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DC05BD20-4804-7139-695A-D245BE01A294}"/>
  <workbookPr filterPrivacy="1" codeName="ThisWorkbook" defaultThemeVersion="124226"/>
  <xr:revisionPtr revIDLastSave="0" documentId="8_{F5ABA1DB-8913-4840-B8A9-AD638475B24E}" xr6:coauthVersionLast="47" xr6:coauthVersionMax="47" xr10:uidLastSave="{00000000-0000-0000-0000-000000000000}"/>
  <workbookProtection workbookAlgorithmName="SHA-512" workbookHashValue="0bmBTa2HPfUufgFwQ8LEnNNnyRV47k+LLGq6qeGrhmb5Jou2Pd1AxJbfbK05Qov84lfaUG8ircsyOKoirU/qIg==" workbookSaltValue="Rpvwx/zZaF7/BQgLzkn0bQ=="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MMA ILOS Summary" sheetId="126" r:id="rId48"/>
    <sheet name="LTC ILOS Summary" sheetId="127"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5" i="121" l="1"/>
  <c r="U25" i="127" l="1"/>
  <c r="T25" i="127"/>
  <c r="S25" i="127"/>
  <c r="R25" i="127"/>
  <c r="P25" i="127"/>
  <c r="O25" i="127"/>
  <c r="N25" i="127"/>
  <c r="L25" i="127"/>
  <c r="K25" i="127"/>
  <c r="J25" i="127"/>
  <c r="H25" i="127"/>
  <c r="G25" i="127"/>
  <c r="F25" i="127"/>
  <c r="Y24" i="127"/>
  <c r="X24" i="127"/>
  <c r="W24" i="127"/>
  <c r="V24" i="127" s="1"/>
  <c r="Q24" i="127"/>
  <c r="M24" i="127"/>
  <c r="I24" i="127"/>
  <c r="E24" i="127"/>
  <c r="Y23" i="127"/>
  <c r="X23" i="127"/>
  <c r="W23" i="127"/>
  <c r="V23" i="127" s="1"/>
  <c r="Q23" i="127"/>
  <c r="M23" i="127"/>
  <c r="I23" i="127"/>
  <c r="E23" i="127"/>
  <c r="Y22" i="127"/>
  <c r="X22" i="127"/>
  <c r="W22" i="127"/>
  <c r="V22" i="127" s="1"/>
  <c r="Q22" i="127"/>
  <c r="M22" i="127"/>
  <c r="I22" i="127"/>
  <c r="E22" i="127"/>
  <c r="Y21" i="127"/>
  <c r="X21" i="127"/>
  <c r="W21" i="127"/>
  <c r="V21" i="127" s="1"/>
  <c r="Q21" i="127"/>
  <c r="M21" i="127"/>
  <c r="I21" i="127"/>
  <c r="E21" i="127"/>
  <c r="Y20" i="127"/>
  <c r="X20" i="127"/>
  <c r="W20" i="127"/>
  <c r="V20" i="127" s="1"/>
  <c r="Q20" i="127"/>
  <c r="M20" i="127"/>
  <c r="I20" i="127"/>
  <c r="E20" i="127"/>
  <c r="Y19" i="127"/>
  <c r="Y25" i="127" s="1"/>
  <c r="X19" i="127"/>
  <c r="W19" i="127"/>
  <c r="V19" i="127" s="1"/>
  <c r="Q19" i="127"/>
  <c r="Q25" i="127" s="1"/>
  <c r="M19" i="127"/>
  <c r="M25" i="127" s="1"/>
  <c r="I19" i="127"/>
  <c r="I25" i="127" s="1"/>
  <c r="E19" i="127"/>
  <c r="E25" i="127" s="1"/>
  <c r="U18" i="127"/>
  <c r="T18" i="127"/>
  <c r="S18" i="127"/>
  <c r="S26" i="127" s="1"/>
  <c r="R18" i="127"/>
  <c r="R26" i="127" s="1"/>
  <c r="P18" i="127"/>
  <c r="P26" i="127" s="1"/>
  <c r="O18" i="127"/>
  <c r="O26" i="127" s="1"/>
  <c r="N18" i="127"/>
  <c r="N26" i="127" s="1"/>
  <c r="L18" i="127"/>
  <c r="K18" i="127"/>
  <c r="J18" i="127"/>
  <c r="J26" i="127" s="1"/>
  <c r="H18" i="127"/>
  <c r="H26" i="127" s="1"/>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Q14" i="127"/>
  <c r="M14" i="127"/>
  <c r="I14" i="127"/>
  <c r="E14" i="127"/>
  <c r="Y13" i="127"/>
  <c r="X13" i="127"/>
  <c r="W13" i="127"/>
  <c r="Q13" i="127"/>
  <c r="M13" i="127"/>
  <c r="I13" i="127"/>
  <c r="E13" i="127"/>
  <c r="Y12" i="127"/>
  <c r="X12" i="127"/>
  <c r="W12" i="127"/>
  <c r="V12" i="127" s="1"/>
  <c r="Q12" i="127"/>
  <c r="Q18" i="127" s="1"/>
  <c r="M12" i="127"/>
  <c r="I12" i="127"/>
  <c r="E12" i="127"/>
  <c r="Y10" i="127"/>
  <c r="X10" i="127"/>
  <c r="W10" i="127"/>
  <c r="V10" i="127" s="1"/>
  <c r="Q10" i="127"/>
  <c r="M10" i="127"/>
  <c r="I10" i="127"/>
  <c r="E10" i="127"/>
  <c r="C5" i="127"/>
  <c r="C4" i="127"/>
  <c r="C3" i="127"/>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P60" i="126"/>
  <c r="O60" i="126"/>
  <c r="N60" i="126"/>
  <c r="M60" i="126"/>
  <c r="L60" i="126"/>
  <c r="K60" i="126"/>
  <c r="J60" i="126"/>
  <c r="I60" i="126"/>
  <c r="H60" i="126"/>
  <c r="G60" i="126"/>
  <c r="F60" i="126"/>
  <c r="BM59" i="126"/>
  <c r="BL59" i="126"/>
  <c r="BK59" i="126"/>
  <c r="BJ59" i="126"/>
  <c r="BI59" i="126"/>
  <c r="BH59" i="126"/>
  <c r="BG59" i="126"/>
  <c r="BF59" i="126"/>
  <c r="BE59" i="126"/>
  <c r="BD59" i="126"/>
  <c r="BC59" i="126"/>
  <c r="AO59" i="126"/>
  <c r="AC59" i="126"/>
  <c r="Q59" i="126"/>
  <c r="E59" i="126"/>
  <c r="BM58" i="126"/>
  <c r="BL58" i="126"/>
  <c r="BK58" i="126"/>
  <c r="BJ58" i="126"/>
  <c r="BI58" i="126"/>
  <c r="BH58" i="126"/>
  <c r="BG58" i="126"/>
  <c r="BF58" i="126"/>
  <c r="BE58" i="126"/>
  <c r="BD58" i="126"/>
  <c r="BC58" i="126"/>
  <c r="AO58" i="126"/>
  <c r="AC58" i="126"/>
  <c r="Q58" i="126"/>
  <c r="E58" i="126"/>
  <c r="BM57" i="126"/>
  <c r="BL57" i="126"/>
  <c r="BK57" i="126"/>
  <c r="BJ57" i="126"/>
  <c r="BI57" i="126"/>
  <c r="BH57" i="126"/>
  <c r="BG57" i="126"/>
  <c r="BF57" i="126"/>
  <c r="BE57" i="126"/>
  <c r="BE60" i="126" s="1"/>
  <c r="BD57" i="126"/>
  <c r="BC57" i="126"/>
  <c r="AO57" i="126"/>
  <c r="AC57" i="126"/>
  <c r="Q57" i="126"/>
  <c r="E57" i="126"/>
  <c r="BM56" i="126"/>
  <c r="BL56" i="126"/>
  <c r="BK56" i="126"/>
  <c r="BJ56" i="126"/>
  <c r="BI56" i="126"/>
  <c r="BH56" i="126"/>
  <c r="BG56" i="126"/>
  <c r="BF56" i="126"/>
  <c r="BE56" i="126"/>
  <c r="BD56" i="126"/>
  <c r="BC56" i="126"/>
  <c r="AO56" i="126"/>
  <c r="AC56" i="126"/>
  <c r="Q56" i="126"/>
  <c r="E56" i="126"/>
  <c r="BM55" i="126"/>
  <c r="BL55" i="126"/>
  <c r="BK55" i="126"/>
  <c r="BJ55" i="126"/>
  <c r="BI55" i="126"/>
  <c r="BH55" i="126"/>
  <c r="BG55" i="126"/>
  <c r="BF55" i="126"/>
  <c r="BE55" i="126"/>
  <c r="BD55" i="126"/>
  <c r="BC55" i="126"/>
  <c r="AO55" i="126"/>
  <c r="AC55" i="126"/>
  <c r="Q55" i="126"/>
  <c r="E55" i="126"/>
  <c r="BM54" i="126"/>
  <c r="BM60" i="126" s="1"/>
  <c r="BL54" i="126"/>
  <c r="BL60" i="126" s="1"/>
  <c r="BK54" i="126"/>
  <c r="BK60" i="126" s="1"/>
  <c r="BJ54" i="126"/>
  <c r="BJ60" i="126" s="1"/>
  <c r="BI54" i="126"/>
  <c r="BI60" i="126" s="1"/>
  <c r="BH54" i="126"/>
  <c r="BG54" i="126"/>
  <c r="BF54" i="126"/>
  <c r="BE54" i="126"/>
  <c r="BD54" i="126"/>
  <c r="BD60" i="126" s="1"/>
  <c r="BC54" i="126"/>
  <c r="BC60" i="126" s="1"/>
  <c r="AO54" i="126"/>
  <c r="AO60" i="126" s="1"/>
  <c r="AC54" i="126"/>
  <c r="AC60" i="126" s="1"/>
  <c r="Q54" i="126"/>
  <c r="Q60" i="126" s="1"/>
  <c r="E54" i="126"/>
  <c r="BA53" i="126"/>
  <c r="AZ53" i="126"/>
  <c r="AY53" i="126"/>
  <c r="AX53" i="126"/>
  <c r="AW53" i="126"/>
  <c r="AV53" i="126"/>
  <c r="AU53" i="126"/>
  <c r="AT53" i="126"/>
  <c r="AS53" i="126"/>
  <c r="AR53" i="126"/>
  <c r="AR61" i="126" s="1"/>
  <c r="AQ53" i="126"/>
  <c r="AP53" i="126"/>
  <c r="AN53" i="126"/>
  <c r="AM53" i="126"/>
  <c r="AL53" i="126"/>
  <c r="AK53" i="126"/>
  <c r="AJ53" i="126"/>
  <c r="AI53" i="126"/>
  <c r="AH53" i="126"/>
  <c r="AG53" i="126"/>
  <c r="AF53" i="126"/>
  <c r="AE53" i="126"/>
  <c r="AD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AO52" i="126"/>
  <c r="AC52" i="126"/>
  <c r="Q52" i="126"/>
  <c r="E52" i="126"/>
  <c r="BM51" i="126"/>
  <c r="BL51" i="126"/>
  <c r="BK51" i="126"/>
  <c r="BJ51" i="126"/>
  <c r="BI51" i="126"/>
  <c r="BH51" i="126"/>
  <c r="BG51" i="126"/>
  <c r="BF51" i="126"/>
  <c r="BE51" i="126"/>
  <c r="BD51" i="126"/>
  <c r="BC51" i="126"/>
  <c r="AO51" i="126"/>
  <c r="AC51" i="126"/>
  <c r="Q51" i="126"/>
  <c r="E51" i="126"/>
  <c r="BM50" i="126"/>
  <c r="BL50" i="126"/>
  <c r="BK50" i="126"/>
  <c r="BJ50" i="126"/>
  <c r="BI50" i="126"/>
  <c r="BH50" i="126"/>
  <c r="BG50" i="126"/>
  <c r="BF50" i="126"/>
  <c r="BE50" i="126"/>
  <c r="BD50" i="126"/>
  <c r="BC50" i="126"/>
  <c r="AO50" i="126"/>
  <c r="AC50" i="126"/>
  <c r="Q50" i="126"/>
  <c r="E50" i="126"/>
  <c r="BM49" i="126"/>
  <c r="BL49" i="126"/>
  <c r="BK49" i="126"/>
  <c r="BJ49" i="126"/>
  <c r="BI49" i="126"/>
  <c r="BH49" i="126"/>
  <c r="BG49" i="126"/>
  <c r="BF49" i="126"/>
  <c r="BE49" i="126"/>
  <c r="BD49" i="126"/>
  <c r="BC49" i="126"/>
  <c r="AO49" i="126"/>
  <c r="AC49" i="126"/>
  <c r="Q49" i="126"/>
  <c r="E49" i="126"/>
  <c r="BM48" i="126"/>
  <c r="BL48" i="126"/>
  <c r="BK48" i="126"/>
  <c r="BJ48" i="126"/>
  <c r="BI48" i="126"/>
  <c r="BH48" i="126"/>
  <c r="BG48" i="126"/>
  <c r="BF48" i="126"/>
  <c r="BE48" i="126"/>
  <c r="BD48" i="126"/>
  <c r="BC48" i="126"/>
  <c r="AO48" i="126"/>
  <c r="AC48" i="126"/>
  <c r="Q48" i="126"/>
  <c r="E48" i="126"/>
  <c r="BM47" i="126"/>
  <c r="BM53" i="126" s="1"/>
  <c r="BL47" i="126"/>
  <c r="BK47" i="126"/>
  <c r="BJ47" i="126"/>
  <c r="BJ53" i="126" s="1"/>
  <c r="BI47" i="126"/>
  <c r="BI53" i="126" s="1"/>
  <c r="BH47" i="126"/>
  <c r="BH53" i="126" s="1"/>
  <c r="BG47" i="126"/>
  <c r="BF47" i="126"/>
  <c r="BE47" i="126"/>
  <c r="BE53" i="126" s="1"/>
  <c r="BD47" i="126"/>
  <c r="BD53" i="126" s="1"/>
  <c r="BC47" i="126"/>
  <c r="AO47" i="126"/>
  <c r="AC47" i="126"/>
  <c r="AC53" i="126" s="1"/>
  <c r="Q47" i="126"/>
  <c r="E47" i="126"/>
  <c r="BA46" i="126"/>
  <c r="AZ46" i="126"/>
  <c r="AY46" i="126"/>
  <c r="AX46" i="126"/>
  <c r="AW46" i="126"/>
  <c r="AV46" i="126"/>
  <c r="AU46" i="126"/>
  <c r="AT46" i="126"/>
  <c r="AS46" i="126"/>
  <c r="AR46" i="126"/>
  <c r="AQ46" i="126"/>
  <c r="AP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P46" i="126"/>
  <c r="O46" i="126"/>
  <c r="N46" i="126"/>
  <c r="M46" i="126"/>
  <c r="L46" i="126"/>
  <c r="K46" i="126"/>
  <c r="J46" i="126"/>
  <c r="I46" i="126"/>
  <c r="H46" i="126"/>
  <c r="G46" i="126"/>
  <c r="F46" i="126"/>
  <c r="BM45" i="126"/>
  <c r="BL45" i="126"/>
  <c r="BK45" i="126"/>
  <c r="BJ45" i="126"/>
  <c r="BI45" i="126"/>
  <c r="BH45" i="126"/>
  <c r="BG45" i="126"/>
  <c r="BG46" i="126" s="1"/>
  <c r="BF45" i="126"/>
  <c r="BE45" i="126"/>
  <c r="BD45" i="126"/>
  <c r="BC45" i="126"/>
  <c r="AO45" i="126"/>
  <c r="AC45" i="126"/>
  <c r="Q45" i="126"/>
  <c r="E45" i="126"/>
  <c r="BM44" i="126"/>
  <c r="BL44" i="126"/>
  <c r="BK44" i="126"/>
  <c r="BJ44" i="126"/>
  <c r="BI44" i="126"/>
  <c r="BH44" i="126"/>
  <c r="BG44" i="126"/>
  <c r="BF44" i="126"/>
  <c r="BE44" i="126"/>
  <c r="BD44" i="126"/>
  <c r="BC44" i="126"/>
  <c r="AO44" i="126"/>
  <c r="AC44" i="126"/>
  <c r="Q44" i="126"/>
  <c r="E44" i="126"/>
  <c r="BM43" i="126"/>
  <c r="BL43" i="126"/>
  <c r="BK43" i="126"/>
  <c r="BJ43" i="126"/>
  <c r="BI43" i="126"/>
  <c r="BH43" i="126"/>
  <c r="BG43" i="126"/>
  <c r="BF43" i="126"/>
  <c r="BE43" i="126"/>
  <c r="BD43" i="126"/>
  <c r="BC43" i="126"/>
  <c r="AO43" i="126"/>
  <c r="AC43" i="126"/>
  <c r="Q43" i="126"/>
  <c r="E43" i="126"/>
  <c r="BM42" i="126"/>
  <c r="BM46" i="126" s="1"/>
  <c r="BL42" i="126"/>
  <c r="BK42" i="126"/>
  <c r="BJ42" i="126"/>
  <c r="BI42" i="126"/>
  <c r="BH42" i="126"/>
  <c r="BG42" i="126"/>
  <c r="BF42" i="126"/>
  <c r="BE42" i="126"/>
  <c r="BD42" i="126"/>
  <c r="BC42" i="126"/>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K40" i="126"/>
  <c r="BJ40" i="126"/>
  <c r="BJ46" i="126" s="1"/>
  <c r="BI40" i="126"/>
  <c r="BI46" i="126" s="1"/>
  <c r="BH40" i="126"/>
  <c r="BG40" i="126"/>
  <c r="BF40" i="126"/>
  <c r="BF46" i="126" s="1"/>
  <c r="BE40" i="126"/>
  <c r="BE46" i="126" s="1"/>
  <c r="BD40" i="126"/>
  <c r="BC40" i="126"/>
  <c r="AO40" i="126"/>
  <c r="AO46" i="126" s="1"/>
  <c r="AC40" i="126"/>
  <c r="AC46" i="126" s="1"/>
  <c r="Q40" i="126"/>
  <c r="Q46" i="126" s="1"/>
  <c r="E40"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D39" i="126" s="1"/>
  <c r="BC38" i="126"/>
  <c r="BB38" i="126" s="1"/>
  <c r="AO38" i="126"/>
  <c r="AC38" i="126"/>
  <c r="Q38" i="126"/>
  <c r="E38" i="126"/>
  <c r="BM37" i="126"/>
  <c r="BL37" i="126"/>
  <c r="BK37" i="126"/>
  <c r="BJ37" i="126"/>
  <c r="BI37" i="126"/>
  <c r="BH37" i="126"/>
  <c r="BG37" i="126"/>
  <c r="BF37" i="126"/>
  <c r="BE37" i="126"/>
  <c r="BD37" i="126"/>
  <c r="BC37" i="126"/>
  <c r="AO37" i="126"/>
  <c r="AC37" i="126"/>
  <c r="Q37" i="126"/>
  <c r="E37" i="126"/>
  <c r="BM36" i="126"/>
  <c r="BL36" i="126"/>
  <c r="BK36" i="126"/>
  <c r="BJ36" i="126"/>
  <c r="BI36" i="126"/>
  <c r="BH36" i="126"/>
  <c r="BG36" i="126"/>
  <c r="BF36" i="126"/>
  <c r="BE36" i="126"/>
  <c r="BD36" i="126"/>
  <c r="BC36" i="126"/>
  <c r="AO36" i="126"/>
  <c r="AC36" i="126"/>
  <c r="Q36" i="126"/>
  <c r="E36" i="126"/>
  <c r="BM35" i="126"/>
  <c r="BL35" i="126"/>
  <c r="BK35" i="126"/>
  <c r="BJ35" i="126"/>
  <c r="BI35" i="126"/>
  <c r="BH35" i="126"/>
  <c r="BG35" i="126"/>
  <c r="BF35" i="126"/>
  <c r="BE35" i="126"/>
  <c r="BD35" i="126"/>
  <c r="BC35" i="126"/>
  <c r="AO35" i="126"/>
  <c r="AC35" i="126"/>
  <c r="Q35" i="126"/>
  <c r="E35" i="126"/>
  <c r="BM34" i="126"/>
  <c r="BL34" i="126"/>
  <c r="BK34" i="126"/>
  <c r="BJ34" i="126"/>
  <c r="BI34" i="126"/>
  <c r="BH34" i="126"/>
  <c r="BG34" i="126"/>
  <c r="BF34" i="126"/>
  <c r="BE34" i="126"/>
  <c r="BD34" i="126"/>
  <c r="BC34" i="126"/>
  <c r="AO34" i="126"/>
  <c r="AC34" i="126"/>
  <c r="Q34" i="126"/>
  <c r="E34" i="126"/>
  <c r="BM33" i="126"/>
  <c r="BM39" i="126" s="1"/>
  <c r="BL33" i="126"/>
  <c r="BL39" i="126" s="1"/>
  <c r="BK33" i="126"/>
  <c r="BK39" i="126" s="1"/>
  <c r="BJ33" i="126"/>
  <c r="BJ39" i="126" s="1"/>
  <c r="BI33" i="126"/>
  <c r="BH33" i="126"/>
  <c r="BG33" i="126"/>
  <c r="BF33" i="126"/>
  <c r="BF39" i="126" s="1"/>
  <c r="BE33" i="126"/>
  <c r="BE39" i="126" s="1"/>
  <c r="BD33" i="126"/>
  <c r="BC33" i="126"/>
  <c r="AO33" i="126"/>
  <c r="AC33" i="126"/>
  <c r="Q33" i="126"/>
  <c r="E33"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C31" i="126"/>
  <c r="AO31" i="126"/>
  <c r="AC31" i="126"/>
  <c r="Q31" i="126"/>
  <c r="E31" i="126"/>
  <c r="BM30" i="126"/>
  <c r="BL30" i="126"/>
  <c r="BK30" i="126"/>
  <c r="BJ30" i="126"/>
  <c r="BI30" i="126"/>
  <c r="BH30" i="126"/>
  <c r="BG30" i="126"/>
  <c r="BF30" i="126"/>
  <c r="BE30" i="126"/>
  <c r="BD30" i="126"/>
  <c r="BC30" i="126"/>
  <c r="AO30" i="126"/>
  <c r="AC30" i="126"/>
  <c r="Q30" i="126"/>
  <c r="E30" i="126"/>
  <c r="BM29" i="126"/>
  <c r="BL29" i="126"/>
  <c r="BK29" i="126"/>
  <c r="BJ29" i="126"/>
  <c r="BI29" i="126"/>
  <c r="BH29" i="126"/>
  <c r="BG29" i="126"/>
  <c r="BF29" i="126"/>
  <c r="BE29" i="126"/>
  <c r="BD29" i="126"/>
  <c r="BB29" i="126" s="1"/>
  <c r="BC29" i="126"/>
  <c r="AO29" i="126"/>
  <c r="AC29" i="126"/>
  <c r="Q29" i="126"/>
  <c r="E29" i="126"/>
  <c r="BM28" i="126"/>
  <c r="BL28" i="126"/>
  <c r="BK28" i="126"/>
  <c r="BJ28" i="126"/>
  <c r="BI28" i="126"/>
  <c r="BH28" i="126"/>
  <c r="BG28" i="126"/>
  <c r="BF28" i="126"/>
  <c r="BE28" i="126"/>
  <c r="BD28" i="126"/>
  <c r="BC28" i="126"/>
  <c r="AO28" i="126"/>
  <c r="AC28" i="126"/>
  <c r="Q28" i="126"/>
  <c r="E28" i="126"/>
  <c r="BM27" i="126"/>
  <c r="BL27" i="126"/>
  <c r="BK27" i="126"/>
  <c r="BJ27" i="126"/>
  <c r="BI27" i="126"/>
  <c r="BH27" i="126"/>
  <c r="BG27" i="126"/>
  <c r="BF27" i="126"/>
  <c r="BE27" i="126"/>
  <c r="BD27" i="126"/>
  <c r="BC27" i="126"/>
  <c r="AO27" i="126"/>
  <c r="AC27" i="126"/>
  <c r="Q27" i="126"/>
  <c r="E27" i="126"/>
  <c r="BM26" i="126"/>
  <c r="BL26" i="126"/>
  <c r="BK26" i="126"/>
  <c r="BJ26" i="126"/>
  <c r="BI26" i="126"/>
  <c r="BI32" i="126" s="1"/>
  <c r="BH26" i="126"/>
  <c r="BH32" i="126" s="1"/>
  <c r="BG26" i="126"/>
  <c r="BG32" i="126" s="1"/>
  <c r="BF26" i="126"/>
  <c r="BE26" i="126"/>
  <c r="BD26" i="126"/>
  <c r="BC26" i="126"/>
  <c r="AO26" i="126"/>
  <c r="AC26" i="126"/>
  <c r="AC32" i="126" s="1"/>
  <c r="Q26" i="126"/>
  <c r="Q32" i="126" s="1"/>
  <c r="E26" i="126"/>
  <c r="BA25" i="126"/>
  <c r="AZ25" i="126"/>
  <c r="AZ61" i="126" s="1"/>
  <c r="AY25" i="126"/>
  <c r="AX25" i="126"/>
  <c r="AW25" i="126"/>
  <c r="AV25" i="126"/>
  <c r="AU25" i="126"/>
  <c r="AT25" i="126"/>
  <c r="AS25" i="126"/>
  <c r="AR25" i="126"/>
  <c r="AQ25" i="126"/>
  <c r="AP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AO24" i="126"/>
  <c r="AC24" i="126"/>
  <c r="Q24" i="126"/>
  <c r="E24" i="126"/>
  <c r="BM23" i="126"/>
  <c r="BL23" i="126"/>
  <c r="BK23" i="126"/>
  <c r="BJ23" i="126"/>
  <c r="BI23" i="126"/>
  <c r="BH23" i="126"/>
  <c r="BG23" i="126"/>
  <c r="BF23" i="126"/>
  <c r="BE23" i="126"/>
  <c r="BD23" i="126"/>
  <c r="BC23" i="126"/>
  <c r="AO23" i="126"/>
  <c r="AC23" i="126"/>
  <c r="Q23" i="126"/>
  <c r="E23" i="126"/>
  <c r="BM22" i="126"/>
  <c r="BL22" i="126"/>
  <c r="BK22" i="126"/>
  <c r="BJ22" i="126"/>
  <c r="BI22" i="126"/>
  <c r="BH22" i="126"/>
  <c r="BG22" i="126"/>
  <c r="BF22" i="126"/>
  <c r="BE22" i="126"/>
  <c r="BD22" i="126"/>
  <c r="BC22" i="126"/>
  <c r="AO22" i="126"/>
  <c r="AC22" i="126"/>
  <c r="Q22" i="126"/>
  <c r="E22" i="126"/>
  <c r="BM21" i="126"/>
  <c r="BL21" i="126"/>
  <c r="BK21" i="126"/>
  <c r="BJ21" i="126"/>
  <c r="BI21" i="126"/>
  <c r="BH21" i="126"/>
  <c r="BG21" i="126"/>
  <c r="BF21" i="126"/>
  <c r="BE21" i="126"/>
  <c r="BD21" i="126"/>
  <c r="BC21" i="126"/>
  <c r="AO21" i="126"/>
  <c r="AC21" i="126"/>
  <c r="Q21" i="126"/>
  <c r="E21" i="126"/>
  <c r="BM20" i="126"/>
  <c r="BL20" i="126"/>
  <c r="BK20" i="126"/>
  <c r="BJ20" i="126"/>
  <c r="BI20" i="126"/>
  <c r="BH20" i="126"/>
  <c r="BG20" i="126"/>
  <c r="BF20" i="126"/>
  <c r="BE20" i="126"/>
  <c r="BD20" i="126"/>
  <c r="BC20" i="126"/>
  <c r="AO20" i="126"/>
  <c r="AC20" i="126"/>
  <c r="Q20" i="126"/>
  <c r="E20" i="126"/>
  <c r="BM19" i="126"/>
  <c r="BM25" i="126" s="1"/>
  <c r="BL19" i="126"/>
  <c r="BL25" i="126" s="1"/>
  <c r="BK19" i="126"/>
  <c r="BJ19" i="126"/>
  <c r="BI19" i="126"/>
  <c r="BH19" i="126"/>
  <c r="BG19" i="126"/>
  <c r="BF19" i="126"/>
  <c r="BF25" i="126" s="1"/>
  <c r="BE19" i="126"/>
  <c r="BE25" i="126" s="1"/>
  <c r="BD19" i="126"/>
  <c r="BD25" i="126" s="1"/>
  <c r="BC19" i="126"/>
  <c r="AO19" i="126"/>
  <c r="AO25" i="126" s="1"/>
  <c r="AC19" i="126"/>
  <c r="Q19" i="126"/>
  <c r="Q25" i="126" s="1"/>
  <c r="E19" i="126"/>
  <c r="BA18" i="126"/>
  <c r="AZ18" i="126"/>
  <c r="AY18" i="126"/>
  <c r="AX18" i="126"/>
  <c r="AX61" i="126" s="1"/>
  <c r="AW18" i="126"/>
  <c r="AV18" i="126"/>
  <c r="AU18" i="126"/>
  <c r="AU61" i="126" s="1"/>
  <c r="AT18" i="126"/>
  <c r="AS18" i="126"/>
  <c r="AR18" i="126"/>
  <c r="AQ18" i="126"/>
  <c r="AP18" i="126"/>
  <c r="AP61" i="126" s="1"/>
  <c r="AN18" i="126"/>
  <c r="AM18" i="126"/>
  <c r="AL18" i="126"/>
  <c r="AL61" i="126" s="1"/>
  <c r="AK18" i="126"/>
  <c r="AJ18" i="126"/>
  <c r="AJ61" i="126" s="1"/>
  <c r="AI18" i="126"/>
  <c r="AH18" i="126"/>
  <c r="AH61" i="126" s="1"/>
  <c r="AG18" i="126"/>
  <c r="AF18" i="126"/>
  <c r="AE18" i="126"/>
  <c r="AD18" i="126"/>
  <c r="AD61" i="126" s="1"/>
  <c r="AB18" i="126"/>
  <c r="AB61" i="126" s="1"/>
  <c r="AA18" i="126"/>
  <c r="Z18" i="126"/>
  <c r="Y18" i="126"/>
  <c r="Y61" i="126" s="1"/>
  <c r="X18" i="126"/>
  <c r="W18" i="126"/>
  <c r="V18" i="126"/>
  <c r="V61" i="126" s="1"/>
  <c r="U18" i="126"/>
  <c r="U61" i="126" s="1"/>
  <c r="T18" i="126"/>
  <c r="T61" i="126" s="1"/>
  <c r="S18" i="126"/>
  <c r="R18" i="126"/>
  <c r="P18" i="126"/>
  <c r="O18" i="126"/>
  <c r="N18" i="126"/>
  <c r="M18" i="126"/>
  <c r="M61" i="126" s="1"/>
  <c r="L18" i="126"/>
  <c r="L61" i="126" s="1"/>
  <c r="K18" i="126"/>
  <c r="J18" i="126"/>
  <c r="I18" i="126"/>
  <c r="I61" i="126" s="1"/>
  <c r="H18" i="126"/>
  <c r="G18" i="126"/>
  <c r="F18" i="126"/>
  <c r="BM17" i="126"/>
  <c r="BL17" i="126"/>
  <c r="BK17" i="126"/>
  <c r="BJ17" i="126"/>
  <c r="BI17" i="126"/>
  <c r="BH17" i="126"/>
  <c r="BG17" i="126"/>
  <c r="BF17" i="126"/>
  <c r="BE17" i="126"/>
  <c r="BD17" i="126"/>
  <c r="BC17" i="126"/>
  <c r="AO17" i="126"/>
  <c r="AC17" i="126"/>
  <c r="Q17" i="126"/>
  <c r="E17" i="126"/>
  <c r="BM16" i="126"/>
  <c r="BL16" i="126"/>
  <c r="BK16" i="126"/>
  <c r="BJ16" i="126"/>
  <c r="BI16" i="126"/>
  <c r="BH16" i="126"/>
  <c r="BG16" i="126"/>
  <c r="BF16" i="126"/>
  <c r="BE16" i="126"/>
  <c r="BD16" i="126"/>
  <c r="BC16" i="126"/>
  <c r="AO16" i="126"/>
  <c r="AC16" i="126"/>
  <c r="Q16" i="126"/>
  <c r="E16" i="126"/>
  <c r="BM15" i="126"/>
  <c r="BL15" i="126"/>
  <c r="BK15" i="126"/>
  <c r="BK18" i="126" s="1"/>
  <c r="BJ15" i="126"/>
  <c r="BJ18" i="126" s="1"/>
  <c r="BI15" i="126"/>
  <c r="BH15" i="126"/>
  <c r="BG15" i="126"/>
  <c r="BF15" i="126"/>
  <c r="BE15" i="126"/>
  <c r="BD15" i="126"/>
  <c r="BC15" i="126"/>
  <c r="AO15" i="126"/>
  <c r="AC15" i="126"/>
  <c r="Q15" i="126"/>
  <c r="E15" i="126"/>
  <c r="BM14" i="126"/>
  <c r="BL14" i="126"/>
  <c r="BK14" i="126"/>
  <c r="BJ14" i="126"/>
  <c r="BI14" i="126"/>
  <c r="BH14" i="126"/>
  <c r="BG14" i="126"/>
  <c r="BF14" i="126"/>
  <c r="BE14" i="126"/>
  <c r="BD14" i="126"/>
  <c r="BC14" i="126"/>
  <c r="AO14" i="126"/>
  <c r="AC14" i="126"/>
  <c r="Q14" i="126"/>
  <c r="E14" i="126"/>
  <c r="BM13" i="126"/>
  <c r="BL13" i="126"/>
  <c r="BK13" i="126"/>
  <c r="BJ13" i="126"/>
  <c r="BI13" i="126"/>
  <c r="BH13" i="126"/>
  <c r="BG13" i="126"/>
  <c r="BF13" i="126"/>
  <c r="BE13" i="126"/>
  <c r="BD13" i="126"/>
  <c r="BC13" i="126"/>
  <c r="AO13" i="126"/>
  <c r="AC13" i="126"/>
  <c r="Q13" i="126"/>
  <c r="E13" i="126"/>
  <c r="BM12" i="126"/>
  <c r="BL12" i="126"/>
  <c r="BK12" i="126"/>
  <c r="BJ12" i="126"/>
  <c r="BI12" i="126"/>
  <c r="BH12" i="126"/>
  <c r="BG12" i="126"/>
  <c r="BG18" i="126" s="1"/>
  <c r="BF12" i="126"/>
  <c r="BF18" i="126" s="1"/>
  <c r="BE12" i="126"/>
  <c r="BD12" i="126"/>
  <c r="BC12" i="126"/>
  <c r="BC18" i="126" s="1"/>
  <c r="AO12" i="126"/>
  <c r="AC12" i="126"/>
  <c r="Q12" i="126"/>
  <c r="E12" i="126"/>
  <c r="E18" i="126" s="1"/>
  <c r="BM10" i="126"/>
  <c r="BL10" i="126"/>
  <c r="BK10" i="126"/>
  <c r="BJ10" i="126"/>
  <c r="BI10" i="126"/>
  <c r="BH10" i="126"/>
  <c r="BG10" i="126"/>
  <c r="BF10" i="126"/>
  <c r="BE10" i="126"/>
  <c r="BD10" i="126"/>
  <c r="BC10" i="126"/>
  <c r="AO10" i="126"/>
  <c r="AC10" i="126"/>
  <c r="Q10" i="126"/>
  <c r="E10" i="126"/>
  <c r="C5" i="126"/>
  <c r="C4" i="126"/>
  <c r="C3" i="126"/>
  <c r="V25" i="127" l="1"/>
  <c r="AM61" i="126"/>
  <c r="BJ32" i="126"/>
  <c r="AC18" i="126"/>
  <c r="BI18" i="126"/>
  <c r="BB17" i="126"/>
  <c r="F61" i="126"/>
  <c r="N61" i="126"/>
  <c r="W61" i="126"/>
  <c r="AF61" i="126"/>
  <c r="AN61" i="126"/>
  <c r="AW61" i="126"/>
  <c r="E25" i="126"/>
  <c r="BG25" i="126"/>
  <c r="BB23" i="126"/>
  <c r="BC32" i="126"/>
  <c r="BK32" i="126"/>
  <c r="BB27" i="126"/>
  <c r="Q39" i="126"/>
  <c r="BH39" i="126"/>
  <c r="BB36" i="126"/>
  <c r="BD46" i="126"/>
  <c r="BL46" i="126"/>
  <c r="E53" i="126"/>
  <c r="BG53" i="126"/>
  <c r="Y18" i="127"/>
  <c r="Y26" i="127" s="1"/>
  <c r="K26" i="127"/>
  <c r="U26" i="127"/>
  <c r="W25" i="127"/>
  <c r="BG61" i="126"/>
  <c r="BC39" i="126"/>
  <c r="BB24" i="126"/>
  <c r="BB28" i="126"/>
  <c r="AO18" i="126"/>
  <c r="BB16" i="126"/>
  <c r="G61" i="126"/>
  <c r="O61" i="126"/>
  <c r="X61" i="126"/>
  <c r="AG61" i="126"/>
  <c r="BH25" i="126"/>
  <c r="BB22" i="126"/>
  <c r="BB26" i="126"/>
  <c r="BL32" i="126"/>
  <c r="AC39" i="126"/>
  <c r="BI39" i="126"/>
  <c r="BB35" i="126"/>
  <c r="Q53" i="126"/>
  <c r="BB59" i="126"/>
  <c r="L26" i="127"/>
  <c r="Q18" i="126"/>
  <c r="AV61" i="126"/>
  <c r="BG39" i="126"/>
  <c r="BB37" i="126"/>
  <c r="BF53" i="126"/>
  <c r="BB15" i="126"/>
  <c r="H61" i="126"/>
  <c r="P61" i="126"/>
  <c r="AQ61" i="126"/>
  <c r="AY61" i="126"/>
  <c r="AC25" i="126"/>
  <c r="BI25" i="126"/>
  <c r="BB21" i="126"/>
  <c r="BE32" i="126"/>
  <c r="BM32" i="126"/>
  <c r="AO39" i="126"/>
  <c r="BB34" i="126"/>
  <c r="BB45" i="126"/>
  <c r="BB49" i="126"/>
  <c r="BB51" i="126"/>
  <c r="BF60" i="126"/>
  <c r="BB58" i="126"/>
  <c r="E18" i="127"/>
  <c r="E26" i="127" s="1"/>
  <c r="E39" i="126"/>
  <c r="BB40" i="126"/>
  <c r="X18" i="127"/>
  <c r="X26" i="127" s="1"/>
  <c r="BD18" i="126"/>
  <c r="BD61" i="126" s="1"/>
  <c r="BL18" i="126"/>
  <c r="BL61" i="126" s="1"/>
  <c r="R61" i="126"/>
  <c r="Z61" i="126"/>
  <c r="AI61" i="126"/>
  <c r="BJ25" i="126"/>
  <c r="BJ61" i="126" s="1"/>
  <c r="BB20" i="126"/>
  <c r="BF32" i="126"/>
  <c r="BF61" i="126" s="1"/>
  <c r="BB33" i="126"/>
  <c r="BB39" i="126" s="1"/>
  <c r="E46" i="126"/>
  <c r="BB44" i="126"/>
  <c r="AO53" i="126"/>
  <c r="BB48" i="126"/>
  <c r="BB50" i="126"/>
  <c r="E60" i="126"/>
  <c r="BG60" i="126"/>
  <c r="BB57" i="126"/>
  <c r="I18" i="127"/>
  <c r="I26" i="127" s="1"/>
  <c r="BH18" i="126"/>
  <c r="X25" i="127"/>
  <c r="BB10" i="126"/>
  <c r="BE18" i="126"/>
  <c r="BM18" i="126"/>
  <c r="BB14" i="126"/>
  <c r="J61" i="126"/>
  <c r="S61" i="126"/>
  <c r="AA61" i="126"/>
  <c r="AS61" i="126"/>
  <c r="BA61" i="126"/>
  <c r="BB19" i="126"/>
  <c r="BB25" i="126" s="1"/>
  <c r="BK25" i="126"/>
  <c r="BK61" i="126" s="1"/>
  <c r="E32" i="126"/>
  <c r="E61" i="126" s="1"/>
  <c r="BB31" i="126"/>
  <c r="BB32" i="126" s="1"/>
  <c r="BH46" i="126"/>
  <c r="BB43" i="126"/>
  <c r="BB47" i="126"/>
  <c r="BK53" i="126"/>
  <c r="BH60" i="126"/>
  <c r="BB56" i="126"/>
  <c r="M18" i="127"/>
  <c r="M26" i="127" s="1"/>
  <c r="V14" i="127"/>
  <c r="AE61" i="126"/>
  <c r="AO32" i="126"/>
  <c r="BK46" i="126"/>
  <c r="BB52" i="126"/>
  <c r="T26" i="127"/>
  <c r="BB13" i="126"/>
  <c r="K61" i="126"/>
  <c r="AK61" i="126"/>
  <c r="AT61" i="126"/>
  <c r="BB30" i="126"/>
  <c r="BB42" i="126"/>
  <c r="BL53" i="126"/>
  <c r="BB55" i="126"/>
  <c r="Q26" i="127"/>
  <c r="V13" i="127"/>
  <c r="V18" i="127" s="1"/>
  <c r="V26" i="127" s="1"/>
  <c r="Q61" i="126"/>
  <c r="BH61" i="126"/>
  <c r="BB46" i="126"/>
  <c r="BE61" i="126"/>
  <c r="BM61" i="126"/>
  <c r="BC53" i="126"/>
  <c r="BB12" i="126"/>
  <c r="BB54" i="126"/>
  <c r="BD32" i="126"/>
  <c r="W18" i="127"/>
  <c r="W26" i="127" s="1"/>
  <c r="BC46" i="126"/>
  <c r="BC25" i="126"/>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T27" i="121"/>
  <c r="T35" i="121"/>
  <c r="T34" i="121"/>
  <c r="T33" i="121"/>
  <c r="T32" i="121"/>
  <c r="T31" i="121"/>
  <c r="T37" i="121"/>
  <c r="C37" i="121"/>
  <c r="F37" i="121"/>
  <c r="I37" i="121"/>
  <c r="L37" i="121"/>
  <c r="O37" i="121"/>
  <c r="Q36" i="121"/>
  <c r="N36" i="121"/>
  <c r="K36" i="121"/>
  <c r="H36" i="121"/>
  <c r="E36" i="121"/>
  <c r="Q29" i="121"/>
  <c r="N29" i="121"/>
  <c r="K29" i="121"/>
  <c r="H29" i="121"/>
  <c r="E29" i="121"/>
  <c r="O28" i="121"/>
  <c r="O27" i="121"/>
  <c r="L28" i="121"/>
  <c r="L27" i="121"/>
  <c r="I28" i="121"/>
  <c r="I27" i="121"/>
  <c r="F28" i="121"/>
  <c r="F27" i="121"/>
  <c r="C28" i="121"/>
  <c r="C27" i="121"/>
  <c r="T88" i="102"/>
  <c r="S88" i="102"/>
  <c r="O88" i="102"/>
  <c r="K88" i="102"/>
  <c r="G88" i="102"/>
  <c r="BI61" i="126" l="1"/>
  <c r="BB60" i="126"/>
  <c r="AC61" i="126"/>
  <c r="BB18" i="126"/>
  <c r="AO61" i="126"/>
  <c r="BC61" i="126"/>
  <c r="BB53" i="126"/>
  <c r="BB61" i="126"/>
  <c r="T36" i="121"/>
  <c r="T29" i="121"/>
  <c r="S87" i="102"/>
  <c r="S86" i="102"/>
  <c r="O87" i="102"/>
  <c r="O86" i="102"/>
  <c r="K87" i="102"/>
  <c r="K86" i="102"/>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86" i="101"/>
  <c r="BA87" i="101"/>
  <c r="BA85" i="101"/>
  <c r="BA84" i="101"/>
  <c r="BA81" i="101"/>
  <c r="BA80" i="101"/>
  <c r="BA79" i="101"/>
  <c r="BA78" i="101"/>
  <c r="BA77"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J12" i="124" l="1"/>
  <c r="N50" i="124" l="1"/>
  <c r="L50" i="124"/>
  <c r="K50" i="124"/>
  <c r="I50" i="124"/>
  <c r="J50" i="124" s="1"/>
  <c r="G50" i="124"/>
  <c r="D50" i="124"/>
  <c r="H50" i="124" s="1"/>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M50" i="124" l="1"/>
  <c r="O50" i="124"/>
  <c r="M30" i="124"/>
  <c r="I32" i="124"/>
  <c r="M19" i="124"/>
  <c r="O30" i="124"/>
  <c r="J30" i="124"/>
  <c r="L32" i="124"/>
  <c r="O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69" i="31"/>
  <c r="D68" i="31"/>
  <c r="D67" i="31"/>
  <c r="D66" i="31"/>
  <c r="D65" i="31"/>
  <c r="D64" i="31"/>
  <c r="M78" i="31" l="1"/>
  <c r="M78" i="35"/>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D22" i="14"/>
  <c r="C22" i="14"/>
  <c r="H21" i="14"/>
  <c r="H20" i="14"/>
  <c r="H19" i="14"/>
  <c r="G14" i="14"/>
  <c r="H13" i="14"/>
  <c r="H12" i="14"/>
  <c r="H11" i="14"/>
  <c r="H10" i="14"/>
  <c r="H9" i="14"/>
  <c r="H7" i="14"/>
  <c r="S37" i="121"/>
  <c r="R37" i="121" s="1"/>
  <c r="V37" i="121" s="1"/>
  <c r="P36" i="121"/>
  <c r="M36" i="121"/>
  <c r="J36" i="121"/>
  <c r="G36" i="121"/>
  <c r="D36" i="121"/>
  <c r="S35" i="121"/>
  <c r="R35" i="121" s="1"/>
  <c r="V35" i="121" s="1"/>
  <c r="S34" i="121"/>
  <c r="R34" i="121" s="1"/>
  <c r="V34" i="121" s="1"/>
  <c r="S33" i="121"/>
  <c r="R33" i="121" s="1"/>
  <c r="V33" i="121" s="1"/>
  <c r="S32" i="121"/>
  <c r="R32" i="121" s="1"/>
  <c r="V32" i="121" s="1"/>
  <c r="S31" i="121"/>
  <c r="R31" i="121" s="1"/>
  <c r="V31" i="121" s="1"/>
  <c r="P29" i="121"/>
  <c r="M29" i="121"/>
  <c r="J29" i="121"/>
  <c r="G29" i="121"/>
  <c r="D29" i="121"/>
  <c r="S28" i="121"/>
  <c r="R28" i="121" s="1"/>
  <c r="V28" i="121" s="1"/>
  <c r="S27" i="121"/>
  <c r="R27" i="121" s="1"/>
  <c r="V27" i="121" s="1"/>
  <c r="T24" i="121"/>
  <c r="Q23" i="121"/>
  <c r="Q25" i="121" s="1"/>
  <c r="N23" i="121"/>
  <c r="N25" i="121" s="1"/>
  <c r="K23" i="121"/>
  <c r="K25" i="121" s="1"/>
  <c r="H23" i="121"/>
  <c r="H25" i="121" s="1"/>
  <c r="E23" i="121"/>
  <c r="E25" i="121" s="1"/>
  <c r="T22" i="121"/>
  <c r="T21" i="121"/>
  <c r="S21" i="121"/>
  <c r="O21" i="121"/>
  <c r="L21" i="121"/>
  <c r="I21" i="121"/>
  <c r="F21" i="121"/>
  <c r="C21" i="121"/>
  <c r="T20" i="121"/>
  <c r="T19" i="121"/>
  <c r="L19" i="121"/>
  <c r="I19" i="121"/>
  <c r="F19" i="121"/>
  <c r="C19" i="121"/>
  <c r="T18" i="121"/>
  <c r="Q15" i="121"/>
  <c r="N15" i="121"/>
  <c r="K15" i="121"/>
  <c r="H15" i="121"/>
  <c r="E15" i="121"/>
  <c r="T14" i="121"/>
  <c r="S14" i="121"/>
  <c r="O14" i="121"/>
  <c r="L14" i="121"/>
  <c r="I14" i="121"/>
  <c r="F14" i="121"/>
  <c r="C14" i="121"/>
  <c r="T13" i="121"/>
  <c r="S13" i="121"/>
  <c r="O13" i="121"/>
  <c r="L13" i="121"/>
  <c r="I13" i="121"/>
  <c r="F13" i="121"/>
  <c r="C13" i="121"/>
  <c r="T12" i="121"/>
  <c r="T11" i="121"/>
  <c r="E37" i="122"/>
  <c r="E36" i="122"/>
  <c r="E29" i="122"/>
  <c r="E36" i="119"/>
  <c r="E37" i="119" s="1"/>
  <c r="Q28" i="16"/>
  <c r="P28" i="16"/>
  <c r="N28" i="16"/>
  <c r="K28" i="16"/>
  <c r="H28" i="16"/>
  <c r="E28" i="16"/>
  <c r="T27" i="16"/>
  <c r="S27" i="16"/>
  <c r="O27" i="16"/>
  <c r="L27" i="16"/>
  <c r="I27" i="16"/>
  <c r="F27" i="16"/>
  <c r="C27" i="16"/>
  <c r="T26" i="16"/>
  <c r="S26" i="16"/>
  <c r="O26" i="16"/>
  <c r="L26" i="16"/>
  <c r="I26" i="16"/>
  <c r="F26" i="16"/>
  <c r="C26" i="16"/>
  <c r="T25" i="16"/>
  <c r="S25" i="16"/>
  <c r="O25" i="16"/>
  <c r="L25" i="16"/>
  <c r="I25" i="16"/>
  <c r="F25" i="16"/>
  <c r="C25" i="16"/>
  <c r="T24" i="16"/>
  <c r="O24" i="16"/>
  <c r="T23" i="16"/>
  <c r="O23" i="16"/>
  <c r="T20" i="16"/>
  <c r="Q19" i="16"/>
  <c r="Q21" i="16" s="1"/>
  <c r="N19" i="16"/>
  <c r="N21" i="16" s="1"/>
  <c r="K19" i="16"/>
  <c r="K21" i="16" s="1"/>
  <c r="H19" i="16"/>
  <c r="H21" i="16" s="1"/>
  <c r="E21" i="16"/>
  <c r="T18" i="16"/>
  <c r="T17" i="16"/>
  <c r="T16" i="16"/>
  <c r="T12" i="16"/>
  <c r="O12" i="16"/>
  <c r="L12" i="16"/>
  <c r="F12" i="16"/>
  <c r="C12" i="16"/>
  <c r="T11" i="16"/>
  <c r="S11" i="16"/>
  <c r="R11" i="16" s="1"/>
  <c r="O11" i="16"/>
  <c r="L11" i="16"/>
  <c r="I11" i="16"/>
  <c r="F11" i="16"/>
  <c r="C11" i="16"/>
  <c r="T10" i="16"/>
  <c r="S10" i="16"/>
  <c r="O10" i="16"/>
  <c r="L10" i="16"/>
  <c r="I10" i="16"/>
  <c r="F10" i="16"/>
  <c r="C10" i="16"/>
  <c r="T9" i="16"/>
  <c r="O9" i="16"/>
  <c r="T8" i="16"/>
  <c r="N27" i="25"/>
  <c r="M27" i="25"/>
  <c r="K27" i="25"/>
  <c r="I27" i="25"/>
  <c r="G27" i="25"/>
  <c r="P26" i="25"/>
  <c r="O26" i="25"/>
  <c r="P25" i="25"/>
  <c r="O25" i="25"/>
  <c r="P24" i="25"/>
  <c r="O24" i="25"/>
  <c r="P23" i="25"/>
  <c r="O23" i="25"/>
  <c r="P22" i="25"/>
  <c r="O22" i="25"/>
  <c r="N21" i="25"/>
  <c r="M21" i="25"/>
  <c r="K21" i="25"/>
  <c r="I21" i="25"/>
  <c r="G21" i="25"/>
  <c r="G28" i="25" s="1"/>
  <c r="P20" i="25"/>
  <c r="O20" i="25"/>
  <c r="P19" i="25"/>
  <c r="O19" i="25"/>
  <c r="P18" i="25"/>
  <c r="O18" i="25"/>
  <c r="P17" i="25"/>
  <c r="O17" i="25"/>
  <c r="P16" i="25"/>
  <c r="P21" i="25" s="1"/>
  <c r="O16" i="25"/>
  <c r="N15" i="25"/>
  <c r="M15" i="25"/>
  <c r="M28" i="25" s="1"/>
  <c r="K15" i="25"/>
  <c r="I15" i="25"/>
  <c r="I28" i="25" s="1"/>
  <c r="G15" i="25"/>
  <c r="P14" i="25"/>
  <c r="O14" i="25"/>
  <c r="P13" i="25"/>
  <c r="O13" i="25"/>
  <c r="P12" i="25"/>
  <c r="O12" i="25"/>
  <c r="P11" i="25"/>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L31" i="24" s="1"/>
  <c r="J23" i="24"/>
  <c r="H23" i="24"/>
  <c r="H31" i="24" s="1"/>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W55" i="69" s="1"/>
  <c r="I55" i="69"/>
  <c r="F55" i="69"/>
  <c r="E55" i="69"/>
  <c r="W54" i="69"/>
  <c r="V54" i="69"/>
  <c r="P54" i="69"/>
  <c r="L54" i="69"/>
  <c r="H54" i="69"/>
  <c r="D54" i="69"/>
  <c r="W53" i="69"/>
  <c r="V53" i="69"/>
  <c r="P53" i="69"/>
  <c r="P55" i="69" s="1"/>
  <c r="L53" i="69"/>
  <c r="H53" i="69"/>
  <c r="D53" i="69"/>
  <c r="I52" i="69"/>
  <c r="I56" i="69" s="1"/>
  <c r="W51" i="69"/>
  <c r="U51" i="69" s="1"/>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N52" i="69" s="1"/>
  <c r="N56" i="69" s="1"/>
  <c r="M47" i="69"/>
  <c r="J47" i="69"/>
  <c r="I47" i="69"/>
  <c r="F47" i="69"/>
  <c r="E47" i="69"/>
  <c r="T46" i="69"/>
  <c r="R46" i="69"/>
  <c r="Q46" i="69"/>
  <c r="Q52" i="69" s="1"/>
  <c r="Q56" i="69" s="1"/>
  <c r="N46" i="69"/>
  <c r="M46" i="69"/>
  <c r="M52" i="69" s="1"/>
  <c r="M56" i="69" s="1"/>
  <c r="J46" i="69"/>
  <c r="I46" i="69"/>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P41" i="69"/>
  <c r="P45" i="69" s="1"/>
  <c r="L41" i="69"/>
  <c r="H41" i="69"/>
  <c r="D41" i="69"/>
  <c r="N40" i="69"/>
  <c r="W39" i="69"/>
  <c r="V39" i="69"/>
  <c r="V49" i="69" s="1"/>
  <c r="P39" i="69"/>
  <c r="L39" i="69"/>
  <c r="H39" i="69"/>
  <c r="D39" i="69"/>
  <c r="W38" i="69"/>
  <c r="V38" i="69"/>
  <c r="P38" i="69"/>
  <c r="L38" i="69"/>
  <c r="H38" i="69"/>
  <c r="D38" i="69"/>
  <c r="W37" i="69"/>
  <c r="V37" i="69"/>
  <c r="P37" i="69"/>
  <c r="L37" i="69"/>
  <c r="H37" i="69"/>
  <c r="D37" i="69"/>
  <c r="W36" i="69"/>
  <c r="V36" i="69"/>
  <c r="U36" i="69" s="1"/>
  <c r="P36" i="69"/>
  <c r="L36" i="69"/>
  <c r="H36" i="69"/>
  <c r="D36" i="69"/>
  <c r="W35" i="69"/>
  <c r="V35" i="69"/>
  <c r="P35" i="69"/>
  <c r="L35" i="69"/>
  <c r="H35" i="69"/>
  <c r="D35" i="69"/>
  <c r="W34" i="69"/>
  <c r="V34" i="69"/>
  <c r="U34" i="69" s="1"/>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T28" i="69"/>
  <c r="T40" i="69" s="1"/>
  <c r="R28" i="69"/>
  <c r="R40" i="69" s="1"/>
  <c r="Q28" i="69"/>
  <c r="Q40" i="69" s="1"/>
  <c r="N28" i="69"/>
  <c r="M28" i="69"/>
  <c r="M40" i="69" s="1"/>
  <c r="J28" i="69"/>
  <c r="J40" i="69" s="1"/>
  <c r="I28" i="69"/>
  <c r="I40" i="69" s="1"/>
  <c r="F28" i="69"/>
  <c r="F40" i="69" s="1"/>
  <c r="E28" i="69"/>
  <c r="E40" i="69" s="1"/>
  <c r="W27" i="69"/>
  <c r="V27" i="69"/>
  <c r="P27" i="69"/>
  <c r="L27" i="69"/>
  <c r="H27" i="69"/>
  <c r="D27" i="69"/>
  <c r="W26" i="69"/>
  <c r="W48" i="69" s="1"/>
  <c r="V26" i="69"/>
  <c r="P26" i="69"/>
  <c r="P48" i="69" s="1"/>
  <c r="L26" i="69"/>
  <c r="H26" i="69"/>
  <c r="H48" i="69" s="1"/>
  <c r="D26" i="69"/>
  <c r="W25" i="69"/>
  <c r="W47" i="69" s="1"/>
  <c r="V25" i="69"/>
  <c r="P25" i="69"/>
  <c r="P47" i="69" s="1"/>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U74"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L63" i="22" s="1"/>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W55" i="68"/>
  <c r="T55" i="68"/>
  <c r="R55" i="68"/>
  <c r="Q55" i="68"/>
  <c r="N55" i="68"/>
  <c r="M55" i="68"/>
  <c r="J55" i="68"/>
  <c r="I55" i="68"/>
  <c r="F55" i="68"/>
  <c r="E55" i="68"/>
  <c r="W54" i="68"/>
  <c r="V54" i="68"/>
  <c r="P54" i="68"/>
  <c r="P55" i="68" s="1"/>
  <c r="L54" i="68"/>
  <c r="H54" i="68"/>
  <c r="D54" i="68"/>
  <c r="W53" i="68"/>
  <c r="V53" i="68"/>
  <c r="U53" i="68" s="1"/>
  <c r="P53" i="68"/>
  <c r="L53" i="68"/>
  <c r="L55" i="68" s="1"/>
  <c r="H53" i="68"/>
  <c r="H55" i="68" s="1"/>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M52" i="68" s="1"/>
  <c r="M56" i="68" s="1"/>
  <c r="J47" i="68"/>
  <c r="I47" i="68"/>
  <c r="F47" i="68"/>
  <c r="E47" i="68"/>
  <c r="T46" i="68"/>
  <c r="R46" i="68"/>
  <c r="Q46" i="68"/>
  <c r="N46" i="68"/>
  <c r="M46" i="68"/>
  <c r="J46" i="68"/>
  <c r="I46" i="68"/>
  <c r="F46" i="68"/>
  <c r="F52" i="68" s="1"/>
  <c r="F56" i="68" s="1"/>
  <c r="E46" i="68"/>
  <c r="T45" i="68"/>
  <c r="R45" i="68"/>
  <c r="Q45" i="68"/>
  <c r="N45" i="68"/>
  <c r="M45" i="68"/>
  <c r="J45" i="68"/>
  <c r="I45" i="68"/>
  <c r="F45" i="68"/>
  <c r="E45" i="68"/>
  <c r="W44" i="68"/>
  <c r="V44" i="68"/>
  <c r="P44" i="68"/>
  <c r="L44" i="68"/>
  <c r="L49" i="68" s="1"/>
  <c r="H44" i="68"/>
  <c r="D44" i="68"/>
  <c r="W43" i="68"/>
  <c r="V43" i="68"/>
  <c r="U43" i="68" s="1"/>
  <c r="P43" i="68"/>
  <c r="L43" i="68"/>
  <c r="H43" i="68"/>
  <c r="D43" i="68"/>
  <c r="W42" i="68"/>
  <c r="V42" i="68"/>
  <c r="P42" i="68"/>
  <c r="L42" i="68"/>
  <c r="L48" i="68" s="1"/>
  <c r="H42" i="68"/>
  <c r="D42" i="68"/>
  <c r="W41" i="68"/>
  <c r="V41" i="68"/>
  <c r="P41" i="68"/>
  <c r="L41" i="68"/>
  <c r="H41" i="68"/>
  <c r="D41" i="68"/>
  <c r="D45" i="68" s="1"/>
  <c r="N40" i="68"/>
  <c r="W39" i="68"/>
  <c r="V39" i="68"/>
  <c r="P39" i="68"/>
  <c r="L39" i="68"/>
  <c r="H39" i="68"/>
  <c r="D39" i="68"/>
  <c r="W38" i="68"/>
  <c r="V38" i="68"/>
  <c r="P38" i="68"/>
  <c r="L38" i="68"/>
  <c r="H38" i="68"/>
  <c r="D38" i="68"/>
  <c r="U37"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U31" i="68" s="1"/>
  <c r="P31" i="68"/>
  <c r="L31" i="68"/>
  <c r="H31" i="68"/>
  <c r="D31" i="68"/>
  <c r="W30" i="68"/>
  <c r="V30" i="68"/>
  <c r="U30" i="68" s="1"/>
  <c r="P30" i="68"/>
  <c r="L30" i="68"/>
  <c r="H30" i="68"/>
  <c r="D30" i="68"/>
  <c r="W29" i="68"/>
  <c r="V29" i="68"/>
  <c r="P29" i="68"/>
  <c r="L29" i="68"/>
  <c r="H29" i="68"/>
  <c r="D29" i="68"/>
  <c r="T28" i="68"/>
  <c r="T40" i="68" s="1"/>
  <c r="R28" i="68"/>
  <c r="R40" i="68" s="1"/>
  <c r="Q28" i="68"/>
  <c r="Q40" i="68" s="1"/>
  <c r="N28" i="68"/>
  <c r="M28" i="68"/>
  <c r="M40" i="68" s="1"/>
  <c r="J28" i="68"/>
  <c r="J40" i="68" s="1"/>
  <c r="I28" i="68"/>
  <c r="I40" i="68" s="1"/>
  <c r="F28" i="68"/>
  <c r="F40" i="68" s="1"/>
  <c r="E28" i="68"/>
  <c r="E40" i="68" s="1"/>
  <c r="W27" i="68"/>
  <c r="V27" i="68"/>
  <c r="U27" i="68" s="1"/>
  <c r="P27" i="68"/>
  <c r="P49" i="68" s="1"/>
  <c r="L27" i="68"/>
  <c r="H27" i="68"/>
  <c r="H49" i="68" s="1"/>
  <c r="D27" i="68"/>
  <c r="U26" i="68"/>
  <c r="W26" i="68"/>
  <c r="V26" i="68"/>
  <c r="P26" i="68"/>
  <c r="L26" i="68"/>
  <c r="H26" i="68"/>
  <c r="D26" i="68"/>
  <c r="W25" i="68"/>
  <c r="V25" i="68"/>
  <c r="P25" i="68"/>
  <c r="L25" i="68"/>
  <c r="H25" i="68"/>
  <c r="D25" i="68"/>
  <c r="W24" i="68"/>
  <c r="V24" i="68"/>
  <c r="P24" i="68"/>
  <c r="L24" i="68"/>
  <c r="H24" i="68"/>
  <c r="D24" i="68"/>
  <c r="W23" i="68"/>
  <c r="U23" i="68" s="1"/>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T65" i="67"/>
  <c r="R65" i="67"/>
  <c r="W65" i="67" s="1"/>
  <c r="Q65" i="67"/>
  <c r="N65" i="67"/>
  <c r="M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W61" i="67"/>
  <c r="V61" i="67"/>
  <c r="P61" i="67"/>
  <c r="L61" i="67"/>
  <c r="H61" i="67"/>
  <c r="D61" i="67"/>
  <c r="W60" i="67"/>
  <c r="V60" i="67"/>
  <c r="P60" i="67"/>
  <c r="L60" i="67"/>
  <c r="L65" i="67" s="1"/>
  <c r="H60" i="67"/>
  <c r="D60" i="67"/>
  <c r="W59" i="67"/>
  <c r="V59" i="67"/>
  <c r="P59" i="67"/>
  <c r="L59" i="67"/>
  <c r="H59" i="67"/>
  <c r="D59" i="67"/>
  <c r="T55" i="67"/>
  <c r="R55" i="67"/>
  <c r="Q55" i="67"/>
  <c r="P55" i="67"/>
  <c r="N55" i="67"/>
  <c r="M55" i="67"/>
  <c r="J55" i="67"/>
  <c r="I55" i="67"/>
  <c r="F55" i="67"/>
  <c r="E55" i="67"/>
  <c r="W54" i="67"/>
  <c r="V54" i="67"/>
  <c r="P54" i="67"/>
  <c r="L54" i="67"/>
  <c r="H54" i="67"/>
  <c r="D54" i="67"/>
  <c r="W53" i="67"/>
  <c r="V53" i="67"/>
  <c r="U53" i="67" s="1"/>
  <c r="P53" i="67"/>
  <c r="L53" i="67"/>
  <c r="H53" i="67"/>
  <c r="D53" i="67"/>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N52" i="67" s="1"/>
  <c r="N56" i="67" s="1"/>
  <c r="M47" i="67"/>
  <c r="J47" i="67"/>
  <c r="I47" i="67"/>
  <c r="F47" i="67"/>
  <c r="E47" i="67"/>
  <c r="T46" i="67"/>
  <c r="T52" i="67" s="1"/>
  <c r="T56" i="67" s="1"/>
  <c r="T72" i="67" s="1"/>
  <c r="T73" i="67" s="1"/>
  <c r="T75" i="67" s="1"/>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L45" i="67" s="1"/>
  <c r="H41" i="67"/>
  <c r="D41" i="67"/>
  <c r="Q40" i="67"/>
  <c r="W39" i="67"/>
  <c r="V39" i="67"/>
  <c r="U39" i="67" s="1"/>
  <c r="P39" i="67"/>
  <c r="L39" i="67"/>
  <c r="H39" i="67"/>
  <c r="D39" i="67"/>
  <c r="W38" i="67"/>
  <c r="V38" i="67"/>
  <c r="P38" i="67"/>
  <c r="L38" i="67"/>
  <c r="H38" i="67"/>
  <c r="D38" i="67"/>
  <c r="W37" i="67"/>
  <c r="U37" i="67" s="1"/>
  <c r="V37" i="67"/>
  <c r="P37" i="67"/>
  <c r="L37" i="67"/>
  <c r="H37" i="67"/>
  <c r="D37" i="67"/>
  <c r="W36" i="67"/>
  <c r="V36" i="67"/>
  <c r="P36" i="67"/>
  <c r="L36" i="67"/>
  <c r="H36" i="67"/>
  <c r="D36" i="67"/>
  <c r="W35" i="67"/>
  <c r="W35" i="22" s="1"/>
  <c r="V35" i="67"/>
  <c r="P35" i="67"/>
  <c r="L35" i="67"/>
  <c r="H35" i="67"/>
  <c r="D35" i="67"/>
  <c r="W34" i="67"/>
  <c r="V34" i="67"/>
  <c r="P34" i="67"/>
  <c r="L34" i="67"/>
  <c r="H34" i="67"/>
  <c r="D34" i="67"/>
  <c r="W33" i="67"/>
  <c r="V33" i="67"/>
  <c r="P33" i="67"/>
  <c r="L33" i="67"/>
  <c r="H33" i="67"/>
  <c r="D33" i="67"/>
  <c r="W32" i="67"/>
  <c r="V32" i="67"/>
  <c r="P32" i="67"/>
  <c r="L32" i="67"/>
  <c r="H32" i="67"/>
  <c r="D32" i="67"/>
  <c r="W31" i="67"/>
  <c r="W31" i="22" s="1"/>
  <c r="V31" i="67"/>
  <c r="P31" i="67"/>
  <c r="L31" i="67"/>
  <c r="H31" i="67"/>
  <c r="D31" i="67"/>
  <c r="W30" i="67"/>
  <c r="V30" i="67"/>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E40" i="67" s="1"/>
  <c r="W27" i="67"/>
  <c r="V27" i="67"/>
  <c r="P27" i="67"/>
  <c r="L27" i="67"/>
  <c r="H27" i="67"/>
  <c r="D27" i="67"/>
  <c r="W26" i="67"/>
  <c r="V26" i="67"/>
  <c r="U26" i="67" s="1"/>
  <c r="P26" i="67"/>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s="1"/>
  <c r="P20" i="67"/>
  <c r="L20" i="67"/>
  <c r="H20" i="67"/>
  <c r="D20" i="67"/>
  <c r="W19" i="67"/>
  <c r="V19" i="67"/>
  <c r="P19" i="67"/>
  <c r="L19" i="67"/>
  <c r="H19" i="67"/>
  <c r="D19" i="67"/>
  <c r="T16" i="67"/>
  <c r="P16" i="67"/>
  <c r="L16" i="67"/>
  <c r="H16" i="67"/>
  <c r="D16" i="67"/>
  <c r="U15" i="67"/>
  <c r="U14" i="67"/>
  <c r="U13" i="67"/>
  <c r="U12" i="67"/>
  <c r="U11" i="67"/>
  <c r="U16" i="67" s="1"/>
  <c r="X9" i="67"/>
  <c r="W9" i="67"/>
  <c r="U9" i="67" s="1"/>
  <c r="V9" i="67"/>
  <c r="P9" i="67"/>
  <c r="L9" i="67"/>
  <c r="H9" i="67"/>
  <c r="D9" i="67"/>
  <c r="U74" i="66"/>
  <c r="T71" i="66"/>
  <c r="P71" i="66"/>
  <c r="L71" i="66"/>
  <c r="H71" i="66"/>
  <c r="D71" i="66"/>
  <c r="U70" i="66"/>
  <c r="U69" i="66"/>
  <c r="U68" i="66"/>
  <c r="U67" i="66"/>
  <c r="U66" i="66"/>
  <c r="W65"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U61" i="66" s="1"/>
  <c r="W60" i="66"/>
  <c r="V60" i="66"/>
  <c r="P60" i="66"/>
  <c r="L60" i="66"/>
  <c r="H60" i="66"/>
  <c r="D60" i="66"/>
  <c r="W59" i="66"/>
  <c r="V59" i="66"/>
  <c r="P59" i="66"/>
  <c r="L59" i="66"/>
  <c r="H59" i="66"/>
  <c r="D59" i="66"/>
  <c r="T55" i="66"/>
  <c r="R55" i="66"/>
  <c r="Q55" i="66"/>
  <c r="V55" i="66" s="1"/>
  <c r="N55" i="66"/>
  <c r="M55" i="66"/>
  <c r="J55" i="66"/>
  <c r="I55" i="66"/>
  <c r="H55" i="66"/>
  <c r="F55" i="66"/>
  <c r="E55" i="66"/>
  <c r="W54" i="66"/>
  <c r="V54" i="66"/>
  <c r="P54" i="66"/>
  <c r="L54" i="66"/>
  <c r="H54" i="66"/>
  <c r="D54" i="66"/>
  <c r="W53" i="66"/>
  <c r="V53" i="66"/>
  <c r="P53" i="66"/>
  <c r="L53" i="66"/>
  <c r="L55" i="66" s="1"/>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P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H49" i="66" s="1"/>
  <c r="D44" i="66"/>
  <c r="W43" i="66"/>
  <c r="V43" i="66"/>
  <c r="U43" i="66"/>
  <c r="P43" i="66"/>
  <c r="L43" i="66"/>
  <c r="H43" i="66"/>
  <c r="D43" i="66"/>
  <c r="W42" i="66"/>
  <c r="V42" i="66"/>
  <c r="U42" i="66" s="1"/>
  <c r="P42" i="66"/>
  <c r="P48" i="66" s="1"/>
  <c r="L42" i="66"/>
  <c r="H42" i="66"/>
  <c r="H48" i="66" s="1"/>
  <c r="D42" i="66"/>
  <c r="W41" i="66"/>
  <c r="U41" i="66" s="1"/>
  <c r="V41" i="66"/>
  <c r="P41" i="66"/>
  <c r="L41" i="66"/>
  <c r="L45" i="66" s="1"/>
  <c r="H41" i="66"/>
  <c r="H45" i="66" s="1"/>
  <c r="D41" i="66"/>
  <c r="Q40" i="66"/>
  <c r="J40" i="66"/>
  <c r="W39" i="66"/>
  <c r="V39" i="66"/>
  <c r="P39" i="66"/>
  <c r="L39" i="66"/>
  <c r="H39" i="66"/>
  <c r="D39" i="66"/>
  <c r="W38" i="66"/>
  <c r="W47" i="66" s="1"/>
  <c r="V38" i="66"/>
  <c r="P38" i="66"/>
  <c r="L38" i="66"/>
  <c r="H38" i="66"/>
  <c r="D38" i="66"/>
  <c r="W37" i="66"/>
  <c r="V37" i="66"/>
  <c r="P37" i="66"/>
  <c r="L37" i="66"/>
  <c r="H37" i="66"/>
  <c r="D37" i="66"/>
  <c r="W36" i="66"/>
  <c r="V36" i="66"/>
  <c r="P36" i="66"/>
  <c r="L36" i="66"/>
  <c r="H36" i="66"/>
  <c r="D36" i="66"/>
  <c r="W35" i="66"/>
  <c r="V35" i="66"/>
  <c r="U35" i="66" s="1"/>
  <c r="P35" i="66"/>
  <c r="L35" i="66"/>
  <c r="H35" i="66"/>
  <c r="D35" i="66"/>
  <c r="W34" i="66"/>
  <c r="U34" i="66" s="1"/>
  <c r="V34" i="66"/>
  <c r="P34" i="66"/>
  <c r="L34" i="66"/>
  <c r="H34" i="66"/>
  <c r="D34" i="66"/>
  <c r="W33" i="66"/>
  <c r="V33" i="66"/>
  <c r="P33" i="66"/>
  <c r="L33" i="66"/>
  <c r="H33" i="66"/>
  <c r="D33" i="66"/>
  <c r="W32" i="66"/>
  <c r="U32" i="66" s="1"/>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N40" i="66" s="1"/>
  <c r="M28" i="66"/>
  <c r="M40" i="66" s="1"/>
  <c r="J28" i="66"/>
  <c r="I28" i="66"/>
  <c r="I40" i="66" s="1"/>
  <c r="F28" i="66"/>
  <c r="F40" i="66" s="1"/>
  <c r="E28" i="66"/>
  <c r="E40" i="66" s="1"/>
  <c r="W27" i="66"/>
  <c r="V27" i="66"/>
  <c r="P27" i="66"/>
  <c r="P49" i="66" s="1"/>
  <c r="L27" i="66"/>
  <c r="H27" i="66"/>
  <c r="D27" i="66"/>
  <c r="W26" i="66"/>
  <c r="U26" i="66" s="1"/>
  <c r="V26" i="66"/>
  <c r="P26" i="66"/>
  <c r="L26" i="66"/>
  <c r="H26" i="66"/>
  <c r="D26" i="66"/>
  <c r="W25" i="66"/>
  <c r="V25" i="66"/>
  <c r="V47" i="66" s="1"/>
  <c r="P25" i="66"/>
  <c r="L25" i="66"/>
  <c r="H25" i="66"/>
  <c r="H47" i="66" s="1"/>
  <c r="D25" i="66"/>
  <c r="W24" i="66"/>
  <c r="V24" i="66"/>
  <c r="P24" i="66"/>
  <c r="L24" i="66"/>
  <c r="H24" i="66"/>
  <c r="D24" i="66"/>
  <c r="W23" i="66"/>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U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F47" i="65"/>
  <c r="E47" i="65"/>
  <c r="T46" i="65"/>
  <c r="T52" i="65" s="1"/>
  <c r="T56" i="65" s="1"/>
  <c r="T72" i="65" s="1"/>
  <c r="R46" i="65"/>
  <c r="Q46" i="65"/>
  <c r="Q52" i="65" s="1"/>
  <c r="Q56" i="65" s="1"/>
  <c r="N46" i="65"/>
  <c r="M46" i="65"/>
  <c r="J46" i="65"/>
  <c r="I46" i="65"/>
  <c r="F46" i="65"/>
  <c r="E46" i="65"/>
  <c r="T45" i="65"/>
  <c r="R45" i="65"/>
  <c r="Q45" i="65"/>
  <c r="N45" i="65"/>
  <c r="M45" i="65"/>
  <c r="J45" i="65"/>
  <c r="I45" i="65"/>
  <c r="F45" i="65"/>
  <c r="E45" i="65"/>
  <c r="U44" i="65"/>
  <c r="W44" i="65"/>
  <c r="V44" i="65"/>
  <c r="P44" i="65"/>
  <c r="L44" i="65"/>
  <c r="H44" i="65"/>
  <c r="D44" i="65"/>
  <c r="W43" i="65"/>
  <c r="V43" i="65"/>
  <c r="P43" i="65"/>
  <c r="L43" i="65"/>
  <c r="H43" i="65"/>
  <c r="D43" i="65"/>
  <c r="W42" i="65"/>
  <c r="V42" i="65"/>
  <c r="P42" i="65"/>
  <c r="L42" i="65"/>
  <c r="H42" i="65"/>
  <c r="D42" i="65"/>
  <c r="W41" i="65"/>
  <c r="V41" i="65"/>
  <c r="U41" i="65" s="1"/>
  <c r="P41" i="65"/>
  <c r="L41" i="65"/>
  <c r="H41" i="65"/>
  <c r="D41" i="65"/>
  <c r="R40" i="65"/>
  <c r="N40" i="65"/>
  <c r="W39" i="65"/>
  <c r="V39" i="65"/>
  <c r="U39" i="65" s="1"/>
  <c r="P39" i="65"/>
  <c r="L39" i="65"/>
  <c r="H39" i="65"/>
  <c r="D39" i="65"/>
  <c r="W38" i="65"/>
  <c r="V38" i="65"/>
  <c r="P38" i="65"/>
  <c r="L38" i="65"/>
  <c r="L47" i="65" s="1"/>
  <c r="H38" i="65"/>
  <c r="D38" i="65"/>
  <c r="W37" i="65"/>
  <c r="V37" i="65"/>
  <c r="P37" i="65"/>
  <c r="L37" i="65"/>
  <c r="H37" i="65"/>
  <c r="D37" i="65"/>
  <c r="W36" i="65"/>
  <c r="U36" i="65" s="1"/>
  <c r="V36" i="65"/>
  <c r="P36" i="65"/>
  <c r="L36" i="65"/>
  <c r="H36" i="65"/>
  <c r="D36" i="65"/>
  <c r="W35" i="65"/>
  <c r="V35" i="65"/>
  <c r="U35" i="65" s="1"/>
  <c r="P35" i="65"/>
  <c r="L35" i="65"/>
  <c r="H35" i="65"/>
  <c r="D35" i="65"/>
  <c r="W34" i="65"/>
  <c r="V34" i="65"/>
  <c r="P34" i="65"/>
  <c r="L34" i="65"/>
  <c r="H34" i="65"/>
  <c r="D34" i="65"/>
  <c r="W33" i="65"/>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I40" i="65" s="1"/>
  <c r="F28" i="65"/>
  <c r="F40" i="65" s="1"/>
  <c r="E28" i="65"/>
  <c r="E40" i="65" s="1"/>
  <c r="W27" i="65"/>
  <c r="V27" i="65"/>
  <c r="V49" i="65" s="1"/>
  <c r="P27" i="65"/>
  <c r="L27" i="65"/>
  <c r="L49" i="65" s="1"/>
  <c r="H27" i="65"/>
  <c r="H49" i="65" s="1"/>
  <c r="D27" i="65"/>
  <c r="W26" i="65"/>
  <c r="V26" i="65"/>
  <c r="P26" i="65"/>
  <c r="L26" i="65"/>
  <c r="H26" i="65"/>
  <c r="D26" i="65"/>
  <c r="W25" i="65"/>
  <c r="V25" i="65"/>
  <c r="P25" i="65"/>
  <c r="L25" i="65"/>
  <c r="H25" i="65"/>
  <c r="H47" i="65" s="1"/>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W19" i="65"/>
  <c r="V19" i="65"/>
  <c r="U19" i="65" s="1"/>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R52" i="64" s="1"/>
  <c r="R56" i="64" s="1"/>
  <c r="Q47" i="64"/>
  <c r="N47" i="64"/>
  <c r="M47" i="64"/>
  <c r="J47" i="64"/>
  <c r="I47" i="64"/>
  <c r="F47" i="64"/>
  <c r="F52" i="64" s="1"/>
  <c r="F56" i="64" s="1"/>
  <c r="E47" i="64"/>
  <c r="T46" i="64"/>
  <c r="T52" i="64" s="1"/>
  <c r="T56" i="64" s="1"/>
  <c r="T72" i="64" s="1"/>
  <c r="R46" i="64"/>
  <c r="Q46" i="64"/>
  <c r="N46" i="64"/>
  <c r="M46" i="64"/>
  <c r="M52" i="64" s="1"/>
  <c r="M56" i="64" s="1"/>
  <c r="J46" i="64"/>
  <c r="I46" i="64"/>
  <c r="F46" i="64"/>
  <c r="E46" i="64"/>
  <c r="E52" i="64" s="1"/>
  <c r="E56" i="64" s="1"/>
  <c r="T45" i="64"/>
  <c r="R45" i="64"/>
  <c r="Q45" i="64"/>
  <c r="N45" i="64"/>
  <c r="M45" i="64"/>
  <c r="J45" i="64"/>
  <c r="I45" i="64"/>
  <c r="H45" i="64"/>
  <c r="F45" i="64"/>
  <c r="E45" i="64"/>
  <c r="W44" i="64"/>
  <c r="V44" i="64"/>
  <c r="P44" i="64"/>
  <c r="L44" i="64"/>
  <c r="H44" i="64"/>
  <c r="D44" i="64"/>
  <c r="W43" i="64"/>
  <c r="V43" i="64"/>
  <c r="U43" i="64" s="1"/>
  <c r="P43" i="64"/>
  <c r="P47" i="64" s="1"/>
  <c r="L43" i="64"/>
  <c r="H43" i="64"/>
  <c r="D43" i="64"/>
  <c r="U42" i="64"/>
  <c r="W42" i="64"/>
  <c r="V42" i="64"/>
  <c r="P42" i="64"/>
  <c r="L42" i="64"/>
  <c r="L45" i="64" s="1"/>
  <c r="H42" i="64"/>
  <c r="D42" i="64"/>
  <c r="W41" i="64"/>
  <c r="V41" i="64"/>
  <c r="V45" i="64" s="1"/>
  <c r="P41" i="64"/>
  <c r="L41" i="64"/>
  <c r="H41" i="64"/>
  <c r="D41" i="64"/>
  <c r="N40" i="64"/>
  <c r="J40" i="64"/>
  <c r="W39" i="64"/>
  <c r="V39" i="64"/>
  <c r="P39" i="64"/>
  <c r="L39" i="64"/>
  <c r="L49" i="64" s="1"/>
  <c r="H39" i="64"/>
  <c r="D39" i="64"/>
  <c r="W38" i="64"/>
  <c r="V38" i="64"/>
  <c r="P38" i="64"/>
  <c r="L38" i="64"/>
  <c r="H38" i="64"/>
  <c r="D38"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W32" i="64"/>
  <c r="V32" i="64"/>
  <c r="U32" i="64" s="1"/>
  <c r="P32" i="64"/>
  <c r="L32" i="64"/>
  <c r="H32" i="64"/>
  <c r="D32" i="64"/>
  <c r="W31" i="64"/>
  <c r="V31" i="64"/>
  <c r="U31" i="64" s="1"/>
  <c r="P31" i="64"/>
  <c r="L31" i="64"/>
  <c r="H31" i="64"/>
  <c r="D31" i="64"/>
  <c r="W30" i="64"/>
  <c r="V30" i="64"/>
  <c r="P30" i="64"/>
  <c r="L30" i="64"/>
  <c r="H30" i="64"/>
  <c r="D30" i="64"/>
  <c r="W29" i="64"/>
  <c r="V29" i="64"/>
  <c r="U29" i="64" s="1"/>
  <c r="P29" i="64"/>
  <c r="L29" i="64"/>
  <c r="H29" i="64"/>
  <c r="D29" i="64"/>
  <c r="T28" i="64"/>
  <c r="T40" i="64" s="1"/>
  <c r="R28" i="64"/>
  <c r="R40" i="64" s="1"/>
  <c r="Q28" i="64"/>
  <c r="Q40" i="64" s="1"/>
  <c r="N28" i="64"/>
  <c r="M28" i="64"/>
  <c r="M40" i="64" s="1"/>
  <c r="J28" i="64"/>
  <c r="I28" i="64"/>
  <c r="I40" i="64" s="1"/>
  <c r="F28" i="64"/>
  <c r="F40" i="64" s="1"/>
  <c r="E28" i="64"/>
  <c r="E40" i="64" s="1"/>
  <c r="W27" i="64"/>
  <c r="U27" i="64" s="1"/>
  <c r="V27" i="64"/>
  <c r="P27" i="64"/>
  <c r="P49" i="64" s="1"/>
  <c r="L27" i="64"/>
  <c r="H27" i="64"/>
  <c r="H49" i="64" s="1"/>
  <c r="D27" i="64"/>
  <c r="W26" i="64"/>
  <c r="V26" i="64"/>
  <c r="P26" i="64"/>
  <c r="P48" i="64" s="1"/>
  <c r="L26" i="64"/>
  <c r="H26" i="64"/>
  <c r="H48" i="64" s="1"/>
  <c r="D26" i="64"/>
  <c r="W25" i="64"/>
  <c r="V25" i="64"/>
  <c r="V47" i="64" s="1"/>
  <c r="P25" i="64"/>
  <c r="L25" i="64"/>
  <c r="H25" i="64"/>
  <c r="H47" i="64" s="1"/>
  <c r="D25" i="64"/>
  <c r="W24" i="64"/>
  <c r="V24" i="64"/>
  <c r="P24" i="64"/>
  <c r="L24" i="64"/>
  <c r="H24" i="64"/>
  <c r="D24" i="64"/>
  <c r="W23" i="64"/>
  <c r="V23" i="64"/>
  <c r="P23" i="64"/>
  <c r="L23" i="64"/>
  <c r="H23" i="64"/>
  <c r="D23" i="64"/>
  <c r="W22" i="64"/>
  <c r="V22" i="64"/>
  <c r="U22" i="64" s="1"/>
  <c r="P22" i="64"/>
  <c r="L22" i="64"/>
  <c r="H22" i="64"/>
  <c r="D22" i="64"/>
  <c r="W21" i="64"/>
  <c r="V21" i="64"/>
  <c r="P21" i="64"/>
  <c r="L21" i="64"/>
  <c r="H21" i="64"/>
  <c r="H28" i="64" s="1"/>
  <c r="D21" i="64"/>
  <c r="W20" i="64"/>
  <c r="V20" i="64"/>
  <c r="U20" i="64" s="1"/>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P65" i="63"/>
  <c r="N65" i="63"/>
  <c r="M65" i="63"/>
  <c r="J65" i="63"/>
  <c r="I65" i="63"/>
  <c r="F65" i="63"/>
  <c r="E65" i="63"/>
  <c r="W64" i="63"/>
  <c r="V64" i="63"/>
  <c r="P64" i="63"/>
  <c r="L64" i="63"/>
  <c r="H64" i="63"/>
  <c r="D64" i="63"/>
  <c r="W63" i="63"/>
  <c r="V63" i="63"/>
  <c r="P63" i="63"/>
  <c r="L63" i="63"/>
  <c r="H63" i="63"/>
  <c r="D63" i="63"/>
  <c r="U63" i="63" s="1"/>
  <c r="W62" i="63"/>
  <c r="V62" i="63"/>
  <c r="P62" i="63"/>
  <c r="L62" i="63"/>
  <c r="H62" i="63"/>
  <c r="D62" i="63"/>
  <c r="W61" i="63"/>
  <c r="V61" i="63"/>
  <c r="P61" i="63"/>
  <c r="L61" i="63"/>
  <c r="H61" i="63"/>
  <c r="D61" i="63"/>
  <c r="U61" i="63" s="1"/>
  <c r="W60" i="63"/>
  <c r="V60" i="63"/>
  <c r="P60" i="63"/>
  <c r="L60" i="63"/>
  <c r="H60" i="63"/>
  <c r="D60" i="63"/>
  <c r="W59" i="63"/>
  <c r="V59" i="63"/>
  <c r="P59" i="63"/>
  <c r="L59" i="63"/>
  <c r="H59" i="63"/>
  <c r="D59" i="63"/>
  <c r="T55" i="63"/>
  <c r="R55" i="63"/>
  <c r="Q55" i="63"/>
  <c r="P55" i="63"/>
  <c r="N55" i="63"/>
  <c r="M55" i="63"/>
  <c r="J55" i="63"/>
  <c r="I55" i="63"/>
  <c r="V55" i="63" s="1"/>
  <c r="F55" i="63"/>
  <c r="E55" i="63"/>
  <c r="W54" i="63"/>
  <c r="V54" i="63"/>
  <c r="U54" i="63" s="1"/>
  <c r="P54" i="63"/>
  <c r="L54" i="63"/>
  <c r="H54" i="63"/>
  <c r="H55" i="63" s="1"/>
  <c r="D54" i="63"/>
  <c r="W53" i="63"/>
  <c r="V53" i="63"/>
  <c r="U53" i="63"/>
  <c r="P53" i="63"/>
  <c r="L53" i="63"/>
  <c r="L55" i="63" s="1"/>
  <c r="H53" i="63"/>
  <c r="D53" i="63"/>
  <c r="D55"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L47" i="63"/>
  <c r="J47" i="63"/>
  <c r="I47" i="63"/>
  <c r="F47" i="63"/>
  <c r="E47" i="63"/>
  <c r="T46" i="63"/>
  <c r="R46" i="63"/>
  <c r="Q46" i="63"/>
  <c r="Q52" i="63" s="1"/>
  <c r="Q56" i="63" s="1"/>
  <c r="N46" i="63"/>
  <c r="N52" i="63" s="1"/>
  <c r="N56" i="63" s="1"/>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U42" i="63" s="1"/>
  <c r="V42" i="63"/>
  <c r="P42" i="63"/>
  <c r="L42" i="63"/>
  <c r="H42" i="63"/>
  <c r="D42" i="63"/>
  <c r="W41" i="63"/>
  <c r="V41" i="63"/>
  <c r="P41" i="63"/>
  <c r="L41" i="63"/>
  <c r="H41" i="63"/>
  <c r="D41" i="63"/>
  <c r="R40" i="63"/>
  <c r="M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W35" i="63"/>
  <c r="U35" i="63" s="1"/>
  <c r="V35" i="63"/>
  <c r="P35" i="63"/>
  <c r="L35" i="63"/>
  <c r="H35" i="63"/>
  <c r="D35" i="63"/>
  <c r="W34" i="63"/>
  <c r="V34" i="63"/>
  <c r="P34" i="63"/>
  <c r="L34" i="63"/>
  <c r="H34" i="63"/>
  <c r="D34" i="63"/>
  <c r="W33" i="63"/>
  <c r="U33" i="63" s="1"/>
  <c r="V33" i="63"/>
  <c r="P33" i="63"/>
  <c r="L33" i="63"/>
  <c r="H33" i="63"/>
  <c r="D33" i="63"/>
  <c r="W32" i="63"/>
  <c r="V32" i="63"/>
  <c r="U32" i="63" s="1"/>
  <c r="P32" i="63"/>
  <c r="L32" i="63"/>
  <c r="H32" i="63"/>
  <c r="D32" i="63"/>
  <c r="W31" i="63"/>
  <c r="V31" i="63"/>
  <c r="P31" i="63"/>
  <c r="L31" i="63"/>
  <c r="H31" i="63"/>
  <c r="D31" i="63"/>
  <c r="W30" i="63"/>
  <c r="V30" i="63"/>
  <c r="U30" i="63" s="1"/>
  <c r="P30" i="63"/>
  <c r="L30" i="63"/>
  <c r="H30" i="63"/>
  <c r="D30" i="63"/>
  <c r="W29" i="63"/>
  <c r="V29" i="63"/>
  <c r="U29" i="63"/>
  <c r="P29" i="63"/>
  <c r="L29" i="63"/>
  <c r="H29" i="63"/>
  <c r="D29" i="63"/>
  <c r="T28" i="63"/>
  <c r="T40" i="63" s="1"/>
  <c r="R28" i="63"/>
  <c r="Q28" i="63"/>
  <c r="Q40" i="63" s="1"/>
  <c r="N28" i="63"/>
  <c r="N40" i="63" s="1"/>
  <c r="M28" i="63"/>
  <c r="J28" i="63"/>
  <c r="J40" i="63" s="1"/>
  <c r="I28" i="63"/>
  <c r="I40" i="63" s="1"/>
  <c r="H28" i="63"/>
  <c r="F28" i="63"/>
  <c r="F40" i="63" s="1"/>
  <c r="E28" i="63"/>
  <c r="E40" i="63" s="1"/>
  <c r="W27" i="63"/>
  <c r="V27" i="63"/>
  <c r="P27" i="63"/>
  <c r="L27" i="63"/>
  <c r="H27" i="63"/>
  <c r="D27" i="63"/>
  <c r="W26" i="63"/>
  <c r="V26" i="63"/>
  <c r="P26" i="63"/>
  <c r="L26" i="63"/>
  <c r="H26" i="63"/>
  <c r="D26" i="63"/>
  <c r="W25" i="63"/>
  <c r="V25" i="63"/>
  <c r="V47" i="63" s="1"/>
  <c r="P25" i="63"/>
  <c r="L25" i="63"/>
  <c r="H25" i="63"/>
  <c r="D25" i="63"/>
  <c r="W24" i="63"/>
  <c r="V24" i="63"/>
  <c r="U24" i="63" s="1"/>
  <c r="P24" i="63"/>
  <c r="L24" i="63"/>
  <c r="H24" i="63"/>
  <c r="D24" i="63"/>
  <c r="W23" i="63"/>
  <c r="V23" i="63"/>
  <c r="U23" i="63" s="1"/>
  <c r="P23" i="63"/>
  <c r="L23" i="63"/>
  <c r="H23" i="63"/>
  <c r="D23" i="63"/>
  <c r="W22" i="63"/>
  <c r="V22" i="63"/>
  <c r="U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6" i="63" s="1"/>
  <c r="U11" i="63"/>
  <c r="X9" i="63"/>
  <c r="U9" i="63" s="1"/>
  <c r="W9" i="63"/>
  <c r="V9" i="63"/>
  <c r="P9" i="63"/>
  <c r="L9" i="63"/>
  <c r="H9" i="63"/>
  <c r="D9" i="63"/>
  <c r="U74" i="62"/>
  <c r="T71" i="62"/>
  <c r="P71" i="62"/>
  <c r="L71" i="62"/>
  <c r="H71" i="62"/>
  <c r="D71" i="62"/>
  <c r="U70" i="62"/>
  <c r="U69" i="62"/>
  <c r="U68" i="62"/>
  <c r="U71" i="62" s="1"/>
  <c r="U67" i="62"/>
  <c r="U66" i="62"/>
  <c r="T65" i="62"/>
  <c r="R65" i="62"/>
  <c r="Q65" i="62"/>
  <c r="N65" i="62"/>
  <c r="M65" i="62"/>
  <c r="J65" i="62"/>
  <c r="I65" i="62"/>
  <c r="F65" i="62"/>
  <c r="E65" i="62"/>
  <c r="V65" i="62" s="1"/>
  <c r="W64" i="62"/>
  <c r="V64" i="62"/>
  <c r="P64" i="62"/>
  <c r="L64" i="62"/>
  <c r="H64" i="62"/>
  <c r="D64" i="62"/>
  <c r="W63" i="62"/>
  <c r="V63" i="62"/>
  <c r="P63" i="62"/>
  <c r="L63" i="62"/>
  <c r="H63" i="62"/>
  <c r="D63" i="62"/>
  <c r="U63" i="62" s="1"/>
  <c r="W62" i="62"/>
  <c r="V62" i="62"/>
  <c r="P62" i="62"/>
  <c r="L62" i="62"/>
  <c r="L65" i="62" s="1"/>
  <c r="H62" i="62"/>
  <c r="D62" i="62"/>
  <c r="W61" i="62"/>
  <c r="V61" i="62"/>
  <c r="P61" i="62"/>
  <c r="L61" i="62"/>
  <c r="H61" i="62"/>
  <c r="D61" i="62"/>
  <c r="W60" i="62"/>
  <c r="V60" i="62"/>
  <c r="P60" i="62"/>
  <c r="L60" i="62"/>
  <c r="H60" i="62"/>
  <c r="D60" i="62"/>
  <c r="W59" i="62"/>
  <c r="V59" i="62"/>
  <c r="P59" i="62"/>
  <c r="L59" i="62"/>
  <c r="H59" i="62"/>
  <c r="H65" i="62" s="1"/>
  <c r="D59" i="62"/>
  <c r="T55" i="62"/>
  <c r="R55" i="62"/>
  <c r="Q55" i="62"/>
  <c r="N55" i="62"/>
  <c r="M55" i="62"/>
  <c r="J55" i="62"/>
  <c r="I55" i="62"/>
  <c r="F55" i="62"/>
  <c r="E55" i="62"/>
  <c r="W54" i="62"/>
  <c r="V54" i="62"/>
  <c r="P54" i="62"/>
  <c r="L54" i="62"/>
  <c r="H54" i="62"/>
  <c r="D54" i="62"/>
  <c r="W53" i="62"/>
  <c r="V53" i="62"/>
  <c r="P53" i="62"/>
  <c r="L53" i="62"/>
  <c r="L55" i="62" s="1"/>
  <c r="H53" i="62"/>
  <c r="H55" i="62" s="1"/>
  <c r="D53" i="62"/>
  <c r="F52"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P47" i="62"/>
  <c r="N47" i="62"/>
  <c r="M47" i="62"/>
  <c r="J47" i="62"/>
  <c r="I47" i="62"/>
  <c r="F47" i="62"/>
  <c r="E47" i="62"/>
  <c r="T46" i="62"/>
  <c r="T52" i="62" s="1"/>
  <c r="T56" i="62" s="1"/>
  <c r="T72" i="62" s="1"/>
  <c r="R46" i="62"/>
  <c r="Q46" i="62"/>
  <c r="N46" i="62"/>
  <c r="M46" i="62"/>
  <c r="J46" i="62"/>
  <c r="I46" i="62"/>
  <c r="F46" i="62"/>
  <c r="E46" i="62"/>
  <c r="E52" i="62" s="1"/>
  <c r="E56" i="62" s="1"/>
  <c r="T45" i="62"/>
  <c r="R45" i="62"/>
  <c r="Q45" i="62"/>
  <c r="P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L45" i="62" s="1"/>
  <c r="H41" i="62"/>
  <c r="D41" i="62"/>
  <c r="M40" i="62"/>
  <c r="I40" i="62"/>
  <c r="U39" i="62"/>
  <c r="W39" i="62"/>
  <c r="V39" i="62"/>
  <c r="P39" i="62"/>
  <c r="L39" i="62"/>
  <c r="H39" i="62"/>
  <c r="D39" i="62"/>
  <c r="W38" i="62"/>
  <c r="V38" i="62"/>
  <c r="P38" i="62"/>
  <c r="L38" i="62"/>
  <c r="H38" i="62"/>
  <c r="D38" i="62"/>
  <c r="W37" i="62"/>
  <c r="V37" i="62"/>
  <c r="P37" i="62"/>
  <c r="L37" i="62"/>
  <c r="L48" i="62" s="1"/>
  <c r="H37" i="62"/>
  <c r="D37" i="62"/>
  <c r="W36" i="62"/>
  <c r="U36" i="62" s="1"/>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J28" i="62"/>
  <c r="J40" i="62" s="1"/>
  <c r="I28" i="62"/>
  <c r="F28" i="62"/>
  <c r="F40" i="62" s="1"/>
  <c r="E28" i="62"/>
  <c r="E40" i="62" s="1"/>
  <c r="W27" i="62"/>
  <c r="V27" i="62"/>
  <c r="P27" i="62"/>
  <c r="L27" i="62"/>
  <c r="H27" i="62"/>
  <c r="H49" i="62" s="1"/>
  <c r="D27" i="62"/>
  <c r="W26" i="62"/>
  <c r="W28" i="62" s="1"/>
  <c r="V26" i="62"/>
  <c r="P26" i="62"/>
  <c r="P48" i="62" s="1"/>
  <c r="L26" i="62"/>
  <c r="H26" i="62"/>
  <c r="H48" i="62" s="1"/>
  <c r="D26" i="62"/>
  <c r="W25" i="62"/>
  <c r="V25" i="62"/>
  <c r="V47" i="62" s="1"/>
  <c r="P25" i="62"/>
  <c r="L25" i="62"/>
  <c r="H25" i="62"/>
  <c r="H47" i="62" s="1"/>
  <c r="D25" i="62"/>
  <c r="W24" i="62"/>
  <c r="V24" i="62"/>
  <c r="P24" i="62"/>
  <c r="L24" i="62"/>
  <c r="H24" i="62"/>
  <c r="D24" i="62"/>
  <c r="W23" i="62"/>
  <c r="V23" i="62"/>
  <c r="U23" i="62" s="1"/>
  <c r="P23" i="62"/>
  <c r="L23" i="62"/>
  <c r="H23" i="62"/>
  <c r="D23" i="62"/>
  <c r="U22" i="62"/>
  <c r="W22" i="62"/>
  <c r="V22" i="62"/>
  <c r="P22" i="62"/>
  <c r="L22" i="62"/>
  <c r="H22" i="62"/>
  <c r="D22" i="62"/>
  <c r="W21" i="62"/>
  <c r="V21" i="62"/>
  <c r="P21" i="62"/>
  <c r="L21" i="62"/>
  <c r="H21" i="62"/>
  <c r="H28" i="62" s="1"/>
  <c r="D21" i="62"/>
  <c r="W20" i="62"/>
  <c r="V20" i="62"/>
  <c r="P20" i="62"/>
  <c r="L20" i="62"/>
  <c r="H20" i="62"/>
  <c r="D20" i="62"/>
  <c r="W19" i="62"/>
  <c r="V19" i="62"/>
  <c r="P19" i="62"/>
  <c r="L19" i="62"/>
  <c r="H19" i="62"/>
  <c r="D19" i="62"/>
  <c r="T16" i="62"/>
  <c r="P16" i="62"/>
  <c r="L16" i="62"/>
  <c r="H16" i="62"/>
  <c r="D16" i="62"/>
  <c r="U15" i="62"/>
  <c r="U14" i="62"/>
  <c r="U14" i="22" s="1"/>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H59" i="61"/>
  <c r="D59" i="61"/>
  <c r="T55" i="61"/>
  <c r="R55" i="61"/>
  <c r="Q55" i="61"/>
  <c r="N55" i="61"/>
  <c r="M55" i="61"/>
  <c r="J55" i="61"/>
  <c r="I55" i="61"/>
  <c r="F55" i="61"/>
  <c r="E55" i="61"/>
  <c r="W54" i="61"/>
  <c r="V54" i="61"/>
  <c r="P54" i="61"/>
  <c r="L54" i="61"/>
  <c r="H54" i="61"/>
  <c r="D54" i="61"/>
  <c r="W53" i="61"/>
  <c r="V53" i="61"/>
  <c r="P53" i="61"/>
  <c r="P55" i="61" s="1"/>
  <c r="L53" i="61"/>
  <c r="L55" i="61" s="1"/>
  <c r="H53" i="61"/>
  <c r="H55" i="61" s="1"/>
  <c r="D53" i="61"/>
  <c r="W51" i="61"/>
  <c r="V51" i="6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P47" i="61"/>
  <c r="N47" i="61"/>
  <c r="M47" i="61"/>
  <c r="J47" i="61"/>
  <c r="I47" i="61"/>
  <c r="F47" i="61"/>
  <c r="E47" i="61"/>
  <c r="T46" i="61"/>
  <c r="R46" i="61"/>
  <c r="Q46" i="61"/>
  <c r="N46" i="61"/>
  <c r="M46" i="61"/>
  <c r="J46" i="61"/>
  <c r="I46" i="61"/>
  <c r="H46" i="61"/>
  <c r="F46" i="61"/>
  <c r="E46" i="61"/>
  <c r="T45" i="61"/>
  <c r="R45" i="61"/>
  <c r="Q45" i="61"/>
  <c r="N45" i="61"/>
  <c r="M45" i="61"/>
  <c r="J45" i="61"/>
  <c r="I45" i="61"/>
  <c r="F45" i="61"/>
  <c r="E45" i="61"/>
  <c r="W44" i="61"/>
  <c r="V44" i="61"/>
  <c r="P44" i="61"/>
  <c r="L44" i="61"/>
  <c r="L45" i="61" s="1"/>
  <c r="H44" i="61"/>
  <c r="D44" i="61"/>
  <c r="W43" i="61"/>
  <c r="V43" i="61"/>
  <c r="P43" i="61"/>
  <c r="L43" i="61"/>
  <c r="H43" i="61"/>
  <c r="D43" i="61"/>
  <c r="W42" i="61"/>
  <c r="V42" i="61"/>
  <c r="P42" i="61"/>
  <c r="L42" i="61"/>
  <c r="H42" i="61"/>
  <c r="D42" i="61"/>
  <c r="W41" i="61"/>
  <c r="V41" i="61"/>
  <c r="P41" i="61"/>
  <c r="P45" i="61" s="1"/>
  <c r="L41" i="61"/>
  <c r="H41" i="61"/>
  <c r="D41" i="61"/>
  <c r="Q40" i="61"/>
  <c r="M40" i="61"/>
  <c r="W39" i="61"/>
  <c r="V39" i="61"/>
  <c r="P39" i="61"/>
  <c r="L39" i="61"/>
  <c r="H39" i="61"/>
  <c r="D39" i="61"/>
  <c r="W38" i="61"/>
  <c r="V38" i="61"/>
  <c r="P38" i="61"/>
  <c r="L38" i="61"/>
  <c r="H38" i="61"/>
  <c r="D38" i="61"/>
  <c r="W37" i="61"/>
  <c r="W48" i="61" s="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W33" i="61"/>
  <c r="V33" i="61"/>
  <c r="P33" i="61"/>
  <c r="L33" i="61"/>
  <c r="H33" i="61"/>
  <c r="D33" i="61"/>
  <c r="W32" i="61"/>
  <c r="U32" i="61" s="1"/>
  <c r="V32" i="61"/>
  <c r="P32" i="61"/>
  <c r="L32" i="61"/>
  <c r="H32" i="61"/>
  <c r="D32" i="61"/>
  <c r="W31" i="61"/>
  <c r="V31" i="61"/>
  <c r="P31" i="61"/>
  <c r="L31" i="61"/>
  <c r="H31" i="61"/>
  <c r="D31" i="61"/>
  <c r="W30" i="61"/>
  <c r="V30" i="61"/>
  <c r="U30" i="61" s="1"/>
  <c r="P30" i="61"/>
  <c r="L30" i="61"/>
  <c r="H30" i="61"/>
  <c r="D30" i="61"/>
  <c r="W29" i="61"/>
  <c r="U29" i="61" s="1"/>
  <c r="V29" i="61"/>
  <c r="P29" i="61"/>
  <c r="L29" i="61"/>
  <c r="H29" i="61"/>
  <c r="D29" i="61"/>
  <c r="T28" i="61"/>
  <c r="T40" i="61" s="1"/>
  <c r="R28" i="61"/>
  <c r="R40" i="61" s="1"/>
  <c r="Q28" i="61"/>
  <c r="N28" i="61"/>
  <c r="N40" i="61" s="1"/>
  <c r="M28" i="61"/>
  <c r="L28" i="61"/>
  <c r="L40" i="61" s="1"/>
  <c r="J28" i="61"/>
  <c r="J40" i="61" s="1"/>
  <c r="I28" i="61"/>
  <c r="F28" i="61"/>
  <c r="F40" i="61" s="1"/>
  <c r="E28" i="61"/>
  <c r="E40" i="61" s="1"/>
  <c r="W27" i="61"/>
  <c r="V27" i="61"/>
  <c r="P27" i="61"/>
  <c r="P49" i="61" s="1"/>
  <c r="L27" i="61"/>
  <c r="L49" i="61" s="1"/>
  <c r="H27" i="61"/>
  <c r="D27" i="61"/>
  <c r="W26" i="61"/>
  <c r="V26" i="61"/>
  <c r="P26" i="61"/>
  <c r="L26" i="61"/>
  <c r="L48" i="61" s="1"/>
  <c r="H26" i="61"/>
  <c r="D26" i="61"/>
  <c r="D48" i="61" s="1"/>
  <c r="W25" i="61"/>
  <c r="V25" i="61"/>
  <c r="P25" i="61"/>
  <c r="L25" i="61"/>
  <c r="H25" i="61"/>
  <c r="D25" i="61"/>
  <c r="W24" i="61"/>
  <c r="V24" i="61"/>
  <c r="P24" i="61"/>
  <c r="L24" i="61"/>
  <c r="H24" i="61"/>
  <c r="D24" i="61"/>
  <c r="W23" i="61"/>
  <c r="V23" i="61"/>
  <c r="P23" i="61"/>
  <c r="L23" i="61"/>
  <c r="H23" i="61"/>
  <c r="D23" i="61"/>
  <c r="W22" i="61"/>
  <c r="V22" i="61"/>
  <c r="P22" i="61"/>
  <c r="L22" i="61"/>
  <c r="H22" i="61"/>
  <c r="D22" i="61"/>
  <c r="W21" i="61"/>
  <c r="V21" i="61"/>
  <c r="P21" i="61"/>
  <c r="P28" i="61" s="1"/>
  <c r="L21" i="61"/>
  <c r="H21" i="61"/>
  <c r="D21" i="61"/>
  <c r="W20" i="61"/>
  <c r="V20" i="61"/>
  <c r="P20" i="61"/>
  <c r="L20" i="61"/>
  <c r="H20" i="61"/>
  <c r="D20" i="61"/>
  <c r="W19" i="61"/>
  <c r="V19" i="61"/>
  <c r="U19" i="61" s="1"/>
  <c r="P19" i="61"/>
  <c r="L19" i="61"/>
  <c r="H19" i="61"/>
  <c r="D19" i="61"/>
  <c r="T16" i="61"/>
  <c r="P16" i="61"/>
  <c r="L16" i="61"/>
  <c r="H16" i="61"/>
  <c r="D16" i="61"/>
  <c r="U15" i="61"/>
  <c r="U14" i="61"/>
  <c r="U13" i="61"/>
  <c r="U13" i="22" s="1"/>
  <c r="U12" i="61"/>
  <c r="U11" i="61"/>
  <c r="X9" i="61"/>
  <c r="W9" i="61"/>
  <c r="V9" i="61"/>
  <c r="P9" i="61"/>
  <c r="L9" i="61"/>
  <c r="H9" i="61"/>
  <c r="D9" i="61"/>
  <c r="U74" i="60"/>
  <c r="T71" i="60"/>
  <c r="P71" i="60"/>
  <c r="L71" i="60"/>
  <c r="H71" i="60"/>
  <c r="D71" i="60"/>
  <c r="U70" i="60"/>
  <c r="U69" i="60"/>
  <c r="U68" i="60"/>
  <c r="U67" i="60"/>
  <c r="U66" i="60"/>
  <c r="T65" i="60"/>
  <c r="R65" i="60"/>
  <c r="Q65" i="60"/>
  <c r="N65" i="60"/>
  <c r="M65" i="60"/>
  <c r="V65" i="60" s="1"/>
  <c r="J65" i="60"/>
  <c r="I65" i="60"/>
  <c r="F65" i="60"/>
  <c r="W65" i="60" s="1"/>
  <c r="E65" i="60"/>
  <c r="W64" i="60"/>
  <c r="V64" i="60"/>
  <c r="P64" i="60"/>
  <c r="P64" i="22" s="1"/>
  <c r="L64" i="60"/>
  <c r="H64" i="60"/>
  <c r="D64" i="60"/>
  <c r="W63" i="60"/>
  <c r="V63" i="60"/>
  <c r="P63" i="60"/>
  <c r="L63" i="60"/>
  <c r="H63" i="60"/>
  <c r="D63" i="60"/>
  <c r="W62" i="60"/>
  <c r="V62" i="60"/>
  <c r="P62" i="60"/>
  <c r="L62" i="60"/>
  <c r="L62" i="22" s="1"/>
  <c r="H62" i="60"/>
  <c r="D62" i="60"/>
  <c r="U62" i="60" s="1"/>
  <c r="W61" i="60"/>
  <c r="V61" i="60"/>
  <c r="P61" i="60"/>
  <c r="L61" i="60"/>
  <c r="H61" i="60"/>
  <c r="D61" i="60"/>
  <c r="W60" i="60"/>
  <c r="V60" i="60"/>
  <c r="P60" i="60"/>
  <c r="L60" i="60"/>
  <c r="H60" i="60"/>
  <c r="D60" i="60"/>
  <c r="W59" i="60"/>
  <c r="V59" i="60"/>
  <c r="P59" i="60"/>
  <c r="L59" i="60"/>
  <c r="H59" i="60"/>
  <c r="D59" i="60"/>
  <c r="T55" i="60"/>
  <c r="R55" i="60"/>
  <c r="W55" i="60" s="1"/>
  <c r="Q55" i="60"/>
  <c r="N55" i="60"/>
  <c r="M55" i="60"/>
  <c r="J55" i="60"/>
  <c r="I55" i="60"/>
  <c r="F55" i="60"/>
  <c r="E55" i="60"/>
  <c r="W54" i="60"/>
  <c r="V54" i="60"/>
  <c r="U54" i="60" s="1"/>
  <c r="P54" i="60"/>
  <c r="L54" i="60"/>
  <c r="H54" i="60"/>
  <c r="H55" i="60" s="1"/>
  <c r="D54" i="60"/>
  <c r="W53" i="60"/>
  <c r="V53" i="60"/>
  <c r="P53" i="60"/>
  <c r="L53" i="60"/>
  <c r="L55" i="60" s="1"/>
  <c r="H53" i="60"/>
  <c r="D53" i="60"/>
  <c r="W51" i="60"/>
  <c r="W51" i="22" s="1"/>
  <c r="V51" i="60"/>
  <c r="P51" i="60"/>
  <c r="L51" i="60"/>
  <c r="H51" i="60"/>
  <c r="D51" i="60"/>
  <c r="W50" i="60"/>
  <c r="V50" i="60"/>
  <c r="P50" i="60"/>
  <c r="L50" i="60"/>
  <c r="H50" i="60"/>
  <c r="D50" i="60"/>
  <c r="T49" i="60"/>
  <c r="R49" i="60"/>
  <c r="Q49" i="60"/>
  <c r="N49" i="60"/>
  <c r="M49" i="60"/>
  <c r="J49" i="60"/>
  <c r="I49" i="60"/>
  <c r="F49" i="60"/>
  <c r="E49" i="60"/>
  <c r="T48" i="60"/>
  <c r="R48" i="60"/>
  <c r="Q48" i="60"/>
  <c r="N48" i="60"/>
  <c r="M48" i="60"/>
  <c r="L48" i="60"/>
  <c r="J48" i="60"/>
  <c r="I48" i="60"/>
  <c r="F48" i="60"/>
  <c r="E48" i="60"/>
  <c r="T47" i="60"/>
  <c r="R47" i="60"/>
  <c r="Q47" i="60"/>
  <c r="N47" i="60"/>
  <c r="M47" i="60"/>
  <c r="J47" i="60"/>
  <c r="I47" i="60"/>
  <c r="F47" i="60"/>
  <c r="E47" i="60"/>
  <c r="E52" i="60" s="1"/>
  <c r="E56" i="60" s="1"/>
  <c r="T46" i="60"/>
  <c r="R46" i="60"/>
  <c r="Q46" i="60"/>
  <c r="N46" i="60"/>
  <c r="M46" i="60"/>
  <c r="M52" i="60" s="1"/>
  <c r="M56" i="60" s="1"/>
  <c r="J46" i="60"/>
  <c r="J52" i="60" s="1"/>
  <c r="J56" i="60" s="1"/>
  <c r="I46" i="60"/>
  <c r="F46" i="60"/>
  <c r="F52" i="60" s="1"/>
  <c r="F56" i="60" s="1"/>
  <c r="E46" i="60"/>
  <c r="W45" i="60"/>
  <c r="T45" i="60"/>
  <c r="R45" i="60"/>
  <c r="Q45" i="60"/>
  <c r="N45" i="60"/>
  <c r="M45" i="60"/>
  <c r="J45" i="60"/>
  <c r="I45" i="60"/>
  <c r="F45" i="60"/>
  <c r="E45" i="60"/>
  <c r="W44" i="60"/>
  <c r="V44" i="60"/>
  <c r="P44" i="60"/>
  <c r="L44" i="60"/>
  <c r="H44" i="60"/>
  <c r="D44" i="60"/>
  <c r="W43" i="60"/>
  <c r="V43" i="60"/>
  <c r="U43" i="60" s="1"/>
  <c r="P43" i="60"/>
  <c r="L43" i="60"/>
  <c r="L47" i="60" s="1"/>
  <c r="H43" i="60"/>
  <c r="D43" i="60"/>
  <c r="W42" i="60"/>
  <c r="V42" i="60"/>
  <c r="U42" i="60" s="1"/>
  <c r="P42" i="60"/>
  <c r="L42" i="60"/>
  <c r="H42" i="60"/>
  <c r="D42" i="60"/>
  <c r="W41" i="60"/>
  <c r="V41" i="60"/>
  <c r="V45" i="60" s="1"/>
  <c r="P41" i="60"/>
  <c r="L41" i="60"/>
  <c r="H41" i="60"/>
  <c r="D41" i="60"/>
  <c r="N40" i="60"/>
  <c r="I40" i="60"/>
  <c r="W39" i="60"/>
  <c r="V39" i="60"/>
  <c r="P39" i="60"/>
  <c r="L39" i="60"/>
  <c r="H39" i="60"/>
  <c r="H49" i="60" s="1"/>
  <c r="D39" i="60"/>
  <c r="W38" i="60"/>
  <c r="V38" i="60"/>
  <c r="P38" i="60"/>
  <c r="L38" i="60"/>
  <c r="H38" i="60"/>
  <c r="D38" i="60"/>
  <c r="W37" i="60"/>
  <c r="W37" i="22" s="1"/>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W32" i="22" s="1"/>
  <c r="V32" i="60"/>
  <c r="P32" i="60"/>
  <c r="L32" i="60"/>
  <c r="H32" i="60"/>
  <c r="D32" i="60"/>
  <c r="W31" i="60"/>
  <c r="V31" i="60"/>
  <c r="P31" i="60"/>
  <c r="L31" i="60"/>
  <c r="H31" i="60"/>
  <c r="D31" i="60"/>
  <c r="W30" i="60"/>
  <c r="V30" i="60"/>
  <c r="P30" i="60"/>
  <c r="L30" i="60"/>
  <c r="H30" i="60"/>
  <c r="D30" i="60"/>
  <c r="W29" i="60"/>
  <c r="V29" i="60"/>
  <c r="P29" i="60"/>
  <c r="L29" i="60"/>
  <c r="H29" i="60"/>
  <c r="D29" i="60"/>
  <c r="W28" i="60"/>
  <c r="T28" i="60"/>
  <c r="T40" i="60" s="1"/>
  <c r="R28" i="60"/>
  <c r="R40" i="60" s="1"/>
  <c r="Q28" i="60"/>
  <c r="N28" i="60"/>
  <c r="M28" i="60"/>
  <c r="M40" i="60" s="1"/>
  <c r="J28" i="60"/>
  <c r="J40" i="60" s="1"/>
  <c r="I28" i="60"/>
  <c r="F28" i="60"/>
  <c r="F40" i="60" s="1"/>
  <c r="E28" i="60"/>
  <c r="E40" i="60" s="1"/>
  <c r="W27" i="60"/>
  <c r="W49" i="60" s="1"/>
  <c r="V27" i="60"/>
  <c r="P27" i="60"/>
  <c r="L27" i="60"/>
  <c r="H27" i="60"/>
  <c r="D27" i="60"/>
  <c r="U26" i="60"/>
  <c r="W26" i="60"/>
  <c r="V26" i="60"/>
  <c r="V48" i="60" s="1"/>
  <c r="P26" i="60"/>
  <c r="L26" i="60"/>
  <c r="H26" i="60"/>
  <c r="D26" i="60"/>
  <c r="D48" i="60" s="1"/>
  <c r="W25" i="60"/>
  <c r="V25" i="60"/>
  <c r="U25" i="60" s="1"/>
  <c r="P25" i="60"/>
  <c r="L25" i="60"/>
  <c r="H25" i="60"/>
  <c r="D25" i="60"/>
  <c r="W24" i="60"/>
  <c r="V24" i="60"/>
  <c r="P24" i="60"/>
  <c r="L24" i="60"/>
  <c r="H24" i="60"/>
  <c r="D24" i="60"/>
  <c r="W23" i="60"/>
  <c r="V23" i="60"/>
  <c r="P23" i="60"/>
  <c r="L23" i="60"/>
  <c r="H23" i="60"/>
  <c r="D23" i="60"/>
  <c r="U22" i="60"/>
  <c r="W22" i="60"/>
  <c r="V22" i="60"/>
  <c r="P22" i="60"/>
  <c r="L22" i="60"/>
  <c r="H22" i="60"/>
  <c r="D22" i="60"/>
  <c r="W21" i="60"/>
  <c r="V21" i="60"/>
  <c r="P21" i="60"/>
  <c r="L21" i="60"/>
  <c r="H21" i="60"/>
  <c r="D21" i="60"/>
  <c r="W20" i="60"/>
  <c r="V20" i="60"/>
  <c r="P20" i="60"/>
  <c r="L20" i="60"/>
  <c r="H20" i="60"/>
  <c r="D20" i="60"/>
  <c r="U19" i="60"/>
  <c r="W19" i="60"/>
  <c r="V19" i="60"/>
  <c r="P19" i="60"/>
  <c r="L19" i="60"/>
  <c r="H19" i="60"/>
  <c r="D19" i="60"/>
  <c r="T16" i="60"/>
  <c r="P16" i="60"/>
  <c r="L16" i="60"/>
  <c r="H16" i="60"/>
  <c r="D16" i="60"/>
  <c r="U15" i="60"/>
  <c r="U14" i="60"/>
  <c r="U13" i="60"/>
  <c r="U12" i="60"/>
  <c r="U11" i="60"/>
  <c r="X9" i="60"/>
  <c r="W9" i="60"/>
  <c r="V9" i="60"/>
  <c r="P9" i="60"/>
  <c r="L9" i="60"/>
  <c r="H9" i="60"/>
  <c r="D9" i="60"/>
  <c r="U74" i="23"/>
  <c r="U74" i="22" s="1"/>
  <c r="T71" i="23"/>
  <c r="P71" i="23"/>
  <c r="L71" i="23"/>
  <c r="H71" i="23"/>
  <c r="D71" i="23"/>
  <c r="U70" i="23"/>
  <c r="U69" i="23"/>
  <c r="U68" i="23"/>
  <c r="U67" i="23"/>
  <c r="U66" i="23"/>
  <c r="T65" i="23"/>
  <c r="R65" i="23"/>
  <c r="Q65" i="23"/>
  <c r="N65" i="23"/>
  <c r="M65" i="23"/>
  <c r="J65" i="23"/>
  <c r="I65" i="23"/>
  <c r="F65" i="23"/>
  <c r="E65" i="23"/>
  <c r="W64" i="23"/>
  <c r="W64" i="22" s="1"/>
  <c r="V64" i="23"/>
  <c r="P64" i="23"/>
  <c r="L64" i="23"/>
  <c r="H64" i="23"/>
  <c r="D64" i="23"/>
  <c r="W63" i="23"/>
  <c r="W63" i="22" s="1"/>
  <c r="V63" i="23"/>
  <c r="P63" i="23"/>
  <c r="P63" i="22" s="1"/>
  <c r="L63" i="23"/>
  <c r="H63" i="23"/>
  <c r="H63" i="22" s="1"/>
  <c r="D63" i="23"/>
  <c r="W62" i="23"/>
  <c r="W62" i="22" s="1"/>
  <c r="V62" i="23"/>
  <c r="P62" i="23"/>
  <c r="L62" i="23"/>
  <c r="H62" i="23"/>
  <c r="D62" i="23"/>
  <c r="W61" i="23"/>
  <c r="V61" i="23"/>
  <c r="P61" i="23"/>
  <c r="P61" i="22" s="1"/>
  <c r="L61" i="23"/>
  <c r="H61" i="23"/>
  <c r="H61" i="22" s="1"/>
  <c r="D61" i="23"/>
  <c r="W60" i="23"/>
  <c r="V60" i="23"/>
  <c r="P60" i="23"/>
  <c r="L60" i="23"/>
  <c r="H60" i="23"/>
  <c r="D60" i="23"/>
  <c r="W59" i="23"/>
  <c r="W59" i="22" s="1"/>
  <c r="V59" i="23"/>
  <c r="P59" i="23"/>
  <c r="P59" i="22" s="1"/>
  <c r="L59" i="23"/>
  <c r="H59" i="23"/>
  <c r="D59" i="23"/>
  <c r="T55" i="23"/>
  <c r="R55" i="23"/>
  <c r="Q55" i="23"/>
  <c r="N55" i="23"/>
  <c r="M55" i="23"/>
  <c r="M55" i="22" s="1"/>
  <c r="J55" i="23"/>
  <c r="I55" i="23"/>
  <c r="F55" i="23"/>
  <c r="E55" i="23"/>
  <c r="W54" i="23"/>
  <c r="V54" i="23"/>
  <c r="P54" i="23"/>
  <c r="L54" i="23"/>
  <c r="H54" i="23"/>
  <c r="D54" i="23"/>
  <c r="W53" i="23"/>
  <c r="W53" i="22" s="1"/>
  <c r="V53" i="23"/>
  <c r="P53" i="23"/>
  <c r="P55" i="23" s="1"/>
  <c r="L53" i="23"/>
  <c r="L55" i="23" s="1"/>
  <c r="H53" i="23"/>
  <c r="H55" i="23" s="1"/>
  <c r="D53" i="23"/>
  <c r="D55" i="23" s="1"/>
  <c r="T52" i="23"/>
  <c r="T56" i="23" s="1"/>
  <c r="J52" i="23"/>
  <c r="J56" i="23" s="1"/>
  <c r="W51" i="23"/>
  <c r="V51" i="23"/>
  <c r="P51" i="23"/>
  <c r="L51" i="23"/>
  <c r="H51" i="23"/>
  <c r="D51" i="23"/>
  <c r="W50" i="23"/>
  <c r="V50" i="23"/>
  <c r="P50" i="23"/>
  <c r="L50" i="23"/>
  <c r="H50" i="23"/>
  <c r="D50" i="23"/>
  <c r="T49" i="23"/>
  <c r="R49" i="23"/>
  <c r="Q49" i="23"/>
  <c r="N49" i="23"/>
  <c r="M49" i="23"/>
  <c r="J49" i="23"/>
  <c r="I49" i="23"/>
  <c r="F49" i="23"/>
  <c r="E49" i="23"/>
  <c r="W48" i="23"/>
  <c r="T48" i="23"/>
  <c r="R48" i="23"/>
  <c r="Q48" i="23"/>
  <c r="Q52" i="23" s="1"/>
  <c r="Q56" i="23" s="1"/>
  <c r="N48" i="23"/>
  <c r="M48" i="23"/>
  <c r="J48" i="23"/>
  <c r="I48" i="23"/>
  <c r="F48" i="23"/>
  <c r="E48" i="23"/>
  <c r="W47" i="23"/>
  <c r="T47" i="23"/>
  <c r="R47" i="23"/>
  <c r="Q47" i="23"/>
  <c r="P47" i="23"/>
  <c r="N47" i="23"/>
  <c r="M47" i="23"/>
  <c r="M52" i="23" s="1"/>
  <c r="M56" i="23" s="1"/>
  <c r="J47" i="23"/>
  <c r="I47" i="23"/>
  <c r="F47" i="23"/>
  <c r="E47" i="23"/>
  <c r="E52" i="23" s="1"/>
  <c r="E56" i="23" s="1"/>
  <c r="T46" i="23"/>
  <c r="R46" i="23"/>
  <c r="Q46" i="23"/>
  <c r="N46" i="23"/>
  <c r="N52" i="23" s="1"/>
  <c r="N56" i="23" s="1"/>
  <c r="M46" i="23"/>
  <c r="J46" i="23"/>
  <c r="I46" i="23"/>
  <c r="F46" i="23"/>
  <c r="F52" i="23" s="1"/>
  <c r="E46" i="23"/>
  <c r="T45" i="23"/>
  <c r="R45" i="23"/>
  <c r="Q45" i="23"/>
  <c r="N45" i="23"/>
  <c r="M45" i="23"/>
  <c r="J45" i="23"/>
  <c r="I45" i="23"/>
  <c r="F45" i="23"/>
  <c r="E45" i="23"/>
  <c r="W44" i="23"/>
  <c r="V44" i="23"/>
  <c r="P44" i="23"/>
  <c r="L44" i="23"/>
  <c r="H44" i="23"/>
  <c r="D44" i="23"/>
  <c r="W43" i="23"/>
  <c r="V43" i="23"/>
  <c r="V43" i="22" s="1"/>
  <c r="P43" i="23"/>
  <c r="L43" i="23"/>
  <c r="H43" i="23"/>
  <c r="D43" i="23"/>
  <c r="W42" i="23"/>
  <c r="V42" i="23"/>
  <c r="V42" i="22" s="1"/>
  <c r="P42" i="23"/>
  <c r="L42" i="23"/>
  <c r="H42" i="23"/>
  <c r="D42" i="23"/>
  <c r="W41" i="23"/>
  <c r="V41" i="23"/>
  <c r="P41" i="23"/>
  <c r="L41" i="23"/>
  <c r="H41" i="23"/>
  <c r="D41" i="23"/>
  <c r="T40" i="23"/>
  <c r="Q40" i="23"/>
  <c r="J40" i="23"/>
  <c r="E40" i="23"/>
  <c r="W39" i="23"/>
  <c r="V39" i="23"/>
  <c r="V39" i="22" s="1"/>
  <c r="P39" i="23"/>
  <c r="L39" i="23"/>
  <c r="H39" i="23"/>
  <c r="D39" i="23"/>
  <c r="W38" i="23"/>
  <c r="V38" i="23"/>
  <c r="V38" i="22" s="1"/>
  <c r="P38" i="23"/>
  <c r="L38" i="23"/>
  <c r="H38" i="23"/>
  <c r="D38" i="23"/>
  <c r="W37" i="23"/>
  <c r="V37" i="23"/>
  <c r="U37" i="23" s="1"/>
  <c r="P37" i="23"/>
  <c r="L37" i="23"/>
  <c r="H37" i="23"/>
  <c r="D37" i="23"/>
  <c r="W36" i="23"/>
  <c r="V36" i="23"/>
  <c r="U36" i="23" s="1"/>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V29" i="22" s="1"/>
  <c r="P29" i="23"/>
  <c r="L29" i="23"/>
  <c r="H29" i="23"/>
  <c r="D29" i="23"/>
  <c r="T28" i="23"/>
  <c r="R28" i="23"/>
  <c r="R40" i="23" s="1"/>
  <c r="Q28" i="23"/>
  <c r="N28" i="23"/>
  <c r="N40" i="23" s="1"/>
  <c r="M28" i="23"/>
  <c r="M40" i="23" s="1"/>
  <c r="J28" i="23"/>
  <c r="I28" i="23"/>
  <c r="I40" i="23" s="1"/>
  <c r="F28" i="23"/>
  <c r="F40" i="23" s="1"/>
  <c r="E28" i="23"/>
  <c r="E28" i="22" s="1"/>
  <c r="W27" i="23"/>
  <c r="W49" i="23" s="1"/>
  <c r="V27" i="23"/>
  <c r="P27" i="23"/>
  <c r="P49" i="23" s="1"/>
  <c r="L27" i="23"/>
  <c r="H27" i="23"/>
  <c r="H49" i="23" s="1"/>
  <c r="D27" i="23"/>
  <c r="W26" i="23"/>
  <c r="V26" i="23"/>
  <c r="V48" i="23" s="1"/>
  <c r="P26" i="23"/>
  <c r="L26" i="23"/>
  <c r="H26" i="23"/>
  <c r="D26" i="23"/>
  <c r="W25" i="23"/>
  <c r="V25" i="23"/>
  <c r="U25" i="23" s="1"/>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W20" i="22" s="1"/>
  <c r="V20" i="23"/>
  <c r="P20" i="23"/>
  <c r="L20" i="23"/>
  <c r="H20" i="23"/>
  <c r="D20" i="23"/>
  <c r="U19" i="23"/>
  <c r="W19" i="23"/>
  <c r="V19" i="23"/>
  <c r="P19" i="23"/>
  <c r="L19" i="23"/>
  <c r="H19" i="23"/>
  <c r="D19" i="23"/>
  <c r="T16" i="23"/>
  <c r="P16" i="23"/>
  <c r="L16" i="23"/>
  <c r="H16" i="23"/>
  <c r="D16" i="23"/>
  <c r="U15" i="23"/>
  <c r="U14" i="23"/>
  <c r="U13" i="23"/>
  <c r="U12" i="23"/>
  <c r="U11" i="23"/>
  <c r="X9" i="23"/>
  <c r="U9" i="23" s="1"/>
  <c r="W9" i="23"/>
  <c r="V9" i="23"/>
  <c r="V9" i="22" s="1"/>
  <c r="P9" i="23"/>
  <c r="L9" i="23"/>
  <c r="H9" i="23"/>
  <c r="D9" i="23"/>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P62" i="22"/>
  <c r="N62" i="22"/>
  <c r="M62" i="22"/>
  <c r="J62" i="22"/>
  <c r="I62" i="22"/>
  <c r="F62" i="22"/>
  <c r="E62" i="22"/>
  <c r="W61" i="22"/>
  <c r="T61" i="22"/>
  <c r="R61" i="22"/>
  <c r="Q61" i="22"/>
  <c r="N61" i="22"/>
  <c r="M61" i="22"/>
  <c r="L61" i="22"/>
  <c r="J61" i="22"/>
  <c r="I61" i="22"/>
  <c r="F61" i="22"/>
  <c r="E61" i="22"/>
  <c r="T60" i="22"/>
  <c r="R60" i="22"/>
  <c r="Q60" i="22"/>
  <c r="N60" i="22"/>
  <c r="M60" i="22"/>
  <c r="J60" i="22"/>
  <c r="I60" i="22"/>
  <c r="H60" i="22"/>
  <c r="F60" i="22"/>
  <c r="E60" i="22"/>
  <c r="T59" i="22"/>
  <c r="R59" i="22"/>
  <c r="Q59" i="22"/>
  <c r="N59" i="22"/>
  <c r="M59" i="22"/>
  <c r="J59" i="22"/>
  <c r="I59" i="22"/>
  <c r="F59" i="22"/>
  <c r="E59" i="22"/>
  <c r="R55" i="22"/>
  <c r="N55" i="22"/>
  <c r="J55" i="22"/>
  <c r="E55" i="22"/>
  <c r="T54" i="22"/>
  <c r="R54" i="22"/>
  <c r="Q54" i="22"/>
  <c r="N54" i="22"/>
  <c r="M54" i="22"/>
  <c r="J54" i="22"/>
  <c r="I54" i="22"/>
  <c r="F54" i="22"/>
  <c r="E54" i="22"/>
  <c r="T53" i="22"/>
  <c r="T55" i="22" s="1"/>
  <c r="R53" i="22"/>
  <c r="Q53" i="22"/>
  <c r="N53" i="22"/>
  <c r="M53" i="22"/>
  <c r="J53" i="22"/>
  <c r="I53" i="22"/>
  <c r="F53" i="22"/>
  <c r="E53" i="22"/>
  <c r="V51" i="22"/>
  <c r="T51" i="22"/>
  <c r="R51" i="22"/>
  <c r="Q51" i="22"/>
  <c r="N51" i="22"/>
  <c r="M51" i="22"/>
  <c r="J51" i="22"/>
  <c r="I51" i="22"/>
  <c r="F51" i="22"/>
  <c r="E51" i="22"/>
  <c r="T50" i="22"/>
  <c r="R50" i="22"/>
  <c r="Q50" i="22"/>
  <c r="N50" i="22"/>
  <c r="M50" i="22"/>
  <c r="L50" i="22" s="1"/>
  <c r="J50" i="22"/>
  <c r="I50" i="22"/>
  <c r="F50" i="22"/>
  <c r="E50" i="22"/>
  <c r="T44" i="22"/>
  <c r="R44" i="22"/>
  <c r="R87" i="102" s="1"/>
  <c r="Q44" i="22"/>
  <c r="Q87" i="102" s="1"/>
  <c r="N44" i="22"/>
  <c r="N87" i="102" s="1"/>
  <c r="M44" i="22"/>
  <c r="M87" i="102" s="1"/>
  <c r="J44" i="22"/>
  <c r="J87" i="102" s="1"/>
  <c r="I44" i="22"/>
  <c r="I87" i="102" s="1"/>
  <c r="G87" i="102"/>
  <c r="F44" i="22"/>
  <c r="F87" i="102" s="1"/>
  <c r="E44" i="22"/>
  <c r="E87" i="102" s="1"/>
  <c r="T43" i="22"/>
  <c r="R43" i="22"/>
  <c r="R86" i="102" s="1"/>
  <c r="Q43" i="22"/>
  <c r="Q86" i="102" s="1"/>
  <c r="N43" i="22"/>
  <c r="N86" i="102" s="1"/>
  <c r="N88" i="102" s="1"/>
  <c r="M43" i="22"/>
  <c r="M86" i="102" s="1"/>
  <c r="J43" i="22"/>
  <c r="J86" i="102" s="1"/>
  <c r="I43" i="22"/>
  <c r="I86" i="102" s="1"/>
  <c r="G86" i="102"/>
  <c r="F43" i="22"/>
  <c r="F86" i="102" s="1"/>
  <c r="E43" i="22"/>
  <c r="E86" i="102" s="1"/>
  <c r="T42" i="22"/>
  <c r="J15" i="117" s="1"/>
  <c r="R42" i="22"/>
  <c r="Q42" i="22"/>
  <c r="N42" i="22"/>
  <c r="M42" i="22"/>
  <c r="J42" i="22"/>
  <c r="I42" i="22"/>
  <c r="F42" i="22"/>
  <c r="E42" i="22"/>
  <c r="T41" i="22"/>
  <c r="R41" i="22"/>
  <c r="Q41" i="22"/>
  <c r="N41" i="22"/>
  <c r="M41" i="22"/>
  <c r="J41" i="22"/>
  <c r="I41" i="22"/>
  <c r="F41" i="22"/>
  <c r="E41" i="22"/>
  <c r="J40" i="22"/>
  <c r="W39"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V36"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V33"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V30" i="22"/>
  <c r="T30" i="22"/>
  <c r="R30" i="22"/>
  <c r="Q30" i="22"/>
  <c r="N30" i="22"/>
  <c r="M30" i="22"/>
  <c r="J30" i="22"/>
  <c r="I30" i="22"/>
  <c r="F30" i="22"/>
  <c r="E30" i="22"/>
  <c r="W29" i="22"/>
  <c r="T29" i="22"/>
  <c r="R29" i="22"/>
  <c r="Q29" i="22"/>
  <c r="N29" i="22"/>
  <c r="M29" i="22"/>
  <c r="J29" i="22"/>
  <c r="I29" i="22"/>
  <c r="F29" i="22"/>
  <c r="E29" i="22"/>
  <c r="J28" i="22"/>
  <c r="W27" i="22"/>
  <c r="T27" i="22"/>
  <c r="R27" i="22"/>
  <c r="Q27" i="22"/>
  <c r="N27" i="22"/>
  <c r="M27" i="22"/>
  <c r="J27" i="22"/>
  <c r="I27" i="22"/>
  <c r="F27" i="22"/>
  <c r="E27"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T23" i="22"/>
  <c r="R23" i="22"/>
  <c r="Q23" i="22"/>
  <c r="N23" i="22"/>
  <c r="M23" i="22"/>
  <c r="J23" i="22"/>
  <c r="I23" i="22"/>
  <c r="F23" i="22"/>
  <c r="E23" i="22"/>
  <c r="V22"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V19" i="22"/>
  <c r="T19" i="22"/>
  <c r="R19" i="22"/>
  <c r="Q19" i="22"/>
  <c r="N19" i="22"/>
  <c r="M19" i="22"/>
  <c r="J19" i="22"/>
  <c r="I19" i="22"/>
  <c r="F19" i="22"/>
  <c r="E19" i="22"/>
  <c r="U15" i="22"/>
  <c r="T15" i="22"/>
  <c r="P15" i="22"/>
  <c r="L15" i="22"/>
  <c r="H15" i="22"/>
  <c r="D15" i="22"/>
  <c r="T14" i="22"/>
  <c r="P14" i="22"/>
  <c r="L14" i="22"/>
  <c r="H14" i="22"/>
  <c r="D14" i="22"/>
  <c r="T13" i="22"/>
  <c r="P13" i="22"/>
  <c r="L13" i="22"/>
  <c r="H13" i="22"/>
  <c r="D13" i="22"/>
  <c r="T12" i="22"/>
  <c r="P12" i="22"/>
  <c r="L12" i="22"/>
  <c r="H12" i="22"/>
  <c r="D12" i="22"/>
  <c r="U11"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F133" i="115" s="1"/>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F88" i="115" s="1"/>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P56" i="13"/>
  <c r="O56" i="13"/>
  <c r="O55" i="13"/>
  <c r="O54" i="13"/>
  <c r="P53" i="13"/>
  <c r="O53"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L32" i="12"/>
  <c r="L40" i="12" s="1"/>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AZ104" i="33"/>
  <c r="AN104" i="33"/>
  <c r="AB104" i="33"/>
  <c r="P104" i="33"/>
  <c r="D104" i="33"/>
  <c r="BA103" i="33"/>
  <c r="BA102" i="33"/>
  <c r="BA101" i="33"/>
  <c r="BA100" i="33"/>
  <c r="BA99" i="33"/>
  <c r="BA98" i="33"/>
  <c r="AZ97" i="33"/>
  <c r="AP97" i="33"/>
  <c r="AO97" i="33"/>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I82" i="9" s="1"/>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BL76" i="33"/>
  <c r="BK76" i="33"/>
  <c r="BJ76" i="33"/>
  <c r="BI76" i="33"/>
  <c r="BH76" i="33"/>
  <c r="BG76" i="33"/>
  <c r="BF76" i="33"/>
  <c r="BE76" i="33"/>
  <c r="BD76" i="33"/>
  <c r="BC76" i="33"/>
  <c r="BB76" i="33"/>
  <c r="AN76" i="33"/>
  <c r="AB76" i="33"/>
  <c r="P76" i="33"/>
  <c r="D76"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BL71" i="33"/>
  <c r="BK71" i="33"/>
  <c r="BJ71" i="33"/>
  <c r="BI71" i="33"/>
  <c r="BH71" i="33"/>
  <c r="BG71" i="33"/>
  <c r="BF71" i="33"/>
  <c r="BE71" i="33"/>
  <c r="BD71" i="33"/>
  <c r="BC71" i="33"/>
  <c r="BB71" i="33"/>
  <c r="AN71" i="33"/>
  <c r="AB71" i="33"/>
  <c r="P71" i="33"/>
  <c r="D71"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J61" i="9" s="1"/>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G58" i="9" s="1"/>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BL44" i="33"/>
  <c r="BK44" i="33"/>
  <c r="BJ44" i="33"/>
  <c r="BI44" i="33"/>
  <c r="BH44" i="33"/>
  <c r="BG44" i="33"/>
  <c r="BF44" i="33"/>
  <c r="BE44" i="33"/>
  <c r="BD44" i="33"/>
  <c r="BC44" i="33"/>
  <c r="BB44" i="33"/>
  <c r="AN44" i="33"/>
  <c r="AB44" i="33"/>
  <c r="P44" i="33"/>
  <c r="D44"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BL39" i="33"/>
  <c r="BK39" i="33"/>
  <c r="BJ39" i="33"/>
  <c r="BI39" i="33"/>
  <c r="BH39" i="33"/>
  <c r="BG39" i="33"/>
  <c r="BF39" i="33"/>
  <c r="BE39" i="33"/>
  <c r="BD39" i="33"/>
  <c r="BC39" i="33"/>
  <c r="BB39" i="33"/>
  <c r="AN39" i="33"/>
  <c r="AB39" i="33"/>
  <c r="P39" i="33"/>
  <c r="D39" i="33"/>
  <c r="BL37" i="33"/>
  <c r="BK37" i="33"/>
  <c r="BJ37" i="33"/>
  <c r="BI37" i="33"/>
  <c r="BH37" i="33"/>
  <c r="BG37" i="33"/>
  <c r="BF37" i="33"/>
  <c r="BE37" i="33"/>
  <c r="BD37" i="33"/>
  <c r="BC37" i="33"/>
  <c r="BB37" i="33"/>
  <c r="AN37" i="33"/>
  <c r="AB37" i="33"/>
  <c r="P37" i="33"/>
  <c r="D37" i="33"/>
  <c r="AZ36" i="33"/>
  <c r="BL35" i="33"/>
  <c r="BK35" i="33"/>
  <c r="BJ35" i="33"/>
  <c r="BI35" i="33"/>
  <c r="BH35" i="33"/>
  <c r="BG35" i="33"/>
  <c r="BF35" i="33"/>
  <c r="BE35" i="33"/>
  <c r="BD35" i="33"/>
  <c r="BC35" i="33"/>
  <c r="BB35" i="33"/>
  <c r="AN35" i="33"/>
  <c r="AB35" i="33"/>
  <c r="P35" i="33"/>
  <c r="D35"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AZ104" i="32"/>
  <c r="AN104" i="32"/>
  <c r="AB104" i="32"/>
  <c r="P104" i="32"/>
  <c r="D104" i="32"/>
  <c r="BA103" i="32"/>
  <c r="BA102" i="32"/>
  <c r="BA101" i="32"/>
  <c r="BA100" i="32"/>
  <c r="BA99" i="32"/>
  <c r="BA98" i="32"/>
  <c r="AZ97" i="32"/>
  <c r="AP97" i="32"/>
  <c r="AO97" i="32"/>
  <c r="AD97" i="32"/>
  <c r="AC97" i="32"/>
  <c r="R97" i="32"/>
  <c r="Q97" i="32"/>
  <c r="F97" i="32"/>
  <c r="E97" i="32"/>
  <c r="BC96" i="32"/>
  <c r="BB96" i="32"/>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BL76" i="32"/>
  <c r="BK76" i="32"/>
  <c r="BJ76" i="32"/>
  <c r="BI76" i="32"/>
  <c r="BH76" i="32"/>
  <c r="BG76" i="32"/>
  <c r="BF76" i="32"/>
  <c r="BE76" i="32"/>
  <c r="BD76" i="32"/>
  <c r="BC76" i="32"/>
  <c r="BB76" i="32"/>
  <c r="AN76" i="32"/>
  <c r="AB76" i="32"/>
  <c r="P76" i="32"/>
  <c r="D76"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BL71" i="32"/>
  <c r="BK71" i="32"/>
  <c r="BJ71" i="32"/>
  <c r="BI71" i="32"/>
  <c r="BH71" i="32"/>
  <c r="BG71" i="32"/>
  <c r="BF71" i="32"/>
  <c r="BE71" i="32"/>
  <c r="BD71" i="32"/>
  <c r="BC71" i="32"/>
  <c r="BB71" i="32"/>
  <c r="AN71" i="32"/>
  <c r="AB71" i="32"/>
  <c r="P71" i="32"/>
  <c r="D71"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BL54" i="32"/>
  <c r="BK54" i="32"/>
  <c r="BJ54" i="32"/>
  <c r="BI54" i="32"/>
  <c r="BH54" i="32"/>
  <c r="BG54" i="32"/>
  <c r="BF54" i="32"/>
  <c r="BE54" i="32"/>
  <c r="BD54" i="32"/>
  <c r="BC54" i="32"/>
  <c r="BB54" i="32"/>
  <c r="AN54" i="32"/>
  <c r="AB54" i="32"/>
  <c r="P54" i="32"/>
  <c r="D54"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BL44" i="32"/>
  <c r="BK44" i="32"/>
  <c r="BJ44" i="32"/>
  <c r="BI44" i="32"/>
  <c r="BH44" i="32"/>
  <c r="BG44" i="32"/>
  <c r="BF44" i="32"/>
  <c r="BE44" i="32"/>
  <c r="BD44" i="32"/>
  <c r="BC44" i="32"/>
  <c r="BB44" i="32"/>
  <c r="AN44" i="32"/>
  <c r="AB44" i="32"/>
  <c r="P44" i="32"/>
  <c r="D44"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BL39" i="32"/>
  <c r="BK39" i="32"/>
  <c r="BJ39" i="32"/>
  <c r="BI39" i="32"/>
  <c r="BH39" i="32"/>
  <c r="BG39" i="32"/>
  <c r="BF39" i="32"/>
  <c r="BE39" i="32"/>
  <c r="BD39" i="32"/>
  <c r="BC39" i="32"/>
  <c r="BB39" i="32"/>
  <c r="AN39" i="32"/>
  <c r="AB39" i="32"/>
  <c r="P39" i="32"/>
  <c r="D39" i="32"/>
  <c r="BL37" i="32"/>
  <c r="BK37" i="32"/>
  <c r="BJ37" i="32"/>
  <c r="BI37" i="32"/>
  <c r="BH37" i="32"/>
  <c r="BG37" i="32"/>
  <c r="BF37" i="32"/>
  <c r="BE37" i="32"/>
  <c r="BD37" i="32"/>
  <c r="BC37" i="32"/>
  <c r="BB37" i="32"/>
  <c r="AN37" i="32"/>
  <c r="AB37" i="32"/>
  <c r="P37" i="32"/>
  <c r="D37" i="32"/>
  <c r="AZ36" i="32"/>
  <c r="BL35" i="32"/>
  <c r="BK35" i="32"/>
  <c r="BJ35" i="32"/>
  <c r="BI35" i="32"/>
  <c r="BH35" i="32"/>
  <c r="BG35" i="32"/>
  <c r="BF35" i="32"/>
  <c r="BE35" i="32"/>
  <c r="BD35" i="32"/>
  <c r="BC35" i="32"/>
  <c r="BB35" i="32"/>
  <c r="AN35" i="32"/>
  <c r="AB35" i="32"/>
  <c r="P35" i="32"/>
  <c r="D35"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0" i="32"/>
  <c r="BK20" i="32"/>
  <c r="BJ20" i="32"/>
  <c r="BI20" i="32"/>
  <c r="BH20" i="32"/>
  <c r="BG20" i="32"/>
  <c r="BF20" i="32"/>
  <c r="BE20" i="32"/>
  <c r="BD20" i="32"/>
  <c r="BC20" i="32"/>
  <c r="BB20" i="32"/>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P11" i="32"/>
  <c r="D11" i="32"/>
  <c r="BL9" i="32"/>
  <c r="BK9" i="32"/>
  <c r="BJ9" i="32"/>
  <c r="BI9" i="32"/>
  <c r="BH9" i="32"/>
  <c r="BG9" i="32"/>
  <c r="BF9" i="32"/>
  <c r="BE9" i="32"/>
  <c r="BD9" i="32"/>
  <c r="BC9" i="32"/>
  <c r="BB9" i="32"/>
  <c r="AN9" i="32"/>
  <c r="AB9" i="32"/>
  <c r="P9" i="32"/>
  <c r="D9" i="32"/>
  <c r="C5" i="32"/>
  <c r="C4" i="32"/>
  <c r="C3" i="32"/>
  <c r="AZ104" i="31"/>
  <c r="AN104" i="31"/>
  <c r="AB104" i="31"/>
  <c r="P104" i="31"/>
  <c r="D104" i="31"/>
  <c r="BA103" i="31"/>
  <c r="BA102" i="31"/>
  <c r="BA101" i="31"/>
  <c r="BA100" i="31"/>
  <c r="BA99" i="31"/>
  <c r="BA98" i="31"/>
  <c r="AZ97" i="31"/>
  <c r="AP97" i="31"/>
  <c r="AO97" i="31"/>
  <c r="AD97" i="31"/>
  <c r="AC97" i="3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BL76" i="31"/>
  <c r="BK76" i="31"/>
  <c r="BJ76" i="31"/>
  <c r="BI76" i="31"/>
  <c r="BH76" i="31"/>
  <c r="BG76" i="31"/>
  <c r="BF76" i="31"/>
  <c r="BE76" i="31"/>
  <c r="BD76" i="31"/>
  <c r="BC76" i="31"/>
  <c r="BB76" i="31"/>
  <c r="AN76" i="31"/>
  <c r="AB76" i="31"/>
  <c r="P76" i="31"/>
  <c r="D76"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BL71" i="31"/>
  <c r="BK71" i="31"/>
  <c r="BJ71" i="31"/>
  <c r="BI71" i="31"/>
  <c r="BH71" i="31"/>
  <c r="BG71" i="31"/>
  <c r="BF71" i="31"/>
  <c r="BE71" i="31"/>
  <c r="BD71" i="31"/>
  <c r="BC71" i="31"/>
  <c r="BB71" i="31"/>
  <c r="AN71" i="31"/>
  <c r="AB71" i="31"/>
  <c r="P71"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BL54" i="31"/>
  <c r="BK54" i="31"/>
  <c r="BJ54" i="31"/>
  <c r="BI54" i="31"/>
  <c r="BH54" i="31"/>
  <c r="BG54" i="31"/>
  <c r="BF54" i="31"/>
  <c r="BE54" i="31"/>
  <c r="BD54" i="31"/>
  <c r="BC54" i="31"/>
  <c r="BB54" i="31"/>
  <c r="AN54" i="31"/>
  <c r="AB54" i="31"/>
  <c r="P54" i="31"/>
  <c r="D54"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AZ45" i="31"/>
  <c r="BL44" i="31"/>
  <c r="BK44" i="31"/>
  <c r="BJ44" i="31"/>
  <c r="BI44" i="31"/>
  <c r="BH44" i="31"/>
  <c r="BG44" i="31"/>
  <c r="BF44" i="31"/>
  <c r="BE44" i="31"/>
  <c r="BD44" i="31"/>
  <c r="BC44" i="31"/>
  <c r="BB44" i="31"/>
  <c r="AN44" i="31"/>
  <c r="AB44" i="31"/>
  <c r="P44" i="31"/>
  <c r="D44"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BL39" i="31"/>
  <c r="BK39" i="31"/>
  <c r="BJ39" i="31"/>
  <c r="BI39" i="31"/>
  <c r="BH39" i="31"/>
  <c r="BG39" i="31"/>
  <c r="BF39" i="31"/>
  <c r="BE39" i="31"/>
  <c r="BD39" i="31"/>
  <c r="BC39" i="31"/>
  <c r="BB39" i="31"/>
  <c r="AN39" i="31"/>
  <c r="AB39" i="31"/>
  <c r="P39" i="31"/>
  <c r="D39" i="31"/>
  <c r="BL37" i="31"/>
  <c r="BK37" i="31"/>
  <c r="BJ37" i="31"/>
  <c r="BI37" i="31"/>
  <c r="BH37" i="31"/>
  <c r="BG37" i="31"/>
  <c r="BF37" i="31"/>
  <c r="BE37" i="31"/>
  <c r="BD37" i="31"/>
  <c r="BC37" i="31"/>
  <c r="BB37" i="31"/>
  <c r="AN37" i="31"/>
  <c r="AB37" i="31"/>
  <c r="P37" i="31"/>
  <c r="D37" i="31"/>
  <c r="AZ36" i="31"/>
  <c r="BL35" i="31"/>
  <c r="BK35" i="31"/>
  <c r="BJ35" i="31"/>
  <c r="BI35" i="31"/>
  <c r="BH35" i="31"/>
  <c r="BG35" i="31"/>
  <c r="BF35" i="31"/>
  <c r="BE35" i="31"/>
  <c r="BD35" i="31"/>
  <c r="BC35" i="31"/>
  <c r="BB35" i="31"/>
  <c r="AN35" i="31"/>
  <c r="AB35" i="31"/>
  <c r="P35" i="31"/>
  <c r="D35"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AZ104" i="36"/>
  <c r="AN104" i="36"/>
  <c r="AB104" i="36"/>
  <c r="P104" i="36"/>
  <c r="D104" i="36"/>
  <c r="BA103" i="36"/>
  <c r="BA102" i="36"/>
  <c r="BA101" i="36"/>
  <c r="BA100" i="36"/>
  <c r="BA99" i="36"/>
  <c r="BA98" i="36"/>
  <c r="AZ97" i="36"/>
  <c r="AP97" i="36"/>
  <c r="AO97" i="36"/>
  <c r="AD97" i="36"/>
  <c r="AC97" i="36"/>
  <c r="R97" i="36"/>
  <c r="Q97" i="36"/>
  <c r="F97" i="36"/>
  <c r="E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BL76" i="36"/>
  <c r="BK76" i="36"/>
  <c r="BJ76" i="36"/>
  <c r="BI76" i="36"/>
  <c r="BH76" i="36"/>
  <c r="BG76" i="36"/>
  <c r="BF76" i="36"/>
  <c r="BE76" i="36"/>
  <c r="BD76" i="36"/>
  <c r="BC76" i="36"/>
  <c r="BB76" i="36"/>
  <c r="AN76" i="36"/>
  <c r="AB76" i="36"/>
  <c r="P76" i="36"/>
  <c r="D76"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BL71" i="36"/>
  <c r="BK71" i="36"/>
  <c r="BJ71" i="36"/>
  <c r="BI71" i="36"/>
  <c r="BH71" i="36"/>
  <c r="BG71" i="36"/>
  <c r="BF71" i="36"/>
  <c r="BE71" i="36"/>
  <c r="BD71" i="36"/>
  <c r="BC71" i="36"/>
  <c r="BB71" i="36"/>
  <c r="AN71" i="36"/>
  <c r="AB71" i="36"/>
  <c r="P71" i="36"/>
  <c r="D71"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BL54" i="36"/>
  <c r="BK54" i="36"/>
  <c r="BJ54" i="36"/>
  <c r="BI54" i="36"/>
  <c r="BH54" i="36"/>
  <c r="BG54" i="36"/>
  <c r="BF54" i="36"/>
  <c r="BE54" i="36"/>
  <c r="BD54" i="36"/>
  <c r="BC54" i="36"/>
  <c r="BB54" i="36"/>
  <c r="AN54" i="36"/>
  <c r="AB54" i="36"/>
  <c r="P54" i="36"/>
  <c r="D54"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BL44" i="36"/>
  <c r="BK44" i="36"/>
  <c r="BJ44" i="36"/>
  <c r="BI44" i="36"/>
  <c r="BH44" i="36"/>
  <c r="BG44" i="36"/>
  <c r="BF44" i="36"/>
  <c r="BE44" i="36"/>
  <c r="BD44" i="36"/>
  <c r="BC44" i="36"/>
  <c r="BB44" i="36"/>
  <c r="AN44" i="36"/>
  <c r="AB44" i="36"/>
  <c r="P44" i="36"/>
  <c r="D44"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BL39" i="36"/>
  <c r="BK39" i="36"/>
  <c r="BJ39" i="36"/>
  <c r="BI39" i="36"/>
  <c r="BH39" i="36"/>
  <c r="BG39" i="36"/>
  <c r="BF39" i="36"/>
  <c r="BE39" i="36"/>
  <c r="BD39" i="36"/>
  <c r="BC39" i="36"/>
  <c r="BB39" i="36"/>
  <c r="AN39" i="36"/>
  <c r="AB39" i="36"/>
  <c r="P39" i="36"/>
  <c r="D39" i="36"/>
  <c r="BL37" i="36"/>
  <c r="BK37" i="36"/>
  <c r="BJ37" i="36"/>
  <c r="BI37" i="36"/>
  <c r="BH37" i="36"/>
  <c r="BG37" i="36"/>
  <c r="BF37" i="36"/>
  <c r="BE37" i="36"/>
  <c r="BD37" i="36"/>
  <c r="BC37" i="36"/>
  <c r="BB37" i="36"/>
  <c r="AN37" i="36"/>
  <c r="AB37" i="36"/>
  <c r="P37" i="36"/>
  <c r="D37" i="36"/>
  <c r="AZ36" i="36"/>
  <c r="BL35" i="36"/>
  <c r="BK35" i="36"/>
  <c r="BJ35" i="36"/>
  <c r="BI35" i="36"/>
  <c r="BH35" i="36"/>
  <c r="BG35" i="36"/>
  <c r="BF35" i="36"/>
  <c r="BE35" i="36"/>
  <c r="BD35" i="36"/>
  <c r="BC35" i="36"/>
  <c r="BB35" i="36"/>
  <c r="AN35" i="36"/>
  <c r="AB35" i="36"/>
  <c r="P35" i="36"/>
  <c r="D35"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AZ104" i="35"/>
  <c r="AN104" i="35"/>
  <c r="AB104" i="35"/>
  <c r="P104" i="35"/>
  <c r="D104" i="35"/>
  <c r="BA103" i="35"/>
  <c r="BA102" i="35"/>
  <c r="BA101" i="35"/>
  <c r="BA100" i="35"/>
  <c r="BA99" i="35"/>
  <c r="BA98" i="35"/>
  <c r="AZ97" i="35"/>
  <c r="AP97" i="35"/>
  <c r="AO97" i="35"/>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BL76" i="35"/>
  <c r="BK76" i="35"/>
  <c r="BJ76" i="35"/>
  <c r="BI76" i="35"/>
  <c r="BH76" i="35"/>
  <c r="BG76" i="35"/>
  <c r="BF76" i="35"/>
  <c r="BE76" i="35"/>
  <c r="BD76" i="35"/>
  <c r="BC76" i="35"/>
  <c r="BB76" i="35"/>
  <c r="AN76" i="35"/>
  <c r="AB76" i="35"/>
  <c r="P76" i="35"/>
  <c r="D76"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BL71" i="35"/>
  <c r="BK71" i="35"/>
  <c r="BJ71" i="35"/>
  <c r="BI71" i="35"/>
  <c r="BH71" i="35"/>
  <c r="BG71" i="35"/>
  <c r="BF71" i="35"/>
  <c r="BE71" i="35"/>
  <c r="BD71" i="35"/>
  <c r="BC71" i="35"/>
  <c r="BB71" i="35"/>
  <c r="AN71" i="35"/>
  <c r="AB71" i="35"/>
  <c r="P71" i="35"/>
  <c r="D71"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BL54" i="35"/>
  <c r="BK54" i="35"/>
  <c r="BJ54" i="35"/>
  <c r="BI54" i="35"/>
  <c r="BH54" i="35"/>
  <c r="BG54" i="35"/>
  <c r="BF54" i="35"/>
  <c r="BE54" i="35"/>
  <c r="BD54" i="35"/>
  <c r="BC54" i="35"/>
  <c r="BB54" i="35"/>
  <c r="AN54" i="35"/>
  <c r="AB54" i="35"/>
  <c r="P54" i="35"/>
  <c r="D54"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F46" i="9" s="1"/>
  <c r="BE46" i="35"/>
  <c r="BD46" i="35"/>
  <c r="BC46" i="35"/>
  <c r="BB46" i="35"/>
  <c r="AN46" i="35"/>
  <c r="AB46" i="35"/>
  <c r="P46" i="35"/>
  <c r="D46" i="35"/>
  <c r="AZ45" i="35"/>
  <c r="BL44" i="35"/>
  <c r="BK44" i="35"/>
  <c r="BJ44" i="35"/>
  <c r="BI44" i="35"/>
  <c r="BH44" i="35"/>
  <c r="BG44" i="35"/>
  <c r="BF44" i="35"/>
  <c r="BE44" i="35"/>
  <c r="BD44" i="35"/>
  <c r="BC44" i="35"/>
  <c r="BB44" i="35"/>
  <c r="AN44" i="35"/>
  <c r="AB44" i="35"/>
  <c r="P44" i="35"/>
  <c r="D44"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BL39" i="35"/>
  <c r="BK39" i="35"/>
  <c r="BJ39" i="35"/>
  <c r="BI39" i="35"/>
  <c r="BH39" i="35"/>
  <c r="BG39" i="35"/>
  <c r="BF39" i="35"/>
  <c r="BE39" i="35"/>
  <c r="BD39" i="35"/>
  <c r="BC39" i="35"/>
  <c r="BB39" i="35"/>
  <c r="AN39" i="35"/>
  <c r="AB39" i="35"/>
  <c r="P39" i="35"/>
  <c r="D39" i="35"/>
  <c r="BL37" i="35"/>
  <c r="BK37" i="35"/>
  <c r="BJ37" i="35"/>
  <c r="BI37" i="35"/>
  <c r="BH37" i="35"/>
  <c r="BG37" i="35"/>
  <c r="BF37" i="35"/>
  <c r="BE37" i="35"/>
  <c r="BD37" i="35"/>
  <c r="BC37" i="35"/>
  <c r="BB37" i="35"/>
  <c r="AN37" i="35"/>
  <c r="AB37" i="35"/>
  <c r="P37" i="35"/>
  <c r="D37" i="35"/>
  <c r="AZ36" i="35"/>
  <c r="BL35" i="35"/>
  <c r="BK35" i="35"/>
  <c r="BJ35" i="35"/>
  <c r="BI35" i="35"/>
  <c r="BH35" i="35"/>
  <c r="BG35" i="35"/>
  <c r="BF35" i="35"/>
  <c r="BE35" i="35"/>
  <c r="BD35" i="35"/>
  <c r="BC35" i="35"/>
  <c r="BB35" i="35"/>
  <c r="AN35" i="35"/>
  <c r="AB35" i="35"/>
  <c r="P35" i="35"/>
  <c r="D35"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AZ104" i="34"/>
  <c r="AN104" i="34"/>
  <c r="AB104" i="34"/>
  <c r="P104" i="34"/>
  <c r="D104" i="34"/>
  <c r="BA103" i="34"/>
  <c r="BA102" i="34"/>
  <c r="BA101" i="34"/>
  <c r="BA100" i="34"/>
  <c r="BA99" i="34"/>
  <c r="BA98" i="34"/>
  <c r="AZ97" i="34"/>
  <c r="AP97" i="34"/>
  <c r="AO97" i="34"/>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BL76" i="34"/>
  <c r="BK76" i="34"/>
  <c r="BJ76" i="34"/>
  <c r="BI76" i="34"/>
  <c r="BH76" i="34"/>
  <c r="BG76" i="34"/>
  <c r="BF76" i="34"/>
  <c r="BE76" i="34"/>
  <c r="BD76" i="34"/>
  <c r="BC76" i="34"/>
  <c r="BB76" i="34"/>
  <c r="AN76" i="34"/>
  <c r="AB76" i="34"/>
  <c r="P76" i="34"/>
  <c r="D76"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BL71" i="34"/>
  <c r="BK71" i="34"/>
  <c r="BJ71" i="34"/>
  <c r="BI71" i="34"/>
  <c r="BH71" i="34"/>
  <c r="BG71" i="34"/>
  <c r="BF71" i="34"/>
  <c r="BE71" i="34"/>
  <c r="BD71" i="34"/>
  <c r="BC71" i="34"/>
  <c r="BB71" i="34"/>
  <c r="AN71" i="34"/>
  <c r="AB71" i="34"/>
  <c r="P71" i="34"/>
  <c r="D71"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BL54" i="34"/>
  <c r="BK54" i="34"/>
  <c r="BJ54" i="34"/>
  <c r="BI54" i="34"/>
  <c r="BH54" i="34"/>
  <c r="BG54" i="34"/>
  <c r="BF54" i="34"/>
  <c r="BE54" i="34"/>
  <c r="BD54" i="34"/>
  <c r="BC54" i="34"/>
  <c r="BB54" i="34"/>
  <c r="AN54" i="34"/>
  <c r="AB54" i="34"/>
  <c r="P54" i="34"/>
  <c r="D54"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BB48" i="9" s="1"/>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BL44" i="34"/>
  <c r="BK44" i="34"/>
  <c r="BJ44" i="34"/>
  <c r="BI44" i="34"/>
  <c r="BH44" i="34"/>
  <c r="BG44" i="34"/>
  <c r="BF44" i="34"/>
  <c r="BE44" i="34"/>
  <c r="BD44" i="34"/>
  <c r="BC44" i="34"/>
  <c r="BB44" i="34"/>
  <c r="AN44" i="34"/>
  <c r="AB44" i="34"/>
  <c r="P44" i="34"/>
  <c r="D44"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BL39" i="34"/>
  <c r="BK39" i="34"/>
  <c r="BJ39" i="34"/>
  <c r="BI39" i="34"/>
  <c r="BH39" i="34"/>
  <c r="BG39" i="34"/>
  <c r="BF39" i="34"/>
  <c r="BE39" i="34"/>
  <c r="BD39" i="34"/>
  <c r="BC39" i="34"/>
  <c r="BB39" i="34"/>
  <c r="AN39" i="34"/>
  <c r="AB39" i="34"/>
  <c r="P39" i="34"/>
  <c r="D39" i="34"/>
  <c r="BL37" i="34"/>
  <c r="BK37" i="34"/>
  <c r="BJ37" i="34"/>
  <c r="BI37" i="34"/>
  <c r="BH37" i="34"/>
  <c r="BG37" i="34"/>
  <c r="BF37" i="34"/>
  <c r="BE37" i="34"/>
  <c r="BD37" i="34"/>
  <c r="BC37" i="34"/>
  <c r="BB37" i="34"/>
  <c r="AN37" i="34"/>
  <c r="AB37" i="34"/>
  <c r="P37" i="34"/>
  <c r="D37" i="34"/>
  <c r="AZ36" i="34"/>
  <c r="BL35" i="34"/>
  <c r="BK35" i="34"/>
  <c r="BJ35" i="34"/>
  <c r="BI35" i="34"/>
  <c r="BH35" i="34"/>
  <c r="BG35" i="34"/>
  <c r="BF35" i="34"/>
  <c r="BE35" i="34"/>
  <c r="BD35" i="34"/>
  <c r="BC35" i="34"/>
  <c r="BB35" i="34"/>
  <c r="AN35" i="34"/>
  <c r="AB35" i="34"/>
  <c r="P35" i="34"/>
  <c r="D35"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E32" i="9" s="1"/>
  <c r="BD32" i="34"/>
  <c r="BC32" i="34"/>
  <c r="BB32" i="34"/>
  <c r="AN32" i="34"/>
  <c r="AB32" i="34"/>
  <c r="P32" i="34"/>
  <c r="D32" i="34"/>
  <c r="BL31" i="34"/>
  <c r="BL31" i="9" s="1"/>
  <c r="BK31" i="34"/>
  <c r="BJ31" i="34"/>
  <c r="BI31" i="34"/>
  <c r="BH31" i="34"/>
  <c r="BG31" i="34"/>
  <c r="BF31" i="34"/>
  <c r="BE31" i="34"/>
  <c r="BD31" i="34"/>
  <c r="BD31" i="9" s="1"/>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AZ104" i="30"/>
  <c r="AN104" i="30"/>
  <c r="AB104" i="30"/>
  <c r="P104" i="30"/>
  <c r="D104" i="30"/>
  <c r="BA103" i="30"/>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I83" i="30"/>
  <c r="BH83" i="30"/>
  <c r="BG83" i="30"/>
  <c r="BF83" i="30"/>
  <c r="BF83" i="9" s="1"/>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BL76" i="30"/>
  <c r="BK76" i="30"/>
  <c r="BJ76" i="30"/>
  <c r="BI76" i="30"/>
  <c r="BH76" i="30"/>
  <c r="BG76" i="30"/>
  <c r="BF76" i="30"/>
  <c r="BE76" i="30"/>
  <c r="BD76" i="30"/>
  <c r="BC76" i="30"/>
  <c r="BB76" i="30"/>
  <c r="AN76" i="30"/>
  <c r="AB76" i="30"/>
  <c r="P76" i="30"/>
  <c r="D76"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BL71" i="30"/>
  <c r="BK71" i="30"/>
  <c r="BJ71" i="30"/>
  <c r="BI71" i="30"/>
  <c r="BH71" i="30"/>
  <c r="BG71" i="30"/>
  <c r="BF71" i="30"/>
  <c r="BE71" i="30"/>
  <c r="BD71" i="30"/>
  <c r="BC71" i="30"/>
  <c r="BB71" i="30"/>
  <c r="AN71" i="30"/>
  <c r="AB71" i="30"/>
  <c r="P71" i="30"/>
  <c r="D71"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BL54" i="30"/>
  <c r="BK54" i="30"/>
  <c r="BJ54" i="30"/>
  <c r="BI54" i="30"/>
  <c r="BH54" i="30"/>
  <c r="BG54" i="30"/>
  <c r="BF54" i="30"/>
  <c r="BE54" i="30"/>
  <c r="BD54" i="30"/>
  <c r="BC54" i="30"/>
  <c r="BB54" i="30"/>
  <c r="AN54" i="30"/>
  <c r="AB54" i="30"/>
  <c r="P54" i="30"/>
  <c r="D54"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BL44" i="30"/>
  <c r="BK44" i="30"/>
  <c r="BJ44" i="30"/>
  <c r="BI44" i="30"/>
  <c r="BH44" i="30"/>
  <c r="BG44" i="30"/>
  <c r="BF44" i="30"/>
  <c r="BE44" i="30"/>
  <c r="BD44" i="30"/>
  <c r="BC44" i="30"/>
  <c r="BB44" i="30"/>
  <c r="AN44" i="30"/>
  <c r="AB44" i="30"/>
  <c r="P44" i="30"/>
  <c r="D44"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BL39" i="30"/>
  <c r="BK39" i="30"/>
  <c r="BJ39" i="30"/>
  <c r="BI39" i="30"/>
  <c r="BH39" i="30"/>
  <c r="BG39" i="30"/>
  <c r="BF39" i="30"/>
  <c r="BE39" i="30"/>
  <c r="BD39" i="30"/>
  <c r="BC39" i="30"/>
  <c r="BB39" i="30"/>
  <c r="AN39" i="30"/>
  <c r="AB39" i="30"/>
  <c r="P39" i="30"/>
  <c r="D39" i="30"/>
  <c r="BL37" i="30"/>
  <c r="BK37" i="30"/>
  <c r="BJ37" i="30"/>
  <c r="BI37" i="30"/>
  <c r="BH37" i="30"/>
  <c r="BG37" i="30"/>
  <c r="BF37" i="30"/>
  <c r="BE37" i="30"/>
  <c r="BD37" i="30"/>
  <c r="BC37" i="30"/>
  <c r="BB37" i="30"/>
  <c r="AN37" i="30"/>
  <c r="AB37" i="30"/>
  <c r="P37" i="30"/>
  <c r="D37" i="30"/>
  <c r="AZ36" i="30"/>
  <c r="BL35" i="30"/>
  <c r="BK35" i="30"/>
  <c r="BJ35" i="30"/>
  <c r="BI35" i="30"/>
  <c r="BH35" i="30"/>
  <c r="BG35" i="30"/>
  <c r="BF35" i="30"/>
  <c r="BE35" i="30"/>
  <c r="BD35" i="30"/>
  <c r="BC35" i="30"/>
  <c r="BB35" i="30"/>
  <c r="AN35" i="30"/>
  <c r="AB35" i="30"/>
  <c r="P35" i="30"/>
  <c r="D35"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AZ104" i="29"/>
  <c r="AN104" i="29"/>
  <c r="AB104" i="29"/>
  <c r="P104" i="29"/>
  <c r="D104" i="29"/>
  <c r="BA103" i="29"/>
  <c r="BA102" i="29"/>
  <c r="BA101" i="29"/>
  <c r="BA100" i="29"/>
  <c r="BA99" i="29"/>
  <c r="BA98" i="29"/>
  <c r="AZ97" i="29"/>
  <c r="AP97" i="29"/>
  <c r="AO97" i="29"/>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BL76" i="29"/>
  <c r="BK76" i="29"/>
  <c r="BJ76" i="29"/>
  <c r="BI76" i="29"/>
  <c r="BH76" i="29"/>
  <c r="BG76" i="29"/>
  <c r="BF76" i="29"/>
  <c r="BE76" i="29"/>
  <c r="BD76" i="29"/>
  <c r="BC76" i="29"/>
  <c r="BB76" i="29"/>
  <c r="AN76" i="29"/>
  <c r="AB76" i="29"/>
  <c r="P76" i="29"/>
  <c r="D76"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BL71" i="29"/>
  <c r="BK71" i="29"/>
  <c r="BJ71" i="29"/>
  <c r="BI71" i="29"/>
  <c r="BH71" i="29"/>
  <c r="BG71" i="29"/>
  <c r="BF71" i="29"/>
  <c r="BE71" i="29"/>
  <c r="BD71" i="29"/>
  <c r="BC71" i="29"/>
  <c r="BB71" i="29"/>
  <c r="AN71" i="29"/>
  <c r="AB71" i="29"/>
  <c r="P71" i="29"/>
  <c r="D71"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BL54" i="29"/>
  <c r="BK54" i="29"/>
  <c r="BJ54" i="29"/>
  <c r="BI54" i="29"/>
  <c r="BH54" i="29"/>
  <c r="BG54" i="29"/>
  <c r="BF54" i="29"/>
  <c r="BE54" i="29"/>
  <c r="BD54" i="29"/>
  <c r="BC54" i="29"/>
  <c r="BB54" i="29"/>
  <c r="AN54" i="29"/>
  <c r="AB54" i="29"/>
  <c r="P54" i="29"/>
  <c r="D54"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BL44" i="29"/>
  <c r="BK44" i="29"/>
  <c r="BJ44" i="29"/>
  <c r="BI44" i="29"/>
  <c r="BH44" i="29"/>
  <c r="BG44" i="29"/>
  <c r="BF44" i="29"/>
  <c r="BE44" i="29"/>
  <c r="BD44" i="29"/>
  <c r="BC44" i="29"/>
  <c r="BB44" i="29"/>
  <c r="AN44" i="29"/>
  <c r="AB44" i="29"/>
  <c r="P44" i="29"/>
  <c r="D44"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BL39" i="29"/>
  <c r="BK39" i="29"/>
  <c r="BJ39" i="29"/>
  <c r="BI39" i="29"/>
  <c r="BH39" i="29"/>
  <c r="BG39" i="29"/>
  <c r="BF39" i="29"/>
  <c r="BE39" i="29"/>
  <c r="BD39" i="29"/>
  <c r="BC39" i="29"/>
  <c r="BB39" i="29"/>
  <c r="AN39" i="29"/>
  <c r="AB39" i="29"/>
  <c r="P39" i="29"/>
  <c r="D39" i="29"/>
  <c r="BL37" i="29"/>
  <c r="BK37" i="29"/>
  <c r="BJ37" i="29"/>
  <c r="BI37" i="29"/>
  <c r="BH37" i="29"/>
  <c r="BG37" i="29"/>
  <c r="BF37" i="29"/>
  <c r="BE37" i="29"/>
  <c r="BD37" i="29"/>
  <c r="BC37" i="29"/>
  <c r="BB37" i="29"/>
  <c r="AN37" i="29"/>
  <c r="AB37" i="29"/>
  <c r="P37" i="29"/>
  <c r="D37" i="29"/>
  <c r="AZ36" i="29"/>
  <c r="BL35" i="29"/>
  <c r="BK35" i="29"/>
  <c r="BJ35" i="29"/>
  <c r="BI35" i="29"/>
  <c r="BH35" i="29"/>
  <c r="BG35" i="29"/>
  <c r="BF35" i="29"/>
  <c r="BE35" i="29"/>
  <c r="BD35" i="29"/>
  <c r="BC35" i="29"/>
  <c r="BB35" i="29"/>
  <c r="AN35" i="29"/>
  <c r="AB35" i="29"/>
  <c r="P35" i="29"/>
  <c r="D35"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J9" i="29"/>
  <c r="BI9" i="29"/>
  <c r="BH9" i="29"/>
  <c r="BG9" i="29"/>
  <c r="BF9" i="29"/>
  <c r="BE9" i="29"/>
  <c r="BD9" i="29"/>
  <c r="BC9" i="29"/>
  <c r="BB9" i="29"/>
  <c r="AN9" i="29"/>
  <c r="AB9" i="29"/>
  <c r="P9" i="29"/>
  <c r="D9" i="29"/>
  <c r="C5" i="29"/>
  <c r="C4" i="29"/>
  <c r="C3" i="29"/>
  <c r="AZ104" i="28"/>
  <c r="AN104" i="28"/>
  <c r="AB104" i="28"/>
  <c r="P104" i="28"/>
  <c r="D104" i="28"/>
  <c r="BA103" i="28"/>
  <c r="BA102" i="28"/>
  <c r="BA101" i="28"/>
  <c r="BA100" i="28"/>
  <c r="BA99" i="28"/>
  <c r="BA98" i="28"/>
  <c r="AZ97" i="28"/>
  <c r="AP97" i="28"/>
  <c r="AO97" i="28"/>
  <c r="AD97" i="28"/>
  <c r="AC97" i="28"/>
  <c r="R97" i="28"/>
  <c r="Q97" i="28"/>
  <c r="F97" i="28"/>
  <c r="E97" i="28"/>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G83" i="9" s="1"/>
  <c r="BF83" i="28"/>
  <c r="BE83" i="28"/>
  <c r="BD83" i="28"/>
  <c r="BC83" i="28"/>
  <c r="BB83" i="28"/>
  <c r="AN83" i="28"/>
  <c r="AB83" i="28"/>
  <c r="P83" i="28"/>
  <c r="D83" i="28"/>
  <c r="BL82" i="28"/>
  <c r="BK82" i="28"/>
  <c r="BJ82" i="28"/>
  <c r="BI82" i="28"/>
  <c r="BH82" i="28"/>
  <c r="BG82" i="28"/>
  <c r="BF82" i="28"/>
  <c r="BF82" i="9" s="1"/>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BL76" i="28"/>
  <c r="BK76" i="28"/>
  <c r="BJ76" i="28"/>
  <c r="BI76" i="28"/>
  <c r="BH76" i="28"/>
  <c r="BG76" i="28"/>
  <c r="BF76" i="28"/>
  <c r="BE76" i="28"/>
  <c r="BD76" i="28"/>
  <c r="BC76" i="28"/>
  <c r="BB76" i="28"/>
  <c r="AN76" i="28"/>
  <c r="AB76" i="28"/>
  <c r="P76" i="28"/>
  <c r="D76"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BL71" i="28"/>
  <c r="BK71" i="28"/>
  <c r="BJ71" i="28"/>
  <c r="BI71" i="28"/>
  <c r="BH71" i="28"/>
  <c r="BG71" i="28"/>
  <c r="BF71" i="28"/>
  <c r="BE71" i="28"/>
  <c r="BD71" i="28"/>
  <c r="BC71" i="28"/>
  <c r="BB71" i="28"/>
  <c r="AN71" i="28"/>
  <c r="AB71" i="28"/>
  <c r="P71" i="28"/>
  <c r="D71"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H60" i="9" s="1"/>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BL54" i="28"/>
  <c r="BK54" i="28"/>
  <c r="BJ54" i="28"/>
  <c r="BI54" i="28"/>
  <c r="BH54" i="28"/>
  <c r="BG54" i="28"/>
  <c r="BF54" i="28"/>
  <c r="BE54" i="28"/>
  <c r="BD54" i="28"/>
  <c r="BC54" i="28"/>
  <c r="BB54" i="28"/>
  <c r="AN54" i="28"/>
  <c r="AB54" i="28"/>
  <c r="P54" i="28"/>
  <c r="D54"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D46" i="28"/>
  <c r="AZ45" i="28"/>
  <c r="BL44" i="28"/>
  <c r="BK44" i="28"/>
  <c r="BJ44" i="28"/>
  <c r="BI44" i="28"/>
  <c r="BH44" i="28"/>
  <c r="BG44" i="28"/>
  <c r="BF44" i="28"/>
  <c r="BE44" i="28"/>
  <c r="BD44" i="28"/>
  <c r="BC44" i="28"/>
  <c r="BB44" i="28"/>
  <c r="AN44" i="28"/>
  <c r="AB44" i="28"/>
  <c r="P44" i="28"/>
  <c r="D44"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D41" i="28"/>
  <c r="AZ40" i="28"/>
  <c r="BL39" i="28"/>
  <c r="BK39" i="28"/>
  <c r="BJ39" i="28"/>
  <c r="BI39" i="28"/>
  <c r="BH39" i="28"/>
  <c r="BG39" i="28"/>
  <c r="BF39" i="28"/>
  <c r="BE39" i="28"/>
  <c r="BD39" i="28"/>
  <c r="BC39" i="28"/>
  <c r="BB39" i="28"/>
  <c r="AN39" i="28"/>
  <c r="AB39" i="28"/>
  <c r="P39" i="28"/>
  <c r="D39" i="28"/>
  <c r="BL37" i="28"/>
  <c r="BK37" i="28"/>
  <c r="BJ37" i="28"/>
  <c r="BI37" i="28"/>
  <c r="BH37" i="28"/>
  <c r="BG37" i="28"/>
  <c r="BF37" i="28"/>
  <c r="BE37" i="28"/>
  <c r="BD37" i="28"/>
  <c r="BC37" i="28"/>
  <c r="BB37" i="28"/>
  <c r="AN37" i="28"/>
  <c r="AB37" i="28"/>
  <c r="P37" i="28"/>
  <c r="D37" i="28"/>
  <c r="AZ36" i="28"/>
  <c r="BL35" i="28"/>
  <c r="BK35" i="28"/>
  <c r="BJ35" i="28"/>
  <c r="BI35" i="28"/>
  <c r="BH35" i="28"/>
  <c r="BG35" i="28"/>
  <c r="BF35" i="28"/>
  <c r="BE35" i="28"/>
  <c r="BD35" i="28"/>
  <c r="BC35" i="28"/>
  <c r="BB35" i="28"/>
  <c r="AN35" i="28"/>
  <c r="AB35" i="28"/>
  <c r="P35" i="28"/>
  <c r="D35"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C5" i="28"/>
  <c r="C4" i="28"/>
  <c r="C3" i="28"/>
  <c r="AZ104" i="27"/>
  <c r="AN104" i="27"/>
  <c r="AB104" i="27"/>
  <c r="P104" i="27"/>
  <c r="D104" i="27"/>
  <c r="BA103" i="27"/>
  <c r="BA102" i="27"/>
  <c r="BA101" i="27"/>
  <c r="BA100" i="27"/>
  <c r="BA99" i="27"/>
  <c r="BA98" i="27"/>
  <c r="AZ97" i="27"/>
  <c r="AP97" i="27"/>
  <c r="AO97" i="27"/>
  <c r="AD97" i="27"/>
  <c r="AC97" i="27"/>
  <c r="R97" i="27"/>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BL76" i="27"/>
  <c r="BK76" i="27"/>
  <c r="BJ76" i="27"/>
  <c r="BI76" i="27"/>
  <c r="BH76" i="27"/>
  <c r="BG76" i="27"/>
  <c r="BF76" i="27"/>
  <c r="BE76" i="27"/>
  <c r="BD76" i="27"/>
  <c r="BC76" i="27"/>
  <c r="BB76" i="27"/>
  <c r="AN76" i="27"/>
  <c r="AB76" i="27"/>
  <c r="P76" i="27"/>
  <c r="D76"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BL71" i="27"/>
  <c r="BK71" i="27"/>
  <c r="BJ71" i="27"/>
  <c r="BI71" i="27"/>
  <c r="BH71" i="27"/>
  <c r="BG71" i="27"/>
  <c r="BF71" i="27"/>
  <c r="BE71" i="27"/>
  <c r="BD71" i="27"/>
  <c r="BC71" i="27"/>
  <c r="BB71" i="27"/>
  <c r="AN71" i="27"/>
  <c r="AB71" i="27"/>
  <c r="P71" i="27"/>
  <c r="D71"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BL54" i="27"/>
  <c r="BK54" i="27"/>
  <c r="BJ54" i="27"/>
  <c r="BI54" i="27"/>
  <c r="BH54" i="27"/>
  <c r="BG54" i="27"/>
  <c r="BF54" i="27"/>
  <c r="BE54" i="27"/>
  <c r="BD54" i="27"/>
  <c r="BC54" i="27"/>
  <c r="BB54" i="27"/>
  <c r="AN54" i="27"/>
  <c r="AB54" i="27"/>
  <c r="P54" i="27"/>
  <c r="D54"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F50" i="27" s="1"/>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BL44" i="27"/>
  <c r="BK44" i="27"/>
  <c r="BJ44" i="27"/>
  <c r="BI44" i="27"/>
  <c r="BH44" i="27"/>
  <c r="BG44" i="27"/>
  <c r="BF44" i="27"/>
  <c r="BE44" i="27"/>
  <c r="BD44" i="27"/>
  <c r="BC44" i="27"/>
  <c r="BB44" i="27"/>
  <c r="AN44" i="27"/>
  <c r="AB44" i="27"/>
  <c r="P44" i="27"/>
  <c r="D44"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B41" i="27"/>
  <c r="P41" i="27"/>
  <c r="D41" i="27"/>
  <c r="AZ40" i="27"/>
  <c r="BL39" i="27"/>
  <c r="BK39" i="27"/>
  <c r="BJ39" i="27"/>
  <c r="BI39" i="27"/>
  <c r="BH39" i="27"/>
  <c r="BG39" i="27"/>
  <c r="BF39" i="27"/>
  <c r="BE39" i="27"/>
  <c r="BD39" i="27"/>
  <c r="BC39" i="27"/>
  <c r="BB39" i="27"/>
  <c r="AN39" i="27"/>
  <c r="AB39" i="27"/>
  <c r="P39" i="27"/>
  <c r="D39" i="27"/>
  <c r="BL37" i="27"/>
  <c r="BK37" i="27"/>
  <c r="BJ37" i="27"/>
  <c r="BI37" i="27"/>
  <c r="BH37" i="27"/>
  <c r="BG37" i="27"/>
  <c r="BF37" i="27"/>
  <c r="BE37" i="27"/>
  <c r="BD37" i="27"/>
  <c r="BC37" i="27"/>
  <c r="BB37" i="27"/>
  <c r="AN37" i="27"/>
  <c r="AB37" i="27"/>
  <c r="P37" i="27"/>
  <c r="D37" i="27"/>
  <c r="AZ36" i="27"/>
  <c r="BL35" i="27"/>
  <c r="BK35" i="27"/>
  <c r="BJ35" i="27"/>
  <c r="BI35" i="27"/>
  <c r="BH35" i="27"/>
  <c r="BG35" i="27"/>
  <c r="BF35" i="27"/>
  <c r="BE35" i="27"/>
  <c r="BD35" i="27"/>
  <c r="BC35" i="27"/>
  <c r="BB35" i="27"/>
  <c r="AN35" i="27"/>
  <c r="AB35" i="27"/>
  <c r="P35" i="27"/>
  <c r="D35"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0" i="27"/>
  <c r="BK20" i="27"/>
  <c r="BJ20" i="27"/>
  <c r="BI20" i="27"/>
  <c r="BH20" i="27"/>
  <c r="BG20" i="27"/>
  <c r="BF20" i="27"/>
  <c r="BE20" i="27"/>
  <c r="BD20" i="27"/>
  <c r="BC20" i="27"/>
  <c r="BB20" i="27"/>
  <c r="AN20" i="27"/>
  <c r="AB20" i="27"/>
  <c r="P20" i="27"/>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AZ104" i="4"/>
  <c r="AN104" i="4"/>
  <c r="AB104" i="4"/>
  <c r="P104" i="4"/>
  <c r="D104" i="4"/>
  <c r="BA103" i="4"/>
  <c r="BA102" i="4"/>
  <c r="BA101" i="4"/>
  <c r="BA100" i="4"/>
  <c r="BA99" i="4"/>
  <c r="BA98" i="4"/>
  <c r="AZ97" i="4"/>
  <c r="AP97" i="4"/>
  <c r="AO97" i="4"/>
  <c r="AD97" i="4"/>
  <c r="AC97" i="4"/>
  <c r="R97" i="4"/>
  <c r="Q97" i="4"/>
  <c r="F97" i="4"/>
  <c r="E97" i="4"/>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H83" i="4"/>
  <c r="BG83" i="4"/>
  <c r="BF83" i="4"/>
  <c r="BE83" i="4"/>
  <c r="BD83" i="4"/>
  <c r="BC83" i="4"/>
  <c r="BB83" i="4"/>
  <c r="AN83" i="4"/>
  <c r="AB83" i="4"/>
  <c r="P83" i="4"/>
  <c r="D83" i="4"/>
  <c r="BL82" i="4"/>
  <c r="BK82" i="4"/>
  <c r="BJ82" i="4"/>
  <c r="BI82" i="4"/>
  <c r="BH82" i="4"/>
  <c r="BG82" i="4"/>
  <c r="BF82" i="4"/>
  <c r="BE82" i="4"/>
  <c r="BD82" i="4"/>
  <c r="BD82" i="9" s="1"/>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BL76" i="4"/>
  <c r="BK76" i="4"/>
  <c r="BJ76" i="4"/>
  <c r="BI76" i="4"/>
  <c r="BH76" i="4"/>
  <c r="BG76" i="4"/>
  <c r="BF76" i="4"/>
  <c r="BE76" i="4"/>
  <c r="BD76" i="4"/>
  <c r="BC76" i="4"/>
  <c r="BB76" i="4"/>
  <c r="AN76" i="4"/>
  <c r="AB76" i="4"/>
  <c r="P76" i="4"/>
  <c r="D76"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BL71" i="4"/>
  <c r="BK71" i="4"/>
  <c r="BJ71" i="4"/>
  <c r="BI71" i="4"/>
  <c r="BH71" i="4"/>
  <c r="BG71" i="4"/>
  <c r="BF71" i="4"/>
  <c r="BE71" i="4"/>
  <c r="BD71" i="4"/>
  <c r="BC71" i="4"/>
  <c r="BB71" i="4"/>
  <c r="AN71" i="4"/>
  <c r="AB71" i="4"/>
  <c r="P71" i="4"/>
  <c r="D71"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F62" i="9" s="1"/>
  <c r="BE62" i="4"/>
  <c r="BD62" i="4"/>
  <c r="BC62" i="4"/>
  <c r="BB62" i="4"/>
  <c r="AN62" i="4"/>
  <c r="AB62" i="4"/>
  <c r="P62" i="4"/>
  <c r="D62" i="4"/>
  <c r="BL61" i="4"/>
  <c r="BK61" i="4"/>
  <c r="BJ61" i="4"/>
  <c r="BI61" i="4"/>
  <c r="BH61" i="4"/>
  <c r="BG61" i="4"/>
  <c r="BG61" i="9" s="1"/>
  <c r="BF61" i="4"/>
  <c r="BE61" i="4"/>
  <c r="BD61" i="4"/>
  <c r="BC61" i="4"/>
  <c r="BB61" i="4"/>
  <c r="AN61" i="4"/>
  <c r="AB61" i="4"/>
  <c r="P61" i="4"/>
  <c r="D61" i="4"/>
  <c r="BL60" i="4"/>
  <c r="BK60" i="4"/>
  <c r="BJ60" i="4"/>
  <c r="BI60" i="4"/>
  <c r="BH60" i="4"/>
  <c r="BG60" i="4"/>
  <c r="BF60" i="4"/>
  <c r="BF60" i="9" s="1"/>
  <c r="BE60" i="4"/>
  <c r="BD60" i="4"/>
  <c r="BC60" i="4"/>
  <c r="BB60" i="4"/>
  <c r="AN60" i="4"/>
  <c r="AB60" i="4"/>
  <c r="P60" i="4"/>
  <c r="D60" i="4"/>
  <c r="BL59" i="4"/>
  <c r="BK59" i="4"/>
  <c r="BJ59" i="4"/>
  <c r="BI59" i="4"/>
  <c r="BH59" i="4"/>
  <c r="BG59" i="4"/>
  <c r="BF59" i="4"/>
  <c r="BE59" i="4"/>
  <c r="BD59" i="4"/>
  <c r="BC59" i="4"/>
  <c r="BB59" i="4"/>
  <c r="AN59" i="4"/>
  <c r="AB59" i="4"/>
  <c r="P59" i="4"/>
  <c r="D59" i="4"/>
  <c r="BL58" i="4"/>
  <c r="BL58" i="9" s="1"/>
  <c r="BK58" i="4"/>
  <c r="BJ58" i="4"/>
  <c r="BI58" i="4"/>
  <c r="BH58" i="4"/>
  <c r="BG58" i="4"/>
  <c r="BF58" i="4"/>
  <c r="BE58" i="4"/>
  <c r="BD58" i="4"/>
  <c r="BD58" i="9" s="1"/>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BL54" i="4"/>
  <c r="BK54" i="4"/>
  <c r="BJ54" i="4"/>
  <c r="BI54" i="4"/>
  <c r="BH54" i="4"/>
  <c r="BG54" i="4"/>
  <c r="BF54" i="4"/>
  <c r="BE54" i="4"/>
  <c r="BD54" i="4"/>
  <c r="BC54" i="4"/>
  <c r="BB54" i="4"/>
  <c r="AN54" i="4"/>
  <c r="AB54" i="4"/>
  <c r="P54" i="4"/>
  <c r="D54"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L49" i="9" s="1"/>
  <c r="BK49" i="4"/>
  <c r="BJ49" i="4"/>
  <c r="BI49" i="4"/>
  <c r="BH49" i="4"/>
  <c r="BG49" i="4"/>
  <c r="BF49" i="4"/>
  <c r="BE49" i="4"/>
  <c r="BD49" i="4"/>
  <c r="BD49" i="9" s="1"/>
  <c r="BC49" i="4"/>
  <c r="BB49" i="4"/>
  <c r="AN49" i="4"/>
  <c r="AB49" i="4"/>
  <c r="P49" i="4"/>
  <c r="D49" i="4"/>
  <c r="BL48" i="4"/>
  <c r="BK48" i="4"/>
  <c r="BK48" i="9" s="1"/>
  <c r="BJ48" i="4"/>
  <c r="BI48" i="4"/>
  <c r="BH48" i="4"/>
  <c r="BG48" i="4"/>
  <c r="BF48" i="4"/>
  <c r="BE48" i="4"/>
  <c r="BD48" i="4"/>
  <c r="BC48" i="4"/>
  <c r="BC48" i="9" s="1"/>
  <c r="BB48" i="4"/>
  <c r="AN48" i="4"/>
  <c r="AB48" i="4"/>
  <c r="P48" i="4"/>
  <c r="D48" i="4"/>
  <c r="BL47" i="4"/>
  <c r="BK47" i="4"/>
  <c r="BJ47" i="4"/>
  <c r="BI47" i="4"/>
  <c r="BH47" i="4"/>
  <c r="BG47" i="4"/>
  <c r="BF47" i="4"/>
  <c r="BE47" i="4"/>
  <c r="BD47" i="4"/>
  <c r="BC47" i="4"/>
  <c r="BB47" i="4"/>
  <c r="AN47" i="4"/>
  <c r="AB47" i="4"/>
  <c r="P47" i="4"/>
  <c r="D47" i="4"/>
  <c r="BL46" i="4"/>
  <c r="BK46" i="4"/>
  <c r="BJ46" i="4"/>
  <c r="BI46" i="4"/>
  <c r="BI46" i="9" s="1"/>
  <c r="BH46" i="4"/>
  <c r="BG46" i="4"/>
  <c r="BF46" i="4"/>
  <c r="BE46" i="4"/>
  <c r="BD46" i="4"/>
  <c r="BC46" i="4"/>
  <c r="BB46" i="4"/>
  <c r="AN46" i="4"/>
  <c r="AB46" i="4"/>
  <c r="P46" i="4"/>
  <c r="D46" i="4"/>
  <c r="AZ45" i="4"/>
  <c r="BL44" i="4"/>
  <c r="BK44" i="4"/>
  <c r="BJ44" i="4"/>
  <c r="BI44" i="4"/>
  <c r="BH44" i="4"/>
  <c r="BG44" i="4"/>
  <c r="BF44" i="4"/>
  <c r="BE44" i="4"/>
  <c r="BD44" i="4"/>
  <c r="BC44" i="4"/>
  <c r="BB44" i="4"/>
  <c r="AN44" i="4"/>
  <c r="AB44" i="4"/>
  <c r="P44" i="4"/>
  <c r="D44" i="4"/>
  <c r="BL42" i="4"/>
  <c r="BK42" i="4"/>
  <c r="BJ42" i="4"/>
  <c r="BI42" i="4"/>
  <c r="BH42" i="4"/>
  <c r="BH42" i="9" s="1"/>
  <c r="BG42" i="4"/>
  <c r="BF42" i="4"/>
  <c r="BE42" i="4"/>
  <c r="BD42" i="4"/>
  <c r="BC42" i="4"/>
  <c r="BB42" i="4"/>
  <c r="AN42" i="4"/>
  <c r="AB42" i="4"/>
  <c r="P42" i="4"/>
  <c r="D42" i="4"/>
  <c r="BL41" i="4"/>
  <c r="BK41" i="4"/>
  <c r="BJ41" i="4"/>
  <c r="BI41" i="4"/>
  <c r="BH41" i="4"/>
  <c r="BG41" i="4"/>
  <c r="BF41" i="4"/>
  <c r="BE41" i="4"/>
  <c r="BD41" i="4"/>
  <c r="BC41" i="4"/>
  <c r="BB41" i="4"/>
  <c r="AN41" i="4"/>
  <c r="AB41" i="4"/>
  <c r="P41" i="4"/>
  <c r="D41" i="4"/>
  <c r="AZ40" i="4"/>
  <c r="BL39" i="4"/>
  <c r="BK39" i="4"/>
  <c r="BJ39" i="4"/>
  <c r="BI39" i="4"/>
  <c r="BH39" i="4"/>
  <c r="BG39" i="4"/>
  <c r="BF39" i="4"/>
  <c r="BE39" i="4"/>
  <c r="BD39" i="4"/>
  <c r="BC39" i="4"/>
  <c r="BB39" i="4"/>
  <c r="AN39" i="4"/>
  <c r="AB39" i="4"/>
  <c r="P39" i="4"/>
  <c r="D39" i="4"/>
  <c r="BL37" i="4"/>
  <c r="BK37" i="4"/>
  <c r="BJ37" i="4"/>
  <c r="BI37" i="4"/>
  <c r="BH37" i="4"/>
  <c r="BG37" i="4"/>
  <c r="BF37" i="4"/>
  <c r="BE37" i="4"/>
  <c r="BD37" i="4"/>
  <c r="BC37" i="4"/>
  <c r="BB37" i="4"/>
  <c r="AN37" i="4"/>
  <c r="AB37" i="4"/>
  <c r="P37" i="4"/>
  <c r="D37" i="4"/>
  <c r="AZ36" i="4"/>
  <c r="BL35" i="4"/>
  <c r="BK35" i="4"/>
  <c r="BJ35" i="4"/>
  <c r="BI35" i="4"/>
  <c r="BH35" i="4"/>
  <c r="BG35" i="4"/>
  <c r="BF35" i="4"/>
  <c r="BE35" i="4"/>
  <c r="BD35" i="4"/>
  <c r="BC35" i="4"/>
  <c r="BB35" i="4"/>
  <c r="AN35" i="4"/>
  <c r="AB35" i="4"/>
  <c r="P35" i="4"/>
  <c r="D35" i="4"/>
  <c r="BL33" i="4"/>
  <c r="BK33" i="4"/>
  <c r="BJ33" i="4"/>
  <c r="BI33" i="4"/>
  <c r="BH33" i="4"/>
  <c r="BG33" i="4"/>
  <c r="BF33" i="4"/>
  <c r="BE33" i="4"/>
  <c r="BD33" i="4"/>
  <c r="BC33" i="4"/>
  <c r="BB33" i="4"/>
  <c r="AN33" i="4"/>
  <c r="AB33" i="4"/>
  <c r="P33" i="4"/>
  <c r="D33" i="4"/>
  <c r="BL32" i="4"/>
  <c r="BL32" i="9" s="1"/>
  <c r="BK32" i="4"/>
  <c r="BJ32" i="4"/>
  <c r="BI32" i="4"/>
  <c r="BH32" i="4"/>
  <c r="BG32" i="4"/>
  <c r="BF32" i="4"/>
  <c r="BE32" i="4"/>
  <c r="BD32" i="4"/>
  <c r="BD32" i="9" s="1"/>
  <c r="BC32" i="4"/>
  <c r="BB32" i="4"/>
  <c r="AN32" i="4"/>
  <c r="AB32" i="4"/>
  <c r="P32" i="4"/>
  <c r="D32" i="4"/>
  <c r="BL31" i="4"/>
  <c r="BK31" i="4"/>
  <c r="BK31" i="9" s="1"/>
  <c r="BJ31" i="4"/>
  <c r="BI31" i="4"/>
  <c r="BH31" i="4"/>
  <c r="BG31" i="4"/>
  <c r="BF31" i="4"/>
  <c r="BE31" i="4"/>
  <c r="BD31" i="4"/>
  <c r="BC31" i="4"/>
  <c r="BC31" i="9" s="1"/>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0" i="4"/>
  <c r="BK20" i="4"/>
  <c r="BJ20" i="4"/>
  <c r="BI20" i="4"/>
  <c r="BH20" i="4"/>
  <c r="BG20" i="4"/>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E13" i="9" s="1"/>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BL9" i="4"/>
  <c r="BK9" i="4"/>
  <c r="BJ9" i="4"/>
  <c r="BI9" i="4"/>
  <c r="BH9" i="4"/>
  <c r="BG9" i="4"/>
  <c r="BF9" i="4"/>
  <c r="BE9" i="4"/>
  <c r="BD9" i="4"/>
  <c r="BC9" i="4"/>
  <c r="BB9" i="4"/>
  <c r="AN9" i="4"/>
  <c r="AB9" i="4"/>
  <c r="P9" i="4"/>
  <c r="D9" i="4"/>
  <c r="C5" i="4"/>
  <c r="C4" i="4"/>
  <c r="C3" i="4"/>
  <c r="AZ103" i="9"/>
  <c r="AN103" i="9"/>
  <c r="AB103" i="9"/>
  <c r="P103" i="9"/>
  <c r="D103" i="9"/>
  <c r="AZ102" i="9"/>
  <c r="AN102" i="9"/>
  <c r="AB102" i="9"/>
  <c r="P102" i="9"/>
  <c r="D102" i="9"/>
  <c r="AZ101" i="9"/>
  <c r="AN101" i="9"/>
  <c r="AB101" i="9"/>
  <c r="P101" i="9"/>
  <c r="D101" i="9"/>
  <c r="AZ100" i="9"/>
  <c r="AN100" i="9"/>
  <c r="AB100" i="9"/>
  <c r="P100" i="9"/>
  <c r="D100"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H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G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F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D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BK42" i="9"/>
  <c r="BC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G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L34" i="117"/>
  <c r="D28" i="117"/>
  <c r="D52" i="117"/>
  <c r="M28" i="117"/>
  <c r="L35" i="117"/>
  <c r="D45" i="117"/>
  <c r="F64" i="117"/>
  <c r="D42" i="117"/>
  <c r="E66" i="117"/>
  <c r="J33" i="117"/>
  <c r="L31" i="117"/>
  <c r="E43" i="117"/>
  <c r="J32" i="117"/>
  <c r="G34" i="117"/>
  <c r="G46" i="117"/>
  <c r="E29" i="117"/>
  <c r="D48" i="117"/>
  <c r="E67" i="117"/>
  <c r="E48" i="117"/>
  <c r="G43" i="117"/>
  <c r="F61" i="117"/>
  <c r="M36" i="117"/>
  <c r="E31" i="117"/>
  <c r="E65" i="117"/>
  <c r="F58" i="117"/>
  <c r="F30" i="117"/>
  <c r="D51" i="117"/>
  <c r="M33" i="117"/>
  <c r="G58" i="117"/>
  <c r="D58" i="117"/>
  <c r="D27" i="117"/>
  <c r="E63" i="117"/>
  <c r="E27" i="117"/>
  <c r="D63" i="117"/>
  <c r="F32" i="117"/>
  <c r="M30" i="117"/>
  <c r="F50" i="117"/>
  <c r="F45" i="117"/>
  <c r="E51" i="117"/>
  <c r="E35" i="117"/>
  <c r="D29" i="117"/>
  <c r="J36" i="117"/>
  <c r="G49" i="117"/>
  <c r="M27" i="117"/>
  <c r="E50" i="117"/>
  <c r="L33" i="117"/>
  <c r="G59" i="117"/>
  <c r="K33" i="117"/>
  <c r="E37" i="117"/>
  <c r="D64" i="117"/>
  <c r="D46" i="117"/>
  <c r="D44" i="117"/>
  <c r="K28" i="117"/>
  <c r="E44" i="117"/>
  <c r="D66" i="117"/>
  <c r="F37" i="117"/>
  <c r="D33" i="117"/>
  <c r="G61" i="117"/>
  <c r="F57" i="117"/>
  <c r="K34" i="117"/>
  <c r="F35" i="117"/>
  <c r="F51" i="117"/>
  <c r="L29" i="117"/>
  <c r="L37" i="117"/>
  <c r="J27" i="117"/>
  <c r="D30" i="117"/>
  <c r="D62" i="117"/>
  <c r="D35" i="117"/>
  <c r="G30" i="117"/>
  <c r="D65" i="117"/>
  <c r="E49" i="117"/>
  <c r="J29" i="117"/>
  <c r="F52" i="117"/>
  <c r="G36" i="117"/>
  <c r="M37" i="117"/>
  <c r="D36" i="117"/>
  <c r="G52" i="117"/>
  <c r="F60" i="117"/>
  <c r="K32" i="117"/>
  <c r="E62" i="117"/>
  <c r="D67" i="117"/>
  <c r="G50" i="117"/>
  <c r="J34" i="117"/>
  <c r="F67" i="117"/>
  <c r="F33" i="117"/>
  <c r="D59" i="117"/>
  <c r="K27" i="117"/>
  <c r="F65" i="117"/>
  <c r="G65" i="117"/>
  <c r="G48" i="117"/>
  <c r="G64" i="117"/>
  <c r="L27" i="117"/>
  <c r="J35" i="117"/>
  <c r="L36" i="117"/>
  <c r="F62" i="117"/>
  <c r="G35" i="117"/>
  <c r="G51" i="117"/>
  <c r="G42" i="117"/>
  <c r="F42" i="117"/>
  <c r="F47" i="117"/>
  <c r="M29" i="117"/>
  <c r="D34" i="117"/>
  <c r="G45" i="117"/>
  <c r="K35" i="117"/>
  <c r="G62" i="117"/>
  <c r="D32" i="117"/>
  <c r="M35" i="117"/>
  <c r="F36" i="117"/>
  <c r="E28" i="117"/>
  <c r="G44" i="117"/>
  <c r="E57" i="117"/>
  <c r="M32" i="117"/>
  <c r="J28" i="117"/>
  <c r="M31" i="117"/>
  <c r="D37" i="117"/>
  <c r="F43" i="117"/>
  <c r="L28" i="117"/>
  <c r="E33" i="117"/>
  <c r="K36" i="117"/>
  <c r="K29" i="117"/>
  <c r="D47" i="117"/>
  <c r="E61" i="117"/>
  <c r="D61" i="117"/>
  <c r="F66" i="117"/>
  <c r="E45" i="117"/>
  <c r="E58" i="117"/>
  <c r="F59" i="117"/>
  <c r="D60" i="117"/>
  <c r="G29" i="117"/>
  <c r="E47" i="117"/>
  <c r="G37" i="117"/>
  <c r="E34" i="117"/>
  <c r="G57" i="117"/>
  <c r="K31" i="117"/>
  <c r="J30" i="117"/>
  <c r="E59" i="117"/>
  <c r="D50" i="117"/>
  <c r="F44" i="117"/>
  <c r="J37" i="117"/>
  <c r="G66" i="117"/>
  <c r="D57" i="117"/>
  <c r="G27" i="117"/>
  <c r="D49" i="117"/>
  <c r="L30" i="117"/>
  <c r="F34" i="117"/>
  <c r="G28" i="117"/>
  <c r="E36" i="117"/>
  <c r="L32" i="117"/>
  <c r="E46" i="117"/>
  <c r="M34" i="117"/>
  <c r="F48" i="117"/>
  <c r="F31" i="117"/>
  <c r="K30" i="117"/>
  <c r="F63" i="117"/>
  <c r="F49" i="117"/>
  <c r="D31" i="117"/>
  <c r="G60" i="117"/>
  <c r="J31" i="117"/>
  <c r="E64" i="117"/>
  <c r="G67" i="117"/>
  <c r="F28" i="117"/>
  <c r="G32" i="117"/>
  <c r="F29" i="117"/>
  <c r="E60" i="117"/>
  <c r="G63" i="117"/>
  <c r="E42" i="117"/>
  <c r="K37" i="117"/>
  <c r="F46" i="117"/>
  <c r="G33" i="117"/>
  <c r="G47" i="117"/>
  <c r="F27" i="117"/>
  <c r="E52" i="117"/>
  <c r="E32" i="117"/>
  <c r="E30" i="117"/>
  <c r="G31" i="117"/>
  <c r="P33" i="13" l="1"/>
  <c r="BB82" i="9"/>
  <c r="BJ82" i="9"/>
  <c r="BA83" i="4"/>
  <c r="BK83" i="9"/>
  <c r="BD13" i="9"/>
  <c r="BL13" i="9"/>
  <c r="BA31" i="4"/>
  <c r="BJ31" i="9"/>
  <c r="BC32" i="9"/>
  <c r="BK32" i="9"/>
  <c r="BG42" i="9"/>
  <c r="BH46" i="9"/>
  <c r="AN50" i="4"/>
  <c r="BJ48" i="9"/>
  <c r="BC49" i="9"/>
  <c r="BK49" i="9"/>
  <c r="BC58" i="9"/>
  <c r="BK58" i="9"/>
  <c r="BE60" i="9"/>
  <c r="BF61" i="9"/>
  <c r="BH50" i="31"/>
  <c r="BA60" i="32"/>
  <c r="BI60" i="9"/>
  <c r="BC62" i="9"/>
  <c r="BA62" i="4"/>
  <c r="BA31" i="29"/>
  <c r="BA31" i="30"/>
  <c r="BG50" i="30"/>
  <c r="BA49" i="34"/>
  <c r="BI13" i="9"/>
  <c r="BG31" i="9"/>
  <c r="BH32" i="9"/>
  <c r="BD42" i="9"/>
  <c r="BE46" i="9"/>
  <c r="BG48" i="9"/>
  <c r="BH49" i="9"/>
  <c r="BH58" i="9"/>
  <c r="BB60" i="9"/>
  <c r="BJ60" i="9"/>
  <c r="BK61" i="9"/>
  <c r="BD62" i="9"/>
  <c r="BL62" i="9"/>
  <c r="BH82" i="9"/>
  <c r="BI83" i="9"/>
  <c r="BA102" i="9"/>
  <c r="BE31" i="9"/>
  <c r="BF32" i="9"/>
  <c r="BB42" i="9"/>
  <c r="BJ42" i="9"/>
  <c r="BC46" i="9"/>
  <c r="BE48" i="9"/>
  <c r="BF49" i="9"/>
  <c r="BF58" i="9"/>
  <c r="N38" i="121"/>
  <c r="BA83" i="36"/>
  <c r="BA60" i="28"/>
  <c r="BJ50" i="30"/>
  <c r="D50" i="31"/>
  <c r="BD50" i="32"/>
  <c r="BA32" i="35"/>
  <c r="BJ50" i="35"/>
  <c r="P15" i="13"/>
  <c r="BA42" i="35"/>
  <c r="BI61" i="9"/>
  <c r="BB62" i="9"/>
  <c r="BJ62" i="9"/>
  <c r="BG82" i="9"/>
  <c r="BH83" i="9"/>
  <c r="BA101" i="9"/>
  <c r="BI42" i="9"/>
  <c r="BB46" i="9"/>
  <c r="BJ46" i="9"/>
  <c r="BD48" i="9"/>
  <c r="BE49" i="9"/>
  <c r="BA83" i="32"/>
  <c r="BB50" i="28"/>
  <c r="BA83" i="34"/>
  <c r="BJ83" i="9"/>
  <c r="BA103" i="9"/>
  <c r="BB25" i="9"/>
  <c r="BJ25" i="9"/>
  <c r="BF31" i="9"/>
  <c r="H38" i="121"/>
  <c r="P50" i="4"/>
  <c r="BG60" i="9"/>
  <c r="BH61" i="9"/>
  <c r="BI62" i="9"/>
  <c r="BE82" i="9"/>
  <c r="BA99" i="9"/>
  <c r="BI50" i="29"/>
  <c r="BG62" i="9"/>
  <c r="BC82" i="9"/>
  <c r="BK82" i="9"/>
  <c r="BD83" i="9"/>
  <c r="BL83" i="9"/>
  <c r="BB13" i="9"/>
  <c r="BJ13" i="9"/>
  <c r="BI32" i="9"/>
  <c r="BE42" i="9"/>
  <c r="BH48" i="9"/>
  <c r="BI58" i="9"/>
  <c r="BC60" i="9"/>
  <c r="BD61" i="9"/>
  <c r="BL61" i="9"/>
  <c r="BE62" i="9"/>
  <c r="BA98" i="9"/>
  <c r="BI31" i="9"/>
  <c r="BF42" i="9"/>
  <c r="BG46" i="9"/>
  <c r="BI48" i="9"/>
  <c r="BJ49" i="9"/>
  <c r="BB58" i="9"/>
  <c r="BJ58" i="9"/>
  <c r="BD60" i="9"/>
  <c r="BL60" i="9"/>
  <c r="BB50" i="4"/>
  <c r="BJ50" i="4"/>
  <c r="P50" i="27"/>
  <c r="BG50" i="27"/>
  <c r="BI49" i="9"/>
  <c r="BA62" i="28"/>
  <c r="BE83" i="9"/>
  <c r="BH50" i="30"/>
  <c r="BE50" i="35"/>
  <c r="AN50" i="31"/>
  <c r="BI50" i="31"/>
  <c r="BA48" i="31"/>
  <c r="BA49" i="31"/>
  <c r="BG50" i="32"/>
  <c r="BA42" i="33"/>
  <c r="F28" i="22"/>
  <c r="U54" i="23"/>
  <c r="U20" i="60"/>
  <c r="W47" i="60"/>
  <c r="V47" i="60"/>
  <c r="P65" i="61"/>
  <c r="W60" i="22"/>
  <c r="F56" i="62"/>
  <c r="U25" i="64"/>
  <c r="U71" i="66"/>
  <c r="W40" i="68"/>
  <c r="L55" i="69"/>
  <c r="BF13" i="9"/>
  <c r="BE58" i="9"/>
  <c r="BL82" i="9"/>
  <c r="BC13" i="9"/>
  <c r="BK13" i="9"/>
  <c r="AB50" i="27"/>
  <c r="BH50" i="27"/>
  <c r="BA82" i="27"/>
  <c r="BA31" i="34"/>
  <c r="BF50" i="35"/>
  <c r="BA61" i="35"/>
  <c r="BA58" i="32"/>
  <c r="N68" i="12"/>
  <c r="Q55" i="22"/>
  <c r="V55" i="60"/>
  <c r="I55" i="22"/>
  <c r="V27" i="22"/>
  <c r="U38" i="61"/>
  <c r="M40" i="22"/>
  <c r="L47" i="61"/>
  <c r="U25" i="62"/>
  <c r="I52" i="62"/>
  <c r="I56" i="62" s="1"/>
  <c r="L45" i="63"/>
  <c r="U60" i="63"/>
  <c r="U64" i="63"/>
  <c r="I52" i="64"/>
  <c r="I56" i="64" s="1"/>
  <c r="W47" i="65"/>
  <c r="U25" i="65"/>
  <c r="L65" i="65"/>
  <c r="W46" i="66"/>
  <c r="V45" i="68"/>
  <c r="E52" i="68"/>
  <c r="E56" i="68" s="1"/>
  <c r="U39" i="69"/>
  <c r="BG13" i="9"/>
  <c r="BA42" i="4"/>
  <c r="BK46" i="9"/>
  <c r="BD50" i="4"/>
  <c r="BL50" i="4"/>
  <c r="BF25" i="9"/>
  <c r="BA60" i="27"/>
  <c r="BD25" i="9"/>
  <c r="BL25" i="9"/>
  <c r="BA48" i="30"/>
  <c r="BH25" i="9"/>
  <c r="BC50" i="34"/>
  <c r="BE25" i="9"/>
  <c r="BA60" i="36"/>
  <c r="D50" i="33"/>
  <c r="BA83" i="33"/>
  <c r="BG18" i="115"/>
  <c r="BO18" i="115"/>
  <c r="BI28" i="115"/>
  <c r="F38" i="115"/>
  <c r="BE48" i="115"/>
  <c r="F118" i="115"/>
  <c r="N28" i="22"/>
  <c r="V23" i="22"/>
  <c r="H28" i="23"/>
  <c r="H48" i="23"/>
  <c r="N40" i="22"/>
  <c r="W30" i="22"/>
  <c r="W34" i="22"/>
  <c r="W38" i="22"/>
  <c r="V50" i="22"/>
  <c r="U33" i="61"/>
  <c r="M52" i="61"/>
  <c r="M56" i="61" s="1"/>
  <c r="W54" i="22"/>
  <c r="V63" i="22"/>
  <c r="P45" i="66"/>
  <c r="W49" i="67"/>
  <c r="U27" i="67"/>
  <c r="F52" i="67"/>
  <c r="F56" i="67" s="1"/>
  <c r="BH31" i="9"/>
  <c r="BA61" i="4"/>
  <c r="BA42" i="30"/>
  <c r="BA31" i="35"/>
  <c r="BH50" i="35"/>
  <c r="BA49" i="35"/>
  <c r="BA58" i="35"/>
  <c r="BA104" i="31"/>
  <c r="P50" i="33"/>
  <c r="R28" i="22"/>
  <c r="Q40" i="22"/>
  <c r="L47" i="23"/>
  <c r="H45" i="60"/>
  <c r="W44" i="22"/>
  <c r="N52" i="60"/>
  <c r="N56" i="60" s="1"/>
  <c r="L60" i="22"/>
  <c r="V61" i="22"/>
  <c r="U16" i="61"/>
  <c r="L46" i="61"/>
  <c r="L52" i="61" s="1"/>
  <c r="L56" i="61" s="1"/>
  <c r="U26" i="61"/>
  <c r="V48" i="61"/>
  <c r="W19" i="22"/>
  <c r="U19" i="62"/>
  <c r="H40" i="62"/>
  <c r="L47" i="62"/>
  <c r="M52" i="62"/>
  <c r="M56" i="62" s="1"/>
  <c r="J52" i="62"/>
  <c r="J56" i="62" s="1"/>
  <c r="W65" i="62"/>
  <c r="H40" i="64"/>
  <c r="U60" i="68"/>
  <c r="U64" i="68"/>
  <c r="U71" i="68"/>
  <c r="U9" i="69"/>
  <c r="W49" i="69"/>
  <c r="BB83" i="9"/>
  <c r="D50" i="4"/>
  <c r="BL48" i="9"/>
  <c r="BA82" i="28"/>
  <c r="BA62" i="29"/>
  <c r="BA62" i="30"/>
  <c r="BE50" i="34"/>
  <c r="U16" i="23"/>
  <c r="U22" i="23"/>
  <c r="R40" i="22"/>
  <c r="U29" i="23"/>
  <c r="W33" i="22"/>
  <c r="L28" i="60"/>
  <c r="Q40" i="60"/>
  <c r="Q28" i="22"/>
  <c r="W55" i="61"/>
  <c r="L28" i="62"/>
  <c r="V49" i="62"/>
  <c r="P55" i="62"/>
  <c r="U37" i="64"/>
  <c r="N52" i="64"/>
  <c r="N56" i="64" s="1"/>
  <c r="L48" i="65"/>
  <c r="N52" i="65"/>
  <c r="N56" i="65" s="1"/>
  <c r="P55" i="65"/>
  <c r="L48" i="66"/>
  <c r="U38" i="66"/>
  <c r="U9" i="68"/>
  <c r="BB49" i="9"/>
  <c r="BC83" i="9"/>
  <c r="BA60" i="4"/>
  <c r="BK60" i="9"/>
  <c r="BA31" i="33"/>
  <c r="BA49" i="33"/>
  <c r="P27" i="13"/>
  <c r="U12" i="22"/>
  <c r="W22" i="22"/>
  <c r="R52" i="23"/>
  <c r="R56" i="23" s="1"/>
  <c r="L65" i="60"/>
  <c r="V60" i="22"/>
  <c r="V46" i="61"/>
  <c r="I40" i="61"/>
  <c r="I40" i="22" s="1"/>
  <c r="I28" i="22"/>
  <c r="U31" i="61"/>
  <c r="V31" i="22"/>
  <c r="R52" i="61"/>
  <c r="R56" i="61" s="1"/>
  <c r="U60" i="65"/>
  <c r="V65" i="65"/>
  <c r="V40" i="69"/>
  <c r="U62" i="69"/>
  <c r="BA32" i="4"/>
  <c r="BJ32" i="9"/>
  <c r="BA58" i="4"/>
  <c r="BE61" i="9"/>
  <c r="BA61" i="27"/>
  <c r="BC50" i="28"/>
  <c r="BA61" i="34"/>
  <c r="BA48" i="35"/>
  <c r="P50" i="31"/>
  <c r="BJ50" i="33"/>
  <c r="W26" i="22"/>
  <c r="F40" i="22"/>
  <c r="W36" i="22"/>
  <c r="V28" i="60"/>
  <c r="L45" i="60"/>
  <c r="U21" i="62"/>
  <c r="V46" i="62"/>
  <c r="U59" i="62"/>
  <c r="L64" i="22"/>
  <c r="W48" i="64"/>
  <c r="W55" i="64"/>
  <c r="U22" i="66"/>
  <c r="W49" i="66"/>
  <c r="V65" i="66"/>
  <c r="H55" i="67"/>
  <c r="U36" i="68"/>
  <c r="L49" i="23"/>
  <c r="P46" i="23"/>
  <c r="U34" i="23"/>
  <c r="P45" i="23"/>
  <c r="U63" i="23"/>
  <c r="P46" i="60"/>
  <c r="U35" i="60"/>
  <c r="U51" i="60"/>
  <c r="V62" i="22"/>
  <c r="H48" i="61"/>
  <c r="U16" i="62"/>
  <c r="L49" i="62"/>
  <c r="P49" i="62"/>
  <c r="W49" i="62"/>
  <c r="N52" i="62"/>
  <c r="N56" i="62" s="1"/>
  <c r="W50" i="22"/>
  <c r="V28" i="63"/>
  <c r="P48" i="63"/>
  <c r="M52" i="63"/>
  <c r="M56" i="63" s="1"/>
  <c r="L48" i="64"/>
  <c r="V49" i="64"/>
  <c r="U33" i="65"/>
  <c r="P48" i="65"/>
  <c r="F52" i="65"/>
  <c r="F56" i="65" s="1"/>
  <c r="F52" i="66"/>
  <c r="F56" i="66" s="1"/>
  <c r="W48" i="67"/>
  <c r="L55" i="67"/>
  <c r="U16" i="68"/>
  <c r="H47" i="68"/>
  <c r="L47" i="68"/>
  <c r="H45" i="68"/>
  <c r="V55" i="68"/>
  <c r="P65" i="68"/>
  <c r="W65" i="68"/>
  <c r="L46" i="69"/>
  <c r="L45" i="69"/>
  <c r="U43" i="69"/>
  <c r="R52" i="69"/>
  <c r="R56" i="69" s="1"/>
  <c r="M31" i="24"/>
  <c r="Q38" i="121"/>
  <c r="P65" i="23"/>
  <c r="U16" i="60"/>
  <c r="H47" i="60"/>
  <c r="P49" i="60"/>
  <c r="U59" i="60"/>
  <c r="D47" i="61"/>
  <c r="D47" i="62"/>
  <c r="V46" i="63"/>
  <c r="R52" i="63"/>
  <c r="R56" i="63" s="1"/>
  <c r="L65" i="63"/>
  <c r="U62" i="63"/>
  <c r="D28" i="64"/>
  <c r="U62" i="64"/>
  <c r="I52" i="65"/>
  <c r="I56" i="65" s="1"/>
  <c r="U61" i="65"/>
  <c r="L47" i="66"/>
  <c r="I52" i="66"/>
  <c r="I56" i="66" s="1"/>
  <c r="D55" i="66"/>
  <c r="U64" i="66"/>
  <c r="W43" i="22"/>
  <c r="U62" i="67"/>
  <c r="U71" i="67"/>
  <c r="V48" i="68"/>
  <c r="R52" i="68"/>
  <c r="R56" i="68" s="1"/>
  <c r="Q52" i="68"/>
  <c r="Q56" i="68" s="1"/>
  <c r="U61" i="68"/>
  <c r="H45" i="69"/>
  <c r="O23" i="24"/>
  <c r="P27" i="25"/>
  <c r="BE128" i="115"/>
  <c r="M28" i="22"/>
  <c r="I88" i="102"/>
  <c r="L28" i="23"/>
  <c r="L40" i="23" s="1"/>
  <c r="L48" i="23"/>
  <c r="U62" i="23"/>
  <c r="V64" i="22"/>
  <c r="P48" i="60"/>
  <c r="T52" i="60"/>
  <c r="T56" i="60" s="1"/>
  <c r="T72" i="60" s="1"/>
  <c r="T73" i="60" s="1"/>
  <c r="T75" i="60" s="1"/>
  <c r="U9" i="61"/>
  <c r="P48" i="61"/>
  <c r="Q52" i="61"/>
  <c r="Q56" i="61" s="1"/>
  <c r="N52" i="61"/>
  <c r="N56" i="61" s="1"/>
  <c r="L65" i="61"/>
  <c r="U30" i="62"/>
  <c r="H45" i="62"/>
  <c r="R52" i="62"/>
  <c r="R56" i="62" s="1"/>
  <c r="P45" i="63"/>
  <c r="V65" i="63"/>
  <c r="V48" i="64"/>
  <c r="P45" i="64"/>
  <c r="U19" i="66"/>
  <c r="L49" i="66"/>
  <c r="M52" i="66"/>
  <c r="M56" i="66" s="1"/>
  <c r="U60" i="66"/>
  <c r="U35" i="67"/>
  <c r="W55" i="67"/>
  <c r="P65" i="67"/>
  <c r="T52" i="68"/>
  <c r="T56" i="68" s="1"/>
  <c r="T72" i="68" s="1"/>
  <c r="T73" i="68" s="1"/>
  <c r="T75" i="68" s="1"/>
  <c r="X88" i="102"/>
  <c r="D55" i="69"/>
  <c r="U59" i="69"/>
  <c r="L65" i="69"/>
  <c r="P15" i="25"/>
  <c r="U26" i="23"/>
  <c r="V32" i="22"/>
  <c r="U42" i="23"/>
  <c r="V59" i="22"/>
  <c r="W48" i="60"/>
  <c r="U37" i="60"/>
  <c r="P40" i="61"/>
  <c r="W46" i="61"/>
  <c r="F52" i="61"/>
  <c r="T52" i="61"/>
  <c r="U61" i="61"/>
  <c r="V28" i="62"/>
  <c r="V40" i="62" s="1"/>
  <c r="W55" i="62"/>
  <c r="P60" i="22"/>
  <c r="W47" i="63"/>
  <c r="H49" i="63"/>
  <c r="W65" i="63"/>
  <c r="H45" i="65"/>
  <c r="P47" i="65"/>
  <c r="U16" i="66"/>
  <c r="U23" i="66"/>
  <c r="U39" i="66"/>
  <c r="Q52" i="66"/>
  <c r="Q56" i="66" s="1"/>
  <c r="N52" i="66"/>
  <c r="U50" i="66"/>
  <c r="L49" i="67"/>
  <c r="U30" i="67"/>
  <c r="L48" i="67"/>
  <c r="U41" i="67"/>
  <c r="V55" i="67"/>
  <c r="D49" i="68"/>
  <c r="W45" i="68"/>
  <c r="U27" i="69"/>
  <c r="U41" i="69"/>
  <c r="L49" i="69"/>
  <c r="P65" i="69"/>
  <c r="F31" i="24"/>
  <c r="K28" i="25"/>
  <c r="E38" i="121"/>
  <c r="F98" i="115"/>
  <c r="BJ113" i="115"/>
  <c r="BN133" i="115"/>
  <c r="F138" i="115"/>
  <c r="V35" i="22"/>
  <c r="W9" i="22"/>
  <c r="U64" i="23"/>
  <c r="H28" i="60"/>
  <c r="H40" i="60" s="1"/>
  <c r="U36" i="60"/>
  <c r="L49" i="60"/>
  <c r="I52" i="60"/>
  <c r="I56" i="60" s="1"/>
  <c r="W47" i="61"/>
  <c r="U51" i="61"/>
  <c r="V55" i="61"/>
  <c r="U60" i="61"/>
  <c r="U64" i="61"/>
  <c r="U71" i="61"/>
  <c r="W47" i="62"/>
  <c r="Q52" i="62"/>
  <c r="Q56" i="62" s="1"/>
  <c r="V55" i="62"/>
  <c r="H45" i="63"/>
  <c r="J52" i="63"/>
  <c r="J56" i="63" s="1"/>
  <c r="W55" i="63"/>
  <c r="L28" i="64"/>
  <c r="L40" i="64" s="1"/>
  <c r="W65" i="64"/>
  <c r="U16" i="65"/>
  <c r="H48" i="65"/>
  <c r="L45" i="65"/>
  <c r="R52" i="65"/>
  <c r="M52" i="65"/>
  <c r="M56" i="65" s="1"/>
  <c r="V46" i="66"/>
  <c r="E52" i="66"/>
  <c r="E56" i="66" s="1"/>
  <c r="T52" i="66"/>
  <c r="T56" i="66" s="1"/>
  <c r="T72" i="66" s="1"/>
  <c r="P65" i="66"/>
  <c r="P48" i="67"/>
  <c r="U35" i="68"/>
  <c r="L47" i="69"/>
  <c r="H55" i="69"/>
  <c r="R25" i="16"/>
  <c r="K38" i="121"/>
  <c r="BI43" i="115"/>
  <c r="F63" i="115"/>
  <c r="BD132" i="115"/>
  <c r="BE133" i="115"/>
  <c r="BM133" i="115"/>
  <c r="BE148" i="115"/>
  <c r="AJ170" i="115"/>
  <c r="BA170" i="115"/>
  <c r="AT170" i="115"/>
  <c r="BD24" i="115"/>
  <c r="BN48" i="115"/>
  <c r="BG168" i="115"/>
  <c r="F93" i="115"/>
  <c r="BE138" i="115"/>
  <c r="BJ163" i="115"/>
  <c r="N61" i="12"/>
  <c r="F28" i="115"/>
  <c r="BJ108" i="115"/>
  <c r="BD110" i="115"/>
  <c r="BD90" i="115"/>
  <c r="BD95" i="115"/>
  <c r="BD97" i="115"/>
  <c r="BG103" i="115"/>
  <c r="BG148" i="115"/>
  <c r="F123" i="115"/>
  <c r="BE43" i="115"/>
  <c r="BD85" i="115"/>
  <c r="BN138" i="115"/>
  <c r="BG78" i="115"/>
  <c r="BK113" i="115"/>
  <c r="BG138" i="115"/>
  <c r="BG163" i="115"/>
  <c r="F48" i="115"/>
  <c r="F53" i="115"/>
  <c r="F58" i="115"/>
  <c r="BN68" i="115"/>
  <c r="BG73" i="115"/>
  <c r="BG88" i="115"/>
  <c r="BK108" i="115"/>
  <c r="BF153" i="115"/>
  <c r="BN153" i="115"/>
  <c r="BG158" i="115"/>
  <c r="BG83" i="115"/>
  <c r="BN148" i="115"/>
  <c r="BF23" i="115"/>
  <c r="BN23" i="115"/>
  <c r="BG28" i="115"/>
  <c r="BI38" i="115"/>
  <c r="BI68" i="115"/>
  <c r="BE73" i="115"/>
  <c r="BJ73" i="115"/>
  <c r="BE78" i="115"/>
  <c r="BM78" i="115"/>
  <c r="BJ78" i="115"/>
  <c r="BN83" i="115"/>
  <c r="BN88" i="115"/>
  <c r="BN93" i="115"/>
  <c r="BG98" i="115"/>
  <c r="BE108" i="115"/>
  <c r="BE113" i="115"/>
  <c r="BE158" i="115"/>
  <c r="BE168" i="115"/>
  <c r="BI33" i="115"/>
  <c r="F43" i="115"/>
  <c r="BI53" i="115"/>
  <c r="BL58" i="115"/>
  <c r="BI58" i="115"/>
  <c r="BD60" i="115"/>
  <c r="BL63" i="115"/>
  <c r="BI63" i="115"/>
  <c r="BN73" i="115"/>
  <c r="BN78" i="115"/>
  <c r="BG93" i="115"/>
  <c r="BH98" i="115"/>
  <c r="BE98" i="115"/>
  <c r="BI103" i="115"/>
  <c r="BJ118" i="115"/>
  <c r="BI128" i="115"/>
  <c r="BN163" i="115"/>
  <c r="BI23" i="115"/>
  <c r="F33" i="115"/>
  <c r="BN53" i="115"/>
  <c r="BN58" i="115"/>
  <c r="BK58" i="115"/>
  <c r="BN63" i="115"/>
  <c r="BK63" i="115"/>
  <c r="BG68" i="115"/>
  <c r="BD82" i="115"/>
  <c r="BI83" i="115"/>
  <c r="BI88" i="115"/>
  <c r="BI93" i="115"/>
  <c r="BJ98" i="115"/>
  <c r="BD102" i="115"/>
  <c r="F103" i="115"/>
  <c r="F108" i="115"/>
  <c r="F113" i="115"/>
  <c r="BI118" i="115"/>
  <c r="BE123" i="115"/>
  <c r="BJ123" i="115"/>
  <c r="BN128" i="115"/>
  <c r="BF143" i="115"/>
  <c r="BN143" i="115"/>
  <c r="BG153" i="115"/>
  <c r="BE163" i="115"/>
  <c r="BJ23" i="115"/>
  <c r="BG23" i="115"/>
  <c r="BE38" i="115"/>
  <c r="BM38" i="115"/>
  <c r="BO38" i="115"/>
  <c r="BN43" i="115"/>
  <c r="BG48" i="115"/>
  <c r="BG53" i="115"/>
  <c r="BG58" i="115"/>
  <c r="BG63" i="115"/>
  <c r="BD67" i="115"/>
  <c r="BE68" i="115"/>
  <c r="BD72" i="115"/>
  <c r="BI73" i="115"/>
  <c r="BI78" i="115"/>
  <c r="BL108" i="115"/>
  <c r="BI108" i="115"/>
  <c r="BL113" i="115"/>
  <c r="BI113" i="115"/>
  <c r="BN123" i="115"/>
  <c r="BG133" i="115"/>
  <c r="BG143" i="115"/>
  <c r="BD147" i="115"/>
  <c r="BD152" i="115"/>
  <c r="BE153" i="115"/>
  <c r="BD157" i="115"/>
  <c r="BI158" i="115"/>
  <c r="BN158" i="115"/>
  <c r="BI168" i="115"/>
  <c r="BN168" i="115"/>
  <c r="AZ88" i="101"/>
  <c r="BH65" i="9"/>
  <c r="BJ22" i="9"/>
  <c r="BK23" i="115"/>
  <c r="BF38" i="115"/>
  <c r="BN38" i="115"/>
  <c r="BG43" i="115"/>
  <c r="BH53" i="115"/>
  <c r="BE53" i="115"/>
  <c r="BE58" i="115"/>
  <c r="BE63" i="115"/>
  <c r="F83" i="115"/>
  <c r="BK88" i="115"/>
  <c r="BI98" i="115"/>
  <c r="BE103" i="115"/>
  <c r="BJ103" i="115"/>
  <c r="BL103" i="115"/>
  <c r="BF118" i="115"/>
  <c r="BN118" i="115"/>
  <c r="BK118" i="115"/>
  <c r="BG123" i="115"/>
  <c r="BO123" i="115"/>
  <c r="AQ123" i="115"/>
  <c r="BD127" i="115"/>
  <c r="BE143" i="115"/>
  <c r="BJ158" i="115"/>
  <c r="BJ168" i="115"/>
  <c r="BN33" i="115"/>
  <c r="BI48" i="115"/>
  <c r="BD51" i="115"/>
  <c r="BJ68" i="115"/>
  <c r="F73" i="115"/>
  <c r="F78" i="115"/>
  <c r="BN103" i="115"/>
  <c r="BF108" i="115"/>
  <c r="BN108" i="115"/>
  <c r="BF113" i="115"/>
  <c r="BN113" i="115"/>
  <c r="BD115" i="115"/>
  <c r="BG118" i="115"/>
  <c r="BD120" i="115"/>
  <c r="BD137" i="115"/>
  <c r="BI138" i="115"/>
  <c r="BJ148" i="115"/>
  <c r="BJ153" i="115"/>
  <c r="F158" i="115"/>
  <c r="BK158" i="115"/>
  <c r="F168" i="115"/>
  <c r="BN28" i="115"/>
  <c r="BG33" i="115"/>
  <c r="BO33" i="115"/>
  <c r="BD40" i="115"/>
  <c r="BD42" i="115"/>
  <c r="BJ58" i="115"/>
  <c r="BJ63" i="115"/>
  <c r="BE83" i="115"/>
  <c r="BJ83" i="115"/>
  <c r="BE88" i="115"/>
  <c r="BJ88" i="115"/>
  <c r="BE93" i="115"/>
  <c r="BJ93" i="115"/>
  <c r="BN98" i="115"/>
  <c r="BD105" i="115"/>
  <c r="BG108" i="115"/>
  <c r="BG113" i="115"/>
  <c r="BE118" i="115"/>
  <c r="BI123" i="115"/>
  <c r="BJ128" i="115"/>
  <c r="BG128" i="115"/>
  <c r="BJ133" i="115"/>
  <c r="BJ138" i="115"/>
  <c r="BJ143" i="115"/>
  <c r="BK153" i="115"/>
  <c r="BL158" i="115"/>
  <c r="BD14" i="115"/>
  <c r="BD16" i="115"/>
  <c r="T170" i="115"/>
  <c r="BJ18" i="115"/>
  <c r="BO23" i="115"/>
  <c r="BD29" i="115"/>
  <c r="BH33" i="115"/>
  <c r="AQ38" i="115"/>
  <c r="BM58" i="115"/>
  <c r="AQ68" i="115"/>
  <c r="BD80" i="115"/>
  <c r="BD81" i="115"/>
  <c r="BL88" i="115"/>
  <c r="BF93" i="115"/>
  <c r="BD104" i="115"/>
  <c r="BL118" i="115"/>
  <c r="AQ118" i="115"/>
  <c r="BD122" i="115"/>
  <c r="BH123" i="115"/>
  <c r="F128" i="115"/>
  <c r="BK128" i="115"/>
  <c r="BF133" i="115"/>
  <c r="BD140" i="115"/>
  <c r="AQ143" i="115"/>
  <c r="F148" i="115"/>
  <c r="BK148" i="115"/>
  <c r="BD149" i="115"/>
  <c r="BO153" i="115"/>
  <c r="AQ153" i="115"/>
  <c r="BD167" i="115"/>
  <c r="L170" i="115"/>
  <c r="AC170" i="115"/>
  <c r="BC170" i="115"/>
  <c r="BH23" i="115"/>
  <c r="S23" i="115"/>
  <c r="BD27" i="115"/>
  <c r="BD31" i="115"/>
  <c r="BG38" i="115"/>
  <c r="BJ43" i="115"/>
  <c r="BD50" i="115"/>
  <c r="BD65" i="115"/>
  <c r="BK73" i="115"/>
  <c r="BK83" i="115"/>
  <c r="BO93" i="115"/>
  <c r="BD107" i="115"/>
  <c r="BH108" i="115"/>
  <c r="BD112" i="115"/>
  <c r="BH113" i="115"/>
  <c r="BD117" i="115"/>
  <c r="BH118" i="115"/>
  <c r="S123" i="115"/>
  <c r="BL128" i="115"/>
  <c r="AE128" i="115"/>
  <c r="BO133" i="115"/>
  <c r="AQ133" i="115"/>
  <c r="BK138" i="115"/>
  <c r="BD139" i="115"/>
  <c r="BH143" i="115"/>
  <c r="BL148" i="115"/>
  <c r="BH153" i="115"/>
  <c r="BF163" i="115"/>
  <c r="S158" i="115"/>
  <c r="AV170" i="115"/>
  <c r="BD21" i="115"/>
  <c r="BJ33" i="115"/>
  <c r="BH38" i="115"/>
  <c r="BK43" i="115"/>
  <c r="BD44" i="115"/>
  <c r="BL73" i="115"/>
  <c r="BD74" i="115"/>
  <c r="BH78" i="115"/>
  <c r="BL83" i="115"/>
  <c r="BF88" i="115"/>
  <c r="BD92" i="115"/>
  <c r="BH93" i="115"/>
  <c r="BF103" i="115"/>
  <c r="S108" i="115"/>
  <c r="BD111" i="115"/>
  <c r="S113" i="115"/>
  <c r="S118" i="115"/>
  <c r="BH133" i="115"/>
  <c r="BL138" i="115"/>
  <c r="BI143" i="115"/>
  <c r="BM148" i="115"/>
  <c r="BI153" i="115"/>
  <c r="S153" i="115"/>
  <c r="AE158" i="115"/>
  <c r="BD160" i="115"/>
  <c r="BO163" i="115"/>
  <c r="AF170" i="115"/>
  <c r="BI18" i="115"/>
  <c r="BD22" i="115"/>
  <c r="BE28" i="115"/>
  <c r="BM28" i="115"/>
  <c r="BK33" i="115"/>
  <c r="BD34" i="115"/>
  <c r="BD36" i="115"/>
  <c r="BL43" i="115"/>
  <c r="AE43" i="115"/>
  <c r="BD46" i="115"/>
  <c r="BD62" i="115"/>
  <c r="BM73" i="115"/>
  <c r="BD77" i="115"/>
  <c r="BD100" i="115"/>
  <c r="BD125" i="115"/>
  <c r="BF128" i="115"/>
  <c r="BI133" i="115"/>
  <c r="BM138" i="115"/>
  <c r="BD142" i="115"/>
  <c r="BF148" i="115"/>
  <c r="BH163" i="115"/>
  <c r="E170" i="115"/>
  <c r="X170" i="115"/>
  <c r="AG170" i="115"/>
  <c r="AO170" i="115"/>
  <c r="BK18" i="115"/>
  <c r="F23" i="115"/>
  <c r="BF28" i="115"/>
  <c r="BD37" i="115"/>
  <c r="BJ38" i="115"/>
  <c r="BD45" i="115"/>
  <c r="BJ48" i="115"/>
  <c r="BD55" i="115"/>
  <c r="S63" i="115"/>
  <c r="AU170" i="115"/>
  <c r="BD66" i="115"/>
  <c r="F68" i="115"/>
  <c r="BK68" i="115"/>
  <c r="BD75" i="115"/>
  <c r="BD76" i="115"/>
  <c r="BF83" i="115"/>
  <c r="BH88" i="115"/>
  <c r="BH103" i="115"/>
  <c r="BL123" i="115"/>
  <c r="AE123" i="115"/>
  <c r="AQ128" i="115"/>
  <c r="BF138" i="115"/>
  <c r="F143" i="115"/>
  <c r="BK143" i="115"/>
  <c r="BO148" i="115"/>
  <c r="AQ148" i="115"/>
  <c r="F153" i="115"/>
  <c r="BF158" i="115"/>
  <c r="BD162" i="115"/>
  <c r="BI163" i="115"/>
  <c r="S163" i="115"/>
  <c r="BK163" i="115"/>
  <c r="BF168" i="115"/>
  <c r="BE18" i="115"/>
  <c r="BO28" i="115"/>
  <c r="BE33" i="115"/>
  <c r="BM33" i="115"/>
  <c r="BK38" i="115"/>
  <c r="AE38" i="115"/>
  <c r="BK48" i="115"/>
  <c r="BD56" i="115"/>
  <c r="BL68" i="115"/>
  <c r="AE68" i="115"/>
  <c r="BO73" i="115"/>
  <c r="AQ73" i="115"/>
  <c r="BK78" i="115"/>
  <c r="BD86" i="115"/>
  <c r="BF98" i="115"/>
  <c r="AE113" i="115"/>
  <c r="AE118" i="115"/>
  <c r="BH128" i="115"/>
  <c r="BK133" i="115"/>
  <c r="BD134" i="115"/>
  <c r="BO138" i="115"/>
  <c r="AQ138" i="115"/>
  <c r="BL143" i="115"/>
  <c r="BH148" i="115"/>
  <c r="BL153" i="115"/>
  <c r="AE153" i="115"/>
  <c r="BO158" i="115"/>
  <c r="AQ158" i="115"/>
  <c r="BO168" i="115"/>
  <c r="Q170" i="115"/>
  <c r="AR170" i="115"/>
  <c r="BE23" i="115"/>
  <c r="BM23" i="115"/>
  <c r="BD25" i="115"/>
  <c r="BH28" i="115"/>
  <c r="BF33" i="115"/>
  <c r="AQ33" i="115"/>
  <c r="BL38" i="115"/>
  <c r="BD39" i="115"/>
  <c r="AQ43" i="115"/>
  <c r="BL48" i="115"/>
  <c r="BO53" i="115"/>
  <c r="BD61" i="115"/>
  <c r="BH73" i="115"/>
  <c r="BL78" i="115"/>
  <c r="BD79" i="115"/>
  <c r="BH83" i="115"/>
  <c r="BO98" i="115"/>
  <c r="BM108" i="115"/>
  <c r="BF123" i="115"/>
  <c r="BK123" i="115"/>
  <c r="BL133" i="115"/>
  <c r="BH138" i="115"/>
  <c r="BM143" i="115"/>
  <c r="BI148" i="115"/>
  <c r="BH158" i="115"/>
  <c r="F163" i="115"/>
  <c r="BH168" i="115"/>
  <c r="BB91" i="9"/>
  <c r="BE71" i="9"/>
  <c r="BF87" i="30"/>
  <c r="BD50" i="36"/>
  <c r="BG66" i="9"/>
  <c r="BB67" i="9"/>
  <c r="BJ64" i="9"/>
  <c r="BK16" i="9"/>
  <c r="BG25" i="9"/>
  <c r="BK44" i="9"/>
  <c r="BF59" i="9"/>
  <c r="BC25" i="9"/>
  <c r="BB39" i="9"/>
  <c r="BD71" i="9"/>
  <c r="BH73" i="9"/>
  <c r="BI37" i="9"/>
  <c r="BJ23" i="9"/>
  <c r="BJ44" i="9"/>
  <c r="BF26" i="9"/>
  <c r="BD30" i="9"/>
  <c r="BI35" i="9"/>
  <c r="AM87" i="9"/>
  <c r="BA25" i="35"/>
  <c r="BJ11" i="9"/>
  <c r="BB22" i="9"/>
  <c r="BG27" i="9"/>
  <c r="BF69" i="9"/>
  <c r="BD73" i="9"/>
  <c r="BG59" i="9"/>
  <c r="D87" i="27"/>
  <c r="BF44" i="9"/>
  <c r="AJ87" i="9"/>
  <c r="BE57" i="9"/>
  <c r="BB51" i="9"/>
  <c r="BJ51" i="9"/>
  <c r="BC52" i="9"/>
  <c r="BI56" i="9"/>
  <c r="BC67" i="9"/>
  <c r="BF68" i="9"/>
  <c r="BG69" i="9"/>
  <c r="BJ87" i="4"/>
  <c r="BE20" i="9"/>
  <c r="BD33" i="9"/>
  <c r="BL39" i="9"/>
  <c r="BH41" i="9"/>
  <c r="BC44" i="9"/>
  <c r="BG52" i="9"/>
  <c r="BG64" i="9"/>
  <c r="BB65" i="9"/>
  <c r="BL69" i="9"/>
  <c r="BJ73" i="9"/>
  <c r="BK87" i="28"/>
  <c r="BA92" i="28"/>
  <c r="BC20" i="9"/>
  <c r="BB27" i="9"/>
  <c r="BG30" i="9"/>
  <c r="BB33" i="9"/>
  <c r="BH37" i="9"/>
  <c r="BJ39" i="9"/>
  <c r="BF41" i="9"/>
  <c r="BI44" i="9"/>
  <c r="BE50" i="30"/>
  <c r="BF47" i="9"/>
  <c r="BL51" i="9"/>
  <c r="BE52" i="9"/>
  <c r="BG54" i="9"/>
  <c r="BK56" i="9"/>
  <c r="BD57" i="9"/>
  <c r="BL57" i="9"/>
  <c r="BE64" i="9"/>
  <c r="AB87" i="30"/>
  <c r="BH87" i="30"/>
  <c r="BB69" i="9"/>
  <c r="BJ69" i="9"/>
  <c r="BI74" i="9"/>
  <c r="BC76" i="9"/>
  <c r="BK76" i="9"/>
  <c r="BL87" i="34"/>
  <c r="BH50" i="36"/>
  <c r="BE85" i="9"/>
  <c r="BF86" i="9"/>
  <c r="BL30" i="9"/>
  <c r="BG39" i="9"/>
  <c r="BB44" i="9"/>
  <c r="BC23" i="9"/>
  <c r="BC29" i="9"/>
  <c r="BC47" i="9"/>
  <c r="BH71" i="9"/>
  <c r="BE51" i="9"/>
  <c r="BB11" i="9"/>
  <c r="BB87" i="30"/>
  <c r="BJ87" i="30"/>
  <c r="D87" i="34"/>
  <c r="BF87" i="34"/>
  <c r="BK23" i="9"/>
  <c r="BE74" i="9"/>
  <c r="BF52" i="9"/>
  <c r="BL56" i="9"/>
  <c r="O87" i="9"/>
  <c r="BA104" i="28"/>
  <c r="BK29" i="9"/>
  <c r="BK41" i="9"/>
  <c r="BK47" i="9"/>
  <c r="BL73" i="9"/>
  <c r="BG41" i="9"/>
  <c r="BF87" i="27"/>
  <c r="P97" i="28"/>
  <c r="BD50" i="29"/>
  <c r="BL50" i="29"/>
  <c r="BJ76" i="9"/>
  <c r="BD85" i="9"/>
  <c r="E87" i="9"/>
  <c r="AB97" i="33"/>
  <c r="BH20" i="9"/>
  <c r="BG33" i="9"/>
  <c r="BE37" i="9"/>
  <c r="BJ67" i="9"/>
  <c r="BD56" i="9"/>
  <c r="T13" i="16"/>
  <c r="R10" i="16"/>
  <c r="O28" i="16"/>
  <c r="R26" i="16"/>
  <c r="BB14" i="9"/>
  <c r="BD12" i="9"/>
  <c r="BB95" i="9"/>
  <c r="BC15" i="9"/>
  <c r="BB9" i="9"/>
  <c r="BC9" i="9"/>
  <c r="BE12" i="9"/>
  <c r="BG14" i="9"/>
  <c r="BI16" i="9"/>
  <c r="BA94" i="29"/>
  <c r="BI9" i="9"/>
  <c r="BF11" i="9"/>
  <c r="BF9" i="9"/>
  <c r="BL16" i="9"/>
  <c r="BJ14" i="9"/>
  <c r="BH12" i="9"/>
  <c r="BD16" i="9"/>
  <c r="BG11" i="9"/>
  <c r="BK15" i="9"/>
  <c r="BK9" i="9"/>
  <c r="BD11" i="9"/>
  <c r="BL11" i="9"/>
  <c r="BH23" i="9"/>
  <c r="BC26" i="9"/>
  <c r="BI30" i="9"/>
  <c r="BL33" i="9"/>
  <c r="BB37" i="9"/>
  <c r="BD39" i="9"/>
  <c r="BH47" i="9"/>
  <c r="BJ68" i="9"/>
  <c r="BL76" i="9"/>
  <c r="BF85" i="9"/>
  <c r="G87" i="9"/>
  <c r="X87" i="9"/>
  <c r="AG87" i="9"/>
  <c r="AP87" i="9"/>
  <c r="AX87" i="9"/>
  <c r="BD66" i="9"/>
  <c r="BD76" i="9"/>
  <c r="BJ37" i="9"/>
  <c r="D63" i="27"/>
  <c r="AB87" i="27"/>
  <c r="BH87" i="27"/>
  <c r="BE50" i="28"/>
  <c r="BA96" i="28"/>
  <c r="AN87" i="29"/>
  <c r="BI87" i="29"/>
  <c r="AB97" i="32"/>
  <c r="BK12" i="9"/>
  <c r="BE14" i="9"/>
  <c r="BF15" i="9"/>
  <c r="BG16" i="9"/>
  <c r="BK20" i="9"/>
  <c r="BE22" i="9"/>
  <c r="BF23" i="9"/>
  <c r="BI26" i="9"/>
  <c r="BJ27" i="9"/>
  <c r="BF29" i="9"/>
  <c r="BJ33" i="9"/>
  <c r="BD35" i="9"/>
  <c r="BL35" i="9"/>
  <c r="BG63" i="27"/>
  <c r="BC86" i="9"/>
  <c r="K87" i="9"/>
  <c r="T87" i="9"/>
  <c r="AC87" i="9"/>
  <c r="AK87" i="9"/>
  <c r="AT87" i="9"/>
  <c r="BG47" i="9"/>
  <c r="BH54" i="9"/>
  <c r="BL71" i="9"/>
  <c r="BA95" i="4"/>
  <c r="P17" i="27"/>
  <c r="BB50" i="27"/>
  <c r="BJ50" i="27"/>
  <c r="BK52" i="9"/>
  <c r="BE54" i="9"/>
  <c r="AN63" i="29"/>
  <c r="BB57" i="9"/>
  <c r="BJ57" i="9"/>
  <c r="BD59" i="9"/>
  <c r="BF65" i="9"/>
  <c r="BC85" i="9"/>
  <c r="BK87" i="29"/>
  <c r="BD86" i="9"/>
  <c r="BL86" i="9"/>
  <c r="L87" i="9"/>
  <c r="U87" i="9"/>
  <c r="AD87" i="9"/>
  <c r="AL87" i="9"/>
  <c r="AU87" i="9"/>
  <c r="AN97" i="30"/>
  <c r="BA92" i="35"/>
  <c r="BA96" i="32"/>
  <c r="AN97" i="32"/>
  <c r="BF64" i="9"/>
  <c r="BB74" i="9"/>
  <c r="BI65" i="9"/>
  <c r="BB68" i="9"/>
  <c r="BJ74" i="9"/>
  <c r="BG35" i="9"/>
  <c r="BJ65" i="9"/>
  <c r="BE66" i="9"/>
  <c r="BH67" i="9"/>
  <c r="BD69" i="9"/>
  <c r="BF71" i="9"/>
  <c r="BB73" i="9"/>
  <c r="BC74" i="9"/>
  <c r="BK74" i="9"/>
  <c r="BE76" i="9"/>
  <c r="P87" i="4"/>
  <c r="BG87" i="4"/>
  <c r="BH86" i="9"/>
  <c r="BG37" i="9"/>
  <c r="BE47" i="9"/>
  <c r="BC51" i="9"/>
  <c r="BK51" i="9"/>
  <c r="BD52" i="9"/>
  <c r="BL52" i="9"/>
  <c r="BB56" i="9"/>
  <c r="BJ56" i="9"/>
  <c r="BC57" i="9"/>
  <c r="BE59" i="9"/>
  <c r="BB66" i="9"/>
  <c r="BJ66" i="9"/>
  <c r="BH68" i="9"/>
  <c r="BI69" i="9"/>
  <c r="BC71" i="9"/>
  <c r="BK71" i="9"/>
  <c r="BH74" i="9"/>
  <c r="BB76" i="9"/>
  <c r="BL85" i="9"/>
  <c r="BE86" i="9"/>
  <c r="M87" i="9"/>
  <c r="AE87" i="9"/>
  <c r="AV87" i="9"/>
  <c r="BF66" i="9"/>
  <c r="BI67" i="9"/>
  <c r="BL68" i="9"/>
  <c r="AB87" i="28"/>
  <c r="BH87" i="28"/>
  <c r="BA94" i="28"/>
  <c r="BK63" i="29"/>
  <c r="D97" i="32"/>
  <c r="BI50" i="4"/>
  <c r="BC65" i="9"/>
  <c r="BD68" i="9"/>
  <c r="R87" i="9"/>
  <c r="Z87" i="9"/>
  <c r="AI87" i="9"/>
  <c r="AR87" i="9"/>
  <c r="AZ87" i="9"/>
  <c r="BA95" i="27"/>
  <c r="AN87" i="28"/>
  <c r="BI87" i="28"/>
  <c r="D63" i="30"/>
  <c r="BL81" i="34"/>
  <c r="AB50" i="34"/>
  <c r="BA94" i="34"/>
  <c r="P97" i="34"/>
  <c r="P80" i="35"/>
  <c r="BA91" i="36"/>
  <c r="BA96" i="31"/>
  <c r="AN97" i="31"/>
  <c r="BC50" i="32"/>
  <c r="AB80" i="33"/>
  <c r="BH80" i="33"/>
  <c r="AN81" i="33"/>
  <c r="BI81" i="33"/>
  <c r="D87" i="33"/>
  <c r="BA91" i="33"/>
  <c r="BB81" i="29"/>
  <c r="D17" i="30"/>
  <c r="BK17" i="33"/>
  <c r="BK85" i="9"/>
  <c r="AB97" i="4"/>
  <c r="AN87" i="34"/>
  <c r="BI87" i="34"/>
  <c r="BC87" i="35"/>
  <c r="AB87" i="36"/>
  <c r="BH87" i="36"/>
  <c r="BD80" i="33"/>
  <c r="BH44" i="9"/>
  <c r="BF54" i="9"/>
  <c r="BK57" i="9"/>
  <c r="BA92" i="4"/>
  <c r="BA96" i="4"/>
  <c r="AN97" i="4"/>
  <c r="BA64" i="28"/>
  <c r="BL87" i="28"/>
  <c r="BA25" i="29"/>
  <c r="AB87" i="29"/>
  <c r="BH87" i="29"/>
  <c r="BC17" i="28"/>
  <c r="BA94" i="30"/>
  <c r="P97" i="30"/>
  <c r="BA94" i="31"/>
  <c r="BA9" i="32"/>
  <c r="BA16" i="33"/>
  <c r="BI55" i="33"/>
  <c r="BB85" i="9"/>
  <c r="BE80" i="27"/>
  <c r="D81" i="27"/>
  <c r="BF81" i="27"/>
  <c r="BJ80" i="28"/>
  <c r="BH15" i="9"/>
  <c r="BG22" i="9"/>
  <c r="BK26" i="9"/>
  <c r="BD27" i="9"/>
  <c r="BL27" i="9"/>
  <c r="BF35" i="9"/>
  <c r="BF51" i="9"/>
  <c r="BI54" i="9"/>
  <c r="BE56" i="9"/>
  <c r="BF57" i="9"/>
  <c r="BH59" i="9"/>
  <c r="BA13" i="27"/>
  <c r="BI87" i="30"/>
  <c r="BA93" i="30"/>
  <c r="AB97" i="30"/>
  <c r="BA91" i="34"/>
  <c r="AB50" i="35"/>
  <c r="BE63" i="32"/>
  <c r="BC80" i="33"/>
  <c r="AN63" i="33"/>
  <c r="AB78" i="27"/>
  <c r="BA67" i="27"/>
  <c r="BG50" i="28"/>
  <c r="BC80" i="29"/>
  <c r="D50" i="29"/>
  <c r="BJ9" i="9"/>
  <c r="BK11" i="9"/>
  <c r="BF14" i="9"/>
  <c r="BG15" i="9"/>
  <c r="BD20" i="9"/>
  <c r="BL20" i="9"/>
  <c r="BF22" i="9"/>
  <c r="BJ26" i="9"/>
  <c r="BK27" i="9"/>
  <c r="BH30" i="9"/>
  <c r="BC33" i="9"/>
  <c r="BE35" i="9"/>
  <c r="P63" i="4"/>
  <c r="AZ84" i="4"/>
  <c r="AZ88" i="4" s="1"/>
  <c r="AZ105" i="4" s="1"/>
  <c r="AZ106" i="4" s="1"/>
  <c r="AN63" i="27"/>
  <c r="BI63" i="27"/>
  <c r="BK87" i="27"/>
  <c r="P87" i="29"/>
  <c r="BC50" i="30"/>
  <c r="D87" i="28"/>
  <c r="BF87" i="28"/>
  <c r="AN97" i="28"/>
  <c r="BK86" i="9"/>
  <c r="BA91" i="27"/>
  <c r="BJ80" i="27"/>
  <c r="BD63" i="27"/>
  <c r="BL63" i="27"/>
  <c r="AZ84" i="28"/>
  <c r="AZ88" i="28" s="1"/>
  <c r="AZ105" i="28" s="1"/>
  <c r="AZ106" i="28" s="1"/>
  <c r="AB63" i="29"/>
  <c r="BH63" i="29"/>
  <c r="BC80" i="30"/>
  <c r="BD63" i="30"/>
  <c r="BE87" i="27"/>
  <c r="BA51" i="28"/>
  <c r="P80" i="29"/>
  <c r="AB81" i="29"/>
  <c r="BA85" i="29"/>
  <c r="BB80" i="30"/>
  <c r="BJ80" i="30"/>
  <c r="BD80" i="30"/>
  <c r="AZ84" i="27"/>
  <c r="AZ88" i="27" s="1"/>
  <c r="AZ105" i="27" s="1"/>
  <c r="AZ106" i="27" s="1"/>
  <c r="BH9" i="9"/>
  <c r="BI11" i="9"/>
  <c r="BJ12" i="9"/>
  <c r="BL14" i="9"/>
  <c r="BE15" i="9"/>
  <c r="BF16" i="9"/>
  <c r="BL22" i="9"/>
  <c r="BE23" i="9"/>
  <c r="BI27" i="9"/>
  <c r="BE29" i="9"/>
  <c r="BI33" i="9"/>
  <c r="BC35" i="9"/>
  <c r="BK35" i="9"/>
  <c r="BK37" i="9"/>
  <c r="BE39" i="9"/>
  <c r="BI41" i="9"/>
  <c r="BL44" i="9"/>
  <c r="BF56" i="9"/>
  <c r="BG57" i="9"/>
  <c r="BI59" i="9"/>
  <c r="BD65" i="9"/>
  <c r="BH66" i="9"/>
  <c r="BD67" i="9"/>
  <c r="BG68" i="9"/>
  <c r="BJ71" i="9"/>
  <c r="BG74" i="9"/>
  <c r="BI76" i="9"/>
  <c r="BB96" i="9"/>
  <c r="BD9" i="9"/>
  <c r="BL9" i="9"/>
  <c r="BE11" i="9"/>
  <c r="BF12" i="9"/>
  <c r="BH14" i="9"/>
  <c r="BI15" i="9"/>
  <c r="BB16" i="9"/>
  <c r="BJ16" i="9"/>
  <c r="BF20" i="9"/>
  <c r="BH22" i="9"/>
  <c r="BI23" i="9"/>
  <c r="BC80" i="34"/>
  <c r="BD26" i="9"/>
  <c r="BE27" i="9"/>
  <c r="BI29" i="9"/>
  <c r="BB30" i="9"/>
  <c r="BJ30" i="9"/>
  <c r="BE33" i="9"/>
  <c r="BI47" i="9"/>
  <c r="BG51" i="9"/>
  <c r="BH52" i="9"/>
  <c r="BB54" i="9"/>
  <c r="BJ54" i="9"/>
  <c r="F87" i="9"/>
  <c r="N87" i="9"/>
  <c r="W87" i="9"/>
  <c r="AF87" i="9"/>
  <c r="AO87" i="9"/>
  <c r="AW87" i="9"/>
  <c r="BC92" i="9"/>
  <c r="BC96" i="9"/>
  <c r="BE9" i="9"/>
  <c r="BG12" i="9"/>
  <c r="BI14" i="9"/>
  <c r="BB15" i="9"/>
  <c r="BJ15" i="9"/>
  <c r="BC16" i="9"/>
  <c r="BI22" i="9"/>
  <c r="BB23" i="9"/>
  <c r="BE26" i="9"/>
  <c r="BF27" i="9"/>
  <c r="BB29" i="9"/>
  <c r="BC30" i="9"/>
  <c r="BK30" i="9"/>
  <c r="BH35" i="9"/>
  <c r="BD37" i="9"/>
  <c r="BL37" i="9"/>
  <c r="BF39" i="9"/>
  <c r="BB41" i="9"/>
  <c r="BE44" i="9"/>
  <c r="BB47" i="9"/>
  <c r="BI64" i="9"/>
  <c r="BE65" i="9"/>
  <c r="BI66" i="9"/>
  <c r="BE67" i="9"/>
  <c r="BI68" i="9"/>
  <c r="BK69" i="9"/>
  <c r="BG71" i="9"/>
  <c r="BF17" i="33"/>
  <c r="BG17" i="33"/>
  <c r="BG85" i="9"/>
  <c r="BB94" i="9"/>
  <c r="BA104" i="33"/>
  <c r="BA67" i="101"/>
  <c r="BD87" i="30"/>
  <c r="BL87" i="30"/>
  <c r="AB63" i="35"/>
  <c r="BA65" i="36"/>
  <c r="D87" i="36"/>
  <c r="BA92" i="31"/>
  <c r="BL17" i="32"/>
  <c r="BI50" i="32"/>
  <c r="BE87" i="32"/>
  <c r="AB50" i="33"/>
  <c r="BH50" i="33"/>
  <c r="BA91" i="30"/>
  <c r="D97" i="30"/>
  <c r="BA93" i="34"/>
  <c r="AB97" i="34"/>
  <c r="Q87" i="9"/>
  <c r="BC91" i="9"/>
  <c r="BC95" i="9"/>
  <c r="BH11" i="9"/>
  <c r="BI12" i="9"/>
  <c r="BC14" i="9"/>
  <c r="BK14" i="9"/>
  <c r="BD15" i="9"/>
  <c r="BE16" i="9"/>
  <c r="BI20" i="9"/>
  <c r="BC22" i="9"/>
  <c r="BD23" i="9"/>
  <c r="BL23" i="9"/>
  <c r="BH27" i="9"/>
  <c r="BD29" i="9"/>
  <c r="BL29" i="9"/>
  <c r="BE30" i="9"/>
  <c r="BH33" i="9"/>
  <c r="BB35" i="9"/>
  <c r="BF37" i="9"/>
  <c r="BH39" i="9"/>
  <c r="BL41" i="9"/>
  <c r="BG44" i="9"/>
  <c r="BD47" i="9"/>
  <c r="BI51" i="9"/>
  <c r="BJ52" i="9"/>
  <c r="BD54" i="9"/>
  <c r="BL54" i="9"/>
  <c r="BH56" i="9"/>
  <c r="BK59" i="9"/>
  <c r="BC64" i="9"/>
  <c r="BG65" i="9"/>
  <c r="BC66" i="9"/>
  <c r="BG67" i="9"/>
  <c r="BC68" i="9"/>
  <c r="BK68" i="9"/>
  <c r="BI71" i="9"/>
  <c r="BF74" i="9"/>
  <c r="BH76" i="9"/>
  <c r="BI85" i="9"/>
  <c r="BB86" i="9"/>
  <c r="BJ86" i="9"/>
  <c r="J87" i="9"/>
  <c r="S87" i="9"/>
  <c r="AA87" i="9"/>
  <c r="AS87" i="9"/>
  <c r="BA100" i="9"/>
  <c r="BA94" i="32"/>
  <c r="BK87" i="34"/>
  <c r="BD87" i="34"/>
  <c r="BJ50" i="36"/>
  <c r="BE50" i="31"/>
  <c r="BG63" i="32"/>
  <c r="D80" i="33"/>
  <c r="BL55" i="33"/>
  <c r="BD81" i="35"/>
  <c r="P87" i="35"/>
  <c r="BG87" i="31"/>
  <c r="BG81" i="32"/>
  <c r="BA65" i="32"/>
  <c r="AN87" i="32"/>
  <c r="BB87" i="32"/>
  <c r="BE80" i="33"/>
  <c r="BK17" i="34"/>
  <c r="BD63" i="31"/>
  <c r="BL63" i="31"/>
  <c r="BA65" i="34"/>
  <c r="BG87" i="34"/>
  <c r="AN87" i="35"/>
  <c r="BI87" i="35"/>
  <c r="BA93" i="35"/>
  <c r="BI80" i="36"/>
  <c r="BE50" i="36"/>
  <c r="BL87" i="36"/>
  <c r="AN87" i="31"/>
  <c r="BJ87" i="31"/>
  <c r="BB17" i="32"/>
  <c r="BJ17" i="32"/>
  <c r="BE50" i="32"/>
  <c r="BF50" i="33"/>
  <c r="AN50" i="33"/>
  <c r="BJ41" i="9"/>
  <c r="BJ50" i="31"/>
  <c r="BJ47" i="9"/>
  <c r="BK73" i="9"/>
  <c r="BC69" i="9"/>
  <c r="BB20" i="9"/>
  <c r="BH81" i="28"/>
  <c r="BH26" i="9"/>
  <c r="AH87" i="9"/>
  <c r="BI80" i="28"/>
  <c r="H87" i="9"/>
  <c r="AQ87" i="9"/>
  <c r="BC41" i="9"/>
  <c r="BH51" i="9"/>
  <c r="BI52" i="9"/>
  <c r="BC54" i="9"/>
  <c r="BK54" i="9"/>
  <c r="BG56" i="9"/>
  <c r="BH57" i="9"/>
  <c r="BB59" i="9"/>
  <c r="BJ59" i="9"/>
  <c r="BH64" i="9"/>
  <c r="BE69" i="9"/>
  <c r="BC73" i="9"/>
  <c r="BD74" i="9"/>
  <c r="BL74" i="9"/>
  <c r="BF76" i="9"/>
  <c r="BH87" i="4"/>
  <c r="BH85" i="9"/>
  <c r="BI87" i="4"/>
  <c r="BI86" i="9"/>
  <c r="BA94" i="4"/>
  <c r="BC94" i="9"/>
  <c r="BA94" i="9" s="1"/>
  <c r="BC37" i="9"/>
  <c r="Y87" i="9"/>
  <c r="BL50" i="31"/>
  <c r="BL47" i="9"/>
  <c r="BL26" i="9"/>
  <c r="BI39" i="9"/>
  <c r="BJ20" i="9"/>
  <c r="BB81" i="28"/>
  <c r="BB26" i="9"/>
  <c r="AY87" i="9"/>
  <c r="BA93" i="33"/>
  <c r="BB93" i="9"/>
  <c r="BE41" i="9"/>
  <c r="AN80" i="28"/>
  <c r="BG29" i="9"/>
  <c r="BC39" i="9"/>
  <c r="BK39" i="9"/>
  <c r="BF73" i="9"/>
  <c r="BE78" i="4"/>
  <c r="BH29" i="9"/>
  <c r="BL12" i="9"/>
  <c r="BH16" i="9"/>
  <c r="BI80" i="4"/>
  <c r="BD41" i="9"/>
  <c r="BF63" i="4"/>
  <c r="BA68" i="4"/>
  <c r="AN80" i="29"/>
  <c r="BI80" i="29"/>
  <c r="BC87" i="29"/>
  <c r="BA23" i="30"/>
  <c r="BL80" i="30"/>
  <c r="BA30" i="30"/>
  <c r="P17" i="4"/>
  <c r="BC80" i="4"/>
  <c r="BK80" i="4"/>
  <c r="BD81" i="4"/>
  <c r="BE50" i="4"/>
  <c r="AB63" i="4"/>
  <c r="BH63" i="4"/>
  <c r="BI57" i="9"/>
  <c r="BC59" i="9"/>
  <c r="AN17" i="27"/>
  <c r="BG80" i="27"/>
  <c r="AB81" i="27"/>
  <c r="BH81" i="27"/>
  <c r="BG20" i="9"/>
  <c r="BJ29" i="9"/>
  <c r="BF33" i="9"/>
  <c r="AN63" i="4"/>
  <c r="BA85" i="4"/>
  <c r="BC93" i="9"/>
  <c r="BH80" i="27"/>
  <c r="AN81" i="27"/>
  <c r="BE50" i="27"/>
  <c r="BJ63" i="27"/>
  <c r="BD87" i="27"/>
  <c r="BL87" i="27"/>
  <c r="D63" i="28"/>
  <c r="BB55" i="33"/>
  <c r="BB63" i="4"/>
  <c r="BJ63" i="4"/>
  <c r="BH69" i="9"/>
  <c r="BB71" i="9"/>
  <c r="BF17" i="28"/>
  <c r="BG78" i="28"/>
  <c r="BD80" i="28"/>
  <c r="BL80" i="28"/>
  <c r="BE81" i="28"/>
  <c r="BG78" i="35"/>
  <c r="BE87" i="35"/>
  <c r="BG9" i="9"/>
  <c r="BL15" i="9"/>
  <c r="BK22" i="9"/>
  <c r="BG81" i="4"/>
  <c r="BJ35" i="9"/>
  <c r="BD44" i="9"/>
  <c r="BA67" i="30"/>
  <c r="BA74" i="30"/>
  <c r="BI80" i="34"/>
  <c r="BJ81" i="34"/>
  <c r="BI17" i="4"/>
  <c r="BB17" i="4"/>
  <c r="BK17" i="4"/>
  <c r="BD63" i="4"/>
  <c r="BL63" i="4"/>
  <c r="AN87" i="4"/>
  <c r="BA93" i="4"/>
  <c r="BA104" i="4"/>
  <c r="BH17" i="27"/>
  <c r="BF80" i="27"/>
  <c r="BC50" i="27"/>
  <c r="BK50" i="27"/>
  <c r="AB63" i="27"/>
  <c r="P97" i="27"/>
  <c r="BA11" i="28"/>
  <c r="BJ17" i="28"/>
  <c r="BD17" i="28"/>
  <c r="BC78" i="28"/>
  <c r="AB80" i="28"/>
  <c r="AN81" i="28"/>
  <c r="BI81" i="28"/>
  <c r="BB63" i="28"/>
  <c r="BJ63" i="28"/>
  <c r="BJ87" i="28"/>
  <c r="BA93" i="28"/>
  <c r="BJ17" i="29"/>
  <c r="BH80" i="29"/>
  <c r="AN81" i="29"/>
  <c r="BE50" i="29"/>
  <c r="BB63" i="29"/>
  <c r="BJ63" i="29"/>
  <c r="BD87" i="29"/>
  <c r="BL87" i="29"/>
  <c r="BG63" i="34"/>
  <c r="BC87" i="34"/>
  <c r="P17" i="35"/>
  <c r="BG17" i="35"/>
  <c r="BL80" i="35"/>
  <c r="BE81" i="35"/>
  <c r="D78" i="36"/>
  <c r="BH81" i="36"/>
  <c r="BA66" i="31"/>
  <c r="BK81" i="28"/>
  <c r="BD63" i="28"/>
  <c r="BL63" i="28"/>
  <c r="BJ80" i="29"/>
  <c r="BC81" i="29"/>
  <c r="BK81" i="29"/>
  <c r="BF87" i="29"/>
  <c r="BE81" i="34"/>
  <c r="BI50" i="34"/>
  <c r="AZ84" i="34"/>
  <c r="AZ88" i="34" s="1"/>
  <c r="AZ105" i="34" s="1"/>
  <c r="AZ106" i="34" s="1"/>
  <c r="P87" i="34"/>
  <c r="D80" i="36"/>
  <c r="BG81" i="36"/>
  <c r="AN87" i="36"/>
  <c r="BI87" i="36"/>
  <c r="BD50" i="31"/>
  <c r="BD87" i="4"/>
  <c r="BL87" i="4"/>
  <c r="BA11" i="27"/>
  <c r="BJ81" i="27"/>
  <c r="BA66" i="27"/>
  <c r="BA76" i="27"/>
  <c r="AN97" i="27"/>
  <c r="BC80" i="28"/>
  <c r="BD81" i="28"/>
  <c r="BL81" i="28"/>
  <c r="P50" i="28"/>
  <c r="BA69" i="28"/>
  <c r="BC87" i="28"/>
  <c r="BE17" i="29"/>
  <c r="BK80" i="29"/>
  <c r="BD81" i="29"/>
  <c r="BL81" i="29"/>
  <c r="BF81" i="34"/>
  <c r="AB87" i="34"/>
  <c r="BB87" i="36"/>
  <c r="BJ87" i="36"/>
  <c r="BA94" i="36"/>
  <c r="BJ17" i="31"/>
  <c r="BA16" i="31"/>
  <c r="BA74" i="28"/>
  <c r="D17" i="29"/>
  <c r="BF17" i="29"/>
  <c r="BE81" i="29"/>
  <c r="AN50" i="29"/>
  <c r="D63" i="29"/>
  <c r="BF63" i="29"/>
  <c r="AN63" i="30"/>
  <c r="AN81" i="35"/>
  <c r="BI81" i="35"/>
  <c r="AN80" i="35"/>
  <c r="AB17" i="32"/>
  <c r="D63" i="32"/>
  <c r="BA74" i="32"/>
  <c r="BL63" i="33"/>
  <c r="BA16" i="27"/>
  <c r="BK80" i="27"/>
  <c r="BD81" i="27"/>
  <c r="BL81" i="27"/>
  <c r="P17" i="28"/>
  <c r="BA14" i="28"/>
  <c r="BH78" i="28"/>
  <c r="BE80" i="28"/>
  <c r="D81" i="28"/>
  <c r="AN50" i="28"/>
  <c r="BI50" i="28"/>
  <c r="P87" i="28"/>
  <c r="BE87" i="28"/>
  <c r="D97" i="28"/>
  <c r="BE80" i="29"/>
  <c r="P63" i="29"/>
  <c r="BG63" i="29"/>
  <c r="BA93" i="29"/>
  <c r="BA20" i="30"/>
  <c r="AB80" i="30"/>
  <c r="AN81" i="30"/>
  <c r="BA33" i="30"/>
  <c r="BD50" i="30"/>
  <c r="BL50" i="30"/>
  <c r="P80" i="34"/>
  <c r="BG80" i="34"/>
  <c r="P17" i="31"/>
  <c r="BJ80" i="31"/>
  <c r="BE87" i="4"/>
  <c r="D97" i="4"/>
  <c r="BE81" i="27"/>
  <c r="AB17" i="28"/>
  <c r="D80" i="28"/>
  <c r="P81" i="28"/>
  <c r="BG81" i="28"/>
  <c r="BH80" i="28"/>
  <c r="AB63" i="28"/>
  <c r="BH63" i="28"/>
  <c r="D80" i="29"/>
  <c r="BA52" i="29"/>
  <c r="BA26" i="30"/>
  <c r="BJ81" i="30"/>
  <c r="BA33" i="34"/>
  <c r="BA66" i="34"/>
  <c r="BA96" i="34"/>
  <c r="AN97" i="34"/>
  <c r="BD87" i="35"/>
  <c r="AB97" i="35"/>
  <c r="BA26" i="36"/>
  <c r="AN78" i="32"/>
  <c r="AZ84" i="32"/>
  <c r="AZ88" i="32" s="1"/>
  <c r="AZ105" i="32" s="1"/>
  <c r="AZ106" i="32" s="1"/>
  <c r="P17" i="33"/>
  <c r="P97" i="29"/>
  <c r="P80" i="30"/>
  <c r="BH81" i="30"/>
  <c r="BK87" i="30"/>
  <c r="BK80" i="34"/>
  <c r="D50" i="34"/>
  <c r="BF50" i="34"/>
  <c r="BH50" i="34"/>
  <c r="BK63" i="34"/>
  <c r="BB81" i="35"/>
  <c r="BJ81" i="35"/>
  <c r="BC50" i="35"/>
  <c r="BK50" i="35"/>
  <c r="BB87" i="35"/>
  <c r="BJ87" i="35"/>
  <c r="P97" i="35"/>
  <c r="BA12" i="36"/>
  <c r="BF17" i="36"/>
  <c r="BC50" i="36"/>
  <c r="AZ84" i="36"/>
  <c r="AZ88" i="36" s="1"/>
  <c r="AZ105" i="36" s="1"/>
  <c r="AZ106" i="36" s="1"/>
  <c r="BF81" i="31"/>
  <c r="BH87" i="31"/>
  <c r="BI87" i="31"/>
  <c r="P97" i="31"/>
  <c r="D81" i="32"/>
  <c r="BI81" i="32"/>
  <c r="BA54" i="32"/>
  <c r="D87" i="32"/>
  <c r="BD17" i="33"/>
  <c r="BB63" i="33"/>
  <c r="BH87" i="33"/>
  <c r="BA34" i="101"/>
  <c r="BA58" i="101"/>
  <c r="BI63" i="32"/>
  <c r="AB87" i="32"/>
  <c r="BH87" i="32"/>
  <c r="D17" i="33"/>
  <c r="BE55" i="33"/>
  <c r="D55" i="33"/>
  <c r="BB87" i="33"/>
  <c r="BG87" i="29"/>
  <c r="BE17" i="30"/>
  <c r="BL81" i="30"/>
  <c r="P87" i="30"/>
  <c r="BE87" i="30"/>
  <c r="D80" i="34"/>
  <c r="BF80" i="34"/>
  <c r="P81" i="34"/>
  <c r="BA54" i="34"/>
  <c r="BH87" i="34"/>
  <c r="AB17" i="35"/>
  <c r="BH17" i="35"/>
  <c r="AN17" i="35"/>
  <c r="BI17" i="35"/>
  <c r="BB17" i="35"/>
  <c r="BG50" i="35"/>
  <c r="BF87" i="35"/>
  <c r="BA104" i="35"/>
  <c r="BC80" i="36"/>
  <c r="BL81" i="36"/>
  <c r="P50" i="36"/>
  <c r="BE87" i="36"/>
  <c r="BC17" i="31"/>
  <c r="BK17" i="31"/>
  <c r="AN63" i="31"/>
  <c r="BC17" i="32"/>
  <c r="BA93" i="32"/>
  <c r="BI50" i="33"/>
  <c r="BA92" i="33"/>
  <c r="AN97" i="33"/>
  <c r="G40" i="12"/>
  <c r="BC87" i="33"/>
  <c r="D97" i="29"/>
  <c r="P17" i="30"/>
  <c r="BA15" i="30"/>
  <c r="BE80" i="30"/>
  <c r="D81" i="30"/>
  <c r="BA41" i="30"/>
  <c r="AB50" i="30"/>
  <c r="AN87" i="30"/>
  <c r="BA11" i="34"/>
  <c r="BJ17" i="34"/>
  <c r="AN81" i="34"/>
  <c r="BB87" i="34"/>
  <c r="BJ87" i="34"/>
  <c r="BG80" i="35"/>
  <c r="AB80" i="35"/>
  <c r="BA91" i="35"/>
  <c r="D97" i="35"/>
  <c r="BA23" i="36"/>
  <c r="P78" i="36"/>
  <c r="BA47" i="36"/>
  <c r="BA54" i="36"/>
  <c r="BA92" i="36"/>
  <c r="BA96" i="36"/>
  <c r="AN97" i="36"/>
  <c r="BD81" i="31"/>
  <c r="BL81" i="31"/>
  <c r="AB50" i="31"/>
  <c r="BA59" i="31"/>
  <c r="BA95" i="31"/>
  <c r="D97" i="31"/>
  <c r="P97" i="32"/>
  <c r="BK50" i="33"/>
  <c r="AZ84" i="33"/>
  <c r="AZ88" i="33" s="1"/>
  <c r="AZ105" i="33" s="1"/>
  <c r="AZ106" i="33" s="1"/>
  <c r="N54" i="12"/>
  <c r="BJ17" i="4"/>
  <c r="BH81" i="4"/>
  <c r="BA44" i="4"/>
  <c r="D63" i="4"/>
  <c r="BA76" i="4"/>
  <c r="BB87" i="4"/>
  <c r="BB17" i="27"/>
  <c r="BA22" i="27"/>
  <c r="BA27" i="27"/>
  <c r="BA33" i="27"/>
  <c r="D50" i="27"/>
  <c r="AN80" i="27"/>
  <c r="BE63" i="27"/>
  <c r="BK81" i="27"/>
  <c r="BG86" i="9"/>
  <c r="D97" i="27"/>
  <c r="BG17" i="28"/>
  <c r="BB17" i="28"/>
  <c r="BJ50" i="28"/>
  <c r="BE63" i="28"/>
  <c r="BA11" i="4"/>
  <c r="BD17" i="4"/>
  <c r="BK78" i="4"/>
  <c r="AB80" i="4"/>
  <c r="BA30" i="4"/>
  <c r="BC50" i="4"/>
  <c r="AN50" i="27"/>
  <c r="P87" i="27"/>
  <c r="BK33" i="9"/>
  <c r="BF67" i="9"/>
  <c r="BG87" i="28"/>
  <c r="P17" i="29"/>
  <c r="BG17" i="29"/>
  <c r="BD80" i="29"/>
  <c r="AB50" i="29"/>
  <c r="BH50" i="29"/>
  <c r="BC63" i="29"/>
  <c r="BA67" i="29"/>
  <c r="BE87" i="29"/>
  <c r="BA104" i="29"/>
  <c r="BH17" i="30"/>
  <c r="D50" i="30"/>
  <c r="P63" i="30"/>
  <c r="BA59" i="30"/>
  <c r="BA104" i="30"/>
  <c r="BD17" i="34"/>
  <c r="BL17" i="4"/>
  <c r="BA23" i="4"/>
  <c r="BB81" i="4"/>
  <c r="BA27" i="4"/>
  <c r="BA37" i="4"/>
  <c r="BA39" i="4"/>
  <c r="BA59" i="4"/>
  <c r="BE17" i="27"/>
  <c r="BH63" i="27"/>
  <c r="BA65" i="27"/>
  <c r="I87" i="9"/>
  <c r="BA39" i="28"/>
  <c r="BL50" i="28"/>
  <c r="BG63" i="28"/>
  <c r="D81" i="29"/>
  <c r="BF81" i="29"/>
  <c r="AN17" i="30"/>
  <c r="BI17" i="30"/>
  <c r="BJ17" i="30"/>
  <c r="BE17" i="34"/>
  <c r="P17" i="34"/>
  <c r="BE17" i="4"/>
  <c r="BA16" i="4"/>
  <c r="BA35" i="4"/>
  <c r="D87" i="4"/>
  <c r="P97" i="4"/>
  <c r="BA14" i="27"/>
  <c r="BA30" i="27"/>
  <c r="BA44" i="27"/>
  <c r="AN87" i="27"/>
  <c r="BI87" i="27"/>
  <c r="BA93" i="27"/>
  <c r="BJ78" i="28"/>
  <c r="BA86" i="28"/>
  <c r="AN17" i="29"/>
  <c r="BI17" i="29"/>
  <c r="BA12" i="29"/>
  <c r="BK17" i="29"/>
  <c r="BA37" i="29"/>
  <c r="BJ50" i="29"/>
  <c r="AZ84" i="29"/>
  <c r="AZ88" i="29" s="1"/>
  <c r="AZ105" i="29" s="1"/>
  <c r="AZ106" i="29" s="1"/>
  <c r="BA9" i="30"/>
  <c r="BK50" i="30"/>
  <c r="BC63" i="30"/>
  <c r="BA85" i="30"/>
  <c r="BF17" i="34"/>
  <c r="BF17" i="4"/>
  <c r="BH17" i="4"/>
  <c r="BA15" i="4"/>
  <c r="BF50" i="4"/>
  <c r="BA56" i="4"/>
  <c r="BF87" i="4"/>
  <c r="AB17" i="27"/>
  <c r="P81" i="27"/>
  <c r="BB87" i="27"/>
  <c r="BJ87" i="27"/>
  <c r="BA92" i="27"/>
  <c r="AB97" i="27"/>
  <c r="BK17" i="28"/>
  <c r="BA30" i="28"/>
  <c r="D50" i="28"/>
  <c r="BF50" i="28"/>
  <c r="AN63" i="28"/>
  <c r="BA57" i="28"/>
  <c r="BF81" i="28"/>
  <c r="AB97" i="28"/>
  <c r="BB17" i="29"/>
  <c r="BC17" i="29"/>
  <c r="BB87" i="29"/>
  <c r="BJ87" i="29"/>
  <c r="BA92" i="29"/>
  <c r="AB97" i="29"/>
  <c r="BC17" i="30"/>
  <c r="BK17" i="30"/>
  <c r="BD17" i="30"/>
  <c r="BF80" i="30"/>
  <c r="P81" i="30"/>
  <c r="AN50" i="30"/>
  <c r="BI50" i="30"/>
  <c r="BJ63" i="30"/>
  <c r="BA71" i="30"/>
  <c r="BA86" i="30"/>
  <c r="BA92" i="30"/>
  <c r="BA9" i="34"/>
  <c r="BA9" i="4"/>
  <c r="BG17" i="4"/>
  <c r="AB17" i="4"/>
  <c r="AN17" i="4"/>
  <c r="BA57" i="4"/>
  <c r="AB87" i="4"/>
  <c r="BB97" i="27"/>
  <c r="BE68" i="9"/>
  <c r="BA11" i="29"/>
  <c r="BB80" i="29"/>
  <c r="BL17" i="30"/>
  <c r="BF17" i="30"/>
  <c r="BG80" i="30"/>
  <c r="AB81" i="30"/>
  <c r="BA44" i="30"/>
  <c r="BL63" i="30"/>
  <c r="AZ84" i="30"/>
  <c r="AZ88" i="30" s="1"/>
  <c r="AZ105" i="30" s="1"/>
  <c r="AZ106" i="30" s="1"/>
  <c r="BA96" i="30"/>
  <c r="BA14" i="34"/>
  <c r="BA13" i="4"/>
  <c r="BE80" i="4"/>
  <c r="BA33" i="4"/>
  <c r="AB50" i="4"/>
  <c r="BH50" i="4"/>
  <c r="BA52" i="4"/>
  <c r="BA54" i="4"/>
  <c r="BC63" i="4"/>
  <c r="V87" i="9"/>
  <c r="BD22" i="9"/>
  <c r="AB50" i="28"/>
  <c r="BH50" i="28"/>
  <c r="BC63" i="28"/>
  <c r="BK63" i="28"/>
  <c r="BD87" i="28"/>
  <c r="BB97" i="28"/>
  <c r="BA26" i="29"/>
  <c r="BJ81" i="29"/>
  <c r="BA39" i="29"/>
  <c r="BA44" i="29"/>
  <c r="AN97" i="29"/>
  <c r="BB97" i="30"/>
  <c r="BB17" i="34"/>
  <c r="BA9" i="27"/>
  <c r="BI17" i="27"/>
  <c r="AB80" i="27"/>
  <c r="BA54" i="27"/>
  <c r="BC87" i="27"/>
  <c r="BC97" i="27"/>
  <c r="BA9" i="28"/>
  <c r="BG80" i="28"/>
  <c r="BC97" i="28"/>
  <c r="BA95" i="28"/>
  <c r="BA59" i="29"/>
  <c r="D87" i="29"/>
  <c r="BA95" i="29"/>
  <c r="AN80" i="30"/>
  <c r="AB63" i="30"/>
  <c r="BI63" i="30"/>
  <c r="BC87" i="30"/>
  <c r="BC97" i="30"/>
  <c r="BA95" i="30"/>
  <c r="BK78" i="34"/>
  <c r="BA51" i="34"/>
  <c r="BA95" i="34"/>
  <c r="D97" i="34"/>
  <c r="BK80" i="35"/>
  <c r="BA35" i="35"/>
  <c r="BA37" i="35"/>
  <c r="BL63" i="35"/>
  <c r="BI17" i="36"/>
  <c r="BG50" i="36"/>
  <c r="BA93" i="36"/>
  <c r="AB97" i="36"/>
  <c r="BD17" i="31"/>
  <c r="BC87" i="31"/>
  <c r="BA22" i="32"/>
  <c r="BA94" i="33"/>
  <c r="P97" i="33"/>
  <c r="BD78" i="31"/>
  <c r="BG17" i="34"/>
  <c r="BK81" i="34"/>
  <c r="P50" i="34"/>
  <c r="BH63" i="34"/>
  <c r="BA71" i="34"/>
  <c r="BA76" i="34"/>
  <c r="BE87" i="34"/>
  <c r="BE80" i="35"/>
  <c r="D81" i="35"/>
  <c r="BF81" i="35"/>
  <c r="BI50" i="35"/>
  <c r="BA69" i="35"/>
  <c r="BK87" i="35"/>
  <c r="BA9" i="36"/>
  <c r="BJ17" i="36"/>
  <c r="BD17" i="36"/>
  <c r="AB81" i="36"/>
  <c r="AB50" i="36"/>
  <c r="BB50" i="36"/>
  <c r="D17" i="31"/>
  <c r="BA14" i="31"/>
  <c r="AB87" i="31"/>
  <c r="BE87" i="31"/>
  <c r="BI17" i="32"/>
  <c r="AB17" i="33"/>
  <c r="BF63" i="34"/>
  <c r="P63" i="34"/>
  <c r="BA9" i="35"/>
  <c r="P81" i="35"/>
  <c r="BA54" i="35"/>
  <c r="BH63" i="35"/>
  <c r="BA65" i="35"/>
  <c r="BA66" i="35"/>
  <c r="BL87" i="35"/>
  <c r="BC17" i="36"/>
  <c r="BE17" i="36"/>
  <c r="AN81" i="36"/>
  <c r="BG63" i="36"/>
  <c r="BA74" i="36"/>
  <c r="BA56" i="31"/>
  <c r="P63" i="31"/>
  <c r="BA65" i="31"/>
  <c r="BJ80" i="32"/>
  <c r="BA23" i="34"/>
  <c r="BI78" i="34"/>
  <c r="BA68" i="34"/>
  <c r="BC17" i="35"/>
  <c r="BK17" i="35"/>
  <c r="BL17" i="35"/>
  <c r="BE17" i="35"/>
  <c r="D80" i="35"/>
  <c r="D63" i="35"/>
  <c r="BA74" i="35"/>
  <c r="BC97" i="35"/>
  <c r="D81" i="36"/>
  <c r="BH80" i="36"/>
  <c r="BB97" i="36"/>
  <c r="BK80" i="31"/>
  <c r="BA85" i="31"/>
  <c r="BA86" i="31"/>
  <c r="BA91" i="31"/>
  <c r="BB97" i="31"/>
  <c r="BK17" i="32"/>
  <c r="D78" i="34"/>
  <c r="AB63" i="34"/>
  <c r="BJ63" i="34"/>
  <c r="BD17" i="35"/>
  <c r="BD78" i="35"/>
  <c r="BA29" i="35"/>
  <c r="BL50" i="35"/>
  <c r="P63" i="35"/>
  <c r="AN63" i="35"/>
  <c r="D87" i="35"/>
  <c r="BG87" i="35"/>
  <c r="BA95" i="35"/>
  <c r="AN97" i="35"/>
  <c r="BB81" i="36"/>
  <c r="BA57" i="36"/>
  <c r="BK87" i="36"/>
  <c r="AB17" i="31"/>
  <c r="BD80" i="31"/>
  <c r="BL80" i="31"/>
  <c r="BE81" i="31"/>
  <c r="BF50" i="31"/>
  <c r="BA64" i="32"/>
  <c r="BA22" i="33"/>
  <c r="BH80" i="34"/>
  <c r="BI81" i="34"/>
  <c r="BA57" i="34"/>
  <c r="BC63" i="34"/>
  <c r="AZ84" i="35"/>
  <c r="AZ88" i="35" s="1"/>
  <c r="AZ105" i="35" s="1"/>
  <c r="AZ106" i="35" s="1"/>
  <c r="D17" i="36"/>
  <c r="BK81" i="36"/>
  <c r="BA39" i="36"/>
  <c r="BG80" i="36"/>
  <c r="BF81" i="36"/>
  <c r="BK80" i="32"/>
  <c r="BA13" i="34"/>
  <c r="AB81" i="34"/>
  <c r="BH81" i="34"/>
  <c r="BA44" i="34"/>
  <c r="BD50" i="34"/>
  <c r="BL50" i="34"/>
  <c r="BG81" i="34"/>
  <c r="BJ80" i="34"/>
  <c r="BB63" i="34"/>
  <c r="BA67" i="34"/>
  <c r="D17" i="35"/>
  <c r="BA15" i="35"/>
  <c r="BB80" i="35"/>
  <c r="BJ80" i="35"/>
  <c r="BC81" i="35"/>
  <c r="BA44" i="35"/>
  <c r="BA68" i="35"/>
  <c r="BA94" i="35"/>
  <c r="P17" i="36"/>
  <c r="BG17" i="36"/>
  <c r="BA14" i="36"/>
  <c r="BD63" i="36"/>
  <c r="BF63" i="36"/>
  <c r="BA66" i="36"/>
  <c r="BI63" i="36"/>
  <c r="BA76" i="36"/>
  <c r="BF87" i="36"/>
  <c r="BC87" i="36"/>
  <c r="D97" i="36"/>
  <c r="BG17" i="31"/>
  <c r="AN17" i="31"/>
  <c r="BA22" i="31"/>
  <c r="P80" i="31"/>
  <c r="BH81" i="31"/>
  <c r="BG80" i="31"/>
  <c r="BA47" i="31"/>
  <c r="BC50" i="31"/>
  <c r="BB50" i="31"/>
  <c r="BH63" i="31"/>
  <c r="BB87" i="31"/>
  <c r="BA93" i="31"/>
  <c r="BE17" i="32"/>
  <c r="BA16" i="32"/>
  <c r="BH81" i="32"/>
  <c r="BH80" i="32"/>
  <c r="BA47" i="32"/>
  <c r="AN63" i="32"/>
  <c r="BC87" i="32"/>
  <c r="BA104" i="32"/>
  <c r="BI17" i="33"/>
  <c r="BJ80" i="33"/>
  <c r="BD55" i="33"/>
  <c r="BG55" i="33"/>
  <c r="BA56" i="33"/>
  <c r="M39" i="12"/>
  <c r="P81" i="36"/>
  <c r="BJ63" i="36"/>
  <c r="BA69" i="36"/>
  <c r="AB80" i="31"/>
  <c r="AN81" i="31"/>
  <c r="BI81" i="31"/>
  <c r="BA35" i="31"/>
  <c r="BA44" i="31"/>
  <c r="BC97" i="31"/>
  <c r="D17" i="32"/>
  <c r="AB80" i="32"/>
  <c r="BA27" i="32"/>
  <c r="BI80" i="32"/>
  <c r="BA9" i="33"/>
  <c r="BK80" i="33"/>
  <c r="BD81" i="33"/>
  <c r="BA47" i="33"/>
  <c r="BL50" i="33"/>
  <c r="P97" i="36"/>
  <c r="AN80" i="31"/>
  <c r="BI80" i="31"/>
  <c r="BC78" i="31"/>
  <c r="BC81" i="31"/>
  <c r="BK50" i="31"/>
  <c r="BK63" i="31"/>
  <c r="BD87" i="31"/>
  <c r="BL87" i="31"/>
  <c r="P17" i="32"/>
  <c r="BG17" i="32"/>
  <c r="AN17" i="32"/>
  <c r="BA59" i="32"/>
  <c r="P87" i="32"/>
  <c r="BG87" i="32"/>
  <c r="BC17" i="33"/>
  <c r="BL80" i="33"/>
  <c r="BE81" i="33"/>
  <c r="BD50" i="33"/>
  <c r="BA51" i="33"/>
  <c r="AB55" i="33"/>
  <c r="BK63" i="33"/>
  <c r="BD63" i="33"/>
  <c r="P63" i="33"/>
  <c r="BA71" i="33"/>
  <c r="BD87" i="33"/>
  <c r="BA9" i="31"/>
  <c r="BL17" i="31"/>
  <c r="BA41" i="31"/>
  <c r="BE63" i="31"/>
  <c r="D87" i="31"/>
  <c r="BI87" i="32"/>
  <c r="BA95" i="32"/>
  <c r="AN17" i="33"/>
  <c r="BF81" i="33"/>
  <c r="BE50" i="33"/>
  <c r="AN55" i="33"/>
  <c r="BF63" i="33"/>
  <c r="BB81" i="33"/>
  <c r="D63" i="33"/>
  <c r="BC81" i="33"/>
  <c r="BA69" i="33"/>
  <c r="P51" i="13"/>
  <c r="AB78" i="32"/>
  <c r="BA23" i="32"/>
  <c r="BD80" i="32"/>
  <c r="BL80" i="32"/>
  <c r="BE81" i="32"/>
  <c r="BL78" i="32"/>
  <c r="BF50" i="32"/>
  <c r="BF63" i="32"/>
  <c r="P63" i="32"/>
  <c r="AB63" i="32"/>
  <c r="BA69" i="32"/>
  <c r="BA76" i="32"/>
  <c r="BJ87" i="32"/>
  <c r="BK87" i="32"/>
  <c r="P80" i="33"/>
  <c r="BH81" i="33"/>
  <c r="BA52" i="33"/>
  <c r="BK55" i="33"/>
  <c r="BA68" i="33"/>
  <c r="BF87" i="33"/>
  <c r="K40" i="12"/>
  <c r="K83" i="12" s="1"/>
  <c r="BA28" i="101"/>
  <c r="BA70" i="101"/>
  <c r="P45" i="13"/>
  <c r="BA64" i="101"/>
  <c r="P87" i="33"/>
  <c r="BA49" i="101"/>
  <c r="P87" i="36"/>
  <c r="BA95" i="36"/>
  <c r="D80" i="31"/>
  <c r="BG81" i="31"/>
  <c r="BA37" i="31"/>
  <c r="BG50" i="31"/>
  <c r="BA54" i="31"/>
  <c r="AB63" i="31"/>
  <c r="AZ84" i="31"/>
  <c r="AZ88" i="31" s="1"/>
  <c r="AZ105" i="31" s="1"/>
  <c r="AZ106" i="31" s="1"/>
  <c r="BF87" i="31"/>
  <c r="P87" i="31"/>
  <c r="AB97" i="31"/>
  <c r="BA13" i="32"/>
  <c r="AN80" i="32"/>
  <c r="BJ50" i="32"/>
  <c r="BB63" i="32"/>
  <c r="BJ63" i="32"/>
  <c r="BL87" i="32"/>
  <c r="BA13" i="33"/>
  <c r="BL17" i="33"/>
  <c r="BD78" i="33"/>
  <c r="AN80" i="33"/>
  <c r="BI80" i="33"/>
  <c r="BG50" i="33"/>
  <c r="BC55" i="33"/>
  <c r="BH63" i="33"/>
  <c r="BA59" i="33"/>
  <c r="BA76" i="33"/>
  <c r="BG87" i="33"/>
  <c r="AB87" i="33"/>
  <c r="BA96" i="33"/>
  <c r="E40" i="12"/>
  <c r="N82" i="12"/>
  <c r="BA86" i="33"/>
  <c r="N25" i="12"/>
  <c r="G83" i="12"/>
  <c r="BA31" i="101"/>
  <c r="BA40" i="101"/>
  <c r="BA41" i="101"/>
  <c r="BA85" i="33"/>
  <c r="BA95" i="33"/>
  <c r="D97" i="33"/>
  <c r="I40" i="12"/>
  <c r="I83" i="12" s="1"/>
  <c r="N32" i="12"/>
  <c r="BA46" i="101"/>
  <c r="E49" i="22"/>
  <c r="J88" i="102"/>
  <c r="T65" i="22"/>
  <c r="M88" i="102"/>
  <c r="D92" i="9"/>
  <c r="AB92" i="9"/>
  <c r="L28" i="22"/>
  <c r="F49" i="22"/>
  <c r="I49" i="22"/>
  <c r="Q88" i="102"/>
  <c r="E88" i="102"/>
  <c r="R88" i="102"/>
  <c r="P92" i="9"/>
  <c r="D93" i="9"/>
  <c r="AN94" i="9"/>
  <c r="H29" i="22"/>
  <c r="D39" i="22"/>
  <c r="F88" i="102"/>
  <c r="N17" i="9"/>
  <c r="H39" i="22"/>
  <c r="L42" i="22"/>
  <c r="H15" i="117" s="1"/>
  <c r="AA80" i="9"/>
  <c r="AN92" i="9"/>
  <c r="P94" i="9"/>
  <c r="M48" i="22"/>
  <c r="AO17" i="9"/>
  <c r="R97" i="9"/>
  <c r="AZ104" i="9"/>
  <c r="M49" i="22"/>
  <c r="H38" i="22"/>
  <c r="AB95" i="9"/>
  <c r="P27" i="22"/>
  <c r="AP17" i="9"/>
  <c r="AC17" i="9"/>
  <c r="I80" i="9"/>
  <c r="AI80" i="9"/>
  <c r="AD50" i="9"/>
  <c r="AV80" i="9"/>
  <c r="P104" i="9"/>
  <c r="L16" i="22"/>
  <c r="O17" i="9"/>
  <c r="M81" i="9"/>
  <c r="AM81" i="9"/>
  <c r="AB104" i="9"/>
  <c r="H53" i="22"/>
  <c r="H34" i="22"/>
  <c r="H37" i="22"/>
  <c r="G14" i="117" s="1"/>
  <c r="N80" i="9"/>
  <c r="AO80" i="9"/>
  <c r="AD97" i="9"/>
  <c r="N49" i="22"/>
  <c r="Z81" i="9"/>
  <c r="AA17" i="9"/>
  <c r="R13" i="121"/>
  <c r="V13" i="121" s="1"/>
  <c r="I36" i="121"/>
  <c r="S29" i="121"/>
  <c r="C29" i="121"/>
  <c r="D17" i="27"/>
  <c r="BD14" i="9"/>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D46" i="65"/>
  <c r="U31" i="63"/>
  <c r="U30" i="65"/>
  <c r="D48" i="65"/>
  <c r="U30" i="66"/>
  <c r="U34" i="67"/>
  <c r="D49" i="67"/>
  <c r="U31" i="69"/>
  <c r="D49" i="23"/>
  <c r="U53" i="64"/>
  <c r="U53" i="66"/>
  <c r="U53" i="69"/>
  <c r="D46" i="61"/>
  <c r="D52"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33" i="67"/>
  <c r="D48" i="68"/>
  <c r="U38" i="68"/>
  <c r="U30" i="69"/>
  <c r="U44" i="69"/>
  <c r="C36" i="121"/>
  <c r="O36" i="121"/>
  <c r="T23" i="121"/>
  <c r="T25" i="121" s="1"/>
  <c r="L29" i="121"/>
  <c r="O29" i="121"/>
  <c r="L36" i="121"/>
  <c r="R36" i="121"/>
  <c r="V36" i="121" s="1"/>
  <c r="R14" i="121"/>
  <c r="V14" i="121" s="1"/>
  <c r="R21" i="121"/>
  <c r="V21" i="121" s="1"/>
  <c r="F29" i="121"/>
  <c r="T28" i="16"/>
  <c r="T19" i="16"/>
  <c r="T21" i="16" s="1"/>
  <c r="F80" i="9"/>
  <c r="AF80" i="9"/>
  <c r="AS80" i="9"/>
  <c r="AN93" i="9"/>
  <c r="BK76" i="101"/>
  <c r="W17" i="9"/>
  <c r="AW17" i="9"/>
  <c r="BL76" i="101"/>
  <c r="P16" i="22"/>
  <c r="D94" i="9"/>
  <c r="H22" i="22"/>
  <c r="P95" i="9"/>
  <c r="L54" i="22"/>
  <c r="P53" i="22"/>
  <c r="D51" i="22"/>
  <c r="AZ28" i="9"/>
  <c r="F50" i="9"/>
  <c r="S50" i="9"/>
  <c r="AN104" i="9"/>
  <c r="M17" i="9"/>
  <c r="AM17" i="9"/>
  <c r="N50" i="9"/>
  <c r="AO50" i="9"/>
  <c r="AZ97" i="9"/>
  <c r="U16" i="22"/>
  <c r="AZ55" i="9"/>
  <c r="P83" i="9"/>
  <c r="P29" i="22"/>
  <c r="U19" i="22"/>
  <c r="D23" i="22"/>
  <c r="E50" i="9"/>
  <c r="R50" i="9"/>
  <c r="AB94" i="9"/>
  <c r="AO63" i="9"/>
  <c r="AZ72" i="9"/>
  <c r="AN95" i="9"/>
  <c r="H19" i="22"/>
  <c r="U29" i="22"/>
  <c r="C43" i="124" s="1"/>
  <c r="F43" i="124" s="1"/>
  <c r="E80" i="9"/>
  <c r="R80" i="9"/>
  <c r="AR80" i="9"/>
  <c r="BH76" i="101"/>
  <c r="Q97" i="9"/>
  <c r="AB93" i="9"/>
  <c r="AZ45" i="9"/>
  <c r="H33" i="22"/>
  <c r="H51" i="22"/>
  <c r="AI17" i="9"/>
  <c r="BJ76" i="101"/>
  <c r="P39" i="22"/>
  <c r="L24" i="22"/>
  <c r="AB42" i="9"/>
  <c r="H8" i="117" s="1"/>
  <c r="AP50" i="9"/>
  <c r="AB96" i="9"/>
  <c r="I24" i="16" s="1"/>
  <c r="L34" i="22"/>
  <c r="P21" i="22"/>
  <c r="H23" i="22"/>
  <c r="D36" i="22"/>
  <c r="L38" i="22"/>
  <c r="D25" i="22"/>
  <c r="T47" i="22"/>
  <c r="D33" i="22"/>
  <c r="P41" i="22"/>
  <c r="W50" i="9"/>
  <c r="D21" i="22"/>
  <c r="K50" i="9"/>
  <c r="X50" i="9"/>
  <c r="AK50" i="9"/>
  <c r="AX50" i="9"/>
  <c r="L19" i="22"/>
  <c r="D22" i="22"/>
  <c r="D37" i="22"/>
  <c r="F14" i="117" s="1"/>
  <c r="F62" i="110"/>
  <c r="F63" i="110" s="1"/>
  <c r="F64" i="110" s="1"/>
  <c r="F65" i="110" s="1"/>
  <c r="F77" i="110"/>
  <c r="F78" i="110" s="1"/>
  <c r="F79" i="110" s="1"/>
  <c r="F80" i="110" s="1"/>
  <c r="AN23" i="9"/>
  <c r="T81" i="9"/>
  <c r="AG81" i="9"/>
  <c r="AT81" i="9"/>
  <c r="D64" i="9"/>
  <c r="D86" i="9"/>
  <c r="H9" i="22"/>
  <c r="L23" i="22"/>
  <c r="W47" i="22"/>
  <c r="L41" i="22"/>
  <c r="L71" i="22"/>
  <c r="P64" i="9"/>
  <c r="D83" i="9"/>
  <c r="P96" i="9"/>
  <c r="F24" i="16" s="1"/>
  <c r="L9" i="22"/>
  <c r="P19" i="22"/>
  <c r="I65" i="22"/>
  <c r="P71" i="22"/>
  <c r="R17" i="9"/>
  <c r="AE17" i="9"/>
  <c r="AR17" i="9"/>
  <c r="O80" i="9"/>
  <c r="AC80" i="9"/>
  <c r="AP80" i="9"/>
  <c r="I81" i="9"/>
  <c r="V81" i="9"/>
  <c r="AI81" i="9"/>
  <c r="L20" i="22"/>
  <c r="H21" i="22"/>
  <c r="P23" i="22"/>
  <c r="P31" i="22"/>
  <c r="P51" i="22"/>
  <c r="AC63" i="9"/>
  <c r="E97" i="9"/>
  <c r="G17" i="9"/>
  <c r="AG17" i="9"/>
  <c r="U50" i="9"/>
  <c r="AU50" i="9"/>
  <c r="AM50" i="9"/>
  <c r="Q63" i="9"/>
  <c r="AN67" i="9"/>
  <c r="AN69" i="9"/>
  <c r="I12" i="117" s="1"/>
  <c r="F97" i="9"/>
  <c r="P93" i="9"/>
  <c r="D19" i="22"/>
  <c r="Q49" i="22"/>
  <c r="L29" i="22"/>
  <c r="P35" i="22"/>
  <c r="Q78" i="9"/>
  <c r="AD78" i="9"/>
  <c r="Y81" i="9"/>
  <c r="AY81" i="9"/>
  <c r="E63" i="9"/>
  <c r="H26" i="22"/>
  <c r="H30" i="22"/>
  <c r="D31" i="22"/>
  <c r="D41" i="22"/>
  <c r="H71" i="22"/>
  <c r="T80" i="9"/>
  <c r="AG80" i="9"/>
  <c r="AJ50" i="9"/>
  <c r="AW50" i="9"/>
  <c r="AN52" i="9"/>
  <c r="I10" i="117" s="1"/>
  <c r="J48" i="22"/>
  <c r="F45" i="22"/>
  <c r="F78" i="9"/>
  <c r="AF78" i="9"/>
  <c r="AS78" i="9"/>
  <c r="H80" i="9"/>
  <c r="U80" i="9"/>
  <c r="AU80" i="9"/>
  <c r="N81" i="9"/>
  <c r="AA81" i="9"/>
  <c r="AO81" i="9"/>
  <c r="AB47" i="9"/>
  <c r="H9" i="117" s="1"/>
  <c r="AB52" i="9"/>
  <c r="H10" i="117" s="1"/>
  <c r="T63" i="9"/>
  <c r="AT63" i="9"/>
  <c r="D60" i="9"/>
  <c r="D62" i="9"/>
  <c r="D9" i="22"/>
  <c r="L22" i="22"/>
  <c r="D35" i="22"/>
  <c r="AZ36" i="9"/>
  <c r="P52" i="9"/>
  <c r="G10" i="117" s="1"/>
  <c r="H50" i="22"/>
  <c r="D53" i="22"/>
  <c r="Y17" i="9"/>
  <c r="AL17" i="9"/>
  <c r="AY17" i="9"/>
  <c r="AZ79" i="9"/>
  <c r="AZ50" i="9"/>
  <c r="D52" i="9"/>
  <c r="F10" i="117" s="1"/>
  <c r="AN91" i="9"/>
  <c r="H16" i="22"/>
  <c r="W49" i="22"/>
  <c r="L30" i="22"/>
  <c r="AB9" i="9"/>
  <c r="I78" i="9"/>
  <c r="K80" i="9"/>
  <c r="X80" i="9"/>
  <c r="AK80" i="9"/>
  <c r="AX80" i="9"/>
  <c r="E81" i="9"/>
  <c r="AR81"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L80" i="9"/>
  <c r="Y80" i="9"/>
  <c r="AL80" i="9"/>
  <c r="AY80" i="9"/>
  <c r="AF81" i="9"/>
  <c r="AS81" i="9"/>
  <c r="P42" i="9"/>
  <c r="G8" i="117" s="1"/>
  <c r="L50" i="9"/>
  <c r="Y50" i="9"/>
  <c r="AL50" i="9"/>
  <c r="P47" i="9"/>
  <c r="G9" i="117" s="1"/>
  <c r="H63" i="9"/>
  <c r="AH63" i="9"/>
  <c r="AN58" i="9"/>
  <c r="AN74" i="9"/>
  <c r="I13" i="117" s="1"/>
  <c r="BD76" i="101"/>
  <c r="AN96" i="9"/>
  <c r="L24" i="16" s="1"/>
  <c r="M65" i="22"/>
  <c r="D9" i="9"/>
  <c r="AB13" i="9"/>
  <c r="AB14" i="9"/>
  <c r="M80" i="9"/>
  <c r="Z80" i="9"/>
  <c r="AM80" i="9"/>
  <c r="AN31" i="9"/>
  <c r="D42" i="9"/>
  <c r="F8" i="117" s="1"/>
  <c r="M50" i="9"/>
  <c r="Z50" i="9"/>
  <c r="D47" i="9"/>
  <c r="F9" i="117" s="1"/>
  <c r="V63" i="9"/>
  <c r="AV63" i="9"/>
  <c r="AB58" i="9"/>
  <c r="AN65" i="9"/>
  <c r="AB74" i="9"/>
  <c r="H13" i="117" s="1"/>
  <c r="BE76" i="101"/>
  <c r="P25" i="22"/>
  <c r="D27" i="22"/>
  <c r="R49" i="22"/>
  <c r="Q17" i="9"/>
  <c r="AD17" i="9"/>
  <c r="AQ17" i="9"/>
  <c r="P13" i="9"/>
  <c r="P14" i="9"/>
  <c r="AV17" i="9"/>
  <c r="H81" i="9"/>
  <c r="U81" i="9"/>
  <c r="AH81" i="9"/>
  <c r="AU81" i="9"/>
  <c r="AB31" i="9"/>
  <c r="AN33" i="9"/>
  <c r="P58" i="9"/>
  <c r="AN71" i="9"/>
  <c r="P74" i="9"/>
  <c r="G13" i="117" s="1"/>
  <c r="BF76" i="101"/>
  <c r="I46" i="22"/>
  <c r="U22" i="22"/>
  <c r="C40" i="124" s="1"/>
  <c r="F40" i="124" s="1"/>
  <c r="L26" i="22"/>
  <c r="E45" i="22"/>
  <c r="W87" i="102"/>
  <c r="D71" i="22"/>
  <c r="U59" i="22"/>
  <c r="Z17" i="9"/>
  <c r="D13" i="9"/>
  <c r="D14" i="9"/>
  <c r="AJ17" i="9"/>
  <c r="AN15" i="9"/>
  <c r="AZ78" i="9"/>
  <c r="P23" i="9"/>
  <c r="AN27" i="9"/>
  <c r="P31" i="9"/>
  <c r="AB33" i="9"/>
  <c r="AC50" i="9"/>
  <c r="X63" i="9"/>
  <c r="AK63" i="9"/>
  <c r="AX63" i="9"/>
  <c r="D58" i="9"/>
  <c r="AB69" i="9"/>
  <c r="H12" i="117" s="1"/>
  <c r="AB71" i="9"/>
  <c r="D74" i="9"/>
  <c r="F13" i="117" s="1"/>
  <c r="AN82" i="9"/>
  <c r="P42" i="22"/>
  <c r="I15" i="117" s="1"/>
  <c r="U60" i="22"/>
  <c r="D11" i="9"/>
  <c r="S17" i="9"/>
  <c r="AS17" i="9"/>
  <c r="X17" i="9"/>
  <c r="AB15" i="9"/>
  <c r="AO78" i="9"/>
  <c r="Q80" i="9"/>
  <c r="AD80" i="9"/>
  <c r="J81" i="9"/>
  <c r="W81" i="9"/>
  <c r="AW81" i="9"/>
  <c r="AB27" i="9"/>
  <c r="D31" i="9"/>
  <c r="P33" i="9"/>
  <c r="G7" i="117" s="1"/>
  <c r="AN35" i="9"/>
  <c r="Q50" i="9"/>
  <c r="L63" i="9"/>
  <c r="Y63" i="9"/>
  <c r="AL63" i="9"/>
  <c r="AY63" i="9"/>
  <c r="D57" i="9"/>
  <c r="AB65" i="9"/>
  <c r="P69" i="9"/>
  <c r="G12" i="117" s="1"/>
  <c r="P71" i="9"/>
  <c r="AB82" i="9"/>
  <c r="AN85" i="9"/>
  <c r="L32" i="22"/>
  <c r="D34" i="22"/>
  <c r="L51" i="22"/>
  <c r="L17" i="9"/>
  <c r="P15" i="9"/>
  <c r="AC78" i="9"/>
  <c r="AP78" i="9"/>
  <c r="K81" i="9"/>
  <c r="AK81" i="9"/>
  <c r="AX81" i="9"/>
  <c r="P27" i="9"/>
  <c r="D33" i="9"/>
  <c r="F7" i="117" s="1"/>
  <c r="AB35" i="9"/>
  <c r="AN54" i="9"/>
  <c r="M63" i="9"/>
  <c r="Z63" i="9"/>
  <c r="AM63" i="9"/>
  <c r="AZ63" i="9"/>
  <c r="P59" i="9"/>
  <c r="AB66" i="9"/>
  <c r="AB67" i="9"/>
  <c r="AN68" i="9"/>
  <c r="D69" i="9"/>
  <c r="F12" i="117" s="1"/>
  <c r="D71" i="9"/>
  <c r="P82" i="9"/>
  <c r="AB85" i="9"/>
  <c r="D104" i="9"/>
  <c r="X9" i="22"/>
  <c r="U9" i="22" s="1"/>
  <c r="D16" i="22"/>
  <c r="D29" i="22"/>
  <c r="P37" i="22"/>
  <c r="I14" i="117" s="1"/>
  <c r="D15" i="9"/>
  <c r="D27" i="9"/>
  <c r="P35" i="9"/>
  <c r="AS50" i="9"/>
  <c r="AB54" i="9"/>
  <c r="N63" i="9"/>
  <c r="AA63" i="9"/>
  <c r="D59" i="9"/>
  <c r="AB68" i="9"/>
  <c r="D82" i="9"/>
  <c r="P85" i="9"/>
  <c r="AB91" i="9"/>
  <c r="P43" i="22"/>
  <c r="D50" i="22"/>
  <c r="T71" i="22"/>
  <c r="E78" i="9"/>
  <c r="R78" i="9"/>
  <c r="AR78" i="9"/>
  <c r="AT80" i="9"/>
  <c r="D35" i="9"/>
  <c r="G50" i="9"/>
  <c r="AG50" i="9"/>
  <c r="AY50" i="9"/>
  <c r="D48" i="9"/>
  <c r="AR50" i="9"/>
  <c r="P54" i="9"/>
  <c r="O63" i="9"/>
  <c r="AN56" i="9"/>
  <c r="AU63" i="9"/>
  <c r="P65" i="9"/>
  <c r="AN66" i="9"/>
  <c r="P68" i="9"/>
  <c r="D85" i="9"/>
  <c r="R48" i="22"/>
  <c r="P32" i="22"/>
  <c r="L87" i="102"/>
  <c r="H54" i="22"/>
  <c r="H55" i="22" s="1"/>
  <c r="J65" i="22"/>
  <c r="AN12" i="9"/>
  <c r="F14" i="14" s="1"/>
  <c r="S78" i="9"/>
  <c r="AH80" i="9"/>
  <c r="AZ40" i="9"/>
  <c r="AF50" i="9"/>
  <c r="D54" i="9"/>
  <c r="AB56" i="9"/>
  <c r="AI63" i="9"/>
  <c r="AN60" i="9"/>
  <c r="AN62" i="9"/>
  <c r="D65" i="9"/>
  <c r="D68" i="9"/>
  <c r="AN86" i="9"/>
  <c r="R46" i="22"/>
  <c r="D43" i="22"/>
  <c r="K17" i="9"/>
  <c r="AK17" i="9"/>
  <c r="AX17" i="9"/>
  <c r="G78" i="9"/>
  <c r="T78" i="9"/>
  <c r="AG78" i="9"/>
  <c r="V80" i="9"/>
  <c r="O81" i="9"/>
  <c r="AC81" i="9"/>
  <c r="I50" i="9"/>
  <c r="AI50" i="9"/>
  <c r="AV50" i="9"/>
  <c r="AA50" i="9"/>
  <c r="T50" i="9"/>
  <c r="BA49" i="9"/>
  <c r="P56" i="9"/>
  <c r="AR63" i="9"/>
  <c r="W63" i="9"/>
  <c r="AB60" i="9"/>
  <c r="AB62" i="9"/>
  <c r="P66" i="9"/>
  <c r="AN83" i="9"/>
  <c r="AB86" i="9"/>
  <c r="AO97" i="9"/>
  <c r="T16" i="22"/>
  <c r="L27" i="22"/>
  <c r="H31" i="22"/>
  <c r="L36" i="22"/>
  <c r="P38" i="22"/>
  <c r="AN9" i="9"/>
  <c r="H78" i="9"/>
  <c r="U78" i="9"/>
  <c r="J80" i="9"/>
  <c r="W80" i="9"/>
  <c r="AJ80" i="9"/>
  <c r="AW80" i="9"/>
  <c r="AN42" i="9"/>
  <c r="I8" i="117" s="1"/>
  <c r="O50" i="9"/>
  <c r="AN47" i="9"/>
  <c r="I9" i="117" s="1"/>
  <c r="H50" i="9"/>
  <c r="AF63" i="9"/>
  <c r="K63" i="9"/>
  <c r="P60" i="9"/>
  <c r="P62" i="9"/>
  <c r="AB83" i="9"/>
  <c r="P86" i="9"/>
  <c r="AP97" i="9"/>
  <c r="E46" i="22"/>
  <c r="P24" i="22"/>
  <c r="M47" i="22"/>
  <c r="D32" i="22"/>
  <c r="P33" i="22"/>
  <c r="D38" i="22"/>
  <c r="AN30" i="9"/>
  <c r="Q81" i="9"/>
  <c r="AD81" i="9"/>
  <c r="AB26" i="9"/>
  <c r="AB30" i="9"/>
  <c r="V78" i="9"/>
  <c r="P46" i="9"/>
  <c r="V50" i="9"/>
  <c r="AN51" i="9"/>
  <c r="P61" i="9"/>
  <c r="G11" i="117" s="1"/>
  <c r="S63" i="9"/>
  <c r="AP81" i="9"/>
  <c r="AN26" i="9"/>
  <c r="R81" i="9"/>
  <c r="P26" i="9"/>
  <c r="P30" i="9"/>
  <c r="AN37" i="9"/>
  <c r="J78" i="9"/>
  <c r="D46" i="9"/>
  <c r="J50" i="9"/>
  <c r="AB51" i="9"/>
  <c r="D61" i="9"/>
  <c r="F11" i="117" s="1"/>
  <c r="G63" i="9"/>
  <c r="AB64" i="9"/>
  <c r="AV78" i="9"/>
  <c r="D30" i="9"/>
  <c r="AN39" i="9"/>
  <c r="P51" i="9"/>
  <c r="AB61" i="9"/>
  <c r="H11" i="117" s="1"/>
  <c r="AE63" i="9"/>
  <c r="AB22" i="9"/>
  <c r="AU17" i="9"/>
  <c r="P37" i="9"/>
  <c r="AB39" i="9"/>
  <c r="AN49" i="9"/>
  <c r="AQ81" i="9"/>
  <c r="D51" i="9"/>
  <c r="P67" i="9"/>
  <c r="F81" i="9"/>
  <c r="I17" i="9"/>
  <c r="J17" i="9"/>
  <c r="L78" i="9"/>
  <c r="D22" i="9"/>
  <c r="AB23" i="9"/>
  <c r="D37" i="9"/>
  <c r="P39" i="9"/>
  <c r="AB49" i="9"/>
  <c r="AE81" i="9"/>
  <c r="D56" i="9"/>
  <c r="AS63" i="9"/>
  <c r="D66" i="9"/>
  <c r="D67" i="9"/>
  <c r="AB37" i="9"/>
  <c r="X78" i="9"/>
  <c r="AV81" i="9"/>
  <c r="AN32" i="9"/>
  <c r="D39" i="9"/>
  <c r="P49" i="9"/>
  <c r="S81" i="9"/>
  <c r="AG63" i="9"/>
  <c r="BI76" i="101"/>
  <c r="AH78" i="9"/>
  <c r="AB46" i="9"/>
  <c r="AH50" i="9"/>
  <c r="T17" i="9"/>
  <c r="P22" i="9"/>
  <c r="V17" i="9"/>
  <c r="AB12" i="9"/>
  <c r="E14" i="14" s="1"/>
  <c r="AN16" i="9"/>
  <c r="AH17" i="9"/>
  <c r="D23" i="9"/>
  <c r="AQ80" i="9"/>
  <c r="AN25" i="9"/>
  <c r="I6" i="117" s="1"/>
  <c r="AJ81" i="9"/>
  <c r="AB32" i="9"/>
  <c r="AN44" i="9"/>
  <c r="D49" i="9"/>
  <c r="G81" i="9"/>
  <c r="U63" i="9"/>
  <c r="H17" i="9"/>
  <c r="AT17" i="9"/>
  <c r="AE80" i="9"/>
  <c r="AB25" i="9"/>
  <c r="H6" i="117" s="1"/>
  <c r="X81" i="9"/>
  <c r="P32" i="9"/>
  <c r="AB44" i="9"/>
  <c r="AQ50" i="9"/>
  <c r="AN48" i="9"/>
  <c r="I63" i="9"/>
  <c r="AN57" i="9"/>
  <c r="AF17" i="9"/>
  <c r="U17" i="9"/>
  <c r="P12" i="9"/>
  <c r="D14" i="14" s="1"/>
  <c r="AB16" i="9"/>
  <c r="P16" i="9"/>
  <c r="AQ78" i="9"/>
  <c r="S80" i="9"/>
  <c r="P25" i="9"/>
  <c r="G6" i="117" s="1"/>
  <c r="L81" i="9"/>
  <c r="AL81" i="9"/>
  <c r="D32" i="9"/>
  <c r="P44" i="9"/>
  <c r="AE50" i="9"/>
  <c r="AB48" i="9"/>
  <c r="J63" i="9"/>
  <c r="AB57" i="9"/>
  <c r="BA48" i="9"/>
  <c r="AN22" i="9"/>
  <c r="AJ78" i="9"/>
  <c r="AN13" i="9"/>
  <c r="D16" i="9"/>
  <c r="AE78" i="9"/>
  <c r="G80" i="9"/>
  <c r="D25" i="9"/>
  <c r="F6" i="117" s="1"/>
  <c r="D44" i="9"/>
  <c r="P48" i="9"/>
  <c r="P57" i="9"/>
  <c r="AN59" i="9"/>
  <c r="AN46" i="9"/>
  <c r="AT78" i="9"/>
  <c r="AT50" i="9"/>
  <c r="AB59" i="9"/>
  <c r="AN61" i="9"/>
  <c r="I11" i="117" s="1"/>
  <c r="AQ63" i="9"/>
  <c r="AN64" i="9"/>
  <c r="BH13" i="9"/>
  <c r="BA13" i="9" s="1"/>
  <c r="D29" i="9"/>
  <c r="P29" i="9"/>
  <c r="AB29" i="9"/>
  <c r="AN29" i="9"/>
  <c r="D41" i="9"/>
  <c r="P41" i="9"/>
  <c r="AB41" i="9"/>
  <c r="AN41" i="9"/>
  <c r="F63" i="9"/>
  <c r="R63" i="9"/>
  <c r="AD63" i="9"/>
  <c r="AP63" i="9"/>
  <c r="D73" i="9"/>
  <c r="P73" i="9"/>
  <c r="AB73" i="9"/>
  <c r="AN73" i="9"/>
  <c r="K78" i="9"/>
  <c r="W78" i="9"/>
  <c r="AI78" i="9"/>
  <c r="AU78" i="9"/>
  <c r="BH78" i="4"/>
  <c r="AN80" i="4"/>
  <c r="BL80" i="4"/>
  <c r="BK50" i="4"/>
  <c r="BA65" i="4"/>
  <c r="BA91" i="4"/>
  <c r="BC97" i="4"/>
  <c r="D80" i="27"/>
  <c r="BD63" i="29"/>
  <c r="D78" i="4"/>
  <c r="BI78" i="4"/>
  <c r="BA22" i="4"/>
  <c r="BA25" i="4"/>
  <c r="D81" i="4"/>
  <c r="BI81" i="4"/>
  <c r="BA46" i="4"/>
  <c r="BA49" i="4"/>
  <c r="BA71" i="4"/>
  <c r="BA82" i="4"/>
  <c r="BI80" i="27"/>
  <c r="BA25" i="27"/>
  <c r="BA32" i="28"/>
  <c r="BB52" i="9"/>
  <c r="BD51" i="9"/>
  <c r="M78" i="9"/>
  <c r="Y78" i="9"/>
  <c r="AK78" i="9"/>
  <c r="AW78" i="9"/>
  <c r="BC17" i="4"/>
  <c r="P78" i="4"/>
  <c r="BJ78" i="4"/>
  <c r="BB80" i="4"/>
  <c r="P81" i="4"/>
  <c r="BJ81" i="4"/>
  <c r="BA29" i="4"/>
  <c r="BA67" i="4"/>
  <c r="BC87" i="4"/>
  <c r="BD78" i="27"/>
  <c r="BI50" i="27"/>
  <c r="BA56" i="29"/>
  <c r="BL63" i="29"/>
  <c r="BK78" i="36"/>
  <c r="BA64" i="4"/>
  <c r="D20" i="9"/>
  <c r="P20" i="9"/>
  <c r="AB20" i="9"/>
  <c r="AN20" i="9"/>
  <c r="D76" i="9"/>
  <c r="P76" i="9"/>
  <c r="AB76" i="9"/>
  <c r="AN76" i="9"/>
  <c r="N78" i="9"/>
  <c r="Z78" i="9"/>
  <c r="AL78" i="9"/>
  <c r="AX78" i="9"/>
  <c r="AB78" i="4"/>
  <c r="AB81" i="4"/>
  <c r="BK81" i="4"/>
  <c r="BE63" i="4"/>
  <c r="BA66" i="4"/>
  <c r="BA86" i="4"/>
  <c r="BG26" i="9"/>
  <c r="BB31" i="9"/>
  <c r="BA31" i="9" s="1"/>
  <c r="BB76" i="101"/>
  <c r="D76" i="101"/>
  <c r="P76" i="101"/>
  <c r="AB76" i="101"/>
  <c r="AN76" i="101"/>
  <c r="AZ77" i="9"/>
  <c r="L21" i="117" s="1"/>
  <c r="O78" i="9"/>
  <c r="AA78" i="9"/>
  <c r="AM78" i="9"/>
  <c r="AY78" i="9"/>
  <c r="D91" i="9"/>
  <c r="AN78" i="4"/>
  <c r="BL78" i="4"/>
  <c r="BD80" i="4"/>
  <c r="AN81" i="4"/>
  <c r="BL81" i="4"/>
  <c r="BA15" i="27"/>
  <c r="BA41" i="27"/>
  <c r="P80" i="27"/>
  <c r="BG23" i="9"/>
  <c r="AZ17" i="9"/>
  <c r="BI25" i="9"/>
  <c r="BB32" i="9"/>
  <c r="BA32" i="9" s="1"/>
  <c r="BE73" i="9"/>
  <c r="BA20" i="4"/>
  <c r="BA26" i="4"/>
  <c r="BA47" i="4"/>
  <c r="BG63" i="4"/>
  <c r="BI63" i="4"/>
  <c r="BA73" i="4"/>
  <c r="BA54" i="30"/>
  <c r="BC81" i="30"/>
  <c r="BI78" i="35"/>
  <c r="AC97" i="9"/>
  <c r="P11" i="9"/>
  <c r="AB11" i="9"/>
  <c r="AN11" i="9"/>
  <c r="BA46" i="9"/>
  <c r="BC56" i="9"/>
  <c r="BL59" i="9"/>
  <c r="BB78" i="4"/>
  <c r="BF80" i="4"/>
  <c r="BA51" i="4"/>
  <c r="BA12" i="27"/>
  <c r="AB78" i="34"/>
  <c r="BL42" i="9"/>
  <c r="BA42" i="9" s="1"/>
  <c r="E17" i="9"/>
  <c r="BK25" i="9"/>
  <c r="BF30" i="9"/>
  <c r="BB64" i="9"/>
  <c r="BG73" i="9"/>
  <c r="AZ80" i="9"/>
  <c r="P91" i="9"/>
  <c r="BC78" i="4"/>
  <c r="BG80" i="4"/>
  <c r="BC81" i="4"/>
  <c r="BA69" i="4"/>
  <c r="BG78" i="4"/>
  <c r="BG17" i="27"/>
  <c r="BL50" i="27"/>
  <c r="BA48" i="27"/>
  <c r="BK62" i="9"/>
  <c r="BA62" i="9" s="1"/>
  <c r="AZ81" i="9"/>
  <c r="BA14" i="4"/>
  <c r="BD78" i="4"/>
  <c r="BH80" i="4"/>
  <c r="BA41" i="4"/>
  <c r="BG50" i="4"/>
  <c r="BK87" i="4"/>
  <c r="BF78" i="29"/>
  <c r="BJ78" i="34"/>
  <c r="BA37" i="34"/>
  <c r="BC27" i="9"/>
  <c r="F17" i="9"/>
  <c r="BC11" i="9"/>
  <c r="D26" i="9"/>
  <c r="BD64" i="9"/>
  <c r="BI73" i="9"/>
  <c r="D17" i="4"/>
  <c r="D80" i="4"/>
  <c r="BE81" i="4"/>
  <c r="BA48" i="4"/>
  <c r="BK63" i="4"/>
  <c r="BL80" i="27"/>
  <c r="BA74" i="27"/>
  <c r="BA22" i="28"/>
  <c r="BB61" i="9"/>
  <c r="BG76" i="9"/>
  <c r="BJ85" i="9"/>
  <c r="BB92" i="9"/>
  <c r="BA92" i="9" s="1"/>
  <c r="BF78" i="4"/>
  <c r="P80" i="4"/>
  <c r="BJ80" i="4"/>
  <c r="BF81" i="4"/>
  <c r="BA74" i="4"/>
  <c r="BB97" i="4"/>
  <c r="BA20" i="27"/>
  <c r="BA46" i="27"/>
  <c r="BA52" i="27"/>
  <c r="BF63" i="27"/>
  <c r="BE17" i="28"/>
  <c r="BF80" i="28"/>
  <c r="BC81" i="28"/>
  <c r="BA47" i="28"/>
  <c r="BA58" i="28"/>
  <c r="BA66" i="28"/>
  <c r="BI78" i="28"/>
  <c r="AB17" i="29"/>
  <c r="BL17" i="29"/>
  <c r="BA14" i="29"/>
  <c r="BG78" i="29"/>
  <c r="P50" i="29"/>
  <c r="BK50" i="29"/>
  <c r="BA49" i="29"/>
  <c r="BA57" i="29"/>
  <c r="BA74" i="29"/>
  <c r="BA96" i="29"/>
  <c r="BA11" i="30"/>
  <c r="BB17" i="30"/>
  <c r="BA25" i="30"/>
  <c r="BA73" i="30"/>
  <c r="BA22" i="35"/>
  <c r="AB78" i="36"/>
  <c r="BL78" i="36"/>
  <c r="U62" i="65"/>
  <c r="D62" i="22"/>
  <c r="BJ17" i="27"/>
  <c r="BE78" i="27"/>
  <c r="BG81" i="27"/>
  <c r="BA31" i="27"/>
  <c r="BA57" i="27"/>
  <c r="BA58" i="27"/>
  <c r="BB63" i="27"/>
  <c r="BA62" i="27"/>
  <c r="BA69" i="27"/>
  <c r="BA16" i="28"/>
  <c r="BK78" i="28"/>
  <c r="BA23" i="28"/>
  <c r="BA37" i="28"/>
  <c r="BA48" i="28"/>
  <c r="P63" i="28"/>
  <c r="BA15" i="29"/>
  <c r="BA22" i="29"/>
  <c r="BF80" i="29"/>
  <c r="BA35" i="29"/>
  <c r="BA54" i="29"/>
  <c r="BA69" i="29"/>
  <c r="BD78" i="29"/>
  <c r="BB81" i="30"/>
  <c r="BA68" i="30"/>
  <c r="P78" i="34"/>
  <c r="D78" i="35"/>
  <c r="BJ78" i="35"/>
  <c r="BK17" i="27"/>
  <c r="BC78" i="27"/>
  <c r="AB78" i="28"/>
  <c r="BL78" i="28"/>
  <c r="BA27" i="28"/>
  <c r="BA54" i="28"/>
  <c r="BA59" i="28"/>
  <c r="BG80" i="29"/>
  <c r="BE78" i="29"/>
  <c r="BA16" i="30"/>
  <c r="BA39" i="30"/>
  <c r="BA56" i="30"/>
  <c r="BL17" i="27"/>
  <c r="BI81" i="27"/>
  <c r="BA35" i="27"/>
  <c r="BA37" i="27"/>
  <c r="BA42" i="27"/>
  <c r="BA83" i="27"/>
  <c r="BA94" i="27"/>
  <c r="D17" i="28"/>
  <c r="BI17" i="28"/>
  <c r="BA13" i="28"/>
  <c r="BA15" i="28"/>
  <c r="AN78" i="28"/>
  <c r="BA29" i="28"/>
  <c r="BK50" i="28"/>
  <c r="BA49" i="28"/>
  <c r="BD17" i="29"/>
  <c r="BA23" i="29"/>
  <c r="BA27" i="29"/>
  <c r="BA32" i="29"/>
  <c r="BA41" i="29"/>
  <c r="BC50" i="29"/>
  <c r="BA51" i="29"/>
  <c r="BA91" i="29"/>
  <c r="BB97" i="29"/>
  <c r="BA12" i="30"/>
  <c r="BA35" i="30"/>
  <c r="BA35" i="34"/>
  <c r="P63" i="27"/>
  <c r="BK63" i="27"/>
  <c r="BA59" i="27"/>
  <c r="BA96" i="27"/>
  <c r="P80" i="28"/>
  <c r="BK80" i="28"/>
  <c r="BA33" i="28"/>
  <c r="BA65" i="28"/>
  <c r="BA82" i="29"/>
  <c r="BC97" i="29"/>
  <c r="BG17" i="30"/>
  <c r="BA27" i="30"/>
  <c r="BA37" i="30"/>
  <c r="BA66" i="30"/>
  <c r="BI78" i="27"/>
  <c r="BB80" i="27"/>
  <c r="BA32" i="27"/>
  <c r="BA85" i="27"/>
  <c r="BH17" i="28"/>
  <c r="BA12" i="28"/>
  <c r="BG81" i="29"/>
  <c r="BA47" i="29"/>
  <c r="BE63" i="29"/>
  <c r="BA64" i="29"/>
  <c r="BA13" i="30"/>
  <c r="BB78" i="30"/>
  <c r="D80" i="30"/>
  <c r="BA32" i="30"/>
  <c r="BA64" i="30"/>
  <c r="BC17" i="27"/>
  <c r="D78" i="27"/>
  <c r="BC80" i="27"/>
  <c r="BA71" i="27"/>
  <c r="BA104" i="27"/>
  <c r="AN17" i="28"/>
  <c r="BL17" i="28"/>
  <c r="BJ81" i="28"/>
  <c r="BA46" i="28"/>
  <c r="BI63" i="28"/>
  <c r="BA67" i="28"/>
  <c r="BA71" i="28"/>
  <c r="BA76" i="28"/>
  <c r="BA83" i="28"/>
  <c r="BA85" i="28"/>
  <c r="BA87" i="28" s="1"/>
  <c r="BA16" i="29"/>
  <c r="BB78" i="29"/>
  <c r="BH81" i="29"/>
  <c r="BA33" i="29"/>
  <c r="BA42" i="29"/>
  <c r="BF50" i="29"/>
  <c r="BA66" i="29"/>
  <c r="BA71" i="29"/>
  <c r="BA86" i="29"/>
  <c r="BA87" i="29" s="1"/>
  <c r="BD81" i="34"/>
  <c r="BA71" i="35"/>
  <c r="BD17" i="27"/>
  <c r="P78" i="27"/>
  <c r="BK78" i="27"/>
  <c r="BD80" i="27"/>
  <c r="BD50" i="27"/>
  <c r="BA56" i="27"/>
  <c r="BA86" i="27"/>
  <c r="BA25" i="28"/>
  <c r="BA42" i="28"/>
  <c r="BA44" i="28"/>
  <c r="BH17" i="29"/>
  <c r="BA13" i="29"/>
  <c r="BC78" i="29"/>
  <c r="AB80" i="29"/>
  <c r="BL80" i="29"/>
  <c r="BI81" i="29"/>
  <c r="BG50" i="29"/>
  <c r="BA61" i="29"/>
  <c r="BA65" i="29"/>
  <c r="BA29" i="30"/>
  <c r="BL78" i="27"/>
  <c r="BB81" i="27"/>
  <c r="BA51" i="27"/>
  <c r="BC63" i="27"/>
  <c r="BA68" i="27"/>
  <c r="BF78" i="28"/>
  <c r="AB81" i="28"/>
  <c r="BD50" i="28"/>
  <c r="BA52" i="28"/>
  <c r="BF63" i="28"/>
  <c r="BA68" i="28"/>
  <c r="BA30" i="29"/>
  <c r="BA48" i="29"/>
  <c r="BB50" i="29"/>
  <c r="BA76" i="29"/>
  <c r="BA14" i="30"/>
  <c r="BA62" i="31"/>
  <c r="BB63" i="31"/>
  <c r="BF17" i="27"/>
  <c r="AN78" i="27"/>
  <c r="BA23" i="27"/>
  <c r="BA26" i="27"/>
  <c r="BA39" i="27"/>
  <c r="BA47" i="27"/>
  <c r="BA49" i="27"/>
  <c r="BA73" i="27"/>
  <c r="BG87" i="27"/>
  <c r="BA31" i="28"/>
  <c r="BA35" i="28"/>
  <c r="BA41" i="28"/>
  <c r="BA61" i="28"/>
  <c r="BA9" i="29"/>
  <c r="P81" i="29"/>
  <c r="BI63" i="29"/>
  <c r="BA58" i="29"/>
  <c r="BA60" i="29"/>
  <c r="BA68" i="29"/>
  <c r="BA83" i="29"/>
  <c r="AB17" i="30"/>
  <c r="BA57" i="30"/>
  <c r="BA20" i="28"/>
  <c r="BA26" i="28"/>
  <c r="BA73" i="28"/>
  <c r="BB87" i="28"/>
  <c r="BF50" i="30"/>
  <c r="BA47" i="30"/>
  <c r="BA51" i="30"/>
  <c r="BK63" i="30"/>
  <c r="BA83" i="30"/>
  <c r="BG87" i="30"/>
  <c r="BA32" i="34"/>
  <c r="AN50" i="34"/>
  <c r="BA48" i="34"/>
  <c r="BD63" i="34"/>
  <c r="BA82" i="34"/>
  <c r="BA14" i="35"/>
  <c r="P78" i="35"/>
  <c r="BA64" i="36"/>
  <c r="AN78" i="36"/>
  <c r="D78" i="28"/>
  <c r="P78" i="28"/>
  <c r="BA46" i="29"/>
  <c r="BD78" i="30"/>
  <c r="BH80" i="30"/>
  <c r="BD81" i="30"/>
  <c r="BH17" i="34"/>
  <c r="BA16" i="34"/>
  <c r="BA46" i="34"/>
  <c r="BK50" i="34"/>
  <c r="BE63" i="34"/>
  <c r="BA58" i="34"/>
  <c r="BA12" i="35"/>
  <c r="BA16" i="35"/>
  <c r="BA20" i="36"/>
  <c r="BF78" i="27"/>
  <c r="BC81" i="27"/>
  <c r="BA29" i="29"/>
  <c r="BH78" i="29"/>
  <c r="BI80" i="30"/>
  <c r="BE81" i="30"/>
  <c r="BA52" i="30"/>
  <c r="BA82" i="30"/>
  <c r="D87" i="30"/>
  <c r="D17" i="34"/>
  <c r="BA20" i="34"/>
  <c r="BB78" i="34"/>
  <c r="BA29" i="34"/>
  <c r="BI63" i="34"/>
  <c r="BA69" i="34"/>
  <c r="BB97" i="34"/>
  <c r="BF17" i="35"/>
  <c r="BA23" i="35"/>
  <c r="BA27" i="35"/>
  <c r="BA39" i="35"/>
  <c r="BH17" i="31"/>
  <c r="BA11" i="31"/>
  <c r="BA13" i="31"/>
  <c r="BG78" i="27"/>
  <c r="BB78" i="28"/>
  <c r="BI78" i="29"/>
  <c r="BF81" i="30"/>
  <c r="BB63" i="30"/>
  <c r="BC78" i="34"/>
  <c r="AB80" i="34"/>
  <c r="BL80" i="34"/>
  <c r="D63" i="34"/>
  <c r="BA62" i="34"/>
  <c r="BB78" i="35"/>
  <c r="D63" i="31"/>
  <c r="BA74" i="31"/>
  <c r="BA29" i="27"/>
  <c r="BH78" i="27"/>
  <c r="BA91" i="28"/>
  <c r="BJ78" i="29"/>
  <c r="BG78" i="30"/>
  <c r="BK80" i="30"/>
  <c r="BG81" i="30"/>
  <c r="BC78" i="30"/>
  <c r="AB17" i="34"/>
  <c r="AN80" i="34"/>
  <c r="D81" i="34"/>
  <c r="BA27" i="34"/>
  <c r="BA42" i="34"/>
  <c r="BA47" i="34"/>
  <c r="BB50" i="34"/>
  <c r="AN78" i="34"/>
  <c r="BA13" i="35"/>
  <c r="BA62" i="35"/>
  <c r="BA51" i="36"/>
  <c r="BD78" i="28"/>
  <c r="BB80" i="28"/>
  <c r="BA20" i="29"/>
  <c r="BA73" i="29"/>
  <c r="BK78" i="29"/>
  <c r="BH78" i="30"/>
  <c r="P50" i="30"/>
  <c r="BE78" i="30"/>
  <c r="AN17" i="34"/>
  <c r="BL17" i="34"/>
  <c r="BI17" i="34"/>
  <c r="BA25" i="34"/>
  <c r="BA30" i="34"/>
  <c r="BL63" i="34"/>
  <c r="BA59" i="34"/>
  <c r="BI63" i="35"/>
  <c r="BA56" i="35"/>
  <c r="BA13" i="36"/>
  <c r="BA71" i="31"/>
  <c r="BA64" i="27"/>
  <c r="BJ78" i="27"/>
  <c r="BA56" i="28"/>
  <c r="BE78" i="28"/>
  <c r="D78" i="29"/>
  <c r="P78" i="29"/>
  <c r="AB78" i="29"/>
  <c r="AN78" i="29"/>
  <c r="BL78" i="29"/>
  <c r="D78" i="30"/>
  <c r="BI78" i="30"/>
  <c r="BA22" i="30"/>
  <c r="BI81" i="30"/>
  <c r="BA49" i="30"/>
  <c r="BE63" i="30"/>
  <c r="BF78" i="30"/>
  <c r="BF78" i="34"/>
  <c r="BG50" i="34"/>
  <c r="BA52" i="34"/>
  <c r="AN63" i="34"/>
  <c r="BA64" i="34"/>
  <c r="BL78" i="34"/>
  <c r="BJ17" i="35"/>
  <c r="BA33" i="35"/>
  <c r="BJ63" i="35"/>
  <c r="BG63" i="35"/>
  <c r="BA15" i="33"/>
  <c r="P78" i="30"/>
  <c r="BJ78" i="30"/>
  <c r="BF63" i="30"/>
  <c r="BA61" i="30"/>
  <c r="BA69" i="30"/>
  <c r="BG78" i="34"/>
  <c r="BD80" i="34"/>
  <c r="BA59" i="35"/>
  <c r="BA27" i="36"/>
  <c r="BC78" i="36"/>
  <c r="AB78" i="30"/>
  <c r="BK78" i="30"/>
  <c r="BK81" i="30"/>
  <c r="BB50" i="30"/>
  <c r="BA46" i="30"/>
  <c r="BG63" i="30"/>
  <c r="BA60" i="30"/>
  <c r="BA65" i="30"/>
  <c r="BA76" i="30"/>
  <c r="BC17" i="34"/>
  <c r="BA15" i="34"/>
  <c r="BA22" i="34"/>
  <c r="BE80" i="34"/>
  <c r="BA26" i="34"/>
  <c r="BB81" i="34"/>
  <c r="BA39" i="34"/>
  <c r="BA60" i="34"/>
  <c r="BA104" i="34"/>
  <c r="BK81" i="35"/>
  <c r="BA30" i="35"/>
  <c r="BE80" i="36"/>
  <c r="BJ80" i="36"/>
  <c r="BA33" i="36"/>
  <c r="BA56" i="36"/>
  <c r="BE63" i="36"/>
  <c r="BA73" i="36"/>
  <c r="BJ78" i="32"/>
  <c r="AN78" i="30"/>
  <c r="BL78" i="30"/>
  <c r="BH63" i="30"/>
  <c r="BA58" i="30"/>
  <c r="BC81" i="34"/>
  <c r="BJ50" i="34"/>
  <c r="BA73" i="34"/>
  <c r="BA86" i="34"/>
  <c r="BA92" i="34"/>
  <c r="BC97" i="34"/>
  <c r="AB81" i="35"/>
  <c r="BL81" i="35"/>
  <c r="BF80" i="36"/>
  <c r="BA32" i="36"/>
  <c r="BI81" i="36"/>
  <c r="BA12" i="34"/>
  <c r="BA41" i="34"/>
  <c r="AB78" i="35"/>
  <c r="BK78" i="35"/>
  <c r="BC80" i="35"/>
  <c r="AN50" i="35"/>
  <c r="BK63" i="35"/>
  <c r="BA64" i="35"/>
  <c r="AB17" i="36"/>
  <c r="BK17" i="36"/>
  <c r="BH17" i="36"/>
  <c r="BC81" i="36"/>
  <c r="BA29" i="36"/>
  <c r="BF50" i="36"/>
  <c r="BC97" i="36"/>
  <c r="BA97" i="36" s="1"/>
  <c r="BI17" i="31"/>
  <c r="BF78" i="31"/>
  <c r="BA25" i="31"/>
  <c r="D81" i="31"/>
  <c r="BJ81" i="31"/>
  <c r="BA29" i="31"/>
  <c r="BA15" i="32"/>
  <c r="BA20" i="32"/>
  <c r="BA32" i="32"/>
  <c r="BA74" i="34"/>
  <c r="BA11" i="35"/>
  <c r="AN78" i="35"/>
  <c r="BL78" i="35"/>
  <c r="BD80" i="35"/>
  <c r="BB50" i="35"/>
  <c r="P50" i="35"/>
  <c r="BA76" i="35"/>
  <c r="BC78" i="35"/>
  <c r="AN17" i="36"/>
  <c r="BL17" i="36"/>
  <c r="BB78" i="36"/>
  <c r="BD81" i="36"/>
  <c r="BA37" i="36"/>
  <c r="BA61" i="36"/>
  <c r="BI78" i="36"/>
  <c r="BG78" i="31"/>
  <c r="P81" i="31"/>
  <c r="BK81" i="31"/>
  <c r="BA51" i="31"/>
  <c r="BJ63" i="31"/>
  <c r="BA82" i="31"/>
  <c r="BD78" i="34"/>
  <c r="BB80" i="34"/>
  <c r="BA20" i="35"/>
  <c r="BA26" i="35"/>
  <c r="BA41" i="35"/>
  <c r="BA82" i="35"/>
  <c r="BA11" i="36"/>
  <c r="BE81" i="36"/>
  <c r="BH63" i="36"/>
  <c r="BA67" i="36"/>
  <c r="BJ78" i="36"/>
  <c r="AB81" i="31"/>
  <c r="BA33" i="31"/>
  <c r="BA42" i="31"/>
  <c r="BA52" i="31"/>
  <c r="BA12" i="32"/>
  <c r="BA56" i="34"/>
  <c r="BE78" i="34"/>
  <c r="BA85" i="34"/>
  <c r="BF80" i="35"/>
  <c r="BD50" i="35"/>
  <c r="BB63" i="35"/>
  <c r="BA73" i="35"/>
  <c r="BH87" i="35"/>
  <c r="BA86" i="35"/>
  <c r="BB17" i="36"/>
  <c r="BA30" i="36"/>
  <c r="BA44" i="36"/>
  <c r="BI50" i="36"/>
  <c r="BA48" i="36"/>
  <c r="BA58" i="36"/>
  <c r="BA71" i="36"/>
  <c r="BI78" i="31"/>
  <c r="BA46" i="31"/>
  <c r="BC63" i="31"/>
  <c r="BA60" i="31"/>
  <c r="BF17" i="32"/>
  <c r="BA14" i="32"/>
  <c r="BA37" i="33"/>
  <c r="BE78" i="33"/>
  <c r="BG78" i="33"/>
  <c r="BA47" i="35"/>
  <c r="BC63" i="35"/>
  <c r="BA67" i="35"/>
  <c r="BA96" i="35"/>
  <c r="BA15" i="36"/>
  <c r="BE78" i="36"/>
  <c r="P80" i="36"/>
  <c r="BK80" i="36"/>
  <c r="D50" i="36"/>
  <c r="BA52" i="36"/>
  <c r="D63" i="36"/>
  <c r="BA85" i="36"/>
  <c r="D78" i="31"/>
  <c r="BE80" i="31"/>
  <c r="BA26" i="31"/>
  <c r="BB80" i="31"/>
  <c r="BA83" i="31"/>
  <c r="BD17" i="32"/>
  <c r="BA25" i="32"/>
  <c r="BA33" i="32"/>
  <c r="BF78" i="33"/>
  <c r="BH80" i="35"/>
  <c r="BA51" i="35"/>
  <c r="BD63" i="35"/>
  <c r="BA83" i="35"/>
  <c r="BF78" i="36"/>
  <c r="AB80" i="36"/>
  <c r="BL80" i="36"/>
  <c r="BA41" i="36"/>
  <c r="BK50" i="36"/>
  <c r="P63" i="36"/>
  <c r="BK63" i="36"/>
  <c r="BA68" i="36"/>
  <c r="BA86" i="36"/>
  <c r="BB17" i="31"/>
  <c r="P78" i="31"/>
  <c r="BF80" i="31"/>
  <c r="BA30" i="31"/>
  <c r="BA39" i="31"/>
  <c r="BA57" i="31"/>
  <c r="BE78" i="31"/>
  <c r="BC80" i="31"/>
  <c r="BK87" i="31"/>
  <c r="BH17" i="32"/>
  <c r="BA11" i="32"/>
  <c r="BG78" i="32"/>
  <c r="BA58" i="33"/>
  <c r="BH78" i="34"/>
  <c r="BE78" i="35"/>
  <c r="BI80" i="35"/>
  <c r="BE63" i="35"/>
  <c r="BG78" i="36"/>
  <c r="AN80" i="36"/>
  <c r="BL50" i="36"/>
  <c r="AB63" i="36"/>
  <c r="BL63" i="36"/>
  <c r="BL78" i="31"/>
  <c r="BA23" i="31"/>
  <c r="BA31" i="31"/>
  <c r="BF63" i="31"/>
  <c r="BA64" i="31"/>
  <c r="BA76" i="31"/>
  <c r="BH78" i="31"/>
  <c r="BB81" i="31"/>
  <c r="BH78" i="32"/>
  <c r="P78" i="32"/>
  <c r="BA92" i="32"/>
  <c r="BA57" i="33"/>
  <c r="BF78" i="35"/>
  <c r="BF63" i="35"/>
  <c r="BA60" i="35"/>
  <c r="AB87" i="35"/>
  <c r="BH78" i="36"/>
  <c r="BA25" i="36"/>
  <c r="BJ81" i="36"/>
  <c r="BA31" i="36"/>
  <c r="AN50" i="36"/>
  <c r="BA49" i="36"/>
  <c r="AN63" i="36"/>
  <c r="BA62" i="36"/>
  <c r="BA82" i="36"/>
  <c r="BG87" i="36"/>
  <c r="BA15" i="31"/>
  <c r="AN78" i="31"/>
  <c r="BH80" i="31"/>
  <c r="BA27" i="31"/>
  <c r="BG63" i="31"/>
  <c r="BA61" i="31"/>
  <c r="BA73" i="31"/>
  <c r="BI78" i="32"/>
  <c r="BA30" i="32"/>
  <c r="BG81" i="35"/>
  <c r="BA57" i="35"/>
  <c r="BB97" i="35"/>
  <c r="BA16" i="36"/>
  <c r="BA22" i="36"/>
  <c r="BA35" i="36"/>
  <c r="BA46" i="36"/>
  <c r="BB63" i="36"/>
  <c r="BE17" i="31"/>
  <c r="BA12" i="31"/>
  <c r="BB78" i="31"/>
  <c r="BA68" i="31"/>
  <c r="D78" i="32"/>
  <c r="BA26" i="32"/>
  <c r="BA25" i="33"/>
  <c r="D81" i="33"/>
  <c r="BJ81" i="33"/>
  <c r="BH78" i="35"/>
  <c r="BH81" i="35"/>
  <c r="D50" i="35"/>
  <c r="BA52" i="35"/>
  <c r="BD80" i="36"/>
  <c r="BA42" i="36"/>
  <c r="BC63" i="36"/>
  <c r="BA59" i="36"/>
  <c r="BA104" i="36"/>
  <c r="BF17" i="31"/>
  <c r="BA32" i="31"/>
  <c r="BI63" i="31"/>
  <c r="BA58" i="31"/>
  <c r="BA67" i="31"/>
  <c r="BA69" i="31"/>
  <c r="BA31" i="32"/>
  <c r="BA35" i="32"/>
  <c r="BA42" i="32"/>
  <c r="BK78" i="32"/>
  <c r="AB63" i="33"/>
  <c r="O170" i="115"/>
  <c r="BL18" i="115"/>
  <c r="BJ28" i="115"/>
  <c r="BA85" i="35"/>
  <c r="BD87" i="36"/>
  <c r="BB80" i="32"/>
  <c r="P81" i="32"/>
  <c r="BJ81" i="32"/>
  <c r="BA29" i="32"/>
  <c r="BA37" i="32"/>
  <c r="BH50" i="32"/>
  <c r="BA52" i="32"/>
  <c r="BL63" i="32"/>
  <c r="BA62" i="32"/>
  <c r="BA12" i="33"/>
  <c r="BB80" i="33"/>
  <c r="P81" i="33"/>
  <c r="BK81" i="33"/>
  <c r="BA54" i="33"/>
  <c r="BK28" i="115"/>
  <c r="BJ53" i="115"/>
  <c r="BK53" i="115"/>
  <c r="BL53" i="115"/>
  <c r="BC80" i="32"/>
  <c r="AB81" i="32"/>
  <c r="BK81" i="32"/>
  <c r="BA44" i="32"/>
  <c r="BA48" i="32"/>
  <c r="BH17" i="33"/>
  <c r="BE17" i="33"/>
  <c r="BH78" i="33"/>
  <c r="AB81" i="33"/>
  <c r="BL81" i="33"/>
  <c r="BA33" i="33"/>
  <c r="BA48" i="33"/>
  <c r="BC63" i="33"/>
  <c r="BA37" i="101"/>
  <c r="P39" i="13"/>
  <c r="AD170" i="115"/>
  <c r="BO43" i="115"/>
  <c r="G43" i="115"/>
  <c r="AN81" i="32"/>
  <c r="BL81" i="32"/>
  <c r="BA41" i="32"/>
  <c r="D50" i="32"/>
  <c r="BB97" i="32"/>
  <c r="BI78" i="33"/>
  <c r="BA82" i="33"/>
  <c r="BA46" i="35"/>
  <c r="BD78" i="36"/>
  <c r="BB80" i="36"/>
  <c r="BA20" i="31"/>
  <c r="BE80" i="32"/>
  <c r="P50" i="32"/>
  <c r="BK50" i="32"/>
  <c r="BC63" i="32"/>
  <c r="BC97" i="32"/>
  <c r="BJ17" i="33"/>
  <c r="D78" i="33"/>
  <c r="BJ78" i="33"/>
  <c r="BA26" i="33"/>
  <c r="BA35" i="33"/>
  <c r="BE63" i="33"/>
  <c r="BA64" i="33"/>
  <c r="BJ78" i="31"/>
  <c r="BB78" i="32"/>
  <c r="BF80" i="32"/>
  <c r="BB81" i="32"/>
  <c r="AB50" i="32"/>
  <c r="BL50" i="32"/>
  <c r="BA49" i="32"/>
  <c r="BD63" i="32"/>
  <c r="BA66" i="32"/>
  <c r="BA67" i="32"/>
  <c r="BF80" i="33"/>
  <c r="BA30" i="33"/>
  <c r="BA44" i="33"/>
  <c r="T28" i="22"/>
  <c r="T46" i="22"/>
  <c r="BK78" i="31"/>
  <c r="BC78" i="32"/>
  <c r="BG80" i="32"/>
  <c r="BC81" i="32"/>
  <c r="AN50" i="32"/>
  <c r="BA57" i="32"/>
  <c r="BK63" i="32"/>
  <c r="BA61" i="32"/>
  <c r="BA82" i="32"/>
  <c r="BD87" i="32"/>
  <c r="BA14" i="33"/>
  <c r="BA23" i="33"/>
  <c r="BG80" i="33"/>
  <c r="BA46" i="33"/>
  <c r="BH55" i="33"/>
  <c r="BA53" i="33"/>
  <c r="BF55" i="33"/>
  <c r="BG63" i="33"/>
  <c r="BA74" i="33"/>
  <c r="AB78" i="31"/>
  <c r="BD78" i="32"/>
  <c r="BD81" i="32"/>
  <c r="BB50" i="32"/>
  <c r="BA56" i="32"/>
  <c r="BA71" i="32"/>
  <c r="BA73" i="32"/>
  <c r="BA86" i="32"/>
  <c r="BA32" i="33"/>
  <c r="BA41" i="33"/>
  <c r="BA67" i="33"/>
  <c r="L83" i="12"/>
  <c r="BE78" i="32"/>
  <c r="D80" i="32"/>
  <c r="BA39" i="32"/>
  <c r="BA85" i="32"/>
  <c r="BF87" i="32"/>
  <c r="BA11" i="33"/>
  <c r="BB78" i="33"/>
  <c r="BA27" i="33"/>
  <c r="BC50" i="33"/>
  <c r="BJ55" i="33"/>
  <c r="BI63" i="33"/>
  <c r="BA61" i="33"/>
  <c r="BA62" i="33"/>
  <c r="BA66" i="33"/>
  <c r="BI87" i="33"/>
  <c r="BL33" i="115"/>
  <c r="BO128" i="115"/>
  <c r="BF78" i="32"/>
  <c r="P80" i="32"/>
  <c r="BF81" i="32"/>
  <c r="BA51" i="32"/>
  <c r="BH63" i="32"/>
  <c r="BA68" i="32"/>
  <c r="BC78" i="33"/>
  <c r="BG81" i="33"/>
  <c r="BA39" i="33"/>
  <c r="P55" i="33"/>
  <c r="BJ63" i="33"/>
  <c r="BA60" i="33"/>
  <c r="BA65" i="33"/>
  <c r="BD19" i="115"/>
  <c r="BD69" i="115"/>
  <c r="BK103" i="115"/>
  <c r="BB17" i="33"/>
  <c r="BA29" i="33"/>
  <c r="BA42" i="101"/>
  <c r="BA60" i="101"/>
  <c r="N58" i="13"/>
  <c r="P21" i="13"/>
  <c r="BD12" i="115"/>
  <c r="AS170" i="115"/>
  <c r="BD47" i="115"/>
  <c r="BO68" i="115"/>
  <c r="BM83" i="115"/>
  <c r="BO143" i="115"/>
  <c r="P22" i="22"/>
  <c r="Q46" i="22"/>
  <c r="BB50" i="33"/>
  <c r="BA24" i="101"/>
  <c r="BD17" i="115"/>
  <c r="BD20" i="115"/>
  <c r="S38" i="115"/>
  <c r="BD57" i="115"/>
  <c r="AE63" i="115"/>
  <c r="BD87" i="115"/>
  <c r="BK168" i="115"/>
  <c r="BL168" i="115"/>
  <c r="BA91" i="32"/>
  <c r="BA39" i="101"/>
  <c r="BA57" i="101"/>
  <c r="BL28" i="115"/>
  <c r="AE33" i="115"/>
  <c r="BK98" i="115"/>
  <c r="BL98" i="115"/>
  <c r="U51" i="23"/>
  <c r="U51" i="22"/>
  <c r="BA20" i="33"/>
  <c r="BA73" i="33"/>
  <c r="BK78"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J87" i="33"/>
  <c r="E83" i="12"/>
  <c r="BA15" i="101"/>
  <c r="BA33" i="101"/>
  <c r="BA51" i="101"/>
  <c r="Y170" i="115"/>
  <c r="AL170" i="115"/>
  <c r="AY170" i="115"/>
  <c r="S28" i="115"/>
  <c r="BD32" i="115"/>
  <c r="BK93" i="115"/>
  <c r="BL93" i="115"/>
  <c r="BK87" i="33"/>
  <c r="BB97" i="33"/>
  <c r="BA29" i="101"/>
  <c r="BA47" i="101"/>
  <c r="BA65" i="101"/>
  <c r="BA69" i="101"/>
  <c r="M170" i="115"/>
  <c r="Z170" i="115"/>
  <c r="AM170" i="115"/>
  <c r="AQ23" i="115"/>
  <c r="BD35" i="115"/>
  <c r="BD41" i="115"/>
  <c r="BD49" i="115"/>
  <c r="BD130" i="115"/>
  <c r="BD145" i="115"/>
  <c r="BL163" i="115"/>
  <c r="AN87" i="33"/>
  <c r="BL87" i="33"/>
  <c r="BC97" i="33"/>
  <c r="N75" i="12"/>
  <c r="BA48" i="101"/>
  <c r="BA66" i="101"/>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P48" i="23"/>
  <c r="P52" i="23" s="1"/>
  <c r="P56" i="23" s="1"/>
  <c r="P28" i="23"/>
  <c r="P40"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V41" i="22"/>
  <c r="V45" i="23"/>
  <c r="H47" i="23"/>
  <c r="H45" i="23"/>
  <c r="U64" i="60"/>
  <c r="H64" i="22"/>
  <c r="U20" i="62"/>
  <c r="V20" i="22"/>
  <c r="U20" i="22" s="1"/>
  <c r="W46" i="62"/>
  <c r="W52" i="62" s="1"/>
  <c r="W56" i="62" s="1"/>
  <c r="V28" i="67"/>
  <c r="V40" i="67" s="1"/>
  <c r="V46" i="67"/>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T75" i="23" s="1"/>
  <c r="H65" i="60"/>
  <c r="H49" i="61"/>
  <c r="Q45" i="22"/>
  <c r="P54" i="22"/>
  <c r="P55" i="22" s="1"/>
  <c r="E65" i="22"/>
  <c r="U24" i="23"/>
  <c r="V24" i="22"/>
  <c r="U24" i="22" s="1"/>
  <c r="C41" i="124" s="1"/>
  <c r="F41" i="124" s="1"/>
  <c r="H40" i="23"/>
  <c r="U27" i="22"/>
  <c r="U33" i="22"/>
  <c r="C47" i="124" s="1"/>
  <c r="F47" i="124" s="1"/>
  <c r="U33" i="23"/>
  <c r="L46" i="60"/>
  <c r="L52" i="60" s="1"/>
  <c r="L56" i="60" s="1"/>
  <c r="U25" i="61"/>
  <c r="U47" i="61" s="1"/>
  <c r="V47" i="61"/>
  <c r="V25" i="22"/>
  <c r="V47" i="22"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U27" i="62"/>
  <c r="U31" i="62"/>
  <c r="W45" i="62"/>
  <c r="U64" i="64"/>
  <c r="U59" i="68"/>
  <c r="U65" i="68" s="1"/>
  <c r="D65" i="68"/>
  <c r="V87" i="102"/>
  <c r="D87" i="102"/>
  <c r="P87" i="102"/>
  <c r="T45" i="22"/>
  <c r="L22" i="117" s="1"/>
  <c r="V46" i="60"/>
  <c r="V52" i="60" s="1"/>
  <c r="V56" i="60" s="1"/>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U32" i="60"/>
  <c r="W28" i="61"/>
  <c r="W40" i="61" s="1"/>
  <c r="H47" i="61"/>
  <c r="F56" i="61"/>
  <c r="U42" i="62"/>
  <c r="P49" i="65"/>
  <c r="D65" i="23"/>
  <c r="U34" i="62"/>
  <c r="U44" i="62"/>
  <c r="T73" i="63"/>
  <c r="T75" i="63" s="1"/>
  <c r="U26" i="63"/>
  <c r="U23" i="64"/>
  <c r="L47" i="64"/>
  <c r="D49" i="64"/>
  <c r="U61" i="64"/>
  <c r="L46" i="65"/>
  <c r="L52" i="65" s="1"/>
  <c r="L56"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U65" i="63" s="1"/>
  <c r="D65" i="63"/>
  <c r="D48" i="64"/>
  <c r="V65" i="64"/>
  <c r="W46" i="65"/>
  <c r="D65" i="66"/>
  <c r="U59" i="66"/>
  <c r="U65" i="66" s="1"/>
  <c r="U44" i="67"/>
  <c r="U49" i="67" s="1"/>
  <c r="V49" i="67"/>
  <c r="H46" i="69"/>
  <c r="H28" i="69"/>
  <c r="H40" i="69" s="1"/>
  <c r="P46" i="62"/>
  <c r="P52" i="62" s="1"/>
  <c r="P56" i="62" s="1"/>
  <c r="U60" i="62"/>
  <c r="D28" i="63"/>
  <c r="D40" i="63" s="1"/>
  <c r="L49" i="63"/>
  <c r="V45" i="63"/>
  <c r="U43" i="63"/>
  <c r="T52" i="63"/>
  <c r="T56" i="63" s="1"/>
  <c r="T72"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W52" i="66" s="1"/>
  <c r="W56" i="66" s="1"/>
  <c r="U37" i="66"/>
  <c r="U48" i="66" s="1"/>
  <c r="L28" i="67"/>
  <c r="L40" i="67" s="1"/>
  <c r="L46" i="67"/>
  <c r="E52" i="67"/>
  <c r="E56" i="67" s="1"/>
  <c r="H28" i="68"/>
  <c r="H40" i="68" s="1"/>
  <c r="H46" i="68"/>
  <c r="P28" i="69"/>
  <c r="P40" i="69" s="1"/>
  <c r="P46" i="69"/>
  <c r="P52" i="69" s="1"/>
  <c r="P56"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36" i="14"/>
  <c r="H44" i="14"/>
  <c r="F36" i="121"/>
  <c r="S36" i="121"/>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V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T29" i="16"/>
  <c r="T30"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M45" i="117"/>
  <c r="L51" i="117"/>
  <c r="J45" i="117"/>
  <c r="L48" i="117"/>
  <c r="M42" i="117"/>
  <c r="K48" i="117"/>
  <c r="L49" i="117"/>
  <c r="J42" i="117"/>
  <c r="K46" i="117"/>
  <c r="L45" i="117"/>
  <c r="D43" i="117"/>
  <c r="L43" i="117"/>
  <c r="L42" i="117"/>
  <c r="J48" i="117"/>
  <c r="J52" i="117"/>
  <c r="K45" i="117"/>
  <c r="L52" i="117"/>
  <c r="M44" i="117"/>
  <c r="J51" i="117"/>
  <c r="L44" i="117"/>
  <c r="M52" i="117"/>
  <c r="L47" i="117"/>
  <c r="M48" i="117"/>
  <c r="K49" i="117"/>
  <c r="M43" i="117"/>
  <c r="M47" i="117"/>
  <c r="K47" i="117"/>
  <c r="BA83" i="9" l="1"/>
  <c r="BA82" i="9"/>
  <c r="BA60" i="9"/>
  <c r="BA58" i="9"/>
  <c r="T31" i="16"/>
  <c r="T33" i="16" s="1"/>
  <c r="T34" i="16" s="1"/>
  <c r="BA104" i="9"/>
  <c r="BA61" i="9"/>
  <c r="P72" i="23"/>
  <c r="P73" i="23" s="1"/>
  <c r="P75" i="23" s="1"/>
  <c r="L72" i="69"/>
  <c r="L73" i="69" s="1"/>
  <c r="L75" i="69" s="1"/>
  <c r="D56" i="61"/>
  <c r="P72" i="69"/>
  <c r="P73" i="69" s="1"/>
  <c r="P75" i="69" s="1"/>
  <c r="W52" i="67"/>
  <c r="W56" i="67" s="1"/>
  <c r="L72" i="66"/>
  <c r="L73" i="66" s="1"/>
  <c r="L75" i="66" s="1"/>
  <c r="P72" i="61"/>
  <c r="P73" i="61" s="1"/>
  <c r="P75" i="61" s="1"/>
  <c r="L72" i="60"/>
  <c r="L73" i="60" s="1"/>
  <c r="L75" i="60" s="1"/>
  <c r="V52" i="67"/>
  <c r="V56" i="67" s="1"/>
  <c r="BA50" i="32"/>
  <c r="L72" i="61"/>
  <c r="L73" i="61" s="1"/>
  <c r="L75" i="61" s="1"/>
  <c r="W52" i="65"/>
  <c r="H52" i="61"/>
  <c r="H56" i="61" s="1"/>
  <c r="E52" i="22"/>
  <c r="E56" i="22" s="1"/>
  <c r="C18" i="124"/>
  <c r="P72" i="62"/>
  <c r="P73" i="62" s="1"/>
  <c r="P75" i="62" s="1"/>
  <c r="H48" i="22"/>
  <c r="P52" i="68"/>
  <c r="P56" i="68" s="1"/>
  <c r="V52" i="66"/>
  <c r="V56" i="66" s="1"/>
  <c r="L72" i="65"/>
  <c r="L73" i="65" s="1"/>
  <c r="L75" i="65" s="1"/>
  <c r="U45" i="23"/>
  <c r="V52" i="23"/>
  <c r="V56" i="23" s="1"/>
  <c r="U49" i="64"/>
  <c r="L72" i="64"/>
  <c r="L73" i="64" s="1"/>
  <c r="L75" i="64" s="1"/>
  <c r="P72" i="60"/>
  <c r="P73" i="60" s="1"/>
  <c r="P75" i="60" s="1"/>
  <c r="L72" i="62"/>
  <c r="L73" i="62" s="1"/>
  <c r="L75" i="62" s="1"/>
  <c r="H72" i="62"/>
  <c r="H73" i="62" s="1"/>
  <c r="H75" i="62" s="1"/>
  <c r="T38" i="121"/>
  <c r="T46" i="121" s="1"/>
  <c r="T47" i="121" s="1"/>
  <c r="U49" i="66"/>
  <c r="BD28" i="115"/>
  <c r="BA97" i="31"/>
  <c r="BA91" i="9"/>
  <c r="BD148" i="115"/>
  <c r="BD133" i="115"/>
  <c r="BD68" i="115"/>
  <c r="P52" i="13"/>
  <c r="N40" i="12"/>
  <c r="BA87" i="31"/>
  <c r="BD153" i="115"/>
  <c r="F170" i="115"/>
  <c r="BD78" i="115"/>
  <c r="BD138" i="115"/>
  <c r="BD38" i="115"/>
  <c r="BD93" i="115"/>
  <c r="BG170" i="115"/>
  <c r="BI170" i="115"/>
  <c r="BE170" i="115"/>
  <c r="BD108" i="115"/>
  <c r="BN170" i="115"/>
  <c r="BD163" i="115"/>
  <c r="BK170" i="115"/>
  <c r="BD123" i="115"/>
  <c r="BD33" i="115"/>
  <c r="BA97" i="35"/>
  <c r="BD53" i="115"/>
  <c r="BD128" i="115"/>
  <c r="BD23" i="115"/>
  <c r="BD143" i="115"/>
  <c r="BD73" i="115"/>
  <c r="BD83" i="115"/>
  <c r="BJ170" i="115"/>
  <c r="BA87" i="30"/>
  <c r="BD118" i="115"/>
  <c r="BD88" i="115"/>
  <c r="BD113" i="115"/>
  <c r="BD48" i="115"/>
  <c r="BD103" i="115"/>
  <c r="BD98" i="115"/>
  <c r="BD18" i="115"/>
  <c r="BH170" i="115"/>
  <c r="BD63" i="115"/>
  <c r="BD58" i="115"/>
  <c r="BO170" i="115"/>
  <c r="BD43" i="115"/>
  <c r="BL170" i="115"/>
  <c r="AQ170" i="115"/>
  <c r="BA97" i="27"/>
  <c r="BA85" i="9"/>
  <c r="BA30" i="9"/>
  <c r="C17" i="124" s="1"/>
  <c r="I7" i="117"/>
  <c r="BA96" i="9"/>
  <c r="BA97" i="9" s="1"/>
  <c r="BA87" i="4"/>
  <c r="BH50" i="9"/>
  <c r="BA63" i="33"/>
  <c r="BA20" i="9"/>
  <c r="BA95" i="9"/>
  <c r="BA39" i="9"/>
  <c r="BA69" i="9"/>
  <c r="BA47" i="9"/>
  <c r="H8" i="14"/>
  <c r="H14" i="14" s="1"/>
  <c r="C14" i="14"/>
  <c r="BA14" i="9"/>
  <c r="S12" i="16"/>
  <c r="R12" i="16" s="1"/>
  <c r="BA27" i="9"/>
  <c r="BA71" i="9"/>
  <c r="BA67" i="9"/>
  <c r="BA44" i="9"/>
  <c r="BA41" i="9"/>
  <c r="BA22" i="9"/>
  <c r="BA65" i="9"/>
  <c r="BA37" i="9"/>
  <c r="BA66" i="9"/>
  <c r="BA35" i="9"/>
  <c r="BA51" i="9"/>
  <c r="BA86" i="9"/>
  <c r="BA23" i="9"/>
  <c r="BA57" i="9"/>
  <c r="BA16" i="9"/>
  <c r="BA15" i="9"/>
  <c r="BA11" i="9"/>
  <c r="AZ108" i="36"/>
  <c r="AZ108" i="31"/>
  <c r="BA80" i="29"/>
  <c r="S19" i="121"/>
  <c r="O19" i="121"/>
  <c r="O11" i="121"/>
  <c r="AZ108" i="30"/>
  <c r="BL87" i="9"/>
  <c r="AZ108" i="28"/>
  <c r="BA59" i="9"/>
  <c r="BA33" i="9"/>
  <c r="AZ108" i="33"/>
  <c r="AZ108" i="27"/>
  <c r="O24" i="121"/>
  <c r="O20" i="16"/>
  <c r="AZ108" i="35"/>
  <c r="BA76" i="9"/>
  <c r="AZ108" i="29"/>
  <c r="BA56" i="9"/>
  <c r="BA68" i="9"/>
  <c r="AZ108" i="34"/>
  <c r="O22" i="121"/>
  <c r="O18" i="16"/>
  <c r="BE50" i="9"/>
  <c r="AZ108" i="32"/>
  <c r="BA50" i="30"/>
  <c r="BB87" i="9"/>
  <c r="BA52" i="9"/>
  <c r="O20" i="121"/>
  <c r="O17" i="16"/>
  <c r="C24" i="16"/>
  <c r="S24" i="16"/>
  <c r="R24" i="16" s="1"/>
  <c r="L9" i="16"/>
  <c r="I9" i="16"/>
  <c r="F9" i="16"/>
  <c r="H7" i="117"/>
  <c r="E22" i="119"/>
  <c r="BA63" i="34"/>
  <c r="BA50" i="34"/>
  <c r="BA17" i="34"/>
  <c r="E19" i="119"/>
  <c r="E23" i="119"/>
  <c r="E27" i="119"/>
  <c r="E24" i="119"/>
  <c r="BA29" i="9"/>
  <c r="BA93" i="9"/>
  <c r="BA74" i="9"/>
  <c r="BA54" i="9"/>
  <c r="E26" i="119"/>
  <c r="E16" i="119"/>
  <c r="BB81" i="9"/>
  <c r="E20" i="119"/>
  <c r="E17" i="119"/>
  <c r="E28" i="122"/>
  <c r="E20" i="122"/>
  <c r="E19" i="122"/>
  <c r="E27" i="122"/>
  <c r="E26" i="122"/>
  <c r="E18" i="122"/>
  <c r="E25" i="122"/>
  <c r="E17" i="122"/>
  <c r="E24" i="122"/>
  <c r="E16" i="122"/>
  <c r="E23" i="122"/>
  <c r="E22" i="122"/>
  <c r="E21" i="122"/>
  <c r="E28" i="119"/>
  <c r="E25" i="119"/>
  <c r="BA87" i="34"/>
  <c r="E21" i="119"/>
  <c r="E18" i="119"/>
  <c r="BA17" i="28"/>
  <c r="BA87" i="33"/>
  <c r="BF87" i="9"/>
  <c r="BA63" i="31"/>
  <c r="BH87" i="9"/>
  <c r="AB97" i="9"/>
  <c r="BA87" i="32"/>
  <c r="BL63" i="9"/>
  <c r="BA97" i="28"/>
  <c r="BA50" i="31"/>
  <c r="BE87" i="9"/>
  <c r="BB63" i="9"/>
  <c r="BI50" i="9"/>
  <c r="BJ87" i="9"/>
  <c r="BE17" i="9"/>
  <c r="D87" i="9"/>
  <c r="BA87" i="27"/>
  <c r="BD87" i="9"/>
  <c r="BG17" i="9"/>
  <c r="BA26" i="9"/>
  <c r="BI87" i="9"/>
  <c r="BA97" i="32"/>
  <c r="BA17" i="29"/>
  <c r="BA50" i="28"/>
  <c r="BC80" i="9"/>
  <c r="BH17" i="9"/>
  <c r="BJ17" i="9"/>
  <c r="BA17" i="27"/>
  <c r="BA63" i="29"/>
  <c r="BA17" i="4"/>
  <c r="N83" i="12"/>
  <c r="BA87" i="35"/>
  <c r="BD63" i="9"/>
  <c r="BA80" i="35"/>
  <c r="BA97" i="34"/>
  <c r="BK80" i="9"/>
  <c r="BK17" i="9"/>
  <c r="BA97" i="30"/>
  <c r="BH63" i="9"/>
  <c r="BE80" i="9"/>
  <c r="BD17" i="9"/>
  <c r="BH81" i="9"/>
  <c r="BL17" i="9"/>
  <c r="BI80" i="9"/>
  <c r="BA50" i="35"/>
  <c r="BA81" i="36"/>
  <c r="BA63" i="27"/>
  <c r="BA63" i="4"/>
  <c r="BJ50" i="9"/>
  <c r="BF17" i="9"/>
  <c r="BA81" i="30"/>
  <c r="BF80" i="9"/>
  <c r="BB80" i="9"/>
  <c r="BA63" i="32"/>
  <c r="BA55" i="33"/>
  <c r="BA17" i="35"/>
  <c r="BJ63" i="9"/>
  <c r="BD81" i="9"/>
  <c r="BA78" i="30"/>
  <c r="BG81" i="9"/>
  <c r="BB17" i="9"/>
  <c r="BC87" i="9"/>
  <c r="BF50" i="9"/>
  <c r="BA97" i="29"/>
  <c r="BC50" i="9"/>
  <c r="L48" i="22"/>
  <c r="AN97" i="9"/>
  <c r="V88" i="102"/>
  <c r="M52" i="22"/>
  <c r="M56" i="22" s="1"/>
  <c r="P49" i="22"/>
  <c r="F18" i="124"/>
  <c r="E18" i="124"/>
  <c r="P87" i="9"/>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X87" i="102"/>
  <c r="U87" i="102" s="1"/>
  <c r="D47" i="22"/>
  <c r="BA9" i="9"/>
  <c r="U37" i="22"/>
  <c r="D46" i="22"/>
  <c r="D65" i="22"/>
  <c r="U71" i="22"/>
  <c r="D48" i="22"/>
  <c r="P17" i="9"/>
  <c r="W45" i="22"/>
  <c r="AB63" i="9"/>
  <c r="D17" i="9"/>
  <c r="R52" i="22"/>
  <c r="R56" i="22" s="1"/>
  <c r="L40" i="22"/>
  <c r="U44" i="22"/>
  <c r="U49" i="22" s="1"/>
  <c r="P97" i="9"/>
  <c r="BA76" i="101"/>
  <c r="I52" i="22"/>
  <c r="I56" i="22" s="1"/>
  <c r="V46" i="22"/>
  <c r="D97" i="9"/>
  <c r="P46" i="22"/>
  <c r="AN17" i="9"/>
  <c r="P47" i="22"/>
  <c r="L49" i="22"/>
  <c r="AB17" i="9"/>
  <c r="BA50" i="9"/>
  <c r="U25" i="22"/>
  <c r="U47" i="22" s="1"/>
  <c r="BA64" i="9"/>
  <c r="AN63" i="9"/>
  <c r="P63" i="9"/>
  <c r="AB87" i="9"/>
  <c r="H46" i="22"/>
  <c r="L46" i="22"/>
  <c r="H47" i="22"/>
  <c r="AN87" i="9"/>
  <c r="U65" i="22"/>
  <c r="BA25" i="9"/>
  <c r="AZ84" i="9"/>
  <c r="AZ88" i="9" s="1"/>
  <c r="AZ105" i="9" s="1"/>
  <c r="AZ106" i="9" s="1"/>
  <c r="U42" i="22"/>
  <c r="L45" i="22"/>
  <c r="J22" i="117" s="1"/>
  <c r="U46" i="64"/>
  <c r="U28" i="64"/>
  <c r="U40" i="64" s="1"/>
  <c r="BA78" i="34"/>
  <c r="BK63" i="9"/>
  <c r="BA78" i="4"/>
  <c r="BA80" i="27"/>
  <c r="P80" i="9"/>
  <c r="U28" i="63"/>
  <c r="U40" i="63" s="1"/>
  <c r="U46" i="63"/>
  <c r="U48" i="69"/>
  <c r="H72" i="64"/>
  <c r="H73" i="64" s="1"/>
  <c r="H75" i="64" s="1"/>
  <c r="D52" i="63"/>
  <c r="D56" i="63" s="1"/>
  <c r="U49" i="60"/>
  <c r="U65" i="67"/>
  <c r="L47" i="22"/>
  <c r="BA80" i="36"/>
  <c r="BA81" i="34"/>
  <c r="BA80" i="34"/>
  <c r="BH80" i="9"/>
  <c r="BC78" i="9"/>
  <c r="AN78" i="9"/>
  <c r="BJ78" i="9"/>
  <c r="BK78" i="9"/>
  <c r="BE78" i="9"/>
  <c r="BF63" i="9"/>
  <c r="AB78" i="9"/>
  <c r="BI78" i="9"/>
  <c r="U47" i="69"/>
  <c r="H52" i="67"/>
  <c r="H56" i="67" s="1"/>
  <c r="U45" i="68"/>
  <c r="L72" i="68"/>
  <c r="L73" i="68" s="1"/>
  <c r="L75" i="68" s="1"/>
  <c r="D52" i="67"/>
  <c r="D56" i="67" s="1"/>
  <c r="P72" i="64"/>
  <c r="P73" i="64" s="1"/>
  <c r="P75" i="64" s="1"/>
  <c r="L72" i="23"/>
  <c r="L73" i="23" s="1"/>
  <c r="L75" i="23" s="1"/>
  <c r="H65" i="22"/>
  <c r="P52" i="63"/>
  <c r="P56" i="63" s="1"/>
  <c r="BF170" i="115"/>
  <c r="BA80" i="33"/>
  <c r="BA78" i="32"/>
  <c r="BA78" i="36"/>
  <c r="BA50" i="29"/>
  <c r="BG87" i="9"/>
  <c r="BA80" i="30"/>
  <c r="BF81" i="9"/>
  <c r="BA73" i="9"/>
  <c r="BL81" i="9"/>
  <c r="P78" i="9"/>
  <c r="BC17" i="9"/>
  <c r="D50" i="9"/>
  <c r="P72" i="65"/>
  <c r="P73" i="65" s="1"/>
  <c r="P75" i="65" s="1"/>
  <c r="AN80" i="9"/>
  <c r="U45" i="67"/>
  <c r="H52" i="68"/>
  <c r="H56" i="68" s="1"/>
  <c r="V52" i="68"/>
  <c r="V56" i="68" s="1"/>
  <c r="P56" i="66"/>
  <c r="V55" i="22"/>
  <c r="U49" i="23"/>
  <c r="U46" i="67"/>
  <c r="U52" i="67" s="1"/>
  <c r="U56" i="67" s="1"/>
  <c r="U28" i="67"/>
  <c r="U40" i="67" s="1"/>
  <c r="V45" i="22"/>
  <c r="U41" i="22"/>
  <c r="C51" i="124" s="1"/>
  <c r="F51" i="124" s="1"/>
  <c r="U65" i="61"/>
  <c r="D45" i="22"/>
  <c r="H22" i="117" s="1"/>
  <c r="P40" i="22"/>
  <c r="BD168" i="115"/>
  <c r="BA81" i="33"/>
  <c r="BA87" i="36"/>
  <c r="BA81" i="35"/>
  <c r="BA63" i="35"/>
  <c r="BB50" i="9"/>
  <c r="BC63" i="9"/>
  <c r="BA50" i="27"/>
  <c r="BJ80" i="9"/>
  <c r="BD78" i="9"/>
  <c r="BG78" i="9"/>
  <c r="BB78" i="9"/>
  <c r="D78" i="9"/>
  <c r="AN50" i="9"/>
  <c r="AB50" i="9"/>
  <c r="AB81" i="9"/>
  <c r="BM170" i="115"/>
  <c r="V52" i="69"/>
  <c r="V56" i="69" s="1"/>
  <c r="U28" i="62"/>
  <c r="U40" i="62" s="1"/>
  <c r="U45" i="62"/>
  <c r="D72" i="23"/>
  <c r="D73" i="23" s="1"/>
  <c r="D75" i="23" s="1"/>
  <c r="H45" i="22"/>
  <c r="H52" i="23"/>
  <c r="H56" i="23" s="1"/>
  <c r="U21" i="22"/>
  <c r="BA81" i="32"/>
  <c r="BA50" i="36"/>
  <c r="BA78" i="35"/>
  <c r="BA63" i="36"/>
  <c r="BD50" i="9"/>
  <c r="BA81" i="29"/>
  <c r="BA17" i="30"/>
  <c r="BD80" i="9"/>
  <c r="BK50" i="9"/>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A50" i="33"/>
  <c r="T52" i="22"/>
  <c r="T56" i="22" s="1"/>
  <c r="T72" i="22" s="1"/>
  <c r="T73" i="22" s="1"/>
  <c r="T75" i="22" s="1"/>
  <c r="BI17" i="9"/>
  <c r="BA63" i="30"/>
  <c r="D81" i="9"/>
  <c r="BK87" i="9"/>
  <c r="AB80" i="9"/>
  <c r="H52" i="69"/>
  <c r="H56" i="69" s="1"/>
  <c r="AN81" i="9"/>
  <c r="U45" i="65"/>
  <c r="L52" i="67"/>
  <c r="L56" i="67" s="1"/>
  <c r="W56" i="65"/>
  <c r="V52" i="65"/>
  <c r="V56" i="65" s="1"/>
  <c r="U28" i="61"/>
  <c r="U40" i="61" s="1"/>
  <c r="U46" i="61"/>
  <c r="P45" i="22"/>
  <c r="K22" i="117" s="1"/>
  <c r="W52" i="63"/>
  <c r="W56" i="63" s="1"/>
  <c r="J52" i="22"/>
  <c r="J56" i="22" s="1"/>
  <c r="V52" i="22"/>
  <c r="AE170" i="115"/>
  <c r="T40" i="22"/>
  <c r="BA78" i="31"/>
  <c r="BF78" i="9"/>
  <c r="BE81" i="9"/>
  <c r="BL78" i="9"/>
  <c r="H72" i="63"/>
  <c r="H73" i="63" s="1"/>
  <c r="H75" i="63" s="1"/>
  <c r="W52" i="68"/>
  <c r="W56" i="68" s="1"/>
  <c r="U49" i="61"/>
  <c r="N52" i="22"/>
  <c r="N56" i="22" s="1"/>
  <c r="U46" i="23"/>
  <c r="U52" i="23" s="1"/>
  <c r="U56" i="23" s="1"/>
  <c r="U28" i="23"/>
  <c r="U40" i="23" s="1"/>
  <c r="S170" i="115"/>
  <c r="BA63" i="28"/>
  <c r="BA78" i="27"/>
  <c r="BI63" i="9"/>
  <c r="BA50" i="4"/>
  <c r="BL80" i="9"/>
  <c r="D80" i="9"/>
  <c r="D63" i="9"/>
  <c r="D72" i="65"/>
  <c r="D73" i="65" s="1"/>
  <c r="D75" i="65" s="1"/>
  <c r="H52" i="60"/>
  <c r="H56" i="60" s="1"/>
  <c r="W40" i="23"/>
  <c r="W40" i="22" s="1"/>
  <c r="W28" i="22"/>
  <c r="G170" i="115"/>
  <c r="BA80" i="31"/>
  <c r="BA81" i="28"/>
  <c r="BG50" i="9"/>
  <c r="BC81" i="9"/>
  <c r="BG63" i="9"/>
  <c r="BE63" i="9"/>
  <c r="BI81" i="9"/>
  <c r="P50" i="9"/>
  <c r="BA78" i="29"/>
  <c r="P52" i="67"/>
  <c r="P56" i="67" s="1"/>
  <c r="D52" i="64"/>
  <c r="D56" i="64" s="1"/>
  <c r="L52" i="63"/>
  <c r="L56" i="63" s="1"/>
  <c r="H72" i="66"/>
  <c r="H73" i="66" s="1"/>
  <c r="H75" i="66" s="1"/>
  <c r="H72" i="65"/>
  <c r="H73" i="65" s="1"/>
  <c r="H75" i="65" s="1"/>
  <c r="D56" i="60"/>
  <c r="W46" i="22"/>
  <c r="W52" i="22" s="1"/>
  <c r="H49" i="22"/>
  <c r="BA97" i="33"/>
  <c r="BA78" i="33"/>
  <c r="BA17" i="33"/>
  <c r="BA17" i="32"/>
  <c r="BA17" i="36"/>
  <c r="BA17" i="31"/>
  <c r="BA78" i="28"/>
  <c r="BG80" i="9"/>
  <c r="BK81" i="9"/>
  <c r="BJ81" i="9"/>
  <c r="BH78" i="9"/>
  <c r="U46" i="69"/>
  <c r="U28" i="69"/>
  <c r="U40" i="69" s="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A80" i="32"/>
  <c r="BA81" i="31"/>
  <c r="BA81" i="27"/>
  <c r="BA80" i="28"/>
  <c r="BA97" i="4"/>
  <c r="BB97" i="9"/>
  <c r="BL50" i="9"/>
  <c r="BA81" i="4"/>
  <c r="BA80" i="4"/>
  <c r="BC97" i="9"/>
  <c r="P81" i="9"/>
  <c r="BA12" i="9"/>
  <c r="J47" i="117"/>
  <c r="J49" i="117"/>
  <c r="L50" i="117"/>
  <c r="K42" i="117"/>
  <c r="M50" i="117"/>
  <c r="J43" i="117"/>
  <c r="J50" i="117"/>
  <c r="K52" i="117"/>
  <c r="M51" i="117"/>
  <c r="M49" i="117"/>
  <c r="J46" i="117"/>
  <c r="L46" i="117"/>
  <c r="M46" i="117"/>
  <c r="K43" i="117"/>
  <c r="K51" i="117"/>
  <c r="K50" i="117"/>
  <c r="J44" i="117"/>
  <c r="K44" i="117"/>
  <c r="H72" i="23" l="1"/>
  <c r="H73" i="23" s="1"/>
  <c r="H75" i="23" s="1"/>
  <c r="P72" i="66"/>
  <c r="P73" i="66" s="1"/>
  <c r="P75" i="66" s="1"/>
  <c r="L52" i="22"/>
  <c r="L56" i="22" s="1"/>
  <c r="L72" i="22" s="1"/>
  <c r="L73" i="22" s="1"/>
  <c r="L75" i="22" s="1"/>
  <c r="L72" i="67"/>
  <c r="L73" i="67" s="1"/>
  <c r="L75" i="67" s="1"/>
  <c r="I22" i="117"/>
  <c r="H72" i="68"/>
  <c r="H73" i="68" s="1"/>
  <c r="H75" i="68" s="1"/>
  <c r="H72" i="67"/>
  <c r="H73" i="67" s="1"/>
  <c r="H75" i="67" s="1"/>
  <c r="H72" i="61"/>
  <c r="H73" i="61" s="1"/>
  <c r="H75" i="61" s="1"/>
  <c r="H72" i="60"/>
  <c r="H73" i="60" s="1"/>
  <c r="H75" i="60" s="1"/>
  <c r="P72" i="63"/>
  <c r="P73" i="63" s="1"/>
  <c r="P75" i="63" s="1"/>
  <c r="H72" i="69"/>
  <c r="H73" i="69" s="1"/>
  <c r="H75" i="69" s="1"/>
  <c r="P72" i="68"/>
  <c r="P73" i="68" s="1"/>
  <c r="P75" i="68" s="1"/>
  <c r="L72" i="63"/>
  <c r="L73" i="63" s="1"/>
  <c r="L75" i="63" s="1"/>
  <c r="P72" i="67"/>
  <c r="P73" i="67" s="1"/>
  <c r="P75" i="67" s="1"/>
  <c r="U72" i="23"/>
  <c r="U73" i="23" s="1"/>
  <c r="U75" i="23" s="1"/>
  <c r="U52" i="63"/>
  <c r="U56" i="63" s="1"/>
  <c r="U72" i="63" s="1"/>
  <c r="U73" i="63" s="1"/>
  <c r="U75" i="63" s="1"/>
  <c r="U52" i="64"/>
  <c r="U56" i="64" s="1"/>
  <c r="U72" i="64" s="1"/>
  <c r="U73" i="64" s="1"/>
  <c r="U75" i="64" s="1"/>
  <c r="BD170" i="115"/>
  <c r="S45" i="121"/>
  <c r="R45" i="121"/>
  <c r="R19" i="121"/>
  <c r="V19" i="121" s="1"/>
  <c r="I12" i="16"/>
  <c r="BA87" i="9"/>
  <c r="E17" i="124"/>
  <c r="F17" i="124"/>
  <c r="C12" i="124"/>
  <c r="BA17" i="9"/>
  <c r="H18" i="14"/>
  <c r="E22" i="14"/>
  <c r="H22" i="14" s="1"/>
  <c r="C21" i="124"/>
  <c r="C28" i="124"/>
  <c r="C29" i="124"/>
  <c r="C22" i="124"/>
  <c r="C27" i="124"/>
  <c r="C23" i="124"/>
  <c r="C24" i="124"/>
  <c r="C20" i="124"/>
  <c r="BA81" i="9"/>
  <c r="C16" i="124"/>
  <c r="C14" i="124"/>
  <c r="C26" i="124"/>
  <c r="C13" i="124"/>
  <c r="BA63" i="9"/>
  <c r="AZ107" i="9"/>
  <c r="O12" i="121" s="1"/>
  <c r="O15" i="121" s="1"/>
  <c r="L20" i="16"/>
  <c r="L24" i="121"/>
  <c r="I18" i="16"/>
  <c r="I22" i="121"/>
  <c r="AZ108" i="4"/>
  <c r="O8" i="16"/>
  <c r="O13" i="16" s="1"/>
  <c r="L18" i="16"/>
  <c r="L22" i="121"/>
  <c r="I20" i="16"/>
  <c r="I24" i="121"/>
  <c r="F20" i="16"/>
  <c r="F24" i="121"/>
  <c r="F18" i="16"/>
  <c r="F22" i="121"/>
  <c r="O18" i="121"/>
  <c r="O23" i="121" s="1"/>
  <c r="O25" i="121" s="1"/>
  <c r="P23" i="121"/>
  <c r="P25" i="121" s="1"/>
  <c r="G28" i="16"/>
  <c r="F23" i="16"/>
  <c r="F28" i="16" s="1"/>
  <c r="C23" i="16"/>
  <c r="C28" i="16" s="1"/>
  <c r="S23" i="16"/>
  <c r="D28" i="16"/>
  <c r="S9" i="16"/>
  <c r="R9" i="16" s="1"/>
  <c r="C9" i="16"/>
  <c r="J28" i="16"/>
  <c r="I23" i="16"/>
  <c r="I28" i="16" s="1"/>
  <c r="M28" i="16"/>
  <c r="L23" i="16"/>
  <c r="L28" i="16" s="1"/>
  <c r="BA80" i="9"/>
  <c r="E30" i="122"/>
  <c r="E30" i="119"/>
  <c r="U48" i="22"/>
  <c r="C25" i="124"/>
  <c r="D52" i="22"/>
  <c r="D56" i="22" s="1"/>
  <c r="D72" i="22" s="1"/>
  <c r="D73" i="22" s="1"/>
  <c r="D75" i="22" s="1"/>
  <c r="H52" i="22"/>
  <c r="H56" i="22" s="1"/>
  <c r="H72" i="22" s="1"/>
  <c r="H73" i="22" s="1"/>
  <c r="H75" i="22" s="1"/>
  <c r="C31" i="124"/>
  <c r="F31" i="124" s="1"/>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C39" i="124"/>
  <c r="F39" i="124" s="1"/>
  <c r="D72" i="63"/>
  <c r="D73" i="63" s="1"/>
  <c r="D75" i="63" s="1"/>
  <c r="U52" i="62"/>
  <c r="U56" i="62" s="1"/>
  <c r="U72" i="62" s="1"/>
  <c r="U73" i="62" s="1"/>
  <c r="U75" i="62" s="1"/>
  <c r="P52" i="22"/>
  <c r="P56" i="22" s="1"/>
  <c r="P72" i="22" s="1"/>
  <c r="P73" i="22" s="1"/>
  <c r="P75" i="22" s="1"/>
  <c r="U28" i="22"/>
  <c r="U40" i="22" s="1"/>
  <c r="V56" i="22"/>
  <c r="U45" i="22"/>
  <c r="W56" i="22"/>
  <c r="U55" i="22"/>
  <c r="BA78" i="9"/>
  <c r="U52" i="69"/>
  <c r="U56" i="69" s="1"/>
  <c r="U72" i="69" s="1"/>
  <c r="U73" i="69" s="1"/>
  <c r="U75" i="69" s="1"/>
  <c r="U86" i="102"/>
  <c r="U88" i="102" s="1"/>
  <c r="U52" i="22" l="1"/>
  <c r="P15" i="121"/>
  <c r="E12" i="124"/>
  <c r="F12" i="124"/>
  <c r="F26" i="124"/>
  <c r="E26" i="124"/>
  <c r="F20" i="124"/>
  <c r="E20" i="124"/>
  <c r="E22" i="124"/>
  <c r="F22" i="124"/>
  <c r="F29" i="124"/>
  <c r="E29" i="124"/>
  <c r="E13" i="124"/>
  <c r="F13" i="124"/>
  <c r="C15" i="124"/>
  <c r="F15" i="124" s="1"/>
  <c r="E14" i="124"/>
  <c r="F14" i="124"/>
  <c r="F24" i="124"/>
  <c r="E24" i="124"/>
  <c r="F23" i="124"/>
  <c r="E23" i="124"/>
  <c r="F28" i="124"/>
  <c r="E28" i="124"/>
  <c r="F16" i="124"/>
  <c r="E16" i="124"/>
  <c r="C19" i="124"/>
  <c r="F27" i="124"/>
  <c r="E27" i="124"/>
  <c r="F21" i="124"/>
  <c r="E21" i="124"/>
  <c r="P38" i="121"/>
  <c r="O38" i="121"/>
  <c r="AZ108" i="9"/>
  <c r="I18" i="121"/>
  <c r="S18" i="121"/>
  <c r="C18" i="121"/>
  <c r="F18" i="121"/>
  <c r="C20" i="16"/>
  <c r="S20" i="16"/>
  <c r="R20" i="16" s="1"/>
  <c r="C22" i="121"/>
  <c r="S22" i="121"/>
  <c r="R22" i="121" s="1"/>
  <c r="V22" i="121" s="1"/>
  <c r="C24" i="121"/>
  <c r="S24" i="121"/>
  <c r="R24" i="121" s="1"/>
  <c r="V24" i="121" s="1"/>
  <c r="S29" i="16"/>
  <c r="R29" i="16" s="1"/>
  <c r="C18" i="16"/>
  <c r="S18" i="16"/>
  <c r="R18" i="16" s="1"/>
  <c r="L18" i="121"/>
  <c r="S8" i="16"/>
  <c r="C8" i="16"/>
  <c r="C13" i="16" s="1"/>
  <c r="S28" i="16"/>
  <c r="R23" i="16"/>
  <c r="R28" i="16" s="1"/>
  <c r="F11" i="121"/>
  <c r="F8" i="16"/>
  <c r="F13" i="16" s="1"/>
  <c r="I11" i="121"/>
  <c r="I8" i="16"/>
  <c r="I13" i="16" s="1"/>
  <c r="L11" i="121"/>
  <c r="S11" i="121"/>
  <c r="R11" i="121" s="1"/>
  <c r="C11" i="121"/>
  <c r="L8" i="16"/>
  <c r="L13" i="16" s="1"/>
  <c r="F25" i="124"/>
  <c r="E25" i="124"/>
  <c r="C30" i="124"/>
  <c r="E31" i="124"/>
  <c r="C42" i="124"/>
  <c r="F42" i="124" s="1"/>
  <c r="E39" i="124"/>
  <c r="U56" i="22"/>
  <c r="U72" i="22" s="1"/>
  <c r="U73" i="22" s="1"/>
  <c r="U75" i="22" s="1"/>
  <c r="S30" i="16" l="1"/>
  <c r="R30" i="16"/>
  <c r="C32" i="124"/>
  <c r="F32" i="124" s="1"/>
  <c r="E15" i="124"/>
  <c r="E19" i="124"/>
  <c r="F19" i="124"/>
  <c r="R18" i="121"/>
  <c r="V11" i="121"/>
  <c r="S13" i="16"/>
  <c r="R8" i="16"/>
  <c r="R13" i="16" s="1"/>
  <c r="E30" i="124"/>
  <c r="F30" i="124"/>
  <c r="C52" i="124"/>
  <c r="F52" i="124" s="1"/>
  <c r="E42" i="124"/>
  <c r="E32" i="124" l="1"/>
  <c r="V18" i="121"/>
  <c r="E52" i="124"/>
  <c r="P19" i="16" l="1"/>
  <c r="P21" i="16" s="1"/>
  <c r="O16" i="16"/>
  <c r="O19" i="16" s="1"/>
  <c r="O21" i="16" s="1"/>
  <c r="F16" i="16" l="1"/>
  <c r="I16" i="16"/>
  <c r="L16" i="16"/>
  <c r="C16" i="16" l="1"/>
  <c r="S16" i="16"/>
  <c r="R16" i="16" l="1"/>
  <c r="AP28" i="36" l="1"/>
  <c r="AD28" i="29"/>
  <c r="AJ28" i="36"/>
  <c r="S28" i="35"/>
  <c r="AH28" i="32"/>
  <c r="Z28" i="36"/>
  <c r="L72" i="27"/>
  <c r="BK21" i="27"/>
  <c r="N28" i="27"/>
  <c r="BE24" i="35"/>
  <c r="J40" i="32"/>
  <c r="R28" i="34"/>
  <c r="O72" i="35"/>
  <c r="I77" i="33"/>
  <c r="F77" i="32"/>
  <c r="AF24" i="9"/>
  <c r="O72" i="33"/>
  <c r="G40" i="29"/>
  <c r="AC77" i="29"/>
  <c r="AG28" i="34"/>
  <c r="AW28" i="28"/>
  <c r="AG36" i="4"/>
  <c r="AO72" i="36"/>
  <c r="AW28" i="35"/>
  <c r="AX28" i="35"/>
  <c r="AE28" i="34"/>
  <c r="AE28" i="31"/>
  <c r="AW36" i="4"/>
  <c r="AY28" i="27"/>
  <c r="AL28" i="30"/>
  <c r="AX28" i="4"/>
  <c r="AX21" i="9"/>
  <c r="AB24" i="35"/>
  <c r="AO45" i="32"/>
  <c r="AO77" i="30"/>
  <c r="AX77" i="4"/>
  <c r="AP28" i="35"/>
  <c r="AC36" i="35"/>
  <c r="AO40" i="30"/>
  <c r="AS28" i="30"/>
  <c r="AD28" i="28"/>
  <c r="AO45" i="35"/>
  <c r="AO36" i="29"/>
  <c r="AV28" i="33"/>
  <c r="AC28" i="31"/>
  <c r="AB21" i="31"/>
  <c r="R36" i="4"/>
  <c r="AV36" i="4"/>
  <c r="Q28" i="31"/>
  <c r="P21" i="31"/>
  <c r="AC77" i="35"/>
  <c r="AQ77" i="4"/>
  <c r="AC72" i="31"/>
  <c r="AG28" i="35"/>
  <c r="AN21" i="29"/>
  <c r="AO28" i="29"/>
  <c r="AB24" i="36"/>
  <c r="AN21" i="36"/>
  <c r="AO28" i="36"/>
  <c r="AJ28" i="32"/>
  <c r="AO77" i="27"/>
  <c r="AA28" i="35"/>
  <c r="AI28" i="32"/>
  <c r="AR28" i="35"/>
  <c r="AB21" i="36"/>
  <c r="AC28" i="36"/>
  <c r="Q28" i="27"/>
  <c r="P21" i="27"/>
  <c r="Q45" i="35"/>
  <c r="AQ28" i="35"/>
  <c r="AI77" i="4"/>
  <c r="AJ24" i="9"/>
  <c r="AC40" i="33"/>
  <c r="AC40" i="31"/>
  <c r="AA28" i="29"/>
  <c r="AO28" i="32"/>
  <c r="AN21" i="32"/>
  <c r="M36" i="33"/>
  <c r="BF21" i="32"/>
  <c r="I28" i="32"/>
  <c r="H28" i="28"/>
  <c r="BE21" i="28"/>
  <c r="K28" i="31"/>
  <c r="BH21" i="31"/>
  <c r="BK38" i="4"/>
  <c r="N40" i="4"/>
  <c r="N38" i="9"/>
  <c r="R28" i="27"/>
  <c r="F45" i="29"/>
  <c r="S72" i="4"/>
  <c r="BD21" i="27"/>
  <c r="G28" i="27"/>
  <c r="Q40" i="32"/>
  <c r="G45" i="34"/>
  <c r="T28" i="31"/>
  <c r="U40" i="4"/>
  <c r="M77" i="4"/>
  <c r="BJ75" i="4"/>
  <c r="M75" i="9"/>
  <c r="BG21" i="36"/>
  <c r="J28" i="36"/>
  <c r="M77" i="27"/>
  <c r="N77" i="30"/>
  <c r="BL24" i="36"/>
  <c r="F40" i="34"/>
  <c r="BL21" i="4"/>
  <c r="O28" i="4"/>
  <c r="O21" i="9"/>
  <c r="M45" i="27"/>
  <c r="BG24" i="35"/>
  <c r="Q40" i="30"/>
  <c r="G36" i="35"/>
  <c r="L28" i="32"/>
  <c r="BI21" i="32"/>
  <c r="T77" i="4"/>
  <c r="N28" i="30"/>
  <c r="BK21" i="30"/>
  <c r="H45" i="35"/>
  <c r="U28" i="36"/>
  <c r="L34" i="9"/>
  <c r="L36" i="4"/>
  <c r="BI34" i="4"/>
  <c r="J36" i="31"/>
  <c r="BE21" i="31"/>
  <c r="H28" i="31"/>
  <c r="M45" i="34"/>
  <c r="D70" i="31"/>
  <c r="E72" i="31"/>
  <c r="BB70" i="31"/>
  <c r="Z28" i="28"/>
  <c r="BB43" i="31"/>
  <c r="D43" i="31"/>
  <c r="E45" i="31"/>
  <c r="J40" i="33"/>
  <c r="BE21" i="30"/>
  <c r="H28" i="30"/>
  <c r="L77" i="35"/>
  <c r="BB75" i="34"/>
  <c r="D75" i="34"/>
  <c r="E77" i="34"/>
  <c r="G43" i="9"/>
  <c r="G45" i="4"/>
  <c r="BD43" i="4"/>
  <c r="Y77" i="4"/>
  <c r="L45" i="27"/>
  <c r="J45" i="32"/>
  <c r="BF24" i="27"/>
  <c r="O77" i="27"/>
  <c r="BK24" i="33"/>
  <c r="Z28" i="35"/>
  <c r="O36" i="35"/>
  <c r="D70" i="29"/>
  <c r="E72" i="29"/>
  <c r="BB70" i="29"/>
  <c r="H36" i="29"/>
  <c r="BF24" i="34"/>
  <c r="Q77" i="29"/>
  <c r="F45" i="30"/>
  <c r="K40" i="33"/>
  <c r="K72" i="35"/>
  <c r="G77" i="31"/>
  <c r="T28" i="29"/>
  <c r="H45" i="36"/>
  <c r="AM28" i="30"/>
  <c r="K36" i="34"/>
  <c r="N40" i="27"/>
  <c r="AK72" i="4"/>
  <c r="W28" i="27"/>
  <c r="O72" i="29"/>
  <c r="AK28" i="36"/>
  <c r="BB24" i="36"/>
  <c r="D24" i="36"/>
  <c r="H72" i="34"/>
  <c r="I40" i="36"/>
  <c r="G45" i="36"/>
  <c r="E28" i="36"/>
  <c r="BB21" i="36"/>
  <c r="D21" i="36"/>
  <c r="I45" i="28"/>
  <c r="T28" i="30"/>
  <c r="H36" i="30"/>
  <c r="Y45" i="4"/>
  <c r="BE24" i="34"/>
  <c r="G77" i="28"/>
  <c r="I45" i="29"/>
  <c r="O77" i="33"/>
  <c r="R28" i="33"/>
  <c r="F45" i="36"/>
  <c r="S28" i="4"/>
  <c r="S21" i="9"/>
  <c r="AK28" i="29"/>
  <c r="G45" i="32"/>
  <c r="BD24" i="34"/>
  <c r="AF28" i="36"/>
  <c r="L45" i="4"/>
  <c r="BI43" i="4"/>
  <c r="L43" i="9"/>
  <c r="G77" i="36"/>
  <c r="G45" i="35"/>
  <c r="N28" i="32"/>
  <c r="BK21" i="32"/>
  <c r="G28" i="28"/>
  <c r="BD21" i="28"/>
  <c r="F45" i="27"/>
  <c r="F40" i="27"/>
  <c r="W28" i="31"/>
  <c r="BI21" i="29"/>
  <c r="L28" i="29"/>
  <c r="BG21" i="4"/>
  <c r="J28" i="4"/>
  <c r="J21" i="9"/>
  <c r="N40" i="35"/>
  <c r="X28" i="29"/>
  <c r="N45" i="34"/>
  <c r="BJ24" i="31"/>
  <c r="N45" i="36"/>
  <c r="E40" i="30"/>
  <c r="BB38" i="30"/>
  <c r="D38" i="30"/>
  <c r="J36" i="34"/>
  <c r="AK28" i="34"/>
  <c r="W28" i="36"/>
  <c r="F77" i="35"/>
  <c r="BB24" i="30"/>
  <c r="D24" i="30"/>
  <c r="D24" i="27"/>
  <c r="BB24" i="27"/>
  <c r="M40" i="35"/>
  <c r="L40" i="27"/>
  <c r="Q36" i="27"/>
  <c r="I40" i="4"/>
  <c r="I38" i="9"/>
  <c r="BF38" i="4"/>
  <c r="K36" i="32"/>
  <c r="K77" i="28"/>
  <c r="BH24" i="30"/>
  <c r="AF28" i="32"/>
  <c r="M72" i="34"/>
  <c r="BK24" i="4"/>
  <c r="N24" i="9"/>
  <c r="U28" i="28"/>
  <c r="AM28" i="28"/>
  <c r="J40" i="35"/>
  <c r="I45" i="33"/>
  <c r="N36" i="33"/>
  <c r="BB75" i="32"/>
  <c r="E77" i="32"/>
  <c r="D75" i="32"/>
  <c r="H72" i="33"/>
  <c r="M36" i="30"/>
  <c r="P24" i="28"/>
  <c r="G77" i="33"/>
  <c r="K72" i="32"/>
  <c r="O28" i="29"/>
  <c r="BL21" i="29"/>
  <c r="AJ28" i="28"/>
  <c r="AW28" i="29"/>
  <c r="AT72" i="4"/>
  <c r="AE28" i="35"/>
  <c r="AJ45" i="4"/>
  <c r="S28" i="27"/>
  <c r="AH28" i="33"/>
  <c r="F72" i="30"/>
  <c r="K72" i="30"/>
  <c r="F36" i="32"/>
  <c r="W72" i="4"/>
  <c r="BD75" i="4"/>
  <c r="G75" i="9"/>
  <c r="G77" i="4"/>
  <c r="Y28" i="33"/>
  <c r="I77" i="29"/>
  <c r="M40" i="28"/>
  <c r="J45" i="34"/>
  <c r="L72" i="30"/>
  <c r="BK24" i="27"/>
  <c r="D70" i="30"/>
  <c r="E72" i="30"/>
  <c r="BB70" i="30"/>
  <c r="L40" i="36"/>
  <c r="AP28" i="29"/>
  <c r="AX40" i="4"/>
  <c r="AX28" i="30"/>
  <c r="AE28" i="33"/>
  <c r="AD28" i="36"/>
  <c r="AT28" i="27"/>
  <c r="AP28" i="32"/>
  <c r="AD28" i="31"/>
  <c r="AO28" i="31"/>
  <c r="AN21" i="31"/>
  <c r="AP28" i="27"/>
  <c r="AO45" i="30"/>
  <c r="AG40" i="4"/>
  <c r="AG45" i="4"/>
  <c r="AH28" i="4"/>
  <c r="AH21" i="9"/>
  <c r="AC72" i="30"/>
  <c r="AY36" i="4"/>
  <c r="AG28" i="29"/>
  <c r="AI28" i="30"/>
  <c r="AH77" i="4"/>
  <c r="AI36" i="4"/>
  <c r="AW28" i="30"/>
  <c r="AE24" i="9"/>
  <c r="AC36" i="36"/>
  <c r="AO36" i="34"/>
  <c r="AF77" i="4"/>
  <c r="AQ40" i="4"/>
  <c r="AO45" i="29"/>
  <c r="AC36" i="28"/>
  <c r="R24" i="9"/>
  <c r="AQ28" i="30"/>
  <c r="AO72" i="35"/>
  <c r="AV28" i="28"/>
  <c r="AL28" i="31"/>
  <c r="AV28" i="30"/>
  <c r="AO40" i="29"/>
  <c r="AL28" i="32"/>
  <c r="AV28" i="4"/>
  <c r="AV21" i="9"/>
  <c r="P24" i="34"/>
  <c r="AC45" i="31"/>
  <c r="AN21" i="35"/>
  <c r="AO28" i="35"/>
  <c r="AO77" i="29"/>
  <c r="AC77" i="28"/>
  <c r="AC45" i="35"/>
  <c r="AA28" i="27"/>
  <c r="R77" i="4"/>
  <c r="AL28" i="28"/>
  <c r="R28" i="4"/>
  <c r="R21" i="9"/>
  <c r="AC77" i="31"/>
  <c r="AN21" i="34"/>
  <c r="AO28" i="34"/>
  <c r="O36" i="28"/>
  <c r="K36" i="31"/>
  <c r="F36" i="31"/>
  <c r="M72" i="27"/>
  <c r="X28" i="4"/>
  <c r="X21" i="9"/>
  <c r="Q36" i="29"/>
  <c r="I77" i="28"/>
  <c r="G77" i="27"/>
  <c r="M77" i="31"/>
  <c r="U28" i="29"/>
  <c r="D75" i="36"/>
  <c r="E77" i="36"/>
  <c r="BB75" i="36"/>
  <c r="BJ21" i="31"/>
  <c r="M28" i="31"/>
  <c r="BG21" i="28"/>
  <c r="J28" i="28"/>
  <c r="L36" i="32"/>
  <c r="BD24" i="30"/>
  <c r="F36" i="4"/>
  <c r="BC34" i="4"/>
  <c r="F34" i="9"/>
  <c r="BD43" i="36"/>
  <c r="BD45" i="36" s="1"/>
  <c r="BC24" i="33"/>
  <c r="H77" i="28"/>
  <c r="H28" i="35"/>
  <c r="BE21" i="35"/>
  <c r="Q36" i="32"/>
  <c r="F24" i="9"/>
  <c r="BC24" i="4"/>
  <c r="I72" i="30"/>
  <c r="N45" i="33"/>
  <c r="BB24" i="28"/>
  <c r="D24" i="28"/>
  <c r="H45" i="32"/>
  <c r="J40" i="28"/>
  <c r="K72" i="28"/>
  <c r="BK24" i="29"/>
  <c r="K40" i="34"/>
  <c r="F77" i="28"/>
  <c r="N45" i="31"/>
  <c r="Z77" i="4"/>
  <c r="E36" i="31"/>
  <c r="D34" i="31"/>
  <c r="BB34" i="31"/>
  <c r="M36" i="35"/>
  <c r="J40" i="29"/>
  <c r="Q77" i="32"/>
  <c r="BL70" i="4"/>
  <c r="O70" i="9"/>
  <c r="O72" i="4"/>
  <c r="F45" i="32"/>
  <c r="N40" i="34"/>
  <c r="BE21" i="34"/>
  <c r="H28" i="34"/>
  <c r="V28" i="30"/>
  <c r="N40" i="32"/>
  <c r="Z28" i="4"/>
  <c r="Z21" i="9"/>
  <c r="R28" i="36"/>
  <c r="O79" i="33"/>
  <c r="O84" i="33" s="1"/>
  <c r="O88" i="33" s="1"/>
  <c r="O28" i="33"/>
  <c r="BL21" i="33"/>
  <c r="E45" i="30"/>
  <c r="BB43" i="30"/>
  <c r="M45" i="33"/>
  <c r="BF21" i="30"/>
  <c r="I28" i="30"/>
  <c r="X28" i="36"/>
  <c r="I36" i="27"/>
  <c r="J72" i="30"/>
  <c r="O72" i="34"/>
  <c r="I40" i="31"/>
  <c r="T28" i="28"/>
  <c r="H77" i="35"/>
  <c r="AM24" i="9"/>
  <c r="M28" i="36"/>
  <c r="BJ21" i="36"/>
  <c r="BG24" i="32"/>
  <c r="S28" i="30"/>
  <c r="H77" i="30"/>
  <c r="Q45" i="30"/>
  <c r="BD24" i="4"/>
  <c r="G24" i="9"/>
  <c r="X45" i="4"/>
  <c r="M77" i="33"/>
  <c r="D24" i="33"/>
  <c r="BB24" i="33"/>
  <c r="O45" i="36"/>
  <c r="G77" i="35"/>
  <c r="BJ21" i="33"/>
  <c r="M79" i="33"/>
  <c r="M84" i="33" s="1"/>
  <c r="M88" i="33" s="1"/>
  <c r="M28" i="33"/>
  <c r="V28" i="27"/>
  <c r="AM28" i="36"/>
  <c r="D34" i="28"/>
  <c r="E36" i="28"/>
  <c r="BB34" i="28"/>
  <c r="H36" i="28"/>
  <c r="M40" i="4"/>
  <c r="M38" i="9"/>
  <c r="BJ38" i="4"/>
  <c r="K28" i="32"/>
  <c r="BH21" i="32"/>
  <c r="M45" i="29"/>
  <c r="J28" i="34"/>
  <c r="BG21" i="34"/>
  <c r="Q45" i="28"/>
  <c r="BD24" i="29"/>
  <c r="I77" i="27"/>
  <c r="L45" i="33"/>
  <c r="T36" i="4"/>
  <c r="K45" i="31"/>
  <c r="N36" i="27"/>
  <c r="U28" i="31"/>
  <c r="F36" i="34"/>
  <c r="J45" i="35"/>
  <c r="H72" i="30"/>
  <c r="H36" i="32"/>
  <c r="Q45" i="27"/>
  <c r="N79" i="33"/>
  <c r="N84" i="33" s="1"/>
  <c r="N88" i="33" s="1"/>
  <c r="N28" i="33"/>
  <c r="BK21" i="33"/>
  <c r="G36" i="34"/>
  <c r="BE24" i="31"/>
  <c r="M40" i="36"/>
  <c r="AA28" i="30"/>
  <c r="BL75" i="4"/>
  <c r="O75" i="9"/>
  <c r="O77" i="4"/>
  <c r="D38" i="33"/>
  <c r="BB38" i="33"/>
  <c r="E40" i="33"/>
  <c r="AA28" i="4"/>
  <c r="AA21" i="9"/>
  <c r="H72" i="29"/>
  <c r="U45" i="4"/>
  <c r="BB21" i="35"/>
  <c r="D21" i="35"/>
  <c r="E28" i="35"/>
  <c r="L45" i="28"/>
  <c r="BF21" i="29"/>
  <c r="I28" i="29"/>
  <c r="H40" i="32"/>
  <c r="O45" i="32"/>
  <c r="BC24" i="36"/>
  <c r="J72" i="27"/>
  <c r="Q72" i="34"/>
  <c r="I40" i="34"/>
  <c r="X24" i="9"/>
  <c r="Q36" i="30"/>
  <c r="BK24" i="35"/>
  <c r="X28" i="28"/>
  <c r="J45" i="36"/>
  <c r="M45" i="32"/>
  <c r="BH24" i="34"/>
  <c r="V45" i="4"/>
  <c r="D75" i="29"/>
  <c r="E77" i="29"/>
  <c r="BB75" i="29"/>
  <c r="Y28" i="27"/>
  <c r="M36" i="29"/>
  <c r="I72" i="34"/>
  <c r="J28" i="31"/>
  <c r="BG21" i="31"/>
  <c r="F28" i="31"/>
  <c r="BC21" i="31"/>
  <c r="E28" i="34"/>
  <c r="BB21" i="34"/>
  <c r="D21" i="34"/>
  <c r="J77" i="34"/>
  <c r="Q28" i="35"/>
  <c r="P21" i="35"/>
  <c r="L45" i="34"/>
  <c r="G79" i="33"/>
  <c r="G84" i="33" s="1"/>
  <c r="G88" i="33" s="1"/>
  <c r="G28" i="33"/>
  <c r="BD21" i="33"/>
  <c r="P24" i="35"/>
  <c r="BF21" i="33"/>
  <c r="I79" i="33"/>
  <c r="I84" i="33" s="1"/>
  <c r="I88" i="33" s="1"/>
  <c r="I28" i="33"/>
  <c r="H28" i="33"/>
  <c r="H79" i="33"/>
  <c r="H84" i="33" s="1"/>
  <c r="H88" i="33" s="1"/>
  <c r="BE21" i="33"/>
  <c r="T28" i="4"/>
  <c r="T21" i="9"/>
  <c r="O40" i="34"/>
  <c r="AX28" i="27"/>
  <c r="AJ72" i="4"/>
  <c r="AJ28" i="34"/>
  <c r="AC36" i="27"/>
  <c r="AH28" i="34"/>
  <c r="AO72" i="30"/>
  <c r="R45" i="4"/>
  <c r="AA28" i="28"/>
  <c r="I40" i="33"/>
  <c r="BH21" i="35"/>
  <c r="K28" i="35"/>
  <c r="S77" i="4"/>
  <c r="BG24" i="36"/>
  <c r="U28" i="27"/>
  <c r="J40" i="30"/>
  <c r="BD24" i="36"/>
  <c r="AK24" i="9"/>
  <c r="T28" i="27"/>
  <c r="O28" i="28"/>
  <c r="BL21" i="28"/>
  <c r="I28" i="34"/>
  <c r="BF21" i="34"/>
  <c r="J77" i="33"/>
  <c r="D43" i="34"/>
  <c r="E45" i="34"/>
  <c r="BB43" i="34"/>
  <c r="J77" i="32"/>
  <c r="AT28" i="36"/>
  <c r="AC36" i="32"/>
  <c r="AS28" i="27"/>
  <c r="AU28" i="33"/>
  <c r="AU28" i="30"/>
  <c r="AO36" i="36"/>
  <c r="AH28" i="27"/>
  <c r="AY28" i="33"/>
  <c r="AP28" i="28"/>
  <c r="AX28" i="29"/>
  <c r="AY28" i="35"/>
  <c r="AY28" i="32"/>
  <c r="AL77" i="4"/>
  <c r="AU72" i="4"/>
  <c r="AW24" i="9"/>
  <c r="AI28" i="33"/>
  <c r="AG28" i="31"/>
  <c r="AH28" i="29"/>
  <c r="AD28" i="4"/>
  <c r="AD21" i="9"/>
  <c r="AC40" i="27"/>
  <c r="AO77" i="28"/>
  <c r="AH45" i="4"/>
  <c r="AO77" i="36"/>
  <c r="AE40" i="4"/>
  <c r="AG28" i="4"/>
  <c r="AG21" i="9"/>
  <c r="AH28" i="31"/>
  <c r="AN21" i="27"/>
  <c r="AO28" i="27"/>
  <c r="AX72" i="4"/>
  <c r="AR36" i="4"/>
  <c r="AL72" i="4"/>
  <c r="AC45" i="34"/>
  <c r="AH36" i="4"/>
  <c r="AE28" i="4"/>
  <c r="AE21" i="9"/>
  <c r="AO72" i="27"/>
  <c r="AI28" i="36"/>
  <c r="AD28" i="27"/>
  <c r="AW72" i="4"/>
  <c r="AJ28" i="31"/>
  <c r="AU28" i="27"/>
  <c r="S28" i="29"/>
  <c r="Q36" i="36"/>
  <c r="AV28" i="27"/>
  <c r="AC77" i="27"/>
  <c r="AL28" i="36"/>
  <c r="AJ28" i="30"/>
  <c r="R77" i="27"/>
  <c r="Q36" i="31"/>
  <c r="AC45" i="28"/>
  <c r="AB21" i="27"/>
  <c r="AC28" i="27"/>
  <c r="AN24" i="32"/>
  <c r="AA36" i="4"/>
  <c r="AV72" i="4"/>
  <c r="AR28" i="30"/>
  <c r="AB21" i="28"/>
  <c r="AC28" i="28"/>
  <c r="AI28" i="28"/>
  <c r="AC45" i="30"/>
  <c r="AR28" i="33"/>
  <c r="Q45" i="32"/>
  <c r="AO40" i="36"/>
  <c r="AH40" i="4"/>
  <c r="AQ28" i="33"/>
  <c r="Q72" i="33"/>
  <c r="AO28" i="30"/>
  <c r="AN21" i="30"/>
  <c r="AO40" i="35"/>
  <c r="Q77" i="30"/>
  <c r="AA28" i="32"/>
  <c r="O40" i="27"/>
  <c r="M72" i="31"/>
  <c r="M72" i="28"/>
  <c r="X72" i="4"/>
  <c r="O36" i="31"/>
  <c r="F28" i="32"/>
  <c r="BC21" i="32"/>
  <c r="J45" i="28"/>
  <c r="G45" i="30"/>
  <c r="BB38" i="31"/>
  <c r="D38" i="31"/>
  <c r="E40" i="31"/>
  <c r="F36" i="36"/>
  <c r="H75" i="9"/>
  <c r="H77" i="4"/>
  <c r="BE75" i="4"/>
  <c r="BG21" i="29"/>
  <c r="J28" i="29"/>
  <c r="N77" i="32"/>
  <c r="G28" i="29"/>
  <c r="BD21" i="29"/>
  <c r="N77" i="34"/>
  <c r="Z28" i="27"/>
  <c r="BB34" i="33"/>
  <c r="E36" i="33"/>
  <c r="D34" i="33"/>
  <c r="F45" i="28"/>
  <c r="L77" i="32"/>
  <c r="BE24" i="4"/>
  <c r="H24" i="9"/>
  <c r="Q72" i="35"/>
  <c r="BL24" i="31"/>
  <c r="BL21" i="30"/>
  <c r="O28" i="30"/>
  <c r="I40" i="35"/>
  <c r="M72" i="35"/>
  <c r="G72" i="28"/>
  <c r="Z45" i="4"/>
  <c r="O77" i="35"/>
  <c r="AK28" i="30"/>
  <c r="K40" i="4"/>
  <c r="K38" i="9"/>
  <c r="BH38" i="4"/>
  <c r="W28" i="35"/>
  <c r="BC24" i="32"/>
  <c r="BI21" i="34"/>
  <c r="L28" i="34"/>
  <c r="BG24" i="34"/>
  <c r="J77" i="4"/>
  <c r="BG75" i="4"/>
  <c r="J75" i="9"/>
  <c r="F72" i="4"/>
  <c r="BC70" i="4"/>
  <c r="F70" i="9"/>
  <c r="F77" i="36"/>
  <c r="H45" i="28"/>
  <c r="BH21" i="27"/>
  <c r="K28" i="27"/>
  <c r="J45" i="30"/>
  <c r="M43" i="9"/>
  <c r="V28" i="36"/>
  <c r="Y28" i="32"/>
  <c r="L72" i="35"/>
  <c r="I36" i="31"/>
  <c r="W36" i="4"/>
  <c r="K40" i="36"/>
  <c r="M40" i="30"/>
  <c r="Q77" i="31"/>
  <c r="I40" i="27"/>
  <c r="J36" i="32"/>
  <c r="BI24" i="35"/>
  <c r="O45" i="33"/>
  <c r="I36" i="30"/>
  <c r="L36" i="36"/>
  <c r="V28" i="4"/>
  <c r="V21" i="9"/>
  <c r="Y28" i="31"/>
  <c r="BC24" i="35"/>
  <c r="BI24" i="29"/>
  <c r="N40" i="36"/>
  <c r="Z28" i="31"/>
  <c r="O28" i="36"/>
  <c r="BL21" i="36"/>
  <c r="BI24" i="30"/>
  <c r="X77" i="4"/>
  <c r="P24" i="31"/>
  <c r="J40" i="34"/>
  <c r="BL21" i="32"/>
  <c r="O28" i="32"/>
  <c r="H28" i="27"/>
  <c r="BE21" i="27"/>
  <c r="F40" i="33"/>
  <c r="K36" i="27"/>
  <c r="BD24" i="28"/>
  <c r="M72" i="33"/>
  <c r="BL21" i="27"/>
  <c r="O28" i="27"/>
  <c r="M77" i="29"/>
  <c r="J77" i="28"/>
  <c r="N28" i="36"/>
  <c r="BK21" i="36"/>
  <c r="G40" i="34"/>
  <c r="BC21" i="4"/>
  <c r="F28" i="4"/>
  <c r="F21" i="9"/>
  <c r="M28" i="30"/>
  <c r="BJ21" i="30"/>
  <c r="K36" i="35"/>
  <c r="O77" i="34"/>
  <c r="Q36" i="28"/>
  <c r="I72" i="28"/>
  <c r="F72" i="27"/>
  <c r="BG21" i="30"/>
  <c r="J28" i="30"/>
  <c r="T28" i="36"/>
  <c r="BH21" i="33"/>
  <c r="K79" i="33"/>
  <c r="K84" i="33" s="1"/>
  <c r="K88" i="33" s="1"/>
  <c r="K28" i="33"/>
  <c r="O45" i="29"/>
  <c r="N77" i="31"/>
  <c r="T28" i="33"/>
  <c r="BJ24" i="29"/>
  <c r="Y72" i="4"/>
  <c r="F28" i="30"/>
  <c r="BC21" i="30"/>
  <c r="BE24" i="29"/>
  <c r="I36" i="33"/>
  <c r="K77" i="4"/>
  <c r="BH75" i="4"/>
  <c r="K75" i="9"/>
  <c r="G28" i="36"/>
  <c r="BD21" i="36"/>
  <c r="Z40" i="4"/>
  <c r="K40" i="28"/>
  <c r="W24" i="9"/>
  <c r="F45" i="34"/>
  <c r="O43" i="9"/>
  <c r="O45" i="4"/>
  <c r="BL43" i="4"/>
  <c r="F40" i="36"/>
  <c r="BB70" i="28"/>
  <c r="D70" i="28"/>
  <c r="E72" i="28"/>
  <c r="BF24" i="31"/>
  <c r="AF36" i="4"/>
  <c r="L36" i="27"/>
  <c r="T24" i="9"/>
  <c r="BL24" i="30"/>
  <c r="AF40" i="4"/>
  <c r="N72" i="31"/>
  <c r="E40" i="28"/>
  <c r="D38" i="28"/>
  <c r="BB38" i="28"/>
  <c r="BE21" i="32"/>
  <c r="H28" i="32"/>
  <c r="BB43" i="32"/>
  <c r="D43" i="32"/>
  <c r="E45" i="32"/>
  <c r="J72" i="32"/>
  <c r="G40" i="36"/>
  <c r="N72" i="32"/>
  <c r="K36" i="29"/>
  <c r="E77" i="30"/>
  <c r="BB75" i="30"/>
  <c r="D75" i="30"/>
  <c r="H36" i="27"/>
  <c r="Q36" i="35"/>
  <c r="BD21" i="4"/>
  <c r="G28" i="4"/>
  <c r="G21" i="9"/>
  <c r="L72" i="36"/>
  <c r="I72" i="31"/>
  <c r="F72" i="32"/>
  <c r="AM45" i="4"/>
  <c r="V24" i="9"/>
  <c r="I45" i="35"/>
  <c r="G72" i="29"/>
  <c r="O36" i="36"/>
  <c r="O72" i="27"/>
  <c r="AK36" i="4"/>
  <c r="J45" i="31"/>
  <c r="F77" i="30"/>
  <c r="BI21" i="28"/>
  <c r="L28" i="28"/>
  <c r="N72" i="34"/>
  <c r="G72" i="31"/>
  <c r="AF21" i="9"/>
  <c r="AF28" i="4"/>
  <c r="M40" i="31"/>
  <c r="F72" i="29"/>
  <c r="AM77" i="4"/>
  <c r="AX28" i="33"/>
  <c r="BK43" i="27"/>
  <c r="BK45" i="27" s="1"/>
  <c r="AX28" i="31"/>
  <c r="AI45" i="4"/>
  <c r="AS36" i="4"/>
  <c r="AY77" i="4"/>
  <c r="AG28" i="33"/>
  <c r="AP28" i="34"/>
  <c r="AC45" i="32"/>
  <c r="AC77" i="33"/>
  <c r="R28" i="32"/>
  <c r="AV28" i="32"/>
  <c r="K28" i="4"/>
  <c r="BH21" i="4"/>
  <c r="K21" i="9"/>
  <c r="Q28" i="32"/>
  <c r="P21" i="32"/>
  <c r="BD21" i="32"/>
  <c r="G28" i="32"/>
  <c r="BH24" i="36"/>
  <c r="F72" i="31"/>
  <c r="M77" i="30"/>
  <c r="D34" i="36"/>
  <c r="E36" i="36"/>
  <c r="BB34" i="36"/>
  <c r="BH24" i="29"/>
  <c r="F72" i="28"/>
  <c r="N28" i="28"/>
  <c r="BK21" i="28"/>
  <c r="AT36" i="4"/>
  <c r="AS28" i="36"/>
  <c r="AD77" i="4"/>
  <c r="AD28" i="30"/>
  <c r="AS28" i="33"/>
  <c r="AS28" i="28"/>
  <c r="AX28" i="32"/>
  <c r="AP40" i="4"/>
  <c r="AT28" i="29"/>
  <c r="AL24" i="9"/>
  <c r="AE36" i="4"/>
  <c r="AW21" i="9"/>
  <c r="AW28" i="4"/>
  <c r="AE28" i="28"/>
  <c r="AO72" i="28"/>
  <c r="BI38" i="31"/>
  <c r="BI40" i="31" s="1"/>
  <c r="AG77" i="4"/>
  <c r="AC45" i="36"/>
  <c r="AO77" i="35"/>
  <c r="AI40" i="4"/>
  <c r="AS28" i="29"/>
  <c r="AC36" i="34"/>
  <c r="AL36" i="4"/>
  <c r="AI72" i="4"/>
  <c r="AJ28" i="4"/>
  <c r="AJ21" i="9"/>
  <c r="AO45" i="33"/>
  <c r="AE45" i="4"/>
  <c r="AO72" i="31"/>
  <c r="AX28" i="28"/>
  <c r="AH28" i="30"/>
  <c r="AR28" i="28"/>
  <c r="AE28" i="36"/>
  <c r="AO77" i="31"/>
  <c r="AW28" i="34"/>
  <c r="AV45" i="4"/>
  <c r="AR28" i="34"/>
  <c r="AO36" i="33"/>
  <c r="BL38" i="29"/>
  <c r="BL40" i="29" s="1"/>
  <c r="AC72" i="29"/>
  <c r="AJ28" i="35"/>
  <c r="AC72" i="28"/>
  <c r="AQ72" i="4"/>
  <c r="Q45" i="33"/>
  <c r="AN24" i="28"/>
  <c r="Q72" i="27"/>
  <c r="AB21" i="33"/>
  <c r="AC79" i="33"/>
  <c r="AC84" i="33" s="1"/>
  <c r="AC88" i="33" s="1"/>
  <c r="AC28" i="33"/>
  <c r="AA28" i="31"/>
  <c r="AC40" i="28"/>
  <c r="AC36" i="29"/>
  <c r="AO40" i="32"/>
  <c r="AN24" i="27"/>
  <c r="AL40" i="4"/>
  <c r="P24" i="36"/>
  <c r="AJ28" i="33"/>
  <c r="AH28" i="35"/>
  <c r="AI28" i="35"/>
  <c r="AV28" i="31"/>
  <c r="AB24" i="31"/>
  <c r="AO72" i="34"/>
  <c r="AR24" i="9"/>
  <c r="R40" i="4"/>
  <c r="AL28" i="29"/>
  <c r="AB21" i="30"/>
  <c r="AC28" i="30"/>
  <c r="AW28" i="33"/>
  <c r="AN24" i="30"/>
  <c r="Q72" i="30"/>
  <c r="K45" i="29"/>
  <c r="BH24" i="4"/>
  <c r="K24" i="9"/>
  <c r="BD38" i="4"/>
  <c r="G40" i="4"/>
  <c r="G38" i="9"/>
  <c r="K77" i="36"/>
  <c r="J28" i="32"/>
  <c r="BG21" i="32"/>
  <c r="L45" i="35"/>
  <c r="BD21" i="34"/>
  <c r="G28" i="34"/>
  <c r="I40" i="29"/>
  <c r="W28" i="34"/>
  <c r="O72" i="32"/>
  <c r="BI24" i="31"/>
  <c r="H77" i="29"/>
  <c r="H45" i="33"/>
  <c r="N40" i="33"/>
  <c r="O77" i="36"/>
  <c r="F72" i="36"/>
  <c r="H72" i="36"/>
  <c r="AF72" i="4"/>
  <c r="BE24" i="33"/>
  <c r="T45" i="4"/>
  <c r="L72" i="32"/>
  <c r="L40" i="32"/>
  <c r="BG24" i="4"/>
  <c r="J24" i="9"/>
  <c r="H72" i="35"/>
  <c r="Q72" i="28"/>
  <c r="J28" i="27"/>
  <c r="BG21" i="27"/>
  <c r="H45" i="34"/>
  <c r="Q28" i="29"/>
  <c r="P21" i="29"/>
  <c r="N72" i="33"/>
  <c r="F36" i="35"/>
  <c r="BC24" i="27"/>
  <c r="AA28" i="36"/>
  <c r="K72" i="33"/>
  <c r="I72" i="35"/>
  <c r="T28" i="32"/>
  <c r="BL24" i="29"/>
  <c r="D70" i="35"/>
  <c r="E72" i="35"/>
  <c r="BB70" i="35"/>
  <c r="V36" i="4"/>
  <c r="BL24" i="32"/>
  <c r="BJ21" i="32"/>
  <c r="M28" i="32"/>
  <c r="G36" i="31"/>
  <c r="N72" i="27"/>
  <c r="K45" i="35"/>
  <c r="L36" i="28"/>
  <c r="Q72" i="29"/>
  <c r="H72" i="32"/>
  <c r="BH24" i="28"/>
  <c r="O40" i="29"/>
  <c r="BJ21" i="27"/>
  <c r="M28" i="27"/>
  <c r="F77" i="34"/>
  <c r="BC38" i="4"/>
  <c r="F40" i="4"/>
  <c r="F38" i="9"/>
  <c r="N72" i="36"/>
  <c r="K45" i="34"/>
  <c r="I45" i="4"/>
  <c r="BF43" i="4"/>
  <c r="I43" i="9"/>
  <c r="L28" i="30"/>
  <c r="BI21" i="30"/>
  <c r="AM28" i="35"/>
  <c r="K72" i="29"/>
  <c r="M45" i="28"/>
  <c r="H40" i="28"/>
  <c r="G72" i="27"/>
  <c r="BF24" i="35"/>
  <c r="N36" i="30"/>
  <c r="AK28" i="31"/>
  <c r="W28" i="33"/>
  <c r="O40" i="30"/>
  <c r="L72" i="31"/>
  <c r="BI70" i="31"/>
  <c r="BI72" i="31" s="1"/>
  <c r="N72" i="29"/>
  <c r="BL24" i="35"/>
  <c r="J36" i="35"/>
  <c r="J72" i="35"/>
  <c r="BL24" i="33"/>
  <c r="I40" i="30"/>
  <c r="BJ43" i="4"/>
  <c r="M45" i="4"/>
  <c r="D38" i="27"/>
  <c r="E40" i="27"/>
  <c r="BB38" i="27"/>
  <c r="F77" i="31"/>
  <c r="BJ24" i="32"/>
  <c r="BB34" i="27"/>
  <c r="D34" i="27"/>
  <c r="E36" i="27"/>
  <c r="BG24" i="29"/>
  <c r="O36" i="29"/>
  <c r="AK28" i="4"/>
  <c r="AK21" i="9"/>
  <c r="H77" i="34"/>
  <c r="X28" i="35"/>
  <c r="Q45" i="36"/>
  <c r="H77" i="31"/>
  <c r="I28" i="36"/>
  <c r="BF21" i="36"/>
  <c r="I45" i="36"/>
  <c r="G72" i="33"/>
  <c r="BE70" i="4"/>
  <c r="H70" i="9"/>
  <c r="H72" i="4"/>
  <c r="V28" i="29"/>
  <c r="L70" i="9"/>
  <c r="L72" i="4"/>
  <c r="BI70" i="4"/>
  <c r="BJ43" i="28"/>
  <c r="BJ45" i="28" s="1"/>
  <c r="BB24" i="31"/>
  <c r="D24" i="31"/>
  <c r="H28" i="29"/>
  <c r="BE21" i="29"/>
  <c r="L40" i="4"/>
  <c r="L38" i="9"/>
  <c r="BI38" i="4"/>
  <c r="G77" i="30"/>
  <c r="I45" i="30"/>
  <c r="AK28" i="33"/>
  <c r="BH21" i="30"/>
  <c r="K28" i="30"/>
  <c r="F72" i="34"/>
  <c r="Q40" i="28"/>
  <c r="I40" i="32"/>
  <c r="G40" i="28"/>
  <c r="K40" i="35"/>
  <c r="N77" i="28"/>
  <c r="D70" i="36"/>
  <c r="E72" i="36"/>
  <c r="BB70" i="36"/>
  <c r="AM40" i="4"/>
  <c r="BJ24" i="34"/>
  <c r="D38" i="35"/>
  <c r="E40" i="35"/>
  <c r="BB38" i="35"/>
  <c r="J77" i="27"/>
  <c r="BJ24" i="4"/>
  <c r="M24" i="9"/>
  <c r="N40" i="31"/>
  <c r="AK28" i="27"/>
  <c r="W28" i="28"/>
  <c r="K40" i="27"/>
  <c r="J45" i="27"/>
  <c r="X28" i="34"/>
  <c r="Q45" i="34"/>
  <c r="BG24" i="30"/>
  <c r="BD21" i="31"/>
  <c r="G28" i="31"/>
  <c r="AA77" i="4"/>
  <c r="F77" i="29"/>
  <c r="BK24" i="32"/>
  <c r="BI24" i="4"/>
  <c r="L24" i="9"/>
  <c r="K45" i="4"/>
  <c r="BH43" i="4"/>
  <c r="K43" i="9"/>
  <c r="G72" i="32"/>
  <c r="O72" i="28"/>
  <c r="E72" i="32"/>
  <c r="BB70" i="32"/>
  <c r="D70" i="32"/>
  <c r="BF24" i="30"/>
  <c r="Q77" i="34"/>
  <c r="BF24" i="28"/>
  <c r="N36" i="4"/>
  <c r="BK34" i="4"/>
  <c r="N34" i="9"/>
  <c r="N36" i="34"/>
  <c r="F36" i="28"/>
  <c r="AM28" i="31"/>
  <c r="U77" i="4"/>
  <c r="H36" i="33"/>
  <c r="AU28" i="35"/>
  <c r="AT28" i="34"/>
  <c r="AT28" i="31"/>
  <c r="AT28" i="35"/>
  <c r="AL28" i="35"/>
  <c r="AU40" i="4"/>
  <c r="AY28" i="36"/>
  <c r="AD28" i="34"/>
  <c r="AQ28" i="29"/>
  <c r="AC72" i="35"/>
  <c r="AM28" i="27"/>
  <c r="N28" i="31"/>
  <c r="BK21" i="31"/>
  <c r="L40" i="35"/>
  <c r="F28" i="36"/>
  <c r="BC21" i="36"/>
  <c r="U28" i="32"/>
  <c r="I28" i="27"/>
  <c r="BF21" i="27"/>
  <c r="F79" i="33"/>
  <c r="F84" i="33" s="1"/>
  <c r="F88" i="33" s="1"/>
  <c r="F28" i="33"/>
  <c r="BC21" i="33"/>
  <c r="Q77" i="36"/>
  <c r="BL24" i="27"/>
  <c r="F72" i="33"/>
  <c r="Q40" i="29"/>
  <c r="X28" i="33"/>
  <c r="AT28" i="30"/>
  <c r="AX36" i="4"/>
  <c r="AT24" i="9"/>
  <c r="AU28" i="34"/>
  <c r="AL28" i="4"/>
  <c r="AL21" i="9"/>
  <c r="AJ40" i="4"/>
  <c r="AW40" i="4"/>
  <c r="AO40" i="33"/>
  <c r="AG28" i="36"/>
  <c r="AH28" i="36"/>
  <c r="AH72" i="4"/>
  <c r="AH24" i="9"/>
  <c r="AD72" i="4"/>
  <c r="AS28" i="31"/>
  <c r="AW28" i="32"/>
  <c r="AP28" i="31"/>
  <c r="AS40" i="4"/>
  <c r="AT28" i="4"/>
  <c r="AT21" i="9"/>
  <c r="AX45" i="4"/>
  <c r="AX24" i="9"/>
  <c r="AL28" i="33"/>
  <c r="AC77" i="32"/>
  <c r="BJ70" i="36"/>
  <c r="BJ72" i="36" s="1"/>
  <c r="AE72" i="4"/>
  <c r="AN21" i="28"/>
  <c r="AO28" i="28"/>
  <c r="AS28" i="4"/>
  <c r="AS21" i="9"/>
  <c r="AN24" i="29"/>
  <c r="AO40" i="34"/>
  <c r="BK34" i="31"/>
  <c r="BK36" i="31" s="1"/>
  <c r="AD24" i="9"/>
  <c r="AY40" i="4"/>
  <c r="AE28" i="29"/>
  <c r="AU28" i="32"/>
  <c r="AY28" i="29"/>
  <c r="AO77" i="34"/>
  <c r="AE28" i="30"/>
  <c r="AD40" i="4"/>
  <c r="AI28" i="4"/>
  <c r="AI21" i="9"/>
  <c r="AJ28" i="27"/>
  <c r="AY28" i="4"/>
  <c r="AY21" i="9"/>
  <c r="AD28" i="32"/>
  <c r="AI28" i="34"/>
  <c r="AY45" i="4"/>
  <c r="AG72" i="4"/>
  <c r="AB21" i="29"/>
  <c r="AC28" i="29"/>
  <c r="AO36" i="28"/>
  <c r="AG28" i="32"/>
  <c r="AN24" i="34"/>
  <c r="AD28" i="33"/>
  <c r="AS72" i="4"/>
  <c r="S28" i="34"/>
  <c r="AA28" i="34"/>
  <c r="AC40" i="30"/>
  <c r="AF28" i="29"/>
  <c r="AQ24" i="9"/>
  <c r="AO45" i="31"/>
  <c r="AA40" i="4"/>
  <c r="AC40" i="29"/>
  <c r="AN24" i="33"/>
  <c r="AC77" i="36"/>
  <c r="AV24" i="9"/>
  <c r="AO45" i="34"/>
  <c r="AC72" i="36"/>
  <c r="AQ28" i="36"/>
  <c r="AA28" i="33"/>
  <c r="Q72" i="31"/>
  <c r="AC45" i="33"/>
  <c r="AN24" i="35"/>
  <c r="AQ45" i="4"/>
  <c r="BE75" i="32"/>
  <c r="BE77" i="32" s="1"/>
  <c r="AL28" i="34"/>
  <c r="AB24" i="32"/>
  <c r="AO40" i="28"/>
  <c r="AV28" i="35"/>
  <c r="AB24" i="29"/>
  <c r="AQ28" i="34"/>
  <c r="O40" i="36"/>
  <c r="M72" i="32"/>
  <c r="E28" i="30"/>
  <c r="D21" i="30"/>
  <c r="BB21" i="30"/>
  <c r="BB43" i="35"/>
  <c r="E45" i="35"/>
  <c r="D43" i="35"/>
  <c r="H40" i="31"/>
  <c r="BJ24" i="27"/>
  <c r="D34" i="30"/>
  <c r="E36" i="30"/>
  <c r="BB34" i="30"/>
  <c r="W45" i="4"/>
  <c r="L36" i="31"/>
  <c r="Q40" i="35"/>
  <c r="BE24" i="27"/>
  <c r="M36" i="34"/>
  <c r="X28" i="32"/>
  <c r="Q36" i="33"/>
  <c r="BD24" i="35"/>
  <c r="O36" i="32"/>
  <c r="BC24" i="29"/>
  <c r="O40" i="28"/>
  <c r="BG24" i="33"/>
  <c r="T28" i="34"/>
  <c r="O77" i="29"/>
  <c r="D43" i="33"/>
  <c r="E45" i="33"/>
  <c r="BB43" i="33"/>
  <c r="BG70" i="28"/>
  <c r="BG72" i="28" s="1"/>
  <c r="Y40" i="4"/>
  <c r="K77" i="33"/>
  <c r="L77" i="31"/>
  <c r="BB24" i="35"/>
  <c r="D24" i="35"/>
  <c r="G45" i="31"/>
  <c r="G77" i="34"/>
  <c r="K72" i="27"/>
  <c r="X28" i="31"/>
  <c r="P21" i="30"/>
  <c r="Q28" i="30"/>
  <c r="BE21" i="4"/>
  <c r="H28" i="4"/>
  <c r="H21" i="9"/>
  <c r="K77" i="35"/>
  <c r="M72" i="29"/>
  <c r="O36" i="4"/>
  <c r="BL34" i="4"/>
  <c r="O34" i="9"/>
  <c r="O45" i="30"/>
  <c r="G36" i="30"/>
  <c r="AF28" i="35"/>
  <c r="D43" i="27"/>
  <c r="E45" i="27"/>
  <c r="BB43" i="27"/>
  <c r="K77" i="30"/>
  <c r="L77" i="34"/>
  <c r="H40" i="33"/>
  <c r="BD24" i="31"/>
  <c r="J36" i="27"/>
  <c r="BG34" i="27"/>
  <c r="BG36" i="27" s="1"/>
  <c r="AK40" i="4"/>
  <c r="K77" i="31"/>
  <c r="S28" i="31"/>
  <c r="N77" i="29"/>
  <c r="K36" i="33"/>
  <c r="H72" i="28"/>
  <c r="J40" i="31"/>
  <c r="K28" i="34"/>
  <c r="BH21" i="34"/>
  <c r="O40" i="35"/>
  <c r="M77" i="28"/>
  <c r="V72" i="4"/>
  <c r="O45" i="35"/>
  <c r="M77" i="34"/>
  <c r="E45" i="36"/>
  <c r="D43" i="36"/>
  <c r="BB43" i="36"/>
  <c r="I36" i="28"/>
  <c r="H36" i="34"/>
  <c r="BH24" i="33"/>
  <c r="AK28" i="35"/>
  <c r="R28" i="28"/>
  <c r="M40" i="29"/>
  <c r="BI38" i="35"/>
  <c r="BI40" i="35" s="1"/>
  <c r="P24" i="32"/>
  <c r="N72" i="35"/>
  <c r="M40" i="33"/>
  <c r="D38" i="36"/>
  <c r="E40" i="36"/>
  <c r="BB38" i="36"/>
  <c r="M45" i="35"/>
  <c r="V28" i="31"/>
  <c r="F36" i="30"/>
  <c r="H40" i="35"/>
  <c r="G36" i="28"/>
  <c r="I36" i="29"/>
  <c r="I36" i="36"/>
  <c r="G72" i="35"/>
  <c r="E72" i="34"/>
  <c r="BB70" i="34"/>
  <c r="D70" i="34"/>
  <c r="Z28" i="30"/>
  <c r="BB38" i="32"/>
  <c r="D38" i="32"/>
  <c r="E40" i="32"/>
  <c r="AK45" i="4"/>
  <c r="Q40" i="31"/>
  <c r="O45" i="34"/>
  <c r="BC24" i="31"/>
  <c r="H45" i="27"/>
  <c r="BC75" i="4"/>
  <c r="F77" i="4"/>
  <c r="L36" i="34"/>
  <c r="H40" i="27"/>
  <c r="U28" i="33"/>
  <c r="V28" i="32"/>
  <c r="F40" i="30"/>
  <c r="Y28" i="4"/>
  <c r="Y21" i="9"/>
  <c r="J36" i="30"/>
  <c r="N36" i="29"/>
  <c r="G40" i="32"/>
  <c r="N36" i="28"/>
  <c r="S28" i="32"/>
  <c r="BI21" i="35"/>
  <c r="L28" i="35"/>
  <c r="X28" i="27"/>
  <c r="Q77" i="27"/>
  <c r="H40" i="29"/>
  <c r="J72" i="33"/>
  <c r="BB75" i="28"/>
  <c r="D75" i="28"/>
  <c r="E77" i="28"/>
  <c r="U28" i="35"/>
  <c r="L40" i="34"/>
  <c r="U28" i="4"/>
  <c r="U21" i="9"/>
  <c r="BC24" i="28"/>
  <c r="BJ75" i="27"/>
  <c r="BJ77" i="27" s="1"/>
  <c r="D43" i="28"/>
  <c r="E45" i="28"/>
  <c r="BB43" i="28"/>
  <c r="J28" i="35"/>
  <c r="BG21" i="35"/>
  <c r="N40" i="29"/>
  <c r="G72" i="30"/>
  <c r="Z72" i="4"/>
  <c r="K36" i="28"/>
  <c r="S28" i="28"/>
  <c r="BJ24" i="35"/>
  <c r="P24" i="33"/>
  <c r="J40" i="36"/>
  <c r="F36" i="27"/>
  <c r="J45" i="4"/>
  <c r="BG43" i="4"/>
  <c r="J43" i="9"/>
  <c r="L72" i="29"/>
  <c r="BG34" i="28"/>
  <c r="BG36" i="28" s="1"/>
  <c r="BJ24" i="33"/>
  <c r="V28" i="33"/>
  <c r="V28" i="35"/>
  <c r="E36" i="32"/>
  <c r="D34" i="32"/>
  <c r="BB34" i="32"/>
  <c r="L36" i="30"/>
  <c r="I77" i="35"/>
  <c r="K72" i="36"/>
  <c r="N45" i="28"/>
  <c r="Z28" i="32"/>
  <c r="W40" i="4"/>
  <c r="O36" i="27"/>
  <c r="L77" i="30"/>
  <c r="H36" i="36"/>
  <c r="X28" i="30"/>
  <c r="Q40" i="36"/>
  <c r="I77" i="32"/>
  <c r="D24" i="32"/>
  <c r="BB24" i="32"/>
  <c r="I45" i="31"/>
  <c r="L77" i="36"/>
  <c r="H40" i="34"/>
  <c r="L28" i="4"/>
  <c r="BI21" i="4"/>
  <c r="L21" i="9"/>
  <c r="Y28" i="36"/>
  <c r="M45" i="36"/>
  <c r="G40" i="31"/>
  <c r="K36" i="30"/>
  <c r="AT77" i="4"/>
  <c r="AT45" i="4"/>
  <c r="BF70" i="32"/>
  <c r="BF72" i="32" s="1"/>
  <c r="AT28" i="28"/>
  <c r="AT40" i="4"/>
  <c r="AP72" i="4"/>
  <c r="BG38" i="28"/>
  <c r="BG40" i="28" s="1"/>
  <c r="BH70" i="30"/>
  <c r="BH72" i="30" s="1"/>
  <c r="AO36" i="31"/>
  <c r="AR77" i="4"/>
  <c r="G36" i="36"/>
  <c r="M77" i="36"/>
  <c r="J40" i="27"/>
  <c r="BG38" i="27"/>
  <c r="BG40" i="27" s="1"/>
  <c r="BJ24" i="30"/>
  <c r="BH21" i="29"/>
  <c r="K28" i="29"/>
  <c r="BK21" i="4"/>
  <c r="N28" i="4"/>
  <c r="N21" i="9"/>
  <c r="Q72" i="32"/>
  <c r="M40" i="27"/>
  <c r="K77" i="34"/>
  <c r="I72" i="33"/>
  <c r="I45" i="27"/>
  <c r="BI21" i="27"/>
  <c r="L28" i="27"/>
  <c r="F77" i="33"/>
  <c r="Q28" i="28"/>
  <c r="P21" i="28"/>
  <c r="BH21" i="28"/>
  <c r="K28" i="28"/>
  <c r="BE24" i="30"/>
  <c r="BF24" i="36"/>
  <c r="O45" i="31"/>
  <c r="BI24" i="32"/>
  <c r="AM28" i="33"/>
  <c r="F40" i="29"/>
  <c r="M77" i="35"/>
  <c r="BI24" i="33"/>
  <c r="J70" i="9"/>
  <c r="J72" i="4"/>
  <c r="BG70" i="4"/>
  <c r="G45" i="33"/>
  <c r="K40" i="32"/>
  <c r="BK24" i="31"/>
  <c r="W77" i="4"/>
  <c r="L45" i="32"/>
  <c r="Q77" i="35"/>
  <c r="N28" i="35"/>
  <c r="BK21" i="35"/>
  <c r="O72" i="36"/>
  <c r="O72" i="31"/>
  <c r="J77" i="35"/>
  <c r="AF28" i="33"/>
  <c r="BD24" i="32"/>
  <c r="BL43" i="29"/>
  <c r="BL45" i="29" s="1"/>
  <c r="O36" i="33"/>
  <c r="M45" i="31"/>
  <c r="Y36" i="4"/>
  <c r="F40" i="32"/>
  <c r="H77" i="32"/>
  <c r="D75" i="35"/>
  <c r="E77" i="35"/>
  <c r="BB75" i="35"/>
  <c r="I72" i="27"/>
  <c r="BF70" i="27"/>
  <c r="BF72" i="27" s="1"/>
  <c r="N77" i="27"/>
  <c r="O36" i="30"/>
  <c r="AP28" i="33"/>
  <c r="AP24" i="9"/>
  <c r="AW28" i="36"/>
  <c r="AY28" i="30"/>
  <c r="AB21" i="35"/>
  <c r="AC28" i="35"/>
  <c r="AW28" i="31"/>
  <c r="AJ36" i="4"/>
  <c r="AV28" i="34"/>
  <c r="AV28" i="29"/>
  <c r="S36" i="4"/>
  <c r="H45" i="30"/>
  <c r="K77" i="32"/>
  <c r="M36" i="36"/>
  <c r="U72" i="4"/>
  <c r="H77" i="27"/>
  <c r="BI75" i="27"/>
  <c r="BI77" i="27" s="1"/>
  <c r="L77" i="27"/>
  <c r="O77" i="32"/>
  <c r="W28" i="30"/>
  <c r="O28" i="35"/>
  <c r="BL21" i="35"/>
  <c r="L45" i="36"/>
  <c r="F45" i="31"/>
  <c r="BH24" i="35"/>
  <c r="BL21" i="34"/>
  <c r="O28" i="34"/>
  <c r="Y28" i="30"/>
  <c r="BF24" i="29"/>
  <c r="G45" i="29"/>
  <c r="BD70" i="4"/>
  <c r="G70" i="9"/>
  <c r="G72" i="4"/>
  <c r="AF28" i="27"/>
  <c r="K40" i="31"/>
  <c r="AU28" i="4"/>
  <c r="AU21" i="9"/>
  <c r="AU45" i="4"/>
  <c r="AP77" i="4"/>
  <c r="AS45" i="4"/>
  <c r="AH28" i="28"/>
  <c r="AN24" i="36"/>
  <c r="AS28" i="32"/>
  <c r="AD45" i="4"/>
  <c r="AU24" i="9"/>
  <c r="AE77" i="4"/>
  <c r="AG24" i="9"/>
  <c r="AC72" i="32"/>
  <c r="AY28" i="31"/>
  <c r="AP28" i="4"/>
  <c r="AP21" i="9"/>
  <c r="AC45" i="29"/>
  <c r="AU28" i="36"/>
  <c r="AG28" i="27"/>
  <c r="AO45" i="27"/>
  <c r="AG28" i="30"/>
  <c r="BK34" i="32"/>
  <c r="BK36" i="32" s="1"/>
  <c r="AR28" i="4"/>
  <c r="AR21" i="9"/>
  <c r="AD28" i="35"/>
  <c r="BC38" i="28"/>
  <c r="BC40" i="28" s="1"/>
  <c r="BH34" i="28"/>
  <c r="BH36" i="28" s="1"/>
  <c r="AE28" i="32"/>
  <c r="AO72" i="29"/>
  <c r="AR28" i="27"/>
  <c r="AC36" i="33"/>
  <c r="AB24" i="30"/>
  <c r="AE28" i="27"/>
  <c r="AY28" i="34"/>
  <c r="AW77" i="4"/>
  <c r="AO77" i="33"/>
  <c r="AB24" i="34"/>
  <c r="AO36" i="35"/>
  <c r="AB24" i="27"/>
  <c r="AQ36" i="4"/>
  <c r="AO36" i="32"/>
  <c r="AO36" i="30"/>
  <c r="BI75" i="29"/>
  <c r="BI77" i="29" s="1"/>
  <c r="AA72" i="4"/>
  <c r="AV40" i="4"/>
  <c r="R28" i="29"/>
  <c r="AW45" i="30"/>
  <c r="R28" i="30"/>
  <c r="AC45" i="27"/>
  <c r="R28" i="35"/>
  <c r="AQ28" i="28"/>
  <c r="Q77" i="28"/>
  <c r="AB24" i="28"/>
  <c r="AV77" i="4"/>
  <c r="AC77" i="30"/>
  <c r="AC77" i="34"/>
  <c r="AO40" i="31"/>
  <c r="AR40" i="4"/>
  <c r="AW45" i="4"/>
  <c r="AR72" i="4"/>
  <c r="Q40" i="33"/>
  <c r="F40" i="31"/>
  <c r="L40" i="31"/>
  <c r="J45" i="33"/>
  <c r="H40" i="4"/>
  <c r="H38" i="9"/>
  <c r="BE38" i="4"/>
  <c r="G72" i="34"/>
  <c r="I70" i="9"/>
  <c r="I72" i="4"/>
  <c r="BF70" i="4"/>
  <c r="AK28" i="32"/>
  <c r="D34" i="35"/>
  <c r="E36" i="35"/>
  <c r="BB34" i="35"/>
  <c r="BF21" i="35"/>
  <c r="I28" i="35"/>
  <c r="M36" i="31"/>
  <c r="N36" i="35"/>
  <c r="K72" i="34"/>
  <c r="BE43" i="29"/>
  <c r="BE45" i="29" s="1"/>
  <c r="H45" i="29"/>
  <c r="BB70" i="33"/>
  <c r="D70" i="33"/>
  <c r="E72" i="33"/>
  <c r="U28" i="30"/>
  <c r="AM28" i="29"/>
  <c r="BG38" i="33"/>
  <c r="BG40" i="33" s="1"/>
  <c r="M72" i="30"/>
  <c r="G45" i="27"/>
  <c r="BI21" i="33"/>
  <c r="L28" i="33"/>
  <c r="L79" i="33"/>
  <c r="L84" i="33" s="1"/>
  <c r="L88" i="33" s="1"/>
  <c r="Q40" i="34"/>
  <c r="I77" i="31"/>
  <c r="BI21" i="36"/>
  <c r="L28" i="36"/>
  <c r="K45" i="32"/>
  <c r="L40" i="30"/>
  <c r="V40" i="4"/>
  <c r="K40" i="29"/>
  <c r="I45" i="34"/>
  <c r="J72" i="29"/>
  <c r="H40" i="36"/>
  <c r="N28" i="29"/>
  <c r="BK21" i="29"/>
  <c r="I36" i="34"/>
  <c r="F45" i="33"/>
  <c r="F72" i="35"/>
  <c r="L45" i="31"/>
  <c r="BK21" i="34"/>
  <c r="N28" i="34"/>
  <c r="O45" i="28"/>
  <c r="L28" i="31"/>
  <c r="BI21" i="31"/>
  <c r="N72" i="28"/>
  <c r="Y28" i="35"/>
  <c r="AM28" i="4"/>
  <c r="AM21" i="9"/>
  <c r="Y24" i="9"/>
  <c r="K45" i="30"/>
  <c r="BE24" i="28"/>
  <c r="BF34" i="4"/>
  <c r="I34" i="9"/>
  <c r="I36" i="4"/>
  <c r="J72" i="31"/>
  <c r="BB75" i="27"/>
  <c r="D75" i="27"/>
  <c r="E77" i="27"/>
  <c r="F36" i="29"/>
  <c r="BG24" i="27"/>
  <c r="BD24" i="27"/>
  <c r="BI24" i="27"/>
  <c r="H45" i="4"/>
  <c r="BE43" i="4"/>
  <c r="H43" i="9"/>
  <c r="BH24" i="32"/>
  <c r="J28" i="33"/>
  <c r="J79" i="33"/>
  <c r="J84" i="33" s="1"/>
  <c r="J88" i="33" s="1"/>
  <c r="BG21" i="33"/>
  <c r="M77" i="32"/>
  <c r="G36" i="33"/>
  <c r="BG24" i="28"/>
  <c r="G36" i="29"/>
  <c r="H72" i="31"/>
  <c r="O40" i="33"/>
  <c r="Z36" i="4"/>
  <c r="I40" i="28"/>
  <c r="I77" i="30"/>
  <c r="BE24" i="32"/>
  <c r="L77" i="4"/>
  <c r="BI75" i="4"/>
  <c r="L75" i="9"/>
  <c r="N45" i="35"/>
  <c r="AF28" i="31"/>
  <c r="U24" i="9"/>
  <c r="AM28" i="34"/>
  <c r="M40" i="34"/>
  <c r="G40" i="33"/>
  <c r="L36" i="33"/>
  <c r="J36" i="36"/>
  <c r="H77" i="36"/>
  <c r="I72" i="36"/>
  <c r="N77" i="35"/>
  <c r="J77" i="36"/>
  <c r="Z28" i="34"/>
  <c r="O77" i="31"/>
  <c r="BK38" i="27"/>
  <c r="BK40" i="27" s="1"/>
  <c r="Q45" i="31"/>
  <c r="G40" i="27"/>
  <c r="G77" i="29"/>
  <c r="H72" i="27"/>
  <c r="AF28" i="34"/>
  <c r="M70" i="9"/>
  <c r="M72" i="4"/>
  <c r="BJ70" i="4"/>
  <c r="K36" i="36"/>
  <c r="F28" i="29"/>
  <c r="BC21" i="29"/>
  <c r="J72" i="34"/>
  <c r="H77" i="33"/>
  <c r="G40" i="30"/>
  <c r="L40" i="29"/>
  <c r="I36" i="35"/>
  <c r="J72" i="28"/>
  <c r="N36" i="36"/>
  <c r="G77" i="32"/>
  <c r="BK75" i="36"/>
  <c r="BK77" i="36" s="1"/>
  <c r="K72" i="31"/>
  <c r="BI24" i="34"/>
  <c r="BI70" i="32"/>
  <c r="BI72" i="32" s="1"/>
  <c r="P21" i="34"/>
  <c r="Q28" i="34"/>
  <c r="N45" i="32"/>
  <c r="G36" i="27"/>
  <c r="X36" i="4"/>
  <c r="J77" i="29"/>
  <c r="BE70" i="33"/>
  <c r="BE72" i="33" s="1"/>
  <c r="H36" i="35"/>
  <c r="BL24" i="34"/>
  <c r="D75" i="33"/>
  <c r="E77" i="33"/>
  <c r="BB75" i="33"/>
  <c r="U36" i="4"/>
  <c r="BG75" i="33"/>
  <c r="BG77" i="33" s="1"/>
  <c r="J36" i="29"/>
  <c r="BG24" i="31"/>
  <c r="N77" i="33"/>
  <c r="M36" i="32"/>
  <c r="G28" i="35"/>
  <c r="BD21" i="35"/>
  <c r="N45" i="30"/>
  <c r="K77" i="27"/>
  <c r="BF21" i="28"/>
  <c r="I28" i="28"/>
  <c r="O72" i="30"/>
  <c r="BD70" i="29"/>
  <c r="BD72" i="29" s="1"/>
  <c r="BJ24" i="36"/>
  <c r="P21" i="36"/>
  <c r="Q28" i="36"/>
  <c r="N36" i="32"/>
  <c r="BK24" i="36"/>
  <c r="K45" i="36"/>
  <c r="BF21" i="4"/>
  <c r="I28" i="4"/>
  <c r="I21" i="9"/>
  <c r="AF45" i="4"/>
  <c r="H36" i="31"/>
  <c r="T40" i="4"/>
  <c r="BF24" i="33"/>
  <c r="J77" i="30"/>
  <c r="H45" i="31"/>
  <c r="BK24" i="34"/>
  <c r="I77" i="34"/>
  <c r="BK70" i="27"/>
  <c r="BK72" i="27" s="1"/>
  <c r="BK75" i="4"/>
  <c r="N75" i="9"/>
  <c r="N77" i="4"/>
  <c r="BL21" i="31"/>
  <c r="O28" i="31"/>
  <c r="G72" i="36"/>
  <c r="BC21" i="27"/>
  <c r="F28" i="27"/>
  <c r="L72" i="28"/>
  <c r="AP45" i="4"/>
  <c r="AP36" i="4"/>
  <c r="AT28" i="32"/>
  <c r="AX28" i="36"/>
  <c r="AU36" i="4"/>
  <c r="AS24" i="9"/>
  <c r="BH38" i="32"/>
  <c r="BH40" i="32" s="1"/>
  <c r="AC28" i="34"/>
  <c r="AB21" i="34"/>
  <c r="AC40" i="32"/>
  <c r="AR28" i="29"/>
  <c r="AO79" i="33"/>
  <c r="AO84" i="33" s="1"/>
  <c r="AO88" i="33" s="1"/>
  <c r="AN21" i="33"/>
  <c r="AO28" i="33"/>
  <c r="AY72" i="4"/>
  <c r="AC28" i="32"/>
  <c r="AB21" i="32"/>
  <c r="BD38" i="29"/>
  <c r="BD40" i="29" s="1"/>
  <c r="F40" i="35"/>
  <c r="V77" i="4"/>
  <c r="BJ70" i="31"/>
  <c r="BJ72" i="31" s="1"/>
  <c r="K45" i="28"/>
  <c r="I72" i="32"/>
  <c r="G36" i="32"/>
  <c r="BE75" i="35"/>
  <c r="BE77" i="35" s="1"/>
  <c r="BI24" i="36"/>
  <c r="L72" i="34"/>
  <c r="N40" i="30"/>
  <c r="P24" i="30"/>
  <c r="AM72" i="4"/>
  <c r="BJ24" i="28"/>
  <c r="H40" i="30"/>
  <c r="BJ21" i="35"/>
  <c r="M28" i="35"/>
  <c r="K45" i="33"/>
  <c r="D43" i="29"/>
  <c r="E45" i="29"/>
  <c r="BB43" i="29"/>
  <c r="AS77" i="4"/>
  <c r="AS28" i="35"/>
  <c r="AO72" i="33"/>
  <c r="AI28" i="27"/>
  <c r="AI28" i="31"/>
  <c r="AP28" i="30"/>
  <c r="AJ28" i="29"/>
  <c r="BI43" i="36"/>
  <c r="BI45" i="36" s="1"/>
  <c r="AI28" i="29"/>
  <c r="AY24" i="9"/>
  <c r="AD36" i="4"/>
  <c r="AX28" i="34"/>
  <c r="AR28" i="31"/>
  <c r="BH43" i="29"/>
  <c r="BH45" i="29" s="1"/>
  <c r="AI24" i="9"/>
  <c r="BF75" i="34"/>
  <c r="BF77" i="34" s="1"/>
  <c r="AW28" i="27"/>
  <c r="AG28" i="28"/>
  <c r="AY28" i="28"/>
  <c r="AQ28" i="27"/>
  <c r="BL70" i="28"/>
  <c r="BL72" i="28" s="1"/>
  <c r="Q28" i="33"/>
  <c r="Q79" i="33"/>
  <c r="Q84" i="33" s="1"/>
  <c r="Q88" i="33" s="1"/>
  <c r="P21" i="33"/>
  <c r="AJ77" i="4"/>
  <c r="AQ28" i="4"/>
  <c r="AQ21" i="9"/>
  <c r="AO40" i="27"/>
  <c r="AO45" i="28"/>
  <c r="R72" i="4"/>
  <c r="BL38" i="31"/>
  <c r="BL40" i="31" s="1"/>
  <c r="AO77" i="32"/>
  <c r="AC36" i="31"/>
  <c r="AR45" i="4"/>
  <c r="AR28" i="32"/>
  <c r="AC40" i="34"/>
  <c r="AL45" i="4"/>
  <c r="AN24" i="31"/>
  <c r="S28" i="33"/>
  <c r="AQ28" i="32"/>
  <c r="Q72" i="36"/>
  <c r="R28" i="31"/>
  <c r="AL28" i="27"/>
  <c r="AA45" i="4"/>
  <c r="AC72" i="33"/>
  <c r="AB24" i="33"/>
  <c r="BD38" i="30"/>
  <c r="BD40" i="30" s="1"/>
  <c r="AC40" i="35"/>
  <c r="AR28" i="36"/>
  <c r="AC72" i="34"/>
  <c r="AO36" i="27"/>
  <c r="Q77" i="33"/>
  <c r="AC40" i="36"/>
  <c r="AC72" i="27"/>
  <c r="AO45" i="36"/>
  <c r="S28" i="36"/>
  <c r="AQ28" i="31"/>
  <c r="BL34" i="34"/>
  <c r="BL36" i="34" s="1"/>
  <c r="AO72" i="32"/>
  <c r="AV28" i="36"/>
  <c r="AC36" i="30"/>
  <c r="Y28" i="29"/>
  <c r="L40" i="33"/>
  <c r="I45" i="32"/>
  <c r="N72" i="4"/>
  <c r="BK70" i="4"/>
  <c r="N70" i="9"/>
  <c r="F40" i="28"/>
  <c r="Z28" i="33"/>
  <c r="BI43" i="29"/>
  <c r="BI45" i="29" s="1"/>
  <c r="I72" i="29"/>
  <c r="BB21" i="33"/>
  <c r="E79" i="33"/>
  <c r="E84" i="33" s="1"/>
  <c r="E88" i="33" s="1"/>
  <c r="D21" i="33"/>
  <c r="E28" i="33"/>
  <c r="AF28" i="28"/>
  <c r="BB38" i="34"/>
  <c r="D38" i="34"/>
  <c r="E40" i="34"/>
  <c r="D21" i="31"/>
  <c r="BB21" i="31"/>
  <c r="E28" i="31"/>
  <c r="U28" i="34"/>
  <c r="AM28" i="32"/>
  <c r="L77" i="29"/>
  <c r="J45" i="29"/>
  <c r="Y28" i="28"/>
  <c r="G36" i="4"/>
  <c r="BD34" i="4"/>
  <c r="G34" i="9"/>
  <c r="J34" i="9"/>
  <c r="J36" i="4"/>
  <c r="BG34" i="4"/>
  <c r="O40" i="31"/>
  <c r="S24" i="9"/>
  <c r="BH21" i="36"/>
  <c r="K28" i="36"/>
  <c r="L40" i="28"/>
  <c r="G40" i="35"/>
  <c r="D24" i="34"/>
  <c r="BB24" i="34"/>
  <c r="BF70" i="28"/>
  <c r="BF72" i="28" s="1"/>
  <c r="L45" i="30"/>
  <c r="M28" i="4"/>
  <c r="BJ21" i="4"/>
  <c r="M21" i="9"/>
  <c r="BF21" i="31"/>
  <c r="I28" i="31"/>
  <c r="BE21" i="36"/>
  <c r="H28" i="36"/>
  <c r="N72" i="30"/>
  <c r="D21" i="32"/>
  <c r="BB21" i="32"/>
  <c r="E28" i="32"/>
  <c r="W28" i="29"/>
  <c r="BE34" i="4"/>
  <c r="H34" i="9"/>
  <c r="H36" i="4"/>
  <c r="BF24" i="32"/>
  <c r="Q36" i="34"/>
  <c r="N45" i="27"/>
  <c r="BJ21" i="28"/>
  <c r="M28" i="28"/>
  <c r="BE75" i="27"/>
  <c r="BE77" i="27" s="1"/>
  <c r="BK24" i="30"/>
  <c r="V28" i="28"/>
  <c r="F28" i="28"/>
  <c r="BC21" i="28"/>
  <c r="BF24" i="4"/>
  <c r="I24" i="9"/>
  <c r="J77" i="31"/>
  <c r="I36" i="32"/>
  <c r="M72" i="36"/>
  <c r="N77" i="36"/>
  <c r="BH24" i="31"/>
  <c r="BB21" i="28"/>
  <c r="E28" i="28"/>
  <c r="D21" i="28"/>
  <c r="S45" i="4"/>
  <c r="AK28" i="28"/>
  <c r="J36" i="33"/>
  <c r="J40" i="4"/>
  <c r="J38" i="9"/>
  <c r="BG38" i="4"/>
  <c r="M36" i="28"/>
  <c r="T72" i="4"/>
  <c r="N36" i="31"/>
  <c r="V28" i="34"/>
  <c r="Y28" i="34"/>
  <c r="I77" i="36"/>
  <c r="G45" i="28"/>
  <c r="O45" i="27"/>
  <c r="BB24" i="29"/>
  <c r="D24" i="29"/>
  <c r="W28" i="4"/>
  <c r="W21" i="9"/>
  <c r="Q40" i="27"/>
  <c r="J72" i="36"/>
  <c r="Q45" i="29"/>
  <c r="BE34" i="31"/>
  <c r="BE36" i="31" s="1"/>
  <c r="BB21" i="27"/>
  <c r="E28" i="27"/>
  <c r="D21" i="27"/>
  <c r="O77" i="30"/>
  <c r="BL24" i="28"/>
  <c r="BK43" i="4"/>
  <c r="N43" i="9"/>
  <c r="N45" i="4"/>
  <c r="K70" i="9"/>
  <c r="K72" i="4"/>
  <c r="BH70" i="4"/>
  <c r="BH72" i="4" s="1"/>
  <c r="BC21" i="34"/>
  <c r="F28" i="34"/>
  <c r="O36" i="34"/>
  <c r="BK70" i="30"/>
  <c r="BK72" i="30" s="1"/>
  <c r="N45" i="29"/>
  <c r="BC43" i="4"/>
  <c r="F43" i="9"/>
  <c r="F45" i="4"/>
  <c r="W28" i="32"/>
  <c r="BK38" i="31"/>
  <c r="BK40" i="31" s="1"/>
  <c r="S40" i="4"/>
  <c r="J36" i="28"/>
  <c r="BD24" i="33"/>
  <c r="X40" i="4"/>
  <c r="P24" i="29"/>
  <c r="E77" i="31"/>
  <c r="BB75" i="31"/>
  <c r="D75" i="31"/>
  <c r="BL24" i="4"/>
  <c r="O24" i="9"/>
  <c r="D38" i="29"/>
  <c r="E40" i="29"/>
  <c r="BB38" i="29"/>
  <c r="L72" i="33"/>
  <c r="E36" i="34"/>
  <c r="BB34" i="34"/>
  <c r="D34" i="34"/>
  <c r="O77" i="28"/>
  <c r="BK24" i="28"/>
  <c r="L45" i="29"/>
  <c r="L77" i="28"/>
  <c r="I75" i="9"/>
  <c r="I77" i="4"/>
  <c r="BF75" i="4"/>
  <c r="N40" i="28"/>
  <c r="BH24" i="27"/>
  <c r="P24" i="27"/>
  <c r="AF28" i="30"/>
  <c r="L36" i="29"/>
  <c r="T28" i="35"/>
  <c r="BC24" i="34"/>
  <c r="AM36" i="4"/>
  <c r="O40" i="32"/>
  <c r="M36" i="4"/>
  <c r="BJ34" i="4"/>
  <c r="M34" i="9"/>
  <c r="L77" i="33"/>
  <c r="BC24" i="30"/>
  <c r="Z28" i="29"/>
  <c r="BB70" i="27"/>
  <c r="D70" i="27"/>
  <c r="E72" i="27"/>
  <c r="F45" i="35"/>
  <c r="AK77" i="4"/>
  <c r="K40" i="30"/>
  <c r="BJ21" i="29"/>
  <c r="M28" i="29"/>
  <c r="M36" i="27"/>
  <c r="BD21" i="30"/>
  <c r="G28" i="30"/>
  <c r="K77" i="29"/>
  <c r="K45" i="27"/>
  <c r="L36" i="35"/>
  <c r="BI34" i="35"/>
  <c r="BI36" i="35" s="1"/>
  <c r="M40" i="32"/>
  <c r="AA24" i="9"/>
  <c r="D34" i="29"/>
  <c r="E36" i="29"/>
  <c r="BB34" i="29"/>
  <c r="F36" i="33"/>
  <c r="BE24" i="36"/>
  <c r="BI24" i="28"/>
  <c r="F28" i="35"/>
  <c r="BC21" i="35"/>
  <c r="K34" i="9"/>
  <c r="K36" i="4"/>
  <c r="BH34" i="4"/>
  <c r="Z24" i="9"/>
  <c r="BB21" i="29"/>
  <c r="E28" i="29"/>
  <c r="D21" i="29"/>
  <c r="BH43" i="32"/>
  <c r="BH45" i="32" s="1"/>
  <c r="BL38" i="4"/>
  <c r="O40" i="4"/>
  <c r="O38" i="9"/>
  <c r="M28" i="34"/>
  <c r="BJ21" i="34"/>
  <c r="AU28" i="31"/>
  <c r="AU28" i="28"/>
  <c r="AS28" i="34"/>
  <c r="AU77" i="4"/>
  <c r="AU28" i="29"/>
  <c r="AT28" i="33"/>
  <c r="AB38" i="35" l="1"/>
  <c r="BH75" i="32"/>
  <c r="BH77" i="32" s="1"/>
  <c r="BC38" i="34"/>
  <c r="BC40" i="34" s="1"/>
  <c r="BD43" i="30"/>
  <c r="BD45" i="30" s="1"/>
  <c r="BK75" i="33"/>
  <c r="BK77" i="33" s="1"/>
  <c r="BG75" i="28"/>
  <c r="BG77" i="28" s="1"/>
  <c r="BI34" i="30"/>
  <c r="BI36" i="30" s="1"/>
  <c r="BL43" i="34"/>
  <c r="BL45" i="34" s="1"/>
  <c r="BD75" i="34"/>
  <c r="BD77" i="34" s="1"/>
  <c r="BE75" i="29"/>
  <c r="BE77" i="29" s="1"/>
  <c r="BJ43" i="31"/>
  <c r="BJ45" i="31" s="1"/>
  <c r="BE75" i="34"/>
  <c r="BE77" i="34" s="1"/>
  <c r="BL38" i="28"/>
  <c r="BL40" i="28" s="1"/>
  <c r="BH43" i="30"/>
  <c r="BH45" i="30" s="1"/>
  <c r="BE75" i="31"/>
  <c r="BE77" i="31" s="1"/>
  <c r="BJ38" i="32"/>
  <c r="BJ40" i="32" s="1"/>
  <c r="BG43" i="35"/>
  <c r="BG45" i="35" s="1"/>
  <c r="BH75" i="29"/>
  <c r="BH77" i="29" s="1"/>
  <c r="BI70" i="36"/>
  <c r="BI72" i="36" s="1"/>
  <c r="BG75" i="34"/>
  <c r="BG77" i="34" s="1"/>
  <c r="BE43" i="27"/>
  <c r="BE45" i="27" s="1"/>
  <c r="BI34" i="33"/>
  <c r="BI36" i="33" s="1"/>
  <c r="BD34" i="27"/>
  <c r="BD36" i="27" s="1"/>
  <c r="BH43" i="33"/>
  <c r="BH45" i="33" s="1"/>
  <c r="BJ75" i="36"/>
  <c r="BJ77" i="36" s="1"/>
  <c r="BK43" i="32"/>
  <c r="BK45" i="32" s="1"/>
  <c r="BI75" i="28"/>
  <c r="BI77" i="28" s="1"/>
  <c r="BG34" i="32"/>
  <c r="BG36" i="32" s="1"/>
  <c r="BE75" i="30"/>
  <c r="BE77" i="30" s="1"/>
  <c r="BJ75" i="35"/>
  <c r="BJ77" i="35" s="1"/>
  <c r="BE38" i="30"/>
  <c r="BE40" i="30" s="1"/>
  <c r="BC70" i="32"/>
  <c r="BC72" i="32" s="1"/>
  <c r="BK75" i="31"/>
  <c r="BK77" i="31" s="1"/>
  <c r="BJ75" i="31"/>
  <c r="BJ77" i="31" s="1"/>
  <c r="BI43" i="31"/>
  <c r="BI45" i="31" s="1"/>
  <c r="BJ34" i="28"/>
  <c r="BJ36" i="28" s="1"/>
  <c r="BE34" i="28"/>
  <c r="BE36" i="28" s="1"/>
  <c r="U79" i="33"/>
  <c r="U84" i="33" s="1"/>
  <c r="U88" i="33" s="1"/>
  <c r="BE34" i="35"/>
  <c r="BE36" i="35" s="1"/>
  <c r="AD79" i="31"/>
  <c r="AD84" i="31" s="1"/>
  <c r="AD88" i="31" s="1"/>
  <c r="AF79" i="34"/>
  <c r="AF84" i="34" s="1"/>
  <c r="AF88" i="34" s="1"/>
  <c r="AV79" i="27"/>
  <c r="AV84" i="27" s="1"/>
  <c r="AV88" i="27" s="1"/>
  <c r="AD79" i="30"/>
  <c r="AD84" i="30" s="1"/>
  <c r="AD88" i="30" s="1"/>
  <c r="AS79" i="32"/>
  <c r="AS84" i="32" s="1"/>
  <c r="AS88" i="32" s="1"/>
  <c r="AF79" i="31"/>
  <c r="AF84" i="31" s="1"/>
  <c r="AF88" i="31" s="1"/>
  <c r="AQ79" i="27"/>
  <c r="AQ84" i="27" s="1"/>
  <c r="AQ88" i="27" s="1"/>
  <c r="S79" i="31"/>
  <c r="S84" i="31" s="1"/>
  <c r="S88" i="31" s="1"/>
  <c r="AV79" i="30"/>
  <c r="AV84" i="30" s="1"/>
  <c r="AV88" i="30" s="1"/>
  <c r="AH79" i="34"/>
  <c r="AH84" i="34" s="1"/>
  <c r="AH88" i="34" s="1"/>
  <c r="AG79" i="28"/>
  <c r="AG84" i="28" s="1"/>
  <c r="AG88" i="28" s="1"/>
  <c r="AT79" i="36"/>
  <c r="AT84" i="36" s="1"/>
  <c r="AT88" i="36" s="1"/>
  <c r="BG43" i="33"/>
  <c r="BG45" i="33" s="1"/>
  <c r="BG70" i="32"/>
  <c r="BG72" i="32" s="1"/>
  <c r="AN34" i="32"/>
  <c r="AN36" i="32" s="1"/>
  <c r="AB43" i="34"/>
  <c r="W79" i="29"/>
  <c r="W84" i="29" s="1"/>
  <c r="W88" i="29" s="1"/>
  <c r="W79" i="36"/>
  <c r="W84" i="36" s="1"/>
  <c r="W88" i="36" s="1"/>
  <c r="AQ79" i="31"/>
  <c r="AQ84" i="31" s="1"/>
  <c r="AQ88" i="31" s="1"/>
  <c r="AP79" i="35"/>
  <c r="AP84" i="35" s="1"/>
  <c r="AP88" i="35" s="1"/>
  <c r="X79" i="34"/>
  <c r="X84" i="34" s="1"/>
  <c r="X88" i="34" s="1"/>
  <c r="AE79" i="29"/>
  <c r="AE84" i="29" s="1"/>
  <c r="AE88" i="29" s="1"/>
  <c r="AJ79" i="29"/>
  <c r="AJ84" i="29" s="1"/>
  <c r="AJ88" i="29" s="1"/>
  <c r="T79" i="32"/>
  <c r="T84" i="32" s="1"/>
  <c r="T88" i="32" s="1"/>
  <c r="AQ79" i="36"/>
  <c r="AQ84" i="36" s="1"/>
  <c r="AQ88" i="36" s="1"/>
  <c r="Y79" i="28"/>
  <c r="Y84" i="28" s="1"/>
  <c r="Y88" i="28" s="1"/>
  <c r="AW79" i="31"/>
  <c r="AW84" i="31" s="1"/>
  <c r="AW88" i="31" s="1"/>
  <c r="AF79" i="29"/>
  <c r="AF84" i="29" s="1"/>
  <c r="AF88" i="29" s="1"/>
  <c r="R79" i="28"/>
  <c r="R84" i="28" s="1"/>
  <c r="R88" i="28" s="1"/>
  <c r="AF79" i="35"/>
  <c r="AF84" i="35" s="1"/>
  <c r="AF88" i="35" s="1"/>
  <c r="AH79" i="32"/>
  <c r="AH84" i="32" s="1"/>
  <c r="AH88" i="32" s="1"/>
  <c r="AI79" i="36"/>
  <c r="AI84" i="36" s="1"/>
  <c r="AI88" i="36" s="1"/>
  <c r="AL79" i="34"/>
  <c r="AL84" i="34" s="1"/>
  <c r="AL88" i="34" s="1"/>
  <c r="BK75" i="27"/>
  <c r="BK77" i="27" s="1"/>
  <c r="BF38" i="34"/>
  <c r="BF40" i="34" s="1"/>
  <c r="AT43" i="9"/>
  <c r="BC75" i="32"/>
  <c r="BC77" i="32" s="1"/>
  <c r="AR79" i="36"/>
  <c r="AR84" i="36" s="1"/>
  <c r="AR88" i="36" s="1"/>
  <c r="BK38" i="33"/>
  <c r="BK40" i="33" s="1"/>
  <c r="BH70" i="32"/>
  <c r="BH72" i="32" s="1"/>
  <c r="BF43" i="30"/>
  <c r="BF45" i="30" s="1"/>
  <c r="BC38" i="29"/>
  <c r="BC40" i="29" s="1"/>
  <c r="BE70" i="30"/>
  <c r="BE72" i="30" s="1"/>
  <c r="R79" i="30"/>
  <c r="R84" i="30" s="1"/>
  <c r="R88" i="30" s="1"/>
  <c r="BE75" i="28"/>
  <c r="BE77" i="28" s="1"/>
  <c r="AN43" i="36"/>
  <c r="AB70" i="35"/>
  <c r="AB72" i="35" s="1"/>
  <c r="V79" i="36"/>
  <c r="V84" i="36" s="1"/>
  <c r="V88" i="36" s="1"/>
  <c r="AQ79" i="28"/>
  <c r="AQ84" i="28" s="1"/>
  <c r="AQ88" i="28" s="1"/>
  <c r="Z79" i="36"/>
  <c r="Z84" i="36" s="1"/>
  <c r="Z88" i="36" s="1"/>
  <c r="Z79" i="32"/>
  <c r="Z84" i="32" s="1"/>
  <c r="Z88" i="32" s="1"/>
  <c r="AA79" i="30"/>
  <c r="AA84" i="30" s="1"/>
  <c r="AA88" i="30" s="1"/>
  <c r="AS79" i="28"/>
  <c r="AS84" i="28" s="1"/>
  <c r="AS88" i="28" s="1"/>
  <c r="AP79" i="28"/>
  <c r="AP84" i="28" s="1"/>
  <c r="AP88" i="28" s="1"/>
  <c r="AK79" i="29"/>
  <c r="AK84" i="29" s="1"/>
  <c r="AK88" i="29" s="1"/>
  <c r="AW79" i="30"/>
  <c r="AW84" i="30" s="1"/>
  <c r="AW88" i="30" s="1"/>
  <c r="Z79" i="35"/>
  <c r="Z84" i="35" s="1"/>
  <c r="Z88" i="35" s="1"/>
  <c r="R79" i="31"/>
  <c r="R84" i="31" s="1"/>
  <c r="R88" i="31" s="1"/>
  <c r="Q79" i="4"/>
  <c r="Q84" i="4" s="1"/>
  <c r="Q88" i="4" s="1"/>
  <c r="AG79" i="30"/>
  <c r="AG84" i="30" s="1"/>
  <c r="AG88" i="30" s="1"/>
  <c r="AT79" i="29"/>
  <c r="AT84" i="29" s="1"/>
  <c r="AT88" i="29" s="1"/>
  <c r="S79" i="36"/>
  <c r="S84" i="36" s="1"/>
  <c r="S88" i="36" s="1"/>
  <c r="AR79" i="30"/>
  <c r="AR84" i="30" s="1"/>
  <c r="AR88" i="30" s="1"/>
  <c r="AE79" i="30"/>
  <c r="AE84" i="30" s="1"/>
  <c r="AE88" i="30" s="1"/>
  <c r="AG79" i="35"/>
  <c r="AG84" i="35" s="1"/>
  <c r="AG88" i="35" s="1"/>
  <c r="AU79" i="30"/>
  <c r="AU84" i="30" s="1"/>
  <c r="AU88" i="30" s="1"/>
  <c r="BJ43" i="36"/>
  <c r="BJ45" i="36" s="1"/>
  <c r="W79" i="31"/>
  <c r="W84" i="31" s="1"/>
  <c r="W88" i="31" s="1"/>
  <c r="BG70" i="34"/>
  <c r="BG72" i="34" s="1"/>
  <c r="BL75" i="36"/>
  <c r="BL77" i="36" s="1"/>
  <c r="AN75" i="29"/>
  <c r="U79" i="35"/>
  <c r="U84" i="35" s="1"/>
  <c r="U88" i="35" s="1"/>
  <c r="BL75" i="35"/>
  <c r="BL77" i="35" s="1"/>
  <c r="BD34" i="32"/>
  <c r="BD36" i="32" s="1"/>
  <c r="BF75" i="30"/>
  <c r="BF77" i="30" s="1"/>
  <c r="BH70" i="29"/>
  <c r="BH72" i="29" s="1"/>
  <c r="BK75" i="34"/>
  <c r="BK77" i="34" s="1"/>
  <c r="P38" i="36"/>
  <c r="P40" i="36" s="1"/>
  <c r="AN34" i="27"/>
  <c r="AN36" i="27" s="1"/>
  <c r="BI43" i="30"/>
  <c r="BI45" i="30" s="1"/>
  <c r="BG34" i="33"/>
  <c r="BG36" i="33" s="1"/>
  <c r="BD43" i="28"/>
  <c r="BD45" i="28" s="1"/>
  <c r="AJ79" i="36"/>
  <c r="AJ84" i="36" s="1"/>
  <c r="AJ88" i="36" s="1"/>
  <c r="AW79" i="27"/>
  <c r="AW84" i="27" s="1"/>
  <c r="AW88" i="27" s="1"/>
  <c r="AY79" i="36"/>
  <c r="AY84" i="36" s="1"/>
  <c r="AY88" i="36" s="1"/>
  <c r="AX79" i="31"/>
  <c r="AX84" i="31" s="1"/>
  <c r="AX88" i="31" s="1"/>
  <c r="AR79" i="29"/>
  <c r="AR84" i="29" s="1"/>
  <c r="AR88" i="29" s="1"/>
  <c r="AT79" i="35"/>
  <c r="AT84" i="35" s="1"/>
  <c r="AT88" i="35" s="1"/>
  <c r="AK79" i="32"/>
  <c r="AK84" i="32" s="1"/>
  <c r="AK88" i="32" s="1"/>
  <c r="AD79" i="34"/>
  <c r="AD84" i="34" s="1"/>
  <c r="AD88" i="34" s="1"/>
  <c r="AK79" i="35"/>
  <c r="AK84" i="35" s="1"/>
  <c r="AK88" i="35" s="1"/>
  <c r="AR79" i="28"/>
  <c r="AR84" i="28" s="1"/>
  <c r="AR88" i="28" s="1"/>
  <c r="AY79" i="28"/>
  <c r="AY84" i="28" s="1"/>
  <c r="AY88" i="28" s="1"/>
  <c r="S79" i="29"/>
  <c r="S84" i="29" s="1"/>
  <c r="S88" i="29" s="1"/>
  <c r="AX79" i="32"/>
  <c r="AX84" i="32" s="1"/>
  <c r="AX88" i="32" s="1"/>
  <c r="T79" i="35"/>
  <c r="T84" i="35" s="1"/>
  <c r="T88" i="35" s="1"/>
  <c r="AH79" i="31"/>
  <c r="AH84" i="31" s="1"/>
  <c r="AH88" i="31" s="1"/>
  <c r="AI79" i="34"/>
  <c r="AI84" i="34" s="1"/>
  <c r="AI88" i="34" s="1"/>
  <c r="AU79" i="35"/>
  <c r="AU84" i="35" s="1"/>
  <c r="AU88" i="35" s="1"/>
  <c r="T79" i="29"/>
  <c r="T84" i="29" s="1"/>
  <c r="T88" i="29" s="1"/>
  <c r="AJ79" i="31"/>
  <c r="AJ84" i="31" s="1"/>
  <c r="AJ88" i="31" s="1"/>
  <c r="AU79" i="34"/>
  <c r="AU84" i="34" s="1"/>
  <c r="AU88" i="34" s="1"/>
  <c r="X79" i="36"/>
  <c r="X84" i="36" s="1"/>
  <c r="X88" i="36" s="1"/>
  <c r="AA79" i="28"/>
  <c r="AA84" i="28" s="1"/>
  <c r="AA88" i="28" s="1"/>
  <c r="AV79" i="36"/>
  <c r="AV84" i="36" s="1"/>
  <c r="AV88" i="36" s="1"/>
  <c r="AX79" i="36"/>
  <c r="AX84" i="36" s="1"/>
  <c r="AX88" i="36" s="1"/>
  <c r="BC43" i="27"/>
  <c r="BC45" i="27" s="1"/>
  <c r="BI34" i="29"/>
  <c r="BI36" i="29" s="1"/>
  <c r="BD70" i="34"/>
  <c r="BD72" i="34" s="1"/>
  <c r="BF75" i="35"/>
  <c r="BF77" i="35" s="1"/>
  <c r="BF43" i="36"/>
  <c r="BF45" i="36" s="1"/>
  <c r="AE79" i="36"/>
  <c r="AE84" i="36" s="1"/>
  <c r="AE88" i="36" s="1"/>
  <c r="AN70" i="28"/>
  <c r="AN72" i="28" s="1"/>
  <c r="BJ43" i="35"/>
  <c r="BJ45" i="35" s="1"/>
  <c r="BF70" i="36"/>
  <c r="BF72" i="36" s="1"/>
  <c r="BE70" i="29"/>
  <c r="BE72" i="29" s="1"/>
  <c r="BG38" i="31"/>
  <c r="BG40" i="31" s="1"/>
  <c r="BL38" i="35"/>
  <c r="BL40" i="35" s="1"/>
  <c r="BD70" i="33"/>
  <c r="BD72" i="33" s="1"/>
  <c r="BH70" i="33"/>
  <c r="BL70" i="36"/>
  <c r="BL72" i="36" s="1"/>
  <c r="AK79" i="33"/>
  <c r="AK84" i="33" s="1"/>
  <c r="AK88" i="33" s="1"/>
  <c r="BC70" i="29"/>
  <c r="BC72" i="29" s="1"/>
  <c r="BD38" i="33"/>
  <c r="BD40" i="33" s="1"/>
  <c r="AD38" i="9"/>
  <c r="AD40" i="9" s="1"/>
  <c r="BE38" i="31"/>
  <c r="BE40" i="31" s="1"/>
  <c r="BH70" i="28"/>
  <c r="BH72" i="28" s="1"/>
  <c r="AH75" i="9"/>
  <c r="BL38" i="34"/>
  <c r="BL40" i="34" s="1"/>
  <c r="BG75" i="29"/>
  <c r="BG77" i="29" s="1"/>
  <c r="AF38" i="9"/>
  <c r="AF40" i="9" s="1"/>
  <c r="V70" i="9"/>
  <c r="BG43" i="29"/>
  <c r="BG45" i="29" s="1"/>
  <c r="AB70" i="33"/>
  <c r="AB43" i="28"/>
  <c r="AB45" i="28" s="1"/>
  <c r="AL79" i="30"/>
  <c r="AL84" i="30" s="1"/>
  <c r="AL88" i="30" s="1"/>
  <c r="BC34" i="32"/>
  <c r="BC36" i="32" s="1"/>
  <c r="BJ34" i="30"/>
  <c r="BJ36" i="30" s="1"/>
  <c r="BF38" i="29"/>
  <c r="BF40" i="29" s="1"/>
  <c r="BI34" i="31"/>
  <c r="BI36" i="31" s="1"/>
  <c r="AP43" i="9"/>
  <c r="AP45" i="9" s="1"/>
  <c r="BC34" i="31"/>
  <c r="BC36" i="31" s="1"/>
  <c r="BD34" i="31"/>
  <c r="BD36" i="31" s="1"/>
  <c r="BK34" i="30"/>
  <c r="BK36" i="30" s="1"/>
  <c r="Y79" i="27"/>
  <c r="Y84" i="27" s="1"/>
  <c r="Y88" i="27" s="1"/>
  <c r="AG79" i="29"/>
  <c r="AG84" i="29" s="1"/>
  <c r="AG88" i="29" s="1"/>
  <c r="BK43" i="30"/>
  <c r="BK45" i="30" s="1"/>
  <c r="BC38" i="35"/>
  <c r="BC40" i="35" s="1"/>
  <c r="BD43" i="31"/>
  <c r="BD45" i="31" s="1"/>
  <c r="BD75" i="35"/>
  <c r="BD77" i="35" s="1"/>
  <c r="BL34" i="31"/>
  <c r="BL36" i="31" s="1"/>
  <c r="AB43" i="30"/>
  <c r="AB45" i="30" s="1"/>
  <c r="BF43" i="28"/>
  <c r="BF45" i="28" s="1"/>
  <c r="BG43" i="36"/>
  <c r="BG45" i="36" s="1"/>
  <c r="U79" i="29"/>
  <c r="U84" i="29" s="1"/>
  <c r="U88" i="29" s="1"/>
  <c r="BJ43" i="27"/>
  <c r="BJ45" i="27" s="1"/>
  <c r="BL43" i="32"/>
  <c r="BL45" i="32" s="1"/>
  <c r="AT79" i="33"/>
  <c r="AT84" i="33" s="1"/>
  <c r="AT88" i="33" s="1"/>
  <c r="BC70" i="30"/>
  <c r="BC72" i="30" s="1"/>
  <c r="BI38" i="32"/>
  <c r="BI40" i="32" s="1"/>
  <c r="BK75" i="32"/>
  <c r="BK77" i="32" s="1"/>
  <c r="BE70" i="28"/>
  <c r="BE72" i="28" s="1"/>
  <c r="R70" i="9"/>
  <c r="R72" i="9" s="1"/>
  <c r="AG34" i="9"/>
  <c r="AG36" i="9" s="1"/>
  <c r="BE70" i="34"/>
  <c r="BE72" i="34" s="1"/>
  <c r="BL34" i="28"/>
  <c r="BL36" i="28" s="1"/>
  <c r="BJ70" i="30"/>
  <c r="BJ72" i="30" s="1"/>
  <c r="BJ38" i="36"/>
  <c r="BJ40" i="36" s="1"/>
  <c r="BC70" i="33"/>
  <c r="BC72" i="33" s="1"/>
  <c r="BJ70" i="35"/>
  <c r="BJ72" i="35" s="1"/>
  <c r="BE34" i="34"/>
  <c r="BE36" i="34" s="1"/>
  <c r="BJ34" i="33"/>
  <c r="BJ36" i="33" s="1"/>
  <c r="AN43" i="34"/>
  <c r="BE38" i="33"/>
  <c r="BE40" i="33" s="1"/>
  <c r="BI75" i="30"/>
  <c r="BI77" i="30" s="1"/>
  <c r="BC38" i="32"/>
  <c r="BC40" i="32" s="1"/>
  <c r="AV79" i="34"/>
  <c r="AV84" i="34" s="1"/>
  <c r="AV88" i="34" s="1"/>
  <c r="AY70" i="9"/>
  <c r="BH75" i="31"/>
  <c r="BH77" i="31" s="1"/>
  <c r="AV75" i="9"/>
  <c r="AV75" i="101" s="1"/>
  <c r="AV88" i="101" s="1"/>
  <c r="AY79" i="32"/>
  <c r="AY84" i="32" s="1"/>
  <c r="AY88" i="32" s="1"/>
  <c r="BD75" i="31"/>
  <c r="BD77" i="31" s="1"/>
  <c r="AL70" i="9"/>
  <c r="AL72" i="9" s="1"/>
  <c r="AN70" i="35"/>
  <c r="AN72" i="35" s="1"/>
  <c r="BC70" i="27"/>
  <c r="BC72" i="27" s="1"/>
  <c r="BL75" i="31"/>
  <c r="BL77" i="31" s="1"/>
  <c r="BG75" i="30"/>
  <c r="BG77" i="30" s="1"/>
  <c r="AN34" i="31"/>
  <c r="AN36" i="31" s="1"/>
  <c r="BL34" i="29"/>
  <c r="BL36" i="29" s="1"/>
  <c r="BG70" i="30"/>
  <c r="BG72" i="30" s="1"/>
  <c r="BC75" i="31"/>
  <c r="BC77" i="31" s="1"/>
  <c r="BK70" i="32"/>
  <c r="BK72" i="32" s="1"/>
  <c r="BI75" i="35"/>
  <c r="BI77" i="35" s="1"/>
  <c r="BI43" i="33"/>
  <c r="BI45" i="33" s="1"/>
  <c r="AN38" i="29"/>
  <c r="AN40" i="29" s="1"/>
  <c r="AF43" i="9"/>
  <c r="AF45" i="9" s="1"/>
  <c r="AH70" i="9"/>
  <c r="AH72" i="9" s="1"/>
  <c r="P70" i="31"/>
  <c r="P72" i="31" s="1"/>
  <c r="AD43" i="9"/>
  <c r="AD45" i="9" s="1"/>
  <c r="AJ70" i="9"/>
  <c r="AJ72" i="9" s="1"/>
  <c r="AW79" i="29"/>
  <c r="AW84" i="29" s="1"/>
  <c r="AW88" i="29" s="1"/>
  <c r="AU79" i="33"/>
  <c r="AU84" i="33" s="1"/>
  <c r="AU88" i="33" s="1"/>
  <c r="AU43" i="9"/>
  <c r="AU45" i="9" s="1"/>
  <c r="AY79" i="29"/>
  <c r="AY84" i="29" s="1"/>
  <c r="AY88" i="29" s="1"/>
  <c r="AN43" i="33"/>
  <c r="AN45" i="33" s="1"/>
  <c r="BJ70" i="33"/>
  <c r="BJ72" i="33" s="1"/>
  <c r="BL70" i="35"/>
  <c r="BL72" i="35" s="1"/>
  <c r="T75" i="9"/>
  <c r="BD34" i="34"/>
  <c r="BD36" i="34" s="1"/>
  <c r="P43" i="33"/>
  <c r="P45" i="33" s="1"/>
  <c r="T38" i="9"/>
  <c r="T40" i="9" s="1"/>
  <c r="BC75" i="29"/>
  <c r="BC77" i="29" s="1"/>
  <c r="AG79" i="27"/>
  <c r="AG84" i="27" s="1"/>
  <c r="AG88" i="27" s="1"/>
  <c r="AS38" i="9"/>
  <c r="AS40" i="9" s="1"/>
  <c r="AT34" i="9"/>
  <c r="AT36" i="9" s="1"/>
  <c r="BE43" i="31"/>
  <c r="BE45" i="31" s="1"/>
  <c r="BI34" i="34"/>
  <c r="BI36" i="34" s="1"/>
  <c r="BI43" i="35"/>
  <c r="BI45" i="35" s="1"/>
  <c r="P75" i="34"/>
  <c r="P77" i="34" s="1"/>
  <c r="BI43" i="27"/>
  <c r="BI45" i="27" s="1"/>
  <c r="BH38" i="36"/>
  <c r="BH40" i="36" s="1"/>
  <c r="AI79" i="29"/>
  <c r="AI84" i="29" s="1"/>
  <c r="AI88" i="29" s="1"/>
  <c r="V75" i="9"/>
  <c r="V75" i="101" s="1"/>
  <c r="V88" i="101" s="1"/>
  <c r="T79" i="27"/>
  <c r="T84" i="27" s="1"/>
  <c r="T88" i="27" s="1"/>
  <c r="W34" i="9"/>
  <c r="W36" i="9" s="1"/>
  <c r="AA34" i="9"/>
  <c r="AA36" i="9" s="1"/>
  <c r="AN38" i="28"/>
  <c r="AB70" i="30"/>
  <c r="V79" i="32"/>
  <c r="V84" i="32" s="1"/>
  <c r="V88" i="32" s="1"/>
  <c r="BK38" i="34"/>
  <c r="BK40" i="34" s="1"/>
  <c r="P43" i="34"/>
  <c r="P45" i="34" s="1"/>
  <c r="AN34" i="33"/>
  <c r="AN36" i="33" s="1"/>
  <c r="Y43" i="9"/>
  <c r="Y45" i="9" s="1"/>
  <c r="BI70" i="34"/>
  <c r="BI72" i="34" s="1"/>
  <c r="AB34" i="35"/>
  <c r="AB36" i="35" s="1"/>
  <c r="AB75" i="28"/>
  <c r="AB77" i="28" s="1"/>
  <c r="BF75" i="31"/>
  <c r="BF77" i="31" s="1"/>
  <c r="AJ75" i="9"/>
  <c r="AJ77" i="9" s="1"/>
  <c r="AN75" i="31"/>
  <c r="AN77" i="31" s="1"/>
  <c r="AI38" i="9"/>
  <c r="AI40" i="9" s="1"/>
  <c r="P75" i="27"/>
  <c r="P77" i="27" s="1"/>
  <c r="P38" i="32"/>
  <c r="X43" i="9"/>
  <c r="X45" i="9" s="1"/>
  <c r="BK34" i="36"/>
  <c r="BK36" i="36" s="1"/>
  <c r="AN75" i="30"/>
  <c r="AN77" i="30" s="1"/>
  <c r="T79" i="31"/>
  <c r="T84" i="31" s="1"/>
  <c r="T88" i="31" s="1"/>
  <c r="BC75" i="33"/>
  <c r="BC77" i="33" s="1"/>
  <c r="S43" i="9"/>
  <c r="S45" i="9" s="1"/>
  <c r="BH38" i="27"/>
  <c r="BH40" i="27" s="1"/>
  <c r="P70" i="34"/>
  <c r="BE38" i="28"/>
  <c r="BE40" i="28" s="1"/>
  <c r="AF70" i="9"/>
  <c r="AF72" i="9" s="1"/>
  <c r="BC43" i="34"/>
  <c r="BC45" i="34" s="1"/>
  <c r="BD34" i="36"/>
  <c r="BD36" i="36" s="1"/>
  <c r="P43" i="32"/>
  <c r="P45" i="32" s="1"/>
  <c r="AB43" i="31"/>
  <c r="AB45" i="31" s="1"/>
  <c r="BI38" i="27"/>
  <c r="BI40" i="27" s="1"/>
  <c r="BJ75" i="28"/>
  <c r="BJ77" i="28" s="1"/>
  <c r="BL34" i="36"/>
  <c r="BL36" i="36" s="1"/>
  <c r="AQ70" i="9"/>
  <c r="AQ72" i="9" s="1"/>
  <c r="W79" i="33"/>
  <c r="W84" i="33" s="1"/>
  <c r="W88" i="33" s="1"/>
  <c r="P34" i="33"/>
  <c r="P36" i="33" s="1"/>
  <c r="BG38" i="34"/>
  <c r="BG40" i="34" s="1"/>
  <c r="AG38" i="9"/>
  <c r="BE43" i="36"/>
  <c r="BE45" i="36" s="1"/>
  <c r="BF75" i="36"/>
  <c r="BF77" i="36" s="1"/>
  <c r="P43" i="28"/>
  <c r="P45" i="28" s="1"/>
  <c r="AN43" i="32"/>
  <c r="AN45" i="32" s="1"/>
  <c r="P34" i="31"/>
  <c r="P36" i="31" s="1"/>
  <c r="BI43" i="34"/>
  <c r="BI45" i="34" s="1"/>
  <c r="BJ70" i="34"/>
  <c r="BJ72" i="34" s="1"/>
  <c r="BE75" i="36"/>
  <c r="BE77" i="36" s="1"/>
  <c r="AF79" i="36"/>
  <c r="AF84" i="36" s="1"/>
  <c r="AF88" i="36" s="1"/>
  <c r="AB34" i="28"/>
  <c r="AB36" i="28" s="1"/>
  <c r="Z43" i="9"/>
  <c r="Z45" i="9" s="1"/>
  <c r="U38" i="9"/>
  <c r="U40" i="9" s="1"/>
  <c r="BD34" i="29"/>
  <c r="BD36" i="29" s="1"/>
  <c r="BK38" i="32"/>
  <c r="BK40" i="32" s="1"/>
  <c r="BC38" i="33"/>
  <c r="BC40" i="33" s="1"/>
  <c r="BG38" i="29"/>
  <c r="BG40" i="29" s="1"/>
  <c r="AW79" i="33"/>
  <c r="AW84" i="33" s="1"/>
  <c r="AW88" i="33" s="1"/>
  <c r="AB38" i="29"/>
  <c r="AB40" i="29" s="1"/>
  <c r="AH79" i="28"/>
  <c r="AH84" i="28" s="1"/>
  <c r="AH88" i="28" s="1"/>
  <c r="BJ43" i="34"/>
  <c r="BJ45" i="34" s="1"/>
  <c r="W75" i="9"/>
  <c r="W77" i="9" s="1"/>
  <c r="BE43" i="35"/>
  <c r="BE45" i="35" s="1"/>
  <c r="P38" i="28"/>
  <c r="P40" i="28" s="1"/>
  <c r="U79" i="36"/>
  <c r="U84" i="36" s="1"/>
  <c r="U88" i="36" s="1"/>
  <c r="AN38" i="35"/>
  <c r="AN40" i="35" s="1"/>
  <c r="AS79" i="30"/>
  <c r="AS84" i="30" s="1"/>
  <c r="AS88" i="30" s="1"/>
  <c r="AN38" i="32"/>
  <c r="AN40" i="32" s="1"/>
  <c r="AN70" i="27"/>
  <c r="AN72" i="27" s="1"/>
  <c r="BK34" i="27"/>
  <c r="BK36" i="27" s="1"/>
  <c r="AE79" i="27"/>
  <c r="AE84" i="27" s="1"/>
  <c r="AE88" i="27" s="1"/>
  <c r="BH43" i="31"/>
  <c r="BH45" i="31" s="1"/>
  <c r="P43" i="35"/>
  <c r="P45" i="35" s="1"/>
  <c r="BD70" i="35"/>
  <c r="BD72" i="35" s="1"/>
  <c r="S79" i="33"/>
  <c r="S84" i="33" s="1"/>
  <c r="S88" i="33" s="1"/>
  <c r="AB75" i="35"/>
  <c r="AB77" i="35" s="1"/>
  <c r="BE43" i="32"/>
  <c r="BE45" i="32" s="1"/>
  <c r="P34" i="32"/>
  <c r="P36" i="32" s="1"/>
  <c r="AL75" i="9"/>
  <c r="AL77" i="9" s="1"/>
  <c r="AW34" i="9"/>
  <c r="AW36" i="9" s="1"/>
  <c r="AD79" i="29"/>
  <c r="AD84" i="29" s="1"/>
  <c r="AD88" i="29" s="1"/>
  <c r="AX38" i="9"/>
  <c r="AX40" i="9" s="1"/>
  <c r="BL34" i="27"/>
  <c r="BL36" i="27" s="1"/>
  <c r="BK43" i="34"/>
  <c r="BK45" i="34" s="1"/>
  <c r="AE43" i="9"/>
  <c r="AE45" i="9" s="1"/>
  <c r="AP79" i="29"/>
  <c r="AP84" i="29" s="1"/>
  <c r="AP88" i="29" s="1"/>
  <c r="BH38" i="34"/>
  <c r="BH40" i="34" s="1"/>
  <c r="BG38" i="30"/>
  <c r="BG40" i="30" s="1"/>
  <c r="P38" i="34"/>
  <c r="P40" i="34" s="1"/>
  <c r="BI34" i="32"/>
  <c r="BI36" i="32" s="1"/>
  <c r="BF43" i="32"/>
  <c r="BF45" i="32" s="1"/>
  <c r="BC43" i="29"/>
  <c r="BC45" i="29" s="1"/>
  <c r="AB43" i="36"/>
  <c r="Y79" i="33"/>
  <c r="Y84" i="33" s="1"/>
  <c r="Y88" i="33" s="1"/>
  <c r="AQ79" i="30"/>
  <c r="AQ84" i="30" s="1"/>
  <c r="AQ88" i="30" s="1"/>
  <c r="AJ79" i="27"/>
  <c r="AJ84" i="27" s="1"/>
  <c r="AJ88" i="27" s="1"/>
  <c r="BA24" i="32"/>
  <c r="BG43" i="34"/>
  <c r="BG45" i="34" s="1"/>
  <c r="AU79" i="31"/>
  <c r="AU84" i="31" s="1"/>
  <c r="AU88" i="31" s="1"/>
  <c r="BJ70" i="32"/>
  <c r="BJ72" i="32" s="1"/>
  <c r="BD70" i="28"/>
  <c r="BD72" i="28" s="1"/>
  <c r="P34" i="28"/>
  <c r="P36" i="28" s="1"/>
  <c r="BD70" i="36"/>
  <c r="BD72" i="36" s="1"/>
  <c r="AT79" i="27"/>
  <c r="AT84" i="27" s="1"/>
  <c r="AT88" i="27" s="1"/>
  <c r="BL75" i="29"/>
  <c r="BL77" i="29" s="1"/>
  <c r="AN38" i="34"/>
  <c r="AN40" i="34" s="1"/>
  <c r="P72" i="34"/>
  <c r="V72" i="9"/>
  <c r="AN77" i="29"/>
  <c r="AT72" i="36"/>
  <c r="W40" i="35"/>
  <c r="AE36" i="28"/>
  <c r="AE45" i="32"/>
  <c r="AE77" i="33"/>
  <c r="BJ72" i="4"/>
  <c r="BF28" i="35"/>
  <c r="AB43" i="29"/>
  <c r="AU77" i="35"/>
  <c r="V72" i="35"/>
  <c r="AR77" i="33"/>
  <c r="AY77" i="34"/>
  <c r="AM36" i="35"/>
  <c r="AL40" i="33"/>
  <c r="AE36" i="33"/>
  <c r="I45" i="9"/>
  <c r="R38" i="9"/>
  <c r="R36" i="36"/>
  <c r="AY40" i="36"/>
  <c r="AE79" i="28"/>
  <c r="AE84" i="28" s="1"/>
  <c r="AE88" i="28" s="1"/>
  <c r="AM77" i="30"/>
  <c r="AF77" i="34"/>
  <c r="AV72" i="28"/>
  <c r="BB28" i="34"/>
  <c r="BA21" i="34"/>
  <c r="AA28" i="9"/>
  <c r="BJ28" i="33"/>
  <c r="AA77" i="34"/>
  <c r="AT45" i="28"/>
  <c r="AF72" i="32"/>
  <c r="AM45" i="32"/>
  <c r="BL34" i="35"/>
  <c r="BL36" i="35" s="1"/>
  <c r="D72" i="31"/>
  <c r="AE77" i="35"/>
  <c r="AK36" i="32"/>
  <c r="W36" i="35"/>
  <c r="J36" i="9"/>
  <c r="D79" i="33"/>
  <c r="D84" i="33" s="1"/>
  <c r="D88" i="33" s="1"/>
  <c r="D28" i="33"/>
  <c r="V45" i="30"/>
  <c r="AB40" i="35"/>
  <c r="AQ40" i="30"/>
  <c r="AB72" i="33"/>
  <c r="AG36" i="35"/>
  <c r="AJ40" i="34"/>
  <c r="AV36" i="34"/>
  <c r="AV45" i="35"/>
  <c r="AJ40" i="27"/>
  <c r="S77" i="30"/>
  <c r="AJ40" i="33"/>
  <c r="AE77" i="29"/>
  <c r="AH45" i="34"/>
  <c r="AU40" i="36"/>
  <c r="AY72" i="30"/>
  <c r="AG40" i="36"/>
  <c r="AW40" i="31"/>
  <c r="AL36" i="30"/>
  <c r="AS40" i="31"/>
  <c r="D45" i="29"/>
  <c r="R77" i="36"/>
  <c r="AB28" i="34"/>
  <c r="AT72" i="31"/>
  <c r="BL28" i="31"/>
  <c r="U72" i="29"/>
  <c r="I28" i="9"/>
  <c r="R36" i="29"/>
  <c r="BE75" i="33"/>
  <c r="BE77" i="33" s="1"/>
  <c r="BC28" i="29"/>
  <c r="BD75" i="29"/>
  <c r="BD77" i="29" s="1"/>
  <c r="S36" i="28"/>
  <c r="V40" i="36"/>
  <c r="H45" i="9"/>
  <c r="W36" i="29"/>
  <c r="BB77" i="27"/>
  <c r="BK28" i="34"/>
  <c r="Y77" i="29"/>
  <c r="AF45" i="31"/>
  <c r="BI28" i="36"/>
  <c r="BD43" i="27"/>
  <c r="BD45" i="27" s="1"/>
  <c r="V40" i="33"/>
  <c r="V36" i="30"/>
  <c r="BB36" i="35"/>
  <c r="AQ34" i="9"/>
  <c r="AG36" i="31"/>
  <c r="AE36" i="35"/>
  <c r="AP77" i="27"/>
  <c r="AB70" i="32"/>
  <c r="AH77" i="31"/>
  <c r="AX77" i="30"/>
  <c r="AX77" i="28"/>
  <c r="T40" i="35"/>
  <c r="BL70" i="31"/>
  <c r="BL72" i="31" s="1"/>
  <c r="X77" i="34"/>
  <c r="Z36" i="30"/>
  <c r="T40" i="32"/>
  <c r="BI28" i="27"/>
  <c r="AM36" i="31"/>
  <c r="BG45" i="4"/>
  <c r="U28" i="9"/>
  <c r="BK34" i="28"/>
  <c r="BK36" i="28" s="1"/>
  <c r="D40" i="32"/>
  <c r="BJ38" i="33"/>
  <c r="BJ40" i="33" s="1"/>
  <c r="AM40" i="33"/>
  <c r="O36" i="9"/>
  <c r="BH75" i="35"/>
  <c r="BH77" i="35" s="1"/>
  <c r="BB45" i="33"/>
  <c r="AF40" i="36"/>
  <c r="Y72" i="29"/>
  <c r="BA21" i="30"/>
  <c r="BB28" i="30"/>
  <c r="AL36" i="27"/>
  <c r="AV77" i="32"/>
  <c r="AA36" i="33"/>
  <c r="AN45" i="34"/>
  <c r="AN43" i="31"/>
  <c r="S72" i="30"/>
  <c r="AL72" i="36"/>
  <c r="AE45" i="29"/>
  <c r="AI45" i="31"/>
  <c r="AG45" i="29"/>
  <c r="AR40" i="35"/>
  <c r="AD72" i="34"/>
  <c r="AD45" i="27"/>
  <c r="AE40" i="28"/>
  <c r="AW45" i="34"/>
  <c r="AJ77" i="33"/>
  <c r="AD77" i="33"/>
  <c r="AE40" i="27"/>
  <c r="AT40" i="30"/>
  <c r="AX77" i="32"/>
  <c r="AS79" i="31"/>
  <c r="AS84" i="31" s="1"/>
  <c r="AS88" i="31" s="1"/>
  <c r="AS36" i="34"/>
  <c r="AP36" i="30"/>
  <c r="AT79" i="30"/>
  <c r="AT84" i="30" s="1"/>
  <c r="AT88" i="30" s="1"/>
  <c r="R36" i="34"/>
  <c r="BC28" i="36"/>
  <c r="R40" i="31"/>
  <c r="AL77" i="35"/>
  <c r="AP36" i="28"/>
  <c r="AI45" i="27"/>
  <c r="AT79" i="31"/>
  <c r="AT84" i="31" s="1"/>
  <c r="AT88" i="31" s="1"/>
  <c r="AT72" i="35"/>
  <c r="AT77" i="28"/>
  <c r="Z36" i="28"/>
  <c r="BI24" i="9"/>
  <c r="AF77" i="30"/>
  <c r="AF45" i="30"/>
  <c r="Z45" i="35"/>
  <c r="BB40" i="35"/>
  <c r="AM38" i="9"/>
  <c r="BH28" i="30"/>
  <c r="BE28" i="29"/>
  <c r="L72" i="9"/>
  <c r="T72" i="34"/>
  <c r="U72" i="34"/>
  <c r="BG70" i="35"/>
  <c r="BG72" i="35" s="1"/>
  <c r="U72" i="33"/>
  <c r="BF45" i="4"/>
  <c r="BC40" i="4"/>
  <c r="BH72" i="33"/>
  <c r="BG28" i="27"/>
  <c r="W36" i="30"/>
  <c r="U45" i="34"/>
  <c r="Z36" i="33"/>
  <c r="AQ77" i="33"/>
  <c r="AL38" i="9"/>
  <c r="AR79" i="34"/>
  <c r="AR84" i="34" s="1"/>
  <c r="AR88" i="34" s="1"/>
  <c r="AW79" i="34"/>
  <c r="AW84" i="34" s="1"/>
  <c r="AW88" i="34" s="1"/>
  <c r="AU45" i="36"/>
  <c r="AW36" i="30"/>
  <c r="AB34" i="34"/>
  <c r="AD36" i="27"/>
  <c r="AI40" i="27"/>
  <c r="AI72" i="35"/>
  <c r="AX72" i="27"/>
  <c r="AS45" i="28"/>
  <c r="AX72" i="34"/>
  <c r="AI36" i="36"/>
  <c r="AS36" i="36"/>
  <c r="AE36" i="34"/>
  <c r="AS36" i="27"/>
  <c r="AV40" i="28"/>
  <c r="AQ40" i="35"/>
  <c r="AR36" i="29"/>
  <c r="AS72" i="29"/>
  <c r="AP36" i="35"/>
  <c r="AX45" i="27"/>
  <c r="BK70" i="34"/>
  <c r="BK72" i="34" s="1"/>
  <c r="X72" i="31"/>
  <c r="AM72" i="31"/>
  <c r="AM77" i="27"/>
  <c r="BD28" i="36"/>
  <c r="BC28" i="30"/>
  <c r="F77" i="27"/>
  <c r="BC75" i="27"/>
  <c r="BC77" i="27" s="1"/>
  <c r="BC28" i="4"/>
  <c r="BC21" i="9"/>
  <c r="BL28" i="27"/>
  <c r="U45" i="33"/>
  <c r="BG43" i="30"/>
  <c r="BG45" i="30" s="1"/>
  <c r="F72" i="9"/>
  <c r="V45" i="28"/>
  <c r="X72" i="28"/>
  <c r="W40" i="31"/>
  <c r="Y36" i="36"/>
  <c r="AK40" i="28"/>
  <c r="AJ77" i="36"/>
  <c r="AN28" i="30"/>
  <c r="AQ40" i="27"/>
  <c r="AA45" i="35"/>
  <c r="AR45" i="30"/>
  <c r="AQ72" i="29"/>
  <c r="AQ77" i="28"/>
  <c r="AQ72" i="36"/>
  <c r="AG77" i="27"/>
  <c r="AI77" i="31"/>
  <c r="AH43" i="9"/>
  <c r="AX36" i="27"/>
  <c r="AI72" i="33"/>
  <c r="AG72" i="33"/>
  <c r="AP72" i="36"/>
  <c r="AX45" i="31"/>
  <c r="AD45" i="35"/>
  <c r="AU45" i="34"/>
  <c r="AJ77" i="32"/>
  <c r="AX72" i="36"/>
  <c r="AI40" i="29"/>
  <c r="V77" i="32"/>
  <c r="BF38" i="33"/>
  <c r="BF40" i="33" s="1"/>
  <c r="AJ79" i="34"/>
  <c r="AJ84" i="34" s="1"/>
  <c r="AJ88" i="34" s="1"/>
  <c r="BG28" i="31"/>
  <c r="S40" i="36"/>
  <c r="Z36" i="31"/>
  <c r="S72" i="31"/>
  <c r="W45" i="28"/>
  <c r="AA72" i="34"/>
  <c r="AA36" i="35"/>
  <c r="BL70" i="34"/>
  <c r="BL72" i="34" s="1"/>
  <c r="W72" i="28"/>
  <c r="W72" i="36"/>
  <c r="BC75" i="28"/>
  <c r="BC77" i="28" s="1"/>
  <c r="P34" i="29"/>
  <c r="AB75" i="31"/>
  <c r="AH36" i="34"/>
  <c r="AA40" i="32"/>
  <c r="AV40" i="30"/>
  <c r="AG36" i="33"/>
  <c r="AG45" i="32"/>
  <c r="AI36" i="27"/>
  <c r="AH77" i="33"/>
  <c r="AY45" i="31"/>
  <c r="AY36" i="34"/>
  <c r="AT36" i="29"/>
  <c r="AU72" i="28"/>
  <c r="AW36" i="34"/>
  <c r="AX72" i="29"/>
  <c r="BB72" i="30"/>
  <c r="W45" i="33"/>
  <c r="AK36" i="36"/>
  <c r="AM45" i="30"/>
  <c r="BG34" i="34"/>
  <c r="BG36" i="34" s="1"/>
  <c r="U36" i="30"/>
  <c r="W72" i="27"/>
  <c r="W36" i="34"/>
  <c r="X77" i="35"/>
  <c r="BL21" i="9"/>
  <c r="BL28" i="4"/>
  <c r="U45" i="31"/>
  <c r="S70" i="9"/>
  <c r="R79" i="27"/>
  <c r="R84" i="27" s="1"/>
  <c r="R88" i="27" s="1"/>
  <c r="AV40" i="35"/>
  <c r="AI45" i="30"/>
  <c r="AN75" i="27"/>
  <c r="AJ45" i="32"/>
  <c r="S40" i="30"/>
  <c r="R34" i="9"/>
  <c r="R72" i="32"/>
  <c r="AR77" i="32"/>
  <c r="AP45" i="28"/>
  <c r="AS72" i="33"/>
  <c r="AD40" i="32"/>
  <c r="AY36" i="28"/>
  <c r="AL45" i="27"/>
  <c r="AL45" i="32"/>
  <c r="AW45" i="32"/>
  <c r="AY36" i="32"/>
  <c r="AS72" i="34"/>
  <c r="AX36" i="33"/>
  <c r="AD45" i="30"/>
  <c r="AP72" i="34"/>
  <c r="BJ28" i="34"/>
  <c r="Z77" i="29"/>
  <c r="AF72" i="28"/>
  <c r="S40" i="29"/>
  <c r="W72" i="34"/>
  <c r="T72" i="36"/>
  <c r="R45" i="36"/>
  <c r="AA45" i="31"/>
  <c r="AD72" i="31"/>
  <c r="AL36" i="32"/>
  <c r="AF40" i="29"/>
  <c r="BG72" i="4"/>
  <c r="AM72" i="32"/>
  <c r="AI36" i="35"/>
  <c r="AS40" i="28"/>
  <c r="BE34" i="36"/>
  <c r="BE36" i="36" s="1"/>
  <c r="D45" i="36"/>
  <c r="AM45" i="27"/>
  <c r="P38" i="35"/>
  <c r="BB45" i="35"/>
  <c r="AA45" i="28"/>
  <c r="R77" i="31"/>
  <c r="AU72" i="34"/>
  <c r="Y40" i="31"/>
  <c r="BH21" i="9"/>
  <c r="BH28" i="4"/>
  <c r="BJ38" i="31"/>
  <c r="BJ40" i="31" s="1"/>
  <c r="AK72" i="34"/>
  <c r="AV70" i="9"/>
  <c r="AR72" i="29"/>
  <c r="AJ40" i="28"/>
  <c r="AD45" i="31"/>
  <c r="AW77" i="35"/>
  <c r="AX77" i="35"/>
  <c r="BB77" i="36"/>
  <c r="Z72" i="31"/>
  <c r="AY45" i="35"/>
  <c r="AE79" i="33"/>
  <c r="AE84" i="33" s="1"/>
  <c r="AE88" i="33" s="1"/>
  <c r="AX45" i="33"/>
  <c r="U40" i="30"/>
  <c r="W77" i="33"/>
  <c r="S36" i="34"/>
  <c r="AJ36" i="28"/>
  <c r="AH72" i="35"/>
  <c r="AI40" i="31"/>
  <c r="BB36" i="29"/>
  <c r="AK45" i="29"/>
  <c r="AG36" i="28"/>
  <c r="Q40" i="4"/>
  <c r="P38" i="4"/>
  <c r="Q38" i="9"/>
  <c r="AC70" i="9"/>
  <c r="AC72" i="4"/>
  <c r="AB70" i="4"/>
  <c r="E70" i="9"/>
  <c r="E72" i="4"/>
  <c r="D72" i="4" s="1"/>
  <c r="BB70" i="4"/>
  <c r="D70" i="4"/>
  <c r="Q45" i="4"/>
  <c r="P43" i="4"/>
  <c r="Q43" i="9"/>
  <c r="AC77" i="4"/>
  <c r="AB75" i="4"/>
  <c r="AC75" i="9"/>
  <c r="AS72" i="30"/>
  <c r="AU75" i="9"/>
  <c r="AU40" i="28"/>
  <c r="D28" i="29"/>
  <c r="BC28" i="35"/>
  <c r="BD28" i="30"/>
  <c r="BJ28" i="29"/>
  <c r="D72" i="27"/>
  <c r="BI75" i="33"/>
  <c r="BI77" i="33" s="1"/>
  <c r="AM34" i="9"/>
  <c r="AF79" i="30"/>
  <c r="AF84" i="30" s="1"/>
  <c r="AF88" i="30" s="1"/>
  <c r="Z40" i="35"/>
  <c r="BB36" i="34"/>
  <c r="AF40" i="27"/>
  <c r="X72" i="27"/>
  <c r="W77" i="30"/>
  <c r="BL75" i="30"/>
  <c r="BL77" i="30" s="1"/>
  <c r="AF36" i="32"/>
  <c r="Y36" i="35"/>
  <c r="D28" i="32"/>
  <c r="BF28" i="31"/>
  <c r="G36" i="9"/>
  <c r="D40" i="34"/>
  <c r="AA43" i="9"/>
  <c r="AJ36" i="29"/>
  <c r="AJ45" i="33"/>
  <c r="S77" i="29"/>
  <c r="R77" i="30"/>
  <c r="AG77" i="35"/>
  <c r="AD36" i="28"/>
  <c r="AR45" i="31"/>
  <c r="AY72" i="34"/>
  <c r="AY77" i="27"/>
  <c r="AW36" i="31"/>
  <c r="U40" i="27"/>
  <c r="AL77" i="33"/>
  <c r="AN28" i="33"/>
  <c r="AS45" i="32"/>
  <c r="AP36" i="32"/>
  <c r="AS40" i="29"/>
  <c r="AT40" i="29"/>
  <c r="BC28" i="27"/>
  <c r="BL70" i="30"/>
  <c r="BL72" i="30" s="1"/>
  <c r="Z72" i="28"/>
  <c r="U34" i="9"/>
  <c r="M72" i="9"/>
  <c r="L75" i="101"/>
  <c r="L77" i="9"/>
  <c r="BF38" i="28"/>
  <c r="BF40" i="28" s="1"/>
  <c r="AK45" i="32"/>
  <c r="V72" i="31"/>
  <c r="BE45" i="4"/>
  <c r="BG70" i="31"/>
  <c r="BG72" i="31" s="1"/>
  <c r="BI28" i="31"/>
  <c r="BE38" i="36"/>
  <c r="BE40" i="36" s="1"/>
  <c r="BI28" i="33"/>
  <c r="BJ34" i="31"/>
  <c r="BJ36" i="31" s="1"/>
  <c r="I72" i="9"/>
  <c r="V77" i="36"/>
  <c r="R40" i="33"/>
  <c r="AV45" i="28"/>
  <c r="AV77" i="33"/>
  <c r="AV36" i="36"/>
  <c r="AI36" i="32"/>
  <c r="R72" i="29"/>
  <c r="AQ36" i="33"/>
  <c r="AL72" i="31"/>
  <c r="AB43" i="27"/>
  <c r="AV36" i="32"/>
  <c r="AL40" i="30"/>
  <c r="AQ36" i="29"/>
  <c r="AE40" i="32"/>
  <c r="AW72" i="32"/>
  <c r="AJ72" i="28"/>
  <c r="AB34" i="33"/>
  <c r="AN70" i="29"/>
  <c r="AE79" i="32"/>
  <c r="AE84" i="32" s="1"/>
  <c r="AE88" i="32" s="1"/>
  <c r="AD79" i="35"/>
  <c r="AD84" i="35" s="1"/>
  <c r="AD88" i="35" s="1"/>
  <c r="AT72" i="32"/>
  <c r="AD72" i="28"/>
  <c r="AH36" i="35"/>
  <c r="AY45" i="30"/>
  <c r="AW40" i="29"/>
  <c r="AP28" i="9"/>
  <c r="AR40" i="30"/>
  <c r="AU77" i="34"/>
  <c r="AT45" i="32"/>
  <c r="AF79" i="27"/>
  <c r="AF84" i="27" s="1"/>
  <c r="AF88" i="27" s="1"/>
  <c r="AJ72" i="29"/>
  <c r="AY79" i="30"/>
  <c r="AY84" i="30" s="1"/>
  <c r="AY88" i="30" s="1"/>
  <c r="AT72" i="30"/>
  <c r="AP72" i="28"/>
  <c r="AS72" i="35"/>
  <c r="J72" i="9"/>
  <c r="AA45" i="27"/>
  <c r="BF70" i="33"/>
  <c r="BF72" i="33" s="1"/>
  <c r="AR36" i="35"/>
  <c r="AI77" i="36"/>
  <c r="AI45" i="34"/>
  <c r="AU77" i="32"/>
  <c r="AT38" i="9"/>
  <c r="AX45" i="28"/>
  <c r="AT75" i="9"/>
  <c r="AS36" i="35"/>
  <c r="AM72" i="34"/>
  <c r="U72" i="31"/>
  <c r="V36" i="28"/>
  <c r="Z70" i="9"/>
  <c r="BB45" i="28"/>
  <c r="U45" i="29"/>
  <c r="BG34" i="30"/>
  <c r="BG36" i="30" s="1"/>
  <c r="U77" i="33"/>
  <c r="P38" i="31"/>
  <c r="BB40" i="32"/>
  <c r="U40" i="35"/>
  <c r="U77" i="35"/>
  <c r="BI75" i="34"/>
  <c r="BI77" i="34" s="1"/>
  <c r="V72" i="32"/>
  <c r="BL36" i="4"/>
  <c r="H28" i="9"/>
  <c r="X79" i="31"/>
  <c r="X84" i="31" s="1"/>
  <c r="X88" i="31" s="1"/>
  <c r="BH75" i="33"/>
  <c r="BH77" i="33" s="1"/>
  <c r="D36" i="30"/>
  <c r="D28" i="30"/>
  <c r="AL40" i="36"/>
  <c r="AV79" i="35"/>
  <c r="AV84" i="35" s="1"/>
  <c r="AV88" i="35" s="1"/>
  <c r="AQ45" i="34"/>
  <c r="AL77" i="29"/>
  <c r="R36" i="33"/>
  <c r="AJ36" i="36"/>
  <c r="AV45" i="30"/>
  <c r="AA38" i="9"/>
  <c r="AR45" i="29"/>
  <c r="S79" i="34"/>
  <c r="S84" i="34" s="1"/>
  <c r="S88" i="34" s="1"/>
  <c r="AR40" i="33"/>
  <c r="AH77" i="27"/>
  <c r="AW72" i="30"/>
  <c r="AT36" i="34"/>
  <c r="AY45" i="34"/>
  <c r="AI36" i="30"/>
  <c r="AU36" i="36"/>
  <c r="AU72" i="27"/>
  <c r="AS40" i="32"/>
  <c r="AX34" i="9"/>
  <c r="AU77" i="30"/>
  <c r="Z40" i="36"/>
  <c r="BF28" i="27"/>
  <c r="AM40" i="34"/>
  <c r="AM79" i="31"/>
  <c r="AM84" i="31" s="1"/>
  <c r="AM88" i="31" s="1"/>
  <c r="BK34" i="34"/>
  <c r="BK36" i="34" s="1"/>
  <c r="Y45" i="29"/>
  <c r="T36" i="30"/>
  <c r="R40" i="27"/>
  <c r="Y77" i="34"/>
  <c r="BF38" i="30"/>
  <c r="BF40" i="30" s="1"/>
  <c r="AM72" i="29"/>
  <c r="D72" i="35"/>
  <c r="P28" i="29"/>
  <c r="BH75" i="36"/>
  <c r="BH77" i="36" s="1"/>
  <c r="P70" i="30"/>
  <c r="AV77" i="34"/>
  <c r="S72" i="33"/>
  <c r="AV36" i="29"/>
  <c r="AA40" i="36"/>
  <c r="AL77" i="36"/>
  <c r="AQ36" i="34"/>
  <c r="AR40" i="36"/>
  <c r="AQ77" i="34"/>
  <c r="AR36" i="32"/>
  <c r="AA40" i="29"/>
  <c r="R36" i="27"/>
  <c r="AH36" i="28"/>
  <c r="AP45" i="27"/>
  <c r="AL40" i="34"/>
  <c r="AI72" i="27"/>
  <c r="AR72" i="36"/>
  <c r="AW28" i="9"/>
  <c r="AG36" i="36"/>
  <c r="AS79" i="36"/>
  <c r="AS84" i="36" s="1"/>
  <c r="AS88" i="36" s="1"/>
  <c r="W45" i="30"/>
  <c r="P28" i="32"/>
  <c r="AY75" i="9"/>
  <c r="AX79" i="33"/>
  <c r="AX84" i="33" s="1"/>
  <c r="AX88" i="33" s="1"/>
  <c r="AF28" i="9"/>
  <c r="T72" i="28"/>
  <c r="BE34" i="27"/>
  <c r="BE36" i="27" s="1"/>
  <c r="BH34" i="29"/>
  <c r="BH36" i="29" s="1"/>
  <c r="V40" i="27"/>
  <c r="D72" i="28"/>
  <c r="U40" i="31"/>
  <c r="AF45" i="28"/>
  <c r="BH34" i="35"/>
  <c r="BH36" i="35" s="1"/>
  <c r="W77" i="35"/>
  <c r="Y36" i="28"/>
  <c r="T77" i="34"/>
  <c r="BL28" i="32"/>
  <c r="BL28" i="36"/>
  <c r="Y79" i="31"/>
  <c r="Y84" i="31" s="1"/>
  <c r="Y88" i="31" s="1"/>
  <c r="BF34" i="30"/>
  <c r="BF36" i="30" s="1"/>
  <c r="S36" i="35"/>
  <c r="BC72" i="4"/>
  <c r="BH40" i="4"/>
  <c r="BF38" i="35"/>
  <c r="BF40" i="35" s="1"/>
  <c r="Z45" i="33"/>
  <c r="BG43" i="28"/>
  <c r="BG45" i="28" s="1"/>
  <c r="X70" i="9"/>
  <c r="AH38" i="9"/>
  <c r="AA36" i="30"/>
  <c r="R77" i="28"/>
  <c r="AR40" i="34"/>
  <c r="AG45" i="27"/>
  <c r="AE28" i="9"/>
  <c r="AR34" i="9"/>
  <c r="AX45" i="32"/>
  <c r="AH77" i="35"/>
  <c r="AP77" i="36"/>
  <c r="AW45" i="33"/>
  <c r="AP36" i="36"/>
  <c r="AK45" i="27"/>
  <c r="AI72" i="32"/>
  <c r="R43" i="9"/>
  <c r="AG72" i="28"/>
  <c r="AI77" i="35"/>
  <c r="AU72" i="29"/>
  <c r="AP36" i="34"/>
  <c r="AU45" i="33"/>
  <c r="AM77" i="32"/>
  <c r="AF45" i="35"/>
  <c r="BD28" i="33"/>
  <c r="X72" i="36"/>
  <c r="Z45" i="30"/>
  <c r="BB77" i="29"/>
  <c r="T45" i="28"/>
  <c r="S77" i="36"/>
  <c r="D28" i="35"/>
  <c r="BK28" i="33"/>
  <c r="BC34" i="34"/>
  <c r="BC36" i="34" s="1"/>
  <c r="BJ28" i="36"/>
  <c r="AK40" i="35"/>
  <c r="BE28" i="34"/>
  <c r="O72" i="9"/>
  <c r="BK43" i="33"/>
  <c r="BK45" i="33" s="1"/>
  <c r="Z40" i="29"/>
  <c r="D77" i="36"/>
  <c r="W40" i="32"/>
  <c r="AQ36" i="28"/>
  <c r="AH72" i="27"/>
  <c r="S40" i="34"/>
  <c r="AG40" i="31"/>
  <c r="AV72" i="29"/>
  <c r="AA77" i="32"/>
  <c r="AR36" i="34"/>
  <c r="AQ38" i="9"/>
  <c r="AL72" i="29"/>
  <c r="AW45" i="28"/>
  <c r="AY45" i="32"/>
  <c r="AH36" i="27"/>
  <c r="AH40" i="27"/>
  <c r="AU40" i="29"/>
  <c r="S40" i="28"/>
  <c r="AQ45" i="32"/>
  <c r="AD72" i="35"/>
  <c r="AY77" i="31"/>
  <c r="AX72" i="30"/>
  <c r="AS45" i="27"/>
  <c r="AU36" i="34"/>
  <c r="AM79" i="28"/>
  <c r="AM84" i="28" s="1"/>
  <c r="AM88" i="28" s="1"/>
  <c r="BF40" i="4"/>
  <c r="BA24" i="30"/>
  <c r="AF77" i="31"/>
  <c r="BG21" i="9"/>
  <c r="BG28" i="4"/>
  <c r="AK40" i="33"/>
  <c r="BD28" i="28"/>
  <c r="U72" i="32"/>
  <c r="AF40" i="33"/>
  <c r="BE34" i="30"/>
  <c r="BE36" i="30" s="1"/>
  <c r="T45" i="29"/>
  <c r="BL70" i="29"/>
  <c r="BL72" i="29" s="1"/>
  <c r="AK40" i="34"/>
  <c r="G45" i="9"/>
  <c r="X40" i="33"/>
  <c r="D45" i="31"/>
  <c r="L36" i="9"/>
  <c r="BI28" i="32"/>
  <c r="Z45" i="27"/>
  <c r="Z77" i="33"/>
  <c r="BE28" i="28"/>
  <c r="Y72" i="35"/>
  <c r="AA79" i="29"/>
  <c r="AA84" i="29" s="1"/>
  <c r="AA88" i="29" s="1"/>
  <c r="AV40" i="33"/>
  <c r="AL45" i="31"/>
  <c r="AV40" i="31"/>
  <c r="AV36" i="35"/>
  <c r="P28" i="27"/>
  <c r="R72" i="31"/>
  <c r="AV77" i="27"/>
  <c r="AQ40" i="28"/>
  <c r="AB28" i="31"/>
  <c r="AN34" i="29"/>
  <c r="AD79" i="28"/>
  <c r="AD84" i="28" s="1"/>
  <c r="AD88" i="28" s="1"/>
  <c r="BF75" i="33"/>
  <c r="BF77" i="33" s="1"/>
  <c r="AH36" i="33"/>
  <c r="AL36" i="36"/>
  <c r="AY77" i="35"/>
  <c r="S77" i="27"/>
  <c r="AK77" i="31"/>
  <c r="AQ77" i="36"/>
  <c r="AY72" i="9"/>
  <c r="AM77" i="35"/>
  <c r="S36" i="27"/>
  <c r="R36" i="35"/>
  <c r="AY77" i="33"/>
  <c r="P28" i="28"/>
  <c r="T36" i="33"/>
  <c r="V45" i="32"/>
  <c r="AD40" i="36"/>
  <c r="X72" i="34"/>
  <c r="AH40" i="30"/>
  <c r="AA79" i="31"/>
  <c r="AA84" i="31" s="1"/>
  <c r="AA88" i="31" s="1"/>
  <c r="AB70" i="28"/>
  <c r="AG77" i="32"/>
  <c r="Y36" i="29"/>
  <c r="AQ36" i="36"/>
  <c r="AE72" i="27"/>
  <c r="AG28" i="9"/>
  <c r="AG72" i="31"/>
  <c r="AT77" i="29"/>
  <c r="AQ45" i="30"/>
  <c r="AV45" i="32"/>
  <c r="AA36" i="36"/>
  <c r="S79" i="27"/>
  <c r="S84" i="27" s="1"/>
  <c r="S88" i="27" s="1"/>
  <c r="BB77" i="32"/>
  <c r="T75" i="101"/>
  <c r="T88" i="101" s="1"/>
  <c r="T77" i="9"/>
  <c r="Q75" i="9"/>
  <c r="Q77" i="4"/>
  <c r="P75" i="4"/>
  <c r="E40" i="4"/>
  <c r="E38" i="9"/>
  <c r="BB38" i="4"/>
  <c r="D38" i="4"/>
  <c r="Y45" i="30"/>
  <c r="I75" i="101"/>
  <c r="I77" i="9"/>
  <c r="BF24" i="9"/>
  <c r="V72" i="29"/>
  <c r="AN45" i="36"/>
  <c r="Q34" i="9"/>
  <c r="P34" i="4"/>
  <c r="Q36" i="4"/>
  <c r="O40" i="9"/>
  <c r="BH36" i="4"/>
  <c r="AM72" i="27"/>
  <c r="D36" i="29"/>
  <c r="S77" i="32"/>
  <c r="BC43" i="35"/>
  <c r="BC45" i="35" s="1"/>
  <c r="BB72" i="27"/>
  <c r="M36" i="9"/>
  <c r="Z45" i="36"/>
  <c r="W79" i="32"/>
  <c r="W84" i="32" s="1"/>
  <c r="W88" i="32" s="1"/>
  <c r="D28" i="27"/>
  <c r="X40" i="32"/>
  <c r="S77" i="33"/>
  <c r="BA24" i="29"/>
  <c r="D28" i="28"/>
  <c r="P34" i="34"/>
  <c r="Z45" i="29"/>
  <c r="M28" i="9"/>
  <c r="Y40" i="32"/>
  <c r="BA24" i="34"/>
  <c r="Z72" i="36"/>
  <c r="BD36" i="4"/>
  <c r="U40" i="33"/>
  <c r="BB40" i="34"/>
  <c r="BB28" i="33"/>
  <c r="BA21" i="33"/>
  <c r="BB79" i="33"/>
  <c r="BB84" i="33" s="1"/>
  <c r="BB88" i="33" s="1"/>
  <c r="Z79" i="33"/>
  <c r="Z84" i="33" s="1"/>
  <c r="Z88" i="33" s="1"/>
  <c r="BI38" i="33"/>
  <c r="BI40" i="33" s="1"/>
  <c r="U77" i="29"/>
  <c r="AR72" i="31"/>
  <c r="AB70" i="27"/>
  <c r="AB38" i="36"/>
  <c r="S40" i="31"/>
  <c r="AG40" i="34"/>
  <c r="AB38" i="34"/>
  <c r="AR43" i="9"/>
  <c r="AA77" i="36"/>
  <c r="AA72" i="28"/>
  <c r="AJ40" i="29"/>
  <c r="AW40" i="35"/>
  <c r="AH72" i="32"/>
  <c r="AG77" i="34"/>
  <c r="AD34" i="9"/>
  <c r="AD72" i="36"/>
  <c r="AR77" i="28"/>
  <c r="AG72" i="29"/>
  <c r="AE45" i="31"/>
  <c r="AE45" i="33"/>
  <c r="AP72" i="31"/>
  <c r="U72" i="30"/>
  <c r="AM70" i="9"/>
  <c r="AX45" i="30"/>
  <c r="AY45" i="36"/>
  <c r="AU77" i="27"/>
  <c r="Z72" i="35"/>
  <c r="N75" i="101"/>
  <c r="N77" i="9"/>
  <c r="BD28" i="35"/>
  <c r="BG34" i="29"/>
  <c r="BG36" i="29" s="1"/>
  <c r="BB77" i="33"/>
  <c r="AF72" i="33"/>
  <c r="S45" i="33"/>
  <c r="Z77" i="36"/>
  <c r="BF34" i="35"/>
  <c r="BF36" i="35" s="1"/>
  <c r="BD38" i="27"/>
  <c r="BD40" i="27" s="1"/>
  <c r="Z40" i="27"/>
  <c r="BI77" i="4"/>
  <c r="BD34" i="33"/>
  <c r="BD36" i="33" s="1"/>
  <c r="AK77" i="32"/>
  <c r="AM28" i="9"/>
  <c r="Y79" i="35"/>
  <c r="Y84" i="35" s="1"/>
  <c r="Y88" i="35" s="1"/>
  <c r="BG70" i="29"/>
  <c r="BG72" i="29" s="1"/>
  <c r="V38" i="9"/>
  <c r="R36" i="32"/>
  <c r="U36" i="27"/>
  <c r="D36" i="35"/>
  <c r="AN38" i="31"/>
  <c r="R36" i="30"/>
  <c r="AV45" i="34"/>
  <c r="AN75" i="33"/>
  <c r="AY72" i="36"/>
  <c r="AR36" i="33"/>
  <c r="AW36" i="35"/>
  <c r="AX77" i="27"/>
  <c r="AX40" i="36"/>
  <c r="AR28" i="9"/>
  <c r="AU36" i="33"/>
  <c r="AW77" i="33"/>
  <c r="AX36" i="28"/>
  <c r="AP75" i="9"/>
  <c r="AP40" i="30"/>
  <c r="Z40" i="28"/>
  <c r="W79" i="30"/>
  <c r="W84" i="30" s="1"/>
  <c r="W88" i="30" s="1"/>
  <c r="U70" i="9"/>
  <c r="S34" i="9"/>
  <c r="AH45" i="27"/>
  <c r="Y40" i="27"/>
  <c r="AM79" i="33"/>
  <c r="AM84" i="33" s="1"/>
  <c r="AM88" i="33" s="1"/>
  <c r="AK45" i="34"/>
  <c r="P70" i="32"/>
  <c r="AR75" i="9"/>
  <c r="Y79" i="36"/>
  <c r="Y84" i="36" s="1"/>
  <c r="Y88" i="36" s="1"/>
  <c r="BF75" i="32"/>
  <c r="BF77" i="32" s="1"/>
  <c r="BD70" i="30"/>
  <c r="BD72" i="30" s="1"/>
  <c r="Z72" i="34"/>
  <c r="Z45" i="34"/>
  <c r="Y28" i="9"/>
  <c r="F75" i="9"/>
  <c r="BE38" i="35"/>
  <c r="BE40" i="35" s="1"/>
  <c r="V79" i="31"/>
  <c r="V84" i="31" s="1"/>
  <c r="V88" i="31" s="1"/>
  <c r="BK70" i="35"/>
  <c r="BK72" i="35" s="1"/>
  <c r="BH28" i="34"/>
  <c r="AK38" i="9"/>
  <c r="AK72" i="30"/>
  <c r="Y38" i="9"/>
  <c r="D45" i="33"/>
  <c r="AM45" i="35"/>
  <c r="BL38" i="36"/>
  <c r="BL40" i="36" s="1"/>
  <c r="AQ43" i="9"/>
  <c r="AB70" i="36"/>
  <c r="AL45" i="28"/>
  <c r="AB38" i="30"/>
  <c r="AY40" i="30"/>
  <c r="AG79" i="32"/>
  <c r="AG84" i="32" s="1"/>
  <c r="AG88" i="32" s="1"/>
  <c r="AW72" i="28"/>
  <c r="AD40" i="34"/>
  <c r="AY28" i="9"/>
  <c r="AG45" i="30"/>
  <c r="AP40" i="29"/>
  <c r="AW77" i="36"/>
  <c r="AR45" i="28"/>
  <c r="AR45" i="33"/>
  <c r="AS28" i="9"/>
  <c r="AL79" i="33"/>
  <c r="AL84" i="33" s="1"/>
  <c r="AL88" i="33" s="1"/>
  <c r="AP72" i="35"/>
  <c r="AU36" i="27"/>
  <c r="AX43" i="9"/>
  <c r="AS36" i="28"/>
  <c r="AW38" i="9"/>
  <c r="AL28" i="9"/>
  <c r="BC28" i="33"/>
  <c r="AJ40" i="32"/>
  <c r="AD77" i="27"/>
  <c r="AS77" i="35"/>
  <c r="AS40" i="33"/>
  <c r="AU77" i="28"/>
  <c r="BE34" i="33"/>
  <c r="BE36" i="33" s="1"/>
  <c r="BC34" i="28"/>
  <c r="BC36" i="28" s="1"/>
  <c r="N36" i="9"/>
  <c r="X40" i="29"/>
  <c r="W40" i="27"/>
  <c r="D40" i="35"/>
  <c r="BB72" i="36"/>
  <c r="AF77" i="28"/>
  <c r="BL38" i="30"/>
  <c r="BL40" i="30" s="1"/>
  <c r="BD70" i="27"/>
  <c r="BD72" i="27" s="1"/>
  <c r="Y77" i="36"/>
  <c r="BI28" i="30"/>
  <c r="BI34" i="28"/>
  <c r="BI36" i="28" s="1"/>
  <c r="P70" i="28"/>
  <c r="AK40" i="31"/>
  <c r="Y40" i="28"/>
  <c r="BD28" i="34"/>
  <c r="G40" i="9"/>
  <c r="AE77" i="34"/>
  <c r="AP72" i="33"/>
  <c r="AI36" i="29"/>
  <c r="AT36" i="31"/>
  <c r="AE36" i="36"/>
  <c r="AP36" i="27"/>
  <c r="AT40" i="28"/>
  <c r="AP38" i="9"/>
  <c r="AX77" i="31"/>
  <c r="AS77" i="31"/>
  <c r="AP45" i="30"/>
  <c r="AT77" i="33"/>
  <c r="Z36" i="32"/>
  <c r="BB36" i="36"/>
  <c r="X72" i="35"/>
  <c r="AP79" i="34"/>
  <c r="AP84" i="34" s="1"/>
  <c r="AP88" i="34" s="1"/>
  <c r="AP72" i="29"/>
  <c r="AY36" i="30"/>
  <c r="AP45" i="34"/>
  <c r="AX45" i="36"/>
  <c r="AX72" i="32"/>
  <c r="AA77" i="30"/>
  <c r="BI28" i="28"/>
  <c r="Z36" i="27"/>
  <c r="BB40" i="28"/>
  <c r="BB72" i="28"/>
  <c r="K75" i="101"/>
  <c r="K77" i="9"/>
  <c r="BJ28" i="30"/>
  <c r="AF36" i="29"/>
  <c r="BI34" i="36"/>
  <c r="BI36" i="36" s="1"/>
  <c r="BF34" i="31"/>
  <c r="BF36" i="31" s="1"/>
  <c r="K40" i="9"/>
  <c r="D36" i="33"/>
  <c r="BG28" i="29"/>
  <c r="AI77" i="34"/>
  <c r="P75" i="30"/>
  <c r="AV40" i="34"/>
  <c r="AR79" i="33"/>
  <c r="AR84" i="33" s="1"/>
  <c r="AR88" i="33" s="1"/>
  <c r="AB28" i="28"/>
  <c r="AV72" i="33"/>
  <c r="AQ77" i="32"/>
  <c r="S45" i="32"/>
  <c r="S40" i="35"/>
  <c r="AL79" i="36"/>
  <c r="AL84" i="36" s="1"/>
  <c r="AL88" i="36" s="1"/>
  <c r="AE72" i="33"/>
  <c r="AY45" i="33"/>
  <c r="AE38" i="9"/>
  <c r="AR72" i="30"/>
  <c r="AG72" i="30"/>
  <c r="AI79" i="33"/>
  <c r="AI84" i="33" s="1"/>
  <c r="AI88" i="33" s="1"/>
  <c r="AG77" i="28"/>
  <c r="AE45" i="27"/>
  <c r="AT45" i="35"/>
  <c r="AJ77" i="31"/>
  <c r="AU77" i="29"/>
  <c r="AS40" i="34"/>
  <c r="AU36" i="30"/>
  <c r="AP45" i="36"/>
  <c r="BB45" i="34"/>
  <c r="U79" i="27"/>
  <c r="U84" i="27" s="1"/>
  <c r="U88" i="27" s="1"/>
  <c r="W72" i="35"/>
  <c r="BF28" i="29"/>
  <c r="BB28" i="35"/>
  <c r="BA21" i="35"/>
  <c r="T36" i="28"/>
  <c r="X77" i="31"/>
  <c r="W40" i="33"/>
  <c r="V72" i="36"/>
  <c r="AF77" i="27"/>
  <c r="X77" i="33"/>
  <c r="BH28" i="32"/>
  <c r="BB36" i="28"/>
  <c r="V79" i="27"/>
  <c r="V84" i="27" s="1"/>
  <c r="V88" i="27" s="1"/>
  <c r="T45" i="33"/>
  <c r="BA24" i="33"/>
  <c r="AK36" i="33"/>
  <c r="T45" i="27"/>
  <c r="BL72" i="4"/>
  <c r="AK72" i="35"/>
  <c r="BG28" i="28"/>
  <c r="Y36" i="31"/>
  <c r="BD75" i="27"/>
  <c r="BD77" i="27" s="1"/>
  <c r="X28" i="9"/>
  <c r="AJ45" i="27"/>
  <c r="R28" i="9"/>
  <c r="AI77" i="27"/>
  <c r="AQ45" i="33"/>
  <c r="S77" i="28"/>
  <c r="AW40" i="30"/>
  <c r="AG77" i="29"/>
  <c r="AI79" i="30"/>
  <c r="AI84" i="30" s="1"/>
  <c r="AI88" i="30" s="1"/>
  <c r="AG72" i="27"/>
  <c r="AH77" i="28"/>
  <c r="AI45" i="28"/>
  <c r="AG43" i="9"/>
  <c r="AX40" i="35"/>
  <c r="AX36" i="30"/>
  <c r="D72" i="30"/>
  <c r="BD75" i="33"/>
  <c r="BD77" i="33" s="1"/>
  <c r="BK34" i="33"/>
  <c r="BK36" i="33" s="1"/>
  <c r="V40" i="30"/>
  <c r="AF72" i="29"/>
  <c r="I40" i="9"/>
  <c r="BJ38" i="35"/>
  <c r="BJ40" i="35" s="1"/>
  <c r="Y40" i="29"/>
  <c r="AM40" i="35"/>
  <c r="AK77" i="33"/>
  <c r="AK72" i="36"/>
  <c r="AK77" i="34"/>
  <c r="BA24" i="36"/>
  <c r="BH70" i="35"/>
  <c r="BH72" i="35" s="1"/>
  <c r="BE34" i="29"/>
  <c r="BE36" i="29" s="1"/>
  <c r="BB45" i="31"/>
  <c r="Z79" i="28"/>
  <c r="Z84" i="28" s="1"/>
  <c r="Z88" i="28" s="1"/>
  <c r="Y36" i="27"/>
  <c r="Y72" i="27"/>
  <c r="X77" i="27"/>
  <c r="AL72" i="32"/>
  <c r="AH72" i="31"/>
  <c r="AB28" i="36"/>
  <c r="AJ79" i="32"/>
  <c r="AJ84" i="32" s="1"/>
  <c r="AJ88" i="32" s="1"/>
  <c r="AJ72" i="35"/>
  <c r="P28" i="31"/>
  <c r="R40" i="28"/>
  <c r="AV45" i="29"/>
  <c r="AI40" i="28"/>
  <c r="AI72" i="36"/>
  <c r="AG45" i="34"/>
  <c r="AJ77" i="29"/>
  <c r="AW45" i="27"/>
  <c r="AG40" i="33"/>
  <c r="AY45" i="28"/>
  <c r="AI40" i="30"/>
  <c r="AI45" i="32"/>
  <c r="AH45" i="28"/>
  <c r="AE40" i="36"/>
  <c r="AW77" i="34"/>
  <c r="AY72" i="35"/>
  <c r="AY40" i="33"/>
  <c r="AG40" i="32"/>
  <c r="T77" i="32"/>
  <c r="AK45" i="30"/>
  <c r="AU40" i="27"/>
  <c r="AT36" i="36"/>
  <c r="AK45" i="36"/>
  <c r="V45" i="33"/>
  <c r="BE36" i="4"/>
  <c r="AI45" i="35"/>
  <c r="AE72" i="30"/>
  <c r="S72" i="29"/>
  <c r="AF45" i="33"/>
  <c r="Z40" i="32"/>
  <c r="T40" i="27"/>
  <c r="AQ45" i="31"/>
  <c r="AA72" i="31"/>
  <c r="AW40" i="33"/>
  <c r="AE36" i="30"/>
  <c r="AE75" i="9"/>
  <c r="AP77" i="28"/>
  <c r="AV77" i="30"/>
  <c r="AE36" i="31"/>
  <c r="AS77" i="33"/>
  <c r="AS77" i="30"/>
  <c r="AR36" i="36"/>
  <c r="AT45" i="9"/>
  <c r="AK40" i="29"/>
  <c r="AA45" i="36"/>
  <c r="X36" i="28"/>
  <c r="V45" i="27"/>
  <c r="BE38" i="29"/>
  <c r="BE40" i="29" s="1"/>
  <c r="V40" i="34"/>
  <c r="V45" i="34"/>
  <c r="AQ45" i="35"/>
  <c r="AM77" i="28"/>
  <c r="BG43" i="27"/>
  <c r="BG45" i="27" s="1"/>
  <c r="BH38" i="35"/>
  <c r="BH40" i="35" s="1"/>
  <c r="AN70" i="34"/>
  <c r="AI77" i="28"/>
  <c r="AM77" i="36"/>
  <c r="AK77" i="27"/>
  <c r="AQ40" i="34"/>
  <c r="U77" i="34"/>
  <c r="BB45" i="30"/>
  <c r="S45" i="36"/>
  <c r="AV36" i="30"/>
  <c r="AH75" i="101"/>
  <c r="AH88" i="101" s="1"/>
  <c r="AH77" i="9"/>
  <c r="P75" i="29"/>
  <c r="S40" i="32"/>
  <c r="R72" i="36"/>
  <c r="AR77" i="29"/>
  <c r="AX28" i="9"/>
  <c r="AR40" i="28"/>
  <c r="BB28" i="32"/>
  <c r="BA21" i="32"/>
  <c r="AK36" i="27"/>
  <c r="AC79" i="4"/>
  <c r="AC84" i="4" s="1"/>
  <c r="AC88" i="4" s="1"/>
  <c r="AC28" i="4"/>
  <c r="AC21" i="9"/>
  <c r="AB21" i="4"/>
  <c r="AO43" i="9"/>
  <c r="AN43" i="4"/>
  <c r="AO45" i="4"/>
  <c r="AN24" i="4"/>
  <c r="AO24" i="9"/>
  <c r="AB24" i="4"/>
  <c r="AC24" i="9"/>
  <c r="D34" i="4"/>
  <c r="E36" i="4"/>
  <c r="BB34" i="4"/>
  <c r="E34" i="9"/>
  <c r="AX40" i="34"/>
  <c r="AP77" i="35"/>
  <c r="BJ36" i="4"/>
  <c r="X77" i="30"/>
  <c r="R40" i="30"/>
  <c r="BL24" i="9"/>
  <c r="AK72" i="29"/>
  <c r="AK40" i="32"/>
  <c r="K72" i="9"/>
  <c r="BL43" i="27"/>
  <c r="BL45" i="27" s="1"/>
  <c r="X40" i="30"/>
  <c r="BF34" i="32"/>
  <c r="BF36" i="32" s="1"/>
  <c r="BC28" i="28"/>
  <c r="T77" i="27"/>
  <c r="U79" i="34"/>
  <c r="U84" i="34" s="1"/>
  <c r="U88" i="34" s="1"/>
  <c r="BF70" i="29"/>
  <c r="BF72" i="29" s="1"/>
  <c r="P70" i="36"/>
  <c r="AN75" i="32"/>
  <c r="AN43" i="28"/>
  <c r="AV45" i="27"/>
  <c r="AI45" i="29"/>
  <c r="AT36" i="30"/>
  <c r="AS45" i="30"/>
  <c r="AS77" i="36"/>
  <c r="AD77" i="35"/>
  <c r="AD72" i="27"/>
  <c r="AW72" i="27"/>
  <c r="T77" i="35"/>
  <c r="AQ72" i="35"/>
  <c r="AA36" i="28"/>
  <c r="AD45" i="33"/>
  <c r="AT45" i="27"/>
  <c r="AS36" i="29"/>
  <c r="BI70" i="28"/>
  <c r="BI72" i="28" s="1"/>
  <c r="BK77" i="4"/>
  <c r="BF28" i="4"/>
  <c r="BF21" i="9"/>
  <c r="P28" i="36"/>
  <c r="W45" i="35"/>
  <c r="AK36" i="29"/>
  <c r="BL38" i="33"/>
  <c r="BL40" i="33" s="1"/>
  <c r="U45" i="27"/>
  <c r="AM40" i="28"/>
  <c r="AK36" i="35"/>
  <c r="BF34" i="34"/>
  <c r="BF36" i="34" s="1"/>
  <c r="U79" i="30"/>
  <c r="U84" i="30" s="1"/>
  <c r="U88" i="30" s="1"/>
  <c r="BH70" i="34"/>
  <c r="BH72" i="34" s="1"/>
  <c r="X36" i="30"/>
  <c r="Z72" i="33"/>
  <c r="U40" i="29"/>
  <c r="U72" i="35"/>
  <c r="AJ36" i="27"/>
  <c r="AL77" i="32"/>
  <c r="AR38" i="9"/>
  <c r="AB75" i="34"/>
  <c r="R77" i="29"/>
  <c r="S45" i="31"/>
  <c r="R79" i="35"/>
  <c r="R84" i="35" s="1"/>
  <c r="R88" i="35" s="1"/>
  <c r="AV38" i="9"/>
  <c r="AV77" i="29"/>
  <c r="AN34" i="30"/>
  <c r="S36" i="29"/>
  <c r="AL77" i="27"/>
  <c r="AD40" i="29"/>
  <c r="AE72" i="32"/>
  <c r="AN43" i="27"/>
  <c r="AD72" i="30"/>
  <c r="AE77" i="36"/>
  <c r="AY72" i="32"/>
  <c r="AX45" i="34"/>
  <c r="AD77" i="34"/>
  <c r="AS43" i="9"/>
  <c r="AS45" i="33"/>
  <c r="AS77" i="28"/>
  <c r="G72" i="9"/>
  <c r="BJ34" i="36"/>
  <c r="BJ36" i="36" s="1"/>
  <c r="BE43" i="30"/>
  <c r="BE45" i="30" s="1"/>
  <c r="AQ40" i="32"/>
  <c r="AT72" i="29"/>
  <c r="AS45" i="36"/>
  <c r="AU77" i="31"/>
  <c r="AP77" i="30"/>
  <c r="BB77" i="35"/>
  <c r="BL34" i="33"/>
  <c r="BL36" i="33" s="1"/>
  <c r="BK28" i="35"/>
  <c r="BI43" i="32"/>
  <c r="BI45" i="32" s="1"/>
  <c r="BF43" i="27"/>
  <c r="BF45" i="27" s="1"/>
  <c r="BH75" i="34"/>
  <c r="BH77" i="34" s="1"/>
  <c r="N28" i="9"/>
  <c r="BH28" i="29"/>
  <c r="V77" i="30"/>
  <c r="AL40" i="28"/>
  <c r="AP45" i="29"/>
  <c r="AI72" i="30"/>
  <c r="AY36" i="29"/>
  <c r="AU36" i="32"/>
  <c r="AS72" i="32"/>
  <c r="AX72" i="35"/>
  <c r="BH34" i="30"/>
  <c r="BH36" i="30" s="1"/>
  <c r="V72" i="34"/>
  <c r="BI75" i="36"/>
  <c r="BI77" i="36" s="1"/>
  <c r="BK43" i="28"/>
  <c r="BK45" i="28" s="1"/>
  <c r="BB36" i="32"/>
  <c r="V79" i="33"/>
  <c r="V84" i="33" s="1"/>
  <c r="V88" i="33" s="1"/>
  <c r="U77" i="31"/>
  <c r="BC34" i="27"/>
  <c r="BC36" i="27" s="1"/>
  <c r="D45" i="28"/>
  <c r="AM36" i="27"/>
  <c r="BI38" i="34"/>
  <c r="BI40" i="34" s="1"/>
  <c r="D77" i="28"/>
  <c r="BE38" i="27"/>
  <c r="BE40" i="27" s="1"/>
  <c r="BC77" i="4"/>
  <c r="X72" i="33"/>
  <c r="Z79" i="30"/>
  <c r="Z84" i="30" s="1"/>
  <c r="Z88" i="30" s="1"/>
  <c r="BF34" i="36"/>
  <c r="BF36" i="36" s="1"/>
  <c r="BC34" i="30"/>
  <c r="BC36" i="30" s="1"/>
  <c r="BB40" i="36"/>
  <c r="Z40" i="33"/>
  <c r="BL43" i="35"/>
  <c r="BL45" i="35" s="1"/>
  <c r="BH34" i="33"/>
  <c r="BH36" i="33" s="1"/>
  <c r="U40" i="28"/>
  <c r="AF77" i="29"/>
  <c r="X79" i="32"/>
  <c r="X84" i="32" s="1"/>
  <c r="X88" i="32" s="1"/>
  <c r="Z77" i="34"/>
  <c r="AQ79" i="34"/>
  <c r="AQ84" i="34" s="1"/>
  <c r="AQ88" i="34" s="1"/>
  <c r="AI77" i="30"/>
  <c r="AL40" i="31"/>
  <c r="S77" i="34"/>
  <c r="AG45" i="33"/>
  <c r="AQ36" i="27"/>
  <c r="AV45" i="33"/>
  <c r="AR45" i="36"/>
  <c r="AL77" i="34"/>
  <c r="AV45" i="31"/>
  <c r="AQ36" i="31"/>
  <c r="AS70" i="9"/>
  <c r="AU72" i="32"/>
  <c r="AI72" i="34"/>
  <c r="AG70" i="9"/>
  <c r="AI28" i="9"/>
  <c r="AU79" i="32"/>
  <c r="AU84" i="32" s="1"/>
  <c r="AU88" i="32" s="1"/>
  <c r="AL36" i="31"/>
  <c r="AE72" i="34"/>
  <c r="AE70" i="9"/>
  <c r="AX77" i="33"/>
  <c r="AT72" i="34"/>
  <c r="AD70" i="9"/>
  <c r="AG79" i="36"/>
  <c r="AG84" i="36" s="1"/>
  <c r="AG88" i="36" s="1"/>
  <c r="AT40" i="32"/>
  <c r="AT77" i="35"/>
  <c r="AS45" i="34"/>
  <c r="AJ38" i="9"/>
  <c r="AU45" i="30"/>
  <c r="AU45" i="27"/>
  <c r="BK36" i="4"/>
  <c r="BD70" i="32"/>
  <c r="BD72" i="32" s="1"/>
  <c r="V72" i="33"/>
  <c r="W79" i="28"/>
  <c r="W84" i="28" s="1"/>
  <c r="W88" i="28" s="1"/>
  <c r="Y77" i="30"/>
  <c r="BD38" i="28"/>
  <c r="BD40" i="28" s="1"/>
  <c r="X36" i="34"/>
  <c r="BD75" i="30"/>
  <c r="BD77" i="30" s="1"/>
  <c r="BA24" i="31"/>
  <c r="U45" i="28"/>
  <c r="P43" i="36"/>
  <c r="W40" i="34"/>
  <c r="BB40" i="27"/>
  <c r="M45" i="9"/>
  <c r="AF40" i="34"/>
  <c r="BG34" i="35"/>
  <c r="BG36" i="35" s="1"/>
  <c r="BH43" i="34"/>
  <c r="BH45" i="34" s="1"/>
  <c r="AF45" i="29"/>
  <c r="BH43" i="35"/>
  <c r="BH45" i="35" s="1"/>
  <c r="V34" i="9"/>
  <c r="X36" i="35"/>
  <c r="BE70" i="36"/>
  <c r="BE72" i="36" s="1"/>
  <c r="BL70" i="32"/>
  <c r="BL72" i="32" s="1"/>
  <c r="W79" i="34"/>
  <c r="W84" i="34" s="1"/>
  <c r="W88" i="34" s="1"/>
  <c r="AM72" i="35"/>
  <c r="AA40" i="35"/>
  <c r="X40" i="36"/>
  <c r="AB28" i="30"/>
  <c r="AA45" i="34"/>
  <c r="AL40" i="29"/>
  <c r="R77" i="35"/>
  <c r="AA72" i="32"/>
  <c r="AQ36" i="35"/>
  <c r="R45" i="28"/>
  <c r="AH40" i="35"/>
  <c r="AR72" i="33"/>
  <c r="AG72" i="36"/>
  <c r="AY77" i="29"/>
  <c r="AW72" i="31"/>
  <c r="AE72" i="29"/>
  <c r="AJ28" i="9"/>
  <c r="AI70" i="9"/>
  <c r="AG75" i="9"/>
  <c r="AW36" i="28"/>
  <c r="AR72" i="27"/>
  <c r="Y36" i="34"/>
  <c r="AV79" i="32"/>
  <c r="AV84" i="32" s="1"/>
  <c r="AV88" i="32" s="1"/>
  <c r="AB43" i="32"/>
  <c r="AK34" i="9"/>
  <c r="U36" i="31"/>
  <c r="AF72" i="27"/>
  <c r="G28" i="9"/>
  <c r="D77" i="30"/>
  <c r="D45" i="32"/>
  <c r="U72" i="27"/>
  <c r="D40" i="28"/>
  <c r="BI34" i="27"/>
  <c r="BI36" i="27" s="1"/>
  <c r="BC38" i="36"/>
  <c r="BC40" i="36" s="1"/>
  <c r="BH38" i="28"/>
  <c r="BH40" i="28" s="1"/>
  <c r="BH77" i="4"/>
  <c r="AK40" i="30"/>
  <c r="V45" i="31"/>
  <c r="AM40" i="30"/>
  <c r="BF38" i="27"/>
  <c r="BF40" i="27" s="1"/>
  <c r="M45" i="30"/>
  <c r="BJ43" i="30"/>
  <c r="BJ45" i="30" s="1"/>
  <c r="BH28" i="27"/>
  <c r="J75" i="101"/>
  <c r="J77" i="9"/>
  <c r="BI28" i="34"/>
  <c r="BE24" i="9"/>
  <c r="BD28" i="29"/>
  <c r="BE77" i="4"/>
  <c r="D40" i="31"/>
  <c r="BC28" i="32"/>
  <c r="BJ70" i="28"/>
  <c r="BJ72" i="28" s="1"/>
  <c r="P70" i="33"/>
  <c r="R72" i="27"/>
  <c r="AQ72" i="32"/>
  <c r="AQ45" i="29"/>
  <c r="AB75" i="27"/>
  <c r="AV40" i="32"/>
  <c r="AW70" i="9"/>
  <c r="AH77" i="29"/>
  <c r="AX70" i="9"/>
  <c r="AH72" i="36"/>
  <c r="AD28" i="9"/>
  <c r="AE40" i="29"/>
  <c r="AY36" i="35"/>
  <c r="AY79" i="35"/>
  <c r="AY84" i="35" s="1"/>
  <c r="AY88" i="35" s="1"/>
  <c r="BF28" i="34"/>
  <c r="Y72" i="36"/>
  <c r="AA36" i="31"/>
  <c r="AB34" i="27"/>
  <c r="AY72" i="28"/>
  <c r="AD40" i="28"/>
  <c r="AS40" i="36"/>
  <c r="AX77" i="34"/>
  <c r="AT40" i="31"/>
  <c r="T28" i="9"/>
  <c r="W40" i="30"/>
  <c r="BF70" i="34"/>
  <c r="BF72" i="34" s="1"/>
  <c r="D77" i="29"/>
  <c r="U43" i="9"/>
  <c r="BB40" i="33"/>
  <c r="X36" i="27"/>
  <c r="U36" i="28"/>
  <c r="BD24" i="9"/>
  <c r="S79" i="30"/>
  <c r="S84" i="30" s="1"/>
  <c r="S88" i="30" s="1"/>
  <c r="AF72" i="30"/>
  <c r="BF28" i="30"/>
  <c r="S40" i="27"/>
  <c r="AM40" i="32"/>
  <c r="AF36" i="30"/>
  <c r="BJ34" i="35"/>
  <c r="BJ36" i="35" s="1"/>
  <c r="AF77" i="33"/>
  <c r="X40" i="34"/>
  <c r="W72" i="32"/>
  <c r="F36" i="9"/>
  <c r="AK77" i="29"/>
  <c r="AI40" i="32"/>
  <c r="AA72" i="33"/>
  <c r="AB43" i="35"/>
  <c r="AL40" i="35"/>
  <c r="AQ77" i="29"/>
  <c r="AL79" i="32"/>
  <c r="AL84" i="32" s="1"/>
  <c r="AL88" i="32" s="1"/>
  <c r="AA40" i="30"/>
  <c r="AN43" i="29"/>
  <c r="AY77" i="36"/>
  <c r="AD36" i="36"/>
  <c r="AJ77" i="28"/>
  <c r="AU36" i="29"/>
  <c r="AD77" i="29"/>
  <c r="AX79" i="30"/>
  <c r="AX84" i="30" s="1"/>
  <c r="AX88" i="30" s="1"/>
  <c r="BI38" i="36"/>
  <c r="BI40" i="36" s="1"/>
  <c r="G75" i="101"/>
  <c r="G77" i="9"/>
  <c r="W77" i="36"/>
  <c r="T36" i="29"/>
  <c r="AJ43" i="9"/>
  <c r="AI72" i="29"/>
  <c r="AJ79" i="28"/>
  <c r="AJ84" i="28" s="1"/>
  <c r="AJ88" i="28" s="1"/>
  <c r="AU45" i="29"/>
  <c r="AP77" i="33"/>
  <c r="AF72" i="34"/>
  <c r="X36" i="31"/>
  <c r="AF79" i="32"/>
  <c r="AF84" i="32" s="1"/>
  <c r="AF88" i="32" s="1"/>
  <c r="BC75" i="35"/>
  <c r="BC77" i="35" s="1"/>
  <c r="T72" i="35"/>
  <c r="BC38" i="27"/>
  <c r="BC40" i="27" s="1"/>
  <c r="AM72" i="28"/>
  <c r="BD75" i="36"/>
  <c r="BD77" i="36" s="1"/>
  <c r="X36" i="33"/>
  <c r="S28" i="9"/>
  <c r="AM40" i="29"/>
  <c r="AM36" i="34"/>
  <c r="D28" i="36"/>
  <c r="X40" i="28"/>
  <c r="W72" i="30"/>
  <c r="BH34" i="34"/>
  <c r="BH36" i="34" s="1"/>
  <c r="AA40" i="34"/>
  <c r="S36" i="30"/>
  <c r="D77" i="34"/>
  <c r="W40" i="28"/>
  <c r="W45" i="27"/>
  <c r="W77" i="34"/>
  <c r="N40" i="9"/>
  <c r="AN28" i="32"/>
  <c r="AR77" i="27"/>
  <c r="AR77" i="34"/>
  <c r="AR45" i="34"/>
  <c r="AV36" i="27"/>
  <c r="AR36" i="30"/>
  <c r="AL72" i="28"/>
  <c r="R40" i="36"/>
  <c r="AW79" i="35"/>
  <c r="AW84" i="35" s="1"/>
  <c r="AW88" i="35" s="1"/>
  <c r="AW79" i="28"/>
  <c r="AW84" i="28" s="1"/>
  <c r="AW88" i="28" s="1"/>
  <c r="AJ45" i="29"/>
  <c r="AD45" i="36"/>
  <c r="AE72" i="35"/>
  <c r="AG45" i="35"/>
  <c r="AN75" i="4"/>
  <c r="AO75" i="9"/>
  <c r="AO77" i="4"/>
  <c r="D40" i="29"/>
  <c r="R77" i="32"/>
  <c r="D77" i="27"/>
  <c r="BF72" i="4"/>
  <c r="R40" i="35"/>
  <c r="AH40" i="29"/>
  <c r="AQ77" i="35"/>
  <c r="AD40" i="27"/>
  <c r="AU45" i="31"/>
  <c r="V36" i="29"/>
  <c r="V79" i="35"/>
  <c r="V84" i="35" s="1"/>
  <c r="V88" i="35" s="1"/>
  <c r="BD34" i="28"/>
  <c r="BD36" i="28" s="1"/>
  <c r="BJ38" i="29"/>
  <c r="BJ40" i="29" s="1"/>
  <c r="AL36" i="34"/>
  <c r="S45" i="34"/>
  <c r="AJ72" i="34"/>
  <c r="AB28" i="29"/>
  <c r="AY77" i="30"/>
  <c r="AG40" i="28"/>
  <c r="AX40" i="31"/>
  <c r="AS77" i="29"/>
  <c r="AE45" i="28"/>
  <c r="BE72" i="4"/>
  <c r="T45" i="36"/>
  <c r="BB72" i="35"/>
  <c r="AR77" i="35"/>
  <c r="AB75" i="33"/>
  <c r="T79" i="33"/>
  <c r="T84" i="33" s="1"/>
  <c r="T88" i="33" s="1"/>
  <c r="AW72" i="33"/>
  <c r="AV77" i="31"/>
  <c r="AP77" i="34"/>
  <c r="BL77" i="4"/>
  <c r="BL43" i="36"/>
  <c r="BL45" i="36" s="1"/>
  <c r="X40" i="27"/>
  <c r="BC24" i="9"/>
  <c r="AG72" i="32"/>
  <c r="S45" i="28"/>
  <c r="AH45" i="35"/>
  <c r="AP40" i="33"/>
  <c r="AC40" i="4"/>
  <c r="AC38" i="9"/>
  <c r="AB38" i="4"/>
  <c r="AC34" i="9"/>
  <c r="AC36" i="4"/>
  <c r="AB34" i="4"/>
  <c r="AO36" i="4"/>
  <c r="AN34" i="4"/>
  <c r="AO34" i="9"/>
  <c r="BB43" i="4"/>
  <c r="E43" i="9"/>
  <c r="D43" i="4"/>
  <c r="E45" i="4"/>
  <c r="AS79" i="34"/>
  <c r="AS84" i="34" s="1"/>
  <c r="AS88" i="34" s="1"/>
  <c r="BL40" i="4"/>
  <c r="BB28" i="29"/>
  <c r="BA21" i="29"/>
  <c r="K36" i="9"/>
  <c r="V72" i="27"/>
  <c r="T77" i="29"/>
  <c r="BJ34" i="27"/>
  <c r="BJ36" i="27" s="1"/>
  <c r="Z36" i="35"/>
  <c r="Z79" i="29"/>
  <c r="Z84" i="29" s="1"/>
  <c r="Z88" i="29" s="1"/>
  <c r="BK38" i="28"/>
  <c r="BK40" i="28" s="1"/>
  <c r="W72" i="31"/>
  <c r="BI70" i="33"/>
  <c r="BI72" i="33" s="1"/>
  <c r="T40" i="29"/>
  <c r="X38" i="9"/>
  <c r="F45" i="9"/>
  <c r="Z77" i="32"/>
  <c r="BA21" i="28"/>
  <c r="BB28" i="28"/>
  <c r="BJ21" i="9"/>
  <c r="BJ28" i="4"/>
  <c r="V36" i="36"/>
  <c r="BD38" i="35"/>
  <c r="BD40" i="35" s="1"/>
  <c r="BH28" i="36"/>
  <c r="Y40" i="30"/>
  <c r="AF79" i="28"/>
  <c r="AF84" i="28" s="1"/>
  <c r="AF88" i="28" s="1"/>
  <c r="Y79" i="29"/>
  <c r="Y84" i="29" s="1"/>
  <c r="Y88" i="29" s="1"/>
  <c r="Y45" i="33"/>
  <c r="AN70" i="32"/>
  <c r="AA40" i="27"/>
  <c r="P75" i="33"/>
  <c r="AI77" i="33"/>
  <c r="AJ72" i="36"/>
  <c r="AL79" i="27"/>
  <c r="AL84" i="27" s="1"/>
  <c r="AL88" i="27" s="1"/>
  <c r="AV77" i="35"/>
  <c r="AA40" i="31"/>
  <c r="AQ72" i="31"/>
  <c r="AW77" i="31"/>
  <c r="AY36" i="31"/>
  <c r="AD36" i="33"/>
  <c r="AY45" i="27"/>
  <c r="AI40" i="34"/>
  <c r="AH36" i="31"/>
  <c r="AJ45" i="36"/>
  <c r="AW72" i="29"/>
  <c r="AW45" i="36"/>
  <c r="AR72" i="28"/>
  <c r="AS75" i="9"/>
  <c r="X45" i="28"/>
  <c r="BH43" i="28"/>
  <c r="BH45" i="28" s="1"/>
  <c r="AL45" i="30"/>
  <c r="AU40" i="32"/>
  <c r="Z72" i="27"/>
  <c r="BH43" i="36"/>
  <c r="BH45" i="36" s="1"/>
  <c r="X77" i="28"/>
  <c r="BF28" i="28"/>
  <c r="AM72" i="36"/>
  <c r="D77" i="33"/>
  <c r="BI38" i="29"/>
  <c r="BI40" i="29" s="1"/>
  <c r="AM40" i="36"/>
  <c r="BH34" i="36"/>
  <c r="BH36" i="36" s="1"/>
  <c r="BE70" i="27"/>
  <c r="BE72" i="27" s="1"/>
  <c r="P43" i="31"/>
  <c r="W45" i="34"/>
  <c r="Y77" i="32"/>
  <c r="AF72" i="35"/>
  <c r="X36" i="29"/>
  <c r="BC34" i="29"/>
  <c r="BC36" i="29" s="1"/>
  <c r="I36" i="9"/>
  <c r="BL43" i="28"/>
  <c r="BL45" i="28" s="1"/>
  <c r="BF43" i="34"/>
  <c r="BF45" i="34" s="1"/>
  <c r="U45" i="36"/>
  <c r="T36" i="27"/>
  <c r="Z36" i="36"/>
  <c r="Y45" i="36"/>
  <c r="Y36" i="30"/>
  <c r="BE40" i="4"/>
  <c r="AR70" i="9"/>
  <c r="AW43" i="9"/>
  <c r="AG40" i="35"/>
  <c r="AQ77" i="31"/>
  <c r="AQ36" i="32"/>
  <c r="AN34" i="35"/>
  <c r="AY79" i="34"/>
  <c r="AY84" i="34" s="1"/>
  <c r="AY88" i="34" s="1"/>
  <c r="AR40" i="31"/>
  <c r="AG77" i="36"/>
  <c r="AP40" i="31"/>
  <c r="AH45" i="33"/>
  <c r="AL45" i="29"/>
  <c r="AU79" i="36"/>
  <c r="AU84" i="36" s="1"/>
  <c r="AU88" i="36" s="1"/>
  <c r="AY79" i="31"/>
  <c r="AY84" i="31" s="1"/>
  <c r="AY88" i="31" s="1"/>
  <c r="AY77" i="32"/>
  <c r="AE45" i="35"/>
  <c r="AL36" i="33"/>
  <c r="AU72" i="33"/>
  <c r="BD72" i="4"/>
  <c r="BL28" i="34"/>
  <c r="V77" i="27"/>
  <c r="BL75" i="32"/>
  <c r="BL77" i="32" s="1"/>
  <c r="AJ34" i="9"/>
  <c r="Y36" i="33"/>
  <c r="AF79" i="33"/>
  <c r="AF84" i="33" s="1"/>
  <c r="AF88" i="33" s="1"/>
  <c r="BL43" i="31"/>
  <c r="BL45" i="31" s="1"/>
  <c r="AP70" i="9"/>
  <c r="L28" i="9"/>
  <c r="D36" i="32"/>
  <c r="U40" i="32"/>
  <c r="BK38" i="29"/>
  <c r="BK40" i="29" s="1"/>
  <c r="Y77" i="27"/>
  <c r="AA40" i="28"/>
  <c r="BB77" i="28"/>
  <c r="W45" i="36"/>
  <c r="BD38" i="32"/>
  <c r="BD40" i="32" s="1"/>
  <c r="W77" i="29"/>
  <c r="BF34" i="28"/>
  <c r="BF36" i="28" s="1"/>
  <c r="T45" i="35"/>
  <c r="BK75" i="29"/>
  <c r="BK77" i="29" s="1"/>
  <c r="BH75" i="30"/>
  <c r="BH77" i="30" s="1"/>
  <c r="BD34" i="30"/>
  <c r="BD36" i="30" s="1"/>
  <c r="BE21" i="9"/>
  <c r="BE28" i="4"/>
  <c r="BH70" i="27"/>
  <c r="BH72" i="27" s="1"/>
  <c r="V72" i="28"/>
  <c r="BJ34" i="34"/>
  <c r="BJ36" i="34" s="1"/>
  <c r="V77" i="31"/>
  <c r="T36" i="31"/>
  <c r="AH40" i="32"/>
  <c r="AF40" i="31"/>
  <c r="AF77" i="32"/>
  <c r="AB75" i="36"/>
  <c r="AE45" i="30"/>
  <c r="AH45" i="31"/>
  <c r="AX36" i="35"/>
  <c r="AU40" i="30"/>
  <c r="AE77" i="31"/>
  <c r="AD45" i="32"/>
  <c r="AY40" i="34"/>
  <c r="AY40" i="28"/>
  <c r="AD40" i="31"/>
  <c r="AY38" i="9"/>
  <c r="AW72" i="36"/>
  <c r="AX36" i="29"/>
  <c r="AS36" i="30"/>
  <c r="AS77" i="27"/>
  <c r="AE40" i="31"/>
  <c r="AD72" i="33"/>
  <c r="AU40" i="35"/>
  <c r="BK28" i="31"/>
  <c r="AQ72" i="33"/>
  <c r="AF40" i="30"/>
  <c r="AD45" i="34"/>
  <c r="AU38" i="9"/>
  <c r="AU36" i="28"/>
  <c r="AT72" i="27"/>
  <c r="AX72" i="33"/>
  <c r="AS36" i="33"/>
  <c r="V45" i="29"/>
  <c r="AA77" i="29"/>
  <c r="AK40" i="27"/>
  <c r="K45" i="9"/>
  <c r="AA75" i="9"/>
  <c r="BD28" i="31"/>
  <c r="D72" i="36"/>
  <c r="R72" i="34"/>
  <c r="BI40" i="4"/>
  <c r="Y45" i="28"/>
  <c r="AF40" i="28"/>
  <c r="BF28" i="36"/>
  <c r="D36" i="27"/>
  <c r="BJ45" i="4"/>
  <c r="BK70" i="36"/>
  <c r="BK72" i="36" s="1"/>
  <c r="BE70" i="32"/>
  <c r="BE72" i="32" s="1"/>
  <c r="BC34" i="35"/>
  <c r="BC36" i="35" s="1"/>
  <c r="X77" i="32"/>
  <c r="BE70" i="35"/>
  <c r="BE72" i="35" s="1"/>
  <c r="AM40" i="31"/>
  <c r="AA45" i="33"/>
  <c r="BE43" i="33"/>
  <c r="BE45" i="33" s="1"/>
  <c r="W36" i="28"/>
  <c r="AK36" i="28"/>
  <c r="BD40" i="4"/>
  <c r="AH40" i="31"/>
  <c r="AH79" i="35"/>
  <c r="AH84" i="35" s="1"/>
  <c r="AH88" i="35" s="1"/>
  <c r="AB34" i="29"/>
  <c r="AV43" i="9"/>
  <c r="AW36" i="36"/>
  <c r="AJ72" i="27"/>
  <c r="AJ40" i="31"/>
  <c r="AW40" i="28"/>
  <c r="AL36" i="35"/>
  <c r="AS36" i="32"/>
  <c r="AS40" i="35"/>
  <c r="AS40" i="30"/>
  <c r="AP72" i="27"/>
  <c r="AL36" i="29"/>
  <c r="AE77" i="28"/>
  <c r="AT40" i="35"/>
  <c r="AT36" i="27"/>
  <c r="AM36" i="29"/>
  <c r="D36" i="36"/>
  <c r="Y72" i="33"/>
  <c r="AJ40" i="35"/>
  <c r="AI43" i="9"/>
  <c r="AU72" i="36"/>
  <c r="AS45" i="29"/>
  <c r="AX40" i="30"/>
  <c r="AM75" i="9"/>
  <c r="T77" i="36"/>
  <c r="BD70" i="31"/>
  <c r="BD72" i="31" s="1"/>
  <c r="BC75" i="30"/>
  <c r="BC77" i="30" s="1"/>
  <c r="BL70" i="27"/>
  <c r="BL72" i="27" s="1"/>
  <c r="BB77" i="30"/>
  <c r="BB45" i="32"/>
  <c r="Y70" i="9"/>
  <c r="AM72" i="30"/>
  <c r="BG28" i="30"/>
  <c r="BJ75" i="29"/>
  <c r="BJ77" i="29" s="1"/>
  <c r="BH34" i="27"/>
  <c r="BH36" i="27" s="1"/>
  <c r="BE28" i="27"/>
  <c r="Z79" i="31"/>
  <c r="Z84" i="31" s="1"/>
  <c r="Z88" i="31" s="1"/>
  <c r="AA40" i="33"/>
  <c r="AA72" i="27"/>
  <c r="BI70" i="35"/>
  <c r="BI72" i="35" s="1"/>
  <c r="BE43" i="28"/>
  <c r="BE45" i="28" s="1"/>
  <c r="BG77" i="4"/>
  <c r="W45" i="29"/>
  <c r="AA77" i="35"/>
  <c r="BL28" i="30"/>
  <c r="BI75" i="32"/>
  <c r="BI77" i="32" s="1"/>
  <c r="BB36" i="33"/>
  <c r="BB40" i="31"/>
  <c r="AA45" i="30"/>
  <c r="AQ40" i="36"/>
  <c r="AI79" i="28"/>
  <c r="AI84" i="28" s="1"/>
  <c r="AI88" i="28" s="1"/>
  <c r="AV40" i="27"/>
  <c r="R45" i="30"/>
  <c r="AI77" i="32"/>
  <c r="R77" i="34"/>
  <c r="AH36" i="29"/>
  <c r="AQ45" i="27"/>
  <c r="AU79" i="27"/>
  <c r="AU84" i="27" s="1"/>
  <c r="AU88" i="27" s="1"/>
  <c r="AJ72" i="33"/>
  <c r="AJ45" i="31"/>
  <c r="AW45" i="31"/>
  <c r="AD77" i="28"/>
  <c r="AG79" i="31"/>
  <c r="AG84" i="31" s="1"/>
  <c r="AG88" i="31" s="1"/>
  <c r="AY40" i="35"/>
  <c r="AX36" i="32"/>
  <c r="AD40" i="30"/>
  <c r="AU45" i="32"/>
  <c r="AN34" i="36"/>
  <c r="AT72" i="33"/>
  <c r="AG40" i="27"/>
  <c r="AT40" i="27"/>
  <c r="AT45" i="31"/>
  <c r="D45" i="34"/>
  <c r="BH28" i="35"/>
  <c r="BJ43" i="32"/>
  <c r="BJ45" i="32" s="1"/>
  <c r="P34" i="30"/>
  <c r="BI43" i="28"/>
  <c r="BI45" i="28" s="1"/>
  <c r="D40" i="33"/>
  <c r="P43" i="27"/>
  <c r="U79" i="31"/>
  <c r="U84" i="31" s="1"/>
  <c r="U88" i="31" s="1"/>
  <c r="AA36" i="29"/>
  <c r="X72" i="29"/>
  <c r="BJ43" i="29"/>
  <c r="BJ45" i="29" s="1"/>
  <c r="D36" i="28"/>
  <c r="AF40" i="32"/>
  <c r="P43" i="30"/>
  <c r="W77" i="28"/>
  <c r="Y40" i="35"/>
  <c r="BJ43" i="33"/>
  <c r="BJ45" i="33" s="1"/>
  <c r="R79" i="36"/>
  <c r="R84" i="36" s="1"/>
  <c r="R88" i="36" s="1"/>
  <c r="Z36" i="34"/>
  <c r="BC36" i="4"/>
  <c r="V36" i="33"/>
  <c r="T72" i="32"/>
  <c r="AV72" i="34"/>
  <c r="R75" i="9"/>
  <c r="S36" i="31"/>
  <c r="S72" i="27"/>
  <c r="AF75" i="9"/>
  <c r="AN34" i="34"/>
  <c r="AE77" i="30"/>
  <c r="AR45" i="27"/>
  <c r="AS77" i="34"/>
  <c r="AH72" i="28"/>
  <c r="AE40" i="35"/>
  <c r="AN28" i="31"/>
  <c r="AP40" i="27"/>
  <c r="AU36" i="35"/>
  <c r="AX77" i="36"/>
  <c r="Y77" i="31"/>
  <c r="AM36" i="28"/>
  <c r="BJ38" i="28"/>
  <c r="BJ40" i="28" s="1"/>
  <c r="BD77" i="4"/>
  <c r="AT70" i="9"/>
  <c r="P34" i="27"/>
  <c r="BA24" i="27"/>
  <c r="AM45" i="33"/>
  <c r="D40" i="30"/>
  <c r="BK38" i="35"/>
  <c r="BK40" i="35" s="1"/>
  <c r="BK28" i="32"/>
  <c r="BB28" i="36"/>
  <c r="BA21" i="36"/>
  <c r="W79" i="27"/>
  <c r="W84" i="27" s="1"/>
  <c r="W88" i="27" s="1"/>
  <c r="BH38" i="33"/>
  <c r="BH40" i="33" s="1"/>
  <c r="BB72" i="29"/>
  <c r="BL75" i="27"/>
  <c r="BL77" i="27" s="1"/>
  <c r="Y75" i="9"/>
  <c r="BB77" i="34"/>
  <c r="BE28" i="30"/>
  <c r="BE28" i="31"/>
  <c r="AM45" i="36"/>
  <c r="BK28" i="30"/>
  <c r="BD34" i="35"/>
  <c r="BD36" i="35" s="1"/>
  <c r="BG28" i="36"/>
  <c r="AM77" i="34"/>
  <c r="BD43" i="34"/>
  <c r="BD45" i="34" s="1"/>
  <c r="AF40" i="35"/>
  <c r="R45" i="32"/>
  <c r="AI75" i="9"/>
  <c r="AQ72" i="27"/>
  <c r="AI79" i="32"/>
  <c r="AI84" i="32" s="1"/>
  <c r="AI88" i="32" s="1"/>
  <c r="AW45" i="35"/>
  <c r="AV36" i="33"/>
  <c r="AH36" i="30"/>
  <c r="AJ36" i="33"/>
  <c r="AH45" i="29"/>
  <c r="AN38" i="30"/>
  <c r="AW40" i="36"/>
  <c r="AG72" i="35"/>
  <c r="AI40" i="33"/>
  <c r="AT77" i="27"/>
  <c r="AE36" i="29"/>
  <c r="AY36" i="27"/>
  <c r="AH40" i="33"/>
  <c r="AI36" i="31"/>
  <c r="AY40" i="32"/>
  <c r="AN70" i="36"/>
  <c r="AE36" i="27"/>
  <c r="AL45" i="34"/>
  <c r="Y72" i="31"/>
  <c r="BK28" i="27"/>
  <c r="S79" i="35"/>
  <c r="S84" i="35" s="1"/>
  <c r="S88" i="35" s="1"/>
  <c r="E77" i="4"/>
  <c r="BB75" i="4"/>
  <c r="E75" i="9"/>
  <c r="D75" i="4"/>
  <c r="W36" i="32"/>
  <c r="BB77" i="31"/>
  <c r="Z40" i="31"/>
  <c r="D28" i="31"/>
  <c r="AN38" i="27"/>
  <c r="AR72" i="34"/>
  <c r="X72" i="32"/>
  <c r="T36" i="32"/>
  <c r="U45" i="35"/>
  <c r="AD45" i="29"/>
  <c r="AD36" i="29"/>
  <c r="AX40" i="27"/>
  <c r="J45" i="9"/>
  <c r="U72" i="36"/>
  <c r="BB72" i="34"/>
  <c r="D45" i="27"/>
  <c r="BB36" i="30"/>
  <c r="R77" i="33"/>
  <c r="AT36" i="28"/>
  <c r="P38" i="29"/>
  <c r="T45" i="31"/>
  <c r="BJ28" i="27"/>
  <c r="BG24" i="9"/>
  <c r="AJ36" i="34"/>
  <c r="AW40" i="32"/>
  <c r="BC70" i="31"/>
  <c r="BC72" i="31" s="1"/>
  <c r="T40" i="34"/>
  <c r="O45" i="9"/>
  <c r="T79" i="36"/>
  <c r="T84" i="36" s="1"/>
  <c r="T88" i="36" s="1"/>
  <c r="X45" i="35"/>
  <c r="AJ36" i="32"/>
  <c r="AB45" i="34"/>
  <c r="AG36" i="30"/>
  <c r="AG77" i="31"/>
  <c r="Y77" i="28"/>
  <c r="AR77" i="30"/>
  <c r="AL45" i="36"/>
  <c r="AW77" i="27"/>
  <c r="AF77" i="36"/>
  <c r="BD45" i="4"/>
  <c r="AB38" i="33"/>
  <c r="R45" i="29"/>
  <c r="AQ75" i="9"/>
  <c r="AQ72" i="28"/>
  <c r="AF45" i="36"/>
  <c r="AF45" i="34"/>
  <c r="P43" i="29"/>
  <c r="W40" i="29"/>
  <c r="U40" i="36"/>
  <c r="AM77" i="31"/>
  <c r="AA36" i="34"/>
  <c r="AO72" i="4"/>
  <c r="AN70" i="4"/>
  <c r="AO70" i="9"/>
  <c r="Q70" i="9"/>
  <c r="Q72" i="4"/>
  <c r="P70" i="4"/>
  <c r="BB24" i="4"/>
  <c r="E24" i="9"/>
  <c r="D24" i="4"/>
  <c r="AC45" i="4"/>
  <c r="AB43" i="4"/>
  <c r="AC43" i="9"/>
  <c r="AU45" i="35"/>
  <c r="AX36" i="34"/>
  <c r="AS77" i="32"/>
  <c r="X72" i="30"/>
  <c r="W45" i="32"/>
  <c r="Z77" i="27"/>
  <c r="BH43" i="27"/>
  <c r="BH45" i="27" s="1"/>
  <c r="X45" i="33"/>
  <c r="W36" i="31"/>
  <c r="BL38" i="32"/>
  <c r="BL40" i="32" s="1"/>
  <c r="Z36" i="29"/>
  <c r="BB40" i="29"/>
  <c r="S38" i="9"/>
  <c r="R72" i="30"/>
  <c r="BC45" i="4"/>
  <c r="N45" i="9"/>
  <c r="BB28" i="27"/>
  <c r="BA21" i="27"/>
  <c r="BG70" i="36"/>
  <c r="BG72" i="36" s="1"/>
  <c r="Z45" i="31"/>
  <c r="AM72" i="33"/>
  <c r="BG40" i="4"/>
  <c r="T36" i="34"/>
  <c r="X45" i="29"/>
  <c r="N72" i="9"/>
  <c r="AG40" i="29"/>
  <c r="AG36" i="29"/>
  <c r="AB34" i="31"/>
  <c r="AF45" i="32"/>
  <c r="P28" i="33"/>
  <c r="AG36" i="27"/>
  <c r="AU72" i="35"/>
  <c r="AT45" i="29"/>
  <c r="AT40" i="34"/>
  <c r="AT36" i="35"/>
  <c r="AP79" i="30"/>
  <c r="AP84" i="30" s="1"/>
  <c r="AP88" i="30" s="1"/>
  <c r="AN70" i="33"/>
  <c r="BJ28" i="35"/>
  <c r="AK72" i="31"/>
  <c r="AQ36" i="30"/>
  <c r="AB28" i="32"/>
  <c r="AY36" i="33"/>
  <c r="AB38" i="32"/>
  <c r="AU77" i="33"/>
  <c r="AP34" i="9"/>
  <c r="AK72" i="27"/>
  <c r="AK45" i="31"/>
  <c r="BJ34" i="32"/>
  <c r="BJ36" i="32" s="1"/>
  <c r="P28" i="34"/>
  <c r="BH70" i="31"/>
  <c r="BH72" i="31" s="1"/>
  <c r="BD75" i="32"/>
  <c r="BD77" i="32" s="1"/>
  <c r="T45" i="32"/>
  <c r="BG75" i="36"/>
  <c r="BG77" i="36" s="1"/>
  <c r="BG34" i="36"/>
  <c r="BG36" i="36" s="1"/>
  <c r="BK43" i="35"/>
  <c r="BK45" i="35" s="1"/>
  <c r="BE70" i="31"/>
  <c r="BE72" i="31" s="1"/>
  <c r="BJ75" i="32"/>
  <c r="BJ77" i="32" s="1"/>
  <c r="BF36" i="4"/>
  <c r="V36" i="35"/>
  <c r="BC70" i="35"/>
  <c r="BC72" i="35" s="1"/>
  <c r="BK28" i="29"/>
  <c r="X36" i="32"/>
  <c r="D72" i="33"/>
  <c r="H40" i="9"/>
  <c r="Y72" i="30"/>
  <c r="P38" i="33"/>
  <c r="AH72" i="29"/>
  <c r="AQ40" i="33"/>
  <c r="AH77" i="30"/>
  <c r="AG45" i="36"/>
  <c r="AV77" i="36"/>
  <c r="AV72" i="30"/>
  <c r="AV77" i="28"/>
  <c r="AJ36" i="31"/>
  <c r="AA36" i="27"/>
  <c r="AT77" i="30"/>
  <c r="AP72" i="32"/>
  <c r="AP36" i="31"/>
  <c r="AW36" i="33"/>
  <c r="AW36" i="27"/>
  <c r="AE72" i="36"/>
  <c r="AP45" i="35"/>
  <c r="AW36" i="32"/>
  <c r="AL72" i="33"/>
  <c r="AL72" i="35"/>
  <c r="AE36" i="32"/>
  <c r="AT40" i="36"/>
  <c r="AU40" i="34"/>
  <c r="BD43" i="29"/>
  <c r="BD45" i="29" s="1"/>
  <c r="U77" i="32"/>
  <c r="AQ77" i="27"/>
  <c r="AV36" i="31"/>
  <c r="AB28" i="35"/>
  <c r="AW79" i="36"/>
  <c r="AW84" i="36" s="1"/>
  <c r="AW88" i="36" s="1"/>
  <c r="AT45" i="34"/>
  <c r="AX72" i="31"/>
  <c r="AP77" i="32"/>
  <c r="BL34" i="30"/>
  <c r="BL36" i="30" s="1"/>
  <c r="D77" i="35"/>
  <c r="Y34" i="9"/>
  <c r="BD43" i="33"/>
  <c r="BD45" i="33" s="1"/>
  <c r="BH28" i="28"/>
  <c r="AK36" i="30"/>
  <c r="BJ38" i="27"/>
  <c r="BJ40" i="27" s="1"/>
  <c r="S77" i="35"/>
  <c r="AV36" i="28"/>
  <c r="AY72" i="29"/>
  <c r="AI72" i="28"/>
  <c r="AH40" i="28"/>
  <c r="AP72" i="30"/>
  <c r="AS72" i="31"/>
  <c r="AT45" i="36"/>
  <c r="BI21" i="9"/>
  <c r="BI28" i="4"/>
  <c r="BF43" i="31"/>
  <c r="BF45" i="31" s="1"/>
  <c r="W38" i="9"/>
  <c r="BG38" i="36"/>
  <c r="BG40" i="36" s="1"/>
  <c r="V36" i="34"/>
  <c r="BG70" i="33"/>
  <c r="BG72" i="33" s="1"/>
  <c r="BC38" i="30"/>
  <c r="BC40" i="30" s="1"/>
  <c r="AM40" i="27"/>
  <c r="V36" i="32"/>
  <c r="AK43" i="9"/>
  <c r="BF34" i="29"/>
  <c r="BF36" i="29" s="1"/>
  <c r="Y77" i="33"/>
  <c r="AM45" i="34"/>
  <c r="D40" i="36"/>
  <c r="X40" i="35"/>
  <c r="W72" i="29"/>
  <c r="Y40" i="36"/>
  <c r="T77" i="30"/>
  <c r="Y45" i="31"/>
  <c r="BB45" i="27"/>
  <c r="BJ70" i="29"/>
  <c r="BJ72" i="29" s="1"/>
  <c r="BA24" i="35"/>
  <c r="T79" i="34"/>
  <c r="T84" i="34" s="1"/>
  <c r="T88" i="34" s="1"/>
  <c r="D45" i="35"/>
  <c r="AG77" i="30"/>
  <c r="AB43" i="33"/>
  <c r="AA79" i="33"/>
  <c r="AA84" i="33" s="1"/>
  <c r="AA88" i="33" s="1"/>
  <c r="S77" i="31"/>
  <c r="AL72" i="30"/>
  <c r="AQ72" i="34"/>
  <c r="AR40" i="27"/>
  <c r="S36" i="32"/>
  <c r="AV40" i="29"/>
  <c r="AA79" i="34"/>
  <c r="AA84" i="34" s="1"/>
  <c r="AA88" i="34" s="1"/>
  <c r="AX36" i="36"/>
  <c r="AN75" i="34"/>
  <c r="AP36" i="33"/>
  <c r="AL72" i="34"/>
  <c r="AT45" i="30"/>
  <c r="AT28" i="9"/>
  <c r="AH72" i="30"/>
  <c r="AX40" i="29"/>
  <c r="AP40" i="32"/>
  <c r="AX40" i="28"/>
  <c r="AN38" i="33"/>
  <c r="AJ45" i="34"/>
  <c r="AX45" i="35"/>
  <c r="AT77" i="36"/>
  <c r="V45" i="35"/>
  <c r="U77" i="27"/>
  <c r="AK77" i="28"/>
  <c r="D72" i="32"/>
  <c r="BH45" i="4"/>
  <c r="U77" i="30"/>
  <c r="T40" i="30"/>
  <c r="AK79" i="27"/>
  <c r="AK84" i="27" s="1"/>
  <c r="AK88" i="27" s="1"/>
  <c r="BJ24" i="9"/>
  <c r="BK75" i="28"/>
  <c r="BK77" i="28" s="1"/>
  <c r="BF38" i="32"/>
  <c r="BF40" i="32" s="1"/>
  <c r="L40" i="9"/>
  <c r="AK28" i="9"/>
  <c r="BB36" i="27"/>
  <c r="D40" i="27"/>
  <c r="AM36" i="33"/>
  <c r="AK79" i="31"/>
  <c r="AK84" i="31" s="1"/>
  <c r="AK88" i="31" s="1"/>
  <c r="AM79" i="35"/>
  <c r="AM84" i="35" s="1"/>
  <c r="AM88" i="35" s="1"/>
  <c r="AM45" i="28"/>
  <c r="P70" i="29"/>
  <c r="Z77" i="28"/>
  <c r="BJ28" i="32"/>
  <c r="U36" i="33"/>
  <c r="BF70" i="35"/>
  <c r="BF72" i="35" s="1"/>
  <c r="BE43" i="34"/>
  <c r="BE45" i="34" s="1"/>
  <c r="BC70" i="36"/>
  <c r="BC72" i="36" s="1"/>
  <c r="X77" i="29"/>
  <c r="V45" i="36"/>
  <c r="BG28" i="32"/>
  <c r="AW72" i="35"/>
  <c r="AH77" i="36"/>
  <c r="AJ79" i="33"/>
  <c r="AJ84" i="33" s="1"/>
  <c r="AJ88" i="33" s="1"/>
  <c r="AL45" i="33"/>
  <c r="AB38" i="28"/>
  <c r="AB28" i="33"/>
  <c r="S72" i="28"/>
  <c r="R36" i="28"/>
  <c r="AG40" i="30"/>
  <c r="AA72" i="36"/>
  <c r="AG72" i="34"/>
  <c r="AW77" i="29"/>
  <c r="AD72" i="32"/>
  <c r="AN70" i="31"/>
  <c r="AW45" i="29"/>
  <c r="AW77" i="32"/>
  <c r="AL34" i="9"/>
  <c r="AS79" i="29"/>
  <c r="AS84" i="29" s="1"/>
  <c r="AS88" i="29" s="1"/>
  <c r="AN75" i="35"/>
  <c r="AE34" i="9"/>
  <c r="AJ36" i="35"/>
  <c r="BJ75" i="30"/>
  <c r="BJ77" i="30" s="1"/>
  <c r="AG79" i="33"/>
  <c r="AG84" i="33" s="1"/>
  <c r="AG88" i="33" s="1"/>
  <c r="AS34" i="9"/>
  <c r="T72" i="27"/>
  <c r="BF43" i="35"/>
  <c r="BF45" i="35" s="1"/>
  <c r="Y72" i="34"/>
  <c r="BK70" i="31"/>
  <c r="BK72" i="31" s="1"/>
  <c r="AF34" i="9"/>
  <c r="BL45" i="4"/>
  <c r="Z38" i="9"/>
  <c r="BF34" i="33"/>
  <c r="BF36" i="33" s="1"/>
  <c r="AM45" i="31"/>
  <c r="F28" i="9"/>
  <c r="BD38" i="34"/>
  <c r="BD40" i="34" s="1"/>
  <c r="U36" i="29"/>
  <c r="BK38" i="36"/>
  <c r="BK40" i="36" s="1"/>
  <c r="V28" i="9"/>
  <c r="P75" i="31"/>
  <c r="T77" i="31"/>
  <c r="H75" i="101"/>
  <c r="H77" i="9"/>
  <c r="AQ79" i="33"/>
  <c r="AQ84" i="33" s="1"/>
  <c r="AQ88" i="33" s="1"/>
  <c r="AN38" i="36"/>
  <c r="S45" i="35"/>
  <c r="AF36" i="28"/>
  <c r="AA77" i="33"/>
  <c r="AB28" i="27"/>
  <c r="P34" i="36"/>
  <c r="AY72" i="27"/>
  <c r="AS36" i="31"/>
  <c r="AH34" i="9"/>
  <c r="AN28" i="27"/>
  <c r="AW36" i="29"/>
  <c r="AJ72" i="30"/>
  <c r="AN75" i="28"/>
  <c r="AH79" i="29"/>
  <c r="AH84" i="29" s="1"/>
  <c r="AH88" i="29" s="1"/>
  <c r="AY40" i="29"/>
  <c r="AD72" i="29"/>
  <c r="AD77" i="36"/>
  <c r="AU70" i="9"/>
  <c r="Y72" i="28"/>
  <c r="Y40" i="34"/>
  <c r="X45" i="30"/>
  <c r="AH45" i="30"/>
  <c r="AN70" i="30"/>
  <c r="AT40" i="33"/>
  <c r="AI72" i="31"/>
  <c r="AD77" i="31"/>
  <c r="AP77" i="31"/>
  <c r="AT36" i="33"/>
  <c r="BF28" i="33"/>
  <c r="BC28" i="31"/>
  <c r="BJ34" i="29"/>
  <c r="BJ36" i="29" s="1"/>
  <c r="V43" i="9"/>
  <c r="AF72" i="36"/>
  <c r="X45" i="31"/>
  <c r="Y36" i="32"/>
  <c r="BE34" i="32"/>
  <c r="BE36" i="32" s="1"/>
  <c r="BG28" i="34"/>
  <c r="BJ40" i="4"/>
  <c r="Y45" i="27"/>
  <c r="BF34" i="27"/>
  <c r="BF36" i="27" s="1"/>
  <c r="BL28" i="33"/>
  <c r="V79" i="30"/>
  <c r="V84" i="30" s="1"/>
  <c r="V88" i="30" s="1"/>
  <c r="P75" i="32"/>
  <c r="BB36" i="31"/>
  <c r="Z75" i="9"/>
  <c r="BE28" i="35"/>
  <c r="AK77" i="30"/>
  <c r="BJ28" i="31"/>
  <c r="BH34" i="31"/>
  <c r="BH36" i="31" s="1"/>
  <c r="AV72" i="35"/>
  <c r="AA77" i="28"/>
  <c r="AA79" i="27"/>
  <c r="AA84" i="27" s="1"/>
  <c r="AA88" i="27" s="1"/>
  <c r="AA72" i="30"/>
  <c r="R40" i="29"/>
  <c r="S36" i="33"/>
  <c r="AV79" i="28"/>
  <c r="AV84" i="28" s="1"/>
  <c r="AV88" i="28" s="1"/>
  <c r="AL77" i="31"/>
  <c r="AJ45" i="35"/>
  <c r="AJ77" i="27"/>
  <c r="AJ77" i="35"/>
  <c r="AY34" i="9"/>
  <c r="AH45" i="36"/>
  <c r="AD36" i="30"/>
  <c r="W70" i="9"/>
  <c r="V40" i="28"/>
  <c r="AH79" i="33"/>
  <c r="AH84" i="33" s="1"/>
  <c r="AH88" i="33" s="1"/>
  <c r="AQ77" i="30"/>
  <c r="R45" i="33"/>
  <c r="AJ72" i="31"/>
  <c r="AY40" i="27"/>
  <c r="AX36" i="31"/>
  <c r="AS40" i="27"/>
  <c r="BL28" i="29"/>
  <c r="X77" i="36"/>
  <c r="D77" i="32"/>
  <c r="BF43" i="33"/>
  <c r="BF45" i="33" s="1"/>
  <c r="U79" i="28"/>
  <c r="U84" i="28" s="1"/>
  <c r="U88" i="28" s="1"/>
  <c r="BK24" i="9"/>
  <c r="BH75" i="28"/>
  <c r="BH77" i="28" s="1"/>
  <c r="BB40" i="30"/>
  <c r="T40" i="33"/>
  <c r="L45" i="9"/>
  <c r="R79" i="33"/>
  <c r="R84" i="33" s="1"/>
  <c r="R88" i="33" s="1"/>
  <c r="BF43" i="29"/>
  <c r="BF45" i="29" s="1"/>
  <c r="V40" i="29"/>
  <c r="AK79" i="36"/>
  <c r="AK84" i="36" s="1"/>
  <c r="AK88" i="36" s="1"/>
  <c r="BC43" i="30"/>
  <c r="BC45" i="30" s="1"/>
  <c r="Z45" i="32"/>
  <c r="AF72" i="31"/>
  <c r="AF36" i="34"/>
  <c r="AK40" i="36"/>
  <c r="BB72" i="31"/>
  <c r="BG34" i="31"/>
  <c r="BG36" i="31" s="1"/>
  <c r="O28" i="9"/>
  <c r="M75" i="101"/>
  <c r="M77" i="9"/>
  <c r="AK72" i="28"/>
  <c r="BK40" i="4"/>
  <c r="BF28" i="32"/>
  <c r="AQ40" i="29"/>
  <c r="AQ45" i="36"/>
  <c r="AQ40" i="31"/>
  <c r="AH77" i="34"/>
  <c r="AB70" i="31"/>
  <c r="AV34" i="9"/>
  <c r="AA77" i="27"/>
  <c r="AV79" i="33"/>
  <c r="AV84" i="33" s="1"/>
  <c r="AV88" i="33" s="1"/>
  <c r="AX75" i="9"/>
  <c r="AX79" i="35"/>
  <c r="AX84" i="35" s="1"/>
  <c r="AX88" i="35" s="1"/>
  <c r="AB75" i="29"/>
  <c r="BL70" i="33"/>
  <c r="BL72" i="33" s="1"/>
  <c r="T40" i="31"/>
  <c r="AH36" i="36"/>
  <c r="AL40" i="27"/>
  <c r="AY72" i="33"/>
  <c r="AU77" i="36"/>
  <c r="AU72" i="31"/>
  <c r="AP79" i="36"/>
  <c r="AP84" i="36" s="1"/>
  <c r="AP88" i="36" s="1"/>
  <c r="Y40" i="33"/>
  <c r="AL36" i="28"/>
  <c r="S45" i="27"/>
  <c r="AU36" i="31"/>
  <c r="AK77" i="35"/>
  <c r="Y72" i="32"/>
  <c r="T72" i="29"/>
  <c r="U77" i="36"/>
  <c r="S72" i="36"/>
  <c r="P34" i="35"/>
  <c r="AM77" i="29"/>
  <c r="V77" i="29"/>
  <c r="BK28" i="36"/>
  <c r="AB38" i="27"/>
  <c r="T34" i="9"/>
  <c r="AV28" i="9"/>
  <c r="AA45" i="32"/>
  <c r="AI34" i="9"/>
  <c r="AD36" i="34"/>
  <c r="AG77" i="33"/>
  <c r="AJ77" i="34"/>
  <c r="AT77" i="31"/>
  <c r="BK43" i="36"/>
  <c r="BK45" i="36" s="1"/>
  <c r="W40" i="36"/>
  <c r="BD43" i="35"/>
  <c r="BD45" i="35" s="1"/>
  <c r="W45" i="31"/>
  <c r="U45" i="32"/>
  <c r="R45" i="35"/>
  <c r="BG43" i="32"/>
  <c r="BG45" i="32" s="1"/>
  <c r="S72" i="35"/>
  <c r="BI36" i="4"/>
  <c r="AK75" i="9"/>
  <c r="D36" i="34"/>
  <c r="Z72" i="30"/>
  <c r="U36" i="32"/>
  <c r="BI38" i="28"/>
  <c r="BI40" i="28" s="1"/>
  <c r="AB70" i="34"/>
  <c r="AO79" i="4"/>
  <c r="AO84" i="4" s="1"/>
  <c r="AO88" i="4" s="1"/>
  <c r="AN21" i="4"/>
  <c r="AO21" i="9"/>
  <c r="AO28" i="4"/>
  <c r="AN38" i="4"/>
  <c r="AO38" i="9"/>
  <c r="AO40" i="4"/>
  <c r="P24" i="4"/>
  <c r="Q24" i="9"/>
  <c r="E28" i="4"/>
  <c r="D21" i="4"/>
  <c r="BB21" i="4"/>
  <c r="E21" i="9"/>
  <c r="P21" i="4"/>
  <c r="Q28" i="4"/>
  <c r="Q21" i="9"/>
  <c r="AU79" i="28"/>
  <c r="AU84" i="28" s="1"/>
  <c r="AU88" i="28" s="1"/>
  <c r="W36" i="36"/>
  <c r="BC34" i="33"/>
  <c r="BC36" i="33" s="1"/>
  <c r="U40" i="34"/>
  <c r="W77" i="32"/>
  <c r="W72" i="33"/>
  <c r="BF77" i="4"/>
  <c r="BL75" i="28"/>
  <c r="BL77" i="28" s="1"/>
  <c r="D77" i="31"/>
  <c r="BK43" i="29"/>
  <c r="BK45" i="29" s="1"/>
  <c r="BC28" i="34"/>
  <c r="BK45" i="4"/>
  <c r="AF36" i="31"/>
  <c r="P38" i="27"/>
  <c r="W28" i="9"/>
  <c r="T70" i="9"/>
  <c r="J40" i="9"/>
  <c r="Z40" i="30"/>
  <c r="BG75" i="31"/>
  <c r="BG77" i="31" s="1"/>
  <c r="BJ28" i="28"/>
  <c r="H36" i="9"/>
  <c r="BE28" i="36"/>
  <c r="U72" i="28"/>
  <c r="AF36" i="36"/>
  <c r="W36" i="33"/>
  <c r="BG36" i="4"/>
  <c r="AM79" i="32"/>
  <c r="AM84" i="32" s="1"/>
  <c r="AM88" i="32" s="1"/>
  <c r="BB28" i="31"/>
  <c r="BA21" i="31"/>
  <c r="BK72" i="4"/>
  <c r="AM36" i="36"/>
  <c r="AB34" i="30"/>
  <c r="R40" i="34"/>
  <c r="R45" i="27"/>
  <c r="AL77" i="30"/>
  <c r="S45" i="30"/>
  <c r="AV72" i="36"/>
  <c r="AQ79" i="32"/>
  <c r="AQ84" i="32" s="1"/>
  <c r="AQ88" i="32" s="1"/>
  <c r="AL43" i="9"/>
  <c r="R40" i="32"/>
  <c r="AH72" i="34"/>
  <c r="AQ28" i="9"/>
  <c r="S72" i="34"/>
  <c r="AR40" i="29"/>
  <c r="AI40" i="36"/>
  <c r="AR79" i="31"/>
  <c r="AR84" i="31" s="1"/>
  <c r="AR88" i="31" s="1"/>
  <c r="AW72" i="34"/>
  <c r="AH72" i="33"/>
  <c r="AD45" i="28"/>
  <c r="AP77" i="29"/>
  <c r="AE40" i="33"/>
  <c r="BB45" i="29"/>
  <c r="Z77" i="35"/>
  <c r="Z45" i="28"/>
  <c r="V77" i="28"/>
  <c r="AX40" i="32"/>
  <c r="AU34" i="9"/>
  <c r="AM77" i="33"/>
  <c r="BH75" i="27"/>
  <c r="BH77" i="27" s="1"/>
  <c r="V77" i="33"/>
  <c r="T36" i="36"/>
  <c r="X34" i="9"/>
  <c r="W77" i="31"/>
  <c r="V40" i="32"/>
  <c r="X45" i="32"/>
  <c r="AK36" i="34"/>
  <c r="AK72" i="33"/>
  <c r="BK75" i="35"/>
  <c r="BK77" i="35" s="1"/>
  <c r="AM79" i="34"/>
  <c r="AM84" i="34" s="1"/>
  <c r="AM88" i="34" s="1"/>
  <c r="Z34" i="9"/>
  <c r="BG28" i="33"/>
  <c r="T77" i="33"/>
  <c r="BK70" i="28"/>
  <c r="BK72" i="28" s="1"/>
  <c r="BH38" i="29"/>
  <c r="BH40" i="29" s="1"/>
  <c r="BI38" i="30"/>
  <c r="BI40" i="30" s="1"/>
  <c r="W36" i="27"/>
  <c r="AM36" i="32"/>
  <c r="BB72" i="33"/>
  <c r="BK34" i="35"/>
  <c r="BK36" i="35" s="1"/>
  <c r="BC38" i="31"/>
  <c r="BC40" i="31" s="1"/>
  <c r="AB75" i="30"/>
  <c r="P75" i="28"/>
  <c r="S40" i="33"/>
  <c r="AA70" i="9"/>
  <c r="AW75" i="9"/>
  <c r="AE72" i="28"/>
  <c r="AI45" i="36"/>
  <c r="AD77" i="32"/>
  <c r="AI36" i="28"/>
  <c r="AP40" i="28"/>
  <c r="AD36" i="31"/>
  <c r="AY72" i="31"/>
  <c r="AJ77" i="30"/>
  <c r="AU28" i="9"/>
  <c r="BH38" i="31"/>
  <c r="BH40" i="31" s="1"/>
  <c r="BC43" i="31"/>
  <c r="BC45" i="31" s="1"/>
  <c r="BL28" i="35"/>
  <c r="AG45" i="28"/>
  <c r="AI40" i="35"/>
  <c r="Y45" i="34"/>
  <c r="AM36" i="30"/>
  <c r="AA45" i="29"/>
  <c r="BG75" i="35"/>
  <c r="BG77" i="35" s="1"/>
  <c r="P75" i="35"/>
  <c r="AK45" i="35"/>
  <c r="AA77" i="31"/>
  <c r="BK21" i="9"/>
  <c r="BK28" i="4"/>
  <c r="AT79" i="28"/>
  <c r="AT84" i="28" s="1"/>
  <c r="AT88" i="28" s="1"/>
  <c r="BD38" i="31"/>
  <c r="BD40" i="31" s="1"/>
  <c r="BE38" i="34"/>
  <c r="BE40" i="34" s="1"/>
  <c r="X79" i="30"/>
  <c r="X84" i="30" s="1"/>
  <c r="X88" i="30" s="1"/>
  <c r="BH70" i="36"/>
  <c r="BH72" i="36" s="1"/>
  <c r="BI70" i="29"/>
  <c r="BI72" i="29" s="1"/>
  <c r="W77" i="27"/>
  <c r="BG28" i="35"/>
  <c r="V72" i="30"/>
  <c r="BI28" i="35"/>
  <c r="AK72" i="32"/>
  <c r="BK34" i="29"/>
  <c r="BK36" i="29" s="1"/>
  <c r="D72" i="34"/>
  <c r="T77" i="28"/>
  <c r="BB45" i="36"/>
  <c r="BL43" i="30"/>
  <c r="BL45" i="30" s="1"/>
  <c r="P28" i="30"/>
  <c r="Z40" i="34"/>
  <c r="BI75" i="31"/>
  <c r="BI77" i="31" s="1"/>
  <c r="U36" i="34"/>
  <c r="BL34" i="32"/>
  <c r="BL36" i="32" s="1"/>
  <c r="W43" i="9"/>
  <c r="U36" i="36"/>
  <c r="AF36" i="35"/>
  <c r="AV72" i="27"/>
  <c r="AJ45" i="28"/>
  <c r="AJ36" i="30"/>
  <c r="AR45" i="35"/>
  <c r="AQ72" i="30"/>
  <c r="AJ45" i="30"/>
  <c r="AD79" i="33"/>
  <c r="AD84" i="33" s="1"/>
  <c r="AD88" i="33" s="1"/>
  <c r="AN34" i="28"/>
  <c r="AY43" i="9"/>
  <c r="AE45" i="34"/>
  <c r="AL45" i="35"/>
  <c r="AI45" i="33"/>
  <c r="AH36" i="32"/>
  <c r="AI36" i="33"/>
  <c r="AH77" i="32"/>
  <c r="AE77" i="32"/>
  <c r="AP40" i="35"/>
  <c r="AN28" i="28"/>
  <c r="AB75" i="32"/>
  <c r="AT36" i="32"/>
  <c r="AU40" i="33"/>
  <c r="AS72" i="27"/>
  <c r="AU45" i="28"/>
  <c r="AX77" i="29"/>
  <c r="P75" i="36"/>
  <c r="Z72" i="32"/>
  <c r="AW77" i="28"/>
  <c r="AV72" i="32"/>
  <c r="AR36" i="27"/>
  <c r="AS72" i="36"/>
  <c r="AT79" i="34"/>
  <c r="AT84" i="34" s="1"/>
  <c r="AT88" i="34" s="1"/>
  <c r="AP36" i="29"/>
  <c r="U75" i="9"/>
  <c r="T72" i="31"/>
  <c r="AF36" i="33"/>
  <c r="BB72" i="32"/>
  <c r="R72" i="33"/>
  <c r="T72" i="30"/>
  <c r="R45" i="31"/>
  <c r="BG75" i="27"/>
  <c r="BG77" i="27" s="1"/>
  <c r="U36" i="35"/>
  <c r="BC70" i="34"/>
  <c r="BC72" i="34" s="1"/>
  <c r="Z77" i="30"/>
  <c r="BI72" i="4"/>
  <c r="H72" i="9"/>
  <c r="T40" i="28"/>
  <c r="X79" i="35"/>
  <c r="X84" i="35" s="1"/>
  <c r="X88" i="35" s="1"/>
  <c r="V40" i="35"/>
  <c r="T36" i="35"/>
  <c r="V77" i="34"/>
  <c r="F40" i="9"/>
  <c r="BK70" i="33"/>
  <c r="BK72" i="33" s="1"/>
  <c r="Z72" i="29"/>
  <c r="V40" i="31"/>
  <c r="T43" i="9"/>
  <c r="AK36" i="31"/>
  <c r="BH24" i="9"/>
  <c r="AL79" i="29"/>
  <c r="AL84" i="29" s="1"/>
  <c r="AL88" i="29" s="1"/>
  <c r="AV79" i="31"/>
  <c r="AV84" i="31" s="1"/>
  <c r="AV88" i="31" s="1"/>
  <c r="P70" i="27"/>
  <c r="AB70" i="29"/>
  <c r="AH79" i="30"/>
  <c r="AH84" i="30" s="1"/>
  <c r="AH88" i="30" s="1"/>
  <c r="AD36" i="35"/>
  <c r="AG45" i="31"/>
  <c r="AW40" i="34"/>
  <c r="AH40" i="34"/>
  <c r="AE72" i="31"/>
  <c r="AG36" i="34"/>
  <c r="AE40" i="30"/>
  <c r="AT77" i="34"/>
  <c r="AS79" i="33"/>
  <c r="AS84" i="33" s="1"/>
  <c r="AS88" i="33" s="1"/>
  <c r="AW40" i="27"/>
  <c r="AS72" i="28"/>
  <c r="AD75" i="9"/>
  <c r="AD77" i="30"/>
  <c r="BK28" i="28"/>
  <c r="BC70" i="28"/>
  <c r="BC72" i="28" s="1"/>
  <c r="BD28" i="32"/>
  <c r="K28" i="9"/>
  <c r="AR36" i="31"/>
  <c r="AU40" i="31"/>
  <c r="AI36" i="34"/>
  <c r="AX40" i="33"/>
  <c r="AP40" i="34"/>
  <c r="AX45" i="29"/>
  <c r="AP45" i="32"/>
  <c r="U45" i="30"/>
  <c r="BG43" i="31"/>
  <c r="BG45" i="31" s="1"/>
  <c r="Z77" i="31"/>
  <c r="Y45" i="35"/>
  <c r="AM43" i="9"/>
  <c r="BF70" i="31"/>
  <c r="BF72" i="31" s="1"/>
  <c r="BD21" i="9"/>
  <c r="BD28" i="4"/>
  <c r="AK45" i="33"/>
  <c r="BD38" i="36"/>
  <c r="BD40" i="36" s="1"/>
  <c r="BE28" i="32"/>
  <c r="BH28" i="33"/>
  <c r="BL75" i="34"/>
  <c r="BL77" i="34" s="1"/>
  <c r="T45" i="34"/>
  <c r="X75" i="9"/>
  <c r="T40" i="36"/>
  <c r="Y79" i="32"/>
  <c r="Y84" i="32" s="1"/>
  <c r="Y88" i="32" s="1"/>
  <c r="BC75" i="36"/>
  <c r="BC77" i="36" s="1"/>
  <c r="X45" i="34"/>
  <c r="W79" i="35"/>
  <c r="W84" i="35" s="1"/>
  <c r="W88" i="35" s="1"/>
  <c r="AM45" i="29"/>
  <c r="T45" i="30"/>
  <c r="P70" i="35"/>
  <c r="BC43" i="28"/>
  <c r="BC45" i="28" s="1"/>
  <c r="Z79" i="27"/>
  <c r="Z84" i="27" s="1"/>
  <c r="Z88" i="27" s="1"/>
  <c r="BC34" i="36"/>
  <c r="BC36" i="36" s="1"/>
  <c r="BL38" i="27"/>
  <c r="BL40" i="27" s="1"/>
  <c r="AL40" i="32"/>
  <c r="S45" i="29"/>
  <c r="AA72" i="29"/>
  <c r="AR77" i="31"/>
  <c r="R45" i="34"/>
  <c r="AV40" i="36"/>
  <c r="AA36" i="32"/>
  <c r="AV45" i="36"/>
  <c r="S72" i="32"/>
  <c r="AD79" i="27"/>
  <c r="AD84" i="27" s="1"/>
  <c r="AD88" i="27" s="1"/>
  <c r="AE40" i="34"/>
  <c r="AN75" i="36"/>
  <c r="AD40" i="35"/>
  <c r="AY36" i="36"/>
  <c r="AD40" i="33"/>
  <c r="AP45" i="31"/>
  <c r="AY79" i="33"/>
  <c r="AY84" i="33" s="1"/>
  <c r="AY88" i="33" s="1"/>
  <c r="AT77" i="32"/>
  <c r="AS79" i="27"/>
  <c r="AS84" i="27" s="1"/>
  <c r="AS88" i="27" s="1"/>
  <c r="AB34" i="32"/>
  <c r="BL28" i="28"/>
  <c r="S75" i="9"/>
  <c r="AX79" i="27"/>
  <c r="AX84" i="27" s="1"/>
  <c r="AX88" i="27" s="1"/>
  <c r="BE28" i="33"/>
  <c r="X40" i="31"/>
  <c r="P28" i="35"/>
  <c r="D28" i="34"/>
  <c r="U77" i="28"/>
  <c r="BE38" i="32"/>
  <c r="BE40" i="32" s="1"/>
  <c r="O75" i="101"/>
  <c r="O77" i="9"/>
  <c r="X45" i="36"/>
  <c r="R72" i="28"/>
  <c r="AA72" i="35"/>
  <c r="BF75" i="27"/>
  <c r="BF77" i="27" s="1"/>
  <c r="R72" i="35"/>
  <c r="M40" i="9"/>
  <c r="BJ75" i="33"/>
  <c r="BJ77" i="33" s="1"/>
  <c r="X45" i="27"/>
  <c r="AK45" i="28"/>
  <c r="BF38" i="31"/>
  <c r="BF40" i="31" s="1"/>
  <c r="D43" i="30"/>
  <c r="Z28" i="9"/>
  <c r="BC43" i="32"/>
  <c r="BC45" i="32" s="1"/>
  <c r="D36" i="31"/>
  <c r="BK43" i="31"/>
  <c r="BK45" i="31" s="1"/>
  <c r="BA24" i="28"/>
  <c r="BF70" i="30"/>
  <c r="BF72" i="30" s="1"/>
  <c r="BF75" i="28"/>
  <c r="BF77" i="28" s="1"/>
  <c r="BJ70" i="27"/>
  <c r="BJ72" i="27" s="1"/>
  <c r="AN28" i="34"/>
  <c r="AL72" i="27"/>
  <c r="AN28" i="35"/>
  <c r="AJ40" i="30"/>
  <c r="AV72" i="31"/>
  <c r="R36" i="31"/>
  <c r="AB34" i="36"/>
  <c r="AX72" i="28"/>
  <c r="AR72" i="35"/>
  <c r="AU72" i="30"/>
  <c r="AH28" i="9"/>
  <c r="AN43" i="30"/>
  <c r="AP79" i="27"/>
  <c r="AP84" i="27" s="1"/>
  <c r="AP88" i="27" s="1"/>
  <c r="AP45" i="33"/>
  <c r="AT45" i="33"/>
  <c r="AR72" i="32"/>
  <c r="AT72" i="28"/>
  <c r="AF45" i="27"/>
  <c r="BI70" i="30"/>
  <c r="BI72" i="30" s="1"/>
  <c r="BF75" i="29"/>
  <c r="BF77" i="29" s="1"/>
  <c r="BG38" i="35"/>
  <c r="BG40" i="35" s="1"/>
  <c r="Y45" i="32"/>
  <c r="T72" i="33"/>
  <c r="X36" i="36"/>
  <c r="AK77" i="36"/>
  <c r="AK79" i="34"/>
  <c r="AK84" i="34" s="1"/>
  <c r="AK88" i="34" s="1"/>
  <c r="V77" i="35"/>
  <c r="AF36" i="27"/>
  <c r="J28" i="9"/>
  <c r="BI28" i="29"/>
  <c r="BI45" i="4"/>
  <c r="BD43" i="32"/>
  <c r="BD45" i="32" s="1"/>
  <c r="BC43" i="36"/>
  <c r="BC45" i="36" s="1"/>
  <c r="BL75" i="33"/>
  <c r="BL77" i="33" s="1"/>
  <c r="BD75" i="28"/>
  <c r="BD77" i="28" s="1"/>
  <c r="T79" i="30"/>
  <c r="T84" i="30" s="1"/>
  <c r="T88" i="30" s="1"/>
  <c r="BF38" i="36"/>
  <c r="BF40" i="36" s="1"/>
  <c r="AK70" i="9"/>
  <c r="D72" i="29"/>
  <c r="V36" i="31"/>
  <c r="P38" i="30"/>
  <c r="BK75" i="30"/>
  <c r="BK77" i="30" s="1"/>
  <c r="BJ77" i="4"/>
  <c r="V36" i="27"/>
  <c r="AF77" i="35"/>
  <c r="BD28" i="27"/>
  <c r="BH28" i="31"/>
  <c r="AJ72" i="32"/>
  <c r="AB38" i="31"/>
  <c r="AQ79" i="35"/>
  <c r="AQ84" i="35" s="1"/>
  <c r="AQ88" i="35" s="1"/>
  <c r="S36" i="36"/>
  <c r="AR79" i="35"/>
  <c r="AR84" i="35" s="1"/>
  <c r="AR88" i="35" s="1"/>
  <c r="AA79" i="35"/>
  <c r="AA84" i="35" s="1"/>
  <c r="AA88" i="35" s="1"/>
  <c r="AN28" i="36"/>
  <c r="AN28" i="29"/>
  <c r="AQ45" i="28"/>
  <c r="AL77" i="28"/>
  <c r="AR77" i="36"/>
  <c r="AN43" i="35"/>
  <c r="AH40" i="36"/>
  <c r="AW77" i="30"/>
  <c r="AI77" i="29"/>
  <c r="AY45" i="29"/>
  <c r="AJ40" i="36"/>
  <c r="AR36" i="28"/>
  <c r="AP40" i="36"/>
  <c r="AH45" i="32"/>
  <c r="AY77" i="28"/>
  <c r="AE77" i="27"/>
  <c r="AS45" i="35"/>
  <c r="AR45" i="32"/>
  <c r="AE45" i="36"/>
  <c r="AD36" i="32"/>
  <c r="AG36" i="32"/>
  <c r="AR40" i="32"/>
  <c r="AY40" i="31"/>
  <c r="AS45" i="31"/>
  <c r="Y77" i="35"/>
  <c r="R79" i="34"/>
  <c r="R84" i="34" s="1"/>
  <c r="R88" i="34" s="1"/>
  <c r="V77" i="9" l="1"/>
  <c r="BI34" i="9"/>
  <c r="W75" i="101"/>
  <c r="W88" i="101" s="1"/>
  <c r="BH38" i="30"/>
  <c r="BH40" i="30" s="1"/>
  <c r="BH34" i="32"/>
  <c r="BH36" i="32" s="1"/>
  <c r="BI70" i="27"/>
  <c r="BI72" i="27" s="1"/>
  <c r="BG38" i="32"/>
  <c r="BG40" i="32" s="1"/>
  <c r="BJ38" i="34"/>
  <c r="BJ40" i="34" s="1"/>
  <c r="BJ40" i="9" s="1"/>
  <c r="BC75" i="34"/>
  <c r="BC77" i="34" s="1"/>
  <c r="BC77" i="9" s="1"/>
  <c r="BG75" i="32"/>
  <c r="BG77" i="32" s="1"/>
  <c r="BK70" i="29"/>
  <c r="BK72" i="29" s="1"/>
  <c r="BK38" i="30"/>
  <c r="BK40" i="30" s="1"/>
  <c r="BJ38" i="30"/>
  <c r="BJ40" i="30" s="1"/>
  <c r="AP79" i="33"/>
  <c r="AP84" i="33" s="1"/>
  <c r="AP88" i="33" s="1"/>
  <c r="BC43" i="33"/>
  <c r="BC45" i="33" s="1"/>
  <c r="BJ75" i="34"/>
  <c r="BJ77" i="34" s="1"/>
  <c r="BJ77" i="9" s="1"/>
  <c r="BL43" i="33"/>
  <c r="BL45" i="33" s="1"/>
  <c r="BL45" i="9" s="1"/>
  <c r="BG70" i="27"/>
  <c r="BG72" i="27" s="1"/>
  <c r="X79" i="33"/>
  <c r="X84" i="33" s="1"/>
  <c r="X88" i="33" s="1"/>
  <c r="BI36" i="9"/>
  <c r="BA70" i="32"/>
  <c r="BA72" i="32" s="1"/>
  <c r="Q55" i="31"/>
  <c r="P53" i="31"/>
  <c r="Q79" i="31"/>
  <c r="Q84" i="31" s="1"/>
  <c r="Q88" i="31" s="1"/>
  <c r="H55" i="27"/>
  <c r="BE53" i="27"/>
  <c r="BE55" i="27" s="1"/>
  <c r="H79" i="27"/>
  <c r="H84" i="27" s="1"/>
  <c r="H88" i="27" s="1"/>
  <c r="BI45" i="9"/>
  <c r="AX55" i="34"/>
  <c r="X55" i="29"/>
  <c r="AN53" i="28"/>
  <c r="AO55" i="28"/>
  <c r="AO79" i="28"/>
  <c r="AO84" i="28" s="1"/>
  <c r="AO88" i="28" s="1"/>
  <c r="T53" i="9"/>
  <c r="T55" i="4"/>
  <c r="T79" i="4"/>
  <c r="T84" i="4" s="1"/>
  <c r="T88" i="4" s="1"/>
  <c r="K55" i="31"/>
  <c r="K79" i="31"/>
  <c r="K84" i="31" s="1"/>
  <c r="K88" i="31" s="1"/>
  <c r="AS55" i="35"/>
  <c r="L55" i="36"/>
  <c r="BI53" i="36"/>
  <c r="BI55" i="36" s="1"/>
  <c r="L79" i="36"/>
  <c r="L84" i="36" s="1"/>
  <c r="L88" i="36" s="1"/>
  <c r="AS55" i="27"/>
  <c r="U55" i="31"/>
  <c r="AK55" i="28"/>
  <c r="AK79" i="28"/>
  <c r="AK84" i="28" s="1"/>
  <c r="AK88" i="28" s="1"/>
  <c r="AY55" i="36"/>
  <c r="Q55" i="29"/>
  <c r="Q79" i="29"/>
  <c r="Q84" i="29" s="1"/>
  <c r="Q88" i="29" s="1"/>
  <c r="G55" i="35"/>
  <c r="G79" i="35"/>
  <c r="G84" i="35" s="1"/>
  <c r="G88" i="35" s="1"/>
  <c r="AY55" i="31"/>
  <c r="D53" i="30"/>
  <c r="D79" i="30" s="1"/>
  <c r="D84" i="30" s="1"/>
  <c r="D88" i="30" s="1"/>
  <c r="D105" i="30" s="1"/>
  <c r="D106" i="30" s="1"/>
  <c r="E55" i="30"/>
  <c r="E79" i="30"/>
  <c r="E84" i="30" s="1"/>
  <c r="E88" i="30" s="1"/>
  <c r="AK55" i="27"/>
  <c r="AA55" i="27"/>
  <c r="R55" i="31"/>
  <c r="AO55" i="31"/>
  <c r="AN53" i="31"/>
  <c r="AN79" i="31" s="1"/>
  <c r="AN84" i="31" s="1"/>
  <c r="AN88" i="31" s="1"/>
  <c r="AN105" i="31" s="1"/>
  <c r="AN106" i="31" s="1"/>
  <c r="AO79" i="31"/>
  <c r="AO84" i="31" s="1"/>
  <c r="AO88" i="31" s="1"/>
  <c r="AK53" i="9"/>
  <c r="AS55" i="31"/>
  <c r="AT55" i="30"/>
  <c r="N55" i="34"/>
  <c r="BK53" i="34"/>
  <c r="BK55" i="34" s="1"/>
  <c r="N79" i="34"/>
  <c r="N84" i="34" s="1"/>
  <c r="N88" i="34" s="1"/>
  <c r="AR55" i="34"/>
  <c r="AK55" i="36"/>
  <c r="AY55" i="35"/>
  <c r="N55" i="27"/>
  <c r="BK53" i="27"/>
  <c r="N79" i="27"/>
  <c r="N84" i="27" s="1"/>
  <c r="N88" i="27" s="1"/>
  <c r="AY55" i="32"/>
  <c r="AA55" i="34"/>
  <c r="L55" i="32"/>
  <c r="BI53" i="32"/>
  <c r="BI55" i="32" s="1"/>
  <c r="L79" i="32"/>
  <c r="L84" i="32" s="1"/>
  <c r="L88" i="32" s="1"/>
  <c r="AQ53" i="9"/>
  <c r="AQ55" i="4"/>
  <c r="AQ79" i="4"/>
  <c r="AQ84" i="4" s="1"/>
  <c r="AQ88" i="4" s="1"/>
  <c r="V55" i="34"/>
  <c r="V79" i="34"/>
  <c r="V84" i="34" s="1"/>
  <c r="V88" i="34" s="1"/>
  <c r="AP55" i="30"/>
  <c r="AM55" i="30"/>
  <c r="AU55" i="36"/>
  <c r="AP55" i="35"/>
  <c r="AE55" i="4"/>
  <c r="AE79" i="4"/>
  <c r="AE84" i="4" s="1"/>
  <c r="AE88" i="4" s="1"/>
  <c r="R55" i="30"/>
  <c r="AK55" i="31"/>
  <c r="W55" i="30"/>
  <c r="AL55" i="4"/>
  <c r="AL79" i="4"/>
  <c r="AL84" i="4" s="1"/>
  <c r="AL88" i="4" s="1"/>
  <c r="AV55" i="30"/>
  <c r="W55" i="34"/>
  <c r="BK53" i="36"/>
  <c r="BK55" i="36" s="1"/>
  <c r="N55" i="36"/>
  <c r="N79" i="36"/>
  <c r="N84" i="36" s="1"/>
  <c r="N88" i="36" s="1"/>
  <c r="K55" i="28"/>
  <c r="BH53" i="28"/>
  <c r="BH55" i="28" s="1"/>
  <c r="K79" i="28"/>
  <c r="K84" i="28" s="1"/>
  <c r="K88" i="28" s="1"/>
  <c r="BL53" i="29"/>
  <c r="O55" i="29"/>
  <c r="O79" i="29"/>
  <c r="O84" i="29" s="1"/>
  <c r="O88" i="29" s="1"/>
  <c r="AQ55" i="27"/>
  <c r="BH53" i="27"/>
  <c r="BH55" i="27" s="1"/>
  <c r="AG55" i="36"/>
  <c r="Y55" i="29"/>
  <c r="AD55" i="30"/>
  <c r="AV55" i="28"/>
  <c r="AI55" i="30"/>
  <c r="AM55" i="29"/>
  <c r="AM79" i="29"/>
  <c r="AM84" i="29" s="1"/>
  <c r="AM88" i="29" s="1"/>
  <c r="T55" i="28"/>
  <c r="BG79" i="33"/>
  <c r="BG84" i="33" s="1"/>
  <c r="BG88" i="33" s="1"/>
  <c r="AW55" i="28"/>
  <c r="U55" i="34"/>
  <c r="AW55" i="32"/>
  <c r="T55" i="29"/>
  <c r="T55" i="35"/>
  <c r="AX55" i="32"/>
  <c r="AQ55" i="34"/>
  <c r="AC55" i="31"/>
  <c r="AC79" i="31"/>
  <c r="AC84" i="31" s="1"/>
  <c r="AC88" i="31" s="1"/>
  <c r="I55" i="27"/>
  <c r="BF53" i="27"/>
  <c r="BF55" i="27" s="1"/>
  <c r="I79" i="27"/>
  <c r="I84" i="27" s="1"/>
  <c r="I88" i="27" s="1"/>
  <c r="AE55" i="32"/>
  <c r="X55" i="35"/>
  <c r="AG55" i="31"/>
  <c r="AD55" i="28"/>
  <c r="L55" i="28"/>
  <c r="L79" i="28"/>
  <c r="L84" i="28" s="1"/>
  <c r="L88" i="28" s="1"/>
  <c r="U55" i="27"/>
  <c r="AE55" i="27"/>
  <c r="V55" i="4"/>
  <c r="V79" i="4"/>
  <c r="V84" i="4" s="1"/>
  <c r="V88" i="4" s="1"/>
  <c r="AC55" i="32"/>
  <c r="AC79" i="32"/>
  <c r="AC84" i="32" s="1"/>
  <c r="AC88" i="32" s="1"/>
  <c r="S55" i="30"/>
  <c r="M55" i="35"/>
  <c r="BJ53" i="35"/>
  <c r="BJ55" i="35" s="1"/>
  <c r="M79" i="35"/>
  <c r="M84" i="35" s="1"/>
  <c r="M88" i="35" s="1"/>
  <c r="AM55" i="28"/>
  <c r="AG55" i="30"/>
  <c r="AW55" i="30"/>
  <c r="O55" i="28"/>
  <c r="BL53" i="28"/>
  <c r="BL55" i="28" s="1"/>
  <c r="O79" i="28"/>
  <c r="O84" i="28" s="1"/>
  <c r="O88" i="28" s="1"/>
  <c r="AA55" i="29"/>
  <c r="AB53" i="34"/>
  <c r="AB79" i="34" s="1"/>
  <c r="AB84" i="34" s="1"/>
  <c r="AB88" i="34" s="1"/>
  <c r="AL55" i="28"/>
  <c r="V55" i="27"/>
  <c r="AI55" i="28"/>
  <c r="V55" i="35"/>
  <c r="M55" i="34"/>
  <c r="BJ53" i="34"/>
  <c r="BJ55" i="34" s="1"/>
  <c r="M79" i="34"/>
  <c r="M84" i="34" s="1"/>
  <c r="M88" i="34" s="1"/>
  <c r="AY55" i="30"/>
  <c r="K53" i="9"/>
  <c r="K55" i="4"/>
  <c r="BH53" i="4"/>
  <c r="K79" i="4"/>
  <c r="K84" i="4" s="1"/>
  <c r="K88" i="4" s="1"/>
  <c r="R55" i="36"/>
  <c r="O55" i="36"/>
  <c r="BL53" i="36"/>
  <c r="BL55" i="36" s="1"/>
  <c r="O79" i="36"/>
  <c r="O84" i="36" s="1"/>
  <c r="O88" i="36" s="1"/>
  <c r="L55" i="29"/>
  <c r="BI53" i="29"/>
  <c r="BI55" i="29" s="1"/>
  <c r="L79" i="29"/>
  <c r="L84" i="29" s="1"/>
  <c r="L88" i="29" s="1"/>
  <c r="BD53" i="35"/>
  <c r="U55" i="35"/>
  <c r="W55" i="29"/>
  <c r="M55" i="29"/>
  <c r="BJ53" i="29"/>
  <c r="BJ55" i="29" s="1"/>
  <c r="M79" i="29"/>
  <c r="M84" i="29" s="1"/>
  <c r="M88" i="29" s="1"/>
  <c r="AS53" i="9"/>
  <c r="AS55" i="4"/>
  <c r="AS79" i="4"/>
  <c r="AS84" i="4" s="1"/>
  <c r="AS88" i="4" s="1"/>
  <c r="BI53" i="28"/>
  <c r="AR55" i="29"/>
  <c r="O55" i="4"/>
  <c r="O79" i="4"/>
  <c r="O84" i="4" s="1"/>
  <c r="O88" i="4" s="1"/>
  <c r="AR55" i="27"/>
  <c r="AM55" i="27"/>
  <c r="AO55" i="34"/>
  <c r="AN53" i="34"/>
  <c r="AN79" i="34" s="1"/>
  <c r="AN84" i="34" s="1"/>
  <c r="AN88" i="34" s="1"/>
  <c r="AN105" i="34" s="1"/>
  <c r="AN106" i="34" s="1"/>
  <c r="AO79" i="34"/>
  <c r="AO84" i="34" s="1"/>
  <c r="AO88" i="34" s="1"/>
  <c r="N55" i="32"/>
  <c r="BK53" i="32"/>
  <c r="N79" i="32"/>
  <c r="N84" i="32" s="1"/>
  <c r="N88" i="32" s="1"/>
  <c r="AH55" i="27"/>
  <c r="K55" i="27"/>
  <c r="K79" i="27"/>
  <c r="K84" i="27" s="1"/>
  <c r="K88" i="27" s="1"/>
  <c r="AX55" i="29"/>
  <c r="H55" i="30"/>
  <c r="BE53" i="30"/>
  <c r="H79" i="30"/>
  <c r="H84" i="30" s="1"/>
  <c r="H88" i="30" s="1"/>
  <c r="AE55" i="31"/>
  <c r="AA55" i="32"/>
  <c r="F55" i="27"/>
  <c r="BC53" i="27"/>
  <c r="BC55" i="27" s="1"/>
  <c r="F79" i="27"/>
  <c r="F84" i="27" s="1"/>
  <c r="F88" i="27" s="1"/>
  <c r="AT55" i="36"/>
  <c r="AJ55" i="4"/>
  <c r="AJ79" i="4"/>
  <c r="AJ84" i="4" s="1"/>
  <c r="AJ88" i="4" s="1"/>
  <c r="AP55" i="31"/>
  <c r="I55" i="36"/>
  <c r="BF53" i="36"/>
  <c r="BF55" i="36" s="1"/>
  <c r="I79" i="36"/>
  <c r="I84" i="36" s="1"/>
  <c r="I88" i="36" s="1"/>
  <c r="AX55" i="28"/>
  <c r="AL55" i="35"/>
  <c r="BK53" i="28"/>
  <c r="BK55" i="28" s="1"/>
  <c r="N55" i="28"/>
  <c r="N79" i="28"/>
  <c r="N84" i="28" s="1"/>
  <c r="N88" i="28" s="1"/>
  <c r="AG55" i="34"/>
  <c r="L55" i="31"/>
  <c r="BI53" i="31"/>
  <c r="BI55" i="31" s="1"/>
  <c r="L79" i="31"/>
  <c r="L84" i="31" s="1"/>
  <c r="L88" i="31" s="1"/>
  <c r="BJ53" i="28"/>
  <c r="BJ55" i="28" s="1"/>
  <c r="M55" i="28"/>
  <c r="M79" i="28"/>
  <c r="M84" i="28" s="1"/>
  <c r="M88" i="28" s="1"/>
  <c r="AP79" i="31"/>
  <c r="AP84" i="31" s="1"/>
  <c r="AP88" i="31" s="1"/>
  <c r="AX79" i="28"/>
  <c r="AX84" i="28" s="1"/>
  <c r="AX88" i="28" s="1"/>
  <c r="AJ55" i="34"/>
  <c r="X55" i="36"/>
  <c r="AU55" i="34"/>
  <c r="AH55" i="31"/>
  <c r="AM55" i="31"/>
  <c r="BI53" i="30"/>
  <c r="BI55" i="30" s="1"/>
  <c r="H55" i="28"/>
  <c r="BE53" i="28"/>
  <c r="BE55" i="28" s="1"/>
  <c r="H79" i="28"/>
  <c r="H84" i="28" s="1"/>
  <c r="H88" i="28" s="1"/>
  <c r="AQ55" i="35"/>
  <c r="AY55" i="34"/>
  <c r="H55" i="35"/>
  <c r="BE53" i="35"/>
  <c r="BE55" i="35" s="1"/>
  <c r="H79" i="35"/>
  <c r="H84" i="35" s="1"/>
  <c r="H88" i="35" s="1"/>
  <c r="W55" i="28"/>
  <c r="G55" i="36"/>
  <c r="BD53" i="36"/>
  <c r="BD55" i="36" s="1"/>
  <c r="G79" i="36"/>
  <c r="G84" i="36" s="1"/>
  <c r="G88" i="36" s="1"/>
  <c r="AW55" i="27"/>
  <c r="AT55" i="34"/>
  <c r="AV55" i="31"/>
  <c r="AH53" i="9"/>
  <c r="AH55" i="4"/>
  <c r="AH79" i="4"/>
  <c r="AH84" i="4" s="1"/>
  <c r="AH88" i="4" s="1"/>
  <c r="BD53" i="29"/>
  <c r="BD55" i="29" s="1"/>
  <c r="G55" i="29"/>
  <c r="G79" i="29"/>
  <c r="G84" i="29" s="1"/>
  <c r="G88" i="29" s="1"/>
  <c r="M55" i="31"/>
  <c r="BJ53" i="31"/>
  <c r="M79" i="31"/>
  <c r="M84" i="31" s="1"/>
  <c r="M88" i="31" s="1"/>
  <c r="K55" i="35"/>
  <c r="K79" i="35"/>
  <c r="K84" i="35" s="1"/>
  <c r="K88" i="35" s="1"/>
  <c r="Y55" i="4"/>
  <c r="Y79" i="4"/>
  <c r="Y84" i="4" s="1"/>
  <c r="Y88" i="4" s="1"/>
  <c r="Q53" i="9"/>
  <c r="Q79" i="9" s="1"/>
  <c r="Q84" i="9" s="1"/>
  <c r="Q88" i="9" s="1"/>
  <c r="Q55" i="4"/>
  <c r="Z55" i="35"/>
  <c r="AF55" i="30"/>
  <c r="AS55" i="28"/>
  <c r="AH55" i="28"/>
  <c r="AD55" i="29"/>
  <c r="O55" i="30"/>
  <c r="BL53" i="30"/>
  <c r="BL55" i="30" s="1"/>
  <c r="O79" i="30"/>
  <c r="O84" i="30" s="1"/>
  <c r="O88" i="30" s="1"/>
  <c r="AC55" i="35"/>
  <c r="AC79" i="35"/>
  <c r="AC84" i="35" s="1"/>
  <c r="AC88" i="35" s="1"/>
  <c r="BG53" i="29"/>
  <c r="BG55" i="29" s="1"/>
  <c r="AM55" i="35"/>
  <c r="AT55" i="28"/>
  <c r="BH53" i="32"/>
  <c r="K55" i="32"/>
  <c r="K79" i="32"/>
  <c r="K84" i="32" s="1"/>
  <c r="K88" i="32" s="1"/>
  <c r="J53" i="9"/>
  <c r="AJ55" i="27"/>
  <c r="S55" i="27"/>
  <c r="E55" i="31"/>
  <c r="BB53" i="31"/>
  <c r="D53" i="31"/>
  <c r="E79" i="31"/>
  <c r="E84" i="31" s="1"/>
  <c r="E88" i="31" s="1"/>
  <c r="U55" i="30"/>
  <c r="AL55" i="36"/>
  <c r="AJ55" i="29"/>
  <c r="I55" i="30"/>
  <c r="BF53" i="30"/>
  <c r="BF55" i="30" s="1"/>
  <c r="I79" i="30"/>
  <c r="I84" i="30" s="1"/>
  <c r="I88" i="30" s="1"/>
  <c r="V55" i="31"/>
  <c r="AS55" i="30"/>
  <c r="AC55" i="36"/>
  <c r="AC79" i="36"/>
  <c r="AC84" i="36" s="1"/>
  <c r="AC88" i="36" s="1"/>
  <c r="AM53" i="9"/>
  <c r="AM55" i="4"/>
  <c r="AM79" i="4"/>
  <c r="AM84" i="4" s="1"/>
  <c r="AM88" i="4" s="1"/>
  <c r="Q55" i="36"/>
  <c r="P53" i="36"/>
  <c r="P79" i="36" s="1"/>
  <c r="P84" i="36" s="1"/>
  <c r="P88" i="36" s="1"/>
  <c r="Q79" i="36"/>
  <c r="Q84" i="36" s="1"/>
  <c r="Q88" i="36" s="1"/>
  <c r="AT55" i="32"/>
  <c r="AT79" i="32"/>
  <c r="AT84" i="32" s="1"/>
  <c r="AT88" i="32" s="1"/>
  <c r="AQ55" i="31"/>
  <c r="X55" i="31"/>
  <c r="AL55" i="29"/>
  <c r="T55" i="31"/>
  <c r="BE53" i="4"/>
  <c r="H53" i="9"/>
  <c r="H55" i="4"/>
  <c r="H79" i="4"/>
  <c r="H84" i="4" s="1"/>
  <c r="H88" i="4" s="1"/>
  <c r="S55" i="4"/>
  <c r="S79" i="4"/>
  <c r="S84" i="4" s="1"/>
  <c r="S88" i="4" s="1"/>
  <c r="BF53" i="4"/>
  <c r="I53" i="9"/>
  <c r="I55" i="4"/>
  <c r="I79" i="4"/>
  <c r="I84" i="4" s="1"/>
  <c r="I88" i="4" s="1"/>
  <c r="J55" i="29"/>
  <c r="J79" i="29"/>
  <c r="J84" i="29" s="1"/>
  <c r="J88" i="29" s="1"/>
  <c r="AF55" i="31"/>
  <c r="AI55" i="4"/>
  <c r="AI79" i="4"/>
  <c r="AI84" i="4" s="1"/>
  <c r="AI88" i="4" s="1"/>
  <c r="Y55" i="36"/>
  <c r="AV55" i="27"/>
  <c r="F55" i="36"/>
  <c r="F79" i="36"/>
  <c r="F84" i="36" s="1"/>
  <c r="F88" i="36" s="1"/>
  <c r="AC55" i="28"/>
  <c r="AB53" i="28"/>
  <c r="AB79" i="28" s="1"/>
  <c r="AB84" i="28" s="1"/>
  <c r="AB88" i="28" s="1"/>
  <c r="AC79" i="28"/>
  <c r="AC84" i="28" s="1"/>
  <c r="AC88" i="28" s="1"/>
  <c r="N55" i="35"/>
  <c r="BK53" i="35"/>
  <c r="BK55" i="35" s="1"/>
  <c r="N79" i="35"/>
  <c r="N84" i="35" s="1"/>
  <c r="N88" i="35" s="1"/>
  <c r="BG53" i="32"/>
  <c r="BG55" i="32" s="1"/>
  <c r="J55" i="32"/>
  <c r="J79" i="32"/>
  <c r="J84" i="32" s="1"/>
  <c r="J88" i="32" s="1"/>
  <c r="AX55" i="35"/>
  <c r="G55" i="34"/>
  <c r="BD53" i="34"/>
  <c r="BD55" i="34" s="1"/>
  <c r="G79" i="34"/>
  <c r="G84" i="34" s="1"/>
  <c r="G88" i="34" s="1"/>
  <c r="U53" i="9"/>
  <c r="U79" i="9" s="1"/>
  <c r="U84" i="9" s="1"/>
  <c r="U88" i="9" s="1"/>
  <c r="U55" i="4"/>
  <c r="U79" i="4"/>
  <c r="U84" i="4" s="1"/>
  <c r="U88" i="4" s="1"/>
  <c r="N55" i="29"/>
  <c r="BK53" i="29"/>
  <c r="BK55" i="29" s="1"/>
  <c r="N79" i="29"/>
  <c r="N84" i="29" s="1"/>
  <c r="N88" i="29" s="1"/>
  <c r="AT55" i="29"/>
  <c r="M55" i="30"/>
  <c r="M79" i="30"/>
  <c r="M84" i="30" s="1"/>
  <c r="M88" i="30" s="1"/>
  <c r="AO55" i="29"/>
  <c r="AN53" i="29"/>
  <c r="AO79" i="29"/>
  <c r="AO84" i="29" s="1"/>
  <c r="AO88" i="29" s="1"/>
  <c r="BG53" i="30"/>
  <c r="BG55" i="30" s="1"/>
  <c r="J55" i="30"/>
  <c r="J79" i="30"/>
  <c r="J84" i="30" s="1"/>
  <c r="J88" i="30" s="1"/>
  <c r="AP55" i="28"/>
  <c r="BB53" i="28"/>
  <c r="D53" i="28"/>
  <c r="E55" i="28"/>
  <c r="E79" i="28"/>
  <c r="E84" i="28" s="1"/>
  <c r="E88" i="28" s="1"/>
  <c r="D53" i="34"/>
  <c r="AI55" i="36"/>
  <c r="AA55" i="36"/>
  <c r="AO55" i="27"/>
  <c r="AN53" i="27"/>
  <c r="AN79" i="27" s="1"/>
  <c r="AN84" i="27" s="1"/>
  <c r="AN88" i="27" s="1"/>
  <c r="AN105" i="27" s="1"/>
  <c r="AN106" i="27" s="1"/>
  <c r="AO79" i="27"/>
  <c r="AO84" i="27" s="1"/>
  <c r="AO88" i="27" s="1"/>
  <c r="T55" i="32"/>
  <c r="J55" i="36"/>
  <c r="BG53" i="36"/>
  <c r="BG55" i="36" s="1"/>
  <c r="J79" i="36"/>
  <c r="J84" i="36" s="1"/>
  <c r="J88" i="36" s="1"/>
  <c r="AH55" i="36"/>
  <c r="AY55" i="27"/>
  <c r="BF53" i="35"/>
  <c r="BF55" i="35" s="1"/>
  <c r="I55" i="35"/>
  <c r="I79" i="35"/>
  <c r="I84" i="35" s="1"/>
  <c r="I88" i="35" s="1"/>
  <c r="G55" i="27"/>
  <c r="BD53" i="27"/>
  <c r="BD55" i="27" s="1"/>
  <c r="G79" i="27"/>
  <c r="G84" i="27" s="1"/>
  <c r="G88" i="27" s="1"/>
  <c r="AG55" i="28"/>
  <c r="S55" i="31"/>
  <c r="BF53" i="34"/>
  <c r="BF55" i="34" s="1"/>
  <c r="I55" i="34"/>
  <c r="I79" i="34"/>
  <c r="I84" i="34" s="1"/>
  <c r="I88" i="34" s="1"/>
  <c r="AP55" i="32"/>
  <c r="L55" i="30"/>
  <c r="L79" i="30"/>
  <c r="L84" i="30" s="1"/>
  <c r="L88" i="30" s="1"/>
  <c r="J55" i="28"/>
  <c r="J79" i="28"/>
  <c r="J84" i="28" s="1"/>
  <c r="J88" i="28" s="1"/>
  <c r="AX55" i="30"/>
  <c r="AQ55" i="29"/>
  <c r="AE79" i="31"/>
  <c r="AE84" i="31" s="1"/>
  <c r="AE88" i="31" s="1"/>
  <c r="AA79" i="36"/>
  <c r="AA84" i="36" s="1"/>
  <c r="AA88" i="36" s="1"/>
  <c r="AP79" i="32"/>
  <c r="AP84" i="32" s="1"/>
  <c r="AP88" i="32" s="1"/>
  <c r="AA79" i="32"/>
  <c r="AA84" i="32" s="1"/>
  <c r="AA88" i="32" s="1"/>
  <c r="AV77" i="9"/>
  <c r="AL75" i="101"/>
  <c r="AL88" i="101" s="1"/>
  <c r="X79" i="29"/>
  <c r="X84" i="29" s="1"/>
  <c r="X88" i="29" s="1"/>
  <c r="AL79" i="35"/>
  <c r="AL84" i="35" s="1"/>
  <c r="AL88" i="35" s="1"/>
  <c r="AV55" i="36"/>
  <c r="W55" i="35"/>
  <c r="AW55" i="35"/>
  <c r="E55" i="29"/>
  <c r="BB53" i="29"/>
  <c r="D53" i="29"/>
  <c r="E79" i="29"/>
  <c r="E84" i="29" s="1"/>
  <c r="E88" i="29" s="1"/>
  <c r="O55" i="32"/>
  <c r="BL53" i="32"/>
  <c r="BL55" i="32" s="1"/>
  <c r="O79" i="32"/>
  <c r="O84" i="32" s="1"/>
  <c r="O88" i="32" s="1"/>
  <c r="Q55" i="27"/>
  <c r="Q79" i="27"/>
  <c r="Q84" i="27" s="1"/>
  <c r="Q88" i="27" s="1"/>
  <c r="AF55" i="4"/>
  <c r="AF53" i="9"/>
  <c r="AF79" i="9" s="1"/>
  <c r="AF84" i="9" s="1"/>
  <c r="AF88" i="9" s="1"/>
  <c r="AF79" i="4"/>
  <c r="AF84" i="4" s="1"/>
  <c r="AF88" i="4" s="1"/>
  <c r="T55" i="36"/>
  <c r="AE55" i="28"/>
  <c r="S55" i="29"/>
  <c r="Z55" i="28"/>
  <c r="AD55" i="35"/>
  <c r="BD53" i="28"/>
  <c r="AT55" i="35"/>
  <c r="AJ55" i="32"/>
  <c r="Y53" i="9"/>
  <c r="G55" i="28"/>
  <c r="G79" i="28"/>
  <c r="G84" i="28" s="1"/>
  <c r="G88" i="28" s="1"/>
  <c r="AH79" i="36"/>
  <c r="AH84" i="36" s="1"/>
  <c r="AH88" i="36" s="1"/>
  <c r="U55" i="28"/>
  <c r="U55" i="32"/>
  <c r="BE53" i="31"/>
  <c r="BE55" i="31" s="1"/>
  <c r="H55" i="31"/>
  <c r="H79" i="31"/>
  <c r="H84" i="31" s="1"/>
  <c r="H88" i="31" s="1"/>
  <c r="Y55" i="32"/>
  <c r="AV53" i="9"/>
  <c r="AV55" i="4"/>
  <c r="AV79" i="4"/>
  <c r="AV84" i="4" s="1"/>
  <c r="AV88" i="4" s="1"/>
  <c r="AC55" i="34"/>
  <c r="AC79" i="34"/>
  <c r="AC84" i="34" s="1"/>
  <c r="AC88" i="34" s="1"/>
  <c r="AQ55" i="32"/>
  <c r="AK55" i="34"/>
  <c r="AC53" i="9"/>
  <c r="AC55" i="4"/>
  <c r="AB53" i="4"/>
  <c r="Z55" i="32"/>
  <c r="I55" i="28"/>
  <c r="BF53" i="28"/>
  <c r="BF55" i="28" s="1"/>
  <c r="I79" i="28"/>
  <c r="I84" i="28" s="1"/>
  <c r="I88" i="28" s="1"/>
  <c r="AI55" i="29"/>
  <c r="W55" i="27"/>
  <c r="BH53" i="30"/>
  <c r="BH55" i="30" s="1"/>
  <c r="K55" i="30"/>
  <c r="K79" i="30"/>
  <c r="K84" i="30" s="1"/>
  <c r="K88" i="30" s="1"/>
  <c r="AM55" i="34"/>
  <c r="R55" i="28"/>
  <c r="AT55" i="31"/>
  <c r="AR55" i="36"/>
  <c r="AT53" i="9"/>
  <c r="AT55" i="4"/>
  <c r="AT79" i="4"/>
  <c r="AT84" i="4" s="1"/>
  <c r="AT88" i="4" s="1"/>
  <c r="AR55" i="32"/>
  <c r="AR79" i="32"/>
  <c r="AR84" i="32" s="1"/>
  <c r="AR88" i="32" s="1"/>
  <c r="AV55" i="34"/>
  <c r="AQ55" i="30"/>
  <c r="Q55" i="32"/>
  <c r="P53" i="32"/>
  <c r="Q79" i="32"/>
  <c r="Q84" i="32" s="1"/>
  <c r="Q88" i="32" s="1"/>
  <c r="F55" i="35"/>
  <c r="BC53" i="35"/>
  <c r="BC55" i="35" s="1"/>
  <c r="F79" i="35"/>
  <c r="F84" i="35" s="1"/>
  <c r="F88" i="35" s="1"/>
  <c r="AH79" i="27"/>
  <c r="AH84" i="27" s="1"/>
  <c r="AH88" i="27" s="1"/>
  <c r="AY55" i="29"/>
  <c r="J55" i="31"/>
  <c r="BG53" i="31"/>
  <c r="BG55" i="31" s="1"/>
  <c r="J79" i="31"/>
  <c r="J84" i="31" s="1"/>
  <c r="J88" i="31" s="1"/>
  <c r="AF55" i="28"/>
  <c r="U55" i="36"/>
  <c r="Z55" i="34"/>
  <c r="Z79" i="34"/>
  <c r="Z84" i="34" s="1"/>
  <c r="Z88" i="34" s="1"/>
  <c r="F55" i="34"/>
  <c r="BC53" i="34"/>
  <c r="BC55" i="34" s="1"/>
  <c r="F79" i="34"/>
  <c r="F84" i="34" s="1"/>
  <c r="F88" i="34" s="1"/>
  <c r="E55" i="35"/>
  <c r="BB53" i="35"/>
  <c r="E79" i="35"/>
  <c r="E84" i="35" s="1"/>
  <c r="E88" i="35" s="1"/>
  <c r="AV55" i="29"/>
  <c r="AU55" i="35"/>
  <c r="AB53" i="32"/>
  <c r="AB79" i="32" s="1"/>
  <c r="AB84" i="32" s="1"/>
  <c r="AB88" i="32" s="1"/>
  <c r="G55" i="32"/>
  <c r="BD53" i="32"/>
  <c r="BD55" i="32" s="1"/>
  <c r="G79" i="32"/>
  <c r="G84" i="32" s="1"/>
  <c r="G88" i="32" s="1"/>
  <c r="X55" i="4"/>
  <c r="X79" i="4"/>
  <c r="X84" i="4" s="1"/>
  <c r="X88" i="4" s="1"/>
  <c r="AG55" i="35"/>
  <c r="AR55" i="30"/>
  <c r="AV79" i="29"/>
  <c r="AV84" i="29" s="1"/>
  <c r="AV88" i="29" s="1"/>
  <c r="AX79" i="29"/>
  <c r="AX84" i="29" s="1"/>
  <c r="AX88" i="29" s="1"/>
  <c r="T79" i="28"/>
  <c r="T84" i="28" s="1"/>
  <c r="T88" i="28" s="1"/>
  <c r="AY79" i="27"/>
  <c r="AY84" i="27" s="1"/>
  <c r="AY88" i="27" s="1"/>
  <c r="AS79" i="35"/>
  <c r="AS84" i="35" s="1"/>
  <c r="AS88" i="35" s="1"/>
  <c r="J55" i="34"/>
  <c r="BG53" i="34"/>
  <c r="J79" i="34"/>
  <c r="J84" i="34" s="1"/>
  <c r="J88" i="34" s="1"/>
  <c r="AL55" i="32"/>
  <c r="AI55" i="34"/>
  <c r="AF55" i="36"/>
  <c r="AL55" i="30"/>
  <c r="AK55" i="35"/>
  <c r="AH55" i="35"/>
  <c r="AX55" i="31"/>
  <c r="AJ55" i="36"/>
  <c r="I55" i="31"/>
  <c r="BF53" i="31"/>
  <c r="BF55" i="31" s="1"/>
  <c r="I79" i="31"/>
  <c r="I84" i="31" s="1"/>
  <c r="I88" i="31" s="1"/>
  <c r="AG55" i="4"/>
  <c r="AG53" i="9"/>
  <c r="AG79" i="9" s="1"/>
  <c r="AG84" i="9" s="1"/>
  <c r="AG88" i="9" s="1"/>
  <c r="AG79" i="4"/>
  <c r="AG84" i="4" s="1"/>
  <c r="AG88" i="4" s="1"/>
  <c r="BD53" i="31"/>
  <c r="BD55" i="31" s="1"/>
  <c r="G55" i="31"/>
  <c r="G79" i="31"/>
  <c r="G84" i="31" s="1"/>
  <c r="G88" i="31" s="1"/>
  <c r="Y55" i="31"/>
  <c r="AE55" i="30"/>
  <c r="I55" i="32"/>
  <c r="BF53" i="32"/>
  <c r="BF55" i="32" s="1"/>
  <c r="I79" i="32"/>
  <c r="I84" i="32" s="1"/>
  <c r="I88" i="32" s="1"/>
  <c r="Q55" i="28"/>
  <c r="Q79" i="28"/>
  <c r="Q84" i="28" s="1"/>
  <c r="Q88" i="28" s="1"/>
  <c r="S55" i="36"/>
  <c r="AW55" i="4"/>
  <c r="AW53" i="9"/>
  <c r="AW79" i="4"/>
  <c r="AW84" i="4" s="1"/>
  <c r="AW88" i="4" s="1"/>
  <c r="AK55" i="29"/>
  <c r="AE55" i="36"/>
  <c r="AR55" i="31"/>
  <c r="AI55" i="32"/>
  <c r="Y55" i="34"/>
  <c r="BK53" i="31"/>
  <c r="W55" i="31"/>
  <c r="AF55" i="35"/>
  <c r="X55" i="30"/>
  <c r="AW55" i="31"/>
  <c r="Y55" i="28"/>
  <c r="T55" i="30"/>
  <c r="K55" i="36"/>
  <c r="BH53" i="36"/>
  <c r="BH55" i="36" s="1"/>
  <c r="K79" i="36"/>
  <c r="K84" i="36" s="1"/>
  <c r="K88" i="36" s="1"/>
  <c r="AU55" i="29"/>
  <c r="AU79" i="29"/>
  <c r="AU84" i="29" s="1"/>
  <c r="AU88" i="29" s="1"/>
  <c r="AU55" i="32"/>
  <c r="AL79" i="28"/>
  <c r="AL84" i="28" s="1"/>
  <c r="AL88" i="28" s="1"/>
  <c r="S55" i="34"/>
  <c r="AL55" i="27"/>
  <c r="AH55" i="34"/>
  <c r="AV55" i="32"/>
  <c r="AW55" i="29"/>
  <c r="D53" i="32"/>
  <c r="E55" i="32"/>
  <c r="BB53" i="32"/>
  <c r="E79" i="32"/>
  <c r="E84" i="32" s="1"/>
  <c r="E88" i="32" s="1"/>
  <c r="AG55" i="32"/>
  <c r="R55" i="35"/>
  <c r="AS55" i="32"/>
  <c r="AG55" i="27"/>
  <c r="T55" i="27"/>
  <c r="AD55" i="31"/>
  <c r="R55" i="27"/>
  <c r="Y79" i="34"/>
  <c r="Y84" i="34" s="1"/>
  <c r="Y88" i="34" s="1"/>
  <c r="P79" i="33"/>
  <c r="P84" i="33" s="1"/>
  <c r="P88" i="33" s="1"/>
  <c r="P105" i="33" s="1"/>
  <c r="P106" i="33" s="1"/>
  <c r="AQ79" i="29"/>
  <c r="AQ84" i="29" s="1"/>
  <c r="AQ88" i="29" s="1"/>
  <c r="AM79" i="27"/>
  <c r="AM84" i="27" s="1"/>
  <c r="AM88" i="27" s="1"/>
  <c r="AX79" i="34"/>
  <c r="AX84" i="34" s="1"/>
  <c r="AX88" i="34" s="1"/>
  <c r="AX55" i="36"/>
  <c r="P53" i="27"/>
  <c r="AP55" i="27"/>
  <c r="AC55" i="29"/>
  <c r="AB53" i="29"/>
  <c r="AC79" i="29"/>
  <c r="AC84" i="29" s="1"/>
  <c r="AC88" i="29" s="1"/>
  <c r="G55" i="4"/>
  <c r="BD53" i="4"/>
  <c r="G53" i="9"/>
  <c r="G79" i="4"/>
  <c r="G84" i="4" s="1"/>
  <c r="G88" i="4" s="1"/>
  <c r="T55" i="34"/>
  <c r="AS55" i="29"/>
  <c r="AR55" i="28"/>
  <c r="AA55" i="35"/>
  <c r="AD55" i="34"/>
  <c r="AF55" i="27"/>
  <c r="S55" i="35"/>
  <c r="L53" i="9"/>
  <c r="L55" i="4"/>
  <c r="BI53" i="4"/>
  <c r="L79" i="4"/>
  <c r="L84" i="4" s="1"/>
  <c r="L88" i="4" s="1"/>
  <c r="AP55" i="36"/>
  <c r="Y55" i="27"/>
  <c r="AS55" i="36"/>
  <c r="AG55" i="29"/>
  <c r="E55" i="34"/>
  <c r="BB53" i="34"/>
  <c r="E79" i="34"/>
  <c r="E84" i="34" s="1"/>
  <c r="E88" i="34" s="1"/>
  <c r="H55" i="36"/>
  <c r="BE53" i="36"/>
  <c r="BE55" i="36" s="1"/>
  <c r="H79" i="36"/>
  <c r="H84" i="36" s="1"/>
  <c r="H88" i="36" s="1"/>
  <c r="AU55" i="28"/>
  <c r="AN53" i="36"/>
  <c r="AN79" i="36" s="1"/>
  <c r="AN84" i="36" s="1"/>
  <c r="AN88" i="36" s="1"/>
  <c r="AN105" i="36" s="1"/>
  <c r="AN106" i="36" s="1"/>
  <c r="AO55" i="36"/>
  <c r="AO79" i="36"/>
  <c r="AO84" i="36" s="1"/>
  <c r="AO88" i="36" s="1"/>
  <c r="N55" i="31"/>
  <c r="N79" i="31"/>
  <c r="N84" i="31" s="1"/>
  <c r="N88" i="31" s="1"/>
  <c r="Z55" i="27"/>
  <c r="AA55" i="30"/>
  <c r="L55" i="27"/>
  <c r="L79" i="27"/>
  <c r="L84" i="27" s="1"/>
  <c r="L88" i="27" s="1"/>
  <c r="AT55" i="27"/>
  <c r="AV55" i="35"/>
  <c r="AU55" i="27"/>
  <c r="V55" i="36"/>
  <c r="BL53" i="31"/>
  <c r="BL55" i="31" s="1"/>
  <c r="O55" i="31"/>
  <c r="O79" i="31"/>
  <c r="O84" i="31" s="1"/>
  <c r="O88" i="31" s="1"/>
  <c r="Z55" i="29"/>
  <c r="AY53" i="9"/>
  <c r="AY55" i="4"/>
  <c r="AY79" i="4"/>
  <c r="AY84" i="4" s="1"/>
  <c r="AY88" i="4" s="1"/>
  <c r="AO55" i="35"/>
  <c r="AN53" i="35"/>
  <c r="AO79" i="35"/>
  <c r="AO84" i="35" s="1"/>
  <c r="AO88" i="35" s="1"/>
  <c r="AF55" i="29"/>
  <c r="K55" i="29"/>
  <c r="BH53" i="29"/>
  <c r="BH55" i="29" s="1"/>
  <c r="K79" i="29"/>
  <c r="K84" i="29" s="1"/>
  <c r="K88" i="29" s="1"/>
  <c r="AP55" i="29"/>
  <c r="AQ55" i="36"/>
  <c r="BG53" i="27"/>
  <c r="BG55" i="27" s="1"/>
  <c r="J55" i="27"/>
  <c r="J79" i="27"/>
  <c r="J84" i="27" s="1"/>
  <c r="J88" i="27" s="1"/>
  <c r="M55" i="32"/>
  <c r="BJ53" i="32"/>
  <c r="BJ55" i="32" s="1"/>
  <c r="M79" i="32"/>
  <c r="M84" i="32" s="1"/>
  <c r="M88" i="32" s="1"/>
  <c r="AE55" i="29"/>
  <c r="X55" i="34"/>
  <c r="AP55" i="34"/>
  <c r="AU53" i="9"/>
  <c r="AU55" i="4"/>
  <c r="AU79" i="4"/>
  <c r="AU84" i="4" s="1"/>
  <c r="AU88" i="4" s="1"/>
  <c r="W55" i="36"/>
  <c r="W55" i="32"/>
  <c r="U79" i="32"/>
  <c r="U84" i="32" s="1"/>
  <c r="U88" i="32" s="1"/>
  <c r="AX55" i="4"/>
  <c r="AX53" i="9"/>
  <c r="AX79" i="4"/>
  <c r="AX84" i="4" s="1"/>
  <c r="AX88" i="4" s="1"/>
  <c r="BC53" i="28"/>
  <c r="BC55" i="28" s="1"/>
  <c r="F55" i="28"/>
  <c r="F79" i="28"/>
  <c r="F84" i="28" s="1"/>
  <c r="F88" i="28" s="1"/>
  <c r="F55" i="31"/>
  <c r="BC53" i="31"/>
  <c r="BC55" i="31" s="1"/>
  <c r="F79" i="31"/>
  <c r="F84" i="31" s="1"/>
  <c r="F88" i="31" s="1"/>
  <c r="Z53" i="9"/>
  <c r="Z79" i="9" s="1"/>
  <c r="Z84" i="9" s="1"/>
  <c r="Z88" i="9" s="1"/>
  <c r="Z55" i="4"/>
  <c r="Z79" i="4"/>
  <c r="Z84" i="4" s="1"/>
  <c r="Z88" i="4" s="1"/>
  <c r="N55" i="30"/>
  <c r="BK53" i="30"/>
  <c r="BK55" i="30" s="1"/>
  <c r="N79" i="30"/>
  <c r="N84" i="30" s="1"/>
  <c r="N88" i="30" s="1"/>
  <c r="AR53" i="9"/>
  <c r="AR79" i="9" s="1"/>
  <c r="AR84" i="9" s="1"/>
  <c r="AR88" i="9" s="1"/>
  <c r="AR55" i="4"/>
  <c r="AR79" i="4"/>
  <c r="AR84" i="4" s="1"/>
  <c r="AR88" i="4" s="1"/>
  <c r="U55" i="29"/>
  <c r="H55" i="32"/>
  <c r="BE53" i="32"/>
  <c r="BE55" i="32" s="1"/>
  <c r="H79" i="32"/>
  <c r="H84" i="32" s="1"/>
  <c r="H88" i="32" s="1"/>
  <c r="M55" i="27"/>
  <c r="BJ53" i="27"/>
  <c r="BJ55" i="27" s="1"/>
  <c r="M79" i="27"/>
  <c r="M84" i="27" s="1"/>
  <c r="M88" i="27" s="1"/>
  <c r="I55" i="29"/>
  <c r="BF53" i="29"/>
  <c r="BF55" i="29" s="1"/>
  <c r="I79" i="29"/>
  <c r="I84" i="29" s="1"/>
  <c r="I88" i="29" s="1"/>
  <c r="AW55" i="36"/>
  <c r="J55" i="4"/>
  <c r="BG53" i="4"/>
  <c r="J79" i="4"/>
  <c r="J84" i="4" s="1"/>
  <c r="J88" i="4" s="1"/>
  <c r="F55" i="29"/>
  <c r="BC53" i="29"/>
  <c r="BC55" i="29" s="1"/>
  <c r="F79" i="29"/>
  <c r="F84" i="29" s="1"/>
  <c r="F88" i="29" s="1"/>
  <c r="AS55" i="34"/>
  <c r="D53" i="27"/>
  <c r="E55" i="27"/>
  <c r="BB53" i="27"/>
  <c r="E79" i="27"/>
  <c r="E84" i="27" s="1"/>
  <c r="E88" i="27" s="1"/>
  <c r="P53" i="4"/>
  <c r="AT79" i="9"/>
  <c r="AT84" i="9" s="1"/>
  <c r="AT88" i="9" s="1"/>
  <c r="BI43" i="9"/>
  <c r="BH79" i="33"/>
  <c r="BH84" i="33" s="1"/>
  <c r="BH88" i="33" s="1"/>
  <c r="AM79" i="9"/>
  <c r="AM84" i="9" s="1"/>
  <c r="AM88" i="9" s="1"/>
  <c r="BE77" i="9"/>
  <c r="AG79" i="34"/>
  <c r="AG84" i="34" s="1"/>
  <c r="AG88" i="34" s="1"/>
  <c r="AA55" i="28"/>
  <c r="BE53" i="34"/>
  <c r="BE55" i="34" s="1"/>
  <c r="H55" i="34"/>
  <c r="H79" i="34"/>
  <c r="H84" i="34" s="1"/>
  <c r="H88" i="34" s="1"/>
  <c r="AJ55" i="31"/>
  <c r="V55" i="32"/>
  <c r="AB53" i="36"/>
  <c r="R53" i="9"/>
  <c r="R79" i="9" s="1"/>
  <c r="R84" i="9" s="1"/>
  <c r="R88" i="9" s="1"/>
  <c r="R55" i="4"/>
  <c r="R79" i="4"/>
  <c r="R84" i="4" s="1"/>
  <c r="R88" i="4" s="1"/>
  <c r="F55" i="30"/>
  <c r="BC53" i="30"/>
  <c r="BC55" i="30" s="1"/>
  <c r="F79" i="30"/>
  <c r="F84" i="30" s="1"/>
  <c r="F88" i="30" s="1"/>
  <c r="AY55" i="28"/>
  <c r="AD55" i="4"/>
  <c r="AD79" i="4"/>
  <c r="AD84" i="4" s="1"/>
  <c r="AD88" i="4" s="1"/>
  <c r="AK55" i="32"/>
  <c r="AD55" i="27"/>
  <c r="Z55" i="31"/>
  <c r="AH55" i="30"/>
  <c r="AU55" i="30"/>
  <c r="AJ55" i="28"/>
  <c r="Q55" i="35"/>
  <c r="P53" i="35"/>
  <c r="P79" i="35" s="1"/>
  <c r="P84" i="35" s="1"/>
  <c r="P88" i="35" s="1"/>
  <c r="Q79" i="35"/>
  <c r="Q84" i="35" s="1"/>
  <c r="Q88" i="35" s="1"/>
  <c r="AP55" i="4"/>
  <c r="AP53" i="9"/>
  <c r="AP79" i="9" s="1"/>
  <c r="AP84" i="9" s="1"/>
  <c r="AP88" i="9" s="1"/>
  <c r="AP79" i="4"/>
  <c r="AP84" i="4" s="1"/>
  <c r="AP88" i="4" s="1"/>
  <c r="AR55" i="35"/>
  <c r="BE53" i="29"/>
  <c r="BE55" i="29" s="1"/>
  <c r="H55" i="29"/>
  <c r="H79" i="29"/>
  <c r="H84" i="29" s="1"/>
  <c r="H88" i="29" s="1"/>
  <c r="AK55" i="4"/>
  <c r="AK79" i="4"/>
  <c r="AK84" i="4" s="1"/>
  <c r="AK88" i="4" s="1"/>
  <c r="L55" i="35"/>
  <c r="L79" i="35"/>
  <c r="L84" i="35" s="1"/>
  <c r="L88" i="35" s="1"/>
  <c r="AU55" i="31"/>
  <c r="AB53" i="27"/>
  <c r="AC55" i="27"/>
  <c r="AC79" i="27"/>
  <c r="AC84" i="27" s="1"/>
  <c r="AC88" i="27" s="1"/>
  <c r="AF55" i="32"/>
  <c r="V55" i="30"/>
  <c r="Z55" i="36"/>
  <c r="AQ55" i="28"/>
  <c r="O55" i="35"/>
  <c r="BL53" i="35"/>
  <c r="BL55" i="35" s="1"/>
  <c r="O79" i="35"/>
  <c r="O84" i="35" s="1"/>
  <c r="O88" i="35" s="1"/>
  <c r="Y55" i="35"/>
  <c r="AL55" i="34"/>
  <c r="AH55" i="32"/>
  <c r="G55" i="30"/>
  <c r="BD53" i="30"/>
  <c r="BD55" i="30" s="1"/>
  <c r="G79" i="30"/>
  <c r="G84" i="30" s="1"/>
  <c r="G88" i="30" s="1"/>
  <c r="BJ53" i="36"/>
  <c r="BJ55" i="36" s="1"/>
  <c r="M55" i="36"/>
  <c r="M79" i="36"/>
  <c r="M84" i="36" s="1"/>
  <c r="M88" i="36" s="1"/>
  <c r="O55" i="27"/>
  <c r="BL53" i="27"/>
  <c r="BL55" i="27" s="1"/>
  <c r="O79" i="27"/>
  <c r="O84" i="27" s="1"/>
  <c r="O88" i="27" s="1"/>
  <c r="AX55" i="27"/>
  <c r="AH55" i="29"/>
  <c r="AO55" i="32"/>
  <c r="AN53" i="32"/>
  <c r="AO79" i="32"/>
  <c r="AO84" i="32" s="1"/>
  <c r="AO88" i="32" s="1"/>
  <c r="K55" i="34"/>
  <c r="BH53" i="34"/>
  <c r="BH55" i="34" s="1"/>
  <c r="K79" i="34"/>
  <c r="K84" i="34" s="1"/>
  <c r="K88" i="34" s="1"/>
  <c r="AO55" i="4"/>
  <c r="AN53" i="4"/>
  <c r="AN79" i="4" s="1"/>
  <c r="AN84" i="4" s="1"/>
  <c r="AN88" i="4" s="1"/>
  <c r="L55" i="34"/>
  <c r="BI53" i="34"/>
  <c r="BI55" i="34" s="1"/>
  <c r="L79" i="34"/>
  <c r="L84" i="34" s="1"/>
  <c r="L88" i="34" s="1"/>
  <c r="Q55" i="34"/>
  <c r="P53" i="34"/>
  <c r="Q79" i="34"/>
  <c r="Q84" i="34" s="1"/>
  <c r="Q88" i="34" s="1"/>
  <c r="X55" i="32"/>
  <c r="AB53" i="30"/>
  <c r="AB79" i="30" s="1"/>
  <c r="AB84" i="30" s="1"/>
  <c r="AB88" i="30" s="1"/>
  <c r="AC55" i="30"/>
  <c r="AC79" i="30"/>
  <c r="AC84" i="30" s="1"/>
  <c r="AC88" i="30" s="1"/>
  <c r="AW79" i="32"/>
  <c r="AW84" i="32" s="1"/>
  <c r="AW88" i="32" s="1"/>
  <c r="R55" i="34"/>
  <c r="F55" i="4"/>
  <c r="BC53" i="4"/>
  <c r="F53" i="9"/>
  <c r="F79" i="4"/>
  <c r="F84" i="4" s="1"/>
  <c r="F88" i="4" s="1"/>
  <c r="F55" i="32"/>
  <c r="BC53" i="32"/>
  <c r="BC55" i="32" s="1"/>
  <c r="F79" i="32"/>
  <c r="F84" i="32" s="1"/>
  <c r="F88" i="32" s="1"/>
  <c r="W55" i="4"/>
  <c r="W53" i="9"/>
  <c r="W79" i="9" s="1"/>
  <c r="W84" i="9" s="1"/>
  <c r="W88" i="9" s="1"/>
  <c r="W79" i="4"/>
  <c r="W84" i="4" s="1"/>
  <c r="W88" i="4" s="1"/>
  <c r="AW55" i="34"/>
  <c r="M53" i="9"/>
  <c r="M55" i="4"/>
  <c r="BJ53" i="4"/>
  <c r="M79" i="4"/>
  <c r="M84" i="4" s="1"/>
  <c r="M88" i="4" s="1"/>
  <c r="N55" i="4"/>
  <c r="BK53" i="4"/>
  <c r="N53" i="9"/>
  <c r="N79" i="4"/>
  <c r="N84" i="4" s="1"/>
  <c r="N88" i="4" s="1"/>
  <c r="AM55" i="32"/>
  <c r="AF55" i="34"/>
  <c r="Q55" i="30"/>
  <c r="P53" i="30"/>
  <c r="Q79" i="30"/>
  <c r="Q84" i="30" s="1"/>
  <c r="Q88" i="30" s="1"/>
  <c r="Z55" i="30"/>
  <c r="BB53" i="36"/>
  <c r="D53" i="36"/>
  <c r="E55" i="36"/>
  <c r="E79" i="36"/>
  <c r="E84" i="36" s="1"/>
  <c r="E88" i="36" s="1"/>
  <c r="AA55" i="31"/>
  <c r="AM79" i="30"/>
  <c r="AM84" i="30" s="1"/>
  <c r="AM88" i="30" s="1"/>
  <c r="AR79" i="27"/>
  <c r="AR84" i="27" s="1"/>
  <c r="AR88" i="27" s="1"/>
  <c r="AB79" i="33"/>
  <c r="AB84" i="33" s="1"/>
  <c r="AB88" i="33" s="1"/>
  <c r="AB105" i="33" s="1"/>
  <c r="AB106" i="33" s="1"/>
  <c r="AJ75" i="101"/>
  <c r="AJ88" i="101" s="1"/>
  <c r="AN79" i="28"/>
  <c r="AN84" i="28" s="1"/>
  <c r="AN88" i="28" s="1"/>
  <c r="AN105" i="28" s="1"/>
  <c r="AN106" i="28" s="1"/>
  <c r="BI75" i="9"/>
  <c r="BA70" i="30"/>
  <c r="BA72" i="30" s="1"/>
  <c r="BA75" i="31"/>
  <c r="BA77" i="31" s="1"/>
  <c r="BD72" i="9"/>
  <c r="BA34" i="28"/>
  <c r="BA36" i="28" s="1"/>
  <c r="P79" i="31"/>
  <c r="P84" i="31" s="1"/>
  <c r="P88" i="31" s="1"/>
  <c r="P105" i="31" s="1"/>
  <c r="P106" i="31" s="1"/>
  <c r="BG28" i="9"/>
  <c r="BJ43" i="9"/>
  <c r="AG40" i="9"/>
  <c r="AB72" i="30"/>
  <c r="T79" i="9"/>
  <c r="T84" i="9" s="1"/>
  <c r="T88" i="9" s="1"/>
  <c r="BD77" i="9"/>
  <c r="BH72" i="9"/>
  <c r="BE40" i="9"/>
  <c r="AB45" i="36"/>
  <c r="AN40" i="28"/>
  <c r="BA43" i="32"/>
  <c r="BA45" i="32" s="1"/>
  <c r="BI72" i="9"/>
  <c r="BA75" i="29"/>
  <c r="BA77" i="29" s="1"/>
  <c r="P40" i="32"/>
  <c r="BF79" i="33"/>
  <c r="BF84" i="33" s="1"/>
  <c r="BF88" i="33" s="1"/>
  <c r="BG40" i="9"/>
  <c r="P72" i="27"/>
  <c r="BC36" i="9"/>
  <c r="BA28" i="29"/>
  <c r="AJ40" i="9"/>
  <c r="E40" i="9"/>
  <c r="D38" i="9"/>
  <c r="BA38" i="32"/>
  <c r="BA40" i="32" s="1"/>
  <c r="AC72" i="9"/>
  <c r="AB70" i="9"/>
  <c r="P36" i="29"/>
  <c r="BI79" i="29"/>
  <c r="BI84" i="29" s="1"/>
  <c r="BI88" i="29" s="1"/>
  <c r="O88" i="101"/>
  <c r="P72" i="35"/>
  <c r="X75" i="101"/>
  <c r="X88" i="101" s="1"/>
  <c r="X77" i="9"/>
  <c r="BI70" i="9"/>
  <c r="AA72" i="9"/>
  <c r="BA70" i="33"/>
  <c r="BA72" i="33" s="1"/>
  <c r="BB21" i="9"/>
  <c r="BA21" i="9" s="1"/>
  <c r="BB28" i="4"/>
  <c r="BB28" i="9" s="1"/>
  <c r="BA21" i="4"/>
  <c r="AI36" i="9"/>
  <c r="BA38" i="30"/>
  <c r="BA40" i="30" s="1"/>
  <c r="Z75" i="101"/>
  <c r="Z88" i="101" s="1"/>
  <c r="Z77" i="9"/>
  <c r="AF36" i="9"/>
  <c r="AN72" i="31"/>
  <c r="BA34" i="27"/>
  <c r="BA36" i="27" s="1"/>
  <c r="P40" i="33"/>
  <c r="AP36" i="9"/>
  <c r="BC45" i="9"/>
  <c r="BD45" i="9"/>
  <c r="BA70" i="29"/>
  <c r="BA72" i="29" s="1"/>
  <c r="BD75" i="9"/>
  <c r="BC34" i="9"/>
  <c r="BA38" i="31"/>
  <c r="BA40" i="31" s="1"/>
  <c r="BG75" i="9"/>
  <c r="BE38" i="9"/>
  <c r="P77" i="33"/>
  <c r="AO36" i="9"/>
  <c r="AN34" i="9"/>
  <c r="BL77" i="9"/>
  <c r="AN77" i="4"/>
  <c r="BE75" i="9"/>
  <c r="BH77" i="9"/>
  <c r="BF28" i="9"/>
  <c r="D34" i="9"/>
  <c r="E36" i="9"/>
  <c r="BA28" i="32"/>
  <c r="AE75" i="101"/>
  <c r="AE88" i="101" s="1"/>
  <c r="AE77" i="9"/>
  <c r="BL72" i="9"/>
  <c r="BA70" i="28"/>
  <c r="BA72" i="28" s="1"/>
  <c r="AX45" i="9"/>
  <c r="Y40" i="9"/>
  <c r="F75" i="101"/>
  <c r="F77" i="9"/>
  <c r="U72" i="9"/>
  <c r="AR45" i="9"/>
  <c r="BD36" i="9"/>
  <c r="P36" i="34"/>
  <c r="BL36" i="9"/>
  <c r="P40" i="31"/>
  <c r="AN72" i="29"/>
  <c r="AB45" i="27"/>
  <c r="Q40" i="9"/>
  <c r="P38" i="9"/>
  <c r="AV72" i="9"/>
  <c r="BC28" i="9"/>
  <c r="AM40" i="9"/>
  <c r="BA28" i="34"/>
  <c r="AN77" i="36"/>
  <c r="AN40" i="4"/>
  <c r="AX75" i="101"/>
  <c r="AX88" i="101" s="1"/>
  <c r="AX77" i="9"/>
  <c r="BD79" i="36"/>
  <c r="BD84" i="36" s="1"/>
  <c r="BD88" i="36" s="1"/>
  <c r="BE79" i="33"/>
  <c r="BE84" i="33" s="1"/>
  <c r="BE88" i="33" s="1"/>
  <c r="BD28" i="9"/>
  <c r="AD75" i="101"/>
  <c r="AD88" i="101" s="1"/>
  <c r="AD77" i="9"/>
  <c r="W45" i="9"/>
  <c r="P77" i="35"/>
  <c r="Z36" i="9"/>
  <c r="X36" i="9"/>
  <c r="AB36" i="30"/>
  <c r="BG36" i="9"/>
  <c r="P40" i="27"/>
  <c r="D28" i="4"/>
  <c r="AN21" i="9"/>
  <c r="AO28" i="9"/>
  <c r="AK75" i="101"/>
  <c r="AK88" i="101" s="1"/>
  <c r="AK77" i="9"/>
  <c r="W72" i="9"/>
  <c r="BA34" i="31"/>
  <c r="BA36" i="31" s="1"/>
  <c r="V45" i="9"/>
  <c r="H88" i="101"/>
  <c r="BF36" i="9"/>
  <c r="AC45" i="9"/>
  <c r="AB43" i="9"/>
  <c r="P70" i="9"/>
  <c r="Q72" i="9"/>
  <c r="P45" i="29"/>
  <c r="BD43" i="9"/>
  <c r="BA34" i="30"/>
  <c r="BA36" i="30" s="1"/>
  <c r="D77" i="4"/>
  <c r="P36" i="30"/>
  <c r="BA34" i="33"/>
  <c r="BA36" i="33" s="1"/>
  <c r="BG77" i="9"/>
  <c r="BA75" i="30"/>
  <c r="BA77" i="30" s="1"/>
  <c r="BA75" i="28"/>
  <c r="BA77" i="28" s="1"/>
  <c r="AN36" i="35"/>
  <c r="BL40" i="9"/>
  <c r="AN36" i="4"/>
  <c r="BL75" i="9"/>
  <c r="BA70" i="35"/>
  <c r="BA72" i="35" s="1"/>
  <c r="BF72" i="9"/>
  <c r="BD79" i="29"/>
  <c r="BD84" i="29" s="1"/>
  <c r="BD88" i="29" s="1"/>
  <c r="BH75" i="9"/>
  <c r="BK34" i="9"/>
  <c r="AS72" i="9"/>
  <c r="AS45" i="9"/>
  <c r="BK77" i="9"/>
  <c r="BB36" i="4"/>
  <c r="BB36" i="9" s="1"/>
  <c r="BB34" i="9"/>
  <c r="BA34" i="4"/>
  <c r="BA36" i="4" s="1"/>
  <c r="AN45" i="4"/>
  <c r="P77" i="29"/>
  <c r="BA43" i="31"/>
  <c r="BA45" i="31" s="1"/>
  <c r="BL70" i="9"/>
  <c r="BA28" i="35"/>
  <c r="BA43" i="34"/>
  <c r="BA45" i="34" s="1"/>
  <c r="AB40" i="30"/>
  <c r="AR75" i="101"/>
  <c r="AR88" i="101" s="1"/>
  <c r="AR77" i="9"/>
  <c r="AM72" i="9"/>
  <c r="AD36" i="9"/>
  <c r="AB40" i="34"/>
  <c r="BD34" i="9"/>
  <c r="BH34" i="9"/>
  <c r="P77" i="4"/>
  <c r="BI79" i="32"/>
  <c r="BI84" i="32" s="1"/>
  <c r="BI88" i="32" s="1"/>
  <c r="BK79" i="33"/>
  <c r="BK84" i="33" s="1"/>
  <c r="BK88" i="33" s="1"/>
  <c r="BH40" i="9"/>
  <c r="AA40" i="9"/>
  <c r="BL34" i="9"/>
  <c r="AB36" i="33"/>
  <c r="L88" i="101"/>
  <c r="BA34" i="34"/>
  <c r="BA36" i="34" s="1"/>
  <c r="AU75" i="101"/>
  <c r="AU88" i="101" s="1"/>
  <c r="AU77" i="9"/>
  <c r="P40" i="4"/>
  <c r="S72" i="9"/>
  <c r="AH45" i="9"/>
  <c r="BG43" i="9"/>
  <c r="D105" i="33"/>
  <c r="D106" i="33" s="1"/>
  <c r="BJ72" i="9"/>
  <c r="AB40" i="31"/>
  <c r="P36" i="36"/>
  <c r="AN77" i="34"/>
  <c r="P72" i="4"/>
  <c r="P45" i="30"/>
  <c r="AM75" i="101"/>
  <c r="AM88" i="101" s="1"/>
  <c r="AM77" i="9"/>
  <c r="AB36" i="29"/>
  <c r="P40" i="30"/>
  <c r="AB36" i="36"/>
  <c r="AB77" i="32"/>
  <c r="P77" i="28"/>
  <c r="AL45" i="9"/>
  <c r="BG34" i="9"/>
  <c r="BF77" i="9"/>
  <c r="Q28" i="9"/>
  <c r="P21" i="9"/>
  <c r="AN28" i="4"/>
  <c r="P36" i="35"/>
  <c r="AV36" i="9"/>
  <c r="BK38" i="9"/>
  <c r="AU72" i="9"/>
  <c r="AE36" i="9"/>
  <c r="AB40" i="28"/>
  <c r="P72" i="29"/>
  <c r="BA43" i="27"/>
  <c r="BA45" i="27" s="1"/>
  <c r="BF34" i="9"/>
  <c r="AB40" i="32"/>
  <c r="AN72" i="33"/>
  <c r="S40" i="9"/>
  <c r="AB45" i="4"/>
  <c r="AN70" i="9"/>
  <c r="AO72" i="9"/>
  <c r="AN40" i="27"/>
  <c r="E75" i="101"/>
  <c r="D75" i="9"/>
  <c r="E77" i="9"/>
  <c r="BG79" i="36"/>
  <c r="BG84" i="36" s="1"/>
  <c r="BG88" i="36" s="1"/>
  <c r="BD38" i="9"/>
  <c r="AY40" i="9"/>
  <c r="AP72" i="9"/>
  <c r="AN72" i="32"/>
  <c r="BL38" i="9"/>
  <c r="BF70" i="9"/>
  <c r="G88" i="101"/>
  <c r="AN45" i="29"/>
  <c r="AX72" i="9"/>
  <c r="P72" i="33"/>
  <c r="BK36" i="9"/>
  <c r="AB77" i="34"/>
  <c r="BK75" i="9"/>
  <c r="AO45" i="9"/>
  <c r="AN43" i="9"/>
  <c r="P77" i="30"/>
  <c r="BA38" i="28"/>
  <c r="BA40" i="28" s="1"/>
  <c r="AK40" i="9"/>
  <c r="P72" i="32"/>
  <c r="BH36" i="9"/>
  <c r="BH38" i="9"/>
  <c r="AY75" i="101"/>
  <c r="AY88" i="101" s="1"/>
  <c r="AY77" i="9"/>
  <c r="P72" i="30"/>
  <c r="BB70" i="9"/>
  <c r="BB72" i="4"/>
  <c r="BB72" i="9" s="1"/>
  <c r="BA70" i="4"/>
  <c r="BA72" i="4" s="1"/>
  <c r="BA75" i="36"/>
  <c r="BA77" i="36" s="1"/>
  <c r="R36" i="9"/>
  <c r="AL40" i="9"/>
  <c r="BH70" i="9"/>
  <c r="BA38" i="35"/>
  <c r="BA40" i="35" s="1"/>
  <c r="BG45" i="9"/>
  <c r="AQ36" i="9"/>
  <c r="R40" i="9"/>
  <c r="BJ70" i="9"/>
  <c r="AW77" i="9"/>
  <c r="AW75" i="101"/>
  <c r="AW88" i="101" s="1"/>
  <c r="BC43" i="9"/>
  <c r="AB36" i="27"/>
  <c r="P45" i="36"/>
  <c r="AN45" i="27"/>
  <c r="S36" i="9"/>
  <c r="P45" i="4"/>
  <c r="AN45" i="35"/>
  <c r="S75" i="101"/>
  <c r="S88" i="101" s="1"/>
  <c r="S77" i="9"/>
  <c r="BA43" i="36"/>
  <c r="BA45" i="36" s="1"/>
  <c r="AB77" i="30"/>
  <c r="BA43" i="29"/>
  <c r="BA45" i="29" s="1"/>
  <c r="BK70" i="9"/>
  <c r="BK43" i="9"/>
  <c r="BF75" i="9"/>
  <c r="P24" i="9"/>
  <c r="AV79" i="9"/>
  <c r="AV84" i="9" s="1"/>
  <c r="AV88" i="9" s="1"/>
  <c r="AB72" i="31"/>
  <c r="BK40" i="9"/>
  <c r="BA70" i="31"/>
  <c r="BA72" i="31" s="1"/>
  <c r="P77" i="32"/>
  <c r="P77" i="31"/>
  <c r="AN77" i="35"/>
  <c r="BH43" i="9"/>
  <c r="AB45" i="33"/>
  <c r="W40" i="9"/>
  <c r="BH79" i="28"/>
  <c r="BH84" i="28" s="1"/>
  <c r="BH88" i="28" s="1"/>
  <c r="BA38" i="29"/>
  <c r="BA40" i="29" s="1"/>
  <c r="AN72" i="4"/>
  <c r="BB75" i="9"/>
  <c r="BA75" i="4"/>
  <c r="BA77" i="4" s="1"/>
  <c r="BB77" i="4"/>
  <c r="BB77" i="9" s="1"/>
  <c r="AN72" i="36"/>
  <c r="R75" i="101"/>
  <c r="R88" i="101" s="1"/>
  <c r="R77" i="9"/>
  <c r="AN36" i="36"/>
  <c r="AI45" i="9"/>
  <c r="BD40" i="9"/>
  <c r="BJ28" i="9"/>
  <c r="X40" i="9"/>
  <c r="AB36" i="4"/>
  <c r="BA38" i="33"/>
  <c r="BA40" i="33" s="1"/>
  <c r="AR40" i="9"/>
  <c r="AN45" i="28"/>
  <c r="D36" i="4"/>
  <c r="AB79" i="4"/>
  <c r="AB84" i="4" s="1"/>
  <c r="AB88" i="4" s="1"/>
  <c r="AB28" i="4"/>
  <c r="BE36" i="9"/>
  <c r="P72" i="28"/>
  <c r="BC79" i="33"/>
  <c r="BC84" i="33" s="1"/>
  <c r="BC88" i="33" s="1"/>
  <c r="AB72" i="36"/>
  <c r="AN40" i="31"/>
  <c r="BA28" i="33"/>
  <c r="I88" i="101"/>
  <c r="Q75" i="101"/>
  <c r="Q77" i="9"/>
  <c r="P75" i="9"/>
  <c r="AH40" i="9"/>
  <c r="BC72" i="9"/>
  <c r="P79" i="32"/>
  <c r="P84" i="32" s="1"/>
  <c r="P88" i="32" s="1"/>
  <c r="AT75" i="101"/>
  <c r="AT88" i="101" s="1"/>
  <c r="AT77" i="9"/>
  <c r="BE43" i="9"/>
  <c r="U36" i="9"/>
  <c r="AA45" i="9"/>
  <c r="AC75" i="101"/>
  <c r="AB75" i="9"/>
  <c r="AC77" i="9"/>
  <c r="BG79" i="31"/>
  <c r="BG84" i="31" s="1"/>
  <c r="BG88" i="31" s="1"/>
  <c r="BC38" i="9"/>
  <c r="BA28" i="30"/>
  <c r="AB40" i="33"/>
  <c r="AC40" i="9"/>
  <c r="AB38" i="9"/>
  <c r="J88" i="101"/>
  <c r="BA34" i="36"/>
  <c r="BA36" i="36" s="1"/>
  <c r="AN77" i="33"/>
  <c r="BA75" i="32"/>
  <c r="BA77" i="32" s="1"/>
  <c r="BD79" i="27"/>
  <c r="BD84" i="27" s="1"/>
  <c r="BD88" i="27" s="1"/>
  <c r="AN45" i="30"/>
  <c r="D45" i="30"/>
  <c r="T45" i="9"/>
  <c r="U75" i="101"/>
  <c r="U88" i="101" s="1"/>
  <c r="U77" i="9"/>
  <c r="P77" i="36"/>
  <c r="BK72" i="9"/>
  <c r="BK45" i="9"/>
  <c r="AB72" i="34"/>
  <c r="T36" i="9"/>
  <c r="AB77" i="29"/>
  <c r="AN72" i="30"/>
  <c r="AH36" i="9"/>
  <c r="BH45" i="9"/>
  <c r="AN40" i="33"/>
  <c r="AK45" i="9"/>
  <c r="BA28" i="27"/>
  <c r="BA28" i="36"/>
  <c r="AA75" i="101"/>
  <c r="AA88" i="101" s="1"/>
  <c r="AA77" i="9"/>
  <c r="AB77" i="36"/>
  <c r="BD70" i="9"/>
  <c r="BE70" i="9"/>
  <c r="AB79" i="29"/>
  <c r="AB84" i="29" s="1"/>
  <c r="AB88" i="29" s="1"/>
  <c r="U45" i="9"/>
  <c r="AW72" i="9"/>
  <c r="AG75" i="101"/>
  <c r="AG88" i="101" s="1"/>
  <c r="AG77" i="9"/>
  <c r="AD72" i="9"/>
  <c r="BA38" i="36"/>
  <c r="BA40" i="36" s="1"/>
  <c r="AN36" i="30"/>
  <c r="AN77" i="32"/>
  <c r="BJ36" i="9"/>
  <c r="AB24" i="9"/>
  <c r="AC79" i="9"/>
  <c r="AC84" i="9" s="1"/>
  <c r="AC88" i="9" s="1"/>
  <c r="AB21" i="9"/>
  <c r="AC28" i="9"/>
  <c r="BE34" i="9"/>
  <c r="AG45" i="9"/>
  <c r="AQ45" i="9"/>
  <c r="AP75" i="101"/>
  <c r="AP88" i="101" s="1"/>
  <c r="AP77" i="9"/>
  <c r="N88" i="101"/>
  <c r="AB40" i="36"/>
  <c r="BA70" i="27"/>
  <c r="BA72" i="27" s="1"/>
  <c r="BF40" i="9"/>
  <c r="BD79" i="33"/>
  <c r="BD84" i="33" s="1"/>
  <c r="BD88" i="33" s="1"/>
  <c r="R45" i="9"/>
  <c r="AR36" i="9"/>
  <c r="BC70" i="9"/>
  <c r="AX36" i="9"/>
  <c r="BA43" i="28"/>
  <c r="BA45" i="28" s="1"/>
  <c r="BE45" i="9"/>
  <c r="AB77" i="4"/>
  <c r="E72" i="9"/>
  <c r="D70" i="9"/>
  <c r="BA43" i="35"/>
  <c r="BA45" i="35" s="1"/>
  <c r="BG72" i="9"/>
  <c r="BL28" i="9"/>
  <c r="AB36" i="34"/>
  <c r="BC40" i="9"/>
  <c r="BA34" i="35"/>
  <c r="BA36" i="35" s="1"/>
  <c r="BK79" i="34"/>
  <c r="BK84" i="34" s="1"/>
  <c r="BK88" i="34" s="1"/>
  <c r="BJ79" i="33"/>
  <c r="BJ84" i="33" s="1"/>
  <c r="BJ88" i="33" s="1"/>
  <c r="AB45" i="29"/>
  <c r="AB36" i="32"/>
  <c r="AN77" i="28"/>
  <c r="AF75" i="101"/>
  <c r="AF88" i="101" s="1"/>
  <c r="AF77" i="9"/>
  <c r="AS75" i="101"/>
  <c r="AS88" i="101" s="1"/>
  <c r="AS77" i="9"/>
  <c r="BA28" i="28"/>
  <c r="BB43" i="9"/>
  <c r="BB45" i="4"/>
  <c r="BB45" i="9" s="1"/>
  <c r="BA43" i="4"/>
  <c r="BA45" i="4" s="1"/>
  <c r="AO75" i="101"/>
  <c r="AO77" i="9"/>
  <c r="AN75" i="9"/>
  <c r="AB45" i="35"/>
  <c r="AE72" i="9"/>
  <c r="V40" i="9"/>
  <c r="AM45" i="9"/>
  <c r="AY45" i="9"/>
  <c r="BK28" i="9"/>
  <c r="BA28" i="31"/>
  <c r="P28" i="4"/>
  <c r="AB40" i="27"/>
  <c r="AY36" i="9"/>
  <c r="Z40" i="9"/>
  <c r="AS36" i="9"/>
  <c r="AL36" i="9"/>
  <c r="BI28" i="9"/>
  <c r="Y36" i="9"/>
  <c r="AB36" i="31"/>
  <c r="D24" i="9"/>
  <c r="AQ75" i="101"/>
  <c r="AQ88" i="101" s="1"/>
  <c r="AQ77" i="9"/>
  <c r="BA70" i="34"/>
  <c r="BA72" i="34" s="1"/>
  <c r="AN40" i="30"/>
  <c r="AI75" i="101"/>
  <c r="AI88" i="101" s="1"/>
  <c r="AI77" i="9"/>
  <c r="P36" i="27"/>
  <c r="BI38" i="9"/>
  <c r="AU40" i="9"/>
  <c r="AW45" i="9"/>
  <c r="D45" i="4"/>
  <c r="AC36" i="9"/>
  <c r="AB34" i="9"/>
  <c r="BE72" i="9"/>
  <c r="AK36" i="9"/>
  <c r="AI72" i="9"/>
  <c r="V36" i="9"/>
  <c r="BA38" i="27"/>
  <c r="BA40" i="27" s="1"/>
  <c r="BA34" i="32"/>
  <c r="BA36" i="32" s="1"/>
  <c r="P72" i="36"/>
  <c r="BJ34" i="9"/>
  <c r="AN72" i="34"/>
  <c r="AP40" i="9"/>
  <c r="BA70" i="36"/>
  <c r="BA72" i="36" s="1"/>
  <c r="AS79" i="9"/>
  <c r="AS84" i="9" s="1"/>
  <c r="AS88" i="9" s="1"/>
  <c r="AB72" i="27"/>
  <c r="P36" i="4"/>
  <c r="D40" i="4"/>
  <c r="AB72" i="28"/>
  <c r="BF38" i="9"/>
  <c r="AQ40" i="9"/>
  <c r="X72" i="9"/>
  <c r="AT40" i="9"/>
  <c r="BI79" i="33"/>
  <c r="BI84" i="33" s="1"/>
  <c r="BI88" i="33" s="1"/>
  <c r="AN79" i="33"/>
  <c r="AN84" i="33" s="1"/>
  <c r="AN88" i="33" s="1"/>
  <c r="AM36" i="9"/>
  <c r="AB72" i="4"/>
  <c r="BH28" i="9"/>
  <c r="P40" i="35"/>
  <c r="BG70" i="9"/>
  <c r="AN77" i="27"/>
  <c r="BF45" i="9"/>
  <c r="AN45" i="31"/>
  <c r="AK72" i="9"/>
  <c r="AB72" i="29"/>
  <c r="AN36" i="28"/>
  <c r="AU36" i="9"/>
  <c r="BE79" i="36"/>
  <c r="BE84" i="36" s="1"/>
  <c r="BE88" i="36" s="1"/>
  <c r="T72" i="9"/>
  <c r="D21" i="9"/>
  <c r="E28" i="9"/>
  <c r="AO40" i="9"/>
  <c r="AN38" i="9"/>
  <c r="M88" i="101"/>
  <c r="AN40" i="36"/>
  <c r="BK79" i="29"/>
  <c r="BK84" i="29" s="1"/>
  <c r="BK88" i="29" s="1"/>
  <c r="BG38" i="9"/>
  <c r="BB24" i="9"/>
  <c r="BA24" i="9" s="1"/>
  <c r="BA24" i="4"/>
  <c r="P40" i="29"/>
  <c r="Y75" i="101"/>
  <c r="Y88" i="101" s="1"/>
  <c r="Y77" i="9"/>
  <c r="AT72" i="9"/>
  <c r="AN36" i="34"/>
  <c r="P45" i="27"/>
  <c r="Y72" i="9"/>
  <c r="AV45" i="9"/>
  <c r="BJ45" i="9"/>
  <c r="BI40" i="9"/>
  <c r="BE28" i="9"/>
  <c r="AJ36" i="9"/>
  <c r="AR72" i="9"/>
  <c r="P45" i="31"/>
  <c r="D43" i="9"/>
  <c r="E45" i="9"/>
  <c r="AB40" i="4"/>
  <c r="AB77" i="33"/>
  <c r="AJ45" i="9"/>
  <c r="AB77" i="27"/>
  <c r="AB45" i="32"/>
  <c r="AG72" i="9"/>
  <c r="BA75" i="35"/>
  <c r="BA77" i="35" s="1"/>
  <c r="AV40" i="9"/>
  <c r="AN24" i="9"/>
  <c r="BA43" i="30"/>
  <c r="BA45" i="30" s="1"/>
  <c r="AE40" i="9"/>
  <c r="K88" i="101"/>
  <c r="AW40" i="9"/>
  <c r="BI77" i="9"/>
  <c r="BA75" i="33"/>
  <c r="BA77" i="33" s="1"/>
  <c r="Q36" i="9"/>
  <c r="P34" i="9"/>
  <c r="BA38" i="4"/>
  <c r="BA40" i="4" s="1"/>
  <c r="BB38" i="9"/>
  <c r="BB40" i="4"/>
  <c r="BB40" i="9" s="1"/>
  <c r="AN36" i="29"/>
  <c r="Z72" i="9"/>
  <c r="BF79" i="31"/>
  <c r="BF84" i="31" s="1"/>
  <c r="BF88" i="31" s="1"/>
  <c r="Q45" i="9"/>
  <c r="P43" i="9"/>
  <c r="BA34" i="29"/>
  <c r="BA36" i="29" s="1"/>
  <c r="AB77" i="31"/>
  <c r="BF43" i="9"/>
  <c r="AB72" i="32"/>
  <c r="BA75" i="27"/>
  <c r="BA77" i="27" s="1"/>
  <c r="BC79" i="29"/>
  <c r="BC84" i="29" s="1"/>
  <c r="BC88" i="29" s="1"/>
  <c r="BA38" i="34" l="1"/>
  <c r="BA40" i="34" s="1"/>
  <c r="BJ79" i="29"/>
  <c r="BJ84" i="29" s="1"/>
  <c r="BJ88" i="29" s="1"/>
  <c r="BL79" i="33"/>
  <c r="BL84" i="33" s="1"/>
  <c r="BL88" i="33" s="1"/>
  <c r="BC79" i="35"/>
  <c r="BC84" i="35" s="1"/>
  <c r="BC88" i="35" s="1"/>
  <c r="BE79" i="28"/>
  <c r="BE84" i="28" s="1"/>
  <c r="BE88" i="28" s="1"/>
  <c r="BI79" i="36"/>
  <c r="BI84" i="36" s="1"/>
  <c r="BI88" i="36" s="1"/>
  <c r="BD79" i="34"/>
  <c r="BD84" i="34" s="1"/>
  <c r="BD88" i="34" s="1"/>
  <c r="BC79" i="34"/>
  <c r="BC84" i="34" s="1"/>
  <c r="BC88" i="34" s="1"/>
  <c r="BC75" i="9"/>
  <c r="BJ79" i="36"/>
  <c r="BJ84" i="36" s="1"/>
  <c r="BJ88" i="36" s="1"/>
  <c r="BL43" i="9"/>
  <c r="BA75" i="34"/>
  <c r="BA77" i="34" s="1"/>
  <c r="BF79" i="34"/>
  <c r="BF84" i="34" s="1"/>
  <c r="BF88" i="34" s="1"/>
  <c r="BJ79" i="34"/>
  <c r="BJ84" i="34" s="1"/>
  <c r="BJ88" i="34" s="1"/>
  <c r="BC79" i="27"/>
  <c r="BC84" i="27" s="1"/>
  <c r="BC88" i="27" s="1"/>
  <c r="BF79" i="35"/>
  <c r="BF84" i="35" s="1"/>
  <c r="BF88" i="35" s="1"/>
  <c r="BF79" i="28"/>
  <c r="BF84" i="28" s="1"/>
  <c r="BF88" i="28" s="1"/>
  <c r="BL79" i="30"/>
  <c r="BL84" i="30" s="1"/>
  <c r="BL88" i="30" s="1"/>
  <c r="BL79" i="28"/>
  <c r="BL84" i="28" s="1"/>
  <c r="BL88" i="28" s="1"/>
  <c r="BI79" i="31"/>
  <c r="BI84" i="31" s="1"/>
  <c r="BI88" i="31" s="1"/>
  <c r="BJ38" i="9"/>
  <c r="BA43" i="33"/>
  <c r="BA45" i="33" s="1"/>
  <c r="BJ75" i="9"/>
  <c r="BJ79" i="28"/>
  <c r="BJ84" i="28" s="1"/>
  <c r="BJ88" i="28" s="1"/>
  <c r="BG79" i="32"/>
  <c r="BG84" i="32" s="1"/>
  <c r="BG88" i="32" s="1"/>
  <c r="BK55" i="31"/>
  <c r="BK79" i="31"/>
  <c r="BK84" i="31" s="1"/>
  <c r="BK88" i="31" s="1"/>
  <c r="BG75" i="101"/>
  <c r="BG88" i="101" s="1"/>
  <c r="D53" i="35"/>
  <c r="BE79" i="35"/>
  <c r="BE84" i="35" s="1"/>
  <c r="BE88" i="35" s="1"/>
  <c r="BJ79" i="35"/>
  <c r="BJ84" i="35" s="1"/>
  <c r="BJ88" i="35" s="1"/>
  <c r="BL79" i="36"/>
  <c r="BL84" i="36" s="1"/>
  <c r="BL88" i="36" s="1"/>
  <c r="BG79" i="29"/>
  <c r="BG84" i="29" s="1"/>
  <c r="BG88" i="29" s="1"/>
  <c r="BF79" i="27"/>
  <c r="BF84" i="27" s="1"/>
  <c r="BF88" i="27" s="1"/>
  <c r="BK79" i="36"/>
  <c r="BK84" i="36" s="1"/>
  <c r="BK88" i="36" s="1"/>
  <c r="BK79" i="35"/>
  <c r="BK84" i="35" s="1"/>
  <c r="BK88" i="35" s="1"/>
  <c r="BF79" i="29"/>
  <c r="BF84" i="29" s="1"/>
  <c r="BF88" i="29" s="1"/>
  <c r="AI53" i="9"/>
  <c r="AI55" i="9" s="1"/>
  <c r="BL79" i="27"/>
  <c r="BL84" i="27" s="1"/>
  <c r="BL88" i="27" s="1"/>
  <c r="AD53" i="9"/>
  <c r="AD55" i="9" s="1"/>
  <c r="AJ53" i="9"/>
  <c r="AJ79" i="9" s="1"/>
  <c r="AJ84" i="9" s="1"/>
  <c r="AJ88" i="9" s="1"/>
  <c r="BK79" i="30"/>
  <c r="BK84" i="30" s="1"/>
  <c r="BK88" i="30" s="1"/>
  <c r="BC53" i="36"/>
  <c r="BC55" i="36" s="1"/>
  <c r="BD55" i="28"/>
  <c r="BD79" i="28"/>
  <c r="BD84" i="28" s="1"/>
  <c r="BD88" i="28" s="1"/>
  <c r="BI53" i="27"/>
  <c r="BI55" i="27" s="1"/>
  <c r="BL53" i="4"/>
  <c r="BL55" i="4" s="1"/>
  <c r="P53" i="29"/>
  <c r="BE79" i="27"/>
  <c r="BE84" i="27" s="1"/>
  <c r="BE88" i="27" s="1"/>
  <c r="BF79" i="36"/>
  <c r="BF84" i="36" s="1"/>
  <c r="BF88" i="36" s="1"/>
  <c r="BL79" i="35"/>
  <c r="BL84" i="35" s="1"/>
  <c r="BL88" i="35" s="1"/>
  <c r="BD79" i="30"/>
  <c r="BD84" i="30" s="1"/>
  <c r="BD88" i="30" s="1"/>
  <c r="BC79" i="32"/>
  <c r="BC84" i="32" s="1"/>
  <c r="BC88" i="32" s="1"/>
  <c r="BF79" i="32"/>
  <c r="BF84" i="32" s="1"/>
  <c r="BF88" i="32" s="1"/>
  <c r="BJ79" i="27"/>
  <c r="BJ84" i="27" s="1"/>
  <c r="BJ88" i="27" s="1"/>
  <c r="BD79" i="31"/>
  <c r="BD84" i="31" s="1"/>
  <c r="BD88" i="31" s="1"/>
  <c r="BH79" i="34"/>
  <c r="BH84" i="34" s="1"/>
  <c r="BH88" i="34" s="1"/>
  <c r="BC79" i="31"/>
  <c r="BC84" i="31" s="1"/>
  <c r="BC88" i="31" s="1"/>
  <c r="BF79" i="30"/>
  <c r="BF84" i="30" s="1"/>
  <c r="BF88" i="30" s="1"/>
  <c r="BE79" i="31"/>
  <c r="BE84" i="31" s="1"/>
  <c r="BE88" i="31" s="1"/>
  <c r="BI79" i="30"/>
  <c r="BI84" i="30" s="1"/>
  <c r="BI88" i="30" s="1"/>
  <c r="BH79" i="36"/>
  <c r="BH84" i="36" s="1"/>
  <c r="BH88" i="36" s="1"/>
  <c r="BE79" i="32"/>
  <c r="BE84" i="32" s="1"/>
  <c r="BE88" i="32" s="1"/>
  <c r="BH79" i="29"/>
  <c r="BH84" i="29" s="1"/>
  <c r="BH88" i="29" s="1"/>
  <c r="BL79" i="31"/>
  <c r="BL84" i="31" s="1"/>
  <c r="BL88" i="31" s="1"/>
  <c r="BI79" i="34"/>
  <c r="BI84" i="34" s="1"/>
  <c r="BI88" i="34" s="1"/>
  <c r="BL79" i="32"/>
  <c r="BL84" i="32" s="1"/>
  <c r="BL88" i="32" s="1"/>
  <c r="BC79" i="28"/>
  <c r="BC84" i="28" s="1"/>
  <c r="BC88" i="28" s="1"/>
  <c r="BE79" i="29"/>
  <c r="BE84" i="29" s="1"/>
  <c r="BE88" i="29" s="1"/>
  <c r="P55" i="27"/>
  <c r="P79" i="27"/>
  <c r="P84" i="27" s="1"/>
  <c r="P88" i="27" s="1"/>
  <c r="P55" i="29"/>
  <c r="P55" i="4"/>
  <c r="P79" i="4"/>
  <c r="P84" i="4" s="1"/>
  <c r="P88" i="4" s="1"/>
  <c r="P105" i="4" s="1"/>
  <c r="P106" i="4" s="1"/>
  <c r="BI55" i="28"/>
  <c r="BI79" i="28"/>
  <c r="BI84" i="28" s="1"/>
  <c r="BI88" i="28" s="1"/>
  <c r="Y55" i="9"/>
  <c r="Y79" i="9"/>
  <c r="Y84" i="9" s="1"/>
  <c r="Y88" i="9" s="1"/>
  <c r="AB55" i="36"/>
  <c r="AB79" i="36"/>
  <c r="AB84" i="36" s="1"/>
  <c r="AB88" i="36" s="1"/>
  <c r="AB105" i="36" s="1"/>
  <c r="AB106" i="36" s="1"/>
  <c r="AB105" i="28"/>
  <c r="AB106" i="28" s="1"/>
  <c r="BD55" i="35"/>
  <c r="BD79" i="35"/>
  <c r="BD84" i="35" s="1"/>
  <c r="BD88" i="35" s="1"/>
  <c r="D55" i="36"/>
  <c r="D79" i="36"/>
  <c r="D84" i="36" s="1"/>
  <c r="D88" i="36" s="1"/>
  <c r="AX55" i="9"/>
  <c r="BJ79" i="32"/>
  <c r="BJ84" i="32" s="1"/>
  <c r="BJ88" i="32" s="1"/>
  <c r="BB55" i="36"/>
  <c r="BB79" i="36"/>
  <c r="BB84" i="36" s="1"/>
  <c r="BB88" i="36" s="1"/>
  <c r="AU55" i="9"/>
  <c r="AN55" i="36"/>
  <c r="BB55" i="34"/>
  <c r="BB79" i="34"/>
  <c r="BB84" i="34" s="1"/>
  <c r="BB88" i="34" s="1"/>
  <c r="AT55" i="9"/>
  <c r="S55" i="28"/>
  <c r="S79" i="28"/>
  <c r="S84" i="28" s="1"/>
  <c r="S88" i="28" s="1"/>
  <c r="BB55" i="29"/>
  <c r="BA53" i="29"/>
  <c r="BA55" i="29" s="1"/>
  <c r="BB79" i="29"/>
  <c r="BB84" i="29" s="1"/>
  <c r="BB88" i="29" s="1"/>
  <c r="AI55" i="31"/>
  <c r="AI79" i="31"/>
  <c r="AI84" i="31" s="1"/>
  <c r="AI88" i="31" s="1"/>
  <c r="AM55" i="9"/>
  <c r="D55" i="31"/>
  <c r="D79" i="31"/>
  <c r="D84" i="31" s="1"/>
  <c r="D88" i="31" s="1"/>
  <c r="V55" i="29"/>
  <c r="V79" i="29"/>
  <c r="V84" i="29" s="1"/>
  <c r="V88" i="29" s="1"/>
  <c r="AE55" i="34"/>
  <c r="AE79" i="34"/>
  <c r="AE84" i="34" s="1"/>
  <c r="AE88" i="34" s="1"/>
  <c r="AK55" i="30"/>
  <c r="AK79" i="30"/>
  <c r="AK84" i="30" s="1"/>
  <c r="AK88" i="30" s="1"/>
  <c r="T55" i="9"/>
  <c r="BJ55" i="4"/>
  <c r="BJ79" i="4"/>
  <c r="BJ84" i="4" s="1"/>
  <c r="BJ88" i="4" s="1"/>
  <c r="AN55" i="32"/>
  <c r="AK55" i="9"/>
  <c r="BB55" i="27"/>
  <c r="BB79" i="27"/>
  <c r="BB84" i="27" s="1"/>
  <c r="BB88" i="27" s="1"/>
  <c r="BG55" i="4"/>
  <c r="BG79" i="4"/>
  <c r="BG84" i="4" s="1"/>
  <c r="BG88" i="4" s="1"/>
  <c r="AJ55" i="35"/>
  <c r="AJ79" i="35"/>
  <c r="AJ84" i="35" s="1"/>
  <c r="AJ88" i="35" s="1"/>
  <c r="G55" i="9"/>
  <c r="G79" i="9"/>
  <c r="G84" i="9" s="1"/>
  <c r="G88" i="9" s="1"/>
  <c r="X53" i="9"/>
  <c r="AB55" i="34"/>
  <c r="AN55" i="29"/>
  <c r="H55" i="9"/>
  <c r="H79" i="9"/>
  <c r="H84" i="9" s="1"/>
  <c r="H88" i="9" s="1"/>
  <c r="BB55" i="31"/>
  <c r="BB79" i="31"/>
  <c r="BB84" i="31" s="1"/>
  <c r="BB88" i="31" s="1"/>
  <c r="AS55" i="9"/>
  <c r="BH55" i="4"/>
  <c r="BH79" i="4"/>
  <c r="BH84" i="4" s="1"/>
  <c r="BH88" i="4" s="1"/>
  <c r="AN79" i="32"/>
  <c r="AN84" i="32" s="1"/>
  <c r="AN88" i="32" s="1"/>
  <c r="S55" i="32"/>
  <c r="S79" i="32"/>
  <c r="S84" i="32" s="1"/>
  <c r="S88" i="32" s="1"/>
  <c r="AM55" i="36"/>
  <c r="AM79" i="36"/>
  <c r="AM84" i="36" s="1"/>
  <c r="AM88" i="36" s="1"/>
  <c r="AN79" i="29"/>
  <c r="AN84" i="29" s="1"/>
  <c r="AN88" i="29" s="1"/>
  <c r="AB55" i="27"/>
  <c r="Z55" i="9"/>
  <c r="AO55" i="30"/>
  <c r="AN53" i="30"/>
  <c r="AO79" i="30"/>
  <c r="AO84" i="30" s="1"/>
  <c r="AO88" i="30" s="1"/>
  <c r="BH79" i="27"/>
  <c r="BH84" i="27" s="1"/>
  <c r="BH88" i="27" s="1"/>
  <c r="BG79" i="27"/>
  <c r="BG84" i="27" s="1"/>
  <c r="BG88" i="27" s="1"/>
  <c r="W55" i="9"/>
  <c r="AO53" i="9"/>
  <c r="D55" i="34"/>
  <c r="D79" i="34"/>
  <c r="D84" i="34" s="1"/>
  <c r="D88" i="34" s="1"/>
  <c r="BD55" i="4"/>
  <c r="BD53" i="9"/>
  <c r="BD79" i="4"/>
  <c r="BD84" i="4" s="1"/>
  <c r="BB55" i="32"/>
  <c r="BA53" i="32"/>
  <c r="BA55" i="32" s="1"/>
  <c r="BB79" i="32"/>
  <c r="BB84" i="32" s="1"/>
  <c r="BB88" i="32" s="1"/>
  <c r="V55" i="28"/>
  <c r="V79" i="28"/>
  <c r="V84" i="28" s="1"/>
  <c r="V88" i="28" s="1"/>
  <c r="AI55" i="35"/>
  <c r="AI79" i="35"/>
  <c r="AI84" i="35" s="1"/>
  <c r="AI88" i="35" s="1"/>
  <c r="D55" i="28"/>
  <c r="D79" i="28"/>
  <c r="D84" i="28" s="1"/>
  <c r="D88" i="28" s="1"/>
  <c r="BE53" i="9"/>
  <c r="BE55" i="4"/>
  <c r="BE79" i="4"/>
  <c r="BE84" i="4" s="1"/>
  <c r="BE88" i="4" s="1"/>
  <c r="BH53" i="35"/>
  <c r="BE55" i="30"/>
  <c r="BE79" i="30"/>
  <c r="BE84" i="30" s="1"/>
  <c r="BE88" i="30" s="1"/>
  <c r="BK55" i="32"/>
  <c r="BK79" i="32"/>
  <c r="BK84" i="32" s="1"/>
  <c r="BK88" i="32" s="1"/>
  <c r="X55" i="28"/>
  <c r="X79" i="28"/>
  <c r="X84" i="28" s="1"/>
  <c r="X88" i="28" s="1"/>
  <c r="R55" i="32"/>
  <c r="R79" i="32"/>
  <c r="R84" i="32" s="1"/>
  <c r="R88" i="32" s="1"/>
  <c r="BB53" i="30"/>
  <c r="AB79" i="27"/>
  <c r="AB84" i="27" s="1"/>
  <c r="AB88" i="27" s="1"/>
  <c r="M55" i="9"/>
  <c r="M79" i="9"/>
  <c r="M84" i="9" s="1"/>
  <c r="M88" i="9" s="1"/>
  <c r="F55" i="9"/>
  <c r="F79" i="9"/>
  <c r="F84" i="9" s="1"/>
  <c r="F88" i="9" s="1"/>
  <c r="AN55" i="4"/>
  <c r="P55" i="35"/>
  <c r="D55" i="27"/>
  <c r="D79" i="27"/>
  <c r="D84" i="27" s="1"/>
  <c r="D88" i="27" s="1"/>
  <c r="J55" i="9"/>
  <c r="J79" i="9"/>
  <c r="J84" i="9" s="1"/>
  <c r="J88" i="9" s="1"/>
  <c r="AN55" i="35"/>
  <c r="X55" i="27"/>
  <c r="X79" i="27"/>
  <c r="X84" i="27" s="1"/>
  <c r="X88" i="27" s="1"/>
  <c r="AW55" i="9"/>
  <c r="AG55" i="9"/>
  <c r="BB55" i="35"/>
  <c r="BB79" i="35"/>
  <c r="BB84" i="35" s="1"/>
  <c r="BB88" i="35" s="1"/>
  <c r="AB55" i="4"/>
  <c r="BB55" i="28"/>
  <c r="BB79" i="28"/>
  <c r="BB84" i="28" s="1"/>
  <c r="BB88" i="28" s="1"/>
  <c r="AB55" i="28"/>
  <c r="BH55" i="32"/>
  <c r="BH79" i="32"/>
  <c r="BH84" i="32" s="1"/>
  <c r="BH88" i="32" s="1"/>
  <c r="AB53" i="35"/>
  <c r="K55" i="9"/>
  <c r="K79" i="9"/>
  <c r="K84" i="9" s="1"/>
  <c r="K88" i="9" s="1"/>
  <c r="R55" i="29"/>
  <c r="R79" i="29"/>
  <c r="R84" i="29" s="1"/>
  <c r="R88" i="29" s="1"/>
  <c r="AU79" i="9"/>
  <c r="AU84" i="9" s="1"/>
  <c r="AU88" i="9" s="1"/>
  <c r="AB55" i="32"/>
  <c r="AQ55" i="9"/>
  <c r="AN55" i="31"/>
  <c r="AX79" i="9"/>
  <c r="AX84" i="9" s="1"/>
  <c r="AX88" i="9" s="1"/>
  <c r="BH79" i="30"/>
  <c r="BH84" i="30" s="1"/>
  <c r="BH88" i="30" s="1"/>
  <c r="BE79" i="34"/>
  <c r="BE84" i="34" s="1"/>
  <c r="BE88" i="34" s="1"/>
  <c r="BC79" i="36"/>
  <c r="BC84" i="36" s="1"/>
  <c r="BC88" i="36" s="1"/>
  <c r="P55" i="30"/>
  <c r="BC53" i="9"/>
  <c r="BC55" i="4"/>
  <c r="BC55" i="9" s="1"/>
  <c r="BC79" i="4"/>
  <c r="BC84" i="4" s="1"/>
  <c r="BC88" i="4" s="1"/>
  <c r="AA53" i="9"/>
  <c r="AA55" i="4"/>
  <c r="AA79" i="4"/>
  <c r="AA84" i="4" s="1"/>
  <c r="AA88" i="4" s="1"/>
  <c r="AR55" i="9"/>
  <c r="BI55" i="4"/>
  <c r="BI79" i="4"/>
  <c r="BI84" i="4" s="1"/>
  <c r="BI88" i="4" s="1"/>
  <c r="D55" i="32"/>
  <c r="D79" i="32"/>
  <c r="D84" i="32" s="1"/>
  <c r="D88" i="32" s="1"/>
  <c r="AL55" i="31"/>
  <c r="AL79" i="31"/>
  <c r="AL84" i="31" s="1"/>
  <c r="AL88" i="31" s="1"/>
  <c r="Y55" i="30"/>
  <c r="Y79" i="30"/>
  <c r="Y84" i="30" s="1"/>
  <c r="Y88" i="30" s="1"/>
  <c r="AN55" i="27"/>
  <c r="O55" i="34"/>
  <c r="BL53" i="34"/>
  <c r="O79" i="34"/>
  <c r="O84" i="34" s="1"/>
  <c r="O88" i="34" s="1"/>
  <c r="BJ53" i="30"/>
  <c r="U55" i="9"/>
  <c r="P55" i="36"/>
  <c r="AH55" i="9"/>
  <c r="AJ55" i="30"/>
  <c r="AJ79" i="30"/>
  <c r="AJ84" i="30" s="1"/>
  <c r="AJ88" i="30" s="1"/>
  <c r="V53" i="9"/>
  <c r="BK79" i="28"/>
  <c r="BK84" i="28" s="1"/>
  <c r="BK88" i="28" s="1"/>
  <c r="AI55" i="27"/>
  <c r="AI79" i="27"/>
  <c r="AI84" i="27" s="1"/>
  <c r="AI88" i="27" s="1"/>
  <c r="BL55" i="29"/>
  <c r="BL79" i="29"/>
  <c r="BL84" i="29" s="1"/>
  <c r="BL88" i="29" s="1"/>
  <c r="AL53" i="9"/>
  <c r="D55" i="30"/>
  <c r="BH53" i="31"/>
  <c r="AP55" i="9"/>
  <c r="AY55" i="9"/>
  <c r="D55" i="29"/>
  <c r="D79" i="29"/>
  <c r="D84" i="29" s="1"/>
  <c r="D88" i="29" s="1"/>
  <c r="AE55" i="35"/>
  <c r="AE79" i="35"/>
  <c r="AE84" i="35" s="1"/>
  <c r="AE88" i="35" s="1"/>
  <c r="BC79" i="30"/>
  <c r="BC84" i="30" s="1"/>
  <c r="BC88" i="30" s="1"/>
  <c r="AW79" i="9"/>
  <c r="AW84" i="9" s="1"/>
  <c r="AW88" i="9" s="1"/>
  <c r="N55" i="9"/>
  <c r="N79" i="9"/>
  <c r="N84" i="9" s="1"/>
  <c r="N88" i="9" s="1"/>
  <c r="P55" i="34"/>
  <c r="P79" i="34"/>
  <c r="P84" i="34" s="1"/>
  <c r="P88" i="34" s="1"/>
  <c r="BI53" i="35"/>
  <c r="BI53" i="9" s="1"/>
  <c r="R55" i="9"/>
  <c r="BG79" i="30"/>
  <c r="BG84" i="30" s="1"/>
  <c r="BG88" i="30" s="1"/>
  <c r="AB55" i="29"/>
  <c r="BG55" i="34"/>
  <c r="BG79" i="34"/>
  <c r="BG84" i="34" s="1"/>
  <c r="BG88" i="34" s="1"/>
  <c r="BD79" i="32"/>
  <c r="BD84" i="32" s="1"/>
  <c r="BD88" i="32" s="1"/>
  <c r="D55" i="35"/>
  <c r="D79" i="35"/>
  <c r="D84" i="35" s="1"/>
  <c r="D88" i="35" s="1"/>
  <c r="AC55" i="9"/>
  <c r="I55" i="9"/>
  <c r="I79" i="9"/>
  <c r="I84" i="9" s="1"/>
  <c r="I88" i="9" s="1"/>
  <c r="BG53" i="35"/>
  <c r="J55" i="35"/>
  <c r="J79" i="35"/>
  <c r="J84" i="35" s="1"/>
  <c r="J88" i="35" s="1"/>
  <c r="Q55" i="9"/>
  <c r="BJ55" i="31"/>
  <c r="BJ79" i="31"/>
  <c r="BJ84" i="31" s="1"/>
  <c r="BJ88" i="31" s="1"/>
  <c r="AN55" i="34"/>
  <c r="AK79" i="9"/>
  <c r="AK84" i="9" s="1"/>
  <c r="AK88" i="9" s="1"/>
  <c r="P55" i="31"/>
  <c r="AY79" i="9"/>
  <c r="AY84" i="9" s="1"/>
  <c r="AY88" i="9" s="1"/>
  <c r="BK53" i="9"/>
  <c r="BK55" i="4"/>
  <c r="BK79" i="4"/>
  <c r="BK84" i="4" s="1"/>
  <c r="AB55" i="30"/>
  <c r="AD55" i="36"/>
  <c r="AD79" i="36"/>
  <c r="AD84" i="36" s="1"/>
  <c r="AD88" i="36" s="1"/>
  <c r="L55" i="9"/>
  <c r="L79" i="9"/>
  <c r="L84" i="9" s="1"/>
  <c r="L88" i="9" s="1"/>
  <c r="P53" i="28"/>
  <c r="AD55" i="32"/>
  <c r="AD79" i="32"/>
  <c r="AD84" i="32" s="1"/>
  <c r="AD88" i="32" s="1"/>
  <c r="P55" i="32"/>
  <c r="AV55" i="9"/>
  <c r="AF55" i="9"/>
  <c r="P79" i="30"/>
  <c r="P84" i="30" s="1"/>
  <c r="P88" i="30" s="1"/>
  <c r="BG53" i="28"/>
  <c r="BF53" i="9"/>
  <c r="BF55" i="4"/>
  <c r="BF55" i="9" s="1"/>
  <c r="BF79" i="4"/>
  <c r="BF84" i="4" s="1"/>
  <c r="S53" i="9"/>
  <c r="AQ79" i="9"/>
  <c r="AQ84" i="9" s="1"/>
  <c r="AQ88" i="9" s="1"/>
  <c r="O53" i="9"/>
  <c r="AB53" i="31"/>
  <c r="AE53" i="9"/>
  <c r="BK55" i="27"/>
  <c r="BK79" i="27"/>
  <c r="BK84" i="27" s="1"/>
  <c r="BK88" i="27" s="1"/>
  <c r="AN55" i="28"/>
  <c r="AN79" i="35"/>
  <c r="AN84" i="35" s="1"/>
  <c r="AN88" i="35" s="1"/>
  <c r="AH79" i="9"/>
  <c r="AH84" i="9" s="1"/>
  <c r="AH88" i="9" s="1"/>
  <c r="BK75" i="101"/>
  <c r="BK88" i="101" s="1"/>
  <c r="BF75" i="101"/>
  <c r="BF88" i="101" s="1"/>
  <c r="AB77" i="9"/>
  <c r="BA79" i="33"/>
  <c r="BA84" i="33" s="1"/>
  <c r="BA88" i="33" s="1"/>
  <c r="AN45" i="9"/>
  <c r="D28" i="9"/>
  <c r="AC88" i="101"/>
  <c r="AB75" i="101"/>
  <c r="AB88" i="101" s="1"/>
  <c r="BD75" i="101"/>
  <c r="BD88" i="101" s="1"/>
  <c r="F88" i="101"/>
  <c r="BC75" i="101"/>
  <c r="BC88" i="101" s="1"/>
  <c r="BA28" i="4"/>
  <c r="P105" i="32"/>
  <c r="P106" i="32" s="1"/>
  <c r="D45" i="9"/>
  <c r="AN77" i="9"/>
  <c r="AN72" i="9"/>
  <c r="AN105" i="4"/>
  <c r="AN106" i="4" s="1"/>
  <c r="AB105" i="34"/>
  <c r="AB106" i="34" s="1"/>
  <c r="BE75" i="101"/>
  <c r="BE88" i="101" s="1"/>
  <c r="AN28" i="9"/>
  <c r="AN36" i="9"/>
  <c r="D40" i="9"/>
  <c r="AB105" i="4"/>
  <c r="AB106" i="4" s="1"/>
  <c r="P40" i="9"/>
  <c r="P45" i="9"/>
  <c r="BH75" i="101"/>
  <c r="BH88" i="101" s="1"/>
  <c r="BJ75" i="101"/>
  <c r="BJ88" i="101" s="1"/>
  <c r="AB36" i="9"/>
  <c r="P77" i="9"/>
  <c r="BA70" i="9"/>
  <c r="BA72" i="9" s="1"/>
  <c r="P28" i="9"/>
  <c r="BA34" i="9"/>
  <c r="BA36" i="9" s="1"/>
  <c r="BA28" i="9"/>
  <c r="BL75" i="101"/>
  <c r="BL88" i="101" s="1"/>
  <c r="BA38" i="9"/>
  <c r="BA40" i="9" s="1"/>
  <c r="P105" i="36"/>
  <c r="P106" i="36" s="1"/>
  <c r="AO88" i="101"/>
  <c r="AN75" i="101"/>
  <c r="AN88" i="101" s="1"/>
  <c r="D72" i="9"/>
  <c r="D36" i="9"/>
  <c r="AN40" i="9"/>
  <c r="Q88" i="101"/>
  <c r="P75" i="101"/>
  <c r="P88" i="101" s="1"/>
  <c r="P72" i="9"/>
  <c r="P36" i="9"/>
  <c r="AN105" i="33"/>
  <c r="AN106" i="33" s="1"/>
  <c r="AB105" i="32"/>
  <c r="AB106" i="32" s="1"/>
  <c r="P105" i="35"/>
  <c r="P106" i="35" s="1"/>
  <c r="AB28" i="9"/>
  <c r="AB105" i="29"/>
  <c r="AB106" i="29" s="1"/>
  <c r="AB40" i="9"/>
  <c r="D77" i="9"/>
  <c r="BI75" i="101"/>
  <c r="BI88" i="101" s="1"/>
  <c r="AB45" i="9"/>
  <c r="BA43" i="9"/>
  <c r="BA45" i="9" s="1"/>
  <c r="AB105" i="30"/>
  <c r="AB106" i="30" s="1"/>
  <c r="BB75" i="101"/>
  <c r="E88" i="101"/>
  <c r="D75" i="101"/>
  <c r="D88" i="101" s="1"/>
  <c r="AB72" i="9"/>
  <c r="D108" i="30"/>
  <c r="BA75" i="9" l="1"/>
  <c r="BA77" i="9" s="1"/>
  <c r="BL53" i="9"/>
  <c r="BL79" i="4"/>
  <c r="BL84" i="4" s="1"/>
  <c r="BL88" i="4" s="1"/>
  <c r="BA53" i="36"/>
  <c r="BA55" i="36" s="1"/>
  <c r="BD55" i="9"/>
  <c r="AB53" i="9"/>
  <c r="AB55" i="9" s="1"/>
  <c r="BD84" i="9"/>
  <c r="BA79" i="29"/>
  <c r="BA84" i="29" s="1"/>
  <c r="BA88" i="29" s="1"/>
  <c r="AD79" i="9"/>
  <c r="AD84" i="9" s="1"/>
  <c r="AD88" i="9" s="1"/>
  <c r="BF84" i="9"/>
  <c r="BA53" i="27"/>
  <c r="BA55" i="27" s="1"/>
  <c r="AI79" i="9"/>
  <c r="AI84" i="9" s="1"/>
  <c r="AI88" i="9" s="1"/>
  <c r="BD88" i="4"/>
  <c r="BD88" i="9" s="1"/>
  <c r="AJ55" i="9"/>
  <c r="BF88" i="4"/>
  <c r="BF88" i="9" s="1"/>
  <c r="BF79" i="9"/>
  <c r="BI79" i="27"/>
  <c r="BI84" i="27" s="1"/>
  <c r="BI88" i="27" s="1"/>
  <c r="P79" i="29"/>
  <c r="P84" i="29" s="1"/>
  <c r="P88" i="29" s="1"/>
  <c r="BA79" i="32"/>
  <c r="BA84" i="32" s="1"/>
  <c r="BA88" i="32" s="1"/>
  <c r="BA105" i="32" s="1"/>
  <c r="BA106" i="32" s="1"/>
  <c r="BC79" i="9"/>
  <c r="BE79" i="9"/>
  <c r="BE84" i="9"/>
  <c r="BK84" i="9"/>
  <c r="BE55" i="9"/>
  <c r="BC84" i="9"/>
  <c r="S55" i="9"/>
  <c r="S79" i="9"/>
  <c r="S84" i="9" s="1"/>
  <c r="S88" i="9" s="1"/>
  <c r="BD79" i="9"/>
  <c r="BH55" i="35"/>
  <c r="BH79" i="35"/>
  <c r="P55" i="28"/>
  <c r="P79" i="28"/>
  <c r="P84" i="28" s="1"/>
  <c r="P88" i="28" s="1"/>
  <c r="AA55" i="9"/>
  <c r="AA79" i="9"/>
  <c r="AA84" i="9" s="1"/>
  <c r="AA88" i="9" s="1"/>
  <c r="AB55" i="35"/>
  <c r="AB79" i="35"/>
  <c r="AB84" i="35" s="1"/>
  <c r="AB88" i="35" s="1"/>
  <c r="D105" i="27"/>
  <c r="D106" i="27" s="1"/>
  <c r="D105" i="36"/>
  <c r="D106" i="36" s="1"/>
  <c r="D105" i="35"/>
  <c r="D106" i="35" s="1"/>
  <c r="BH55" i="31"/>
  <c r="BH79" i="31"/>
  <c r="BH84" i="31" s="1"/>
  <c r="BH88" i="31" s="1"/>
  <c r="BA53" i="31"/>
  <c r="AN105" i="35"/>
  <c r="AN106" i="35" s="1"/>
  <c r="AB55" i="31"/>
  <c r="AB79" i="31"/>
  <c r="AB84" i="31" s="1"/>
  <c r="AB88" i="31" s="1"/>
  <c r="P105" i="30"/>
  <c r="P106" i="30" s="1"/>
  <c r="BG55" i="35"/>
  <c r="BG79" i="35"/>
  <c r="BG84" i="35" s="1"/>
  <c r="BG88" i="35" s="1"/>
  <c r="BI55" i="35"/>
  <c r="BI55" i="9" s="1"/>
  <c r="BI79" i="35"/>
  <c r="BJ55" i="30"/>
  <c r="BJ55" i="9" s="1"/>
  <c r="BJ79" i="30"/>
  <c r="AB105" i="27"/>
  <c r="AB106" i="27" s="1"/>
  <c r="BJ53" i="9"/>
  <c r="AL55" i="9"/>
  <c r="AL79" i="9"/>
  <c r="AL84" i="9" s="1"/>
  <c r="AL88" i="9" s="1"/>
  <c r="D105" i="34"/>
  <c r="D106" i="34" s="1"/>
  <c r="AN105" i="32"/>
  <c r="AN106" i="32" s="1"/>
  <c r="X55" i="9"/>
  <c r="X79" i="9"/>
  <c r="X84" i="9" s="1"/>
  <c r="X88" i="9" s="1"/>
  <c r="P105" i="27"/>
  <c r="P106" i="27" s="1"/>
  <c r="P105" i="34"/>
  <c r="P106" i="34" s="1"/>
  <c r="BK88" i="4"/>
  <c r="BK88" i="9" s="1"/>
  <c r="BK55" i="9"/>
  <c r="V55" i="9"/>
  <c r="V79" i="9"/>
  <c r="V84" i="9" s="1"/>
  <c r="V88" i="9" s="1"/>
  <c r="BL55" i="34"/>
  <c r="BL55" i="9" s="1"/>
  <c r="BL79" i="34"/>
  <c r="BA53" i="30"/>
  <c r="BB55" i="30"/>
  <c r="BB79" i="30"/>
  <c r="BB84" i="30" s="1"/>
  <c r="BB88" i="30" s="1"/>
  <c r="AN55" i="30"/>
  <c r="AN79" i="30"/>
  <c r="AN84" i="30" s="1"/>
  <c r="AN88" i="30" s="1"/>
  <c r="BK79" i="9"/>
  <c r="D105" i="29"/>
  <c r="D106" i="29" s="1"/>
  <c r="D105" i="32"/>
  <c r="D106" i="32" s="1"/>
  <c r="D105" i="28"/>
  <c r="D106" i="28" s="1"/>
  <c r="D53" i="4"/>
  <c r="E53" i="9"/>
  <c r="E55" i="4"/>
  <c r="BB53" i="4"/>
  <c r="E79" i="4"/>
  <c r="E84" i="4" s="1"/>
  <c r="E88" i="4" s="1"/>
  <c r="AN53" i="9"/>
  <c r="AO55" i="9"/>
  <c r="AO79" i="9"/>
  <c r="AO84" i="9" s="1"/>
  <c r="AO88" i="9" s="1"/>
  <c r="BA53" i="34"/>
  <c r="BG55" i="28"/>
  <c r="BG55" i="9" s="1"/>
  <c r="BG79" i="28"/>
  <c r="O55" i="9"/>
  <c r="O79" i="9"/>
  <c r="O84" i="9" s="1"/>
  <c r="O88" i="9" s="1"/>
  <c r="AE55" i="9"/>
  <c r="AE79" i="9"/>
  <c r="AE84" i="9" s="1"/>
  <c r="AE88" i="9" s="1"/>
  <c r="P53" i="9"/>
  <c r="BA53" i="28"/>
  <c r="BA53" i="35"/>
  <c r="AN105" i="29"/>
  <c r="AN106" i="29" s="1"/>
  <c r="BH53" i="9"/>
  <c r="BG53" i="9"/>
  <c r="D105" i="31"/>
  <c r="D106" i="31" s="1"/>
  <c r="I21" i="117"/>
  <c r="BC88" i="9"/>
  <c r="AN108" i="31"/>
  <c r="BB88" i="101"/>
  <c r="BA75" i="101"/>
  <c r="BA88" i="101" s="1"/>
  <c r="H21" i="117"/>
  <c r="D108" i="33"/>
  <c r="AN108" i="36"/>
  <c r="BE88" i="9"/>
  <c r="AN108" i="4"/>
  <c r="K21" i="117"/>
  <c r="P108" i="31"/>
  <c r="P108" i="33"/>
  <c r="AB108" i="28"/>
  <c r="AB108" i="33"/>
  <c r="AB108" i="4"/>
  <c r="AN108" i="27"/>
  <c r="BA107" i="33"/>
  <c r="BA105" i="33"/>
  <c r="BA106" i="33" s="1"/>
  <c r="BA105" i="29"/>
  <c r="BA106" i="29" s="1"/>
  <c r="AN108" i="34"/>
  <c r="AN108" i="28"/>
  <c r="J21" i="117"/>
  <c r="AB79" i="9" l="1"/>
  <c r="BA79" i="36"/>
  <c r="BA84" i="36" s="1"/>
  <c r="BA88" i="36" s="1"/>
  <c r="BA105" i="36" s="1"/>
  <c r="BA106" i="36" s="1"/>
  <c r="BH55" i="9"/>
  <c r="BA79" i="27"/>
  <c r="BA84" i="27" s="1"/>
  <c r="BA88" i="27" s="1"/>
  <c r="AB84" i="9"/>
  <c r="AB88" i="9" s="1"/>
  <c r="AB105" i="9" s="1"/>
  <c r="AB106" i="9" s="1"/>
  <c r="J23" i="121"/>
  <c r="J25" i="121" s="1"/>
  <c r="P105" i="29"/>
  <c r="P106" i="29" s="1"/>
  <c r="P55" i="9"/>
  <c r="P79" i="9"/>
  <c r="BA53" i="4"/>
  <c r="BB53" i="9"/>
  <c r="BA53" i="9" s="1"/>
  <c r="BB55" i="4"/>
  <c r="BB55" i="9" s="1"/>
  <c r="BB79" i="4"/>
  <c r="BA55" i="30"/>
  <c r="BA79" i="30"/>
  <c r="BA84" i="30" s="1"/>
  <c r="BA88" i="30" s="1"/>
  <c r="BA55" i="31"/>
  <c r="BA79" i="31"/>
  <c r="BA84" i="31" s="1"/>
  <c r="BA88" i="31" s="1"/>
  <c r="P105" i="28"/>
  <c r="P106" i="28" s="1"/>
  <c r="BL84" i="34"/>
  <c r="BL79" i="9"/>
  <c r="BJ84" i="30"/>
  <c r="BJ79" i="9"/>
  <c r="D53" i="9"/>
  <c r="E55" i="9"/>
  <c r="E79" i="9"/>
  <c r="E84" i="9" s="1"/>
  <c r="E88" i="9" s="1"/>
  <c r="AN105" i="30"/>
  <c r="AN106" i="30" s="1"/>
  <c r="AB105" i="31"/>
  <c r="AB106" i="31" s="1"/>
  <c r="AB105" i="35"/>
  <c r="AB106" i="35" s="1"/>
  <c r="AN108" i="29"/>
  <c r="D55" i="4"/>
  <c r="D79" i="4"/>
  <c r="D84" i="4" s="1"/>
  <c r="D88" i="4" s="1"/>
  <c r="P108" i="27"/>
  <c r="BI84" i="35"/>
  <c r="BI79" i="9"/>
  <c r="BA107" i="36"/>
  <c r="BA108" i="36" s="1"/>
  <c r="BG84" i="28"/>
  <c r="BG79" i="9"/>
  <c r="BA55" i="35"/>
  <c r="BA79" i="35"/>
  <c r="BA84" i="35" s="1"/>
  <c r="BA88" i="35" s="1"/>
  <c r="AN55" i="9"/>
  <c r="AN79" i="9"/>
  <c r="BA55" i="28"/>
  <c r="BA79" i="28"/>
  <c r="BA84" i="28" s="1"/>
  <c r="BA88" i="28" s="1"/>
  <c r="BA55" i="34"/>
  <c r="BA79" i="34"/>
  <c r="BA84" i="34" s="1"/>
  <c r="BA88" i="34" s="1"/>
  <c r="BH84" i="35"/>
  <c r="BH79" i="9"/>
  <c r="AB108" i="36"/>
  <c r="I17" i="16"/>
  <c r="I19" i="16" s="1"/>
  <c r="I21" i="16" s="1"/>
  <c r="J19" i="16"/>
  <c r="J21" i="16" s="1"/>
  <c r="P108" i="35"/>
  <c r="AB108" i="30"/>
  <c r="AN108" i="33"/>
  <c r="P108" i="32"/>
  <c r="AB108" i="29"/>
  <c r="P108" i="36"/>
  <c r="AB108" i="34"/>
  <c r="P108" i="4"/>
  <c r="AB108" i="32"/>
  <c r="BA108" i="33"/>
  <c r="I20" i="121" l="1"/>
  <c r="I23" i="121" s="1"/>
  <c r="I25" i="121" s="1"/>
  <c r="BA107" i="34"/>
  <c r="BA107" i="32"/>
  <c r="BA108" i="32" s="1"/>
  <c r="BA105" i="27"/>
  <c r="BA106" i="27" s="1"/>
  <c r="BA105" i="28"/>
  <c r="BA106" i="28" s="1"/>
  <c r="AB108" i="31"/>
  <c r="P108" i="30"/>
  <c r="AB108" i="27"/>
  <c r="BA55" i="4"/>
  <c r="BA79" i="4"/>
  <c r="BA84" i="4" s="1"/>
  <c r="BA88" i="4" s="1"/>
  <c r="D108" i="35"/>
  <c r="D105" i="4"/>
  <c r="D106" i="4" s="1"/>
  <c r="P108" i="34"/>
  <c r="D108" i="34"/>
  <c r="BG88" i="28"/>
  <c r="BG84" i="9"/>
  <c r="AN108" i="30"/>
  <c r="BJ88" i="30"/>
  <c r="BJ84" i="9"/>
  <c r="BA105" i="30"/>
  <c r="BA106" i="30" s="1"/>
  <c r="P84" i="9"/>
  <c r="P88" i="9" s="1"/>
  <c r="AN84" i="9"/>
  <c r="AN88" i="9" s="1"/>
  <c r="D108" i="36"/>
  <c r="BH88" i="35"/>
  <c r="BH84" i="9"/>
  <c r="AN108" i="35"/>
  <c r="BL88" i="34"/>
  <c r="BL84" i="9"/>
  <c r="D108" i="29"/>
  <c r="BA105" i="35"/>
  <c r="BA106" i="35" s="1"/>
  <c r="BI88" i="35"/>
  <c r="BI84" i="9"/>
  <c r="D108" i="28"/>
  <c r="D55" i="9"/>
  <c r="D79" i="9"/>
  <c r="BB79" i="9"/>
  <c r="BB84" i="4"/>
  <c r="D108" i="31"/>
  <c r="BA105" i="34"/>
  <c r="BA106" i="34" s="1"/>
  <c r="BA108" i="34" s="1"/>
  <c r="D108" i="32"/>
  <c r="BA105" i="31"/>
  <c r="BA106" i="31" s="1"/>
  <c r="D108" i="27"/>
  <c r="BA107" i="27"/>
  <c r="BA55" i="9"/>
  <c r="BA79" i="9"/>
  <c r="BA84" i="9" s="1"/>
  <c r="BA88" i="9" s="1"/>
  <c r="AN108" i="32"/>
  <c r="BA108" i="27" l="1"/>
  <c r="BA107" i="31"/>
  <c r="BA108" i="31" s="1"/>
  <c r="P108" i="29"/>
  <c r="BA107" i="29"/>
  <c r="BA108" i="29" s="1"/>
  <c r="BA107" i="35"/>
  <c r="BA108" i="35" s="1"/>
  <c r="BL88" i="9"/>
  <c r="F20" i="121"/>
  <c r="F23" i="121" s="1"/>
  <c r="F25" i="121" s="1"/>
  <c r="G23" i="121"/>
  <c r="G25" i="121" s="1"/>
  <c r="F17" i="16"/>
  <c r="F19" i="16" s="1"/>
  <c r="F21" i="16" s="1"/>
  <c r="G19" i="16"/>
  <c r="G21" i="16" s="1"/>
  <c r="BA105" i="4"/>
  <c r="BA106" i="4" s="1"/>
  <c r="BA105" i="9"/>
  <c r="BA106" i="9" s="1"/>
  <c r="BI88" i="9"/>
  <c r="BA107" i="28"/>
  <c r="BA108" i="28" s="1"/>
  <c r="P108" i="28"/>
  <c r="P107" i="9"/>
  <c r="BB84" i="9"/>
  <c r="BB88" i="4"/>
  <c r="P105" i="9"/>
  <c r="P106" i="9" s="1"/>
  <c r="BH88" i="9"/>
  <c r="BG88" i="9"/>
  <c r="D84" i="9"/>
  <c r="D88" i="9" s="1"/>
  <c r="AB107" i="9"/>
  <c r="AN105" i="9"/>
  <c r="AN106" i="9" s="1"/>
  <c r="BJ88" i="9"/>
  <c r="L17" i="16"/>
  <c r="L19" i="16" s="1"/>
  <c r="L21" i="16" s="1"/>
  <c r="M19" i="16"/>
  <c r="M21" i="16" s="1"/>
  <c r="D108" i="4"/>
  <c r="AB108" i="35"/>
  <c r="M23" i="121"/>
  <c r="M25" i="121" s="1"/>
  <c r="L20" i="121"/>
  <c r="L23" i="121" s="1"/>
  <c r="L25" i="121" s="1"/>
  <c r="AN107" i="9"/>
  <c r="BA107" i="30"/>
  <c r="BA108" i="30" s="1"/>
  <c r="C17" i="16" l="1"/>
  <c r="C19" i="16" s="1"/>
  <c r="C21" i="16" s="1"/>
  <c r="S17" i="16"/>
  <c r="D19" i="16"/>
  <c r="D21" i="16" s="1"/>
  <c r="BB88" i="9"/>
  <c r="D23" i="121"/>
  <c r="D25" i="121" s="1"/>
  <c r="C20" i="121"/>
  <c r="C23" i="121" s="1"/>
  <c r="C25" i="121" s="1"/>
  <c r="S20" i="121"/>
  <c r="D105" i="9"/>
  <c r="D106" i="9" s="1"/>
  <c r="D107" i="9"/>
  <c r="BA107" i="4"/>
  <c r="BA107" i="9" s="1"/>
  <c r="BA108" i="9" s="1"/>
  <c r="AB108" i="9"/>
  <c r="AN108" i="9"/>
  <c r="P108" i="9"/>
  <c r="S23" i="121" l="1"/>
  <c r="R20" i="121"/>
  <c r="J15" i="121"/>
  <c r="J38" i="121" s="1"/>
  <c r="I12" i="121"/>
  <c r="I15" i="121" s="1"/>
  <c r="I38" i="121" s="1"/>
  <c r="R17" i="16"/>
  <c r="R19" i="16" s="1"/>
  <c r="R21" i="16" s="1"/>
  <c r="R31" i="16" s="1"/>
  <c r="R33" i="16" s="1"/>
  <c r="R34" i="16" s="1"/>
  <c r="S19" i="16"/>
  <c r="S21" i="16" s="1"/>
  <c r="S31" i="16" s="1"/>
  <c r="S33" i="16" s="1"/>
  <c r="S34" i="16" s="1"/>
  <c r="M15" i="121"/>
  <c r="M38" i="121" s="1"/>
  <c r="L12" i="121"/>
  <c r="L15" i="121" s="1"/>
  <c r="L38" i="121" s="1"/>
  <c r="F12" i="121"/>
  <c r="G15" i="121"/>
  <c r="D108" i="9"/>
  <c r="BA108" i="4"/>
  <c r="S25" i="121" l="1"/>
  <c r="D15" i="121"/>
  <c r="S12" i="121"/>
  <c r="R12" i="121" s="1"/>
  <c r="C12" i="121"/>
  <c r="C15" i="121" s="1"/>
  <c r="C38" i="121" s="1"/>
  <c r="G38" i="121"/>
  <c r="F15" i="121"/>
  <c r="F38" i="121" s="1"/>
  <c r="V20" i="121"/>
  <c r="R23" i="121"/>
  <c r="V23" i="121" l="1"/>
  <c r="R25" i="121"/>
  <c r="V12" i="121"/>
  <c r="R15" i="121"/>
  <c r="V15" i="121" s="1"/>
  <c r="S15" i="121"/>
  <c r="S38" i="121" s="1"/>
  <c r="D38" i="121"/>
  <c r="S46" i="121" l="1"/>
  <c r="S47" i="121" s="1"/>
  <c r="R38" i="121"/>
  <c r="V25" i="121"/>
  <c r="R46" i="121" l="1"/>
  <c r="R47" i="121" s="1"/>
  <c r="V38" i="121"/>
  <c r="I57" i="13" l="1"/>
  <c r="I58" i="13" s="1"/>
  <c r="K57" i="13"/>
  <c r="K58" i="13" s="1"/>
  <c r="M57" i="13"/>
  <c r="M58" i="13" s="1"/>
  <c r="P55" i="13" l="1"/>
  <c r="P2578" i="112"/>
  <c r="R120" i="110"/>
  <c r="Q3885" i="109"/>
  <c r="O1970" i="109"/>
  <c r="S3405" i="109"/>
  <c r="X975" i="109"/>
  <c r="T1236" i="109"/>
  <c r="T1148" i="109"/>
  <c r="Q2238" i="112"/>
  <c r="X2626" i="109"/>
  <c r="W880" i="109"/>
  <c r="T1170" i="109"/>
  <c r="Y3496" i="109"/>
  <c r="Z2157" i="109"/>
  <c r="Y1577" i="109"/>
  <c r="M46" i="113"/>
  <c r="N1113" i="109"/>
  <c r="O3542" i="109"/>
  <c r="P260" i="109"/>
  <c r="V2278" i="109"/>
  <c r="R1163" i="109"/>
  <c r="O237" i="112"/>
  <c r="U1553" i="109"/>
  <c r="P1038" i="112"/>
  <c r="N1514" i="109"/>
  <c r="T3892" i="109"/>
  <c r="R4185" i="109"/>
  <c r="U3128" i="109"/>
  <c r="V3198" i="109"/>
  <c r="P152" i="109"/>
  <c r="S265" i="109"/>
  <c r="R905" i="112"/>
  <c r="X4257" i="109"/>
  <c r="O2457" i="109"/>
  <c r="N772" i="109"/>
  <c r="T3747" i="109"/>
  <c r="W4041" i="109"/>
  <c r="N1079" i="112"/>
  <c r="W1492" i="109"/>
  <c r="Z2119" i="109"/>
  <c r="W208" i="109"/>
  <c r="U172" i="109"/>
  <c r="T3659" i="109"/>
  <c r="Y1182" i="109"/>
  <c r="Z2485" i="109"/>
  <c r="O467" i="112"/>
  <c r="U374" i="109"/>
  <c r="S2739" i="109"/>
  <c r="O3055" i="109"/>
  <c r="S3491" i="109"/>
  <c r="O1391" i="112"/>
  <c r="Y1172" i="109"/>
  <c r="T3324" i="109"/>
  <c r="P2244" i="109"/>
  <c r="M68" i="110"/>
  <c r="Z327" i="109"/>
  <c r="P2403" i="112"/>
  <c r="W541" i="109"/>
  <c r="U2450" i="109"/>
  <c r="U3064" i="109"/>
  <c r="X1022" i="109"/>
  <c r="Z2521" i="109"/>
  <c r="Y2950" i="109"/>
  <c r="N3376" i="109"/>
  <c r="Q1651" i="109"/>
  <c r="R1016" i="109"/>
  <c r="W60" i="109"/>
  <c r="X2109" i="109"/>
  <c r="W280" i="109"/>
  <c r="V4017" i="109"/>
  <c r="S949" i="109"/>
  <c r="V4069" i="109"/>
  <c r="V3652" i="109"/>
  <c r="V3754" i="109"/>
  <c r="Q388" i="109"/>
  <c r="U3567" i="109"/>
  <c r="T883" i="109"/>
  <c r="Q952" i="109"/>
  <c r="O4075" i="109"/>
  <c r="M72" i="110"/>
  <c r="O236" i="109"/>
  <c r="Q3941" i="109"/>
  <c r="N25" i="110"/>
  <c r="P1657" i="109"/>
  <c r="Y3192" i="109"/>
  <c r="O2085" i="112"/>
  <c r="O2354" i="112"/>
  <c r="X581" i="109"/>
  <c r="Y2311" i="109"/>
  <c r="O4030" i="109"/>
  <c r="V2742" i="109"/>
  <c r="N498" i="112"/>
  <c r="L179" i="110"/>
  <c r="Y507" i="109"/>
  <c r="P3761" i="109"/>
  <c r="Q205" i="109"/>
  <c r="U4185" i="109"/>
  <c r="P1308" i="109"/>
  <c r="N509" i="109"/>
  <c r="T2327" i="109"/>
  <c r="R2079" i="109"/>
  <c r="X4064" i="109"/>
  <c r="S2423" i="109"/>
  <c r="V2049" i="109"/>
  <c r="T1175" i="109"/>
  <c r="X2776" i="109"/>
  <c r="O643" i="109"/>
  <c r="O915" i="109"/>
  <c r="Y3340" i="109"/>
  <c r="X2558" i="109"/>
  <c r="O405" i="109"/>
  <c r="Q31" i="109"/>
  <c r="Y1488" i="109"/>
  <c r="N1237" i="112"/>
  <c r="R3880" i="109"/>
  <c r="Q116" i="109"/>
  <c r="V953" i="109"/>
  <c r="S414" i="109"/>
  <c r="Q9" i="109"/>
  <c r="L25" i="110"/>
  <c r="X2406" i="109"/>
  <c r="V291" i="109"/>
  <c r="Y793" i="109"/>
  <c r="S2448" i="109"/>
  <c r="N3411" i="109"/>
  <c r="P1474" i="109"/>
  <c r="X427" i="109"/>
  <c r="U1892" i="109"/>
  <c r="P2179" i="112"/>
  <c r="Q3746" i="109"/>
  <c r="P1112" i="109"/>
  <c r="X2450" i="109"/>
  <c r="Q805" i="109"/>
  <c r="V4034" i="109"/>
  <c r="P2282" i="109"/>
  <c r="Y1525" i="109"/>
  <c r="X2374" i="109"/>
  <c r="W2369" i="109"/>
  <c r="O393" i="109"/>
  <c r="S2369" i="109"/>
  <c r="S4076" i="109"/>
  <c r="Y2621" i="109"/>
  <c r="X1235" i="109"/>
  <c r="S2435" i="109"/>
  <c r="Y1155" i="109"/>
  <c r="R428" i="109"/>
  <c r="Z4330" i="109"/>
  <c r="O1353" i="109"/>
  <c r="X84" i="109"/>
  <c r="U3749" i="109"/>
  <c r="V3012" i="109"/>
  <c r="V2264" i="109"/>
  <c r="N763" i="109"/>
  <c r="O1782" i="112"/>
  <c r="O2225" i="112"/>
  <c r="Y4054" i="109"/>
  <c r="S3028" i="109"/>
  <c r="S177" i="109"/>
  <c r="P2441" i="109"/>
  <c r="N3458" i="109"/>
  <c r="V2274" i="109"/>
  <c r="U1547" i="109"/>
  <c r="P189" i="109"/>
  <c r="Q384" i="112"/>
  <c r="T836" i="109"/>
  <c r="W2770" i="109"/>
  <c r="W1317" i="109"/>
  <c r="T35" i="109"/>
  <c r="Q1039" i="112"/>
  <c r="T2228" i="109"/>
  <c r="Q280" i="112"/>
  <c r="U580" i="109"/>
  <c r="S144" i="109"/>
  <c r="Q2658" i="109"/>
  <c r="Q607" i="109"/>
  <c r="X1368" i="109"/>
  <c r="R912" i="109"/>
  <c r="O1843" i="109"/>
  <c r="X153" i="109"/>
  <c r="W1898" i="109"/>
  <c r="U2835" i="109"/>
  <c r="S1931" i="109"/>
  <c r="W2950" i="109"/>
  <c r="S2044" i="109"/>
  <c r="N756" i="112"/>
  <c r="W3369" i="109"/>
  <c r="S1213" i="109"/>
  <c r="X3171" i="109"/>
  <c r="W1369" i="109"/>
  <c r="U2636" i="109"/>
  <c r="S2084" i="109"/>
  <c r="Z1415" i="109"/>
  <c r="O2298" i="109"/>
  <c r="W1593" i="109"/>
  <c r="Q4184" i="109"/>
  <c r="R199" i="112"/>
  <c r="P744" i="112"/>
  <c r="Y591" i="109"/>
  <c r="P1197" i="112"/>
  <c r="Y158" i="109"/>
  <c r="Q2924" i="109"/>
  <c r="R2727" i="109"/>
  <c r="S3507" i="109"/>
  <c r="Q2305" i="112"/>
  <c r="Q4201" i="109"/>
  <c r="S3856" i="109"/>
  <c r="N624" i="109"/>
  <c r="N186" i="109"/>
  <c r="O380" i="112"/>
  <c r="N799" i="109"/>
  <c r="Q1889" i="109"/>
  <c r="P2453" i="112"/>
  <c r="R3379" i="109"/>
  <c r="O1278" i="112"/>
  <c r="P437" i="109"/>
  <c r="W4232" i="109"/>
  <c r="P492" i="109"/>
  <c r="O117" i="110"/>
  <c r="N296" i="112"/>
  <c r="X3365" i="109"/>
  <c r="X1480" i="109"/>
  <c r="R511" i="109"/>
  <c r="P3661" i="109"/>
  <c r="N1962" i="109"/>
  <c r="P415" i="109"/>
  <c r="Q379" i="112"/>
  <c r="N16" i="112"/>
  <c r="Q4298" i="109"/>
  <c r="P1524" i="112"/>
  <c r="U3478" i="109"/>
  <c r="O820" i="112"/>
  <c r="Y2629" i="109"/>
  <c r="O470" i="109"/>
  <c r="R899" i="109"/>
  <c r="P1844" i="109"/>
  <c r="S658" i="109"/>
  <c r="O3668" i="109"/>
  <c r="R2060" i="112"/>
  <c r="S1222" i="109"/>
  <c r="Y222" i="109"/>
  <c r="N2198" i="112"/>
  <c r="U399" i="109"/>
  <c r="N1227" i="109"/>
  <c r="T1187" i="109"/>
  <c r="P247" i="109"/>
  <c r="N1587" i="109"/>
  <c r="U3405" i="109"/>
  <c r="L127" i="110"/>
  <c r="N733" i="112"/>
  <c r="Q986" i="112"/>
  <c r="V2201" i="109"/>
  <c r="R3357" i="109"/>
  <c r="S2399" i="109"/>
  <c r="Q785" i="109"/>
  <c r="Y200" i="109"/>
  <c r="S1544" i="109"/>
  <c r="R195" i="109"/>
  <c r="V1980" i="109"/>
  <c r="Q38" i="112"/>
  <c r="V20" i="109"/>
  <c r="U8" i="109"/>
  <c r="T3363" i="109"/>
  <c r="Q730" i="112"/>
  <c r="Y1008" i="109"/>
  <c r="Z3242" i="109"/>
  <c r="O1288" i="109"/>
  <c r="V1979" i="109"/>
  <c r="V3038" i="109"/>
  <c r="U1150" i="109"/>
  <c r="U3031" i="109"/>
  <c r="X3162" i="109"/>
  <c r="O1240" i="109"/>
  <c r="S2418" i="109"/>
  <c r="Q3907" i="109"/>
  <c r="S3790" i="109"/>
  <c r="R1738" i="109"/>
  <c r="U647" i="109"/>
  <c r="P3126" i="109"/>
  <c r="R443" i="109"/>
  <c r="S3379" i="109"/>
  <c r="T519" i="109"/>
  <c r="X1853" i="109"/>
  <c r="V3690" i="109"/>
  <c r="V1976" i="109"/>
  <c r="T2750" i="109"/>
  <c r="U2287" i="109"/>
  <c r="Q2252" i="109"/>
  <c r="V2940" i="109"/>
  <c r="O146" i="109"/>
  <c r="O1977" i="112"/>
  <c r="S2974" i="109"/>
  <c r="R3392" i="109"/>
  <c r="P1730" i="109"/>
  <c r="U4022" i="109"/>
  <c r="Q1879" i="109"/>
  <c r="S655" i="109"/>
  <c r="N54" i="110"/>
  <c r="O1241" i="112"/>
  <c r="Q979" i="109"/>
  <c r="Y2481" i="109"/>
  <c r="Q2098" i="109"/>
  <c r="R849" i="109"/>
  <c r="Z1795" i="109"/>
  <c r="O95" i="112"/>
  <c r="W3694" i="109"/>
  <c r="U2230" i="109"/>
  <c r="X2002" i="109"/>
  <c r="Y891" i="109"/>
  <c r="P919" i="109"/>
  <c r="Y2968" i="109"/>
  <c r="X3668" i="109"/>
  <c r="Y23" i="109"/>
  <c r="N2441" i="112"/>
  <c r="V1886" i="109"/>
  <c r="O1207" i="109"/>
  <c r="Y4045" i="109"/>
  <c r="O3922" i="109"/>
  <c r="W2842" i="109"/>
  <c r="V864" i="109"/>
  <c r="N613" i="112"/>
  <c r="Y1622" i="109"/>
  <c r="X1540" i="109"/>
  <c r="T2333" i="109"/>
  <c r="Z1808" i="109"/>
  <c r="S140" i="109"/>
  <c r="U768" i="109"/>
  <c r="W472" i="109"/>
  <c r="T1965" i="109"/>
  <c r="T3340" i="109"/>
  <c r="Q3790" i="109"/>
  <c r="Y993" i="109"/>
  <c r="R88" i="109"/>
  <c r="V2353" i="109"/>
  <c r="Y1177" i="109"/>
  <c r="P797" i="112"/>
  <c r="Q2666" i="112"/>
  <c r="O2423" i="109"/>
  <c r="W1177" i="109"/>
  <c r="P4031" i="109"/>
  <c r="X1188" i="109"/>
  <c r="V1236" i="109"/>
  <c r="T3065" i="109"/>
  <c r="R801" i="109"/>
  <c r="O2382" i="112"/>
  <c r="N747" i="112"/>
  <c r="O1289" i="109"/>
  <c r="X615" i="109"/>
  <c r="T930" i="109"/>
  <c r="W2848" i="109"/>
  <c r="N2625" i="109"/>
  <c r="Y2600" i="109"/>
  <c r="W3899" i="109"/>
  <c r="R2955" i="109"/>
  <c r="V1167" i="109"/>
  <c r="T2626" i="109"/>
  <c r="W4167" i="109"/>
  <c r="X1834" i="109"/>
  <c r="X3126" i="109"/>
  <c r="P2638" i="112"/>
  <c r="Q2698" i="109"/>
  <c r="T2731" i="109"/>
  <c r="Q1945" i="112"/>
  <c r="Y142" i="109"/>
  <c r="T2403" i="109"/>
  <c r="Y573" i="109"/>
  <c r="P2965" i="109"/>
  <c r="O545" i="109"/>
  <c r="Y2608" i="109"/>
  <c r="Y2432" i="109"/>
  <c r="V1387" i="109"/>
  <c r="O2109" i="112"/>
  <c r="X4220" i="109"/>
  <c r="W550" i="109"/>
  <c r="N519" i="112"/>
  <c r="Q1552" i="109"/>
  <c r="T3676" i="109"/>
  <c r="O1477" i="109"/>
  <c r="V250" i="109"/>
  <c r="V4234" i="109"/>
  <c r="V1341" i="109"/>
  <c r="Q374" i="109"/>
  <c r="U2272" i="109"/>
  <c r="P3739" i="109"/>
  <c r="N1220" i="112"/>
  <c r="O2449" i="109"/>
  <c r="Q1956" i="109"/>
  <c r="V3037" i="109"/>
  <c r="U2606" i="109"/>
  <c r="P203" i="109"/>
  <c r="X1687" i="109"/>
  <c r="R1657" i="109"/>
  <c r="Q838" i="112"/>
  <c r="Y1233" i="109"/>
  <c r="U2702" i="109"/>
  <c r="Y868" i="109"/>
  <c r="S1563" i="109"/>
  <c r="N3209" i="109"/>
  <c r="Y1861" i="109"/>
  <c r="Y3909" i="109"/>
  <c r="S3500" i="109"/>
  <c r="U2695" i="109"/>
  <c r="X796" i="109"/>
  <c r="Q1861" i="109"/>
  <c r="W2363" i="109"/>
  <c r="T3201" i="109"/>
  <c r="X936" i="109"/>
  <c r="O2746" i="109"/>
  <c r="V1533" i="109"/>
  <c r="R445" i="109"/>
  <c r="W3211" i="109"/>
  <c r="U457" i="109"/>
  <c r="N1282" i="112"/>
  <c r="R1667" i="109"/>
  <c r="N4191" i="109"/>
  <c r="P2539" i="112"/>
  <c r="R1252" i="109"/>
  <c r="N556" i="109"/>
  <c r="Q2581" i="112"/>
  <c r="X627" i="109"/>
  <c r="P745" i="109"/>
  <c r="V1992" i="109"/>
  <c r="U108" i="109"/>
  <c r="P2053" i="109"/>
  <c r="W2278" i="109"/>
  <c r="S1842" i="109"/>
  <c r="P2583" i="109"/>
  <c r="T960" i="109"/>
  <c r="T84" i="110"/>
  <c r="S2362" i="109"/>
  <c r="W551" i="109"/>
  <c r="O3530" i="109"/>
  <c r="S3056" i="109"/>
  <c r="V1296" i="109"/>
  <c r="N2195" i="112"/>
  <c r="W2768" i="109"/>
  <c r="P3493" i="109"/>
  <c r="T1606" i="109"/>
  <c r="X2106" i="109"/>
  <c r="Q2094" i="112"/>
  <c r="S1520" i="109"/>
  <c r="N179" i="109"/>
  <c r="W2360" i="109"/>
  <c r="W523" i="109"/>
  <c r="X3828" i="109"/>
  <c r="R3558" i="109"/>
  <c r="N132" i="112"/>
  <c r="S392" i="109"/>
  <c r="N2474" i="109"/>
  <c r="Y1600" i="109"/>
  <c r="N2632" i="109"/>
  <c r="W4162" i="109"/>
  <c r="O355" i="112"/>
  <c r="P1832" i="109"/>
  <c r="U2761" i="109"/>
  <c r="Q830" i="112"/>
  <c r="U73" i="109"/>
  <c r="T1299" i="109"/>
  <c r="R1860" i="109"/>
  <c r="T566" i="109"/>
  <c r="S1833" i="109"/>
  <c r="R4156" i="109"/>
  <c r="P1980" i="109"/>
  <c r="O978" i="112"/>
  <c r="T2322" i="109"/>
  <c r="Y454" i="109"/>
  <c r="W733" i="109"/>
  <c r="O2409" i="109"/>
  <c r="V4162" i="109"/>
  <c r="T1899" i="109"/>
  <c r="Y3401" i="109"/>
  <c r="W1696" i="109"/>
  <c r="P1850" i="112"/>
  <c r="R1238" i="109"/>
  <c r="S2845" i="109"/>
  <c r="Q1326" i="112"/>
  <c r="Q797" i="109"/>
  <c r="P1241" i="112"/>
  <c r="T1510" i="109"/>
  <c r="W4288" i="109"/>
  <c r="S3162" i="109"/>
  <c r="W2475" i="109"/>
  <c r="N2295" i="109"/>
  <c r="O794" i="109"/>
  <c r="P1601" i="109"/>
  <c r="N5" i="109"/>
  <c r="W100" i="109"/>
  <c r="P1684" i="112"/>
  <c r="Q2222" i="109"/>
  <c r="S2774" i="109"/>
  <c r="V1168" i="109"/>
  <c r="O899" i="109"/>
  <c r="V936" i="109"/>
  <c r="T2383" i="109"/>
  <c r="Y2559" i="109"/>
  <c r="N140" i="109"/>
  <c r="W1498" i="109"/>
  <c r="P1101" i="109"/>
  <c r="O3077" i="109"/>
  <c r="W1008" i="109"/>
  <c r="Q2246" i="112"/>
  <c r="P293" i="109"/>
  <c r="V1742" i="109"/>
  <c r="Y2722" i="109"/>
  <c r="Y1719" i="109"/>
  <c r="N2950" i="109"/>
  <c r="Q1460" i="112"/>
  <c r="V631" i="109"/>
  <c r="O2192" i="109"/>
  <c r="X495" i="109"/>
  <c r="S2030" i="109"/>
  <c r="P998" i="112"/>
  <c r="V952" i="109"/>
  <c r="W961" i="109"/>
  <c r="T146" i="109"/>
  <c r="O72" i="109"/>
  <c r="W4257" i="109"/>
  <c r="P4043" i="109"/>
  <c r="P474" i="109"/>
  <c r="Q1744" i="112"/>
  <c r="O1898" i="109"/>
  <c r="T642" i="109"/>
  <c r="Y108" i="109"/>
  <c r="O2429" i="112"/>
  <c r="T3490" i="109"/>
  <c r="T1922" i="109"/>
  <c r="P160" i="110"/>
  <c r="W2841" i="109"/>
  <c r="V642" i="109"/>
  <c r="O2364" i="112"/>
  <c r="N2336" i="109"/>
  <c r="S4070" i="109"/>
  <c r="O3436" i="109"/>
  <c r="T178" i="110"/>
  <c r="X1601" i="109"/>
  <c r="Z2542" i="109"/>
  <c r="P1163" i="109"/>
  <c r="S4173" i="109"/>
  <c r="R1349" i="109"/>
  <c r="V465" i="109"/>
  <c r="Q1949" i="109"/>
  <c r="X1695" i="109"/>
  <c r="V2756" i="109"/>
  <c r="O1724" i="112"/>
  <c r="T2344" i="109"/>
  <c r="W1963" i="109"/>
  <c r="P2417" i="112"/>
  <c r="W1307" i="109"/>
  <c r="R3830" i="109"/>
  <c r="W1522" i="109"/>
  <c r="N2371" i="109"/>
  <c r="N1511" i="112"/>
  <c r="Q176" i="110"/>
  <c r="V2040" i="109"/>
  <c r="Y3698" i="109"/>
  <c r="S1733" i="109"/>
  <c r="V2765" i="109"/>
  <c r="O1510" i="109"/>
  <c r="R99" i="109"/>
  <c r="Q3924" i="109"/>
  <c r="S923" i="109"/>
  <c r="N288" i="109"/>
  <c r="W2003" i="109"/>
  <c r="P1318" i="112"/>
  <c r="V1374" i="109"/>
  <c r="V2734" i="109"/>
  <c r="P1627" i="112"/>
  <c r="R1752" i="109"/>
  <c r="Q3845" i="109"/>
  <c r="O367" i="112"/>
  <c r="P977" i="109"/>
  <c r="T2277" i="109"/>
  <c r="Z3635" i="109"/>
  <c r="N2225" i="109"/>
  <c r="P4156" i="109"/>
  <c r="X1518" i="109"/>
  <c r="Q264" i="109"/>
  <c r="P642" i="112"/>
  <c r="Q513" i="112"/>
  <c r="X1729" i="109"/>
  <c r="P2802" i="109"/>
  <c r="R1909" i="109"/>
  <c r="W1837" i="109"/>
  <c r="W3827" i="109"/>
  <c r="Q2474" i="109"/>
  <c r="Q169" i="109"/>
  <c r="W554" i="109"/>
  <c r="T3064" i="109"/>
  <c r="W542" i="109"/>
  <c r="Q891" i="109"/>
  <c r="O1676" i="109"/>
  <c r="T2003" i="109"/>
  <c r="O2165" i="112"/>
  <c r="T2737" i="109"/>
  <c r="Q589" i="112"/>
  <c r="O389" i="109"/>
  <c r="S3363" i="109"/>
  <c r="W1118" i="109"/>
  <c r="P2385" i="109"/>
  <c r="Y917" i="109"/>
  <c r="O934" i="109"/>
  <c r="P2771" i="109"/>
  <c r="U3046" i="109"/>
  <c r="X1663" i="109"/>
  <c r="P915" i="109"/>
  <c r="V2690" i="109"/>
  <c r="P4019" i="109"/>
  <c r="Z1797" i="109"/>
  <c r="U3052" i="109"/>
  <c r="U1210" i="109"/>
  <c r="O325" i="112"/>
  <c r="T2347" i="109"/>
  <c r="U560" i="109"/>
  <c r="P1061" i="112"/>
  <c r="P3291" i="109"/>
  <c r="T1359" i="109"/>
  <c r="Q2683" i="112"/>
  <c r="V899" i="109"/>
  <c r="O1293" i="112"/>
  <c r="R617" i="109"/>
  <c r="O173" i="110"/>
  <c r="U3185" i="109"/>
  <c r="X3777" i="109"/>
  <c r="X1973" i="109"/>
  <c r="O822" i="112"/>
  <c r="Q3678" i="109"/>
  <c r="P4281" i="109"/>
  <c r="T408" i="109"/>
  <c r="Z1028" i="109"/>
  <c r="S1331" i="109"/>
  <c r="R1932" i="109"/>
  <c r="O1007" i="109"/>
  <c r="O23" i="112"/>
  <c r="R1369" i="109"/>
  <c r="R1922" i="109"/>
  <c r="Q1259" i="112"/>
  <c r="P378" i="112"/>
  <c r="P1997" i="112"/>
  <c r="X1901" i="109"/>
  <c r="Q412" i="109"/>
  <c r="Q2554" i="112"/>
  <c r="R1820" i="112"/>
  <c r="U31" i="109"/>
  <c r="S3823" i="109"/>
  <c r="N1194" i="109"/>
  <c r="S1192" i="109"/>
  <c r="Q2346" i="112"/>
  <c r="Y1657" i="109"/>
  <c r="T4221" i="109"/>
  <c r="T1729" i="109"/>
  <c r="S1660" i="109"/>
  <c r="P994" i="109"/>
  <c r="P627" i="109"/>
  <c r="Q2819" i="109"/>
  <c r="T2848" i="109"/>
  <c r="S1134" i="109"/>
  <c r="W4166" i="109"/>
  <c r="P368" i="112"/>
  <c r="O2339" i="109"/>
  <c r="W3201" i="109"/>
  <c r="T1174" i="109"/>
  <c r="Y3684" i="109"/>
  <c r="Z673" i="109"/>
  <c r="T210" i="109"/>
  <c r="W3540" i="109"/>
  <c r="T2225" i="109"/>
  <c r="O185" i="109"/>
  <c r="N1930" i="109"/>
  <c r="N3737" i="109"/>
  <c r="R2407" i="109"/>
  <c r="Q2482" i="112"/>
  <c r="X3743" i="109"/>
  <c r="O3081" i="109"/>
  <c r="Q1049" i="112"/>
  <c r="M118" i="110"/>
  <c r="S3433" i="109"/>
  <c r="Q2226" i="109"/>
  <c r="S2772" i="109"/>
  <c r="O1853" i="109"/>
  <c r="U2355" i="109"/>
  <c r="P1055" i="112"/>
  <c r="V1483" i="109"/>
  <c r="S449" i="109"/>
  <c r="N1019" i="112"/>
  <c r="R217" i="109"/>
  <c r="Z2153" i="109"/>
  <c r="P412" i="112"/>
  <c r="X4129" i="109"/>
  <c r="X1280" i="109"/>
  <c r="Q218" i="109"/>
  <c r="W531" i="109"/>
  <c r="S2668" i="109"/>
  <c r="O4056" i="109"/>
  <c r="W259" i="109"/>
  <c r="T82" i="109"/>
  <c r="M58" i="110"/>
  <c r="T617" i="109"/>
  <c r="T436" i="109"/>
  <c r="U2566" i="109"/>
  <c r="O896" i="109"/>
  <c r="Q1331" i="112"/>
  <c r="W4192" i="109"/>
  <c r="Q1454" i="112"/>
  <c r="Q3838" i="109"/>
  <c r="X903" i="109"/>
  <c r="W3824" i="109"/>
  <c r="S2258" i="109"/>
  <c r="N2760" i="109"/>
  <c r="X1929" i="109"/>
  <c r="O396" i="109"/>
  <c r="N627" i="112"/>
  <c r="P2825" i="109"/>
  <c r="R1567" i="112"/>
  <c r="Q1101" i="109"/>
  <c r="R1146" i="112"/>
  <c r="T3721" i="109"/>
  <c r="N2294" i="109"/>
  <c r="P756" i="109"/>
  <c r="N3785" i="109"/>
  <c r="T2278" i="109"/>
  <c r="N819" i="109"/>
  <c r="Y2328" i="109"/>
  <c r="R3026" i="109"/>
  <c r="N1168" i="109"/>
  <c r="S2386" i="109"/>
  <c r="N1523" i="109"/>
  <c r="S801" i="109"/>
  <c r="O1345" i="109"/>
  <c r="P758" i="112"/>
  <c r="N723" i="112"/>
  <c r="U3137" i="109"/>
  <c r="V857" i="109"/>
  <c r="Y2396" i="109"/>
  <c r="P2380" i="112"/>
  <c r="T3430" i="109"/>
  <c r="Y73" i="109"/>
  <c r="O2025" i="112"/>
  <c r="N4082" i="109"/>
  <c r="R3917" i="109"/>
  <c r="O882" i="109"/>
  <c r="T1966" i="109"/>
  <c r="S865" i="109"/>
  <c r="Y2937" i="109"/>
  <c r="Y3098" i="109"/>
  <c r="N2442" i="109"/>
  <c r="O408" i="109"/>
  <c r="Q84" i="109"/>
  <c r="N187" i="109"/>
  <c r="O3678" i="109"/>
  <c r="W3442" i="109"/>
  <c r="Y489" i="109"/>
  <c r="O1535" i="112"/>
  <c r="N1501" i="112"/>
  <c r="T3172" i="109"/>
  <c r="W207" i="109"/>
  <c r="Y1565" i="109"/>
  <c r="Y1968" i="109"/>
  <c r="X252" i="109"/>
  <c r="R516" i="109"/>
  <c r="N2248" i="112"/>
  <c r="O1461" i="112"/>
  <c r="N1853" i="109"/>
  <c r="Y3378" i="109"/>
  <c r="N1159" i="109"/>
  <c r="Q224" i="109"/>
  <c r="X2384" i="109"/>
  <c r="N1316" i="112"/>
  <c r="P2667" i="112"/>
  <c r="Q2101" i="109"/>
  <c r="R2834" i="109"/>
  <c r="O1549" i="112"/>
  <c r="V1607" i="109"/>
  <c r="V4054" i="109"/>
  <c r="W1747" i="109"/>
  <c r="Y798" i="109"/>
  <c r="X2363" i="109"/>
  <c r="O1211" i="109"/>
  <c r="S1322" i="109"/>
  <c r="P139" i="112"/>
  <c r="W3470" i="109"/>
  <c r="V1277" i="109"/>
  <c r="O3100" i="109"/>
  <c r="O2978" i="109"/>
  <c r="N1641" i="109"/>
  <c r="Q160" i="109"/>
  <c r="X497" i="109"/>
  <c r="Q2362" i="112"/>
  <c r="Y272" i="109"/>
  <c r="P3807" i="109"/>
  <c r="W1464" i="109"/>
  <c r="X1365" i="109"/>
  <c r="U2277" i="109"/>
  <c r="R608" i="109"/>
  <c r="T3403" i="109"/>
  <c r="Q2632" i="109"/>
  <c r="P3704" i="109"/>
  <c r="J10" i="110"/>
  <c r="W3207" i="109"/>
  <c r="X872" i="109"/>
  <c r="Y1313" i="109"/>
  <c r="W1333" i="109"/>
  <c r="O3862" i="109"/>
  <c r="V757" i="109"/>
  <c r="N4078" i="109"/>
  <c r="W3445" i="109"/>
  <c r="N1727" i="112"/>
  <c r="O927" i="109"/>
  <c r="R1661" i="109"/>
  <c r="S4294" i="109"/>
  <c r="Q888" i="109"/>
  <c r="S2371" i="109"/>
  <c r="Y2426" i="109"/>
  <c r="R1175" i="109"/>
  <c r="R3443" i="109"/>
  <c r="V1648" i="109"/>
  <c r="N873" i="109"/>
  <c r="L53" i="113"/>
  <c r="W3711" i="109"/>
  <c r="Y2475" i="109"/>
  <c r="S3881" i="109"/>
  <c r="O78" i="109"/>
  <c r="R3141" i="109"/>
  <c r="V2094" i="109"/>
  <c r="P1545" i="109"/>
  <c r="P2012" i="109"/>
  <c r="T2697" i="109"/>
  <c r="O853" i="109"/>
  <c r="Z3634" i="109"/>
  <c r="Q1586" i="109"/>
  <c r="X2695" i="109"/>
  <c r="O868" i="112"/>
  <c r="N31" i="109"/>
  <c r="N2110" i="112"/>
  <c r="P38" i="109"/>
  <c r="Z2124" i="109"/>
  <c r="T190" i="109"/>
  <c r="O1347" i="109"/>
  <c r="Q308" i="112"/>
  <c r="T4203" i="109"/>
  <c r="R3435" i="109"/>
  <c r="Y985" i="109"/>
  <c r="W1465" i="109"/>
  <c r="Q2798" i="109"/>
  <c r="Y1384" i="109"/>
  <c r="Q1468" i="112"/>
  <c r="N714" i="112"/>
  <c r="X1231" i="109"/>
  <c r="N868" i="112"/>
  <c r="T2409" i="109"/>
  <c r="T868" i="109"/>
  <c r="V2416" i="109"/>
  <c r="Y8" i="109"/>
  <c r="O511" i="112"/>
  <c r="S4177" i="109"/>
  <c r="Q4188" i="109"/>
  <c r="P1676" i="109"/>
  <c r="Q42" i="112"/>
  <c r="X116" i="109"/>
  <c r="P304" i="112"/>
  <c r="V2266" i="109"/>
  <c r="S2623" i="109"/>
  <c r="P545" i="109"/>
  <c r="T207" i="109"/>
  <c r="T1887" i="109"/>
  <c r="Y495" i="109"/>
  <c r="Z1441" i="109"/>
  <c r="U1900" i="109"/>
  <c r="U983" i="109"/>
  <c r="P2733" i="109"/>
  <c r="V1513" i="109"/>
  <c r="W2080" i="109"/>
  <c r="V1176" i="109"/>
  <c r="T427" i="109"/>
  <c r="V2994" i="109"/>
  <c r="O1526" i="109"/>
  <c r="R2050" i="112"/>
  <c r="N1250" i="109"/>
  <c r="X1264" i="109"/>
  <c r="Q1249" i="109"/>
  <c r="N2558" i="109"/>
  <c r="N2448" i="112"/>
  <c r="O85" i="110"/>
  <c r="Z3979" i="109"/>
  <c r="N122" i="112"/>
  <c r="Y2601" i="109"/>
  <c r="V779" i="109"/>
  <c r="T3464" i="109"/>
  <c r="O1496" i="109"/>
  <c r="R26" i="109"/>
  <c r="U206" i="109"/>
  <c r="S2442" i="109"/>
  <c r="W3688" i="109"/>
  <c r="Q692" i="112"/>
  <c r="N657" i="109"/>
  <c r="R893" i="109"/>
  <c r="T405" i="109"/>
  <c r="P4034" i="109"/>
  <c r="T3791" i="109"/>
  <c r="N711" i="112"/>
  <c r="Y1184" i="109"/>
  <c r="X3415" i="109"/>
  <c r="P3534" i="109"/>
  <c r="P860" i="112"/>
  <c r="S561" i="109"/>
  <c r="R2114" i="109"/>
  <c r="R3669" i="109"/>
  <c r="U120" i="109"/>
  <c r="X847" i="109"/>
  <c r="N258" i="112"/>
  <c r="X2107" i="109"/>
  <c r="S1615" i="109"/>
  <c r="P3681" i="109"/>
  <c r="Q639" i="109"/>
  <c r="S3174" i="109"/>
  <c r="V803" i="109"/>
  <c r="U2829" i="109"/>
  <c r="X2221" i="109"/>
  <c r="P997" i="109"/>
  <c r="N2630" i="112"/>
  <c r="T4161" i="109"/>
  <c r="N2229" i="109"/>
  <c r="O3132" i="109"/>
  <c r="U2690" i="109"/>
  <c r="O1047" i="112"/>
  <c r="K166" i="110"/>
  <c r="X1112" i="109"/>
  <c r="Q2692" i="109"/>
  <c r="Y3157" i="109"/>
  <c r="X2015" i="109"/>
  <c r="X4114" i="109"/>
  <c r="R4120" i="109"/>
  <c r="O253" i="109"/>
  <c r="O1503" i="109"/>
  <c r="W1980" i="109"/>
  <c r="T3041" i="109"/>
  <c r="V608" i="109"/>
  <c r="V2105" i="109"/>
  <c r="N1702" i="109"/>
  <c r="O500" i="109"/>
  <c r="W1253" i="109"/>
  <c r="O1575" i="109"/>
  <c r="W1125" i="109"/>
  <c r="L142" i="110"/>
  <c r="X1852" i="109"/>
  <c r="S1676" i="109"/>
  <c r="V870" i="109"/>
  <c r="W269" i="109"/>
  <c r="P2338" i="109"/>
  <c r="W4132" i="109"/>
  <c r="V2402" i="109"/>
  <c r="X1203" i="109"/>
  <c r="Q2037" i="109"/>
  <c r="T2249" i="109"/>
  <c r="Y3813" i="109"/>
  <c r="W3190" i="109"/>
  <c r="R2749" i="109"/>
  <c r="Z1047" i="109"/>
  <c r="O2233" i="109"/>
  <c r="U2645" i="109"/>
  <c r="R2576" i="109"/>
  <c r="O1099" i="109"/>
  <c r="Q2601" i="112"/>
  <c r="X2801" i="109"/>
  <c r="P863" i="112"/>
  <c r="Q1462" i="109"/>
  <c r="Y3843" i="109"/>
  <c r="K95" i="113"/>
  <c r="W2670" i="109"/>
  <c r="P484" i="109"/>
  <c r="V1712" i="109"/>
  <c r="P2739" i="109"/>
  <c r="W3822" i="109"/>
  <c r="M156" i="113"/>
  <c r="O2633" i="112"/>
  <c r="W1537" i="109"/>
  <c r="W2467" i="109"/>
  <c r="X3467" i="109"/>
  <c r="U2686" i="109"/>
  <c r="X2739" i="109"/>
  <c r="Y545" i="109"/>
  <c r="P3359" i="109"/>
  <c r="X2934" i="109"/>
  <c r="U2608" i="109"/>
  <c r="Y2984" i="109"/>
  <c r="O860" i="109"/>
  <c r="Q3366" i="109"/>
  <c r="W616" i="109"/>
  <c r="V2445" i="109"/>
  <c r="V2308" i="109"/>
  <c r="W483" i="109"/>
  <c r="S1217" i="109"/>
  <c r="N414" i="112"/>
  <c r="O351" i="112"/>
  <c r="T126" i="109"/>
  <c r="P3034" i="109"/>
  <c r="R2032" i="112"/>
  <c r="S1219" i="109"/>
  <c r="S1670" i="109"/>
  <c r="W3028" i="109"/>
  <c r="O2532" i="112"/>
  <c r="V884" i="109"/>
  <c r="N1979" i="112"/>
  <c r="Y1566" i="109"/>
  <c r="N2748" i="109"/>
  <c r="N148" i="109"/>
  <c r="V1856" i="109"/>
  <c r="V1127" i="109"/>
  <c r="W3055" i="109"/>
  <c r="R1699" i="109"/>
  <c r="U1753" i="109"/>
  <c r="O138" i="109"/>
  <c r="R2508" i="112"/>
  <c r="P798" i="112"/>
  <c r="N1238" i="112"/>
  <c r="W3111" i="109"/>
  <c r="S2935" i="109"/>
  <c r="K161" i="113"/>
  <c r="S3407" i="109"/>
  <c r="P1465" i="112"/>
  <c r="Y3567" i="109"/>
  <c r="R735" i="109"/>
  <c r="X2075" i="109"/>
  <c r="W433" i="109"/>
  <c r="Y2072" i="109"/>
  <c r="Y2755" i="109"/>
  <c r="T829" i="109"/>
  <c r="O2335" i="109"/>
  <c r="T3866" i="109"/>
  <c r="S406" i="109"/>
  <c r="N404" i="112"/>
  <c r="Y437" i="109"/>
  <c r="S3202" i="109"/>
  <c r="O1302" i="112"/>
  <c r="W2382" i="109"/>
  <c r="N2026" i="109"/>
  <c r="N1249" i="112"/>
  <c r="X3020" i="109"/>
  <c r="Q23" i="109"/>
  <c r="Q104" i="112"/>
  <c r="Y3405" i="109"/>
  <c r="O27" i="109"/>
  <c r="Z681" i="109"/>
  <c r="N382" i="109"/>
  <c r="Y4153" i="109"/>
  <c r="S1241" i="109"/>
  <c r="R2469" i="109"/>
  <c r="X756" i="109"/>
  <c r="N2351" i="109"/>
  <c r="J158" i="113"/>
  <c r="P2410" i="112"/>
  <c r="S1886" i="109"/>
  <c r="Q1674" i="112"/>
  <c r="X2754" i="109"/>
  <c r="N2678" i="109"/>
  <c r="R1584" i="109"/>
  <c r="Q1319" i="112"/>
  <c r="X915" i="109"/>
  <c r="P1536" i="109"/>
  <c r="N3052" i="109"/>
  <c r="U943" i="109"/>
  <c r="Q1276" i="109"/>
  <c r="Y1833" i="109"/>
  <c r="N2240" i="112"/>
  <c r="N1504" i="109"/>
  <c r="O4073" i="109"/>
  <c r="T2847" i="109"/>
  <c r="Z1423" i="109"/>
  <c r="N102" i="112"/>
  <c r="T4269" i="109"/>
  <c r="M147" i="110"/>
  <c r="P428" i="109"/>
  <c r="R4284" i="109"/>
  <c r="U215" i="109"/>
  <c r="M150" i="113"/>
  <c r="Q761" i="112"/>
  <c r="S73" i="109"/>
  <c r="U4041" i="109"/>
  <c r="O3544" i="109"/>
  <c r="Y251" i="109"/>
  <c r="R155" i="109"/>
  <c r="O2117" i="109"/>
  <c r="M42" i="113"/>
  <c r="W1871" i="109"/>
  <c r="O2534" i="112"/>
  <c r="Z3627" i="109"/>
  <c r="S389" i="109"/>
  <c r="T1322" i="109"/>
  <c r="P425" i="109"/>
  <c r="P1703" i="109"/>
  <c r="R1972" i="109"/>
  <c r="W592" i="109"/>
  <c r="O2117" i="112"/>
  <c r="T2724" i="109"/>
  <c r="Y3863" i="109"/>
  <c r="Q806" i="109"/>
  <c r="R583" i="109"/>
  <c r="W4253" i="109"/>
  <c r="Z3255" i="109"/>
  <c r="O3553" i="109"/>
  <c r="Y4257" i="109"/>
  <c r="U3860" i="109"/>
  <c r="U2802" i="109"/>
  <c r="X2332" i="109"/>
  <c r="Y160" i="109"/>
  <c r="P1617" i="112"/>
  <c r="R1213" i="109"/>
  <c r="N1011" i="109"/>
  <c r="O480" i="112"/>
  <c r="W2055" i="109"/>
  <c r="V262" i="109"/>
  <c r="P3508" i="109"/>
  <c r="U1223" i="109"/>
  <c r="P230" i="109"/>
  <c r="W3744" i="109"/>
  <c r="V2459" i="109"/>
  <c r="N1757" i="112"/>
  <c r="W215" i="109"/>
  <c r="N1505" i="112"/>
  <c r="T1146" i="109"/>
  <c r="P1787" i="112"/>
  <c r="X2385" i="109"/>
  <c r="U2834" i="109"/>
  <c r="R1567" i="109"/>
  <c r="Y2613" i="109"/>
  <c r="U1140" i="109"/>
  <c r="N89" i="112"/>
  <c r="P2662" i="109"/>
  <c r="R106" i="109"/>
  <c r="O404" i="109"/>
  <c r="O1943" i="109"/>
  <c r="Y3490" i="109"/>
  <c r="V1209" i="109"/>
  <c r="N544" i="112"/>
  <c r="X4020" i="109"/>
  <c r="O950" i="109"/>
  <c r="V2729" i="109"/>
  <c r="O2082" i="112"/>
  <c r="T1465" i="109"/>
  <c r="U3874" i="109"/>
  <c r="X2557" i="109"/>
  <c r="O2790" i="109"/>
  <c r="V2766" i="109"/>
  <c r="Q522" i="109"/>
  <c r="P4240" i="109"/>
  <c r="Y1949" i="109"/>
  <c r="V3926" i="109"/>
  <c r="Q620" i="112"/>
  <c r="U1144" i="109"/>
  <c r="Q1026" i="112"/>
  <c r="Y2445" i="109"/>
  <c r="Y1290" i="109"/>
  <c r="P249" i="109"/>
  <c r="P133" i="110"/>
  <c r="U800" i="109"/>
  <c r="V474" i="109"/>
  <c r="Y3390" i="109"/>
  <c r="T2656" i="109"/>
  <c r="U2941" i="109"/>
  <c r="Q2588" i="109"/>
  <c r="S293" i="109"/>
  <c r="Y1162" i="109"/>
  <c r="V869" i="109"/>
  <c r="N2326" i="112"/>
  <c r="U4181" i="109"/>
  <c r="P1517" i="109"/>
  <c r="N1427" i="112"/>
  <c r="P1548" i="109"/>
  <c r="M37" i="113"/>
  <c r="S1495" i="109"/>
  <c r="P3717" i="109"/>
  <c r="N146" i="109"/>
  <c r="Q1718" i="109"/>
  <c r="N271" i="112"/>
  <c r="V3862" i="109"/>
  <c r="S3501" i="109"/>
  <c r="P1535" i="109"/>
  <c r="V2221" i="109"/>
  <c r="T4020" i="109"/>
  <c r="S147" i="109"/>
  <c r="W1191" i="109"/>
  <c r="P2578" i="109"/>
  <c r="Z2189" i="109"/>
  <c r="O1641" i="109"/>
  <c r="W3904" i="109"/>
  <c r="O4188" i="109"/>
  <c r="S3124" i="109"/>
  <c r="T620" i="109"/>
  <c r="V221" i="109"/>
  <c r="O4152" i="109"/>
  <c r="V2015" i="109"/>
  <c r="Q10" i="110"/>
  <c r="Q1464" i="112"/>
  <c r="Y788" i="109"/>
  <c r="O149" i="110"/>
  <c r="W1209" i="109"/>
  <c r="N948" i="112"/>
  <c r="X422" i="109"/>
  <c r="R955" i="109"/>
  <c r="Z3970" i="109"/>
  <c r="N1239" i="112"/>
  <c r="Q1226" i="112"/>
  <c r="K89" i="113"/>
  <c r="N1527" i="112"/>
  <c r="P3536" i="109"/>
  <c r="T1302" i="109"/>
  <c r="V426" i="109"/>
  <c r="P2216" i="109"/>
  <c r="U3350" i="109"/>
  <c r="U1729" i="109"/>
  <c r="W51" i="109"/>
  <c r="Q1969" i="112"/>
  <c r="S100" i="109"/>
  <c r="X4266" i="109"/>
  <c r="Y4066" i="109"/>
  <c r="P2108" i="112"/>
  <c r="U4097" i="109"/>
  <c r="Q1242" i="109"/>
  <c r="O4238" i="109"/>
  <c r="N757" i="109"/>
  <c r="V4236" i="109"/>
  <c r="S1617" i="109"/>
  <c r="P1156" i="112"/>
  <c r="V4153" i="109"/>
  <c r="W1677" i="109"/>
  <c r="T27" i="110"/>
  <c r="O945" i="109"/>
  <c r="O2110" i="112"/>
  <c r="N1892" i="109"/>
  <c r="R3538" i="109"/>
  <c r="N235" i="112"/>
  <c r="O1089" i="112"/>
  <c r="W3761" i="109"/>
  <c r="V3943" i="109"/>
  <c r="P1647" i="112"/>
  <c r="Q310" i="112"/>
  <c r="X4097" i="109"/>
  <c r="N25" i="112"/>
  <c r="V2099" i="109"/>
  <c r="Q4228" i="109"/>
  <c r="S2575" i="109"/>
  <c r="P213" i="109"/>
  <c r="O904" i="109"/>
  <c r="X1481" i="109"/>
  <c r="O1073" i="112"/>
  <c r="T1121" i="109"/>
  <c r="O1261" i="112"/>
  <c r="L128" i="113"/>
  <c r="Y1939" i="109"/>
  <c r="T3333" i="109"/>
  <c r="S2327" i="109"/>
  <c r="Q3051" i="109"/>
  <c r="Q2923" i="109"/>
  <c r="V3359" i="109"/>
  <c r="N2135" i="112"/>
  <c r="N3155" i="109"/>
  <c r="Q2743" i="109"/>
  <c r="P1761" i="112"/>
  <c r="N2432" i="109"/>
  <c r="P121" i="112"/>
  <c r="U1746" i="109"/>
  <c r="X2987" i="109"/>
  <c r="O2727" i="109"/>
  <c r="V3562" i="109"/>
  <c r="V2059" i="109"/>
  <c r="U243" i="109"/>
  <c r="P245" i="109"/>
  <c r="T588" i="109"/>
  <c r="N2224" i="109"/>
  <c r="Q4269" i="109"/>
  <c r="P4199" i="109"/>
  <c r="Q2407" i="109"/>
  <c r="V283" i="109"/>
  <c r="P2637" i="109"/>
  <c r="Y1580" i="109"/>
  <c r="P2156" i="112"/>
  <c r="O868" i="109"/>
  <c r="T3001" i="109"/>
  <c r="N143" i="110"/>
  <c r="O4115" i="109"/>
  <c r="Q2463" i="109"/>
  <c r="M160" i="113"/>
  <c r="Y1715" i="109"/>
  <c r="N2331" i="112"/>
  <c r="L56" i="113"/>
  <c r="Z2148" i="109"/>
  <c r="W856" i="109"/>
  <c r="N1179" i="109"/>
  <c r="V2609" i="109"/>
  <c r="P2094" i="109"/>
  <c r="P778" i="109"/>
  <c r="O157" i="112"/>
  <c r="U76" i="110"/>
  <c r="U277" i="109"/>
  <c r="N2575" i="109"/>
  <c r="R31" i="109"/>
  <c r="S528" i="109"/>
  <c r="R458" i="109"/>
  <c r="X111" i="109"/>
  <c r="U3110" i="109"/>
  <c r="Y1361" i="109"/>
  <c r="V2117" i="109"/>
  <c r="Z709" i="109"/>
  <c r="O2074" i="112"/>
  <c r="Q1298" i="112"/>
  <c r="V1682" i="109"/>
  <c r="O4276" i="109"/>
  <c r="T580" i="109"/>
  <c r="N4201" i="109"/>
  <c r="Q1230" i="112"/>
  <c r="P641" i="109"/>
  <c r="U3392" i="109"/>
  <c r="S2589" i="109"/>
  <c r="U1969" i="109"/>
  <c r="N1640" i="109"/>
  <c r="P867" i="109"/>
  <c r="K173" i="110"/>
  <c r="Y3434" i="109"/>
  <c r="V941" i="109"/>
  <c r="P961" i="112"/>
  <c r="M172" i="110"/>
  <c r="V2476" i="109"/>
  <c r="N411" i="112"/>
  <c r="O2321" i="109"/>
  <c r="O2379" i="112"/>
  <c r="R1344" i="112"/>
  <c r="Q470" i="112"/>
  <c r="P572" i="112"/>
  <c r="P2404" i="109"/>
  <c r="P79" i="112"/>
  <c r="R205" i="109"/>
  <c r="Y1203" i="109"/>
  <c r="S3858" i="109"/>
  <c r="Q3547" i="109"/>
  <c r="T3903" i="109"/>
  <c r="N3399" i="109"/>
  <c r="N3865" i="109"/>
  <c r="P808" i="109"/>
  <c r="Q1949" i="112"/>
  <c r="P1755" i="112"/>
  <c r="P1846" i="112"/>
  <c r="R1465" i="109"/>
  <c r="U2193" i="109"/>
  <c r="W3342" i="109"/>
  <c r="P3364" i="109"/>
  <c r="N3531" i="109"/>
  <c r="O3893" i="109"/>
  <c r="T3911" i="109"/>
  <c r="W1114" i="109"/>
  <c r="N1038" i="112"/>
  <c r="W4056" i="109"/>
  <c r="P138" i="112"/>
  <c r="N1995" i="109"/>
  <c r="O30" i="110"/>
  <c r="N3071" i="109"/>
  <c r="S149" i="109"/>
  <c r="O3781" i="109"/>
  <c r="O3063" i="109"/>
  <c r="O629" i="109"/>
  <c r="T2441" i="109"/>
  <c r="V53" i="109"/>
  <c r="V2923" i="109"/>
  <c r="O2605" i="112"/>
  <c r="O3343" i="109"/>
  <c r="O34" i="112"/>
  <c r="R3335" i="109"/>
  <c r="Y3159" i="109"/>
  <c r="R2354" i="109"/>
  <c r="Z1395" i="109"/>
  <c r="P1687" i="112"/>
  <c r="U3181" i="109"/>
  <c r="X406" i="109"/>
  <c r="T1856" i="109"/>
  <c r="Q628" i="112"/>
  <c r="X574" i="109"/>
  <c r="V2321" i="109"/>
  <c r="U1257" i="109"/>
  <c r="Q4080" i="109"/>
  <c r="P1141" i="109"/>
  <c r="W3048" i="109"/>
  <c r="N333" i="112"/>
  <c r="U9" i="110"/>
  <c r="Z662" i="109"/>
  <c r="O383" i="112"/>
  <c r="N2314" i="109"/>
  <c r="Q845" i="109"/>
  <c r="P422" i="109"/>
  <c r="Y1944" i="109"/>
  <c r="Q2815" i="109"/>
  <c r="R847" i="109"/>
  <c r="O2344" i="112"/>
  <c r="Y2043" i="109"/>
  <c r="W1382" i="109"/>
  <c r="Q2221" i="112"/>
  <c r="P757" i="112"/>
  <c r="W2569" i="109"/>
  <c r="V1248" i="109"/>
  <c r="T33" i="109"/>
  <c r="N1307" i="112"/>
  <c r="Y4209" i="109"/>
  <c r="Q2656" i="109"/>
  <c r="L45" i="113"/>
  <c r="Z1029" i="109"/>
  <c r="O1013" i="109"/>
  <c r="N1752" i="112"/>
  <c r="P2454" i="109"/>
  <c r="R2118" i="109"/>
  <c r="R148" i="109"/>
  <c r="S1382" i="109"/>
  <c r="N400" i="112"/>
  <c r="T746" i="109"/>
  <c r="V2218" i="109"/>
  <c r="S4023" i="109"/>
  <c r="U2266" i="109"/>
  <c r="P511" i="109"/>
  <c r="N14" i="110"/>
  <c r="T544" i="109"/>
  <c r="O3170" i="109"/>
  <c r="T1474" i="109"/>
  <c r="P2076" i="112"/>
  <c r="Q1206" i="109"/>
  <c r="N1547" i="112"/>
  <c r="U389" i="109"/>
  <c r="V2953" i="109"/>
  <c r="S1728" i="109"/>
  <c r="P2596" i="112"/>
  <c r="Y3053" i="109"/>
  <c r="P79" i="109"/>
  <c r="P292" i="112"/>
  <c r="Q2641" i="112"/>
  <c r="P389" i="112"/>
  <c r="P1243" i="109"/>
  <c r="V966" i="109"/>
  <c r="T1129" i="109"/>
  <c r="N1900" i="112"/>
  <c r="M81" i="113"/>
  <c r="Y20" i="109"/>
  <c r="T2359" i="109"/>
  <c r="Q2061" i="109"/>
  <c r="Z2508" i="109"/>
  <c r="P1254" i="112"/>
  <c r="W1917" i="109"/>
  <c r="X1548" i="109"/>
  <c r="W1554" i="109"/>
  <c r="W1231" i="109"/>
  <c r="N1537" i="109"/>
  <c r="O3068" i="109"/>
  <c r="Q2671" i="109"/>
  <c r="N4153" i="109"/>
  <c r="T2321" i="109"/>
  <c r="T4068" i="109"/>
  <c r="R1104" i="109"/>
  <c r="U1905" i="109"/>
  <c r="U1209" i="109"/>
  <c r="W4195" i="109"/>
  <c r="P902" i="109"/>
  <c r="V3013" i="109"/>
  <c r="W1335" i="109"/>
  <c r="P1731" i="112"/>
  <c r="S1006" i="109"/>
  <c r="U3924" i="109"/>
  <c r="Y2425" i="109"/>
  <c r="R2523" i="112"/>
  <c r="N1191" i="109"/>
  <c r="Q2087" i="109"/>
  <c r="P3498" i="109"/>
  <c r="S2831" i="109"/>
  <c r="Q3412" i="109"/>
  <c r="Q3430" i="109"/>
  <c r="T3450" i="109"/>
  <c r="V4257" i="109"/>
  <c r="J6" i="113"/>
  <c r="N3194" i="109"/>
  <c r="S2204" i="109"/>
  <c r="T4120" i="109"/>
  <c r="O32" i="109"/>
  <c r="Y192" i="109"/>
  <c r="Q2245" i="112"/>
  <c r="N557" i="112"/>
  <c r="T132" i="109"/>
  <c r="W3919" i="109"/>
  <c r="U2619" i="109"/>
  <c r="S367" i="109"/>
  <c r="W1141" i="109"/>
  <c r="T2448" i="109"/>
  <c r="S2819" i="109"/>
  <c r="P91" i="109"/>
  <c r="X3466" i="109"/>
  <c r="Y956" i="109"/>
  <c r="T1110" i="109"/>
  <c r="N3486" i="109"/>
  <c r="Q2103" i="112"/>
  <c r="U2719" i="109"/>
  <c r="Q62" i="112"/>
  <c r="X1537" i="109"/>
  <c r="P3101" i="109"/>
  <c r="P1462" i="112"/>
  <c r="T4169" i="109"/>
  <c r="R2736" i="109"/>
  <c r="P1188" i="112"/>
  <c r="O2304" i="112"/>
  <c r="Z2914" i="109"/>
  <c r="W498" i="109"/>
  <c r="T2943" i="109"/>
  <c r="T1333" i="109"/>
  <c r="P1860" i="112"/>
  <c r="T2207" i="109"/>
  <c r="W3390" i="109"/>
  <c r="Z3224" i="109"/>
  <c r="Y2924" i="109"/>
  <c r="N445" i="109"/>
  <c r="N1103" i="112"/>
  <c r="V1477" i="109"/>
  <c r="N1739" i="109"/>
  <c r="N780" i="109"/>
  <c r="S554" i="109"/>
  <c r="W1483" i="109"/>
  <c r="T2798" i="109"/>
  <c r="R3839" i="109"/>
  <c r="P3184" i="109"/>
  <c r="N1207" i="112"/>
  <c r="S2337" i="109"/>
  <c r="R2302" i="109"/>
  <c r="O1007" i="112"/>
  <c r="S1601" i="109"/>
  <c r="N252" i="109"/>
  <c r="V562" i="109"/>
  <c r="Z1769" i="109"/>
  <c r="Q1007" i="109"/>
  <c r="T177" i="109"/>
  <c r="N3905" i="109"/>
  <c r="V3485" i="109"/>
  <c r="S2238" i="109"/>
  <c r="V2085" i="109"/>
  <c r="N246" i="109"/>
  <c r="P768" i="112"/>
  <c r="Y3678" i="109"/>
  <c r="Z676" i="109"/>
  <c r="X2478" i="109"/>
  <c r="T811" i="109"/>
  <c r="P1244" i="109"/>
  <c r="T3044" i="109"/>
  <c r="K124" i="113"/>
  <c r="Y415" i="109"/>
  <c r="U1529" i="109"/>
  <c r="Z718" i="109"/>
  <c r="Q2457" i="109"/>
  <c r="M97" i="110"/>
  <c r="T949" i="109"/>
  <c r="U568" i="109"/>
  <c r="V939" i="109"/>
  <c r="P812" i="112"/>
  <c r="Q612" i="112"/>
  <c r="Q4132" i="109"/>
  <c r="T1646" i="109"/>
  <c r="N425" i="109"/>
  <c r="U2267" i="109"/>
  <c r="Q1326" i="109"/>
  <c r="T3935" i="109"/>
  <c r="O1531" i="112"/>
  <c r="T777" i="109"/>
  <c r="W3896" i="109"/>
  <c r="N4207" i="109"/>
  <c r="X4121" i="109"/>
  <c r="N3296" i="109"/>
  <c r="O457" i="109"/>
  <c r="Q173" i="110"/>
  <c r="U3112" i="109"/>
  <c r="V423" i="109"/>
  <c r="Y2928" i="109"/>
  <c r="Q2024" i="109"/>
  <c r="W447" i="109"/>
  <c r="P1889" i="112"/>
  <c r="T1112" i="109"/>
  <c r="S1865" i="109"/>
  <c r="S3726" i="109"/>
  <c r="P751" i="109"/>
  <c r="Y2108" i="109"/>
  <c r="Q511" i="109"/>
  <c r="Q1955" i="109"/>
  <c r="U2623" i="109"/>
  <c r="X1567" i="109"/>
  <c r="Y128" i="109"/>
  <c r="P81" i="112"/>
  <c r="U534" i="109"/>
  <c r="X1678" i="109"/>
  <c r="K69" i="113"/>
  <c r="N629" i="109"/>
  <c r="P1534" i="112"/>
  <c r="P3400" i="109"/>
  <c r="V988" i="109"/>
  <c r="N848" i="112"/>
  <c r="P2943" i="109"/>
  <c r="N392" i="109"/>
  <c r="Q4019" i="109"/>
  <c r="W1852" i="109"/>
  <c r="V967" i="109"/>
  <c r="P2452" i="109"/>
  <c r="U2988" i="109"/>
  <c r="S3462" i="109"/>
  <c r="O2437" i="112"/>
  <c r="Y1145" i="109"/>
  <c r="N446" i="109"/>
  <c r="T2819" i="109"/>
  <c r="N3690" i="109"/>
  <c r="X3120" i="109"/>
  <c r="W571" i="109"/>
  <c r="N1012" i="109"/>
  <c r="W3440" i="109"/>
  <c r="U557" i="109"/>
  <c r="N823" i="109"/>
  <c r="R3131" i="109"/>
  <c r="P1498" i="109"/>
  <c r="N494" i="112"/>
  <c r="N2258" i="109"/>
  <c r="S1687" i="109"/>
  <c r="U208" i="109"/>
  <c r="O1717" i="112"/>
  <c r="T3183" i="109"/>
  <c r="S1839" i="109"/>
  <c r="O2021" i="112"/>
  <c r="Y604" i="109"/>
  <c r="P958" i="109"/>
  <c r="U656" i="109"/>
  <c r="P2110" i="109"/>
  <c r="O2600" i="109"/>
  <c r="N538" i="109"/>
  <c r="P3324" i="109"/>
  <c r="S12" i="110"/>
  <c r="U4145" i="109"/>
  <c r="O1384" i="109"/>
  <c r="X628" i="109"/>
  <c r="P1338" i="109"/>
  <c r="N565" i="109"/>
  <c r="Z1069" i="109"/>
  <c r="S963" i="109"/>
  <c r="R4151" i="109"/>
  <c r="W1281" i="109"/>
  <c r="O3880" i="109"/>
  <c r="P121" i="109"/>
  <c r="O754" i="109"/>
  <c r="W1020" i="109"/>
  <c r="Y1173" i="109"/>
  <c r="Q1463" i="112"/>
  <c r="L81" i="113"/>
  <c r="R16" i="110"/>
  <c r="O2058" i="109"/>
  <c r="N3695" i="109"/>
  <c r="Y2999" i="109"/>
  <c r="L79" i="113"/>
  <c r="W1146" i="109"/>
  <c r="Z4015" i="109"/>
  <c r="O1004" i="112"/>
  <c r="Q4251" i="109"/>
  <c r="O1250" i="112"/>
  <c r="O3843" i="109"/>
  <c r="O2642" i="109"/>
  <c r="Q1623" i="112"/>
  <c r="P480" i="109"/>
  <c r="W238" i="109"/>
  <c r="N244" i="112"/>
  <c r="N98" i="112"/>
  <c r="V764" i="109"/>
  <c r="Q28" i="109"/>
  <c r="T570" i="109"/>
  <c r="N1917" i="112"/>
  <c r="R2825" i="109"/>
  <c r="N3747" i="109"/>
  <c r="O843" i="112"/>
  <c r="N2398" i="109"/>
  <c r="Y1709" i="109"/>
  <c r="W96" i="109"/>
  <c r="S2455" i="109"/>
  <c r="P3303" i="109"/>
  <c r="P2112" i="112"/>
  <c r="P1091" i="112"/>
  <c r="U3445" i="109"/>
  <c r="W3485" i="109"/>
  <c r="Q2386" i="109"/>
  <c r="X3396" i="109"/>
  <c r="V2058" i="109"/>
  <c r="S3673" i="109"/>
  <c r="R76" i="109"/>
  <c r="T1378" i="109"/>
  <c r="O1388" i="112"/>
  <c r="V2693" i="109"/>
  <c r="Q3399" i="109"/>
  <c r="T2029" i="109"/>
  <c r="X625" i="109"/>
  <c r="N2117" i="112"/>
  <c r="S2768" i="109"/>
  <c r="P43" i="112"/>
  <c r="Q752" i="112"/>
  <c r="Y2761" i="109"/>
  <c r="P1341" i="109"/>
  <c r="T2452" i="109"/>
  <c r="N2842" i="109"/>
  <c r="T4268" i="109"/>
  <c r="P3941" i="109"/>
  <c r="V438" i="109"/>
  <c r="V532" i="109"/>
  <c r="X1677" i="109"/>
  <c r="V4061" i="109"/>
  <c r="Q2154" i="112"/>
  <c r="U101" i="109"/>
  <c r="Q774" i="109"/>
  <c r="T4055" i="109"/>
  <c r="X3378" i="109"/>
  <c r="N2578" i="112"/>
  <c r="Q158" i="112"/>
  <c r="Q2449" i="109"/>
  <c r="X1490" i="109"/>
  <c r="N3691" i="109"/>
  <c r="Y3481" i="109"/>
  <c r="N1050" i="112"/>
  <c r="X3880" i="109"/>
  <c r="U2804" i="109"/>
  <c r="Q1697" i="112"/>
  <c r="Q3186" i="109"/>
  <c r="P1012" i="109"/>
  <c r="R3101" i="109"/>
  <c r="O1983" i="109"/>
  <c r="S4074" i="109"/>
  <c r="Z666" i="109"/>
  <c r="U2951" i="109"/>
  <c r="N2223" i="109"/>
  <c r="R2998" i="109"/>
  <c r="N695" i="112"/>
  <c r="Y3119" i="109"/>
  <c r="S107" i="109"/>
  <c r="Q1699" i="112"/>
  <c r="W3492" i="109"/>
  <c r="W566" i="109"/>
  <c r="X4216" i="109"/>
  <c r="T2036" i="109"/>
  <c r="P4088" i="109"/>
  <c r="N626" i="112"/>
  <c r="J39" i="113"/>
  <c r="U4086" i="109"/>
  <c r="W736" i="109"/>
  <c r="P3196" i="109"/>
  <c r="N1671" i="109"/>
  <c r="V2268" i="109"/>
  <c r="O4141" i="109"/>
  <c r="S1912" i="109"/>
  <c r="S3039" i="109"/>
  <c r="R2047" i="109"/>
  <c r="V2996" i="109"/>
  <c r="T3197" i="109"/>
  <c r="N2392" i="112"/>
  <c r="T1883" i="109"/>
  <c r="O3150" i="109"/>
  <c r="S2336" i="109"/>
  <c r="O472" i="109"/>
  <c r="S3926" i="109"/>
  <c r="U1315" i="109"/>
  <c r="Q3303" i="109"/>
  <c r="Q2600" i="109"/>
  <c r="R2366" i="109"/>
  <c r="R908" i="109"/>
  <c r="O1480" i="112"/>
  <c r="Q2220" i="109"/>
  <c r="U954" i="109"/>
  <c r="X985" i="109"/>
  <c r="R1346" i="112"/>
  <c r="L86" i="110"/>
  <c r="X149" i="109"/>
  <c r="W1201" i="109"/>
  <c r="V2952" i="109"/>
  <c r="P949" i="109"/>
  <c r="T3185" i="109"/>
  <c r="W138" i="109"/>
  <c r="Y3188" i="109"/>
  <c r="S76" i="110"/>
  <c r="S3693" i="109"/>
  <c r="V1713" i="109"/>
  <c r="X763" i="109"/>
  <c r="Y484" i="109"/>
  <c r="N1000" i="112"/>
  <c r="P864" i="109"/>
  <c r="N2577" i="112"/>
  <c r="P507" i="112"/>
  <c r="Q1305" i="112"/>
  <c r="P1552" i="109"/>
  <c r="O2687" i="112"/>
  <c r="T3425" i="109"/>
  <c r="Q1548" i="112"/>
  <c r="N1365" i="109"/>
  <c r="X3338" i="109"/>
  <c r="W44" i="109"/>
  <c r="Y2789" i="109"/>
  <c r="N2330" i="109"/>
  <c r="J144" i="113"/>
  <c r="X1980" i="109"/>
  <c r="R2718" i="109"/>
  <c r="N2575" i="112"/>
  <c r="S1149" i="109"/>
  <c r="N400" i="109"/>
  <c r="T2821" i="109"/>
  <c r="X907" i="109"/>
  <c r="S2198" i="109"/>
  <c r="N988" i="112"/>
  <c r="W1612" i="109"/>
  <c r="W1884" i="109"/>
  <c r="W1275" i="109"/>
  <c r="Q174" i="112"/>
  <c r="W4022" i="109"/>
  <c r="Q509" i="112"/>
  <c r="O2063" i="109"/>
  <c r="P21" i="109"/>
  <c r="W3189" i="109"/>
  <c r="R1815" i="112"/>
  <c r="Y839" i="109"/>
  <c r="R2744" i="112"/>
  <c r="U1608" i="109"/>
  <c r="X118" i="109"/>
  <c r="R4104" i="109"/>
  <c r="S3021" i="109"/>
  <c r="Q2703" i="112"/>
  <c r="V3705" i="109"/>
  <c r="S2193" i="109"/>
  <c r="P548" i="112"/>
  <c r="V499" i="109"/>
  <c r="W1472" i="109"/>
  <c r="T3826" i="109"/>
  <c r="O106" i="109"/>
  <c r="P1974" i="109"/>
  <c r="X272" i="109"/>
  <c r="Q2189" i="112"/>
  <c r="O1741" i="109"/>
  <c r="T3834" i="109"/>
  <c r="N1110" i="109"/>
  <c r="N258" i="109"/>
  <c r="Y1368" i="109"/>
  <c r="O615" i="109"/>
  <c r="R3863" i="109"/>
  <c r="X2744" i="109"/>
  <c r="T2601" i="109"/>
  <c r="W470" i="109"/>
  <c r="N598" i="112"/>
  <c r="P63" i="109"/>
  <c r="O4149" i="109"/>
  <c r="R1239" i="109"/>
  <c r="O2072" i="112"/>
  <c r="U968" i="109"/>
  <c r="O2277" i="109"/>
  <c r="N49" i="109"/>
  <c r="T3717" i="109"/>
  <c r="P485" i="109"/>
  <c r="W1876" i="109"/>
  <c r="P1293" i="112"/>
  <c r="O1260" i="112"/>
  <c r="S2925" i="109"/>
  <c r="R4274" i="109"/>
  <c r="X896" i="109"/>
  <c r="O4134" i="109"/>
  <c r="P2959" i="109"/>
  <c r="S3332" i="109"/>
  <c r="R1371" i="109"/>
  <c r="T2266" i="109"/>
  <c r="X960" i="109"/>
  <c r="R902" i="109"/>
  <c r="O1675" i="112"/>
  <c r="T476" i="109"/>
  <c r="Q195" i="109"/>
  <c r="P827" i="109"/>
  <c r="T590" i="109"/>
  <c r="Y2015" i="109"/>
  <c r="N942" i="109"/>
  <c r="S817" i="109"/>
  <c r="Z3593" i="109"/>
  <c r="K165" i="113"/>
  <c r="V384" i="109"/>
  <c r="Y1273" i="109"/>
  <c r="Q2742" i="109"/>
  <c r="Q1655" i="109"/>
  <c r="T380" i="109"/>
  <c r="Q2141" i="112"/>
  <c r="R2511" i="112"/>
  <c r="Y4091" i="109"/>
  <c r="V1972" i="109"/>
  <c r="R4137" i="109"/>
  <c r="R2934" i="109"/>
  <c r="Y4029" i="109"/>
  <c r="O406" i="112"/>
  <c r="O4160" i="109"/>
  <c r="Q2328" i="109"/>
  <c r="S2937" i="109"/>
  <c r="Q3812" i="109"/>
  <c r="X3193" i="109"/>
  <c r="Q2105" i="109"/>
  <c r="X1872" i="109"/>
  <c r="P2923" i="109"/>
  <c r="Y3495" i="109"/>
  <c r="N1967" i="112"/>
  <c r="Q605" i="109"/>
  <c r="N2094" i="109"/>
  <c r="U4063" i="109"/>
  <c r="S3836" i="109"/>
  <c r="M96" i="113"/>
  <c r="Q1563" i="112"/>
  <c r="N2395" i="112"/>
  <c r="V1878" i="109"/>
  <c r="Q2624" i="109"/>
  <c r="P376" i="112"/>
  <c r="P3786" i="109"/>
  <c r="O1415" i="112"/>
  <c r="Q1233" i="109"/>
  <c r="S1386" i="109"/>
  <c r="N478" i="112"/>
  <c r="U1157" i="109"/>
  <c r="V2652" i="109"/>
  <c r="T2736" i="109"/>
  <c r="X3345" i="109"/>
  <c r="V805" i="109"/>
  <c r="T284" i="109"/>
  <c r="S793" i="109"/>
  <c r="O866" i="109"/>
  <c r="O3159" i="109"/>
  <c r="P2204" i="112"/>
  <c r="X1871" i="109"/>
  <c r="O1483" i="112"/>
  <c r="N1455" i="112"/>
  <c r="T3817" i="109"/>
  <c r="N1285" i="109"/>
  <c r="N1865" i="109"/>
  <c r="O2362" i="112"/>
  <c r="N1514" i="112"/>
  <c r="V3203" i="109"/>
  <c r="S2231" i="109"/>
  <c r="O774" i="112"/>
  <c r="V3362" i="109"/>
  <c r="N234" i="109"/>
  <c r="U413" i="109"/>
  <c r="U2265" i="109"/>
  <c r="Z3254" i="109"/>
  <c r="O2831" i="109"/>
  <c r="P499" i="109"/>
  <c r="X3841" i="109"/>
  <c r="Z2186" i="109"/>
  <c r="Q2322" i="109"/>
  <c r="T779" i="109"/>
  <c r="Y2223" i="109"/>
  <c r="O3786" i="109"/>
  <c r="V3381" i="109"/>
  <c r="N4297" i="109"/>
  <c r="O476" i="109"/>
  <c r="L151" i="113"/>
  <c r="U942" i="109"/>
  <c r="R4107" i="109"/>
  <c r="X81" i="109"/>
  <c r="P2982" i="109"/>
  <c r="T1638" i="109"/>
  <c r="O1942" i="109"/>
  <c r="R3085" i="109"/>
  <c r="O4305" i="109"/>
  <c r="X1556" i="109"/>
  <c r="W193" i="109"/>
  <c r="W1202" i="109"/>
  <c r="R2614" i="109"/>
  <c r="P3714" i="109"/>
  <c r="R35" i="109"/>
  <c r="W1010" i="109"/>
  <c r="O2381" i="109"/>
  <c r="N1751" i="109"/>
  <c r="O2158" i="112"/>
  <c r="N3123" i="109"/>
  <c r="N750" i="112"/>
  <c r="X2597" i="109"/>
  <c r="Q853" i="109"/>
  <c r="N3372" i="109"/>
  <c r="P4230" i="109"/>
  <c r="X2196" i="109"/>
  <c r="M115" i="113"/>
  <c r="P948" i="109"/>
  <c r="P2832" i="109"/>
  <c r="Q247" i="112"/>
  <c r="R1496" i="109"/>
  <c r="N769" i="112"/>
  <c r="W2598" i="109"/>
  <c r="Q3904" i="109"/>
  <c r="P2791" i="109"/>
  <c r="O43" i="112"/>
  <c r="O100" i="110"/>
  <c r="Q910" i="109"/>
  <c r="S810" i="109"/>
  <c r="T3827" i="109"/>
  <c r="V3010" i="109"/>
  <c r="Y3134" i="109"/>
  <c r="N2705" i="109"/>
  <c r="O3056" i="109"/>
  <c r="R2295" i="112"/>
  <c r="T812" i="109"/>
  <c r="X2637" i="109"/>
  <c r="U3876" i="109"/>
  <c r="O775" i="112"/>
  <c r="X2112" i="109"/>
  <c r="P42" i="110"/>
  <c r="O2101" i="109"/>
  <c r="X749" i="109"/>
  <c r="P2408" i="112"/>
  <c r="W449" i="109"/>
  <c r="O1414" i="112"/>
  <c r="N1703" i="109"/>
  <c r="N968" i="112"/>
  <c r="S641" i="109"/>
  <c r="S201" i="109"/>
  <c r="T2218" i="109"/>
  <c r="U1852" i="109"/>
  <c r="O1651" i="109"/>
  <c r="W3325" i="109"/>
  <c r="R3473" i="109"/>
  <c r="N3553" i="109"/>
  <c r="V3109" i="109"/>
  <c r="V4104" i="109"/>
  <c r="Q2081" i="112"/>
  <c r="Q2241" i="112"/>
  <c r="O3157" i="109"/>
  <c r="P2306" i="109"/>
  <c r="T953" i="109"/>
  <c r="U658" i="109"/>
  <c r="Q407" i="109"/>
  <c r="J129" i="110"/>
  <c r="N259" i="109"/>
  <c r="N141" i="112"/>
  <c r="N485" i="109"/>
  <c r="X3767" i="109"/>
  <c r="O3146" i="109"/>
  <c r="U3937" i="109"/>
  <c r="P1652" i="109"/>
  <c r="N1104" i="109"/>
  <c r="N629" i="112"/>
  <c r="X2627" i="109"/>
  <c r="P1551" i="109"/>
  <c r="Y4200" i="109"/>
  <c r="Y571" i="109"/>
  <c r="X3928" i="109"/>
  <c r="O1321" i="109"/>
  <c r="U2831" i="109"/>
  <c r="P2348" i="109"/>
  <c r="O1308" i="112"/>
  <c r="Y4018" i="109"/>
  <c r="Q329" i="112"/>
  <c r="X150" i="109"/>
  <c r="P1385" i="112"/>
  <c r="M178" i="113"/>
  <c r="X814" i="109"/>
  <c r="U854" i="109"/>
  <c r="X4243" i="109"/>
  <c r="O4308" i="109"/>
  <c r="T1869" i="109"/>
  <c r="S2847" i="109"/>
  <c r="Y528" i="109"/>
  <c r="P1399" i="112"/>
  <c r="W404" i="109"/>
  <c r="N1639" i="112"/>
  <c r="S3356" i="109"/>
  <c r="S121" i="109"/>
  <c r="T801" i="109"/>
  <c r="T545" i="109"/>
  <c r="Q2340" i="109"/>
  <c r="Y2619" i="109"/>
  <c r="X3437" i="109"/>
  <c r="O525" i="112"/>
  <c r="R1358" i="109"/>
  <c r="X871" i="109"/>
  <c r="N3928" i="109"/>
  <c r="U15" i="109"/>
  <c r="Y1165" i="109"/>
  <c r="Y2788" i="109"/>
  <c r="R1365" i="109"/>
  <c r="O414" i="112"/>
  <c r="S1279" i="109"/>
  <c r="P1939" i="112"/>
  <c r="L161" i="113"/>
  <c r="X1544" i="109"/>
  <c r="Q1182" i="112"/>
  <c r="U584" i="109"/>
  <c r="X1169" i="109"/>
  <c r="U616" i="109"/>
  <c r="X1681" i="109"/>
  <c r="Q480" i="112"/>
  <c r="L165" i="113"/>
  <c r="P3038" i="109"/>
  <c r="P4224" i="109"/>
  <c r="O643" i="112"/>
  <c r="T3085" i="109"/>
  <c r="Q2384" i="112"/>
  <c r="O163" i="110"/>
  <c r="L108" i="113"/>
  <c r="V2648" i="109"/>
  <c r="Q13" i="110"/>
  <c r="P616" i="112"/>
  <c r="X1331" i="109"/>
  <c r="S645" i="109"/>
  <c r="Z350" i="109"/>
  <c r="O551" i="109"/>
  <c r="R1508" i="109"/>
  <c r="O2571" i="112"/>
  <c r="N162" i="110"/>
  <c r="O1893" i="112"/>
  <c r="S1507" i="109"/>
  <c r="U1711" i="109"/>
  <c r="V1350" i="109"/>
  <c r="N4220" i="109"/>
  <c r="Y2196" i="109"/>
  <c r="R1464" i="109"/>
  <c r="Q1930" i="112"/>
  <c r="R2645" i="109"/>
  <c r="S1496" i="109"/>
  <c r="N2220" i="112"/>
  <c r="W370" i="109"/>
  <c r="Y954" i="109"/>
  <c r="U3470" i="109"/>
  <c r="Q1239" i="109"/>
  <c r="N1420" i="112"/>
  <c r="J137" i="113"/>
  <c r="Y944" i="109"/>
  <c r="W3140" i="109"/>
  <c r="R3175" i="109"/>
  <c r="N382" i="112"/>
  <c r="P1213" i="112"/>
  <c r="V3823" i="109"/>
  <c r="Y1699" i="109"/>
  <c r="T568" i="109"/>
  <c r="S4280" i="109"/>
  <c r="P517" i="112"/>
  <c r="V1250" i="109"/>
  <c r="U193" i="109"/>
  <c r="R921" i="109"/>
  <c r="V2843" i="109"/>
  <c r="Q819" i="112"/>
  <c r="V2245" i="109"/>
  <c r="U1382" i="109"/>
  <c r="Y1222" i="109"/>
  <c r="S1614" i="109"/>
  <c r="T3426" i="109"/>
  <c r="P2322" i="109"/>
  <c r="W3358" i="109"/>
  <c r="P2847" i="109"/>
  <c r="P2443" i="112"/>
  <c r="O3299" i="109"/>
  <c r="N2414" i="109"/>
  <c r="W3674" i="109"/>
  <c r="N1007" i="109"/>
  <c r="R2058" i="109"/>
  <c r="X2835" i="109"/>
  <c r="Q2161" i="112"/>
  <c r="R2056" i="112"/>
  <c r="T2467" i="109"/>
  <c r="Q2019" i="112"/>
  <c r="Y3658" i="109"/>
  <c r="Y2304" i="109"/>
  <c r="O1265" i="112"/>
  <c r="N1875" i="112"/>
  <c r="U527" i="109"/>
  <c r="T150" i="109"/>
  <c r="Q3174" i="109"/>
  <c r="R3108" i="109"/>
  <c r="Q2097" i="112"/>
  <c r="Z1072" i="109"/>
  <c r="R2637" i="109"/>
  <c r="S133" i="110"/>
  <c r="S104" i="110"/>
  <c r="P3085" i="109"/>
  <c r="Q1664" i="112"/>
  <c r="Y2103" i="109"/>
  <c r="U3423" i="109"/>
  <c r="U3831" i="109"/>
  <c r="X988" i="109"/>
  <c r="X4233" i="109"/>
  <c r="W2774" i="109"/>
  <c r="N2714" i="112"/>
  <c r="P3899" i="109"/>
  <c r="P758" i="109"/>
  <c r="N119" i="110"/>
  <c r="R2072" i="109"/>
  <c r="N1357" i="109"/>
  <c r="P4018" i="109"/>
  <c r="Y1183" i="109"/>
  <c r="T807" i="109"/>
  <c r="O3328" i="109"/>
  <c r="U992" i="109"/>
  <c r="Y2667" i="109"/>
  <c r="O1235" i="112"/>
  <c r="X1477" i="109"/>
  <c r="N150" i="112"/>
  <c r="Q163" i="109"/>
  <c r="N213" i="109"/>
  <c r="O2704" i="112"/>
  <c r="R2783" i="109"/>
  <c r="V2367" i="109"/>
  <c r="P1256" i="109"/>
  <c r="P2610" i="112"/>
  <c r="Q1153" i="112"/>
  <c r="W2975" i="109"/>
  <c r="U1118" i="109"/>
  <c r="U1221" i="109"/>
  <c r="Q2378" i="109"/>
  <c r="N994" i="109"/>
  <c r="N75" i="109"/>
  <c r="Y633" i="109"/>
  <c r="Q170" i="112"/>
  <c r="V2573" i="109"/>
  <c r="S788" i="109"/>
  <c r="W3535" i="109"/>
  <c r="Y1995" i="109"/>
  <c r="X2317" i="109"/>
  <c r="P2222" i="109"/>
  <c r="T3009" i="109"/>
  <c r="V1165" i="109"/>
  <c r="P733" i="109"/>
  <c r="W213" i="109"/>
  <c r="V3867" i="109"/>
  <c r="Z680" i="109"/>
  <c r="R1897" i="109"/>
  <c r="Q2586" i="112"/>
  <c r="O134" i="112"/>
  <c r="R93" i="109"/>
  <c r="N854" i="109"/>
  <c r="N965" i="112"/>
  <c r="W3512" i="109"/>
  <c r="N1502" i="109"/>
  <c r="V1183" i="109"/>
  <c r="Y3692" i="109"/>
  <c r="U739" i="109"/>
  <c r="O93" i="109"/>
  <c r="N491" i="109"/>
  <c r="S2837" i="109"/>
  <c r="O3661" i="109"/>
  <c r="P4038" i="109"/>
  <c r="N3111" i="109"/>
  <c r="W3150" i="109"/>
  <c r="U3708" i="109"/>
  <c r="S3333" i="109"/>
  <c r="Y1929" i="109"/>
  <c r="X2432" i="109"/>
  <c r="N2932" i="109"/>
  <c r="R838" i="109"/>
  <c r="P862" i="112"/>
  <c r="S2086" i="109"/>
  <c r="Q2729" i="109"/>
  <c r="O3685" i="109"/>
  <c r="T532" i="109"/>
  <c r="U2807" i="109"/>
  <c r="P621" i="112"/>
  <c r="W2718" i="109"/>
  <c r="R113" i="110"/>
  <c r="S131" i="109"/>
  <c r="Q4061" i="109"/>
  <c r="U1130" i="109"/>
  <c r="U401" i="109"/>
  <c r="U1282" i="109"/>
  <c r="S2718" i="109"/>
  <c r="V3005" i="109"/>
  <c r="X2352" i="109"/>
  <c r="U1361" i="109"/>
  <c r="T3917" i="109"/>
  <c r="T4143" i="109"/>
  <c r="X3823" i="109"/>
  <c r="W3167" i="109"/>
  <c r="O2037" i="109"/>
  <c r="Q810" i="109"/>
  <c r="P1433" i="112"/>
  <c r="X1121" i="109"/>
  <c r="O3127" i="109"/>
  <c r="V2107" i="109"/>
  <c r="W894" i="109"/>
  <c r="O5" i="112"/>
  <c r="T2778" i="109"/>
  <c r="O914" i="109"/>
  <c r="X423" i="109"/>
  <c r="P2075" i="109"/>
  <c r="Q575" i="112"/>
  <c r="Y3459" i="109"/>
  <c r="N3502" i="109"/>
  <c r="X2460" i="109"/>
  <c r="S2260" i="109"/>
  <c r="T3703" i="109"/>
  <c r="Q1709" i="112"/>
  <c r="X2740" i="109"/>
  <c r="P379" i="112"/>
  <c r="Q383" i="112"/>
  <c r="W969" i="109"/>
  <c r="O175" i="110"/>
  <c r="O344" i="112"/>
  <c r="Q758" i="109"/>
  <c r="O1861" i="109"/>
  <c r="V2211" i="109"/>
  <c r="U645" i="109"/>
  <c r="V3776" i="109"/>
  <c r="Y2596" i="109"/>
  <c r="W1525" i="109"/>
  <c r="R1462" i="109"/>
  <c r="O4091" i="109"/>
  <c r="Z3220" i="109"/>
  <c r="P270" i="109"/>
  <c r="Q612" i="109"/>
  <c r="U2405" i="109"/>
  <c r="U601" i="109"/>
  <c r="T3411" i="109"/>
  <c r="M174" i="110"/>
  <c r="N1872" i="109"/>
  <c r="T903" i="109"/>
  <c r="S2948" i="109"/>
  <c r="Y1569" i="109"/>
  <c r="X3170" i="109"/>
  <c r="T1548" i="109"/>
  <c r="S3831" i="109"/>
  <c r="V3565" i="109"/>
  <c r="O986" i="112"/>
  <c r="O2705" i="109"/>
  <c r="N281" i="109"/>
  <c r="T2436" i="109"/>
  <c r="Y2630" i="109"/>
  <c r="S2192" i="109"/>
  <c r="Q314" i="112"/>
  <c r="Q2979" i="109"/>
  <c r="R482" i="109"/>
  <c r="T4063" i="109"/>
  <c r="O1892" i="112"/>
  <c r="O1571" i="109"/>
  <c r="V1106" i="109"/>
  <c r="N3515" i="109"/>
  <c r="P1932" i="112"/>
  <c r="X2766" i="109"/>
  <c r="W1300" i="109"/>
  <c r="S2428" i="109"/>
  <c r="Q232" i="112"/>
  <c r="Q476" i="112"/>
  <c r="Q74" i="110"/>
  <c r="N2533" i="112"/>
  <c r="V3291" i="109"/>
  <c r="P1680" i="109"/>
  <c r="V656" i="109"/>
  <c r="P2226" i="112"/>
  <c r="O1752" i="112"/>
  <c r="O1871" i="109"/>
  <c r="Q1309" i="112"/>
  <c r="T368" i="109"/>
  <c r="Q593" i="109"/>
  <c r="O2081" i="112"/>
  <c r="U1468" i="109"/>
  <c r="O4166" i="109"/>
  <c r="N2482" i="112"/>
  <c r="N341" i="112"/>
  <c r="Q1832" i="109"/>
  <c r="T459" i="109"/>
  <c r="W2348" i="109"/>
  <c r="O1960" i="112"/>
  <c r="O1013" i="112"/>
  <c r="Q643" i="112"/>
  <c r="S2354" i="109"/>
  <c r="R2264" i="112"/>
  <c r="Q1950" i="112"/>
  <c r="U3158" i="109"/>
  <c r="S1106" i="109"/>
  <c r="T973" i="109"/>
  <c r="S1606" i="109"/>
  <c r="X2471" i="109"/>
  <c r="Q912" i="109"/>
  <c r="O439" i="109"/>
  <c r="T3491" i="109"/>
  <c r="S3936" i="109"/>
  <c r="S2995" i="109"/>
  <c r="W2053" i="109"/>
  <c r="S4081" i="109"/>
  <c r="V3490" i="109"/>
  <c r="R2567" i="109"/>
  <c r="R2970" i="109"/>
  <c r="P3873" i="109"/>
  <c r="U2982" i="109"/>
  <c r="N611" i="109"/>
  <c r="X3830" i="109"/>
  <c r="Y2077" i="109"/>
  <c r="N585" i="112"/>
  <c r="V1371" i="109"/>
  <c r="Y3534" i="109"/>
  <c r="Q947" i="109"/>
  <c r="Q157" i="110"/>
  <c r="P3362" i="109"/>
  <c r="X2701" i="109"/>
  <c r="Y1299" i="109"/>
  <c r="S2471" i="109"/>
  <c r="U953" i="109"/>
  <c r="V647" i="109"/>
  <c r="W146" i="109"/>
  <c r="X3489" i="109"/>
  <c r="N452" i="109"/>
  <c r="R2043" i="112"/>
  <c r="O2" i="109"/>
  <c r="Y3665" i="109"/>
  <c r="Q2474" i="112"/>
  <c r="R3048" i="109"/>
  <c r="P1647" i="109"/>
  <c r="W860" i="109"/>
  <c r="P3559" i="109"/>
  <c r="V2760" i="109"/>
  <c r="O1437" i="112"/>
  <c r="Z4344" i="109"/>
  <c r="X1523" i="109"/>
  <c r="O88" i="112"/>
  <c r="P2618" i="112"/>
  <c r="T2573" i="109"/>
  <c r="O22" i="110"/>
  <c r="X608" i="109"/>
  <c r="P2326" i="109"/>
  <c r="X3101" i="109"/>
  <c r="N4187" i="109"/>
  <c r="Q3321" i="109"/>
  <c r="U3390" i="109"/>
  <c r="P874" i="109"/>
  <c r="X868" i="109"/>
  <c r="X2990" i="109"/>
  <c r="Q474" i="112"/>
  <c r="N343" i="112"/>
  <c r="Z296" i="109"/>
  <c r="P3115" i="109"/>
  <c r="X1195" i="109"/>
  <c r="W2760" i="109"/>
  <c r="P117" i="109"/>
  <c r="N3323" i="109"/>
  <c r="T2112" i="109"/>
  <c r="Q602" i="112"/>
  <c r="P319" i="112"/>
  <c r="V1865" i="109"/>
  <c r="P1203" i="109"/>
  <c r="O68" i="112"/>
  <c r="S1574" i="109"/>
  <c r="O2709" i="112"/>
  <c r="P1786" i="112"/>
  <c r="P1839" i="109"/>
  <c r="O2250" i="109"/>
  <c r="Q937" i="109"/>
  <c r="O532" i="109"/>
  <c r="Q207" i="109"/>
  <c r="W2332" i="109"/>
  <c r="Q3204" i="109"/>
  <c r="R2105" i="109"/>
  <c r="S2389" i="109"/>
  <c r="Q212" i="109"/>
  <c r="P1503" i="109"/>
  <c r="V104" i="109"/>
  <c r="V4018" i="109"/>
  <c r="P1659" i="109"/>
  <c r="X3463" i="109"/>
  <c r="V4193" i="109"/>
  <c r="S973" i="109"/>
  <c r="N1682" i="109"/>
  <c r="O4218" i="109"/>
  <c r="S2953" i="109"/>
  <c r="P2164" i="112"/>
  <c r="P1517" i="112"/>
  <c r="R4215" i="109"/>
  <c r="O2744" i="109"/>
  <c r="U3146" i="109"/>
  <c r="V116" i="109"/>
  <c r="P19" i="109"/>
  <c r="P3446" i="109"/>
  <c r="Y3312" i="109"/>
  <c r="Q1145" i="109"/>
  <c r="X579" i="109"/>
  <c r="Q789" i="112"/>
  <c r="Q1713" i="112"/>
  <c r="N793" i="112"/>
  <c r="T213" i="109"/>
  <c r="O3538" i="109"/>
  <c r="V3442" i="109"/>
  <c r="Y154" i="109"/>
  <c r="Y3512" i="109"/>
  <c r="Q1439" i="112"/>
  <c r="O559" i="112"/>
  <c r="X624" i="109"/>
  <c r="Q517" i="109"/>
  <c r="K27" i="113"/>
  <c r="Z354" i="109"/>
  <c r="T1753" i="109"/>
  <c r="P3808" i="109"/>
  <c r="V798" i="109"/>
  <c r="X2967" i="109"/>
  <c r="P506" i="112"/>
  <c r="V2935" i="109"/>
  <c r="Q3555" i="109"/>
  <c r="N2168" i="112"/>
  <c r="R434" i="112"/>
  <c r="W2960" i="109"/>
  <c r="S2677" i="109"/>
  <c r="V3502" i="109"/>
  <c r="Q2627" i="109"/>
  <c r="W1590" i="109"/>
  <c r="N453" i="109"/>
  <c r="R2292" i="112"/>
  <c r="S2689" i="109"/>
  <c r="T59" i="109"/>
  <c r="P2106" i="112"/>
  <c r="R890" i="112"/>
  <c r="Z1794" i="109"/>
  <c r="N1378" i="109"/>
  <c r="U1864" i="109"/>
  <c r="R1620" i="109"/>
  <c r="T992" i="109"/>
  <c r="U3294" i="109"/>
  <c r="Q963" i="109"/>
  <c r="Q297" i="112"/>
  <c r="U1575" i="109"/>
  <c r="O1314" i="109"/>
  <c r="X3329" i="109"/>
  <c r="W741" i="109"/>
  <c r="P3155" i="109"/>
  <c r="Y3920" i="109"/>
  <c r="X203" i="109"/>
  <c r="W2608" i="109"/>
  <c r="W1527" i="109"/>
  <c r="P2661" i="109"/>
  <c r="N1319" i="109"/>
  <c r="W172" i="109"/>
  <c r="U1742" i="109"/>
  <c r="P2556" i="112"/>
  <c r="P1969" i="112"/>
  <c r="V2639" i="109"/>
  <c r="V2763" i="109"/>
  <c r="U3133" i="109"/>
  <c r="O4232" i="109"/>
  <c r="V3354" i="109"/>
  <c r="P1104" i="109"/>
  <c r="O2566" i="109"/>
  <c r="Y2284" i="109"/>
  <c r="W3813" i="109"/>
  <c r="N3900" i="109"/>
  <c r="T181" i="109"/>
  <c r="P2603" i="112"/>
  <c r="L102" i="113"/>
  <c r="U3785" i="109"/>
  <c r="V1221" i="109"/>
  <c r="Y3493" i="109"/>
  <c r="O1861" i="112"/>
  <c r="X4083" i="109"/>
  <c r="X2834" i="109"/>
  <c r="R611" i="109"/>
  <c r="P1019" i="109"/>
  <c r="V984" i="109"/>
  <c r="Q1157" i="112"/>
  <c r="N2462" i="109"/>
  <c r="Q2195" i="112"/>
  <c r="T1938" i="109"/>
  <c r="Q957" i="112"/>
  <c r="R1186" i="109"/>
  <c r="T3024" i="109"/>
  <c r="X575" i="109"/>
  <c r="X2562" i="109"/>
  <c r="X1285" i="109"/>
  <c r="O92" i="109"/>
  <c r="N972" i="109"/>
  <c r="V2728" i="109"/>
  <c r="X74" i="109"/>
  <c r="U4095" i="109"/>
  <c r="O1879" i="112"/>
  <c r="Z1434" i="109"/>
  <c r="W3880" i="109"/>
  <c r="Q1747" i="109"/>
  <c r="O51" i="112"/>
  <c r="K81" i="113"/>
  <c r="R763" i="109"/>
  <c r="S4118" i="109"/>
  <c r="Q2573" i="109"/>
  <c r="S2814" i="109"/>
  <c r="U2823" i="109"/>
  <c r="P1006" i="112"/>
  <c r="Y988" i="109"/>
  <c r="W2441" i="109"/>
  <c r="S3573" i="109"/>
  <c r="S118" i="110"/>
  <c r="R4116" i="109"/>
  <c r="X2612" i="109"/>
  <c r="X134" i="109"/>
  <c r="R4273" i="109"/>
  <c r="X2827" i="109"/>
  <c r="P1855" i="109"/>
  <c r="W1956" i="109"/>
  <c r="S2211" i="109"/>
  <c r="R2967" i="109"/>
  <c r="Q1697" i="109"/>
  <c r="U1683" i="109"/>
  <c r="O1544" i="112"/>
  <c r="T651" i="109"/>
  <c r="Q2628" i="112"/>
  <c r="W3008" i="109"/>
  <c r="Q590" i="112"/>
  <c r="T157" i="110"/>
  <c r="N1720" i="109"/>
  <c r="Q2319" i="112"/>
  <c r="X2954" i="109"/>
  <c r="R572" i="109"/>
  <c r="R2718" i="112"/>
  <c r="Q2466" i="112"/>
  <c r="V1970" i="109"/>
  <c r="X1904" i="109"/>
  <c r="T2574" i="109"/>
  <c r="R1577" i="112"/>
  <c r="Q2202" i="112"/>
  <c r="X2710" i="109"/>
  <c r="V103" i="109"/>
  <c r="O1556" i="112"/>
  <c r="O2112" i="112"/>
  <c r="W568" i="109"/>
  <c r="X3085" i="109"/>
  <c r="V1925" i="109"/>
  <c r="Y1711" i="109"/>
  <c r="V3859" i="109"/>
  <c r="U178" i="109"/>
  <c r="P2449" i="109"/>
  <c r="Y818" i="109"/>
  <c r="Y2282" i="109"/>
  <c r="S1243" i="109"/>
  <c r="Q2049" i="109"/>
  <c r="Q2399" i="112"/>
  <c r="P1599" i="109"/>
  <c r="X4225" i="109"/>
  <c r="L142" i="113"/>
  <c r="Y252" i="109"/>
  <c r="V2922" i="109"/>
  <c r="U497" i="109"/>
  <c r="T2021" i="109"/>
  <c r="W426" i="109"/>
  <c r="O780" i="112"/>
  <c r="N2406" i="112"/>
  <c r="P2360" i="109"/>
  <c r="W216" i="109"/>
  <c r="Q2813" i="109"/>
  <c r="T453" i="109"/>
  <c r="T1722" i="109"/>
  <c r="R208" i="109"/>
  <c r="Q925" i="112"/>
  <c r="P3365" i="109"/>
  <c r="V3119" i="109"/>
  <c r="V2458" i="109"/>
  <c r="U44" i="110"/>
  <c r="Q1599" i="109"/>
  <c r="O181" i="109"/>
  <c r="T3933" i="109"/>
  <c r="T1721" i="109"/>
  <c r="N1513" i="109"/>
  <c r="O4220" i="109"/>
  <c r="S224" i="109"/>
  <c r="Q3532" i="109"/>
  <c r="U2334" i="109"/>
  <c r="S4205" i="109"/>
  <c r="V1109" i="109"/>
  <c r="R2715" i="109"/>
  <c r="U528" i="109"/>
  <c r="W4081" i="109"/>
  <c r="Y3178" i="109"/>
  <c r="V1107" i="109"/>
  <c r="S89" i="110"/>
  <c r="O1966" i="112"/>
  <c r="O93" i="112"/>
  <c r="T3653" i="109"/>
  <c r="N1849" i="109"/>
  <c r="N1688" i="112"/>
  <c r="S588" i="109"/>
  <c r="N993" i="112"/>
  <c r="N3204" i="109"/>
  <c r="S1904" i="109"/>
  <c r="O1663" i="112"/>
  <c r="S1894" i="109"/>
  <c r="U915" i="109"/>
  <c r="N2184" i="112"/>
  <c r="Q1698" i="112"/>
  <c r="O2348" i="109"/>
  <c r="P2774" i="109"/>
  <c r="Q2411" i="112"/>
  <c r="R45" i="110"/>
  <c r="W863" i="109"/>
  <c r="P2225" i="109"/>
  <c r="O2430" i="112"/>
  <c r="U615" i="109"/>
  <c r="X3304" i="109"/>
  <c r="N1476" i="112"/>
  <c r="Y1218" i="109"/>
  <c r="S1229" i="109"/>
  <c r="S3406" i="109"/>
  <c r="P1747" i="112"/>
  <c r="Q592" i="109"/>
  <c r="N3198" i="109"/>
  <c r="P2128" i="112"/>
  <c r="Y371" i="109"/>
  <c r="Q1478" i="112"/>
  <c r="X1288" i="109"/>
  <c r="P1504" i="112"/>
  <c r="W3499" i="109"/>
  <c r="T2224" i="109"/>
  <c r="W2806" i="109"/>
  <c r="O1756" i="112"/>
  <c r="O10" i="112"/>
  <c r="V1578" i="109"/>
  <c r="V834" i="109"/>
  <c r="P569" i="109"/>
  <c r="X148" i="109"/>
  <c r="Z2134" i="109"/>
  <c r="R1586" i="109"/>
  <c r="P269" i="109"/>
  <c r="P2416" i="112"/>
  <c r="W1384" i="109"/>
  <c r="N2355" i="112"/>
  <c r="Q1431" i="112"/>
  <c r="R410" i="109"/>
  <c r="V895" i="109"/>
  <c r="S3448" i="109"/>
  <c r="Q1844" i="112"/>
  <c r="X1253" i="109"/>
  <c r="Y2233" i="109"/>
  <c r="V4143" i="109"/>
  <c r="W2250" i="109"/>
  <c r="V4274" i="109"/>
  <c r="Q648" i="109"/>
  <c r="T1228" i="109"/>
  <c r="U1289" i="109"/>
  <c r="P3851" i="109"/>
  <c r="R2989" i="109"/>
  <c r="S1939" i="109"/>
  <c r="Q1355" i="109"/>
  <c r="N1494" i="109"/>
  <c r="V3553" i="109"/>
  <c r="X2037" i="109"/>
  <c r="N3926" i="109"/>
  <c r="O2198" i="109"/>
  <c r="R1612" i="109"/>
  <c r="O1532" i="109"/>
  <c r="O1254" i="112"/>
  <c r="W4170" i="109"/>
  <c r="W3786" i="109"/>
  <c r="Q1536" i="109"/>
  <c r="U1853" i="109"/>
  <c r="P2396" i="109"/>
  <c r="U97" i="110"/>
  <c r="K100" i="110"/>
  <c r="Q4020" i="109"/>
  <c r="N3768" i="109"/>
  <c r="U2841" i="109"/>
  <c r="W2021" i="109"/>
  <c r="O1154" i="109"/>
  <c r="N1879" i="109"/>
  <c r="Q2439" i="109"/>
  <c r="R1842" i="109"/>
  <c r="Q3710" i="109"/>
  <c r="O1945" i="109"/>
  <c r="Z2868" i="109"/>
  <c r="N239" i="109"/>
  <c r="W1264" i="109"/>
  <c r="P3813" i="109"/>
  <c r="Z2163" i="109"/>
  <c r="W4216" i="109"/>
  <c r="S73" i="110"/>
  <c r="S3009" i="109"/>
  <c r="N51" i="112"/>
  <c r="N1001" i="112"/>
  <c r="Y4223" i="109"/>
  <c r="Z4333" i="109"/>
  <c r="J131" i="113"/>
  <c r="V572" i="109"/>
  <c r="N3746" i="109"/>
  <c r="S2439" i="109"/>
  <c r="Q186" i="109"/>
  <c r="T2370" i="109"/>
  <c r="W2454" i="109"/>
  <c r="S511" i="109"/>
  <c r="S289" i="109"/>
  <c r="O3720" i="109"/>
  <c r="Q88" i="110"/>
  <c r="N1379" i="109"/>
  <c r="Q473" i="109"/>
  <c r="N1002" i="112"/>
  <c r="Q3206" i="109"/>
  <c r="N643" i="109"/>
  <c r="Y3426" i="109"/>
  <c r="O3813" i="109"/>
  <c r="P60" i="112"/>
  <c r="W4135" i="109"/>
  <c r="Y4109" i="109"/>
  <c r="X1629" i="109"/>
  <c r="R2228" i="109"/>
  <c r="R1372" i="112"/>
  <c r="X1515" i="109"/>
  <c r="V2672" i="109"/>
  <c r="U406" i="109"/>
  <c r="W861" i="109"/>
  <c r="V1575" i="109"/>
  <c r="R922" i="109"/>
  <c r="R1679" i="109"/>
  <c r="R2632" i="109"/>
  <c r="Y1231" i="109"/>
  <c r="Q1933" i="112"/>
  <c r="N163" i="112"/>
  <c r="W2295" i="109"/>
  <c r="S160" i="110"/>
  <c r="Q3024" i="109"/>
  <c r="W2325" i="109"/>
  <c r="Q1260" i="109"/>
  <c r="P91" i="110"/>
  <c r="O1205" i="112"/>
  <c r="R3681" i="109"/>
  <c r="Q1156" i="112"/>
  <c r="Q1260" i="112"/>
  <c r="S1374" i="109"/>
  <c r="P2417" i="109"/>
  <c r="X1624" i="109"/>
  <c r="L149" i="110"/>
  <c r="M173" i="110"/>
  <c r="P2389" i="109"/>
  <c r="U2040" i="109"/>
  <c r="N1416" i="112"/>
  <c r="P28" i="109"/>
  <c r="Y3834" i="109"/>
  <c r="U2029" i="109"/>
  <c r="P645" i="112"/>
  <c r="X2765" i="109"/>
  <c r="U3502" i="109"/>
  <c r="P1926" i="109"/>
  <c r="Y3510" i="109"/>
  <c r="Q2653" i="112"/>
  <c r="T657" i="109"/>
  <c r="R1713" i="109"/>
  <c r="Z2920" i="109"/>
  <c r="R1145" i="112"/>
  <c r="P2467" i="112"/>
  <c r="R2649" i="109"/>
  <c r="T2013" i="109"/>
  <c r="W3792" i="109"/>
  <c r="U3907" i="109"/>
  <c r="S3658" i="109"/>
  <c r="U1227" i="109"/>
  <c r="N2576" i="112"/>
  <c r="T1979" i="109"/>
  <c r="R4242" i="109"/>
  <c r="O1166" i="112"/>
  <c r="N756" i="109"/>
  <c r="U4235" i="109"/>
  <c r="P3145" i="109"/>
  <c r="S2447" i="109"/>
  <c r="N1265" i="109"/>
  <c r="N726" i="112"/>
  <c r="N1035" i="112"/>
  <c r="P862" i="109"/>
  <c r="N3878" i="109"/>
  <c r="P1253" i="109"/>
  <c r="P1178" i="112"/>
  <c r="T612" i="109"/>
  <c r="V4233" i="109"/>
  <c r="O3860" i="109"/>
  <c r="W3812" i="109"/>
  <c r="N307" i="112"/>
  <c r="N215" i="109"/>
  <c r="R54" i="110"/>
  <c r="N411" i="109"/>
  <c r="O4057" i="109"/>
  <c r="Q817" i="109"/>
  <c r="X761" i="109"/>
  <c r="Q2331" i="112"/>
  <c r="V4045" i="109"/>
  <c r="U638" i="109"/>
  <c r="U2471" i="109"/>
  <c r="Q1308" i="112"/>
  <c r="T4236" i="109"/>
  <c r="N1717" i="112"/>
  <c r="O2000" i="112"/>
  <c r="U146" i="109"/>
  <c r="Y3151" i="109"/>
  <c r="Q1280" i="109"/>
  <c r="W2470" i="109"/>
  <c r="U3477" i="109"/>
  <c r="U589" i="109"/>
  <c r="K122" i="113"/>
  <c r="N1289" i="109"/>
  <c r="N890" i="109"/>
  <c r="S373" i="109"/>
  <c r="T2326" i="109"/>
  <c r="Q1053" i="112"/>
  <c r="N41" i="112"/>
  <c r="P1683" i="109"/>
  <c r="T2636" i="109"/>
  <c r="U1466" i="109"/>
  <c r="Y2922" i="109"/>
  <c r="U1462" i="109"/>
  <c r="Q260" i="112"/>
  <c r="X119" i="109"/>
  <c r="X3331" i="109"/>
  <c r="S3931" i="109"/>
  <c r="V2031" i="109"/>
  <c r="U3664" i="109"/>
  <c r="Q1541" i="112"/>
  <c r="N884" i="109"/>
  <c r="T1587" i="109"/>
  <c r="U1465" i="109"/>
  <c r="N1598" i="109"/>
  <c r="Y44" i="109"/>
  <c r="X1525" i="109"/>
  <c r="P2608" i="112"/>
  <c r="Z1757" i="109"/>
  <c r="Q1315" i="109"/>
  <c r="U2380" i="109"/>
  <c r="O195" i="109"/>
  <c r="N781" i="112"/>
  <c r="R1273" i="109"/>
  <c r="P3870" i="109"/>
  <c r="O65" i="112"/>
  <c r="U153" i="109"/>
  <c r="N4298" i="109"/>
  <c r="R69" i="109"/>
  <c r="N3145" i="109"/>
  <c r="P85" i="112"/>
  <c r="U4018" i="109"/>
  <c r="V1634" i="109"/>
  <c r="Y152" i="109"/>
  <c r="R2017" i="109"/>
  <c r="P251" i="109"/>
  <c r="N505" i="109"/>
  <c r="P1214" i="109"/>
  <c r="Y3462" i="109"/>
  <c r="U3792" i="109"/>
  <c r="R1144" i="109"/>
  <c r="O793" i="109"/>
  <c r="T1517" i="109"/>
  <c r="Q2679" i="112"/>
  <c r="Q66" i="109"/>
  <c r="Z1768" i="109"/>
  <c r="V1288" i="109"/>
  <c r="Y1644" i="109"/>
  <c r="O1170" i="109"/>
  <c r="V923" i="109"/>
  <c r="O268" i="109"/>
  <c r="R2709" i="109"/>
  <c r="N1152" i="112"/>
  <c r="P1970" i="112"/>
  <c r="Q2056" i="109"/>
  <c r="R2370" i="109"/>
  <c r="N2113" i="109"/>
  <c r="O2358" i="112"/>
  <c r="W2455" i="109"/>
  <c r="Y3026" i="109"/>
  <c r="X865" i="109"/>
  <c r="Q2120" i="112"/>
  <c r="K2" i="113"/>
  <c r="V878" i="109"/>
  <c r="Y3350" i="109"/>
  <c r="S4197" i="109"/>
  <c r="Q549" i="109"/>
  <c r="X2636" i="109"/>
  <c r="W2610" i="109"/>
  <c r="N2576" i="109"/>
  <c r="U159" i="110"/>
  <c r="O1383" i="112"/>
  <c r="V2111" i="109"/>
  <c r="N85" i="109"/>
  <c r="N851" i="109"/>
  <c r="Q3474" i="109"/>
  <c r="Y1671" i="109"/>
  <c r="W81" i="109"/>
  <c r="V39" i="109"/>
  <c r="Q2687" i="109"/>
  <c r="T882" i="109"/>
  <c r="T3448" i="109"/>
  <c r="Q1913" i="112"/>
  <c r="Q3549" i="109"/>
  <c r="N2702" i="112"/>
  <c r="X2609" i="109"/>
  <c r="P903" i="109"/>
  <c r="X505" i="109"/>
  <c r="V2982" i="109"/>
  <c r="N2107" i="109"/>
  <c r="R4069" i="109"/>
  <c r="Q622" i="112"/>
  <c r="S1493" i="109"/>
  <c r="W1380" i="109"/>
  <c r="T3404" i="109"/>
  <c r="Q3133" i="109"/>
  <c r="N172" i="110"/>
  <c r="O1308" i="109"/>
  <c r="Q2741" i="109"/>
  <c r="P4111" i="109"/>
  <c r="U3557" i="109"/>
  <c r="T3157" i="109"/>
  <c r="V2959" i="109"/>
  <c r="W1139" i="109"/>
  <c r="O2574" i="112"/>
  <c r="W4204" i="109"/>
  <c r="R3163" i="109"/>
  <c r="X3763" i="109"/>
  <c r="T3654" i="109"/>
  <c r="P580" i="109"/>
  <c r="P259" i="109"/>
  <c r="T3356" i="109"/>
  <c r="N84" i="110"/>
  <c r="N3885" i="109"/>
  <c r="U1627" i="109"/>
  <c r="N3719" i="109"/>
  <c r="T1244" i="109"/>
  <c r="U1386" i="109"/>
  <c r="O4112" i="109"/>
  <c r="Z3647" i="109"/>
  <c r="S415" i="109"/>
  <c r="Q647" i="109"/>
  <c r="T1733" i="109"/>
  <c r="P1278" i="112"/>
  <c r="P590" i="109"/>
  <c r="O499" i="109"/>
  <c r="R2845" i="109"/>
  <c r="R491" i="109"/>
  <c r="M145" i="113"/>
  <c r="O405" i="112"/>
  <c r="W3359" i="109"/>
  <c r="N590" i="109"/>
  <c r="R1120" i="112"/>
  <c r="U1924" i="109"/>
  <c r="U440" i="109"/>
  <c r="U3177" i="109"/>
  <c r="O4284" i="109"/>
  <c r="Z3234" i="109"/>
  <c r="T3846" i="109"/>
  <c r="Q2235" i="112"/>
  <c r="U2775" i="109"/>
  <c r="S2091" i="109"/>
  <c r="O1918" i="109"/>
  <c r="P3" i="112"/>
  <c r="Z713" i="109"/>
  <c r="P2692" i="109"/>
  <c r="X616" i="109"/>
  <c r="O3494" i="109"/>
  <c r="J4" i="113"/>
  <c r="T1011" i="109"/>
  <c r="N3370" i="109"/>
  <c r="P2600" i="112"/>
  <c r="R3347" i="109"/>
  <c r="N2221" i="109"/>
  <c r="O713" i="112"/>
  <c r="V4230" i="109"/>
  <c r="O50" i="112"/>
  <c r="R3554" i="109"/>
  <c r="T5" i="109"/>
  <c r="W54" i="109"/>
  <c r="V3066" i="109"/>
  <c r="O73" i="109"/>
  <c r="N2705" i="112"/>
  <c r="L135" i="110"/>
  <c r="Q176" i="112"/>
  <c r="Y2371" i="109"/>
  <c r="R505" i="109"/>
  <c r="Q395" i="112"/>
  <c r="Y1195" i="109"/>
  <c r="Q2222" i="112"/>
  <c r="O1626" i="109"/>
  <c r="W867" i="109"/>
  <c r="R690" i="112"/>
  <c r="S90" i="110"/>
  <c r="U2999" i="109"/>
  <c r="L82" i="110"/>
  <c r="Y2415" i="109"/>
  <c r="O3200" i="109"/>
  <c r="P3134" i="109"/>
  <c r="P148" i="109"/>
  <c r="U259" i="109"/>
  <c r="X2070" i="109"/>
  <c r="U3815" i="109"/>
  <c r="U210" i="109"/>
  <c r="R118" i="109"/>
  <c r="S3378" i="109"/>
  <c r="W3558" i="109"/>
  <c r="Q1972" i="112"/>
  <c r="T2802" i="109"/>
  <c r="Q31" i="110"/>
  <c r="X2252" i="109"/>
  <c r="V4253" i="109"/>
  <c r="N1669" i="109"/>
  <c r="O2195" i="109"/>
  <c r="O499" i="112"/>
  <c r="T1104" i="109"/>
  <c r="R2642" i="109"/>
  <c r="O2394" i="109"/>
  <c r="S2794" i="109"/>
  <c r="O1446" i="112"/>
  <c r="T498" i="109"/>
  <c r="V372" i="109"/>
  <c r="R3035" i="109"/>
  <c r="O2637" i="112"/>
  <c r="N804" i="112"/>
  <c r="W3125" i="109"/>
  <c r="O851" i="112"/>
  <c r="Z2852" i="109"/>
  <c r="W576" i="109"/>
  <c r="V3516" i="109"/>
  <c r="X3063" i="109"/>
  <c r="U118" i="110"/>
  <c r="S2433" i="109"/>
  <c r="S48" i="109"/>
  <c r="X4049" i="109"/>
  <c r="V2841" i="109"/>
  <c r="N4178" i="109"/>
  <c r="N2155" i="112"/>
  <c r="W2678" i="109"/>
  <c r="Y2197" i="109"/>
  <c r="T4265" i="109"/>
  <c r="O4235" i="109"/>
  <c r="X1991" i="109"/>
  <c r="N2612" i="112"/>
  <c r="N1763" i="112"/>
  <c r="S3421" i="109"/>
  <c r="U2781" i="109"/>
  <c r="J91" i="113"/>
  <c r="U936" i="109"/>
  <c r="P156" i="112"/>
  <c r="N23" i="109"/>
  <c r="O3884" i="109"/>
  <c r="S3178" i="109"/>
  <c r="Q2614" i="109"/>
  <c r="N1965" i="112"/>
  <c r="Q1032" i="112"/>
  <c r="Q1402" i="112"/>
  <c r="S3857" i="109"/>
  <c r="Q1263" i="112"/>
  <c r="O3665" i="109"/>
  <c r="N3704" i="109"/>
  <c r="P2215" i="112"/>
  <c r="Q1538" i="109"/>
  <c r="O2255" i="109"/>
  <c r="O2775" i="109"/>
  <c r="R4038" i="109"/>
  <c r="P368" i="109"/>
  <c r="N2685" i="112"/>
  <c r="O2446" i="112"/>
  <c r="U2047" i="109"/>
  <c r="Y4079" i="109"/>
  <c r="P3142" i="109"/>
  <c r="P1185" i="112"/>
  <c r="T1875" i="109"/>
  <c r="P817" i="109"/>
  <c r="R185" i="109"/>
  <c r="S200" i="109"/>
  <c r="W2414" i="109"/>
  <c r="U3123" i="109"/>
  <c r="S2621" i="109"/>
  <c r="Q4123" i="109"/>
  <c r="R1899" i="109"/>
  <c r="O655" i="109"/>
  <c r="P382" i="112"/>
  <c r="O1579" i="109"/>
  <c r="R21" i="109"/>
  <c r="K8" i="113"/>
  <c r="O2357" i="109"/>
  <c r="O999" i="112"/>
  <c r="X3778" i="109"/>
  <c r="Y1978" i="109"/>
  <c r="Z3273" i="109"/>
  <c r="R3384" i="109"/>
  <c r="N1653" i="109"/>
  <c r="N1488" i="112"/>
  <c r="U173" i="110"/>
  <c r="S1126" i="109"/>
  <c r="N2449" i="109"/>
  <c r="V1561" i="109"/>
  <c r="T250" i="109"/>
  <c r="T956" i="109"/>
  <c r="R480" i="109"/>
  <c r="Q150" i="110"/>
  <c r="Y2332" i="109"/>
  <c r="P934" i="109"/>
  <c r="T369" i="109"/>
  <c r="R1107" i="109"/>
  <c r="N2404" i="112"/>
  <c r="V3888" i="109"/>
  <c r="S1626" i="109"/>
  <c r="P2298" i="109"/>
  <c r="R1688" i="109"/>
  <c r="Q291" i="112"/>
  <c r="O1090" i="112"/>
  <c r="O1770" i="112"/>
  <c r="Y630" i="109"/>
  <c r="Q1983" i="109"/>
  <c r="K46" i="110"/>
  <c r="W3669" i="109"/>
  <c r="R770" i="109"/>
  <c r="P1258" i="109"/>
  <c r="X3374" i="109"/>
  <c r="P2302" i="109"/>
  <c r="R2435" i="109"/>
  <c r="V2322" i="109"/>
  <c r="Q1996" i="112"/>
  <c r="Z682" i="109"/>
  <c r="V3772" i="109"/>
  <c r="Y116" i="109"/>
  <c r="N610" i="112"/>
  <c r="X3352" i="109"/>
  <c r="Y3210" i="109"/>
  <c r="S4221" i="109"/>
  <c r="R745" i="109"/>
  <c r="W1729" i="109"/>
  <c r="O610" i="112"/>
  <c r="P231" i="109"/>
  <c r="Q3930" i="109"/>
  <c r="V480" i="109"/>
  <c r="Q196" i="109"/>
  <c r="Q3211" i="109"/>
  <c r="R1348" i="112"/>
  <c r="U3922" i="109"/>
  <c r="R1222" i="109"/>
  <c r="T410" i="109"/>
  <c r="O2677" i="112"/>
  <c r="N1577" i="109"/>
  <c r="S2481" i="109"/>
  <c r="T3123" i="109"/>
  <c r="R876" i="109"/>
  <c r="T2696" i="109"/>
  <c r="V2961" i="109"/>
  <c r="R3700" i="109"/>
  <c r="R1884" i="109"/>
  <c r="N830" i="112"/>
  <c r="R4034" i="109"/>
  <c r="Y554" i="109"/>
  <c r="Q370" i="109"/>
  <c r="X1620" i="109"/>
  <c r="Q340" i="112"/>
  <c r="P2304" i="112"/>
  <c r="S1269" i="109"/>
  <c r="P968" i="109"/>
  <c r="O46" i="112"/>
  <c r="X3389" i="109"/>
  <c r="U1829" i="109"/>
  <c r="V3489" i="109"/>
  <c r="P103" i="109"/>
  <c r="X890" i="109"/>
  <c r="O47" i="109"/>
  <c r="R1883" i="109"/>
  <c r="O1348" i="109"/>
  <c r="V2241" i="109"/>
  <c r="Q2252" i="112"/>
  <c r="V3849" i="109"/>
  <c r="T458" i="109"/>
  <c r="Q2686" i="112"/>
  <c r="X4242" i="109"/>
  <c r="P635" i="112"/>
  <c r="P76" i="109"/>
  <c r="X1641" i="109"/>
  <c r="R2003" i="109"/>
  <c r="O2538" i="112"/>
  <c r="Q1129" i="109"/>
  <c r="Q2400" i="109"/>
  <c r="Y1654" i="109"/>
  <c r="Y654" i="109"/>
  <c r="R2736" i="112"/>
  <c r="P1294" i="112"/>
  <c r="Y75" i="109"/>
  <c r="P4300" i="109"/>
  <c r="P3061" i="109"/>
  <c r="O2233" i="112"/>
  <c r="R2098" i="109"/>
  <c r="N1574" i="109"/>
  <c r="Y2004" i="109"/>
  <c r="O4250" i="109"/>
  <c r="Z3601" i="109"/>
  <c r="T2060" i="109"/>
  <c r="Y2333" i="109"/>
  <c r="P978" i="112"/>
  <c r="N3863" i="109"/>
  <c r="R2287" i="109"/>
  <c r="R383" i="109"/>
  <c r="K134" i="110"/>
  <c r="Y469" i="109"/>
  <c r="V1267" i="109"/>
  <c r="N751" i="112"/>
  <c r="Q1912" i="109"/>
  <c r="O252" i="109"/>
  <c r="X57" i="109"/>
  <c r="T839" i="109"/>
  <c r="X2401" i="109"/>
  <c r="Y2357" i="109"/>
  <c r="V2838" i="109"/>
  <c r="Y4031" i="109"/>
  <c r="P2316" i="109"/>
  <c r="S4258" i="109"/>
  <c r="W1471" i="109"/>
  <c r="Q1500" i="112"/>
  <c r="Q104" i="109"/>
  <c r="O3140" i="109"/>
  <c r="P4085" i="109"/>
  <c r="Q1269" i="112"/>
  <c r="T884" i="109"/>
  <c r="X3531" i="109"/>
  <c r="V1969" i="109"/>
  <c r="Y3058" i="109"/>
  <c r="U1895" i="109"/>
  <c r="O494" i="112"/>
  <c r="P2131" i="112"/>
  <c r="U11" i="109"/>
  <c r="X3840" i="109"/>
  <c r="Y2420" i="109"/>
  <c r="R1321" i="109"/>
  <c r="N2345" i="112"/>
  <c r="V3180" i="109"/>
  <c r="N4157" i="109"/>
  <c r="T1693" i="109"/>
  <c r="Z1426" i="109"/>
  <c r="Q1958" i="112"/>
  <c r="P754" i="109"/>
  <c r="U949" i="109"/>
  <c r="W1098" i="109"/>
  <c r="N646" i="109"/>
  <c r="P3569" i="109"/>
  <c r="T1686" i="109"/>
  <c r="K146" i="110"/>
  <c r="S118" i="109"/>
  <c r="O90" i="112"/>
  <c r="Q1934" i="112"/>
  <c r="N1010" i="112"/>
  <c r="O398" i="112"/>
  <c r="T619" i="109"/>
  <c r="T1840" i="109"/>
  <c r="S809" i="109"/>
  <c r="R260" i="109"/>
  <c r="N4176" i="109"/>
  <c r="N4064" i="109"/>
  <c r="R2818" i="109"/>
  <c r="P30" i="109"/>
  <c r="V1871" i="109"/>
  <c r="Q3042" i="109"/>
  <c r="X405" i="109"/>
  <c r="S3114" i="109"/>
  <c r="U74" i="109"/>
  <c r="Q892" i="109"/>
  <c r="T523" i="109"/>
  <c r="N3722" i="109"/>
  <c r="P2323" i="109"/>
  <c r="P478" i="112"/>
  <c r="P589" i="112"/>
  <c r="T3136" i="109"/>
  <c r="Q2573" i="112"/>
  <c r="N2327" i="112"/>
  <c r="R868" i="109"/>
  <c r="S3774" i="109"/>
  <c r="Q1939" i="112"/>
  <c r="Y1319" i="109"/>
  <c r="X3770" i="109"/>
  <c r="T1902" i="109"/>
  <c r="O1495" i="109"/>
  <c r="O1015" i="109"/>
  <c r="W852" i="109"/>
  <c r="V2194" i="109"/>
  <c r="Y506" i="109"/>
  <c r="W3007" i="109"/>
  <c r="W3304" i="109"/>
  <c r="W1477" i="109"/>
  <c r="Q570" i="112"/>
  <c r="N36" i="112"/>
  <c r="P1021" i="109"/>
  <c r="O3524" i="109"/>
  <c r="N1274" i="109"/>
  <c r="W1899" i="109"/>
  <c r="Z729" i="109"/>
  <c r="V2804" i="109"/>
  <c r="Y3542" i="109"/>
  <c r="N2108" i="109"/>
  <c r="S1250" i="109"/>
  <c r="Y2833" i="109"/>
  <c r="X3405" i="109"/>
  <c r="N2699" i="112"/>
  <c r="Q91" i="110"/>
  <c r="N957" i="112"/>
  <c r="P970" i="112"/>
  <c r="N3056" i="109"/>
  <c r="N3094" i="109"/>
  <c r="P2639" i="109"/>
  <c r="T2110" i="109"/>
  <c r="P1346" i="109"/>
  <c r="W3494" i="109"/>
  <c r="V4225" i="109"/>
  <c r="Q101" i="109"/>
  <c r="U749" i="109"/>
  <c r="R923" i="109"/>
  <c r="S4083" i="109"/>
  <c r="U2766" i="109"/>
  <c r="N493" i="109"/>
  <c r="O2706" i="109"/>
  <c r="T209" i="109"/>
  <c r="Y2938" i="109"/>
  <c r="P850" i="109"/>
  <c r="T176" i="109"/>
  <c r="S1502" i="109"/>
  <c r="N1659" i="109"/>
  <c r="P151" i="112"/>
  <c r="O1375" i="109"/>
  <c r="X3066" i="109"/>
  <c r="R896" i="109"/>
  <c r="S143" i="109"/>
  <c r="P4063" i="109"/>
  <c r="R1099" i="109"/>
  <c r="S2199" i="109"/>
  <c r="Q276" i="109"/>
  <c r="V1526" i="109"/>
  <c r="R1742" i="109"/>
  <c r="V3684" i="109"/>
  <c r="P2231" i="109"/>
  <c r="V1155" i="109"/>
  <c r="J162" i="113"/>
  <c r="Q2705" i="112"/>
  <c r="O715" i="112"/>
  <c r="N1044" i="112"/>
  <c r="P2770" i="109"/>
  <c r="V1298" i="109"/>
  <c r="P2782" i="109"/>
  <c r="N1475" i="109"/>
  <c r="V2036" i="109"/>
  <c r="O974" i="112"/>
  <c r="W2829" i="109"/>
  <c r="S4214" i="109"/>
  <c r="N2691" i="109"/>
  <c r="O3841" i="109"/>
  <c r="Q576" i="109"/>
  <c r="Y2230" i="109"/>
  <c r="X2699" i="109"/>
  <c r="X1669" i="109"/>
  <c r="K102" i="113"/>
  <c r="Y2979" i="109"/>
  <c r="Z706" i="109"/>
  <c r="T3784" i="109"/>
  <c r="J82" i="110"/>
  <c r="O831" i="112"/>
  <c r="S2230" i="109"/>
  <c r="X276" i="109"/>
  <c r="S398" i="109"/>
  <c r="Y189" i="109"/>
  <c r="P1695" i="112"/>
  <c r="O390" i="112"/>
  <c r="U1615" i="109"/>
  <c r="W3068" i="109"/>
  <c r="V737" i="109"/>
  <c r="T1944" i="109"/>
  <c r="J175" i="113"/>
  <c r="V1223" i="109"/>
  <c r="Q1047" i="112"/>
  <c r="T2298" i="109"/>
  <c r="W3131" i="109"/>
  <c r="W2559" i="109"/>
  <c r="Q3440" i="109"/>
  <c r="W3450" i="109"/>
  <c r="R3867" i="109"/>
  <c r="S2963" i="109"/>
  <c r="Q410" i="112"/>
  <c r="W1971" i="109"/>
  <c r="V2228" i="109"/>
  <c r="R485" i="109"/>
  <c r="N41" i="109"/>
  <c r="U62" i="109"/>
  <c r="K87" i="110"/>
  <c r="N1006" i="109"/>
  <c r="N584" i="112"/>
  <c r="S2695" i="109"/>
  <c r="X1618" i="109"/>
  <c r="R1627" i="109"/>
  <c r="U1715" i="109"/>
  <c r="T1617" i="109"/>
  <c r="O3474" i="109"/>
  <c r="O285" i="112"/>
  <c r="O2681" i="112"/>
  <c r="Q657" i="109"/>
  <c r="O3546" i="109"/>
  <c r="O303" i="112"/>
  <c r="N483" i="109"/>
  <c r="S3901" i="109"/>
  <c r="P134" i="109"/>
  <c r="M129" i="113"/>
  <c r="O801" i="112"/>
  <c r="R1280" i="109"/>
  <c r="U2620" i="109"/>
  <c r="R1136" i="112"/>
  <c r="N3544" i="109"/>
  <c r="P2396" i="112"/>
  <c r="N570" i="109"/>
  <c r="Q4226" i="109"/>
  <c r="L83" i="113"/>
  <c r="Y3360" i="109"/>
  <c r="Y1668" i="109"/>
  <c r="R1690" i="109"/>
  <c r="X746" i="109"/>
  <c r="R973" i="109"/>
  <c r="Q2820" i="109"/>
  <c r="P992" i="109"/>
  <c r="O420" i="109"/>
  <c r="Q4091" i="109"/>
  <c r="S1218" i="109"/>
  <c r="U82" i="110"/>
  <c r="Q2109" i="112"/>
  <c r="W2376" i="109"/>
  <c r="O173" i="112"/>
  <c r="P2271" i="109"/>
  <c r="V47" i="109"/>
  <c r="Q2338" i="112"/>
  <c r="O1885" i="112"/>
  <c r="S3085" i="109"/>
  <c r="Y4210" i="109"/>
  <c r="N379" i="109"/>
  <c r="V4085" i="109"/>
  <c r="W2367" i="109"/>
  <c r="Q4069" i="109"/>
  <c r="Q114" i="110"/>
  <c r="M7" i="113"/>
  <c r="U510" i="109"/>
  <c r="X3712" i="109"/>
  <c r="S3364" i="109"/>
  <c r="T2453" i="109"/>
  <c r="K181" i="110"/>
  <c r="R3790" i="109"/>
  <c r="N1958" i="112"/>
  <c r="N2137" i="112"/>
  <c r="Q4107" i="109"/>
  <c r="X2670" i="109"/>
  <c r="U591" i="109"/>
  <c r="X1739" i="109"/>
  <c r="Q940" i="112"/>
  <c r="Y1694" i="109"/>
  <c r="X2430" i="109"/>
  <c r="W2002" i="109"/>
  <c r="O3918" i="109"/>
  <c r="S2682" i="109"/>
  <c r="U2614" i="109"/>
  <c r="Q46" i="112"/>
  <c r="Y1176" i="109"/>
  <c r="O2380" i="112"/>
  <c r="N2103" i="109"/>
  <c r="U511" i="109"/>
  <c r="W2421" i="109"/>
  <c r="O1633" i="109"/>
  <c r="X942" i="109"/>
  <c r="R3160" i="109"/>
  <c r="U3130" i="109"/>
  <c r="Q4222" i="109"/>
  <c r="V1563" i="109"/>
  <c r="Y1509" i="109"/>
  <c r="V3342" i="109"/>
  <c r="X1367" i="109"/>
  <c r="P1476" i="109"/>
  <c r="P1036" i="112"/>
  <c r="P2968" i="109"/>
  <c r="X100" i="109"/>
  <c r="Y3807" i="109"/>
  <c r="P276" i="112"/>
  <c r="V379" i="109"/>
  <c r="Z726" i="109"/>
  <c r="V1666" i="109"/>
  <c r="V1569" i="109"/>
  <c r="W1681" i="109"/>
  <c r="O465" i="109"/>
  <c r="O710" i="112"/>
  <c r="R2426" i="109"/>
  <c r="N2790" i="109"/>
  <c r="L123" i="113"/>
  <c r="P1737" i="109"/>
  <c r="P54" i="110"/>
  <c r="O1534" i="112"/>
  <c r="S787" i="109"/>
  <c r="Y3722" i="109"/>
  <c r="T3186" i="109"/>
  <c r="O3407" i="109"/>
  <c r="X437" i="109"/>
  <c r="Y1309" i="109"/>
  <c r="X3080" i="109"/>
  <c r="Y3402" i="109"/>
  <c r="N626" i="109"/>
  <c r="W1189" i="109"/>
  <c r="W3802" i="109"/>
  <c r="O1248" i="109"/>
  <c r="Q345" i="112"/>
  <c r="T2270" i="109"/>
  <c r="R1823" i="112"/>
  <c r="W150" i="109"/>
  <c r="P193" i="109"/>
  <c r="V654" i="109"/>
  <c r="U391" i="109"/>
  <c r="U292" i="109"/>
  <c r="X516" i="109"/>
  <c r="U1169" i="109"/>
  <c r="X2639" i="109"/>
  <c r="J119" i="113"/>
  <c r="R2519" i="112"/>
  <c r="O466" i="112"/>
  <c r="O2734" i="109"/>
  <c r="P101" i="109"/>
  <c r="U4221" i="109"/>
  <c r="P4223" i="109"/>
  <c r="V924" i="109"/>
  <c r="Q2841" i="109"/>
  <c r="U2838" i="109"/>
  <c r="Q580" i="109"/>
  <c r="P1191" i="109"/>
  <c r="R3765" i="109"/>
  <c r="T1100" i="109"/>
  <c r="R59" i="109"/>
  <c r="O2309" i="109"/>
  <c r="T1154" i="109"/>
  <c r="V220" i="109"/>
  <c r="Q642" i="109"/>
  <c r="R1300" i="109"/>
  <c r="O44" i="110"/>
  <c r="R2733" i="109"/>
  <c r="T4274" i="109"/>
  <c r="Q1160" i="109"/>
  <c r="Q122" i="112"/>
  <c r="U3183" i="109"/>
  <c r="O1221" i="112"/>
  <c r="O4266" i="109"/>
  <c r="R1835" i="112"/>
  <c r="N1869" i="112"/>
  <c r="P2591" i="109"/>
  <c r="S447" i="109"/>
  <c r="Y3205" i="109"/>
  <c r="U3027" i="109"/>
  <c r="O3391" i="109"/>
  <c r="P237" i="109"/>
  <c r="X3811" i="109"/>
  <c r="R97" i="109"/>
  <c r="O509" i="109"/>
  <c r="Y1317" i="109"/>
  <c r="U129" i="110"/>
  <c r="P1655" i="109"/>
  <c r="V2205" i="109"/>
  <c r="N1179" i="112"/>
  <c r="N1939" i="109"/>
  <c r="O3378" i="109"/>
  <c r="Y1687" i="109"/>
  <c r="O2240" i="109"/>
  <c r="Q701" i="112"/>
  <c r="O1465" i="112"/>
  <c r="N4269" i="109"/>
  <c r="X947" i="109"/>
  <c r="O1456" i="112"/>
  <c r="S3846" i="109"/>
  <c r="Q1378" i="109"/>
  <c r="P2549" i="112"/>
  <c r="X3411" i="109"/>
  <c r="X142" i="109"/>
  <c r="Z4379" i="109"/>
  <c r="N973" i="109"/>
  <c r="Y779" i="109"/>
  <c r="S2218" i="109"/>
  <c r="P1930" i="112"/>
  <c r="S2225" i="109"/>
  <c r="V2560" i="109"/>
  <c r="P2706" i="109"/>
  <c r="L90" i="110"/>
  <c r="Y2251" i="109"/>
  <c r="X3147" i="109"/>
  <c r="L48" i="113"/>
  <c r="V2047" i="109"/>
  <c r="N1943" i="109"/>
  <c r="P544" i="109"/>
  <c r="O1201" i="112"/>
  <c r="Q1205" i="112"/>
  <c r="R4228" i="109"/>
  <c r="P1472" i="109"/>
  <c r="N1669" i="112"/>
  <c r="S1144" i="109"/>
  <c r="O2040" i="109"/>
  <c r="P3110" i="109"/>
  <c r="N2676" i="109"/>
  <c r="W1742" i="109"/>
  <c r="Q220" i="109"/>
  <c r="V1286" i="109"/>
  <c r="U2635" i="109"/>
  <c r="T2988" i="109"/>
  <c r="X432" i="109"/>
  <c r="O1494" i="109"/>
  <c r="Q3500" i="109"/>
  <c r="R2670" i="109"/>
  <c r="P1841" i="109"/>
  <c r="X1626" i="109"/>
  <c r="Q3509" i="109"/>
  <c r="X1498" i="109"/>
  <c r="T371" i="109"/>
  <c r="P727" i="112"/>
  <c r="W2217" i="109"/>
  <c r="O1212" i="109"/>
  <c r="U881" i="109"/>
  <c r="O322" i="112"/>
  <c r="P4061" i="109"/>
  <c r="V3120" i="109"/>
  <c r="V2706" i="109"/>
  <c r="Q2064" i="109"/>
  <c r="R1218" i="109"/>
  <c r="W3089" i="109"/>
  <c r="N3741" i="109"/>
  <c r="T1651" i="109"/>
  <c r="R4070" i="109"/>
  <c r="P2793" i="109"/>
  <c r="T2243" i="109"/>
  <c r="Q1383" i="109"/>
  <c r="V1126" i="109"/>
  <c r="Q2658" i="112"/>
  <c r="R598" i="109"/>
  <c r="O2314" i="112"/>
  <c r="R3031" i="109"/>
  <c r="X4175" i="109"/>
  <c r="S3854" i="109"/>
  <c r="Y2195" i="109"/>
  <c r="Z674" i="109"/>
  <c r="N2673" i="109"/>
  <c r="U2728" i="109"/>
  <c r="U2628" i="109"/>
  <c r="P1209" i="109"/>
  <c r="P2189" i="112"/>
  <c r="W166" i="109"/>
  <c r="U1518" i="109"/>
  <c r="V3174" i="109"/>
  <c r="Y3064" i="109"/>
  <c r="O179" i="109"/>
  <c r="T115" i="110"/>
  <c r="X4079" i="109"/>
  <c r="Y2740" i="109"/>
  <c r="N1673" i="109"/>
  <c r="N199" i="109"/>
  <c r="T428" i="109"/>
  <c r="W1299" i="109"/>
  <c r="N1916" i="112"/>
  <c r="M82" i="113"/>
  <c r="P382" i="109"/>
  <c r="V4250" i="109"/>
  <c r="S4132" i="109"/>
  <c r="T2070" i="109"/>
  <c r="V1627" i="109"/>
  <c r="O2010" i="112"/>
  <c r="O3911" i="109"/>
  <c r="T1690" i="109"/>
  <c r="N2109" i="109"/>
  <c r="J168" i="113"/>
  <c r="Y123" i="109"/>
  <c r="Q3484" i="109"/>
  <c r="Q568" i="109"/>
  <c r="P575" i="112"/>
  <c r="Q1168" i="112"/>
  <c r="W2968" i="109"/>
  <c r="S1277" i="109"/>
  <c r="T2045" i="109"/>
  <c r="R1113" i="109"/>
  <c r="S1140" i="109"/>
  <c r="P201" i="109"/>
  <c r="T880" i="109"/>
  <c r="Q1940" i="109"/>
  <c r="V1875" i="109"/>
  <c r="N253" i="109"/>
  <c r="U3060" i="109"/>
  <c r="P4187" i="109"/>
  <c r="P2432" i="112"/>
  <c r="X1532" i="109"/>
  <c r="U1554" i="109"/>
  <c r="Y3139" i="109"/>
  <c r="N2136" i="112"/>
  <c r="W780" i="109"/>
  <c r="W2593" i="109"/>
  <c r="Y2226" i="109"/>
  <c r="W3696" i="109"/>
  <c r="Q2458" i="112"/>
  <c r="U875" i="109"/>
  <c r="R2440" i="109"/>
  <c r="S529" i="109"/>
  <c r="Q2227" i="112"/>
  <c r="R2430" i="109"/>
  <c r="O2654" i="112"/>
  <c r="U1831" i="109"/>
  <c r="O1998" i="109"/>
  <c r="P147" i="112"/>
  <c r="Y3859" i="109"/>
  <c r="Q376" i="112"/>
  <c r="P3181" i="109"/>
  <c r="T2283" i="109"/>
  <c r="U3132" i="109"/>
  <c r="N770" i="109"/>
  <c r="N1977" i="109"/>
  <c r="O1668" i="112"/>
  <c r="U4127" i="109"/>
  <c r="Q1547" i="109"/>
  <c r="T13" i="110"/>
  <c r="S1518" i="109"/>
  <c r="X826" i="109"/>
  <c r="X3674" i="109"/>
  <c r="N2024" i="109"/>
  <c r="O851" i="109"/>
  <c r="P4296" i="109"/>
  <c r="U2360" i="109"/>
  <c r="Z2126" i="109"/>
  <c r="R4161" i="109"/>
  <c r="U871" i="109"/>
  <c r="V3050" i="109"/>
  <c r="W1294" i="109"/>
  <c r="R2026" i="109"/>
  <c r="R73" i="109"/>
  <c r="T3335" i="109"/>
  <c r="R4141" i="109"/>
  <c r="N2413" i="109"/>
  <c r="W3670" i="109"/>
  <c r="T2475" i="109"/>
  <c r="R579" i="109"/>
  <c r="T2051" i="109"/>
  <c r="X260" i="109"/>
  <c r="N1623" i="112"/>
  <c r="R2844" i="109"/>
  <c r="P2212" i="112"/>
  <c r="R1969" i="109"/>
  <c r="N1114" i="109"/>
  <c r="X4301" i="109"/>
  <c r="W291" i="109"/>
  <c r="X3837" i="109"/>
  <c r="N1698" i="109"/>
  <c r="X2596" i="109"/>
  <c r="O585" i="109"/>
  <c r="Q1637" i="112"/>
  <c r="U279" i="109"/>
  <c r="R20" i="109"/>
  <c r="N2400" i="112"/>
  <c r="S1898" i="109"/>
  <c r="N1157" i="112"/>
  <c r="P2183" i="112"/>
  <c r="S1874" i="109"/>
  <c r="K22" i="110"/>
  <c r="S1933" i="109"/>
  <c r="U2255" i="109"/>
  <c r="Y3207" i="109"/>
  <c r="R1125" i="109"/>
  <c r="R4262" i="109"/>
  <c r="O82" i="110"/>
  <c r="Y12" i="109"/>
  <c r="N2558" i="112"/>
  <c r="O1024" i="112"/>
  <c r="O2987" i="109"/>
  <c r="L11" i="113"/>
  <c r="P1578" i="109"/>
  <c r="W2969" i="109"/>
  <c r="N3060" i="109"/>
  <c r="Q3467" i="109"/>
  <c r="S3522" i="109"/>
  <c r="S1252" i="109"/>
  <c r="T2245" i="109"/>
  <c r="Z4002" i="109"/>
  <c r="Q2078" i="109"/>
  <c r="V950" i="109"/>
  <c r="O71" i="110"/>
  <c r="Y3419" i="109"/>
  <c r="P3656" i="109"/>
  <c r="R2010" i="109"/>
  <c r="Y4165" i="109"/>
  <c r="X1104" i="109"/>
  <c r="N1982" i="109"/>
  <c r="U2817" i="109"/>
  <c r="N2255" i="112"/>
  <c r="R2980" i="109"/>
  <c r="T1681" i="109"/>
  <c r="R2041" i="112"/>
  <c r="R3369" i="109"/>
  <c r="Q3810" i="109"/>
  <c r="O159" i="110"/>
  <c r="O2061" i="109"/>
  <c r="Q2687" i="112"/>
  <c r="R912" i="112"/>
  <c r="L36" i="113"/>
  <c r="Q1063" i="112"/>
  <c r="V822" i="109"/>
  <c r="T2827" i="109"/>
  <c r="J38" i="113"/>
  <c r="O1263" i="112"/>
  <c r="Q3472" i="109"/>
  <c r="P1921" i="109"/>
  <c r="T1633" i="109"/>
  <c r="Q141" i="112"/>
  <c r="S2788" i="109"/>
  <c r="O1789" i="112"/>
  <c r="U2362" i="109"/>
  <c r="U3196" i="109"/>
  <c r="Y292" i="109"/>
  <c r="O4299" i="109"/>
  <c r="P729" i="112"/>
  <c r="O1243" i="109"/>
  <c r="N1530" i="109"/>
  <c r="W1646" i="109"/>
  <c r="M104" i="110"/>
  <c r="T1000" i="109"/>
  <c r="Q2010" i="112"/>
  <c r="P170" i="109"/>
  <c r="X2718" i="109"/>
  <c r="N2929" i="109"/>
  <c r="R768" i="109"/>
  <c r="P457" i="109"/>
  <c r="P1723" i="109"/>
  <c r="T2226" i="109"/>
  <c r="N97" i="112"/>
  <c r="V4076" i="109"/>
  <c r="Q2538" i="112"/>
  <c r="R650" i="109"/>
  <c r="R522" i="109"/>
  <c r="M28" i="110"/>
  <c r="S3188" i="109"/>
  <c r="P3331" i="109"/>
  <c r="Q2275" i="109"/>
  <c r="P2198" i="112"/>
  <c r="Q3163" i="109"/>
  <c r="P2429" i="112"/>
  <c r="V4128" i="109"/>
  <c r="V3656" i="109"/>
  <c r="O3408" i="109"/>
  <c r="Q1443" i="112"/>
  <c r="Y1728" i="109"/>
  <c r="R2441" i="109"/>
  <c r="N3449" i="109"/>
  <c r="Q3339" i="109"/>
  <c r="U55" i="109"/>
  <c r="O1060" i="112"/>
  <c r="P2402" i="109"/>
  <c r="S443" i="109"/>
  <c r="R2332" i="109"/>
  <c r="W1561" i="109"/>
  <c r="X4036" i="109"/>
  <c r="W3427" i="109"/>
  <c r="Q1695" i="109"/>
  <c r="U4202" i="109"/>
  <c r="N995" i="112"/>
  <c r="U165" i="109"/>
  <c r="P58" i="110"/>
  <c r="P1973" i="112"/>
  <c r="O1160" i="112"/>
  <c r="P3473" i="109"/>
  <c r="S170" i="109"/>
  <c r="S1556" i="109"/>
  <c r="T2735" i="109"/>
  <c r="U4246" i="109"/>
  <c r="P1569" i="109"/>
  <c r="Z2128" i="109"/>
  <c r="Q122" i="109"/>
  <c r="N1924" i="109"/>
  <c r="Y1965" i="109"/>
  <c r="P1218" i="112"/>
  <c r="U1378" i="109"/>
  <c r="P1177" i="109"/>
  <c r="N1299" i="109"/>
  <c r="S1101" i="109"/>
  <c r="W1235" i="109"/>
  <c r="X3519" i="109"/>
  <c r="S80" i="109"/>
  <c r="N1429" i="112"/>
  <c r="P143" i="112"/>
  <c r="V2612" i="109"/>
  <c r="N42" i="109"/>
  <c r="P1702" i="112"/>
  <c r="P935" i="112"/>
  <c r="P780" i="109"/>
  <c r="V4096" i="109"/>
  <c r="R3378" i="109"/>
  <c r="X593" i="109"/>
  <c r="O266" i="112"/>
  <c r="W3505" i="109"/>
  <c r="V1322" i="109"/>
  <c r="X2063" i="109"/>
  <c r="Q594" i="112"/>
  <c r="U775" i="109"/>
  <c r="Q2714" i="112"/>
  <c r="S526" i="109"/>
  <c r="W749" i="109"/>
  <c r="N1499" i="112"/>
  <c r="S1102" i="109"/>
  <c r="Q2143" i="112"/>
  <c r="Q3097" i="109"/>
  <c r="U1329" i="109"/>
  <c r="S4204" i="109"/>
  <c r="U3449" i="109"/>
  <c r="O2347" i="109"/>
  <c r="N2246" i="112"/>
  <c r="R1376" i="109"/>
  <c r="Q2166" i="112"/>
  <c r="N399" i="109"/>
  <c r="W904" i="109"/>
  <c r="N1055" i="112"/>
  <c r="X2001" i="109"/>
  <c r="Q592" i="112"/>
  <c r="P2077" i="112"/>
  <c r="R1505" i="109"/>
  <c r="Z660" i="109"/>
  <c r="Q2460" i="109"/>
  <c r="W251" i="109"/>
  <c r="P4147" i="109"/>
  <c r="Q2359" i="112"/>
  <c r="S199" i="109"/>
  <c r="V138" i="109"/>
  <c r="X267" i="109"/>
  <c r="Q1766" i="112"/>
  <c r="P1489" i="112"/>
  <c r="N1700" i="112"/>
  <c r="S3940" i="109"/>
  <c r="Z305" i="109"/>
  <c r="O1495" i="112"/>
  <c r="X564" i="109"/>
  <c r="O2819" i="109"/>
  <c r="N1061" i="112"/>
  <c r="O1936" i="112"/>
  <c r="P1983" i="112"/>
  <c r="W2561" i="109"/>
  <c r="U2634" i="109"/>
  <c r="O2968" i="109"/>
  <c r="M124" i="113"/>
  <c r="Q1561" i="109"/>
  <c r="Q2060" i="109"/>
  <c r="P3042" i="109"/>
  <c r="W2633" i="109"/>
  <c r="R2677" i="109"/>
  <c r="P532" i="112"/>
  <c r="W3184" i="109"/>
  <c r="T3478" i="109"/>
  <c r="W4045" i="109"/>
  <c r="Q3361" i="109"/>
  <c r="Q922" i="112"/>
  <c r="X3340" i="109"/>
  <c r="Y632" i="109"/>
  <c r="P154" i="109"/>
  <c r="O291" i="112"/>
  <c r="Q1267" i="109"/>
  <c r="T2758" i="109"/>
  <c r="X4232" i="109"/>
  <c r="S1328" i="109"/>
  <c r="W3199" i="109"/>
  <c r="R164" i="110"/>
  <c r="Q1865" i="112"/>
  <c r="V2745" i="109"/>
  <c r="R4164" i="109"/>
  <c r="Q2451" i="109"/>
  <c r="X243" i="109"/>
  <c r="W2962" i="109"/>
  <c r="O461" i="109"/>
  <c r="R1804" i="112"/>
  <c r="R1587" i="112"/>
  <c r="O587" i="112"/>
  <c r="U1695" i="109"/>
  <c r="X1705" i="109"/>
  <c r="R2213" i="109"/>
  <c r="P1301" i="109"/>
  <c r="R2821" i="109"/>
  <c r="Z2871" i="109"/>
  <c r="Q1018" i="109"/>
  <c r="O134" i="109"/>
  <c r="X439" i="109"/>
  <c r="R1131" i="112"/>
  <c r="P3751" i="109"/>
  <c r="W1373" i="109"/>
  <c r="S899" i="109"/>
  <c r="N1238" i="109"/>
  <c r="Q2224" i="112"/>
  <c r="P1502" i="112"/>
  <c r="X3805" i="109"/>
  <c r="W3174" i="109"/>
  <c r="Y487" i="109"/>
  <c r="X4169" i="109"/>
  <c r="Y3657" i="109"/>
  <c r="R2505" i="112"/>
  <c r="O426" i="109"/>
  <c r="N4112" i="109"/>
  <c r="W424" i="109"/>
  <c r="Y293" i="109"/>
  <c r="Y3917" i="109"/>
  <c r="W3458" i="109"/>
  <c r="O60" i="110"/>
  <c r="Z2527" i="109"/>
  <c r="R754" i="109"/>
  <c r="S637" i="109"/>
  <c r="N1956" i="112"/>
  <c r="O3169" i="109"/>
  <c r="Y2966" i="109"/>
  <c r="W1621" i="109"/>
  <c r="W2762" i="109"/>
  <c r="N1254" i="112"/>
  <c r="N2663" i="112"/>
  <c r="W479" i="109"/>
  <c r="Y191" i="109"/>
  <c r="P565" i="109"/>
  <c r="N2024" i="112"/>
  <c r="V2710" i="109"/>
  <c r="U4299" i="109"/>
  <c r="Q106" i="110"/>
  <c r="K36" i="113"/>
  <c r="T3494" i="109"/>
  <c r="N1345" i="109"/>
  <c r="O960" i="112"/>
  <c r="X3722" i="109"/>
  <c r="W1503" i="109"/>
  <c r="Y207" i="109"/>
  <c r="X1828" i="109"/>
  <c r="O1867" i="109"/>
  <c r="N2075" i="112"/>
  <c r="O362" i="112"/>
  <c r="Y3575" i="109"/>
  <c r="N3664" i="109"/>
  <c r="V2789" i="109"/>
  <c r="U2028" i="109"/>
  <c r="T834" i="109"/>
  <c r="P534" i="112"/>
  <c r="O3572" i="109"/>
  <c r="Q143" i="112"/>
  <c r="W2274" i="109"/>
  <c r="O2405" i="112"/>
  <c r="U3725" i="109"/>
  <c r="N1666" i="109"/>
  <c r="X2034" i="109"/>
  <c r="O3499" i="109"/>
  <c r="K41" i="110"/>
  <c r="O1706" i="109"/>
  <c r="Q2459" i="109"/>
  <c r="W1575" i="109"/>
  <c r="U3885" i="109"/>
  <c r="P980" i="112"/>
  <c r="R3835" i="109"/>
  <c r="Y1902" i="109"/>
  <c r="U966" i="109"/>
  <c r="K115" i="110"/>
  <c r="R53" i="110"/>
  <c r="N1564" i="112"/>
  <c r="N1271" i="112"/>
  <c r="V1906" i="109"/>
  <c r="O121" i="110"/>
  <c r="W3537" i="109"/>
  <c r="P12" i="109"/>
  <c r="X3393" i="109"/>
  <c r="P1737" i="112"/>
  <c r="Y4260" i="109"/>
  <c r="X2261" i="109"/>
  <c r="Q151" i="109"/>
  <c r="Z3246" i="109"/>
  <c r="Y3146" i="109"/>
  <c r="W4029" i="109"/>
  <c r="N2408" i="112"/>
  <c r="O852" i="109"/>
  <c r="Q881" i="109"/>
  <c r="S578" i="109"/>
  <c r="Q2374" i="112"/>
  <c r="X23" i="109"/>
  <c r="N3864" i="109"/>
  <c r="T1880" i="109"/>
  <c r="Q3528" i="109"/>
  <c r="W3064" i="109"/>
  <c r="X3726" i="109"/>
  <c r="V2774" i="109"/>
  <c r="T1218" i="109"/>
  <c r="X1992" i="109"/>
  <c r="T2263" i="109"/>
  <c r="S2396" i="109"/>
  <c r="N591" i="112"/>
  <c r="O3699" i="109"/>
  <c r="T2598" i="109"/>
  <c r="W601" i="109"/>
  <c r="O1009" i="112"/>
  <c r="R2425" i="109"/>
  <c r="O3108" i="109"/>
  <c r="X4034" i="109"/>
  <c r="Z1416" i="109"/>
  <c r="K128" i="113"/>
  <c r="Q1892" i="112"/>
  <c r="P2392" i="112"/>
  <c r="Q412" i="112"/>
  <c r="N1651" i="109"/>
  <c r="N3350" i="109"/>
  <c r="R2795" i="109"/>
  <c r="Z1065" i="109"/>
  <c r="N2828" i="109"/>
  <c r="R862" i="109"/>
  <c r="R3813" i="109"/>
  <c r="W3728" i="109"/>
  <c r="N1237" i="109"/>
  <c r="R228" i="109"/>
  <c r="V2363" i="109"/>
  <c r="O814" i="112"/>
  <c r="W407" i="109"/>
  <c r="N958" i="112"/>
  <c r="Q167" i="109"/>
  <c r="N956" i="109"/>
  <c r="R436" i="109"/>
  <c r="Y1592" i="109"/>
  <c r="Q4114" i="109"/>
  <c r="Q1501" i="109"/>
  <c r="T2793" i="109"/>
  <c r="P864" i="112"/>
  <c r="R983" i="109"/>
  <c r="W94" i="109"/>
  <c r="S70" i="109"/>
  <c r="P999" i="109"/>
  <c r="O372" i="109"/>
  <c r="N2099" i="112"/>
  <c r="S3330" i="109"/>
  <c r="X369" i="109"/>
  <c r="R1575" i="112"/>
  <c r="R1250" i="109"/>
  <c r="R926" i="109"/>
  <c r="N852" i="112"/>
  <c r="R748" i="109"/>
  <c r="W3653" i="109"/>
  <c r="P2978" i="109"/>
  <c r="S2779" i="109"/>
  <c r="R532" i="109"/>
  <c r="T3392" i="109"/>
  <c r="Y3331" i="109"/>
  <c r="N2619" i="109"/>
  <c r="N2169" i="112"/>
  <c r="N2582" i="112"/>
  <c r="N63" i="112"/>
  <c r="M39" i="113"/>
  <c r="O845" i="109"/>
  <c r="Y2298" i="109"/>
  <c r="Y3888" i="109"/>
  <c r="N1612" i="109"/>
  <c r="V892" i="109"/>
  <c r="P3373" i="109"/>
  <c r="Q4243" i="109"/>
  <c r="P772" i="112"/>
  <c r="N88" i="110"/>
  <c r="R4083" i="109"/>
  <c r="R2924" i="109"/>
  <c r="T3288" i="109"/>
  <c r="Q1472" i="112"/>
  <c r="T995" i="109"/>
  <c r="N2000" i="112"/>
  <c r="N165" i="109"/>
  <c r="W3333" i="109"/>
  <c r="Z2139" i="109"/>
  <c r="O628" i="112"/>
  <c r="Q584" i="109"/>
  <c r="O2551" i="112"/>
  <c r="P2768" i="109"/>
  <c r="U1520" i="109"/>
  <c r="U2105" i="109"/>
  <c r="Z3277" i="109"/>
  <c r="T2740" i="109"/>
  <c r="X265" i="109"/>
  <c r="S45" i="110"/>
  <c r="R3652" i="109"/>
  <c r="W603" i="109"/>
  <c r="N997" i="109"/>
  <c r="X2779" i="109"/>
  <c r="O2091" i="109"/>
  <c r="X416" i="109"/>
  <c r="Z2169" i="109"/>
  <c r="S97" i="109"/>
  <c r="P493" i="109"/>
  <c r="Y3061" i="109"/>
  <c r="P2435" i="109"/>
  <c r="V1311" i="109"/>
  <c r="T3454" i="109"/>
  <c r="O23" i="110"/>
  <c r="W3315" i="109"/>
  <c r="Y3740" i="109"/>
  <c r="O1400" i="112"/>
  <c r="N1907" i="109"/>
  <c r="O1231" i="112"/>
  <c r="U1143" i="109"/>
  <c r="Y622" i="109"/>
  <c r="Q2375" i="109"/>
  <c r="T1648" i="109"/>
  <c r="O2387" i="112"/>
  <c r="U1845" i="109"/>
  <c r="Y1161" i="109"/>
  <c r="T518" i="109"/>
  <c r="P2707" i="112"/>
  <c r="O109" i="112"/>
  <c r="R2626" i="109"/>
  <c r="S753" i="109"/>
  <c r="K62" i="113"/>
  <c r="V2576" i="109"/>
  <c r="W4266" i="109"/>
  <c r="O1887" i="109"/>
  <c r="S3396" i="109"/>
  <c r="S3902" i="109"/>
  <c r="Q90" i="112"/>
  <c r="S495" i="109"/>
  <c r="N531" i="109"/>
  <c r="S892" i="109"/>
  <c r="R3211" i="109"/>
  <c r="O2197" i="109"/>
  <c r="X167" i="109"/>
  <c r="Q624" i="109"/>
  <c r="O1143" i="109"/>
  <c r="Q82" i="110"/>
  <c r="S2795" i="109"/>
  <c r="N741" i="109"/>
  <c r="O1521" i="112"/>
  <c r="O163" i="109"/>
  <c r="V4306" i="109"/>
  <c r="X1301" i="109"/>
  <c r="N2253" i="112"/>
  <c r="U515" i="109"/>
  <c r="O2618" i="112"/>
  <c r="P1551" i="112"/>
  <c r="O1140" i="109"/>
  <c r="P2575" i="112"/>
  <c r="S2674" i="109"/>
  <c r="T2103" i="109"/>
  <c r="X3311" i="109"/>
  <c r="T1652" i="109"/>
  <c r="Q2646" i="109"/>
  <c r="O2393" i="112"/>
  <c r="N857" i="112"/>
  <c r="T2055" i="109"/>
  <c r="O1580" i="109"/>
  <c r="O1702" i="109"/>
  <c r="Y2093" i="109"/>
  <c r="P542" i="112"/>
  <c r="X452" i="109"/>
  <c r="N938" i="112"/>
  <c r="T1515" i="109"/>
  <c r="Y1639" i="109"/>
  <c r="V3343" i="109"/>
  <c r="S1940" i="109"/>
  <c r="W2109" i="109"/>
  <c r="Q43" i="109"/>
  <c r="X992" i="109"/>
  <c r="P2773" i="109"/>
  <c r="Y1373" i="109"/>
  <c r="P1326" i="112"/>
  <c r="T975" i="109"/>
  <c r="W2596" i="109"/>
  <c r="P1891" i="112"/>
  <c r="V2793" i="109"/>
  <c r="N793" i="109"/>
  <c r="Y2352" i="109"/>
  <c r="N2843" i="109"/>
  <c r="Q2379" i="112"/>
  <c r="P1862" i="112"/>
  <c r="V3026" i="109"/>
  <c r="R3916" i="109"/>
  <c r="V3739" i="109"/>
  <c r="Q1951" i="112"/>
  <c r="R1541" i="109"/>
  <c r="Q2547" i="112"/>
  <c r="P1161" i="109"/>
  <c r="T488" i="109"/>
  <c r="S187" i="109"/>
  <c r="X210" i="109"/>
  <c r="W501" i="109"/>
  <c r="U602" i="109"/>
  <c r="N3181" i="109"/>
  <c r="T2039" i="109"/>
  <c r="U1290" i="109"/>
  <c r="Z2896" i="109"/>
  <c r="T2780" i="109"/>
  <c r="N575" i="109"/>
  <c r="P1323" i="109"/>
  <c r="N731" i="112"/>
  <c r="P254" i="109"/>
  <c r="O1731" i="112"/>
  <c r="O177" i="110"/>
  <c r="N480" i="109"/>
  <c r="T2476" i="109"/>
  <c r="P2103" i="109"/>
  <c r="P1216" i="112"/>
  <c r="X3294" i="109"/>
  <c r="U3939" i="109"/>
  <c r="T764" i="109"/>
  <c r="P2397" i="109"/>
  <c r="P2221" i="112"/>
  <c r="P33" i="112"/>
  <c r="K12" i="113"/>
  <c r="Y1307" i="109"/>
  <c r="R2748" i="109"/>
  <c r="X802" i="109"/>
  <c r="Y3849" i="109"/>
  <c r="P1709" i="109"/>
  <c r="Z2155" i="109"/>
  <c r="U3510" i="109"/>
  <c r="Q2126" i="112"/>
  <c r="S108" i="109"/>
  <c r="K180" i="113"/>
  <c r="Q1522" i="112"/>
  <c r="U1243" i="109"/>
  <c r="R16" i="109"/>
  <c r="P1344" i="109"/>
  <c r="Q3037" i="109"/>
  <c r="X3699" i="109"/>
  <c r="Z723" i="109"/>
  <c r="O252" i="112"/>
  <c r="P1126" i="109"/>
  <c r="O1239" i="112"/>
  <c r="R2011" i="109"/>
  <c r="O1931" i="109"/>
  <c r="P130" i="112"/>
  <c r="V1315" i="109"/>
  <c r="W2668" i="109"/>
  <c r="R1357" i="112"/>
  <c r="P1829" i="109"/>
  <c r="P1211" i="112"/>
  <c r="S8" i="109"/>
  <c r="Q1177" i="109"/>
  <c r="X2295" i="109"/>
  <c r="N1186" i="112"/>
  <c r="U1623" i="109"/>
  <c r="R3850" i="109"/>
  <c r="U207" i="109"/>
  <c r="R2281" i="109"/>
  <c r="N1131" i="109"/>
  <c r="R374" i="109"/>
  <c r="X190" i="109"/>
  <c r="V2002" i="109"/>
  <c r="W3784" i="109"/>
  <c r="X3732" i="109"/>
  <c r="S1611" i="109"/>
  <c r="K118" i="113"/>
  <c r="X1180" i="109"/>
  <c r="N818" i="109"/>
  <c r="O2711" i="112"/>
  <c r="N1709" i="109"/>
  <c r="Y42" i="109"/>
  <c r="U112" i="110"/>
  <c r="Q2217" i="109"/>
  <c r="T3057" i="109"/>
  <c r="S4274" i="109"/>
  <c r="V1184" i="109"/>
  <c r="U3099" i="109"/>
  <c r="N2621" i="109"/>
  <c r="U3100" i="109"/>
  <c r="P236" i="112"/>
  <c r="O1269" i="109"/>
  <c r="V3151" i="109"/>
  <c r="R2428" i="109"/>
  <c r="X3412" i="109"/>
  <c r="Q3423" i="109"/>
  <c r="T113" i="109"/>
  <c r="O4173" i="109"/>
  <c r="O137" i="109"/>
  <c r="P373" i="109"/>
  <c r="O641" i="109"/>
  <c r="U3915" i="109"/>
  <c r="O998" i="109"/>
  <c r="Q1098" i="109"/>
  <c r="O160" i="110"/>
  <c r="Y257" i="109"/>
  <c r="P2567" i="112"/>
  <c r="R1183" i="109"/>
  <c r="P1459" i="112"/>
  <c r="S159" i="110"/>
  <c r="O1617" i="109"/>
  <c r="Q3462" i="109"/>
  <c r="V2004" i="109"/>
  <c r="U3659" i="109"/>
  <c r="U231" i="109"/>
  <c r="V3002" i="109"/>
  <c r="X85" i="109"/>
  <c r="T2722" i="109"/>
  <c r="V3575" i="109"/>
  <c r="J66" i="113"/>
  <c r="Y3338" i="109"/>
  <c r="Q2309" i="112"/>
  <c r="O2357" i="112"/>
  <c r="W3927" i="109"/>
  <c r="N1215" i="112"/>
  <c r="S3535" i="109"/>
  <c r="X2833" i="109"/>
  <c r="S2968" i="109"/>
  <c r="Q761" i="109"/>
  <c r="W1223" i="109"/>
  <c r="T1119" i="109"/>
  <c r="R3537" i="109"/>
  <c r="N28" i="110"/>
  <c r="P2922" i="109"/>
  <c r="R2093" i="109"/>
  <c r="T3559" i="109"/>
  <c r="T1696" i="109"/>
  <c r="T4291" i="109"/>
  <c r="Y1703" i="109"/>
  <c r="N1677" i="109"/>
  <c r="T2844" i="109"/>
  <c r="U3296" i="109"/>
  <c r="U2447" i="109"/>
  <c r="V2272" i="109"/>
  <c r="R1803" i="112"/>
  <c r="O1735" i="112"/>
  <c r="Q697" i="112"/>
  <c r="Q337" i="112"/>
  <c r="V3184" i="109"/>
  <c r="S2248" i="109"/>
  <c r="X492" i="109"/>
  <c r="R1288" i="109"/>
  <c r="T1365" i="109"/>
  <c r="Q2842" i="109"/>
  <c r="R811" i="109"/>
  <c r="V2415" i="109"/>
  <c r="P1710" i="112"/>
  <c r="S4034" i="109"/>
  <c r="Y2786" i="109"/>
  <c r="W2993" i="109"/>
  <c r="P3732" i="109"/>
  <c r="T3800" i="109"/>
  <c r="O4158" i="109"/>
  <c r="O791" i="112"/>
  <c r="P127" i="112"/>
  <c r="N2567" i="109"/>
  <c r="P2021" i="112"/>
  <c r="X4236" i="109"/>
  <c r="W1359" i="109"/>
  <c r="U2827" i="109"/>
  <c r="X791" i="109"/>
  <c r="X2642" i="109"/>
  <c r="Q5" i="112"/>
  <c r="W519" i="109"/>
  <c r="O3795" i="109"/>
  <c r="Y1306" i="109"/>
  <c r="P755" i="112"/>
  <c r="O876" i="109"/>
  <c r="P3731" i="109"/>
  <c r="O3565" i="109"/>
  <c r="N4030" i="109"/>
  <c r="W1653" i="109"/>
  <c r="Y1571" i="109"/>
  <c r="R2101" i="109"/>
  <c r="X3878" i="109"/>
  <c r="N1310" i="112"/>
  <c r="S23" i="109"/>
  <c r="L31" i="110"/>
  <c r="W574" i="109"/>
  <c r="P2447" i="112"/>
  <c r="Q939" i="112"/>
  <c r="P31" i="109"/>
  <c r="Q2478" i="109"/>
  <c r="O2542" i="112"/>
  <c r="P2741" i="109"/>
  <c r="T4153" i="109"/>
  <c r="O2189" i="112"/>
  <c r="T1207" i="109"/>
  <c r="X4261" i="109"/>
  <c r="Q256" i="112"/>
  <c r="W2464" i="109"/>
  <c r="O2597" i="112"/>
  <c r="N4226" i="109"/>
  <c r="W844" i="109"/>
  <c r="N3365" i="109"/>
  <c r="P2984" i="109"/>
  <c r="P1387" i="109"/>
  <c r="P2581" i="109"/>
  <c r="Q1322" i="109"/>
  <c r="X1875" i="109"/>
  <c r="P2454" i="112"/>
  <c r="Q2690" i="109"/>
  <c r="P1849" i="109"/>
  <c r="X3719" i="109"/>
  <c r="Y3814" i="109"/>
  <c r="V1599" i="109"/>
  <c r="V3557" i="109"/>
  <c r="Q2014" i="112"/>
  <c r="V4205" i="109"/>
  <c r="S3929" i="109"/>
  <c r="Q2291" i="109"/>
  <c r="U565" i="109"/>
  <c r="Y246" i="109"/>
  <c r="W2308" i="109"/>
  <c r="O241" i="112"/>
  <c r="N2405" i="112"/>
  <c r="U745" i="109"/>
  <c r="Q1521" i="109"/>
  <c r="W3836" i="109"/>
  <c r="N2118" i="112"/>
  <c r="N4168" i="109"/>
  <c r="Q3831" i="109"/>
  <c r="U222" i="109"/>
  <c r="X3408" i="109"/>
  <c r="S4275" i="109"/>
  <c r="P87" i="110"/>
  <c r="O3044" i="109"/>
  <c r="T3664" i="109"/>
  <c r="S4300" i="109"/>
  <c r="S819" i="109"/>
  <c r="S3023" i="109"/>
  <c r="N1646" i="109"/>
  <c r="U1592" i="109"/>
  <c r="P3720" i="109"/>
  <c r="Z3267" i="109"/>
  <c r="Q1906" i="109"/>
  <c r="W2664" i="109"/>
  <c r="P2250" i="109"/>
  <c r="R1571" i="112"/>
  <c r="Y4181" i="109"/>
  <c r="R2804" i="109"/>
  <c r="T3313" i="109"/>
  <c r="W2192" i="109"/>
  <c r="O2540" i="112"/>
  <c r="O3674" i="109"/>
  <c r="V3388" i="109"/>
  <c r="P508" i="112"/>
  <c r="N2391" i="112"/>
  <c r="J53" i="110"/>
  <c r="W2839" i="109"/>
  <c r="R3377" i="109"/>
  <c r="V464" i="109"/>
  <c r="T737" i="109"/>
  <c r="W793" i="109"/>
  <c r="Q2592" i="112"/>
  <c r="Y2115" i="109"/>
  <c r="O1299" i="112"/>
  <c r="R1345" i="109"/>
  <c r="W3425" i="109"/>
  <c r="R2928" i="109"/>
  <c r="P1975" i="109"/>
  <c r="S67" i="110"/>
  <c r="W115" i="109"/>
  <c r="R3480" i="109"/>
  <c r="R3428" i="109"/>
  <c r="R3165" i="109"/>
  <c r="S1337" i="109"/>
  <c r="P926" i="112"/>
  <c r="Y1469" i="109"/>
  <c r="Y4303" i="109"/>
  <c r="Q939" i="109"/>
  <c r="O1544" i="109"/>
  <c r="R3699" i="109"/>
  <c r="V2715" i="109"/>
  <c r="Q866" i="112"/>
  <c r="W371" i="109"/>
  <c r="V2253" i="109"/>
  <c r="T1537" i="109"/>
  <c r="V2265" i="109"/>
  <c r="Q2838" i="109"/>
  <c r="Q2715" i="112"/>
  <c r="R1621" i="109"/>
  <c r="R1353" i="109"/>
  <c r="P157" i="110"/>
  <c r="T269" i="109"/>
  <c r="R3313" i="109"/>
  <c r="Q60" i="110"/>
  <c r="N504" i="112"/>
  <c r="P328" i="112"/>
  <c r="P2297" i="109"/>
  <c r="W2304" i="109"/>
  <c r="Q1516" i="112"/>
  <c r="O3447" i="109"/>
  <c r="P1328" i="109"/>
  <c r="Y2118" i="109"/>
  <c r="U2615" i="109"/>
  <c r="X1725" i="109"/>
  <c r="Z2544" i="109"/>
  <c r="S3546" i="109"/>
  <c r="Q1682" i="109"/>
  <c r="X4222" i="109"/>
  <c r="S1698" i="109"/>
  <c r="O502" i="112"/>
  <c r="Q1386" i="112"/>
  <c r="X2929" i="109"/>
  <c r="U1102" i="109"/>
  <c r="S894" i="109"/>
  <c r="V3843" i="109"/>
  <c r="X1012" i="109"/>
  <c r="V2727" i="109"/>
  <c r="N99" i="110"/>
  <c r="N2677" i="112"/>
  <c r="Q1320" i="109"/>
  <c r="Q1943" i="109"/>
  <c r="N1465" i="109"/>
  <c r="W2114" i="109"/>
  <c r="O1558" i="112"/>
  <c r="U3288" i="109"/>
  <c r="V3527" i="109"/>
  <c r="R1249" i="109"/>
  <c r="T1308" i="109"/>
  <c r="N2308" i="109"/>
  <c r="U972" i="109"/>
  <c r="R464" i="109"/>
  <c r="N2553" i="112"/>
  <c r="P2655" i="112"/>
  <c r="W2341" i="109"/>
  <c r="O979" i="109"/>
  <c r="P1691" i="112"/>
  <c r="Q2963" i="109"/>
  <c r="U2629" i="109"/>
  <c r="N2320" i="112"/>
  <c r="X4146" i="109"/>
  <c r="W3080" i="109"/>
  <c r="O4262" i="109"/>
  <c r="P2821" i="109"/>
  <c r="V911" i="109"/>
  <c r="N812" i="112"/>
  <c r="U1751" i="109"/>
  <c r="P3093" i="109"/>
  <c r="Z1443" i="109"/>
  <c r="O36" i="109"/>
  <c r="R3661" i="109"/>
  <c r="R1806" i="112"/>
  <c r="Q1601" i="109"/>
  <c r="Z1767" i="109"/>
  <c r="U3106" i="109"/>
  <c r="K179" i="113"/>
  <c r="X2813" i="109"/>
  <c r="O1514" i="112"/>
  <c r="P1564" i="112"/>
  <c r="R4283" i="109"/>
  <c r="Q1246" i="109"/>
  <c r="Q103" i="112"/>
  <c r="N3877" i="109"/>
  <c r="S120" i="110"/>
  <c r="S3458" i="109"/>
  <c r="P483" i="109"/>
  <c r="Q2002" i="112"/>
  <c r="T734" i="109"/>
  <c r="V2773" i="109"/>
  <c r="N2477" i="109"/>
  <c r="N2446" i="112"/>
  <c r="U2640" i="109"/>
  <c r="S3325" i="109"/>
  <c r="Q1997" i="112"/>
  <c r="S3417" i="109"/>
  <c r="Q1737" i="109"/>
  <c r="Y1152" i="109"/>
  <c r="R777" i="109"/>
  <c r="Q2259" i="109"/>
  <c r="N1753" i="112"/>
  <c r="W1656" i="109"/>
  <c r="P523" i="112"/>
  <c r="M109" i="113"/>
  <c r="Y273" i="109"/>
  <c r="Y1542" i="109"/>
  <c r="P1054" i="112"/>
  <c r="Q2644" i="109"/>
  <c r="N550" i="112"/>
  <c r="P1598" i="109"/>
  <c r="O4085" i="109"/>
  <c r="R222" i="112"/>
  <c r="P2430" i="109"/>
  <c r="N1026" i="112"/>
  <c r="R1336" i="112"/>
  <c r="P3084" i="109"/>
  <c r="P3313" i="109"/>
  <c r="V4152" i="109"/>
  <c r="P1421" i="112"/>
  <c r="T443" i="109"/>
  <c r="Y1576" i="109"/>
  <c r="N1273" i="112"/>
  <c r="V2931" i="109"/>
  <c r="O1925" i="109"/>
  <c r="X1165" i="109"/>
  <c r="S55" i="109"/>
  <c r="O2295" i="109"/>
  <c r="O1125" i="109"/>
  <c r="U3572" i="109"/>
  <c r="R1622" i="109"/>
  <c r="Q1243" i="112"/>
  <c r="W3885" i="109"/>
  <c r="S1538" i="109"/>
  <c r="Q14" i="112"/>
  <c r="X2936" i="109"/>
  <c r="O1684" i="109"/>
  <c r="T1627" i="109"/>
  <c r="R3744" i="109"/>
  <c r="P2196" i="109"/>
  <c r="Y732" i="109"/>
  <c r="X2697" i="109"/>
  <c r="Q246" i="109"/>
  <c r="W2691" i="109"/>
  <c r="K37" i="113"/>
  <c r="P2217" i="109"/>
  <c r="V196" i="109"/>
  <c r="O3868" i="109"/>
  <c r="S1603" i="109"/>
  <c r="P2445" i="109"/>
  <c r="O1833" i="109"/>
  <c r="Y871" i="109"/>
  <c r="U2250" i="109"/>
  <c r="R2299" i="109"/>
  <c r="O3799" i="109"/>
  <c r="V3567" i="109"/>
  <c r="V1007" i="109"/>
  <c r="U1659" i="109"/>
  <c r="U1007" i="109"/>
  <c r="Q2164" i="112"/>
  <c r="S1541" i="109"/>
  <c r="Y897" i="109"/>
  <c r="Q482" i="109"/>
  <c r="Z705" i="109"/>
  <c r="S4032" i="109"/>
  <c r="U766" i="109"/>
  <c r="R1651" i="109"/>
  <c r="P795" i="109"/>
  <c r="W1839" i="109"/>
  <c r="T3436" i="109"/>
  <c r="Q2648" i="112"/>
  <c r="V1733" i="109"/>
  <c r="W831" i="109"/>
  <c r="Y2791" i="109"/>
  <c r="N3860" i="109"/>
  <c r="X807" i="109"/>
  <c r="P1224" i="112"/>
  <c r="O2387" i="109"/>
  <c r="W803" i="109"/>
  <c r="T147" i="109"/>
  <c r="N4130" i="109"/>
  <c r="S434" i="109"/>
  <c r="Q2788" i="109"/>
  <c r="Q2543" i="112"/>
  <c r="N131" i="110"/>
  <c r="X2950" i="109"/>
  <c r="P3928" i="109"/>
  <c r="N977" i="109"/>
  <c r="P3132" i="109"/>
  <c r="W4230" i="109"/>
  <c r="V59" i="109"/>
  <c r="N58" i="109"/>
  <c r="P3199" i="109"/>
  <c r="Q2356" i="112"/>
  <c r="O1970" i="112"/>
  <c r="O1086" i="112"/>
  <c r="V872" i="109"/>
  <c r="W4270" i="109"/>
  <c r="T1910" i="109"/>
  <c r="V4161" i="109"/>
  <c r="Q3686" i="109"/>
  <c r="W2798" i="109"/>
  <c r="R66" i="109"/>
  <c r="Q1711" i="109"/>
  <c r="R3415" i="109"/>
  <c r="X3346" i="109"/>
  <c r="W408" i="109"/>
  <c r="Y2647" i="109"/>
  <c r="V3674" i="109"/>
  <c r="X766" i="109"/>
  <c r="O1852" i="109"/>
  <c r="W1913" i="109"/>
  <c r="U4177" i="109"/>
  <c r="P264" i="112"/>
  <c r="Z4348" i="109"/>
  <c r="Q1163" i="109"/>
  <c r="U4285" i="109"/>
  <c r="R1705" i="109"/>
  <c r="N1612" i="112"/>
  <c r="X2114" i="109"/>
  <c r="S61" i="109"/>
  <c r="X851" i="109"/>
  <c r="X3423" i="109"/>
  <c r="Q534" i="112"/>
  <c r="R4303" i="109"/>
  <c r="Q188" i="109"/>
  <c r="X1223" i="109"/>
  <c r="Q136" i="110"/>
  <c r="U1582" i="109"/>
  <c r="X480" i="109"/>
  <c r="Y2716" i="109"/>
  <c r="P2462" i="112"/>
  <c r="R2080" i="109"/>
  <c r="S4304" i="109"/>
  <c r="Y857" i="109"/>
  <c r="Y1119" i="109"/>
  <c r="P1945" i="109"/>
  <c r="P2650" i="112"/>
  <c r="R3084" i="109"/>
  <c r="V2381" i="109"/>
  <c r="Q1324" i="112"/>
  <c r="V2752" i="109"/>
  <c r="R3135" i="109"/>
  <c r="V1103" i="109"/>
  <c r="Q1455" i="112"/>
  <c r="N2997" i="109"/>
  <c r="O90" i="109"/>
  <c r="Y3100" i="109"/>
  <c r="W924" i="109"/>
  <c r="O1922" i="112"/>
  <c r="N1988" i="112"/>
  <c r="Q811" i="109"/>
  <c r="O1566" i="109"/>
  <c r="U234" i="109"/>
  <c r="K169" i="113"/>
  <c r="P1718" i="109"/>
  <c r="W3345" i="109"/>
  <c r="Q2138" i="112"/>
  <c r="V485" i="109"/>
  <c r="Z2879" i="109"/>
  <c r="V3574" i="109"/>
  <c r="N791" i="109"/>
  <c r="L98" i="110"/>
  <c r="R1109" i="109"/>
  <c r="X2284" i="109"/>
  <c r="Q1479" i="112"/>
  <c r="O2425" i="112"/>
  <c r="O260" i="112"/>
  <c r="S1216" i="109"/>
  <c r="R259" i="109"/>
  <c r="O2334" i="109"/>
  <c r="N3763" i="109"/>
  <c r="N183" i="112"/>
  <c r="R2635" i="109"/>
  <c r="U4302" i="109"/>
  <c r="Q3515" i="109"/>
  <c r="R4184" i="109"/>
  <c r="P789" i="109"/>
  <c r="Q1522" i="109"/>
  <c r="V604" i="109"/>
  <c r="Q2576" i="112"/>
  <c r="N4134" i="109"/>
  <c r="Q1656" i="112"/>
  <c r="Q85" i="109"/>
  <c r="R634" i="109"/>
  <c r="O2318" i="109"/>
  <c r="T614" i="109"/>
  <c r="N1764" i="112"/>
  <c r="P853" i="109"/>
  <c r="N166" i="109"/>
  <c r="S3765" i="109"/>
  <c r="O2714" i="112"/>
  <c r="N92" i="109"/>
  <c r="P983" i="112"/>
  <c r="O1245" i="109"/>
  <c r="X870" i="109"/>
  <c r="V2644" i="109"/>
  <c r="N3050" i="109"/>
  <c r="R2979" i="109"/>
  <c r="U1997" i="109"/>
  <c r="O4128" i="109"/>
  <c r="V1672" i="109"/>
  <c r="R3831" i="109"/>
  <c r="O1896" i="112"/>
  <c r="S2" i="109"/>
  <c r="W914" i="109"/>
  <c r="Q1444" i="112"/>
  <c r="U204" i="109"/>
  <c r="Q532" i="112"/>
  <c r="T785" i="109"/>
  <c r="P1993" i="112"/>
  <c r="R2274" i="112"/>
  <c r="R3342" i="109"/>
  <c r="V369" i="109"/>
  <c r="O147" i="110"/>
  <c r="T4032" i="109"/>
  <c r="T2710" i="109"/>
  <c r="Q2975" i="109"/>
  <c r="W419" i="109"/>
  <c r="R3001" i="109"/>
  <c r="N864" i="109"/>
  <c r="S1479" i="109"/>
  <c r="W1276" i="109"/>
  <c r="V2406" i="109"/>
  <c r="W1587" i="109"/>
  <c r="V3320" i="109"/>
  <c r="P2644" i="109"/>
  <c r="Q1862" i="112"/>
  <c r="T1845" i="109"/>
  <c r="R1384" i="109"/>
  <c r="R1006" i="109"/>
  <c r="P1236" i="109"/>
  <c r="Z1804" i="109"/>
  <c r="S910" i="109"/>
  <c r="Q1423" i="112"/>
  <c r="P2018" i="109"/>
  <c r="P1999" i="112"/>
  <c r="O1932" i="109"/>
  <c r="V3682" i="109"/>
  <c r="Q26" i="110"/>
  <c r="O2068" i="109"/>
  <c r="P777" i="109"/>
  <c r="P3108" i="109"/>
  <c r="W2648" i="109"/>
  <c r="T1303" i="109"/>
  <c r="N3" i="109"/>
  <c r="P4033" i="109"/>
  <c r="V3051" i="109"/>
  <c r="P3367" i="109"/>
  <c r="O1378" i="109"/>
  <c r="X1299" i="109"/>
  <c r="Y4122" i="109"/>
  <c r="Y652" i="109"/>
  <c r="N576" i="109"/>
  <c r="T2760" i="109"/>
  <c r="U3198" i="109"/>
  <c r="Y4177" i="109"/>
  <c r="N778" i="109"/>
  <c r="V3121" i="109"/>
  <c r="R3391" i="109"/>
  <c r="Y830" i="109"/>
  <c r="T2063" i="109"/>
  <c r="W3714" i="109"/>
  <c r="P866" i="109"/>
  <c r="Y397" i="109"/>
  <c r="N799" i="112"/>
  <c r="Q2974" i="109"/>
  <c r="Q555" i="112"/>
  <c r="V4207" i="109"/>
  <c r="Q108" i="109"/>
  <c r="R44" i="109"/>
  <c r="S2683" i="109"/>
  <c r="S893" i="109"/>
  <c r="W1985" i="109"/>
  <c r="N872" i="112"/>
  <c r="S272" i="109"/>
  <c r="Y1192" i="109"/>
  <c r="U3504" i="109"/>
  <c r="P2379" i="112"/>
  <c r="V2202" i="109"/>
  <c r="Z1755" i="109"/>
  <c r="Q2338" i="109"/>
  <c r="T3523" i="109"/>
  <c r="S897" i="109"/>
  <c r="N3345" i="109"/>
  <c r="X780" i="109"/>
  <c r="P2102" i="109"/>
  <c r="P2462" i="109"/>
  <c r="Q1863" i="109"/>
  <c r="Q652" i="109"/>
  <c r="R884" i="112"/>
  <c r="X2046" i="109"/>
  <c r="S3817" i="109"/>
  <c r="N10" i="110"/>
  <c r="R2507" i="112"/>
  <c r="N35" i="112"/>
  <c r="P820" i="109"/>
  <c r="O2172" i="112"/>
  <c r="N2331" i="109"/>
  <c r="W135" i="109"/>
  <c r="U1918" i="109"/>
  <c r="W2460" i="109"/>
  <c r="P149" i="112"/>
  <c r="O3771" i="109"/>
  <c r="O945" i="112"/>
  <c r="R2491" i="112"/>
  <c r="L59" i="113"/>
  <c r="S1256" i="109"/>
  <c r="N3788" i="109"/>
  <c r="X817" i="109"/>
  <c r="U837" i="109"/>
  <c r="X8" i="109"/>
  <c r="V1243" i="109"/>
  <c r="V1255" i="109"/>
  <c r="Y1335" i="109"/>
  <c r="N96" i="112"/>
  <c r="R2604" i="109"/>
  <c r="P785" i="112"/>
  <c r="X592" i="109"/>
  <c r="R876" i="112"/>
  <c r="Z1094" i="109"/>
  <c r="O3036" i="109"/>
  <c r="Q528" i="112"/>
  <c r="P1685" i="112"/>
  <c r="V934" i="109"/>
  <c r="Q118" i="110"/>
  <c r="S917" i="109"/>
  <c r="T4060" i="109"/>
  <c r="N4" i="112"/>
  <c r="U1380" i="109"/>
  <c r="N484" i="112"/>
  <c r="V431" i="109"/>
  <c r="Q4288" i="109"/>
  <c r="Q2337" i="112"/>
  <c r="V1182" i="109"/>
  <c r="T1225" i="109"/>
  <c r="O612" i="109"/>
  <c r="T4212" i="109"/>
  <c r="Y2967" i="109"/>
  <c r="Q3169" i="109"/>
  <c r="P2576" i="112"/>
  <c r="R2694" i="109"/>
  <c r="Q1959" i="109"/>
  <c r="U3935" i="109"/>
  <c r="O3082" i="109"/>
  <c r="O2948" i="109"/>
  <c r="Q3374" i="109"/>
  <c r="Y4248" i="109"/>
  <c r="U2967" i="109"/>
  <c r="O1842" i="112"/>
  <c r="T2089" i="109"/>
  <c r="N1010" i="109"/>
  <c r="N40" i="109"/>
  <c r="R4068" i="109"/>
  <c r="R1354" i="109"/>
  <c r="R432" i="112"/>
  <c r="S3784" i="109"/>
  <c r="Q1488" i="112"/>
  <c r="P3192" i="109"/>
  <c r="V796" i="109"/>
  <c r="T1323" i="109"/>
  <c r="S1866" i="109"/>
  <c r="P1086" i="112"/>
  <c r="X1845" i="109"/>
  <c r="Q1696" i="112"/>
  <c r="Y2644" i="109"/>
  <c r="O1059" i="112"/>
  <c r="T119" i="110"/>
  <c r="P280" i="109"/>
  <c r="T1949" i="109"/>
  <c r="T3844" i="109"/>
  <c r="Q1612" i="109"/>
  <c r="V770" i="109"/>
  <c r="U249" i="109"/>
  <c r="R3097" i="109"/>
  <c r="R1122" i="112"/>
  <c r="X136" i="109"/>
  <c r="T2420" i="109"/>
  <c r="X1135" i="109"/>
  <c r="Q2599" i="112"/>
  <c r="V602" i="109"/>
  <c r="V2963" i="109"/>
  <c r="R4232" i="109"/>
  <c r="V630" i="109"/>
  <c r="U2939" i="109"/>
  <c r="T3092" i="109"/>
  <c r="Q4049" i="109"/>
  <c r="Q3537" i="109"/>
  <c r="Y2923" i="109"/>
  <c r="Q1933" i="109"/>
  <c r="W2925" i="109"/>
  <c r="Y1933" i="109"/>
  <c r="V31" i="109"/>
  <c r="U1295" i="109"/>
  <c r="N3415" i="109"/>
  <c r="Q1851" i="112"/>
  <c r="M34" i="113"/>
  <c r="K60" i="110"/>
  <c r="N4143" i="109"/>
  <c r="W1157" i="109"/>
  <c r="Y1991" i="109"/>
  <c r="V240" i="109"/>
  <c r="O2449" i="112"/>
  <c r="K82" i="110"/>
  <c r="U3699" i="109"/>
  <c r="O2094" i="112"/>
  <c r="Y2220" i="109"/>
  <c r="R4299" i="109"/>
  <c r="T3540" i="109"/>
  <c r="X546" i="109"/>
  <c r="N2379" i="109"/>
  <c r="R2107" i="109"/>
  <c r="N410" i="109"/>
  <c r="W2922" i="109"/>
  <c r="U37" i="110"/>
  <c r="S3496" i="109"/>
  <c r="U2981" i="109"/>
  <c r="T2222" i="109"/>
  <c r="R1216" i="109"/>
  <c r="X373" i="109"/>
  <c r="Q2563" i="109"/>
  <c r="T440" i="109"/>
  <c r="M101" i="110"/>
  <c r="P2370" i="109"/>
  <c r="O1428" i="112"/>
  <c r="V4261" i="109"/>
  <c r="V793" i="109"/>
  <c r="W3360" i="109"/>
  <c r="Y3844" i="109"/>
  <c r="S3465" i="109"/>
  <c r="T136" i="110"/>
  <c r="Z679" i="109"/>
  <c r="S764" i="109"/>
  <c r="X1372" i="109"/>
  <c r="N2656" i="109"/>
  <c r="W2101" i="109"/>
  <c r="T783" i="109"/>
  <c r="T918" i="109"/>
  <c r="Y1952" i="109"/>
  <c r="Q4021" i="109"/>
  <c r="S807" i="109"/>
  <c r="P1524" i="109"/>
  <c r="P1568" i="109"/>
  <c r="Q26" i="112"/>
  <c r="U2655" i="109"/>
  <c r="U462" i="109"/>
  <c r="T3884" i="109"/>
  <c r="P367" i="109"/>
  <c r="X3028" i="109"/>
  <c r="Q1721" i="109"/>
  <c r="T2973" i="109"/>
  <c r="Q2101" i="112"/>
  <c r="Q2345" i="109"/>
  <c r="P1600" i="109"/>
  <c r="O2755" i="109"/>
  <c r="W938" i="109"/>
  <c r="K149" i="113"/>
  <c r="Z1811" i="109"/>
  <c r="Y2806" i="109"/>
  <c r="P1424" i="112"/>
  <c r="P1738" i="112"/>
  <c r="V775" i="109"/>
  <c r="O2207" i="112"/>
  <c r="L90" i="113"/>
  <c r="Q1330" i="112"/>
  <c r="W2239" i="109"/>
  <c r="Q1436" i="112"/>
  <c r="V3708" i="109"/>
  <c r="N3550" i="109"/>
  <c r="P3772" i="109"/>
  <c r="R1702" i="109"/>
  <c r="W3549" i="109"/>
  <c r="R3515" i="109"/>
  <c r="P145" i="109"/>
  <c r="P3832" i="109"/>
  <c r="R1833" i="112"/>
  <c r="R688" i="112"/>
  <c r="R1613" i="109"/>
  <c r="Y2106" i="109"/>
  <c r="O154" i="112"/>
  <c r="P3710" i="109"/>
  <c r="P4086" i="109"/>
  <c r="X3289" i="109"/>
  <c r="O3455" i="109"/>
  <c r="Z4325" i="109"/>
  <c r="Q1674" i="109"/>
  <c r="P4181" i="109"/>
  <c r="X2712" i="109"/>
  <c r="U3847" i="109"/>
  <c r="P2775" i="109"/>
  <c r="O388" i="109"/>
  <c r="Q1551" i="112"/>
  <c r="W2331" i="109"/>
  <c r="T122" i="109"/>
  <c r="Y3753" i="109"/>
  <c r="S2729" i="109"/>
  <c r="R1271" i="109"/>
  <c r="Y4139" i="109"/>
  <c r="S983" i="109"/>
  <c r="R1233" i="109"/>
  <c r="R52" i="110"/>
  <c r="R174" i="110"/>
  <c r="R1231" i="109"/>
  <c r="R2283" i="109"/>
  <c r="X2793" i="109"/>
  <c r="Y493" i="109"/>
  <c r="S116" i="109"/>
  <c r="Q2196" i="109"/>
  <c r="U3782" i="109"/>
  <c r="W149" i="109"/>
  <c r="O4142" i="109"/>
  <c r="X3904" i="109"/>
  <c r="O2609" i="109"/>
  <c r="W3909" i="109"/>
  <c r="P2252" i="109"/>
  <c r="P4160" i="109"/>
  <c r="L38" i="113"/>
  <c r="O4068" i="109"/>
  <c r="Q2635" i="109"/>
  <c r="P1237" i="109"/>
  <c r="U991" i="109"/>
  <c r="R1167" i="109"/>
  <c r="P2207" i="112"/>
  <c r="Q1771" i="112"/>
  <c r="Q1247" i="112"/>
  <c r="X4094" i="109"/>
  <c r="S172" i="110"/>
  <c r="P1317" i="112"/>
  <c r="P2475" i="112"/>
  <c r="T3656" i="109"/>
  <c r="N1575" i="109"/>
  <c r="V3289" i="109"/>
  <c r="N390" i="112"/>
  <c r="Y132" i="109"/>
  <c r="S1023" i="109"/>
  <c r="Q481" i="109"/>
  <c r="X1723" i="109"/>
  <c r="U1176" i="109"/>
  <c r="W2102" i="109"/>
  <c r="Y2751" i="109"/>
  <c r="Y2439" i="109"/>
  <c r="Y51" i="109"/>
  <c r="N1894" i="112"/>
  <c r="X1345" i="109"/>
  <c r="Q1214" i="112"/>
  <c r="P2087" i="112"/>
  <c r="Q742" i="109"/>
  <c r="P76" i="112"/>
  <c r="T4219" i="109"/>
  <c r="Q3151" i="109"/>
  <c r="X1959" i="109"/>
  <c r="N2083" i="112"/>
  <c r="Q1561" i="112"/>
  <c r="S3721" i="109"/>
  <c r="P922" i="112"/>
  <c r="N779" i="112"/>
  <c r="P4197" i="109"/>
  <c r="T3776" i="109"/>
  <c r="R481" i="109"/>
  <c r="Z3218" i="109"/>
  <c r="Q84" i="112"/>
  <c r="M46" i="110"/>
  <c r="Y1578" i="109"/>
  <c r="R3025" i="109"/>
  <c r="V3566" i="109"/>
  <c r="V835" i="109"/>
  <c r="X1879" i="109"/>
  <c r="O2417" i="109"/>
  <c r="V122" i="109"/>
  <c r="R142" i="110"/>
  <c r="S3909" i="109"/>
  <c r="O633" i="109"/>
  <c r="R1947" i="109"/>
  <c r="X1940" i="109"/>
  <c r="N2675" i="112"/>
  <c r="O2039" i="109"/>
  <c r="Q1938" i="112"/>
  <c r="Y4273" i="109"/>
  <c r="N2669" i="109"/>
  <c r="R3728" i="109"/>
  <c r="Q239" i="109"/>
  <c r="P2328" i="112"/>
  <c r="W3426" i="109"/>
  <c r="N267" i="112"/>
  <c r="S3935" i="109"/>
  <c r="Y19" i="109"/>
  <c r="P2013" i="109"/>
  <c r="Q800" i="109"/>
  <c r="P1219" i="109"/>
  <c r="U3291" i="109"/>
  <c r="W956" i="109"/>
  <c r="P4166" i="109"/>
  <c r="Q2139" i="112"/>
  <c r="Y761" i="109"/>
  <c r="W267" i="109"/>
  <c r="R1995" i="109"/>
  <c r="X2733" i="109"/>
  <c r="O1573" i="109"/>
  <c r="P1773" i="112"/>
  <c r="O720" i="112"/>
  <c r="Q2367" i="112"/>
  <c r="T3348" i="109"/>
  <c r="N380" i="112"/>
  <c r="Q1971" i="112"/>
  <c r="Q396" i="109"/>
  <c r="R2268" i="109"/>
  <c r="W2797" i="109"/>
  <c r="W3735" i="109"/>
  <c r="U834" i="109"/>
  <c r="Z2918" i="109"/>
  <c r="X2963" i="109"/>
  <c r="S769" i="109"/>
  <c r="S253" i="109"/>
  <c r="R3491" i="109"/>
  <c r="N1942" i="112"/>
  <c r="R2424" i="109"/>
  <c r="Y2781" i="109"/>
  <c r="N268" i="109"/>
  <c r="P2658" i="112"/>
  <c r="O1494" i="112"/>
  <c r="X1131" i="109"/>
  <c r="W4148" i="109"/>
  <c r="Q1556" i="112"/>
  <c r="P505" i="112"/>
  <c r="O4055" i="109"/>
  <c r="R2040" i="109"/>
  <c r="Q3326" i="109"/>
  <c r="P2155" i="112"/>
  <c r="Q634" i="112"/>
  <c r="P1901" i="112"/>
  <c r="N1774" i="112"/>
  <c r="T979" i="109"/>
  <c r="N2216" i="112"/>
  <c r="N2619" i="112"/>
  <c r="U3880" i="109"/>
  <c r="T201" i="109"/>
  <c r="T4284" i="109"/>
  <c r="O3933" i="109"/>
  <c r="P553" i="109"/>
  <c r="R1329" i="109"/>
  <c r="Q2086" i="109"/>
  <c r="Y1905" i="109"/>
  <c r="R416" i="109"/>
  <c r="P436" i="109"/>
  <c r="M112" i="110"/>
  <c r="W843" i="109"/>
  <c r="U952" i="109"/>
  <c r="Y2297" i="109"/>
  <c r="S3759" i="109"/>
  <c r="U1340" i="109"/>
  <c r="Y999" i="109"/>
  <c r="W2387" i="109"/>
  <c r="Q1279" i="112"/>
  <c r="N4073" i="109"/>
  <c r="T2393" i="109"/>
  <c r="Q3431" i="109"/>
  <c r="Q2215" i="112"/>
  <c r="O837" i="109"/>
  <c r="Q546" i="112"/>
  <c r="Q404" i="109"/>
  <c r="T147" i="110"/>
  <c r="V3306" i="109"/>
  <c r="S2746" i="109"/>
  <c r="O3287" i="109"/>
  <c r="X1185" i="109"/>
  <c r="S431" i="109"/>
  <c r="T1988" i="109"/>
  <c r="P1160" i="112"/>
  <c r="R674" i="112"/>
  <c r="Y3392" i="109"/>
  <c r="P3723" i="109"/>
  <c r="P788" i="109"/>
  <c r="P4202" i="109"/>
  <c r="R917" i="112"/>
  <c r="Q3905" i="109"/>
  <c r="U3069" i="109"/>
  <c r="P150" i="110"/>
  <c r="R488" i="109"/>
  <c r="R1569" i="112"/>
  <c r="O1074" i="112"/>
  <c r="U1332" i="109"/>
  <c r="S2244" i="109"/>
  <c r="V2450" i="109"/>
  <c r="U4107" i="109"/>
  <c r="O1004" i="109"/>
  <c r="O1365" i="109"/>
  <c r="O834" i="109"/>
  <c r="T3564" i="109"/>
  <c r="X999" i="109"/>
  <c r="P445" i="109"/>
  <c r="P116" i="112"/>
  <c r="P1661" i="109"/>
  <c r="R1645" i="109"/>
  <c r="U4029" i="109"/>
  <c r="Y3525" i="109"/>
  <c r="R3889" i="109"/>
  <c r="S166" i="110"/>
  <c r="O2245" i="112"/>
  <c r="W2646" i="109"/>
  <c r="R8" i="110"/>
  <c r="O1964" i="112"/>
  <c r="Q838" i="109"/>
  <c r="Z4349" i="109"/>
  <c r="O2781" i="109"/>
  <c r="J7" i="110"/>
  <c r="P18" i="109"/>
  <c r="O2369" i="109"/>
  <c r="Q542" i="112"/>
  <c r="N511" i="112"/>
  <c r="W2060" i="109"/>
  <c r="Q990" i="112"/>
  <c r="O1077" i="112"/>
  <c r="P1918" i="112"/>
  <c r="P844" i="109"/>
  <c r="O157" i="109"/>
  <c r="O177" i="112"/>
  <c r="O1858" i="112"/>
  <c r="V1256" i="109"/>
  <c r="L119" i="110"/>
  <c r="X3568" i="109"/>
  <c r="N1860" i="112"/>
  <c r="Q1618" i="112"/>
  <c r="U2627" i="109"/>
  <c r="N2535" i="112"/>
  <c r="X2423" i="109"/>
  <c r="U3084" i="109"/>
  <c r="P160" i="112"/>
  <c r="U2012" i="109"/>
  <c r="Y2664" i="109"/>
  <c r="Q3213" i="109"/>
  <c r="Y133" i="109"/>
  <c r="Q811" i="112"/>
  <c r="X1123" i="109"/>
  <c r="P4073" i="109"/>
  <c r="Q2244" i="109"/>
  <c r="V3064" i="109"/>
  <c r="Q2768" i="109"/>
  <c r="Z2867" i="109"/>
  <c r="U3446" i="109"/>
  <c r="P2342" i="112"/>
  <c r="P2317" i="109"/>
  <c r="Q485" i="112"/>
  <c r="O117" i="112"/>
  <c r="P290" i="109"/>
  <c r="R3778" i="109"/>
  <c r="O1972" i="112"/>
  <c r="P4030" i="109"/>
  <c r="V2846" i="109"/>
  <c r="Y512" i="109"/>
  <c r="R184" i="109"/>
  <c r="T3203" i="109"/>
  <c r="N803" i="109"/>
  <c r="T85" i="110"/>
  <c r="U8" i="110"/>
  <c r="Q981" i="112"/>
  <c r="Q455" i="109"/>
  <c r="N1545" i="112"/>
  <c r="N3318" i="109"/>
  <c r="T70" i="110"/>
  <c r="N1205" i="112"/>
  <c r="Q1772" i="112"/>
  <c r="O1588" i="109"/>
  <c r="P261" i="112"/>
  <c r="R1618" i="109"/>
  <c r="U410" i="109"/>
  <c r="Q3288" i="109"/>
  <c r="Y1653" i="109"/>
  <c r="N2" i="109"/>
  <c r="X2735" i="109"/>
  <c r="V520" i="109"/>
  <c r="Q2250" i="112"/>
  <c r="N1391" i="112"/>
  <c r="S829" i="109"/>
  <c r="T3513" i="109"/>
  <c r="V837" i="109"/>
  <c r="W187" i="109"/>
  <c r="T1381" i="109"/>
  <c r="T177" i="110"/>
  <c r="U1503" i="109"/>
  <c r="O2366" i="112"/>
  <c r="O595" i="109"/>
  <c r="O566" i="109"/>
  <c r="P2674" i="109"/>
  <c r="U1752" i="109"/>
  <c r="Q1008" i="109"/>
  <c r="T3555" i="109"/>
  <c r="T800" i="109"/>
  <c r="N3450" i="109"/>
  <c r="M54" i="113"/>
  <c r="V1535" i="109"/>
  <c r="Y3140" i="109"/>
  <c r="Q113" i="110"/>
  <c r="S1348" i="109"/>
  <c r="S1730" i="109"/>
  <c r="Q1030" i="112"/>
  <c r="S1599" i="109"/>
  <c r="V1356" i="109"/>
  <c r="Q2317" i="109"/>
  <c r="R642" i="109"/>
  <c r="U776" i="109"/>
  <c r="P734" i="109"/>
  <c r="L23" i="113"/>
  <c r="Q80" i="109"/>
  <c r="X2409" i="109"/>
  <c r="P617" i="109"/>
  <c r="K90" i="113"/>
  <c r="N4119" i="109"/>
  <c r="N1313" i="109"/>
  <c r="Z698" i="109"/>
  <c r="Y2299" i="109"/>
  <c r="W2034" i="109"/>
  <c r="P1622" i="112"/>
  <c r="O638" i="112"/>
  <c r="T4239" i="109"/>
  <c r="T1624" i="109"/>
  <c r="Q2399" i="109"/>
  <c r="N2153" i="112"/>
  <c r="V2557" i="109"/>
  <c r="U1977" i="109"/>
  <c r="W2061" i="109"/>
  <c r="V2483" i="109"/>
  <c r="X1888" i="109"/>
  <c r="T4298" i="109"/>
  <c r="R4272" i="109"/>
  <c r="W188" i="109"/>
  <c r="X1961" i="109"/>
  <c r="W485" i="109"/>
  <c r="O2337" i="109"/>
  <c r="Q1954" i="112"/>
  <c r="W1654" i="109"/>
  <c r="Q204" i="109"/>
  <c r="O2448" i="112"/>
  <c r="P1302" i="112"/>
  <c r="S3510" i="109"/>
  <c r="W3372" i="109"/>
  <c r="P4119" i="109"/>
  <c r="P3070" i="109"/>
  <c r="O1054" i="112"/>
  <c r="T194" i="109"/>
  <c r="S4262" i="109"/>
  <c r="R292" i="109"/>
  <c r="N518" i="109"/>
  <c r="U3332" i="109"/>
  <c r="S2960" i="109"/>
  <c r="P1715" i="112"/>
  <c r="O1666" i="112"/>
  <c r="S1974" i="109"/>
  <c r="R2266" i="112"/>
  <c r="U152" i="109"/>
  <c r="Z2897" i="109"/>
  <c r="O1549" i="109"/>
  <c r="Q1691" i="109"/>
  <c r="Q501" i="112"/>
  <c r="W4169" i="109"/>
  <c r="W1577" i="109"/>
  <c r="R284" i="109"/>
  <c r="T2694" i="109"/>
  <c r="J174" i="110"/>
  <c r="U2987" i="109"/>
  <c r="T3163" i="109"/>
  <c r="R132" i="110"/>
  <c r="R370" i="109"/>
  <c r="Q2662" i="112"/>
  <c r="R557" i="109"/>
  <c r="Z2531" i="109"/>
  <c r="S36" i="109"/>
  <c r="U3866" i="109"/>
  <c r="O4197" i="109"/>
  <c r="O399" i="112"/>
  <c r="Y1638" i="109"/>
  <c r="Z2538" i="109"/>
  <c r="O1168" i="109"/>
  <c r="W2385" i="109"/>
  <c r="T3361" i="109"/>
  <c r="X1378" i="109"/>
  <c r="P823" i="112"/>
  <c r="N286" i="109"/>
  <c r="Q254" i="112"/>
  <c r="X2088" i="109"/>
  <c r="Q4048" i="109"/>
  <c r="P121" i="110"/>
  <c r="T2790" i="109"/>
  <c r="N1499" i="109"/>
  <c r="R2513" i="112"/>
  <c r="P2335" i="112"/>
  <c r="N1194" i="112"/>
  <c r="T1909" i="109"/>
  <c r="X2368" i="109"/>
  <c r="T2387" i="109"/>
  <c r="N4085" i="109"/>
  <c r="O1331" i="112"/>
  <c r="X1749" i="109"/>
  <c r="O124" i="109"/>
  <c r="T4283" i="109"/>
  <c r="T3875" i="109"/>
  <c r="S1501" i="109"/>
  <c r="R3418" i="109"/>
  <c r="W3367" i="109"/>
  <c r="T137" i="109"/>
  <c r="M134" i="110"/>
  <c r="S748" i="109"/>
  <c r="S3773" i="109"/>
  <c r="P3046" i="109"/>
  <c r="Q1897" i="109"/>
  <c r="V3083" i="109"/>
  <c r="O2469" i="109"/>
  <c r="V513" i="109"/>
  <c r="R3528" i="109"/>
  <c r="V555" i="109"/>
  <c r="Y516" i="109"/>
  <c r="U4227" i="109"/>
  <c r="P2533" i="112"/>
  <c r="Q1250" i="109"/>
  <c r="U423" i="109"/>
  <c r="Q1300" i="112"/>
  <c r="N126" i="112"/>
  <c r="Y1371" i="109"/>
  <c r="W1164" i="109"/>
  <c r="O290" i="112"/>
  <c r="S1481" i="109"/>
  <c r="P3729" i="109"/>
  <c r="V1218" i="109"/>
  <c r="N1484" i="112"/>
  <c r="S2923" i="109"/>
  <c r="U382" i="109"/>
  <c r="W2366" i="109"/>
  <c r="T3114" i="109"/>
  <c r="Q882" i="109"/>
  <c r="O4165" i="109"/>
  <c r="P3190" i="109"/>
  <c r="K74" i="113"/>
  <c r="V4057" i="109"/>
  <c r="U1479" i="109"/>
  <c r="Q485" i="109"/>
  <c r="P277" i="109"/>
  <c r="Y274" i="109"/>
  <c r="N3913" i="109"/>
  <c r="R965" i="109"/>
  <c r="W2601" i="109"/>
  <c r="P1387" i="112"/>
  <c r="W3404" i="109"/>
  <c r="Q1002" i="112"/>
  <c r="O115" i="112"/>
  <c r="N1456" i="112"/>
  <c r="S596" i="109"/>
  <c r="N291" i="112"/>
  <c r="T2994" i="109"/>
  <c r="S969" i="109"/>
  <c r="X1163" i="109"/>
  <c r="W2197" i="109"/>
  <c r="X1837" i="109"/>
  <c r="P1167" i="109"/>
  <c r="R136" i="109"/>
  <c r="P1655" i="112"/>
  <c r="V1206" i="109"/>
  <c r="Q2341" i="112"/>
  <c r="W4097" i="109"/>
  <c r="T3503" i="109"/>
  <c r="P1577" i="109"/>
  <c r="X1738" i="109"/>
  <c r="X1672" i="109"/>
  <c r="R3704" i="109"/>
  <c r="N107" i="112"/>
  <c r="U3326" i="109"/>
  <c r="V1711" i="109"/>
  <c r="O2404" i="112"/>
  <c r="P1776" i="112"/>
  <c r="S4303" i="109"/>
  <c r="Y1207" i="109"/>
  <c r="Y211" i="109"/>
  <c r="U444" i="109"/>
  <c r="R1744" i="109"/>
  <c r="U4291" i="109"/>
  <c r="Y1312" i="109"/>
  <c r="V3042" i="109"/>
  <c r="R1015" i="109"/>
  <c r="O99" i="109"/>
  <c r="R602" i="109"/>
  <c r="V1321" i="109"/>
  <c r="O3758" i="109"/>
  <c r="X2953" i="109"/>
  <c r="T447" i="109"/>
  <c r="Q1011" i="109"/>
  <c r="P3831" i="109"/>
  <c r="S54" i="110"/>
  <c r="M39" i="110"/>
  <c r="T3451" i="109"/>
  <c r="V2114" i="109"/>
  <c r="L114" i="110"/>
  <c r="N2082" i="109"/>
  <c r="T2418" i="109"/>
  <c r="O3104" i="109"/>
  <c r="U3041" i="109"/>
  <c r="R251" i="109"/>
  <c r="P5" i="109"/>
  <c r="V6" i="109"/>
  <c r="W1579" i="109"/>
  <c r="V3047" i="109"/>
  <c r="T102" i="110"/>
  <c r="Q1549" i="112"/>
  <c r="U2806" i="109"/>
  <c r="X3523" i="109"/>
  <c r="V791" i="109"/>
  <c r="O753" i="112"/>
  <c r="N617" i="109"/>
  <c r="S1934" i="109"/>
  <c r="N654" i="109"/>
  <c r="X1506" i="109"/>
  <c r="Y2413" i="109"/>
  <c r="P2612" i="109"/>
  <c r="O2274" i="109"/>
  <c r="Q93" i="112"/>
  <c r="J103" i="113"/>
  <c r="Y3102" i="109"/>
  <c r="O114" i="109"/>
  <c r="T4245" i="109"/>
  <c r="N3884" i="109"/>
  <c r="V1141" i="109"/>
  <c r="O44" i="112"/>
  <c r="V2097" i="109"/>
  <c r="N3503" i="109"/>
  <c r="O176" i="112"/>
  <c r="R2363" i="109"/>
  <c r="N3170" i="109"/>
  <c r="P2020" i="112"/>
  <c r="P819" i="109"/>
  <c r="Q770" i="109"/>
  <c r="U3166" i="109"/>
  <c r="N2611" i="112"/>
  <c r="X385" i="109"/>
  <c r="N1858" i="112"/>
  <c r="O2307" i="109"/>
  <c r="N1369" i="109"/>
  <c r="Q162" i="109"/>
  <c r="O142" i="110"/>
  <c r="J11" i="110"/>
  <c r="W1323" i="109"/>
  <c r="N598" i="109"/>
  <c r="O2139" i="112"/>
  <c r="V469" i="109"/>
  <c r="S2377" i="109"/>
  <c r="Q219" i="109"/>
  <c r="X3067" i="109"/>
  <c r="R55" i="110"/>
  <c r="S844" i="109"/>
  <c r="R3746" i="109"/>
  <c r="Y950" i="109"/>
  <c r="U1276" i="109"/>
  <c r="O1680" i="109"/>
  <c r="Q1504" i="109"/>
  <c r="Q2711" i="112"/>
  <c r="T3477" i="109"/>
  <c r="N2471" i="112"/>
  <c r="V1895" i="109"/>
  <c r="X1963" i="109"/>
  <c r="P2460" i="112"/>
  <c r="N317" i="112"/>
  <c r="Y3489" i="109"/>
  <c r="P66" i="109"/>
  <c r="S3463" i="109"/>
  <c r="S2940" i="109"/>
  <c r="N1208" i="112"/>
  <c r="W2443" i="109"/>
  <c r="N2727" i="109"/>
  <c r="M177" i="113"/>
  <c r="W2953" i="109"/>
  <c r="R2741" i="112"/>
  <c r="W3849" i="109"/>
  <c r="X1615" i="109"/>
  <c r="N1230" i="109"/>
  <c r="P995" i="109"/>
  <c r="Y3096" i="109"/>
  <c r="W2732" i="109"/>
  <c r="R41" i="109"/>
  <c r="U3455" i="109"/>
  <c r="P3467" i="109"/>
  <c r="N2551" i="112"/>
  <c r="N2343" i="112"/>
  <c r="N826" i="112"/>
  <c r="Z1067" i="109"/>
  <c r="Y2579" i="109"/>
  <c r="P1864" i="109"/>
  <c r="U4082" i="109"/>
  <c r="Y996" i="109"/>
  <c r="O2002" i="109"/>
  <c r="N1834" i="109"/>
  <c r="Y3399" i="109"/>
  <c r="W4083" i="109"/>
  <c r="O3297" i="109"/>
  <c r="O1321" i="112"/>
  <c r="O852" i="112"/>
  <c r="Q1856" i="112"/>
  <c r="O1330" i="112"/>
  <c r="M89" i="113"/>
  <c r="R1281" i="109"/>
  <c r="P2016" i="109"/>
  <c r="P1335" i="109"/>
  <c r="Q1287" i="112"/>
  <c r="N2633" i="109"/>
  <c r="O2604" i="109"/>
  <c r="Q1281" i="112"/>
  <c r="O3688" i="109"/>
  <c r="N2031" i="109"/>
  <c r="Y3811" i="109"/>
  <c r="Q3428" i="109"/>
  <c r="X1896" i="109"/>
  <c r="U2595" i="109"/>
  <c r="S4062" i="109"/>
  <c r="Q1877" i="112"/>
  <c r="N3403" i="109"/>
  <c r="N809" i="109"/>
  <c r="O748" i="112"/>
  <c r="N1201" i="109"/>
  <c r="U4116" i="109"/>
  <c r="N2303" i="112"/>
  <c r="W954" i="109"/>
  <c r="N3932" i="109"/>
  <c r="T2632" i="109"/>
  <c r="P2210" i="112"/>
  <c r="N284" i="109"/>
  <c r="P3855" i="109"/>
  <c r="R1930" i="109"/>
  <c r="Y1867" i="109"/>
  <c r="N1999" i="112"/>
  <c r="Q1743" i="112"/>
  <c r="N3039" i="109"/>
  <c r="Y1647" i="109"/>
  <c r="S4269" i="109"/>
  <c r="Q360" i="112"/>
  <c r="Q1465" i="112"/>
  <c r="P265" i="109"/>
  <c r="P2421" i="109"/>
  <c r="R286" i="109"/>
  <c r="Q3477" i="109"/>
  <c r="R167" i="109"/>
  <c r="P4135" i="109"/>
  <c r="T3443" i="109"/>
  <c r="P4148" i="109"/>
  <c r="P2347" i="109"/>
  <c r="N520" i="109"/>
  <c r="O48" i="112"/>
  <c r="S427" i="109"/>
  <c r="S3424" i="109"/>
  <c r="U91" i="110"/>
  <c r="Z343" i="109"/>
  <c r="R3856" i="109"/>
  <c r="P175" i="110"/>
  <c r="N771" i="112"/>
  <c r="V3376" i="109"/>
  <c r="N552" i="112"/>
  <c r="X3429" i="109"/>
  <c r="T289" i="109"/>
  <c r="O1941" i="109"/>
  <c r="W4079" i="109"/>
  <c r="W1949" i="109"/>
  <c r="N580" i="109"/>
  <c r="W1318" i="109"/>
  <c r="X2756" i="109"/>
  <c r="Q2558" i="112"/>
  <c r="N1630" i="112"/>
  <c r="R954" i="109"/>
  <c r="R1673" i="109"/>
  <c r="P4120" i="109"/>
  <c r="V3208" i="109"/>
  <c r="N758" i="112"/>
  <c r="U1182" i="109"/>
  <c r="L165" i="110"/>
  <c r="N2426" i="112"/>
  <c r="S4242" i="109"/>
  <c r="X4060" i="109"/>
  <c r="Q1510" i="112"/>
  <c r="N1319" i="112"/>
  <c r="N3819" i="109"/>
  <c r="R3065" i="109"/>
  <c r="Y3000" i="109"/>
  <c r="W3754" i="109"/>
  <c r="Q1896" i="112"/>
  <c r="W760" i="109"/>
  <c r="W1357" i="109"/>
  <c r="S466" i="109"/>
  <c r="T2279" i="109"/>
  <c r="P2614" i="109"/>
  <c r="P1355" i="109"/>
  <c r="W626" i="109"/>
  <c r="R2418" i="109"/>
  <c r="O626" i="112"/>
  <c r="O3291" i="109"/>
  <c r="N92" i="112"/>
  <c r="Z2486" i="109"/>
  <c r="T2645" i="109"/>
  <c r="Y2107" i="109"/>
  <c r="N911" i="109"/>
  <c r="V2589" i="109"/>
  <c r="Q2783" i="109"/>
  <c r="Q49" i="112"/>
  <c r="T627" i="109"/>
  <c r="P2686" i="109"/>
  <c r="T1898" i="109"/>
  <c r="P2255" i="112"/>
  <c r="S4115" i="109"/>
  <c r="N3479" i="109"/>
  <c r="X757" i="109"/>
  <c r="N10" i="112"/>
  <c r="U1138" i="109"/>
  <c r="N1905" i="112"/>
  <c r="N2967" i="109"/>
  <c r="P1767" i="112"/>
  <c r="Q59" i="110"/>
  <c r="Z1425" i="109"/>
  <c r="Y373" i="109"/>
  <c r="R614" i="109"/>
  <c r="R404" i="109"/>
  <c r="R3855" i="109"/>
  <c r="U60" i="110"/>
  <c r="X15" i="109"/>
  <c r="P184" i="112"/>
  <c r="S476" i="109"/>
  <c r="V2029" i="109"/>
  <c r="T784" i="109"/>
  <c r="O449" i="109"/>
  <c r="O177" i="109"/>
  <c r="O2482" i="109"/>
  <c r="N2629" i="112"/>
  <c r="N960" i="109"/>
  <c r="N107" i="109"/>
  <c r="O1267" i="109"/>
  <c r="M15" i="110"/>
  <c r="T1749" i="109"/>
  <c r="R2013" i="109"/>
  <c r="X172" i="109"/>
  <c r="X3461" i="109"/>
  <c r="O2330" i="112"/>
  <c r="N1415" i="112"/>
  <c r="R1641" i="109"/>
  <c r="V141" i="109"/>
  <c r="V3099" i="109"/>
  <c r="U917" i="109"/>
  <c r="N1893" i="109"/>
  <c r="S911" i="109"/>
  <c r="R3527" i="109"/>
  <c r="O1006" i="112"/>
  <c r="Z1458" i="109"/>
  <c r="R1870" i="109"/>
  <c r="T142" i="110"/>
  <c r="S836" i="109"/>
  <c r="M113" i="113"/>
  <c r="X47" i="109"/>
  <c r="X1502" i="109"/>
  <c r="Y2743" i="109"/>
  <c r="W794" i="109"/>
  <c r="P397" i="112"/>
  <c r="N1697" i="112"/>
  <c r="S2709" i="109"/>
  <c r="S3572" i="109"/>
  <c r="O1202" i="112"/>
  <c r="T4243" i="109"/>
  <c r="S1492" i="109"/>
  <c r="Z4338" i="109"/>
  <c r="L121" i="110"/>
  <c r="T1605" i="109"/>
  <c r="Q1842" i="109"/>
  <c r="Q2299" i="109"/>
  <c r="X3424" i="109"/>
  <c r="P466" i="112"/>
  <c r="T625" i="109"/>
  <c r="R996" i="109"/>
  <c r="X1492" i="109"/>
  <c r="N1064" i="112"/>
  <c r="P2677" i="112"/>
  <c r="O232" i="112"/>
  <c r="Q2427" i="112"/>
  <c r="Y3507" i="109"/>
  <c r="N3029" i="109"/>
  <c r="O2259" i="109"/>
  <c r="P2816" i="109"/>
  <c r="O3913" i="109"/>
  <c r="N772" i="112"/>
  <c r="Y1748" i="109"/>
  <c r="Y199" i="109"/>
  <c r="Q1015" i="109"/>
  <c r="V3664" i="109"/>
  <c r="U635" i="109"/>
  <c r="N1915" i="112"/>
  <c r="R2652" i="109"/>
  <c r="Y4065" i="109"/>
  <c r="S1500" i="109"/>
  <c r="R288" i="109"/>
  <c r="N15" i="112"/>
  <c r="M26" i="110"/>
  <c r="P2843" i="109"/>
  <c r="X2687" i="109"/>
  <c r="W1866" i="109"/>
  <c r="Q1663" i="112"/>
  <c r="O1937" i="112"/>
  <c r="U4023" i="109"/>
  <c r="Y1739" i="109"/>
  <c r="X1493" i="109"/>
  <c r="R2800" i="109"/>
  <c r="P35" i="112"/>
  <c r="P43" i="109"/>
  <c r="N824" i="112"/>
  <c r="N1387" i="112"/>
  <c r="O2164" i="112"/>
  <c r="U4120" i="109"/>
  <c r="X3121" i="109"/>
  <c r="R2389" i="109"/>
  <c r="O1915" i="112"/>
  <c r="P4173" i="109"/>
  <c r="N1870" i="112"/>
  <c r="Q148" i="110"/>
  <c r="Q3763" i="109"/>
  <c r="U2366" i="109"/>
  <c r="O2403" i="112"/>
  <c r="X1243" i="109"/>
  <c r="W3929" i="109"/>
  <c r="Q787" i="112"/>
  <c r="S3317" i="109"/>
  <c r="P143" i="110"/>
  <c r="R1973" i="109"/>
  <c r="Q4305" i="109"/>
  <c r="P3480" i="109"/>
  <c r="Q930" i="109"/>
  <c r="V3914" i="109"/>
  <c r="N478" i="109"/>
  <c r="V1349" i="109"/>
  <c r="X4229" i="109"/>
  <c r="P2573" i="112"/>
  <c r="W2044" i="109"/>
  <c r="W4252" i="109"/>
  <c r="P1890" i="112"/>
  <c r="P3767" i="109"/>
  <c r="N1009" i="112"/>
  <c r="U1388" i="109"/>
  <c r="P2828" i="109"/>
  <c r="P1261" i="112"/>
  <c r="O1637" i="112"/>
  <c r="O2372" i="112"/>
  <c r="P2333" i="109"/>
  <c r="X3783" i="109"/>
  <c r="X1632" i="109"/>
  <c r="U1231" i="109"/>
  <c r="U1484" i="109"/>
  <c r="P3096" i="109"/>
  <c r="O148" i="110"/>
  <c r="Y67" i="109"/>
  <c r="W2409" i="109"/>
  <c r="N3534" i="109"/>
  <c r="Q3551" i="109"/>
  <c r="N1507" i="112"/>
  <c r="O515" i="112"/>
  <c r="T188" i="109"/>
  <c r="W1127" i="109"/>
  <c r="R3293" i="109"/>
  <c r="N1138" i="109"/>
  <c r="P1542" i="109"/>
  <c r="U1521" i="109"/>
  <c r="P1682" i="112"/>
  <c r="Y2455" i="109"/>
  <c r="V2599" i="109"/>
  <c r="V3534" i="109"/>
  <c r="Q1895" i="112"/>
  <c r="U1334" i="109"/>
  <c r="Q1922" i="109"/>
  <c r="Q181" i="112"/>
  <c r="P2713" i="112"/>
  <c r="V4242" i="109"/>
  <c r="P2008" i="112"/>
  <c r="P1530" i="112"/>
  <c r="R3941" i="109"/>
  <c r="Q4206" i="109"/>
  <c r="N1491" i="109"/>
  <c r="P2938" i="109"/>
  <c r="T1176" i="109"/>
  <c r="O240" i="112"/>
  <c r="O3155" i="109"/>
  <c r="Q766" i="109"/>
  <c r="Z2179" i="109"/>
  <c r="O3673" i="109"/>
  <c r="O2710" i="112"/>
  <c r="Z1093" i="109"/>
  <c r="W2951" i="109"/>
  <c r="X4295" i="109"/>
  <c r="N578" i="109"/>
  <c r="U2254" i="109"/>
  <c r="S4257" i="109"/>
  <c r="V4240" i="109"/>
  <c r="P2294" i="109"/>
  <c r="O2087" i="112"/>
  <c r="O1724" i="109"/>
  <c r="W930" i="109"/>
  <c r="P2257" i="109"/>
  <c r="P1846" i="109"/>
  <c r="S1600" i="109"/>
  <c r="N2279" i="109"/>
  <c r="Q2631" i="112"/>
  <c r="P2444" i="109"/>
  <c r="O2329" i="109"/>
  <c r="N1675" i="109"/>
  <c r="P2198" i="109"/>
  <c r="X3203" i="109"/>
  <c r="W2923" i="109"/>
  <c r="O381" i="109"/>
  <c r="Z3980" i="109"/>
  <c r="X1720" i="109"/>
  <c r="Q458" i="109"/>
  <c r="W2788" i="109"/>
  <c r="U4130" i="109"/>
  <c r="Q995" i="112"/>
  <c r="O3563" i="109"/>
  <c r="Y1890" i="109"/>
  <c r="P577" i="109"/>
  <c r="P1085" i="112"/>
  <c r="Q387" i="112"/>
  <c r="W497" i="109"/>
  <c r="N4181" i="109"/>
  <c r="P2931" i="109"/>
  <c r="Q2417" i="112"/>
  <c r="Q953" i="112"/>
  <c r="V1104" i="109"/>
  <c r="N3308" i="109"/>
  <c r="V2716" i="109"/>
  <c r="Y2831" i="109"/>
  <c r="S2822" i="109"/>
  <c r="S1909" i="109"/>
  <c r="Y589" i="109"/>
  <c r="S2716" i="109"/>
  <c r="O1169" i="109"/>
  <c r="U3498" i="109"/>
  <c r="V2209" i="109"/>
  <c r="N181" i="110"/>
  <c r="U1681" i="109"/>
  <c r="R904" i="112"/>
  <c r="P3814" i="109"/>
  <c r="N1648" i="112"/>
  <c r="O2800" i="109"/>
  <c r="N1101" i="109"/>
  <c r="U2317" i="109"/>
  <c r="X2004" i="109"/>
  <c r="R242" i="109"/>
  <c r="W1964" i="109"/>
  <c r="L112" i="113"/>
  <c r="S3899" i="109"/>
  <c r="R3398" i="109"/>
  <c r="U3313" i="109"/>
  <c r="X435" i="109"/>
  <c r="R4128" i="109"/>
  <c r="Q263" i="109"/>
  <c r="M5" i="113"/>
  <c r="O3853" i="109"/>
  <c r="N83" i="112"/>
  <c r="N945" i="112"/>
  <c r="V3477" i="109"/>
  <c r="Q2635" i="112"/>
  <c r="R2996" i="109"/>
  <c r="W657" i="109"/>
  <c r="N133" i="109"/>
  <c r="R2766" i="109"/>
  <c r="X1296" i="109"/>
  <c r="X496" i="109"/>
  <c r="O129" i="112"/>
  <c r="Q2460" i="112"/>
  <c r="W507" i="109"/>
  <c r="O2144" i="112"/>
  <c r="S1987" i="109"/>
  <c r="P3552" i="109"/>
  <c r="P1236" i="112"/>
  <c r="W1690" i="109"/>
  <c r="P994" i="112"/>
  <c r="V502" i="109"/>
  <c r="P3664" i="109"/>
  <c r="V639" i="109"/>
  <c r="X612" i="109"/>
  <c r="V4053" i="109"/>
  <c r="R520" i="109"/>
  <c r="S1860" i="109"/>
  <c r="S771" i="109"/>
  <c r="Q3567" i="109"/>
  <c r="V2323" i="109"/>
  <c r="V1229" i="109"/>
  <c r="Q1427" i="112"/>
  <c r="R1547" i="109"/>
  <c r="V3820" i="109"/>
  <c r="R2034" i="109"/>
  <c r="Y2367" i="109"/>
  <c r="O846" i="112"/>
  <c r="V3497" i="109"/>
  <c r="U1003" i="109"/>
  <c r="V2741" i="109"/>
  <c r="Y1021" i="109"/>
  <c r="L74" i="110"/>
  <c r="N371" i="109"/>
  <c r="O1208" i="109"/>
  <c r="N3656" i="109"/>
  <c r="T1355" i="109"/>
  <c r="Q407" i="112"/>
  <c r="W3811" i="109"/>
  <c r="R203" i="112"/>
  <c r="O3915" i="109"/>
  <c r="O4239" i="109"/>
  <c r="N1255" i="109"/>
  <c r="V3450" i="109"/>
  <c r="S2017" i="109"/>
  <c r="W2615" i="109"/>
  <c r="U2637" i="109"/>
  <c r="O1717" i="109"/>
  <c r="T39" i="110"/>
  <c r="T41" i="110"/>
  <c r="Y3428" i="109"/>
  <c r="X3175" i="109"/>
  <c r="W2468" i="109"/>
  <c r="R2927" i="109"/>
  <c r="O1408" i="112"/>
  <c r="T1135" i="109"/>
  <c r="N4120" i="109"/>
  <c r="P845" i="112"/>
  <c r="V2833" i="109"/>
  <c r="Q2618" i="112"/>
  <c r="W2824" i="109"/>
  <c r="R1797" i="112"/>
  <c r="W1214" i="109"/>
  <c r="P3930" i="109"/>
  <c r="R1169" i="109"/>
  <c r="Q1140" i="109"/>
  <c r="R2460" i="109"/>
  <c r="P1027" i="112"/>
  <c r="W3050" i="109"/>
  <c r="Q1529" i="112"/>
  <c r="P738" i="109"/>
  <c r="N477" i="109"/>
  <c r="X425" i="109"/>
  <c r="Q931" i="109"/>
  <c r="N1863" i="112"/>
  <c r="N968" i="109"/>
  <c r="Q206" i="109"/>
  <c r="Q1116" i="109"/>
  <c r="U1194" i="109"/>
  <c r="X2448" i="109"/>
  <c r="S2094" i="109"/>
  <c r="R534" i="109"/>
  <c r="Y1906" i="109"/>
  <c r="P3911" i="109"/>
  <c r="O76" i="110"/>
  <c r="U2441" i="109"/>
  <c r="O10" i="110"/>
  <c r="P3896" i="109"/>
  <c r="K3" i="113"/>
  <c r="T438" i="109"/>
  <c r="Q2598" i="112"/>
  <c r="T2937" i="109"/>
  <c r="N1940" i="109"/>
  <c r="U947" i="109"/>
  <c r="Q66" i="112"/>
  <c r="N3416" i="109"/>
  <c r="R4130" i="109"/>
  <c r="N3705" i="109"/>
  <c r="Q3939" i="109"/>
  <c r="P1548" i="112"/>
  <c r="R4267" i="109"/>
  <c r="Q54" i="112"/>
  <c r="O1409" i="112"/>
  <c r="X930" i="109"/>
  <c r="P1314" i="112"/>
  <c r="X2" i="109"/>
  <c r="U1684" i="109"/>
  <c r="V1380" i="109"/>
  <c r="W19" i="109"/>
  <c r="Q450" i="109"/>
  <c r="T173" i="109"/>
  <c r="Y3" i="109"/>
  <c r="O4251" i="109"/>
  <c r="O2557" i="112"/>
  <c r="Z2881" i="109"/>
  <c r="P2330" i="112"/>
  <c r="W2458" i="109"/>
  <c r="O2708" i="112"/>
  <c r="T2591" i="109"/>
  <c r="T2734" i="109"/>
  <c r="U97" i="109"/>
  <c r="Q104" i="110"/>
  <c r="M151" i="113"/>
  <c r="T610" i="109"/>
  <c r="X1702" i="109"/>
  <c r="T2931" i="109"/>
  <c r="W59" i="109"/>
  <c r="V3355" i="109"/>
  <c r="X4258" i="109"/>
  <c r="Y3714" i="109"/>
  <c r="P3160" i="109"/>
  <c r="P2700" i="112"/>
  <c r="P2668" i="109"/>
  <c r="T3427" i="109"/>
  <c r="P1275" i="112"/>
  <c r="R2083" i="109"/>
  <c r="R2781" i="109"/>
  <c r="Y3504" i="109"/>
  <c r="K83" i="110"/>
  <c r="S2699" i="109"/>
  <c r="O1194" i="112"/>
  <c r="Q1377" i="109"/>
  <c r="T1884" i="109"/>
  <c r="Q3816" i="109"/>
  <c r="U552" i="109"/>
  <c r="U1899" i="109"/>
  <c r="T778" i="109"/>
  <c r="Q805" i="112"/>
  <c r="Y3385" i="109"/>
  <c r="P1386" i="112"/>
  <c r="O961" i="112"/>
  <c r="Q4253" i="109"/>
  <c r="V858" i="109"/>
  <c r="V1721" i="109"/>
  <c r="M121" i="113"/>
  <c r="U820" i="109"/>
  <c r="S231" i="109"/>
  <c r="Y3712" i="109"/>
  <c r="U403" i="109"/>
  <c r="O4164" i="109"/>
  <c r="W3513" i="109"/>
  <c r="S287" i="109"/>
  <c r="T4266" i="109"/>
  <c r="P2254" i="112"/>
  <c r="R2232" i="109"/>
  <c r="Y994" i="109"/>
  <c r="U1560" i="109"/>
  <c r="Q2083" i="112"/>
  <c r="T16" i="109"/>
  <c r="O237" i="109"/>
  <c r="O1097" i="109"/>
  <c r="Q215" i="109"/>
  <c r="W3141" i="109"/>
  <c r="P1516" i="112"/>
  <c r="T2280" i="109"/>
  <c r="S1161" i="109"/>
  <c r="T172" i="110"/>
  <c r="P1158" i="112"/>
  <c r="Q3196" i="109"/>
  <c r="U3440" i="109"/>
  <c r="K60" i="113"/>
  <c r="X3033" i="109"/>
  <c r="S934" i="109"/>
  <c r="Z1431" i="109"/>
  <c r="P1756" i="112"/>
  <c r="Q2034" i="109"/>
  <c r="V88" i="109"/>
  <c r="K97" i="110"/>
  <c r="O1940" i="112"/>
  <c r="N3937" i="109"/>
  <c r="S4095" i="109"/>
  <c r="S75" i="109"/>
  <c r="O397" i="109"/>
  <c r="T1866" i="109"/>
  <c r="N367" i="112"/>
  <c r="O1672" i="112"/>
  <c r="P1536" i="112"/>
  <c r="Q2771" i="109"/>
  <c r="Q1689" i="112"/>
  <c r="N4125" i="109"/>
  <c r="Q4111" i="109"/>
  <c r="O2104" i="112"/>
  <c r="Q1922" i="112"/>
  <c r="O1102" i="112"/>
  <c r="Z731" i="109"/>
  <c r="T4083" i="109"/>
  <c r="T415" i="109"/>
  <c r="O2648" i="112"/>
  <c r="T2410" i="109"/>
  <c r="W2956" i="109"/>
  <c r="Y2376" i="109"/>
  <c r="S1329" i="109"/>
  <c r="O84" i="110"/>
  <c r="Y2463" i="109"/>
  <c r="S1262" i="109"/>
  <c r="P1697" i="112"/>
  <c r="L127" i="113"/>
  <c r="P165" i="112"/>
  <c r="Q2670" i="112"/>
  <c r="Y975" i="109"/>
  <c r="N291" i="109"/>
  <c r="U3863" i="109"/>
  <c r="O121" i="112"/>
  <c r="P2381" i="112"/>
  <c r="O294" i="112"/>
  <c r="R4139" i="109"/>
  <c r="P152" i="112"/>
  <c r="R654" i="109"/>
  <c r="P338" i="112"/>
  <c r="X1717" i="109"/>
  <c r="X4251" i="109"/>
  <c r="S2330" i="109"/>
  <c r="O1767" i="112"/>
  <c r="O1643" i="112"/>
  <c r="J173" i="110"/>
  <c r="P2256" i="109"/>
  <c r="N1258" i="109"/>
  <c r="R2752" i="109"/>
  <c r="V1917" i="109"/>
  <c r="U894" i="109"/>
  <c r="T403" i="109"/>
  <c r="T830" i="109"/>
  <c r="W4307" i="109"/>
  <c r="S2770" i="109"/>
  <c r="O1252" i="112"/>
  <c r="U3693" i="109"/>
  <c r="N2643" i="112"/>
  <c r="N20" i="112"/>
  <c r="Y3943" i="109"/>
  <c r="M98" i="113"/>
  <c r="N180" i="112"/>
  <c r="P1248" i="112"/>
  <c r="S1281" i="109"/>
  <c r="T1522" i="109"/>
  <c r="T3375" i="109"/>
  <c r="S2802" i="109"/>
  <c r="U1291" i="109"/>
  <c r="R1152" i="109"/>
  <c r="V3666" i="109"/>
  <c r="Y550" i="109"/>
  <c r="S3116" i="109"/>
  <c r="P253" i="112"/>
  <c r="N1679" i="112"/>
  <c r="S3296" i="109"/>
  <c r="Y2044" i="109"/>
  <c r="O314" i="112"/>
  <c r="V2832" i="109"/>
  <c r="Z1027" i="109"/>
  <c r="P1230" i="112"/>
  <c r="W1520" i="109"/>
  <c r="O2226" i="109"/>
  <c r="R1523" i="109"/>
  <c r="O2817" i="109"/>
  <c r="O1545" i="112"/>
  <c r="S4271" i="109"/>
  <c r="P3811" i="109"/>
  <c r="P20" i="112"/>
  <c r="N1422" i="112"/>
  <c r="P657" i="109"/>
  <c r="N4033" i="109"/>
  <c r="O1873" i="112"/>
  <c r="P3856" i="109"/>
  <c r="T3869" i="109"/>
  <c r="V2656" i="109"/>
  <c r="S1510" i="109"/>
  <c r="T3849" i="109"/>
  <c r="N1852" i="112"/>
  <c r="N749" i="112"/>
  <c r="Q2483" i="112"/>
  <c r="U4197" i="109"/>
  <c r="N3125" i="109"/>
  <c r="O3113" i="109"/>
  <c r="V2277" i="109"/>
  <c r="N3135" i="109"/>
  <c r="O2561" i="112"/>
  <c r="N923" i="109"/>
  <c r="Q1220" i="112"/>
  <c r="Q2438" i="112"/>
  <c r="P1386" i="109"/>
  <c r="O22" i="112"/>
  <c r="N1638" i="112"/>
  <c r="W4210" i="109"/>
  <c r="Y631" i="109"/>
  <c r="W4059" i="109"/>
  <c r="R2274" i="109"/>
  <c r="W1974" i="109"/>
  <c r="P723" i="112"/>
  <c r="W2307" i="109"/>
  <c r="U22" i="110"/>
  <c r="Q1186" i="112"/>
  <c r="Y1863" i="109"/>
  <c r="N3886" i="109"/>
  <c r="J65" i="113"/>
  <c r="K136" i="110"/>
  <c r="Q312" i="112"/>
  <c r="P3796" i="109"/>
  <c r="R3655" i="109"/>
  <c r="O2249" i="112"/>
  <c r="P2188" i="112"/>
  <c r="R3482" i="109"/>
  <c r="U427" i="109"/>
  <c r="P2372" i="112"/>
  <c r="N38" i="112"/>
  <c r="W4207" i="109"/>
  <c r="O1492" i="109"/>
  <c r="T3107" i="109"/>
  <c r="Z344" i="109"/>
  <c r="V4052" i="109"/>
  <c r="P2048" i="109"/>
  <c r="P114" i="110"/>
  <c r="P388" i="109"/>
  <c r="X2464" i="109"/>
  <c r="R219" i="112"/>
  <c r="R121" i="110"/>
  <c r="Q2477" i="112"/>
  <c r="V427" i="109"/>
  <c r="Q3132" i="109"/>
  <c r="Y287" i="109"/>
  <c r="R894" i="109"/>
  <c r="T1341" i="109"/>
  <c r="V4066" i="109"/>
  <c r="N1937" i="112"/>
  <c r="O1986" i="109"/>
  <c r="Y285" i="109"/>
  <c r="X1536" i="109"/>
  <c r="R4043" i="109"/>
  <c r="U3493" i="109"/>
  <c r="Y3450" i="109"/>
  <c r="X4131" i="109"/>
  <c r="Y242" i="109"/>
  <c r="O392" i="112"/>
  <c r="X45" i="109"/>
  <c r="N1432" i="112"/>
  <c r="P3884" i="109"/>
  <c r="O380" i="109"/>
  <c r="Q75" i="112"/>
  <c r="P3127" i="109"/>
  <c r="X2056" i="109"/>
  <c r="O1653" i="112"/>
  <c r="O2646" i="109"/>
  <c r="Y4129" i="109"/>
  <c r="P829" i="109"/>
  <c r="V559" i="109"/>
  <c r="R853" i="109"/>
  <c r="Y3199" i="109"/>
  <c r="O3302" i="109"/>
  <c r="P1380" i="109"/>
  <c r="N1557" i="112"/>
  <c r="Q3416" i="109"/>
  <c r="O1911" i="112"/>
  <c r="Z1818" i="109"/>
  <c r="O881" i="109"/>
  <c r="R2740" i="112"/>
  <c r="N2977" i="109"/>
  <c r="S2790" i="109"/>
  <c r="Q2623" i="109"/>
  <c r="O254" i="112"/>
  <c r="O1273" i="112"/>
  <c r="O2651" i="109"/>
  <c r="P4130" i="109"/>
  <c r="V4130" i="109"/>
  <c r="P2017" i="112"/>
  <c r="P2632" i="112"/>
  <c r="N3816" i="109"/>
  <c r="W4030" i="109"/>
  <c r="P1646" i="112"/>
  <c r="W2575" i="109"/>
  <c r="U4251" i="109"/>
  <c r="S2013" i="109"/>
  <c r="N2420" i="112"/>
  <c r="P1267" i="112"/>
  <c r="Y735" i="109"/>
  <c r="N2566" i="109"/>
  <c r="N2579" i="112"/>
  <c r="Q1882" i="112"/>
  <c r="P4307" i="109"/>
  <c r="O3177" i="109"/>
  <c r="N1457" i="112"/>
  <c r="V3509" i="109"/>
  <c r="X4210" i="109"/>
  <c r="O788" i="112"/>
  <c r="M174" i="113"/>
  <c r="U3058" i="109"/>
  <c r="U1959" i="109"/>
  <c r="O2788" i="109"/>
  <c r="U2351" i="109"/>
  <c r="T3908" i="109"/>
  <c r="R3899" i="109"/>
  <c r="N412" i="109"/>
  <c r="S882" i="109"/>
  <c r="N2018" i="109"/>
  <c r="Z1788" i="109"/>
  <c r="Q3761" i="109"/>
  <c r="W2812" i="109"/>
  <c r="S879" i="109"/>
  <c r="U3034" i="109"/>
  <c r="O373" i="109"/>
  <c r="M37" i="110"/>
  <c r="W1154" i="109"/>
  <c r="O2080" i="109"/>
  <c r="X141" i="109"/>
  <c r="N1755" i="112"/>
  <c r="Q1419" i="112"/>
  <c r="Z2493" i="109"/>
  <c r="Y1179" i="109"/>
  <c r="S572" i="109"/>
  <c r="N1235" i="109"/>
  <c r="V2631" i="109"/>
  <c r="Y2631" i="109"/>
  <c r="V1574" i="109"/>
  <c r="P2149" i="112"/>
  <c r="R2287" i="112"/>
  <c r="Q2659" i="112"/>
  <c r="Q2212" i="112"/>
  <c r="U979" i="109"/>
  <c r="X2318" i="109"/>
  <c r="V1960" i="109"/>
  <c r="M106" i="110"/>
  <c r="O2666" i="109"/>
  <c r="S2195" i="109"/>
  <c r="O1258" i="109"/>
  <c r="N3024" i="109"/>
  <c r="S761" i="109"/>
  <c r="R3772" i="109"/>
  <c r="U2347" i="109"/>
  <c r="S1158" i="109"/>
  <c r="Q2679" i="109"/>
  <c r="Z4319" i="109"/>
  <c r="P2568" i="112"/>
  <c r="P2239" i="112"/>
  <c r="N2046" i="109"/>
  <c r="Q141" i="109"/>
  <c r="X3092" i="109"/>
  <c r="N2845" i="109"/>
  <c r="Q1213" i="112"/>
  <c r="V1495" i="109"/>
  <c r="V4255" i="109"/>
  <c r="N59" i="109"/>
  <c r="Y1358" i="109"/>
  <c r="Q1882" i="109"/>
  <c r="Q3302" i="109"/>
  <c r="Q802" i="109"/>
  <c r="T135" i="109"/>
  <c r="V3800" i="109"/>
  <c r="N3066" i="109"/>
  <c r="O1298" i="112"/>
  <c r="Q1486" i="109"/>
  <c r="V267" i="109"/>
  <c r="P791" i="109"/>
  <c r="Y1986" i="109"/>
  <c r="P2679" i="109"/>
  <c r="V863" i="109"/>
  <c r="U3378" i="109"/>
  <c r="X3025" i="109"/>
  <c r="Q2137" i="112"/>
  <c r="U4070" i="109"/>
  <c r="R2063" i="112"/>
  <c r="X1234" i="109"/>
  <c r="N2999" i="109"/>
  <c r="S2404" i="109"/>
  <c r="X3040" i="109"/>
  <c r="P1555" i="112"/>
  <c r="O3847" i="109"/>
  <c r="Q479" i="112"/>
  <c r="N2690" i="109"/>
  <c r="Q4300" i="109"/>
  <c r="P2094" i="112"/>
  <c r="Z4365" i="109"/>
  <c r="W1295" i="109"/>
  <c r="O211" i="109"/>
  <c r="Q131" i="112"/>
  <c r="P2195" i="112"/>
  <c r="T1140" i="109"/>
  <c r="S3690" i="109"/>
  <c r="O2109" i="109"/>
  <c r="P928" i="112"/>
  <c r="Y502" i="109"/>
  <c r="X3678" i="109"/>
  <c r="J10" i="113"/>
  <c r="Q2255" i="112"/>
  <c r="U2600" i="109"/>
  <c r="Y3727" i="109"/>
  <c r="N784" i="112"/>
  <c r="S3939" i="109"/>
  <c r="O4" i="109"/>
  <c r="T4225" i="109"/>
  <c r="N508" i="109"/>
  <c r="Z2863" i="109"/>
  <c r="X2370" i="109"/>
  <c r="X2574" i="109"/>
  <c r="N969" i="112"/>
  <c r="Y1513" i="109"/>
  <c r="U2357" i="109"/>
  <c r="R3798" i="109"/>
  <c r="O3725" i="109"/>
  <c r="P1024" i="112"/>
  <c r="V1724" i="109"/>
  <c r="X1722" i="109"/>
  <c r="N1257" i="109"/>
  <c r="Q77" i="109"/>
  <c r="O3344" i="109"/>
  <c r="U4039" i="109"/>
  <c r="R3501" i="109"/>
  <c r="S1751" i="109"/>
  <c r="Q614" i="109"/>
  <c r="N807" i="112"/>
  <c r="Q786" i="112"/>
  <c r="Q2059" i="109"/>
  <c r="Q967" i="112"/>
  <c r="T2105" i="109"/>
  <c r="X278" i="109"/>
  <c r="Y1166" i="109"/>
  <c r="W377" i="109"/>
  <c r="X2410" i="109"/>
  <c r="R3559" i="109"/>
  <c r="Q2532" i="112"/>
  <c r="R2737" i="109"/>
  <c r="S1893" i="109"/>
  <c r="N2683" i="112"/>
  <c r="O3910" i="109"/>
  <c r="Q1783" i="112"/>
  <c r="X3547" i="109"/>
  <c r="Y167" i="109"/>
  <c r="K34" i="113"/>
  <c r="N1257" i="112"/>
  <c r="Y3771" i="109"/>
  <c r="R3574" i="109"/>
  <c r="Y3438" i="109"/>
  <c r="O368" i="112"/>
  <c r="X4277" i="109"/>
  <c r="X3443" i="109"/>
  <c r="R2429" i="109"/>
  <c r="R3300" i="109"/>
  <c r="Q2357" i="112"/>
  <c r="Q3396" i="109"/>
  <c r="V2041" i="109"/>
  <c r="Q1057" i="112"/>
  <c r="T3787" i="109"/>
  <c r="Y3309" i="109"/>
  <c r="L103" i="110"/>
  <c r="T206" i="109"/>
  <c r="O736" i="112"/>
  <c r="P2083" i="112"/>
  <c r="W1312" i="109"/>
  <c r="L28" i="110"/>
  <c r="O1696" i="109"/>
  <c r="P1942" i="112"/>
  <c r="P931" i="109"/>
  <c r="K178" i="113"/>
  <c r="O937" i="112"/>
  <c r="P3880" i="109"/>
  <c r="T848" i="109"/>
  <c r="V1738" i="109"/>
  <c r="V894" i="109"/>
  <c r="N2337" i="112"/>
  <c r="R162" i="109"/>
  <c r="X3505" i="109"/>
  <c r="Q409" i="109"/>
  <c r="X2981" i="109"/>
  <c r="O4196" i="109"/>
  <c r="J169" i="113"/>
  <c r="Q1564" i="109"/>
  <c r="O596" i="109"/>
  <c r="O1997" i="112"/>
  <c r="Y155" i="109"/>
  <c r="Q2587" i="112"/>
  <c r="Q2256" i="109"/>
  <c r="N53" i="110"/>
  <c r="Q2485" i="112"/>
  <c r="P2186" i="112"/>
  <c r="Q1557" i="109"/>
  <c r="U2443" i="109"/>
  <c r="K136" i="113"/>
  <c r="V3364" i="109"/>
  <c r="U2689" i="109"/>
  <c r="N2766" i="109"/>
  <c r="S2348" i="109"/>
  <c r="S77" i="109"/>
  <c r="Q1276" i="112"/>
  <c r="W1630" i="109"/>
  <c r="Y3012" i="109"/>
  <c r="P1849" i="112"/>
  <c r="R69" i="110"/>
  <c r="O1930" i="112"/>
  <c r="P2581" i="112"/>
  <c r="N499" i="112"/>
  <c r="U3740" i="109"/>
  <c r="Z2146" i="109"/>
  <c r="N1273" i="109"/>
  <c r="T2019" i="109"/>
  <c r="N2676" i="112"/>
  <c r="N3019" i="109"/>
  <c r="R3688" i="109"/>
  <c r="O4032" i="109"/>
  <c r="R180" i="109"/>
  <c r="O459" i="109"/>
  <c r="X2367" i="109"/>
  <c r="N23" i="112"/>
  <c r="O1184" i="112"/>
  <c r="P1697" i="109"/>
  <c r="N2632" i="112"/>
  <c r="W2090" i="109"/>
  <c r="O1005" i="112"/>
  <c r="Q936" i="109"/>
  <c r="N3422" i="109"/>
  <c r="X1928" i="109"/>
  <c r="Q4165" i="109"/>
  <c r="P2701" i="112"/>
  <c r="Q4275" i="109"/>
  <c r="R1124" i="112"/>
  <c r="O2201" i="109"/>
  <c r="R3068" i="109"/>
  <c r="X498" i="109"/>
  <c r="O2595" i="112"/>
  <c r="R2308" i="109"/>
  <c r="O1775" i="112"/>
  <c r="T2701" i="109"/>
  <c r="Y87" i="109"/>
  <c r="P471" i="109"/>
  <c r="W1279" i="109"/>
  <c r="X3323" i="109"/>
  <c r="P205" i="109"/>
  <c r="N2680" i="112"/>
  <c r="O1517" i="109"/>
  <c r="S502" i="109"/>
  <c r="S483" i="109"/>
  <c r="W3552" i="109"/>
  <c r="S1729" i="109"/>
  <c r="Z2152" i="109"/>
  <c r="J112" i="113"/>
  <c r="W1625" i="109"/>
  <c r="T1598" i="109"/>
  <c r="R3762" i="109"/>
  <c r="N302" i="112"/>
  <c r="P2213" i="109"/>
  <c r="Y2040" i="109"/>
  <c r="P2470" i="109"/>
  <c r="K10" i="113"/>
  <c r="O809" i="109"/>
  <c r="W2052" i="109"/>
  <c r="W2416" i="109"/>
  <c r="Y2290" i="109"/>
  <c r="N1242" i="112"/>
  <c r="O1587" i="109"/>
  <c r="V2301" i="109"/>
  <c r="O1594" i="109"/>
  <c r="Q1066" i="112"/>
  <c r="U69" i="110"/>
  <c r="S734" i="109"/>
  <c r="O2689" i="109"/>
  <c r="T2414" i="109"/>
  <c r="O888" i="109"/>
  <c r="P119" i="110"/>
  <c r="R14" i="109"/>
  <c r="Y1618" i="109"/>
  <c r="Q1669" i="112"/>
  <c r="Y3840" i="109"/>
  <c r="Q4249" i="109"/>
  <c r="O2098" i="112"/>
  <c r="N1474" i="112"/>
  <c r="O2363" i="112"/>
  <c r="O101" i="110"/>
  <c r="U3012" i="109"/>
  <c r="U2332" i="109"/>
  <c r="R444" i="109"/>
  <c r="P3853" i="109"/>
  <c r="Y2364" i="109"/>
  <c r="N1215" i="109"/>
  <c r="V2620" i="109"/>
  <c r="R739" i="109"/>
  <c r="T3139" i="109"/>
  <c r="U1687" i="109"/>
  <c r="P2561" i="109"/>
  <c r="N2709" i="112"/>
  <c r="U58" i="110"/>
  <c r="Q2100" i="112"/>
  <c r="R1519" i="109"/>
  <c r="V1743" i="109"/>
  <c r="Q2646" i="112"/>
  <c r="N2552" i="112"/>
  <c r="Q1789" i="112"/>
  <c r="P3854" i="109"/>
  <c r="V2330" i="109"/>
  <c r="O2707" i="109"/>
  <c r="P2678" i="112"/>
  <c r="P2125" i="112"/>
  <c r="O2941" i="109"/>
  <c r="S1368" i="109"/>
  <c r="S2805" i="109"/>
  <c r="V201" i="109"/>
  <c r="R1268" i="109"/>
  <c r="O2197" i="112"/>
  <c r="U3208" i="109"/>
  <c r="O2252" i="112"/>
  <c r="Q2691" i="112"/>
  <c r="X3109" i="109"/>
  <c r="Q2550" i="112"/>
  <c r="O2253" i="109"/>
  <c r="N2245" i="112"/>
  <c r="M69" i="110"/>
  <c r="J31" i="113"/>
  <c r="W3136" i="109"/>
  <c r="O1431" i="112"/>
  <c r="T3110" i="109"/>
  <c r="N2568" i="112"/>
  <c r="U2071" i="109"/>
  <c r="X3146" i="109"/>
  <c r="X1484" i="109"/>
  <c r="Y2314" i="109"/>
  <c r="P3020" i="109"/>
  <c r="N1850" i="112"/>
  <c r="U3083" i="109"/>
  <c r="O2442" i="112"/>
  <c r="N4189" i="109"/>
  <c r="P2376" i="112"/>
  <c r="U1383" i="109"/>
  <c r="T1289" i="109"/>
  <c r="Y2588" i="109"/>
  <c r="U3054" i="109"/>
  <c r="R1383" i="109"/>
  <c r="Z4362" i="109"/>
  <c r="Q56" i="112"/>
  <c r="N251" i="109"/>
  <c r="R2271" i="112"/>
  <c r="T4235" i="109"/>
  <c r="N1918" i="109"/>
  <c r="N1963" i="112"/>
  <c r="V3924" i="109"/>
  <c r="Q3493" i="109"/>
  <c r="O1216" i="112"/>
  <c r="T2579" i="109"/>
  <c r="O4253" i="109"/>
  <c r="Y88" i="109"/>
  <c r="N368" i="112"/>
  <c r="T1998" i="109"/>
  <c r="W409" i="109"/>
  <c r="W3890" i="109"/>
  <c r="Y2583" i="109"/>
  <c r="P2406" i="112"/>
  <c r="V745" i="109"/>
  <c r="Y1581" i="109"/>
  <c r="W766" i="109"/>
  <c r="R1841" i="109"/>
  <c r="S1246" i="109"/>
  <c r="N1226" i="109"/>
  <c r="V1916" i="109"/>
  <c r="Q53" i="110"/>
  <c r="W4074" i="109"/>
  <c r="Q2219" i="112"/>
  <c r="M142" i="110"/>
  <c r="J130" i="113"/>
  <c r="U2562" i="109"/>
  <c r="Q4202" i="109"/>
  <c r="P967" i="112"/>
  <c r="X750" i="109"/>
  <c r="X115" i="109"/>
  <c r="P3067" i="109"/>
  <c r="N648" i="109"/>
  <c r="Q2848" i="109"/>
  <c r="N1467" i="109"/>
  <c r="Z1427" i="109"/>
  <c r="Y3099" i="109"/>
  <c r="U771" i="109"/>
  <c r="Q4179" i="109"/>
  <c r="U3465" i="109"/>
  <c r="W2672" i="109"/>
  <c r="W3553" i="109"/>
  <c r="Q52" i="112"/>
  <c r="X1488" i="109"/>
  <c r="T4257" i="109"/>
  <c r="U508" i="109"/>
  <c r="O1360" i="109"/>
  <c r="U30" i="110"/>
  <c r="V3470" i="109"/>
  <c r="O4118" i="109"/>
  <c r="S2427" i="109"/>
  <c r="K55" i="110"/>
  <c r="S457" i="109"/>
  <c r="N2814" i="109"/>
  <c r="Q180" i="112"/>
  <c r="W897" i="109"/>
  <c r="U2103" i="109"/>
  <c r="R1639" i="109"/>
  <c r="P223" i="109"/>
  <c r="O2409" i="112"/>
  <c r="R2251" i="109"/>
  <c r="O1683" i="112"/>
  <c r="N761" i="109"/>
  <c r="O13" i="112"/>
  <c r="U3040" i="109"/>
  <c r="N1206" i="112"/>
  <c r="P4189" i="109"/>
  <c r="X1102" i="109"/>
  <c r="S3335" i="109"/>
  <c r="N3462" i="109"/>
  <c r="P31" i="112"/>
  <c r="P1855" i="112"/>
  <c r="N1787" i="112"/>
  <c r="U3147" i="109"/>
  <c r="Q2934" i="109"/>
  <c r="M74" i="110"/>
  <c r="P1629" i="112"/>
  <c r="U2792" i="109"/>
  <c r="P2626" i="109"/>
  <c r="P386" i="109"/>
  <c r="P4216" i="109"/>
  <c r="W3504" i="109"/>
  <c r="U2805" i="109"/>
  <c r="O555" i="112"/>
  <c r="O2397" i="112"/>
  <c r="P4017" i="109"/>
  <c r="Y264" i="109"/>
  <c r="S3756" i="109"/>
  <c r="R1529" i="109"/>
  <c r="X995" i="109"/>
  <c r="N2127" i="112"/>
  <c r="S262" i="109"/>
  <c r="V81" i="109"/>
  <c r="O3731" i="109"/>
  <c r="N2084" i="109"/>
  <c r="P1726" i="112"/>
  <c r="U142" i="110"/>
  <c r="Z659" i="109"/>
  <c r="T3476" i="109"/>
  <c r="N2682" i="112"/>
  <c r="S3204" i="109"/>
  <c r="X2216" i="109"/>
  <c r="U1581" i="109"/>
  <c r="P2680" i="112"/>
  <c r="M181" i="113"/>
  <c r="T3767" i="109"/>
  <c r="P1723" i="112"/>
  <c r="O2639" i="109"/>
  <c r="O4107" i="109"/>
  <c r="Y3693" i="109"/>
  <c r="Q1022" i="109"/>
  <c r="T641" i="109"/>
  <c r="N530" i="112"/>
  <c r="Q290" i="112"/>
  <c r="V11" i="109"/>
  <c r="O3737" i="109"/>
  <c r="V3335" i="109"/>
  <c r="V3909" i="109"/>
  <c r="P1066" i="112"/>
  <c r="R4089" i="109"/>
  <c r="X89" i="109"/>
  <c r="U1018" i="109"/>
  <c r="Q1998" i="109"/>
  <c r="R1318" i="109"/>
  <c r="R2755" i="109"/>
  <c r="N3830" i="109"/>
  <c r="T2560" i="109"/>
  <c r="V3071" i="109"/>
  <c r="N1861" i="112"/>
  <c r="M22" i="113"/>
  <c r="W3503" i="109"/>
  <c r="S2690" i="109"/>
  <c r="Y138" i="109"/>
  <c r="S518" i="109"/>
  <c r="Q1430" i="112"/>
  <c r="S1472" i="109"/>
  <c r="V414" i="109"/>
  <c r="P1546" i="112"/>
  <c r="R2631" i="109"/>
  <c r="S1899" i="109"/>
  <c r="T2570" i="109"/>
  <c r="Q2928" i="109"/>
  <c r="W2012" i="109"/>
  <c r="N158" i="112"/>
  <c r="V2686" i="109"/>
  <c r="T4273" i="109"/>
  <c r="U3726" i="109"/>
  <c r="P775" i="112"/>
  <c r="N2011" i="109"/>
  <c r="N1971" i="112"/>
  <c r="P90" i="112"/>
  <c r="Q2383" i="112"/>
  <c r="O3404" i="109"/>
  <c r="P1653" i="109"/>
  <c r="U1971" i="109"/>
  <c r="U4295" i="109"/>
  <c r="T1963" i="109"/>
  <c r="Q3046" i="109"/>
  <c r="W2362" i="109"/>
  <c r="Y2964" i="109"/>
  <c r="S3705" i="109"/>
  <c r="P1563" i="112"/>
  <c r="X257" i="109"/>
  <c r="V945" i="109"/>
  <c r="P2111" i="112"/>
  <c r="Q3565" i="109"/>
  <c r="O2485" i="112"/>
  <c r="P1843" i="112"/>
  <c r="U2578" i="109"/>
  <c r="P3657" i="109"/>
  <c r="O758" i="112"/>
  <c r="N2755" i="109"/>
  <c r="U1696" i="109"/>
  <c r="V931" i="109"/>
  <c r="X3857" i="109"/>
  <c r="S2992" i="109"/>
  <c r="N2444" i="109"/>
  <c r="O635" i="109"/>
  <c r="Q1880" i="112"/>
  <c r="W1167" i="109"/>
  <c r="W2067" i="109"/>
  <c r="P4304" i="109"/>
  <c r="P1888" i="112"/>
  <c r="N3193" i="109"/>
  <c r="Z3580" i="109"/>
  <c r="S2820" i="109"/>
  <c r="O2199" i="109"/>
  <c r="O1048" i="112"/>
  <c r="X1964" i="109"/>
  <c r="J111" i="113"/>
  <c r="V1977" i="109"/>
  <c r="Q734" i="112"/>
  <c r="N1398" i="112"/>
  <c r="W2813" i="109"/>
  <c r="V552" i="109"/>
  <c r="O968" i="112"/>
  <c r="O2630" i="112"/>
  <c r="R2408" i="109"/>
  <c r="W134" i="109"/>
  <c r="S966" i="109"/>
  <c r="N2188" i="112"/>
  <c r="N2077" i="112"/>
  <c r="Q2320" i="112"/>
  <c r="U2245" i="109"/>
  <c r="W1296" i="109"/>
  <c r="Y3320" i="109"/>
  <c r="V61" i="109"/>
  <c r="Q4252" i="109"/>
  <c r="Q2663" i="109"/>
  <c r="R732" i="109"/>
  <c r="O1830" i="109"/>
  <c r="J54" i="113"/>
  <c r="Q1861" i="112"/>
  <c r="X737" i="109"/>
  <c r="U975" i="109"/>
  <c r="N1786" i="112"/>
  <c r="Q181" i="110"/>
  <c r="Q2790" i="109"/>
  <c r="N303" i="112"/>
  <c r="T3502" i="109"/>
  <c r="P2324" i="112"/>
  <c r="W3429" i="109"/>
  <c r="N161" i="112"/>
  <c r="R845" i="109"/>
  <c r="V2250" i="109"/>
  <c r="W2275" i="109"/>
  <c r="S2938" i="109"/>
  <c r="P2042" i="109"/>
  <c r="N1535" i="109"/>
  <c r="X2207" i="109"/>
  <c r="O240" i="109"/>
  <c r="T162" i="110"/>
  <c r="R2625" i="109"/>
  <c r="Z3992" i="109"/>
  <c r="P1607" i="109"/>
  <c r="Z2133" i="109"/>
  <c r="Q1652" i="109"/>
  <c r="Q386" i="109"/>
  <c r="S1333" i="109"/>
  <c r="Q1287" i="109"/>
  <c r="U281" i="109"/>
  <c r="S2759" i="109"/>
  <c r="L14" i="110"/>
  <c r="S2793" i="109"/>
  <c r="X2625" i="109"/>
  <c r="R446" i="112"/>
  <c r="O1448" i="112"/>
  <c r="P509" i="109"/>
  <c r="O3478" i="109"/>
  <c r="V371" i="109"/>
  <c r="O2012" i="109"/>
  <c r="T2205" i="109"/>
  <c r="Q512" i="109"/>
  <c r="Y2721" i="109"/>
  <c r="T781" i="109"/>
  <c r="O1539" i="112"/>
  <c r="Y1153" i="109"/>
  <c r="U1613" i="109"/>
  <c r="O1862" i="112"/>
  <c r="Q2323" i="109"/>
  <c r="Q2327" i="112"/>
  <c r="P2341" i="112"/>
  <c r="Q3693" i="109"/>
  <c r="O2695" i="109"/>
  <c r="Q839" i="109"/>
  <c r="U500" i="109"/>
  <c r="Q1468" i="109"/>
  <c r="U104" i="110"/>
  <c r="Q1013" i="112"/>
  <c r="S4282" i="109"/>
  <c r="X3565" i="109"/>
  <c r="T1337" i="109"/>
  <c r="N766" i="109"/>
  <c r="V87" i="109"/>
  <c r="X1161" i="109"/>
  <c r="Q3856" i="109"/>
  <c r="K104" i="113"/>
  <c r="O2084" i="109"/>
  <c r="K97" i="113"/>
  <c r="W3326" i="109"/>
  <c r="O2616" i="112"/>
  <c r="N2717" i="109"/>
  <c r="U3412" i="109"/>
  <c r="O3658" i="109"/>
  <c r="T3357" i="109"/>
  <c r="U2617" i="109"/>
  <c r="V2234" i="109"/>
  <c r="Y1508" i="109"/>
  <c r="P1492" i="109"/>
  <c r="V4200" i="109"/>
  <c r="T2275" i="109"/>
  <c r="P1712" i="112"/>
  <c r="U3452" i="109"/>
  <c r="U36" i="109"/>
  <c r="Q860" i="109"/>
  <c r="U644" i="109"/>
  <c r="P463" i="112"/>
  <c r="P517" i="109"/>
  <c r="Q1435" i="112"/>
  <c r="U255" i="109"/>
  <c r="P390" i="112"/>
  <c r="N2557" i="112"/>
  <c r="J79" i="113"/>
  <c r="S478" i="109"/>
  <c r="W3671" i="109"/>
  <c r="V865" i="109"/>
  <c r="W779" i="109"/>
  <c r="O1326" i="109"/>
  <c r="L130" i="113"/>
  <c r="Y3316" i="109"/>
  <c r="O1732" i="112"/>
  <c r="N722" i="112"/>
  <c r="W3918" i="109"/>
  <c r="N3844" i="109"/>
  <c r="P2562" i="112"/>
  <c r="P2019" i="112"/>
  <c r="V3756" i="109"/>
  <c r="V26" i="109"/>
  <c r="P2404" i="112"/>
  <c r="N2171" i="112"/>
  <c r="U203" i="109"/>
  <c r="O1990" i="109"/>
  <c r="P2579" i="109"/>
  <c r="N1611" i="109"/>
  <c r="T756" i="109"/>
  <c r="S3739" i="109"/>
  <c r="Y1522" i="109"/>
  <c r="N3348" i="109"/>
  <c r="Z2183" i="109"/>
  <c r="Y288" i="109"/>
  <c r="Q2708" i="112"/>
  <c r="Y2199" i="109"/>
  <c r="R2279" i="112"/>
  <c r="W1909" i="109"/>
  <c r="O1987" i="112"/>
  <c r="S2721" i="109"/>
  <c r="P857" i="112"/>
  <c r="R2583" i="109"/>
  <c r="U1991" i="109"/>
  <c r="Q2416" i="112"/>
  <c r="X392" i="109"/>
  <c r="R4208" i="109"/>
  <c r="R3737" i="109"/>
  <c r="V449" i="109"/>
  <c r="Y1142" i="109"/>
  <c r="Q1559" i="112"/>
  <c r="N1744" i="109"/>
  <c r="R649" i="109"/>
  <c r="N470" i="109"/>
  <c r="R3485" i="109"/>
  <c r="Q2424" i="109"/>
  <c r="Q1210" i="109"/>
  <c r="S2214" i="109"/>
  <c r="U4270" i="109"/>
  <c r="P1724" i="109"/>
  <c r="N1781" i="112"/>
  <c r="N2689" i="112"/>
  <c r="U1965" i="109"/>
  <c r="Q2379" i="109"/>
  <c r="N2644" i="112"/>
  <c r="T4036" i="109"/>
  <c r="R4122" i="109"/>
  <c r="J138" i="113"/>
  <c r="W1567" i="109"/>
  <c r="P3863" i="109"/>
  <c r="T4207" i="109"/>
  <c r="N2263" i="109"/>
  <c r="Q1164" i="112"/>
  <c r="S1008" i="109"/>
  <c r="Y3393" i="109"/>
  <c r="U765" i="109"/>
  <c r="N415" i="112"/>
  <c r="Y3548" i="109"/>
  <c r="N1778" i="112"/>
  <c r="R2812" i="109"/>
  <c r="O387" i="112"/>
  <c r="U803" i="109"/>
  <c r="Q2656" i="112"/>
  <c r="R1614" i="109"/>
  <c r="X1580" i="109"/>
  <c r="N1846" i="109"/>
  <c r="N2345" i="109"/>
  <c r="S1592" i="109"/>
  <c r="V1988" i="109"/>
  <c r="V1949" i="109"/>
  <c r="N2411" i="109"/>
  <c r="Q2216" i="109"/>
  <c r="Q3350" i="109"/>
  <c r="R393" i="109"/>
  <c r="O2122" i="112"/>
  <c r="R2316" i="109"/>
  <c r="N2608" i="109"/>
  <c r="Q2088" i="112"/>
  <c r="Q1036" i="112"/>
  <c r="Y3021" i="109"/>
  <c r="X4161" i="109"/>
  <c r="T1929" i="109"/>
  <c r="T873" i="109"/>
  <c r="N2594" i="112"/>
  <c r="T788" i="109"/>
  <c r="V1660" i="109"/>
  <c r="O1031" i="112"/>
  <c r="S2249" i="109"/>
  <c r="Q1853" i="109"/>
  <c r="S555" i="109"/>
  <c r="Y1980" i="109"/>
  <c r="Y1582" i="109"/>
  <c r="M47" i="113"/>
  <c r="Y1550" i="109"/>
  <c r="S1291" i="109"/>
  <c r="V2224" i="109"/>
  <c r="R1826" i="112"/>
  <c r="V523" i="109"/>
  <c r="N745" i="112"/>
  <c r="X3293" i="109"/>
  <c r="O120" i="110"/>
  <c r="Y1321" i="109"/>
  <c r="U479" i="109"/>
  <c r="V2958" i="109"/>
  <c r="N1613" i="112"/>
  <c r="Q941" i="109"/>
  <c r="P162" i="112"/>
  <c r="X2305" i="109"/>
  <c r="N2374" i="109"/>
  <c r="P2113" i="112"/>
  <c r="N484" i="109"/>
  <c r="X3718" i="109"/>
  <c r="K145" i="110"/>
  <c r="P3685" i="109"/>
  <c r="W3287" i="109"/>
  <c r="Q870" i="112"/>
  <c r="X639" i="109"/>
  <c r="W2343" i="109"/>
  <c r="R2732" i="112"/>
  <c r="R3057" i="109"/>
  <c r="V641" i="109"/>
  <c r="U2385" i="109"/>
  <c r="N1320" i="112"/>
  <c r="Q174" i="110"/>
  <c r="P1584" i="109"/>
  <c r="N1269" i="112"/>
  <c r="P1764" i="112"/>
  <c r="P3817" i="109"/>
  <c r="N270" i="109"/>
  <c r="N2011" i="112"/>
  <c r="Q411" i="112"/>
  <c r="V2258" i="109"/>
  <c r="Y3729" i="109"/>
  <c r="Y1288" i="109"/>
  <c r="W2389" i="109"/>
  <c r="O1014" i="112"/>
  <c r="U72" i="110"/>
  <c r="N4100" i="109"/>
  <c r="U1745" i="109"/>
  <c r="P1196" i="109"/>
  <c r="V592" i="109"/>
  <c r="W432" i="109"/>
  <c r="X2750" i="109"/>
  <c r="Z3594" i="109"/>
  <c r="S2588" i="109"/>
  <c r="R1235" i="109"/>
  <c r="X429" i="109"/>
  <c r="P53" i="110"/>
  <c r="X3108" i="109"/>
  <c r="Q2412" i="109"/>
  <c r="U851" i="109"/>
  <c r="T2713" i="109"/>
  <c r="S2603" i="109"/>
  <c r="O3502" i="109"/>
  <c r="T2296" i="109"/>
  <c r="O3058" i="109"/>
  <c r="P479" i="109"/>
  <c r="Q873" i="112"/>
  <c r="Q449" i="109"/>
  <c r="O2476" i="112"/>
  <c r="P4210" i="109"/>
  <c r="W2689" i="109"/>
  <c r="O651" i="109"/>
  <c r="N3542" i="109"/>
  <c r="N2544" i="112"/>
  <c r="P2241" i="112"/>
  <c r="Y2109" i="109"/>
  <c r="Q2626" i="109"/>
  <c r="O2217" i="109"/>
  <c r="N2186" i="112"/>
  <c r="Y4166" i="109"/>
  <c r="U1902" i="109"/>
  <c r="T1675" i="109"/>
  <c r="W273" i="109"/>
  <c r="R1363" i="112"/>
  <c r="O493" i="112"/>
  <c r="Q1553" i="112"/>
  <c r="R3427" i="109"/>
  <c r="N2012" i="109"/>
  <c r="N1588" i="109"/>
  <c r="O441" i="109"/>
  <c r="V3492" i="109"/>
  <c r="S2655" i="109"/>
  <c r="N437" i="109"/>
  <c r="S32" i="109"/>
  <c r="W3932" i="109"/>
  <c r="L43" i="113"/>
  <c r="U757" i="109"/>
  <c r="W1513" i="109"/>
  <c r="O2606" i="112"/>
  <c r="R810" i="109"/>
  <c r="T68" i="109"/>
  <c r="Y1468" i="109"/>
  <c r="L171" i="113"/>
  <c r="W806" i="109"/>
  <c r="P2675" i="112"/>
  <c r="S612" i="109"/>
  <c r="O114" i="112"/>
  <c r="Y2718" i="109"/>
  <c r="O1856" i="112"/>
  <c r="P3521" i="109"/>
  <c r="K94" i="113"/>
  <c r="Q740" i="112"/>
  <c r="U4137" i="109"/>
  <c r="T1240" i="109"/>
  <c r="O2396" i="112"/>
  <c r="O870" i="109"/>
  <c r="N1990" i="112"/>
  <c r="S620" i="109"/>
  <c r="W900" i="109"/>
  <c r="X1298" i="109"/>
  <c r="Y3411" i="109"/>
  <c r="L55" i="113"/>
  <c r="R4268" i="109"/>
  <c r="Y1870" i="109"/>
  <c r="U2014" i="109"/>
  <c r="P348" i="112"/>
  <c r="V541" i="109"/>
  <c r="W1737" i="109"/>
  <c r="Q2644" i="112"/>
  <c r="X1100" i="109"/>
  <c r="N1843" i="112"/>
  <c r="Q1194" i="109"/>
  <c r="Q2636" i="112"/>
  <c r="W482" i="109"/>
  <c r="M150" i="110"/>
  <c r="Z1042" i="109"/>
  <c r="N3855" i="109"/>
  <c r="N562" i="112"/>
  <c r="O3182" i="109"/>
  <c r="S2376" i="109"/>
  <c r="S3318" i="109"/>
  <c r="O1187" i="112"/>
  <c r="L160" i="113"/>
  <c r="X2694" i="109"/>
  <c r="O847" i="112"/>
  <c r="P1894" i="109"/>
  <c r="U1952" i="109"/>
  <c r="Y980" i="109"/>
  <c r="Q3713" i="109"/>
  <c r="X2417" i="109"/>
  <c r="N1006" i="112"/>
  <c r="R1875" i="109"/>
  <c r="T1595" i="109"/>
  <c r="R58" i="110"/>
  <c r="U3170" i="109"/>
  <c r="S3105" i="109"/>
  <c r="T3302" i="109"/>
  <c r="O2611" i="112"/>
  <c r="O3390" i="109"/>
  <c r="V1188" i="109"/>
  <c r="L55" i="110"/>
  <c r="O2732" i="109"/>
  <c r="Q1683" i="112"/>
  <c r="N243" i="112"/>
  <c r="P125" i="112"/>
  <c r="R1575" i="109"/>
  <c r="W600" i="109"/>
  <c r="V3471" i="109"/>
  <c r="P1056" i="112"/>
  <c r="P1083" i="112"/>
  <c r="S3139" i="109"/>
  <c r="N2640" i="109"/>
  <c r="Q2591" i="109"/>
  <c r="X3495" i="109"/>
  <c r="P3421" i="109"/>
  <c r="T2459" i="109"/>
  <c r="Y4207" i="109"/>
  <c r="P752" i="112"/>
  <c r="R2021" i="109"/>
  <c r="Q1622" i="112"/>
  <c r="M63" i="113"/>
  <c r="X3766" i="109"/>
  <c r="P2415" i="112"/>
  <c r="W1744" i="109"/>
  <c r="Q1878" i="109"/>
  <c r="Q3670" i="109"/>
  <c r="O2191" i="112"/>
  <c r="V2336" i="109"/>
  <c r="R2838" i="109"/>
  <c r="X2272" i="109"/>
  <c r="N1159" i="112"/>
  <c r="V3688" i="109"/>
  <c r="O1332" i="112"/>
  <c r="W973" i="109"/>
  <c r="S42" i="110"/>
  <c r="V2309" i="109"/>
  <c r="O1660" i="112"/>
  <c r="U1160" i="109"/>
  <c r="Z309" i="109"/>
  <c r="P2668" i="112"/>
  <c r="P2374" i="109"/>
  <c r="R1603" i="112"/>
  <c r="U1636" i="109"/>
  <c r="R2735" i="109"/>
  <c r="P3183" i="109"/>
  <c r="U1494" i="109"/>
  <c r="T3749" i="109"/>
  <c r="Q4261" i="109"/>
  <c r="O2326" i="109"/>
  <c r="N2637" i="112"/>
  <c r="P1291" i="112"/>
  <c r="R143" i="110"/>
  <c r="O112" i="109"/>
  <c r="X3789" i="109"/>
  <c r="X2398" i="109"/>
  <c r="R55" i="109"/>
  <c r="O4180" i="109"/>
  <c r="X1214" i="109"/>
  <c r="X3" i="109"/>
  <c r="R1591" i="109"/>
  <c r="P1893" i="112"/>
  <c r="R911" i="109"/>
  <c r="N2436" i="109"/>
  <c r="Q1526" i="109"/>
  <c r="N1156" i="112"/>
  <c r="Q801" i="109"/>
  <c r="R2730" i="112"/>
  <c r="P2466" i="109"/>
  <c r="T802" i="109"/>
  <c r="O3654" i="109"/>
  <c r="J109" i="113"/>
  <c r="N2670" i="109"/>
  <c r="Q3057" i="109"/>
  <c r="S1584" i="109"/>
  <c r="V949" i="109"/>
  <c r="P1678" i="112"/>
  <c r="P2470" i="112"/>
  <c r="Y744" i="109"/>
  <c r="O1703" i="112"/>
  <c r="W82" i="109"/>
  <c r="P99" i="110"/>
  <c r="U3327" i="109"/>
  <c r="U3803" i="109"/>
  <c r="U1880" i="109"/>
  <c r="X51" i="109"/>
  <c r="U3698" i="109"/>
  <c r="Y2581" i="109"/>
  <c r="P2543" i="112"/>
  <c r="O1483" i="109"/>
  <c r="N4214" i="109"/>
  <c r="Q2117" i="112"/>
  <c r="O3172" i="109"/>
  <c r="S1228" i="109"/>
  <c r="Q1741" i="112"/>
  <c r="V512" i="109"/>
  <c r="P2673" i="112"/>
  <c r="P3847" i="109"/>
  <c r="R1855" i="109"/>
  <c r="N1660" i="112"/>
  <c r="P2475" i="109"/>
  <c r="O2785" i="109"/>
  <c r="Y4193" i="109"/>
  <c r="R842" i="109"/>
  <c r="S3172" i="109"/>
  <c r="Y419" i="109"/>
  <c r="P4102" i="109"/>
  <c r="Q510" i="109"/>
  <c r="T863" i="109"/>
  <c r="P2097" i="112"/>
  <c r="U848" i="109"/>
  <c r="O772" i="112"/>
  <c r="P3104" i="109"/>
  <c r="T4021" i="109"/>
  <c r="Q32" i="112"/>
  <c r="V2989" i="109"/>
  <c r="Y1973" i="109"/>
  <c r="O158" i="109"/>
  <c r="V748" i="109"/>
  <c r="P112" i="112"/>
  <c r="N1754" i="112"/>
  <c r="V1899" i="109"/>
  <c r="V1116" i="109"/>
  <c r="Y4143" i="109"/>
  <c r="W4108" i="109"/>
  <c r="K103" i="110"/>
  <c r="P1686" i="112"/>
  <c r="V3669" i="109"/>
  <c r="Q1415" i="112"/>
  <c r="N2244" i="112"/>
  <c r="R669" i="112"/>
  <c r="N2382" i="112"/>
  <c r="V3288" i="109"/>
  <c r="V3797" i="109"/>
  <c r="X138" i="109"/>
  <c r="S3087" i="109"/>
  <c r="N46" i="110"/>
  <c r="T4043" i="109"/>
  <c r="V1300" i="109"/>
  <c r="Q436" i="109"/>
  <c r="P2241" i="109"/>
  <c r="O824" i="112"/>
  <c r="P539" i="109"/>
  <c r="Z1766" i="109"/>
  <c r="N263" i="109"/>
  <c r="J179" i="113"/>
  <c r="U2970" i="109"/>
  <c r="P2582" i="112"/>
  <c r="S1367" i="109"/>
  <c r="R1214" i="109"/>
  <c r="P2367" i="109"/>
  <c r="N2165" i="112"/>
  <c r="W514" i="109"/>
  <c r="P4193" i="109"/>
  <c r="P1098" i="112"/>
  <c r="U142" i="109"/>
  <c r="V868" i="109"/>
  <c r="U866" i="109"/>
  <c r="Y4205" i="109"/>
  <c r="W3774" i="109"/>
  <c r="Y3751" i="109"/>
  <c r="V2593" i="109"/>
  <c r="N2651" i="112"/>
  <c r="Y3297" i="109"/>
  <c r="Y4218" i="109"/>
  <c r="Q2553" i="112"/>
  <c r="Z3650" i="109"/>
  <c r="T3104" i="109"/>
  <c r="Y1281" i="109"/>
  <c r="O415" i="112"/>
  <c r="T3154" i="109"/>
  <c r="N1929" i="109"/>
  <c r="S3415" i="109"/>
  <c r="T2064" i="109"/>
  <c r="Q783" i="109"/>
  <c r="N1549" i="109"/>
  <c r="Q516" i="109"/>
  <c r="O1859" i="112"/>
  <c r="T3900" i="109"/>
  <c r="S4279" i="109"/>
  <c r="Q2466" i="109"/>
  <c r="O35" i="112"/>
  <c r="P1996" i="112"/>
  <c r="O2581" i="112"/>
  <c r="X526" i="109"/>
  <c r="Q85" i="110"/>
  <c r="S115" i="109"/>
  <c r="V4196" i="109"/>
  <c r="W1636" i="109"/>
  <c r="P1877" i="112"/>
  <c r="R449" i="112"/>
  <c r="N924" i="109"/>
  <c r="S1943" i="109"/>
  <c r="O404" i="112"/>
  <c r="O2230" i="112"/>
  <c r="R2746" i="109"/>
  <c r="Q700" i="112"/>
  <c r="Q2785" i="109"/>
  <c r="O3031" i="109"/>
  <c r="Q1167" i="112"/>
  <c r="U564" i="109"/>
  <c r="T1487" i="109"/>
  <c r="S2059" i="109"/>
  <c r="Y1829" i="109"/>
  <c r="Q2102" i="112"/>
  <c r="U3434" i="109"/>
  <c r="O1210" i="109"/>
  <c r="O2389" i="112"/>
  <c r="Y3303" i="109"/>
  <c r="O3578" i="109"/>
  <c r="X2469" i="109"/>
  <c r="U3394" i="109"/>
  <c r="O2124" i="112"/>
  <c r="P2151" i="112"/>
  <c r="O142" i="109"/>
  <c r="P80" i="112"/>
  <c r="R215" i="112"/>
  <c r="Q2108" i="109"/>
  <c r="R1831" i="112"/>
  <c r="W3209" i="109"/>
  <c r="X3392" i="109"/>
  <c r="R1559" i="109"/>
  <c r="M84" i="110"/>
  <c r="O427" i="109"/>
  <c r="R1931" i="109"/>
  <c r="T3192" i="109"/>
  <c r="N513" i="112"/>
  <c r="W3489" i="109"/>
  <c r="Y838" i="109"/>
  <c r="V2637" i="109"/>
  <c r="J81" i="113"/>
  <c r="N2827" i="109"/>
  <c r="P478" i="109"/>
  <c r="P91" i="112"/>
  <c r="U2248" i="109"/>
  <c r="P1608" i="109"/>
  <c r="K64" i="113"/>
  <c r="J140" i="113"/>
  <c r="P1522" i="109"/>
  <c r="W35" i="109"/>
  <c r="W1873" i="109"/>
  <c r="Q413" i="112"/>
  <c r="P1058" i="112"/>
  <c r="V566" i="109"/>
  <c r="P1561" i="109"/>
  <c r="P465" i="112"/>
  <c r="O1884" i="109"/>
  <c r="Q1506" i="109"/>
  <c r="X2347" i="109"/>
  <c r="Z3622" i="109"/>
  <c r="O2392" i="112"/>
  <c r="P995" i="112"/>
  <c r="O531" i="109"/>
  <c r="T1634" i="109"/>
  <c r="P2818" i="109"/>
  <c r="N1018" i="112"/>
  <c r="K96" i="113"/>
  <c r="Y1308" i="109"/>
  <c r="S2922" i="109"/>
  <c r="T1481" i="109"/>
  <c r="X1221" i="109"/>
  <c r="S3061" i="109"/>
  <c r="R1596" i="112"/>
  <c r="O595" i="112"/>
  <c r="L22" i="113"/>
  <c r="O3315" i="109"/>
  <c r="T1590" i="109"/>
  <c r="O1548" i="112"/>
  <c r="O941" i="112"/>
  <c r="N3112" i="109"/>
  <c r="N2448" i="109"/>
  <c r="P484" i="112"/>
  <c r="S1627" i="109"/>
  <c r="X465" i="109"/>
  <c r="O1274" i="109"/>
  <c r="N1481" i="112"/>
  <c r="J102" i="113"/>
  <c r="S4030" i="109"/>
  <c r="J136" i="113"/>
  <c r="V3744" i="109"/>
  <c r="N4093" i="109"/>
  <c r="R4096" i="109"/>
  <c r="P2024" i="112"/>
  <c r="O3442" i="109"/>
  <c r="Y1498" i="109"/>
  <c r="P3376" i="109"/>
  <c r="P843" i="109"/>
  <c r="T1603" i="109"/>
  <c r="Y588" i="109"/>
  <c r="Z4310" i="109"/>
  <c r="R560" i="109"/>
  <c r="W6" i="109"/>
  <c r="O1363" i="109"/>
  <c r="O2458" i="112"/>
  <c r="Y2090" i="109"/>
  <c r="N1695" i="112"/>
  <c r="Z1406" i="109"/>
  <c r="O119" i="109"/>
  <c r="N1446" i="112"/>
  <c r="R1515" i="109"/>
  <c r="T2299" i="109"/>
  <c r="T3574" i="109"/>
  <c r="T595" i="109"/>
  <c r="Q1848" i="112"/>
  <c r="N1919" i="109"/>
  <c r="T1687" i="109"/>
  <c r="U1569" i="109"/>
  <c r="U139" i="109"/>
  <c r="Q4039" i="109"/>
  <c r="N2681" i="112"/>
  <c r="S1354" i="109"/>
  <c r="Q1546" i="112"/>
  <c r="R3854" i="109"/>
  <c r="T1940" i="109"/>
  <c r="T1295" i="109"/>
  <c r="R2309" i="109"/>
  <c r="O3110" i="109"/>
  <c r="O1286" i="109"/>
  <c r="Q1607" i="109"/>
  <c r="Y1828" i="109"/>
  <c r="O79" i="109"/>
  <c r="Q833" i="109"/>
  <c r="N969" i="109"/>
  <c r="U90" i="110"/>
  <c r="V386" i="109"/>
  <c r="N1627" i="109"/>
  <c r="U1298" i="109"/>
  <c r="U1296" i="109"/>
  <c r="L57" i="113"/>
  <c r="Y4262" i="109"/>
  <c r="X1880" i="109"/>
  <c r="R1375" i="112"/>
  <c r="O2563" i="112"/>
  <c r="O16" i="112"/>
  <c r="P286" i="112"/>
  <c r="U1129" i="109"/>
  <c r="W2299" i="109"/>
  <c r="S3366" i="109"/>
  <c r="T988" i="109"/>
  <c r="N2837" i="109"/>
  <c r="X268" i="109"/>
  <c r="S3145" i="109"/>
  <c r="P1162" i="112"/>
  <c r="T150" i="110"/>
  <c r="T2258" i="109"/>
  <c r="N222" i="109"/>
  <c r="T2958" i="109"/>
  <c r="R1527" i="109"/>
  <c r="X3432" i="109"/>
  <c r="R3567" i="109"/>
  <c r="U2076" i="109"/>
  <c r="N66" i="112"/>
  <c r="U2075" i="109"/>
  <c r="U3868" i="109"/>
  <c r="N2189" i="112"/>
  <c r="Q2549" i="112"/>
  <c r="Q847" i="109"/>
  <c r="V589" i="109"/>
  <c r="P1549" i="112"/>
  <c r="P1910" i="112"/>
  <c r="J173" i="113"/>
  <c r="Y995" i="109"/>
  <c r="V2396" i="109"/>
  <c r="T3393" i="109"/>
  <c r="W2620" i="109"/>
  <c r="O374" i="112"/>
  <c r="O2590" i="109"/>
  <c r="T1528" i="109"/>
  <c r="N1648" i="109"/>
  <c r="O1597" i="109"/>
  <c r="P1304" i="109"/>
  <c r="V4296" i="109"/>
  <c r="X2425" i="109"/>
  <c r="S2818" i="109"/>
  <c r="V1530" i="109"/>
  <c r="Q1328" i="112"/>
  <c r="U3873" i="109"/>
  <c r="N3481" i="109"/>
  <c r="P2379" i="109"/>
  <c r="P2167" i="112"/>
  <c r="U2703" i="109"/>
  <c r="P2633" i="109"/>
  <c r="N1792" i="112"/>
  <c r="Y3794" i="109"/>
  <c r="R2940" i="109"/>
  <c r="S2594" i="109"/>
  <c r="P1479" i="112"/>
  <c r="Y1259" i="109"/>
  <c r="O948" i="112"/>
  <c r="X3481" i="109"/>
  <c r="P4050" i="109"/>
  <c r="Q1902" i="112"/>
  <c r="P3012" i="109"/>
  <c r="O596" i="112"/>
  <c r="N1025" i="112"/>
  <c r="X3667" i="109"/>
  <c r="O2202" i="112"/>
  <c r="W2687" i="109"/>
  <c r="O2964" i="109"/>
  <c r="O2827" i="109"/>
  <c r="X3158" i="109"/>
  <c r="Q3447" i="109"/>
  <c r="K46" i="113"/>
  <c r="U1571" i="109"/>
  <c r="O538" i="112"/>
  <c r="O2686" i="112"/>
  <c r="X214" i="109"/>
  <c r="T4214" i="109"/>
  <c r="V4185" i="109"/>
  <c r="P1175" i="112"/>
  <c r="N3917" i="109"/>
  <c r="Y3910" i="109"/>
  <c r="Q2209" i="112"/>
  <c r="Q100" i="112"/>
  <c r="R1942" i="109"/>
  <c r="V2070" i="109"/>
  <c r="Y619" i="109"/>
  <c r="S2378" i="109"/>
  <c r="Q464" i="109"/>
  <c r="V3861" i="109"/>
  <c r="Q1734" i="109"/>
  <c r="N468" i="109"/>
  <c r="O1020" i="109"/>
  <c r="W951" i="109"/>
  <c r="O1550" i="109"/>
  <c r="T2384" i="109"/>
  <c r="M76" i="113"/>
  <c r="T37" i="110"/>
  <c r="Q1702" i="112"/>
  <c r="O2463" i="112"/>
  <c r="X1387" i="109"/>
  <c r="T1736" i="109"/>
  <c r="Y3293" i="109"/>
  <c r="Q874" i="112"/>
  <c r="V3019" i="109"/>
  <c r="V3791" i="109"/>
  <c r="Q2655" i="112"/>
  <c r="P2232" i="109"/>
  <c r="P749" i="112"/>
  <c r="N2124" i="112"/>
  <c r="O785" i="109"/>
  <c r="T64" i="109"/>
  <c r="S49" i="109"/>
  <c r="Q1009" i="112"/>
  <c r="N587" i="112"/>
  <c r="N1164" i="109"/>
  <c r="Y431" i="109"/>
  <c r="P2947" i="109"/>
  <c r="S2955" i="109"/>
  <c r="W2001" i="109"/>
  <c r="K75" i="110"/>
  <c r="N755" i="112"/>
  <c r="N2310" i="112"/>
  <c r="N4074" i="109"/>
  <c r="R2066" i="112"/>
  <c r="T3755" i="109"/>
  <c r="N166" i="110"/>
  <c r="K181" i="113"/>
  <c r="P258" i="109"/>
  <c r="Q2633" i="112"/>
  <c r="L109" i="113"/>
  <c r="S204" i="109"/>
  <c r="N2975" i="109"/>
  <c r="O1624" i="112"/>
  <c r="W3544" i="109"/>
  <c r="Q130" i="110"/>
  <c r="U2731" i="109"/>
  <c r="O542" i="112"/>
  <c r="N3730" i="109"/>
  <c r="Q2772" i="109"/>
  <c r="P3819" i="109"/>
  <c r="P924" i="112"/>
  <c r="P794" i="112"/>
  <c r="P4143" i="109"/>
  <c r="S393" i="109"/>
  <c r="U2429" i="109"/>
  <c r="O1577" i="109"/>
  <c r="O2227" i="112"/>
  <c r="J100" i="110"/>
  <c r="Q553" i="109"/>
  <c r="P1745" i="109"/>
  <c r="K35" i="113"/>
  <c r="U4100" i="109"/>
  <c r="U257" i="109"/>
  <c r="R223" i="109"/>
  <c r="W1740" i="109"/>
  <c r="O1917" i="109"/>
  <c r="P1526" i="112"/>
  <c r="Y1967" i="109"/>
  <c r="T1184" i="109"/>
  <c r="N1788" i="112"/>
  <c r="T31" i="110"/>
  <c r="T3108" i="109"/>
  <c r="O857" i="109"/>
  <c r="O2687" i="109"/>
  <c r="U2320" i="109"/>
  <c r="U3769" i="109"/>
  <c r="X3351" i="109"/>
  <c r="Y1234" i="109"/>
  <c r="Q368" i="112"/>
  <c r="N243" i="109"/>
  <c r="T3544" i="109"/>
  <c r="Q729" i="112"/>
  <c r="S46" i="109"/>
  <c r="R3123" i="109"/>
  <c r="P873" i="112"/>
  <c r="U626" i="109"/>
  <c r="R3329" i="109"/>
  <c r="Q2939" i="109"/>
  <c r="O1492" i="112"/>
  <c r="O382" i="109"/>
  <c r="R639" i="109"/>
  <c r="S489" i="109"/>
  <c r="U2229" i="109"/>
  <c r="Q2393" i="112"/>
  <c r="V75" i="109"/>
  <c r="S3450" i="109"/>
  <c r="O3116" i="109"/>
  <c r="P1500" i="112"/>
  <c r="O1762" i="112"/>
  <c r="N2120" i="112"/>
  <c r="Y3457" i="109"/>
  <c r="V2967" i="109"/>
  <c r="R1604" i="112"/>
  <c r="S3135" i="109"/>
  <c r="O2835" i="109"/>
  <c r="O4093" i="109"/>
  <c r="X1198" i="109"/>
  <c r="T1828" i="109"/>
  <c r="Y4024" i="109"/>
  <c r="V452" i="109"/>
  <c r="P2193" i="112"/>
  <c r="Y3485" i="109"/>
  <c r="W3536" i="109"/>
  <c r="Q854" i="112"/>
  <c r="W3521" i="109"/>
  <c r="O333" i="112"/>
  <c r="T1992" i="109"/>
  <c r="S1960" i="109"/>
  <c r="O258" i="112"/>
  <c r="V2239" i="109"/>
  <c r="T2043" i="109"/>
  <c r="N931" i="109"/>
  <c r="P733" i="112"/>
  <c r="R3685" i="109"/>
  <c r="T2109" i="109"/>
  <c r="X1952" i="109"/>
  <c r="W2050" i="109"/>
  <c r="O1924" i="112"/>
  <c r="R235" i="109"/>
  <c r="N370" i="112"/>
  <c r="S3570" i="109"/>
  <c r="Q1855" i="109"/>
  <c r="O2837" i="109"/>
  <c r="U1515" i="109"/>
  <c r="N1022" i="109"/>
  <c r="X3539" i="109"/>
  <c r="V3531" i="109"/>
  <c r="V3474" i="109"/>
  <c r="O1064" i="112"/>
  <c r="N1467" i="112"/>
  <c r="Q1074" i="112"/>
  <c r="Y921" i="109"/>
  <c r="T4230" i="109"/>
  <c r="Y4172" i="109"/>
  <c r="T1347" i="109"/>
  <c r="T1710" i="109"/>
  <c r="U4307" i="109"/>
  <c r="X4111" i="109"/>
  <c r="O2093" i="112"/>
  <c r="V1873" i="109"/>
  <c r="N3023" i="109"/>
  <c r="P133" i="112"/>
  <c r="P384" i="112"/>
  <c r="R3927" i="109"/>
  <c r="W3666" i="109"/>
  <c r="O3807" i="109"/>
  <c r="N2092" i="109"/>
  <c r="N2716" i="109"/>
  <c r="U2718" i="109"/>
  <c r="T3090" i="109"/>
  <c r="P1021" i="112"/>
  <c r="O1095" i="112"/>
  <c r="V535" i="109"/>
  <c r="T2643" i="109"/>
  <c r="P2439" i="112"/>
  <c r="R3089" i="109"/>
  <c r="O512" i="112"/>
  <c r="Z3598" i="109"/>
  <c r="X3062" i="109"/>
  <c r="P2482" i="112"/>
  <c r="Q3308" i="109"/>
  <c r="N292" i="109"/>
  <c r="S4134" i="109"/>
  <c r="N734" i="112"/>
  <c r="O477" i="109"/>
  <c r="P2238" i="112"/>
  <c r="P2563" i="109"/>
  <c r="Y135" i="109"/>
  <c r="U191" i="109"/>
  <c r="R1345" i="112"/>
  <c r="R1130" i="112"/>
  <c r="R3144" i="109"/>
  <c r="N73" i="110"/>
  <c r="W486" i="109"/>
  <c r="Q166" i="110"/>
  <c r="P1670" i="112"/>
  <c r="X4018" i="109"/>
  <c r="N56" i="112"/>
  <c r="Q163" i="110"/>
  <c r="N766" i="112"/>
  <c r="O42" i="112"/>
  <c r="P357" i="112"/>
  <c r="W537" i="109"/>
  <c r="S99" i="110"/>
  <c r="Y3407" i="109"/>
  <c r="U147" i="110"/>
  <c r="U4103" i="109"/>
  <c r="K66" i="113"/>
  <c r="V3085" i="109"/>
  <c r="R3743" i="109"/>
  <c r="X2832" i="109"/>
  <c r="R3694" i="109"/>
  <c r="Q1691" i="112"/>
  <c r="S57" i="109"/>
  <c r="N37" i="112"/>
  <c r="N4245" i="109"/>
  <c r="O1988" i="112"/>
  <c r="W106" i="109"/>
  <c r="Y3803" i="109"/>
  <c r="R2824" i="109"/>
  <c r="U2259" i="109"/>
  <c r="O2661" i="112"/>
  <c r="P3824" i="109"/>
  <c r="P1885" i="109"/>
  <c r="Q4156" i="109"/>
  <c r="K17" i="113"/>
  <c r="Y2272" i="109"/>
  <c r="P851" i="112"/>
  <c r="V3795" i="109"/>
  <c r="Q29" i="112"/>
  <c r="P111" i="112"/>
  <c r="Q52" i="110"/>
  <c r="O1909" i="109"/>
  <c r="O1632" i="112"/>
  <c r="Y1736" i="109"/>
  <c r="K175" i="110"/>
  <c r="R119" i="110"/>
  <c r="N1562" i="112"/>
  <c r="P1925" i="112"/>
  <c r="S145" i="110"/>
  <c r="P313" i="112"/>
  <c r="O4023" i="109"/>
  <c r="W555" i="109"/>
  <c r="O1743" i="109"/>
  <c r="O598" i="109"/>
  <c r="P1255" i="112"/>
  <c r="Y2936" i="109"/>
  <c r="T934" i="109"/>
  <c r="R2288" i="112"/>
  <c r="Q1659" i="109"/>
  <c r="R535" i="109"/>
  <c r="X3339" i="109"/>
  <c r="V2056" i="109"/>
  <c r="N2354" i="112"/>
  <c r="R3662" i="109"/>
  <c r="X2983" i="109"/>
  <c r="T2454" i="109"/>
  <c r="R3012" i="109"/>
  <c r="Y1615" i="109"/>
  <c r="S1179" i="109"/>
  <c r="T2578" i="109"/>
  <c r="N75" i="112"/>
  <c r="X811" i="109"/>
  <c r="V1102" i="109"/>
  <c r="S2287" i="109"/>
  <c r="S1353" i="109"/>
  <c r="M127" i="110"/>
  <c r="W3571" i="109"/>
  <c r="R3051" i="109"/>
  <c r="V1928" i="109"/>
  <c r="L2" i="113"/>
  <c r="R984" i="109"/>
  <c r="T2609" i="109"/>
  <c r="O1949" i="109"/>
  <c r="W1915" i="109"/>
  <c r="R1588" i="109"/>
  <c r="N3009" i="109"/>
  <c r="O935" i="112"/>
  <c r="R1817" i="112"/>
  <c r="R1564" i="109"/>
  <c r="O1968" i="112"/>
  <c r="N1634" i="109"/>
  <c r="Q68" i="110"/>
  <c r="S4251" i="109"/>
  <c r="Q1893" i="112"/>
  <c r="Q3144" i="109"/>
  <c r="P3524" i="109"/>
  <c r="O2074" i="109"/>
  <c r="P1478" i="112"/>
  <c r="N171" i="112"/>
  <c r="X3413" i="109"/>
  <c r="V2327" i="109"/>
  <c r="P3123" i="109"/>
  <c r="S2026" i="109"/>
  <c r="W2210" i="109"/>
  <c r="Q69" i="112"/>
  <c r="P1002" i="109"/>
  <c r="O492" i="112"/>
  <c r="W2309" i="109"/>
  <c r="X2788" i="109"/>
  <c r="N2474" i="112"/>
  <c r="O174" i="109"/>
  <c r="S492" i="109"/>
  <c r="T4218" i="109"/>
  <c r="P90" i="110"/>
  <c r="X565" i="109"/>
  <c r="S595" i="109"/>
  <c r="X1943" i="109"/>
  <c r="V3827" i="109"/>
  <c r="P1730" i="112"/>
  <c r="Y1999" i="109"/>
  <c r="Y1188" i="109"/>
  <c r="P991" i="112"/>
  <c r="R834" i="109"/>
  <c r="U439" i="109"/>
  <c r="O27" i="110"/>
  <c r="Q4139" i="109"/>
  <c r="O1248" i="112"/>
  <c r="W602" i="109"/>
  <c r="Q24" i="112"/>
  <c r="L138" i="113"/>
  <c r="V2679" i="109"/>
  <c r="Y1226" i="109"/>
  <c r="V77" i="109"/>
  <c r="T955" i="109"/>
  <c r="R4238" i="109"/>
  <c r="R4167" i="109"/>
  <c r="Y3564" i="109"/>
  <c r="Q4087" i="109"/>
  <c r="Q1320" i="112"/>
  <c r="R3876" i="109"/>
  <c r="W848" i="109"/>
  <c r="M135" i="110"/>
  <c r="N2052" i="109"/>
  <c r="O4296" i="109"/>
  <c r="Y955" i="109"/>
  <c r="V4191" i="109"/>
  <c r="O3774" i="109"/>
  <c r="R1574" i="112"/>
  <c r="O3554" i="109"/>
  <c r="R2647" i="109"/>
  <c r="W775" i="109"/>
  <c r="P764" i="109"/>
  <c r="Q2576" i="109"/>
  <c r="P734" i="112"/>
  <c r="O4114" i="109"/>
  <c r="Z4346" i="109"/>
  <c r="Q4073" i="109"/>
  <c r="P2441" i="112"/>
  <c r="R2702" i="109"/>
  <c r="O1967" i="109"/>
  <c r="W2233" i="109"/>
  <c r="W2224" i="109"/>
  <c r="O751" i="109"/>
  <c r="O1888" i="109"/>
  <c r="R1340" i="112"/>
  <c r="Y1864" i="109"/>
  <c r="O418" i="109"/>
  <c r="Q2107" i="109"/>
  <c r="P35" i="109"/>
  <c r="P4141" i="109"/>
  <c r="N4200" i="109"/>
  <c r="S3780" i="109"/>
  <c r="O2412" i="112"/>
  <c r="S2019" i="109"/>
  <c r="P1187" i="109"/>
  <c r="N56" i="110"/>
  <c r="W818" i="109"/>
  <c r="P2194" i="112"/>
  <c r="R3890" i="109"/>
  <c r="R1989" i="109"/>
  <c r="T2989" i="109"/>
  <c r="W2585" i="109"/>
  <c r="P409" i="112"/>
  <c r="O1974" i="112"/>
  <c r="O1905" i="112"/>
  <c r="Z4367" i="109"/>
  <c r="L66" i="113"/>
  <c r="S2636" i="109"/>
  <c r="U4239" i="109"/>
  <c r="P4277" i="109"/>
  <c r="W3860" i="109"/>
  <c r="T3306" i="109"/>
  <c r="W1572" i="109"/>
  <c r="X2074" i="109"/>
  <c r="Y3815" i="109"/>
  <c r="P115" i="109"/>
  <c r="J90" i="113"/>
  <c r="P1251" i="112"/>
  <c r="X3399" i="109"/>
  <c r="U733" i="109"/>
  <c r="O1227" i="109"/>
  <c r="P3082" i="109"/>
  <c r="Z2170" i="109"/>
  <c r="O1736" i="112"/>
  <c r="N939" i="112"/>
  <c r="Y4131" i="109"/>
  <c r="X4276" i="109"/>
  <c r="U2923" i="109"/>
  <c r="N2752" i="109"/>
  <c r="P1936" i="112"/>
  <c r="Y3720" i="109"/>
  <c r="Y2961" i="109"/>
  <c r="K52" i="113"/>
  <c r="P2413" i="112"/>
  <c r="X2841" i="109"/>
  <c r="W443" i="109"/>
  <c r="O440" i="109"/>
  <c r="Q364" i="112"/>
  <c r="W865" i="109"/>
  <c r="O334" i="112"/>
  <c r="S399" i="109"/>
  <c r="X836" i="109"/>
  <c r="P1004" i="112"/>
  <c r="O445" i="109"/>
  <c r="S2708" i="109"/>
  <c r="V3784" i="109"/>
  <c r="Y2401" i="109"/>
  <c r="U2747" i="109"/>
  <c r="Q2283" i="109"/>
  <c r="N2468" i="109"/>
  <c r="V1836" i="109"/>
  <c r="N2691" i="112"/>
  <c r="X386" i="109"/>
  <c r="O613" i="112"/>
  <c r="V3182" i="109"/>
  <c r="Q830" i="109"/>
  <c r="O692" i="112"/>
  <c r="N353" i="112"/>
  <c r="V3845" i="109"/>
  <c r="S249" i="109"/>
  <c r="T2233" i="109"/>
  <c r="N2252" i="109"/>
  <c r="O3156" i="109"/>
  <c r="U2986" i="109"/>
  <c r="N1560" i="109"/>
  <c r="Q2398" i="112"/>
  <c r="X3877" i="109"/>
  <c r="O1116" i="109"/>
  <c r="R2317" i="109"/>
  <c r="P3777" i="109"/>
  <c r="S237" i="109"/>
  <c r="T270" i="109"/>
  <c r="R1832" i="112"/>
  <c r="N4077" i="109"/>
  <c r="Q2761" i="109"/>
  <c r="R3493" i="109"/>
  <c r="N1225" i="109"/>
  <c r="O2079" i="109"/>
  <c r="V733" i="109"/>
  <c r="O587" i="109"/>
  <c r="S2724" i="109"/>
  <c r="W2368" i="109"/>
  <c r="X884" i="109"/>
  <c r="P2620" i="109"/>
  <c r="X941" i="109"/>
  <c r="N1688" i="109"/>
  <c r="U4252" i="109"/>
  <c r="S1208" i="109"/>
  <c r="R3143" i="109"/>
  <c r="O2007" i="109"/>
  <c r="O1361" i="109"/>
  <c r="P4138" i="109"/>
  <c r="U2333" i="109"/>
  <c r="Y4267" i="109"/>
  <c r="Q2682" i="112"/>
  <c r="N2671" i="109"/>
  <c r="P211" i="109"/>
  <c r="Y2973" i="109"/>
  <c r="Y1217" i="109"/>
  <c r="R4119" i="109"/>
  <c r="S2207" i="109"/>
  <c r="Q1395" i="112"/>
  <c r="N1012" i="112"/>
  <c r="P1684" i="109"/>
  <c r="P25" i="112"/>
  <c r="R1582" i="112"/>
  <c r="O249" i="109"/>
  <c r="Q4126" i="109"/>
  <c r="Q3654" i="109"/>
  <c r="X1542" i="109"/>
  <c r="U3403" i="109"/>
  <c r="W1316" i="109"/>
  <c r="U2940" i="109"/>
  <c r="Y201" i="109"/>
  <c r="Y4199" i="109"/>
  <c r="W633" i="109"/>
  <c r="X2256" i="109"/>
  <c r="N1851" i="109"/>
  <c r="P2934" i="109"/>
  <c r="M76" i="110"/>
  <c r="N1734" i="112"/>
  <c r="P2663" i="112"/>
  <c r="U3558" i="109"/>
  <c r="W2746" i="109"/>
  <c r="L152" i="113"/>
  <c r="O3555" i="109"/>
  <c r="L10" i="113"/>
  <c r="O2012" i="112"/>
  <c r="Z328" i="109"/>
  <c r="S4265" i="109"/>
  <c r="K101" i="110"/>
  <c r="Q1271" i="109"/>
  <c r="W2259" i="109"/>
  <c r="V1681" i="109"/>
  <c r="Z4336" i="109"/>
  <c r="N2208" i="112"/>
  <c r="P846" i="112"/>
  <c r="O465" i="112"/>
  <c r="T3929" i="109"/>
  <c r="X1118" i="109"/>
  <c r="P67" i="112"/>
  <c r="M24" i="113"/>
  <c r="X4087" i="109"/>
  <c r="O97" i="109"/>
  <c r="O2404" i="109"/>
  <c r="W488" i="109"/>
  <c r="O2575" i="112"/>
  <c r="P2258" i="109"/>
  <c r="R2398" i="109"/>
  <c r="N2307" i="112"/>
  <c r="O4222" i="109"/>
  <c r="O1034" i="112"/>
  <c r="O1450" i="112"/>
  <c r="R2207" i="109"/>
  <c r="P2561" i="112"/>
  <c r="Q2642" i="112"/>
  <c r="S2368" i="109"/>
  <c r="R3041" i="109"/>
  <c r="O1627" i="112"/>
  <c r="R3213" i="109"/>
  <c r="O539" i="109"/>
  <c r="R909" i="112"/>
  <c r="N1274" i="112"/>
  <c r="O948" i="109"/>
  <c r="N1881" i="112"/>
  <c r="N2257" i="109"/>
  <c r="V3853" i="109"/>
  <c r="Q268" i="112"/>
  <c r="N404" i="109"/>
  <c r="Q11" i="110"/>
  <c r="J165" i="113"/>
  <c r="R2263" i="112"/>
  <c r="O4172" i="109"/>
  <c r="P407" i="112"/>
  <c r="V135" i="109"/>
  <c r="P2284" i="109"/>
  <c r="S3186" i="109"/>
  <c r="N2154" i="112"/>
  <c r="V3004" i="109"/>
  <c r="T4082" i="109"/>
  <c r="P2841" i="109"/>
  <c r="Q541" i="112"/>
  <c r="O3335" i="109"/>
  <c r="O1170" i="112"/>
  <c r="Q236" i="109"/>
  <c r="S2470" i="109"/>
  <c r="J112" i="110"/>
  <c r="L164" i="113"/>
  <c r="S920" i="109"/>
  <c r="R2353" i="109"/>
  <c r="P1364" i="109"/>
  <c r="S4156" i="109"/>
  <c r="Q3749" i="109"/>
  <c r="Y1976" i="109"/>
  <c r="O1900" i="109"/>
  <c r="O38" i="110"/>
  <c r="P574" i="112"/>
  <c r="V1685" i="109"/>
  <c r="V2678" i="109"/>
  <c r="Q521" i="112"/>
  <c r="P1689" i="112"/>
  <c r="T1006" i="109"/>
  <c r="N2466" i="112"/>
  <c r="R3053" i="109"/>
  <c r="N949" i="109"/>
  <c r="Y3039" i="109"/>
  <c r="N324" i="112"/>
  <c r="Y778" i="109"/>
  <c r="O119" i="112"/>
  <c r="Q2249" i="112"/>
  <c r="N3866" i="109"/>
  <c r="P952" i="112"/>
  <c r="Q2153" i="112"/>
  <c r="S3862" i="109"/>
  <c r="O631" i="112"/>
  <c r="S2626" i="109"/>
  <c r="P323" i="112"/>
  <c r="P6" i="112"/>
  <c r="Y4099" i="109"/>
  <c r="T3719" i="109"/>
  <c r="P2599" i="109"/>
  <c r="Y3824" i="109"/>
  <c r="X4143" i="109"/>
  <c r="O30" i="112"/>
  <c r="W2751" i="109"/>
  <c r="X4241" i="109"/>
  <c r="R2058" i="112"/>
  <c r="Q2142" i="112"/>
  <c r="T765" i="109"/>
  <c r="S1629" i="109"/>
  <c r="Q1045" i="112"/>
  <c r="Z3996" i="109"/>
  <c r="Z1413" i="109"/>
  <c r="R1509" i="109"/>
  <c r="V3829" i="109"/>
  <c r="Y1690" i="109"/>
  <c r="V1844" i="109"/>
  <c r="P3776" i="109"/>
  <c r="J85" i="113"/>
  <c r="T112" i="109"/>
  <c r="R931" i="109"/>
  <c r="S44" i="110"/>
  <c r="P2595" i="112"/>
  <c r="O1283" i="109"/>
  <c r="T3308" i="109"/>
  <c r="X1983" i="109"/>
  <c r="U2664" i="109"/>
  <c r="R773" i="109"/>
  <c r="S3155" i="109"/>
  <c r="O275" i="112"/>
  <c r="V454" i="109"/>
  <c r="T1318" i="109"/>
  <c r="R3776" i="109"/>
  <c r="U4161" i="109"/>
  <c r="U873" i="109"/>
  <c r="W1023" i="109"/>
  <c r="P1690" i="109"/>
  <c r="O251" i="112"/>
  <c r="Q3394" i="109"/>
  <c r="R67" i="110"/>
  <c r="S3067" i="109"/>
  <c r="S1557" i="109"/>
  <c r="Q1898" i="112"/>
  <c r="T3117" i="109"/>
  <c r="Q3465" i="109"/>
  <c r="Q2330" i="109"/>
  <c r="Q3874" i="109"/>
  <c r="O4274" i="109"/>
  <c r="T485" i="109"/>
  <c r="X1287" i="109"/>
  <c r="X240" i="109"/>
  <c r="V148" i="109"/>
  <c r="O199" i="109"/>
  <c r="W1660" i="109"/>
  <c r="R898" i="112"/>
  <c r="R1838" i="112"/>
  <c r="V249" i="109"/>
  <c r="T3510" i="109"/>
  <c r="S92" i="109"/>
  <c r="O1138" i="109"/>
  <c r="T2688" i="109"/>
  <c r="V123" i="109"/>
  <c r="X3493" i="109"/>
  <c r="X62" i="109"/>
  <c r="N1216" i="112"/>
  <c r="X2629" i="109"/>
  <c r="N1831" i="109"/>
  <c r="O1968" i="109"/>
  <c r="P1307" i="109"/>
  <c r="N1372" i="109"/>
  <c r="U2793" i="109"/>
  <c r="W4226" i="109"/>
  <c r="X455" i="109"/>
  <c r="P40" i="110"/>
  <c r="U789" i="109"/>
  <c r="P3837" i="109"/>
  <c r="U3573" i="109"/>
  <c r="T831" i="109"/>
  <c r="T837" i="109"/>
  <c r="R4021" i="109"/>
  <c r="S2036" i="109"/>
  <c r="V2197" i="109"/>
  <c r="P2114" i="112"/>
  <c r="W3073" i="109"/>
  <c r="S4120" i="109"/>
  <c r="Q2812" i="109"/>
  <c r="Y2671" i="109"/>
  <c r="U1948" i="109"/>
  <c r="Q3405" i="109"/>
  <c r="U3471" i="109"/>
  <c r="X762" i="109"/>
  <c r="R172" i="109"/>
  <c r="N2688" i="112"/>
  <c r="W3495" i="109"/>
  <c r="R3042" i="109"/>
  <c r="T3212" i="109"/>
  <c r="Y3800" i="109"/>
  <c r="N2233" i="112"/>
  <c r="S3141" i="109"/>
  <c r="R2029" i="109"/>
  <c r="T3782" i="109"/>
  <c r="W274" i="109"/>
  <c r="V2343" i="109"/>
  <c r="X931" i="109"/>
  <c r="N2573" i="112"/>
  <c r="T4042" i="109"/>
  <c r="Q2012" i="112"/>
  <c r="X3177" i="109"/>
  <c r="P807" i="112"/>
  <c r="Q1255" i="112"/>
  <c r="X2402" i="109"/>
  <c r="V2039" i="109"/>
  <c r="P2553" i="112"/>
  <c r="Y3189" i="109"/>
  <c r="R187" i="109"/>
  <c r="Q1311" i="109"/>
  <c r="P917" i="109"/>
  <c r="Q3117" i="109"/>
  <c r="N2625" i="112"/>
  <c r="R1990" i="109"/>
  <c r="U1630" i="109"/>
  <c r="S944" i="109"/>
  <c r="O907" i="109"/>
  <c r="O2326" i="112"/>
  <c r="P2063" i="109"/>
  <c r="O1491" i="109"/>
  <c r="N1842" i="109"/>
  <c r="Q2700" i="109"/>
  <c r="N2002" i="109"/>
  <c r="O1467" i="109"/>
  <c r="R919" i="109"/>
  <c r="P1989" i="112"/>
  <c r="N1065" i="112"/>
  <c r="Q4116" i="109"/>
  <c r="W2765" i="109"/>
  <c r="R1023" i="109"/>
  <c r="O1956" i="112"/>
  <c r="N1165" i="112"/>
  <c r="P2566" i="112"/>
  <c r="N940" i="109"/>
  <c r="Q2039" i="109"/>
  <c r="N1712" i="112"/>
  <c r="N4051" i="109"/>
  <c r="R4300" i="109"/>
  <c r="Q1257" i="112"/>
  <c r="S3524" i="109"/>
  <c r="P655" i="109"/>
  <c r="Q2672" i="112"/>
  <c r="W2639" i="109"/>
  <c r="R3935" i="109"/>
  <c r="Q2421" i="112"/>
  <c r="U141" i="109"/>
  <c r="Z3219" i="109"/>
  <c r="X783" i="109"/>
  <c r="N1776" i="112"/>
  <c r="Q1985" i="109"/>
  <c r="P760" i="109"/>
  <c r="L70" i="110"/>
  <c r="O277" i="109"/>
  <c r="P1895" i="112"/>
  <c r="N2566" i="112"/>
  <c r="P539" i="112"/>
  <c r="V620" i="109"/>
  <c r="N2134" i="112"/>
  <c r="U3417" i="109"/>
  <c r="T3388" i="109"/>
  <c r="V1003" i="109"/>
  <c r="R2069" i="112"/>
  <c r="O1276" i="109"/>
  <c r="S2782" i="109"/>
  <c r="S915" i="109"/>
  <c r="N2356" i="109"/>
  <c r="P2092" i="112"/>
  <c r="W2631" i="109"/>
  <c r="R49" i="109"/>
  <c r="Y4191" i="109"/>
  <c r="Q72" i="110"/>
  <c r="Q3010" i="109"/>
  <c r="P1233" i="112"/>
  <c r="P4200" i="109"/>
  <c r="W4048" i="109"/>
  <c r="P1510" i="109"/>
  <c r="P1155" i="109"/>
  <c r="X1919" i="109"/>
  <c r="Q2692" i="112"/>
  <c r="Y2070" i="109"/>
  <c r="N76" i="109"/>
  <c r="N251" i="112"/>
  <c r="T1532" i="109"/>
  <c r="Z1773" i="109"/>
  <c r="O3041" i="109"/>
  <c r="V3717" i="109"/>
  <c r="Q3727" i="109"/>
  <c r="Q2470" i="112"/>
  <c r="P990" i="112"/>
  <c r="X818" i="109"/>
  <c r="T3398" i="109"/>
  <c r="V445" i="109"/>
  <c r="N2230" i="112"/>
  <c r="U830" i="109"/>
  <c r="Q703" i="112"/>
  <c r="W3388" i="109"/>
  <c r="P2711" i="112"/>
  <c r="O601" i="112"/>
  <c r="U1858" i="109"/>
  <c r="X130" i="109"/>
  <c r="W3420" i="109"/>
  <c r="Y427" i="109"/>
  <c r="P1252" i="112"/>
  <c r="Q3719" i="109"/>
  <c r="Q2608" i="112"/>
  <c r="O966" i="109"/>
  <c r="N1383" i="109"/>
  <c r="W2283" i="109"/>
  <c r="P696" i="112"/>
  <c r="O157" i="110"/>
  <c r="P604" i="112"/>
  <c r="O814" i="109"/>
  <c r="O1103" i="112"/>
  <c r="Q1737" i="112"/>
  <c r="N4275" i="109"/>
  <c r="R2492" i="112"/>
  <c r="X3475" i="109"/>
  <c r="N1052" i="112"/>
  <c r="W3473" i="109"/>
  <c r="V1468" i="109"/>
  <c r="R515" i="109"/>
  <c r="N1426" i="112"/>
  <c r="Y111" i="109"/>
  <c r="R2339" i="109"/>
  <c r="T88" i="109"/>
  <c r="P2778" i="109"/>
  <c r="P2657" i="112"/>
  <c r="Q771" i="112"/>
  <c r="O3180" i="109"/>
  <c r="P576" i="112"/>
  <c r="U976" i="109"/>
  <c r="T1647" i="109"/>
  <c r="P2352" i="112"/>
  <c r="N856" i="112"/>
  <c r="T1362" i="109"/>
  <c r="V2661" i="109"/>
  <c r="U2196" i="109"/>
  <c r="P126" i="109"/>
  <c r="N168" i="112"/>
  <c r="N1947" i="112"/>
  <c r="X1321" i="109"/>
  <c r="W91" i="109"/>
  <c r="Q3799" i="109"/>
  <c r="Q1707" i="109"/>
  <c r="V2800" i="109"/>
  <c r="N2407" i="112"/>
  <c r="T30" i="110"/>
  <c r="O2751" i="109"/>
  <c r="O4293" i="109"/>
  <c r="U52" i="110"/>
  <c r="N76" i="112"/>
  <c r="P3695" i="109"/>
  <c r="V4169" i="109"/>
  <c r="W3432" i="109"/>
  <c r="X3942" i="109"/>
  <c r="Z3978" i="109"/>
  <c r="W518" i="109"/>
  <c r="W1320" i="109"/>
  <c r="N596" i="112"/>
  <c r="R2988" i="109"/>
  <c r="P1463" i="112"/>
  <c r="P3909" i="109"/>
  <c r="N3689" i="109"/>
  <c r="P130" i="109"/>
  <c r="X1885" i="109"/>
  <c r="N3756" i="109"/>
  <c r="M110" i="113"/>
  <c r="P3510" i="109"/>
  <c r="Q1085" i="112"/>
  <c r="S1180" i="109"/>
  <c r="Q2009" i="112"/>
  <c r="R4209" i="109"/>
  <c r="U143" i="110"/>
  <c r="R2068" i="109"/>
  <c r="U3536" i="109"/>
  <c r="Q2739" i="109"/>
  <c r="S2457" i="109"/>
  <c r="R2380" i="109"/>
  <c r="Q1254" i="112"/>
  <c r="R2097" i="109"/>
  <c r="U3043" i="109"/>
  <c r="Q753" i="109"/>
  <c r="S290" i="109"/>
  <c r="O3083" i="109"/>
  <c r="Q2085" i="112"/>
  <c r="O1279" i="112"/>
  <c r="W1217" i="109"/>
  <c r="Z4011" i="109"/>
  <c r="P2694" i="112"/>
  <c r="T4053" i="109"/>
  <c r="Q2704" i="112"/>
  <c r="Q1502" i="109"/>
  <c r="T803" i="109"/>
  <c r="N879" i="109"/>
  <c r="M180" i="110"/>
  <c r="Q788" i="109"/>
  <c r="O4088" i="109"/>
  <c r="P62" i="112"/>
  <c r="R401" i="109"/>
  <c r="T1291" i="109"/>
  <c r="Q2457" i="112"/>
  <c r="O983" i="112"/>
  <c r="S1318" i="109"/>
  <c r="R3676" i="109"/>
  <c r="M58" i="113"/>
  <c r="X2978" i="109"/>
  <c r="R1380" i="112"/>
  <c r="O1741" i="112"/>
  <c r="N2606" i="112"/>
  <c r="N3473" i="109"/>
  <c r="S4127" i="109"/>
  <c r="Q558" i="112"/>
  <c r="Q3861" i="109"/>
  <c r="O4124" i="109"/>
  <c r="Q610" i="112"/>
  <c r="Y1603" i="109"/>
  <c r="N2357" i="109"/>
  <c r="U151" i="110"/>
  <c r="R3093" i="109"/>
  <c r="Z3588" i="109"/>
  <c r="S2256" i="109"/>
  <c r="Z3263" i="109"/>
  <c r="Y1383" i="109"/>
  <c r="T3704" i="109"/>
  <c r="N2340" i="112"/>
  <c r="N1213" i="109"/>
  <c r="T3121" i="109"/>
  <c r="O1301" i="112"/>
  <c r="O2309" i="112"/>
  <c r="V383" i="109"/>
  <c r="W2323" i="109"/>
  <c r="U578" i="109"/>
  <c r="T1660" i="109"/>
  <c r="X3724" i="109"/>
  <c r="N1854" i="112"/>
  <c r="Q548" i="112"/>
  <c r="X4069" i="109"/>
  <c r="X3850" i="109"/>
  <c r="U2814" i="109"/>
  <c r="V925" i="109"/>
  <c r="Q1182" i="109"/>
  <c r="U392" i="109"/>
  <c r="P4069" i="109"/>
  <c r="N1161" i="112"/>
  <c r="V2813" i="109"/>
  <c r="O1892" i="109"/>
  <c r="Q1052" i="112"/>
  <c r="P524" i="112"/>
  <c r="O413" i="112"/>
  <c r="T1183" i="109"/>
  <c r="U3838" i="109"/>
  <c r="N1674" i="109"/>
  <c r="O1507" i="109"/>
  <c r="Y1103" i="109"/>
  <c r="R268" i="109"/>
  <c r="W4034" i="109"/>
  <c r="U1200" i="109"/>
  <c r="O1699" i="112"/>
  <c r="Y2036" i="109"/>
  <c r="N1715" i="109"/>
  <c r="L8" i="113"/>
  <c r="R1140" i="112"/>
  <c r="N103" i="109"/>
  <c r="Q3574" i="109"/>
  <c r="X3927" i="109"/>
  <c r="O3469" i="109"/>
  <c r="U430" i="109"/>
  <c r="N1221" i="112"/>
  <c r="R1584" i="112"/>
  <c r="P1929" i="112"/>
  <c r="Y765" i="109"/>
  <c r="U2297" i="109"/>
  <c r="N2815" i="109"/>
  <c r="Q2216" i="112"/>
  <c r="S3347" i="109"/>
  <c r="Q873" i="109"/>
  <c r="Q135" i="112"/>
  <c r="S3150" i="109"/>
  <c r="T2080" i="109"/>
  <c r="P1163" i="112"/>
  <c r="P283" i="112"/>
  <c r="N2661" i="112"/>
  <c r="N859" i="112"/>
  <c r="V2067" i="109"/>
  <c r="O2215" i="112"/>
  <c r="V4273" i="109"/>
  <c r="Q2378" i="112"/>
  <c r="T2970" i="109"/>
  <c r="O2617" i="112"/>
  <c r="L41" i="110"/>
  <c r="N3845" i="109"/>
  <c r="P168" i="112"/>
  <c r="P2629" i="112"/>
  <c r="Q3384" i="109"/>
  <c r="T1914" i="109"/>
  <c r="X4155" i="109"/>
  <c r="Q1707" i="112"/>
  <c r="R2589" i="109"/>
  <c r="O1551" i="112"/>
  <c r="P1957" i="112"/>
  <c r="N3883" i="109"/>
  <c r="O401" i="112"/>
  <c r="Q1919" i="112"/>
  <c r="U3780" i="109"/>
  <c r="O2451" i="109"/>
  <c r="R437" i="112"/>
  <c r="R879" i="112"/>
  <c r="O481" i="112"/>
  <c r="P1188" i="109"/>
  <c r="O765" i="109"/>
  <c r="R2301" i="112"/>
  <c r="L57" i="110"/>
  <c r="X4090" i="109"/>
  <c r="O773" i="109"/>
  <c r="U3900" i="109"/>
  <c r="N1231" i="109"/>
  <c r="P1471" i="112"/>
  <c r="X3497" i="109"/>
  <c r="W572" i="109"/>
  <c r="N2241" i="112"/>
  <c r="L149" i="113"/>
  <c r="S473" i="109"/>
  <c r="O842" i="112"/>
  <c r="S4089" i="109"/>
  <c r="Q895" i="109"/>
  <c r="R140" i="109"/>
  <c r="N622" i="109"/>
  <c r="O2356" i="112"/>
  <c r="O2456" i="109"/>
  <c r="O2838" i="109"/>
  <c r="P2571" i="109"/>
  <c r="S2926" i="109"/>
  <c r="O3211" i="109"/>
  <c r="Q1676" i="109"/>
  <c r="O957" i="112"/>
  <c r="V2295" i="109"/>
  <c r="Y4111" i="109"/>
  <c r="O733" i="109"/>
  <c r="L97" i="113"/>
  <c r="P1990" i="112"/>
  <c r="S549" i="109"/>
  <c r="U2337" i="109"/>
  <c r="Q1717" i="112"/>
  <c r="N2065" i="109"/>
  <c r="Q1659" i="112"/>
  <c r="W3750" i="109"/>
  <c r="U1498" i="109"/>
  <c r="O1264" i="109"/>
  <c r="N181" i="112"/>
  <c r="Q2375" i="112"/>
  <c r="S209" i="109"/>
  <c r="T3124" i="109"/>
  <c r="R368" i="109"/>
  <c r="T1987" i="109"/>
  <c r="U3119" i="109"/>
  <c r="P1234" i="112"/>
  <c r="V85" i="109"/>
  <c r="V3181" i="109"/>
  <c r="R425" i="112"/>
  <c r="N1245" i="112"/>
  <c r="P3386" i="109"/>
  <c r="W2444" i="109"/>
  <c r="Q1759" i="112"/>
  <c r="W4301" i="109"/>
  <c r="Y2706" i="109"/>
  <c r="N3813" i="109"/>
  <c r="K28" i="113"/>
  <c r="R3403" i="109"/>
  <c r="P1886" i="112"/>
  <c r="Y1858" i="109"/>
  <c r="P3577" i="109"/>
  <c r="P4161" i="109"/>
  <c r="Q1660" i="112"/>
  <c r="O44" i="109"/>
  <c r="V529" i="109"/>
  <c r="P1750" i="109"/>
  <c r="W4267" i="109"/>
  <c r="S1167" i="109"/>
  <c r="R3799" i="109"/>
  <c r="N2014" i="109"/>
  <c r="T4041" i="109"/>
  <c r="X879" i="109"/>
  <c r="U130" i="109"/>
  <c r="R1148" i="109"/>
  <c r="P510" i="112"/>
  <c r="W1924" i="109"/>
  <c r="O2946" i="109"/>
  <c r="U1491" i="109"/>
  <c r="O2662" i="112"/>
  <c r="P1936" i="109"/>
  <c r="V1216" i="109"/>
  <c r="R3325" i="109"/>
  <c r="O20" i="109"/>
  <c r="P106" i="112"/>
  <c r="V1653" i="109"/>
  <c r="V456" i="109"/>
  <c r="O4064" i="109"/>
  <c r="Y3466" i="109"/>
  <c r="P1954" i="112"/>
  <c r="P938" i="109"/>
  <c r="N231" i="109"/>
  <c r="W2692" i="109"/>
  <c r="V2762" i="109"/>
  <c r="M149" i="113"/>
  <c r="N2161" i="112"/>
  <c r="O43" i="109"/>
  <c r="P1094" i="112"/>
  <c r="P3481" i="109"/>
  <c r="N3174" i="109"/>
  <c r="P1661" i="112"/>
  <c r="T382" i="109"/>
  <c r="S854" i="109"/>
  <c r="Q2140" i="112"/>
  <c r="Y4280" i="109"/>
  <c r="Q51" i="112"/>
  <c r="V753" i="109"/>
  <c r="P1734" i="112"/>
  <c r="Y1727" i="109"/>
  <c r="U1137" i="109"/>
  <c r="Q596" i="112"/>
  <c r="X1218" i="109"/>
  <c r="O615" i="112"/>
  <c r="O1685" i="112"/>
  <c r="O2598" i="112"/>
  <c r="N602" i="112"/>
  <c r="O1392" i="112"/>
  <c r="R1361" i="112"/>
  <c r="W66" i="109"/>
  <c r="R3548" i="109"/>
  <c r="P4081" i="109"/>
  <c r="T2777" i="109"/>
  <c r="O1874" i="112"/>
  <c r="X2481" i="109"/>
  <c r="T796" i="109"/>
  <c r="O2454" i="109"/>
  <c r="X4239" i="109"/>
  <c r="P499" i="112"/>
  <c r="X2479" i="109"/>
  <c r="Q1340" i="109"/>
  <c r="Q84" i="110"/>
  <c r="V887" i="109"/>
  <c r="N1290" i="112"/>
  <c r="O757" i="112"/>
  <c r="Y2399" i="109"/>
  <c r="U2836" i="109"/>
  <c r="Y3147" i="109"/>
  <c r="R1809" i="112"/>
  <c r="N1119" i="109"/>
  <c r="W1159" i="109"/>
  <c r="Q275" i="112"/>
  <c r="O219" i="109"/>
  <c r="Y33" i="109"/>
  <c r="N2399" i="109"/>
  <c r="Y2224" i="109"/>
  <c r="O1282" i="109"/>
  <c r="S4231" i="109"/>
  <c r="Q1593" i="109"/>
  <c r="V804" i="109"/>
  <c r="P1654" i="112"/>
  <c r="M116" i="113"/>
  <c r="P3885" i="109"/>
  <c r="W2045" i="109"/>
  <c r="N1152" i="109"/>
  <c r="T3873" i="109"/>
  <c r="N2091" i="112"/>
  <c r="Y1599" i="109"/>
  <c r="X785" i="109"/>
  <c r="P2563" i="112"/>
  <c r="Q1016" i="112"/>
  <c r="Z2509" i="109"/>
  <c r="M45" i="113"/>
  <c r="S2029" i="109"/>
  <c r="U2464" i="109"/>
  <c r="Q2001" i="112"/>
  <c r="N1397" i="112"/>
  <c r="Q3087" i="109"/>
  <c r="P289" i="109"/>
  <c r="R2028" i="109"/>
  <c r="Y1553" i="109"/>
  <c r="V3357" i="109"/>
  <c r="V3413" i="109"/>
  <c r="P2056" i="109"/>
  <c r="X1718" i="109"/>
  <c r="V4252" i="109"/>
  <c r="T44" i="109"/>
  <c r="X450" i="109"/>
  <c r="W1580" i="109"/>
  <c r="Q2560" i="112"/>
  <c r="N2546" i="112"/>
  <c r="O201" i="109"/>
  <c r="X3058" i="109"/>
  <c r="Y2296" i="109"/>
  <c r="O172" i="110"/>
  <c r="L6" i="113"/>
  <c r="V3537" i="109"/>
  <c r="W165" i="109"/>
  <c r="O62" i="112"/>
  <c r="Q349" i="112"/>
  <c r="Y2993" i="109"/>
  <c r="R2759" i="112"/>
  <c r="R175" i="110"/>
  <c r="Z3973" i="109"/>
  <c r="R2275" i="112"/>
  <c r="X4211" i="109"/>
  <c r="P1982" i="112"/>
  <c r="W1875" i="109"/>
  <c r="Y2440" i="109"/>
  <c r="Q1908" i="112"/>
  <c r="T809" i="109"/>
  <c r="W874" i="109"/>
  <c r="N947" i="109"/>
  <c r="P2390" i="109"/>
  <c r="S276" i="109"/>
  <c r="J14" i="113"/>
  <c r="U1347" i="109"/>
  <c r="Z3268" i="109"/>
  <c r="P732" i="109"/>
  <c r="S1677" i="109"/>
  <c r="P108" i="112"/>
  <c r="P4139" i="109"/>
  <c r="S86" i="110"/>
  <c r="U2980" i="109"/>
  <c r="Y1891" i="109"/>
  <c r="P2480" i="112"/>
  <c r="P1519" i="109"/>
  <c r="O1381" i="109"/>
  <c r="P174" i="110"/>
  <c r="Q1271" i="112"/>
  <c r="O2180" i="112"/>
  <c r="T3863" i="109"/>
  <c r="W2669" i="109"/>
  <c r="N4177" i="109"/>
  <c r="R2395" i="109"/>
  <c r="K39" i="110"/>
  <c r="T1958" i="109"/>
  <c r="Q1532" i="112"/>
  <c r="X3829" i="109"/>
  <c r="P584" i="112"/>
  <c r="Q1663" i="109"/>
  <c r="Y2383" i="109"/>
  <c r="T3570" i="109"/>
  <c r="W3056" i="109"/>
  <c r="N2096" i="112"/>
  <c r="W2298" i="109"/>
  <c r="Y969" i="109"/>
  <c r="T4034" i="109"/>
  <c r="P423" i="109"/>
  <c r="X3890" i="109"/>
  <c r="P1414" i="112"/>
  <c r="U1839" i="109"/>
  <c r="V3665" i="109"/>
  <c r="S2706" i="109"/>
  <c r="P104" i="112"/>
  <c r="V2397" i="109"/>
  <c r="U1933" i="109"/>
  <c r="P260" i="112"/>
  <c r="N2149" i="112"/>
  <c r="T2444" i="109"/>
  <c r="N1059" i="112"/>
  <c r="N2946" i="109"/>
  <c r="V1378" i="109"/>
  <c r="R3440" i="109"/>
  <c r="O430" i="109"/>
  <c r="P303" i="112"/>
  <c r="S1312" i="109"/>
  <c r="Q927" i="112"/>
  <c r="X1551" i="109"/>
  <c r="X483" i="109"/>
  <c r="Q1278" i="112"/>
  <c r="O2535" i="112"/>
  <c r="O4283" i="109"/>
  <c r="V1265" i="109"/>
  <c r="Q353" i="112"/>
  <c r="T236" i="109"/>
  <c r="Z2875" i="109"/>
  <c r="V3167" i="109"/>
  <c r="P823" i="109"/>
  <c r="S3445" i="109"/>
  <c r="R1962" i="109"/>
  <c r="R1337" i="112"/>
  <c r="N2317" i="112"/>
  <c r="N2667" i="112"/>
  <c r="P1053" i="112"/>
  <c r="N566" i="112"/>
  <c r="W1501" i="109"/>
  <c r="R546" i="109"/>
  <c r="R3060" i="109"/>
  <c r="Y4083" i="109"/>
  <c r="N71" i="112"/>
  <c r="K142" i="113"/>
  <c r="T4102" i="109"/>
  <c r="T1241" i="109"/>
  <c r="T2559" i="109"/>
  <c r="N472" i="109"/>
  <c r="N1556" i="109"/>
  <c r="N3510" i="109"/>
  <c r="T798" i="109"/>
  <c r="N1042" i="112"/>
  <c r="X805" i="109"/>
  <c r="Y1018" i="109"/>
  <c r="O2183" i="112"/>
  <c r="N1743" i="112"/>
  <c r="U115" i="109"/>
  <c r="P4122" i="109"/>
  <c r="U1565" i="109"/>
  <c r="O367" i="109"/>
  <c r="S3068" i="109"/>
  <c r="P1648" i="112"/>
  <c r="W3196" i="109"/>
  <c r="V2456" i="109"/>
  <c r="P2079" i="112"/>
  <c r="P1652" i="112"/>
  <c r="P811" i="112"/>
  <c r="T528" i="109"/>
  <c r="W3835" i="109"/>
  <c r="O1218" i="109"/>
  <c r="N2249" i="112"/>
  <c r="O1646" i="112"/>
  <c r="P2375" i="112"/>
  <c r="Q2079" i="109"/>
  <c r="Y3911" i="109"/>
  <c r="Z1092" i="109"/>
  <c r="V643" i="109"/>
  <c r="X3869" i="109"/>
  <c r="R993" i="109"/>
  <c r="Q255" i="112"/>
  <c r="X3135" i="109"/>
  <c r="P4278" i="109"/>
  <c r="K71" i="113"/>
  <c r="R3004" i="109"/>
  <c r="P2007" i="112"/>
  <c r="S3908" i="109"/>
  <c r="Y4070" i="109"/>
  <c r="O75" i="110"/>
  <c r="S210" i="109"/>
  <c r="Q1292" i="109"/>
  <c r="W147" i="109"/>
  <c r="T2071" i="109"/>
  <c r="P3712" i="109"/>
  <c r="Y1515" i="109"/>
  <c r="W5" i="109"/>
  <c r="X2789" i="109"/>
  <c r="T165" i="109"/>
  <c r="O1512" i="112"/>
  <c r="O4060" i="109"/>
  <c r="P52" i="110"/>
  <c r="R1172" i="109"/>
  <c r="U3918" i="109"/>
  <c r="R1642" i="109"/>
  <c r="U3930" i="109"/>
  <c r="W4049" i="109"/>
  <c r="Q1886" i="112"/>
  <c r="Q3552" i="109"/>
  <c r="S1946" i="109"/>
  <c r="Y4032" i="109"/>
  <c r="R3757" i="109"/>
  <c r="V3209" i="109"/>
  <c r="Z3986" i="109"/>
  <c r="T3858" i="109"/>
  <c r="Y3907" i="109"/>
  <c r="U131" i="110"/>
  <c r="Y1666" i="109"/>
  <c r="N2562" i="112"/>
  <c r="L156" i="113"/>
  <c r="Y587" i="109"/>
  <c r="Q249" i="109"/>
  <c r="N77" i="109"/>
  <c r="R455" i="109"/>
  <c r="O2676" i="112"/>
  <c r="M167" i="113"/>
  <c r="V2409" i="109"/>
  <c r="R2033" i="112"/>
  <c r="U3929" i="109"/>
  <c r="V975" i="109"/>
  <c r="T500" i="109"/>
  <c r="T2198" i="109"/>
  <c r="R495" i="109"/>
  <c r="X444" i="109"/>
  <c r="O2436" i="112"/>
  <c r="N742" i="109"/>
  <c r="U3486" i="109"/>
  <c r="R2034" i="112"/>
  <c r="Q884" i="109"/>
  <c r="N1178" i="112"/>
  <c r="P1939" i="109"/>
  <c r="Y3308" i="109"/>
  <c r="O535" i="112"/>
  <c r="O1515" i="112"/>
  <c r="Z2882" i="109"/>
  <c r="Q2198" i="112"/>
  <c r="O2350" i="112"/>
  <c r="Z3989" i="109"/>
  <c r="P3375" i="109"/>
  <c r="O518" i="109"/>
  <c r="P55" i="110"/>
  <c r="Q1680" i="112"/>
  <c r="W3572" i="109"/>
  <c r="U48" i="109"/>
  <c r="Y4294" i="109"/>
  <c r="Q696" i="112"/>
  <c r="Q906" i="109"/>
  <c r="J68" i="113"/>
  <c r="W480" i="109"/>
  <c r="Q1641" i="112"/>
  <c r="P1528" i="109"/>
  <c r="U582" i="109"/>
  <c r="P1104" i="112"/>
  <c r="Y127" i="109"/>
  <c r="W2623" i="109"/>
  <c r="M151" i="110"/>
  <c r="T3694" i="109"/>
  <c r="U3442" i="109"/>
  <c r="X1228" i="109"/>
  <c r="N27" i="110"/>
  <c r="X1338" i="109"/>
  <c r="T1917" i="109"/>
  <c r="P2280" i="109"/>
  <c r="T395" i="109"/>
  <c r="N6" i="109"/>
  <c r="T3528" i="109"/>
  <c r="K160" i="113"/>
  <c r="N1641" i="112"/>
  <c r="N2981" i="109"/>
  <c r="N2201" i="112"/>
  <c r="V124" i="109"/>
  <c r="Q1652" i="112"/>
  <c r="X1926" i="109"/>
  <c r="Q3363" i="109"/>
  <c r="Q1526" i="112"/>
  <c r="N1591" i="109"/>
  <c r="N1311" i="109"/>
  <c r="W2261" i="109"/>
  <c r="T4288" i="109"/>
  <c r="Q783" i="112"/>
  <c r="S568" i="109"/>
  <c r="V3741" i="109"/>
  <c r="W3484" i="109"/>
  <c r="N287" i="109"/>
  <c r="Q577" i="109"/>
  <c r="U3113" i="109"/>
  <c r="O2575" i="109"/>
  <c r="Y3839" i="109"/>
  <c r="N1502" i="112"/>
  <c r="U926" i="109"/>
  <c r="P2708" i="112"/>
  <c r="Q966" i="112"/>
  <c r="T1255" i="109"/>
  <c r="N1323" i="109"/>
  <c r="P3698" i="109"/>
  <c r="O288" i="109"/>
  <c r="O3916" i="109"/>
  <c r="N2377" i="112"/>
  <c r="N2267" i="109"/>
  <c r="Q2629" i="112"/>
  <c r="S987" i="109"/>
  <c r="R2756" i="112"/>
  <c r="T3883" i="109"/>
  <c r="Q1025" i="112"/>
  <c r="N3777" i="109"/>
  <c r="T574" i="109"/>
  <c r="P265" i="112"/>
  <c r="N2284" i="109"/>
  <c r="X1171" i="109"/>
  <c r="Q1665" i="112"/>
  <c r="W3654" i="109"/>
  <c r="R2297" i="109"/>
  <c r="P128" i="110"/>
  <c r="W777" i="109"/>
  <c r="S3557" i="109"/>
  <c r="O1610" i="109"/>
  <c r="U221" i="109"/>
  <c r="K8" i="110"/>
  <c r="M114" i="110"/>
  <c r="T1504" i="109"/>
  <c r="Q3764" i="109"/>
  <c r="V1143" i="109"/>
  <c r="T1334" i="109"/>
  <c r="Z1030" i="109"/>
  <c r="W1348" i="109"/>
  <c r="T1014" i="109"/>
  <c r="X1944" i="109"/>
  <c r="P2781" i="109"/>
  <c r="R3892" i="109"/>
  <c r="X1636" i="109"/>
  <c r="T89" i="109"/>
  <c r="Y2052" i="109"/>
  <c r="X2029" i="109"/>
  <c r="U54" i="110"/>
  <c r="S3849" i="109"/>
  <c r="U1878" i="109"/>
  <c r="P1679" i="112"/>
  <c r="T3198" i="109"/>
  <c r="S2226" i="109"/>
  <c r="R3943" i="109"/>
  <c r="O43" i="110"/>
  <c r="Y2097" i="109"/>
  <c r="Y240" i="109"/>
  <c r="U180" i="110"/>
  <c r="O958" i="109"/>
  <c r="X3037" i="109"/>
  <c r="Z2530" i="109"/>
  <c r="U818" i="109"/>
  <c r="W3747" i="109"/>
  <c r="P1171" i="109"/>
  <c r="Y605" i="109"/>
  <c r="N1232" i="112"/>
  <c r="Q638" i="112"/>
  <c r="Z3639" i="109"/>
  <c r="Q813" i="112"/>
  <c r="N744" i="109"/>
  <c r="R2244" i="109"/>
  <c r="N2038" i="109"/>
  <c r="O3481" i="109"/>
  <c r="P209" i="109"/>
  <c r="X3074" i="109"/>
  <c r="R1118" i="112"/>
  <c r="Q1938" i="109"/>
  <c r="O1042" i="112"/>
  <c r="O3114" i="109"/>
  <c r="Q732" i="112"/>
  <c r="O1743" i="112"/>
  <c r="T2307" i="109"/>
  <c r="W2616" i="109"/>
  <c r="N527" i="112"/>
  <c r="N2243" i="109"/>
  <c r="Q1166" i="109"/>
  <c r="Q704" i="112"/>
  <c r="U3842" i="109"/>
  <c r="S3189" i="109"/>
  <c r="M95" i="113"/>
  <c r="R1388" i="109"/>
  <c r="W379" i="109"/>
  <c r="O84" i="112"/>
  <c r="V3309" i="109"/>
  <c r="N2298" i="109"/>
  <c r="W1229" i="109"/>
  <c r="U1368" i="109"/>
  <c r="T3140" i="109"/>
  <c r="Q1425" i="112"/>
  <c r="W3117" i="109"/>
  <c r="O3536" i="109"/>
  <c r="O1192" i="112"/>
  <c r="N2252" i="112"/>
  <c r="O2095" i="109"/>
  <c r="R658" i="112"/>
  <c r="Y908" i="109"/>
  <c r="R2658" i="109"/>
  <c r="O2086" i="112"/>
  <c r="P3403" i="109"/>
  <c r="O174" i="112"/>
  <c r="T635" i="109"/>
  <c r="N2720" i="109"/>
  <c r="Q4143" i="109"/>
  <c r="U3173" i="109"/>
  <c r="N268" i="112"/>
  <c r="W4062" i="109"/>
  <c r="Q2168" i="112"/>
  <c r="Q3139" i="109"/>
  <c r="T473" i="109"/>
  <c r="N825" i="112"/>
  <c r="V1295" i="109"/>
  <c r="P4065" i="109"/>
  <c r="V1358" i="109"/>
  <c r="T3332" i="109"/>
  <c r="U1279" i="109"/>
  <c r="O2762" i="109"/>
  <c r="X4184" i="109"/>
  <c r="P3705" i="109"/>
  <c r="S1215" i="109"/>
  <c r="S2821" i="109"/>
  <c r="R91" i="109"/>
  <c r="Y4017" i="109"/>
  <c r="P629" i="112"/>
  <c r="X4153" i="109"/>
  <c r="W4203" i="109"/>
  <c r="P151" i="110"/>
  <c r="V760" i="109"/>
  <c r="V909" i="109"/>
  <c r="T1226" i="109"/>
  <c r="Q2473" i="109"/>
  <c r="X1582" i="109"/>
  <c r="Q1472" i="109"/>
  <c r="T3355" i="109"/>
  <c r="W444" i="109"/>
  <c r="W3661" i="109"/>
  <c r="P1506" i="109"/>
  <c r="O385" i="112"/>
  <c r="W1640" i="109"/>
  <c r="P3394" i="109"/>
  <c r="S56" i="110"/>
  <c r="T2935" i="109"/>
  <c r="N3083" i="109"/>
  <c r="N152" i="109"/>
  <c r="T3100" i="109"/>
  <c r="P1649" i="112"/>
  <c r="S1286" i="109"/>
  <c r="R891" i="109"/>
  <c r="P2586" i="109"/>
  <c r="O96" i="112"/>
  <c r="X2280" i="109"/>
  <c r="R1677" i="109"/>
  <c r="U2599" i="109"/>
  <c r="U553" i="109"/>
  <c r="S2767" i="109"/>
  <c r="P1521" i="112"/>
  <c r="Q1665" i="109"/>
  <c r="O433" i="109"/>
  <c r="N4155" i="109"/>
  <c r="U3072" i="109"/>
  <c r="U1371" i="109"/>
  <c r="V477" i="109"/>
  <c r="P3396" i="109"/>
  <c r="Z2890" i="109"/>
  <c r="O4097" i="109"/>
  <c r="O1529" i="112"/>
  <c r="T572" i="109"/>
  <c r="T4155" i="109"/>
  <c r="O1106" i="109"/>
  <c r="T3353" i="109"/>
  <c r="R3928" i="109"/>
  <c r="N1654" i="109"/>
  <c r="P3484" i="109"/>
  <c r="N2595" i="112"/>
  <c r="T1475" i="109"/>
  <c r="Y2012" i="109"/>
  <c r="R1377" i="112"/>
  <c r="Z3623" i="109"/>
  <c r="L179" i="113"/>
  <c r="N1431" i="112"/>
  <c r="N1675" i="112"/>
  <c r="T491" i="109"/>
  <c r="N2367" i="112"/>
  <c r="T1572" i="109"/>
  <c r="P1623" i="109"/>
  <c r="N3929" i="109"/>
  <c r="Q1969" i="109"/>
  <c r="V2003" i="109"/>
  <c r="W2940" i="109"/>
  <c r="O102" i="112"/>
  <c r="S4107" i="109"/>
  <c r="V2735" i="109"/>
  <c r="R100" i="109"/>
  <c r="P210" i="109"/>
  <c r="Y2001" i="109"/>
  <c r="T148" i="110"/>
  <c r="X1533" i="109"/>
  <c r="Q924" i="112"/>
  <c r="R3096" i="109"/>
  <c r="W3567" i="109"/>
  <c r="S3426" i="109"/>
  <c r="S847" i="109"/>
  <c r="R4288" i="109"/>
  <c r="Q2952" i="109"/>
  <c r="O2412" i="109"/>
  <c r="O522" i="109"/>
  <c r="T3153" i="109"/>
  <c r="O1742" i="112"/>
  <c r="X3727" i="109"/>
  <c r="M161" i="113"/>
  <c r="Q2728" i="109"/>
  <c r="O1625" i="109"/>
  <c r="Y3202" i="109"/>
  <c r="U4056" i="109"/>
  <c r="N3420" i="109"/>
  <c r="V99" i="109"/>
  <c r="P3016" i="109"/>
  <c r="V3481" i="109"/>
  <c r="Y3841" i="109"/>
  <c r="U969" i="109"/>
  <c r="P1324" i="112"/>
  <c r="W3778" i="109"/>
  <c r="Z2129" i="109"/>
  <c r="S781" i="109"/>
  <c r="S1484" i="109"/>
  <c r="P2089" i="112"/>
  <c r="Y900" i="109"/>
  <c r="V2351" i="109"/>
  <c r="P444" i="109"/>
  <c r="U3729" i="109"/>
  <c r="O848" i="109"/>
  <c r="V3385" i="109"/>
  <c r="Q3344" i="109"/>
  <c r="X3895" i="109"/>
  <c r="N1866" i="109"/>
  <c r="P1226" i="109"/>
  <c r="V1934" i="109"/>
  <c r="P252" i="112"/>
  <c r="R1951" i="109"/>
  <c r="Q997" i="109"/>
  <c r="S435" i="109"/>
  <c r="P3709" i="109"/>
  <c r="N1292" i="109"/>
  <c r="X3683" i="109"/>
  <c r="P3697" i="109"/>
  <c r="P2586" i="112"/>
  <c r="Y3576" i="109"/>
  <c r="P2208" i="112"/>
  <c r="Q1786" i="112"/>
  <c r="N388" i="112"/>
  <c r="Q1706" i="112"/>
  <c r="S1128" i="109"/>
  <c r="O2591" i="109"/>
  <c r="X1164" i="109"/>
  <c r="S517" i="109"/>
  <c r="O6" i="112"/>
  <c r="P2614" i="112"/>
  <c r="S148" i="109"/>
  <c r="U1139" i="109"/>
  <c r="Y2229" i="109"/>
  <c r="Y1534" i="109"/>
  <c r="L104" i="113"/>
  <c r="X3855" i="109"/>
  <c r="V2819" i="109"/>
  <c r="Q999" i="109"/>
  <c r="U3563" i="109"/>
  <c r="O792" i="112"/>
  <c r="P3820" i="109"/>
  <c r="Q2125" i="112"/>
  <c r="O2466" i="112"/>
  <c r="V3693" i="109"/>
  <c r="W3204" i="109"/>
  <c r="W3422" i="109"/>
  <c r="S3789" i="109"/>
  <c r="W1548" i="109"/>
  <c r="R2529" i="112"/>
  <c r="W1304" i="109"/>
  <c r="U1961" i="109"/>
  <c r="Z1068" i="109"/>
  <c r="S1547" i="109"/>
  <c r="U4061" i="109"/>
  <c r="P3114" i="109"/>
  <c r="T1196" i="109"/>
  <c r="O751" i="112"/>
  <c r="T2708" i="109"/>
  <c r="O947" i="109"/>
  <c r="S798" i="109"/>
  <c r="N2791" i="109"/>
  <c r="R1623" i="109"/>
  <c r="V1185" i="109"/>
  <c r="Q2332" i="112"/>
  <c r="P1988" i="112"/>
  <c r="T1719" i="109"/>
  <c r="X1239" i="109"/>
  <c r="N1694" i="112"/>
  <c r="N784" i="109"/>
  <c r="N1495" i="112"/>
  <c r="U3204" i="109"/>
  <c r="O874" i="112"/>
  <c r="Y3163" i="109"/>
  <c r="W1868" i="109"/>
  <c r="O2937" i="109"/>
  <c r="P490" i="112"/>
  <c r="L150" i="113"/>
  <c r="Q2442" i="112"/>
  <c r="N2536" i="112"/>
  <c r="Q3765" i="109"/>
  <c r="O2821" i="109"/>
  <c r="U1469" i="109"/>
  <c r="R59" i="110"/>
  <c r="P2370" i="112"/>
  <c r="X2647" i="109"/>
  <c r="R2427" i="109"/>
  <c r="N3385" i="109"/>
  <c r="N152" i="112"/>
  <c r="Y1345" i="109"/>
  <c r="W2391" i="109"/>
  <c r="N593" i="112"/>
  <c r="X1341" i="109"/>
  <c r="P2604" i="112"/>
  <c r="Q1605" i="109"/>
  <c r="R106" i="110"/>
  <c r="P135" i="112"/>
  <c r="X1646" i="109"/>
  <c r="Q1972" i="109"/>
  <c r="Z2849" i="109"/>
  <c r="M105" i="110"/>
  <c r="R4251" i="109"/>
  <c r="O2371" i="112"/>
  <c r="X3440" i="109"/>
  <c r="Q2020" i="112"/>
  <c r="P59" i="112"/>
  <c r="Y3321" i="109"/>
  <c r="Y4272" i="109"/>
  <c r="W3713" i="109"/>
  <c r="L126" i="113"/>
  <c r="U3561" i="109"/>
  <c r="R2775" i="109"/>
  <c r="Q3695" i="109"/>
  <c r="S179" i="110"/>
  <c r="S426" i="109"/>
  <c r="X3448" i="109"/>
  <c r="P2329" i="112"/>
  <c r="V1133" i="109"/>
  <c r="P1356" i="109"/>
  <c r="O2553" i="112"/>
  <c r="S860" i="109"/>
  <c r="X3308" i="109"/>
  <c r="V2009" i="109"/>
  <c r="Q1508" i="112"/>
  <c r="Q4097" i="109"/>
  <c r="J141" i="113"/>
  <c r="W3883" i="109"/>
  <c r="W2330" i="109"/>
  <c r="Y1656" i="109"/>
  <c r="U3013" i="109"/>
  <c r="Q422" i="109"/>
  <c r="O2228" i="112"/>
  <c r="Q2649" i="112"/>
  <c r="O813" i="112"/>
  <c r="N605" i="112"/>
  <c r="N373" i="109"/>
  <c r="N59" i="112"/>
  <c r="U1126" i="109"/>
  <c r="S2022" i="109"/>
  <c r="O1876" i="109"/>
  <c r="Q2435" i="112"/>
  <c r="P4155" i="109"/>
  <c r="U1233" i="109"/>
  <c r="P941" i="109"/>
  <c r="Q2350" i="112"/>
  <c r="P2122" i="112"/>
  <c r="X2678" i="109"/>
  <c r="U3919" i="109"/>
  <c r="P1244" i="112"/>
  <c r="N1008" i="109"/>
  <c r="O4062" i="109"/>
  <c r="V4" i="109"/>
  <c r="Q2023" i="112"/>
  <c r="T170" i="109"/>
  <c r="O239" i="112"/>
  <c r="Q2468" i="109"/>
  <c r="X2421" i="109"/>
  <c r="N1699" i="112"/>
  <c r="S213" i="109"/>
  <c r="V109" i="109"/>
  <c r="U104" i="109"/>
  <c r="P1952" i="109"/>
  <c r="L29" i="113"/>
  <c r="Q2583" i="112"/>
  <c r="S768" i="109"/>
  <c r="P4057" i="109"/>
  <c r="R4212" i="109"/>
  <c r="W4094" i="109"/>
  <c r="O145" i="112"/>
  <c r="P1373" i="109"/>
  <c r="V3753" i="109"/>
  <c r="T4192" i="109"/>
  <c r="Q1982" i="112"/>
  <c r="V2374" i="109"/>
  <c r="P3871" i="109"/>
  <c r="Y2767" i="109"/>
  <c r="N2255" i="109"/>
  <c r="N85" i="110"/>
  <c r="R2019" i="109"/>
  <c r="P2380" i="109"/>
  <c r="Q1463" i="109"/>
  <c r="N72" i="110"/>
  <c r="Q2029" i="109"/>
  <c r="X4154" i="109"/>
  <c r="Y1004" i="109"/>
  <c r="Q468" i="112"/>
  <c r="V2999" i="109"/>
  <c r="S2385" i="109"/>
  <c r="O378" i="112"/>
  <c r="P108" i="109"/>
  <c r="S1971" i="109"/>
  <c r="S584" i="109"/>
  <c r="Q505" i="109"/>
  <c r="R4266" i="109"/>
  <c r="P1714" i="112"/>
  <c r="K150" i="113"/>
  <c r="Q4307" i="109"/>
  <c r="O304" i="112"/>
  <c r="N532" i="109"/>
  <c r="N3769" i="109"/>
  <c r="P1772" i="112"/>
  <c r="P3927" i="109"/>
  <c r="Q1656" i="109"/>
  <c r="O61" i="110"/>
  <c r="N4284" i="109"/>
  <c r="O1183" i="112"/>
  <c r="N935" i="112"/>
  <c r="T230" i="109"/>
  <c r="R2497" i="112"/>
  <c r="U815" i="109"/>
  <c r="Q2214" i="112"/>
  <c r="P2423" i="109"/>
  <c r="W4143" i="109"/>
  <c r="S4168" i="109"/>
  <c r="N2785" i="109"/>
  <c r="W2667" i="109"/>
  <c r="P503" i="109"/>
  <c r="N4185" i="109"/>
  <c r="N1926" i="112"/>
  <c r="V2369" i="109"/>
  <c r="T4276" i="109"/>
  <c r="N1706" i="112"/>
  <c r="P2443" i="109"/>
  <c r="V842" i="109"/>
  <c r="P4056" i="109"/>
  <c r="O2410" i="112"/>
  <c r="O980" i="109"/>
  <c r="L130" i="110"/>
  <c r="O3710" i="109"/>
  <c r="K16" i="113"/>
  <c r="L100" i="113"/>
  <c r="O630" i="109"/>
  <c r="Q2562" i="109"/>
  <c r="N619" i="109"/>
  <c r="U3764" i="109"/>
  <c r="O1192" i="109"/>
  <c r="O3340" i="109"/>
  <c r="Q1168" i="109"/>
  <c r="Q571" i="112"/>
  <c r="Y370" i="109"/>
  <c r="O266" i="109"/>
  <c r="O3681" i="109"/>
  <c r="X72" i="109"/>
  <c r="Q764" i="109"/>
  <c r="W3491" i="109"/>
  <c r="T1975" i="109"/>
  <c r="P525" i="109"/>
  <c r="W2265" i="109"/>
  <c r="Y2007" i="109"/>
  <c r="Z3976" i="109"/>
  <c r="W1463" i="109"/>
  <c r="P1521" i="109"/>
  <c r="O3363" i="109"/>
  <c r="T197" i="109"/>
  <c r="T3940" i="109"/>
  <c r="K98" i="110"/>
  <c r="N841" i="109"/>
  <c r="U1590" i="109"/>
  <c r="P2161" i="112"/>
  <c r="U3832" i="109"/>
  <c r="P266" i="109"/>
  <c r="W3657" i="109"/>
  <c r="P890" i="109"/>
  <c r="O1204" i="112"/>
  <c r="P2393" i="109"/>
  <c r="R2001" i="109"/>
  <c r="P1554" i="112"/>
  <c r="V199" i="109"/>
  <c r="U4193" i="109"/>
  <c r="Q1751" i="109"/>
  <c r="X850" i="109"/>
  <c r="Q385" i="112"/>
  <c r="P1572" i="109"/>
  <c r="N2383" i="112"/>
  <c r="O2441" i="109"/>
  <c r="Q1633" i="109"/>
  <c r="Q970" i="112"/>
  <c r="P1105" i="112"/>
  <c r="N787" i="109"/>
  <c r="N113" i="109"/>
  <c r="P623" i="112"/>
  <c r="Y2062" i="109"/>
  <c r="W3900" i="109"/>
  <c r="Q2651" i="112"/>
  <c r="W3941" i="109"/>
  <c r="Z730" i="109"/>
  <c r="P1719" i="112"/>
  <c r="S2028" i="109"/>
  <c r="R2035" i="109"/>
  <c r="R209" i="112"/>
  <c r="X919" i="109"/>
  <c r="P2438" i="112"/>
  <c r="X561" i="109"/>
  <c r="N3036" i="109"/>
  <c r="Q2835" i="109"/>
  <c r="V3723" i="109"/>
  <c r="P1748" i="109"/>
  <c r="O3163" i="109"/>
  <c r="Q1929" i="112"/>
  <c r="Y2637" i="109"/>
  <c r="X2594" i="109"/>
  <c r="Q1716" i="112"/>
  <c r="P2400" i="112"/>
  <c r="K120" i="110"/>
  <c r="V2815" i="109"/>
  <c r="U3293" i="109"/>
  <c r="Q2594" i="109"/>
  <c r="U165" i="110"/>
  <c r="N730" i="112"/>
  <c r="Y4152" i="109"/>
  <c r="S3033" i="109"/>
  <c r="N1672" i="109"/>
  <c r="N754" i="112"/>
  <c r="W968" i="109"/>
  <c r="R74" i="109"/>
  <c r="S2015" i="109"/>
  <c r="L26" i="113"/>
  <c r="P2002" i="109"/>
  <c r="P4299" i="109"/>
  <c r="W2089" i="109"/>
  <c r="O1929" i="112"/>
  <c r="Q742" i="112"/>
  <c r="N1654" i="112"/>
  <c r="N509" i="112"/>
  <c r="O1794" i="112"/>
  <c r="U1639" i="109"/>
  <c r="R3489" i="109"/>
  <c r="P2214" i="109"/>
  <c r="T539" i="109"/>
  <c r="Q1673" i="109"/>
  <c r="O2345" i="109"/>
  <c r="S2632" i="109"/>
  <c r="P957" i="112"/>
  <c r="W226" i="109"/>
  <c r="Y645" i="109"/>
  <c r="P3557" i="109"/>
  <c r="W4246" i="109"/>
  <c r="N1211" i="109"/>
  <c r="Q3391" i="109"/>
  <c r="V1897" i="109"/>
  <c r="O954" i="112"/>
  <c r="N2412" i="112"/>
  <c r="Q39" i="109"/>
  <c r="Q2391" i="112"/>
  <c r="J9" i="113"/>
  <c r="Y2341" i="109"/>
  <c r="X1354" i="109"/>
  <c r="W922" i="109"/>
  <c r="R519" i="109"/>
  <c r="S537" i="109"/>
  <c r="N1517" i="112"/>
  <c r="P1941" i="112"/>
  <c r="O245" i="109"/>
  <c r="O609" i="112"/>
  <c r="Q803" i="112"/>
  <c r="O1179" i="112"/>
  <c r="T1106" i="109"/>
  <c r="T2625" i="109"/>
  <c r="P3887" i="109"/>
  <c r="O1476" i="109"/>
  <c r="V2944" i="109"/>
  <c r="V1565" i="109"/>
  <c r="R2036" i="109"/>
  <c r="Q3531" i="109"/>
  <c r="T3132" i="109"/>
  <c r="N2222" i="112"/>
  <c r="X3119" i="109"/>
  <c r="N177" i="109"/>
  <c r="T4121" i="109"/>
  <c r="N17" i="112"/>
  <c r="V1679" i="109"/>
  <c r="T1252" i="109"/>
  <c r="N3055" i="109"/>
  <c r="X2028" i="109"/>
  <c r="Y1740" i="109"/>
  <c r="W2748" i="109"/>
  <c r="Q2116" i="112"/>
  <c r="Q927" i="109"/>
  <c r="Q194" i="109"/>
  <c r="N3787" i="109"/>
  <c r="Y2935" i="109"/>
  <c r="Q2406" i="109"/>
  <c r="W3856" i="109"/>
  <c r="R222" i="109"/>
  <c r="Q4160" i="109"/>
  <c r="Q850" i="112"/>
  <c r="N1324" i="112"/>
  <c r="M49" i="113"/>
  <c r="N3451" i="109"/>
  <c r="X1656" i="109"/>
  <c r="Y2011" i="109"/>
  <c r="T927" i="109"/>
  <c r="R649" i="112"/>
  <c r="W257" i="109"/>
  <c r="O2308" i="112"/>
  <c r="P1892" i="112"/>
  <c r="R2848" i="109"/>
  <c r="P2622" i="109"/>
  <c r="N3172" i="109"/>
  <c r="P397" i="109"/>
  <c r="O383" i="109"/>
  <c r="X2197" i="109"/>
  <c r="T3315" i="109"/>
  <c r="P2101" i="109"/>
  <c r="Q983" i="109"/>
  <c r="W1371" i="109"/>
  <c r="W3448" i="109"/>
  <c r="V2263" i="109"/>
  <c r="P1934" i="109"/>
  <c r="U1748" i="109"/>
  <c r="O540" i="112"/>
  <c r="X2420" i="109"/>
  <c r="S67" i="109"/>
  <c r="Q1852" i="109"/>
  <c r="V3454" i="109"/>
  <c r="Y3299" i="109"/>
  <c r="V3296" i="109"/>
  <c r="O1878" i="112"/>
  <c r="R2951" i="109"/>
  <c r="P959" i="112"/>
  <c r="N2846" i="109"/>
  <c r="O135" i="112"/>
  <c r="Y3173" i="109"/>
  <c r="R1122" i="109"/>
  <c r="Z4004" i="109"/>
  <c r="S4049" i="109"/>
  <c r="O3800" i="109"/>
  <c r="N2973" i="109"/>
  <c r="O994" i="112"/>
  <c r="Q1519" i="112"/>
  <c r="P766" i="112"/>
  <c r="Z3614" i="109"/>
  <c r="O2621" i="112"/>
  <c r="T643" i="109"/>
  <c r="X2065" i="109"/>
  <c r="P88" i="110"/>
  <c r="N570" i="112"/>
  <c r="T2669" i="109"/>
  <c r="O1671" i="112"/>
  <c r="P257" i="109"/>
  <c r="W1529" i="109"/>
  <c r="P1381" i="109"/>
  <c r="X3792" i="109"/>
  <c r="Q2453" i="112"/>
  <c r="V4163" i="109"/>
  <c r="O1951" i="112"/>
  <c r="P1301" i="112"/>
  <c r="N2472" i="112"/>
  <c r="O2399" i="112"/>
  <c r="S3374" i="109"/>
  <c r="Y2248" i="109"/>
  <c r="Q74" i="109"/>
  <c r="W3943" i="109"/>
  <c r="O1793" i="112"/>
  <c r="Q1464" i="109"/>
  <c r="Q2829" i="109"/>
  <c r="J24" i="113"/>
  <c r="V3463" i="109"/>
  <c r="P1332" i="112"/>
  <c r="Y2980" i="109"/>
  <c r="R1924" i="109"/>
  <c r="Y2598" i="109"/>
  <c r="K114" i="113"/>
  <c r="Y3115" i="109"/>
  <c r="N1700" i="109"/>
  <c r="Q2063" i="109"/>
  <c r="P2785" i="109"/>
  <c r="N2550" i="112"/>
  <c r="Q1323" i="109"/>
  <c r="X3859" i="109"/>
  <c r="N900" i="109"/>
  <c r="N2418" i="112"/>
  <c r="P3171" i="109"/>
  <c r="S3422" i="109"/>
  <c r="X484" i="109"/>
  <c r="R1672" i="109"/>
  <c r="N1434" i="112"/>
  <c r="Y1202" i="109"/>
  <c r="Q3327" i="109"/>
  <c r="V910" i="109"/>
  <c r="R1136" i="109"/>
  <c r="S1099" i="109"/>
  <c r="T2966" i="109"/>
  <c r="N128" i="110"/>
  <c r="O328" i="112"/>
  <c r="Y4149" i="109"/>
  <c r="X4274" i="109"/>
  <c r="N2539" i="112"/>
  <c r="U791" i="109"/>
  <c r="Q2638" i="112"/>
  <c r="Y4068" i="109"/>
  <c r="P1963" i="109"/>
  <c r="N1968" i="112"/>
  <c r="T2087" i="109"/>
  <c r="Q1238" i="112"/>
  <c r="R651" i="109"/>
  <c r="Q3564" i="109"/>
  <c r="W395" i="109"/>
  <c r="Q738" i="112"/>
  <c r="N4045" i="109"/>
  <c r="Y2231" i="109"/>
  <c r="S633" i="109"/>
  <c r="Q2973" i="109"/>
  <c r="R4160" i="109"/>
  <c r="Z4347" i="109"/>
  <c r="W739" i="109"/>
  <c r="X2970" i="109"/>
  <c r="W4122" i="109"/>
  <c r="N2384" i="109"/>
  <c r="R2108" i="109"/>
  <c r="S4167" i="109"/>
  <c r="Q1695" i="112"/>
  <c r="W3479" i="109"/>
  <c r="P1046" i="112"/>
  <c r="T2944" i="109"/>
  <c r="V2821" i="109"/>
  <c r="O3413" i="109"/>
  <c r="S784" i="109"/>
  <c r="Q1394" i="112"/>
  <c r="O2247" i="112"/>
  <c r="W1112" i="109"/>
  <c r="S546" i="109"/>
  <c r="N491" i="112"/>
  <c r="W2477" i="109"/>
  <c r="P4133" i="109"/>
  <c r="S1236" i="109"/>
  <c r="Q724" i="112"/>
  <c r="O3512" i="109"/>
  <c r="R227" i="109"/>
  <c r="P1473" i="112"/>
  <c r="X1240" i="109"/>
  <c r="S169" i="109"/>
  <c r="W3705" i="109"/>
  <c r="R407" i="109"/>
  <c r="P3138" i="109"/>
  <c r="V546" i="109"/>
  <c r="N3073" i="109"/>
  <c r="M59" i="110"/>
  <c r="P2184" i="112"/>
  <c r="L116" i="110"/>
  <c r="N1334" i="112"/>
  <c r="R1133" i="112"/>
  <c r="S958" i="109"/>
  <c r="R4087" i="109"/>
  <c r="X3179" i="109"/>
  <c r="Q2637" i="112"/>
  <c r="S4094" i="109"/>
  <c r="P1552" i="112"/>
  <c r="Y4254" i="109"/>
  <c r="N238" i="112"/>
  <c r="T4254" i="109"/>
  <c r="T3682" i="109"/>
  <c r="O4211" i="109"/>
  <c r="V1858" i="109"/>
  <c r="S586" i="109"/>
  <c r="N1281" i="112"/>
  <c r="O1651" i="112"/>
  <c r="Q144" i="110"/>
  <c r="S4195" i="109"/>
  <c r="Y3694" i="109"/>
  <c r="P2147" i="112"/>
  <c r="P1041" i="112"/>
  <c r="Z1418" i="109"/>
  <c r="O2712" i="109"/>
  <c r="P2565" i="112"/>
  <c r="T1280" i="109"/>
  <c r="Q177" i="109"/>
  <c r="N542" i="109"/>
  <c r="R2732" i="109"/>
  <c r="O1518" i="112"/>
  <c r="V3887" i="109"/>
  <c r="Z2135" i="109"/>
  <c r="W509" i="109"/>
  <c r="U562" i="109"/>
  <c r="Q2033" i="109"/>
  <c r="J98" i="113"/>
  <c r="Z3283" i="109"/>
  <c r="N312" i="112"/>
  <c r="X3447" i="109"/>
  <c r="S283" i="109"/>
  <c r="Z337" i="109"/>
  <c r="V1517" i="109"/>
  <c r="O1909" i="112"/>
  <c r="O3826" i="109"/>
  <c r="R3033" i="109"/>
  <c r="R3759" i="109"/>
  <c r="N2541" i="112"/>
  <c r="O1586" i="109"/>
  <c r="R2283" i="112"/>
  <c r="S1536" i="109"/>
  <c r="Q1338" i="109"/>
  <c r="N67" i="112"/>
  <c r="W1265" i="109"/>
  <c r="Q2329" i="112"/>
  <c r="U3559" i="109"/>
  <c r="P2626" i="112"/>
  <c r="Z364" i="109"/>
  <c r="N1213" i="112"/>
  <c r="P2431" i="112"/>
  <c r="N858" i="112"/>
  <c r="Q130" i="112"/>
  <c r="O2936" i="109"/>
  <c r="Q918" i="109"/>
  <c r="W1136" i="109"/>
  <c r="N2668" i="109"/>
  <c r="P968" i="112"/>
  <c r="R3904" i="109"/>
  <c r="S4130" i="109"/>
  <c r="N2199" i="112"/>
  <c r="Q1942" i="112"/>
  <c r="R2289" i="109"/>
  <c r="P653" i="109"/>
  <c r="W1907" i="109"/>
  <c r="Y3384" i="109"/>
  <c r="O2473" i="109"/>
  <c r="N3397" i="109"/>
  <c r="Q159" i="112"/>
  <c r="N4142" i="109"/>
  <c r="S2733" i="109"/>
  <c r="U1833" i="109"/>
  <c r="U85" i="109"/>
  <c r="S618" i="109"/>
  <c r="W2267" i="109"/>
  <c r="N2602" i="109"/>
  <c r="P101" i="110"/>
  <c r="N2692" i="109"/>
  <c r="Y2958" i="109"/>
  <c r="Q56" i="110"/>
  <c r="S542" i="109"/>
  <c r="N409" i="109"/>
  <c r="R958" i="109"/>
  <c r="N1290" i="109"/>
  <c r="T52" i="110"/>
  <c r="Q4299" i="109"/>
  <c r="O2564" i="112"/>
  <c r="P3129" i="109"/>
  <c r="O2995" i="109"/>
  <c r="P834" i="112"/>
  <c r="Q1062" i="112"/>
  <c r="W3127" i="109"/>
  <c r="V1244" i="109"/>
  <c r="P2688" i="112"/>
  <c r="V205" i="109"/>
  <c r="P1913" i="112"/>
  <c r="N557" i="109"/>
  <c r="V4270" i="109"/>
  <c r="W1122" i="109"/>
  <c r="O1171" i="112"/>
  <c r="T3552" i="109"/>
  <c r="U148" i="110"/>
  <c r="W105" i="109"/>
  <c r="Q3449" i="109"/>
  <c r="X2090" i="109"/>
  <c r="R3007" i="109"/>
  <c r="Q929" i="109"/>
  <c r="R3524" i="109"/>
  <c r="Z4331" i="109"/>
  <c r="Y2940" i="109"/>
  <c r="N2602" i="112"/>
  <c r="N38" i="109"/>
  <c r="O1249" i="112"/>
  <c r="Q161" i="110"/>
  <c r="P2767" i="109"/>
  <c r="U3538" i="109"/>
  <c r="Y876" i="109"/>
  <c r="R1611" i="112"/>
  <c r="U1586" i="109"/>
  <c r="U742" i="109"/>
  <c r="Q632" i="109"/>
  <c r="P2085" i="109"/>
  <c r="O1667" i="112"/>
  <c r="T1214" i="109"/>
  <c r="Y1363" i="109"/>
  <c r="O3570" i="109"/>
  <c r="R3166" i="109"/>
  <c r="S3171" i="109"/>
  <c r="Q955" i="112"/>
  <c r="Q544" i="109"/>
  <c r="Z3600" i="109"/>
  <c r="X414" i="109"/>
  <c r="O1905" i="109"/>
  <c r="P1645" i="109"/>
  <c r="N1437" i="112"/>
  <c r="N2014" i="112"/>
  <c r="R1827" i="109"/>
  <c r="M10" i="113"/>
  <c r="R1824" i="112"/>
  <c r="Q2333" i="112"/>
  <c r="V2777" i="109"/>
  <c r="N1486" i="112"/>
  <c r="T178" i="109"/>
  <c r="R135" i="110"/>
  <c r="Q1907" i="112"/>
  <c r="Q279" i="109"/>
  <c r="X1267" i="109"/>
  <c r="R1514" i="109"/>
  <c r="N1542" i="112"/>
  <c r="V3493" i="109"/>
  <c r="O2218" i="109"/>
  <c r="Q1894" i="112"/>
  <c r="N2570" i="109"/>
  <c r="O4295" i="109"/>
  <c r="R2257" i="112"/>
  <c r="T59" i="110"/>
  <c r="O1508" i="112"/>
  <c r="T2213" i="109"/>
  <c r="Y3104" i="109"/>
  <c r="Q1618" i="109"/>
  <c r="K112" i="113"/>
  <c r="T3438" i="109"/>
  <c r="T4080" i="109"/>
  <c r="U1857" i="109"/>
  <c r="P3758" i="109"/>
  <c r="Y834" i="109"/>
  <c r="X48" i="109"/>
  <c r="Z2543" i="109"/>
  <c r="Q233" i="112"/>
  <c r="N7" i="112"/>
  <c r="X201" i="109"/>
  <c r="S2467" i="109"/>
  <c r="O1328" i="109"/>
  <c r="T2606" i="109"/>
  <c r="P2449" i="112"/>
  <c r="T432" i="109"/>
  <c r="U2408" i="109"/>
  <c r="P1043" i="112"/>
  <c r="W3289" i="109"/>
  <c r="U1228" i="109"/>
  <c r="Y3025" i="109"/>
  <c r="P4188" i="109"/>
  <c r="V4182" i="109"/>
  <c r="W3446" i="109"/>
  <c r="T3323" i="109"/>
  <c r="W289" i="109"/>
  <c r="T1942" i="109"/>
  <c r="N359" i="112"/>
  <c r="P172" i="110"/>
  <c r="R2973" i="109"/>
  <c r="Q2652" i="112"/>
  <c r="Q3092" i="109"/>
  <c r="Q287" i="109"/>
  <c r="N974" i="112"/>
  <c r="R461" i="109"/>
  <c r="N982" i="112"/>
  <c r="Q1565" i="112"/>
  <c r="Q2011" i="112"/>
  <c r="N3914" i="109"/>
  <c r="Q3059" i="109"/>
  <c r="W3914" i="109"/>
  <c r="W4284" i="109"/>
  <c r="R3169" i="109"/>
  <c r="O1763" i="112"/>
  <c r="N546" i="112"/>
  <c r="S3183" i="109"/>
  <c r="U3714" i="109"/>
  <c r="X3817" i="109"/>
  <c r="P2591" i="112"/>
  <c r="N863" i="109"/>
  <c r="Y2459" i="109"/>
  <c r="P3177" i="109"/>
  <c r="Q946" i="112"/>
  <c r="O2385" i="112"/>
  <c r="P953" i="112"/>
  <c r="Q1016" i="109"/>
  <c r="X4052" i="109"/>
  <c r="O1697" i="112"/>
  <c r="V2283" i="109"/>
  <c r="U405" i="109"/>
  <c r="V1494" i="109"/>
  <c r="W73" i="109"/>
  <c r="R1557" i="109"/>
  <c r="W4115" i="109"/>
  <c r="R1709" i="109"/>
  <c r="Q1288" i="109"/>
  <c r="S2322" i="109"/>
  <c r="Z2861" i="109"/>
  <c r="N3393" i="109"/>
  <c r="O2105" i="112"/>
  <c r="Q3426" i="109"/>
  <c r="N3792" i="109"/>
  <c r="P1894" i="112"/>
  <c r="Q2345" i="112"/>
  <c r="S3036" i="109"/>
  <c r="U3366" i="109"/>
  <c r="S1727" i="109"/>
  <c r="R1684" i="109"/>
  <c r="T4287" i="109"/>
  <c r="W2337" i="109"/>
  <c r="Q2766" i="109"/>
  <c r="Q4214" i="109"/>
  <c r="X2375" i="109"/>
  <c r="P3778" i="109"/>
  <c r="T1571" i="109"/>
  <c r="X3673" i="109"/>
  <c r="O3388" i="109"/>
  <c r="O113" i="110"/>
  <c r="P2374" i="112"/>
  <c r="O1882" i="112"/>
  <c r="V847" i="109"/>
  <c r="Y473" i="109"/>
  <c r="P2587" i="109"/>
  <c r="P956" i="112"/>
  <c r="R82" i="110"/>
  <c r="N1423" i="112"/>
  <c r="O1412" i="112"/>
  <c r="N2639" i="112"/>
  <c r="V1319" i="109"/>
  <c r="O15" i="110"/>
  <c r="O1550" i="112"/>
  <c r="R1749" i="109"/>
  <c r="U61" i="110"/>
  <c r="S2387" i="109"/>
  <c r="T546" i="109"/>
  <c r="T176" i="110"/>
  <c r="Y3908" i="109"/>
  <c r="T222" i="109"/>
  <c r="X3659" i="109"/>
  <c r="X2669" i="109"/>
  <c r="W1657" i="109"/>
  <c r="Z346" i="109"/>
  <c r="S4099" i="109"/>
  <c r="R3153" i="109"/>
  <c r="O287" i="112"/>
  <c r="Y2996" i="109"/>
  <c r="Y2815" i="109"/>
  <c r="T1261" i="109"/>
  <c r="N4042" i="109"/>
  <c r="Q2443" i="109"/>
  <c r="Z2541" i="109"/>
  <c r="T966" i="109"/>
  <c r="Q1330" i="109"/>
  <c r="P3574" i="109"/>
  <c r="X3330" i="109"/>
  <c r="Q1093" i="112"/>
  <c r="Q138" i="109"/>
  <c r="U12" i="109"/>
  <c r="O4258" i="109"/>
  <c r="Q512" i="112"/>
  <c r="N201" i="109"/>
  <c r="Q2082" i="109"/>
  <c r="W4126" i="109"/>
  <c r="P858" i="112"/>
  <c r="N396" i="112"/>
  <c r="P805" i="109"/>
  <c r="O2591" i="112"/>
  <c r="Q2800" i="109"/>
  <c r="T585" i="109"/>
  <c r="R4064" i="109"/>
  <c r="U1180" i="109"/>
  <c r="R425" i="109"/>
  <c r="Q158" i="110"/>
  <c r="Q1503" i="109"/>
  <c r="O2939" i="109"/>
  <c r="V3696" i="109"/>
  <c r="R3350" i="109"/>
  <c r="P1745" i="112"/>
  <c r="N1534" i="112"/>
  <c r="U73" i="110"/>
  <c r="P936" i="109"/>
  <c r="Y1157" i="109"/>
  <c r="R3142" i="109"/>
  <c r="P2569" i="109"/>
  <c r="Q115" i="109"/>
  <c r="U3186" i="109"/>
  <c r="U53" i="110"/>
  <c r="O2131" i="112"/>
  <c r="K10" i="110"/>
  <c r="O139" i="112"/>
  <c r="P506" i="109"/>
  <c r="P2665" i="112"/>
  <c r="R237" i="109"/>
  <c r="X3477" i="109"/>
  <c r="N345" i="112"/>
  <c r="O2389" i="109"/>
  <c r="W3853" i="109"/>
  <c r="P3304" i="109"/>
  <c r="V2451" i="109"/>
  <c r="N98" i="110"/>
  <c r="V3815" i="109"/>
  <c r="Q2832" i="109"/>
  <c r="O1961" i="112"/>
  <c r="T3077" i="109"/>
  <c r="W3881" i="109"/>
  <c r="Q2040" i="109"/>
  <c r="Y99" i="109"/>
  <c r="O2590" i="112"/>
  <c r="W2110" i="109"/>
  <c r="N938" i="109"/>
  <c r="O2383" i="112"/>
  <c r="U3142" i="109"/>
  <c r="Y3144" i="109"/>
  <c r="R2323" i="109"/>
  <c r="P1752" i="109"/>
  <c r="V3153" i="109"/>
  <c r="M143" i="113"/>
  <c r="K141" i="113"/>
  <c r="Q4131" i="109"/>
  <c r="S821" i="109"/>
  <c r="Q1638" i="109"/>
  <c r="V3202" i="109"/>
  <c r="U1242" i="109"/>
  <c r="U3429" i="109"/>
  <c r="W3163" i="109"/>
  <c r="U70" i="110"/>
  <c r="P579" i="109"/>
  <c r="R17" i="109"/>
  <c r="O741" i="112"/>
  <c r="K134" i="113"/>
  <c r="V3358" i="109"/>
  <c r="U751" i="109"/>
  <c r="W1666" i="109"/>
  <c r="M8" i="113"/>
  <c r="V2737" i="109"/>
  <c r="O3292" i="109"/>
  <c r="U1609" i="109"/>
  <c r="W3790" i="109"/>
  <c r="V3881" i="109"/>
  <c r="O4053" i="109"/>
  <c r="Q2021" i="112"/>
  <c r="O2333" i="112"/>
  <c r="O1604" i="109"/>
  <c r="Y1255" i="109"/>
  <c r="N3888" i="109"/>
  <c r="W1341" i="109"/>
  <c r="O1045" i="112"/>
  <c r="O2212" i="112"/>
  <c r="W1155" i="109"/>
  <c r="V3479" i="109"/>
  <c r="Z3237" i="109"/>
  <c r="N52" i="110"/>
  <c r="Q1003" i="112"/>
  <c r="N802" i="109"/>
  <c r="N1558" i="112"/>
  <c r="P2640" i="112"/>
  <c r="W2971" i="109"/>
  <c r="R882" i="112"/>
  <c r="P2801" i="109"/>
  <c r="U3303" i="109"/>
  <c r="U473" i="109"/>
  <c r="U75" i="110"/>
  <c r="S3668" i="109"/>
  <c r="O3851" i="109"/>
  <c r="N3694" i="109"/>
  <c r="M71" i="113"/>
  <c r="S2704" i="109"/>
  <c r="U4046" i="109"/>
  <c r="P2336" i="112"/>
  <c r="Q1357" i="109"/>
  <c r="Q4164" i="109"/>
  <c r="Q2614" i="112"/>
  <c r="R627" i="109"/>
  <c r="X3107" i="109"/>
  <c r="V3768" i="109"/>
  <c r="N2324" i="112"/>
  <c r="O828" i="112"/>
  <c r="P136" i="110"/>
  <c r="V134" i="109"/>
  <c r="P2798" i="109"/>
  <c r="U1123" i="109"/>
  <c r="Q1513" i="109"/>
  <c r="Q172" i="112"/>
  <c r="W1855" i="109"/>
  <c r="U3347" i="109"/>
  <c r="U2828" i="109"/>
  <c r="W1022" i="109"/>
  <c r="M75" i="110"/>
  <c r="U1476" i="109"/>
  <c r="R684" i="112"/>
  <c r="P3910" i="109"/>
  <c r="X739" i="109"/>
  <c r="X2283" i="109"/>
  <c r="P1791" i="112"/>
  <c r="O2584" i="112"/>
  <c r="T3452" i="109"/>
  <c r="P624" i="109"/>
  <c r="U3796" i="109"/>
  <c r="N992" i="112"/>
  <c r="K93" i="113"/>
  <c r="P802" i="109"/>
  <c r="Y2771" i="109"/>
  <c r="W745" i="109"/>
  <c r="R4114" i="109"/>
  <c r="Y492" i="109"/>
  <c r="W758" i="109"/>
  <c r="U2800" i="109"/>
  <c r="S2400" i="109"/>
  <c r="X2201" i="109"/>
  <c r="J85" i="110"/>
  <c r="R1606" i="109"/>
  <c r="O1434" i="112"/>
  <c r="U2948" i="109"/>
  <c r="N1062" i="112"/>
  <c r="Y845" i="109"/>
  <c r="Q359" i="112"/>
  <c r="O45" i="110"/>
  <c r="X3326" i="109"/>
  <c r="T1239" i="109"/>
  <c r="T924" i="109"/>
  <c r="P4090" i="109"/>
  <c r="P176" i="110"/>
  <c r="V4165" i="109"/>
  <c r="V2687" i="109"/>
  <c r="Q14" i="109"/>
  <c r="V1207" i="109"/>
  <c r="O1387" i="112"/>
  <c r="Y3661" i="109"/>
  <c r="W1158" i="109"/>
  <c r="S3661" i="109"/>
  <c r="V1210" i="109"/>
  <c r="P1639" i="109"/>
  <c r="U157" i="109"/>
  <c r="P2176" i="112"/>
  <c r="T2846" i="109"/>
  <c r="J67" i="113"/>
  <c r="S2107" i="109"/>
  <c r="O2196" i="109"/>
  <c r="N1968" i="109"/>
  <c r="O1713" i="112"/>
  <c r="N507" i="109"/>
  <c r="R2707" i="109"/>
  <c r="U2003" i="109"/>
  <c r="W181" i="109"/>
  <c r="Q849" i="109"/>
  <c r="S849" i="109"/>
  <c r="R181" i="109"/>
  <c r="O515" i="109"/>
  <c r="N2056" i="109"/>
  <c r="Q1932" i="109"/>
  <c r="W2338" i="109"/>
  <c r="V2794" i="109"/>
  <c r="T1973" i="109"/>
  <c r="N1182" i="112"/>
  <c r="N1976" i="109"/>
  <c r="O2013" i="112"/>
  <c r="V3303" i="109"/>
  <c r="Q1292" i="112"/>
  <c r="Y1930" i="109"/>
  <c r="N2713" i="109"/>
  <c r="W2103" i="109"/>
  <c r="O178" i="110"/>
  <c r="V3317" i="109"/>
  <c r="X180" i="109"/>
  <c r="V2817" i="109"/>
  <c r="L162" i="113"/>
  <c r="N2342" i="112"/>
  <c r="O91" i="112"/>
  <c r="N2620" i="109"/>
  <c r="X560" i="109"/>
  <c r="Q1233" i="112"/>
  <c r="U41" i="110"/>
  <c r="R133" i="110"/>
  <c r="S2265" i="109"/>
  <c r="O3938" i="109"/>
  <c r="Y3043" i="109"/>
  <c r="V1571" i="109"/>
  <c r="U2401" i="109"/>
  <c r="S777" i="109"/>
  <c r="S135" i="109"/>
  <c r="X2658" i="109"/>
  <c r="Y3421" i="109"/>
  <c r="Y912" i="109"/>
  <c r="X2042" i="109"/>
  <c r="O1524" i="112"/>
  <c r="P241" i="112"/>
  <c r="N2600" i="112"/>
  <c r="O1975" i="112"/>
  <c r="Q4076" i="109"/>
  <c r="P487" i="109"/>
  <c r="V151" i="109"/>
  <c r="Y2742" i="109"/>
  <c r="O72" i="112"/>
  <c r="X3144" i="109"/>
  <c r="N1749" i="109"/>
  <c r="Y1849" i="109"/>
  <c r="Q2228" i="109"/>
  <c r="U1483" i="109"/>
  <c r="X4119" i="109"/>
  <c r="T466" i="109"/>
  <c r="R2789" i="109"/>
  <c r="P2191" i="112"/>
  <c r="O803" i="109"/>
  <c r="V2602" i="109"/>
  <c r="X2752" i="109"/>
  <c r="X1947" i="109"/>
  <c r="P1310" i="109"/>
  <c r="M62" i="113"/>
  <c r="N2274" i="109"/>
  <c r="V3350" i="109"/>
  <c r="Z3945" i="109"/>
  <c r="O3804" i="109"/>
  <c r="P2751" i="109"/>
  <c r="N4172" i="109"/>
  <c r="N3840" i="109"/>
  <c r="Q4291" i="109"/>
  <c r="S4215" i="109"/>
  <c r="Z1392" i="109"/>
  <c r="U3346" i="109"/>
  <c r="S419" i="109"/>
  <c r="P336" i="112"/>
  <c r="R1723" i="109"/>
  <c r="W3438" i="109"/>
  <c r="O2176" i="112"/>
  <c r="U797" i="109"/>
  <c r="V153" i="109"/>
  <c r="U47" i="109"/>
  <c r="P4066" i="109"/>
  <c r="P45" i="109"/>
  <c r="Q1579" i="109"/>
  <c r="N2564" i="112"/>
  <c r="T457" i="109"/>
  <c r="U68" i="109"/>
  <c r="V2848" i="109"/>
  <c r="O3698" i="109"/>
  <c r="R2378" i="109"/>
  <c r="Y4170" i="109"/>
  <c r="S4225" i="109"/>
  <c r="V3544" i="109"/>
  <c r="O547" i="109"/>
  <c r="W1867" i="109"/>
  <c r="N1535" i="112"/>
  <c r="K92" i="113"/>
  <c r="Q1708" i="112"/>
  <c r="O634" i="109"/>
  <c r="T134" i="109"/>
  <c r="R436" i="112"/>
  <c r="P1923" i="112"/>
  <c r="X2039" i="109"/>
  <c r="X760" i="109"/>
  <c r="T787" i="109"/>
  <c r="P1991" i="112"/>
  <c r="M122" i="113"/>
  <c r="X887" i="109"/>
  <c r="O3346" i="109"/>
  <c r="N488" i="109"/>
  <c r="X376" i="109"/>
  <c r="Y1262" i="109"/>
  <c r="N939" i="109"/>
  <c r="Z3962" i="109"/>
  <c r="T444" i="109"/>
  <c r="Q3480" i="109"/>
  <c r="T1376" i="109"/>
  <c r="P846" i="109"/>
  <c r="J163" i="113"/>
  <c r="O1914" i="112"/>
  <c r="S2085" i="109"/>
  <c r="O2649" i="112"/>
  <c r="N2328" i="112"/>
  <c r="N21" i="109"/>
  <c r="Q3717" i="109"/>
  <c r="V1674" i="109"/>
  <c r="P521" i="112"/>
  <c r="U174" i="110"/>
  <c r="O373" i="112"/>
  <c r="O1849" i="112"/>
  <c r="Y3442" i="109"/>
  <c r="O1511" i="112"/>
  <c r="O1875" i="109"/>
  <c r="U793" i="109"/>
  <c r="V4288" i="109"/>
  <c r="N1223" i="109"/>
  <c r="O263" i="109"/>
  <c r="Q3554" i="109"/>
  <c r="R772" i="109"/>
  <c r="Y185" i="109"/>
  <c r="T3447" i="109"/>
  <c r="U2810" i="109"/>
  <c r="T1004" i="109"/>
  <c r="Z692" i="109"/>
  <c r="N2197" i="112"/>
  <c r="K63" i="113"/>
  <c r="Q1777" i="112"/>
  <c r="N554" i="112"/>
  <c r="W1693" i="109"/>
  <c r="X1309" i="109"/>
  <c r="W3673" i="109"/>
  <c r="U456" i="109"/>
  <c r="Q2352" i="109"/>
  <c r="K72" i="110"/>
  <c r="U3544" i="109"/>
  <c r="S1004" i="109"/>
  <c r="R1164" i="109"/>
  <c r="P735" i="112"/>
  <c r="S2797" i="109"/>
  <c r="U653" i="109"/>
  <c r="Q490" i="112"/>
  <c r="N3861" i="109"/>
  <c r="U2043" i="109"/>
  <c r="S1576" i="109"/>
  <c r="U114" i="109"/>
  <c r="X3479" i="109"/>
  <c r="T4122" i="109"/>
  <c r="S1505" i="109"/>
  <c r="Q2122" i="112"/>
  <c r="N1056" i="112"/>
  <c r="O3905" i="109"/>
  <c r="O1333" i="109"/>
  <c r="P1498" i="112"/>
  <c r="P1392" i="112"/>
  <c r="P1155" i="112"/>
  <c r="L132" i="113"/>
  <c r="Z2510" i="109"/>
  <c r="R2655" i="109"/>
  <c r="W2791" i="109"/>
  <c r="S2035" i="109"/>
  <c r="N1405" i="112"/>
  <c r="N2143" i="112"/>
  <c r="T3008" i="109"/>
  <c r="R3525" i="109"/>
  <c r="S885" i="109"/>
  <c r="Y260" i="109"/>
  <c r="U2336" i="109"/>
  <c r="W2735" i="109"/>
  <c r="S3313" i="109"/>
  <c r="N118" i="110"/>
  <c r="O2567" i="112"/>
  <c r="N2115" i="112"/>
  <c r="N3136" i="109"/>
  <c r="Q1328" i="109"/>
  <c r="W2952" i="109"/>
  <c r="V4249" i="109"/>
  <c r="W1865" i="109"/>
  <c r="W4109" i="109"/>
  <c r="P2036" i="109"/>
  <c r="O3503" i="109"/>
  <c r="N550" i="109"/>
  <c r="P550" i="109"/>
  <c r="Z4009" i="109"/>
  <c r="O2323" i="112"/>
  <c r="K37" i="110"/>
  <c r="X2725" i="109"/>
  <c r="V3405" i="109"/>
  <c r="P2585" i="112"/>
  <c r="Q2569" i="109"/>
  <c r="V2091" i="109"/>
  <c r="Q2932" i="109"/>
  <c r="O1726" i="109"/>
  <c r="Y564" i="109"/>
  <c r="W2442" i="109"/>
  <c r="U3824" i="109"/>
  <c r="Y2970" i="109"/>
  <c r="Z2556" i="109"/>
  <c r="P813" i="112"/>
  <c r="S2748" i="109"/>
  <c r="P2350" i="112"/>
  <c r="S4056" i="109"/>
  <c r="V3129" i="109"/>
  <c r="Y3886" i="109"/>
  <c r="O1969" i="112"/>
  <c r="V2098" i="109"/>
  <c r="W641" i="109"/>
  <c r="U4184" i="109"/>
  <c r="O1221" i="109"/>
  <c r="Q3815" i="109"/>
  <c r="K116" i="113"/>
  <c r="W3937" i="109"/>
  <c r="Q1420" i="112"/>
  <c r="O3300" i="109"/>
  <c r="Y1875" i="109"/>
  <c r="X3653" i="109"/>
  <c r="P1238" i="109"/>
  <c r="N3013" i="109"/>
  <c r="N990" i="109"/>
  <c r="N1524" i="109"/>
  <c r="V165" i="109"/>
  <c r="O2216" i="112"/>
  <c r="O584" i="112"/>
  <c r="N966" i="109"/>
  <c r="U1365" i="109"/>
  <c r="N608" i="109"/>
  <c r="V3880" i="109"/>
  <c r="J22" i="110"/>
  <c r="O4234" i="109"/>
  <c r="V111" i="109"/>
  <c r="N232" i="112"/>
  <c r="V3177" i="109"/>
  <c r="O999" i="109"/>
  <c r="O4045" i="109"/>
  <c r="U817" i="109"/>
  <c r="N1307" i="109"/>
  <c r="O4210" i="109"/>
  <c r="U1525" i="109"/>
  <c r="P169" i="112"/>
  <c r="N588" i="112"/>
  <c r="Q1906" i="112"/>
  <c r="Q1223" i="109"/>
  <c r="Q2402" i="112"/>
  <c r="N2190" i="112"/>
  <c r="Y2456" i="109"/>
  <c r="Q945" i="112"/>
  <c r="P1042" i="112"/>
  <c r="T3773" i="109"/>
  <c r="U51" i="109"/>
  <c r="P479" i="112"/>
  <c r="X224" i="109"/>
  <c r="N2107" i="112"/>
  <c r="R2975" i="109"/>
  <c r="V3932" i="109"/>
  <c r="S747" i="109"/>
  <c r="Q1255" i="109"/>
  <c r="U650" i="109"/>
  <c r="N996" i="109"/>
  <c r="S1285" i="109"/>
  <c r="V2995" i="109"/>
  <c r="W4155" i="109"/>
  <c r="R2953" i="109"/>
  <c r="P2686" i="112"/>
  <c r="N2571" i="112"/>
  <c r="W4055" i="109"/>
  <c r="O1598" i="109"/>
  <c r="P3397" i="109"/>
  <c r="Q143" i="110"/>
  <c r="O2548" i="112"/>
  <c r="N3707" i="109"/>
  <c r="Q1867" i="112"/>
  <c r="O1677" i="112"/>
  <c r="Y1588" i="109"/>
  <c r="S1684" i="109"/>
  <c r="P1675" i="109"/>
  <c r="T874" i="109"/>
  <c r="S3513" i="109"/>
  <c r="P1645" i="112"/>
  <c r="J24" i="110"/>
  <c r="Q2572" i="112"/>
  <c r="T1144" i="109"/>
  <c r="R570" i="109"/>
  <c r="U1240" i="109"/>
  <c r="T4308" i="109"/>
  <c r="R193" i="109"/>
  <c r="T2417" i="109"/>
  <c r="Q3464" i="109"/>
  <c r="Y3094" i="109"/>
  <c r="U267" i="109"/>
  <c r="V3715" i="109"/>
  <c r="P4062" i="109"/>
  <c r="U4147" i="109"/>
  <c r="K113" i="113"/>
  <c r="S2294" i="109"/>
  <c r="Y1204" i="109"/>
  <c r="P599" i="112"/>
  <c r="O920" i="109"/>
  <c r="R2195" i="109"/>
  <c r="T3025" i="109"/>
  <c r="K117" i="110"/>
  <c r="R2634" i="109"/>
  <c r="T8" i="109"/>
  <c r="Q1554" i="109"/>
  <c r="Y579" i="109"/>
  <c r="V4147" i="109"/>
  <c r="L64" i="113"/>
  <c r="Q3724" i="109"/>
  <c r="Y91" i="109"/>
  <c r="O2469" i="112"/>
  <c r="T3861" i="109"/>
  <c r="X3034" i="109"/>
  <c r="V1971" i="109"/>
  <c r="U1867" i="109"/>
  <c r="Q92" i="112"/>
  <c r="X3756" i="109"/>
  <c r="N2591" i="109"/>
  <c r="Q2124" i="112"/>
  <c r="R1578" i="112"/>
  <c r="Y1932" i="109"/>
  <c r="P3759" i="109"/>
  <c r="P19" i="112"/>
  <c r="P3429" i="109"/>
  <c r="P111" i="109"/>
  <c r="X554" i="109"/>
  <c r="S1703" i="109"/>
  <c r="Q1262" i="112"/>
  <c r="X3105" i="109"/>
  <c r="T4200" i="109"/>
  <c r="O870" i="112"/>
  <c r="W1904" i="109"/>
  <c r="N331" i="112"/>
  <c r="N430" i="109"/>
  <c r="W2572" i="109"/>
  <c r="Q1649" i="112"/>
  <c r="U939" i="109"/>
  <c r="Q393" i="112"/>
  <c r="O1217" i="109"/>
  <c r="O996" i="112"/>
  <c r="O206" i="109"/>
  <c r="Q1988" i="112"/>
  <c r="Z349" i="109"/>
  <c r="P2384" i="112"/>
  <c r="N150" i="109"/>
  <c r="N392" i="112"/>
  <c r="Q3671" i="109"/>
  <c r="P2243" i="109"/>
  <c r="T2007" i="109"/>
  <c r="U2444" i="109"/>
  <c r="P866" i="112"/>
  <c r="T3455" i="109"/>
  <c r="V4266" i="109"/>
  <c r="Q1171" i="112"/>
  <c r="X3008" i="109"/>
  <c r="J84" i="113"/>
  <c r="T2745" i="109"/>
  <c r="Z3590" i="109"/>
  <c r="N1058" i="112"/>
  <c r="X2971" i="109"/>
  <c r="N942" i="112"/>
  <c r="O1609" i="109"/>
  <c r="R1471" i="109"/>
  <c r="W1953" i="109"/>
  <c r="X4260" i="109"/>
  <c r="Q874" i="109"/>
  <c r="K53" i="110"/>
  <c r="P3418" i="109"/>
  <c r="U445" i="109"/>
  <c r="O3457" i="109"/>
  <c r="P3143" i="109"/>
  <c r="X395" i="109"/>
  <c r="S254" i="109"/>
  <c r="N2708" i="112"/>
  <c r="T1670" i="109"/>
  <c r="T3054" i="109"/>
  <c r="W2" i="109"/>
  <c r="Y1751" i="109"/>
  <c r="T3075" i="109"/>
  <c r="Q1543" i="112"/>
  <c r="W4151" i="109"/>
  <c r="Q1051" i="112"/>
  <c r="T2033" i="109"/>
  <c r="O2707" i="112"/>
  <c r="S57" i="110"/>
  <c r="N1676" i="112"/>
  <c r="W4133" i="109"/>
  <c r="T3359" i="109"/>
  <c r="T2831" i="109"/>
  <c r="P2240" i="109"/>
  <c r="T486" i="109"/>
  <c r="Y4163" i="109"/>
  <c r="T611" i="109"/>
  <c r="N2126" i="112"/>
  <c r="Q560" i="112"/>
  <c r="O1936" i="109"/>
  <c r="N651" i="109"/>
  <c r="N2322" i="109"/>
  <c r="Y874" i="109"/>
  <c r="R2229" i="109"/>
  <c r="X3145" i="109"/>
  <c r="U3509" i="109"/>
  <c r="X589" i="109"/>
  <c r="R3824" i="109"/>
  <c r="V515" i="109"/>
  <c r="O1478" i="112"/>
  <c r="N2610" i="112"/>
  <c r="Q800" i="112"/>
  <c r="X3343" i="109"/>
  <c r="W4086" i="109"/>
  <c r="T1243" i="109"/>
  <c r="P3522" i="109"/>
  <c r="X436" i="109"/>
  <c r="O2663" i="112"/>
  <c r="N2411" i="112"/>
  <c r="P3682" i="109"/>
  <c r="Q2397" i="112"/>
  <c r="R3741" i="109"/>
  <c r="O1630" i="112"/>
  <c r="N1637" i="112"/>
  <c r="N136" i="112"/>
  <c r="R1488" i="109"/>
  <c r="N126" i="109"/>
  <c r="S1678" i="109"/>
  <c r="Q332" i="112"/>
  <c r="Q2366" i="109"/>
  <c r="X888" i="109"/>
  <c r="P1676" i="112"/>
  <c r="P2418" i="112"/>
  <c r="N2540" i="112"/>
  <c r="Z2899" i="109"/>
  <c r="R3756" i="109"/>
  <c r="P1883" i="112"/>
  <c r="Q1387" i="112"/>
  <c r="P533" i="112"/>
  <c r="Q1177" i="112"/>
  <c r="O2666" i="112"/>
  <c r="U126" i="109"/>
  <c r="Q3190" i="109"/>
  <c r="N259" i="112"/>
  <c r="W3789" i="109"/>
  <c r="W881" i="109"/>
  <c r="Z3596" i="109"/>
  <c r="Q837" i="112"/>
  <c r="X2012" i="109"/>
  <c r="S99" i="109"/>
  <c r="P1154" i="112"/>
  <c r="V3375" i="109"/>
  <c r="P16" i="110"/>
  <c r="R4245" i="109"/>
  <c r="U3893" i="109"/>
  <c r="P820" i="112"/>
  <c r="R2290" i="112"/>
  <c r="N182" i="112"/>
  <c r="O2547" i="112"/>
  <c r="N2330" i="112"/>
  <c r="W3072" i="109"/>
  <c r="U3104" i="109"/>
  <c r="X1659" i="109"/>
  <c r="O1498" i="112"/>
  <c r="O41" i="112"/>
  <c r="L168" i="113"/>
  <c r="Q398" i="112"/>
  <c r="O1247" i="109"/>
  <c r="X139" i="109"/>
  <c r="V1618" i="109"/>
  <c r="N1891" i="109"/>
  <c r="O1915" i="109"/>
  <c r="P2158" i="112"/>
  <c r="S1130" i="109"/>
  <c r="Q1769" i="112"/>
  <c r="Y1620" i="109"/>
  <c r="W4241" i="109"/>
  <c r="J51" i="113"/>
  <c r="W3352" i="109"/>
  <c r="K143" i="110"/>
  <c r="W882" i="109"/>
  <c r="S3066" i="109"/>
  <c r="O4257" i="109"/>
  <c r="X1970" i="109"/>
  <c r="N100" i="112"/>
  <c r="R3039" i="109"/>
  <c r="X1136" i="109"/>
  <c r="U4081" i="109"/>
  <c r="P1722" i="112"/>
  <c r="Q1703" i="112"/>
  <c r="R3010" i="109"/>
  <c r="P3459" i="109"/>
  <c r="U2428" i="109"/>
  <c r="S1186" i="109"/>
  <c r="S775" i="109"/>
  <c r="M147" i="113"/>
  <c r="O2313" i="112"/>
  <c r="P2682" i="112"/>
  <c r="O2816" i="109"/>
  <c r="Q97" i="112"/>
  <c r="N2439" i="112"/>
  <c r="Q2104" i="112"/>
  <c r="S904" i="109"/>
  <c r="U225" i="109"/>
  <c r="O3500" i="109"/>
  <c r="P2619" i="109"/>
  <c r="N2633" i="112"/>
  <c r="N2477" i="112"/>
  <c r="P1022" i="112"/>
  <c r="T1276" i="109"/>
  <c r="Q299" i="112"/>
  <c r="Y1295" i="109"/>
  <c r="Y2457" i="109"/>
  <c r="N2698" i="112"/>
  <c r="R1580" i="112"/>
  <c r="S2456" i="109"/>
  <c r="N182" i="109"/>
  <c r="N2965" i="109"/>
  <c r="P2652" i="109"/>
  <c r="S4064" i="109"/>
  <c r="T153" i="109"/>
  <c r="P1795" i="112"/>
  <c r="V1961" i="109"/>
  <c r="O2011" i="109"/>
  <c r="L63" i="113"/>
  <c r="X3939" i="109"/>
  <c r="N1199" i="112"/>
  <c r="N2417" i="109"/>
  <c r="P1711" i="112"/>
  <c r="S999" i="109"/>
  <c r="Y2474" i="109"/>
  <c r="Q3356" i="109"/>
  <c r="O2481" i="112"/>
  <c r="U2467" i="109"/>
  <c r="O1999" i="112"/>
  <c r="O4119" i="109"/>
  <c r="O33" i="112"/>
  <c r="P2051" i="109"/>
  <c r="P1475" i="112"/>
  <c r="U1133" i="109"/>
  <c r="N349" i="112"/>
  <c r="X3709" i="109"/>
  <c r="V1201" i="109"/>
  <c r="O3551" i="109"/>
  <c r="O1212" i="112"/>
  <c r="O1287" i="112"/>
  <c r="N635" i="112"/>
  <c r="V3311" i="109"/>
  <c r="R916" i="112"/>
  <c r="M100" i="113"/>
  <c r="S1975" i="109"/>
  <c r="P1199" i="112"/>
  <c r="T3131" i="109"/>
  <c r="Y3554" i="109"/>
  <c r="W2083" i="109"/>
  <c r="Q1947" i="109"/>
  <c r="X2071" i="109"/>
  <c r="N151" i="110"/>
  <c r="W2827" i="109"/>
  <c r="N2158" i="112"/>
  <c r="N146" i="110"/>
  <c r="V519" i="109"/>
  <c r="N4175" i="109"/>
  <c r="O1980" i="109"/>
  <c r="V747" i="109"/>
  <c r="U3920" i="109"/>
  <c r="P1073" i="112"/>
  <c r="W2296" i="109"/>
  <c r="Q2267" i="109"/>
  <c r="Q1426" i="112"/>
  <c r="N2145" i="112"/>
  <c r="T1002" i="109"/>
  <c r="W919" i="109"/>
  <c r="R245" i="109"/>
  <c r="R1350" i="109"/>
  <c r="U1913" i="109"/>
  <c r="S1673" i="109"/>
  <c r="Y1945" i="109"/>
  <c r="S1371" i="109"/>
  <c r="X3691" i="109"/>
  <c r="N2661" i="109"/>
  <c r="N383" i="112"/>
  <c r="Q1075" i="112"/>
  <c r="P1909" i="112"/>
  <c r="O1259" i="109"/>
  <c r="V1290" i="109"/>
  <c r="U2106" i="109"/>
  <c r="V3561" i="109"/>
  <c r="Y381" i="109"/>
  <c r="P3561" i="109"/>
  <c r="V3046" i="109"/>
  <c r="U1721" i="109"/>
  <c r="K88" i="113"/>
  <c r="T1296" i="109"/>
  <c r="V2034" i="109"/>
  <c r="P178" i="110"/>
  <c r="V62" i="109"/>
  <c r="Q49" i="109"/>
  <c r="O83" i="110"/>
  <c r="S4047" i="109"/>
  <c r="X2326" i="109"/>
  <c r="V2462" i="109"/>
  <c r="X2036" i="109"/>
  <c r="M171" i="113"/>
  <c r="O1014" i="109"/>
  <c r="V2093" i="109"/>
  <c r="O1638" i="109"/>
  <c r="R114" i="109"/>
  <c r="P2590" i="112"/>
  <c r="T1265" i="109"/>
  <c r="N2170" i="112"/>
  <c r="Q2224" i="109"/>
  <c r="P4203" i="109"/>
  <c r="Y530" i="109"/>
  <c r="R60" i="109"/>
  <c r="X2407" i="109"/>
  <c r="W142" i="109"/>
  <c r="U369" i="109"/>
  <c r="V1386" i="109"/>
  <c r="P2459" i="112"/>
  <c r="S2222" i="109"/>
  <c r="P4255" i="109"/>
  <c r="Y656" i="109"/>
  <c r="X1302" i="109"/>
  <c r="U3827" i="109"/>
  <c r="O1110" i="109"/>
  <c r="O2307" i="112"/>
  <c r="S7" i="110"/>
  <c r="X620" i="109"/>
  <c r="X2593" i="109"/>
  <c r="S3345" i="109"/>
  <c r="R2293" i="112"/>
  <c r="Q2302" i="112"/>
  <c r="X2482" i="109"/>
  <c r="O1655" i="109"/>
  <c r="S750" i="109"/>
  <c r="Q2317" i="112"/>
  <c r="V2623" i="109"/>
  <c r="T4096" i="109"/>
  <c r="P2364" i="112"/>
  <c r="O1206" i="112"/>
  <c r="V658" i="109"/>
  <c r="N844" i="109"/>
  <c r="L58" i="113"/>
  <c r="Q2004" i="112"/>
  <c r="W209" i="109"/>
  <c r="O4156" i="109"/>
  <c r="P1699" i="112"/>
  <c r="T3382" i="109"/>
  <c r="O3357" i="109"/>
  <c r="W163" i="109"/>
  <c r="N2247" i="109"/>
  <c r="Q3104" i="109"/>
  <c r="O807" i="112"/>
  <c r="P3474" i="109"/>
  <c r="P568" i="109"/>
  <c r="R3874" i="109"/>
  <c r="O1227" i="112"/>
  <c r="P781" i="109"/>
  <c r="V943" i="109"/>
  <c r="V1503" i="109"/>
  <c r="W4023" i="109"/>
  <c r="S274" i="109"/>
  <c r="X1319" i="109"/>
  <c r="Q96" i="112"/>
  <c r="X810" i="109"/>
  <c r="O305" i="112"/>
  <c r="O2989" i="109"/>
  <c r="O818" i="112"/>
  <c r="W1604" i="109"/>
  <c r="Q3159" i="109"/>
  <c r="O3046" i="109"/>
  <c r="U2733" i="109"/>
  <c r="R499" i="109"/>
  <c r="Q1888" i="112"/>
  <c r="X2383" i="109"/>
  <c r="S824" i="109"/>
  <c r="Y4219" i="109"/>
  <c r="X2790" i="109"/>
  <c r="Q2311" i="112"/>
  <c r="Q495" i="112"/>
  <c r="U2975" i="109"/>
  <c r="N1866" i="112"/>
  <c r="P1327" i="112"/>
  <c r="O1979" i="109"/>
  <c r="M79" i="113"/>
  <c r="W1659" i="109"/>
  <c r="Q1875" i="112"/>
  <c r="P3784" i="109"/>
  <c r="N2479" i="112"/>
  <c r="S1379" i="109"/>
  <c r="N104" i="110"/>
  <c r="W4303" i="109"/>
  <c r="Q4234" i="109"/>
  <c r="N110" i="112"/>
  <c r="R2194" i="109"/>
  <c r="W2098" i="109"/>
  <c r="Q3692" i="109"/>
  <c r="N2088" i="109"/>
  <c r="R1368" i="109"/>
  <c r="Y878" i="109"/>
  <c r="V3035" i="109"/>
  <c r="Q1545" i="112"/>
  <c r="N1229" i="112"/>
  <c r="T3473" i="109"/>
  <c r="S1157" i="109"/>
  <c r="U4031" i="109"/>
  <c r="V3689" i="109"/>
  <c r="P527" i="112"/>
  <c r="N2948" i="109"/>
  <c r="N3518" i="109"/>
  <c r="V1717" i="109"/>
  <c r="T1476" i="109"/>
  <c r="T15" i="110"/>
  <c r="N696" i="112"/>
  <c r="Y1848" i="109"/>
  <c r="T214" i="109"/>
  <c r="O2168" i="112"/>
  <c r="W1344" i="109"/>
  <c r="P2612" i="112"/>
  <c r="X50" i="109"/>
  <c r="P2664" i="112"/>
  <c r="V3150" i="109"/>
  <c r="Q251" i="112"/>
  <c r="P3452" i="109"/>
  <c r="W3339" i="109"/>
  <c r="V1851" i="109"/>
  <c r="W3690" i="109"/>
  <c r="N2062" i="109"/>
  <c r="T2374" i="109"/>
  <c r="S3519" i="109"/>
  <c r="O1443" i="112"/>
  <c r="Q1588" i="109"/>
  <c r="S1666" i="109"/>
  <c r="X2226" i="109"/>
  <c r="N4116" i="109"/>
  <c r="W2564" i="109"/>
  <c r="X70" i="109"/>
  <c r="Q1097" i="112"/>
  <c r="Z3629" i="109"/>
  <c r="Z3251" i="109"/>
  <c r="P1769" i="112"/>
  <c r="Q2707" i="112"/>
  <c r="T219" i="109"/>
  <c r="R4291" i="109"/>
  <c r="P3139" i="109"/>
  <c r="O1447" i="112"/>
  <c r="X3419" i="109"/>
  <c r="N644" i="109"/>
  <c r="V2977" i="109"/>
  <c r="Q768" i="112"/>
  <c r="Q2603" i="112"/>
  <c r="U958" i="109"/>
  <c r="N1527" i="109"/>
  <c r="U1594" i="109"/>
  <c r="N137" i="112"/>
  <c r="N3566" i="109"/>
  <c r="N1745" i="109"/>
  <c r="N3682" i="109"/>
  <c r="P3546" i="109"/>
  <c r="T1737" i="109"/>
  <c r="N2247" i="112"/>
  <c r="U879" i="109"/>
  <c r="Q413" i="109"/>
  <c r="W3692" i="109"/>
  <c r="U3094" i="109"/>
  <c r="P1210" i="112"/>
  <c r="Q2567" i="112"/>
  <c r="Q225" i="109"/>
  <c r="V2964" i="109"/>
  <c r="L101" i="110"/>
  <c r="Q379" i="109"/>
  <c r="U4304" i="109"/>
  <c r="O1080" i="112"/>
  <c r="T204" i="109"/>
  <c r="W1851" i="109"/>
  <c r="P1286" i="109"/>
  <c r="N1657" i="112"/>
  <c r="O1710" i="112"/>
  <c r="P778" i="112"/>
  <c r="T2693" i="109"/>
  <c r="S4278" i="109"/>
  <c r="N933" i="109"/>
  <c r="O3151" i="109"/>
  <c r="Y3348" i="109"/>
  <c r="W210" i="109"/>
  <c r="O53" i="110"/>
  <c r="T3058" i="109"/>
  <c r="P2645" i="109"/>
  <c r="R221" i="109"/>
  <c r="P255" i="112"/>
  <c r="Q2431" i="112"/>
  <c r="T2763" i="109"/>
  <c r="J18" i="113"/>
  <c r="S2468" i="109"/>
  <c r="R747" i="109"/>
  <c r="S4024" i="109"/>
  <c r="O2615" i="109"/>
  <c r="R1629" i="109"/>
  <c r="O550" i="112"/>
  <c r="Q25" i="112"/>
  <c r="V839" i="109"/>
  <c r="P110" i="112"/>
  <c r="V4021" i="109"/>
  <c r="P23" i="112"/>
  <c r="R2258" i="112"/>
  <c r="T2950" i="109"/>
  <c r="R2284" i="109"/>
  <c r="P982" i="109"/>
  <c r="S1612" i="109"/>
  <c r="P3447" i="109"/>
  <c r="S843" i="109"/>
  <c r="V479" i="109"/>
  <c r="T3063" i="109"/>
  <c r="R158" i="110"/>
  <c r="W799" i="109"/>
  <c r="Q1953" i="112"/>
  <c r="J143" i="113"/>
  <c r="X426" i="109"/>
  <c r="P3358" i="109"/>
  <c r="U1168" i="109"/>
  <c r="R2432" i="109"/>
  <c r="P2289" i="109"/>
  <c r="W2709" i="109"/>
  <c r="Q2845" i="109"/>
  <c r="Q875" i="109"/>
  <c r="Q1201" i="109"/>
  <c r="N2624" i="112"/>
  <c r="S3866" i="109"/>
  <c r="P3755" i="109"/>
  <c r="Y3539" i="109"/>
  <c r="Q1432" i="112"/>
  <c r="W3720" i="109"/>
  <c r="O4132" i="109"/>
  <c r="N1528" i="109"/>
  <c r="Q3701" i="109"/>
  <c r="P118" i="110"/>
  <c r="P4195" i="109"/>
  <c r="T3912" i="109"/>
  <c r="Z2177" i="109"/>
  <c r="U3021" i="109"/>
  <c r="V3068" i="109"/>
  <c r="X3385" i="109"/>
  <c r="Q1974" i="109"/>
  <c r="Q2091" i="112"/>
  <c r="T117" i="110"/>
  <c r="O738" i="112"/>
  <c r="Q3436" i="109"/>
  <c r="P129" i="110"/>
  <c r="V1006" i="109"/>
  <c r="W2113" i="109"/>
  <c r="O605" i="109"/>
  <c r="R2588" i="109"/>
  <c r="P1217" i="112"/>
  <c r="Y480" i="109"/>
  <c r="X3070" i="109"/>
  <c r="S16" i="109"/>
  <c r="U1173" i="109"/>
  <c r="N1789" i="112"/>
  <c r="P1169" i="112"/>
  <c r="Y2709" i="109"/>
  <c r="O991" i="112"/>
  <c r="N3367" i="109"/>
  <c r="O3857" i="109"/>
  <c r="P1230" i="109"/>
  <c r="R1014" i="109"/>
  <c r="T4189" i="109"/>
  <c r="Q4108" i="109"/>
  <c r="P273" i="112"/>
  <c r="W3652" i="109"/>
  <c r="K76" i="110"/>
  <c r="R2721" i="112"/>
  <c r="O602" i="109"/>
  <c r="T88" i="110"/>
  <c r="P1388" i="112"/>
  <c r="Q2280" i="109"/>
  <c r="V1292" i="109"/>
  <c r="V3735" i="109"/>
  <c r="W2375" i="109"/>
  <c r="P2343" i="112"/>
  <c r="Y2279" i="109"/>
  <c r="Q3056" i="109"/>
  <c r="N22" i="110"/>
  <c r="S3399" i="109"/>
  <c r="P1502" i="109"/>
  <c r="Y2772" i="109"/>
  <c r="Q1191" i="112"/>
  <c r="S820" i="109"/>
  <c r="Q1713" i="109"/>
  <c r="T3812" i="109"/>
  <c r="Y4084" i="109"/>
  <c r="P2371" i="112"/>
  <c r="P2" i="109"/>
  <c r="W3151" i="109"/>
  <c r="Q2254" i="112"/>
  <c r="U2378" i="109"/>
  <c r="Z4339" i="109"/>
  <c r="N2220" i="109"/>
  <c r="N4283" i="109"/>
  <c r="N655" i="109"/>
  <c r="N3424" i="109"/>
  <c r="O1673" i="112"/>
  <c r="W3801" i="109"/>
  <c r="S87" i="110"/>
  <c r="O2289" i="109"/>
  <c r="R145" i="109"/>
  <c r="P2442" i="109"/>
  <c r="N1183" i="112"/>
  <c r="R1837" i="109"/>
  <c r="N2590" i="109"/>
  <c r="O530" i="112"/>
  <c r="V1479" i="109"/>
  <c r="P2106" i="109"/>
  <c r="X2573" i="109"/>
  <c r="U1679" i="109"/>
  <c r="Q382" i="112"/>
  <c r="Q2065" i="109"/>
  <c r="Y2825" i="109"/>
  <c r="S2939" i="109"/>
  <c r="N3058" i="109"/>
  <c r="U3732" i="109"/>
  <c r="O3467" i="109"/>
  <c r="Z2555" i="109"/>
  <c r="U617" i="109"/>
  <c r="Q344" i="112"/>
  <c r="X841" i="109"/>
  <c r="Q2347" i="112"/>
  <c r="O771" i="112"/>
  <c r="U3490" i="109"/>
  <c r="R653" i="112"/>
  <c r="Q2228" i="112"/>
  <c r="U517" i="109"/>
  <c r="Y4264" i="109"/>
  <c r="Y1678" i="109"/>
  <c r="X1212" i="109"/>
  <c r="Y107" i="109"/>
  <c r="L44" i="110"/>
  <c r="Q1346" i="109"/>
  <c r="O1162" i="112"/>
  <c r="R23" i="110"/>
  <c r="S653" i="109"/>
  <c r="R3901" i="109"/>
  <c r="O2305" i="112"/>
  <c r="Q2315" i="112"/>
  <c r="V3092" i="109"/>
  <c r="O2631" i="109"/>
  <c r="U2311" i="109"/>
  <c r="N2072" i="109"/>
  <c r="T2430" i="109"/>
  <c r="U1967" i="109"/>
  <c r="R412" i="109"/>
  <c r="T90" i="110"/>
  <c r="Y166" i="109"/>
  <c r="O1997" i="109"/>
  <c r="S98" i="110"/>
  <c r="Y1164" i="109"/>
  <c r="N3834" i="109"/>
  <c r="X261" i="109"/>
  <c r="U3101" i="109"/>
  <c r="P164" i="112"/>
  <c r="S3394" i="109"/>
  <c r="Y78" i="109"/>
  <c r="O1518" i="109"/>
  <c r="T3842" i="109"/>
  <c r="Q2615" i="112"/>
  <c r="P934" i="112"/>
  <c r="K176" i="113"/>
  <c r="V2590" i="109"/>
  <c r="O1267" i="112"/>
  <c r="W2986" i="109"/>
  <c r="Q1224" i="112"/>
  <c r="Z1809" i="109"/>
  <c r="U118" i="109"/>
  <c r="U3771" i="109"/>
  <c r="W3061" i="109"/>
  <c r="T1115" i="109"/>
  <c r="Q2253" i="109"/>
  <c r="N1214" i="109"/>
  <c r="V2836" i="109"/>
  <c r="Q1229" i="109"/>
  <c r="T1535" i="109"/>
  <c r="W237" i="109"/>
  <c r="S2111" i="109"/>
  <c r="T1874" i="109"/>
  <c r="P2986" i="109"/>
  <c r="N1018" i="109"/>
  <c r="U1992" i="109"/>
  <c r="R2719" i="112"/>
  <c r="Y3486" i="109"/>
  <c r="W943" i="109"/>
  <c r="N246" i="112"/>
  <c r="Q1476" i="109"/>
  <c r="R26" i="110"/>
  <c r="V3762" i="109"/>
  <c r="V190" i="109"/>
  <c r="O1569" i="109"/>
  <c r="Q17" i="109"/>
  <c r="P165" i="109"/>
  <c r="V3316" i="109"/>
  <c r="T2364" i="109"/>
  <c r="P4115" i="109"/>
  <c r="P2375" i="109"/>
  <c r="Q60" i="112"/>
  <c r="S1566" i="109"/>
  <c r="V170" i="109"/>
  <c r="N3447" i="109"/>
  <c r="Q1185" i="112"/>
  <c r="T367" i="109"/>
  <c r="U2648" i="109"/>
  <c r="O2080" i="112"/>
  <c r="O1878" i="109"/>
  <c r="N48" i="109"/>
  <c r="X2605" i="109"/>
  <c r="P1493" i="112"/>
  <c r="X1006" i="109"/>
  <c r="Y4136" i="109"/>
  <c r="Q746" i="109"/>
  <c r="U2356" i="109"/>
  <c r="P4280" i="109"/>
  <c r="O4137" i="109"/>
  <c r="S2216" i="109"/>
  <c r="X3744" i="109"/>
  <c r="R4058" i="109"/>
  <c r="K5" i="113"/>
  <c r="S1855" i="109"/>
  <c r="O2659" i="112"/>
  <c r="W1211" i="109"/>
  <c r="X4092" i="109"/>
  <c r="P1306" i="112"/>
  <c r="N55" i="112"/>
  <c r="X880" i="109"/>
  <c r="W3785" i="109"/>
  <c r="U2790" i="109"/>
  <c r="P2461" i="112"/>
  <c r="S1983" i="109"/>
  <c r="N135" i="109"/>
  <c r="Q1941" i="112"/>
  <c r="P3485" i="109"/>
  <c r="T2040" i="109"/>
  <c r="N4248" i="109"/>
  <c r="S908" i="109"/>
  <c r="Q234" i="112"/>
  <c r="N3489" i="109"/>
  <c r="P3073" i="109"/>
  <c r="S1888" i="109"/>
  <c r="S3559" i="109"/>
  <c r="O797" i="109"/>
  <c r="P546" i="112"/>
  <c r="S1973" i="109"/>
  <c r="O3167" i="109"/>
  <c r="U1998" i="109"/>
  <c r="R2760" i="112"/>
  <c r="N1961" i="112"/>
  <c r="N3869" i="109"/>
  <c r="V1567" i="109"/>
  <c r="P1464" i="109"/>
  <c r="Y100" i="109"/>
  <c r="Q1636" i="109"/>
  <c r="W8" i="109"/>
  <c r="O99" i="112"/>
  <c r="R2788" i="109"/>
  <c r="N637" i="112"/>
  <c r="O2642" i="112"/>
  <c r="T2685" i="109"/>
  <c r="S2237" i="109"/>
  <c r="R1142" i="109"/>
  <c r="O61" i="109"/>
  <c r="S1340" i="109"/>
  <c r="Y2947" i="109"/>
  <c r="O485" i="112"/>
  <c r="R2706" i="109"/>
  <c r="N1190" i="112"/>
  <c r="S3418" i="109"/>
  <c r="N1989" i="112"/>
  <c r="P1488" i="112"/>
  <c r="V2424" i="109"/>
  <c r="N3025" i="109"/>
  <c r="P1206" i="109"/>
  <c r="Y2116" i="109"/>
  <c r="R1362" i="112"/>
  <c r="N2044" i="109"/>
  <c r="X2206" i="109"/>
  <c r="W1113" i="109"/>
  <c r="W2779" i="109"/>
  <c r="Z3641" i="109"/>
  <c r="R3563" i="109"/>
  <c r="L73" i="113"/>
  <c r="Y2689" i="109"/>
  <c r="N983" i="112"/>
  <c r="U80" i="109"/>
  <c r="W2752" i="109"/>
  <c r="X2287" i="109"/>
  <c r="X3686" i="109"/>
  <c r="T1103" i="109"/>
  <c r="O407" i="112"/>
  <c r="O1015" i="112"/>
  <c r="X3106" i="109"/>
  <c r="Q2007" i="112"/>
  <c r="W2999" i="109"/>
  <c r="V185" i="109"/>
  <c r="N2605" i="112"/>
  <c r="U3822" i="109"/>
  <c r="Q964" i="112"/>
  <c r="N471" i="112"/>
  <c r="W2037" i="109"/>
  <c r="P59" i="109"/>
  <c r="W3389" i="109"/>
  <c r="U1372" i="109"/>
  <c r="P2600" i="109"/>
  <c r="P2240" i="112"/>
  <c r="S2305" i="109"/>
  <c r="L19" i="113"/>
  <c r="R2004" i="109"/>
  <c r="S2703" i="109"/>
  <c r="U2671" i="109"/>
  <c r="N1328" i="109"/>
  <c r="R229" i="112"/>
  <c r="N3508" i="109"/>
  <c r="R3121" i="109"/>
  <c r="W936" i="109"/>
  <c r="O2733" i="109"/>
  <c r="P352" i="112"/>
  <c r="W1986" i="109"/>
  <c r="M72" i="113"/>
  <c r="N4239" i="109"/>
  <c r="S1234" i="109"/>
  <c r="N893" i="109"/>
  <c r="P1540" i="109"/>
  <c r="T58" i="109"/>
  <c r="Y3154" i="109"/>
  <c r="N4210" i="109"/>
  <c r="T4285" i="109"/>
  <c r="N483" i="112"/>
  <c r="U81" i="109"/>
  <c r="R1480" i="109"/>
  <c r="P554" i="109"/>
  <c r="V1601" i="109"/>
  <c r="N1024" i="112"/>
  <c r="U808" i="109"/>
  <c r="R2356" i="109"/>
  <c r="Q580" i="112"/>
  <c r="V2207" i="109"/>
  <c r="P486" i="109"/>
  <c r="W2988" i="109"/>
  <c r="O144" i="110"/>
  <c r="R907" i="109"/>
  <c r="V856" i="109"/>
  <c r="R2443" i="109"/>
  <c r="U3028" i="109"/>
  <c r="O1745" i="109"/>
  <c r="N1302" i="109"/>
  <c r="Q2677" i="112"/>
  <c r="Y1745" i="109"/>
  <c r="X1917" i="109"/>
  <c r="N1184" i="112"/>
  <c r="O2240" i="112"/>
  <c r="P1665" i="112"/>
  <c r="Q948" i="112"/>
  <c r="O1165" i="112"/>
  <c r="K179" i="110"/>
  <c r="N851" i="112"/>
  <c r="P2538" i="112"/>
  <c r="Q484" i="112"/>
  <c r="Q2669" i="112"/>
  <c r="Q2422" i="112"/>
  <c r="Q2353" i="112"/>
  <c r="Y4301" i="109"/>
  <c r="X4163" i="109"/>
  <c r="Z1422" i="109"/>
  <c r="P940" i="112"/>
  <c r="T3810" i="109"/>
  <c r="Y4281" i="109"/>
  <c r="M144" i="113"/>
  <c r="V2064" i="109"/>
  <c r="U3531" i="109"/>
  <c r="Q1020" i="112"/>
  <c r="P22" i="110"/>
  <c r="O956" i="112"/>
  <c r="Q120" i="109"/>
  <c r="S1349" i="109"/>
  <c r="Q2737" i="109"/>
  <c r="R2193" i="109"/>
  <c r="N2687" i="112"/>
  <c r="R1656" i="109"/>
  <c r="X849" i="109"/>
  <c r="U2210" i="109"/>
  <c r="S547" i="109"/>
  <c r="M56" i="110"/>
  <c r="U2696" i="109"/>
  <c r="W1870" i="109"/>
  <c r="N3175" i="109"/>
  <c r="T1978" i="109"/>
  <c r="T116" i="109"/>
  <c r="O1559" i="109"/>
  <c r="R4062" i="109"/>
  <c r="Q2113" i="109"/>
  <c r="X3024" i="109"/>
  <c r="O3743" i="109"/>
  <c r="Q171" i="112"/>
  <c r="Y170" i="109"/>
  <c r="R1825" i="112"/>
  <c r="N1470" i="112"/>
  <c r="R422" i="112"/>
  <c r="U3671" i="109"/>
  <c r="V63" i="109"/>
  <c r="Y804" i="109"/>
  <c r="O1036" i="112"/>
  <c r="P1288" i="109"/>
  <c r="W3803" i="109"/>
  <c r="P1563" i="109"/>
  <c r="O2091" i="112"/>
  <c r="X2331" i="109"/>
  <c r="T2594" i="109"/>
  <c r="U11" i="110"/>
  <c r="Y4081" i="109"/>
  <c r="N2374" i="112"/>
  <c r="J26" i="113"/>
  <c r="R2731" i="109"/>
  <c r="N3755" i="109"/>
  <c r="P3737" i="109"/>
  <c r="S3547" i="109"/>
  <c r="X3689" i="109"/>
  <c r="P1081" i="112"/>
  <c r="N2113" i="112"/>
  <c r="P2171" i="112"/>
  <c r="Q26" i="109"/>
  <c r="R844" i="109"/>
  <c r="Q1347" i="109"/>
  <c r="R1740" i="109"/>
  <c r="R2029" i="112"/>
  <c r="T650" i="109"/>
  <c r="V3055" i="109"/>
  <c r="R2110" i="109"/>
  <c r="M159" i="110"/>
  <c r="V2671" i="109"/>
  <c r="U3014" i="109"/>
  <c r="O1157" i="109"/>
  <c r="N2593" i="112"/>
  <c r="Q1781" i="112"/>
  <c r="W3385" i="109"/>
  <c r="O286" i="109"/>
  <c r="Q547" i="112"/>
  <c r="X428" i="109"/>
  <c r="Y3211" i="109"/>
  <c r="N1414" i="112"/>
  <c r="P1770" i="112"/>
  <c r="R3858" i="109"/>
  <c r="Q904" i="109"/>
  <c r="R3100" i="109"/>
  <c r="T1477" i="109"/>
  <c r="N2421" i="109"/>
  <c r="S593" i="109"/>
  <c r="X2394" i="109"/>
  <c r="V1991" i="109"/>
  <c r="Q1718" i="112"/>
  <c r="Y3569" i="109"/>
  <c r="T3876" i="109"/>
  <c r="X3720" i="109"/>
  <c r="N3021" i="109"/>
  <c r="Q3463" i="109"/>
  <c r="R1590" i="112"/>
  <c r="Y907" i="109"/>
  <c r="V1696" i="109"/>
  <c r="Y1302" i="109"/>
  <c r="Q69" i="110"/>
  <c r="P587" i="112"/>
  <c r="Q1069" i="112"/>
  <c r="R4019" i="109"/>
  <c r="X1627" i="109"/>
  <c r="X3917" i="109"/>
  <c r="O284" i="109"/>
  <c r="N705" i="112"/>
  <c r="P1657" i="112"/>
  <c r="P1166" i="112"/>
  <c r="P1519" i="112"/>
  <c r="O158" i="110"/>
  <c r="S2367" i="109"/>
  <c r="P1499" i="109"/>
  <c r="R2390" i="109"/>
  <c r="N3477" i="109"/>
  <c r="S3157" i="109"/>
  <c r="T1191" i="109"/>
  <c r="O3917" i="109"/>
  <c r="N2822" i="109"/>
  <c r="W1168" i="109"/>
  <c r="N2228" i="112"/>
  <c r="O994" i="109"/>
  <c r="P4279" i="109"/>
  <c r="T3378" i="109"/>
  <c r="Q1715" i="109"/>
  <c r="Y4094" i="109"/>
  <c r="O3173" i="109"/>
  <c r="R3407" i="109"/>
  <c r="Q1891" i="112"/>
  <c r="S3567" i="109"/>
  <c r="Q2404" i="112"/>
  <c r="O1618" i="112"/>
  <c r="Y66" i="109"/>
  <c r="Q1916" i="112"/>
  <c r="R1848" i="109"/>
  <c r="Q81" i="112"/>
  <c r="Q2703" i="109"/>
  <c r="O4072" i="109"/>
  <c r="U464" i="109"/>
  <c r="O394" i="112"/>
  <c r="N1917" i="109"/>
  <c r="U2308" i="109"/>
  <c r="X3735" i="109"/>
  <c r="O1410" i="112"/>
  <c r="S552" i="109"/>
  <c r="T2719" i="109"/>
  <c r="Y2705" i="109"/>
  <c r="P1350" i="109"/>
  <c r="P1492" i="112"/>
  <c r="P899" i="109"/>
  <c r="W380" i="109"/>
  <c r="Q862" i="109"/>
  <c r="R1137" i="112"/>
  <c r="S4103" i="109"/>
  <c r="W2704" i="109"/>
  <c r="O1748" i="112"/>
  <c r="S516" i="109"/>
  <c r="N112" i="112"/>
  <c r="R444" i="112"/>
  <c r="V2026" i="109"/>
  <c r="X1597" i="109"/>
  <c r="T2314" i="109"/>
  <c r="U3890" i="109"/>
  <c r="O1640" i="109"/>
  <c r="K105" i="113"/>
  <c r="O1513" i="112"/>
  <c r="V514" i="109"/>
  <c r="Y3072" i="109"/>
  <c r="N2665" i="112"/>
  <c r="O2108" i="112"/>
  <c r="X528" i="109"/>
  <c r="N2098" i="109"/>
  <c r="R4294" i="109"/>
  <c r="X176" i="109"/>
  <c r="N4193" i="109"/>
  <c r="T3069" i="109"/>
  <c r="S3078" i="109"/>
  <c r="Q1624" i="112"/>
  <c r="V4042" i="109"/>
  <c r="L37" i="110"/>
  <c r="P177" i="109"/>
  <c r="X3511" i="109"/>
  <c r="Y50" i="109"/>
  <c r="Z2892" i="109"/>
  <c r="N124" i="109"/>
  <c r="T2025" i="109"/>
  <c r="Q1480" i="109"/>
  <c r="R1100" i="109"/>
  <c r="U3737" i="109"/>
  <c r="P3724" i="109"/>
  <c r="P4064" i="109"/>
  <c r="T1677" i="109"/>
  <c r="S3767" i="109"/>
  <c r="Q320" i="112"/>
  <c r="O808" i="109"/>
  <c r="T1618" i="109"/>
  <c r="Q3801" i="109"/>
  <c r="L77" i="113"/>
  <c r="Q3085" i="109"/>
  <c r="N3780" i="109"/>
  <c r="S2009" i="109"/>
  <c r="O25" i="112"/>
  <c r="T3737" i="109"/>
  <c r="N114" i="109"/>
  <c r="O2961" i="109"/>
  <c r="Q3108" i="109"/>
  <c r="R1590" i="109"/>
  <c r="R4109" i="109"/>
  <c r="O2463" i="109"/>
  <c r="X1884" i="109"/>
  <c r="V1113" i="109"/>
  <c r="W1187" i="109"/>
  <c r="T3037" i="109"/>
  <c r="O208" i="109"/>
  <c r="T3553" i="109"/>
  <c r="Y217" i="109"/>
  <c r="Z2499" i="109"/>
  <c r="P2351" i="109"/>
  <c r="R2695" i="109"/>
  <c r="O2406" i="109"/>
  <c r="O2362" i="109"/>
  <c r="O360" i="112"/>
  <c r="V459" i="109"/>
  <c r="Q298" i="112"/>
  <c r="Q4064" i="109"/>
  <c r="K158" i="110"/>
  <c r="R3151" i="109"/>
  <c r="O2082" i="109"/>
  <c r="O1939" i="112"/>
  <c r="Q2311" i="109"/>
  <c r="Q633" i="112"/>
  <c r="L157" i="113"/>
  <c r="O1740" i="109"/>
  <c r="T1363" i="109"/>
  <c r="O2478" i="112"/>
  <c r="O3559" i="109"/>
  <c r="Q1060" i="112"/>
  <c r="N2711" i="112"/>
  <c r="U2750" i="109"/>
  <c r="R937" i="109"/>
  <c r="P1047" i="112"/>
  <c r="T481" i="109"/>
  <c r="R104" i="110"/>
  <c r="O169" i="109"/>
  <c r="S2072" i="109"/>
  <c r="O2391" i="112"/>
  <c r="Q3364" i="109"/>
  <c r="W2618" i="109"/>
  <c r="Q3491" i="109"/>
  <c r="R1265" i="109"/>
  <c r="R3055" i="109"/>
  <c r="Q3390" i="109"/>
  <c r="O485" i="109"/>
  <c r="S2383" i="109"/>
  <c r="Y2257" i="109"/>
  <c r="P415" i="112"/>
  <c r="N3061" i="109"/>
  <c r="V1982" i="109"/>
  <c r="N1642" i="109"/>
  <c r="V1998" i="109"/>
  <c r="P1215" i="112"/>
  <c r="T557" i="109"/>
  <c r="N3803" i="109"/>
  <c r="O2211" i="109"/>
  <c r="K86" i="113"/>
  <c r="S1579" i="109"/>
  <c r="P78" i="112"/>
  <c r="Q726" i="112"/>
  <c r="Y1333" i="109"/>
  <c r="N3761" i="109"/>
  <c r="P930" i="112"/>
  <c r="U4209" i="109"/>
  <c r="Y2018" i="109"/>
  <c r="P4292" i="109"/>
  <c r="P63" i="112"/>
  <c r="N373" i="112"/>
  <c r="R3114" i="109"/>
  <c r="X6" i="109"/>
  <c r="R1316" i="109"/>
  <c r="J41" i="113"/>
  <c r="Q3455" i="109"/>
  <c r="O142" i="112"/>
  <c r="N502" i="112"/>
  <c r="O2731" i="109"/>
  <c r="Q3158" i="109"/>
  <c r="Y4161" i="109"/>
  <c r="Q1218" i="112"/>
  <c r="Q2471" i="112"/>
  <c r="O1528" i="109"/>
  <c r="N1721" i="112"/>
  <c r="Y2846" i="109"/>
  <c r="N2454" i="112"/>
  <c r="N352" i="112"/>
  <c r="N2320" i="109"/>
  <c r="V2578" i="109"/>
  <c r="T2425" i="109"/>
  <c r="R1714" i="109"/>
  <c r="Q1784" i="112"/>
  <c r="O764" i="109"/>
  <c r="P2238" i="109"/>
  <c r="T4172" i="109"/>
  <c r="T2569" i="109"/>
  <c r="W3047" i="109"/>
  <c r="N31" i="110"/>
  <c r="Q2926" i="109"/>
  <c r="R1941" i="109"/>
  <c r="P301" i="112"/>
  <c r="N4118" i="109"/>
  <c r="V3781" i="109"/>
  <c r="R4192" i="109"/>
  <c r="U2647" i="109"/>
  <c r="Q3784" i="109"/>
  <c r="R2411" i="109"/>
  <c r="U2017" i="109"/>
  <c r="Z4013" i="109"/>
  <c r="Y2778" i="109"/>
  <c r="W2802" i="109"/>
  <c r="U3774" i="109"/>
  <c r="S1378" i="109"/>
  <c r="Q950" i="109"/>
  <c r="O1209" i="112"/>
  <c r="N589" i="109"/>
  <c r="Q544" i="112"/>
  <c r="Q2456" i="112"/>
  <c r="L75" i="110"/>
  <c r="O1123" i="109"/>
  <c r="N2328" i="109"/>
  <c r="N177" i="110"/>
  <c r="P405" i="112"/>
  <c r="N3783" i="109"/>
  <c r="U459" i="109"/>
  <c r="V2755" i="109"/>
  <c r="N1039" i="112"/>
  <c r="P631" i="112"/>
  <c r="X158" i="109"/>
  <c r="T3712" i="109"/>
  <c r="N1175" i="109"/>
  <c r="T3576" i="109"/>
  <c r="P3185" i="109"/>
  <c r="X509" i="109"/>
  <c r="V3758" i="109"/>
  <c r="Y2797" i="109"/>
  <c r="R1890" i="109"/>
  <c r="N391" i="109"/>
  <c r="R2028" i="112"/>
  <c r="K78" i="113"/>
  <c r="O3845" i="109"/>
  <c r="P590" i="112"/>
  <c r="P2735" i="109"/>
  <c r="O1978" i="109"/>
  <c r="O1561" i="109"/>
  <c r="O1751" i="109"/>
  <c r="O811" i="112"/>
  <c r="N1889" i="109"/>
  <c r="T58" i="110"/>
  <c r="R1304" i="109"/>
  <c r="P1369" i="109"/>
  <c r="V3123" i="109"/>
  <c r="X3871" i="109"/>
  <c r="O3940" i="109"/>
  <c r="Q2589" i="109"/>
  <c r="S3688" i="109"/>
  <c r="V2925" i="109"/>
  <c r="P2995" i="109"/>
  <c r="T3115" i="109"/>
  <c r="P1547" i="112"/>
  <c r="P3741" i="109"/>
  <c r="Q3744" i="109"/>
  <c r="P1917" i="109"/>
  <c r="O255" i="109"/>
  <c r="N1645" i="109"/>
  <c r="O3798" i="109"/>
  <c r="P32" i="112"/>
  <c r="V2014" i="109"/>
  <c r="N2092" i="112"/>
  <c r="U483" i="109"/>
  <c r="V1668" i="109"/>
  <c r="N641" i="109"/>
  <c r="P1758" i="112"/>
  <c r="S3104" i="109"/>
  <c r="Q1382" i="109"/>
  <c r="Y3311" i="109"/>
  <c r="Y2321" i="109"/>
  <c r="Q2397" i="109"/>
  <c r="U1364" i="109"/>
  <c r="S2612" i="109"/>
  <c r="S3564" i="109"/>
  <c r="O2765" i="109"/>
  <c r="Q1095" i="112"/>
  <c r="V157" i="109"/>
  <c r="V4254" i="109"/>
  <c r="K140" i="113"/>
  <c r="U3411" i="109"/>
  <c r="Q154" i="109"/>
  <c r="N1762" i="112"/>
  <c r="Y3397" i="109"/>
  <c r="V3572" i="109"/>
  <c r="P69" i="110"/>
  <c r="T1831" i="109"/>
  <c r="O3107" i="109"/>
  <c r="Q1440" i="112"/>
  <c r="O2195" i="112"/>
  <c r="Q322" i="112"/>
  <c r="R3506" i="109"/>
  <c r="N3703" i="109"/>
  <c r="Z2886" i="109"/>
  <c r="U2398" i="109"/>
  <c r="S165" i="109"/>
  <c r="W406" i="109"/>
  <c r="V3044" i="109"/>
  <c r="P438" i="109"/>
  <c r="O722" i="112"/>
  <c r="U2282" i="109"/>
  <c r="T3459" i="109"/>
  <c r="U623" i="109"/>
  <c r="W111" i="109"/>
  <c r="Q1965" i="112"/>
  <c r="R3199" i="109"/>
  <c r="N2652" i="112"/>
  <c r="N1615" i="109"/>
  <c r="P951" i="109"/>
  <c r="O1178" i="112"/>
  <c r="O571" i="112"/>
  <c r="P1683" i="112"/>
  <c r="O1451" i="112"/>
  <c r="O508" i="112"/>
  <c r="Z703" i="109"/>
  <c r="N1924" i="112"/>
  <c r="R1298" i="109"/>
  <c r="U4283" i="109"/>
  <c r="P267" i="109"/>
  <c r="T3106" i="109"/>
  <c r="N2555" i="112"/>
  <c r="S4050" i="109"/>
  <c r="Q1794" i="112"/>
  <c r="Y267" i="109"/>
  <c r="Q376" i="109"/>
  <c r="N2731" i="109"/>
  <c r="W3520" i="109"/>
  <c r="R655" i="109"/>
  <c r="Y3023" i="109"/>
  <c r="R3287" i="109"/>
  <c r="P372" i="112"/>
  <c r="O207" i="109"/>
  <c r="U3655" i="109"/>
  <c r="P1627" i="109"/>
  <c r="R1601" i="112"/>
  <c r="Y2773" i="109"/>
  <c r="P15" i="112"/>
  <c r="W2436" i="109"/>
  <c r="U4128" i="109"/>
  <c r="P2146" i="112"/>
  <c r="T4045" i="109"/>
  <c r="S4241" i="109"/>
  <c r="P259" i="112"/>
  <c r="O4292" i="109"/>
  <c r="X2646" i="109"/>
  <c r="S2040" i="109"/>
  <c r="O3009" i="109"/>
  <c r="W3506" i="109"/>
  <c r="P649" i="109"/>
  <c r="Z2158" i="109"/>
  <c r="N338" i="112"/>
  <c r="P2654" i="109"/>
  <c r="Q1927" i="112"/>
  <c r="V1337" i="109"/>
  <c r="O1092" i="112"/>
  <c r="N633" i="112"/>
  <c r="Q3886" i="109"/>
  <c r="O490" i="112"/>
  <c r="K130" i="113"/>
  <c r="O2478" i="109"/>
  <c r="P2651" i="112"/>
  <c r="R2048" i="112"/>
  <c r="O345" i="112"/>
  <c r="N2304" i="112"/>
  <c r="T2814" i="109"/>
  <c r="X1217" i="109"/>
  <c r="W2429" i="109"/>
  <c r="Y470" i="109"/>
  <c r="T3743" i="109"/>
  <c r="S2350" i="109"/>
  <c r="P644" i="112"/>
  <c r="O29" i="112"/>
  <c r="U1650" i="109"/>
  <c r="S1207" i="109"/>
  <c r="Q625" i="112"/>
  <c r="S1323" i="109"/>
  <c r="R3884" i="109"/>
  <c r="N1966" i="112"/>
  <c r="Q4155" i="109"/>
  <c r="O2268" i="109"/>
  <c r="P2357" i="112"/>
  <c r="J67" i="110"/>
  <c r="X19" i="109"/>
  <c r="U3933" i="109"/>
  <c r="N4270" i="109"/>
  <c r="Y3342" i="109"/>
  <c r="N2574" i="109"/>
  <c r="W496" i="109"/>
  <c r="X3077" i="109"/>
  <c r="N87" i="109"/>
  <c r="N1492" i="112"/>
  <c r="N4287" i="109"/>
  <c r="N2608" i="112"/>
  <c r="Q591" i="109"/>
  <c r="Z2490" i="109"/>
  <c r="P2429" i="109"/>
  <c r="P1933" i="109"/>
  <c r="Z3948" i="109"/>
  <c r="U1249" i="109"/>
  <c r="N3130" i="109"/>
  <c r="S21" i="109"/>
  <c r="Z310" i="109"/>
  <c r="T522" i="109"/>
  <c r="W3401" i="109"/>
  <c r="N1469" i="112"/>
  <c r="Y3346" i="109"/>
  <c r="O450" i="109"/>
  <c r="P1667" i="109"/>
  <c r="R1945" i="109"/>
  <c r="X4192" i="109"/>
  <c r="S3716" i="109"/>
  <c r="U434" i="109"/>
  <c r="U4196" i="109"/>
  <c r="N1036" i="112"/>
  <c r="N973" i="112"/>
  <c r="V904" i="109"/>
  <c r="Y3528" i="109"/>
  <c r="P3850" i="109"/>
  <c r="K110" i="113"/>
  <c r="Y3083" i="109"/>
  <c r="R3412" i="109"/>
  <c r="Q2395" i="112"/>
  <c r="Q1207" i="112"/>
  <c r="P4107" i="109"/>
  <c r="Q4248" i="109"/>
  <c r="N4133" i="109"/>
  <c r="X3773" i="109"/>
  <c r="W2377" i="109"/>
  <c r="P2099" i="109"/>
  <c r="P4164" i="109"/>
  <c r="W2602" i="109"/>
  <c r="Q2080" i="112"/>
  <c r="R2997" i="109"/>
  <c r="P3439" i="109"/>
  <c r="Q2565" i="112"/>
  <c r="W2076" i="109"/>
  <c r="P1275" i="109"/>
  <c r="Q3375" i="109"/>
  <c r="R63" i="109"/>
  <c r="V1688" i="109"/>
  <c r="N3897" i="109"/>
  <c r="P9" i="112"/>
  <c r="V1359" i="109"/>
  <c r="P2085" i="112"/>
  <c r="U4236" i="109"/>
  <c r="Y4034" i="109"/>
  <c r="X3187" i="109"/>
  <c r="N1123" i="109"/>
  <c r="X476" i="109"/>
  <c r="Q1232" i="112"/>
  <c r="Y4279" i="109"/>
  <c r="S189" i="109"/>
  <c r="R1693" i="109"/>
  <c r="O2306" i="112"/>
  <c r="N978" i="112"/>
  <c r="U2281" i="109"/>
  <c r="S413" i="109"/>
  <c r="S1142" i="109"/>
  <c r="R1187" i="109"/>
  <c r="Q3902" i="109"/>
  <c r="P1300" i="109"/>
  <c r="U3888" i="109"/>
  <c r="Q738" i="109"/>
  <c r="Q350" i="112"/>
  <c r="N117" i="112"/>
  <c r="R1605" i="109"/>
  <c r="N1614" i="112"/>
  <c r="U3053" i="109"/>
  <c r="P774" i="109"/>
  <c r="V969" i="109"/>
  <c r="S146" i="109"/>
  <c r="W1679" i="109"/>
  <c r="Q624" i="112"/>
  <c r="U91" i="109"/>
  <c r="V3511" i="109"/>
  <c r="U535" i="109"/>
  <c r="R27" i="110"/>
  <c r="Y220" i="109"/>
  <c r="Q2846" i="109"/>
  <c r="R4026" i="109"/>
  <c r="X3754" i="109"/>
  <c r="T3200" i="109"/>
  <c r="Q182" i="109"/>
  <c r="Q2377" i="112"/>
  <c r="P3901" i="109"/>
  <c r="Q6" i="109"/>
  <c r="Q1852" i="112"/>
  <c r="Q1686" i="109"/>
  <c r="Q1021" i="112"/>
  <c r="V586" i="109"/>
  <c r="N61" i="109"/>
  <c r="P971" i="112"/>
  <c r="U14" i="110"/>
  <c r="Q1496" i="109"/>
  <c r="N3177" i="109"/>
  <c r="O2320" i="112"/>
  <c r="W3930" i="109"/>
  <c r="S3903" i="109"/>
  <c r="P1295" i="109"/>
  <c r="X3012" i="109"/>
  <c r="N3004" i="109"/>
  <c r="Y522" i="109"/>
  <c r="Y76" i="109"/>
  <c r="T1580" i="109"/>
  <c r="N768" i="109"/>
  <c r="N2470" i="112"/>
  <c r="O425" i="109"/>
  <c r="S3342" i="109"/>
  <c r="P2575" i="109"/>
  <c r="P2646" i="112"/>
  <c r="O1744" i="112"/>
  <c r="Y2626" i="109"/>
  <c r="X944" i="109"/>
  <c r="O1344" i="109"/>
  <c r="S178" i="110"/>
  <c r="T4023" i="109"/>
  <c r="U160" i="110"/>
  <c r="Z4329" i="109"/>
  <c r="Q2217" i="112"/>
  <c r="Y1706" i="109"/>
  <c r="Y3673" i="109"/>
  <c r="O731" i="112"/>
  <c r="W2240" i="109"/>
  <c r="N1549" i="112"/>
  <c r="P2597" i="112"/>
  <c r="O2673" i="112"/>
  <c r="U2954" i="109"/>
  <c r="R766" i="109"/>
  <c r="Q2589" i="112"/>
  <c r="Q538" i="112"/>
  <c r="O3744" i="109"/>
  <c r="U260" i="109"/>
  <c r="Y2987" i="109"/>
  <c r="V1973" i="109"/>
  <c r="T964" i="109"/>
  <c r="Q978" i="112"/>
  <c r="O2232" i="109"/>
  <c r="Q3293" i="109"/>
  <c r="Q642" i="112"/>
  <c r="R4135" i="109"/>
  <c r="W814" i="109"/>
  <c r="Q2199" i="112"/>
  <c r="O1602" i="109"/>
  <c r="P586" i="112"/>
  <c r="W2364" i="109"/>
  <c r="K56" i="113"/>
  <c r="U551" i="109"/>
  <c r="P793" i="109"/>
  <c r="R253" i="109"/>
  <c r="Y3398" i="109"/>
  <c r="R2259" i="112"/>
  <c r="U4192" i="109"/>
  <c r="P3895" i="109"/>
  <c r="Q2163" i="112"/>
  <c r="O1471" i="109"/>
  <c r="O1712" i="112"/>
  <c r="Q861" i="109"/>
  <c r="R2758" i="112"/>
  <c r="P3437" i="109"/>
  <c r="R1139" i="112"/>
  <c r="O2188" i="112"/>
  <c r="P53" i="109"/>
  <c r="P2605" i="109"/>
  <c r="V2604" i="109"/>
  <c r="R1588" i="112"/>
  <c r="S4191" i="109"/>
  <c r="Y1360" i="109"/>
  <c r="O2672" i="109"/>
  <c r="X3004" i="109"/>
  <c r="O2207" i="109"/>
  <c r="S2702" i="109"/>
  <c r="O376" i="109"/>
  <c r="O2341" i="112"/>
  <c r="Y549" i="109"/>
  <c r="O1292" i="112"/>
  <c r="N3657" i="109"/>
  <c r="U4164" i="109"/>
  <c r="P3938" i="109"/>
  <c r="O726" i="112"/>
  <c r="P3883" i="109"/>
  <c r="X3680" i="109"/>
  <c r="O1530" i="109"/>
  <c r="S1734" i="109"/>
  <c r="P1005" i="112"/>
  <c r="Q1505" i="112"/>
  <c r="P3463" i="109"/>
  <c r="X1653" i="109"/>
  <c r="S1982" i="109"/>
  <c r="U4045" i="109"/>
  <c r="Q1417" i="112"/>
  <c r="W3718" i="109"/>
  <c r="W790" i="109"/>
  <c r="X1965" i="109"/>
  <c r="O1982" i="112"/>
  <c r="P3835" i="109"/>
  <c r="U772" i="109"/>
  <c r="R3490" i="109"/>
  <c r="P2829" i="109"/>
  <c r="Y2379" i="109"/>
  <c r="U804" i="109"/>
  <c r="V3568" i="109"/>
  <c r="O250" i="109"/>
  <c r="O286" i="112"/>
  <c r="T3120" i="109"/>
  <c r="Y3090" i="109"/>
  <c r="Q2620" i="112"/>
  <c r="S59" i="109"/>
  <c r="R4206" i="109"/>
  <c r="Y395" i="109"/>
  <c r="R508" i="109"/>
  <c r="V3312" i="109"/>
  <c r="Y2843" i="109"/>
  <c r="S63" i="109"/>
  <c r="N4273" i="109"/>
  <c r="X539" i="109"/>
  <c r="N3097" i="109"/>
  <c r="O919" i="109"/>
  <c r="Y3666" i="109"/>
  <c r="N1847" i="112"/>
  <c r="M20" i="113"/>
  <c r="S3475" i="109"/>
  <c r="Y3349" i="109"/>
  <c r="S410" i="109"/>
  <c r="V1471" i="109"/>
  <c r="U3884" i="109"/>
  <c r="Q2092" i="112"/>
  <c r="W1004" i="109"/>
  <c r="O1664" i="112"/>
  <c r="K166" i="113"/>
  <c r="N1624" i="112"/>
  <c r="Q2970" i="109"/>
  <c r="Q1752" i="112"/>
  <c r="M101" i="113"/>
  <c r="R2673" i="109"/>
  <c r="Q4235" i="109"/>
  <c r="N1656" i="112"/>
  <c r="V3193" i="109"/>
  <c r="Y2294" i="109"/>
  <c r="R3713" i="109"/>
  <c r="Y4132" i="109"/>
  <c r="Q2350" i="109"/>
  <c r="P1452" i="112"/>
  <c r="N1181" i="112"/>
  <c r="S3923" i="109"/>
  <c r="T1728" i="109"/>
  <c r="U69" i="109"/>
  <c r="N3799" i="109"/>
  <c r="U53" i="109"/>
  <c r="X2055" i="109"/>
  <c r="Y2763" i="109"/>
  <c r="V2199" i="109"/>
  <c r="Q1314" i="112"/>
  <c r="R510" i="109"/>
  <c r="M140" i="113"/>
  <c r="X3740" i="109"/>
  <c r="O1693" i="112"/>
  <c r="Y915" i="109"/>
  <c r="Q2467" i="109"/>
  <c r="O1249" i="109"/>
  <c r="T3344" i="109"/>
  <c r="P2197" i="112"/>
  <c r="Q1079" i="112"/>
  <c r="W1937" i="109"/>
  <c r="N821" i="109"/>
  <c r="Y3842" i="109"/>
  <c r="Y546" i="109"/>
  <c r="W1751" i="109"/>
  <c r="Y3703" i="109"/>
  <c r="P1192" i="109"/>
  <c r="Y939" i="109"/>
  <c r="U2973" i="109"/>
  <c r="N2250" i="112"/>
  <c r="P833" i="109"/>
  <c r="R3180" i="109"/>
  <c r="O3004" i="109"/>
  <c r="N1836" i="109"/>
  <c r="U4085" i="109"/>
  <c r="O1653" i="109"/>
  <c r="U1860" i="109"/>
  <c r="Q184" i="112"/>
  <c r="V1121" i="109"/>
  <c r="T2564" i="109"/>
  <c r="Z3241" i="109"/>
  <c r="O1523" i="109"/>
  <c r="U2631" i="109"/>
  <c r="Q793" i="112"/>
  <c r="N2110" i="109"/>
  <c r="W3113" i="109"/>
  <c r="Z3984" i="109"/>
  <c r="T1483" i="109"/>
  <c r="T3561" i="109"/>
  <c r="N3309" i="109"/>
  <c r="O1662" i="112"/>
  <c r="N1582" i="109"/>
  <c r="P2347" i="112"/>
  <c r="Q391" i="109"/>
  <c r="Y2732" i="109"/>
  <c r="O101" i="112"/>
  <c r="N3808" i="109"/>
  <c r="X2847" i="109"/>
  <c r="P1694" i="109"/>
  <c r="J118" i="113"/>
  <c r="Q608" i="112"/>
  <c r="P1673" i="112"/>
  <c r="N4218" i="109"/>
  <c r="X1622" i="109"/>
  <c r="P3839" i="109"/>
  <c r="V1521" i="109"/>
  <c r="N477" i="112"/>
  <c r="P2159" i="112"/>
  <c r="R4066" i="109"/>
  <c r="X2264" i="109"/>
  <c r="N575" i="112"/>
  <c r="P2433" i="109"/>
  <c r="Y3578" i="109"/>
  <c r="O2203" i="112"/>
  <c r="W979" i="109"/>
  <c r="X2845" i="109"/>
  <c r="N1655" i="112"/>
  <c r="U1863" i="109"/>
  <c r="R4168" i="109"/>
  <c r="O1538" i="109"/>
  <c r="T3500" i="109"/>
  <c r="X1751" i="109"/>
  <c r="U3523" i="109"/>
  <c r="O2697" i="109"/>
  <c r="S907" i="109"/>
  <c r="S1152" i="109"/>
  <c r="R472" i="109"/>
  <c r="O1884" i="112"/>
  <c r="T1131" i="109"/>
  <c r="O1645" i="112"/>
  <c r="P2043" i="109"/>
  <c r="N64" i="109"/>
  <c r="Q928" i="112"/>
  <c r="P1736" i="112"/>
  <c r="P1942" i="109"/>
  <c r="T4252" i="109"/>
  <c r="Y3761" i="109"/>
  <c r="Y751" i="109"/>
  <c r="W2216" i="109"/>
  <c r="W2226" i="109"/>
  <c r="Q1655" i="112"/>
  <c r="R2299" i="112"/>
  <c r="U2061" i="109"/>
  <c r="Q3933" i="109"/>
  <c r="X2808" i="109"/>
  <c r="O530" i="109"/>
  <c r="Q1264" i="112"/>
  <c r="Q1966" i="109"/>
  <c r="O2682" i="112"/>
  <c r="Q125" i="112"/>
  <c r="U4020" i="109"/>
  <c r="X132" i="109"/>
  <c r="R3159" i="109"/>
  <c r="N606" i="112"/>
  <c r="N41" i="110"/>
  <c r="Y1670" i="109"/>
  <c r="Y1713" i="109"/>
  <c r="O1654" i="112"/>
  <c r="Q2465" i="112"/>
  <c r="X943" i="109"/>
  <c r="X2690" i="109"/>
  <c r="V3837" i="109"/>
  <c r="O1642" i="109"/>
  <c r="R2574" i="109"/>
  <c r="R1572" i="112"/>
  <c r="N2152" i="112"/>
  <c r="X1642" i="109"/>
  <c r="N4099" i="109"/>
  <c r="S4298" i="109"/>
  <c r="Y586" i="109"/>
  <c r="X1129" i="109"/>
  <c r="N81" i="112"/>
  <c r="Y1921" i="109"/>
  <c r="N979" i="112"/>
  <c r="Z1799" i="109"/>
  <c r="N3909" i="109"/>
  <c r="P393" i="112"/>
  <c r="T2754" i="109"/>
  <c r="U579" i="109"/>
  <c r="X1510" i="109"/>
  <c r="N3688" i="109"/>
  <c r="S835" i="109"/>
  <c r="Y194" i="109"/>
  <c r="U773" i="109"/>
  <c r="P143" i="109"/>
  <c r="X2477" i="109"/>
  <c r="Q1216" i="109"/>
  <c r="R442" i="112"/>
  <c r="O1853" i="112"/>
  <c r="O4096" i="109"/>
  <c r="W3659" i="109"/>
  <c r="P1620" i="109"/>
  <c r="V279" i="109"/>
  <c r="N1982" i="112"/>
  <c r="T1523" i="109"/>
  <c r="V3169" i="109"/>
  <c r="Q1978" i="112"/>
  <c r="W4039" i="109"/>
  <c r="U3379" i="109"/>
  <c r="U1865" i="109"/>
  <c r="X3474" i="109"/>
  <c r="P2452" i="112"/>
  <c r="T2698" i="109"/>
  <c r="Q3476" i="109"/>
  <c r="Q821" i="112"/>
  <c r="O2470" i="112"/>
  <c r="L11" i="110"/>
  <c r="S3393" i="109"/>
  <c r="Y2746" i="109"/>
  <c r="Q3012" i="109"/>
  <c r="X3056" i="109"/>
  <c r="Q2778" i="109"/>
  <c r="N2985" i="109"/>
  <c r="W1845" i="109"/>
  <c r="Y4270" i="109"/>
  <c r="Q988" i="112"/>
  <c r="Q1452" i="112"/>
  <c r="P1060" i="112"/>
  <c r="O2580" i="112"/>
  <c r="X1463" i="109"/>
  <c r="O1200" i="112"/>
  <c r="O900" i="109"/>
  <c r="X4305" i="109"/>
  <c r="O3102" i="109"/>
  <c r="S3844" i="109"/>
  <c r="P1358" i="109"/>
  <c r="N472" i="112"/>
  <c r="P3186" i="109"/>
  <c r="S961" i="109"/>
  <c r="S4209" i="109"/>
  <c r="N139" i="112"/>
  <c r="Y847" i="109"/>
  <c r="P2368" i="112"/>
  <c r="P2463" i="109"/>
  <c r="P3916" i="109"/>
  <c r="O2378" i="112"/>
  <c r="V1484" i="109"/>
  <c r="S3841" i="109"/>
  <c r="P3051" i="109"/>
  <c r="U1325" i="109"/>
  <c r="U846" i="109"/>
  <c r="N1848" i="109"/>
  <c r="W534" i="109"/>
  <c r="N13" i="112"/>
  <c r="W62" i="109"/>
  <c r="T2939" i="109"/>
  <c r="Q381" i="109"/>
  <c r="S1706" i="109"/>
  <c r="R4143" i="109"/>
  <c r="P2236" i="112"/>
  <c r="Q101" i="110"/>
  <c r="X2260" i="109"/>
  <c r="L41" i="113"/>
  <c r="Q780" i="112"/>
  <c r="O1772" i="112"/>
  <c r="S3328" i="109"/>
  <c r="Y3160" i="109"/>
  <c r="Q1152" i="112"/>
  <c r="R2050" i="109"/>
  <c r="O2634" i="109"/>
  <c r="Y1873" i="109"/>
  <c r="N1725" i="109"/>
  <c r="K55" i="113"/>
  <c r="S2624" i="109"/>
  <c r="O307" i="112"/>
  <c r="Q2558" i="109"/>
  <c r="N3100" i="109"/>
  <c r="X3059" i="109"/>
  <c r="W3755" i="109"/>
  <c r="U253" i="109"/>
  <c r="S1227" i="109"/>
  <c r="T105" i="110"/>
  <c r="R207" i="112"/>
  <c r="X1476" i="109"/>
  <c r="X2313" i="109"/>
  <c r="N4212" i="109"/>
  <c r="O1195" i="112"/>
  <c r="Q2258" i="109"/>
  <c r="S3382" i="109"/>
  <c r="N2617" i="109"/>
  <c r="O2020" i="112"/>
  <c r="U1593" i="109"/>
  <c r="L15" i="110"/>
  <c r="Y1947" i="109"/>
  <c r="S3098" i="109"/>
  <c r="V4121" i="109"/>
  <c r="X1466" i="109"/>
  <c r="Q127" i="110"/>
  <c r="V2350" i="109"/>
  <c r="W2381" i="109"/>
  <c r="W372" i="109"/>
  <c r="S3064" i="109"/>
  <c r="O769" i="112"/>
  <c r="Q3505" i="109"/>
  <c r="N618" i="109"/>
  <c r="K25" i="110"/>
  <c r="T3835" i="109"/>
  <c r="Q2776" i="109"/>
  <c r="R3474" i="109"/>
  <c r="X4043" i="109"/>
  <c r="X1340" i="109"/>
  <c r="P3075" i="109"/>
  <c r="R531" i="109"/>
  <c r="T4193" i="109"/>
  <c r="N1541" i="112"/>
  <c r="O2225" i="109"/>
  <c r="R972" i="109"/>
  <c r="M180" i="113"/>
  <c r="P2588" i="112"/>
  <c r="P3800" i="109"/>
  <c r="T821" i="109"/>
  <c r="U2833" i="109"/>
  <c r="V1304" i="109"/>
  <c r="L178" i="113"/>
  <c r="V14" i="109"/>
  <c r="O3543" i="109"/>
  <c r="Y1672" i="109"/>
  <c r="P2355" i="112"/>
  <c r="T2718" i="109"/>
  <c r="W453" i="109"/>
  <c r="U177" i="110"/>
  <c r="X3552" i="109"/>
  <c r="S4145" i="109"/>
  <c r="U4118" i="109"/>
  <c r="O2323" i="109"/>
  <c r="Y1725" i="109"/>
  <c r="P47" i="112"/>
  <c r="Z4368" i="109"/>
  <c r="N3065" i="109"/>
  <c r="P412" i="109"/>
  <c r="Q523" i="112"/>
  <c r="W1955" i="109"/>
  <c r="T4127" i="109"/>
  <c r="W286" i="109"/>
  <c r="U2697" i="109"/>
  <c r="V18" i="109"/>
  <c r="T43" i="110"/>
  <c r="W1602" i="109"/>
  <c r="N3826" i="109"/>
  <c r="S3851" i="109"/>
  <c r="Z3215" i="109"/>
  <c r="X3057" i="109"/>
  <c r="Y3756" i="109"/>
  <c r="P1714" i="109"/>
  <c r="Q1244" i="112"/>
  <c r="U1891" i="109"/>
  <c r="P1999" i="109"/>
  <c r="M77" i="113"/>
  <c r="R3575" i="109"/>
  <c r="U883" i="109"/>
  <c r="U1342" i="109"/>
  <c r="V1233" i="109"/>
  <c r="R433" i="112"/>
  <c r="X1106" i="109"/>
  <c r="O319" i="112"/>
  <c r="N1410" i="112"/>
  <c r="O1242" i="112"/>
  <c r="W1842" i="109"/>
  <c r="Y992" i="109"/>
  <c r="L153" i="113"/>
  <c r="V1498" i="109"/>
  <c r="O2969" i="109"/>
  <c r="N3400" i="109"/>
  <c r="O1352" i="109"/>
  <c r="S2007" i="109"/>
  <c r="O867" i="112"/>
  <c r="N4241" i="109"/>
  <c r="U2701" i="109"/>
  <c r="P1884" i="109"/>
  <c r="Y3936" i="109"/>
  <c r="P418" i="109"/>
  <c r="P2748" i="109"/>
  <c r="P2761" i="109"/>
  <c r="O94" i="112"/>
  <c r="S2255" i="109"/>
  <c r="Q1252" i="109"/>
  <c r="U3408" i="109"/>
  <c r="X3065" i="109"/>
  <c r="V219" i="109"/>
  <c r="U4074" i="109"/>
  <c r="P2145" i="112"/>
  <c r="U2404" i="109"/>
  <c r="P169" i="109"/>
  <c r="W608" i="109"/>
  <c r="P1675" i="112"/>
  <c r="Q4146" i="109"/>
  <c r="U24" i="109"/>
  <c r="N1645" i="112"/>
  <c r="J178" i="113"/>
  <c r="S2089" i="109"/>
  <c r="J74" i="113"/>
  <c r="Y4162" i="109"/>
  <c r="N3678" i="109"/>
  <c r="Q264" i="112"/>
  <c r="N2620" i="112"/>
  <c r="O1501" i="109"/>
  <c r="Y750" i="109"/>
  <c r="X793" i="109"/>
  <c r="N2682" i="109"/>
  <c r="M173" i="113"/>
  <c r="N1861" i="109"/>
  <c r="Q759" i="112"/>
  <c r="U519" i="109"/>
  <c r="N60" i="112"/>
  <c r="X3655" i="109"/>
  <c r="T4299" i="109"/>
  <c r="Q2262" i="109"/>
  <c r="Y822" i="109"/>
  <c r="N636" i="112"/>
  <c r="N31" i="112"/>
  <c r="W1858" i="109"/>
  <c r="R3509" i="109"/>
  <c r="N4049" i="109"/>
  <c r="O1542" i="112"/>
  <c r="U164" i="109"/>
  <c r="P2153" i="112"/>
  <c r="T4078" i="109"/>
  <c r="U802" i="109"/>
  <c r="N501" i="109"/>
  <c r="W3145" i="109"/>
  <c r="U2097" i="109"/>
  <c r="K83" i="113"/>
  <c r="O2629" i="109"/>
  <c r="K100" i="113"/>
  <c r="S3113" i="109"/>
  <c r="O369" i="112"/>
  <c r="R576" i="109"/>
  <c r="P2559" i="109"/>
  <c r="W4076" i="109"/>
  <c r="W4211" i="109"/>
  <c r="Q3716" i="109"/>
  <c r="O1863" i="109"/>
  <c r="O2967" i="109"/>
  <c r="R903" i="109"/>
  <c r="U2305" i="109"/>
  <c r="O709" i="112"/>
  <c r="P2643" i="112"/>
  <c r="R2963" i="109"/>
  <c r="R2722" i="109"/>
  <c r="U2330" i="109"/>
  <c r="O573" i="112"/>
  <c r="V3160" i="109"/>
  <c r="U3871" i="109"/>
  <c r="U2661" i="109"/>
  <c r="O3347" i="109"/>
  <c r="U1533" i="109"/>
  <c r="R369" i="109"/>
  <c r="X2798" i="109"/>
  <c r="V876" i="109"/>
  <c r="T805" i="109"/>
  <c r="S3046" i="109"/>
  <c r="R2267" i="112"/>
  <c r="P493" i="112"/>
  <c r="S632" i="109"/>
  <c r="P104" i="110"/>
  <c r="P2137" i="112"/>
  <c r="Q4270" i="109"/>
  <c r="P3174" i="109"/>
  <c r="R3109" i="109"/>
  <c r="R1358" i="112"/>
  <c r="Q1360" i="109"/>
  <c r="T4279" i="109"/>
  <c r="T763" i="109"/>
  <c r="R734" i="109"/>
  <c r="Q1726" i="112"/>
  <c r="Q996" i="109"/>
  <c r="N2543" i="112"/>
  <c r="P2660" i="112"/>
  <c r="W3830" i="109"/>
  <c r="O2638" i="112"/>
  <c r="O2693" i="109"/>
  <c r="O2594" i="109"/>
  <c r="P2672" i="112"/>
  <c r="R4022" i="109"/>
  <c r="S1015" i="109"/>
  <c r="R2321" i="109"/>
  <c r="X2360" i="109"/>
  <c r="Q1299" i="112"/>
  <c r="P2084" i="112"/>
  <c r="N831" i="112"/>
  <c r="Q2697" i="112"/>
  <c r="P1295" i="112"/>
  <c r="V274" i="109"/>
  <c r="N2013" i="109"/>
  <c r="V3096" i="109"/>
  <c r="S3472" i="109"/>
  <c r="S3331" i="109"/>
  <c r="P4159" i="109"/>
  <c r="V4092" i="109"/>
  <c r="X2673" i="109"/>
  <c r="Q1298" i="109"/>
  <c r="N2818" i="109"/>
  <c r="X845" i="109"/>
  <c r="T4151" i="109"/>
  <c r="O1187" i="109"/>
  <c r="V3920" i="109"/>
  <c r="N967" i="109"/>
  <c r="U909" i="109"/>
  <c r="S2018" i="109"/>
  <c r="R4236" i="109"/>
  <c r="K15" i="113"/>
  <c r="R1698" i="109"/>
  <c r="N3186" i="109"/>
  <c r="Y737" i="109"/>
  <c r="O332" i="112"/>
  <c r="W3917" i="109"/>
  <c r="R2199" i="109"/>
  <c r="P402" i="112"/>
  <c r="N2319" i="112"/>
  <c r="O1565" i="112"/>
  <c r="Q2602" i="112"/>
  <c r="N4167" i="109"/>
  <c r="R4134" i="109"/>
  <c r="N3160" i="109"/>
  <c r="Q1528" i="112"/>
  <c r="X2322" i="109"/>
  <c r="Q2360" i="112"/>
  <c r="O370" i="109"/>
  <c r="U2011" i="109"/>
  <c r="R4165" i="109"/>
  <c r="U2842" i="109"/>
  <c r="P1515" i="112"/>
  <c r="N1730" i="112"/>
  <c r="N3699" i="109"/>
  <c r="N571" i="112"/>
  <c r="O2315" i="112"/>
  <c r="R2267" i="109"/>
  <c r="X262" i="109"/>
  <c r="P626" i="109"/>
  <c r="Y3185" i="109"/>
  <c r="N2082" i="112"/>
  <c r="Q1319" i="109"/>
  <c r="N2226" i="112"/>
  <c r="V107" i="109"/>
  <c r="R3080" i="109"/>
  <c r="N72" i="112"/>
  <c r="X1844" i="109"/>
  <c r="S1882" i="109"/>
  <c r="Y2404" i="109"/>
  <c r="N795" i="109"/>
  <c r="R2284" i="112"/>
  <c r="R2304" i="109"/>
  <c r="Q2616" i="112"/>
  <c r="L35" i="113"/>
  <c r="V1997" i="109"/>
  <c r="U50" i="109"/>
  <c r="U4083" i="109"/>
  <c r="O1959" i="112"/>
  <c r="T4135" i="109"/>
  <c r="P1006" i="109"/>
  <c r="S4270" i="109"/>
  <c r="Q1637" i="109"/>
  <c r="Q1648" i="112"/>
  <c r="O2628" i="109"/>
  <c r="X631" i="109"/>
  <c r="W1150" i="109"/>
  <c r="Q263" i="112"/>
  <c r="Z1063" i="109"/>
  <c r="Z2188" i="109"/>
  <c r="N1048" i="112"/>
  <c r="O1851" i="109"/>
  <c r="N1412" i="112"/>
  <c r="Q773" i="109"/>
  <c r="O301" i="112"/>
  <c r="Q70" i="110"/>
  <c r="O2963" i="109"/>
  <c r="Q3080" i="109"/>
  <c r="N874" i="112"/>
  <c r="R2057" i="112"/>
  <c r="P361" i="112"/>
  <c r="P4168" i="109"/>
  <c r="Y1533" i="109"/>
  <c r="W1325" i="109"/>
  <c r="R2296" i="112"/>
  <c r="S260" i="109"/>
  <c r="W465" i="109"/>
  <c r="X3407" i="109"/>
  <c r="O581" i="109"/>
  <c r="Y3784" i="109"/>
  <c r="Y3532" i="109"/>
  <c r="Y2729" i="109"/>
  <c r="Q1374" i="109"/>
  <c r="P2582" i="109"/>
  <c r="Q1879" i="112"/>
  <c r="O1474" i="112"/>
  <c r="X2656" i="109"/>
  <c r="V3165" i="109"/>
  <c r="O3372" i="109"/>
  <c r="R2417" i="109"/>
  <c r="Y3559" i="109"/>
  <c r="T2841" i="109"/>
  <c r="O1894" i="112"/>
  <c r="N42" i="112"/>
  <c r="P3346" i="109"/>
  <c r="V2306" i="109"/>
  <c r="Q4185" i="109"/>
  <c r="N3305" i="109"/>
  <c r="Q769" i="112"/>
  <c r="P2216" i="112"/>
  <c r="T1325" i="109"/>
  <c r="N1891" i="112"/>
  <c r="N2836" i="109"/>
  <c r="R2452" i="109"/>
  <c r="X2708" i="109"/>
  <c r="V2758" i="109"/>
  <c r="O475" i="112"/>
  <c r="O583" i="112"/>
  <c r="U1874" i="109"/>
  <c r="Y1953" i="109"/>
  <c r="W605" i="109"/>
  <c r="Q527" i="109"/>
  <c r="U3940" i="109"/>
  <c r="S3787" i="109"/>
  <c r="N860" i="112"/>
  <c r="W2026" i="109"/>
  <c r="P746" i="112"/>
  <c r="V4262" i="109"/>
  <c r="O2272" i="109"/>
  <c r="X4022" i="109"/>
  <c r="Q1930" i="109"/>
  <c r="U1119" i="109"/>
  <c r="N2325" i="109"/>
  <c r="N3465" i="109"/>
  <c r="Q2020" i="109"/>
  <c r="R4225" i="109"/>
  <c r="Q133" i="112"/>
  <c r="P4084" i="109"/>
  <c r="M9" i="113"/>
  <c r="Y1836" i="109"/>
  <c r="V1929" i="109"/>
  <c r="O1229" i="109"/>
  <c r="W3816" i="109"/>
  <c r="O1018" i="109"/>
  <c r="Y3328" i="109"/>
  <c r="N1224" i="112"/>
  <c r="N4272" i="109"/>
  <c r="O3317" i="109"/>
  <c r="S643" i="109"/>
  <c r="T103" i="109"/>
  <c r="X4245" i="109"/>
  <c r="P350" i="112"/>
  <c r="N2662" i="112"/>
  <c r="Q625" i="109"/>
  <c r="Z3628" i="109"/>
  <c r="N1715" i="112"/>
  <c r="R4059" i="109"/>
  <c r="T3196" i="109"/>
  <c r="P1335" i="112"/>
  <c r="K151" i="113"/>
  <c r="Y3836" i="109"/>
  <c r="P3071" i="109"/>
  <c r="U1882" i="109"/>
  <c r="Y124" i="109"/>
  <c r="W4215" i="109"/>
  <c r="P636" i="112"/>
  <c r="S3785" i="109"/>
  <c r="P1353" i="109"/>
  <c r="N381" i="112"/>
  <c r="S4143" i="109"/>
  <c r="S412" i="109"/>
  <c r="W2590" i="109"/>
  <c r="W2345" i="109"/>
  <c r="T261" i="109"/>
  <c r="W923" i="109"/>
  <c r="S3537" i="109"/>
  <c r="O1965" i="112"/>
  <c r="R2697" i="109"/>
  <c r="N2735" i="109"/>
  <c r="N3128" i="109"/>
  <c r="X3032" i="109"/>
  <c r="O2349" i="112"/>
  <c r="Q566" i="109"/>
  <c r="P2772" i="109"/>
  <c r="U2825" i="109"/>
  <c r="O3393" i="109"/>
  <c r="X957" i="109"/>
  <c r="R654" i="112"/>
  <c r="V3564" i="109"/>
  <c r="U2847" i="109"/>
  <c r="P718" i="112"/>
  <c r="N796" i="112"/>
  <c r="S1697" i="109"/>
  <c r="O2395" i="112"/>
  <c r="O895" i="109"/>
  <c r="S2574" i="109"/>
  <c r="Q4082" i="109"/>
  <c r="P1223" i="112"/>
  <c r="P3489" i="109"/>
  <c r="K163" i="113"/>
  <c r="W3301" i="109"/>
  <c r="P1930" i="109"/>
  <c r="N2122" i="112"/>
  <c r="N1233" i="109"/>
  <c r="P737" i="112"/>
  <c r="V1747" i="109"/>
  <c r="R479" i="109"/>
  <c r="R2282" i="109"/>
  <c r="O1324" i="112"/>
  <c r="X152" i="109"/>
  <c r="Q1275" i="109"/>
  <c r="P416" i="109"/>
  <c r="T3896" i="109"/>
  <c r="S1965" i="109"/>
  <c r="U258" i="109"/>
  <c r="N593" i="109"/>
  <c r="S520" i="109"/>
  <c r="R982" i="109"/>
  <c r="R1127" i="112"/>
  <c r="T888" i="109"/>
  <c r="Q4068" i="109"/>
  <c r="P2993" i="109"/>
  <c r="X3128" i="109"/>
  <c r="N2699" i="109"/>
  <c r="U2108" i="109"/>
  <c r="Y808" i="109"/>
  <c r="O2083" i="112"/>
  <c r="O637" i="112"/>
  <c r="N438" i="109"/>
  <c r="T182" i="109"/>
  <c r="P1382" i="109"/>
  <c r="O1357" i="109"/>
  <c r="V3416" i="109"/>
  <c r="T652" i="109"/>
  <c r="N2534" i="112"/>
  <c r="Y655" i="109"/>
  <c r="X863" i="109"/>
  <c r="O3802" i="109"/>
  <c r="P2117" i="112"/>
  <c r="O2193" i="112"/>
  <c r="T1848" i="109"/>
  <c r="V4134" i="109"/>
  <c r="Q44" i="112"/>
  <c r="O85" i="112"/>
  <c r="O549" i="109"/>
  <c r="N455" i="109"/>
  <c r="V4281" i="109"/>
  <c r="Q789" i="109"/>
  <c r="Q574" i="112"/>
  <c r="Y4258" i="109"/>
  <c r="Y1023" i="109"/>
  <c r="X4264" i="109"/>
  <c r="Y3563" i="109"/>
  <c r="V4268" i="109"/>
  <c r="P1628" i="112"/>
  <c r="N2087" i="112"/>
  <c r="U4109" i="109"/>
  <c r="T2706" i="109"/>
  <c r="Y1256" i="109"/>
  <c r="P3312" i="109"/>
  <c r="N1287" i="109"/>
  <c r="P559" i="109"/>
  <c r="T3165" i="109"/>
  <c r="T3895" i="109"/>
  <c r="L42" i="113"/>
  <c r="Y2615" i="109"/>
  <c r="Y3502" i="109"/>
  <c r="U3875" i="109"/>
  <c r="O3739" i="109"/>
  <c r="V4099" i="109"/>
  <c r="S1532" i="109"/>
  <c r="X396" i="109"/>
  <c r="Q3545" i="109"/>
  <c r="P1753" i="109"/>
  <c r="R41" i="110"/>
  <c r="S4295" i="109"/>
  <c r="N2452" i="109"/>
  <c r="N3389" i="109"/>
  <c r="R2116" i="109"/>
  <c r="M136" i="110"/>
  <c r="Q1367" i="109"/>
  <c r="K120" i="113"/>
  <c r="N1276" i="109"/>
  <c r="P822" i="109"/>
  <c r="N3057" i="109"/>
  <c r="U2338" i="109"/>
  <c r="O2101" i="112"/>
  <c r="O1888" i="112"/>
  <c r="N70" i="112"/>
  <c r="P4288" i="109"/>
  <c r="X274" i="109"/>
  <c r="U781" i="109"/>
  <c r="Q802" i="112"/>
  <c r="O2435" i="112"/>
  <c r="W1238" i="109"/>
  <c r="T389" i="109"/>
  <c r="O3078" i="109"/>
  <c r="K172" i="113"/>
  <c r="P2743" i="109"/>
  <c r="V1910" i="109"/>
  <c r="S4170" i="109"/>
  <c r="Q464" i="112"/>
  <c r="N2468" i="112"/>
  <c r="X1745" i="109"/>
  <c r="Q2770" i="109"/>
  <c r="W3364" i="109"/>
  <c r="Q3776" i="109"/>
  <c r="V1694" i="109"/>
  <c r="T1857" i="109"/>
  <c r="S53" i="109"/>
  <c r="O3386" i="109"/>
  <c r="O545" i="112"/>
  <c r="Q1738" i="112"/>
  <c r="S1514" i="109"/>
  <c r="V2681" i="109"/>
  <c r="X3159" i="109"/>
  <c r="O604" i="109"/>
  <c r="Z3631" i="109"/>
  <c r="V187" i="109"/>
  <c r="V1985" i="109"/>
  <c r="V2569" i="109"/>
  <c r="O946" i="109"/>
  <c r="N4221" i="109"/>
  <c r="L30" i="113"/>
  <c r="W4103" i="109"/>
  <c r="P1217" i="109"/>
  <c r="V1568" i="109"/>
  <c r="X2704" i="109"/>
  <c r="Y130" i="109"/>
  <c r="T3901" i="109"/>
  <c r="V3073" i="109"/>
  <c r="S1462" i="109"/>
  <c r="P872" i="109"/>
  <c r="Y3887" i="109"/>
  <c r="P24" i="110"/>
  <c r="Q3101" i="109"/>
  <c r="Z717" i="109"/>
  <c r="V4073" i="109"/>
  <c r="Q764" i="112"/>
  <c r="Q3305" i="109"/>
  <c r="R3364" i="109"/>
  <c r="R1309" i="109"/>
  <c r="O2174" i="112"/>
  <c r="P717" i="112"/>
  <c r="O824" i="109"/>
  <c r="O569" i="112"/>
  <c r="Y3050" i="109"/>
  <c r="Q2253" i="112"/>
  <c r="N2425" i="109"/>
  <c r="O694" i="112"/>
  <c r="Q1730" i="112"/>
  <c r="Y2094" i="109"/>
  <c r="R4046" i="109"/>
  <c r="N63" i="109"/>
  <c r="U3055" i="109"/>
  <c r="N854" i="112"/>
  <c r="P4041" i="109"/>
  <c r="N1952" i="112"/>
  <c r="O3676" i="109"/>
  <c r="W3417" i="109"/>
  <c r="Q2675" i="112"/>
  <c r="W4052" i="109"/>
  <c r="Q3917" i="109"/>
  <c r="O2668" i="109"/>
  <c r="T114" i="110"/>
  <c r="P293" i="112"/>
  <c r="U130" i="110"/>
  <c r="T2628" i="109"/>
  <c r="O2356" i="109"/>
  <c r="O2623" i="112"/>
  <c r="P552" i="112"/>
  <c r="S1930" i="109"/>
  <c r="N469" i="112"/>
  <c r="W1138" i="109"/>
  <c r="Q4066" i="109"/>
  <c r="R1586" i="112"/>
  <c r="O3794" i="109"/>
  <c r="W1732" i="109"/>
  <c r="O2980" i="109"/>
  <c r="S3569" i="109"/>
  <c r="R886" i="112"/>
  <c r="Z335" i="109"/>
  <c r="T3658" i="109"/>
  <c r="O38" i="109"/>
  <c r="N1407" i="112"/>
  <c r="Y2433" i="109"/>
  <c r="W2104" i="109"/>
  <c r="P2562" i="109"/>
  <c r="T3746" i="109"/>
  <c r="R3296" i="109"/>
  <c r="Q2322" i="112"/>
  <c r="P1456" i="112"/>
  <c r="P2712" i="112"/>
  <c r="Y1876" i="109"/>
  <c r="P3718" i="109"/>
  <c r="P570" i="109"/>
  <c r="W1644" i="109"/>
  <c r="S864" i="109"/>
  <c r="U3508" i="109"/>
  <c r="N2375" i="112"/>
  <c r="P4093" i="109"/>
  <c r="P37" i="110"/>
  <c r="U3139" i="109"/>
  <c r="X2702" i="109"/>
  <c r="T4242" i="109"/>
  <c r="U201" i="109"/>
  <c r="U2698" i="109"/>
  <c r="W1499" i="109"/>
  <c r="O4191" i="109"/>
  <c r="R858" i="109"/>
  <c r="V554" i="109"/>
  <c r="S569" i="109"/>
  <c r="P2848" i="109"/>
  <c r="P2307" i="112"/>
  <c r="V2937" i="109"/>
  <c r="Q1050" i="112"/>
  <c r="N1275" i="112"/>
  <c r="Y972" i="109"/>
  <c r="P411" i="109"/>
  <c r="X291" i="109"/>
  <c r="R397" i="109"/>
  <c r="V3127" i="109"/>
  <c r="P854" i="109"/>
  <c r="Q2194" i="112"/>
  <c r="R1674" i="109"/>
  <c r="O2" i="112"/>
  <c r="N1347" i="109"/>
  <c r="U145" i="110"/>
  <c r="X1274" i="109"/>
  <c r="O579" i="109"/>
  <c r="U4260" i="109"/>
  <c r="R4279" i="109"/>
  <c r="N3398" i="109"/>
  <c r="Q1627" i="112"/>
  <c r="Y1948" i="109"/>
  <c r="Q1705" i="112"/>
  <c r="T579" i="109"/>
  <c r="Q1203" i="112"/>
  <c r="R208" i="112"/>
  <c r="N3824" i="109"/>
  <c r="K82" i="113"/>
  <c r="Z719" i="109"/>
  <c r="O2034" i="109"/>
  <c r="S550" i="109"/>
  <c r="Q149" i="109"/>
  <c r="U4224" i="109"/>
  <c r="V3392" i="109"/>
  <c r="O1634" i="112"/>
  <c r="O3682" i="109"/>
  <c r="N3377" i="109"/>
  <c r="T2050" i="109"/>
  <c r="U1743" i="109"/>
  <c r="S2564" i="109"/>
  <c r="R2436" i="109"/>
  <c r="T131" i="110"/>
  <c r="R1328" i="109"/>
  <c r="U4232" i="109"/>
  <c r="M11" i="113"/>
  <c r="R2027" i="112"/>
  <c r="X2314" i="109"/>
  <c r="X4082" i="109"/>
  <c r="Z3243" i="109"/>
  <c r="N3501" i="109"/>
  <c r="Q3187" i="109"/>
  <c r="Q4260" i="109"/>
  <c r="K38" i="113"/>
  <c r="T3125" i="109"/>
  <c r="U4" i="109"/>
  <c r="T406" i="109"/>
  <c r="Q634" i="109"/>
  <c r="V71" i="109"/>
  <c r="K69" i="110"/>
  <c r="S29" i="110"/>
  <c r="Q2575" i="112"/>
  <c r="Q1844" i="109"/>
  <c r="Y1506" i="109"/>
  <c r="S4293" i="109"/>
  <c r="N1325" i="112"/>
  <c r="P3147" i="109"/>
  <c r="P848" i="112"/>
  <c r="R3355" i="109"/>
  <c r="R2038" i="109"/>
  <c r="Y835" i="109"/>
  <c r="T4079" i="109"/>
  <c r="O340" i="112"/>
  <c r="Q980" i="112"/>
  <c r="V4159" i="109"/>
  <c r="Q2480" i="109"/>
  <c r="T1860" i="109"/>
  <c r="N1298" i="109"/>
  <c r="V908" i="109"/>
  <c r="S531" i="109"/>
  <c r="O1719" i="112"/>
  <c r="Q893" i="109"/>
  <c r="T2011" i="109"/>
  <c r="T762" i="109"/>
  <c r="P1378" i="109"/>
  <c r="N1383" i="112"/>
  <c r="N1649" i="109"/>
  <c r="U115" i="110"/>
  <c r="L60" i="110"/>
  <c r="Y3166" i="109"/>
  <c r="Y1747" i="109"/>
  <c r="P880" i="109"/>
  <c r="N132" i="110"/>
  <c r="O3745" i="109"/>
  <c r="N2812" i="109"/>
  <c r="S774" i="109"/>
  <c r="V1145" i="109"/>
  <c r="N3728" i="109"/>
  <c r="Q164" i="112"/>
  <c r="V836" i="109"/>
  <c r="Q173" i="112"/>
  <c r="P3782" i="109"/>
  <c r="S1567" i="109"/>
  <c r="X1685" i="109"/>
  <c r="S1995" i="109"/>
  <c r="Q1213" i="109"/>
  <c r="N1663" i="109"/>
  <c r="P2552" i="112"/>
  <c r="X2468" i="109"/>
  <c r="N611" i="112"/>
  <c r="N1244" i="112"/>
  <c r="R4214" i="109"/>
  <c r="S1724" i="109"/>
  <c r="P1239" i="109"/>
  <c r="N1704" i="112"/>
  <c r="N1973" i="112"/>
  <c r="Q923" i="109"/>
  <c r="N885" i="109"/>
  <c r="O28" i="110"/>
  <c r="W4277" i="109"/>
  <c r="P1693" i="112"/>
  <c r="V538" i="109"/>
  <c r="O3840" i="109"/>
  <c r="T3527" i="109"/>
  <c r="P98" i="112"/>
  <c r="T2686" i="109"/>
  <c r="U4172" i="109"/>
  <c r="S423" i="109"/>
  <c r="N831" i="109"/>
  <c r="U3682" i="109"/>
  <c r="N1185" i="109"/>
  <c r="Q3851" i="109"/>
  <c r="W2222" i="109"/>
  <c r="R541" i="109"/>
  <c r="L87" i="113"/>
  <c r="U3485" i="109"/>
  <c r="Q1469" i="109"/>
  <c r="P4260" i="109"/>
  <c r="X1273" i="109"/>
  <c r="V2571" i="109"/>
  <c r="Y3212" i="109"/>
  <c r="S90" i="109"/>
  <c r="P634" i="109"/>
  <c r="Y3653" i="109"/>
  <c r="V3807" i="109"/>
  <c r="X2951" i="109"/>
  <c r="W1676" i="109"/>
  <c r="P3111" i="109"/>
  <c r="V3135" i="109"/>
  <c r="S3072" i="109"/>
  <c r="P117" i="110"/>
  <c r="N3823" i="109"/>
  <c r="O4230" i="109"/>
  <c r="U3721" i="109"/>
  <c r="N1484" i="109"/>
  <c r="Q2814" i="109"/>
  <c r="P1418" i="112"/>
  <c r="O55" i="109"/>
  <c r="W4233" i="109"/>
  <c r="P2558" i="112"/>
  <c r="R2359" i="109"/>
  <c r="W3012" i="109"/>
  <c r="X122" i="109"/>
  <c r="O3330" i="109"/>
  <c r="Q856" i="109"/>
  <c r="Q288" i="112"/>
  <c r="Z2122" i="109"/>
  <c r="W3036" i="109"/>
  <c r="V1012" i="109"/>
  <c r="O261" i="109"/>
  <c r="R3845" i="109"/>
  <c r="U877" i="109"/>
  <c r="N1331" i="109"/>
  <c r="Q797" i="112"/>
  <c r="S1525" i="109"/>
  <c r="Q1392" i="112"/>
  <c r="P1222" i="109"/>
  <c r="V3412" i="109"/>
  <c r="T3918" i="109"/>
  <c r="Q804" i="109"/>
  <c r="V3027" i="109"/>
  <c r="R967" i="109"/>
  <c r="S411" i="109"/>
  <c r="W1487" i="109"/>
  <c r="V3204" i="109"/>
  <c r="T3741" i="109"/>
  <c r="U254" i="109"/>
  <c r="N3127" i="109"/>
  <c r="U1883" i="109"/>
  <c r="P1321" i="112"/>
  <c r="Q1176" i="112"/>
  <c r="P1319" i="109"/>
  <c r="T2563" i="109"/>
  <c r="X2299" i="109"/>
  <c r="N3539" i="109"/>
  <c r="R2248" i="109"/>
  <c r="Y1143" i="109"/>
  <c r="Y3479" i="109"/>
  <c r="R3036" i="109"/>
  <c r="O1152" i="112"/>
  <c r="W2822" i="109"/>
  <c r="P1672" i="112"/>
  <c r="V4166" i="109"/>
  <c r="V3844" i="109"/>
  <c r="Y741" i="109"/>
  <c r="O1769" i="112"/>
  <c r="R848" i="109"/>
  <c r="P1722" i="109"/>
  <c r="O1148" i="109"/>
  <c r="P529" i="112"/>
  <c r="O822" i="109"/>
  <c r="U4138" i="109"/>
  <c r="Z1754" i="109"/>
  <c r="P920" i="109"/>
  <c r="R1712" i="109"/>
  <c r="X1753" i="109"/>
  <c r="Y543" i="109"/>
  <c r="Q1070" i="112"/>
  <c r="X1199" i="109"/>
  <c r="Q1694" i="112"/>
  <c r="R628" i="109"/>
  <c r="O2220" i="112"/>
  <c r="P948" i="112"/>
  <c r="K23" i="113"/>
  <c r="O117" i="109"/>
  <c r="P3019" i="109"/>
  <c r="N2709" i="109"/>
  <c r="R1188" i="109"/>
  <c r="O54" i="109"/>
  <c r="S2117" i="109"/>
  <c r="O1927" i="112"/>
  <c r="P965" i="109"/>
  <c r="S2769" i="109"/>
  <c r="N1419" i="112"/>
  <c r="R2481" i="109"/>
  <c r="S112" i="110"/>
  <c r="O2596" i="112"/>
  <c r="P1296" i="112"/>
  <c r="Q1488" i="109"/>
  <c r="P967" i="109"/>
  <c r="Y3067" i="109"/>
  <c r="P643" i="112"/>
  <c r="Q8" i="110"/>
  <c r="P1660" i="112"/>
  <c r="T1682" i="109"/>
  <c r="U2331" i="109"/>
  <c r="P1375" i="109"/>
  <c r="S105" i="109"/>
  <c r="N1528" i="112"/>
  <c r="V4280" i="109"/>
  <c r="R1583" i="109"/>
  <c r="O1785" i="112"/>
  <c r="P1566" i="109"/>
  <c r="P4302" i="109"/>
  <c r="U3010" i="109"/>
  <c r="W4255" i="109"/>
  <c r="Y3522" i="109"/>
  <c r="O1865" i="112"/>
  <c r="Q2109" i="109"/>
  <c r="Q306" i="112"/>
  <c r="S3703" i="109"/>
  <c r="S2264" i="109"/>
  <c r="Q796" i="112"/>
  <c r="S3826" i="109"/>
  <c r="N2697" i="112"/>
  <c r="O1917" i="112"/>
  <c r="M103" i="110"/>
  <c r="Q1647" i="109"/>
  <c r="V3011" i="109"/>
  <c r="V1612" i="109"/>
  <c r="V1384" i="109"/>
  <c r="P4112" i="109"/>
  <c r="R2570" i="109"/>
  <c r="X1144" i="109"/>
  <c r="S1295" i="109"/>
  <c r="Y4160" i="109"/>
  <c r="P2202" i="112"/>
  <c r="W3722" i="109"/>
  <c r="V2718" i="109"/>
  <c r="U944" i="109"/>
  <c r="N1790" i="112"/>
  <c r="O2929" i="109"/>
  <c r="Q702" i="112"/>
  <c r="P3568" i="109"/>
  <c r="K116" i="110"/>
  <c r="M85" i="110"/>
  <c r="P1207" i="112"/>
  <c r="V2275" i="109"/>
  <c r="W3" i="109"/>
  <c r="X3749" i="109"/>
  <c r="P3209" i="109"/>
  <c r="R30" i="110"/>
  <c r="U1156" i="109"/>
  <c r="O495" i="112"/>
  <c r="Q799" i="112"/>
  <c r="S268" i="109"/>
  <c r="Q2294" i="109"/>
  <c r="P3424" i="109"/>
  <c r="R1365" i="112"/>
  <c r="U46" i="109"/>
  <c r="P2283" i="109"/>
  <c r="Q2762" i="109"/>
  <c r="T2061" i="109"/>
  <c r="T3205" i="109"/>
  <c r="W4138" i="109"/>
  <c r="P228" i="109"/>
  <c r="V1590" i="109"/>
  <c r="Q73" i="110"/>
  <c r="Q3388" i="109"/>
  <c r="Q1337" i="109"/>
  <c r="Y1107" i="109"/>
  <c r="T856" i="109"/>
  <c r="T3127" i="109"/>
  <c r="N49" i="112"/>
  <c r="Q2287" i="109"/>
  <c r="V556" i="109"/>
  <c r="Z304" i="109"/>
  <c r="Q397" i="112"/>
  <c r="Q4167" i="109"/>
  <c r="W1914" i="109"/>
  <c r="U278" i="109"/>
  <c r="S2393" i="109"/>
  <c r="T3565" i="109"/>
  <c r="O519" i="112"/>
  <c r="O2184" i="112"/>
  <c r="X2390" i="109"/>
  <c r="S2307" i="109"/>
  <c r="W2588" i="109"/>
  <c r="R4147" i="109"/>
  <c r="R220" i="109"/>
  <c r="P171" i="112"/>
  <c r="N2076" i="109"/>
  <c r="O2474" i="109"/>
  <c r="X1242" i="109"/>
  <c r="W590" i="109"/>
  <c r="Y1625" i="109"/>
  <c r="Q1125" i="109"/>
  <c r="R3417" i="109"/>
  <c r="U516" i="109"/>
  <c r="T543" i="109"/>
  <c r="P564" i="112"/>
  <c r="N1043" i="112"/>
  <c r="Q807" i="109"/>
  <c r="O317" i="112"/>
  <c r="V2635" i="109"/>
  <c r="P1509" i="109"/>
  <c r="T4210" i="109"/>
  <c r="O14" i="110"/>
  <c r="S4199" i="109"/>
  <c r="W199" i="109"/>
  <c r="R1841" i="112"/>
  <c r="N1855" i="109"/>
  <c r="Q1487" i="112"/>
  <c r="O2448" i="109"/>
  <c r="Y3167" i="109"/>
  <c r="V2417" i="109"/>
  <c r="O1186" i="109"/>
  <c r="Y1900" i="109"/>
  <c r="R2286" i="112"/>
  <c r="U1989" i="109"/>
  <c r="U3756" i="109"/>
  <c r="U4228" i="109"/>
  <c r="Q2582" i="112"/>
  <c r="O29" i="110"/>
  <c r="T1133" i="109"/>
  <c r="V3578" i="109"/>
  <c r="N2416" i="112"/>
  <c r="P2360" i="112"/>
  <c r="L17" i="113"/>
  <c r="X3309" i="109"/>
  <c r="W4058" i="109"/>
  <c r="P1912" i="112"/>
  <c r="N4295" i="109"/>
  <c r="S3553" i="109"/>
  <c r="P3659" i="109"/>
  <c r="V1499" i="109"/>
  <c r="X3093" i="109"/>
  <c r="O2133" i="112"/>
  <c r="P2103" i="112"/>
  <c r="O2377" i="109"/>
  <c r="P831" i="112"/>
  <c r="P3133" i="109"/>
  <c r="R1576" i="112"/>
  <c r="O1329" i="109"/>
  <c r="X2225" i="109"/>
  <c r="Y2443" i="109"/>
  <c r="N3807" i="109"/>
  <c r="N2102" i="109"/>
  <c r="N813" i="112"/>
  <c r="N4092" i="109"/>
  <c r="S3169" i="109"/>
  <c r="N1177" i="109"/>
  <c r="S3151" i="109"/>
  <c r="P1477" i="112"/>
  <c r="O779" i="109"/>
  <c r="X2049" i="109"/>
  <c r="X69" i="109"/>
  <c r="U1970" i="109"/>
  <c r="L73" i="110"/>
  <c r="Y4092" i="109"/>
  <c r="N2436" i="112"/>
  <c r="R290" i="109"/>
  <c r="N1209" i="112"/>
  <c r="Y1909" i="109"/>
  <c r="S429" i="109"/>
  <c r="R2255" i="109"/>
  <c r="Q3523" i="109"/>
  <c r="T744" i="109"/>
  <c r="N4280" i="109"/>
  <c r="M166" i="113"/>
  <c r="Q309" i="112"/>
  <c r="K73" i="113"/>
  <c r="U470" i="109"/>
  <c r="R3843" i="109"/>
  <c r="Q506" i="109"/>
  <c r="N2064" i="109"/>
  <c r="O2376" i="109"/>
  <c r="Y32" i="109"/>
  <c r="Y2289" i="109"/>
  <c r="W2272" i="109"/>
  <c r="N2323" i="112"/>
  <c r="P3173" i="109"/>
  <c r="R1600" i="109"/>
  <c r="O990" i="112"/>
  <c r="Z4374" i="109"/>
  <c r="X2397" i="109"/>
  <c r="R2742" i="109"/>
  <c r="Q315" i="112"/>
  <c r="S2210" i="109"/>
  <c r="N1931" i="109"/>
  <c r="W1936" i="109"/>
  <c r="Q4215" i="109"/>
  <c r="S3850" i="109"/>
  <c r="P1705" i="112"/>
  <c r="N2947" i="109"/>
  <c r="Q87" i="112"/>
  <c r="N1845" i="109"/>
  <c r="S3548" i="109"/>
  <c r="P1420" i="112"/>
  <c r="W2790" i="109"/>
  <c r="O3569" i="109"/>
  <c r="Q178" i="112"/>
  <c r="Y820" i="109"/>
  <c r="P93" i="109"/>
  <c r="N511" i="109"/>
  <c r="V489" i="109"/>
  <c r="N3404" i="109"/>
  <c r="Y3082" i="109"/>
  <c r="Q1520" i="112"/>
  <c r="P1253" i="112"/>
  <c r="K162" i="113"/>
  <c r="Y792" i="109"/>
  <c r="O1307" i="112"/>
  <c r="N1162" i="112"/>
  <c r="T3732" i="109"/>
  <c r="S3671" i="109"/>
  <c r="Y2994" i="109"/>
  <c r="O1694" i="109"/>
  <c r="P22" i="112"/>
  <c r="Q4198" i="109"/>
  <c r="Q348" i="112"/>
  <c r="Q1189" i="112"/>
  <c r="Y3797" i="109"/>
  <c r="P4076" i="109"/>
  <c r="R1893" i="109"/>
  <c r="T926" i="109"/>
  <c r="R918" i="109"/>
  <c r="U2639" i="109"/>
  <c r="V443" i="109"/>
  <c r="O759" i="112"/>
  <c r="Y1274" i="109"/>
  <c r="S1125" i="109"/>
  <c r="Z3648" i="109"/>
  <c r="R2956" i="109"/>
  <c r="O2327" i="112"/>
  <c r="U2642" i="109"/>
  <c r="S2844" i="109"/>
  <c r="V3933" i="109"/>
  <c r="R2819" i="109"/>
  <c r="Q1368" i="109"/>
  <c r="T2399" i="109"/>
  <c r="Y281" i="109"/>
  <c r="W3820" i="109"/>
  <c r="Y1267" i="109"/>
  <c r="V3786" i="109"/>
  <c r="Z334" i="109"/>
  <c r="Q629" i="112"/>
  <c r="Q178" i="109"/>
  <c r="N760" i="112"/>
  <c r="X4254" i="109"/>
  <c r="P504" i="112"/>
  <c r="Y2055" i="109"/>
  <c r="Y3477" i="109"/>
  <c r="N3363" i="109"/>
  <c r="P1316" i="112"/>
  <c r="Z352" i="109"/>
  <c r="U1531" i="109"/>
  <c r="Q3398" i="109"/>
  <c r="R197" i="112"/>
  <c r="Q4189" i="109"/>
  <c r="N3933" i="109"/>
  <c r="S3691" i="109"/>
  <c r="P3932" i="109"/>
  <c r="Y3739" i="109"/>
  <c r="Q4276" i="109"/>
  <c r="N3793" i="109"/>
  <c r="W2715" i="109"/>
  <c r="T1503" i="109"/>
  <c r="Q334" i="112"/>
  <c r="U4055" i="109"/>
  <c r="P4080" i="109"/>
  <c r="V2457" i="109"/>
  <c r="Q2251" i="112"/>
  <c r="O2370" i="112"/>
  <c r="W4066" i="109"/>
  <c r="O2204" i="112"/>
  <c r="R4211" i="109"/>
  <c r="O771" i="109"/>
  <c r="W3751" i="109"/>
  <c r="Q1248" i="109"/>
  <c r="N1222" i="112"/>
  <c r="N1489" i="112"/>
  <c r="X4285" i="109"/>
  <c r="Y4300" i="109"/>
  <c r="Y2342" i="109"/>
  <c r="O971" i="112"/>
  <c r="U3355" i="109"/>
  <c r="S219" i="109"/>
  <c r="P2412" i="112"/>
  <c r="O1996" i="112"/>
  <c r="W192" i="109"/>
  <c r="O132" i="110"/>
  <c r="P1238" i="112"/>
  <c r="S3361" i="109"/>
  <c r="Y3066" i="109"/>
  <c r="P1700" i="112"/>
  <c r="N3867" i="109"/>
  <c r="P2011" i="109"/>
  <c r="T104" i="109"/>
  <c r="O1231" i="109"/>
  <c r="O35" i="109"/>
  <c r="W3416" i="109"/>
  <c r="N1893" i="112"/>
  <c r="Q2605" i="112"/>
  <c r="Q603" i="112"/>
  <c r="W3115" i="109"/>
  <c r="Y3853" i="109"/>
  <c r="Q2171" i="112"/>
  <c r="O1776" i="112"/>
  <c r="W1109" i="109"/>
  <c r="P2154" i="112"/>
  <c r="P945" i="109"/>
  <c r="R3716" i="109"/>
  <c r="U3482" i="109"/>
  <c r="P1865" i="109"/>
  <c r="Y2673" i="109"/>
  <c r="T3493" i="109"/>
  <c r="Q2035" i="109"/>
  <c r="N3425" i="109"/>
  <c r="O2342" i="109"/>
  <c r="W3329" i="109"/>
  <c r="Q78" i="112"/>
  <c r="R3086" i="109"/>
  <c r="Y3327" i="109"/>
  <c r="N1918" i="112"/>
  <c r="P118" i="112"/>
  <c r="Y2842" i="109"/>
  <c r="O1490" i="109"/>
  <c r="O74" i="110"/>
  <c r="T616" i="109"/>
  <c r="W4043" i="109"/>
  <c r="U2709" i="109"/>
  <c r="P4265" i="109"/>
  <c r="T3210" i="109"/>
  <c r="V1496" i="109"/>
  <c r="M123" i="113"/>
  <c r="Y2694" i="109"/>
  <c r="N38" i="110"/>
  <c r="V1291" i="109"/>
  <c r="P185" i="112"/>
  <c r="T2059" i="109"/>
  <c r="P128" i="112"/>
  <c r="R2041" i="109"/>
  <c r="Y1480" i="109"/>
  <c r="U2353" i="109"/>
  <c r="Q604" i="109"/>
  <c r="W1372" i="109"/>
  <c r="N2012" i="112"/>
  <c r="W966" i="109"/>
  <c r="R3518" i="109"/>
  <c r="S4272" i="109"/>
  <c r="R2451" i="109"/>
  <c r="P1873" i="112"/>
  <c r="J126" i="113"/>
  <c r="R2391" i="109"/>
  <c r="O1899" i="109"/>
  <c r="R1904" i="109"/>
  <c r="N1684" i="109"/>
  <c r="O282" i="112"/>
  <c r="P3667" i="109"/>
  <c r="P2287" i="109"/>
  <c r="V4155" i="109"/>
  <c r="T2769" i="109"/>
  <c r="T1547" i="109"/>
  <c r="W3554" i="109"/>
  <c r="W1919" i="109"/>
  <c r="P817" i="112"/>
  <c r="S136" i="110"/>
  <c r="X1511" i="109"/>
  <c r="Q406" i="112"/>
  <c r="X2661" i="109"/>
  <c r="O2270" i="109"/>
  <c r="O68" i="110"/>
  <c r="U3375" i="109"/>
  <c r="Q3673" i="109"/>
  <c r="N2481" i="112"/>
  <c r="U3474" i="109"/>
  <c r="P2219" i="112"/>
  <c r="S1857" i="109"/>
  <c r="V374" i="109"/>
  <c r="U223" i="109"/>
  <c r="J107" i="113"/>
  <c r="T3319" i="109"/>
  <c r="X1276" i="109"/>
  <c r="R646" i="109"/>
  <c r="O4195" i="109"/>
  <c r="O3008" i="109"/>
  <c r="U3437" i="109"/>
  <c r="Y1732" i="109"/>
  <c r="O3907" i="109"/>
  <c r="U2327" i="109"/>
  <c r="O3376" i="109"/>
  <c r="X4017" i="109"/>
  <c r="S1837" i="109"/>
  <c r="N850" i="109"/>
  <c r="N3530" i="109"/>
  <c r="U907" i="109"/>
  <c r="R4152" i="109"/>
  <c r="Y2360" i="109"/>
  <c r="T967" i="109"/>
  <c r="N1185" i="112"/>
  <c r="Q3512" i="109"/>
  <c r="X3427" i="109"/>
  <c r="N503" i="109"/>
  <c r="O871" i="112"/>
  <c r="S954" i="109"/>
  <c r="T2666" i="109"/>
  <c r="O281" i="109"/>
  <c r="P2546" i="112"/>
  <c r="V2439" i="109"/>
  <c r="P795" i="112"/>
  <c r="O1313" i="109"/>
  <c r="P3432" i="109"/>
  <c r="S1244" i="109"/>
  <c r="U1369" i="109"/>
  <c r="O2244" i="112"/>
  <c r="N2563" i="109"/>
  <c r="S2977" i="109"/>
  <c r="N1844" i="112"/>
  <c r="Q1309" i="109"/>
  <c r="Q1291" i="112"/>
  <c r="N2601" i="112"/>
  <c r="N748" i="112"/>
  <c r="O2595" i="109"/>
  <c r="R3918" i="109"/>
  <c r="Y3124" i="109"/>
  <c r="Y509" i="109"/>
  <c r="Q1446" i="112"/>
  <c r="O858" i="112"/>
  <c r="Q2969" i="109"/>
  <c r="Q756" i="109"/>
  <c r="N2604" i="112"/>
  <c r="Y1011" i="109"/>
  <c r="J174" i="113"/>
  <c r="X251" i="109"/>
  <c r="P2346" i="112"/>
  <c r="U431" i="109"/>
  <c r="S2390" i="109"/>
  <c r="U1598" i="109"/>
  <c r="Y2313" i="109"/>
  <c r="X918" i="109"/>
  <c r="S3294" i="109"/>
  <c r="N3815" i="109"/>
  <c r="Q1316" i="109"/>
  <c r="W1970" i="109"/>
  <c r="U2925" i="109"/>
  <c r="V1175" i="109"/>
  <c r="U2570" i="109"/>
  <c r="X292" i="109"/>
  <c r="O4271" i="109"/>
  <c r="W3551" i="109"/>
  <c r="P3201" i="109"/>
  <c r="P631" i="109"/>
  <c r="Y2708" i="109"/>
  <c r="N3151" i="109"/>
  <c r="Q2070" i="109"/>
  <c r="N849" i="112"/>
  <c r="W4243" i="109"/>
  <c r="P3027" i="109"/>
  <c r="Q1228" i="112"/>
  <c r="N3749" i="109"/>
  <c r="R1474" i="109"/>
  <c r="N1015" i="109"/>
  <c r="P1406" i="112"/>
  <c r="R2061" i="109"/>
  <c r="U3844" i="109"/>
  <c r="O2764" i="109"/>
  <c r="W2290" i="109"/>
  <c r="W1672" i="109"/>
  <c r="U1508" i="109"/>
  <c r="Q1903" i="109"/>
  <c r="Y4288" i="109"/>
  <c r="V4056" i="109"/>
  <c r="O2317" i="112"/>
  <c r="U3943" i="109"/>
  <c r="S2686" i="109"/>
  <c r="S3719" i="109"/>
  <c r="N1465" i="112"/>
  <c r="Q2233" i="109"/>
  <c r="Q228" i="109"/>
  <c r="W1198" i="109"/>
  <c r="O2147" i="112"/>
  <c r="R1359" i="109"/>
  <c r="U166" i="109"/>
  <c r="Y1346" i="109"/>
  <c r="N907" i="109"/>
  <c r="W2085" i="109"/>
  <c r="U1499" i="109"/>
  <c r="P1242" i="109"/>
  <c r="R2054" i="112"/>
  <c r="P2987" i="109"/>
  <c r="N1015" i="112"/>
  <c r="W4219" i="109"/>
  <c r="N1063" i="112"/>
  <c r="O1180" i="109"/>
  <c r="S3207" i="109"/>
  <c r="P464" i="109"/>
  <c r="O2009" i="112"/>
  <c r="P1076" i="112"/>
  <c r="U3005" i="109"/>
  <c r="P1455" i="112"/>
  <c r="P2424" i="112"/>
  <c r="T3557" i="109"/>
  <c r="U2304" i="109"/>
  <c r="V3093" i="109"/>
  <c r="Y1495" i="109"/>
  <c r="O2546" i="112"/>
  <c r="X822" i="109"/>
  <c r="O1486" i="112"/>
  <c r="U3454" i="109"/>
  <c r="N2306" i="112"/>
  <c r="R420" i="112"/>
  <c r="O3735" i="109"/>
  <c r="Q1602" i="109"/>
  <c r="S68" i="110"/>
  <c r="W2934" i="109"/>
  <c r="O1715" i="112"/>
  <c r="N569" i="109"/>
  <c r="N2657" i="112"/>
  <c r="R2399" i="109"/>
  <c r="U228" i="109"/>
  <c r="J72" i="113"/>
  <c r="W4271" i="109"/>
  <c r="W184" i="109"/>
  <c r="R2252" i="109"/>
  <c r="Q1750" i="109"/>
  <c r="N2412" i="109"/>
  <c r="P2025" i="112"/>
  <c r="V1345" i="109"/>
  <c r="R2042" i="109"/>
  <c r="R2947" i="109"/>
  <c r="U783" i="109"/>
  <c r="V3676" i="109"/>
  <c r="W1702" i="109"/>
  <c r="O112" i="110"/>
  <c r="W1906" i="109"/>
  <c r="O1008" i="109"/>
  <c r="S2402" i="109"/>
  <c r="U852" i="109"/>
  <c r="V3498" i="109"/>
  <c r="S106" i="109"/>
  <c r="Z3285" i="109"/>
  <c r="N777" i="109"/>
  <c r="Q2472" i="112"/>
  <c r="N1373" i="109"/>
  <c r="M70" i="110"/>
  <c r="V1241" i="109"/>
  <c r="V888" i="109"/>
  <c r="O2432" i="109"/>
  <c r="N1930" i="112"/>
  <c r="T2002" i="109"/>
  <c r="O744" i="109"/>
  <c r="O2210" i="112"/>
  <c r="V1941" i="109"/>
  <c r="Q2410" i="112"/>
  <c r="O1886" i="109"/>
  <c r="Q145" i="110"/>
  <c r="Q2716" i="109"/>
  <c r="Y2255" i="109"/>
  <c r="M162" i="110"/>
  <c r="V3536" i="109"/>
  <c r="R528" i="109"/>
  <c r="O2656" i="112"/>
  <c r="U896" i="109"/>
  <c r="O4123" i="109"/>
  <c r="L115" i="113"/>
  <c r="W403" i="109"/>
  <c r="R3545" i="109"/>
  <c r="V2692" i="109"/>
  <c r="N273" i="109"/>
  <c r="Q567" i="112"/>
  <c r="Y4050" i="109"/>
  <c r="O581" i="112"/>
  <c r="O2367" i="112"/>
  <c r="P1706" i="112"/>
  <c r="X4149" i="109"/>
  <c r="N881" i="109"/>
  <c r="O1175" i="109"/>
  <c r="O135" i="109"/>
  <c r="Q261" i="109"/>
  <c r="R2280" i="109"/>
  <c r="Q3317" i="109"/>
  <c r="N45" i="112"/>
  <c r="Y1475" i="109"/>
  <c r="V179" i="109"/>
  <c r="V403" i="109"/>
  <c r="P1264" i="112"/>
  <c r="X2601" i="109"/>
  <c r="N3293" i="109"/>
  <c r="N2585" i="112"/>
  <c r="P929" i="112"/>
  <c r="O2651" i="112"/>
  <c r="O789" i="112"/>
  <c r="O3342" i="109"/>
  <c r="T3554" i="109"/>
  <c r="P3545" i="109"/>
  <c r="V4232" i="109"/>
  <c r="O468" i="109"/>
  <c r="W3756" i="109"/>
  <c r="S1597" i="109"/>
  <c r="X3569" i="109"/>
  <c r="S1488" i="109"/>
  <c r="P1486" i="112"/>
  <c r="N1323" i="112"/>
  <c r="Q3290" i="109"/>
  <c r="U113" i="110"/>
  <c r="N1693" i="112"/>
  <c r="T3814" i="109"/>
  <c r="Q2435" i="109"/>
  <c r="S3305" i="109"/>
  <c r="K11" i="113"/>
  <c r="R3402" i="109"/>
  <c r="T2197" i="109"/>
  <c r="O1560" i="109"/>
  <c r="T1340" i="109"/>
  <c r="R2454" i="109"/>
  <c r="R419" i="109"/>
  <c r="R2477" i="109"/>
  <c r="S2596" i="109"/>
  <c r="Q429" i="109"/>
  <c r="P2332" i="112"/>
  <c r="V1983" i="109"/>
  <c r="Q1400" i="112"/>
  <c r="U880" i="109"/>
  <c r="X239" i="109"/>
  <c r="R3569" i="109"/>
  <c r="P2710" i="112"/>
  <c r="Q103" i="110"/>
  <c r="P4268" i="109"/>
  <c r="Q399" i="109"/>
  <c r="O2664" i="112"/>
  <c r="P1626" i="112"/>
  <c r="O4204" i="109"/>
  <c r="R1475" i="109"/>
  <c r="O2384" i="109"/>
  <c r="N2093" i="109"/>
  <c r="V188" i="109"/>
  <c r="U3362" i="109"/>
  <c r="O2296" i="109"/>
  <c r="N1746" i="109"/>
  <c r="O1156" i="112"/>
  <c r="W4275" i="109"/>
  <c r="P2765" i="109"/>
  <c r="O1559" i="112"/>
  <c r="O2616" i="109"/>
  <c r="O395" i="109"/>
  <c r="U4214" i="109"/>
  <c r="X1684" i="109"/>
  <c r="Q2467" i="112"/>
  <c r="M115" i="110"/>
  <c r="O1979" i="112"/>
  <c r="P522" i="109"/>
  <c r="O1057" i="112"/>
  <c r="T2348" i="109"/>
  <c r="T3907" i="109"/>
  <c r="N1708" i="112"/>
  <c r="T2267" i="109"/>
  <c r="V3028" i="109"/>
  <c r="Q545" i="109"/>
  <c r="Q3652" i="109"/>
  <c r="Q1883" i="112"/>
  <c r="O3349" i="109"/>
  <c r="Q85" i="112"/>
  <c r="X1246" i="109"/>
  <c r="R2024" i="109"/>
  <c r="Q120" i="110"/>
  <c r="O2115" i="109"/>
  <c r="X980" i="109"/>
  <c r="U3896" i="109"/>
  <c r="P2126" i="112"/>
  <c r="R512" i="109"/>
  <c r="Q1701" i="112"/>
  <c r="Y3893" i="109"/>
  <c r="U3312" i="109"/>
  <c r="J96" i="113"/>
  <c r="Q635" i="112"/>
  <c r="R2716" i="109"/>
  <c r="R2952" i="109"/>
  <c r="X511" i="109"/>
  <c r="O2286" i="109"/>
  <c r="O2438" i="112"/>
  <c r="T3465" i="109"/>
  <c r="T894" i="109"/>
  <c r="Y1020" i="109"/>
  <c r="T1715" i="109"/>
  <c r="P3124" i="109"/>
  <c r="U605" i="109"/>
  <c r="P298" i="112"/>
  <c r="T2311" i="109"/>
  <c r="Y2595" i="109"/>
  <c r="O932" i="112"/>
  <c r="Z4001" i="109"/>
  <c r="Q2749" i="109"/>
  <c r="Q1239" i="112"/>
  <c r="K30" i="110"/>
  <c r="Q1517" i="109"/>
  <c r="T1842" i="109"/>
  <c r="S2194" i="109"/>
  <c r="R1492" i="109"/>
  <c r="Q1525" i="109"/>
  <c r="W1509" i="109"/>
  <c r="X2076" i="109"/>
  <c r="P2249" i="112"/>
  <c r="O1317" i="109"/>
  <c r="W3725" i="109"/>
  <c r="T3870" i="109"/>
  <c r="P3323" i="109"/>
  <c r="O2985" i="109"/>
  <c r="W2243" i="109"/>
  <c r="N3469" i="109"/>
  <c r="O136" i="110"/>
  <c r="O995" i="112"/>
  <c r="P3357" i="109"/>
  <c r="R2448" i="109"/>
  <c r="N643" i="112"/>
  <c r="S207" i="109"/>
  <c r="N2112" i="109"/>
  <c r="S97" i="110"/>
  <c r="P3332" i="109"/>
  <c r="N1306" i="109"/>
  <c r="W3717" i="109"/>
  <c r="T935" i="109"/>
  <c r="R2405" i="109"/>
  <c r="W2946" i="109"/>
  <c r="T1564" i="109"/>
  <c r="Y603" i="109"/>
  <c r="P1514" i="112"/>
  <c r="U2844" i="109"/>
  <c r="Y4035" i="109"/>
  <c r="R2640" i="109"/>
  <c r="U289" i="109"/>
  <c r="R3406" i="109"/>
  <c r="P3135" i="109"/>
  <c r="V96" i="109"/>
  <c r="U3784" i="109"/>
  <c r="O2641" i="112"/>
  <c r="N2759" i="109"/>
  <c r="P2308" i="112"/>
  <c r="M6" i="113"/>
  <c r="Q2425" i="112"/>
  <c r="V1217" i="109"/>
  <c r="R3405" i="109"/>
  <c r="Q61" i="110"/>
  <c r="N950" i="112"/>
  <c r="P1283" i="109"/>
  <c r="X3796" i="109"/>
  <c r="N3778" i="109"/>
  <c r="U2256" i="109"/>
  <c r="O898" i="109"/>
  <c r="Q2706" i="109"/>
  <c r="X4054" i="109"/>
  <c r="M142" i="113"/>
  <c r="O4089" i="109"/>
  <c r="Z663" i="109"/>
  <c r="O1702" i="112"/>
  <c r="R3194" i="109"/>
  <c r="X2668" i="109"/>
  <c r="U539" i="109"/>
  <c r="W376" i="109"/>
  <c r="W4273" i="109"/>
  <c r="T2978" i="109"/>
  <c r="S433" i="109"/>
  <c r="Q1001" i="112"/>
  <c r="M100" i="110"/>
  <c r="O1000" i="112"/>
  <c r="Q2570" i="109"/>
  <c r="N902" i="109"/>
  <c r="U2416" i="109"/>
  <c r="P2197" i="109"/>
  <c r="O837" i="112"/>
  <c r="T479" i="109"/>
  <c r="M179" i="113"/>
  <c r="R2587" i="109"/>
  <c r="O1055" i="112"/>
  <c r="O30" i="109"/>
  <c r="N1202" i="112"/>
  <c r="N3299" i="109"/>
  <c r="P1252" i="109"/>
  <c r="X1549" i="109"/>
  <c r="Y2091" i="109"/>
  <c r="U3892" i="109"/>
  <c r="U397" i="109"/>
  <c r="O2238" i="109"/>
  <c r="T3301" i="109"/>
  <c r="W2371" i="109"/>
  <c r="Y3711" i="109"/>
  <c r="S2201" i="109"/>
  <c r="R2276" i="112"/>
  <c r="Q127" i="109"/>
  <c r="P1621" i="112"/>
  <c r="J110" i="113"/>
  <c r="Q576" i="112"/>
  <c r="N1626" i="109"/>
  <c r="S3344" i="109"/>
  <c r="V3158" i="109"/>
  <c r="R3534" i="109"/>
  <c r="N4301" i="109"/>
  <c r="Y1961" i="109"/>
  <c r="Q4147" i="109"/>
  <c r="S3729" i="109"/>
  <c r="W3065" i="109"/>
  <c r="Y906" i="109"/>
  <c r="S3210" i="109"/>
  <c r="R3568" i="109"/>
  <c r="S1306" i="109"/>
  <c r="P551" i="112"/>
  <c r="Y4049" i="109"/>
  <c r="W2014" i="109"/>
  <c r="W120" i="109"/>
  <c r="N2635" i="112"/>
  <c r="S54" i="109"/>
  <c r="X933" i="109"/>
  <c r="P921" i="109"/>
  <c r="O1455" i="112"/>
  <c r="Q2433" i="112"/>
  <c r="O2201" i="112"/>
  <c r="Q821" i="109"/>
  <c r="V497" i="109"/>
  <c r="V610" i="109"/>
  <c r="T3401" i="109"/>
  <c r="R456" i="109"/>
  <c r="X1317" i="109"/>
  <c r="U1886" i="109"/>
  <c r="R1681" i="109"/>
  <c r="T2439" i="109"/>
  <c r="Y385" i="109"/>
  <c r="R1114" i="112"/>
  <c r="O1958" i="112"/>
  <c r="Y2329" i="109"/>
  <c r="Q2145" i="112"/>
  <c r="O1464" i="109"/>
  <c r="U2316" i="109"/>
  <c r="R1728" i="109"/>
  <c r="Q1842" i="112"/>
  <c r="W530" i="109"/>
  <c r="Y2793" i="109"/>
  <c r="O2481" i="109"/>
  <c r="X2086" i="109"/>
  <c r="O2602" i="109"/>
  <c r="N1529" i="112"/>
  <c r="N1084" i="112"/>
  <c r="Y1521" i="109"/>
  <c r="N1680" i="112"/>
  <c r="N2193" i="112"/>
  <c r="Q258" i="109"/>
  <c r="N512" i="112"/>
  <c r="R3536" i="109"/>
  <c r="X4027" i="109"/>
  <c r="W2578" i="109"/>
  <c r="V2585" i="109"/>
  <c r="T1843" i="109"/>
  <c r="X26" i="109"/>
  <c r="N1771" i="112"/>
  <c r="K144" i="113"/>
  <c r="S58" i="110"/>
  <c r="P3151" i="109"/>
  <c r="Y409" i="109"/>
  <c r="J39" i="110"/>
  <c r="N1532" i="109"/>
  <c r="Q1787" i="112"/>
  <c r="T1158" i="109"/>
  <c r="Z707" i="109"/>
  <c r="N2078" i="112"/>
  <c r="U1698" i="109"/>
  <c r="Q1871" i="112"/>
  <c r="O410" i="112"/>
  <c r="T3786" i="109"/>
  <c r="T478" i="109"/>
  <c r="P3014" i="109"/>
  <c r="O538" i="109"/>
  <c r="Q1866" i="112"/>
  <c r="T1851" i="109"/>
  <c r="X543" i="109"/>
  <c r="T129" i="110"/>
  <c r="Q2602" i="109"/>
  <c r="N489" i="109"/>
  <c r="N175" i="110"/>
  <c r="P3354" i="109"/>
  <c r="U1274" i="109"/>
  <c r="Q3105" i="109"/>
  <c r="O3032" i="109"/>
  <c r="V3183" i="109"/>
  <c r="R4198" i="109"/>
  <c r="N1196" i="109"/>
  <c r="N149" i="110"/>
  <c r="U3464" i="109"/>
  <c r="P173" i="109"/>
  <c r="O1903" i="112"/>
  <c r="O2635" i="112"/>
  <c r="Y3737" i="109"/>
  <c r="Z695" i="109"/>
  <c r="Q3703" i="109"/>
  <c r="X1168" i="109"/>
  <c r="R2573" i="109"/>
  <c r="N1278" i="112"/>
  <c r="P1259" i="112"/>
  <c r="Y2263" i="109"/>
  <c r="W1337" i="109"/>
  <c r="T2838" i="109"/>
  <c r="N2396" i="112"/>
  <c r="X3064" i="109"/>
  <c r="J3" i="113"/>
  <c r="X1530" i="109"/>
  <c r="X2773" i="109"/>
  <c r="R3424" i="109"/>
  <c r="N3931" i="109"/>
  <c r="O2839" i="109"/>
  <c r="V1678" i="109"/>
  <c r="T1868" i="109"/>
  <c r="Q2579" i="109"/>
  <c r="P924" i="109"/>
  <c r="Q4137" i="109"/>
  <c r="O3732" i="109"/>
  <c r="V3097" i="109"/>
  <c r="T97" i="110"/>
  <c r="S379" i="109"/>
  <c r="T4301" i="109"/>
  <c r="M106" i="113"/>
  <c r="S158" i="109"/>
  <c r="P1610" i="109"/>
  <c r="S1887" i="109"/>
  <c r="P2599" i="112"/>
  <c r="S2979" i="109"/>
  <c r="T173" i="110"/>
  <c r="Q137" i="112"/>
  <c r="W3500" i="109"/>
  <c r="Z1812" i="109"/>
  <c r="P391" i="109"/>
  <c r="T2678" i="109"/>
  <c r="N1678" i="112"/>
  <c r="V2383" i="109"/>
  <c r="N513" i="109"/>
  <c r="O1046" i="112"/>
  <c r="Y860" i="109"/>
  <c r="Q1613" i="112"/>
  <c r="S2209" i="109"/>
  <c r="T3938" i="109"/>
  <c r="T1657" i="109"/>
  <c r="Y3182" i="109"/>
  <c r="W2019" i="109"/>
  <c r="W3439" i="109"/>
  <c r="P4294" i="109"/>
  <c r="N1441" i="112"/>
  <c r="Y481" i="109"/>
  <c r="X4299" i="109"/>
  <c r="S2558" i="109"/>
  <c r="R99" i="110"/>
  <c r="N2094" i="112"/>
  <c r="N1551" i="112"/>
  <c r="Q97" i="109"/>
  <c r="P285" i="112"/>
  <c r="R4018" i="109"/>
  <c r="Q2426" i="109"/>
  <c r="W2697" i="109"/>
  <c r="V3785" i="109"/>
  <c r="S1267" i="109"/>
  <c r="R265" i="109"/>
  <c r="Q399" i="112"/>
  <c r="O2170" i="112"/>
  <c r="Q1779" i="112"/>
  <c r="N1093" i="112"/>
  <c r="S977" i="109"/>
  <c r="N1070" i="112"/>
  <c r="T2631" i="109"/>
  <c r="Q2333" i="109"/>
  <c r="U987" i="109"/>
  <c r="R1571" i="109"/>
  <c r="Q4187" i="109"/>
  <c r="P3288" i="109"/>
  <c r="P1249" i="112"/>
  <c r="R1852" i="109"/>
  <c r="P515" i="109"/>
  <c r="O89" i="110"/>
  <c r="O2414" i="109"/>
  <c r="N4258" i="109"/>
  <c r="Q3358" i="109"/>
  <c r="X2979" i="109"/>
  <c r="R1004" i="109"/>
  <c r="S1499" i="109"/>
  <c r="S1549" i="109"/>
  <c r="Y984" i="109"/>
  <c r="N315" i="112"/>
  <c r="Q3362" i="109"/>
  <c r="T116" i="110"/>
  <c r="Q572" i="112"/>
  <c r="T79" i="109"/>
  <c r="S404" i="109"/>
  <c r="W3013" i="109"/>
  <c r="K125" i="113"/>
  <c r="J166" i="113"/>
  <c r="M148" i="110"/>
  <c r="P2966" i="109"/>
  <c r="O2626" i="112"/>
  <c r="Z3247" i="109"/>
  <c r="O1754" i="112"/>
  <c r="N1253" i="112"/>
  <c r="X4302" i="109"/>
  <c r="P1145" i="109"/>
  <c r="Y1665" i="109"/>
  <c r="U2269" i="109"/>
  <c r="R2478" i="109"/>
  <c r="O1960" i="109"/>
  <c r="P97" i="110"/>
  <c r="T2068" i="109"/>
  <c r="X3124" i="109"/>
  <c r="O740" i="112"/>
  <c r="R3063" i="109"/>
  <c r="V3142" i="109"/>
  <c r="Y1723" i="109"/>
  <c r="S2010" i="109"/>
  <c r="S1240" i="109"/>
  <c r="Q1967" i="112"/>
  <c r="T25" i="110"/>
  <c r="P115" i="112"/>
  <c r="N2636" i="112"/>
  <c r="V3506" i="109"/>
  <c r="W3405" i="109"/>
  <c r="J176" i="113"/>
  <c r="V270" i="109"/>
  <c r="W190" i="109"/>
  <c r="O860" i="112"/>
  <c r="Y1928" i="109"/>
  <c r="T84" i="109"/>
  <c r="Z691" i="109"/>
  <c r="P814" i="112"/>
  <c r="O3861" i="109"/>
  <c r="V1962" i="109"/>
  <c r="R2282" i="112"/>
  <c r="Q1553" i="109"/>
  <c r="S2734" i="109"/>
  <c r="S1926" i="109"/>
  <c r="X3132" i="109"/>
  <c r="W651" i="109"/>
  <c r="V3394" i="109"/>
  <c r="T2447" i="109"/>
  <c r="O102" i="110"/>
  <c r="P776" i="109"/>
  <c r="V993" i="109"/>
  <c r="N1225" i="112"/>
  <c r="P1183" i="112"/>
  <c r="V289" i="109"/>
  <c r="O67" i="109"/>
  <c r="X2237" i="109"/>
  <c r="Q2401" i="112"/>
  <c r="Q2988" i="109"/>
  <c r="U79" i="109"/>
  <c r="O358" i="112"/>
  <c r="N774" i="109"/>
  <c r="N3046" i="109"/>
  <c r="O2736" i="109"/>
  <c r="U396" i="109"/>
  <c r="O2171" i="112"/>
  <c r="J84" i="110"/>
  <c r="Y503" i="109"/>
  <c r="Q18" i="109"/>
  <c r="Q2342" i="112"/>
  <c r="P1636" i="112"/>
  <c r="O2096" i="112"/>
  <c r="S553" i="109"/>
  <c r="U16" i="109"/>
  <c r="O1259" i="112"/>
  <c r="V2042" i="109"/>
  <c r="Q4083" i="109"/>
  <c r="R2964" i="109"/>
  <c r="O943" i="109"/>
  <c r="T164" i="110"/>
  <c r="T4027" i="109"/>
  <c r="Q2927" i="109"/>
  <c r="T1579" i="109"/>
  <c r="T291" i="109"/>
  <c r="N1522" i="112"/>
  <c r="Z1408" i="109"/>
  <c r="P2615" i="109"/>
  <c r="S1668" i="109"/>
  <c r="T3550" i="109"/>
  <c r="V154" i="109"/>
  <c r="O273" i="112"/>
  <c r="T910" i="109"/>
  <c r="O3187" i="109"/>
  <c r="S2761" i="109"/>
  <c r="Y4076" i="109"/>
  <c r="O4054" i="109"/>
  <c r="N1231" i="112"/>
  <c r="P4128" i="109"/>
  <c r="U4267" i="109"/>
  <c r="N3485" i="109"/>
  <c r="X1715" i="109"/>
  <c r="P2670" i="109"/>
  <c r="Q472" i="112"/>
  <c r="J170" i="113"/>
  <c r="Y2691" i="109"/>
  <c r="P3404" i="109"/>
  <c r="N517" i="109"/>
  <c r="N2341" i="109"/>
  <c r="O2236" i="109"/>
  <c r="X4147" i="109"/>
  <c r="R4078" i="109"/>
  <c r="U261" i="109"/>
  <c r="W2447" i="109"/>
  <c r="V2736" i="109"/>
  <c r="Q747" i="109"/>
  <c r="Q3929" i="109"/>
  <c r="P1483" i="109"/>
  <c r="Q161" i="112"/>
  <c r="X864" i="109"/>
  <c r="X590" i="109"/>
  <c r="N70" i="109"/>
  <c r="P3671" i="109"/>
  <c r="U946" i="109"/>
  <c r="S3051" i="109"/>
  <c r="P1527" i="112"/>
  <c r="W1338" i="109"/>
  <c r="P1765" i="112"/>
  <c r="V751" i="109"/>
  <c r="Q3198" i="109"/>
  <c r="X963" i="109"/>
  <c r="W3396" i="109"/>
  <c r="S762" i="109"/>
  <c r="P3842" i="109"/>
  <c r="R1561" i="109"/>
  <c r="N1584" i="109"/>
  <c r="N109" i="109"/>
  <c r="U2991" i="109"/>
  <c r="T3543" i="109"/>
  <c r="O2157" i="112"/>
  <c r="T1514" i="109"/>
  <c r="X945" i="109"/>
  <c r="P1624" i="112"/>
  <c r="N2308" i="112"/>
  <c r="U2426" i="109"/>
  <c r="N3911" i="109"/>
  <c r="R1591" i="112"/>
  <c r="R1377" i="109"/>
  <c r="N1520" i="112"/>
  <c r="T4173" i="109"/>
  <c r="Y1846" i="109"/>
  <c r="X1133" i="109"/>
  <c r="P927" i="112"/>
  <c r="N599" i="112"/>
  <c r="L131" i="110"/>
  <c r="S3494" i="109"/>
  <c r="P2336" i="109"/>
  <c r="X559" i="109"/>
  <c r="Z1421" i="109"/>
  <c r="O4242" i="109"/>
  <c r="U273" i="109"/>
  <c r="O1669" i="109"/>
  <c r="W3428" i="109"/>
  <c r="N790" i="112"/>
  <c r="Q2016" i="112"/>
  <c r="T3930" i="109"/>
  <c r="P145" i="110"/>
  <c r="X3201" i="109"/>
  <c r="Q605" i="112"/>
  <c r="Z3994" i="109"/>
  <c r="O1376" i="109"/>
  <c r="T266" i="109"/>
  <c r="Y4096" i="109"/>
  <c r="N1962" i="112"/>
  <c r="N241" i="112"/>
  <c r="W655" i="109"/>
  <c r="N1053" i="112"/>
  <c r="P333" i="112"/>
  <c r="W3084" i="109"/>
  <c r="P792" i="112"/>
  <c r="S181" i="109"/>
  <c r="S3001" i="109"/>
  <c r="R1484" i="109"/>
  <c r="Q27" i="110"/>
  <c r="P2014" i="109"/>
  <c r="O834" i="112"/>
  <c r="N1856" i="112"/>
  <c r="N2332" i="109"/>
  <c r="P699" i="112"/>
  <c r="Y2076" i="109"/>
  <c r="Q3858" i="109"/>
  <c r="O1490" i="112"/>
  <c r="Y2305" i="109"/>
  <c r="V3796" i="109"/>
  <c r="T3434" i="109"/>
  <c r="R1255" i="109"/>
  <c r="Q1623" i="109"/>
  <c r="V3838" i="109"/>
  <c r="Y2622" i="109"/>
  <c r="W1019" i="109"/>
  <c r="O90" i="110"/>
  <c r="O1691" i="112"/>
  <c r="S4109" i="109"/>
  <c r="Y3435" i="109"/>
  <c r="R33" i="109"/>
  <c r="N3090" i="109"/>
  <c r="P2242" i="112"/>
  <c r="X3082" i="109"/>
  <c r="U1573" i="109"/>
  <c r="N2725" i="109"/>
  <c r="Q1582" i="109"/>
  <c r="S515" i="109"/>
  <c r="P120" i="109"/>
  <c r="S4208" i="109"/>
  <c r="L71" i="113"/>
  <c r="O3877" i="109"/>
  <c r="Y824" i="109"/>
  <c r="O1686" i="112"/>
  <c r="W2640" i="109"/>
  <c r="N2792" i="109"/>
  <c r="W2354" i="109"/>
  <c r="N2462" i="112"/>
  <c r="O2462" i="112"/>
  <c r="P742" i="112"/>
  <c r="T1685" i="109"/>
  <c r="P2437" i="112"/>
  <c r="Q1322" i="112"/>
  <c r="S3309" i="109"/>
  <c r="X80" i="109"/>
  <c r="P770" i="109"/>
  <c r="U530" i="109"/>
  <c r="O1746" i="112"/>
  <c r="V2558" i="109"/>
  <c r="Y497" i="109"/>
  <c r="R2943" i="109"/>
  <c r="O1094" i="112"/>
  <c r="R1301" i="109"/>
  <c r="S3336" i="109"/>
  <c r="P3749" i="109"/>
  <c r="P3527" i="109"/>
  <c r="Q258" i="112"/>
  <c r="L119" i="113"/>
  <c r="X1314" i="109"/>
  <c r="X1752" i="109"/>
  <c r="V2092" i="109"/>
  <c r="Q380" i="109"/>
  <c r="L133" i="113"/>
  <c r="L105" i="110"/>
  <c r="Q3199" i="109"/>
  <c r="Q3407" i="109"/>
  <c r="V1462" i="109"/>
  <c r="R86" i="110"/>
  <c r="S27" i="110"/>
  <c r="S3865" i="109"/>
  <c r="S3685" i="109"/>
  <c r="Q99" i="112"/>
  <c r="O769" i="109"/>
  <c r="Y1680" i="109"/>
  <c r="K13" i="113"/>
  <c r="Q394" i="112"/>
  <c r="W1475" i="109"/>
  <c r="T3723" i="109"/>
  <c r="O210" i="109"/>
  <c r="N1393" i="112"/>
  <c r="U1915" i="109"/>
  <c r="Q2277" i="109"/>
  <c r="Q166" i="112"/>
  <c r="T2035" i="109"/>
  <c r="Q3389" i="109"/>
  <c r="W3157" i="109"/>
  <c r="Y173" i="109"/>
  <c r="X2926" i="109"/>
  <c r="Z3951" i="109"/>
  <c r="V2801" i="109"/>
  <c r="Q2446" i="112"/>
  <c r="V3569" i="109"/>
  <c r="Q1277" i="112"/>
  <c r="Q1321" i="112"/>
  <c r="N2537" i="112"/>
  <c r="R1605" i="112"/>
  <c r="V1894" i="109"/>
  <c r="P325" i="112"/>
  <c r="U187" i="109"/>
  <c r="U3212" i="109"/>
  <c r="R58" i="109"/>
  <c r="Q2684" i="112"/>
  <c r="S4036" i="109"/>
  <c r="R573" i="109"/>
  <c r="U1866" i="109"/>
  <c r="T121" i="109"/>
  <c r="X2973" i="109"/>
  <c r="X4198" i="109"/>
  <c r="P694" i="112"/>
  <c r="W34" i="109"/>
  <c r="R1840" i="112"/>
  <c r="T3764" i="109"/>
  <c r="Y3471" i="109"/>
  <c r="N103" i="110"/>
  <c r="P1621" i="109"/>
  <c r="T3824" i="109"/>
  <c r="R147" i="110"/>
  <c r="K9" i="110"/>
  <c r="Q1046" i="112"/>
  <c r="P3379" i="109"/>
  <c r="Q2147" i="112"/>
  <c r="T602" i="109"/>
  <c r="S2781" i="109"/>
  <c r="Q1364" i="109"/>
  <c r="O212" i="109"/>
  <c r="P1990" i="109"/>
  <c r="Q3294" i="109"/>
  <c r="X1520" i="109"/>
  <c r="R3817" i="109"/>
  <c r="R3409" i="109"/>
  <c r="O337" i="112"/>
  <c r="O428" i="109"/>
  <c r="V2254" i="109"/>
  <c r="W967" i="109"/>
  <c r="T3851" i="109"/>
  <c r="P2474" i="112"/>
  <c r="S172" i="109"/>
  <c r="V3654" i="109"/>
  <c r="T2987" i="109"/>
  <c r="S3435" i="109"/>
  <c r="Y626" i="109"/>
  <c r="P500" i="112"/>
  <c r="P1688" i="112"/>
  <c r="W2603" i="109"/>
  <c r="U1107" i="109"/>
  <c r="U993" i="109"/>
  <c r="U2062" i="109"/>
  <c r="U2848" i="109"/>
  <c r="Y2998" i="109"/>
  <c r="O116" i="110"/>
  <c r="O1722" i="112"/>
  <c r="Q3162" i="109"/>
  <c r="Y2113" i="109"/>
  <c r="N1283" i="109"/>
  <c r="W1003" i="109"/>
  <c r="O2647" i="112"/>
  <c r="Q142" i="112"/>
  <c r="Q382" i="109"/>
  <c r="R221" i="112"/>
  <c r="Q1284" i="112"/>
  <c r="Q3525" i="109"/>
  <c r="N580" i="112"/>
  <c r="R2599" i="109"/>
  <c r="U1536" i="109"/>
  <c r="Q116" i="112"/>
  <c r="S188" i="109"/>
  <c r="T2662" i="109"/>
  <c r="U2666" i="109"/>
  <c r="J13" i="113"/>
  <c r="N3698" i="109"/>
  <c r="N910" i="109"/>
  <c r="Q1310" i="109"/>
  <c r="P773" i="112"/>
  <c r="P1357" i="109"/>
  <c r="W1469" i="109"/>
  <c r="Q3800" i="109"/>
  <c r="P501" i="112"/>
  <c r="O2235" i="112"/>
  <c r="X3026" i="109"/>
  <c r="Q156" i="112"/>
  <c r="W154" i="109"/>
  <c r="V624" i="109"/>
  <c r="O526" i="109"/>
  <c r="U385" i="109"/>
  <c r="W1306" i="109"/>
  <c r="P1520" i="109"/>
  <c r="O750" i="112"/>
  <c r="N2315" i="112"/>
  <c r="Q2111" i="112"/>
  <c r="N3862" i="109"/>
  <c r="U831" i="109"/>
  <c r="P537" i="112"/>
  <c r="X2230" i="109"/>
  <c r="Q3446" i="109"/>
  <c r="O1053" i="112"/>
  <c r="U2237" i="109"/>
  <c r="R2364" i="109"/>
  <c r="Q799" i="109"/>
  <c r="Q2792" i="109"/>
  <c r="R108" i="109"/>
  <c r="R2474" i="109"/>
  <c r="P3107" i="109"/>
  <c r="W57" i="109"/>
  <c r="O566" i="112"/>
  <c r="U1559" i="109"/>
  <c r="T2356" i="109"/>
  <c r="O2612" i="112"/>
  <c r="N485" i="112"/>
  <c r="O1539" i="109"/>
  <c r="L56" i="110"/>
  <c r="X4269" i="109"/>
  <c r="W4175" i="109"/>
  <c r="Q876" i="109"/>
  <c r="J145" i="113"/>
  <c r="Q1973" i="112"/>
  <c r="W1885" i="109"/>
  <c r="N1936" i="112"/>
  <c r="L76" i="110"/>
  <c r="N2368" i="112"/>
  <c r="Z1417" i="109"/>
  <c r="P1102" i="112"/>
  <c r="T2056" i="109"/>
  <c r="O2599" i="112"/>
  <c r="T499" i="109"/>
  <c r="Y2270" i="109"/>
  <c r="V4030" i="109"/>
  <c r="R2805" i="109"/>
  <c r="T69" i="109"/>
  <c r="O1994" i="112"/>
  <c r="Q3863" i="109"/>
  <c r="S481" i="109"/>
  <c r="S4218" i="109"/>
  <c r="S539" i="109"/>
  <c r="O1677" i="109"/>
  <c r="W1544" i="109"/>
  <c r="W4305" i="109"/>
  <c r="W1480" i="109"/>
  <c r="T1157" i="109"/>
  <c r="U2348" i="109"/>
  <c r="X1730" i="109"/>
  <c r="P1907" i="112"/>
  <c r="Y3138" i="109"/>
  <c r="O2421" i="109"/>
  <c r="N2080" i="112"/>
  <c r="X2729" i="109"/>
  <c r="V846" i="109"/>
  <c r="R465" i="109"/>
  <c r="U280" i="109"/>
  <c r="T3155" i="109"/>
  <c r="W994" i="109"/>
  <c r="T1233" i="109"/>
  <c r="Q4193" i="109"/>
  <c r="P3343" i="109"/>
  <c r="X76" i="109"/>
  <c r="O1781" i="112"/>
  <c r="Q3867" i="109"/>
  <c r="O3311" i="109"/>
  <c r="P1483" i="112"/>
  <c r="Q3918" i="109"/>
  <c r="R1137" i="109"/>
  <c r="X998" i="109"/>
  <c r="N1550" i="112"/>
  <c r="S2410" i="109"/>
  <c r="W4278" i="109"/>
  <c r="Q111" i="109"/>
  <c r="U3469" i="109"/>
  <c r="T1283" i="109"/>
  <c r="V3677" i="109"/>
  <c r="U1946" i="109"/>
  <c r="Q1845" i="109"/>
  <c r="W1353" i="109"/>
  <c r="R787" i="109"/>
  <c r="O4181" i="109"/>
  <c r="Q483" i="109"/>
  <c r="N1550" i="109"/>
  <c r="V1307" i="109"/>
  <c r="N91" i="112"/>
  <c r="O3928" i="109"/>
  <c r="X652" i="109"/>
  <c r="Q4031" i="109"/>
  <c r="R4175" i="109"/>
  <c r="Y1194" i="109"/>
  <c r="K168" i="113"/>
  <c r="S2719" i="109"/>
  <c r="J159" i="110"/>
  <c r="X964" i="109"/>
  <c r="O4221" i="109"/>
  <c r="N4054" i="109"/>
  <c r="Z2497" i="109"/>
  <c r="X4196" i="109"/>
  <c r="U3404" i="109"/>
  <c r="O4288" i="109"/>
  <c r="N3054" i="109"/>
  <c r="O1981" i="112"/>
  <c r="Y435" i="109"/>
  <c r="O4246" i="109"/>
  <c r="Q3546" i="109"/>
  <c r="R3718" i="109"/>
  <c r="V2947" i="109"/>
  <c r="O87" i="112"/>
  <c r="W3208" i="109"/>
  <c r="P3716" i="109"/>
  <c r="P1651" i="112"/>
  <c r="R3751" i="109"/>
  <c r="S800" i="109"/>
  <c r="W4201" i="109"/>
  <c r="N1703" i="112"/>
  <c r="Q705" i="112"/>
  <c r="R2728" i="112"/>
  <c r="N1794" i="112"/>
  <c r="O1908" i="112"/>
  <c r="U572" i="109"/>
  <c r="X443" i="109"/>
  <c r="N1310" i="109"/>
  <c r="P2261" i="109"/>
  <c r="W2656" i="109"/>
  <c r="X3774" i="109"/>
  <c r="W3381" i="109"/>
  <c r="S2296" i="109"/>
  <c r="O922" i="109"/>
  <c r="V80" i="109"/>
  <c r="K176" i="110"/>
  <c r="N3927" i="109"/>
  <c r="T1317" i="109"/>
  <c r="N2214" i="112"/>
  <c r="Y3304" i="109"/>
  <c r="S17" i="109"/>
  <c r="N770" i="112"/>
  <c r="Q177" i="112"/>
  <c r="N1934" i="112"/>
  <c r="L5" i="113"/>
  <c r="K152" i="113"/>
  <c r="X3849" i="109"/>
  <c r="R998" i="109"/>
  <c r="O796" i="109"/>
  <c r="P2150" i="112"/>
  <c r="T149" i="110"/>
  <c r="M44" i="110"/>
  <c r="Q1226" i="109"/>
  <c r="W3871" i="109"/>
  <c r="R2499" i="112"/>
  <c r="U1500" i="109"/>
  <c r="J8" i="113"/>
  <c r="Q1212" i="112"/>
  <c r="Q557" i="112"/>
  <c r="N1263" i="112"/>
  <c r="M26" i="113"/>
  <c r="R3184" i="109"/>
  <c r="N2016" i="109"/>
  <c r="S2571" i="109"/>
  <c r="T1888" i="109"/>
  <c r="W2629" i="109"/>
  <c r="P3105" i="109"/>
  <c r="Q1724" i="109"/>
  <c r="R1125" i="112"/>
  <c r="T2350" i="109"/>
  <c r="O859" i="112"/>
  <c r="Y30" i="109"/>
  <c r="X2275" i="109"/>
  <c r="W2411" i="109"/>
  <c r="J133" i="113"/>
  <c r="X2924" i="109"/>
  <c r="P2268" i="109"/>
  <c r="R2376" i="109"/>
  <c r="W410" i="109"/>
  <c r="T2341" i="109"/>
  <c r="P1499" i="112"/>
  <c r="R1536" i="109"/>
  <c r="Q1509" i="112"/>
  <c r="Z1771" i="109"/>
  <c r="Q2700" i="112"/>
  <c r="Y1139" i="109"/>
  <c r="O2605" i="109"/>
  <c r="P2685" i="112"/>
  <c r="T993" i="109"/>
  <c r="R1149" i="109"/>
  <c r="V1017" i="109"/>
  <c r="O3715" i="109"/>
  <c r="N2173" i="112"/>
  <c r="O3325" i="109"/>
  <c r="O2102" i="112"/>
  <c r="O2960" i="109"/>
  <c r="W3759" i="109"/>
  <c r="T915" i="109"/>
  <c r="O1564" i="112"/>
  <c r="V152" i="109"/>
  <c r="Q2230" i="109"/>
  <c r="O2768" i="109"/>
  <c r="N3519" i="109"/>
  <c r="P54" i="112"/>
  <c r="T108" i="109"/>
  <c r="S1878" i="109"/>
  <c r="W2068" i="109"/>
  <c r="W2595" i="109"/>
  <c r="Q361" i="112"/>
  <c r="W4128" i="109"/>
  <c r="Q3053" i="109"/>
  <c r="O2993" i="109"/>
  <c r="T506" i="109"/>
  <c r="T1688" i="109"/>
  <c r="O2683" i="112"/>
  <c r="O590" i="109"/>
  <c r="O1341" i="109"/>
  <c r="S47" i="109"/>
  <c r="N55" i="110"/>
  <c r="K26" i="110"/>
  <c r="Q162" i="112"/>
  <c r="K143" i="113"/>
  <c r="Q787" i="109"/>
  <c r="P1701" i="112"/>
  <c r="Y1149" i="109"/>
  <c r="W1500" i="109"/>
  <c r="X179" i="109"/>
  <c r="Q2187" i="112"/>
  <c r="T1610" i="109"/>
  <c r="Y2697" i="109"/>
  <c r="Q1437" i="112"/>
  <c r="T1361" i="109"/>
  <c r="N283" i="109"/>
  <c r="P736" i="112"/>
  <c r="P1297" i="112"/>
  <c r="W3574" i="109"/>
  <c r="N386" i="109"/>
  <c r="V4283" i="109"/>
  <c r="N2696" i="112"/>
  <c r="P3499" i="109"/>
  <c r="P1922" i="112"/>
  <c r="Q3688" i="109"/>
  <c r="Q2310" i="109"/>
  <c r="M93" i="113"/>
  <c r="Y2677" i="109"/>
  <c r="P836" i="112"/>
  <c r="R447" i="109"/>
  <c r="Q502" i="112"/>
  <c r="V1187" i="109"/>
  <c r="M88" i="113"/>
  <c r="P1732" i="112"/>
  <c r="P4053" i="109"/>
  <c r="N933" i="112"/>
  <c r="R675" i="112"/>
  <c r="V3721" i="109"/>
  <c r="R3562" i="109"/>
  <c r="N90" i="109"/>
  <c r="T4187" i="109"/>
  <c r="P5" i="112"/>
  <c r="S3026" i="109"/>
  <c r="S4296" i="109"/>
  <c r="Q587" i="112"/>
  <c r="N2144" i="112"/>
  <c r="P1403" i="112"/>
  <c r="Q1225" i="112"/>
  <c r="N2956" i="109"/>
  <c r="O3690" i="109"/>
  <c r="Y3296" i="109"/>
  <c r="S74" i="110"/>
  <c r="R1799" i="112"/>
  <c r="O1631" i="112"/>
  <c r="R132" i="109"/>
  <c r="P1451" i="112"/>
  <c r="W1322" i="109"/>
  <c r="X2579" i="109"/>
  <c r="P2141" i="112"/>
  <c r="O1727" i="112"/>
  <c r="O1568" i="109"/>
  <c r="U4255" i="109"/>
  <c r="N2740" i="109"/>
  <c r="R1800" i="112"/>
  <c r="P2034" i="109"/>
  <c r="Q1373" i="109"/>
  <c r="V1861" i="109"/>
  <c r="P1507" i="112"/>
  <c r="R2088" i="109"/>
  <c r="Q1384" i="112"/>
  <c r="X924" i="109"/>
  <c r="X4050" i="109"/>
  <c r="P3523" i="109"/>
  <c r="N2588" i="109"/>
  <c r="N2434" i="112"/>
  <c r="O464" i="112"/>
  <c r="Q2713" i="112"/>
  <c r="P1431" i="112"/>
  <c r="V2013" i="109"/>
  <c r="S4161" i="109"/>
  <c r="T2396" i="109"/>
  <c r="Y1511" i="109"/>
  <c r="Y2564" i="109"/>
  <c r="Q807" i="112"/>
  <c r="Q4200" i="109"/>
  <c r="S1000" i="109"/>
  <c r="R2693" i="109"/>
  <c r="R2717" i="112"/>
  <c r="N3358" i="109"/>
  <c r="Q1482" i="112"/>
  <c r="O512" i="109"/>
  <c r="Y1140" i="109"/>
  <c r="P1510" i="112"/>
  <c r="P937" i="112"/>
  <c r="X1145" i="109"/>
  <c r="U1250" i="109"/>
  <c r="V4160" i="109"/>
  <c r="R249" i="109"/>
  <c r="P3406" i="109"/>
  <c r="Y812" i="109"/>
  <c r="O2473" i="112"/>
  <c r="P1560" i="109"/>
  <c r="T105" i="109"/>
  <c r="W2251" i="109"/>
  <c r="W2107" i="109"/>
  <c r="O2302" i="112"/>
  <c r="W1649" i="109"/>
  <c r="N795" i="112"/>
  <c r="N2590" i="112"/>
  <c r="N2213" i="112"/>
  <c r="X3908" i="109"/>
  <c r="Q1741" i="109"/>
  <c r="R2757" i="112"/>
  <c r="Q1499" i="112"/>
  <c r="R4063" i="109"/>
  <c r="Q3333" i="109"/>
  <c r="O3941" i="109"/>
  <c r="P2734" i="109"/>
  <c r="Y3856" i="109"/>
  <c r="U4122" i="109"/>
  <c r="X2333" i="109"/>
  <c r="Q3513" i="109"/>
  <c r="Z714" i="109"/>
  <c r="N998" i="109"/>
  <c r="R4159" i="109"/>
  <c r="R1595" i="112"/>
  <c r="K111" i="113"/>
  <c r="U2478" i="109"/>
  <c r="P3352" i="109"/>
  <c r="R3291" i="109"/>
  <c r="O203" i="109"/>
  <c r="Q1642" i="109"/>
  <c r="P2208" i="109"/>
  <c r="X3420" i="109"/>
  <c r="X1651" i="109"/>
  <c r="X3084" i="109"/>
  <c r="N1531" i="109"/>
  <c r="T2034" i="109"/>
  <c r="X2621" i="109"/>
  <c r="S3508" i="109"/>
  <c r="O2368" i="112"/>
  <c r="S2113" i="109"/>
  <c r="N415" i="109"/>
  <c r="S40" i="110"/>
  <c r="N1321" i="112"/>
  <c r="U3135" i="109"/>
  <c r="Y477" i="109"/>
  <c r="R2030" i="112"/>
  <c r="S850" i="109"/>
  <c r="X2706" i="109"/>
  <c r="O2951" i="109"/>
  <c r="W4163" i="109"/>
  <c r="U3692" i="109"/>
  <c r="Q1690" i="112"/>
  <c r="Y266" i="109"/>
  <c r="V1857" i="109"/>
  <c r="P4231" i="109"/>
  <c r="P2601" i="112"/>
  <c r="P966" i="109"/>
  <c r="R765" i="109"/>
  <c r="P806" i="112"/>
  <c r="O2692" i="112"/>
  <c r="X124" i="109"/>
  <c r="N2685" i="109"/>
  <c r="T504" i="109"/>
  <c r="S4084" i="109"/>
  <c r="U2481" i="109"/>
  <c r="P2394" i="109"/>
  <c r="O926" i="112"/>
  <c r="X1613" i="109"/>
  <c r="W3321" i="109"/>
  <c r="Q456" i="109"/>
  <c r="R1476" i="109"/>
  <c r="P38" i="112"/>
  <c r="Y1746" i="109"/>
  <c r="Q185" i="109"/>
  <c r="V1656" i="109"/>
  <c r="N2251" i="112"/>
  <c r="O3192" i="109"/>
  <c r="R165" i="110"/>
  <c r="O83" i="112"/>
  <c r="S85" i="110"/>
  <c r="Q4304" i="109"/>
  <c r="P3361" i="109"/>
  <c r="T1837" i="109"/>
  <c r="Y279" i="109"/>
  <c r="X1004" i="109"/>
  <c r="U3438" i="109"/>
  <c r="O2169" i="112"/>
  <c r="S2002" i="109"/>
  <c r="R3572" i="109"/>
  <c r="K87" i="113"/>
  <c r="Q2415" i="112"/>
  <c r="W3855" i="109"/>
  <c r="O611" i="109"/>
  <c r="Q494" i="112"/>
  <c r="T433" i="109"/>
  <c r="Q2110" i="112"/>
  <c r="W2270" i="109"/>
  <c r="R601" i="109"/>
  <c r="Q2013" i="112"/>
  <c r="U2609" i="109"/>
  <c r="R117" i="110"/>
  <c r="Q984" i="109"/>
  <c r="S2663" i="109"/>
  <c r="X1011" i="109"/>
  <c r="P3381" i="109"/>
  <c r="Q937" i="112"/>
  <c r="Q744" i="109"/>
  <c r="X3803" i="109"/>
  <c r="T1227" i="109"/>
  <c r="V1192" i="109"/>
  <c r="O2095" i="112"/>
  <c r="R72" i="109"/>
  <c r="Z4381" i="109"/>
  <c r="R3730" i="109"/>
  <c r="Y2338" i="109"/>
  <c r="T507" i="109"/>
  <c r="Q3028" i="109"/>
  <c r="X3391" i="109"/>
  <c r="S28" i="109"/>
  <c r="X2041" i="109"/>
  <c r="O1552" i="109"/>
  <c r="O2715" i="109"/>
  <c r="Q113" i="112"/>
  <c r="O2222" i="112"/>
  <c r="X1938" i="109"/>
  <c r="V1519" i="109"/>
  <c r="O120" i="112"/>
  <c r="N962" i="112"/>
  <c r="N2465" i="112"/>
  <c r="U2009" i="109"/>
  <c r="N1896" i="109"/>
  <c r="O2423" i="112"/>
  <c r="W4168" i="109"/>
  <c r="S1686" i="109"/>
  <c r="K56" i="110"/>
  <c r="P1980" i="112"/>
  <c r="N4090" i="109"/>
  <c r="P1179" i="112"/>
  <c r="V1952" i="109"/>
  <c r="X2233" i="109"/>
  <c r="O489" i="112"/>
  <c r="W3090" i="109"/>
  <c r="Q3871" i="109"/>
  <c r="Q3157" i="109"/>
  <c r="O2143" i="112"/>
  <c r="R418" i="112"/>
  <c r="Q3372" i="109"/>
  <c r="X1916" i="109"/>
  <c r="T75" i="110"/>
  <c r="P2353" i="109"/>
  <c r="W3408" i="109"/>
  <c r="Q10" i="112"/>
  <c r="Q1511" i="112"/>
  <c r="N3776" i="109"/>
  <c r="R8" i="109"/>
  <c r="S3520" i="109"/>
  <c r="W2783" i="109"/>
  <c r="U1375" i="109"/>
  <c r="V3874" i="109"/>
  <c r="Q1785" i="112"/>
  <c r="T2113" i="109"/>
  <c r="M7" i="110"/>
  <c r="V3200" i="109"/>
  <c r="Q2266" i="109"/>
  <c r="O2167" i="112"/>
  <c r="P492" i="112"/>
  <c r="Q725" i="112"/>
  <c r="Y3075" i="109"/>
  <c r="N1909" i="109"/>
  <c r="U2372" i="109"/>
  <c r="K61" i="113"/>
  <c r="U4125" i="109"/>
  <c r="P619" i="112"/>
  <c r="P27" i="110"/>
  <c r="S4283" i="109"/>
  <c r="O752" i="112"/>
  <c r="O2262" i="109"/>
  <c r="U2032" i="109"/>
  <c r="O2019" i="112"/>
  <c r="N2379" i="112"/>
  <c r="V2696" i="109"/>
  <c r="U25" i="110"/>
  <c r="V1279" i="109"/>
  <c r="Q4216" i="109"/>
  <c r="Y2347" i="109"/>
  <c r="R3932" i="109"/>
  <c r="Q4162" i="109"/>
  <c r="T3071" i="109"/>
  <c r="O1567" i="109"/>
  <c r="Q139" i="109"/>
  <c r="M107" i="113"/>
  <c r="N1653" i="112"/>
  <c r="R943" i="109"/>
  <c r="N2668" i="112"/>
  <c r="X211" i="109"/>
  <c r="R4091" i="109"/>
  <c r="P2537" i="112"/>
  <c r="U1513" i="109"/>
  <c r="V276" i="109"/>
  <c r="N2100" i="112"/>
  <c r="O2476" i="109"/>
  <c r="N1958" i="109"/>
  <c r="V4167" i="109"/>
  <c r="O3869" i="109"/>
  <c r="N1599" i="109"/>
  <c r="N1740" i="112"/>
  <c r="T526" i="109"/>
  <c r="Z4350" i="109"/>
  <c r="V4047" i="109"/>
  <c r="T4253" i="109"/>
  <c r="S2687" i="109"/>
  <c r="N2123" i="112"/>
  <c r="O2413" i="112"/>
  <c r="O1449" i="112"/>
  <c r="S3401" i="109"/>
  <c r="O1995" i="109"/>
  <c r="Q3297" i="109"/>
  <c r="W2998" i="109"/>
  <c r="O1583" i="109"/>
  <c r="W474" i="109"/>
  <c r="O1022" i="112"/>
  <c r="Q1241" i="112"/>
  <c r="P3573" i="109"/>
  <c r="U1192" i="109"/>
  <c r="Q2938" i="109"/>
  <c r="N3336" i="109"/>
  <c r="P713" i="112"/>
  <c r="Q2978" i="109"/>
  <c r="R4306" i="109"/>
  <c r="P268" i="112"/>
  <c r="T542" i="109"/>
  <c r="N4255" i="109"/>
  <c r="S2941" i="109"/>
  <c r="P2998" i="109"/>
  <c r="R74" i="110"/>
  <c r="Y948" i="109"/>
  <c r="U3144" i="109"/>
  <c r="N1165" i="109"/>
  <c r="V534" i="109"/>
  <c r="W945" i="109"/>
  <c r="O1921" i="112"/>
  <c r="X1905" i="109"/>
  <c r="Y574" i="109"/>
  <c r="P2805" i="109"/>
  <c r="S452" i="109"/>
  <c r="T940" i="109"/>
  <c r="V1922" i="109"/>
  <c r="R2330" i="109"/>
  <c r="K57" i="113"/>
  <c r="S2743" i="109"/>
  <c r="N1122" i="109"/>
  <c r="W2789" i="109"/>
  <c r="O607" i="109"/>
  <c r="N79" i="112"/>
  <c r="P2450" i="112"/>
  <c r="V2721" i="109"/>
  <c r="O543" i="109"/>
  <c r="N1886" i="112"/>
  <c r="P1605" i="109"/>
  <c r="Q3473" i="109"/>
  <c r="P1098" i="109"/>
  <c r="U4048" i="109"/>
  <c r="T2458" i="109"/>
  <c r="Q3121" i="109"/>
  <c r="Q127" i="112"/>
  <c r="T3099" i="109"/>
  <c r="R3888" i="109"/>
  <c r="V145" i="109"/>
  <c r="S4058" i="109"/>
  <c r="W4107" i="109"/>
  <c r="L82" i="113"/>
  <c r="R3697" i="109"/>
  <c r="X1867" i="109"/>
  <c r="Q731" i="112"/>
  <c r="Y2839" i="109"/>
  <c r="O624" i="112"/>
  <c r="O104" i="112"/>
  <c r="N3725" i="109"/>
  <c r="S644" i="109"/>
  <c r="N3874" i="109"/>
  <c r="N3552" i="109"/>
  <c r="P2055" i="109"/>
  <c r="N1725" i="112"/>
  <c r="P1291" i="109"/>
  <c r="Q4094" i="109"/>
  <c r="V2421" i="109"/>
  <c r="Q1888" i="109"/>
  <c r="Y1213" i="109"/>
  <c r="K98" i="113"/>
  <c r="Q43" i="110"/>
  <c r="V1930" i="109"/>
  <c r="O1423" i="112"/>
  <c r="P1612" i="112"/>
  <c r="P3428" i="109"/>
  <c r="Q2303" i="109"/>
  <c r="O1019" i="112"/>
  <c r="R2333" i="109"/>
  <c r="O1079" i="112"/>
  <c r="Q23" i="110"/>
  <c r="Q2132" i="112"/>
  <c r="Q2817" i="109"/>
  <c r="V1577" i="109"/>
  <c r="T3832" i="109"/>
  <c r="T968" i="109"/>
  <c r="P861" i="112"/>
  <c r="X3710" i="109"/>
  <c r="S1695" i="109"/>
  <c r="N3673" i="109"/>
  <c r="J125" i="113"/>
  <c r="O3028" i="109"/>
  <c r="X77" i="109"/>
  <c r="R3936" i="109"/>
  <c r="O3902" i="109"/>
  <c r="R3783" i="109"/>
  <c r="P1189" i="109"/>
  <c r="T4188" i="109"/>
  <c r="V4303" i="109"/>
  <c r="Q3732" i="109"/>
  <c r="S1651" i="109"/>
  <c r="Q539" i="112"/>
  <c r="O1529" i="109"/>
  <c r="R3693" i="109"/>
  <c r="O761" i="112"/>
  <c r="N2583" i="112"/>
  <c r="N2599" i="112"/>
  <c r="J92" i="113"/>
  <c r="X1527" i="109"/>
  <c r="O1505" i="112"/>
  <c r="O2680" i="112"/>
  <c r="S4048" i="109"/>
  <c r="O4270" i="109"/>
  <c r="S2985" i="109"/>
  <c r="N963" i="109"/>
  <c r="X215" i="109"/>
  <c r="Q3887" i="109"/>
  <c r="S284" i="109"/>
  <c r="R1102" i="109"/>
  <c r="W3323" i="109"/>
  <c r="V4048" i="109"/>
  <c r="P2395" i="112"/>
  <c r="Q2079" i="112"/>
  <c r="N1218" i="112"/>
  <c r="P1149" i="109"/>
  <c r="T9" i="109"/>
  <c r="P1300" i="112"/>
  <c r="P2342" i="109"/>
  <c r="P2603" i="109"/>
  <c r="X1680" i="109"/>
  <c r="P2100" i="112"/>
  <c r="S3875" i="109"/>
  <c r="R1180" i="109"/>
  <c r="N47" i="109"/>
  <c r="X1667" i="109"/>
  <c r="X1856" i="109"/>
  <c r="O2954" i="109"/>
  <c r="N1531" i="112"/>
  <c r="N1760" i="112"/>
  <c r="Q1180" i="109"/>
  <c r="P3669" i="109"/>
  <c r="N30" i="110"/>
  <c r="S939" i="109"/>
  <c r="U2198" i="109"/>
  <c r="R3911" i="109"/>
  <c r="P1532" i="109"/>
  <c r="O1608" i="109"/>
  <c r="O1937" i="109"/>
  <c r="N1305" i="109"/>
  <c r="O2206" i="112"/>
  <c r="U3151" i="109"/>
  <c r="N739" i="112"/>
  <c r="Q2937" i="109"/>
  <c r="O2250" i="112"/>
  <c r="R809" i="109"/>
  <c r="O182" i="109"/>
  <c r="P3924" i="109"/>
  <c r="W3762" i="109"/>
  <c r="S1663" i="109"/>
  <c r="P998" i="109"/>
  <c r="O1243" i="112"/>
  <c r="N2234" i="109"/>
  <c r="N1667" i="112"/>
  <c r="O3817" i="109"/>
  <c r="W3467" i="109"/>
  <c r="Q82" i="109"/>
  <c r="N300" i="112"/>
  <c r="Q3044" i="109"/>
  <c r="O1690" i="109"/>
  <c r="N1272" i="109"/>
  <c r="T56" i="110"/>
  <c r="R1260" i="109"/>
  <c r="W3399" i="109"/>
  <c r="W2694" i="109"/>
  <c r="M126" i="113"/>
  <c r="R2739" i="109"/>
  <c r="Y3289" i="109"/>
  <c r="X645" i="109"/>
  <c r="X1156" i="109"/>
  <c r="S914" i="109"/>
  <c r="P601" i="112"/>
  <c r="Q877" i="109"/>
  <c r="U3850" i="109"/>
  <c r="O1285" i="109"/>
  <c r="O928" i="112"/>
  <c r="U2734" i="109"/>
  <c r="X1675" i="109"/>
  <c r="Y161" i="109"/>
  <c r="N604" i="112"/>
  <c r="N2390" i="112"/>
  <c r="P1887" i="112"/>
  <c r="Q2340" i="112"/>
  <c r="N389" i="109"/>
  <c r="V3353" i="109"/>
  <c r="R1968" i="109"/>
  <c r="Q1235" i="109"/>
  <c r="P3349" i="109"/>
  <c r="N1287" i="112"/>
  <c r="O839" i="112"/>
  <c r="Q3766" i="109"/>
  <c r="O3571" i="109"/>
  <c r="T254" i="109"/>
  <c r="O2243" i="112"/>
  <c r="P1504" i="109"/>
  <c r="M97" i="113"/>
  <c r="N3666" i="109"/>
  <c r="S192" i="109"/>
  <c r="P1910" i="109"/>
  <c r="Q1442" i="112"/>
  <c r="O3184" i="109"/>
  <c r="Q2779" i="109"/>
  <c r="R3126" i="109"/>
  <c r="X1736" i="109"/>
  <c r="T3492" i="109"/>
  <c r="N1683" i="112"/>
  <c r="V1305" i="109"/>
  <c r="R1889" i="109"/>
  <c r="P843" i="112"/>
  <c r="R4029" i="109"/>
  <c r="N2565" i="112"/>
  <c r="N1490" i="109"/>
  <c r="S3081" i="109"/>
  <c r="N836" i="109"/>
  <c r="K32" i="113"/>
  <c r="X1113" i="109"/>
  <c r="Q581" i="112"/>
  <c r="U3386" i="109"/>
  <c r="R3810" i="109"/>
  <c r="Y3073" i="109"/>
  <c r="N3938" i="109"/>
  <c r="P3179" i="109"/>
  <c r="P3318" i="109"/>
  <c r="R162" i="110"/>
  <c r="O3048" i="109"/>
  <c r="Q1396" i="112"/>
  <c r="U3209" i="109"/>
  <c r="P3563" i="109"/>
  <c r="Y865" i="109"/>
  <c r="Q2571" i="112"/>
  <c r="O763" i="112"/>
  <c r="P1650" i="109"/>
  <c r="U4188" i="109"/>
  <c r="O113" i="109"/>
  <c r="N802" i="112"/>
  <c r="Q2382" i="112"/>
  <c r="R3372" i="109"/>
  <c r="P1389" i="112"/>
  <c r="Q9" i="110"/>
  <c r="O2713" i="112"/>
  <c r="R2085" i="109"/>
  <c r="S3198" i="109"/>
  <c r="O519" i="109"/>
  <c r="N897" i="109"/>
  <c r="Q765" i="109"/>
  <c r="P1334" i="109"/>
  <c r="J113" i="110"/>
  <c r="N2441" i="109"/>
  <c r="V3703" i="109"/>
  <c r="N2368" i="109"/>
  <c r="V3550" i="109"/>
  <c r="V3139" i="109"/>
  <c r="Q863" i="112"/>
  <c r="O1008" i="112"/>
  <c r="Z3982" i="109"/>
  <c r="U951" i="109"/>
  <c r="P1172" i="112"/>
  <c r="Y553" i="109"/>
  <c r="O4157" i="109"/>
  <c r="T285" i="109"/>
  <c r="U1141" i="109"/>
  <c r="N1638" i="109"/>
  <c r="V3124" i="109"/>
  <c r="O3808" i="109"/>
  <c r="T747" i="109"/>
  <c r="U587" i="109"/>
  <c r="S2943" i="109"/>
  <c r="S3291" i="109"/>
  <c r="O1429" i="112"/>
  <c r="X765" i="109"/>
  <c r="Q2606" i="112"/>
  <c r="Q2621" i="109"/>
  <c r="N1021" i="112"/>
  <c r="R2747" i="112"/>
  <c r="T852" i="109"/>
  <c r="S2097" i="109"/>
  <c r="Z1397" i="109"/>
  <c r="Q54" i="110"/>
  <c r="Q3832" i="109"/>
  <c r="V4231" i="109"/>
  <c r="N1473" i="112"/>
  <c r="Q1919" i="109"/>
  <c r="V2739" i="109"/>
  <c r="R687" i="112"/>
  <c r="N2475" i="109"/>
  <c r="V34" i="109"/>
  <c r="R160" i="110"/>
  <c r="W3186" i="109"/>
  <c r="N3427" i="109"/>
  <c r="P842" i="112"/>
  <c r="Y1664" i="109"/>
  <c r="O1844" i="112"/>
  <c r="X2566" i="109"/>
  <c r="S1145" i="109"/>
  <c r="N1335" i="112"/>
  <c r="T426" i="109"/>
  <c r="Q1493" i="112"/>
  <c r="R681" i="112"/>
  <c r="O269" i="112"/>
  <c r="W1998" i="109"/>
  <c r="T846" i="109"/>
  <c r="U1926" i="109"/>
  <c r="X3155" i="109"/>
  <c r="O3010" i="109"/>
  <c r="N93" i="109"/>
  <c r="V3885" i="109"/>
  <c r="P1379" i="109"/>
  <c r="Y3377" i="109"/>
  <c r="U2399" i="109"/>
  <c r="V2293" i="109"/>
  <c r="Y3469" i="109"/>
  <c r="M158" i="110"/>
  <c r="O1025" i="112"/>
  <c r="Q2727" i="109"/>
  <c r="N1503" i="109"/>
  <c r="R1856" i="109"/>
  <c r="Q4281" i="109"/>
  <c r="T2809" i="109"/>
  <c r="Z1814" i="109"/>
  <c r="R2326" i="109"/>
  <c r="S1153" i="109"/>
  <c r="O737" i="109"/>
  <c r="T4154" i="109"/>
  <c r="P4170" i="109"/>
  <c r="P2422" i="112"/>
  <c r="X1127" i="109"/>
  <c r="R1312" i="109"/>
  <c r="V412" i="109"/>
  <c r="P1875" i="109"/>
  <c r="U4148" i="109"/>
  <c r="S4059" i="109"/>
  <c r="O2223" i="112"/>
  <c r="T72" i="109"/>
  <c r="P1029" i="112"/>
  <c r="P3785" i="109"/>
  <c r="V115" i="109"/>
  <c r="P1423" i="112"/>
  <c r="S822" i="109"/>
  <c r="N39" i="112"/>
  <c r="R2226" i="109"/>
  <c r="N510" i="112"/>
  <c r="U2260" i="109"/>
  <c r="T3518" i="109"/>
  <c r="N2707" i="109"/>
  <c r="S1714" i="109"/>
  <c r="T4076" i="109"/>
  <c r="T3096" i="109"/>
  <c r="V3817" i="109"/>
  <c r="O1973" i="109"/>
  <c r="S1274" i="109"/>
  <c r="T3416" i="109"/>
  <c r="P72" i="110"/>
  <c r="N2068" i="109"/>
  <c r="N1232" i="109"/>
  <c r="R3348" i="109"/>
  <c r="P1015" i="112"/>
  <c r="S1642" i="109"/>
  <c r="X3731" i="109"/>
  <c r="N1104" i="112"/>
  <c r="P1321" i="109"/>
  <c r="S185" i="109"/>
  <c r="N2005" i="109"/>
  <c r="P1450" i="112"/>
  <c r="O2419" i="112"/>
  <c r="O2461" i="112"/>
  <c r="Q146" i="110"/>
  <c r="O1251" i="112"/>
  <c r="X30" i="109"/>
  <c r="W3557" i="109"/>
  <c r="V2651" i="109"/>
  <c r="Q618" i="112"/>
  <c r="Q1174" i="109"/>
  <c r="N1386" i="109"/>
  <c r="X3812" i="109"/>
  <c r="S4135" i="109"/>
  <c r="V1659" i="109"/>
  <c r="S222" i="109"/>
  <c r="Y1934" i="109"/>
  <c r="P235" i="109"/>
  <c r="O1208" i="112"/>
  <c r="P627" i="112"/>
  <c r="N2469" i="112"/>
  <c r="N781" i="109"/>
  <c r="T922" i="109"/>
  <c r="N2586" i="112"/>
  <c r="Q211" i="109"/>
  <c r="Z3244" i="109"/>
  <c r="P1729" i="112"/>
  <c r="O3417" i="109"/>
  <c r="Q45" i="110"/>
  <c r="V652" i="109"/>
  <c r="P3874" i="109"/>
  <c r="N603" i="112"/>
  <c r="Q3058" i="109"/>
  <c r="P2630" i="112"/>
  <c r="X3703" i="109"/>
  <c r="N1750" i="112"/>
  <c r="P2677" i="109"/>
  <c r="U4294" i="109"/>
  <c r="R1999" i="109"/>
  <c r="O2146" i="112"/>
  <c r="Z3633" i="109"/>
  <c r="N573" i="112"/>
  <c r="Y810" i="109"/>
  <c r="S1594" i="109"/>
  <c r="O848" i="112"/>
  <c r="N984" i="112"/>
  <c r="O1185" i="112"/>
  <c r="P2580" i="112"/>
  <c r="Q1752" i="109"/>
  <c r="T3905" i="109"/>
  <c r="P1011" i="112"/>
  <c r="P828" i="112"/>
  <c r="Q1416" i="112"/>
  <c r="X238" i="109"/>
  <c r="Z1076" i="109"/>
  <c r="N2105" i="109"/>
  <c r="Z1439" i="109"/>
  <c r="O3409" i="109"/>
  <c r="Q111" i="112"/>
  <c r="O1876" i="112"/>
  <c r="Q191" i="109"/>
  <c r="V871" i="109"/>
  <c r="T192" i="109"/>
  <c r="P927" i="109"/>
  <c r="Y1002" i="109"/>
  <c r="U482" i="109"/>
  <c r="X3480" i="109"/>
  <c r="K103" i="113"/>
  <c r="R3913" i="109"/>
  <c r="P3862" i="109"/>
  <c r="N559" i="109"/>
  <c r="R2464" i="109"/>
  <c r="T4129" i="109"/>
  <c r="O56" i="110"/>
  <c r="O2316" i="112"/>
  <c r="L180" i="110"/>
  <c r="V1019" i="109"/>
  <c r="P400" i="112"/>
  <c r="R1259" i="109"/>
  <c r="R1729" i="109"/>
  <c r="V2596" i="109"/>
  <c r="Q3175" i="109"/>
  <c r="Q3685" i="109"/>
  <c r="R3432" i="109"/>
  <c r="P2079" i="109"/>
  <c r="R760" i="109"/>
  <c r="N117" i="109"/>
  <c r="Y3705" i="109"/>
  <c r="S1212" i="109"/>
  <c r="L134" i="110"/>
  <c r="S1187" i="109"/>
  <c r="V3301" i="109"/>
  <c r="P2428" i="112"/>
  <c r="Q2174" i="112"/>
  <c r="P2381" i="109"/>
  <c r="V44" i="109"/>
  <c r="T1594" i="109"/>
  <c r="X2357" i="109"/>
  <c r="Q2119" i="112"/>
  <c r="Q880" i="109"/>
  <c r="N1632" i="112"/>
  <c r="Q3017" i="109"/>
  <c r="N551" i="112"/>
  <c r="V2256" i="109"/>
  <c r="W526" i="109"/>
  <c r="Q3527" i="109"/>
  <c r="Z1091" i="109"/>
  <c r="Y2560" i="109"/>
  <c r="O1728" i="109"/>
  <c r="O1083" i="112"/>
  <c r="O1462" i="112"/>
  <c r="T1217" i="109"/>
  <c r="U2264" i="109"/>
  <c r="U1488" i="109"/>
  <c r="T773" i="109"/>
  <c r="X1507" i="109"/>
  <c r="N1256" i="109"/>
  <c r="N476" i="112"/>
  <c r="X2294" i="109"/>
  <c r="R1112" i="112"/>
  <c r="P2046" i="109"/>
  <c r="N3169" i="109"/>
  <c r="Q2451" i="112"/>
  <c r="U598" i="109"/>
  <c r="N1204" i="112"/>
  <c r="S2076" i="109"/>
  <c r="Y1579" i="109"/>
  <c r="Q1290" i="109"/>
  <c r="K29" i="110"/>
  <c r="N51" i="109"/>
  <c r="R431" i="109"/>
  <c r="V246" i="109"/>
  <c r="Y3509" i="109"/>
  <c r="O99" i="110"/>
  <c r="S2969" i="109"/>
  <c r="Q1489" i="112"/>
  <c r="Y3805" i="109"/>
  <c r="P122" i="112"/>
  <c r="P628" i="112"/>
  <c r="P987" i="112"/>
  <c r="X2435" i="109"/>
  <c r="O2760" i="109"/>
  <c r="Q307" i="112"/>
  <c r="N833" i="112"/>
  <c r="T55" i="110"/>
  <c r="P779" i="112"/>
  <c r="N845" i="109"/>
  <c r="U809" i="109"/>
  <c r="S534" i="109"/>
  <c r="S2924" i="109"/>
  <c r="Q500" i="112"/>
  <c r="P4252" i="109"/>
  <c r="P2217" i="112"/>
  <c r="O1901" i="112"/>
  <c r="Q934" i="109"/>
  <c r="Z2162" i="109"/>
  <c r="R2704" i="109"/>
  <c r="N1183" i="109"/>
  <c r="X2411" i="109"/>
  <c r="T1107" i="109"/>
  <c r="N1542" i="109"/>
  <c r="U71" i="110"/>
  <c r="U77" i="109"/>
  <c r="N74" i="110"/>
  <c r="X3715" i="109"/>
  <c r="Y1879" i="109"/>
  <c r="P3771" i="109"/>
  <c r="S150" i="109"/>
  <c r="W2466" i="109"/>
  <c r="P1415" i="112"/>
  <c r="X191" i="109"/>
  <c r="W4114" i="109"/>
  <c r="N1882" i="112"/>
  <c r="R3828" i="109"/>
  <c r="Y2308" i="109"/>
  <c r="N3199" i="109"/>
  <c r="P353" i="112"/>
  <c r="Q748" i="112"/>
  <c r="Q1979" i="112"/>
  <c r="R852" i="109"/>
  <c r="V1752" i="109"/>
  <c r="Y2838" i="109"/>
  <c r="O1721" i="112"/>
  <c r="Y2731" i="109"/>
  <c r="V4170" i="109"/>
  <c r="Q1788" i="112"/>
  <c r="S2605" i="109"/>
  <c r="W3332" i="109"/>
  <c r="V1326" i="109"/>
  <c r="S1867" i="109"/>
  <c r="X3535" i="109"/>
  <c r="N142" i="110"/>
  <c r="Z2484" i="109"/>
  <c r="P4239" i="109"/>
  <c r="X1557" i="109"/>
  <c r="T3143" i="109"/>
  <c r="O1134" i="109"/>
  <c r="Q627" i="109"/>
  <c r="Y745" i="109"/>
  <c r="O788" i="109"/>
  <c r="O2092" i="112"/>
  <c r="Q578" i="112"/>
  <c r="X2716" i="109"/>
  <c r="S4267" i="109"/>
  <c r="Q2363" i="112"/>
  <c r="T628" i="109"/>
  <c r="Q2632" i="112"/>
  <c r="U236" i="109"/>
  <c r="V2950" i="109"/>
  <c r="R367" i="109"/>
  <c r="Q1281" i="109"/>
  <c r="Q2051" i="109"/>
  <c r="X3302" i="109"/>
  <c r="Z4014" i="109"/>
  <c r="R2512" i="112"/>
  <c r="U3758" i="109"/>
  <c r="V1946" i="109"/>
  <c r="V2805" i="109"/>
  <c r="T145" i="110"/>
  <c r="T1194" i="109"/>
  <c r="W1560" i="109"/>
  <c r="O1949" i="112"/>
  <c r="R4133" i="109"/>
  <c r="X1577" i="109"/>
  <c r="O3337" i="109"/>
  <c r="V3846" i="109"/>
  <c r="W3568" i="109"/>
  <c r="U84" i="109"/>
  <c r="V3090" i="109"/>
  <c r="S2973" i="109"/>
  <c r="Y3503" i="109"/>
  <c r="W3767" i="109"/>
  <c r="P1863" i="112"/>
  <c r="W174" i="109"/>
  <c r="N521" i="112"/>
  <c r="U561" i="109"/>
  <c r="R24" i="110"/>
  <c r="L154" i="113"/>
  <c r="U438" i="109"/>
  <c r="V2204" i="109"/>
  <c r="Y639" i="109"/>
  <c r="N607" i="112"/>
  <c r="P3680" i="109"/>
  <c r="W1721" i="109"/>
  <c r="V495" i="109"/>
  <c r="Q19" i="112"/>
  <c r="P1016" i="109"/>
  <c r="W3719" i="109"/>
  <c r="W4088" i="109"/>
  <c r="N2405" i="109"/>
  <c r="P2478" i="112"/>
  <c r="P1345" i="109"/>
  <c r="Q1915" i="112"/>
  <c r="O26" i="109"/>
  <c r="O3935" i="109"/>
  <c r="Z3253" i="109"/>
  <c r="Q916" i="109"/>
  <c r="O2644" i="109"/>
  <c r="Y1941" i="109"/>
  <c r="T864" i="109"/>
  <c r="S75" i="110"/>
  <c r="S559" i="109"/>
  <c r="N2610" i="109"/>
  <c r="N1701" i="112"/>
  <c r="U293" i="109"/>
  <c r="W1896" i="109"/>
  <c r="T3689" i="109"/>
  <c r="R2419" i="109"/>
  <c r="Z1772" i="109"/>
  <c r="O145" i="110"/>
  <c r="U3114" i="109"/>
  <c r="O3832" i="109"/>
  <c r="Y1338" i="109"/>
  <c r="V3814" i="109"/>
  <c r="Q1840" i="109"/>
  <c r="O2413" i="109"/>
  <c r="O2622" i="109"/>
  <c r="U4297" i="109"/>
  <c r="T3189" i="109"/>
  <c r="U3131" i="109"/>
  <c r="Q1310" i="112"/>
  <c r="L129" i="110"/>
  <c r="Y4211" i="109"/>
  <c r="U2993" i="109"/>
  <c r="V4132" i="109"/>
  <c r="R2362" i="109"/>
  <c r="N1098" i="109"/>
  <c r="S2644" i="109"/>
  <c r="Y2658" i="109"/>
  <c r="R1821" i="112"/>
  <c r="V1232" i="109"/>
  <c r="T1667" i="109"/>
  <c r="Q2456" i="109"/>
  <c r="W2744" i="109"/>
  <c r="P2935" i="109"/>
  <c r="R1834" i="112"/>
  <c r="N3431" i="109"/>
  <c r="Y2990" i="109"/>
  <c r="P701" i="112"/>
  <c r="Q2462" i="109"/>
  <c r="T3803" i="109"/>
  <c r="T3886" i="109"/>
  <c r="Y2636" i="109"/>
  <c r="N1069" i="112"/>
  <c r="V292" i="109"/>
  <c r="N1749" i="112"/>
  <c r="T191" i="109"/>
  <c r="U1103" i="109"/>
  <c r="V2110" i="109"/>
  <c r="P2337" i="112"/>
  <c r="T3148" i="109"/>
  <c r="U4036" i="109"/>
  <c r="N3887" i="109"/>
  <c r="T2823" i="109"/>
  <c r="R1720" i="109"/>
  <c r="Z3990" i="109"/>
  <c r="S3880" i="109"/>
  <c r="V4082" i="109"/>
  <c r="P3803" i="109"/>
  <c r="R4027" i="109"/>
  <c r="O3521" i="109"/>
  <c r="P10" i="112"/>
  <c r="P1408" i="112"/>
  <c r="U1135" i="109"/>
  <c r="O2022" i="112"/>
  <c r="U4111" i="109"/>
  <c r="N1027" i="112"/>
  <c r="T2717" i="109"/>
  <c r="T560" i="109"/>
  <c r="Q1639" i="112"/>
  <c r="Z3617" i="109"/>
  <c r="R2733" i="112"/>
  <c r="J44" i="113"/>
  <c r="Q2249" i="109"/>
  <c r="O2064" i="109"/>
  <c r="Q1644" i="112"/>
  <c r="P2810" i="109"/>
  <c r="N1265" i="112"/>
  <c r="W2378" i="109"/>
  <c r="N2417" i="112"/>
  <c r="S3167" i="109"/>
  <c r="X781" i="109"/>
  <c r="Q478" i="112"/>
  <c r="P31" i="110"/>
  <c r="Q4125" i="109"/>
  <c r="N2605" i="109"/>
  <c r="N2741" i="109"/>
  <c r="P132" i="112"/>
  <c r="T3708" i="109"/>
  <c r="O534" i="112"/>
  <c r="Y1720" i="109"/>
  <c r="V1587" i="109"/>
  <c r="X1379" i="109"/>
  <c r="W1891" i="109"/>
  <c r="T577" i="109"/>
  <c r="O3741" i="109"/>
  <c r="V1734" i="109"/>
  <c r="N3412" i="109"/>
  <c r="Y2370" i="109"/>
  <c r="R1150" i="109"/>
  <c r="K53" i="113"/>
  <c r="O1872" i="109"/>
  <c r="X2817" i="109"/>
  <c r="O4065" i="109"/>
  <c r="S1705" i="109"/>
  <c r="N2" i="112"/>
  <c r="R3426" i="109"/>
  <c r="S2415" i="109"/>
  <c r="O1574" i="109"/>
  <c r="R3508" i="109"/>
  <c r="Q410" i="109"/>
  <c r="Q2797" i="109"/>
  <c r="O1511" i="109"/>
  <c r="O642" i="112"/>
  <c r="Y1969" i="109"/>
  <c r="N3901" i="109"/>
  <c r="N3026" i="109"/>
  <c r="V4221" i="109"/>
  <c r="N3781" i="109"/>
  <c r="W3897" i="109"/>
  <c r="N113" i="112"/>
  <c r="Y3092" i="109"/>
  <c r="T115" i="109"/>
  <c r="Y1573" i="109"/>
  <c r="S1203" i="109"/>
  <c r="U2560" i="109"/>
  <c r="X908" i="109"/>
  <c r="Y1634" i="109"/>
  <c r="W3924" i="109"/>
  <c r="Q739" i="112"/>
  <c r="Y1130" i="109"/>
  <c r="P2427" i="112"/>
  <c r="U2055" i="109"/>
  <c r="O3087" i="109"/>
  <c r="Q779" i="109"/>
  <c r="P1225" i="112"/>
  <c r="X1698" i="109"/>
  <c r="N1536" i="112"/>
  <c r="Y2006" i="109"/>
  <c r="Y2926" i="109"/>
  <c r="N3525" i="109"/>
  <c r="R580" i="109"/>
  <c r="V585" i="109"/>
  <c r="P2367" i="112"/>
  <c r="P3892" i="109"/>
  <c r="N3014" i="109"/>
  <c r="S2269" i="109"/>
  <c r="R1317" i="109"/>
  <c r="P855" i="112"/>
  <c r="R1725" i="109"/>
  <c r="P3793" i="109"/>
  <c r="J15" i="113"/>
  <c r="T91" i="109"/>
  <c r="R947" i="109"/>
  <c r="Y1675" i="109"/>
  <c r="N553" i="109"/>
  <c r="X1563" i="109"/>
  <c r="O1866" i="112"/>
  <c r="V2614" i="109"/>
  <c r="N3661" i="109"/>
  <c r="P2123" i="112"/>
  <c r="W4145" i="109"/>
  <c r="Y2612" i="109"/>
  <c r="V2480" i="109"/>
  <c r="P2926" i="109"/>
  <c r="Y2832" i="109"/>
  <c r="N482" i="112"/>
  <c r="T1969" i="109"/>
  <c r="O2772" i="109"/>
  <c r="S2692" i="109"/>
  <c r="W2579" i="109"/>
  <c r="X32" i="109"/>
  <c r="U39" i="110"/>
  <c r="W877" i="109"/>
  <c r="Q3443" i="109"/>
  <c r="V2259" i="109"/>
  <c r="R4264" i="109"/>
  <c r="Q1901" i="112"/>
  <c r="R3774" i="109"/>
  <c r="P219" i="109"/>
  <c r="Q1208" i="112"/>
  <c r="W495" i="109"/>
  <c r="X33" i="109"/>
  <c r="P1873" i="109"/>
  <c r="Q2747" i="109"/>
  <c r="X146" i="109"/>
  <c r="U2060" i="109"/>
  <c r="N1696" i="109"/>
  <c r="Y2477" i="109"/>
  <c r="Q3040" i="109"/>
  <c r="U100" i="110"/>
  <c r="P856" i="112"/>
  <c r="W2427" i="109"/>
  <c r="N2637" i="109"/>
  <c r="V3832" i="109"/>
  <c r="U2575" i="109"/>
  <c r="U3836" i="109"/>
  <c r="T106" i="110"/>
  <c r="U1904" i="109"/>
  <c r="W2355" i="109"/>
  <c r="O2420" i="112"/>
  <c r="X382" i="109"/>
  <c r="X2758" i="109"/>
  <c r="N628" i="109"/>
  <c r="Y2375" i="109"/>
  <c r="Z321" i="109"/>
  <c r="P2649" i="112"/>
  <c r="W2293" i="109"/>
  <c r="M56" i="113"/>
  <c r="Q1612" i="112"/>
  <c r="W1890" i="109"/>
  <c r="P3937" i="109"/>
  <c r="Q462" i="112"/>
  <c r="V406" i="109"/>
  <c r="N116" i="110"/>
  <c r="O361" i="112"/>
  <c r="N1077" i="112"/>
  <c r="R657" i="109"/>
  <c r="S2006" i="109"/>
  <c r="Q1995" i="109"/>
  <c r="O60" i="109"/>
  <c r="W2983" i="109"/>
  <c r="R3433" i="109"/>
  <c r="X3102" i="109"/>
  <c r="R2578" i="109"/>
  <c r="Q253" i="109"/>
  <c r="Z3972" i="109"/>
  <c r="X246" i="109"/>
  <c r="P3393" i="109"/>
  <c r="O3405" i="109"/>
  <c r="Q1904" i="112"/>
  <c r="Q851" i="109"/>
  <c r="R2931" i="109"/>
  <c r="P1539" i="112"/>
  <c r="T2345" i="109"/>
  <c r="O3323" i="109"/>
  <c r="U181" i="109"/>
  <c r="S779" i="109"/>
  <c r="N2457" i="109"/>
  <c r="W1887" i="109"/>
  <c r="Q415" i="109"/>
  <c r="O1845" i="109"/>
  <c r="Z3645" i="109"/>
  <c r="W3110" i="109"/>
  <c r="N1885" i="112"/>
  <c r="Z688" i="109"/>
  <c r="R882" i="109"/>
  <c r="Y3656" i="109"/>
  <c r="T3011" i="109"/>
  <c r="X2045" i="109"/>
  <c r="N783" i="112"/>
  <c r="T1505" i="109"/>
  <c r="P1265" i="109"/>
  <c r="W508" i="109"/>
  <c r="W3134" i="109"/>
  <c r="Q1121" i="109"/>
  <c r="N319" i="112"/>
  <c r="N450" i="109"/>
  <c r="S2268" i="109"/>
  <c r="Q834" i="112"/>
  <c r="Q943" i="112"/>
  <c r="S2994" i="109"/>
  <c r="K109" i="113"/>
  <c r="R1173" i="109"/>
  <c r="Q55" i="110"/>
  <c r="W429" i="109"/>
  <c r="V243" i="109"/>
  <c r="O14" i="112"/>
  <c r="S12" i="109"/>
  <c r="X1374" i="109"/>
  <c r="M87" i="113"/>
  <c r="V1020" i="109"/>
  <c r="R119" i="109"/>
  <c r="X4065" i="109"/>
  <c r="N2098" i="112"/>
  <c r="N342" i="112"/>
  <c r="V1467" i="109"/>
  <c r="O4228" i="109"/>
  <c r="W4197" i="109"/>
  <c r="V4157" i="109"/>
  <c r="S488" i="109"/>
  <c r="O2634" i="112"/>
  <c r="N3347" i="109"/>
  <c r="O4216" i="109"/>
  <c r="S1007" i="109"/>
  <c r="O2399" i="109"/>
  <c r="V2980" i="109"/>
  <c r="N3564" i="109"/>
  <c r="Z1780" i="109"/>
  <c r="O2671" i="112"/>
  <c r="P1466" i="109"/>
  <c r="T40" i="109"/>
  <c r="U1302" i="109"/>
  <c r="T3036" i="109"/>
  <c r="U2454" i="109"/>
  <c r="Y2374" i="109"/>
  <c r="Q444" i="109"/>
  <c r="O3007" i="109"/>
  <c r="Q185" i="112"/>
  <c r="Y1686" i="109"/>
  <c r="N3681" i="109"/>
  <c r="Y3537" i="109"/>
  <c r="N4121" i="109"/>
  <c r="V946" i="109"/>
  <c r="Q1616" i="112"/>
  <c r="N1888" i="109"/>
  <c r="Y2217" i="109"/>
  <c r="Q3147" i="109"/>
  <c r="W2626" i="109"/>
  <c r="Q2588" i="112"/>
  <c r="O2214" i="109"/>
  <c r="O2645" i="112"/>
  <c r="R1116" i="112"/>
  <c r="O1663" i="109"/>
  <c r="T768" i="109"/>
  <c r="P50" i="112"/>
  <c r="P3348" i="109"/>
  <c r="M40" i="113"/>
  <c r="N733" i="109"/>
  <c r="S2804" i="109"/>
  <c r="Q4219" i="109"/>
  <c r="U906" i="109"/>
  <c r="U4027" i="109"/>
  <c r="V1833" i="109"/>
  <c r="T503" i="109"/>
  <c r="T581" i="109"/>
  <c r="T2977" i="109"/>
  <c r="W3024" i="109"/>
  <c r="W4229" i="109"/>
  <c r="X1598" i="109"/>
  <c r="O1525" i="112"/>
  <c r="O693" i="112"/>
  <c r="T376" i="109"/>
  <c r="T2372" i="109"/>
  <c r="P50" i="109"/>
  <c r="P161" i="109"/>
  <c r="P2351" i="112"/>
  <c r="W1889" i="109"/>
  <c r="S4250" i="109"/>
  <c r="S3653" i="109"/>
  <c r="T1281" i="109"/>
  <c r="O379" i="112"/>
  <c r="U4220" i="109"/>
  <c r="O730" i="112"/>
  <c r="X384" i="109"/>
  <c r="N2178" i="112"/>
  <c r="R2530" i="112"/>
  <c r="T624" i="109"/>
  <c r="Q722" i="112"/>
  <c r="R880" i="109"/>
  <c r="Y1264" i="109"/>
  <c r="Q3742" i="109"/>
  <c r="Y2098" i="109"/>
  <c r="J40" i="110"/>
  <c r="Q2190" i="112"/>
  <c r="U3141" i="109"/>
  <c r="Q2844" i="109"/>
  <c r="W2091" i="109"/>
  <c r="Y2291" i="109"/>
  <c r="N2442" i="112"/>
  <c r="N947" i="112"/>
  <c r="Y3145" i="109"/>
  <c r="N1477" i="112"/>
  <c r="P884" i="109"/>
  <c r="Q735" i="112"/>
  <c r="U2654" i="109"/>
  <c r="N1033" i="112"/>
  <c r="U3348" i="109"/>
  <c r="N158" i="110"/>
  <c r="U1307" i="109"/>
  <c r="U3744" i="109"/>
  <c r="S3728" i="109"/>
  <c r="R1880" i="109"/>
  <c r="R1182" i="109"/>
  <c r="N3577" i="109"/>
  <c r="Q1863" i="112"/>
  <c r="P4237" i="109"/>
  <c r="U3913" i="109"/>
  <c r="Q2464" i="112"/>
  <c r="S887" i="109"/>
  <c r="N4307" i="109"/>
  <c r="S3912" i="109"/>
  <c r="O169" i="112"/>
  <c r="O350" i="112"/>
  <c r="W1545" i="109"/>
  <c r="X4120" i="109"/>
  <c r="Q38" i="110"/>
  <c r="R1872" i="109"/>
  <c r="Q3409" i="109"/>
  <c r="Y526" i="109"/>
  <c r="N1738" i="112"/>
  <c r="V2676" i="109"/>
  <c r="P2309" i="112"/>
  <c r="O1439" i="112"/>
  <c r="Q1970" i="109"/>
  <c r="N988" i="109"/>
  <c r="U383" i="109"/>
  <c r="Y893" i="109"/>
  <c r="R1234" i="109"/>
  <c r="N1234" i="112"/>
  <c r="Y2021" i="109"/>
  <c r="X2229" i="109"/>
  <c r="Q1952" i="112"/>
  <c r="Q4262" i="109"/>
  <c r="S3771" i="109"/>
  <c r="R196" i="109"/>
  <c r="M128" i="110"/>
  <c r="P3289" i="109"/>
  <c r="V981" i="109"/>
  <c r="N3740" i="109"/>
  <c r="T166" i="110"/>
  <c r="P161" i="110"/>
  <c r="S3070" i="109"/>
  <c r="T61" i="110"/>
  <c r="V1523" i="109"/>
  <c r="O3519" i="109"/>
  <c r="T2984" i="109"/>
  <c r="Y1359" i="109"/>
  <c r="P2627" i="112"/>
  <c r="O2462" i="109"/>
  <c r="O1629" i="109"/>
  <c r="R213" i="112"/>
  <c r="P2458" i="112"/>
  <c r="O2414" i="112"/>
  <c r="O28" i="109"/>
  <c r="M16" i="113"/>
  <c r="S269" i="109"/>
  <c r="R3393" i="109"/>
  <c r="P2635" i="109"/>
  <c r="X4086" i="109"/>
  <c r="P622" i="109"/>
  <c r="Q1509" i="109"/>
  <c r="V3942" i="109"/>
  <c r="N163" i="110"/>
  <c r="K42" i="110"/>
  <c r="K47" i="113"/>
  <c r="O1043" i="112"/>
  <c r="R18" i="109"/>
  <c r="Y849" i="109"/>
  <c r="Q3666" i="109"/>
  <c r="Q598" i="109"/>
  <c r="Y1500" i="109"/>
  <c r="V2733" i="109"/>
  <c r="T166" i="109"/>
  <c r="U1011" i="109"/>
  <c r="Q4065" i="109"/>
  <c r="V539" i="109"/>
  <c r="V1164" i="109"/>
  <c r="N2303" i="109"/>
  <c r="P2303" i="112"/>
  <c r="O728" i="112"/>
  <c r="Y1471" i="109"/>
  <c r="T140" i="109"/>
  <c r="V2581" i="109"/>
  <c r="X4135" i="109"/>
  <c r="U3159" i="109"/>
  <c r="S135" i="110"/>
  <c r="O593" i="112"/>
  <c r="O3895" i="109"/>
  <c r="O2024" i="109"/>
  <c r="P767" i="112"/>
  <c r="O1468" i="109"/>
  <c r="W2763" i="109"/>
  <c r="S576" i="109"/>
  <c r="V3190" i="109"/>
  <c r="R2260" i="112"/>
  <c r="T4019" i="109"/>
  <c r="P1762" i="112"/>
  <c r="N2609" i="109"/>
  <c r="Q3106" i="109"/>
  <c r="Y2039" i="109"/>
  <c r="N2150" i="112"/>
  <c r="V260" i="109"/>
  <c r="O1759" i="112"/>
  <c r="Q2000" i="112"/>
  <c r="N3714" i="109"/>
  <c r="O1210" i="112"/>
  <c r="O1333" i="112"/>
  <c r="P1681" i="112"/>
  <c r="R2994" i="109"/>
  <c r="N3523" i="109"/>
  <c r="R1116" i="109"/>
  <c r="N360" i="112"/>
  <c r="Y1898" i="109"/>
  <c r="Q2094" i="109"/>
  <c r="Q1038" i="112"/>
  <c r="V2232" i="109"/>
  <c r="R2037" i="112"/>
  <c r="Z4364" i="109"/>
  <c r="P2991" i="109"/>
  <c r="S4075" i="109"/>
  <c r="N3896" i="109"/>
  <c r="O4111" i="109"/>
  <c r="V622" i="109"/>
  <c r="T3674" i="109"/>
  <c r="O3870" i="109"/>
  <c r="R2095" i="109"/>
  <c r="Q2580" i="112"/>
  <c r="X60" i="109"/>
  <c r="N2560" i="112"/>
  <c r="P2011" i="112"/>
  <c r="Q2116" i="109"/>
  <c r="L40" i="110"/>
  <c r="U1652" i="109"/>
  <c r="Q252" i="109"/>
  <c r="Y3458" i="109"/>
  <c r="P2800" i="109"/>
  <c r="V921" i="109"/>
  <c r="U4215" i="109"/>
  <c r="P411" i="112"/>
  <c r="T205" i="109"/>
  <c r="Z336" i="109"/>
  <c r="U1127" i="109"/>
  <c r="O1372" i="109"/>
  <c r="W4221" i="109"/>
  <c r="T4146" i="109"/>
  <c r="P3547" i="109"/>
  <c r="Q3558" i="109"/>
  <c r="T130" i="110"/>
  <c r="P182" i="112"/>
  <c r="V252" i="109"/>
  <c r="O1636" i="112"/>
  <c r="N850" i="112"/>
  <c r="R1306" i="109"/>
  <c r="V173" i="109"/>
  <c r="W3040" i="109"/>
  <c r="P1794" i="112"/>
  <c r="X1682" i="109"/>
  <c r="Q96" i="109"/>
  <c r="R1334" i="109"/>
  <c r="J97" i="113"/>
  <c r="N4020" i="109"/>
  <c r="O123" i="109"/>
  <c r="Q2775" i="109"/>
  <c r="X1599" i="109"/>
  <c r="T1156" i="109"/>
  <c r="O67" i="110"/>
  <c r="O875" i="112"/>
  <c r="S2563" i="109"/>
  <c r="T2600" i="109"/>
  <c r="S1170" i="109"/>
  <c r="R2104" i="109"/>
  <c r="S59" i="110"/>
  <c r="N1472" i="112"/>
  <c r="S101" i="109"/>
  <c r="K156" i="113"/>
  <c r="O3062" i="109"/>
  <c r="U3910" i="109"/>
  <c r="T3783" i="109"/>
  <c r="W4209" i="109"/>
  <c r="R2601" i="109"/>
  <c r="Y4233" i="109"/>
  <c r="R2403" i="109"/>
  <c r="O1433" i="112"/>
  <c r="W3465" i="109"/>
  <c r="X1674" i="109"/>
  <c r="P2233" i="109"/>
  <c r="O2558" i="112"/>
  <c r="W234" i="109"/>
  <c r="R1638" i="109"/>
  <c r="S16" i="110"/>
  <c r="S2080" i="109"/>
  <c r="W807" i="109"/>
  <c r="P1596" i="109"/>
  <c r="Q3031" i="109"/>
  <c r="V2743" i="109"/>
  <c r="O2159" i="112"/>
  <c r="Y3015" i="109"/>
  <c r="T164" i="109"/>
  <c r="S4222" i="109"/>
  <c r="P4157" i="109"/>
  <c r="N1914" i="109"/>
  <c r="W4181" i="109"/>
  <c r="P1449" i="112"/>
  <c r="P1033" i="112"/>
  <c r="U2442" i="109"/>
  <c r="T46" i="110"/>
  <c r="T151" i="110"/>
  <c r="P1201" i="109"/>
  <c r="V2401" i="109"/>
  <c r="X3784" i="109"/>
  <c r="S407" i="109"/>
  <c r="U2479" i="109"/>
  <c r="P2988" i="109"/>
  <c r="U1164" i="109"/>
  <c r="X2218" i="109"/>
  <c r="Q113" i="109"/>
  <c r="U3755" i="109"/>
  <c r="W3361" i="109"/>
  <c r="L53" i="110"/>
  <c r="N334" i="112"/>
  <c r="N1518" i="109"/>
  <c r="U1637" i="109"/>
  <c r="T2211" i="109"/>
  <c r="O1306" i="112"/>
  <c r="R38" i="110"/>
  <c r="R159" i="110"/>
  <c r="Q1268" i="109"/>
  <c r="N1872" i="112"/>
  <c r="Y4063" i="109"/>
  <c r="Y496" i="109"/>
  <c r="W2643" i="109"/>
  <c r="Q1486" i="112"/>
  <c r="P1015" i="109"/>
  <c r="S1204" i="109"/>
  <c r="Q1286" i="112"/>
  <c r="W3029" i="109"/>
  <c r="M13" i="113"/>
  <c r="S919" i="109"/>
  <c r="R1378" i="112"/>
  <c r="N536" i="112"/>
  <c r="W649" i="109"/>
  <c r="S1634" i="109"/>
  <c r="Q559" i="112"/>
  <c r="W3777" i="109"/>
  <c r="S1150" i="109"/>
  <c r="M54" i="110"/>
  <c r="P567" i="112"/>
  <c r="Y2207" i="109"/>
  <c r="O2293" i="109"/>
  <c r="W3697" i="109"/>
  <c r="Q2731" i="109"/>
  <c r="T265" i="109"/>
  <c r="P7" i="109"/>
  <c r="V903" i="109"/>
  <c r="S2068" i="109"/>
  <c r="V891" i="109"/>
  <c r="V1940" i="109"/>
  <c r="Z3644" i="109"/>
  <c r="W183" i="109"/>
  <c r="U732" i="109"/>
  <c r="Y2082" i="109"/>
  <c r="R197" i="109"/>
  <c r="O3747" i="109"/>
  <c r="X877" i="109"/>
  <c r="N1222" i="109"/>
  <c r="Y1649" i="109"/>
  <c r="X97" i="109"/>
  <c r="W2785" i="109"/>
  <c r="X2204" i="109"/>
  <c r="Y982" i="109"/>
  <c r="Q1530" i="109"/>
  <c r="Q3427" i="109"/>
  <c r="O1606" i="109"/>
  <c r="R103" i="109"/>
  <c r="U3543" i="109"/>
  <c r="S41" i="109"/>
  <c r="P2112" i="109"/>
  <c r="Q1031" i="112"/>
  <c r="N3332" i="109"/>
  <c r="O481" i="109"/>
  <c r="Q2425" i="109"/>
  <c r="Y4027" i="109"/>
  <c r="W3116" i="109"/>
  <c r="Y2571" i="109"/>
  <c r="W491" i="109"/>
  <c r="O2658" i="112"/>
  <c r="T2773" i="109"/>
  <c r="Q2718" i="109"/>
  <c r="P2589" i="109"/>
  <c r="O2758" i="109"/>
  <c r="O2793" i="109"/>
  <c r="W926" i="109"/>
  <c r="P431" i="109"/>
  <c r="X1559" i="109"/>
  <c r="J159" i="113"/>
  <c r="S3442" i="109"/>
  <c r="U2783" i="109"/>
  <c r="Q1988" i="109"/>
  <c r="T3098" i="109"/>
  <c r="P787" i="112"/>
  <c r="S23" i="110"/>
  <c r="P1001" i="112"/>
  <c r="O31" i="110"/>
  <c r="V1676" i="109"/>
  <c r="Z1095" i="109"/>
  <c r="W3394" i="109"/>
  <c r="S444" i="109"/>
  <c r="Y3557" i="109"/>
  <c r="Q1329" i="109"/>
  <c r="X1714" i="109"/>
  <c r="R2214" i="109"/>
  <c r="O1396" i="112"/>
  <c r="N631" i="112"/>
  <c r="R1751" i="109"/>
  <c r="Q2380" i="112"/>
  <c r="O517" i="112"/>
  <c r="N1604" i="109"/>
  <c r="P2095" i="109"/>
  <c r="T60" i="109"/>
  <c r="S4188" i="109"/>
  <c r="N592" i="112"/>
  <c r="P1613" i="112"/>
  <c r="K11" i="110"/>
  <c r="P395" i="112"/>
  <c r="U814" i="109"/>
  <c r="O3757" i="109"/>
  <c r="N1710" i="109"/>
  <c r="X3870" i="109"/>
  <c r="X537" i="109"/>
  <c r="V3484" i="109"/>
  <c r="X1605" i="109"/>
  <c r="N4018" i="109"/>
  <c r="O250" i="112"/>
  <c r="X1313" i="109"/>
  <c r="P1393" i="112"/>
  <c r="W2395" i="109"/>
  <c r="N1016" i="112"/>
  <c r="R53" i="109"/>
  <c r="P1419" i="112"/>
  <c r="Q2647" i="112"/>
  <c r="X1158" i="109"/>
  <c r="S116" i="110"/>
  <c r="P3538" i="109"/>
  <c r="L92" i="113"/>
  <c r="P1728" i="112"/>
  <c r="T1180" i="109"/>
  <c r="R435" i="109"/>
  <c r="O1935" i="112"/>
  <c r="N786" i="112"/>
  <c r="N1543" i="112"/>
  <c r="T3407" i="109"/>
  <c r="X1986" i="109"/>
  <c r="V2444" i="109"/>
  <c r="P2648" i="109"/>
  <c r="Y60" i="109"/>
  <c r="V3397" i="109"/>
  <c r="O3203" i="109"/>
  <c r="S3499" i="109"/>
  <c r="S3578" i="109"/>
  <c r="P1405" i="112"/>
  <c r="X2415" i="109"/>
  <c r="U1944" i="109"/>
  <c r="N133" i="110"/>
  <c r="X3401" i="109"/>
  <c r="S1653" i="109"/>
  <c r="X3910" i="109"/>
  <c r="R392" i="109"/>
  <c r="V3856" i="109"/>
  <c r="Q1858" i="109"/>
  <c r="N1177" i="112"/>
  <c r="N2355" i="109"/>
  <c r="Q1280" i="112"/>
  <c r="O829" i="112"/>
  <c r="O1620" i="112"/>
  <c r="X830" i="109"/>
  <c r="S504" i="109"/>
  <c r="V1474" i="109"/>
  <c r="Y1225" i="109"/>
  <c r="P608" i="109"/>
  <c r="O1783" i="112"/>
  <c r="T439" i="109"/>
  <c r="T3083" i="109"/>
  <c r="O1176" i="112"/>
  <c r="V2314" i="109"/>
  <c r="Q2098" i="112"/>
  <c r="Y945" i="109"/>
  <c r="Q151" i="110"/>
  <c r="R4093" i="109"/>
  <c r="X3570" i="109"/>
  <c r="T3052" i="109"/>
  <c r="S143" i="110"/>
  <c r="N736" i="112"/>
  <c r="Q653" i="109"/>
  <c r="U1206" i="109"/>
  <c r="N3667" i="109"/>
  <c r="Y590" i="109"/>
  <c r="S81" i="109"/>
  <c r="R2727" i="112"/>
  <c r="U2051" i="109"/>
  <c r="Z2137" i="109"/>
  <c r="U2773" i="109"/>
  <c r="V1670" i="109"/>
  <c r="O3212" i="109"/>
  <c r="W3859" i="109"/>
  <c r="Y4038" i="109"/>
  <c r="W3082" i="109"/>
  <c r="Y226" i="109"/>
  <c r="Z1053" i="109"/>
  <c r="S4308" i="109"/>
  <c r="R4077" i="109"/>
  <c r="Q2426" i="112"/>
  <c r="S1590" i="109"/>
  <c r="N4151" i="109"/>
  <c r="Y1545" i="109"/>
  <c r="R1009" i="109"/>
  <c r="W512" i="109"/>
  <c r="X2649" i="109"/>
  <c r="R3754" i="109"/>
  <c r="T3699" i="109"/>
  <c r="Z1445" i="109"/>
  <c r="Q762" i="112"/>
  <c r="Q1490" i="112"/>
  <c r="P1669" i="109"/>
  <c r="S245" i="109"/>
  <c r="P2598" i="112"/>
  <c r="O1635" i="112"/>
  <c r="N4149" i="109"/>
  <c r="S4276" i="109"/>
  <c r="N3129" i="109"/>
  <c r="Y3769" i="109"/>
  <c r="S230" i="109"/>
  <c r="Y1831" i="109"/>
  <c r="W283" i="109"/>
  <c r="Q941" i="112"/>
  <c r="S2627" i="109"/>
  <c r="P1398" i="112"/>
  <c r="T1246" i="109"/>
  <c r="T422" i="109"/>
  <c r="O4029" i="109"/>
  <c r="U627" i="109"/>
  <c r="N1931" i="112"/>
  <c r="R1846" i="109"/>
  <c r="N1713" i="112"/>
  <c r="Q2329" i="109"/>
  <c r="N3443" i="109"/>
  <c r="U4096" i="109"/>
  <c r="Z2904" i="109"/>
  <c r="N1772" i="112"/>
  <c r="Y4232" i="109"/>
  <c r="O3670" i="109"/>
  <c r="O1584" i="109"/>
  <c r="X78" i="109"/>
  <c r="Y1913" i="109"/>
  <c r="R1669" i="109"/>
  <c r="V3409" i="109"/>
  <c r="S3292" i="109"/>
  <c r="O930" i="112"/>
  <c r="Q2997" i="109"/>
  <c r="W246" i="109"/>
  <c r="Y3778" i="109"/>
  <c r="V3658" i="109"/>
  <c r="Q1953" i="109"/>
  <c r="U3096" i="109"/>
  <c r="R2233" i="109"/>
  <c r="Q1184" i="112"/>
  <c r="S3555" i="109"/>
  <c r="U1956" i="109"/>
  <c r="V3657" i="109"/>
  <c r="V1918" i="109"/>
  <c r="O1236" i="112"/>
  <c r="N72" i="109"/>
  <c r="O3446" i="109"/>
  <c r="P237" i="112"/>
  <c r="P3844" i="109"/>
  <c r="N967" i="112"/>
  <c r="P1156" i="109"/>
  <c r="O4" i="112"/>
  <c r="O511" i="109"/>
  <c r="X2253" i="109"/>
  <c r="Q914" i="109"/>
  <c r="P3299" i="109"/>
  <c r="N377" i="112"/>
  <c r="W4120" i="109"/>
  <c r="M86" i="110"/>
  <c r="U3912" i="109"/>
  <c r="O1112" i="109"/>
  <c r="O1303" i="112"/>
  <c r="P1872" i="109"/>
  <c r="P1231" i="112"/>
  <c r="X459" i="109"/>
  <c r="U1606" i="109"/>
  <c r="N1067" i="112"/>
  <c r="O783" i="112"/>
  <c r="P1096" i="112"/>
  <c r="O4226" i="109"/>
  <c r="Q745" i="109"/>
  <c r="Q469" i="112"/>
  <c r="V2601" i="109"/>
  <c r="O1198" i="112"/>
  <c r="U1377" i="109"/>
  <c r="N1230" i="112"/>
  <c r="V2564" i="109"/>
  <c r="R1311" i="109"/>
  <c r="U4019" i="109"/>
  <c r="N1983" i="112"/>
  <c r="P596" i="109"/>
  <c r="P369" i="109"/>
  <c r="U2978" i="109"/>
  <c r="P543" i="109"/>
  <c r="V618" i="109"/>
  <c r="R453" i="109"/>
  <c r="M66" i="113"/>
  <c r="Y935" i="109"/>
  <c r="Q4289" i="109"/>
  <c r="R3711" i="109"/>
  <c r="Q4148" i="109"/>
  <c r="Q1514" i="112"/>
  <c r="X2021" i="109"/>
  <c r="N1867" i="109"/>
  <c r="R470" i="109"/>
  <c r="K86" i="110"/>
  <c r="Y4133" i="109"/>
  <c r="P68" i="110"/>
  <c r="N2476" i="112"/>
  <c r="U2943" i="109"/>
  <c r="X769" i="109"/>
  <c r="N1002" i="109"/>
  <c r="Z3606" i="109"/>
  <c r="W564" i="109"/>
  <c r="Y2810" i="109"/>
  <c r="Q1615" i="109"/>
  <c r="U3914" i="109"/>
  <c r="N1600" i="109"/>
  <c r="N3446" i="109"/>
  <c r="P1322" i="112"/>
  <c r="U28" i="109"/>
  <c r="P4103" i="109"/>
  <c r="P1183" i="109"/>
  <c r="R1118" i="109"/>
  <c r="T520" i="109"/>
  <c r="N4246" i="109"/>
  <c r="U4038" i="109"/>
  <c r="W2632" i="109"/>
  <c r="O2715" i="112"/>
  <c r="T2941" i="109"/>
  <c r="R238" i="109"/>
  <c r="Z358" i="109"/>
  <c r="N2440" i="112"/>
  <c r="U379" i="109"/>
  <c r="O3704" i="109"/>
  <c r="V2683" i="109"/>
  <c r="S573" i="109"/>
  <c r="T1513" i="109"/>
  <c r="X2217" i="109"/>
  <c r="U1230" i="109"/>
  <c r="P2243" i="112"/>
  <c r="R1128" i="112"/>
  <c r="O781" i="109"/>
  <c r="U1463" i="109"/>
  <c r="Q1967" i="109"/>
  <c r="X3130" i="109"/>
  <c r="R2297" i="112"/>
  <c r="S2220" i="109"/>
  <c r="Z2131" i="109"/>
  <c r="P1638" i="112"/>
  <c r="N3459" i="109"/>
  <c r="Q124" i="112"/>
  <c r="P526" i="109"/>
  <c r="P1221" i="109"/>
  <c r="O1780" i="112"/>
  <c r="V1240" i="109"/>
  <c r="O1761" i="112"/>
  <c r="Y498" i="109"/>
  <c r="P3770" i="109"/>
  <c r="V1230" i="109"/>
  <c r="X920" i="109"/>
  <c r="N1681" i="112"/>
  <c r="T3798" i="109"/>
  <c r="V852" i="109"/>
  <c r="R2991" i="109"/>
  <c r="S2275" i="109"/>
  <c r="W389" i="109"/>
  <c r="S2727" i="109"/>
  <c r="N1903" i="112"/>
  <c r="N827" i="112"/>
  <c r="Q1274" i="112"/>
  <c r="T1384" i="109"/>
  <c r="P1508" i="112"/>
  <c r="T1499" i="109"/>
  <c r="T2079" i="109"/>
  <c r="O1941" i="112"/>
  <c r="R2261" i="112"/>
  <c r="Q4238" i="109"/>
  <c r="X1958" i="109"/>
  <c r="Q1512" i="112"/>
  <c r="N3696" i="109"/>
  <c r="Q2484" i="112"/>
  <c r="O2224" i="112"/>
  <c r="M139" i="113"/>
  <c r="O495" i="109"/>
  <c r="U2386" i="109"/>
  <c r="U1273" i="109"/>
  <c r="O225" i="109"/>
  <c r="O2468" i="112"/>
  <c r="V549" i="109"/>
  <c r="P2414" i="109"/>
  <c r="Y1175" i="109"/>
  <c r="O857" i="112"/>
  <c r="P516" i="112"/>
  <c r="X2844" i="109"/>
  <c r="N2656" i="112"/>
  <c r="Y1148" i="109"/>
  <c r="Q2639" i="112"/>
  <c r="Y2369" i="109"/>
  <c r="O3523" i="109"/>
  <c r="R2813" i="109"/>
  <c r="R1943" i="109"/>
  <c r="O2103" i="112"/>
  <c r="W964" i="109"/>
  <c r="Q1733" i="109"/>
  <c r="Q2312" i="112"/>
  <c r="N3557" i="109"/>
  <c r="O263" i="112"/>
  <c r="Q61" i="109"/>
  <c r="Y2398" i="109"/>
  <c r="P3812" i="109"/>
  <c r="X3797" i="109"/>
  <c r="V2649" i="109"/>
  <c r="T2098" i="109"/>
  <c r="R3823" i="109"/>
  <c r="T1915" i="109"/>
  <c r="O2340" i="109"/>
  <c r="T4199" i="109"/>
  <c r="N1663" i="112"/>
  <c r="V4046" i="109"/>
  <c r="X856" i="109"/>
  <c r="O869" i="112"/>
  <c r="S735" i="109"/>
  <c r="S929" i="109"/>
  <c r="R916" i="109"/>
  <c r="Q3914" i="109"/>
  <c r="P105" i="109"/>
  <c r="Q1206" i="112"/>
  <c r="N895" i="109"/>
  <c r="N2210" i="112"/>
  <c r="T2052" i="109"/>
  <c r="R225" i="112"/>
  <c r="P625" i="112"/>
  <c r="U1235" i="109"/>
  <c r="X99" i="109"/>
  <c r="V2390" i="109"/>
  <c r="T54" i="109"/>
  <c r="K84" i="113"/>
  <c r="U588" i="109"/>
  <c r="S3793" i="109"/>
  <c r="W2294" i="109"/>
  <c r="P565" i="112"/>
  <c r="U2369" i="109"/>
  <c r="P964" i="109"/>
  <c r="T2651" i="109"/>
  <c r="O2138" i="112"/>
  <c r="V1739" i="109"/>
  <c r="N86" i="112"/>
  <c r="R447" i="112"/>
  <c r="U3555" i="109"/>
  <c r="O2338" i="112"/>
  <c r="X2764" i="109"/>
  <c r="Q324" i="112"/>
  <c r="O4061" i="109"/>
  <c r="S3065" i="109"/>
  <c r="U1523" i="109"/>
  <c r="N1998" i="112"/>
  <c r="P1966" i="112"/>
  <c r="O21" i="112"/>
  <c r="V545" i="109"/>
  <c r="N2084" i="112"/>
  <c r="V947" i="109"/>
  <c r="L173" i="113"/>
  <c r="O262" i="109"/>
  <c r="R2394" i="109"/>
  <c r="T644" i="109"/>
  <c r="Q1542" i="112"/>
  <c r="X3455" i="109"/>
  <c r="P3868" i="109"/>
  <c r="Y2464" i="109"/>
  <c r="J75" i="113"/>
  <c r="Q1699" i="109"/>
  <c r="W2260" i="109"/>
  <c r="S4226" i="109"/>
  <c r="J145" i="110"/>
  <c r="P2037" i="109"/>
  <c r="P4126" i="109"/>
  <c r="W2059" i="109"/>
  <c r="Y1590" i="109"/>
  <c r="O2453" i="112"/>
  <c r="X3564" i="109"/>
  <c r="Z3997" i="109"/>
  <c r="W3195" i="109"/>
  <c r="V1964" i="109"/>
  <c r="Y2770" i="109"/>
  <c r="V2985" i="109"/>
  <c r="O634" i="112"/>
  <c r="P1725" i="112"/>
  <c r="R927" i="109"/>
  <c r="Q2014" i="109"/>
  <c r="S2568" i="109"/>
  <c r="T91" i="110"/>
  <c r="S1681" i="109"/>
  <c r="X2059" i="109"/>
  <c r="O4163" i="109"/>
  <c r="U3571" i="109"/>
  <c r="Q239" i="112"/>
  <c r="K20" i="113"/>
  <c r="P370" i="109"/>
  <c r="T3910" i="109"/>
  <c r="R3178" i="109"/>
  <c r="T2982" i="109"/>
  <c r="R2421" i="109"/>
  <c r="R565" i="109"/>
  <c r="O91" i="109"/>
  <c r="Y2330" i="109"/>
  <c r="W1277" i="109"/>
  <c r="P12" i="112"/>
  <c r="X1979" i="109"/>
  <c r="P1660" i="109"/>
  <c r="O2246" i="112"/>
  <c r="O1875" i="112"/>
  <c r="R1176" i="109"/>
  <c r="Y577" i="109"/>
  <c r="S436" i="109"/>
  <c r="W4141" i="109"/>
  <c r="Z3271" i="109"/>
  <c r="Y1369" i="109"/>
  <c r="N1374" i="109"/>
  <c r="U1507" i="109"/>
  <c r="O3033" i="109"/>
  <c r="Q1870" i="112"/>
  <c r="N3053" i="109"/>
  <c r="S418" i="109"/>
  <c r="Z295" i="109"/>
  <c r="X866" i="109"/>
  <c r="X1303" i="109"/>
  <c r="N3037" i="109"/>
  <c r="X1206" i="109"/>
  <c r="O1630" i="109"/>
  <c r="N2316" i="109"/>
  <c r="N2199" i="109"/>
  <c r="R2192" i="109"/>
  <c r="N2684" i="112"/>
  <c r="N3108" i="109"/>
  <c r="O184" i="112"/>
  <c r="W3793" i="109"/>
  <c r="Q2651" i="109"/>
  <c r="T793" i="109"/>
  <c r="Q1885" i="112"/>
  <c r="X2994" i="109"/>
  <c r="U3061" i="109"/>
  <c r="Q1868" i="109"/>
  <c r="X1830" i="109"/>
  <c r="S1970" i="109"/>
  <c r="R2668" i="109"/>
  <c r="O4122" i="109"/>
  <c r="P2334" i="112"/>
  <c r="Y2944" i="109"/>
  <c r="Y559" i="109"/>
  <c r="N1325" i="109"/>
  <c r="V3522" i="109"/>
  <c r="S1527" i="109"/>
  <c r="X1915" i="109"/>
  <c r="P838" i="112"/>
  <c r="S3758" i="109"/>
  <c r="S2775" i="109"/>
  <c r="U1678" i="109"/>
  <c r="W230" i="109"/>
  <c r="P465" i="109"/>
  <c r="P3511" i="109"/>
  <c r="V3653" i="109"/>
  <c r="U3505" i="109"/>
  <c r="S1596" i="109"/>
  <c r="N559" i="112"/>
  <c r="S4114" i="109"/>
  <c r="N3165" i="109"/>
  <c r="X3922" i="109"/>
  <c r="V2779" i="109"/>
  <c r="U3000" i="109"/>
  <c r="O2209" i="112"/>
  <c r="P1137" i="109"/>
  <c r="Q1905" i="112"/>
  <c r="Q4088" i="109"/>
  <c r="X552" i="109"/>
  <c r="X1291" i="109"/>
  <c r="L128" i="110"/>
  <c r="P4295" i="109"/>
  <c r="Q465" i="109"/>
  <c r="R2729" i="109"/>
  <c r="S214" i="109"/>
  <c r="X3500" i="109"/>
  <c r="P581" i="112"/>
  <c r="Q1256" i="109"/>
  <c r="R861" i="109"/>
  <c r="V389" i="109"/>
  <c r="Q1043" i="112"/>
  <c r="R4131" i="109"/>
  <c r="R277" i="109"/>
  <c r="V1610" i="109"/>
  <c r="P2476" i="112"/>
  <c r="S252" i="109"/>
  <c r="T2332" i="109"/>
  <c r="T3290" i="109"/>
  <c r="Y2978" i="109"/>
  <c r="O3" i="109"/>
  <c r="S4122" i="109"/>
  <c r="U4257" i="109"/>
  <c r="K144" i="110"/>
  <c r="N2129" i="112"/>
  <c r="N1846" i="112"/>
  <c r="N36" i="109"/>
  <c r="N1371" i="109"/>
  <c r="V530" i="109"/>
  <c r="T3294" i="109"/>
  <c r="N763" i="112"/>
  <c r="U3381" i="109"/>
  <c r="U2736" i="109"/>
  <c r="T2193" i="109"/>
  <c r="P985" i="112"/>
  <c r="X2938" i="109"/>
  <c r="P1890" i="109"/>
  <c r="U1122" i="109"/>
  <c r="O1955" i="112"/>
  <c r="Q790" i="109"/>
  <c r="W3034" i="109"/>
  <c r="Q1758" i="112"/>
  <c r="O2266" i="109"/>
  <c r="N115" i="112"/>
  <c r="O2173" i="112"/>
  <c r="X551" i="109"/>
  <c r="Y518" i="109"/>
  <c r="N1295" i="112"/>
  <c r="T1464" i="109"/>
  <c r="Z2529" i="109"/>
  <c r="O2431" i="112"/>
  <c r="X2047" i="109"/>
  <c r="R97" i="110"/>
  <c r="P1454" i="112"/>
  <c r="U2945" i="109"/>
  <c r="U2832" i="109"/>
  <c r="N1313" i="112"/>
  <c r="S1553" i="109"/>
  <c r="P1949" i="109"/>
  <c r="U4305" i="109"/>
  <c r="S802" i="109"/>
  <c r="Q2574" i="109"/>
  <c r="Y1575" i="109"/>
  <c r="U2460" i="109"/>
  <c r="V457" i="109"/>
  <c r="O3316" i="109"/>
  <c r="T2840" i="109"/>
  <c r="O1487" i="112"/>
  <c r="T3050" i="109"/>
  <c r="T496" i="109"/>
  <c r="P2654" i="112"/>
  <c r="Q466" i="112"/>
  <c r="O1019" i="109"/>
  <c r="V2427" i="109"/>
  <c r="Z2512" i="109"/>
  <c r="V1987" i="109"/>
  <c r="T1582" i="109"/>
  <c r="P1092" i="112"/>
  <c r="L161" i="110"/>
  <c r="Q598" i="112"/>
  <c r="N785" i="112"/>
  <c r="R2514" i="112"/>
  <c r="T3035" i="109"/>
  <c r="P2118" i="112"/>
  <c r="N1091" i="112"/>
  <c r="W619" i="109"/>
  <c r="X656" i="109"/>
  <c r="P815" i="112"/>
  <c r="W878" i="109"/>
  <c r="X3515" i="109"/>
  <c r="X3478" i="109"/>
  <c r="P2383" i="112"/>
  <c r="O3753" i="109"/>
  <c r="O2018" i="112"/>
  <c r="N339" i="112"/>
  <c r="P4208" i="109"/>
  <c r="U2241" i="109"/>
  <c r="N546" i="109"/>
  <c r="V3321" i="109"/>
  <c r="Q79" i="112"/>
  <c r="R1354" i="112"/>
  <c r="V3919" i="109"/>
  <c r="N1922" i="112"/>
  <c r="Y3934" i="109"/>
  <c r="N4304" i="109"/>
  <c r="W3177" i="109"/>
  <c r="X1111" i="109"/>
  <c r="X4193" i="109"/>
  <c r="W2318" i="109"/>
  <c r="N3306" i="109"/>
  <c r="R1200" i="109"/>
  <c r="N2116" i="112"/>
  <c r="P1340" i="109"/>
  <c r="R2743" i="112"/>
  <c r="Q720" i="112"/>
  <c r="W2418" i="109"/>
  <c r="P2222" i="112"/>
  <c r="W189" i="109"/>
  <c r="S1622" i="109"/>
  <c r="P3170" i="109"/>
  <c r="T4052" i="109"/>
  <c r="T69" i="110"/>
  <c r="O1266" i="112"/>
  <c r="O3443" i="109"/>
  <c r="Y4128" i="109"/>
  <c r="U3696" i="109"/>
  <c r="N2312" i="112"/>
  <c r="Y951" i="109"/>
  <c r="U61" i="109"/>
  <c r="X743" i="109"/>
  <c r="T931" i="109"/>
  <c r="V1890" i="109"/>
  <c r="T2782" i="109"/>
  <c r="Q637" i="109"/>
  <c r="O98" i="110"/>
  <c r="Q2388" i="112"/>
  <c r="K43" i="110"/>
  <c r="P272" i="109"/>
  <c r="W3123" i="109"/>
  <c r="O4267" i="109"/>
  <c r="X1245" i="109"/>
  <c r="T4050" i="109"/>
  <c r="T1620" i="109"/>
  <c r="R2764" i="109"/>
  <c r="P321" i="112"/>
  <c r="U1910" i="109"/>
  <c r="Q3689" i="109"/>
  <c r="Q2694" i="112"/>
  <c r="S257" i="109"/>
  <c r="R427" i="112"/>
  <c r="L175" i="113"/>
  <c r="X3785" i="109"/>
  <c r="Y795" i="109"/>
  <c r="N1741" i="112"/>
  <c r="R1585" i="112"/>
  <c r="Y1606" i="109"/>
  <c r="O1912" i="112"/>
  <c r="R2483" i="109"/>
  <c r="N280" i="109"/>
  <c r="O849" i="112"/>
  <c r="X1244" i="109"/>
  <c r="P403" i="112"/>
  <c r="O1980" i="112"/>
  <c r="Y2666" i="109"/>
  <c r="Y733" i="109"/>
  <c r="V1573" i="109"/>
  <c r="O364" i="112"/>
  <c r="O4252" i="109"/>
  <c r="U3037" i="109"/>
  <c r="U3001" i="109"/>
  <c r="R56" i="110"/>
  <c r="P3193" i="109"/>
  <c r="Y2099" i="109"/>
  <c r="N125" i="112"/>
  <c r="T3761" i="109"/>
  <c r="O1504" i="109"/>
  <c r="O3207" i="109"/>
  <c r="X632" i="109"/>
  <c r="S26" i="110"/>
  <c r="N2623" i="112"/>
  <c r="X1186" i="109"/>
  <c r="O1985" i="109"/>
  <c r="J30" i="113"/>
  <c r="V1505" i="109"/>
  <c r="T3805" i="109"/>
  <c r="Y1960" i="109"/>
  <c r="N24" i="110"/>
  <c r="W2082" i="109"/>
  <c r="V1602" i="109"/>
  <c r="R4157" i="109"/>
  <c r="S3686" i="109"/>
  <c r="W2573" i="109"/>
  <c r="O537" i="112"/>
  <c r="V1828" i="109"/>
  <c r="N2626" i="112"/>
  <c r="T3187" i="109"/>
  <c r="W11" i="109"/>
  <c r="O3318" i="109"/>
  <c r="J77" i="113"/>
  <c r="V3540" i="109"/>
  <c r="X2696" i="109"/>
  <c r="O3927" i="109"/>
  <c r="T2692" i="109"/>
  <c r="Q909" i="109"/>
  <c r="T977" i="109"/>
  <c r="Y1144" i="109"/>
  <c r="W2234" i="109"/>
  <c r="O1989" i="109"/>
  <c r="Q3417" i="109"/>
  <c r="R1487" i="109"/>
  <c r="S1107" i="109"/>
  <c r="S2454" i="109"/>
  <c r="R1892" i="109"/>
  <c r="Y1904" i="109"/>
  <c r="Q537" i="112"/>
  <c r="S1115" i="109"/>
  <c r="O4069" i="109"/>
  <c r="O410" i="109"/>
  <c r="Q627" i="112"/>
  <c r="P1185" i="109"/>
  <c r="Y799" i="109"/>
  <c r="P2540" i="112"/>
  <c r="L69" i="110"/>
  <c r="N2334" i="109"/>
  <c r="Q1670" i="112"/>
  <c r="R4301" i="109"/>
  <c r="Z3603" i="109"/>
  <c r="P3206" i="109"/>
  <c r="W2636" i="109"/>
  <c r="P2560" i="112"/>
  <c r="X2094" i="109"/>
  <c r="U2110" i="109"/>
  <c r="S1201" i="109"/>
  <c r="W583" i="109"/>
  <c r="R3021" i="109"/>
  <c r="P252" i="109"/>
  <c r="W211" i="109"/>
  <c r="T2402" i="109"/>
  <c r="O3120" i="109"/>
  <c r="Q3909" i="109"/>
  <c r="R3032" i="109"/>
  <c r="X3115" i="109"/>
  <c r="W4249" i="109"/>
  <c r="O1712" i="109"/>
  <c r="O1209" i="109"/>
  <c r="P456" i="109"/>
  <c r="Q3070" i="109"/>
  <c r="N1888" i="112"/>
  <c r="N1985" i="109"/>
  <c r="N2634" i="109"/>
  <c r="P283" i="109"/>
  <c r="Z3257" i="109"/>
  <c r="W4261" i="109"/>
  <c r="N1666" i="112"/>
  <c r="R3816" i="109"/>
  <c r="N385" i="112"/>
  <c r="V233" i="109"/>
  <c r="Y3017" i="109"/>
  <c r="S221" i="109"/>
  <c r="N1284" i="109"/>
  <c r="Q2284" i="109"/>
  <c r="O1228" i="112"/>
  <c r="Q2203" i="112"/>
  <c r="Q2364" i="109"/>
  <c r="U3697" i="109"/>
  <c r="Z3581" i="109"/>
  <c r="Y1198" i="109"/>
  <c r="P826" i="112"/>
  <c r="N1873" i="112"/>
  <c r="W4193" i="109"/>
  <c r="Q1447" i="112"/>
  <c r="O462" i="112"/>
  <c r="O3479" i="109"/>
  <c r="N3872" i="109"/>
  <c r="N2460" i="112"/>
  <c r="V3170" i="109"/>
  <c r="R1830" i="112"/>
  <c r="T1206" i="109"/>
  <c r="P2544" i="112"/>
  <c r="R3374" i="109"/>
  <c r="U514" i="109"/>
  <c r="Q2368" i="109"/>
  <c r="P2675" i="109"/>
  <c r="N1192" i="112"/>
  <c r="O1857" i="112"/>
  <c r="P1618" i="112"/>
  <c r="P163" i="110"/>
  <c r="T3504" i="109"/>
  <c r="R190" i="112"/>
  <c r="P1709" i="112"/>
  <c r="N4230" i="109"/>
  <c r="K149" i="110"/>
  <c r="O3304" i="109"/>
  <c r="O243" i="109"/>
  <c r="Q1899" i="112"/>
  <c r="N3304" i="109"/>
  <c r="Q2169" i="112"/>
  <c r="W2686" i="109"/>
  <c r="Q3296" i="109"/>
  <c r="T847" i="109"/>
  <c r="T2618" i="109"/>
  <c r="W1481" i="109"/>
  <c r="N1240" i="112"/>
  <c r="Q1931" i="109"/>
  <c r="N4173" i="109"/>
  <c r="O239" i="109"/>
  <c r="Y3325" i="109"/>
  <c r="V30" i="109"/>
  <c r="V612" i="109"/>
  <c r="O2325" i="112"/>
  <c r="P1963" i="112"/>
  <c r="R431" i="112"/>
  <c r="V442" i="109"/>
  <c r="X230" i="109"/>
  <c r="O2264" i="109"/>
  <c r="S1344" i="109"/>
  <c r="S4175" i="109"/>
  <c r="P39" i="109"/>
  <c r="O1628" i="112"/>
  <c r="X2389" i="109"/>
  <c r="Y388" i="109"/>
  <c r="R2689" i="109"/>
  <c r="R981" i="109"/>
  <c r="Q952" i="112"/>
  <c r="U2590" i="109"/>
  <c r="R3439" i="109"/>
  <c r="R1148" i="112"/>
  <c r="S88" i="109"/>
  <c r="T3053" i="109"/>
  <c r="N159" i="110"/>
  <c r="S3538" i="109"/>
  <c r="O42" i="110"/>
  <c r="N2366" i="112"/>
  <c r="T2262" i="109"/>
  <c r="T972" i="109"/>
  <c r="P3676" i="109"/>
  <c r="N800" i="109"/>
  <c r="N5" i="112"/>
  <c r="M3" i="113"/>
  <c r="T3471" i="109"/>
  <c r="J83" i="113"/>
  <c r="N2645" i="112"/>
  <c r="N30" i="112"/>
  <c r="R942" i="109"/>
  <c r="V392" i="109"/>
  <c r="O143" i="110"/>
  <c r="Q4122" i="109"/>
  <c r="N1925" i="109"/>
  <c r="S2813" i="109"/>
  <c r="O1666" i="109"/>
  <c r="U3676" i="109"/>
  <c r="U274" i="109"/>
  <c r="V3058" i="109"/>
  <c r="Y2478" i="109"/>
  <c r="P2670" i="112"/>
  <c r="Q270" i="112"/>
  <c r="X2762" i="109"/>
  <c r="N374" i="109"/>
  <c r="X1294" i="109"/>
  <c r="X4306" i="109"/>
  <c r="X2105" i="109"/>
  <c r="T233" i="109"/>
  <c r="N2547" i="112"/>
  <c r="Q1984" i="112"/>
  <c r="Z3959" i="109"/>
  <c r="X3434" i="109"/>
  <c r="W2673" i="109"/>
  <c r="Q3289" i="109"/>
  <c r="X1873" i="109"/>
  <c r="Q2157" i="112"/>
  <c r="K52" i="110"/>
  <c r="U117" i="110"/>
  <c r="R1599" i="109"/>
  <c r="U1258" i="109"/>
  <c r="Q3511" i="109"/>
  <c r="U2263" i="109"/>
  <c r="O473" i="112"/>
  <c r="X3373" i="109"/>
  <c r="U2960" i="109"/>
  <c r="T1945" i="109"/>
  <c r="X1256" i="109"/>
  <c r="N2007" i="109"/>
  <c r="V2834" i="109"/>
  <c r="S38" i="110"/>
  <c r="Y1895" i="109"/>
  <c r="Y2381" i="109"/>
  <c r="Q78" i="109"/>
  <c r="T3021" i="109"/>
  <c r="S2055" i="109"/>
  <c r="O874" i="109"/>
  <c r="X2456" i="109"/>
  <c r="O931" i="109"/>
  <c r="Q137" i="109"/>
  <c r="R1106" i="112"/>
  <c r="M176" i="110"/>
  <c r="V1249" i="109"/>
  <c r="Z2540" i="109"/>
  <c r="Y2205" i="109"/>
  <c r="O2848" i="109"/>
  <c r="N4198" i="109"/>
  <c r="R165" i="109"/>
  <c r="P1734" i="109"/>
  <c r="X1721" i="109"/>
  <c r="S124" i="109"/>
  <c r="X758" i="109"/>
  <c r="N922" i="109"/>
  <c r="O2089" i="112"/>
  <c r="Q744" i="112"/>
  <c r="P3500" i="109"/>
  <c r="V1741" i="109"/>
  <c r="Q3110" i="109"/>
  <c r="O2789" i="109"/>
  <c r="W3014" i="109"/>
  <c r="N3302" i="109"/>
  <c r="Y2378" i="109"/>
  <c r="Q2936" i="109"/>
  <c r="R1240" i="109"/>
  <c r="Q179" i="110"/>
  <c r="X1740" i="109"/>
  <c r="N1566" i="109"/>
  <c r="T172" i="109"/>
  <c r="S2394" i="109"/>
  <c r="Q2419" i="112"/>
  <c r="O3908" i="109"/>
  <c r="X1827" i="109"/>
  <c r="O1454" i="112"/>
  <c r="T97" i="109"/>
  <c r="N2196" i="112"/>
  <c r="S4260" i="109"/>
  <c r="S543" i="109"/>
  <c r="S610" i="109"/>
  <c r="W2571" i="109"/>
  <c r="Y3412" i="109"/>
  <c r="P2602" i="112"/>
  <c r="P2116" i="109"/>
  <c r="O3135" i="109"/>
  <c r="Q2339" i="109"/>
  <c r="X3053" i="109"/>
  <c r="S3096" i="109"/>
  <c r="Q1765" i="112"/>
  <c r="W810" i="109"/>
  <c r="O2007" i="112"/>
  <c r="P2232" i="112"/>
  <c r="N403" i="109"/>
  <c r="N332" i="112"/>
  <c r="N2242" i="112"/>
  <c r="N378" i="112"/>
  <c r="R2289" i="112"/>
  <c r="Q2443" i="112"/>
  <c r="R1020" i="109"/>
  <c r="Y4072" i="109"/>
  <c r="Q1854" i="112"/>
  <c r="X2220" i="109"/>
  <c r="O3449" i="109"/>
  <c r="U1887" i="109"/>
  <c r="X112" i="109"/>
  <c r="V2840" i="109"/>
  <c r="R523" i="109"/>
  <c r="P1885" i="112"/>
  <c r="P1871" i="112"/>
  <c r="R2303" i="109"/>
  <c r="Z2876" i="109"/>
  <c r="U4225" i="109"/>
  <c r="N542" i="112"/>
  <c r="T2097" i="109"/>
  <c r="U4073" i="109"/>
  <c r="O574" i="112"/>
  <c r="K104" i="110"/>
  <c r="V2399" i="109"/>
  <c r="X3576" i="109"/>
  <c r="Z3586" i="109"/>
  <c r="Q2941" i="109"/>
  <c r="P1227" i="109"/>
  <c r="Q3061" i="109"/>
  <c r="O471" i="112"/>
  <c r="N1425" i="112"/>
  <c r="O501" i="109"/>
  <c r="R4252" i="109"/>
  <c r="P73" i="110"/>
  <c r="R1569" i="109"/>
  <c r="W268" i="109"/>
  <c r="P938" i="112"/>
  <c r="R776" i="109"/>
  <c r="N1511" i="109"/>
  <c r="Q44" i="109"/>
  <c r="O598" i="112"/>
  <c r="P257" i="112"/>
  <c r="Q144" i="109"/>
  <c r="O2447" i="112"/>
  <c r="R737" i="109"/>
  <c r="N758" i="109"/>
  <c r="Y3046" i="109"/>
  <c r="R2038" i="112"/>
  <c r="U2830" i="109"/>
  <c r="U39" i="109"/>
  <c r="U4112" i="109"/>
  <c r="Y2660" i="109"/>
  <c r="S150" i="110"/>
  <c r="T515" i="109"/>
  <c r="O1230" i="112"/>
  <c r="P2740" i="109"/>
  <c r="X65" i="109"/>
  <c r="T2980" i="109"/>
  <c r="W2809" i="109"/>
  <c r="U4156" i="109"/>
  <c r="R539" i="109"/>
  <c r="O2701" i="112"/>
  <c r="U2275" i="109"/>
  <c r="V1518" i="109"/>
  <c r="Y377" i="109"/>
  <c r="O2328" i="112"/>
  <c r="O616" i="112"/>
  <c r="N57" i="112"/>
  <c r="Q997" i="112"/>
  <c r="Y1683" i="109"/>
  <c r="T4264" i="109"/>
  <c r="W399" i="109"/>
  <c r="O3190" i="109"/>
  <c r="O16" i="110"/>
  <c r="V3496" i="109"/>
  <c r="U2966" i="109"/>
  <c r="W2755" i="109"/>
  <c r="Y881" i="109"/>
  <c r="R1998" i="109"/>
  <c r="Q4207" i="109"/>
  <c r="S1639" i="109"/>
  <c r="N3379" i="109"/>
  <c r="S951" i="109"/>
  <c r="U4292" i="109"/>
  <c r="O3423" i="109"/>
  <c r="P3024" i="109"/>
  <c r="O1846" i="109"/>
  <c r="T2028" i="109"/>
  <c r="M114" i="113"/>
  <c r="X1023" i="109"/>
  <c r="W2717" i="109"/>
  <c r="N764" i="112"/>
  <c r="U1354" i="109"/>
  <c r="R1894" i="109"/>
  <c r="Q119" i="112"/>
  <c r="N1955" i="112"/>
  <c r="Y4204" i="109"/>
  <c r="X3704" i="109"/>
  <c r="X824" i="109"/>
  <c r="P639" i="112"/>
  <c r="W1586" i="109"/>
  <c r="T850" i="109"/>
  <c r="Q1617" i="109"/>
  <c r="O982" i="112"/>
  <c r="U46" i="110"/>
  <c r="X1969" i="109"/>
  <c r="Q526" i="109"/>
  <c r="O279" i="112"/>
  <c r="Y1462" i="109"/>
  <c r="U3770" i="109"/>
  <c r="W925" i="109"/>
  <c r="J62" i="113"/>
  <c r="V1239" i="109"/>
  <c r="Q992" i="109"/>
  <c r="O2606" i="109"/>
  <c r="S144" i="110"/>
  <c r="P3875" i="109"/>
  <c r="R1511" i="109"/>
  <c r="R3008" i="109"/>
  <c r="T912" i="109"/>
  <c r="N608" i="112"/>
  <c r="Q1524" i="112"/>
  <c r="R2735" i="112"/>
  <c r="Y2672" i="109"/>
  <c r="Q1212" i="109"/>
  <c r="V583" i="109"/>
  <c r="Q3140" i="109"/>
  <c r="N173" i="112"/>
  <c r="N1445" i="112"/>
  <c r="V3662" i="109"/>
  <c r="N2549" i="112"/>
  <c r="N255" i="109"/>
  <c r="Q756" i="112"/>
  <c r="O1615" i="109"/>
  <c r="V2048" i="109"/>
  <c r="S814" i="109"/>
  <c r="W3434" i="109"/>
  <c r="Q1323" i="112"/>
  <c r="Q3353" i="109"/>
  <c r="O2135" i="112"/>
  <c r="P1973" i="109"/>
  <c r="M55" i="113"/>
  <c r="O756" i="112"/>
  <c r="Y1655" i="109"/>
  <c r="Q3072" i="109"/>
  <c r="S2325" i="109"/>
  <c r="N2754" i="109"/>
  <c r="O2406" i="112"/>
  <c r="Y796" i="109"/>
  <c r="Q2611" i="112"/>
  <c r="X587" i="109"/>
  <c r="U291" i="109"/>
  <c r="R1155" i="109"/>
  <c r="N2769" i="109"/>
  <c r="O2460" i="112"/>
  <c r="S598" i="109"/>
  <c r="V2203" i="109"/>
  <c r="P963" i="112"/>
  <c r="T411" i="109"/>
  <c r="Q1277" i="109"/>
  <c r="O2330" i="109"/>
  <c r="U2033" i="109"/>
  <c r="N3080" i="109"/>
  <c r="P3502" i="109"/>
  <c r="P513" i="112"/>
  <c r="Q2028" i="109"/>
  <c r="V4246" i="109"/>
  <c r="P1591" i="109"/>
  <c r="W1144" i="109"/>
  <c r="N1649" i="112"/>
  <c r="O2690" i="112"/>
  <c r="R1715" i="109"/>
  <c r="W2936" i="109"/>
  <c r="S3312" i="109"/>
  <c r="P1766" i="112"/>
  <c r="R538" i="109"/>
  <c r="U3062" i="109"/>
  <c r="O629" i="112"/>
  <c r="S3211" i="109"/>
  <c r="S4196" i="109"/>
  <c r="Q1077" i="112"/>
  <c r="P376" i="109"/>
  <c r="P2291" i="109"/>
  <c r="U600" i="109"/>
  <c r="Q1748" i="112"/>
  <c r="O869" i="109"/>
  <c r="Q2361" i="112"/>
  <c r="Q2018" i="109"/>
  <c r="Q2675" i="109"/>
  <c r="Q366" i="112"/>
  <c r="P2977" i="109"/>
  <c r="X573" i="109"/>
  <c r="P2555" i="112"/>
  <c r="Q1653" i="109"/>
  <c r="Q2654" i="112"/>
  <c r="N2282" i="109"/>
  <c r="R1349" i="112"/>
  <c r="X519" i="109"/>
  <c r="Q844" i="112"/>
  <c r="V2382" i="109"/>
  <c r="P3156" i="109"/>
  <c r="Y2306" i="109"/>
  <c r="T4272" i="109"/>
  <c r="R988" i="109"/>
  <c r="P620" i="109"/>
  <c r="P401" i="112"/>
  <c r="O1257" i="109"/>
  <c r="U161" i="110"/>
  <c r="V2226" i="109"/>
  <c r="X3046" i="109"/>
  <c r="Q2574" i="112"/>
  <c r="X976" i="109"/>
  <c r="K85" i="110"/>
  <c r="S989" i="109"/>
  <c r="T3516" i="109"/>
  <c r="U149" i="110"/>
  <c r="W3457" i="109"/>
  <c r="N2695" i="109"/>
  <c r="U3801" i="109"/>
  <c r="P1026" i="112"/>
  <c r="W1559" i="109"/>
  <c r="N4052" i="109"/>
  <c r="P2643" i="109"/>
  <c r="P2039" i="109"/>
  <c r="Y1206" i="109"/>
  <c r="P2139" i="112"/>
  <c r="V2061" i="109"/>
  <c r="Q1498" i="112"/>
  <c r="R2842" i="109"/>
  <c r="U1572" i="109"/>
  <c r="N44" i="110"/>
  <c r="U3690" i="109"/>
  <c r="T3004" i="109"/>
  <c r="P391" i="112"/>
  <c r="O3129" i="109"/>
  <c r="N855" i="112"/>
  <c r="P104" i="109"/>
  <c r="T119" i="109"/>
  <c r="P3148" i="109"/>
  <c r="W2316" i="109"/>
  <c r="Q3098" i="109"/>
  <c r="Q183" i="112"/>
  <c r="N2389" i="109"/>
  <c r="Q3126" i="109"/>
  <c r="Y2391" i="109"/>
  <c r="S3740" i="109"/>
  <c r="R4115" i="109"/>
  <c r="V638" i="109"/>
  <c r="T454" i="109"/>
  <c r="Q866" i="109"/>
  <c r="Q1865" i="109"/>
  <c r="U1154" i="109"/>
  <c r="U1699" i="109"/>
  <c r="N78" i="109"/>
  <c r="Q1747" i="112"/>
  <c r="Y780" i="109"/>
  <c r="X4255" i="109"/>
  <c r="W2724" i="109"/>
  <c r="Y149" i="109"/>
  <c r="O1382" i="109"/>
  <c r="Q1793" i="112"/>
  <c r="M25" i="110"/>
  <c r="N1601" i="109"/>
  <c r="V3141" i="109"/>
  <c r="R888" i="112"/>
  <c r="T1607" i="109"/>
  <c r="Q1014" i="109"/>
  <c r="U1834" i="109"/>
  <c r="L117" i="113"/>
  <c r="Q2604" i="112"/>
  <c r="P405" i="109"/>
  <c r="P132" i="110"/>
  <c r="P413" i="109"/>
  <c r="U433" i="109"/>
  <c r="V4070" i="109"/>
  <c r="N3442" i="109"/>
  <c r="S456" i="109"/>
  <c r="N753" i="109"/>
  <c r="O2334" i="112"/>
  <c r="N1014" i="109"/>
  <c r="W899" i="109"/>
  <c r="U614" i="109"/>
  <c r="N47" i="112"/>
  <c r="N323" i="112"/>
  <c r="N61" i="112"/>
  <c r="W2223" i="109"/>
  <c r="S1919" i="109"/>
  <c r="P4248" i="109"/>
  <c r="Q3179" i="109"/>
  <c r="W1237" i="109"/>
  <c r="P1513" i="109"/>
  <c r="N735" i="112"/>
  <c r="P3342" i="109"/>
  <c r="P2641" i="112"/>
  <c r="O3366" i="109"/>
  <c r="S128" i="109"/>
  <c r="W3354" i="109"/>
  <c r="V3330" i="109"/>
  <c r="U4131" i="109"/>
  <c r="O125" i="112"/>
  <c r="R105" i="110"/>
  <c r="Q2016" i="109"/>
  <c r="Q565" i="112"/>
  <c r="V4146" i="109"/>
  <c r="R2051" i="112"/>
  <c r="N1910" i="109"/>
  <c r="Y2025" i="109"/>
  <c r="O2112" i="109"/>
  <c r="P3347" i="109"/>
  <c r="S440" i="109"/>
  <c r="Q2557" i="112"/>
  <c r="V955" i="109"/>
  <c r="W2939" i="109"/>
  <c r="U4106" i="109"/>
  <c r="Q1142" i="109"/>
  <c r="O1710" i="109"/>
  <c r="P837" i="112"/>
  <c r="Y1614" i="109"/>
  <c r="T2075" i="109"/>
  <c r="W932" i="109"/>
  <c r="U779" i="109"/>
  <c r="N2763" i="109"/>
  <c r="R2720" i="109"/>
  <c r="Y858" i="109"/>
  <c r="U4258" i="109"/>
  <c r="O883" i="109"/>
  <c r="T2306" i="109"/>
  <c r="R71" i="110"/>
  <c r="P1558" i="112"/>
  <c r="P897" i="109"/>
  <c r="W3565" i="109"/>
  <c r="T11" i="110"/>
  <c r="R805" i="109"/>
  <c r="P2325" i="112"/>
  <c r="O1923" i="112"/>
  <c r="Q1497" i="112"/>
  <c r="O1694" i="112"/>
  <c r="X117" i="109"/>
  <c r="W2202" i="109"/>
  <c r="O2807" i="109"/>
  <c r="Q741" i="112"/>
  <c r="P622" i="112"/>
  <c r="N3016" i="109"/>
  <c r="V1753" i="109"/>
  <c r="V4149" i="109"/>
  <c r="S174" i="109"/>
  <c r="O1854" i="112"/>
  <c r="O1711" i="112"/>
  <c r="Q424" i="109"/>
  <c r="N328" i="112"/>
  <c r="R3210" i="109"/>
  <c r="N809" i="112"/>
  <c r="Q2596" i="112"/>
  <c r="N1243" i="109"/>
  <c r="Y3318" i="109"/>
  <c r="O3726" i="109"/>
  <c r="K59" i="113"/>
  <c r="Q1334" i="112"/>
  <c r="S3043" i="109"/>
  <c r="N29" i="110"/>
  <c r="Y623" i="109"/>
  <c r="W1104" i="109"/>
  <c r="W3737" i="109"/>
  <c r="R466" i="109"/>
  <c r="N2048" i="109"/>
  <c r="Y598" i="109"/>
  <c r="X910" i="109"/>
  <c r="V2617" i="109"/>
  <c r="R2343" i="109"/>
  <c r="W1857" i="109"/>
  <c r="O1664" i="109"/>
  <c r="R3683" i="109"/>
  <c r="N147" i="112"/>
  <c r="L137" i="113"/>
  <c r="M120" i="113"/>
  <c r="N2325" i="112"/>
  <c r="P745" i="112"/>
  <c r="Y1527" i="109"/>
  <c r="U4092" i="109"/>
  <c r="T749" i="109"/>
  <c r="P504" i="109"/>
  <c r="S2053" i="109"/>
  <c r="N622" i="112"/>
  <c r="Q1900" i="109"/>
  <c r="O297" i="112"/>
  <c r="R4295" i="109"/>
  <c r="Q292" i="109"/>
  <c r="N2349" i="112"/>
  <c r="O308" i="112"/>
  <c r="W3667" i="109"/>
  <c r="R746" i="109"/>
  <c r="T1671" i="109"/>
  <c r="T143" i="110"/>
  <c r="T106" i="109"/>
  <c r="O1654" i="109"/>
  <c r="W742" i="109"/>
  <c r="U3768" i="109"/>
  <c r="N2339" i="109"/>
  <c r="O1676" i="112"/>
  <c r="P1198" i="112"/>
  <c r="P2092" i="109"/>
  <c r="R2235" i="109"/>
  <c r="V1272" i="109"/>
  <c r="T3735" i="109"/>
  <c r="S4080" i="109"/>
  <c r="P57" i="112"/>
  <c r="Q1975" i="112"/>
  <c r="R647" i="112"/>
  <c r="R3822" i="109"/>
  <c r="N853" i="109"/>
  <c r="N175" i="112"/>
  <c r="Y134" i="109"/>
  <c r="N2415" i="112"/>
  <c r="S2744" i="109"/>
  <c r="P1746" i="112"/>
  <c r="S1977" i="109"/>
  <c r="X3031" i="109"/>
  <c r="N2394" i="109"/>
  <c r="O616" i="109"/>
  <c r="V2449" i="109"/>
  <c r="V746" i="109"/>
  <c r="W1714" i="109"/>
  <c r="O400" i="109"/>
  <c r="Q1505" i="109"/>
  <c r="X3872" i="109"/>
  <c r="Q1722" i="112"/>
  <c r="O2214" i="112"/>
  <c r="Q2230" i="112"/>
  <c r="O3772" i="109"/>
  <c r="N765" i="109"/>
  <c r="O3333" i="109"/>
  <c r="O1750" i="112"/>
  <c r="Q3895" i="109"/>
  <c r="V251" i="109"/>
  <c r="O3011" i="109"/>
  <c r="S121" i="110"/>
  <c r="P117" i="112"/>
  <c r="O1069" i="112"/>
  <c r="W2257" i="109"/>
  <c r="N740" i="112"/>
  <c r="W3365" i="109"/>
  <c r="O695" i="112"/>
  <c r="X4095" i="109"/>
  <c r="U1994" i="109"/>
  <c r="W4020" i="109"/>
  <c r="W1728" i="109"/>
  <c r="P3730" i="109"/>
  <c r="O377" i="109"/>
  <c r="P2001" i="109"/>
  <c r="W638" i="109"/>
  <c r="Y968" i="109"/>
  <c r="U1897" i="109"/>
  <c r="U1384" i="109"/>
  <c r="Y3087" i="109"/>
  <c r="U2052" i="109"/>
  <c r="X1150" i="109"/>
  <c r="U1248" i="109"/>
  <c r="O3360" i="109"/>
  <c r="U2724" i="109"/>
  <c r="O1728" i="112"/>
  <c r="Q983" i="112"/>
  <c r="N1631" i="112"/>
  <c r="N4039" i="109"/>
  <c r="Q42" i="110"/>
  <c r="P1528" i="112"/>
  <c r="P2642" i="109"/>
  <c r="V542" i="109"/>
  <c r="W2821" i="109"/>
  <c r="R976" i="109"/>
  <c r="Y4073" i="109"/>
  <c r="L172" i="110"/>
  <c r="N254" i="112"/>
  <c r="N3482" i="109"/>
  <c r="T3428" i="109"/>
  <c r="Y1548" i="109"/>
  <c r="R3546" i="109"/>
  <c r="P869" i="109"/>
  <c r="N4179" i="109"/>
  <c r="Q1725" i="112"/>
  <c r="X2472" i="109"/>
  <c r="N997" i="112"/>
  <c r="P8" i="112"/>
  <c r="S3805" i="109"/>
  <c r="O331" i="112"/>
  <c r="Y3922" i="109"/>
  <c r="S4105" i="109"/>
  <c r="Q76" i="109"/>
  <c r="X3337" i="109"/>
  <c r="V110" i="109"/>
  <c r="X1661" i="109"/>
  <c r="W2793" i="109"/>
  <c r="V1951" i="109"/>
  <c r="V4065" i="109"/>
  <c r="Y3750" i="109"/>
  <c r="U3727" i="109"/>
  <c r="T3043" i="109"/>
  <c r="Y2741" i="109"/>
  <c r="N2971" i="109"/>
  <c r="V2629" i="109"/>
  <c r="N944" i="109"/>
  <c r="N1883" i="112"/>
  <c r="N561" i="112"/>
  <c r="O770" i="112"/>
  <c r="Q3173" i="109"/>
  <c r="O1738" i="112"/>
  <c r="O1163" i="109"/>
  <c r="U14" i="109"/>
  <c r="Z4006" i="109"/>
  <c r="M31" i="110"/>
  <c r="Q2609" i="112"/>
  <c r="V2074" i="109"/>
  <c r="W632" i="109"/>
  <c r="Q1860" i="109"/>
  <c r="N2125" i="112"/>
  <c r="P3086" i="109"/>
  <c r="Q1227" i="109"/>
  <c r="Y2816" i="109"/>
  <c r="Q2043" i="109"/>
  <c r="Q4218" i="109"/>
  <c r="P1696" i="109"/>
  <c r="S2282" i="109"/>
  <c r="N82" i="110"/>
  <c r="Q2310" i="112"/>
  <c r="P71" i="112"/>
  <c r="O2347" i="112"/>
  <c r="U2633" i="109"/>
  <c r="Q3452" i="109"/>
  <c r="T1666" i="109"/>
  <c r="N278" i="112"/>
  <c r="U1654" i="109"/>
  <c r="O2429" i="109"/>
  <c r="T1596" i="109"/>
  <c r="P427" i="109"/>
  <c r="R2593" i="109"/>
  <c r="N1463" i="109"/>
  <c r="O2586" i="109"/>
  <c r="W3362" i="109"/>
  <c r="N2414" i="112"/>
  <c r="O575" i="112"/>
  <c r="R4126" i="109"/>
  <c r="N1974" i="112"/>
  <c r="M112" i="113"/>
  <c r="N3495" i="109"/>
  <c r="T4209" i="109"/>
  <c r="U3201" i="109"/>
  <c r="Q2688" i="112"/>
  <c r="Y2267" i="109"/>
  <c r="L67" i="113"/>
  <c r="Z4327" i="109"/>
  <c r="V2426" i="109"/>
  <c r="W2094" i="109"/>
  <c r="V2198" i="109"/>
  <c r="U2974" i="109"/>
  <c r="R2515" i="112"/>
  <c r="X3516" i="109"/>
  <c r="P4211" i="109"/>
  <c r="S878" i="109"/>
  <c r="J104" i="113"/>
  <c r="S1885" i="109"/>
  <c r="V933" i="109"/>
  <c r="S2441" i="109"/>
  <c r="Q2225" i="109"/>
  <c r="X1914" i="109"/>
  <c r="V1650" i="109"/>
  <c r="K43" i="113"/>
  <c r="Y2194" i="109"/>
  <c r="Q107" i="112"/>
  <c r="Y1010" i="109"/>
  <c r="N139" i="109"/>
  <c r="N2427" i="112"/>
  <c r="Q1778" i="112"/>
  <c r="P3464" i="109"/>
  <c r="Q1864" i="112"/>
  <c r="X3692" i="109"/>
  <c r="O782" i="112"/>
  <c r="P988" i="109"/>
  <c r="P2327" i="112"/>
  <c r="Q434" i="109"/>
  <c r="R1502" i="109"/>
  <c r="T2244" i="109"/>
  <c r="U3513" i="109"/>
  <c r="T1852" i="109"/>
  <c r="W2710" i="109"/>
  <c r="U2038" i="109"/>
  <c r="S1582" i="109"/>
  <c r="V4210" i="109"/>
  <c r="S3467" i="109"/>
  <c r="S2934" i="109"/>
  <c r="R2062" i="112"/>
  <c r="O2319" i="112"/>
  <c r="S1523" i="109"/>
  <c r="O144" i="109"/>
  <c r="N387" i="112"/>
  <c r="X2685" i="109"/>
  <c r="O2646" i="112"/>
  <c r="M68" i="113"/>
  <c r="O4212" i="109"/>
  <c r="Q2133" i="112"/>
  <c r="Y2412" i="109"/>
  <c r="S2331" i="109"/>
  <c r="V455" i="109"/>
  <c r="V4100" i="109"/>
  <c r="R441" i="109"/>
  <c r="P2577" i="112"/>
  <c r="N2742" i="109"/>
  <c r="Q4196" i="109"/>
  <c r="O19" i="112"/>
  <c r="T2477" i="109"/>
  <c r="S403" i="109"/>
  <c r="U2117" i="109"/>
  <c r="Z1078" i="109"/>
  <c r="U2969" i="109"/>
  <c r="Q3131" i="109"/>
  <c r="R1834" i="109"/>
  <c r="T3830" i="109"/>
  <c r="Y2792" i="109"/>
  <c r="W2424" i="109"/>
  <c r="V919" i="109"/>
  <c r="V3547" i="109"/>
  <c r="R3117" i="109"/>
  <c r="O909" i="109"/>
  <c r="O1257" i="112"/>
  <c r="Q1911" i="112"/>
  <c r="T2590" i="109"/>
  <c r="P181" i="110"/>
  <c r="Y575" i="109"/>
  <c r="Q826" i="109"/>
  <c r="V3372" i="109"/>
  <c r="U1464" i="109"/>
  <c r="N2250" i="109"/>
  <c r="P3834" i="109"/>
  <c r="Q57" i="109"/>
  <c r="S3804" i="109"/>
  <c r="R1987" i="109"/>
  <c r="Q2152" i="112"/>
  <c r="V1559" i="109"/>
  <c r="V146" i="109"/>
  <c r="R2272" i="112"/>
  <c r="Q471" i="109"/>
  <c r="T74" i="110"/>
  <c r="R1360" i="109"/>
  <c r="N3288" i="109"/>
  <c r="O200" i="109"/>
  <c r="N461" i="109"/>
  <c r="Y1098" i="109"/>
  <c r="P1318" i="109"/>
  <c r="R1144" i="112"/>
  <c r="Q1681" i="112"/>
  <c r="V2587" i="109"/>
  <c r="N2261" i="109"/>
  <c r="N2798" i="109"/>
  <c r="Q968" i="109"/>
  <c r="Y3785" i="109"/>
  <c r="X3700" i="109"/>
  <c r="Q2018" i="112"/>
  <c r="O204" i="109"/>
  <c r="R1347" i="109"/>
  <c r="L122" i="113"/>
  <c r="O2118" i="112"/>
  <c r="O1236" i="109"/>
  <c r="Q1155" i="112"/>
  <c r="K102" i="110"/>
  <c r="T1709" i="109"/>
  <c r="R1912" i="109"/>
  <c r="N2179" i="112"/>
  <c r="Y26" i="109"/>
  <c r="Y1827" i="109"/>
  <c r="N313" i="112"/>
  <c r="W3837" i="109"/>
  <c r="S4229" i="109"/>
  <c r="P2822" i="109"/>
  <c r="Q123" i="109"/>
  <c r="P2200" i="112"/>
  <c r="Q4220" i="109"/>
  <c r="P2366" i="112"/>
  <c r="Y2704" i="109"/>
  <c r="Q1253" i="109"/>
  <c r="X2700" i="109"/>
  <c r="O1233" i="112"/>
  <c r="P1898" i="109"/>
  <c r="O3059" i="109"/>
  <c r="X3536" i="109"/>
  <c r="P869" i="112"/>
  <c r="N620" i="109"/>
  <c r="N1382" i="112"/>
  <c r="Q760" i="112"/>
  <c r="U3439" i="109"/>
  <c r="N1439" i="112"/>
  <c r="J93" i="113"/>
  <c r="V788" i="109"/>
  <c r="S1198" i="109"/>
  <c r="X2839" i="109"/>
  <c r="Q1201" i="112"/>
  <c r="Z1798" i="109"/>
  <c r="Y1209" i="109"/>
  <c r="Z4345" i="109"/>
  <c r="Y806" i="109"/>
  <c r="P289" i="112"/>
  <c r="O2003" i="109"/>
  <c r="O594" i="112"/>
  <c r="Q197" i="109"/>
  <c r="N58" i="112"/>
  <c r="N2147" i="112"/>
  <c r="W769" i="109"/>
  <c r="O1268" i="112"/>
  <c r="W1298" i="109"/>
  <c r="S4065" i="109"/>
  <c r="W1897" i="109"/>
  <c r="O3331" i="109"/>
  <c r="O2655" i="112"/>
  <c r="X1876" i="109"/>
  <c r="T455" i="109"/>
  <c r="U3828" i="109"/>
  <c r="Q583" i="112"/>
  <c r="T3847" i="109"/>
  <c r="S1551" i="109"/>
  <c r="W3347" i="109"/>
  <c r="Y1252" i="109"/>
  <c r="Z3256" i="109"/>
  <c r="N3767" i="109"/>
  <c r="N1690" i="112"/>
  <c r="S479" i="109"/>
  <c r="T2627" i="109"/>
  <c r="T3012" i="109"/>
  <c r="O1680" i="112"/>
  <c r="N508" i="112"/>
  <c r="W1614" i="109"/>
  <c r="P1202" i="112"/>
  <c r="Q343" i="112"/>
  <c r="T4132" i="109"/>
  <c r="Q316" i="112"/>
  <c r="Z3595" i="109"/>
  <c r="X3549" i="109"/>
  <c r="N1652" i="109"/>
  <c r="Q529" i="109"/>
  <c r="W2384" i="109"/>
  <c r="P2702" i="112"/>
  <c r="N1200" i="112"/>
  <c r="P166" i="110"/>
  <c r="O927" i="112"/>
  <c r="S3479" i="109"/>
  <c r="R2808" i="109"/>
  <c r="W1705" i="109"/>
  <c r="Q155" i="109"/>
  <c r="Q2328" i="112"/>
  <c r="N2313" i="112"/>
  <c r="W206" i="109"/>
  <c r="L118" i="110"/>
  <c r="W3875" i="109"/>
  <c r="N3206" i="109"/>
  <c r="Q179" i="109"/>
  <c r="O2554" i="112"/>
  <c r="W2794" i="109"/>
  <c r="N3868" i="109"/>
  <c r="P2199" i="109"/>
  <c r="T3365" i="109"/>
  <c r="S2299" i="109"/>
  <c r="X558" i="109"/>
  <c r="X1333" i="109"/>
  <c r="Q3508" i="109"/>
  <c r="P1927" i="112"/>
  <c r="R4196" i="109"/>
  <c r="V1154" i="109"/>
  <c r="Q1576" i="109"/>
  <c r="W3910" i="109"/>
  <c r="V3661" i="109"/>
  <c r="T623" i="109"/>
  <c r="W639" i="109"/>
  <c r="V1888" i="109"/>
  <c r="P1307" i="112"/>
  <c r="Q784" i="109"/>
  <c r="N4222" i="109"/>
  <c r="P2421" i="112"/>
  <c r="P335" i="112"/>
  <c r="Q435" i="109"/>
  <c r="R2259" i="109"/>
  <c r="U507" i="109"/>
  <c r="Q573" i="109"/>
  <c r="R3043" i="109"/>
  <c r="N481" i="112"/>
  <c r="Y1329" i="109"/>
  <c r="Q2151" i="112"/>
  <c r="O45" i="112"/>
  <c r="P970" i="109"/>
  <c r="U2785" i="109"/>
  <c r="U868" i="109"/>
  <c r="S2807" i="109"/>
  <c r="U371" i="109"/>
  <c r="Q469" i="109"/>
  <c r="U4050" i="109"/>
  <c r="S28" i="110"/>
  <c r="V1238" i="109"/>
  <c r="O1503" i="112"/>
  <c r="N2009" i="109"/>
  <c r="X2763" i="109"/>
  <c r="S3289" i="109"/>
  <c r="W3296" i="109"/>
  <c r="Q250" i="112"/>
  <c r="X3810" i="109"/>
  <c r="N470" i="112"/>
  <c r="U799" i="109"/>
  <c r="T4292" i="109"/>
  <c r="W1912" i="109"/>
  <c r="U633" i="109"/>
  <c r="P1509" i="112"/>
  <c r="P1943" i="112"/>
  <c r="S3924" i="109"/>
  <c r="K101" i="113"/>
  <c r="P2082" i="112"/>
  <c r="W405" i="109"/>
  <c r="O2699" i="112"/>
  <c r="Y3519" i="109"/>
  <c r="S1209" i="109"/>
  <c r="S2243" i="109"/>
  <c r="S91" i="109"/>
  <c r="N3700" i="109"/>
  <c r="R1486" i="109"/>
  <c r="P507" i="109"/>
  <c r="P330" i="112"/>
  <c r="N2460" i="109"/>
  <c r="N599" i="109"/>
  <c r="R671" i="112"/>
  <c r="W4077" i="109"/>
  <c r="Q2272" i="109"/>
  <c r="Y3810" i="109"/>
  <c r="Y2026" i="109"/>
  <c r="N2567" i="112"/>
  <c r="P2794" i="109"/>
  <c r="X3682" i="109"/>
  <c r="X4103" i="109"/>
  <c r="Y635" i="109"/>
  <c r="M146" i="113"/>
  <c r="X981" i="109"/>
  <c r="R3140" i="109"/>
  <c r="Q1740" i="109"/>
  <c r="P2996" i="109"/>
  <c r="Y3851" i="109"/>
  <c r="T648" i="109"/>
  <c r="P1439" i="112"/>
  <c r="R385" i="109"/>
  <c r="O1889" i="109"/>
  <c r="S654" i="109"/>
  <c r="R2581" i="109"/>
  <c r="P480" i="112"/>
  <c r="R2087" i="109"/>
  <c r="U76" i="109"/>
  <c r="O3398" i="109"/>
  <c r="O2569" i="112"/>
  <c r="L68" i="113"/>
  <c r="Q1018" i="112"/>
  <c r="U3527" i="109"/>
  <c r="O3823" i="109"/>
  <c r="Q112" i="110"/>
  <c r="Q3082" i="109"/>
  <c r="T1387" i="109"/>
  <c r="V4111" i="109"/>
  <c r="W1678" i="109"/>
  <c r="W579" i="109"/>
  <c r="U538" i="109"/>
  <c r="O527" i="112"/>
  <c r="N2478" i="109"/>
  <c r="R1960" i="109"/>
  <c r="K77" i="113"/>
  <c r="P167" i="112"/>
  <c r="P2253" i="109"/>
  <c r="S846" i="109"/>
  <c r="R4235" i="109"/>
  <c r="Q3836" i="109"/>
  <c r="P520" i="112"/>
  <c r="S2660" i="109"/>
  <c r="X1942" i="109"/>
  <c r="Q2710" i="112"/>
  <c r="U3512" i="109"/>
  <c r="L85" i="113"/>
  <c r="O4189" i="109"/>
  <c r="Y895" i="109"/>
  <c r="W3297" i="109"/>
  <c r="S1275" i="109"/>
  <c r="T3109" i="109"/>
  <c r="S1377" i="109"/>
  <c r="Q1275" i="112"/>
  <c r="U1207" i="109"/>
  <c r="W1305" i="109"/>
  <c r="W628" i="109"/>
  <c r="V964" i="109"/>
  <c r="O123" i="112"/>
  <c r="P981" i="112"/>
  <c r="N1593" i="109"/>
  <c r="Y2253" i="109"/>
  <c r="S2732" i="109"/>
  <c r="R263" i="109"/>
  <c r="Y766" i="109"/>
  <c r="O1926" i="112"/>
  <c r="N1932" i="112"/>
  <c r="Q1997" i="109"/>
  <c r="T3429" i="109"/>
  <c r="X4021" i="109"/>
  <c r="W145" i="109"/>
  <c r="O2684" i="112"/>
  <c r="N1552" i="112"/>
  <c r="T53" i="110"/>
  <c r="S2077" i="109"/>
  <c r="O2345" i="112"/>
  <c r="V1528" i="109"/>
  <c r="T1925" i="109"/>
  <c r="Y4285" i="109"/>
  <c r="X1600" i="109"/>
  <c r="R4105" i="109"/>
  <c r="X1517" i="109"/>
  <c r="Z3619" i="109"/>
  <c r="Q763" i="109"/>
  <c r="Y4282" i="109"/>
  <c r="X773" i="109"/>
  <c r="Q400" i="109"/>
  <c r="N2674" i="109"/>
  <c r="T3101" i="109"/>
  <c r="O3762" i="109"/>
  <c r="O2105" i="109"/>
  <c r="Q1127" i="109"/>
  <c r="O2368" i="109"/>
  <c r="V1237" i="109"/>
  <c r="V3805" i="109"/>
  <c r="O310" i="112"/>
  <c r="T87" i="109"/>
  <c r="Y4227" i="109"/>
  <c r="N746" i="109"/>
  <c r="V3089" i="109"/>
  <c r="N24" i="109"/>
  <c r="Y1387" i="109"/>
  <c r="X2800" i="109"/>
  <c r="N363" i="112"/>
  <c r="R3749" i="109"/>
  <c r="R1566" i="112"/>
  <c r="T1202" i="109"/>
  <c r="Q1971" i="109"/>
  <c r="X833" i="109"/>
  <c r="T185" i="109"/>
  <c r="Q481" i="112"/>
  <c r="Q1853" i="112"/>
  <c r="P4129" i="109"/>
  <c r="X3433" i="109"/>
  <c r="N1160" i="112"/>
  <c r="U4173" i="109"/>
  <c r="Q716" i="112"/>
  <c r="J20" i="113"/>
  <c r="N2585" i="109"/>
  <c r="S46" i="110"/>
  <c r="P4308" i="109"/>
  <c r="N4240" i="109"/>
  <c r="P988" i="112"/>
  <c r="V1128" i="109"/>
  <c r="T2342" i="109"/>
  <c r="Q3023" i="109"/>
  <c r="P774" i="112"/>
  <c r="Q1514" i="109"/>
  <c r="P1545" i="112"/>
  <c r="R1992" i="109"/>
  <c r="T1212" i="109"/>
  <c r="X108" i="109"/>
  <c r="O3721" i="109"/>
  <c r="S834" i="109"/>
  <c r="N982" i="109"/>
  <c r="N4231" i="109"/>
  <c r="R1372" i="109"/>
  <c r="N2237" i="109"/>
  <c r="P1180" i="112"/>
  <c r="Y3535" i="109"/>
  <c r="V500" i="109"/>
  <c r="N486" i="112"/>
  <c r="P2303" i="109"/>
  <c r="N2779" i="109"/>
  <c r="T2251" i="109"/>
  <c r="P3691" i="109"/>
  <c r="N2708" i="109"/>
  <c r="R2295" i="109"/>
  <c r="U3506" i="109"/>
  <c r="T1287" i="109"/>
  <c r="N1540" i="112"/>
  <c r="R424" i="112"/>
  <c r="S3154" i="109"/>
  <c r="T3082" i="109"/>
  <c r="V4272" i="109"/>
  <c r="W1695" i="109"/>
  <c r="P2096" i="112"/>
  <c r="U3869" i="109"/>
  <c r="Q2048" i="109"/>
  <c r="O2458" i="109"/>
  <c r="S1020" i="109"/>
  <c r="U3564" i="109"/>
  <c r="Q50" i="109"/>
  <c r="W4116" i="109"/>
  <c r="P62" i="109"/>
  <c r="Z2488" i="109"/>
  <c r="Y3700" i="109"/>
  <c r="V4177" i="109"/>
  <c r="W1203" i="109"/>
  <c r="T2385" i="109"/>
  <c r="S1753" i="109"/>
  <c r="O1292" i="109"/>
  <c r="X3013" i="109"/>
  <c r="Y3795" i="109"/>
  <c r="T1698" i="109"/>
  <c r="Y224" i="109"/>
  <c r="O2248" i="109"/>
  <c r="R961" i="109"/>
  <c r="S4146" i="109"/>
  <c r="S9" i="110"/>
  <c r="N1011" i="112"/>
  <c r="R3023" i="109"/>
  <c r="Q1470" i="112"/>
  <c r="V4142" i="109"/>
  <c r="S1683" i="109"/>
  <c r="Q2570" i="112"/>
  <c r="U3008" i="109"/>
  <c r="T1983" i="109"/>
  <c r="O1322" i="112"/>
  <c r="W191" i="109"/>
  <c r="V3140" i="109"/>
  <c r="Q2617" i="112"/>
  <c r="T2104" i="109"/>
  <c r="Q1617" i="112"/>
  <c r="X2463" i="109"/>
  <c r="P85" i="110"/>
  <c r="N2721" i="109"/>
  <c r="U446" i="109"/>
  <c r="X1283" i="109"/>
  <c r="U2678" i="109"/>
  <c r="X3358" i="109"/>
  <c r="N732" i="109"/>
  <c r="Q3005" i="109"/>
  <c r="R618" i="109"/>
  <c r="N2266" i="109"/>
  <c r="O969" i="112"/>
  <c r="Y762" i="109"/>
  <c r="T3920" i="109"/>
  <c r="X658" i="109"/>
  <c r="P131" i="110"/>
  <c r="Q3069" i="109"/>
  <c r="S3439" i="109"/>
  <c r="Q1751" i="112"/>
  <c r="N3890" i="109"/>
  <c r="O116" i="112"/>
  <c r="V3519" i="109"/>
  <c r="K148" i="110"/>
  <c r="O3784" i="109"/>
  <c r="P1004" i="109"/>
  <c r="T893" i="109"/>
  <c r="Y3335" i="109"/>
  <c r="Y2275" i="109"/>
  <c r="Y210" i="109"/>
  <c r="U3457" i="109"/>
  <c r="K121" i="113"/>
  <c r="Q1632" i="112"/>
  <c r="O1947" i="109"/>
  <c r="T1166" i="109"/>
  <c r="O980" i="112"/>
  <c r="O3171" i="109"/>
  <c r="O230" i="109"/>
  <c r="T2741" i="109"/>
  <c r="S1136" i="109"/>
  <c r="S3527" i="109"/>
  <c r="N1993" i="112"/>
  <c r="T3034" i="109"/>
  <c r="N775" i="109"/>
  <c r="P737" i="109"/>
  <c r="K13" i="110"/>
  <c r="R4182" i="109"/>
  <c r="Q4046" i="109"/>
  <c r="M27" i="113"/>
  <c r="Z2182" i="109"/>
  <c r="U155" i="109"/>
  <c r="O961" i="109"/>
  <c r="P4051" i="109"/>
  <c r="S656" i="109"/>
  <c r="R120" i="109"/>
  <c r="K21" i="113"/>
  <c r="O2065" i="109"/>
  <c r="Q1625" i="112"/>
  <c r="U1317" i="109"/>
  <c r="V1534" i="109"/>
  <c r="R3019" i="109"/>
  <c r="W538" i="109"/>
  <c r="N1013" i="112"/>
  <c r="U4162" i="109"/>
  <c r="R204" i="112"/>
  <c r="Q283" i="112"/>
  <c r="X1906" i="109"/>
  <c r="R4032" i="109"/>
  <c r="S2021" i="109"/>
  <c r="Q3008" i="109"/>
  <c r="Y1623" i="109"/>
  <c r="Q753" i="112"/>
  <c r="R1666" i="109"/>
  <c r="S2088" i="109"/>
  <c r="P753" i="112"/>
  <c r="W1215" i="109"/>
  <c r="U2663" i="109"/>
  <c r="O71" i="109"/>
  <c r="U2812" i="109"/>
  <c r="U864" i="109"/>
  <c r="W3472" i="109"/>
  <c r="V1636" i="109"/>
  <c r="X1208" i="109"/>
  <c r="O341" i="112"/>
  <c r="Y3317" i="109"/>
  <c r="O841" i="112"/>
  <c r="V2364" i="109"/>
  <c r="Y2074" i="109"/>
  <c r="R1339" i="112"/>
  <c r="Q3499" i="109"/>
  <c r="T4176" i="109"/>
  <c r="T86" i="110"/>
  <c r="V1726" i="109"/>
  <c r="U2273" i="109"/>
  <c r="U3048" i="109"/>
  <c r="Z1400" i="109"/>
  <c r="N3710" i="109"/>
  <c r="Q2114" i="112"/>
  <c r="N274" i="112"/>
  <c r="O1395" i="112"/>
  <c r="Q2452" i="112"/>
  <c r="Z1782" i="109"/>
  <c r="N1990" i="109"/>
  <c r="Q850" i="109"/>
  <c r="X1634" i="109"/>
  <c r="U748" i="109"/>
  <c r="N1941" i="112"/>
  <c r="S2478" i="109"/>
  <c r="R1356" i="109"/>
  <c r="Q134" i="110"/>
  <c r="R1253" i="109"/>
  <c r="T631" i="109"/>
  <c r="V2108" i="109"/>
  <c r="R946" i="109"/>
  <c r="S3554" i="109"/>
  <c r="O3669" i="109"/>
  <c r="U3109" i="109"/>
  <c r="O2626" i="109"/>
  <c r="U3126" i="109"/>
  <c r="N1827" i="109"/>
  <c r="Q1401" i="112"/>
  <c r="R910" i="109"/>
  <c r="Z3258" i="109"/>
  <c r="Q1547" i="112"/>
  <c r="Q903" i="109"/>
  <c r="Q2578" i="109"/>
  <c r="W3132" i="109"/>
  <c r="P2231" i="112"/>
  <c r="Q2226" i="112"/>
  <c r="Q3721" i="109"/>
  <c r="S2631" i="109"/>
  <c r="R1021" i="109"/>
  <c r="X1098" i="109"/>
  <c r="N1243" i="112"/>
  <c r="Q784" i="112"/>
  <c r="Y1595" i="109"/>
  <c r="N1898" i="112"/>
  <c r="P3445" i="109"/>
  <c r="Q2387" i="112"/>
  <c r="V1268" i="109"/>
  <c r="P1905" i="109"/>
  <c r="Q2690" i="112"/>
  <c r="V440" i="109"/>
  <c r="S3384" i="109"/>
  <c r="N2019" i="112"/>
  <c r="L43" i="110"/>
  <c r="P2962" i="109"/>
  <c r="N1618" i="112"/>
  <c r="P1164" i="112"/>
  <c r="K40" i="110"/>
  <c r="N1341" i="109"/>
  <c r="Q1154" i="109"/>
  <c r="W3435" i="109"/>
  <c r="N1868" i="112"/>
  <c r="R2414" i="109"/>
  <c r="Q3129" i="109"/>
  <c r="N1337" i="109"/>
  <c r="Y1712" i="109"/>
  <c r="P2676" i="109"/>
  <c r="W3787" i="109"/>
  <c r="Q87" i="109"/>
  <c r="Y899" i="109"/>
  <c r="O3137" i="109"/>
  <c r="V4220" i="109"/>
  <c r="S3762" i="109"/>
  <c r="S3807" i="109"/>
  <c r="P2165" i="112"/>
  <c r="U3701" i="109"/>
  <c r="T179" i="110"/>
  <c r="N2172" i="112"/>
  <c r="N2645" i="109"/>
  <c r="Q1834" i="109"/>
  <c r="O3070" i="109"/>
  <c r="N3918" i="109"/>
  <c r="P2702" i="109"/>
  <c r="Q765" i="112"/>
  <c r="O2331" i="112"/>
  <c r="V3171" i="109"/>
  <c r="P57" i="110"/>
  <c r="P3713" i="109"/>
  <c r="S3187" i="109"/>
  <c r="S4077" i="109"/>
  <c r="U756" i="109"/>
  <c r="W3335" i="109"/>
  <c r="S1182" i="109"/>
  <c r="N3068" i="109"/>
  <c r="T3914" i="109"/>
  <c r="V4302" i="109"/>
  <c r="X3781" i="109"/>
  <c r="V466" i="109"/>
  <c r="X2586" i="109"/>
  <c r="X2749" i="109"/>
  <c r="Y4118" i="109"/>
  <c r="P68" i="112"/>
  <c r="P1663" i="109"/>
  <c r="V1357" i="109"/>
  <c r="T3032" i="109"/>
  <c r="U2395" i="109"/>
  <c r="U2995" i="109"/>
  <c r="T3417" i="109"/>
  <c r="S3532" i="109"/>
  <c r="S3528" i="109"/>
  <c r="U2755" i="109"/>
  <c r="R2294" i="112"/>
  <c r="S3576" i="109"/>
  <c r="O2435" i="109"/>
  <c r="P284" i="112"/>
  <c r="U1674" i="109"/>
  <c r="U3812" i="109"/>
  <c r="N645" i="109"/>
  <c r="U2293" i="109"/>
  <c r="P363" i="112"/>
  <c r="T127" i="109"/>
  <c r="V2249" i="109"/>
  <c r="R2241" i="109"/>
  <c r="X515" i="109"/>
  <c r="O1279" i="109"/>
  <c r="N1913" i="109"/>
  <c r="R3158" i="109"/>
  <c r="T3730" i="109"/>
  <c r="Q1672" i="112"/>
  <c r="O1234" i="109"/>
  <c r="V127" i="109"/>
  <c r="N193" i="109"/>
  <c r="J117" i="113"/>
  <c r="Q3172" i="109"/>
  <c r="P547" i="112"/>
  <c r="N1075" i="112"/>
  <c r="W3844" i="109"/>
  <c r="X1505" i="109"/>
  <c r="N1360" i="109"/>
  <c r="O3943" i="109"/>
  <c r="R1898" i="109"/>
  <c r="O3778" i="109"/>
  <c r="W3194" i="109"/>
  <c r="N555" i="109"/>
  <c r="N1616" i="112"/>
  <c r="N1791" i="112"/>
  <c r="R3198" i="109"/>
  <c r="N2612" i="109"/>
  <c r="U3335" i="109"/>
  <c r="S499" i="109"/>
  <c r="X2624" i="109"/>
  <c r="N1737" i="112"/>
  <c r="P3564" i="109"/>
  <c r="R122" i="109"/>
  <c r="Q849" i="112"/>
  <c r="P232" i="112"/>
  <c r="Q2165" i="112"/>
  <c r="U3853" i="109"/>
  <c r="Y179" i="109"/>
  <c r="O1995" i="112"/>
  <c r="R64" i="109"/>
  <c r="N2444" i="112"/>
  <c r="U2323" i="109"/>
  <c r="N1784" i="112"/>
  <c r="P1635" i="112"/>
  <c r="U2742" i="109"/>
  <c r="N1276" i="112"/>
  <c r="P790" i="112"/>
  <c r="V2778" i="109"/>
  <c r="Y1583" i="109"/>
  <c r="P1207" i="109"/>
  <c r="R2721" i="109"/>
  <c r="U4223" i="109"/>
  <c r="T462" i="109"/>
  <c r="P140" i="109"/>
  <c r="V1098" i="109"/>
  <c r="N1406" i="112"/>
  <c r="K99" i="110"/>
  <c r="S3824" i="109"/>
  <c r="K80" i="113"/>
  <c r="N1318" i="112"/>
  <c r="Q1014" i="112"/>
  <c r="V3570" i="109"/>
  <c r="P999" i="112"/>
  <c r="W3501" i="109"/>
  <c r="X4063" i="109"/>
  <c r="R3742" i="109"/>
  <c r="V862" i="109"/>
  <c r="V2781" i="109"/>
  <c r="R68" i="110"/>
  <c r="R530" i="109"/>
  <c r="T4103" i="109"/>
  <c r="V2634" i="109"/>
  <c r="T887" i="109"/>
  <c r="X1937" i="109"/>
  <c r="T4163" i="109"/>
  <c r="T48" i="109"/>
  <c r="V3691" i="109"/>
  <c r="S2843" i="109"/>
  <c r="O3396" i="109"/>
  <c r="X2707" i="109"/>
  <c r="Q3828" i="109"/>
  <c r="V3865" i="109"/>
  <c r="Y3754" i="109"/>
  <c r="R1545" i="109"/>
  <c r="N745" i="109"/>
  <c r="U1550" i="109"/>
  <c r="P2114" i="109"/>
  <c r="Y1554" i="109"/>
  <c r="N2696" i="109"/>
  <c r="U3136" i="109"/>
  <c r="U2625" i="109"/>
  <c r="X3090" i="109"/>
  <c r="U2018" i="109"/>
  <c r="Q3448" i="109"/>
  <c r="Z1824" i="109"/>
  <c r="N1691" i="112"/>
  <c r="T1941" i="109"/>
  <c r="V1719" i="109"/>
  <c r="Y2452" i="109"/>
  <c r="R2728" i="109"/>
  <c r="R1913" i="109"/>
  <c r="O1131" i="109"/>
  <c r="O2015" i="112"/>
  <c r="U2425" i="109"/>
  <c r="Q2650" i="109"/>
  <c r="Y3878" i="109"/>
  <c r="P4221" i="109"/>
  <c r="N3853" i="109"/>
  <c r="V4038" i="109"/>
  <c r="O2702" i="112"/>
  <c r="T877" i="109"/>
  <c r="L110" i="113"/>
  <c r="R3073" i="109"/>
  <c r="Q242" i="109"/>
  <c r="N2572" i="112"/>
  <c r="V3871" i="109"/>
  <c r="U1633" i="109"/>
  <c r="O1487" i="109"/>
  <c r="R1532" i="109"/>
  <c r="L124" i="113"/>
  <c r="N140" i="112"/>
  <c r="S3136" i="109"/>
  <c r="U2418" i="109"/>
  <c r="N1389" i="112"/>
  <c r="Q1000" i="112"/>
  <c r="N715" i="112"/>
  <c r="N1742" i="112"/>
  <c r="T4054" i="109"/>
  <c r="P2690" i="112"/>
  <c r="O929" i="109"/>
  <c r="Q707" i="112"/>
  <c r="J64" i="113"/>
  <c r="P2536" i="112"/>
  <c r="O1255" i="112"/>
  <c r="L93" i="113"/>
  <c r="T2336" i="109"/>
  <c r="R2739" i="112"/>
  <c r="N1912" i="112"/>
  <c r="O3942" i="109"/>
  <c r="J23" i="110"/>
  <c r="P2252" i="112"/>
  <c r="S157" i="110"/>
  <c r="W3097" i="109"/>
  <c r="T4223" i="109"/>
  <c r="S441" i="109"/>
  <c r="R1226" i="109"/>
  <c r="Q2087" i="112"/>
  <c r="V2934" i="109"/>
  <c r="U2477" i="109"/>
  <c r="P3402" i="109"/>
  <c r="W1991" i="109"/>
  <c r="M70" i="113"/>
  <c r="N59" i="110"/>
  <c r="O1973" i="112"/>
  <c r="T68" i="110"/>
  <c r="P142" i="109"/>
  <c r="L75" i="113"/>
  <c r="V2697" i="109"/>
  <c r="K129" i="110"/>
  <c r="V1621" i="109"/>
  <c r="T2241" i="109"/>
  <c r="N1490" i="112"/>
  <c r="O1181" i="112"/>
  <c r="R128" i="110"/>
  <c r="O1277" i="112"/>
  <c r="P398" i="112"/>
  <c r="N2086" i="112"/>
  <c r="S2344" i="109"/>
  <c r="S3681" i="109"/>
  <c r="V4203" i="109"/>
  <c r="P850" i="112"/>
  <c r="R3735" i="109"/>
  <c r="T2709" i="109"/>
  <c r="X2337" i="109"/>
  <c r="Y2042" i="109"/>
  <c r="N1267" i="112"/>
  <c r="O1907" i="112"/>
  <c r="O3926" i="109"/>
  <c r="X3929" i="109"/>
  <c r="N1233" i="112"/>
  <c r="N814" i="109"/>
  <c r="O13" i="110"/>
  <c r="O104" i="110"/>
  <c r="O1912" i="109"/>
  <c r="O1528" i="112"/>
  <c r="L176" i="113"/>
  <c r="N1498" i="112"/>
  <c r="O897" i="109"/>
  <c r="Q389" i="109"/>
  <c r="P1658" i="112"/>
  <c r="O600" i="109"/>
  <c r="O626" i="109"/>
  <c r="T3716" i="109"/>
  <c r="O516" i="112"/>
  <c r="W4262" i="109"/>
  <c r="Z1789" i="109"/>
  <c r="P861" i="109"/>
  <c r="P44" i="110"/>
  <c r="R857" i="109"/>
  <c r="O528" i="112"/>
  <c r="R2269" i="112"/>
  <c r="Q182" i="112"/>
  <c r="N1051" i="112"/>
  <c r="T1946" i="109"/>
  <c r="X2356" i="109"/>
  <c r="W788" i="109"/>
  <c r="Y2348" i="109"/>
  <c r="N632" i="109"/>
  <c r="Q781" i="109"/>
  <c r="P1266" i="112"/>
  <c r="S3431" i="109"/>
  <c r="P3146" i="109"/>
  <c r="X4172" i="109"/>
  <c r="P1109" i="109"/>
  <c r="N1219" i="112"/>
  <c r="Y4021" i="109"/>
  <c r="O2679" i="112"/>
  <c r="Q1385" i="112"/>
  <c r="V2677" i="109"/>
  <c r="R1228" i="109"/>
  <c r="Q1211" i="112"/>
  <c r="X3513" i="109"/>
  <c r="O1620" i="109"/>
  <c r="O1304" i="112"/>
  <c r="O145" i="109"/>
  <c r="O97" i="110"/>
  <c r="O929" i="112"/>
  <c r="N1619" i="112"/>
  <c r="W2979" i="109"/>
  <c r="R1866" i="109"/>
  <c r="O313" i="112"/>
  <c r="N1956" i="109"/>
  <c r="P1644" i="112"/>
  <c r="X3188" i="109"/>
  <c r="S2579" i="109"/>
  <c r="Q405" i="112"/>
  <c r="O764" i="112"/>
  <c r="N797" i="109"/>
  <c r="M64" i="113"/>
  <c r="P2625" i="112"/>
  <c r="Q2833" i="109"/>
  <c r="X3567" i="109"/>
  <c r="W3770" i="109"/>
  <c r="R2602" i="109"/>
  <c r="O3294" i="109"/>
  <c r="U3515" i="109"/>
  <c r="V3486" i="109"/>
  <c r="N3910" i="109"/>
  <c r="V961" i="109"/>
  <c r="R14" i="110"/>
  <c r="U1292" i="109"/>
  <c r="U3127" i="109"/>
  <c r="N805" i="109"/>
  <c r="N130" i="110"/>
  <c r="R3800" i="109"/>
  <c r="P114" i="112"/>
  <c r="T2965" i="109"/>
  <c r="X3924" i="109"/>
  <c r="N2362" i="109"/>
  <c r="V3790" i="109"/>
  <c r="V40" i="109"/>
  <c r="X107" i="109"/>
  <c r="S4031" i="109"/>
  <c r="P2713" i="109"/>
  <c r="P4162" i="109"/>
  <c r="N2666" i="109"/>
  <c r="O4126" i="109"/>
  <c r="P796" i="109"/>
  <c r="P3565" i="109"/>
  <c r="Y3416" i="109"/>
  <c r="Q1333" i="112"/>
  <c r="Q1726" i="109"/>
  <c r="Q1598" i="109"/>
  <c r="U3574" i="109"/>
  <c r="X3537" i="109"/>
  <c r="O963" i="112"/>
  <c r="Q175" i="110"/>
  <c r="T3822" i="109"/>
  <c r="T2239" i="109"/>
  <c r="R1269" i="109"/>
  <c r="Q1980" i="112"/>
  <c r="O2149" i="112"/>
  <c r="Y4189" i="109"/>
  <c r="X3527" i="109"/>
  <c r="Y4157" i="109"/>
  <c r="N162" i="112"/>
  <c r="W637" i="109"/>
  <c r="L49" i="113"/>
  <c r="T71" i="110"/>
  <c r="Y2421" i="109"/>
  <c r="N161" i="109"/>
  <c r="P26" i="110"/>
  <c r="P1793" i="112"/>
  <c r="Q4078" i="109"/>
  <c r="U2213" i="109"/>
  <c r="N2736" i="109"/>
  <c r="Q1946" i="112"/>
  <c r="Y1874" i="109"/>
  <c r="X1575" i="109"/>
  <c r="T42" i="110"/>
  <c r="S3498" i="109"/>
  <c r="P2727" i="109"/>
  <c r="O1404" i="112"/>
  <c r="W1652" i="109"/>
  <c r="R1865" i="109"/>
  <c r="P766" i="109"/>
  <c r="P720" i="112"/>
  <c r="S1744" i="109"/>
  <c r="O1523" i="112"/>
  <c r="O4138" i="109"/>
  <c r="N1187" i="112"/>
  <c r="U3068" i="109"/>
  <c r="T4233" i="109"/>
  <c r="Q1943" i="112"/>
  <c r="N2428" i="109"/>
  <c r="Q2441" i="112"/>
  <c r="R1654" i="109"/>
  <c r="X2449" i="109"/>
  <c r="X430" i="109"/>
  <c r="O570" i="112"/>
  <c r="P2135" i="112"/>
  <c r="O1896" i="109"/>
  <c r="X792" i="109"/>
  <c r="V2466" i="109"/>
  <c r="P2010" i="109"/>
  <c r="Q2552" i="112"/>
  <c r="U3743" i="109"/>
  <c r="Y781" i="109"/>
  <c r="T3445" i="109"/>
  <c r="X893" i="109"/>
  <c r="N632" i="112"/>
  <c r="N2306" i="109"/>
  <c r="P2645" i="112"/>
  <c r="R3471" i="109"/>
  <c r="R1533" i="109"/>
  <c r="P3486" i="109"/>
  <c r="V3464" i="109"/>
  <c r="R3326" i="109"/>
  <c r="S2104" i="109"/>
  <c r="O1687" i="109"/>
  <c r="W2630" i="109"/>
  <c r="S982" i="109"/>
  <c r="Z3236" i="109"/>
  <c r="O3777" i="109"/>
  <c r="T3890" i="109"/>
  <c r="Q1957" i="109"/>
  <c r="T414" i="109"/>
  <c r="S4230" i="109"/>
  <c r="P1174" i="112"/>
  <c r="Q3823" i="109"/>
  <c r="V1289" i="109"/>
  <c r="L78" i="113"/>
  <c r="S647" i="109"/>
  <c r="X2005" i="109"/>
  <c r="V990" i="109"/>
  <c r="R3707" i="109"/>
  <c r="N2029" i="109"/>
  <c r="Y769" i="109"/>
  <c r="Q555" i="109"/>
  <c r="U558" i="109"/>
  <c r="O2818" i="109"/>
  <c r="R1138" i="109"/>
  <c r="R2277" i="109"/>
  <c r="P3683" i="109"/>
  <c r="P600" i="109"/>
  <c r="Y1693" i="109"/>
  <c r="Q252" i="112"/>
  <c r="W1925" i="109"/>
  <c r="O3373" i="109"/>
  <c r="U1646" i="109"/>
  <c r="S2375" i="109"/>
  <c r="Y1133" i="109"/>
  <c r="V4041" i="109"/>
  <c r="Z2856" i="109"/>
  <c r="O1521" i="109"/>
  <c r="X2080" i="109"/>
  <c r="L101" i="113"/>
  <c r="P115" i="110"/>
  <c r="S1665" i="109"/>
  <c r="N1223" i="112"/>
  <c r="S506" i="109"/>
  <c r="W3819" i="109"/>
  <c r="Z3260" i="109"/>
  <c r="O2585" i="112"/>
  <c r="Q2436" i="112"/>
  <c r="J157" i="110"/>
  <c r="U2197" i="109"/>
  <c r="Q143" i="109"/>
  <c r="T101" i="110"/>
  <c r="P1258" i="112"/>
  <c r="Q1960" i="112"/>
  <c r="P635" i="109"/>
  <c r="S4039" i="109"/>
  <c r="U190" i="109"/>
  <c r="X3143" i="109"/>
  <c r="U82" i="109"/>
  <c r="T1839" i="109"/>
  <c r="P2230" i="112"/>
  <c r="X3370" i="109"/>
  <c r="X902" i="109"/>
  <c r="S2236" i="109"/>
  <c r="U218" i="109"/>
  <c r="O3061" i="109"/>
  <c r="X2325" i="109"/>
  <c r="O739" i="109"/>
  <c r="R1697" i="109"/>
  <c r="Z2859" i="109"/>
  <c r="P2391" i="112"/>
  <c r="X3303" i="109"/>
  <c r="N941" i="112"/>
  <c r="W2582" i="109"/>
  <c r="R2476" i="109"/>
  <c r="X3129" i="109"/>
  <c r="X3100" i="109"/>
  <c r="P2701" i="109"/>
  <c r="S223" i="109"/>
  <c r="V3113" i="109"/>
  <c r="Y2096" i="109"/>
  <c r="Y3870" i="109"/>
  <c r="W3902" i="109"/>
  <c r="T1201" i="109"/>
  <c r="S1477" i="109"/>
  <c r="U2343" i="109"/>
  <c r="Z3620" i="109"/>
  <c r="U3093" i="109"/>
  <c r="P2138" i="112"/>
  <c r="Y3095" i="109"/>
  <c r="O2556" i="112"/>
  <c r="S2741" i="109"/>
  <c r="S1656" i="109"/>
  <c r="P4209" i="109"/>
  <c r="S71" i="110"/>
  <c r="R956" i="109"/>
  <c r="P3492" i="109"/>
  <c r="P1309" i="109"/>
  <c r="S2228" i="109"/>
  <c r="O2636" i="112"/>
  <c r="U2717" i="109"/>
  <c r="S3008" i="109"/>
  <c r="N945" i="109"/>
  <c r="Q240" i="109"/>
  <c r="N780" i="112"/>
  <c r="Q2372" i="112"/>
  <c r="S1139" i="109"/>
  <c r="X4077" i="109"/>
  <c r="P570" i="112"/>
  <c r="M11" i="110"/>
  <c r="O520" i="112"/>
  <c r="Y1006" i="109"/>
  <c r="R4076" i="109"/>
  <c r="X2427" i="109"/>
  <c r="U1622" i="109"/>
  <c r="N1519" i="112"/>
  <c r="O934" i="112"/>
  <c r="O2696" i="112"/>
  <c r="P1520" i="112"/>
  <c r="S3943" i="109"/>
  <c r="U1493" i="109"/>
  <c r="O1032" i="112"/>
  <c r="O1473" i="112"/>
  <c r="V1664" i="109"/>
  <c r="U98" i="110"/>
  <c r="U750" i="109"/>
  <c r="O3659" i="109"/>
  <c r="N2239" i="112"/>
  <c r="R4055" i="109"/>
  <c r="S1966" i="109"/>
  <c r="X2759" i="109"/>
  <c r="X2262" i="109"/>
  <c r="U2368" i="109"/>
  <c r="O1066" i="112"/>
  <c r="Q2777" i="109"/>
  <c r="Q1891" i="109"/>
  <c r="P1164" i="109"/>
  <c r="W1932" i="109"/>
  <c r="Y1180" i="109"/>
  <c r="Y1674" i="109"/>
  <c r="V3863" i="109"/>
  <c r="Y1237" i="109"/>
  <c r="Y2086" i="109"/>
  <c r="Q1991" i="109"/>
  <c r="O858" i="109"/>
  <c r="P1463" i="109"/>
  <c r="U2363" i="109"/>
  <c r="O620" i="109"/>
  <c r="Q2348" i="109"/>
  <c r="T2419" i="109"/>
  <c r="W3454" i="109"/>
  <c r="S4051" i="109"/>
  <c r="Q586" i="112"/>
  <c r="Y3867" i="109"/>
  <c r="Y1629" i="109"/>
  <c r="U49" i="109"/>
  <c r="O2418" i="112"/>
  <c r="J8" i="110"/>
  <c r="J36" i="113"/>
  <c r="R791" i="109"/>
  <c r="N525" i="112"/>
  <c r="O1163" i="112"/>
  <c r="O1938" i="112"/>
  <c r="R4255" i="109"/>
  <c r="P2395" i="109"/>
  <c r="M53" i="110"/>
  <c r="T3178" i="109"/>
  <c r="Q4227" i="109"/>
  <c r="Y1663" i="109"/>
  <c r="R3519" i="109"/>
  <c r="O4026" i="109"/>
  <c r="N1258" i="112"/>
  <c r="N2181" i="112"/>
  <c r="Q2390" i="112"/>
  <c r="Q3128" i="109"/>
  <c r="O75" i="112"/>
  <c r="P750" i="109"/>
  <c r="O1220" i="112"/>
  <c r="P93" i="112"/>
  <c r="U3497" i="109"/>
  <c r="W4206" i="109"/>
  <c r="T3769" i="109"/>
  <c r="Q2719" i="109"/>
  <c r="P1106" i="109"/>
  <c r="X479" i="109"/>
  <c r="T3707" i="109"/>
  <c r="O1843" i="112"/>
  <c r="Q4142" i="109"/>
  <c r="L176" i="110"/>
  <c r="P2099" i="112"/>
  <c r="Y3129" i="109"/>
  <c r="X10" i="109"/>
  <c r="X3211" i="109"/>
  <c r="K26" i="113"/>
  <c r="T1215" i="109"/>
  <c r="W1134" i="109"/>
  <c r="T1496" i="109"/>
  <c r="P4058" i="109"/>
  <c r="N358" i="112"/>
  <c r="P972" i="112"/>
  <c r="N2840" i="109"/>
  <c r="S2011" i="109"/>
  <c r="N2280" i="109"/>
  <c r="V3445" i="109"/>
  <c r="W527" i="109"/>
  <c r="S3536" i="109"/>
  <c r="R2301" i="109"/>
  <c r="S1906" i="109"/>
  <c r="S1669" i="109"/>
  <c r="V1939" i="109"/>
  <c r="W4225" i="109"/>
  <c r="Q507" i="112"/>
  <c r="N1833" i="109"/>
  <c r="Q1609" i="109"/>
  <c r="Y2005" i="109"/>
  <c r="N169" i="112"/>
  <c r="Y466" i="109"/>
  <c r="W2604" i="109"/>
  <c r="O2545" i="112"/>
  <c r="Y3461" i="109"/>
  <c r="Q1912" i="112"/>
  <c r="X18" i="109"/>
  <c r="R897" i="112"/>
  <c r="X1373" i="109"/>
  <c r="R478" i="109"/>
  <c r="R36" i="109"/>
  <c r="W3294" i="109"/>
  <c r="X3937" i="109"/>
  <c r="R1891" i="109"/>
  <c r="Q1685" i="109"/>
  <c r="O411" i="109"/>
  <c r="N223" i="109"/>
  <c r="T1203" i="109"/>
  <c r="R274" i="109"/>
  <c r="Y4240" i="109"/>
  <c r="U1909" i="109"/>
  <c r="V1504" i="109"/>
  <c r="N1539" i="112"/>
  <c r="Z669" i="109"/>
  <c r="W891" i="109"/>
  <c r="U1972" i="109"/>
  <c r="J28" i="113"/>
  <c r="T2794" i="109"/>
  <c r="N2376" i="109"/>
  <c r="S4163" i="109"/>
  <c r="P3044" i="109"/>
  <c r="U3105" i="109"/>
  <c r="O1623" i="112"/>
  <c r="P71" i="110"/>
  <c r="V1703" i="109"/>
  <c r="T3753" i="109"/>
  <c r="S151" i="110"/>
  <c r="O1962" i="112"/>
  <c r="S3354" i="109"/>
  <c r="N4254" i="109"/>
  <c r="Q713" i="112"/>
  <c r="Z1442" i="109"/>
  <c r="V2320" i="109"/>
  <c r="O2643" i="112"/>
  <c r="O804" i="112"/>
  <c r="V177" i="109"/>
  <c r="U2299" i="109"/>
  <c r="X970" i="109"/>
  <c r="Q944" i="112"/>
  <c r="R3937" i="109"/>
  <c r="Q1961" i="112"/>
  <c r="R2291" i="109"/>
  <c r="Y922" i="109"/>
  <c r="R1272" i="109"/>
  <c r="Q474" i="109"/>
  <c r="N2480" i="109"/>
  <c r="O524" i="112"/>
  <c r="S3545" i="109"/>
  <c r="S1226" i="109"/>
  <c r="N3419" i="109"/>
  <c r="N757" i="112"/>
  <c r="Y1677" i="109"/>
  <c r="Q1495" i="109"/>
  <c r="R3179" i="109"/>
  <c r="U1564" i="109"/>
  <c r="O3084" i="109"/>
  <c r="P48" i="112"/>
  <c r="T1258" i="109"/>
  <c r="N844" i="112"/>
  <c r="N237" i="109"/>
  <c r="R1481" i="109"/>
  <c r="N628" i="112"/>
  <c r="R2755" i="112"/>
  <c r="Y3197" i="109"/>
  <c r="N1267" i="109"/>
  <c r="Y2028" i="109"/>
  <c r="N1948" i="109"/>
  <c r="P2224" i="112"/>
  <c r="W3525" i="109"/>
  <c r="U1333" i="109"/>
  <c r="V1684" i="109"/>
  <c r="P916" i="109"/>
  <c r="X1363" i="109"/>
  <c r="U88" i="110"/>
  <c r="S805" i="109"/>
  <c r="P2185" i="112"/>
  <c r="P1879" i="112"/>
  <c r="N260" i="112"/>
  <c r="W744" i="109"/>
  <c r="P1305" i="109"/>
  <c r="O3903" i="109"/>
  <c r="N2086" i="109"/>
  <c r="T3462" i="109"/>
  <c r="V605" i="109"/>
  <c r="T769" i="109"/>
  <c r="Q184" i="109"/>
  <c r="O2283" i="109"/>
  <c r="O1726" i="112"/>
  <c r="Y811" i="109"/>
  <c r="Y2243" i="109"/>
  <c r="S1003" i="109"/>
  <c r="P1425" i="112"/>
  <c r="T3349" i="109"/>
  <c r="V2598" i="109"/>
  <c r="R3446" i="109"/>
  <c r="O2185" i="112"/>
  <c r="X3348" i="109"/>
  <c r="Q1091" i="112"/>
  <c r="N2679" i="112"/>
  <c r="P359" i="112"/>
  <c r="Q132" i="110"/>
  <c r="R4276" i="109"/>
  <c r="X3375" i="109"/>
  <c r="R4050" i="109"/>
  <c r="Q2172" i="112"/>
  <c r="X4298" i="109"/>
  <c r="P651" i="109"/>
  <c r="O3106" i="109"/>
  <c r="V1592" i="109"/>
  <c r="Q2758" i="109"/>
  <c r="R2022" i="109"/>
  <c r="Y1296" i="109"/>
  <c r="N2962" i="109"/>
  <c r="O4052" i="109"/>
  <c r="Y2681" i="109"/>
  <c r="O1385" i="112"/>
  <c r="V841" i="109"/>
  <c r="O1294" i="109"/>
  <c r="W1482" i="109"/>
  <c r="Y3899" i="109"/>
  <c r="S3718" i="109"/>
  <c r="U3351" i="109"/>
  <c r="Y1830" i="109"/>
  <c r="T2230" i="109"/>
  <c r="N2139" i="112"/>
  <c r="K49" i="113"/>
  <c r="W4283" i="109"/>
  <c r="R4218" i="109"/>
  <c r="R1711" i="109"/>
  <c r="Y3508" i="109"/>
  <c r="Q3782" i="109"/>
  <c r="T4093" i="109"/>
  <c r="Q2150" i="112"/>
  <c r="P578" i="109"/>
  <c r="Q1732" i="112"/>
  <c r="V286" i="109"/>
  <c r="M138" i="113"/>
  <c r="T1274" i="109"/>
  <c r="W1860" i="109"/>
  <c r="O12" i="110"/>
  <c r="P4234" i="109"/>
  <c r="O151" i="112"/>
  <c r="S608" i="109"/>
  <c r="N1148" i="109"/>
  <c r="U2381" i="109"/>
  <c r="U145" i="109"/>
  <c r="T3097" i="109"/>
  <c r="U3535" i="109"/>
  <c r="R2057" i="109"/>
  <c r="S585" i="109"/>
  <c r="P1920" i="112"/>
  <c r="V2835" i="109"/>
  <c r="V2284" i="109"/>
  <c r="Y2336" i="109"/>
  <c r="R3464" i="109"/>
  <c r="O2401" i="112"/>
  <c r="P2012" i="112"/>
  <c r="V3830" i="109"/>
  <c r="K135" i="113"/>
  <c r="P131" i="112"/>
  <c r="Q68" i="109"/>
  <c r="T373" i="109"/>
  <c r="W1697" i="109"/>
  <c r="Q4267" i="109"/>
  <c r="T797" i="109"/>
  <c r="N2643" i="109"/>
  <c r="Y979" i="109"/>
  <c r="N934" i="109"/>
  <c r="R1256" i="109"/>
  <c r="T434" i="109"/>
  <c r="V3538" i="109"/>
  <c r="S2223" i="109"/>
  <c r="O1197" i="112"/>
  <c r="Y3558" i="109"/>
  <c r="U2776" i="109"/>
  <c r="X899" i="109"/>
  <c r="R2802" i="109"/>
  <c r="O1943" i="112"/>
  <c r="N1637" i="109"/>
  <c r="O1258" i="112"/>
  <c r="Y843" i="109"/>
  <c r="N2470" i="109"/>
  <c r="R2396" i="109"/>
  <c r="O1945" i="112"/>
  <c r="T4240" i="109"/>
  <c r="O1889" i="112"/>
  <c r="V1325" i="109"/>
  <c r="N842" i="109"/>
  <c r="T3781" i="109"/>
  <c r="S3094" i="109"/>
  <c r="W4185" i="109"/>
  <c r="N2777" i="109"/>
  <c r="N2658" i="112"/>
  <c r="U3862" i="109"/>
  <c r="V4258" i="109"/>
  <c r="M75" i="113"/>
  <c r="P1695" i="109"/>
  <c r="X891" i="109"/>
  <c r="P1413" i="112"/>
  <c r="W1600" i="109"/>
  <c r="N123" i="110"/>
  <c r="J168" i="110"/>
  <c r="X2453" i="109"/>
  <c r="Y3545" i="109"/>
  <c r="W77" i="109"/>
  <c r="O793" i="112"/>
  <c r="Q431" i="109"/>
  <c r="O767" i="112"/>
  <c r="T3435" i="109"/>
  <c r="Q2982" i="109"/>
  <c r="N164" i="109"/>
  <c r="L50" i="113"/>
  <c r="X1014" i="109"/>
  <c r="U176" i="110"/>
  <c r="T1123" i="109"/>
  <c r="O1310" i="109"/>
  <c r="O3205" i="109"/>
  <c r="R3656" i="109"/>
  <c r="X3656" i="109"/>
  <c r="Q311" i="112"/>
  <c r="O855" i="112"/>
  <c r="P771" i="112"/>
  <c r="V3728" i="109"/>
  <c r="Q1573" i="109"/>
  <c r="O3689" i="109"/>
  <c r="X445" i="109"/>
  <c r="U2581" i="109"/>
  <c r="Q15" i="110"/>
  <c r="Q1193" i="112"/>
  <c r="V234" i="109"/>
  <c r="R2367" i="109"/>
  <c r="P2116" i="112"/>
  <c r="P2455" i="112"/>
  <c r="N4262" i="109"/>
  <c r="N58" i="110"/>
  <c r="U465" i="109"/>
  <c r="W3053" i="109"/>
  <c r="P1533" i="109"/>
  <c r="Q259" i="112"/>
  <c r="N2015" i="109"/>
  <c r="P299" i="112"/>
  <c r="Y3332" i="109"/>
  <c r="X2937" i="109"/>
  <c r="Y3209" i="109"/>
  <c r="U4075" i="109"/>
  <c r="X4033" i="109"/>
  <c r="O526" i="112"/>
  <c r="S799" i="109"/>
  <c r="S634" i="109"/>
  <c r="Q2308" i="112"/>
  <c r="Q2922" i="109"/>
  <c r="P1538" i="112"/>
  <c r="O953" i="109"/>
  <c r="N2669" i="112"/>
  <c r="Q1723" i="109"/>
  <c r="Q286" i="109"/>
  <c r="N3311" i="109"/>
  <c r="Y1464" i="109"/>
  <c r="S1221" i="109"/>
  <c r="T1576" i="109"/>
  <c r="W1951" i="109"/>
  <c r="Q59" i="109"/>
  <c r="L148" i="113"/>
  <c r="Q2701" i="109"/>
  <c r="P2076" i="109"/>
  <c r="P2970" i="109"/>
  <c r="Q491" i="109"/>
  <c r="O639" i="112"/>
  <c r="T2955" i="109"/>
  <c r="W1879" i="109"/>
  <c r="P3734" i="109"/>
  <c r="Q2112" i="112"/>
  <c r="W1753" i="109"/>
  <c r="U4158" i="109"/>
  <c r="Y3105" i="109"/>
  <c r="U4243" i="109"/>
  <c r="T2320" i="109"/>
  <c r="Q166" i="109"/>
  <c r="P693" i="112"/>
  <c r="S2345" i="109"/>
  <c r="Y1872" i="109"/>
  <c r="Y2819" i="109"/>
  <c r="O2953" i="109"/>
  <c r="U2201" i="109"/>
  <c r="N1421" i="112"/>
  <c r="O778" i="112"/>
  <c r="P1669" i="112"/>
  <c r="V2645" i="109"/>
  <c r="O4127" i="109"/>
  <c r="P3392" i="109"/>
  <c r="S2956" i="109"/>
  <c r="O1174" i="112"/>
  <c r="N1358" i="109"/>
  <c r="N171" i="110"/>
  <c r="X2674" i="109"/>
  <c r="P374" i="109"/>
  <c r="U1870" i="109"/>
  <c r="T1699" i="109"/>
  <c r="P558" i="109"/>
  <c r="U4084" i="109"/>
  <c r="O844" i="109"/>
  <c r="Y3933" i="109"/>
  <c r="V273" i="109"/>
  <c r="Q2404" i="109"/>
  <c r="Q561" i="109"/>
  <c r="Q1365" i="109"/>
  <c r="Z3968" i="109"/>
  <c r="O407" i="109"/>
  <c r="X3472" i="109"/>
  <c r="X157" i="109"/>
  <c r="X815" i="109"/>
  <c r="R2623" i="109"/>
  <c r="U4150" i="109"/>
  <c r="U990" i="109"/>
  <c r="O2355" i="112"/>
  <c r="Q848" i="112"/>
  <c r="X2814" i="109"/>
  <c r="W1553" i="109"/>
  <c r="V4197" i="109"/>
  <c r="Q2847" i="109"/>
  <c r="R433" i="109"/>
  <c r="Y3007" i="109"/>
  <c r="W2209" i="109"/>
  <c r="V2795" i="109"/>
  <c r="Y2417" i="109"/>
  <c r="T1904" i="109"/>
  <c r="X473" i="109"/>
  <c r="P1210" i="109"/>
  <c r="V1603" i="109"/>
  <c r="W1243" i="109"/>
  <c r="Z1401" i="109"/>
  <c r="U87" i="110"/>
  <c r="Q695" i="112"/>
  <c r="O2204" i="109"/>
  <c r="V2951" i="109"/>
  <c r="R3466" i="109"/>
  <c r="V1112" i="109"/>
  <c r="R615" i="109"/>
  <c r="P1690" i="112"/>
  <c r="N2251" i="109"/>
  <c r="O54" i="112"/>
  <c r="O1402" i="112"/>
  <c r="R899" i="112"/>
  <c r="P554" i="112"/>
  <c r="P4094" i="109"/>
  <c r="T3112" i="109"/>
  <c r="N3183" i="109"/>
  <c r="O3705" i="109"/>
  <c r="Q89" i="109"/>
  <c r="Q1172" i="112"/>
  <c r="O3179" i="109"/>
  <c r="Q2271" i="109"/>
  <c r="X3300" i="109"/>
  <c r="S2604" i="109"/>
  <c r="U1541" i="109"/>
  <c r="P2140" i="112"/>
  <c r="Q568" i="112"/>
  <c r="R895" i="109"/>
  <c r="N1554" i="109"/>
  <c r="S372" i="109"/>
  <c r="Q1717" i="109"/>
  <c r="R552" i="109"/>
  <c r="S3054" i="109"/>
  <c r="R504" i="109"/>
  <c r="X270" i="109"/>
  <c r="X2040" i="109"/>
  <c r="X2462" i="109"/>
  <c r="R2962" i="109"/>
  <c r="U3511" i="109"/>
  <c r="S2293" i="109"/>
  <c r="Q4225" i="109"/>
  <c r="S175" i="110"/>
  <c r="P258" i="112"/>
  <c r="P633" i="112"/>
  <c r="P2407" i="109"/>
  <c r="R4233" i="109"/>
  <c r="S4306" i="109"/>
  <c r="O1773" i="112"/>
  <c r="O779" i="112"/>
  <c r="W442" i="109"/>
  <c r="N2396" i="109"/>
  <c r="O55" i="112"/>
  <c r="U2953" i="109"/>
  <c r="W3133" i="109"/>
  <c r="T1702" i="109"/>
  <c r="R1939" i="109"/>
  <c r="V3934" i="109"/>
  <c r="P1544" i="109"/>
  <c r="W2705" i="109"/>
  <c r="Q1272" i="112"/>
  <c r="Q1241" i="109"/>
  <c r="S737" i="109"/>
  <c r="U3300" i="109"/>
  <c r="S3655" i="109"/>
  <c r="S1620" i="109"/>
  <c r="R2335" i="109"/>
  <c r="X1976" i="109"/>
  <c r="X3892" i="109"/>
  <c r="W1143" i="109"/>
  <c r="X3184" i="109"/>
  <c r="U1328" i="109"/>
  <c r="V2722" i="109"/>
  <c r="P3430" i="109"/>
  <c r="Q4057" i="109"/>
  <c r="Y3127" i="109"/>
  <c r="T4158" i="109"/>
  <c r="U2626" i="109"/>
  <c r="R2046" i="112"/>
  <c r="P2299" i="109"/>
  <c r="N1838" i="109"/>
  <c r="N2287" i="109"/>
  <c r="T1478" i="109"/>
  <c r="X2431" i="109"/>
  <c r="T3347" i="109"/>
  <c r="R3029" i="109"/>
  <c r="W2038" i="109"/>
  <c r="Y3114" i="109"/>
  <c r="Y1752" i="109"/>
  <c r="V3349" i="109"/>
  <c r="U2083" i="109"/>
  <c r="O933" i="109"/>
  <c r="Q3757" i="109"/>
  <c r="W3318" i="109"/>
  <c r="S115" i="110"/>
  <c r="S1632" i="109"/>
  <c r="O3863" i="109"/>
  <c r="V522" i="109"/>
  <c r="Y3827" i="109"/>
  <c r="V424" i="109"/>
  <c r="S3427" i="109"/>
  <c r="V4175" i="109"/>
  <c r="N807" i="109"/>
  <c r="R428" i="112"/>
  <c r="U1703" i="109"/>
  <c r="R2590" i="109"/>
  <c r="N761" i="112"/>
  <c r="X1726" i="109"/>
  <c r="N3106" i="109"/>
  <c r="T1020" i="109"/>
  <c r="V570" i="109"/>
  <c r="Y2303" i="109"/>
  <c r="S2312" i="109"/>
  <c r="Y3913" i="109"/>
  <c r="J37" i="110"/>
  <c r="T127" i="110"/>
  <c r="P2745" i="109"/>
  <c r="T2058" i="109"/>
  <c r="M178" i="110"/>
  <c r="Y429" i="109"/>
  <c r="R1128" i="109"/>
  <c r="N3744" i="109"/>
  <c r="S1350" i="109"/>
  <c r="R1905" i="109"/>
  <c r="X2713" i="109"/>
  <c r="Q2561" i="112"/>
  <c r="P2430" i="112"/>
  <c r="P3149" i="109"/>
  <c r="V4103" i="109"/>
  <c r="P1491" i="112"/>
  <c r="U152" i="110"/>
  <c r="O4237" i="109"/>
  <c r="W2028" i="109"/>
  <c r="U1750" i="109"/>
  <c r="P3384" i="109"/>
  <c r="P1186" i="109"/>
  <c r="R4278" i="109"/>
  <c r="Q2634" i="112"/>
  <c r="Q501" i="109"/>
  <c r="Z1825" i="109"/>
  <c r="O53" i="112"/>
  <c r="P401" i="109"/>
  <c r="O3496" i="109"/>
  <c r="O82" i="112"/>
  <c r="R134" i="110"/>
  <c r="N3211" i="109"/>
  <c r="M73" i="110"/>
  <c r="U3713" i="109"/>
  <c r="P2405" i="112"/>
  <c r="R2731" i="112"/>
  <c r="N2393" i="112"/>
  <c r="W765" i="109"/>
  <c r="Q2211" i="112"/>
  <c r="N2642" i="109"/>
  <c r="X874" i="109"/>
  <c r="N4196" i="109"/>
  <c r="Y2325" i="109"/>
  <c r="S3916" i="109"/>
  <c r="W3840" i="109"/>
  <c r="Y2355" i="109"/>
  <c r="O3374" i="109"/>
  <c r="O3782" i="109"/>
  <c r="W771" i="109"/>
  <c r="W3032" i="109"/>
  <c r="S2449" i="109"/>
  <c r="O521" i="112"/>
  <c r="Y3767" i="109"/>
  <c r="O148" i="112"/>
  <c r="N821" i="112"/>
  <c r="P597" i="112"/>
  <c r="N129" i="110"/>
  <c r="W975" i="109"/>
  <c r="Q2534" i="112"/>
  <c r="Q1966" i="112"/>
  <c r="W1140" i="109"/>
  <c r="O1914" i="109"/>
  <c r="Q921" i="109"/>
  <c r="Q1529" i="109"/>
  <c r="U3545" i="109"/>
  <c r="R169" i="109"/>
  <c r="P1127" i="109"/>
  <c r="R4142" i="109"/>
  <c r="W3340" i="109"/>
  <c r="R12" i="110"/>
  <c r="P1174" i="109"/>
  <c r="P1633" i="109"/>
  <c r="T3287" i="109"/>
  <c r="Y2424" i="109"/>
  <c r="W1638" i="109"/>
  <c r="X2208" i="109"/>
  <c r="R3819" i="109"/>
  <c r="U1537" i="109"/>
  <c r="R4227" i="109"/>
  <c r="O2846" i="109"/>
  <c r="U3370" i="109"/>
  <c r="O1329" i="112"/>
  <c r="W1623" i="109"/>
  <c r="R1963" i="109"/>
  <c r="V3552" i="109"/>
  <c r="P58" i="112"/>
  <c r="Q1667" i="112"/>
  <c r="V118" i="109"/>
  <c r="O1866" i="109"/>
  <c r="P3688" i="109"/>
  <c r="S3153" i="109"/>
  <c r="R1983" i="109"/>
  <c r="Q177" i="110"/>
  <c r="T1649" i="109"/>
  <c r="X2209" i="109"/>
  <c r="P20" i="109"/>
  <c r="T871" i="109"/>
  <c r="N3685" i="109"/>
  <c r="O3527" i="109"/>
  <c r="T4238" i="109"/>
  <c r="P1409" i="112"/>
  <c r="S3810" i="109"/>
  <c r="Y2951" i="109"/>
  <c r="N4159" i="109"/>
  <c r="W1272" i="109"/>
  <c r="N71" i="110"/>
  <c r="S1357" i="109"/>
  <c r="T906" i="109"/>
  <c r="T2727" i="109"/>
  <c r="V3086" i="109"/>
  <c r="Y4307" i="109"/>
  <c r="Y2655" i="109"/>
  <c r="R3328" i="109"/>
  <c r="X2770" i="109"/>
  <c r="W3292" i="109"/>
  <c r="Y1985" i="109"/>
  <c r="Z4352" i="109"/>
  <c r="R2044" i="112"/>
  <c r="W1259" i="109"/>
  <c r="P1535" i="112"/>
  <c r="S3525" i="109"/>
  <c r="O3924" i="109"/>
  <c r="T3207" i="109"/>
  <c r="O939" i="109"/>
  <c r="X1531" i="109"/>
  <c r="O3430" i="109"/>
  <c r="N1244" i="109"/>
  <c r="O2579" i="109"/>
  <c r="O2695" i="112"/>
  <c r="W3419" i="109"/>
  <c r="Y2724" i="109"/>
  <c r="Q2146" i="112"/>
  <c r="Y555" i="109"/>
  <c r="S3201" i="109"/>
  <c r="N2662" i="109"/>
  <c r="N2370" i="109"/>
  <c r="N1381" i="109"/>
  <c r="Q780" i="109"/>
  <c r="P1687" i="109"/>
  <c r="R794" i="109"/>
  <c r="P1255" i="109"/>
  <c r="N395" i="109"/>
  <c r="R2106" i="109"/>
  <c r="X958" i="109"/>
  <c r="P3520" i="109"/>
  <c r="P3128" i="109"/>
  <c r="N1081" i="112"/>
  <c r="P2187" i="112"/>
  <c r="R648" i="112"/>
  <c r="P754" i="112"/>
  <c r="Y2250" i="109"/>
  <c r="V3513" i="109"/>
  <c r="R679" i="112"/>
  <c r="P4127" i="109"/>
  <c r="U2658" i="109"/>
  <c r="P1543" i="112"/>
  <c r="J98" i="110"/>
  <c r="X4191" i="109"/>
  <c r="O2457" i="112"/>
  <c r="X522" i="109"/>
  <c r="N3012" i="109"/>
  <c r="V4243" i="109"/>
  <c r="S3701" i="109"/>
  <c r="W751" i="109"/>
  <c r="W3069" i="109"/>
  <c r="O2645" i="109"/>
  <c r="X2676" i="109"/>
  <c r="V1340" i="109"/>
  <c r="N955" i="109"/>
  <c r="S1621" i="109"/>
  <c r="P2464" i="109"/>
  <c r="O2408" i="112"/>
  <c r="V1595" i="109"/>
  <c r="R206" i="112"/>
  <c r="O984" i="112"/>
  <c r="X3167" i="109"/>
  <c r="U2253" i="109"/>
  <c r="X2038" i="109"/>
  <c r="W864" i="109"/>
  <c r="P4059" i="109"/>
  <c r="N3113" i="109"/>
  <c r="O2735" i="109"/>
  <c r="Y2286" i="109"/>
  <c r="N1301" i="112"/>
  <c r="O4236" i="109"/>
  <c r="R1549" i="109"/>
  <c r="S2382" i="109"/>
  <c r="Q1484" i="112"/>
  <c r="P74" i="110"/>
  <c r="L175" i="110"/>
  <c r="P3519" i="109"/>
  <c r="O3775" i="109"/>
  <c r="R450" i="109"/>
  <c r="O1952" i="109"/>
  <c r="S1154" i="109"/>
  <c r="Y774" i="109"/>
  <c r="T844" i="109"/>
  <c r="P1916" i="112"/>
  <c r="T2986" i="109"/>
  <c r="O3882" i="109"/>
  <c r="Q1341" i="109"/>
  <c r="Q401" i="112"/>
  <c r="N3717" i="109"/>
  <c r="R880" i="112"/>
  <c r="S1944" i="109"/>
  <c r="V1011" i="109"/>
  <c r="O4143" i="109"/>
  <c r="O1265" i="109"/>
  <c r="N180" i="109"/>
  <c r="P1268" i="112"/>
  <c r="T465" i="109"/>
  <c r="T2445" i="109"/>
  <c r="Q3354" i="109"/>
  <c r="V3892" i="109"/>
  <c r="X1534" i="109"/>
  <c r="W2047" i="109"/>
  <c r="S1577" i="109"/>
  <c r="P1881" i="112"/>
  <c r="W836" i="109"/>
  <c r="P2344" i="112"/>
  <c r="U177" i="109"/>
  <c r="O2685" i="109"/>
  <c r="T133" i="109"/>
  <c r="S2372" i="109"/>
  <c r="Y2403" i="109"/>
  <c r="X2339" i="109"/>
  <c r="Q834" i="109"/>
  <c r="O1870" i="112"/>
  <c r="U120" i="110"/>
  <c r="Q4306" i="109"/>
  <c r="Q4186" i="109"/>
  <c r="T3705" i="109"/>
  <c r="P571" i="109"/>
  <c r="O3345" i="109"/>
  <c r="Q1646" i="112"/>
  <c r="Q1944" i="112"/>
  <c r="W253" i="109"/>
  <c r="V963" i="109"/>
  <c r="X3009" i="109"/>
  <c r="U3148" i="109"/>
  <c r="N3653" i="109"/>
  <c r="Q76" i="110"/>
  <c r="Q579" i="112"/>
  <c r="U1584" i="109"/>
  <c r="U937" i="109"/>
  <c r="P3399" i="109"/>
  <c r="O3136" i="109"/>
  <c r="X3205" i="109"/>
  <c r="N2132" i="112"/>
  <c r="Q2545" i="112"/>
  <c r="N2111" i="112"/>
  <c r="Q2475" i="109"/>
  <c r="K157" i="110"/>
  <c r="Y2092" i="109"/>
  <c r="X4188" i="109"/>
  <c r="Y3213" i="109"/>
  <c r="Q1169" i="109"/>
  <c r="R636" i="109"/>
  <c r="P1494" i="109"/>
  <c r="W2843" i="109"/>
  <c r="N2386" i="112"/>
  <c r="N426" i="109"/>
  <c r="R4250" i="109"/>
  <c r="W3680" i="109"/>
  <c r="Q145" i="109"/>
  <c r="X779" i="109"/>
  <c r="Q2093" i="109"/>
  <c r="Z3950" i="109"/>
  <c r="R10" i="110"/>
  <c r="W980" i="109"/>
  <c r="Q2804" i="109"/>
  <c r="Y3470" i="109"/>
  <c r="V1097" i="109"/>
  <c r="P142" i="110"/>
  <c r="X489" i="109"/>
  <c r="X2391" i="109"/>
  <c r="N1198" i="112"/>
  <c r="R112" i="109"/>
  <c r="R291" i="109"/>
  <c r="P1008" i="112"/>
  <c r="Q1217" i="109"/>
  <c r="O223" i="109"/>
  <c r="Q737" i="112"/>
  <c r="Q2400" i="112"/>
  <c r="P923" i="112"/>
  <c r="V1846" i="109"/>
  <c r="Q227" i="109"/>
  <c r="R2371" i="109"/>
  <c r="S1535" i="109"/>
  <c r="Y1377" i="109"/>
  <c r="P3213" i="109"/>
  <c r="P2005" i="112"/>
  <c r="Y11" i="109"/>
  <c r="P560" i="109"/>
  <c r="W857" i="109"/>
  <c r="Y3850" i="109"/>
  <c r="T2303" i="109"/>
  <c r="N1000" i="109"/>
  <c r="P871" i="112"/>
  <c r="V1231" i="109"/>
  <c r="W1962" i="109"/>
  <c r="O3545" i="109"/>
  <c r="O4108" i="109"/>
  <c r="Q2412" i="112"/>
  <c r="W3010" i="109"/>
  <c r="T1143" i="109"/>
  <c r="Q3690" i="109"/>
  <c r="V458" i="109"/>
  <c r="R2291" i="112"/>
  <c r="N2813" i="109"/>
  <c r="O2812" i="109"/>
  <c r="R1499" i="109"/>
  <c r="Q1010" i="112"/>
  <c r="P407" i="109"/>
  <c r="N3889" i="109"/>
  <c r="U4175" i="109"/>
  <c r="N3680" i="109"/>
  <c r="U3024" i="109"/>
  <c r="Q506" i="112"/>
  <c r="Y4297" i="109"/>
  <c r="N2804" i="109"/>
  <c r="N1845" i="112"/>
  <c r="P2227" i="112"/>
  <c r="N1980" i="109"/>
  <c r="O2123" i="112"/>
  <c r="R873" i="109"/>
  <c r="X506" i="109"/>
  <c r="W3845" i="109"/>
  <c r="R1719" i="109"/>
  <c r="U525" i="109"/>
  <c r="O209" i="109"/>
  <c r="U4195" i="109"/>
  <c r="S1133" i="109"/>
  <c r="N2485" i="112"/>
  <c r="X2084" i="109"/>
  <c r="Q2407" i="112"/>
  <c r="P2588" i="109"/>
  <c r="N2615" i="109"/>
  <c r="X1590" i="109"/>
  <c r="R507" i="109"/>
  <c r="X1509" i="109"/>
  <c r="X1483" i="109"/>
  <c r="Q2123" i="112"/>
  <c r="W2031" i="109"/>
  <c r="Y2669" i="109"/>
  <c r="V801" i="109"/>
  <c r="U3450" i="109"/>
  <c r="U3931" i="109"/>
  <c r="S1854" i="109"/>
  <c r="T2032" i="109"/>
  <c r="X2822" i="109"/>
  <c r="P2786" i="109"/>
  <c r="V626" i="109"/>
  <c r="O1305" i="109"/>
  <c r="N282" i="109"/>
  <c r="V1259" i="109"/>
  <c r="X3791" i="109"/>
  <c r="X3896" i="109"/>
  <c r="Y2210" i="109"/>
  <c r="V3780" i="109"/>
  <c r="O2424" i="112"/>
  <c r="X3790" i="109"/>
  <c r="U829" i="109"/>
  <c r="P2692" i="112"/>
  <c r="S3731" i="109"/>
  <c r="M136" i="113"/>
  <c r="Y4041" i="109"/>
  <c r="Q956" i="109"/>
  <c r="K99" i="113"/>
  <c r="O865" i="112"/>
  <c r="U3320" i="109"/>
  <c r="N1318" i="109"/>
  <c r="O3550" i="109"/>
  <c r="M31" i="113"/>
  <c r="N3568" i="109"/>
  <c r="T502" i="109"/>
  <c r="N2212" i="112"/>
  <c r="R1887" i="109"/>
  <c r="Y1972" i="109"/>
  <c r="Y3464" i="109"/>
  <c r="O365" i="112"/>
  <c r="O3202" i="109"/>
  <c r="N1281" i="109"/>
  <c r="L22" i="110"/>
  <c r="R2750" i="112"/>
  <c r="O1674" i="109"/>
  <c r="W2253" i="109"/>
  <c r="S1388" i="109"/>
  <c r="Y386" i="109"/>
  <c r="Q1296" i="112"/>
  <c r="X1647" i="109"/>
  <c r="S1164" i="109"/>
  <c r="X3367" i="109"/>
  <c r="Q3338" i="109"/>
  <c r="N3321" i="109"/>
  <c r="S3795" i="109"/>
  <c r="O343" i="112"/>
  <c r="O2035" i="109"/>
  <c r="T1865" i="109"/>
  <c r="V2707" i="109"/>
  <c r="T377" i="109"/>
  <c r="X1977" i="109"/>
  <c r="R81" i="109"/>
  <c r="V2225" i="109"/>
  <c r="O2433" i="112"/>
  <c r="Q785" i="112"/>
  <c r="Q2673" i="112"/>
  <c r="X2366" i="109"/>
  <c r="Q597" i="112"/>
  <c r="X2291" i="109"/>
  <c r="S3179" i="109"/>
  <c r="Y501" i="109"/>
  <c r="P1924" i="112"/>
  <c r="Y2736" i="109"/>
  <c r="P1394" i="112"/>
  <c r="N1984" i="112"/>
  <c r="Q1317" i="112"/>
  <c r="R3146" i="109"/>
  <c r="X4115" i="109"/>
  <c r="T107" i="109"/>
  <c r="X3005" i="109"/>
  <c r="O1199" i="109"/>
  <c r="O1185" i="109"/>
  <c r="S3300" i="109"/>
  <c r="N279" i="109"/>
  <c r="U1566" i="109"/>
  <c r="X966" i="109"/>
  <c r="R1303" i="109"/>
  <c r="O189" i="109"/>
  <c r="Y3208" i="109"/>
  <c r="O3873" i="109"/>
  <c r="Q706" i="112"/>
  <c r="R1386" i="109"/>
  <c r="Y3427" i="109"/>
  <c r="O2248" i="112"/>
  <c r="Y1718" i="109"/>
  <c r="T3081" i="109"/>
  <c r="O2351" i="109"/>
  <c r="Q36" i="109"/>
  <c r="O1065" i="112"/>
  <c r="R2347" i="109"/>
  <c r="P2028" i="109"/>
  <c r="T32" i="109"/>
  <c r="Y205" i="109"/>
  <c r="O2242" i="112"/>
  <c r="N3317" i="109"/>
  <c r="O170" i="109"/>
  <c r="Q1228" i="109"/>
  <c r="Z1424" i="109"/>
  <c r="Y236" i="109"/>
  <c r="P1048" i="112"/>
  <c r="V1538" i="109"/>
  <c r="N4114" i="109"/>
  <c r="N912" i="109"/>
  <c r="V739" i="109"/>
  <c r="Y1652" i="109"/>
  <c r="S2576" i="109"/>
  <c r="X503" i="109"/>
  <c r="S2267" i="109"/>
  <c r="V1613" i="109"/>
  <c r="W458" i="109"/>
  <c r="N3303" i="109"/>
  <c r="O2014" i="112"/>
  <c r="Y3930" i="109"/>
  <c r="P408" i="112"/>
  <c r="N1330" i="112"/>
  <c r="S1990" i="109"/>
  <c r="W2231" i="109"/>
  <c r="S3084" i="109"/>
  <c r="V1191" i="109"/>
  <c r="P692" i="112"/>
  <c r="P1622" i="109"/>
  <c r="N862" i="109"/>
  <c r="W2011" i="109"/>
  <c r="Y872" i="109"/>
  <c r="T1309" i="109"/>
  <c r="U194" i="109"/>
  <c r="T1338" i="109"/>
  <c r="U3361" i="109"/>
  <c r="P867" i="112"/>
  <c r="V373" i="109"/>
  <c r="O2810" i="109"/>
  <c r="N3771" i="109"/>
  <c r="S4180" i="109"/>
  <c r="S10" i="110"/>
  <c r="Y3372" i="109"/>
  <c r="K18" i="113"/>
  <c r="P803" i="112"/>
  <c r="O2843" i="109"/>
  <c r="K117" i="113"/>
  <c r="S4165" i="109"/>
  <c r="Y176" i="109"/>
  <c r="U2674" i="109"/>
  <c r="N3339" i="109"/>
  <c r="R1376" i="112"/>
  <c r="S39" i="110"/>
  <c r="O2697" i="112"/>
  <c r="W2405" i="109"/>
  <c r="W3798" i="109"/>
  <c r="O1105" i="112"/>
  <c r="U1534" i="109"/>
  <c r="Q330" i="112"/>
  <c r="P3662" i="109"/>
  <c r="Q746" i="112"/>
  <c r="V875" i="109"/>
  <c r="O508" i="109"/>
  <c r="U3578" i="109"/>
  <c r="R2501" i="112"/>
  <c r="Q4278" i="109"/>
  <c r="O4201" i="109"/>
  <c r="N3396" i="109"/>
  <c r="T2836" i="109"/>
  <c r="P3" i="109"/>
  <c r="P3462" i="109"/>
  <c r="T3078" i="109"/>
  <c r="T1128" i="109"/>
  <c r="Y3101" i="109"/>
  <c r="Q3438" i="109"/>
  <c r="P1707" i="109"/>
  <c r="U3384" i="109"/>
  <c r="V1195" i="109"/>
  <c r="S3674" i="109"/>
  <c r="X2772" i="109"/>
  <c r="N4079" i="109"/>
  <c r="V3773" i="109"/>
  <c r="O2536" i="112"/>
  <c r="T1373" i="109"/>
  <c r="P779" i="109"/>
  <c r="O283" i="112"/>
  <c r="P624" i="112"/>
  <c r="Y1104" i="109"/>
  <c r="N1828" i="109"/>
  <c r="P1848" i="112"/>
  <c r="N418" i="109"/>
  <c r="V2482" i="109"/>
  <c r="P163" i="112"/>
  <c r="V1162" i="109"/>
  <c r="R1717" i="109"/>
  <c r="N943" i="109"/>
  <c r="O3694" i="109"/>
  <c r="X1956" i="109"/>
  <c r="N130" i="112"/>
  <c r="U105" i="109"/>
  <c r="R1653" i="109"/>
  <c r="Y2323" i="109"/>
  <c r="P2566" i="109"/>
  <c r="N3417" i="109"/>
  <c r="P439" i="109"/>
  <c r="S243" i="109"/>
  <c r="N3189" i="109"/>
  <c r="N3735" i="109"/>
  <c r="W3701" i="109"/>
  <c r="R3362" i="109"/>
  <c r="P1529" i="112"/>
  <c r="T1534" i="109"/>
  <c r="O4083" i="109"/>
  <c r="T1116" i="109"/>
  <c r="S2065" i="109"/>
  <c r="P2352" i="109"/>
  <c r="W2057" i="109"/>
  <c r="Q323" i="112"/>
  <c r="Q40" i="110"/>
  <c r="S4249" i="109"/>
  <c r="O89" i="109"/>
  <c r="W247" i="109"/>
  <c r="P2807" i="109"/>
  <c r="Z2520" i="109"/>
  <c r="O1722" i="109"/>
  <c r="U163" i="110"/>
  <c r="X4185" i="109"/>
  <c r="O2668" i="112"/>
  <c r="R3872" i="109"/>
  <c r="S1301" i="109"/>
  <c r="V2109" i="109"/>
  <c r="U376" i="109"/>
  <c r="O1186" i="112"/>
  <c r="P1250" i="112"/>
  <c r="W2948" i="109"/>
  <c r="P2574" i="112"/>
  <c r="T1253" i="109"/>
  <c r="Y2395" i="109"/>
  <c r="O3099" i="109"/>
  <c r="R2230" i="109"/>
  <c r="S64" i="109"/>
  <c r="N4055" i="109"/>
  <c r="R2397" i="109"/>
  <c r="O1890" i="112"/>
  <c r="N852" i="109"/>
  <c r="Y1956" i="109"/>
  <c r="N2751" i="109"/>
  <c r="N3334" i="109"/>
  <c r="U2448" i="109"/>
  <c r="O2686" i="109"/>
  <c r="Q527" i="112"/>
  <c r="L24" i="110"/>
  <c r="V4107" i="109"/>
  <c r="P3401" i="109"/>
  <c r="P2616" i="109"/>
  <c r="M78" i="113"/>
  <c r="R1798" i="112"/>
  <c r="T480" i="109"/>
  <c r="T268" i="109"/>
  <c r="R2494" i="112"/>
  <c r="P251" i="112"/>
  <c r="Q977" i="112"/>
  <c r="Q3557" i="109"/>
  <c r="Q2336" i="112"/>
  <c r="P1206" i="112"/>
  <c r="U1980" i="109"/>
  <c r="O149" i="112"/>
  <c r="S164" i="109"/>
  <c r="U512" i="109"/>
  <c r="O233" i="112"/>
  <c r="T3525" i="109"/>
  <c r="S437" i="109"/>
  <c r="Y3516" i="109"/>
  <c r="U4076" i="109"/>
  <c r="P3178" i="109"/>
  <c r="P2173" i="112"/>
  <c r="S3017" i="109"/>
  <c r="W2048" i="109"/>
  <c r="N992" i="109"/>
  <c r="R742" i="109"/>
  <c r="O627" i="112"/>
  <c r="N1706" i="109"/>
  <c r="R2269" i="109"/>
  <c r="P1317" i="109"/>
  <c r="Y1832" i="109"/>
  <c r="O549" i="112"/>
  <c r="M8" i="110"/>
  <c r="R4136" i="109"/>
  <c r="N3507" i="109"/>
  <c r="O2643" i="109"/>
  <c r="P3417" i="109"/>
  <c r="O2111" i="109"/>
  <c r="Y81" i="109"/>
  <c r="T3028" i="109"/>
  <c r="P1331" i="112"/>
  <c r="O2367" i="109"/>
  <c r="T2268" i="109"/>
  <c r="K59" i="110"/>
  <c r="W2700" i="109"/>
  <c r="W1324" i="109"/>
  <c r="T3441" i="109"/>
  <c r="O386" i="109"/>
  <c r="K88" i="110"/>
  <c r="Q2366" i="112"/>
  <c r="O3289" i="109"/>
  <c r="X2240" i="109"/>
  <c r="V429" i="109"/>
  <c r="Z1428" i="109"/>
  <c r="N4124" i="109"/>
  <c r="R3893" i="109"/>
  <c r="Y1238" i="109"/>
  <c r="P3005" i="109"/>
  <c r="X1910" i="109"/>
  <c r="X3087" i="109"/>
  <c r="P912" i="109"/>
  <c r="R4220" i="109"/>
  <c r="P2356" i="112"/>
  <c r="Q1221" i="109"/>
  <c r="N2831" i="109"/>
  <c r="U1666" i="109"/>
  <c r="P240" i="112"/>
  <c r="T4090" i="109"/>
  <c r="O69" i="112"/>
  <c r="S975" i="109"/>
  <c r="X1295" i="109"/>
  <c r="U3090" i="109"/>
  <c r="M60" i="110"/>
  <c r="S2720" i="109"/>
  <c r="Q1660" i="109"/>
  <c r="R43" i="109"/>
  <c r="W3939" i="109"/>
  <c r="Z2161" i="109"/>
  <c r="Q961" i="109"/>
  <c r="Q1905" i="109"/>
  <c r="P2068" i="109"/>
  <c r="Q16" i="112"/>
  <c r="P2062" i="109"/>
  <c r="X1573" i="109"/>
  <c r="S4136" i="109"/>
  <c r="W1966" i="109"/>
  <c r="Y851" i="109"/>
  <c r="S156" i="110"/>
  <c r="Q595" i="112"/>
  <c r="O2434" i="112"/>
  <c r="U140" i="109"/>
  <c r="Y3473" i="109"/>
  <c r="U1191" i="109"/>
  <c r="X197" i="109"/>
  <c r="O1636" i="109"/>
  <c r="X790" i="109"/>
  <c r="P3482" i="109"/>
  <c r="Q1178" i="109"/>
  <c r="Y3361" i="109"/>
  <c r="T656" i="109"/>
  <c r="P1221" i="112"/>
  <c r="P2819" i="109"/>
  <c r="P1958" i="112"/>
  <c r="W3842" i="109"/>
  <c r="T4227" i="109"/>
  <c r="W1620" i="109"/>
  <c r="T3169" i="109"/>
  <c r="T3479" i="109"/>
  <c r="O845" i="112"/>
  <c r="Q2613" i="112"/>
  <c r="O2060" i="109"/>
  <c r="P4075" i="109"/>
  <c r="Y747" i="109"/>
  <c r="Q1565" i="109"/>
  <c r="M163" i="110"/>
  <c r="P4232" i="109"/>
  <c r="L40" i="113"/>
  <c r="T2101" i="109"/>
  <c r="P3781" i="109"/>
  <c r="N2146" i="112"/>
  <c r="W1718" i="109"/>
  <c r="Q3870" i="109"/>
  <c r="Y910" i="109"/>
  <c r="V3063" i="109"/>
  <c r="T1352" i="109"/>
  <c r="Q2706" i="112"/>
  <c r="T3346" i="109"/>
  <c r="R24" i="109"/>
  <c r="Q865" i="109"/>
  <c r="O134" i="110"/>
  <c r="X2118" i="109"/>
  <c r="J160" i="110"/>
  <c r="Q102" i="110"/>
  <c r="P1167" i="112"/>
  <c r="T2343" i="109"/>
  <c r="Q2406" i="112"/>
  <c r="R414" i="109"/>
  <c r="N1289" i="112"/>
  <c r="X3802" i="109"/>
  <c r="R3729" i="109"/>
  <c r="T445" i="109"/>
  <c r="R172" i="110"/>
  <c r="Q823" i="112"/>
  <c r="N1735" i="112"/>
  <c r="P3670" i="109"/>
  <c r="U4194" i="109"/>
  <c r="T996" i="109"/>
  <c r="N4271" i="109"/>
  <c r="O3867" i="109"/>
  <c r="O990" i="109"/>
  <c r="O1380" i="109"/>
  <c r="O1023" i="109"/>
  <c r="V3482" i="109"/>
  <c r="V1284" i="109"/>
  <c r="Y3400" i="109"/>
  <c r="P1279" i="109"/>
  <c r="O2090" i="112"/>
  <c r="Y794" i="109"/>
  <c r="Q973" i="112"/>
  <c r="V810" i="109"/>
  <c r="N989" i="112"/>
  <c r="P3319" i="109"/>
  <c r="U1211" i="109"/>
  <c r="W3734" i="109"/>
  <c r="Q4138" i="109"/>
  <c r="Q2621" i="112"/>
  <c r="R3192" i="109"/>
  <c r="Y3572" i="109"/>
  <c r="X795" i="109"/>
  <c r="O784" i="112"/>
  <c r="U1112" i="109"/>
  <c r="S1623" i="109"/>
  <c r="N88" i="112"/>
  <c r="P1716" i="109"/>
  <c r="Q1630" i="109"/>
  <c r="Z324" i="109"/>
  <c r="J101" i="113"/>
  <c r="P1847" i="112"/>
  <c r="R461" i="112"/>
  <c r="Q1242" i="112"/>
  <c r="Y570" i="109"/>
  <c r="P1778" i="112"/>
  <c r="V4114" i="109"/>
  <c r="S942" i="109"/>
  <c r="X4030" i="109"/>
  <c r="Q486" i="109"/>
  <c r="O259" i="109"/>
  <c r="Y2192" i="109"/>
  <c r="V3766" i="109"/>
  <c r="U2059" i="109"/>
  <c r="N734" i="109"/>
  <c r="R266" i="109"/>
  <c r="V192" i="109"/>
  <c r="Q3563" i="109"/>
  <c r="O3188" i="109"/>
  <c r="T3724" i="109"/>
  <c r="Q1549" i="109"/>
  <c r="N3766" i="109"/>
  <c r="J123" i="113"/>
  <c r="O561" i="112"/>
  <c r="O967" i="109"/>
  <c r="N1384" i="109"/>
  <c r="N503" i="112"/>
  <c r="X4221" i="109"/>
  <c r="P2113" i="109"/>
  <c r="P1673" i="109"/>
  <c r="P2307" i="109"/>
  <c r="U2977" i="109"/>
  <c r="X753" i="109"/>
  <c r="X288" i="109"/>
  <c r="X3737" i="109"/>
  <c r="W1532" i="109"/>
  <c r="N2088" i="112"/>
  <c r="T4204" i="109"/>
  <c r="P2594" i="112"/>
  <c r="P367" i="112"/>
  <c r="R4150" i="109"/>
  <c r="N371" i="112"/>
  <c r="S2649" i="109"/>
  <c r="P1276" i="109"/>
  <c r="R3353" i="109"/>
  <c r="U651" i="109"/>
  <c r="U3086" i="109"/>
  <c r="Q3485" i="109"/>
  <c r="T174" i="109"/>
  <c r="O1535" i="109"/>
  <c r="Y2834" i="109"/>
  <c r="R89" i="110"/>
  <c r="Q1371" i="109"/>
  <c r="S1260" i="109"/>
  <c r="Q3883" i="109"/>
  <c r="N1401" i="112"/>
  <c r="X1306" i="109"/>
  <c r="U3742" i="109"/>
  <c r="Y643" i="109"/>
  <c r="S2622" i="109"/>
  <c r="T4267" i="109"/>
  <c r="S1710" i="109"/>
  <c r="P468" i="112"/>
  <c r="X2727" i="109"/>
  <c r="P404" i="112"/>
  <c r="X3353" i="109"/>
  <c r="U3342" i="109"/>
  <c r="V1902" i="109"/>
  <c r="N505" i="112"/>
  <c r="V48" i="109"/>
  <c r="Q3791" i="109"/>
  <c r="S1851" i="109"/>
  <c r="N3537" i="109"/>
  <c r="N2457" i="112"/>
  <c r="X3430" i="109"/>
  <c r="Q1934" i="109"/>
  <c r="X3800" i="109"/>
  <c r="U2732" i="109"/>
  <c r="O1496" i="112"/>
  <c r="P2247" i="112"/>
  <c r="X3052" i="109"/>
  <c r="N792" i="112"/>
  <c r="Q1258" i="112"/>
  <c r="Y531" i="109"/>
  <c r="O657" i="109"/>
  <c r="Y3484" i="109"/>
  <c r="Q3663" i="109"/>
  <c r="N811" i="109"/>
  <c r="O2578" i="109"/>
  <c r="N735" i="109"/>
  <c r="Q749" i="109"/>
  <c r="S1910" i="109"/>
  <c r="T442" i="109"/>
  <c r="P2648" i="112"/>
  <c r="O1499" i="112"/>
  <c r="N2473" i="112"/>
  <c r="X1269" i="109"/>
  <c r="Q2784" i="109"/>
  <c r="Y3158" i="109"/>
  <c r="W2359" i="109"/>
  <c r="P2815" i="109"/>
  <c r="N951" i="112"/>
  <c r="O2192" i="112"/>
  <c r="Y3016" i="109"/>
  <c r="O3468" i="109"/>
  <c r="O1742" i="109"/>
  <c r="N1210" i="109"/>
  <c r="O3354" i="109"/>
  <c r="Q1215" i="112"/>
  <c r="V4289" i="109"/>
  <c r="X1673" i="109"/>
  <c r="M57" i="113"/>
  <c r="N269" i="109"/>
  <c r="Y1492" i="109"/>
  <c r="T2001" i="109"/>
  <c r="Q70" i="112"/>
  <c r="S259" i="109"/>
  <c r="O756" i="109"/>
  <c r="O49" i="109"/>
  <c r="S1661" i="109"/>
  <c r="R575" i="109"/>
  <c r="R612" i="109"/>
  <c r="X1903" i="109"/>
  <c r="P559" i="112"/>
  <c r="Y1667" i="109"/>
  <c r="N2195" i="109"/>
  <c r="V4075" i="109"/>
  <c r="R3324" i="109"/>
  <c r="O1646" i="109"/>
  <c r="P1417" i="112"/>
  <c r="Q1301" i="109"/>
  <c r="Q825" i="112"/>
  <c r="P1248" i="109"/>
  <c r="X1166" i="109"/>
  <c r="N1312" i="109"/>
  <c r="R1814" i="112"/>
  <c r="T1204" i="109"/>
  <c r="X961" i="109"/>
  <c r="Q2571" i="109"/>
  <c r="X164" i="109"/>
  <c r="V200" i="109"/>
  <c r="N62" i="112"/>
  <c r="J121" i="113"/>
  <c r="U60" i="109"/>
  <c r="P2357" i="109"/>
  <c r="S3425" i="109"/>
  <c r="N264" i="112"/>
  <c r="T4194" i="109"/>
  <c r="R3200" i="109"/>
  <c r="P2597" i="109"/>
  <c r="Y1676" i="109"/>
  <c r="Y2422" i="109"/>
  <c r="Q3767" i="109"/>
  <c r="R1548" i="109"/>
  <c r="X1196" i="109"/>
  <c r="N1322" i="109"/>
  <c r="Y611" i="109"/>
  <c r="U4298" i="109"/>
  <c r="V1706" i="109"/>
  <c r="T3785" i="109"/>
  <c r="Q1642" i="112"/>
  <c r="Q960" i="109"/>
  <c r="T2412" i="109"/>
  <c r="T2018" i="109"/>
  <c r="N2545" i="112"/>
  <c r="Q3492" i="109"/>
  <c r="N1066" i="112"/>
  <c r="Q1167" i="109"/>
  <c r="P3113" i="109"/>
  <c r="V1368" i="109"/>
  <c r="P3293" i="109"/>
  <c r="Y2963" i="109"/>
  <c r="R2608" i="109"/>
  <c r="T4166" i="109"/>
  <c r="Q1964" i="112"/>
  <c r="Q3559" i="109"/>
  <c r="P976" i="112"/>
  <c r="Q3518" i="109"/>
  <c r="T180" i="110"/>
  <c r="R3838" i="109"/>
  <c r="Q2569" i="112"/>
  <c r="R1381" i="109"/>
  <c r="P233" i="112"/>
  <c r="T3751" i="109"/>
  <c r="S870" i="109"/>
  <c r="R174" i="109"/>
  <c r="P3490" i="109"/>
  <c r="R79" i="109"/>
  <c r="Q2362" i="109"/>
  <c r="S1338" i="109"/>
  <c r="U504" i="109"/>
  <c r="X867" i="109"/>
  <c r="W3058" i="109"/>
  <c r="S1468" i="109"/>
  <c r="O133" i="110"/>
  <c r="Q201" i="109"/>
  <c r="Y1855" i="109"/>
  <c r="P3764" i="109"/>
  <c r="X3853" i="109"/>
  <c r="S1844" i="109"/>
  <c r="U2074" i="109"/>
  <c r="S2758" i="109"/>
  <c r="X3826" i="109"/>
  <c r="P2457" i="112"/>
  <c r="Y3801" i="109"/>
  <c r="O1274" i="112"/>
  <c r="O4248" i="109"/>
  <c r="P2210" i="109"/>
  <c r="R4230" i="109"/>
  <c r="R2639" i="109"/>
  <c r="V951" i="109"/>
  <c r="V3384" i="109"/>
  <c r="O122" i="109"/>
  <c r="P1256" i="112"/>
  <c r="U1293" i="109"/>
  <c r="P1741" i="109"/>
  <c r="T1977" i="109"/>
  <c r="S3873" i="109"/>
  <c r="R2262" i="109"/>
  <c r="U2672" i="109"/>
  <c r="W1634" i="109"/>
  <c r="Q1859" i="109"/>
  <c r="M41" i="113"/>
  <c r="P1924" i="109"/>
  <c r="X771" i="109"/>
  <c r="Y184" i="109"/>
  <c r="P2846" i="109"/>
  <c r="U137" i="109"/>
  <c r="N3364" i="109"/>
  <c r="U4207" i="109"/>
  <c r="Q786" i="109"/>
  <c r="R733" i="109"/>
  <c r="S3423" i="109"/>
  <c r="S1571" i="109"/>
  <c r="T430" i="109"/>
  <c r="S2619" i="109"/>
  <c r="P4153" i="109"/>
  <c r="Q3859" i="109"/>
  <c r="W1675" i="109"/>
  <c r="Q1650" i="109"/>
  <c r="W2328" i="109"/>
  <c r="S3766" i="109"/>
  <c r="X3654" i="109"/>
  <c r="Y2301" i="109"/>
  <c r="V2030" i="109"/>
  <c r="O1319" i="109"/>
  <c r="O1087" i="112"/>
  <c r="L27" i="113"/>
  <c r="T3385" i="109"/>
  <c r="Q2175" i="112"/>
  <c r="W3023" i="109"/>
  <c r="O1030" i="112"/>
  <c r="S2024" i="109"/>
  <c r="S2991" i="109"/>
  <c r="Y3389" i="109"/>
  <c r="V1367" i="109"/>
  <c r="V2437" i="109"/>
  <c r="V1539" i="109"/>
  <c r="X3503" i="109"/>
  <c r="P2466" i="112"/>
  <c r="Y1651" i="109"/>
  <c r="Y428" i="109"/>
  <c r="Q91" i="112"/>
  <c r="P765" i="109"/>
  <c r="O1182" i="112"/>
  <c r="Z4370" i="109"/>
  <c r="O618" i="109"/>
  <c r="P530" i="112"/>
  <c r="N1975" i="112"/>
  <c r="W3043" i="109"/>
  <c r="O1214" i="112"/>
  <c r="S2586" i="109"/>
  <c r="R2959" i="109"/>
  <c r="O576" i="109"/>
  <c r="N1732" i="112"/>
  <c r="Q526" i="112"/>
  <c r="Y856" i="109"/>
  <c r="R2211" i="109"/>
  <c r="O989" i="112"/>
  <c r="X1258" i="109"/>
  <c r="X4308" i="109"/>
  <c r="N1304" i="112"/>
  <c r="Q1647" i="112"/>
  <c r="Y2617" i="109"/>
  <c r="U1217" i="109"/>
  <c r="P2315" i="112"/>
  <c r="T2048" i="109"/>
  <c r="W1484" i="109"/>
  <c r="U3334" i="109"/>
  <c r="Y245" i="109"/>
  <c r="Q250" i="109"/>
  <c r="N1563" i="112"/>
  <c r="P3311" i="109"/>
  <c r="W2560" i="109"/>
  <c r="T175" i="110"/>
  <c r="Q2794" i="109"/>
  <c r="P1360" i="109"/>
  <c r="N3759" i="109"/>
  <c r="O1082" i="112"/>
  <c r="P1176" i="112"/>
  <c r="O2594" i="112"/>
  <c r="V2429" i="109"/>
  <c r="N1478" i="112"/>
  <c r="T1518" i="109"/>
  <c r="O336" i="112"/>
  <c r="V3462" i="109"/>
  <c r="U532" i="109"/>
  <c r="P3570" i="109"/>
  <c r="U4176" i="109"/>
  <c r="Y408" i="109"/>
  <c r="M130" i="110"/>
  <c r="P2749" i="109"/>
  <c r="S3206" i="109"/>
  <c r="W3524" i="109"/>
  <c r="W895" i="109"/>
  <c r="Q1029" i="112"/>
  <c r="N2641" i="112"/>
  <c r="U1522" i="109"/>
  <c r="O4297" i="109"/>
  <c r="P2659" i="112"/>
  <c r="P2695" i="112"/>
  <c r="T174" i="110"/>
  <c r="X1009" i="109"/>
  <c r="Y2302" i="109"/>
  <c r="T3366" i="109"/>
  <c r="U2295" i="109"/>
  <c r="U861" i="109"/>
  <c r="S4093" i="109"/>
  <c r="Q132" i="112"/>
  <c r="R822" i="109"/>
  <c r="N100" i="110"/>
  <c r="Q2695" i="112"/>
  <c r="S4018" i="109"/>
  <c r="P4023" i="109"/>
  <c r="U2767" i="109"/>
  <c r="V1198" i="109"/>
  <c r="W2301" i="109"/>
  <c r="W4237" i="109"/>
  <c r="V3440" i="109"/>
  <c r="S2647" i="109"/>
  <c r="S1999" i="109"/>
  <c r="N1295" i="109"/>
  <c r="P392" i="112"/>
  <c r="R3887" i="109"/>
  <c r="O2471" i="112"/>
  <c r="J59" i="113"/>
  <c r="Z4351" i="109"/>
  <c r="W3135" i="109"/>
  <c r="Q1487" i="109"/>
  <c r="T3480" i="109"/>
  <c r="N1780" i="112"/>
  <c r="O2078" i="112"/>
  <c r="Q2418" i="112"/>
  <c r="P502" i="109"/>
  <c r="N3454" i="109"/>
  <c r="N1657" i="109"/>
  <c r="V4179" i="109"/>
  <c r="W2655" i="109"/>
  <c r="Y3884" i="109"/>
  <c r="S2990" i="109"/>
  <c r="Q249" i="112"/>
  <c r="L146" i="113"/>
  <c r="V4237" i="109"/>
  <c r="N465" i="109"/>
  <c r="P1160" i="109"/>
  <c r="X3658" i="109"/>
  <c r="Q1631" i="112"/>
  <c r="K167" i="113"/>
  <c r="X1697" i="109"/>
  <c r="N495" i="112"/>
  <c r="U1199" i="109"/>
  <c r="K50" i="113"/>
  <c r="Q22" i="110"/>
  <c r="U595" i="109"/>
  <c r="P2622" i="112"/>
  <c r="V772" i="109"/>
  <c r="O529" i="109"/>
  <c r="Q50" i="112"/>
  <c r="V3935" i="109"/>
  <c r="X401" i="109"/>
  <c r="R1115" i="112"/>
  <c r="X2251" i="109"/>
  <c r="Y2840" i="109"/>
  <c r="P2074" i="109"/>
  <c r="X3436" i="109"/>
  <c r="N3413" i="109"/>
  <c r="Q3922" i="109"/>
  <c r="N530" i="109"/>
  <c r="U930" i="109"/>
  <c r="U1596" i="109"/>
  <c r="N105" i="110"/>
  <c r="X20" i="109"/>
  <c r="N4084" i="109"/>
  <c r="O2077" i="112"/>
  <c r="P191" i="109"/>
  <c r="O2589" i="112"/>
  <c r="P1044" i="112"/>
  <c r="S2326" i="109"/>
  <c r="V3422" i="109"/>
  <c r="U3424" i="109"/>
  <c r="R3842" i="109"/>
  <c r="T582" i="109"/>
  <c r="P1775" i="112"/>
  <c r="X2009" i="109"/>
  <c r="V3890" i="109"/>
  <c r="R1338" i="112"/>
  <c r="V3813" i="109"/>
  <c r="P1987" i="112"/>
  <c r="N2805" i="109"/>
  <c r="O2396" i="109"/>
  <c r="L23" i="110"/>
  <c r="Z2547" i="109"/>
  <c r="T1937" i="109"/>
  <c r="P3802" i="109"/>
  <c r="S3365" i="109"/>
  <c r="O863" i="112"/>
  <c r="V2566" i="109"/>
  <c r="O1426" i="112"/>
  <c r="Q1941" i="109"/>
  <c r="O3206" i="109"/>
  <c r="V574" i="109"/>
  <c r="R2039" i="109"/>
  <c r="Q402" i="112"/>
  <c r="X3808" i="109"/>
  <c r="X927" i="109"/>
  <c r="W3162" i="109"/>
  <c r="Q95" i="112"/>
  <c r="W4068" i="109"/>
  <c r="R3061" i="109"/>
  <c r="S1836" i="109"/>
  <c r="S4281" i="109"/>
  <c r="P1537" i="109"/>
  <c r="S2430" i="109"/>
  <c r="Q3884" i="109"/>
  <c r="V130" i="109"/>
  <c r="O3821" i="109"/>
  <c r="P523" i="109"/>
  <c r="Q2590" i="109"/>
  <c r="V3143" i="109"/>
  <c r="Q2308" i="109"/>
  <c r="N4225" i="109"/>
  <c r="S1945" i="109"/>
  <c r="N994" i="112"/>
  <c r="Q3150" i="109"/>
  <c r="O105" i="112"/>
  <c r="P1948" i="112"/>
  <c r="R3338" i="109"/>
  <c r="P2313" i="112"/>
  <c r="U29" i="110"/>
  <c r="N368" i="109"/>
  <c r="Y1348" i="109"/>
  <c r="T2256" i="109"/>
  <c r="U1985" i="109"/>
  <c r="N1375" i="109"/>
  <c r="J16" i="113"/>
  <c r="N1687" i="109"/>
  <c r="T3370" i="109"/>
  <c r="Q3434" i="109"/>
  <c r="S3741" i="109"/>
  <c r="U1097" i="109"/>
  <c r="N4136" i="109"/>
  <c r="X4059" i="109"/>
  <c r="P4177" i="109"/>
  <c r="Q638" i="109"/>
  <c r="Q1325" i="112"/>
  <c r="W4024" i="109"/>
  <c r="P4132" i="109"/>
  <c r="Q1550" i="112"/>
  <c r="W2399" i="109"/>
  <c r="N515" i="112"/>
  <c r="N631" i="109"/>
  <c r="P3658" i="109"/>
  <c r="W3021" i="109"/>
  <c r="X4304" i="109"/>
  <c r="N1472" i="109"/>
  <c r="O2459" i="109"/>
  <c r="Q1087" i="112"/>
  <c r="Y2683" i="109"/>
  <c r="W2570" i="109"/>
  <c r="Q2076" i="112"/>
  <c r="V4078" i="109"/>
  <c r="P573" i="109"/>
  <c r="L3" i="110"/>
  <c r="P841" i="112"/>
  <c r="N2358" i="112"/>
  <c r="R948" i="109"/>
  <c r="V1617" i="109"/>
  <c r="V106" i="109"/>
  <c r="P11" i="110"/>
  <c r="T4160" i="109"/>
  <c r="Q4118" i="109"/>
  <c r="W2800" i="109"/>
  <c r="X2219" i="109"/>
  <c r="P1035" i="112"/>
  <c r="Z2522" i="109"/>
  <c r="U2374" i="109"/>
  <c r="O1300" i="112"/>
  <c r="S857" i="109"/>
  <c r="Y4115" i="109"/>
  <c r="N4043" i="109"/>
  <c r="O1928" i="109"/>
  <c r="N1870" i="109"/>
  <c r="W3800" i="109"/>
  <c r="P508" i="109"/>
  <c r="Y1974" i="109"/>
  <c r="M134" i="113"/>
  <c r="V2339" i="109"/>
  <c r="U3814" i="109"/>
  <c r="X54" i="109"/>
  <c r="P954" i="109"/>
  <c r="V2412" i="109"/>
  <c r="Z308" i="109"/>
  <c r="Y823" i="109"/>
  <c r="W942" i="109"/>
  <c r="U3184" i="109"/>
  <c r="P377" i="109"/>
  <c r="P882" i="109"/>
  <c r="X1468" i="109"/>
  <c r="R1687" i="109"/>
  <c r="O412" i="109"/>
  <c r="O1976" i="109"/>
  <c r="V991" i="109"/>
  <c r="N1262" i="112"/>
  <c r="N2439" i="109"/>
  <c r="U3499" i="109"/>
  <c r="O1956" i="109"/>
  <c r="T4095" i="109"/>
  <c r="S2474" i="109"/>
  <c r="R3404" i="109"/>
  <c r="S161" i="110"/>
  <c r="R2442" i="109"/>
  <c r="R2753" i="112"/>
  <c r="Y2003" i="109"/>
  <c r="P829" i="112"/>
  <c r="P2697" i="109"/>
  <c r="N975" i="112"/>
  <c r="N2597" i="109"/>
  <c r="V3325" i="109"/>
  <c r="X1688" i="109"/>
  <c r="R50" i="109"/>
  <c r="N2185" i="112"/>
  <c r="Z317" i="109"/>
  <c r="P537" i="109"/>
  <c r="S1853" i="109"/>
  <c r="N1046" i="112"/>
  <c r="R497" i="109"/>
  <c r="U3301" i="109"/>
  <c r="R2384" i="109"/>
  <c r="N184" i="112"/>
  <c r="Y1897" i="109"/>
  <c r="U3938" i="109"/>
  <c r="Q2736" i="109"/>
  <c r="O1733" i="109"/>
  <c r="V651" i="109"/>
  <c r="R1695" i="109"/>
  <c r="Q2637" i="109"/>
  <c r="V517" i="109"/>
  <c r="N44" i="112"/>
  <c r="O2842" i="109"/>
  <c r="N4244" i="109"/>
  <c r="Q1523" i="112"/>
  <c r="O2265" i="109"/>
  <c r="N13" i="110"/>
  <c r="P3002" i="109"/>
  <c r="U2729" i="109"/>
  <c r="T2391" i="109"/>
  <c r="W959" i="109"/>
  <c r="T3310" i="109"/>
  <c r="O324" i="112"/>
  <c r="V3918" i="109"/>
  <c r="O789" i="109"/>
  <c r="Q2548" i="112"/>
  <c r="O101" i="109"/>
  <c r="X3696" i="109"/>
  <c r="Q859" i="112"/>
  <c r="W383" i="109"/>
  <c r="V3686" i="109"/>
  <c r="V2341" i="109"/>
  <c r="Q1728" i="109"/>
  <c r="J131" i="110"/>
  <c r="N2208" i="109"/>
  <c r="R1185" i="109"/>
  <c r="P1274" i="112"/>
  <c r="Z1800" i="109"/>
  <c r="X1608" i="109"/>
  <c r="R4169" i="109"/>
  <c r="U4187" i="109"/>
  <c r="O786" i="112"/>
  <c r="T3727" i="109"/>
  <c r="U2001" i="109"/>
  <c r="U139" i="110"/>
  <c r="X2679" i="109"/>
  <c r="Y3527" i="109"/>
  <c r="V3001" i="109"/>
  <c r="V853" i="109"/>
  <c r="R255" i="109"/>
  <c r="P3719" i="109"/>
  <c r="O1859" i="109"/>
  <c r="R289" i="109"/>
  <c r="S1011" i="109"/>
  <c r="Y3941" i="109"/>
  <c r="Q2789" i="109"/>
  <c r="R4179" i="109"/>
  <c r="P1720" i="112"/>
  <c r="X2068" i="109"/>
  <c r="Y2345" i="109"/>
  <c r="P1487" i="112"/>
  <c r="S3432" i="109"/>
  <c r="S3715" i="109"/>
  <c r="O970" i="109"/>
  <c r="Z347" i="109"/>
  <c r="Q790" i="112"/>
  <c r="P373" i="112"/>
  <c r="Z2515" i="109"/>
  <c r="N262" i="109"/>
  <c r="W577" i="109"/>
  <c r="U2659" i="109"/>
  <c r="O2950" i="109"/>
  <c r="V912" i="109"/>
  <c r="Q3835" i="109"/>
  <c r="Y4169" i="109"/>
  <c r="L36" i="110"/>
  <c r="P1951" i="112"/>
  <c r="R1159" i="109"/>
  <c r="O3131" i="109"/>
  <c r="P2636" i="109"/>
  <c r="Q3774" i="109"/>
  <c r="O443" i="109"/>
  <c r="P159" i="110"/>
  <c r="O4225" i="109"/>
  <c r="V2296" i="109"/>
  <c r="O2675" i="112"/>
  <c r="V1225" i="109"/>
  <c r="N3702" i="109"/>
  <c r="Y2642" i="109"/>
  <c r="Z2860" i="109"/>
  <c r="W2777" i="109"/>
  <c r="P2980" i="109"/>
  <c r="P1971" i="109"/>
  <c r="P295" i="112"/>
  <c r="Y2985" i="109"/>
  <c r="O47" i="112"/>
  <c r="V1737" i="109"/>
  <c r="R484" i="109"/>
  <c r="Y882" i="109"/>
  <c r="Q2236" i="112"/>
  <c r="T1673" i="109"/>
  <c r="N1959" i="112"/>
  <c r="O1103" i="109"/>
  <c r="X4267" i="109"/>
  <c r="O2076" i="112"/>
  <c r="N721" i="112"/>
  <c r="N1030" i="112"/>
  <c r="R2006" i="109"/>
  <c r="W4298" i="109"/>
  <c r="N2259" i="109"/>
  <c r="Y624" i="109"/>
  <c r="V3681" i="109"/>
  <c r="U3575" i="109"/>
  <c r="O4100" i="109"/>
  <c r="N354" i="112"/>
  <c r="X126" i="109"/>
  <c r="O1286" i="112"/>
  <c r="S146" i="110"/>
  <c r="V838" i="109"/>
  <c r="S439" i="109"/>
  <c r="Y1547" i="109"/>
  <c r="Y3889" i="109"/>
  <c r="P3329" i="109"/>
  <c r="U105" i="110"/>
  <c r="R4110" i="109"/>
  <c r="S1463" i="109"/>
  <c r="T4281" i="109"/>
  <c r="Y1505" i="109"/>
  <c r="P2453" i="109"/>
  <c r="T1841" i="109"/>
  <c r="N3344" i="109"/>
  <c r="V3761" i="109"/>
  <c r="W2456" i="109"/>
  <c r="P2072" i="109"/>
  <c r="Q3209" i="109"/>
  <c r="X2944" i="109"/>
  <c r="P2472" i="109"/>
  <c r="T2015" i="109"/>
  <c r="T3376" i="109"/>
  <c r="V186" i="109"/>
  <c r="U547" i="109"/>
  <c r="N3790" i="109"/>
  <c r="X1841" i="109"/>
  <c r="Q3304" i="109"/>
  <c r="U2740" i="109"/>
  <c r="P3461" i="109"/>
  <c r="R1203" i="109"/>
  <c r="S3843" i="109"/>
  <c r="O1708" i="109"/>
  <c r="P3554" i="109"/>
  <c r="S2936" i="109"/>
  <c r="S1515" i="109"/>
  <c r="U3934" i="109"/>
  <c r="V277" i="109"/>
  <c r="O1948" i="109"/>
  <c r="X3039" i="109"/>
  <c r="T120" i="110"/>
  <c r="N96" i="109"/>
  <c r="V1586" i="109"/>
  <c r="P1410" i="112"/>
  <c r="V1016" i="109"/>
  <c r="N1559" i="109"/>
  <c r="V600" i="109"/>
  <c r="W2837" i="109"/>
  <c r="Y2111" i="109"/>
  <c r="W398" i="109"/>
  <c r="V3105" i="109"/>
  <c r="X2585" i="109"/>
  <c r="Y3183" i="109"/>
  <c r="W1828" i="109"/>
  <c r="P3294" i="109"/>
  <c r="X3694" i="109"/>
  <c r="U1128" i="109"/>
  <c r="X768" i="109"/>
  <c r="W3926" i="109"/>
  <c r="Y771" i="109"/>
  <c r="P1267" i="109"/>
  <c r="S1956" i="109"/>
  <c r="Q3860" i="109"/>
  <c r="X4294" i="109"/>
  <c r="V4199" i="109"/>
  <c r="S4069" i="109"/>
  <c r="T861" i="109"/>
  <c r="Q2805" i="109"/>
  <c r="N2232" i="109"/>
  <c r="T2747" i="109"/>
  <c r="S4159" i="109"/>
  <c r="R443" i="112"/>
  <c r="O2801" i="109"/>
  <c r="T947" i="109"/>
  <c r="Q1843" i="112"/>
  <c r="U480" i="109"/>
  <c r="J87" i="113"/>
  <c r="V2193" i="109"/>
  <c r="T3497" i="109"/>
  <c r="P2101" i="112"/>
  <c r="S4172" i="109"/>
  <c r="N568" i="109"/>
  <c r="R1587" i="109"/>
  <c r="Q2354" i="112"/>
  <c r="P1965" i="112"/>
  <c r="Q1849" i="109"/>
  <c r="W3496" i="109"/>
  <c r="Q510" i="112"/>
  <c r="S890" i="109"/>
  <c r="W3708" i="109"/>
  <c r="T3731" i="109"/>
  <c r="V2685" i="109"/>
  <c r="O2945" i="109"/>
  <c r="O1695" i="112"/>
  <c r="O2402" i="109"/>
  <c r="P4283" i="109"/>
  <c r="P127" i="110"/>
  <c r="T1152" i="109"/>
  <c r="V1671" i="109"/>
  <c r="R2374" i="109"/>
  <c r="R4187" i="109"/>
  <c r="O3508" i="109"/>
  <c r="Q2610" i="112"/>
  <c r="U3169" i="109"/>
  <c r="X520" i="109"/>
  <c r="X188" i="109"/>
  <c r="N3472" i="109"/>
  <c r="N8" i="112"/>
  <c r="P443" i="109"/>
  <c r="Q1829" i="109"/>
  <c r="U575" i="109"/>
  <c r="Q499" i="109"/>
  <c r="T766" i="109"/>
  <c r="X3886" i="109"/>
  <c r="R1373" i="112"/>
  <c r="K41" i="113"/>
  <c r="N619" i="112"/>
  <c r="Q470" i="109"/>
  <c r="M83" i="110"/>
  <c r="V619" i="109"/>
  <c r="W3723" i="109"/>
  <c r="Q520" i="112"/>
  <c r="P551" i="109"/>
  <c r="W1283" i="109"/>
  <c r="Q4089" i="109"/>
  <c r="R3312" i="109"/>
  <c r="Y883" i="109"/>
  <c r="P226" i="109"/>
  <c r="O746" i="112"/>
  <c r="N115" i="110"/>
  <c r="N1676" i="109"/>
  <c r="P623" i="109"/>
  <c r="R3516" i="109"/>
  <c r="S11" i="110"/>
  <c r="V67" i="109"/>
  <c r="P2383" i="109"/>
  <c r="N265" i="112"/>
  <c r="Z2854" i="109"/>
  <c r="N2928" i="109"/>
  <c r="S4057" i="109"/>
  <c r="Y3071" i="109"/>
  <c r="U3172" i="109"/>
  <c r="Q1749" i="112"/>
  <c r="P1639" i="112"/>
  <c r="O569" i="109"/>
  <c r="T791" i="109"/>
  <c r="P4206" i="109"/>
  <c r="X1013" i="109"/>
  <c r="R179" i="110"/>
  <c r="W1700" i="109"/>
  <c r="Q2389" i="112"/>
  <c r="P489" i="112"/>
  <c r="O181" i="110"/>
  <c r="U1962" i="109"/>
  <c r="N710" i="112"/>
  <c r="R283" i="109"/>
  <c r="S3416" i="109"/>
  <c r="N219" i="109"/>
  <c r="O3839" i="109"/>
  <c r="Q1210" i="112"/>
  <c r="Y1503" i="109"/>
  <c r="S965" i="109"/>
  <c r="P775" i="109"/>
  <c r="V2410" i="109"/>
  <c r="Q2326" i="112"/>
  <c r="Z693" i="109"/>
  <c r="V3869" i="109"/>
  <c r="O2639" i="112"/>
  <c r="N3849" i="109"/>
  <c r="Y3691" i="109"/>
  <c r="V101" i="109"/>
  <c r="R670" i="112"/>
  <c r="O599" i="112"/>
  <c r="T2993" i="109"/>
  <c r="O2005" i="109"/>
  <c r="Y471" i="109"/>
  <c r="P892" i="109"/>
  <c r="P1473" i="109"/>
  <c r="N1686" i="109"/>
  <c r="V492" i="109"/>
  <c r="O2544" i="112"/>
  <c r="Q24" i="109"/>
  <c r="S4091" i="109"/>
  <c r="N2297" i="109"/>
  <c r="N195" i="109"/>
  <c r="U2377" i="109"/>
  <c r="Q4283" i="109"/>
  <c r="W1722" i="109"/>
  <c r="T3424" i="109"/>
  <c r="W2321" i="109"/>
  <c r="S841" i="109"/>
  <c r="O1554" i="112"/>
  <c r="Q1768" i="112"/>
  <c r="P1721" i="112"/>
  <c r="Q4240" i="109"/>
  <c r="Y263" i="109"/>
  <c r="N1153" i="109"/>
  <c r="O278" i="109"/>
  <c r="W1183" i="109"/>
  <c r="P2358" i="112"/>
  <c r="P2607" i="112"/>
  <c r="Q2254" i="109"/>
  <c r="N1166" i="109"/>
  <c r="Z2191" i="109"/>
  <c r="P3904" i="109"/>
  <c r="T1479" i="109"/>
  <c r="N986" i="109"/>
  <c r="R2681" i="109"/>
  <c r="Y1477" i="109"/>
  <c r="S1232" i="109"/>
  <c r="N2210" i="109"/>
  <c r="W2049" i="109"/>
  <c r="U1740" i="109"/>
  <c r="Q1720" i="109"/>
  <c r="O783" i="109"/>
  <c r="R1467" i="109"/>
  <c r="P1243" i="112"/>
  <c r="N1362" i="109"/>
  <c r="U801" i="109"/>
  <c r="N582" i="112"/>
  <c r="L16" i="113"/>
  <c r="Q514" i="109"/>
  <c r="P3049" i="109"/>
  <c r="O1729" i="109"/>
  <c r="U571" i="109"/>
  <c r="N1530" i="112"/>
  <c r="X3189" i="109"/>
  <c r="W734" i="109"/>
  <c r="N1297" i="112"/>
  <c r="R2740" i="109"/>
  <c r="P1436" i="112"/>
  <c r="P1331" i="109"/>
  <c r="O1744" i="109"/>
  <c r="O652" i="109"/>
  <c r="P1897" i="109"/>
  <c r="N2425" i="112"/>
  <c r="V1926" i="109"/>
  <c r="V800" i="109"/>
  <c r="Q1491" i="109"/>
  <c r="P809" i="112"/>
  <c r="S3446" i="109"/>
  <c r="W3203" i="109"/>
  <c r="Q1636" i="112"/>
  <c r="V3065" i="109"/>
  <c r="P1915" i="109"/>
  <c r="O480" i="109"/>
  <c r="S583" i="109"/>
  <c r="N3893" i="109"/>
  <c r="R133" i="109"/>
  <c r="O1281" i="112"/>
  <c r="Q465" i="112"/>
  <c r="O3729" i="109"/>
  <c r="O3656" i="109"/>
  <c r="P3455" i="109"/>
  <c r="Y1617" i="109"/>
  <c r="P1445" i="112"/>
  <c r="N3908" i="109"/>
  <c r="O808" i="112"/>
  <c r="W2627" i="109"/>
  <c r="P146" i="110"/>
  <c r="W3106" i="109"/>
  <c r="P3377" i="109"/>
  <c r="Y2759" i="109"/>
  <c r="P3198" i="109"/>
  <c r="P1315" i="112"/>
  <c r="O2276" i="109"/>
  <c r="Q3136" i="109"/>
  <c r="P1152" i="112"/>
  <c r="Q879" i="109"/>
  <c r="Y3773" i="109"/>
  <c r="P327" i="112"/>
  <c r="U2280" i="109"/>
  <c r="Q3000" i="109"/>
  <c r="S1928" i="109"/>
  <c r="N2634" i="112"/>
  <c r="Y537" i="109"/>
  <c r="N1615" i="112"/>
  <c r="N548" i="112"/>
  <c r="W824" i="109"/>
  <c r="X861" i="109"/>
  <c r="Y1017" i="109"/>
  <c r="P1099" i="112"/>
  <c r="O2395" i="109"/>
  <c r="X3484" i="109"/>
  <c r="W1388" i="109"/>
  <c r="U1183" i="109"/>
  <c r="V264" i="109"/>
  <c r="Q1131" i="109"/>
  <c r="X2809" i="109"/>
  <c r="W1685" i="109"/>
  <c r="T1858" i="109"/>
  <c r="W2750" i="109"/>
  <c r="O933" i="112"/>
  <c r="S3515" i="109"/>
  <c r="V4138" i="109"/>
  <c r="S760" i="109"/>
  <c r="N50" i="109"/>
  <c r="Y809" i="109"/>
  <c r="W866" i="109"/>
  <c r="O2386" i="112"/>
  <c r="X1514" i="109"/>
  <c r="N1565" i="112"/>
  <c r="N361" i="112"/>
  <c r="Y2281" i="109"/>
  <c r="N3196" i="109"/>
  <c r="O4184" i="109"/>
  <c r="Q352" i="112"/>
  <c r="O1238" i="109"/>
  <c r="P1203" i="112"/>
  <c r="Q899" i="109"/>
  <c r="V3774" i="109"/>
  <c r="Z3214" i="109"/>
  <c r="O3489" i="109"/>
  <c r="X1665" i="109"/>
  <c r="S1723" i="109"/>
  <c r="O1506" i="109"/>
  <c r="Q40" i="109"/>
  <c r="U3473" i="109"/>
  <c r="Q842" i="109"/>
  <c r="U1216" i="109"/>
  <c r="T3913" i="109"/>
  <c r="V2247" i="109"/>
  <c r="X1290" i="109"/>
  <c r="K164" i="113"/>
  <c r="P3496" i="109"/>
  <c r="P2108" i="109"/>
  <c r="K173" i="113"/>
  <c r="N2002" i="112"/>
  <c r="R2031" i="109"/>
  <c r="X242" i="109"/>
  <c r="R210" i="109"/>
  <c r="R100" i="110"/>
  <c r="X4281" i="109"/>
  <c r="S65" i="109"/>
  <c r="N2238" i="109"/>
  <c r="Y1700" i="109"/>
  <c r="Q2434" i="112"/>
  <c r="T3321" i="109"/>
  <c r="V3155" i="109"/>
  <c r="O1489" i="112"/>
  <c r="P3766" i="109"/>
  <c r="X806" i="109"/>
  <c r="Y1239" i="109"/>
  <c r="Q3193" i="109"/>
  <c r="L98" i="113"/>
  <c r="S818" i="109"/>
  <c r="T1659" i="109"/>
  <c r="Z1460" i="109"/>
  <c r="P83" i="110"/>
  <c r="P824" i="112"/>
  <c r="Q1265" i="109"/>
  <c r="R1836" i="109"/>
  <c r="W624" i="109"/>
  <c r="O506" i="112"/>
  <c r="N4027" i="109"/>
  <c r="O73" i="112"/>
  <c r="X1607" i="109"/>
  <c r="Q1453" i="112"/>
  <c r="T3573" i="109"/>
  <c r="Q808" i="109"/>
  <c r="N177" i="112"/>
  <c r="X3151" i="109"/>
  <c r="Y931" i="109"/>
  <c r="X2632" i="109"/>
  <c r="O863" i="109"/>
  <c r="R1994" i="109"/>
  <c r="Q370" i="112"/>
  <c r="Q583" i="109"/>
  <c r="T2996" i="109"/>
  <c r="T1974" i="109"/>
  <c r="O2013" i="109"/>
  <c r="V4032" i="109"/>
  <c r="Y3568" i="109"/>
  <c r="R2285" i="109"/>
  <c r="P1302" i="109"/>
  <c r="T195" i="109"/>
  <c r="T3923" i="109"/>
  <c r="V4245" i="109"/>
  <c r="P3848" i="109"/>
  <c r="R2944" i="109"/>
  <c r="X1831" i="109"/>
  <c r="O988" i="109"/>
  <c r="Q2149" i="112"/>
  <c r="W1197" i="109"/>
  <c r="Z2503" i="109"/>
  <c r="X216" i="109"/>
  <c r="O2426" i="109"/>
  <c r="W858" i="109"/>
  <c r="S3185" i="109"/>
  <c r="O165" i="112"/>
  <c r="R555" i="109"/>
  <c r="W2062" i="109"/>
  <c r="J97" i="110"/>
  <c r="T586" i="109"/>
  <c r="W1599" i="109"/>
  <c r="Y4203" i="109"/>
  <c r="W1719" i="109"/>
  <c r="X2995" i="109"/>
  <c r="P96" i="112"/>
  <c r="O1504" i="112"/>
  <c r="Q3071" i="109"/>
  <c r="V1214" i="109"/>
  <c r="U1202" i="109"/>
  <c r="W3846" i="109"/>
  <c r="S109" i="109"/>
  <c r="N2380" i="112"/>
  <c r="X914" i="109"/>
  <c r="X603" i="109"/>
  <c r="N976" i="109"/>
  <c r="N1548" i="112"/>
  <c r="P1146" i="109"/>
  <c r="T2689" i="109"/>
  <c r="N2397" i="109"/>
  <c r="V3907" i="109"/>
  <c r="V3864" i="109"/>
  <c r="O2290" i="109"/>
  <c r="Y3036" i="109"/>
  <c r="P1371" i="109"/>
  <c r="O2322" i="112"/>
  <c r="R4249" i="109"/>
  <c r="R3484" i="109"/>
  <c r="U1131" i="109"/>
  <c r="V3425" i="109"/>
  <c r="O2241" i="112"/>
  <c r="Q1494" i="109"/>
  <c r="P1998" i="112"/>
  <c r="V1383" i="109"/>
  <c r="X457" i="109"/>
  <c r="Q2555" i="112"/>
  <c r="Q626" i="112"/>
  <c r="O1562" i="112"/>
  <c r="Y3716" i="109"/>
  <c r="W581" i="109"/>
  <c r="O2155" i="112"/>
  <c r="Q2015" i="112"/>
  <c r="S3890" i="109"/>
  <c r="Y4234" i="109"/>
  <c r="O493" i="109"/>
  <c r="P1242" i="112"/>
  <c r="O2261" i="109"/>
  <c r="W3676" i="109"/>
  <c r="Y1597" i="109"/>
  <c r="S3134" i="109"/>
  <c r="O1879" i="109"/>
  <c r="O532" i="112"/>
  <c r="N272" i="109"/>
  <c r="T2808" i="109"/>
  <c r="Q1981" i="112"/>
  <c r="Q2387" i="109"/>
  <c r="P2534" i="112"/>
  <c r="O265" i="109"/>
  <c r="P343" i="112"/>
  <c r="N4036" i="109"/>
  <c r="Q3864" i="109"/>
  <c r="T561" i="109"/>
  <c r="N142" i="112"/>
  <c r="Q48" i="109"/>
  <c r="Y2932" i="109"/>
  <c r="O952" i="109"/>
  <c r="Q2619" i="112"/>
  <c r="V4109" i="109"/>
  <c r="P4258" i="109"/>
  <c r="U520" i="109"/>
  <c r="R1600" i="112"/>
  <c r="Q987" i="109"/>
  <c r="N1980" i="112"/>
  <c r="S3504" i="109"/>
  <c r="U4062" i="109"/>
  <c r="U9" i="109"/>
  <c r="U4129" i="109"/>
  <c r="N1630" i="109"/>
  <c r="P2709" i="112"/>
  <c r="L162" i="110"/>
  <c r="R3090" i="109"/>
  <c r="S4297" i="109"/>
  <c r="T4177" i="109"/>
  <c r="Q200" i="109"/>
  <c r="U1237" i="109"/>
  <c r="Y2652" i="109"/>
  <c r="R544" i="109"/>
  <c r="Z701" i="109"/>
  <c r="J82" i="113"/>
  <c r="R2053" i="109"/>
  <c r="Z2525" i="109"/>
  <c r="U2093" i="109"/>
  <c r="U3017" i="109"/>
  <c r="Y2639" i="109"/>
  <c r="U1341" i="109"/>
  <c r="N2032" i="109"/>
  <c r="P908" i="109"/>
  <c r="W556" i="109"/>
  <c r="U3704" i="109"/>
  <c r="Y3654" i="109"/>
  <c r="O2452" i="112"/>
  <c r="Z2917" i="109"/>
  <c r="R2306" i="109"/>
  <c r="Q979" i="112"/>
  <c r="P133" i="109"/>
  <c r="V1299" i="109"/>
  <c r="U1885" i="109"/>
  <c r="O529" i="112"/>
  <c r="O2455" i="112"/>
  <c r="P4104" i="109"/>
  <c r="X4031" i="109"/>
  <c r="Q2709" i="109"/>
  <c r="O2975" i="109"/>
  <c r="P643" i="109"/>
  <c r="P98" i="109"/>
  <c r="R2561" i="109"/>
  <c r="O3498" i="109"/>
  <c r="W1526" i="109"/>
  <c r="O2271" i="109"/>
  <c r="S4200" i="109"/>
  <c r="N2017" i="109"/>
  <c r="N1625" i="112"/>
  <c r="W4199" i="109"/>
  <c r="P1694" i="112"/>
  <c r="O2832" i="109"/>
  <c r="U2771" i="109"/>
  <c r="T1379" i="109"/>
  <c r="L116" i="113"/>
  <c r="W3742" i="109"/>
  <c r="O121" i="109"/>
  <c r="P2180" i="112"/>
  <c r="N2232" i="112"/>
  <c r="O293" i="112"/>
  <c r="O3577" i="109"/>
  <c r="T3710" i="109"/>
  <c r="S4248" i="109"/>
  <c r="T575" i="109"/>
  <c r="W1149" i="109"/>
  <c r="V2956" i="109"/>
  <c r="V4211" i="109"/>
  <c r="N393" i="112"/>
  <c r="O1946" i="109"/>
  <c r="O1865" i="109"/>
  <c r="N1683" i="109"/>
  <c r="P2142" i="112"/>
  <c r="N145" i="110"/>
  <c r="P1484" i="112"/>
  <c r="Q569" i="112"/>
  <c r="P605" i="112"/>
  <c r="N526" i="109"/>
  <c r="O2552" i="112"/>
  <c r="Y905" i="109"/>
  <c r="P1744" i="109"/>
  <c r="Y2033" i="109"/>
  <c r="S3302" i="109"/>
  <c r="N1324" i="109"/>
  <c r="V2208" i="109"/>
  <c r="O1925" i="112"/>
  <c r="W3324" i="109"/>
  <c r="P86" i="110"/>
  <c r="X2819" i="109"/>
  <c r="Y2482" i="109"/>
  <c r="V1520" i="109"/>
  <c r="Z3597" i="109"/>
  <c r="S1591" i="109"/>
  <c r="T2474" i="109"/>
  <c r="P2602" i="109"/>
  <c r="N3294" i="109"/>
  <c r="P126" i="110"/>
  <c r="V2338" i="109"/>
  <c r="K70" i="110"/>
  <c r="Y3731" i="109"/>
  <c r="S3816" i="109"/>
  <c r="N1668" i="109"/>
  <c r="P398" i="109"/>
  <c r="O1044" i="112"/>
  <c r="Y911" i="109"/>
  <c r="R2605" i="109"/>
  <c r="Q2645" i="109"/>
  <c r="O623" i="109"/>
  <c r="R4203" i="109"/>
  <c r="W7" i="109"/>
  <c r="T854" i="109"/>
  <c r="V90" i="109"/>
  <c r="S4033" i="109"/>
  <c r="X922" i="109"/>
  <c r="R2092" i="109"/>
  <c r="O1902" i="112"/>
  <c r="X2823" i="109"/>
  <c r="Q2021" i="109"/>
  <c r="Q4172" i="109"/>
  <c r="Q977" i="109"/>
  <c r="Y2316" i="109"/>
  <c r="O2084" i="112"/>
  <c r="Q272" i="109"/>
  <c r="T4296" i="109"/>
  <c r="V1381" i="109"/>
  <c r="T2264" i="109"/>
  <c r="S2749" i="109"/>
  <c r="N3182" i="109"/>
  <c r="U2795" i="109"/>
  <c r="Z1035" i="109"/>
  <c r="P473" i="112"/>
  <c r="U758" i="109"/>
  <c r="W4090" i="109"/>
  <c r="R422" i="109"/>
  <c r="P1940" i="112"/>
  <c r="N97" i="110"/>
  <c r="Y4104" i="109"/>
  <c r="T2468" i="109"/>
  <c r="Q2044" i="109"/>
  <c r="R2923" i="109"/>
  <c r="Q1928" i="109"/>
  <c r="S226" i="109"/>
  <c r="Y396" i="109"/>
  <c r="Q2213" i="109"/>
  <c r="R1540" i="109"/>
  <c r="V3417" i="109"/>
  <c r="U2088" i="109"/>
  <c r="V4178" i="109"/>
  <c r="U895" i="109"/>
  <c r="X481" i="109"/>
  <c r="V1220" i="109"/>
  <c r="P2009" i="112"/>
  <c r="R3512" i="109"/>
  <c r="N481" i="109"/>
  <c r="T970" i="109"/>
  <c r="U887" i="109"/>
  <c r="O1319" i="112"/>
  <c r="T647" i="109"/>
  <c r="Y2734" i="109"/>
  <c r="O576" i="112"/>
  <c r="U373" i="109"/>
  <c r="O228" i="109"/>
  <c r="U892" i="109"/>
  <c r="V1995" i="109"/>
  <c r="Q946" i="109"/>
  <c r="Q2307" i="109"/>
  <c r="T2200" i="109"/>
  <c r="P3412" i="109"/>
  <c r="O1006" i="109"/>
  <c r="X4124" i="109"/>
  <c r="P773" i="109"/>
  <c r="V9" i="109"/>
  <c r="P4052" i="109"/>
  <c r="S3436" i="109"/>
  <c r="O46" i="110"/>
  <c r="X1134" i="109"/>
  <c r="T1344" i="109"/>
  <c r="R136" i="110"/>
  <c r="Z3649" i="109"/>
  <c r="O1215" i="112"/>
  <c r="X954" i="109"/>
  <c r="X96" i="109"/>
  <c r="W1284" i="109"/>
  <c r="Y1342" i="109"/>
  <c r="T3119" i="109"/>
  <c r="Q1344" i="109"/>
  <c r="X3190" i="109"/>
  <c r="U2924" i="109"/>
  <c r="P3391" i="109"/>
  <c r="S1294" i="109"/>
  <c r="S3709" i="109"/>
  <c r="P1325" i="109"/>
  <c r="O119" i="110"/>
  <c r="N4253" i="109"/>
  <c r="Y3203" i="109"/>
  <c r="S858" i="109"/>
  <c r="P1903" i="112"/>
  <c r="T980" i="109"/>
  <c r="Q529" i="112"/>
  <c r="R1748" i="109"/>
  <c r="Y615" i="109"/>
  <c r="O1196" i="112"/>
  <c r="N209" i="109"/>
  <c r="U3413" i="109"/>
  <c r="Q817" i="112"/>
  <c r="O1018" i="112"/>
  <c r="P2710" i="109"/>
  <c r="S3029" i="109"/>
  <c r="S1863" i="109"/>
  <c r="X145" i="109"/>
  <c r="R2603" i="109"/>
  <c r="N1545" i="109"/>
  <c r="O732" i="109"/>
  <c r="W2393" i="109"/>
  <c r="X3560" i="109"/>
  <c r="P3660" i="109"/>
  <c r="N840" i="109"/>
  <c r="O2312" i="112"/>
  <c r="X576" i="109"/>
  <c r="O409" i="112"/>
  <c r="W3407" i="109"/>
  <c r="W2611" i="109"/>
  <c r="O2229" i="112"/>
  <c r="W3681" i="109"/>
  <c r="X2648" i="109"/>
  <c r="Y157" i="109"/>
  <c r="S277" i="109"/>
  <c r="Q626" i="109"/>
  <c r="N1108" i="109"/>
  <c r="P11" i="109"/>
  <c r="W1546" i="109"/>
  <c r="P3087" i="109"/>
  <c r="Y3804" i="109"/>
  <c r="R234" i="109"/>
  <c r="T4064" i="109"/>
  <c r="W3861" i="109"/>
  <c r="Y3792" i="109"/>
  <c r="R3802" i="109"/>
  <c r="Q871" i="109"/>
  <c r="X798" i="109"/>
  <c r="X1503" i="109"/>
  <c r="Q1977" i="112"/>
  <c r="N1551" i="109"/>
  <c r="N235" i="109"/>
  <c r="P2691" i="112"/>
  <c r="N2130" i="112"/>
  <c r="X2311" i="109"/>
  <c r="N1158" i="112"/>
  <c r="W1021" i="109"/>
  <c r="R1836" i="112"/>
  <c r="N3922" i="109"/>
  <c r="L155" i="113"/>
  <c r="U2846" i="109"/>
  <c r="Y3054" i="109"/>
  <c r="Q3934" i="109"/>
  <c r="V178" i="109"/>
  <c r="Q1591" i="109"/>
  <c r="U2952" i="109"/>
  <c r="S1259" i="109"/>
  <c r="Q93" i="109"/>
  <c r="U1999" i="109"/>
  <c r="P3457" i="109"/>
  <c r="U99" i="109"/>
  <c r="Y1388" i="109"/>
  <c r="U3070" i="109"/>
  <c r="X1377" i="109"/>
  <c r="R1262" i="109"/>
  <c r="O2603" i="109"/>
  <c r="P3296" i="109"/>
  <c r="Q30" i="112"/>
  <c r="U639" i="109"/>
  <c r="P2545" i="112"/>
  <c r="O1871" i="112"/>
  <c r="X189" i="109"/>
  <c r="Q712" i="112"/>
  <c r="P14" i="110"/>
  <c r="K155" i="113"/>
  <c r="O2364" i="109"/>
  <c r="N2569" i="112"/>
  <c r="X4055" i="109"/>
  <c r="O1481" i="112"/>
  <c r="V1887" i="109"/>
  <c r="T501" i="109"/>
  <c r="P1901" i="109"/>
  <c r="S3052" i="109"/>
  <c r="V2348" i="109"/>
  <c r="P514" i="112"/>
  <c r="N3875" i="109"/>
  <c r="R964" i="109"/>
  <c r="N1186" i="109"/>
  <c r="P1865" i="112"/>
  <c r="S22" i="110"/>
  <c r="W545" i="109"/>
  <c r="U2613" i="109"/>
  <c r="U4139" i="109"/>
  <c r="Q1762" i="112"/>
  <c r="U4155" i="109"/>
  <c r="Y3932" i="109"/>
  <c r="N556" i="112"/>
  <c r="R201" i="109"/>
  <c r="X4067" i="109"/>
  <c r="V1213" i="109"/>
  <c r="S162" i="110"/>
  <c r="V3315" i="109"/>
  <c r="S756" i="109"/>
  <c r="Q571" i="109"/>
  <c r="N492" i="109"/>
  <c r="U2322" i="109"/>
  <c r="N68" i="109"/>
  <c r="P2399" i="112"/>
  <c r="X2309" i="109"/>
  <c r="R3785" i="109"/>
  <c r="R114" i="110"/>
  <c r="P2705" i="112"/>
  <c r="X3073" i="109"/>
  <c r="Q2551" i="112"/>
  <c r="P3769" i="109"/>
  <c r="P1087" i="112"/>
  <c r="O924" i="109"/>
  <c r="S3327" i="109"/>
  <c r="X4148" i="109"/>
  <c r="R161" i="109"/>
  <c r="Q3869" i="109"/>
  <c r="M121" i="110"/>
  <c r="P256" i="112"/>
  <c r="P404" i="109"/>
  <c r="Q2129" i="112"/>
  <c r="W415" i="109"/>
  <c r="K158" i="113"/>
  <c r="P3703" i="109"/>
  <c r="Q1099" i="109"/>
  <c r="T2313" i="109"/>
  <c r="X279" i="109"/>
  <c r="V3841" i="109"/>
  <c r="Q1626" i="109"/>
  <c r="R1110" i="109"/>
  <c r="T1578" i="109"/>
  <c r="P2382" i="109"/>
  <c r="P1282" i="109"/>
  <c r="U973" i="109"/>
  <c r="S3348" i="109"/>
  <c r="T17" i="109"/>
  <c r="S3370" i="109"/>
  <c r="T512" i="109"/>
  <c r="Q1477" i="112"/>
  <c r="W4299" i="109"/>
  <c r="T806" i="109"/>
  <c r="Y1229" i="109"/>
  <c r="X952" i="109"/>
  <c r="Z4337" i="109"/>
  <c r="P2330" i="109"/>
  <c r="P544" i="112"/>
  <c r="P2118" i="109"/>
  <c r="W2462" i="109"/>
  <c r="S3077" i="109"/>
  <c r="V2344" i="109"/>
  <c r="N2744" i="109"/>
  <c r="Y70" i="109"/>
  <c r="L16" i="110"/>
  <c r="T2339" i="109"/>
  <c r="Z3999" i="109"/>
  <c r="S1565" i="109"/>
  <c r="O795" i="109"/>
  <c r="P1788" i="112"/>
  <c r="S2710" i="109"/>
  <c r="O39" i="109"/>
  <c r="N280" i="112"/>
  <c r="N355" i="112"/>
  <c r="N2340" i="109"/>
  <c r="Y965" i="109"/>
  <c r="S217" i="109"/>
  <c r="P2647" i="112"/>
  <c r="P1790" i="112"/>
  <c r="U167" i="109"/>
  <c r="Y3551" i="109"/>
  <c r="O2211" i="112"/>
  <c r="Y3565" i="109"/>
  <c r="P1299" i="112"/>
  <c r="T489" i="109"/>
  <c r="T139" i="109"/>
  <c r="N999" i="109"/>
  <c r="U1214" i="109"/>
  <c r="R4200" i="109"/>
  <c r="L95" i="113"/>
  <c r="X2935" i="109"/>
  <c r="P3207" i="109"/>
  <c r="W3703" i="109"/>
  <c r="S2012" i="109"/>
  <c r="X290" i="109"/>
  <c r="O4099" i="109"/>
  <c r="T1964" i="109"/>
  <c r="S474" i="109"/>
  <c r="P489" i="109"/>
  <c r="Z1444" i="109"/>
  <c r="R3492" i="109"/>
  <c r="R2839" i="109"/>
  <c r="R4307" i="109"/>
  <c r="Q954" i="109"/>
  <c r="U443" i="109"/>
  <c r="W2926" i="109"/>
  <c r="V2016" i="109"/>
  <c r="S3669" i="109"/>
  <c r="Y413" i="109"/>
  <c r="U646" i="109"/>
  <c r="Q1492" i="109"/>
  <c r="Q2537" i="112"/>
  <c r="Y3170" i="109"/>
  <c r="O2145" i="112"/>
  <c r="V823" i="109"/>
  <c r="N3158" i="109"/>
  <c r="V2101" i="109"/>
  <c r="S465" i="109"/>
  <c r="R1503" i="109"/>
  <c r="P88" i="112"/>
  <c r="P4154" i="109"/>
  <c r="O146" i="112"/>
  <c r="N3754" i="109"/>
  <c r="Y2112" i="109"/>
  <c r="R1828" i="112"/>
  <c r="N3142" i="109"/>
  <c r="O1167" i="112"/>
  <c r="N179" i="112"/>
  <c r="R2277" i="112"/>
  <c r="T1356" i="109"/>
  <c r="U581" i="109"/>
  <c r="P1310" i="112"/>
  <c r="W88" i="109"/>
  <c r="O1005" i="109"/>
  <c r="X2000" i="109"/>
  <c r="O2088" i="112"/>
  <c r="U3433" i="109"/>
  <c r="R3723" i="109"/>
  <c r="U1363" i="109"/>
  <c r="T3137" i="109"/>
  <c r="V3021" i="109"/>
  <c r="Q1481" i="109"/>
  <c r="Y1698" i="109"/>
  <c r="O2669" i="112"/>
  <c r="N2464" i="109"/>
  <c r="N837" i="109"/>
  <c r="S1691" i="109"/>
  <c r="P1496" i="112"/>
  <c r="R2518" i="112"/>
  <c r="Y404" i="109"/>
  <c r="O4034" i="109"/>
  <c r="N1085" i="112"/>
  <c r="V3525" i="109"/>
  <c r="P1914" i="109"/>
  <c r="J33" i="113"/>
  <c r="N750" i="109"/>
  <c r="R1745" i="109"/>
  <c r="W1182" i="109"/>
  <c r="P4045" i="109"/>
  <c r="P291" i="109"/>
  <c r="P2316" i="112"/>
  <c r="N225" i="109"/>
  <c r="N1176" i="112"/>
  <c r="M28" i="113"/>
  <c r="V1376" i="109"/>
  <c r="Q1921" i="112"/>
  <c r="V2572" i="109"/>
  <c r="X1381" i="109"/>
  <c r="O86" i="110"/>
  <c r="O2046" i="109"/>
  <c r="P2047" i="109"/>
  <c r="N210" i="109"/>
  <c r="X2747" i="109"/>
  <c r="S4203" i="109"/>
  <c r="S425" i="109"/>
  <c r="P149" i="110"/>
  <c r="N2793" i="109"/>
  <c r="Y3892" i="109"/>
  <c r="X1248" i="109"/>
  <c r="O3466" i="109"/>
  <c r="Q2674" i="112"/>
  <c r="K115" i="113"/>
  <c r="Q845" i="112"/>
  <c r="Q34" i="109"/>
  <c r="N2211" i="109"/>
  <c r="W2954" i="109"/>
  <c r="Y1526" i="109"/>
  <c r="O3450" i="109"/>
  <c r="Q3185" i="109"/>
  <c r="X235" i="109"/>
  <c r="Q857" i="112"/>
  <c r="U1982" i="109"/>
  <c r="P386" i="112"/>
  <c r="P2414" i="112"/>
  <c r="N2389" i="112"/>
  <c r="O2369" i="112"/>
  <c r="Q547" i="109"/>
  <c r="X4157" i="109"/>
  <c r="N876" i="109"/>
  <c r="P1674" i="112"/>
  <c r="O2071" i="109"/>
  <c r="S2672" i="109"/>
  <c r="O997" i="112"/>
  <c r="N3048" i="109"/>
  <c r="O1868" i="112"/>
  <c r="N1960" i="112"/>
  <c r="X1595" i="109"/>
  <c r="Q586" i="109"/>
  <c r="T3062" i="109"/>
  <c r="X4019" i="109"/>
  <c r="N1504" i="112"/>
  <c r="U4269" i="109"/>
  <c r="N3109" i="109"/>
  <c r="N3340" i="109"/>
  <c r="X1521" i="109"/>
  <c r="Q489" i="109"/>
  <c r="O4077" i="109"/>
  <c r="S111" i="109"/>
  <c r="O126" i="112"/>
  <c r="U2238" i="109"/>
  <c r="S3495" i="109"/>
  <c r="N2332" i="112"/>
  <c r="P4276" i="109"/>
  <c r="Y2602" i="109"/>
  <c r="O796" i="112"/>
  <c r="M177" i="110"/>
  <c r="N242" i="109"/>
  <c r="T10" i="110"/>
  <c r="X2992" i="109"/>
  <c r="S2197" i="109"/>
  <c r="Y3137" i="109"/>
  <c r="P2929" i="109"/>
  <c r="Q1483" i="109"/>
  <c r="R1352" i="109"/>
  <c r="R252" i="109"/>
  <c r="T2397" i="109"/>
  <c r="X1157" i="109"/>
  <c r="V902" i="109"/>
  <c r="X2345" i="109"/>
  <c r="S2725" i="109"/>
  <c r="Z684" i="109"/>
  <c r="O2196" i="112"/>
  <c r="X1990" i="109"/>
  <c r="Q163" i="112"/>
  <c r="R1811" i="112"/>
  <c r="R3320" i="109"/>
  <c r="T1506" i="109"/>
  <c r="L118" i="113"/>
  <c r="W3011" i="109"/>
  <c r="W625" i="109"/>
  <c r="Y2060" i="109"/>
  <c r="T1495" i="109"/>
  <c r="O293" i="109"/>
  <c r="N4094" i="109"/>
  <c r="N4164" i="109"/>
  <c r="N2229" i="112"/>
  <c r="X501" i="109"/>
  <c r="O1687" i="112"/>
  <c r="Z2910" i="109"/>
  <c r="K28" i="110"/>
  <c r="N97" i="109"/>
  <c r="Q2951" i="109"/>
  <c r="R2065" i="112"/>
  <c r="P4149" i="109"/>
  <c r="Q3935" i="109"/>
  <c r="S2405" i="109"/>
  <c r="O1852" i="112"/>
  <c r="S3038" i="109"/>
  <c r="N2734" i="109"/>
  <c r="X2116" i="109"/>
  <c r="J161" i="113"/>
  <c r="P1501" i="112"/>
  <c r="V3836" i="109"/>
  <c r="V1860" i="109"/>
  <c r="X1184" i="109"/>
  <c r="N3464" i="109"/>
  <c r="X128" i="109"/>
  <c r="S3060" i="109"/>
  <c r="N1301" i="109"/>
  <c r="Q1534" i="112"/>
  <c r="V2270" i="109"/>
  <c r="Y888" i="109"/>
  <c r="N3430" i="109"/>
  <c r="X4164" i="109"/>
  <c r="Q1040" i="112"/>
  <c r="N1198" i="109"/>
  <c r="O1158" i="112"/>
  <c r="W3093" i="109"/>
  <c r="Q270" i="109"/>
  <c r="S164" i="110"/>
  <c r="P2961" i="109"/>
  <c r="N1279" i="109"/>
  <c r="R2040" i="112"/>
  <c r="N1485" i="112"/>
  <c r="O1967" i="112"/>
  <c r="S278" i="109"/>
  <c r="V3115" i="109"/>
  <c r="W3482" i="109"/>
  <c r="V2362" i="109"/>
  <c r="O2426" i="112"/>
  <c r="S4301" i="109"/>
  <c r="M94" i="113"/>
  <c r="O76" i="112"/>
  <c r="O1301" i="109"/>
  <c r="Q3459" i="109"/>
  <c r="S1526" i="109"/>
  <c r="P2323" i="112"/>
  <c r="P576" i="109"/>
  <c r="O166" i="110"/>
  <c r="U4300" i="109"/>
  <c r="L9" i="113"/>
  <c r="W4164" i="109"/>
  <c r="Q4084" i="109"/>
  <c r="V2595" i="109"/>
  <c r="W1363" i="109"/>
  <c r="X1609" i="109"/>
  <c r="P700" i="112"/>
  <c r="R4079" i="109"/>
  <c r="Q2556" i="112"/>
  <c r="N510" i="109"/>
  <c r="S1645" i="109"/>
  <c r="T4061" i="109"/>
  <c r="X857" i="109"/>
  <c r="W2108" i="109"/>
  <c r="Q3123" i="109"/>
  <c r="U4088" i="109"/>
  <c r="T1896" i="109"/>
  <c r="O1984" i="112"/>
  <c r="N2650" i="112"/>
  <c r="U1229" i="109"/>
  <c r="W1474" i="109"/>
  <c r="O1953" i="112"/>
  <c r="P1667" i="112"/>
  <c r="V607" i="109"/>
  <c r="N1493" i="109"/>
  <c r="P4269" i="109"/>
  <c r="O1926" i="109"/>
  <c r="Y3935" i="109"/>
  <c r="P172" i="112"/>
  <c r="P826" i="109"/>
  <c r="S2754" i="109"/>
  <c r="W2634" i="109"/>
  <c r="T2833" i="109"/>
  <c r="U158" i="109"/>
  <c r="Q3797" i="109"/>
  <c r="Z3259" i="109"/>
  <c r="U209" i="109"/>
  <c r="U550" i="109"/>
  <c r="Z2535" i="109"/>
  <c r="O2016" i="109"/>
  <c r="O2072" i="109"/>
  <c r="S560" i="109"/>
  <c r="V1608" i="109"/>
  <c r="R1896" i="109"/>
  <c r="S2052" i="109"/>
  <c r="Q2210" i="109"/>
  <c r="R3462" i="109"/>
  <c r="S3144" i="109"/>
  <c r="S3097" i="109"/>
  <c r="Q3846" i="109"/>
  <c r="T3074" i="109"/>
  <c r="U811" i="109"/>
  <c r="S235" i="109"/>
  <c r="Y3806" i="109"/>
  <c r="P1895" i="109"/>
  <c r="P23" i="110"/>
  <c r="U839" i="109"/>
  <c r="R3836" i="109"/>
  <c r="N3433" i="109"/>
  <c r="U4266" i="109"/>
  <c r="Y406" i="109"/>
  <c r="P1550" i="109"/>
  <c r="W3067" i="109"/>
  <c r="O1795" i="112"/>
  <c r="N4161" i="109"/>
  <c r="U4168" i="109"/>
  <c r="Q2186" i="112"/>
  <c r="Q1621" i="109"/>
  <c r="S2806" i="109"/>
  <c r="X1170" i="109"/>
  <c r="P306" i="112"/>
  <c r="R71" i="109"/>
  <c r="S100" i="110"/>
  <c r="W2344" i="109"/>
  <c r="W2987" i="109"/>
  <c r="T3352" i="109"/>
  <c r="S1890" i="109"/>
  <c r="W224" i="109"/>
  <c r="N1149" i="109"/>
  <c r="O1999" i="109"/>
  <c r="T146" i="110"/>
  <c r="Y4064" i="109"/>
  <c r="Q2586" i="109"/>
  <c r="P2651" i="109"/>
  <c r="R4075" i="109"/>
  <c r="N191" i="109"/>
  <c r="Y2654" i="109"/>
  <c r="N1863" i="109"/>
  <c r="O1977" i="109"/>
  <c r="T1272" i="109"/>
  <c r="O222" i="109"/>
  <c r="N1852" i="109"/>
  <c r="N578" i="112"/>
  <c r="R4271" i="109"/>
  <c r="T2460" i="109"/>
  <c r="U3700" i="109"/>
  <c r="X3049" i="109"/>
  <c r="W3198" i="109"/>
  <c r="T2" i="109"/>
  <c r="N3676" i="109"/>
  <c r="Y3165" i="109"/>
  <c r="O1010" i="112"/>
  <c r="Q4245" i="109"/>
  <c r="R1119" i="112"/>
  <c r="U4167" i="109"/>
  <c r="U54" i="109"/>
  <c r="P64" i="109"/>
  <c r="X1909" i="109"/>
  <c r="N4267" i="109"/>
  <c r="N537" i="112"/>
  <c r="T3129" i="109"/>
  <c r="P1549" i="109"/>
  <c r="T1746" i="109"/>
  <c r="X2925" i="109"/>
  <c r="N1556" i="112"/>
  <c r="X3836" i="109"/>
  <c r="R1594" i="109"/>
  <c r="T2992" i="109"/>
  <c r="U64" i="109"/>
  <c r="T4048" i="109"/>
  <c r="O1938" i="109"/>
  <c r="Q129" i="112"/>
  <c r="S256" i="109"/>
  <c r="X2771" i="109"/>
  <c r="R549" i="109"/>
  <c r="Q1662" i="112"/>
  <c r="N2010" i="109"/>
  <c r="O42" i="109"/>
  <c r="Z4315" i="109"/>
  <c r="V2668" i="109"/>
  <c r="V1379" i="109"/>
  <c r="O3703" i="109"/>
  <c r="N176" i="112"/>
  <c r="X3492" i="109"/>
  <c r="P1064" i="112"/>
  <c r="N1670" i="109"/>
  <c r="Q4285" i="109"/>
  <c r="T4171" i="109"/>
  <c r="O812" i="112"/>
  <c r="R2671" i="109"/>
  <c r="S2776" i="109"/>
  <c r="N2936" i="109"/>
  <c r="V597" i="109"/>
  <c r="O444" i="109"/>
  <c r="O3558" i="109"/>
  <c r="S173" i="110"/>
  <c r="U1605" i="109"/>
  <c r="N1385" i="112"/>
  <c r="O734" i="112"/>
  <c r="T2788" i="109"/>
  <c r="W2964" i="109"/>
  <c r="N2819" i="109"/>
  <c r="Q2645" i="112"/>
  <c r="T2047" i="109"/>
  <c r="N2234" i="112"/>
  <c r="P2018" i="112"/>
  <c r="P3187" i="109"/>
  <c r="U3763" i="109"/>
  <c r="O442" i="109"/>
  <c r="V2312" i="109"/>
  <c r="R1171" i="109"/>
  <c r="P1383" i="112"/>
  <c r="P2260" i="109"/>
  <c r="Y4087" i="109"/>
  <c r="Q3494" i="109"/>
  <c r="U2252" i="109"/>
  <c r="N1721" i="109"/>
  <c r="P3325" i="109"/>
  <c r="V3512" i="109"/>
  <c r="U3532" i="109"/>
  <c r="O3510" i="109"/>
  <c r="P1911" i="112"/>
  <c r="Q1944" i="109"/>
  <c r="X4125" i="109"/>
  <c r="R2985" i="109"/>
  <c r="N4088" i="109"/>
  <c r="Y4178" i="109"/>
  <c r="Q3088" i="109"/>
  <c r="P777" i="112"/>
  <c r="Y446" i="109"/>
  <c r="S877" i="109"/>
  <c r="W504" i="109"/>
  <c r="U3703" i="109"/>
  <c r="R2672" i="109"/>
  <c r="V3704" i="109"/>
  <c r="U536" i="109"/>
  <c r="R3764" i="109"/>
  <c r="P728" i="112"/>
  <c r="Y3871" i="109"/>
  <c r="U3372" i="109"/>
  <c r="T2102" i="109"/>
  <c r="T3698" i="109"/>
  <c r="R3430" i="109"/>
  <c r="R1581" i="109"/>
  <c r="X170" i="109"/>
  <c r="U1561" i="109"/>
  <c r="T2291" i="109"/>
  <c r="P561" i="109"/>
  <c r="O1764" i="112"/>
  <c r="U1937" i="109"/>
  <c r="L178" i="110"/>
  <c r="N3721" i="109"/>
  <c r="R3550" i="109"/>
  <c r="W4269" i="109"/>
  <c r="Q347" i="112"/>
  <c r="N379" i="112"/>
  <c r="Y4060" i="109"/>
  <c r="U1617" i="109"/>
  <c r="N27" i="112"/>
  <c r="S1504" i="109"/>
  <c r="Q1736" i="109"/>
  <c r="N1634" i="112"/>
  <c r="N596" i="109"/>
  <c r="T1173" i="109"/>
  <c r="O2565" i="112"/>
  <c r="U1338" i="109"/>
  <c r="P563" i="112"/>
  <c r="Y3501" i="109"/>
  <c r="Q41" i="110"/>
  <c r="Q1467" i="112"/>
  <c r="X2590" i="109"/>
  <c r="X380" i="109"/>
  <c r="N3529" i="109"/>
  <c r="R2109" i="109"/>
  <c r="R2960" i="109"/>
  <c r="P939" i="109"/>
  <c r="P3080" i="109"/>
  <c r="S110" i="110"/>
  <c r="Y3324" i="109"/>
  <c r="R250" i="109"/>
  <c r="N2480" i="112"/>
  <c r="W2347" i="109"/>
  <c r="P870" i="109"/>
  <c r="O2126" i="112"/>
  <c r="T1319" i="109"/>
  <c r="P488" i="109"/>
  <c r="N2582" i="109"/>
  <c r="Y2959" i="109"/>
  <c r="L31" i="113"/>
  <c r="X1315" i="109"/>
  <c r="U3520" i="109"/>
  <c r="X1110" i="109"/>
  <c r="T878" i="109"/>
  <c r="O1137" i="109"/>
  <c r="L105" i="113"/>
  <c r="N1390" i="112"/>
  <c r="Q820" i="109"/>
  <c r="X3566" i="109"/>
  <c r="Q2993" i="109"/>
  <c r="R1808" i="112"/>
  <c r="P1964" i="112"/>
  <c r="Y2359" i="109"/>
  <c r="O2121" i="112"/>
  <c r="P1693" i="109"/>
  <c r="R61" i="109"/>
  <c r="U1733" i="109"/>
  <c r="Q3064" i="109"/>
  <c r="T1172" i="109"/>
  <c r="R102" i="110"/>
  <c r="R2751" i="112"/>
  <c r="T3501" i="109"/>
  <c r="T1286" i="109"/>
  <c r="Q3041" i="109"/>
  <c r="N1902" i="112"/>
  <c r="W83" i="109"/>
  <c r="V4129" i="109"/>
  <c r="Q300" i="112"/>
  <c r="Y28" i="109"/>
  <c r="P2129" i="112"/>
  <c r="Q126" i="112"/>
  <c r="O1887" i="112"/>
  <c r="X3111" i="109"/>
  <c r="O2428" i="112"/>
  <c r="K30" i="113"/>
  <c r="O873" i="112"/>
  <c r="R889" i="112"/>
  <c r="W1726" i="109"/>
  <c r="S3469" i="109"/>
  <c r="Y4042" i="109"/>
  <c r="Q3896" i="109"/>
  <c r="O1621" i="109"/>
  <c r="Q3789" i="109"/>
  <c r="V2823" i="109"/>
  <c r="O4229" i="109"/>
  <c r="X1125" i="109"/>
  <c r="P2194" i="109"/>
  <c r="W4264" i="109"/>
  <c r="N3330" i="109"/>
  <c r="R3689" i="109"/>
  <c r="Q3404" i="109"/>
  <c r="N1377" i="109"/>
  <c r="N1620" i="109"/>
  <c r="O1541" i="112"/>
  <c r="R2445" i="109"/>
  <c r="O1737" i="112"/>
  <c r="Z4366" i="109"/>
  <c r="S3698" i="109"/>
  <c r="W1248" i="109"/>
  <c r="X4197" i="109"/>
  <c r="O893" i="109"/>
  <c r="R757" i="109"/>
  <c r="Q1173" i="109"/>
  <c r="N1029" i="112"/>
  <c r="J37" i="113"/>
  <c r="R487" i="109"/>
  <c r="P556" i="112"/>
  <c r="P2420" i="112"/>
  <c r="N2686" i="109"/>
  <c r="S3476" i="109"/>
  <c r="P222" i="109"/>
  <c r="Q1724" i="112"/>
  <c r="W58" i="109"/>
  <c r="O259" i="112"/>
  <c r="U3343" i="109"/>
  <c r="Y444" i="109"/>
  <c r="Q3543" i="109"/>
  <c r="O126" i="109"/>
  <c r="N1724" i="112"/>
  <c r="S1967" i="109"/>
  <c r="Q4050" i="109"/>
  <c r="Q1104" i="109"/>
  <c r="W3715" i="109"/>
  <c r="N1628" i="112"/>
  <c r="V3803" i="109"/>
  <c r="P461" i="109"/>
  <c r="N4260" i="109"/>
  <c r="Y2594" i="109"/>
  <c r="O354" i="112"/>
  <c r="Q832" i="112"/>
  <c r="S1347" i="109"/>
  <c r="P648" i="109"/>
  <c r="N1444" i="112"/>
  <c r="N9" i="110"/>
  <c r="W1100" i="109"/>
  <c r="X635" i="109"/>
  <c r="W2115" i="109"/>
  <c r="R3578" i="109"/>
  <c r="O1217" i="112"/>
  <c r="Z3995" i="109"/>
  <c r="W2006" i="109"/>
  <c r="Y2765" i="109"/>
  <c r="Y2264" i="109"/>
  <c r="X3139" i="109"/>
  <c r="Y2604" i="109"/>
  <c r="J114" i="110"/>
  <c r="X764" i="109"/>
  <c r="P1235" i="112"/>
  <c r="R3873" i="109"/>
  <c r="Q1989" i="112"/>
  <c r="X1289" i="109"/>
  <c r="R761" i="109"/>
  <c r="Q265" i="109"/>
  <c r="O2318" i="112"/>
  <c r="U455" i="109"/>
  <c r="X2731" i="109"/>
  <c r="X1596" i="109"/>
  <c r="R2562" i="109"/>
  <c r="P446" i="109"/>
  <c r="P399" i="112"/>
  <c r="S3927" i="109"/>
  <c r="X3914" i="109"/>
  <c r="O3742" i="109"/>
  <c r="Q1730" i="109"/>
  <c r="P909" i="109"/>
  <c r="S1332" i="109"/>
  <c r="W738" i="109"/>
  <c r="S3697" i="109"/>
  <c r="V769" i="109"/>
  <c r="T1229" i="109"/>
  <c r="Y3097" i="109"/>
  <c r="P472" i="112"/>
  <c r="X3451" i="109"/>
  <c r="O205" i="109"/>
  <c r="Q4058" i="109"/>
  <c r="N1366" i="109"/>
  <c r="M43" i="113"/>
  <c r="S35" i="109"/>
  <c r="Y3112" i="109"/>
  <c r="L121" i="113"/>
  <c r="T63" i="109"/>
  <c r="T2639" i="109"/>
  <c r="S2005" i="109"/>
  <c r="J78" i="113"/>
  <c r="W3515" i="109"/>
  <c r="R4124" i="109"/>
  <c r="N537" i="109"/>
  <c r="P1526" i="109"/>
  <c r="X549" i="109"/>
  <c r="M4" i="113"/>
  <c r="U2077" i="109"/>
  <c r="X1355" i="109"/>
  <c r="O3162" i="109"/>
  <c r="Y3313" i="109"/>
  <c r="O3351" i="109"/>
  <c r="P2365" i="112"/>
  <c r="O1121" i="109"/>
  <c r="T2413" i="109"/>
  <c r="X237" i="109"/>
  <c r="Q1792" i="112"/>
  <c r="T3728" i="109"/>
  <c r="W128" i="109"/>
  <c r="U2039" i="109"/>
  <c r="X2698" i="109"/>
  <c r="V4097" i="109"/>
  <c r="Z2519" i="109"/>
  <c r="V4284" i="109"/>
  <c r="Z2855" i="109"/>
  <c r="O861" i="112"/>
  <c r="N2729" i="109"/>
  <c r="U3295" i="109"/>
  <c r="Y2274" i="109"/>
  <c r="Q1958" i="109"/>
  <c r="O2467" i="112"/>
  <c r="Q611" i="109"/>
  <c r="N1404" i="112"/>
  <c r="Y2479" i="109"/>
  <c r="N1451" i="112"/>
  <c r="S3571" i="109"/>
  <c r="O2128" i="112"/>
  <c r="W2095" i="109"/>
  <c r="W1490" i="109"/>
  <c r="N2206" i="112"/>
  <c r="R551" i="109"/>
  <c r="O2447" i="109"/>
  <c r="Q2004" i="109"/>
  <c r="K126" i="113"/>
  <c r="V184" i="109"/>
  <c r="R1648" i="109"/>
  <c r="N1890" i="109"/>
  <c r="N2820" i="109"/>
  <c r="Q238" i="112"/>
  <c r="K159" i="110"/>
  <c r="Q1252" i="112"/>
  <c r="Q1749" i="109"/>
  <c r="S1319" i="109"/>
  <c r="U4042" i="109"/>
  <c r="N2615" i="112"/>
  <c r="W3507" i="109"/>
  <c r="P536" i="112"/>
  <c r="M131" i="110"/>
  <c r="N1633" i="112"/>
  <c r="U3661" i="109"/>
  <c r="W3539" i="109"/>
  <c r="Y2955" i="109"/>
  <c r="N2970" i="109"/>
  <c r="Q233" i="109"/>
  <c r="N6" i="112"/>
  <c r="U34" i="109"/>
  <c r="P383" i="109"/>
  <c r="X4181" i="109"/>
  <c r="T790" i="109"/>
  <c r="O3073" i="109"/>
  <c r="T65" i="110"/>
  <c r="T4141" i="109"/>
  <c r="V1114" i="109"/>
  <c r="O590" i="112"/>
  <c r="O2742" i="109"/>
  <c r="S190" i="109"/>
  <c r="R1828" i="109"/>
  <c r="R3319" i="109"/>
  <c r="R1501" i="109"/>
  <c r="N495" i="109"/>
  <c r="V3351" i="109"/>
  <c r="T2022" i="109"/>
  <c r="W1491" i="109"/>
  <c r="N1068" i="112"/>
  <c r="R2525" i="112"/>
  <c r="W2681" i="109"/>
  <c r="W3078" i="109"/>
  <c r="Z671" i="109"/>
  <c r="U3528" i="109"/>
  <c r="R34" i="109"/>
  <c r="R3496" i="109"/>
  <c r="R4082" i="109"/>
  <c r="K48" i="113"/>
  <c r="Q1833" i="109"/>
  <c r="O2693" i="112"/>
  <c r="V2302" i="109"/>
  <c r="Y3463" i="109"/>
  <c r="P3431" i="109"/>
  <c r="P1330" i="112"/>
  <c r="P2387" i="109"/>
  <c r="W1691" i="109"/>
  <c r="O1745" i="112"/>
  <c r="X2952" i="109"/>
  <c r="X3690" i="109"/>
  <c r="W2333" i="109"/>
  <c r="P208" i="109"/>
  <c r="Q2983" i="109"/>
  <c r="Y2688" i="109"/>
  <c r="Y4150" i="109"/>
  <c r="U3904" i="109"/>
  <c r="O3451" i="109"/>
  <c r="N4021" i="109"/>
  <c r="R1593" i="112"/>
  <c r="T4280" i="109"/>
  <c r="V4291" i="109"/>
  <c r="P262" i="109"/>
  <c r="Y1843" i="109"/>
  <c r="Q1776" i="112"/>
  <c r="U2759" i="109"/>
  <c r="T3202" i="109"/>
  <c r="N3729" i="109"/>
  <c r="P3678" i="109"/>
  <c r="R2613" i="109"/>
  <c r="Q2744" i="109"/>
  <c r="S512" i="109"/>
  <c r="X1874" i="109"/>
  <c r="U270" i="109"/>
  <c r="N1003" i="109"/>
  <c r="R3725" i="109"/>
  <c r="O2115" i="112"/>
  <c r="U128" i="110"/>
  <c r="T2825" i="109"/>
  <c r="T1188" i="109"/>
  <c r="X653" i="109"/>
  <c r="X1277" i="109"/>
  <c r="Q976" i="109"/>
  <c r="X3524" i="109"/>
  <c r="Y3171" i="109"/>
  <c r="O57" i="109"/>
  <c r="R2047" i="112"/>
  <c r="Q3011" i="109"/>
  <c r="Q508" i="112"/>
  <c r="O2628" i="112"/>
  <c r="U2735" i="109"/>
  <c r="Z3264" i="109"/>
  <c r="O3339" i="109"/>
  <c r="Z2523" i="109"/>
  <c r="X1162" i="109"/>
  <c r="N179" i="110"/>
  <c r="V2213" i="109"/>
  <c r="X2677" i="109"/>
  <c r="N1303" i="112"/>
  <c r="Y1310" i="109"/>
  <c r="Y3676" i="109"/>
  <c r="S2582" i="109"/>
  <c r="Q504" i="109"/>
  <c r="X2564" i="109"/>
  <c r="V1129" i="109"/>
  <c r="V129" i="109"/>
  <c r="X3695" i="109"/>
  <c r="P180" i="112"/>
  <c r="N2109" i="112"/>
  <c r="N1935" i="112"/>
  <c r="Q582" i="112"/>
  <c r="P1562" i="112"/>
  <c r="Q1839" i="109"/>
  <c r="X2003" i="109"/>
  <c r="P148" i="112"/>
  <c r="W3938" i="109"/>
  <c r="Y104" i="109"/>
  <c r="N1007" i="112"/>
  <c r="S4192" i="109"/>
  <c r="W1888" i="109"/>
  <c r="V628" i="109"/>
  <c r="X3845" i="109"/>
  <c r="P2350" i="109"/>
  <c r="R1810" i="112"/>
  <c r="T452" i="109"/>
  <c r="P825" i="112"/>
  <c r="T653" i="109"/>
  <c r="V734" i="109"/>
  <c r="W981" i="109"/>
  <c r="X3315" i="109"/>
  <c r="Q4096" i="109"/>
  <c r="N1677" i="112"/>
  <c r="J53" i="113"/>
  <c r="U196" i="109"/>
  <c r="N464" i="109"/>
  <c r="P44" i="112"/>
  <c r="O3394" i="109"/>
  <c r="N1661" i="109"/>
  <c r="R1348" i="109"/>
  <c r="V1959" i="109"/>
  <c r="V4267" i="109"/>
  <c r="Q2642" i="109"/>
  <c r="R87" i="109"/>
  <c r="T2289" i="109"/>
  <c r="S2671" i="109"/>
  <c r="X3764" i="109"/>
  <c r="U2741" i="109"/>
  <c r="U2777" i="109"/>
  <c r="T1330" i="109"/>
  <c r="R3132" i="109"/>
  <c r="W2589" i="109"/>
  <c r="S2329" i="109"/>
  <c r="U2596" i="109"/>
  <c r="O1312" i="112"/>
  <c r="W3753" i="109"/>
  <c r="Q1872" i="109"/>
  <c r="S3455" i="109"/>
  <c r="U3077" i="109"/>
  <c r="W287" i="109"/>
  <c r="R806" i="109"/>
  <c r="N3366" i="109"/>
  <c r="P2312" i="109"/>
  <c r="T2644" i="109"/>
  <c r="O554" i="109"/>
  <c r="T1345" i="109"/>
  <c r="P1957" i="109"/>
  <c r="Q493" i="109"/>
  <c r="P1882" i="112"/>
  <c r="O165" i="109"/>
  <c r="Z1082" i="109"/>
  <c r="S842" i="109"/>
  <c r="Q2677" i="109"/>
  <c r="Y4100" i="109"/>
  <c r="P281" i="112"/>
  <c r="O1868" i="109"/>
  <c r="O1709" i="109"/>
  <c r="W4280" i="109"/>
  <c r="Q1064" i="112"/>
  <c r="Y3063" i="109"/>
  <c r="X842" i="109"/>
  <c r="Z1062" i="109"/>
  <c r="T417" i="109"/>
  <c r="Y1613" i="109"/>
  <c r="Y1917" i="109"/>
  <c r="O2619" i="109"/>
  <c r="W4224" i="109"/>
  <c r="N1859" i="109"/>
  <c r="W3699" i="109"/>
  <c r="O2432" i="112"/>
  <c r="V4241" i="109"/>
  <c r="Q1680" i="109"/>
  <c r="V783" i="109"/>
  <c r="O105" i="109"/>
  <c r="S1292" i="109"/>
  <c r="R3692" i="109"/>
  <c r="U4079" i="109"/>
  <c r="O257" i="109"/>
  <c r="U1603" i="109"/>
  <c r="V3555" i="109"/>
  <c r="N2640" i="112"/>
  <c r="O1976" i="112"/>
  <c r="T2959" i="109"/>
  <c r="P3861" i="109"/>
  <c r="R4024" i="109"/>
  <c r="L159" i="113"/>
  <c r="P1201" i="112"/>
  <c r="R2719" i="109"/>
  <c r="P2550" i="112"/>
  <c r="W3471" i="109"/>
  <c r="N262" i="112"/>
  <c r="T2353" i="109"/>
  <c r="Y627" i="109"/>
  <c r="X3098" i="109"/>
  <c r="O925" i="109"/>
  <c r="R426" i="109"/>
  <c r="N3800" i="109"/>
  <c r="V827" i="109"/>
  <c r="P2714" i="112"/>
  <c r="O2047" i="109"/>
  <c r="T3680" i="109"/>
  <c r="O3696" i="109"/>
  <c r="V4308" i="109"/>
  <c r="S623" i="109"/>
  <c r="S3184" i="109"/>
  <c r="U1311" i="109"/>
  <c r="N1946" i="112"/>
  <c r="S2324" i="109"/>
  <c r="R3107" i="109"/>
  <c r="T96" i="109"/>
  <c r="N1568" i="109"/>
  <c r="V3087" i="109"/>
  <c r="Q3539" i="109"/>
  <c r="X1621" i="109"/>
  <c r="Q1634" i="112"/>
  <c r="P588" i="109"/>
  <c r="W450" i="109"/>
  <c r="V3212" i="109"/>
  <c r="Z3621" i="109"/>
  <c r="V4235" i="109"/>
  <c r="R3862" i="109"/>
  <c r="S1876" i="109"/>
  <c r="Q2208" i="112"/>
  <c r="R4088" i="109"/>
  <c r="N1060" i="112"/>
  <c r="T477" i="109"/>
  <c r="V1283" i="109"/>
  <c r="R3124" i="109"/>
  <c r="P2211" i="112"/>
  <c r="N2707" i="112"/>
  <c r="R3837" i="109"/>
  <c r="O139" i="109"/>
  <c r="R1871" i="109"/>
  <c r="U123" i="109"/>
  <c r="R1829" i="112"/>
  <c r="Y3828" i="109"/>
  <c r="Q3035" i="109"/>
  <c r="T4224" i="109"/>
  <c r="P839" i="109"/>
  <c r="W38" i="109"/>
  <c r="V3451" i="109"/>
  <c r="N3843" i="109"/>
  <c r="Y976" i="109"/>
  <c r="P842" i="109"/>
  <c r="V2606" i="109"/>
  <c r="S182" i="109"/>
  <c r="N3892" i="109"/>
  <c r="Q372" i="109"/>
  <c r="R1606" i="112"/>
  <c r="S405" i="109"/>
  <c r="Y2320" i="109"/>
  <c r="S2783" i="109"/>
  <c r="S1732" i="109"/>
  <c r="Q3300" i="109"/>
  <c r="P1028" i="112"/>
  <c r="S2971" i="109"/>
  <c r="W1176" i="109"/>
  <c r="V1360" i="109"/>
  <c r="O2653" i="112"/>
  <c r="Q3386" i="109"/>
  <c r="Q39" i="110"/>
  <c r="S3815" i="109"/>
  <c r="P2477" i="109"/>
  <c r="Y3078" i="109"/>
  <c r="T1491" i="109"/>
  <c r="P4250" i="109"/>
  <c r="X2996" i="109"/>
  <c r="U4134" i="109"/>
  <c r="Y3726" i="109"/>
  <c r="O2833" i="109"/>
  <c r="P3398" i="109"/>
  <c r="S1211" i="109"/>
  <c r="Z3602" i="109"/>
  <c r="S4063" i="109"/>
  <c r="N3120" i="109"/>
  <c r="Q1388" i="112"/>
  <c r="U3547" i="109"/>
  <c r="X174" i="109"/>
  <c r="R2305" i="109"/>
  <c r="W455" i="109"/>
  <c r="S2998" i="109"/>
  <c r="O2181" i="112"/>
  <c r="M29" i="110"/>
  <c r="Q281" i="112"/>
  <c r="Q932" i="112"/>
  <c r="T1951" i="109"/>
  <c r="U1626" i="109"/>
  <c r="P4233" i="109"/>
  <c r="O424" i="109"/>
  <c r="M104" i="113"/>
  <c r="P611" i="112"/>
  <c r="P1196" i="112"/>
  <c r="O386" i="112"/>
  <c r="Y2414" i="109"/>
  <c r="S1848" i="109"/>
  <c r="O1705" i="112"/>
  <c r="T54" i="110"/>
  <c r="P2589" i="112"/>
  <c r="R1374" i="109"/>
  <c r="M158" i="113"/>
  <c r="O4020" i="109"/>
  <c r="L24" i="113"/>
  <c r="W1163" i="109"/>
  <c r="Y1528" i="109"/>
  <c r="T4148" i="109"/>
  <c r="S2931" i="109"/>
  <c r="P1844" i="112"/>
  <c r="U4090" i="109"/>
  <c r="N281" i="112"/>
  <c r="R4243" i="109"/>
  <c r="Z3226" i="109"/>
  <c r="R2218" i="109"/>
  <c r="Y2032" i="109"/>
  <c r="N322" i="112"/>
  <c r="Q829" i="109"/>
  <c r="J55" i="110"/>
  <c r="W1309" i="109"/>
  <c r="Q2432" i="112"/>
  <c r="S833" i="109"/>
  <c r="P159" i="112"/>
  <c r="W4222" i="109"/>
  <c r="Q1183" i="112"/>
  <c r="T1468" i="109"/>
  <c r="Y3701" i="109"/>
  <c r="S523" i="109"/>
  <c r="R779" i="109"/>
  <c r="X2569" i="109"/>
  <c r="R3801" i="109"/>
  <c r="T3496" i="109"/>
  <c r="R3361" i="109"/>
  <c r="N305" i="112"/>
  <c r="P2994" i="109"/>
  <c r="O2702" i="109"/>
  <c r="U2412" i="109"/>
  <c r="Q579" i="109"/>
  <c r="N2093" i="112"/>
  <c r="O1349" i="109"/>
  <c r="T130" i="109"/>
  <c r="X586" i="109"/>
  <c r="Z1404" i="109"/>
  <c r="O4205" i="109"/>
  <c r="N3902" i="109"/>
  <c r="X127" i="109"/>
  <c r="O1505" i="109"/>
  <c r="O2134" i="112"/>
  <c r="O877" i="109"/>
  <c r="Y2805" i="109"/>
  <c r="P535" i="112"/>
  <c r="O617" i="112"/>
  <c r="P2940" i="109"/>
  <c r="R15" i="109"/>
  <c r="O1107" i="109"/>
  <c r="O2587" i="112"/>
  <c r="P114" i="109"/>
  <c r="N3711" i="109"/>
  <c r="O179" i="112"/>
  <c r="P2595" i="109"/>
  <c r="O3575" i="109"/>
  <c r="O1009" i="109"/>
  <c r="P1634" i="112"/>
  <c r="W1712" i="109"/>
  <c r="O1771" i="112"/>
  <c r="N149" i="112"/>
  <c r="P1962" i="112"/>
  <c r="P1565" i="112"/>
  <c r="N1554" i="112"/>
  <c r="P4175" i="109"/>
  <c r="P409" i="109"/>
  <c r="Z1807" i="109"/>
  <c r="U2564" i="109"/>
  <c r="O434" i="109"/>
  <c r="N4250" i="109"/>
  <c r="Q56" i="109"/>
  <c r="O2194" i="112"/>
  <c r="O3359" i="109"/>
  <c r="O577" i="112"/>
  <c r="P94" i="112"/>
  <c r="R4234" i="109"/>
  <c r="R4172" i="109"/>
  <c r="X4152" i="109"/>
  <c r="Q2709" i="112"/>
  <c r="Y1356" i="109"/>
  <c r="U570" i="109"/>
  <c r="X41" i="109"/>
  <c r="X104" i="109"/>
  <c r="Y2557" i="109"/>
  <c r="R1706" i="109"/>
  <c r="T3023" i="109"/>
  <c r="O347" i="112"/>
  <c r="O3147" i="109"/>
  <c r="R3157" i="109"/>
  <c r="Q511" i="112"/>
  <c r="R3777" i="109"/>
  <c r="R1696" i="109"/>
  <c r="N2422" i="112"/>
  <c r="P4082" i="109"/>
  <c r="X3856" i="109"/>
  <c r="P105" i="112"/>
  <c r="R287" i="109"/>
  <c r="X1160" i="109"/>
  <c r="O1697" i="109"/>
  <c r="N275" i="112"/>
  <c r="U2922" i="109"/>
  <c r="N2538" i="112"/>
  <c r="V2688" i="109"/>
  <c r="O149" i="109"/>
  <c r="N1088" i="112"/>
  <c r="Q3501" i="109"/>
  <c r="S1352" i="109"/>
  <c r="Q943" i="109"/>
  <c r="T2053" i="109"/>
  <c r="W3343" i="109"/>
  <c r="O818" i="109"/>
  <c r="Y1856" i="109"/>
  <c r="O1605" i="109"/>
  <c r="N4292" i="109"/>
  <c r="N1193" i="112"/>
  <c r="R1129" i="112"/>
  <c r="T2818" i="109"/>
  <c r="N1133" i="109"/>
  <c r="Q1653" i="112"/>
  <c r="Q2643" i="112"/>
  <c r="S3574" i="109"/>
  <c r="O2604" i="112"/>
  <c r="W4188" i="109"/>
  <c r="O247" i="112"/>
  <c r="X831" i="109"/>
  <c r="S247" i="109"/>
  <c r="S1907" i="109"/>
  <c r="S205" i="109"/>
  <c r="X4189" i="109"/>
  <c r="P3476" i="109"/>
  <c r="L109" i="110"/>
  <c r="O637" i="109"/>
  <c r="O3472" i="109"/>
  <c r="Y3091" i="109"/>
  <c r="O4261" i="109"/>
  <c r="O942" i="112"/>
  <c r="T1830" i="109"/>
  <c r="Y3077" i="109"/>
  <c r="R3696" i="109"/>
  <c r="P1950" i="112"/>
  <c r="V1475" i="109"/>
  <c r="P4079" i="109"/>
  <c r="N640" i="112"/>
  <c r="P2384" i="109"/>
  <c r="P1937" i="112"/>
  <c r="U3463" i="109"/>
  <c r="Y1230" i="109"/>
  <c r="N1546" i="112"/>
  <c r="W2020" i="109"/>
  <c r="Q1072" i="112"/>
  <c r="N621" i="112"/>
  <c r="R1307" i="109"/>
  <c r="Q621" i="109"/>
  <c r="O3768" i="109"/>
  <c r="S3678" i="109"/>
  <c r="Y936" i="109"/>
  <c r="O1316" i="109"/>
  <c r="X883" i="109"/>
  <c r="X1584" i="109"/>
  <c r="U62" i="110"/>
  <c r="T1314" i="109"/>
  <c r="N82" i="112"/>
  <c r="V1691" i="109"/>
  <c r="P2674" i="112"/>
  <c r="N3070" i="109"/>
  <c r="R1888" i="109"/>
  <c r="W9" i="109"/>
  <c r="V4187" i="109"/>
  <c r="V3411" i="109"/>
  <c r="N3059" i="109"/>
  <c r="O2701" i="109"/>
  <c r="V3804" i="109"/>
  <c r="N3504" i="109"/>
  <c r="T3179" i="109"/>
  <c r="S1360" i="109"/>
  <c r="S2483" i="109"/>
  <c r="T1700" i="109"/>
  <c r="Y2988" i="109"/>
  <c r="N402" i="112"/>
  <c r="T885" i="109"/>
  <c r="M25" i="113"/>
  <c r="N2015" i="112"/>
  <c r="S972" i="109"/>
  <c r="O1992" i="112"/>
  <c r="X3776" i="109"/>
  <c r="T2725" i="109"/>
  <c r="R2716" i="112"/>
  <c r="Y2971" i="109"/>
  <c r="P3344" i="109"/>
  <c r="U2997" i="109"/>
  <c r="T4211" i="109"/>
  <c r="N406" i="112"/>
  <c r="O2778" i="109"/>
  <c r="O703" i="112"/>
  <c r="V79" i="109"/>
  <c r="R3812" i="109"/>
  <c r="S619" i="109"/>
  <c r="N3202" i="109"/>
  <c r="Q423" i="109"/>
  <c r="Z1394" i="109"/>
  <c r="N2035" i="109"/>
  <c r="U4208" i="109"/>
  <c r="V3188" i="109"/>
  <c r="Q2183" i="112"/>
  <c r="W1334" i="109"/>
  <c r="V468" i="109"/>
  <c r="O2561" i="109"/>
  <c r="O176" i="110"/>
  <c r="P2634" i="112"/>
  <c r="N2479" i="109"/>
  <c r="T3551" i="109"/>
  <c r="T4047" i="109"/>
  <c r="W420" i="109"/>
  <c r="X2652" i="109"/>
  <c r="N840" i="112"/>
  <c r="O1556" i="109"/>
  <c r="Q513" i="109"/>
  <c r="S3464" i="109"/>
  <c r="N3455" i="109"/>
  <c r="P1505" i="112"/>
  <c r="W516" i="109"/>
  <c r="W2398" i="109"/>
  <c r="X1860" i="109"/>
  <c r="Q372" i="112"/>
  <c r="S3360" i="109"/>
  <c r="N2148" i="112"/>
  <c r="N1953" i="109"/>
  <c r="T599" i="109"/>
  <c r="N2571" i="109"/>
  <c r="W2635" i="109"/>
  <c r="U4064" i="109"/>
  <c r="O2440" i="109"/>
  <c r="P638" i="109"/>
  <c r="N3551" i="109"/>
  <c r="N1981" i="112"/>
  <c r="O393" i="112"/>
  <c r="Y140" i="109"/>
  <c r="O810" i="112"/>
  <c r="V649" i="109"/>
  <c r="T2196" i="109"/>
  <c r="T2604" i="109"/>
  <c r="S646" i="109"/>
  <c r="O3890" i="109"/>
  <c r="O4224" i="109"/>
  <c r="O3684" i="109"/>
  <c r="P4247" i="109"/>
  <c r="P923" i="109"/>
  <c r="X3705" i="109"/>
  <c r="R4155" i="109"/>
  <c r="U2819" i="109"/>
  <c r="P249" i="112"/>
  <c r="P179" i="109"/>
  <c r="V54" i="109"/>
  <c r="X3050" i="109"/>
  <c r="M152" i="113"/>
  <c r="P1173" i="109"/>
  <c r="Q1109" i="109"/>
  <c r="R3832" i="109"/>
  <c r="R3930" i="109"/>
  <c r="O647" i="109"/>
  <c r="P1269" i="112"/>
  <c r="Y1113" i="109"/>
  <c r="N3034" i="109"/>
  <c r="K68" i="113"/>
  <c r="Z2554" i="109"/>
  <c r="Q1643" i="112"/>
  <c r="T3020" i="109"/>
  <c r="O3092" i="109"/>
  <c r="P943" i="109"/>
  <c r="N1144" i="109"/>
  <c r="R1373" i="109"/>
  <c r="P1618" i="109"/>
  <c r="S4292" i="109"/>
  <c r="Q4293" i="109"/>
  <c r="L84" i="110"/>
  <c r="U2573" i="109"/>
  <c r="N242" i="112"/>
  <c r="V486" i="109"/>
  <c r="R458" i="112"/>
  <c r="S263" i="109"/>
  <c r="R190" i="109"/>
  <c r="T3754" i="109"/>
  <c r="P2203" i="112"/>
  <c r="T3536" i="109"/>
  <c r="Q80" i="112"/>
  <c r="N2105" i="112"/>
  <c r="Q60" i="109"/>
  <c r="N1707" i="109"/>
  <c r="Q1956" i="112"/>
  <c r="Y4275" i="109"/>
  <c r="Y2058" i="109"/>
  <c r="P2086" i="109"/>
  <c r="R1743" i="109"/>
  <c r="L174" i="113"/>
  <c r="Y1242" i="109"/>
  <c r="Y3020" i="109"/>
  <c r="R623" i="109"/>
  <c r="N65" i="109"/>
  <c r="O1026" i="112"/>
  <c r="Q72" i="109"/>
  <c r="U4032" i="109"/>
  <c r="Q25" i="110"/>
  <c r="W2352" i="109"/>
  <c r="Z1790" i="109"/>
  <c r="N260" i="109"/>
  <c r="R1901" i="109"/>
  <c r="W658" i="109"/>
  <c r="P2353" i="112"/>
  <c r="Q562" i="112"/>
  <c r="V3655" i="109"/>
  <c r="Y2820" i="109"/>
  <c r="P318" i="112"/>
  <c r="Q3553" i="109"/>
  <c r="P262" i="112"/>
  <c r="S281" i="109"/>
  <c r="P1049" i="112"/>
  <c r="Q3197" i="109"/>
  <c r="V2411" i="109"/>
  <c r="P1099" i="109"/>
  <c r="S78" i="109"/>
  <c r="R1576" i="109"/>
  <c r="N1269" i="109"/>
  <c r="Q2176" i="112"/>
  <c r="Q767" i="112"/>
  <c r="N700" i="112"/>
  <c r="R3172" i="109"/>
  <c r="P2265" i="109"/>
  <c r="S2646" i="109"/>
  <c r="O408" i="112"/>
  <c r="Y144" i="109"/>
  <c r="T2655" i="109"/>
  <c r="X420" i="109"/>
  <c r="X40" i="109"/>
  <c r="W3522" i="109"/>
  <c r="R554" i="109"/>
  <c r="Y2029" i="109"/>
  <c r="V1566" i="109"/>
  <c r="O4167" i="109"/>
  <c r="N2475" i="112"/>
  <c r="Y3345" i="109"/>
  <c r="K131" i="113"/>
  <c r="P1928" i="112"/>
  <c r="R73" i="110"/>
  <c r="R807" i="109"/>
  <c r="R2298" i="109"/>
  <c r="P3763" i="109"/>
  <c r="U2462" i="109"/>
  <c r="Q2691" i="109"/>
  <c r="P2958" i="109"/>
  <c r="Q2791" i="109"/>
  <c r="P24" i="112"/>
  <c r="R1822" i="112"/>
  <c r="S780" i="109"/>
  <c r="R4033" i="109"/>
  <c r="P3810" i="109"/>
  <c r="Q1264" i="109"/>
  <c r="R1221" i="109"/>
  <c r="T1223" i="109"/>
  <c r="Y4124" i="109"/>
  <c r="R2760" i="109"/>
  <c r="Y3668" i="109"/>
  <c r="W4184" i="109"/>
  <c r="Q3821" i="109"/>
  <c r="Q2298" i="109"/>
  <c r="P769" i="109"/>
  <c r="N2061" i="109"/>
  <c r="O1275" i="109"/>
  <c r="Q1103" i="109"/>
  <c r="W1846" i="109"/>
  <c r="P78" i="109"/>
  <c r="P235" i="112"/>
  <c r="S2637" i="109"/>
  <c r="Y1523" i="109"/>
  <c r="R3155" i="109"/>
  <c r="N2305" i="109"/>
  <c r="V2636" i="109"/>
  <c r="Y3379" i="109"/>
  <c r="N80" i="109"/>
  <c r="W1533" i="109"/>
  <c r="U3023" i="109"/>
  <c r="Q3680" i="109"/>
  <c r="R1177" i="109"/>
  <c r="W3382" i="109"/>
  <c r="V2062" i="109"/>
  <c r="K137" i="113"/>
  <c r="Y814" i="109"/>
  <c r="P979" i="112"/>
  <c r="U2371" i="109"/>
  <c r="T2691" i="109"/>
  <c r="V1364" i="109"/>
  <c r="X1222" i="109"/>
  <c r="S236" i="109"/>
  <c r="O1037" i="112"/>
  <c r="T2404" i="109"/>
  <c r="N3715" i="109"/>
  <c r="P3125" i="109"/>
  <c r="X4214" i="109"/>
  <c r="U649" i="109"/>
  <c r="V245" i="109"/>
  <c r="O2224" i="109"/>
  <c r="Q3842" i="109"/>
  <c r="T2768" i="109"/>
  <c r="R1601" i="109"/>
  <c r="Q2372" i="109"/>
  <c r="W1655" i="109"/>
  <c r="Q2155" i="112"/>
  <c r="Q1491" i="112"/>
  <c r="O3319" i="109"/>
  <c r="N3474" i="109"/>
  <c r="W70" i="109"/>
  <c r="X4074" i="109"/>
  <c r="W1707" i="109"/>
  <c r="U821" i="109"/>
  <c r="P1637" i="112"/>
  <c r="X740" i="109"/>
  <c r="U770" i="109"/>
  <c r="U4169" i="109"/>
  <c r="Q2414" i="112"/>
  <c r="X2102" i="109"/>
  <c r="Q1632" i="109"/>
  <c r="R1732" i="109"/>
  <c r="U4191" i="109"/>
  <c r="R1524" i="109"/>
  <c r="S470" i="109"/>
  <c r="U461" i="109"/>
  <c r="W1566" i="109"/>
  <c r="Y3451" i="109"/>
  <c r="J42" i="113"/>
  <c r="P29" i="110"/>
  <c r="O4208" i="109"/>
  <c r="Z3947" i="109"/>
  <c r="X3054" i="109"/>
  <c r="T3843" i="109"/>
  <c r="S571" i="109"/>
  <c r="P1165" i="109"/>
  <c r="X923" i="109"/>
  <c r="O2667" i="109"/>
  <c r="U3315" i="109"/>
  <c r="X4297" i="109"/>
  <c r="X965" i="109"/>
  <c r="W3312" i="109"/>
  <c r="N398" i="109"/>
  <c r="N2954" i="109"/>
  <c r="P585" i="109"/>
  <c r="T535" i="109"/>
  <c r="R2052" i="109"/>
  <c r="R875" i="109"/>
  <c r="Y2829" i="109"/>
  <c r="S3682" i="109"/>
  <c r="T1707" i="109"/>
  <c r="U3662" i="109"/>
  <c r="R648" i="109"/>
  <c r="O3485" i="109"/>
  <c r="Q1477" i="109"/>
  <c r="R3420" i="109"/>
  <c r="R3386" i="109"/>
  <c r="Q2681" i="112"/>
  <c r="Q1279" i="109"/>
  <c r="T1307" i="109"/>
  <c r="M45" i="110"/>
  <c r="P1260" i="112"/>
  <c r="Q2121" i="112"/>
  <c r="U436" i="109"/>
  <c r="P194" i="109"/>
  <c r="Z3983" i="109"/>
  <c r="N128" i="112"/>
  <c r="R118" i="110"/>
  <c r="W1975" i="109"/>
  <c r="U2002" i="109"/>
  <c r="V2083" i="109"/>
  <c r="V1657" i="109"/>
  <c r="W140" i="109"/>
  <c r="O1515" i="109"/>
  <c r="R178" i="109"/>
  <c r="P112" i="109"/>
  <c r="U785" i="109"/>
  <c r="T946" i="109"/>
  <c r="N3319" i="109"/>
  <c r="T3488" i="109"/>
  <c r="V3504" i="109"/>
  <c r="Q1874" i="112"/>
  <c r="U70" i="109"/>
  <c r="X1495" i="109"/>
  <c r="P84" i="109"/>
  <c r="N2370" i="112"/>
  <c r="Q2577" i="112"/>
  <c r="V3418" i="109"/>
  <c r="X3518" i="109"/>
  <c r="O1934" i="109"/>
  <c r="K135" i="110"/>
  <c r="Y3111" i="109"/>
  <c r="S2115" i="109"/>
  <c r="P2419" i="112"/>
  <c r="L33" i="113"/>
  <c r="L87" i="110"/>
  <c r="Z1033" i="109"/>
  <c r="V3031" i="109"/>
  <c r="R1938" i="109"/>
  <c r="T4201" i="109"/>
  <c r="R638" i="109"/>
  <c r="Y1841" i="109"/>
  <c r="O1159" i="109"/>
  <c r="N283" i="112"/>
  <c r="Q585" i="112"/>
  <c r="V19" i="109"/>
  <c r="R3794" i="109"/>
  <c r="W3493" i="109"/>
  <c r="P381" i="112"/>
  <c r="Q284" i="112"/>
  <c r="P2084" i="109"/>
  <c r="U2367" i="109"/>
  <c r="Q718" i="112"/>
  <c r="Q752" i="109"/>
  <c r="U29" i="109"/>
  <c r="S420" i="109"/>
  <c r="P1154" i="109"/>
  <c r="X2033" i="109"/>
  <c r="P1202" i="109"/>
  <c r="P796" i="112"/>
  <c r="J88" i="113"/>
  <c r="Q1158" i="112"/>
  <c r="R769" i="109"/>
  <c r="N335" i="112"/>
  <c r="S2800" i="109"/>
  <c r="Q61" i="112"/>
  <c r="S1742" i="109"/>
  <c r="X3398" i="109"/>
  <c r="Y228" i="109"/>
  <c r="X1832" i="109"/>
  <c r="R4095" i="109"/>
  <c r="Q262" i="112"/>
  <c r="X379" i="109"/>
  <c r="N4069" i="109"/>
  <c r="N514" i="109"/>
  <c r="P2616" i="112"/>
  <c r="X4047" i="109"/>
  <c r="X2290" i="109"/>
  <c r="P1485" i="112"/>
  <c r="N3677" i="109"/>
  <c r="U492" i="109"/>
  <c r="O2407" i="112"/>
  <c r="X642" i="109"/>
  <c r="R903" i="112"/>
  <c r="X433" i="109"/>
  <c r="Y1724" i="109"/>
  <c r="P1863" i="109"/>
  <c r="W4214" i="109"/>
  <c r="Y3901" i="109"/>
  <c r="S2110" i="109"/>
  <c r="N856" i="109"/>
  <c r="N1876" i="109"/>
  <c r="R4042" i="109"/>
  <c r="S55" i="110"/>
  <c r="U503" i="109"/>
  <c r="S1336" i="109"/>
  <c r="U3006" i="109"/>
  <c r="O967" i="112"/>
  <c r="N904" i="109"/>
  <c r="Y2818" i="109"/>
  <c r="O825" i="109"/>
  <c r="S2987" i="109"/>
  <c r="X1869" i="109"/>
  <c r="S1247" i="109"/>
  <c r="R146" i="110"/>
  <c r="U3895" i="109"/>
  <c r="Q1721" i="112"/>
  <c r="U3415" i="109"/>
  <c r="Z3616" i="109"/>
  <c r="Q960" i="112"/>
  <c r="R30" i="109"/>
  <c r="Q2654" i="109"/>
  <c r="Y4114" i="109"/>
  <c r="Q645" i="112"/>
  <c r="O1674" i="112"/>
  <c r="S368" i="109"/>
  <c r="X4116" i="109"/>
  <c r="O543" i="112"/>
  <c r="X550" i="109"/>
  <c r="R641" i="109"/>
  <c r="V3870" i="109"/>
  <c r="T103" i="110"/>
  <c r="O3548" i="109"/>
  <c r="O2657" i="109"/>
  <c r="P4021" i="109"/>
  <c r="W1989" i="109"/>
  <c r="U2644" i="109"/>
  <c r="S1900" i="109"/>
  <c r="Q1864" i="109"/>
  <c r="T592" i="109"/>
  <c r="O2652" i="109"/>
  <c r="T2845" i="109"/>
  <c r="J139" i="113"/>
  <c r="V3783" i="109"/>
  <c r="P1114" i="109"/>
  <c r="W1466" i="109"/>
  <c r="Y442" i="109"/>
  <c r="W2268" i="109"/>
  <c r="S1595" i="109"/>
  <c r="R1985" i="109"/>
  <c r="P2634" i="109"/>
  <c r="P4169" i="109"/>
  <c r="P3922" i="109"/>
  <c r="Q2192" i="109"/>
  <c r="P2098" i="112"/>
  <c r="V3726" i="109"/>
  <c r="R382" i="109"/>
  <c r="X2268" i="109"/>
  <c r="X939" i="109"/>
  <c r="V736" i="109"/>
  <c r="Z2870" i="109"/>
  <c r="W3704" i="109"/>
  <c r="O2549" i="112"/>
  <c r="O2359" i="112"/>
  <c r="N422" i="109"/>
  <c r="T3027" i="109"/>
  <c r="X3306" i="109"/>
  <c r="R2829" i="109"/>
  <c r="S142" i="110"/>
  <c r="N820" i="112"/>
  <c r="P852" i="112"/>
  <c r="V2068" i="109"/>
  <c r="R4277" i="109"/>
  <c r="V3057" i="109"/>
  <c r="R4041" i="109"/>
  <c r="V1482" i="109"/>
  <c r="P282" i="109"/>
  <c r="X3752" i="109"/>
  <c r="T1608" i="109"/>
  <c r="Z1056" i="109"/>
  <c r="U914" i="109"/>
  <c r="S866" i="109"/>
  <c r="O2698" i="112"/>
  <c r="P3175" i="109"/>
  <c r="N2270" i="109"/>
  <c r="U734" i="109"/>
  <c r="S3315" i="109"/>
  <c r="N53" i="109"/>
  <c r="O1893" i="109"/>
  <c r="U1015" i="109"/>
  <c r="V259" i="109"/>
  <c r="Q1920" i="112"/>
  <c r="O2371" i="109"/>
  <c r="N444" i="109"/>
  <c r="R2268" i="112"/>
  <c r="R660" i="112"/>
  <c r="S950" i="109"/>
  <c r="Q1629" i="112"/>
  <c r="Q2301" i="109"/>
  <c r="U2572" i="109"/>
  <c r="Q3826" i="109"/>
  <c r="P1062" i="112"/>
  <c r="S1998" i="109"/>
  <c r="V1246" i="109"/>
  <c r="Y3172" i="109"/>
  <c r="Z4375" i="109"/>
  <c r="T3811" i="109"/>
  <c r="Q488" i="109"/>
  <c r="P602" i="109"/>
  <c r="N3327" i="109"/>
  <c r="P1977" i="112"/>
  <c r="P1170" i="109"/>
  <c r="X2575" i="109"/>
  <c r="Q1992" i="112"/>
  <c r="R1469" i="109"/>
  <c r="Y2737" i="109"/>
  <c r="S258" i="109"/>
  <c r="V1841" i="109"/>
  <c r="X1996" i="109"/>
  <c r="W2947" i="109"/>
  <c r="Q2337" i="109"/>
  <c r="L150" i="110"/>
  <c r="Q839" i="112"/>
  <c r="X4142" i="109"/>
  <c r="T2369" i="109"/>
  <c r="Q2257" i="109"/>
  <c r="N1526" i="112"/>
  <c r="N1285" i="112"/>
  <c r="R381" i="109"/>
  <c r="Q1664" i="109"/>
  <c r="P462" i="112"/>
  <c r="Y3048" i="109"/>
  <c r="Y383" i="109"/>
  <c r="O1385" i="109"/>
  <c r="W3773" i="109"/>
  <c r="X228" i="109"/>
  <c r="Y2948" i="109"/>
  <c r="Q100" i="110"/>
  <c r="Q2090" i="112"/>
  <c r="W2838" i="109"/>
  <c r="P485" i="112"/>
  <c r="W1285" i="109"/>
  <c r="Q2007" i="109"/>
  <c r="X86" i="109"/>
  <c r="U3311" i="109"/>
  <c r="N1452" i="112"/>
  <c r="N565" i="112"/>
  <c r="W1945" i="109"/>
  <c r="X2785" i="109"/>
  <c r="U3314" i="109"/>
  <c r="U764" i="109"/>
  <c r="R824" i="109"/>
  <c r="Q2106" i="109"/>
  <c r="N1884" i="109"/>
  <c r="O995" i="109"/>
  <c r="N2314" i="112"/>
  <c r="R657" i="112"/>
  <c r="V1598" i="109"/>
  <c r="O1708" i="112"/>
  <c r="N2618" i="112"/>
  <c r="X1114" i="109"/>
  <c r="Q620" i="109"/>
  <c r="N1522" i="109"/>
  <c r="N3798" i="109"/>
  <c r="U1988" i="109"/>
  <c r="R3156" i="109"/>
  <c r="N2238" i="112"/>
  <c r="W1836" i="109"/>
  <c r="O953" i="112"/>
  <c r="S2615" i="109"/>
  <c r="O1700" i="112"/>
  <c r="S3738" i="109"/>
  <c r="S114" i="109"/>
  <c r="P982" i="112"/>
  <c r="R2563" i="109"/>
  <c r="O1839" i="109"/>
  <c r="Y961" i="109"/>
  <c r="Y3120" i="109"/>
  <c r="N3668" i="109"/>
  <c r="W3046" i="109"/>
  <c r="Q1528" i="109"/>
  <c r="N3124" i="109"/>
  <c r="U2984" i="109"/>
  <c r="P2376" i="109"/>
  <c r="R680" i="112"/>
  <c r="U3856" i="109"/>
  <c r="R3860" i="109"/>
  <c r="Q911" i="109"/>
  <c r="O63" i="109"/>
  <c r="V1491" i="109"/>
  <c r="U86" i="110"/>
  <c r="N4232" i="109"/>
  <c r="P1777" i="112"/>
  <c r="N84" i="109"/>
  <c r="P2788" i="109"/>
  <c r="Z2907" i="109"/>
  <c r="V207" i="109"/>
  <c r="R1007" i="109"/>
  <c r="S2281" i="109"/>
  <c r="T853" i="109"/>
  <c r="X3369" i="109"/>
  <c r="R1535" i="109"/>
  <c r="X1469" i="109"/>
  <c r="R3304" i="109"/>
  <c r="P1280" i="109"/>
  <c r="N2614" i="112"/>
  <c r="R423" i="112"/>
  <c r="R146" i="109"/>
  <c r="W998" i="109"/>
  <c r="S2823" i="109"/>
  <c r="S797" i="109"/>
  <c r="X253" i="109"/>
  <c r="T2100" i="109"/>
  <c r="Q1194" i="112"/>
  <c r="Q816" i="112"/>
  <c r="T3432" i="109"/>
  <c r="Q1000" i="109"/>
  <c r="P2329" i="109"/>
  <c r="P1728" i="109"/>
  <c r="R1206" i="109"/>
  <c r="V132" i="109"/>
  <c r="U2931" i="109"/>
  <c r="V3432" i="109"/>
  <c r="P27" i="112"/>
  <c r="N991" i="112"/>
  <c r="R1837" i="112"/>
  <c r="V516" i="109"/>
  <c r="N3047" i="109"/>
  <c r="Q2590" i="112"/>
  <c r="N94" i="109"/>
  <c r="O1470" i="112"/>
  <c r="P1931" i="112"/>
  <c r="N50" i="110"/>
  <c r="Q3200" i="109"/>
  <c r="Q427" i="109"/>
  <c r="N2627" i="112"/>
  <c r="N4160" i="109"/>
  <c r="O1078" i="112"/>
  <c r="Q1723" i="112"/>
  <c r="O1481" i="109"/>
  <c r="Z2919" i="109"/>
  <c r="O3470" i="109"/>
  <c r="Y3574" i="109"/>
  <c r="Q3535" i="109"/>
  <c r="U2964" i="109"/>
  <c r="Y4033" i="109"/>
  <c r="N2344" i="112"/>
  <c r="N2269" i="109"/>
  <c r="O233" i="109"/>
  <c r="Q1580" i="109"/>
  <c r="Y2649" i="109"/>
  <c r="S2303" i="109"/>
  <c r="Q1237" i="109"/>
  <c r="R1632" i="109"/>
  <c r="N1946" i="109"/>
  <c r="U2473" i="109"/>
  <c r="O2099" i="112"/>
  <c r="Q1620" i="112"/>
  <c r="Z2517" i="109"/>
  <c r="T385" i="109"/>
  <c r="X1574" i="109"/>
  <c r="O4048" i="109"/>
  <c r="R1634" i="109"/>
  <c r="P1391" i="112"/>
  <c r="X3445" i="109"/>
  <c r="P583" i="112"/>
  <c r="P877" i="109"/>
  <c r="R2262" i="112"/>
  <c r="S4020" i="109"/>
  <c r="O838" i="109"/>
  <c r="Z1436" i="109"/>
  <c r="X3798" i="109"/>
  <c r="V2077" i="109"/>
  <c r="Y92" i="109"/>
  <c r="W1748" i="109"/>
  <c r="W3101" i="109"/>
  <c r="O4161" i="109"/>
  <c r="W4147" i="109"/>
  <c r="X1385" i="109"/>
  <c r="P608" i="112"/>
  <c r="N873" i="112"/>
  <c r="Q2211" i="109"/>
  <c r="Q1525" i="112"/>
  <c r="X2644" i="109"/>
  <c r="J25" i="110"/>
  <c r="V956" i="109"/>
  <c r="Q1881" i="112"/>
  <c r="N1175" i="112"/>
  <c r="T1232" i="109"/>
  <c r="Y2956" i="109"/>
  <c r="O1942" i="112"/>
  <c r="W3878" i="109"/>
  <c r="O1296" i="109"/>
  <c r="O1213" i="109"/>
  <c r="Q3349" i="109"/>
  <c r="Q1010" i="109"/>
  <c r="U4136" i="109"/>
  <c r="W3693" i="109"/>
  <c r="Y4105" i="109"/>
  <c r="Y3696" i="109"/>
  <c r="N4208" i="109"/>
  <c r="P4272" i="109"/>
  <c r="P317" i="112"/>
  <c r="P3666" i="109"/>
  <c r="Y3117" i="109"/>
  <c r="R631" i="109"/>
  <c r="T279" i="109"/>
  <c r="N2778" i="109"/>
  <c r="S2328" i="109"/>
  <c r="O2209" i="109"/>
  <c r="T2115" i="109"/>
  <c r="S1976" i="109"/>
  <c r="Y4141" i="109"/>
  <c r="O289" i="109"/>
  <c r="N1433" i="112"/>
  <c r="N961" i="112"/>
  <c r="U762" i="109"/>
  <c r="N2217" i="112"/>
  <c r="P4049" i="109"/>
  <c r="Y990" i="109"/>
  <c r="Q3066" i="109"/>
  <c r="X2016" i="109"/>
  <c r="Q1890" i="109"/>
  <c r="R3058" i="109"/>
  <c r="Y784" i="109"/>
  <c r="V41" i="109"/>
  <c r="U3098" i="109"/>
  <c r="O1369" i="109"/>
  <c r="V815" i="109"/>
  <c r="U2045" i="109"/>
  <c r="P762" i="112"/>
  <c r="O2589" i="109"/>
  <c r="P1717" i="112"/>
  <c r="P2218" i="109"/>
  <c r="R2344" i="109"/>
  <c r="Q3847" i="109"/>
  <c r="W1910" i="109"/>
  <c r="S1540" i="109"/>
  <c r="U78" i="109"/>
  <c r="O131" i="112"/>
  <c r="Q556" i="109"/>
  <c r="T1168" i="109"/>
  <c r="Z306" i="109"/>
  <c r="O1696" i="112"/>
  <c r="O3445" i="109"/>
  <c r="P2666" i="109"/>
  <c r="V1870" i="109"/>
  <c r="P1481" i="112"/>
  <c r="Q1858" i="112"/>
  <c r="R1980" i="109"/>
  <c r="Q611" i="112"/>
  <c r="U2668" i="109"/>
  <c r="N2402" i="112"/>
  <c r="M32" i="113"/>
  <c r="X3292" i="109"/>
  <c r="R1579" i="109"/>
  <c r="P2072" i="112"/>
  <c r="Q628" i="109"/>
  <c r="O2386" i="109"/>
  <c r="N3394" i="109"/>
  <c r="N2289" i="109"/>
  <c r="R445" i="112"/>
  <c r="S4073" i="109"/>
  <c r="U1558" i="109"/>
  <c r="N1291" i="109"/>
  <c r="V983" i="109"/>
  <c r="O611" i="112"/>
  <c r="Y1138" i="109"/>
  <c r="P1283" i="112"/>
  <c r="V3732" i="109"/>
  <c r="O2150" i="112"/>
  <c r="X2964" i="109"/>
  <c r="P4083" i="109"/>
  <c r="Q2448" i="109"/>
  <c r="X3858" i="109"/>
  <c r="X1668" i="109"/>
  <c r="W3418" i="109"/>
  <c r="Y3059" i="109"/>
  <c r="W176" i="109"/>
  <c r="N4264" i="109"/>
  <c r="T2953" i="109"/>
  <c r="T2640" i="109"/>
  <c r="O3067" i="109"/>
  <c r="U796" i="109"/>
  <c r="U144" i="110"/>
  <c r="Q1152" i="109"/>
  <c r="U2705" i="109"/>
  <c r="V404" i="109"/>
  <c r="S3664" i="109"/>
  <c r="P274" i="112"/>
  <c r="V2625" i="109"/>
  <c r="Q2696" i="109"/>
  <c r="T2084" i="109"/>
  <c r="W629" i="109"/>
  <c r="Y1106" i="109"/>
  <c r="X648" i="109"/>
  <c r="O1661" i="112"/>
  <c r="W3041" i="109"/>
  <c r="X1138" i="109"/>
  <c r="V416" i="109"/>
  <c r="N1709" i="112"/>
  <c r="X3097" i="109"/>
  <c r="O1229" i="112"/>
  <c r="R625" i="109"/>
  <c r="N4285" i="109"/>
  <c r="V1302" i="109"/>
  <c r="O2411" i="109"/>
  <c r="V2936" i="109"/>
  <c r="V430" i="109"/>
  <c r="N656" i="109"/>
  <c r="Y850" i="109"/>
  <c r="R83" i="110"/>
  <c r="O2570" i="109"/>
  <c r="U1722" i="109"/>
  <c r="O1659" i="112"/>
  <c r="T2681" i="109"/>
  <c r="U1987" i="109"/>
  <c r="Y736" i="109"/>
  <c r="T2602" i="109"/>
  <c r="P380" i="109"/>
  <c r="X4204" i="109"/>
  <c r="Q14" i="110"/>
  <c r="U224" i="109"/>
  <c r="N1022" i="112"/>
  <c r="S1948" i="109"/>
  <c r="R592" i="109"/>
  <c r="N3421" i="109"/>
  <c r="Q2191" i="112"/>
  <c r="O2407" i="109"/>
  <c r="Q1985" i="112"/>
  <c r="U103" i="110"/>
  <c r="Q1499" i="109"/>
  <c r="W481" i="109"/>
  <c r="R1610" i="109"/>
  <c r="P1907" i="109"/>
  <c r="Q1204" i="109"/>
  <c r="P2001" i="112"/>
  <c r="U2218" i="109"/>
  <c r="V1264" i="109"/>
  <c r="Z2154" i="109"/>
  <c r="O292" i="112"/>
  <c r="R2526" i="112"/>
  <c r="X1578" i="109"/>
  <c r="Q1208" i="109"/>
  <c r="X1657" i="109"/>
  <c r="N157" i="112"/>
  <c r="Q1403" i="112"/>
  <c r="U735" i="109"/>
  <c r="X3664" i="109"/>
  <c r="X462" i="109"/>
  <c r="Q3715" i="109"/>
  <c r="V1622" i="109"/>
  <c r="W2980" i="109"/>
  <c r="P3434" i="109"/>
  <c r="Y1344" i="109"/>
  <c r="T608" i="109"/>
  <c r="Q2392" i="109"/>
  <c r="S3316" i="109"/>
  <c r="Q1657" i="112"/>
  <c r="N1168" i="112"/>
  <c r="U2459" i="109"/>
  <c r="V1728" i="109"/>
  <c r="O2943" i="109"/>
  <c r="N394" i="112"/>
  <c r="O2247" i="109"/>
  <c r="X1462" i="109"/>
  <c r="N924" i="112"/>
  <c r="O2162" i="112"/>
  <c r="Y3307" i="109"/>
  <c r="U2694" i="109"/>
  <c r="T1714" i="109"/>
  <c r="N759" i="112"/>
  <c r="X2193" i="109"/>
  <c r="P153" i="112"/>
  <c r="R224" i="109"/>
  <c r="T61" i="109"/>
  <c r="N1882" i="109"/>
  <c r="M175" i="110"/>
  <c r="O2400" i="112"/>
  <c r="O1718" i="112"/>
  <c r="U4241" i="109"/>
  <c r="W3843" i="109"/>
  <c r="Q3684" i="109"/>
  <c r="O1413" i="112"/>
  <c r="R1640" i="109"/>
  <c r="P19" i="110"/>
  <c r="P2368" i="109"/>
  <c r="N2409" i="112"/>
  <c r="S2675" i="109"/>
  <c r="Q4153" i="109"/>
  <c r="N1975" i="109"/>
  <c r="X1116" i="109"/>
  <c r="R1839" i="109"/>
  <c r="Q801" i="112"/>
  <c r="P17" i="109"/>
  <c r="J122" i="113"/>
  <c r="S208" i="109"/>
  <c r="Y3688" i="109"/>
  <c r="T2707" i="109"/>
  <c r="U862" i="109"/>
  <c r="Q1388" i="109"/>
  <c r="X2050" i="109"/>
  <c r="N523" i="109"/>
  <c r="W4247" i="109"/>
  <c r="N1884" i="112"/>
  <c r="Z2500" i="109"/>
  <c r="O4147" i="109"/>
  <c r="P2795" i="109"/>
  <c r="U3522" i="109"/>
  <c r="N3895" i="109"/>
  <c r="O922" i="112"/>
  <c r="S3722" i="109"/>
  <c r="W4165" i="109"/>
  <c r="P24" i="109"/>
  <c r="Q274" i="112"/>
  <c r="N211" i="109"/>
  <c r="W235" i="109"/>
  <c r="W1179" i="109"/>
  <c r="O836" i="112"/>
  <c r="R98" i="110"/>
  <c r="U94" i="109"/>
  <c r="S4232" i="109"/>
  <c r="S4072" i="109"/>
  <c r="W493" i="109"/>
  <c r="R264" i="109"/>
  <c r="X456" i="109"/>
  <c r="O3086" i="109"/>
  <c r="R191" i="112"/>
  <c r="R498" i="109"/>
  <c r="Q615" i="109"/>
  <c r="X732" i="109"/>
  <c r="U2822" i="109"/>
  <c r="Q1207" i="109"/>
  <c r="Q3857" i="109"/>
  <c r="R151" i="110"/>
  <c r="Y212" i="109"/>
  <c r="Q1385" i="109"/>
  <c r="V472" i="109"/>
  <c r="Q524" i="112"/>
  <c r="Q339" i="112"/>
  <c r="P214" i="109"/>
  <c r="X4040" i="109"/>
  <c r="P3805" i="109"/>
  <c r="W2814" i="109"/>
  <c r="R977" i="109"/>
  <c r="N1644" i="109"/>
  <c r="T51" i="109"/>
  <c r="O3454" i="109"/>
  <c r="T3297" i="109"/>
  <c r="S4133" i="109"/>
  <c r="Q747" i="112"/>
  <c r="P207" i="109"/>
  <c r="R1827" i="112"/>
  <c r="P2345" i="109"/>
  <c r="T2471" i="109"/>
  <c r="N2085" i="109"/>
  <c r="Q2405" i="109"/>
  <c r="S1531" i="109"/>
  <c r="P2711" i="109"/>
  <c r="P593" i="112"/>
  <c r="S3164" i="109"/>
  <c r="R1204" i="109"/>
  <c r="P993" i="112"/>
  <c r="P4131" i="109"/>
  <c r="O2148" i="112"/>
  <c r="N2712" i="112"/>
  <c r="Y2473" i="109"/>
  <c r="Q3814" i="109"/>
  <c r="P186" i="109"/>
  <c r="T1980" i="109"/>
  <c r="X1891" i="109"/>
  <c r="U17" i="109"/>
  <c r="O2366" i="109"/>
  <c r="P18" i="112"/>
  <c r="S218" i="109"/>
  <c r="N3035" i="109"/>
  <c r="Y2632" i="109"/>
  <c r="N2205" i="112"/>
  <c r="T144" i="109"/>
  <c r="R867" i="109"/>
  <c r="O170" i="110"/>
  <c r="T2948" i="109"/>
  <c r="R2686" i="109"/>
  <c r="P4246" i="109"/>
  <c r="X4183" i="109"/>
  <c r="R2457" i="109"/>
  <c r="W3514" i="109"/>
  <c r="N1211" i="112"/>
  <c r="O2776" i="109"/>
  <c r="P460" i="109"/>
  <c r="P2295" i="109"/>
  <c r="O510" i="109"/>
  <c r="U182" i="109"/>
  <c r="W3823" i="109"/>
  <c r="O376" i="112"/>
  <c r="Y4126" i="109"/>
  <c r="V36" i="109"/>
  <c r="Y2623" i="109"/>
  <c r="Q1866" i="109"/>
  <c r="Q4052" i="109"/>
  <c r="Q3189" i="109"/>
  <c r="T2699" i="109"/>
  <c r="N4131" i="109"/>
  <c r="N1621" i="109"/>
  <c r="Q4237" i="109"/>
  <c r="T576" i="109"/>
  <c r="R537" i="109"/>
  <c r="O70" i="112"/>
  <c r="W2810" i="109"/>
  <c r="W104" i="109"/>
  <c r="Y432" i="109"/>
  <c r="Q2468" i="112"/>
  <c r="Q2560" i="109"/>
  <c r="O31" i="109"/>
  <c r="W3834" i="109"/>
  <c r="R3102" i="109"/>
  <c r="W180" i="109"/>
  <c r="S1017" i="109"/>
  <c r="O1904" i="112"/>
  <c r="U3839" i="109"/>
  <c r="Y1887" i="109"/>
  <c r="Q4029" i="109"/>
  <c r="P2377" i="112"/>
  <c r="Q1092" i="112"/>
  <c r="V2702" i="109"/>
  <c r="Y1196" i="109"/>
  <c r="Y407" i="109"/>
  <c r="P1152" i="109"/>
  <c r="O1098" i="109"/>
  <c r="T1114" i="109"/>
  <c r="L163" i="110"/>
  <c r="V4276" i="109"/>
  <c r="O1022" i="109"/>
  <c r="Q1893" i="109"/>
  <c r="W3353" i="109"/>
  <c r="W3433" i="109"/>
  <c r="S3492" i="109"/>
  <c r="Y2444" i="109"/>
  <c r="R3768" i="109"/>
  <c r="Q1909" i="112"/>
  <c r="U3695" i="109"/>
  <c r="R1126" i="109"/>
  <c r="T4304" i="109"/>
  <c r="Y1989" i="109"/>
  <c r="O1533" i="112"/>
  <c r="V215" i="109"/>
  <c r="Q1011" i="112"/>
  <c r="R2089" i="109"/>
  <c r="X3134" i="109"/>
  <c r="N2385" i="109"/>
  <c r="J49" i="113"/>
  <c r="P486" i="112"/>
  <c r="X3780" i="109"/>
  <c r="W4" i="109"/>
  <c r="U3032" i="109"/>
  <c r="P77" i="109"/>
  <c r="X1603" i="109"/>
  <c r="N3556" i="109"/>
  <c r="W14" i="109"/>
  <c r="Q923" i="112"/>
  <c r="S1272" i="109"/>
  <c r="P1102" i="109"/>
  <c r="O912" i="109"/>
  <c r="P1852" i="109"/>
  <c r="Y3432" i="109"/>
  <c r="Y5" i="109"/>
  <c r="X3550" i="109"/>
  <c r="N2200" i="112"/>
  <c r="Q1390" i="112"/>
  <c r="W3054" i="109"/>
  <c r="L65" i="110"/>
  <c r="P3711" i="109"/>
  <c r="P822" i="112"/>
  <c r="P1277" i="112"/>
  <c r="X2799" i="109"/>
  <c r="R1844" i="109"/>
  <c r="Y1170" i="109"/>
  <c r="X2734" i="109"/>
  <c r="R3059" i="109"/>
  <c r="P2659" i="109"/>
  <c r="X542" i="109"/>
  <c r="T534" i="109"/>
  <c r="R2234" i="109"/>
  <c r="R3871" i="109"/>
  <c r="R4129" i="109"/>
  <c r="N699" i="112"/>
  <c r="V2365" i="109"/>
  <c r="N558" i="109"/>
  <c r="P3478" i="109"/>
  <c r="O327" i="112"/>
  <c r="X1233" i="109"/>
  <c r="Y3394" i="109"/>
  <c r="Q47" i="112"/>
  <c r="O557" i="109"/>
  <c r="M99" i="113"/>
  <c r="Q2640" i="112"/>
  <c r="Q3711" i="109"/>
  <c r="P3326" i="109"/>
  <c r="P3023" i="109"/>
  <c r="U3674" i="109"/>
  <c r="P4026" i="109"/>
  <c r="T4232" i="109"/>
  <c r="X3905" i="109"/>
  <c r="W1210" i="109"/>
  <c r="Y3777" i="109"/>
  <c r="T818" i="109"/>
  <c r="X101" i="109"/>
  <c r="N77" i="112"/>
  <c r="P2826" i="109"/>
  <c r="T1003" i="109"/>
  <c r="Q475" i="109"/>
  <c r="S1578" i="109"/>
  <c r="V2096" i="109"/>
  <c r="P636" i="109"/>
  <c r="N865" i="109"/>
  <c r="P974" i="112"/>
  <c r="U2310" i="109"/>
  <c r="X1191" i="109"/>
  <c r="W4150" i="109"/>
  <c r="R2806" i="109"/>
  <c r="P1875" i="112"/>
  <c r="Q748" i="109"/>
  <c r="S2232" i="109"/>
  <c r="W804" i="109"/>
  <c r="U1828" i="109"/>
  <c r="S3563" i="109"/>
  <c r="O3327" i="109"/>
  <c r="T1494" i="109"/>
  <c r="Y3774" i="109"/>
  <c r="N645" i="112"/>
  <c r="O609" i="109"/>
  <c r="O2783" i="109"/>
  <c r="S2316" i="109"/>
  <c r="P1023" i="112"/>
  <c r="Y3287" i="109"/>
  <c r="P1979" i="109"/>
  <c r="Q2458" i="109"/>
  <c r="N4171" i="109"/>
  <c r="R940" i="109"/>
  <c r="S3200" i="109"/>
  <c r="Y2259" i="109"/>
  <c r="J113" i="113"/>
  <c r="N4211" i="109"/>
  <c r="P1281" i="112"/>
  <c r="V3858" i="109"/>
  <c r="N185" i="109"/>
  <c r="X801" i="109"/>
  <c r="V4164" i="109"/>
  <c r="R3167" i="109"/>
  <c r="X3357" i="109"/>
  <c r="Q2192" i="112"/>
  <c r="P1071" i="112"/>
  <c r="T3156" i="109"/>
  <c r="O2350" i="109"/>
  <c r="X44" i="109"/>
  <c r="W737" i="109"/>
  <c r="P965" i="112"/>
  <c r="R3555" i="109"/>
  <c r="S3110" i="109"/>
  <c r="Y536" i="109"/>
  <c r="T3499" i="109"/>
  <c r="O261" i="112"/>
  <c r="J5" i="113"/>
  <c r="S2070" i="109"/>
  <c r="X3123" i="109"/>
  <c r="Z1075" i="109"/>
  <c r="N346" i="112"/>
  <c r="N983" i="109"/>
  <c r="T2638" i="109"/>
  <c r="R1109" i="112"/>
  <c r="R2272" i="109"/>
  <c r="R750" i="109"/>
  <c r="T484" i="109"/>
  <c r="R1592" i="112"/>
  <c r="T2746" i="109"/>
  <c r="T780" i="109"/>
  <c r="N3117" i="109"/>
  <c r="O4291" i="109"/>
  <c r="W368" i="109"/>
  <c r="X2354" i="109"/>
  <c r="O178" i="109"/>
  <c r="Q2355" i="112"/>
  <c r="P2378" i="112"/>
  <c r="Q985" i="109"/>
  <c r="W4183" i="109"/>
  <c r="P618" i="109"/>
  <c r="W1350" i="109"/>
  <c r="L180" i="113"/>
  <c r="S3921" i="109"/>
  <c r="Y168" i="109"/>
  <c r="O1316" i="112"/>
  <c r="O1537" i="112"/>
  <c r="T12" i="110"/>
  <c r="Y79" i="109"/>
  <c r="Q1215" i="109"/>
  <c r="V3777" i="109"/>
  <c r="W933" i="109"/>
  <c r="O3111" i="109"/>
  <c r="U4059" i="109"/>
  <c r="N2767" i="109"/>
  <c r="U150" i="110"/>
  <c r="O1444" i="112"/>
  <c r="S1916" i="109"/>
  <c r="X4" i="109"/>
  <c r="U481" i="109"/>
  <c r="O476" i="112"/>
  <c r="Y2087" i="109"/>
  <c r="X3081" i="109"/>
  <c r="V2803" i="109"/>
  <c r="K12" i="110"/>
  <c r="V2979" i="109"/>
  <c r="O819" i="112"/>
  <c r="P534" i="109"/>
  <c r="N3453" i="109"/>
  <c r="P2058" i="109"/>
  <c r="O1427" i="112"/>
  <c r="S2280" i="109"/>
  <c r="P2584" i="112"/>
  <c r="Z2905" i="109"/>
  <c r="T242" i="109"/>
  <c r="W3004" i="109"/>
  <c r="Q2630" i="112"/>
  <c r="V3348" i="109"/>
  <c r="V3300" i="109"/>
  <c r="V2423" i="109"/>
  <c r="Q972" i="109"/>
  <c r="W1665" i="109"/>
  <c r="Y440" i="109"/>
  <c r="N178" i="109"/>
  <c r="P3415" i="109"/>
  <c r="V982" i="109"/>
  <c r="T1600" i="109"/>
  <c r="O2352" i="109"/>
  <c r="T1712" i="109"/>
  <c r="Y1648" i="109"/>
  <c r="O130" i="110"/>
  <c r="O518" i="112"/>
  <c r="U1110" i="109"/>
  <c r="W2256" i="109"/>
  <c r="W2836" i="109"/>
  <c r="W4189" i="109"/>
  <c r="R279" i="109"/>
  <c r="S2752" i="109"/>
  <c r="N1687" i="112"/>
  <c r="Q107" i="109"/>
  <c r="V3554" i="109"/>
  <c r="V3030" i="109"/>
  <c r="R3690" i="109"/>
  <c r="Y3126" i="109"/>
  <c r="R3209" i="109"/>
  <c r="O1228" i="109"/>
  <c r="Y3004" i="109"/>
  <c r="P4140" i="109"/>
  <c r="P2000" i="112"/>
  <c r="P2015" i="109"/>
  <c r="Q2003" i="109"/>
  <c r="N3131" i="109"/>
  <c r="P3542" i="109"/>
  <c r="P2239" i="109"/>
  <c r="O242" i="109"/>
  <c r="T3692" i="109"/>
  <c r="P2010" i="112"/>
  <c r="V2420" i="109"/>
  <c r="S4138" i="109"/>
  <c r="X4195" i="109"/>
  <c r="R173" i="110"/>
  <c r="X3494" i="109"/>
  <c r="V131" i="109"/>
  <c r="W2606" i="109"/>
  <c r="N1944" i="109"/>
  <c r="X2831" i="109"/>
  <c r="N4242" i="109"/>
  <c r="N256" i="109"/>
  <c r="U3773" i="109"/>
  <c r="N3406" i="109"/>
  <c r="T2317" i="109"/>
  <c r="Q872" i="109"/>
  <c r="R1342" i="112"/>
  <c r="V3491" i="109"/>
  <c r="O624" i="109"/>
  <c r="W1834" i="109"/>
  <c r="S1175" i="109"/>
  <c r="Q599" i="109"/>
  <c r="P102" i="112"/>
  <c r="N4194" i="109"/>
  <c r="O115" i="109"/>
  <c r="Q138" i="110"/>
  <c r="P2409" i="109"/>
  <c r="J76" i="113"/>
  <c r="Q3889" i="109"/>
  <c r="U4025" i="109"/>
  <c r="S3193" i="109"/>
  <c r="T2683" i="109"/>
  <c r="Q396" i="112"/>
  <c r="W3736" i="109"/>
  <c r="O269" i="109"/>
  <c r="N4288" i="109"/>
  <c r="W3026" i="109"/>
  <c r="X4217" i="109"/>
  <c r="U2979" i="109"/>
  <c r="X4202" i="109"/>
  <c r="N2207" i="109"/>
  <c r="S2025" i="109"/>
  <c r="W3356" i="109"/>
  <c r="U2340" i="109"/>
  <c r="Y2941" i="109"/>
  <c r="Q2323" i="112"/>
  <c r="Y3764" i="109"/>
  <c r="Q1169" i="112"/>
  <c r="Q71" i="112"/>
  <c r="U3352" i="109"/>
  <c r="Y411" i="109"/>
  <c r="Y253" i="109"/>
  <c r="O2130" i="112"/>
  <c r="N2244" i="109"/>
  <c r="P512" i="112"/>
  <c r="Q3112" i="109"/>
  <c r="U10" i="110"/>
  <c r="Q2096" i="112"/>
  <c r="X3079" i="109"/>
  <c r="V2960" i="109"/>
  <c r="P972" i="109"/>
  <c r="P1212" i="109"/>
  <c r="Y4271" i="109"/>
  <c r="X776" i="109"/>
  <c r="X3839" i="109"/>
  <c r="U3658" i="109"/>
  <c r="N1594" i="109"/>
  <c r="P941" i="112"/>
  <c r="Y3107" i="109"/>
  <c r="P702" i="112"/>
  <c r="T3848" i="109"/>
  <c r="R193" i="112"/>
  <c r="S3471" i="109"/>
  <c r="S3122" i="109"/>
  <c r="N420" i="109"/>
  <c r="V807" i="109"/>
  <c r="W1293" i="109"/>
  <c r="X2663" i="109"/>
  <c r="W563" i="109"/>
  <c r="P2992" i="109"/>
  <c r="U2929" i="109"/>
  <c r="U1175" i="109"/>
  <c r="R2410" i="109"/>
  <c r="O128" i="110"/>
  <c r="R1867" i="109"/>
  <c r="N534" i="112"/>
  <c r="N4234" i="109"/>
  <c r="Z2518" i="109"/>
  <c r="V3535" i="109"/>
  <c r="P2824" i="109"/>
  <c r="Q421" i="109"/>
  <c r="P1227" i="112"/>
  <c r="Y3443" i="109"/>
  <c r="R384" i="109"/>
  <c r="R3002" i="109"/>
  <c r="O1689" i="112"/>
  <c r="Y4176" i="109"/>
  <c r="W2719" i="109"/>
  <c r="R2342" i="109"/>
  <c r="Q872" i="112"/>
  <c r="S175" i="109"/>
  <c r="U20" i="110"/>
  <c r="T1890" i="109"/>
  <c r="O482" i="112"/>
  <c r="X4228" i="109"/>
  <c r="V3374" i="109"/>
  <c r="Y1889" i="109"/>
  <c r="N836" i="112"/>
  <c r="W3447" i="109"/>
  <c r="S556" i="109"/>
  <c r="T3093" i="109"/>
  <c r="N2438" i="112"/>
  <c r="O4042" i="109"/>
  <c r="O1533" i="109"/>
  <c r="N728" i="112"/>
  <c r="U2652" i="109"/>
  <c r="R150" i="109"/>
  <c r="P2219" i="109"/>
  <c r="O2052" i="109"/>
  <c r="N165" i="110"/>
  <c r="O4103" i="109"/>
  <c r="V3671" i="109"/>
  <c r="Q480" i="109"/>
  <c r="Q1589" i="109"/>
  <c r="T1098" i="109"/>
  <c r="S4266" i="109"/>
  <c r="R186" i="109"/>
  <c r="O1634" i="109"/>
  <c r="P3466" i="109"/>
  <c r="O1300" i="109"/>
  <c r="O606" i="112"/>
  <c r="T4126" i="109"/>
  <c r="X3301" i="109"/>
  <c r="U1309" i="109"/>
  <c r="O821" i="109"/>
  <c r="O3185" i="109"/>
  <c r="W2273" i="109"/>
  <c r="T3882" i="109"/>
  <c r="P2334" i="109"/>
  <c r="R46" i="109"/>
  <c r="U474" i="109"/>
  <c r="W948" i="109"/>
  <c r="X371" i="109"/>
  <c r="N2316" i="112"/>
  <c r="Q452" i="109"/>
  <c r="N2737" i="109"/>
  <c r="U1477" i="109"/>
  <c r="P1979" i="112"/>
  <c r="W1170" i="109"/>
  <c r="Q3519" i="109"/>
  <c r="O878" i="109"/>
  <c r="R3514" i="109"/>
  <c r="P1716" i="112"/>
  <c r="R935" i="109"/>
  <c r="S3059" i="109"/>
  <c r="Q1283" i="109"/>
  <c r="O2083" i="109"/>
  <c r="X3657" i="109"/>
  <c r="X788" i="109"/>
  <c r="R2743" i="109"/>
  <c r="U40" i="109"/>
  <c r="Q2343" i="112"/>
  <c r="U506" i="109"/>
  <c r="W2311" i="109"/>
  <c r="V3799" i="109"/>
  <c r="N3538" i="109"/>
  <c r="X1637" i="109"/>
  <c r="P2230" i="109"/>
  <c r="R4246" i="109"/>
  <c r="O3213" i="109"/>
  <c r="O3128" i="109"/>
  <c r="Q1171" i="109"/>
  <c r="N3484" i="109"/>
  <c r="O1699" i="109"/>
  <c r="W2314" i="109"/>
  <c r="V1354" i="109"/>
  <c r="V3361" i="109"/>
  <c r="Q1886" i="109"/>
  <c r="V1312" i="109"/>
  <c r="S2970" i="109"/>
  <c r="Y1610" i="109"/>
  <c r="R3343" i="109"/>
  <c r="U2650" i="109"/>
  <c r="Y2747" i="109"/>
  <c r="V1913" i="109"/>
  <c r="X389" i="109"/>
  <c r="T3145" i="109"/>
  <c r="Q1164" i="109"/>
  <c r="X2815" i="109"/>
  <c r="J99" i="110"/>
  <c r="S3322" i="109"/>
  <c r="N2469" i="109"/>
  <c r="T2078" i="109"/>
  <c r="W2342" i="109"/>
  <c r="X3465" i="109"/>
  <c r="W3461" i="109"/>
  <c r="Q1978" i="109"/>
  <c r="T1637" i="109"/>
  <c r="Y1305" i="109"/>
  <c r="P3866" i="109"/>
  <c r="U241" i="109"/>
  <c r="X3865" i="109"/>
  <c r="O1964" i="109"/>
  <c r="P1339" i="109"/>
  <c r="W2070" i="109"/>
  <c r="W4028" i="109"/>
  <c r="T167" i="109"/>
  <c r="O872" i="112"/>
  <c r="N3841" i="109"/>
  <c r="S597" i="109"/>
  <c r="V3458" i="109"/>
  <c r="N4058" i="109"/>
  <c r="O3761" i="109"/>
  <c r="Y2986" i="109"/>
  <c r="X1155" i="109"/>
  <c r="O188" i="109"/>
  <c r="T1720" i="109"/>
  <c r="R3903" i="109"/>
  <c r="Q363" i="112"/>
  <c r="X2570" i="109"/>
  <c r="R2521" i="112"/>
  <c r="N3470" i="109"/>
  <c r="N1909" i="112"/>
  <c r="S3392" i="109"/>
  <c r="O299" i="112"/>
  <c r="L133" i="110"/>
  <c r="Q16" i="110"/>
  <c r="W3311" i="109"/>
  <c r="R1347" i="112"/>
  <c r="M125" i="110"/>
  <c r="V778" i="109"/>
  <c r="Q826" i="112"/>
  <c r="V3678" i="109"/>
  <c r="Q1123" i="109"/>
  <c r="Q3418" i="109"/>
  <c r="X1472" i="109"/>
  <c r="R2103" i="109"/>
  <c r="P119" i="109"/>
  <c r="P3747" i="109"/>
  <c r="N2133" i="112"/>
  <c r="N2215" i="112"/>
  <c r="P3202" i="109"/>
  <c r="X1528" i="109"/>
  <c r="X3873" i="109"/>
  <c r="S2606" i="109"/>
  <c r="N2226" i="109"/>
  <c r="Q2577" i="109"/>
  <c r="N4192" i="109"/>
  <c r="P185" i="109"/>
  <c r="V4081" i="109"/>
  <c r="O478" i="109"/>
  <c r="U1728" i="109"/>
  <c r="N2268" i="109"/>
  <c r="S176" i="109"/>
  <c r="O2593" i="109"/>
  <c r="P4048" i="109"/>
  <c r="N571" i="109"/>
  <c r="V4043" i="109"/>
  <c r="Q265" i="112"/>
  <c r="W3732" i="109"/>
  <c r="N2952" i="109"/>
  <c r="S383" i="109"/>
  <c r="V3724" i="109"/>
  <c r="S4288" i="109"/>
  <c r="X3010" i="109"/>
  <c r="O384" i="112"/>
  <c r="N2451" i="109"/>
  <c r="O1171" i="109"/>
  <c r="V1582" i="109"/>
  <c r="Q1160" i="112"/>
  <c r="O977" i="112"/>
  <c r="N958" i="109"/>
  <c r="T26" i="110"/>
  <c r="N1842" i="112"/>
  <c r="U2321" i="109"/>
  <c r="Q7" i="110"/>
  <c r="P2442" i="112"/>
  <c r="O4035" i="109"/>
  <c r="N1176" i="109"/>
  <c r="Q245" i="109"/>
  <c r="O2016" i="112"/>
  <c r="W3017" i="109"/>
  <c r="W3538" i="109"/>
  <c r="R1602" i="109"/>
  <c r="P1835" i="109"/>
  <c r="Y1924" i="109"/>
  <c r="Q847" i="112"/>
  <c r="P761" i="112"/>
  <c r="L46" i="110"/>
  <c r="P3333" i="109"/>
  <c r="Q4054" i="109"/>
  <c r="V4239" i="109"/>
  <c r="P2436" i="109"/>
  <c r="W539" i="109"/>
  <c r="O2194" i="109"/>
  <c r="Y68" i="109"/>
  <c r="T3031" i="109"/>
  <c r="N423" i="109"/>
  <c r="Q223" i="109"/>
  <c r="P1495" i="112"/>
  <c r="N2484" i="112"/>
  <c r="N4026" i="109"/>
  <c r="P2758" i="109"/>
  <c r="N1728" i="112"/>
  <c r="T3655" i="109"/>
  <c r="Q1469" i="112"/>
  <c r="S40" i="109"/>
  <c r="P3031" i="109"/>
  <c r="X2483" i="109"/>
  <c r="Q3177" i="109"/>
  <c r="Q2605" i="109"/>
  <c r="R3739" i="109"/>
  <c r="Y3662" i="109"/>
  <c r="R3461" i="109"/>
  <c r="P1960" i="112"/>
  <c r="V3106" i="109"/>
  <c r="V2359" i="109"/>
  <c r="S3350" i="109"/>
  <c r="O558" i="109"/>
  <c r="Q341" i="112"/>
  <c r="W1849" i="109"/>
  <c r="M59" i="113"/>
  <c r="R3782" i="109"/>
  <c r="N3146" i="109"/>
  <c r="Z2489" i="109"/>
  <c r="U2968" i="109"/>
  <c r="O1276" i="112"/>
  <c r="Y1223" i="109"/>
  <c r="S1521" i="109"/>
  <c r="Q280" i="109"/>
  <c r="X3941" i="109"/>
  <c r="R1746" i="109"/>
  <c r="N1953" i="112"/>
  <c r="U2328" i="109"/>
  <c r="Q2343" i="109"/>
  <c r="R2400" i="109"/>
  <c r="R2307" i="109"/>
  <c r="S3746" i="109"/>
  <c r="N1737" i="109"/>
  <c r="Q2536" i="112"/>
  <c r="Y2063" i="109"/>
  <c r="S461" i="109"/>
  <c r="O2956" i="109"/>
  <c r="U2048" i="109"/>
  <c r="Q3908" i="109"/>
  <c r="Z3266" i="109"/>
  <c r="S1843" i="109"/>
  <c r="O3124" i="109"/>
  <c r="R3015" i="109"/>
  <c r="R188" i="109"/>
  <c r="U2056" i="109"/>
  <c r="U903" i="109"/>
  <c r="O2142" i="112"/>
  <c r="U1285" i="109"/>
  <c r="T450" i="109"/>
  <c r="Q1434" i="112"/>
  <c r="R1615" i="109"/>
  <c r="S3121" i="109"/>
  <c r="R4199" i="109"/>
  <c r="O1096" i="112"/>
  <c r="Q33" i="109"/>
  <c r="O1466" i="109"/>
  <c r="N416" i="109"/>
  <c r="N12" i="109"/>
  <c r="R1335" i="109"/>
  <c r="R1344" i="109"/>
  <c r="R2767" i="109"/>
  <c r="V2115" i="109"/>
  <c r="V2798" i="109"/>
  <c r="W3797" i="109"/>
  <c r="K107" i="113"/>
  <c r="S1915" i="109"/>
  <c r="V2746" i="109"/>
  <c r="W985" i="109"/>
  <c r="S119" i="110"/>
  <c r="Z2505" i="109"/>
  <c r="W2356" i="109"/>
  <c r="X3499" i="109"/>
  <c r="Y2733" i="109"/>
  <c r="W3805" i="109"/>
  <c r="V797" i="109"/>
  <c r="R2067" i="109"/>
  <c r="N746" i="112"/>
  <c r="R1143" i="109"/>
  <c r="T1747" i="109"/>
  <c r="P1193" i="112"/>
  <c r="X1975" i="109"/>
  <c r="Q1209" i="112"/>
  <c r="N3156" i="109"/>
  <c r="Y870" i="109"/>
  <c r="Q1166" i="112"/>
  <c r="S4119" i="109"/>
  <c r="Y441" i="109"/>
  <c r="O3671" i="109"/>
  <c r="T471" i="109"/>
  <c r="V4087" i="109"/>
  <c r="X1376" i="109"/>
  <c r="T838" i="109"/>
  <c r="X1671" i="109"/>
  <c r="Y2640" i="109"/>
  <c r="O2120" i="112"/>
  <c r="Q247" i="109"/>
  <c r="R3170" i="109"/>
  <c r="W3160" i="109"/>
  <c r="R2771" i="109"/>
  <c r="Q1359" i="109"/>
  <c r="L8" i="110"/>
  <c r="T4229" i="109"/>
  <c r="O2581" i="109"/>
  <c r="O2655" i="109"/>
  <c r="W143" i="109"/>
  <c r="O3428" i="109"/>
  <c r="N1135" i="109"/>
  <c r="Y1868" i="109"/>
  <c r="U2370" i="109"/>
  <c r="U485" i="109"/>
  <c r="O3452" i="109"/>
  <c r="O1787" i="112"/>
  <c r="P2355" i="109"/>
  <c r="P73" i="112"/>
  <c r="V2647" i="109"/>
  <c r="O1612" i="112"/>
  <c r="U2665" i="109"/>
  <c r="P1561" i="112"/>
  <c r="N3546" i="109"/>
  <c r="Q2631" i="109"/>
  <c r="V3437" i="109"/>
  <c r="Y1673" i="109"/>
  <c r="Z312" i="109"/>
  <c r="V3062" i="109"/>
  <c r="V3521" i="109"/>
  <c r="Y3664" i="109"/>
  <c r="W4295" i="109"/>
  <c r="P1619" i="109"/>
  <c r="R1202" i="109"/>
  <c r="N2574" i="112"/>
  <c r="P859" i="112"/>
  <c r="O2029" i="109"/>
  <c r="N1466" i="112"/>
  <c r="N1871" i="112"/>
  <c r="P2214" i="112"/>
  <c r="Z3583" i="109"/>
  <c r="U2244" i="109"/>
  <c r="V1864" i="109"/>
  <c r="Y4245" i="109"/>
  <c r="Y1738" i="109"/>
  <c r="Q1192" i="112"/>
  <c r="N2202" i="112"/>
  <c r="O2031" i="109"/>
  <c r="N1041" i="112"/>
  <c r="X3206" i="109"/>
  <c r="N2037" i="109"/>
  <c r="N114" i="110"/>
  <c r="S497" i="109"/>
  <c r="T2377" i="109"/>
  <c r="Y54" i="109"/>
  <c r="V3053" i="109"/>
  <c r="T1301" i="109"/>
  <c r="X2982" i="109"/>
  <c r="Z2164" i="109"/>
  <c r="L72" i="113"/>
  <c r="W802" i="109"/>
  <c r="S940" i="109"/>
  <c r="T3147" i="109"/>
  <c r="S3509" i="109"/>
  <c r="Y1568" i="109"/>
  <c r="R3339" i="109"/>
  <c r="Q2476" i="109"/>
  <c r="R4254" i="109"/>
  <c r="X1592" i="109"/>
  <c r="V5" i="109"/>
  <c r="P413" i="112"/>
  <c r="P3555" i="109"/>
  <c r="Z357" i="109"/>
  <c r="U3794" i="109"/>
  <c r="O510" i="112"/>
  <c r="R130" i="110"/>
  <c r="O1010" i="109"/>
  <c r="P1542" i="112"/>
  <c r="Q564" i="112"/>
  <c r="Y3391" i="109"/>
  <c r="S2047" i="109"/>
  <c r="O2440" i="112"/>
  <c r="X2681" i="109"/>
  <c r="S3375" i="109"/>
  <c r="Q73" i="109"/>
  <c r="N447" i="109"/>
  <c r="N2177" i="112"/>
  <c r="Q4092" i="109"/>
  <c r="X3799" i="109"/>
  <c r="V376" i="109"/>
  <c r="Q2223" i="109"/>
  <c r="N435" i="109"/>
  <c r="Q2639" i="109"/>
  <c r="Y61" i="109"/>
  <c r="N2943" i="109"/>
  <c r="T3788" i="109"/>
  <c r="Q1626" i="112"/>
  <c r="Q2755" i="109"/>
  <c r="Y2236" i="109"/>
  <c r="N1351" i="109"/>
  <c r="P3150" i="109"/>
  <c r="V3159" i="109"/>
  <c r="X1882" i="109"/>
  <c r="T3881" i="109"/>
  <c r="T921" i="109"/>
  <c r="N1449" i="112"/>
  <c r="Q3482" i="109"/>
  <c r="V4226" i="109"/>
  <c r="N118" i="109"/>
  <c r="Q57" i="112"/>
  <c r="Q146" i="109"/>
  <c r="P4137" i="109"/>
  <c r="R4" i="109"/>
  <c r="L148" i="110"/>
  <c r="U158" i="110"/>
  <c r="O1906" i="112"/>
  <c r="V2384" i="109"/>
  <c r="V2398" i="109"/>
  <c r="Q2383" i="109"/>
  <c r="O745" i="109"/>
  <c r="R780" i="109"/>
  <c r="K25" i="113"/>
  <c r="M176" i="113"/>
  <c r="O1991" i="112"/>
  <c r="S2944" i="109"/>
  <c r="W3870" i="109"/>
  <c r="U2748" i="109"/>
  <c r="R2665" i="109"/>
  <c r="Q2202" i="109"/>
  <c r="O4265" i="109"/>
  <c r="R4053" i="109"/>
  <c r="Z1034" i="109"/>
  <c r="Q2320" i="109"/>
  <c r="Q41" i="109"/>
  <c r="N1768" i="112"/>
  <c r="R3465" i="109"/>
  <c r="W3817" i="109"/>
  <c r="N3939" i="109"/>
  <c r="R1367" i="109"/>
  <c r="U109" i="109"/>
  <c r="N1947" i="109"/>
  <c r="O3306" i="109"/>
  <c r="O1720" i="112"/>
  <c r="S84" i="110"/>
  <c r="X2974" i="109"/>
  <c r="T1372" i="109"/>
  <c r="T3439" i="109"/>
  <c r="V385" i="109"/>
  <c r="W1479" i="109"/>
  <c r="O3471" i="109"/>
  <c r="Q1306" i="112"/>
  <c r="W3814" i="109"/>
  <c r="R1504" i="109"/>
  <c r="O3899" i="109"/>
  <c r="O1624" i="109"/>
  <c r="S113" i="109"/>
  <c r="S180" i="110"/>
  <c r="Q1227" i="112"/>
  <c r="N1458" i="112"/>
  <c r="O591" i="112"/>
  <c r="P1858" i="109"/>
  <c r="W2661" i="109"/>
  <c r="X2600" i="109"/>
  <c r="P2574" i="109"/>
  <c r="S152" i="109"/>
  <c r="O160" i="112"/>
  <c r="O3336" i="109"/>
  <c r="V3125" i="109"/>
  <c r="O3153" i="109"/>
  <c r="P1746" i="109"/>
  <c r="T1889" i="109"/>
  <c r="Y817" i="109"/>
  <c r="N3734" i="109"/>
  <c r="V1157" i="109"/>
  <c r="P945" i="112"/>
  <c r="W3695" i="109"/>
  <c r="X4170" i="109"/>
  <c r="O1201" i="109"/>
  <c r="V3294" i="109"/>
  <c r="X3717" i="109"/>
  <c r="U1747" i="109"/>
  <c r="P2666" i="112"/>
  <c r="Y2287" i="109"/>
  <c r="T101" i="109"/>
  <c r="V2418" i="109"/>
  <c r="Q1628" i="112"/>
  <c r="Y542" i="109"/>
  <c r="X3042" i="109"/>
  <c r="X3321" i="109"/>
  <c r="R105" i="109"/>
  <c r="N156" i="112"/>
  <c r="R233" i="109"/>
  <c r="Y3918" i="109"/>
  <c r="V1139" i="109"/>
  <c r="Y145" i="109"/>
  <c r="Y3667" i="109"/>
  <c r="X4271" i="109"/>
  <c r="O2324" i="112"/>
  <c r="Q1005" i="112"/>
  <c r="T3562" i="109"/>
  <c r="P2551" i="112"/>
  <c r="N2440" i="109"/>
  <c r="L147" i="113"/>
  <c r="X1988" i="109"/>
  <c r="Z3954" i="109"/>
  <c r="V1331" i="109"/>
  <c r="K162" i="110"/>
  <c r="W1941" i="109"/>
  <c r="Y3759" i="109"/>
  <c r="W2574" i="109"/>
  <c r="O800" i="112"/>
  <c r="S1896" i="109"/>
  <c r="X1353" i="109"/>
  <c r="T895" i="109"/>
  <c r="X1623" i="109"/>
  <c r="V1306" i="109"/>
  <c r="O1989" i="112"/>
  <c r="X38" i="109"/>
  <c r="P2080" i="112"/>
  <c r="Y3358" i="109"/>
  <c r="O3050" i="109"/>
  <c r="P4297" i="109"/>
  <c r="L32" i="113"/>
  <c r="N635" i="109"/>
  <c r="R2009" i="109"/>
  <c r="T3942" i="109"/>
  <c r="P3551" i="109"/>
  <c r="W4279" i="109"/>
  <c r="S2213" i="109"/>
  <c r="S3468" i="109"/>
  <c r="Y187" i="109"/>
  <c r="Q164" i="109"/>
  <c r="X2659" i="109"/>
  <c r="O1021" i="109"/>
  <c r="U931" i="109"/>
  <c r="W3527" i="109"/>
  <c r="P894" i="109"/>
  <c r="U612" i="109"/>
  <c r="S3938" i="109"/>
  <c r="Y418" i="109"/>
  <c r="Y3877" i="109"/>
  <c r="Y4187" i="109"/>
  <c r="R3653" i="109"/>
  <c r="N224" i="109"/>
  <c r="P2827" i="109"/>
  <c r="P1654" i="109"/>
  <c r="M67" i="113"/>
  <c r="N69" i="110"/>
  <c r="Y923" i="109"/>
  <c r="O4241" i="109"/>
  <c r="P1898" i="112"/>
  <c r="P2946" i="109"/>
  <c r="Y2198" i="109"/>
  <c r="R3072" i="109"/>
  <c r="P963" i="109"/>
  <c r="Y3374" i="109"/>
  <c r="W3828" i="109"/>
  <c r="V787" i="109"/>
  <c r="R3530" i="109"/>
  <c r="Q2052" i="109"/>
  <c r="V2477" i="109"/>
  <c r="X1535" i="109"/>
  <c r="S216" i="109"/>
  <c r="T3470" i="109"/>
  <c r="R2506" i="112"/>
  <c r="Q1619" i="112"/>
  <c r="P1084" i="112"/>
  <c r="K44" i="113"/>
  <c r="U3416" i="109"/>
  <c r="S994" i="109"/>
  <c r="O1325" i="109"/>
  <c r="P2410" i="109"/>
  <c r="N869" i="112"/>
  <c r="Q942" i="109"/>
  <c r="Q3932" i="109"/>
  <c r="N500" i="112"/>
  <c r="P3494" i="109"/>
  <c r="T4178" i="109"/>
  <c r="W1496" i="109"/>
  <c r="P2446" i="112"/>
  <c r="T3506" i="109"/>
  <c r="P3339" i="109"/>
  <c r="X2480" i="109"/>
  <c r="W1895" i="109"/>
  <c r="U784" i="109"/>
  <c r="O701" i="112"/>
  <c r="Q2358" i="112"/>
  <c r="W1967" i="109"/>
  <c r="U2780" i="109"/>
  <c r="Q2562" i="112"/>
  <c r="P1465" i="109"/>
  <c r="P540" i="112"/>
  <c r="W3378" i="109"/>
  <c r="V3000" i="109"/>
  <c r="Q1137" i="109"/>
  <c r="P148" i="110"/>
  <c r="N4050" i="109"/>
  <c r="X2560" i="109"/>
  <c r="U2577" i="109"/>
  <c r="Q1572" i="109"/>
  <c r="V217" i="109"/>
  <c r="N149" i="109"/>
  <c r="R4257" i="109"/>
  <c r="V2279" i="109"/>
  <c r="K113" i="110"/>
  <c r="O2770" i="109"/>
  <c r="N1296" i="109"/>
  <c r="S3213" i="109"/>
  <c r="N1196" i="112"/>
  <c r="Q390" i="112"/>
  <c r="P541" i="109"/>
  <c r="R2669" i="109"/>
  <c r="R4296" i="109"/>
  <c r="P1754" i="112"/>
  <c r="O504" i="112"/>
  <c r="O1273" i="109"/>
  <c r="U1911" i="109"/>
  <c r="Y3135" i="109"/>
  <c r="O931" i="112"/>
  <c r="N634" i="109"/>
  <c r="N2968" i="109"/>
  <c r="Y1352" i="109"/>
  <c r="N407" i="112"/>
  <c r="N2433" i="112"/>
  <c r="P483" i="112"/>
  <c r="P4241" i="109"/>
  <c r="V2447" i="109"/>
  <c r="N4289" i="109"/>
  <c r="N551" i="109"/>
  <c r="Z3599" i="109"/>
  <c r="Z1398" i="109"/>
  <c r="N2302" i="112"/>
  <c r="V4215" i="109"/>
  <c r="R659" i="112"/>
  <c r="N492" i="112"/>
  <c r="N1317" i="112"/>
  <c r="R616" i="109"/>
  <c r="U2407" i="109"/>
  <c r="R851" i="109"/>
  <c r="P4191" i="109"/>
  <c r="W3124" i="109"/>
  <c r="Q973" i="109"/>
  <c r="U2994" i="109"/>
  <c r="O993" i="112"/>
  <c r="T4087" i="109"/>
  <c r="V4035" i="109"/>
  <c r="T1593" i="109"/>
  <c r="S2561" i="109"/>
  <c r="P2690" i="109"/>
  <c r="O523" i="112"/>
  <c r="W387" i="109"/>
  <c r="X738" i="109"/>
  <c r="O2631" i="112"/>
  <c r="W3178" i="109"/>
  <c r="O291" i="109"/>
  <c r="S498" i="109"/>
  <c r="R4031" i="109"/>
  <c r="P1522" i="112"/>
  <c r="Q4093" i="109"/>
  <c r="N2995" i="109"/>
  <c r="N4135" i="109"/>
  <c r="R1554" i="109"/>
  <c r="O54" i="110"/>
  <c r="P4262" i="109"/>
  <c r="X3172" i="109"/>
  <c r="W401" i="109"/>
  <c r="W3915" i="109"/>
  <c r="X3387" i="109"/>
  <c r="X3458" i="109"/>
  <c r="R395" i="109"/>
  <c r="O24" i="109"/>
  <c r="R40" i="109"/>
  <c r="N768" i="112"/>
  <c r="N1849" i="112"/>
  <c r="O3539" i="109"/>
  <c r="Y1005" i="109"/>
  <c r="X3104" i="109"/>
  <c r="W918" i="109"/>
  <c r="P2144" i="112"/>
  <c r="W1171" i="109"/>
  <c r="Q2944" i="109"/>
  <c r="Q2205" i="112"/>
  <c r="P1553" i="109"/>
  <c r="N1626" i="112"/>
  <c r="N841" i="112"/>
  <c r="N584" i="109"/>
  <c r="S4160" i="109"/>
  <c r="O819" i="109"/>
  <c r="P1659" i="112"/>
  <c r="S1127" i="109"/>
  <c r="V1551" i="109"/>
  <c r="X2848" i="109"/>
  <c r="X218" i="109"/>
  <c r="N2193" i="109"/>
  <c r="Q154" i="112"/>
  <c r="V613" i="109"/>
  <c r="R1350" i="112"/>
  <c r="O2567" i="109"/>
  <c r="N4024" i="109"/>
  <c r="P3809" i="109"/>
  <c r="V3128" i="109"/>
  <c r="X3368" i="109"/>
  <c r="U1265" i="109"/>
  <c r="U1006" i="109"/>
  <c r="V382" i="109"/>
  <c r="M175" i="113"/>
  <c r="P320" i="112"/>
  <c r="X42" i="109"/>
  <c r="R3495" i="109"/>
  <c r="U2099" i="109"/>
  <c r="R1741" i="109"/>
  <c r="O403" i="109"/>
  <c r="P2831" i="109"/>
  <c r="W909" i="109"/>
  <c r="P1040" i="112"/>
  <c r="T3701" i="109"/>
  <c r="U124" i="110"/>
  <c r="N3289" i="109"/>
  <c r="S4" i="109"/>
  <c r="V1839" i="109"/>
  <c r="N4059" i="109"/>
  <c r="S72" i="109"/>
  <c r="W4111" i="109"/>
  <c r="V4027" i="109"/>
  <c r="N965" i="109"/>
  <c r="R2261" i="109"/>
  <c r="Q88" i="109"/>
  <c r="R3467" i="109"/>
  <c r="S1362" i="109"/>
  <c r="Y1539" i="109"/>
  <c r="P905" i="109"/>
  <c r="Y4292" i="109"/>
  <c r="O4186" i="109"/>
  <c r="W4123" i="109"/>
  <c r="N3492" i="109"/>
  <c r="T3744" i="109"/>
  <c r="R3720" i="109"/>
  <c r="W2245" i="109"/>
  <c r="T3076" i="109"/>
  <c r="T1282" i="109"/>
  <c r="Q355" i="112"/>
  <c r="Q2708" i="109"/>
  <c r="V1687" i="109"/>
  <c r="Q1150" i="109"/>
  <c r="R181" i="110"/>
  <c r="W1013" i="109"/>
  <c r="S1184" i="109"/>
  <c r="R1310" i="109"/>
  <c r="W2693" i="109"/>
  <c r="U1181" i="109"/>
  <c r="O2085" i="109"/>
  <c r="T1544" i="109"/>
  <c r="L37" i="113"/>
  <c r="Q582" i="109"/>
  <c r="W89" i="109"/>
  <c r="Y206" i="109"/>
  <c r="O4070" i="109"/>
  <c r="S2043" i="109"/>
  <c r="P2045" i="109"/>
  <c r="Q3718" i="109"/>
  <c r="W1574" i="109"/>
  <c r="V1830" i="109"/>
  <c r="P1857" i="109"/>
  <c r="P4275" i="109"/>
  <c r="Q1932" i="112"/>
  <c r="T1918" i="109"/>
  <c r="X1610" i="109"/>
  <c r="N261" i="109"/>
  <c r="T2938" i="109"/>
  <c r="N475" i="112"/>
  <c r="O3738" i="109"/>
  <c r="O3797" i="109"/>
  <c r="Y3809" i="109"/>
  <c r="Y197" i="109"/>
  <c r="P3918" i="109"/>
  <c r="Y4093" i="109"/>
  <c r="N788" i="112"/>
  <c r="P2937" i="109"/>
  <c r="N574" i="109"/>
  <c r="O4278" i="109"/>
  <c r="O4022" i="109"/>
  <c r="P3450" i="109"/>
  <c r="P2693" i="109"/>
  <c r="P216" i="109"/>
  <c r="X2048" i="109"/>
  <c r="N271" i="109"/>
  <c r="V2780" i="109"/>
  <c r="Y3123" i="109"/>
  <c r="O1182" i="109"/>
  <c r="S395" i="109"/>
  <c r="U3865" i="109"/>
  <c r="Y3492" i="109"/>
  <c r="Q2540" i="112"/>
  <c r="N1717" i="109"/>
  <c r="W434" i="109"/>
  <c r="Y1016" i="109"/>
  <c r="P607" i="109"/>
  <c r="V1909" i="109"/>
  <c r="W500" i="109"/>
  <c r="R3818" i="109"/>
  <c r="O2610" i="112"/>
  <c r="S1648" i="109"/>
  <c r="U3297" i="109"/>
  <c r="P3370" i="109"/>
  <c r="T2652" i="109"/>
  <c r="P973" i="109"/>
  <c r="P1289" i="112"/>
  <c r="Q607" i="112"/>
  <c r="U2714" i="109"/>
  <c r="O3497" i="109"/>
  <c r="Y3768" i="109"/>
  <c r="K67" i="113"/>
  <c r="O1791" i="112"/>
  <c r="P80" i="110"/>
  <c r="T4294" i="109"/>
  <c r="N1286" i="109"/>
  <c r="R4195" i="109"/>
  <c r="S4092" i="109"/>
  <c r="N1769" i="112"/>
  <c r="V3428" i="109"/>
  <c r="R2099" i="109"/>
  <c r="Z330" i="109"/>
  <c r="Y1215" i="109"/>
  <c r="Q226" i="109"/>
  <c r="N1040" i="112"/>
  <c r="O3751" i="109"/>
  <c r="Z1802" i="109"/>
  <c r="Q1996" i="109"/>
  <c r="Q1438" i="112"/>
  <c r="P1008" i="109"/>
  <c r="P555" i="109"/>
  <c r="V3940" i="109"/>
  <c r="V2413" i="109"/>
  <c r="R1558" i="109"/>
  <c r="P25" i="109"/>
  <c r="S3660" i="109"/>
  <c r="R177" i="110"/>
  <c r="Q133" i="109"/>
  <c r="O1340" i="109"/>
  <c r="S2717" i="109"/>
  <c r="Y2943" i="109"/>
  <c r="X1272" i="109"/>
  <c r="Q517" i="112"/>
  <c r="R2654" i="109"/>
  <c r="U1651" i="109"/>
  <c r="R3139" i="109"/>
  <c r="N3856" i="109"/>
  <c r="Q814" i="112"/>
  <c r="P100" i="109"/>
  <c r="T2743" i="109"/>
  <c r="W1190" i="109"/>
  <c r="N1509" i="109"/>
  <c r="N2004" i="109"/>
  <c r="S1162" i="109"/>
  <c r="T57" i="109"/>
  <c r="Y601" i="109"/>
  <c r="W1268" i="109"/>
  <c r="L14" i="113"/>
  <c r="R2831" i="109"/>
  <c r="Y2307" i="109"/>
  <c r="T1723" i="109"/>
  <c r="K24" i="113"/>
  <c r="Q1909" i="109"/>
  <c r="O4092" i="109"/>
  <c r="P1717" i="109"/>
  <c r="V395" i="109"/>
  <c r="S4240" i="109"/>
  <c r="X2308" i="109"/>
  <c r="N926" i="112"/>
  <c r="Y2407" i="109"/>
  <c r="P2066" i="109"/>
  <c r="R2286" i="109"/>
  <c r="T3820" i="109"/>
  <c r="U3323" i="109"/>
  <c r="X421" i="109"/>
  <c r="M96" i="110"/>
  <c r="S3304" i="109"/>
  <c r="R2646" i="109"/>
  <c r="N134" i="110"/>
  <c r="T3303" i="109"/>
  <c r="Q2630" i="109"/>
  <c r="Y485" i="109"/>
  <c r="P2427" i="109"/>
  <c r="V3824" i="109"/>
  <c r="N108" i="112"/>
  <c r="S1690" i="109"/>
  <c r="R4085" i="109"/>
  <c r="R1112" i="109"/>
  <c r="P865" i="109"/>
  <c r="X4041" i="109"/>
  <c r="X21" i="109"/>
  <c r="U549" i="109"/>
  <c r="V3931" i="109"/>
  <c r="V3421" i="109"/>
  <c r="N1145" i="109"/>
  <c r="P1464" i="112"/>
  <c r="S1381" i="109"/>
  <c r="P1272" i="112"/>
  <c r="R691" i="112"/>
  <c r="V2307" i="109"/>
  <c r="N1395" i="112"/>
  <c r="W3290" i="109"/>
  <c r="K130" i="110"/>
  <c r="P2535" i="112"/>
  <c r="P2655" i="109"/>
  <c r="U2433" i="109"/>
  <c r="N2393" i="109"/>
  <c r="O4301" i="109"/>
  <c r="W2662" i="109"/>
  <c r="O1656" i="109"/>
  <c r="N3187" i="109"/>
  <c r="R2014" i="109"/>
  <c r="N111" i="112"/>
  <c r="Y2585" i="109"/>
  <c r="S3803" i="109"/>
  <c r="W3942" i="109"/>
  <c r="R1671" i="109"/>
  <c r="Q2954" i="109"/>
  <c r="X3577" i="109"/>
  <c r="N2162" i="112"/>
  <c r="P3942" i="109"/>
  <c r="O1039" i="112"/>
  <c r="X3498" i="109"/>
  <c r="P1862" i="109"/>
  <c r="R177" i="109"/>
  <c r="N2596" i="109"/>
  <c r="P4238" i="109"/>
  <c r="P3060" i="109"/>
  <c r="O3021" i="109"/>
  <c r="R3780" i="109"/>
  <c r="Q373" i="109"/>
  <c r="J129" i="113"/>
  <c r="X535" i="109"/>
  <c r="S956" i="109"/>
  <c r="Q1188" i="112"/>
  <c r="Q3192" i="109"/>
  <c r="Y2931" i="109"/>
  <c r="U3908" i="109"/>
  <c r="W388" i="109"/>
  <c r="Y4188" i="109"/>
  <c r="P2223" i="112"/>
  <c r="Y3357" i="109"/>
  <c r="S455" i="109"/>
  <c r="N3163" i="109"/>
  <c r="V496" i="109"/>
  <c r="N1304" i="109"/>
  <c r="S563" i="109"/>
  <c r="O2994" i="109"/>
  <c r="S2798" i="109"/>
  <c r="O3486" i="109"/>
  <c r="W3314" i="109"/>
  <c r="N2376" i="112"/>
  <c r="P2627" i="109"/>
  <c r="O592" i="112"/>
  <c r="Y1624" i="109"/>
  <c r="S1701" i="109"/>
  <c r="P3372" i="109"/>
  <c r="O1234" i="112"/>
  <c r="W567" i="109"/>
  <c r="Q1894" i="109"/>
  <c r="W133" i="109"/>
  <c r="P522" i="112"/>
  <c r="S2274" i="109"/>
  <c r="U794" i="109"/>
  <c r="W3139" i="109"/>
  <c r="O4255" i="109"/>
  <c r="N3572" i="109"/>
  <c r="U3802" i="109"/>
  <c r="U2107" i="109"/>
  <c r="W598" i="109"/>
  <c r="S744" i="109"/>
  <c r="T3195" i="109"/>
  <c r="W3867" i="109"/>
  <c r="W3302" i="109"/>
  <c r="N2300" i="109"/>
  <c r="Y2023" i="109"/>
  <c r="R1833" i="109"/>
  <c r="O194" i="109"/>
  <c r="Q2421" i="109"/>
  <c r="P879" i="109"/>
  <c r="S127" i="110"/>
  <c r="O326" i="112"/>
  <c r="U3033" i="109"/>
  <c r="O794" i="112"/>
  <c r="P16" i="109"/>
  <c r="V1583" i="109"/>
  <c r="O1315" i="112"/>
  <c r="S3878" i="109"/>
  <c r="O1271" i="109"/>
  <c r="W1583" i="109"/>
  <c r="V105" i="109"/>
  <c r="U4157" i="109"/>
  <c r="V3408" i="109"/>
  <c r="R4166" i="109"/>
  <c r="T2431" i="109"/>
  <c r="Y3845" i="109"/>
  <c r="Q887" i="109"/>
  <c r="Q2303" i="112"/>
  <c r="U3712" i="109"/>
  <c r="V2297" i="109"/>
  <c r="N956" i="112"/>
  <c r="T2482" i="109"/>
  <c r="T2723" i="109"/>
  <c r="Y106" i="109"/>
  <c r="W820" i="109"/>
  <c r="O32" i="112"/>
  <c r="N1054" i="112"/>
  <c r="P1757" i="112"/>
  <c r="R3" i="109"/>
  <c r="N1966" i="109"/>
  <c r="O2381" i="112"/>
  <c r="O1155" i="109"/>
  <c r="N2631" i="112"/>
  <c r="V2567" i="109"/>
  <c r="W955" i="109"/>
  <c r="P458" i="109"/>
  <c r="Y4086" i="109"/>
  <c r="P43" i="110"/>
  <c r="S1138" i="109"/>
  <c r="Q2984" i="109"/>
  <c r="U2228" i="109"/>
  <c r="W615" i="109"/>
  <c r="V2806" i="109"/>
  <c r="O2384" i="112"/>
  <c r="W4070" i="109"/>
  <c r="O185" i="112"/>
  <c r="S3543" i="109"/>
  <c r="U1690" i="109"/>
  <c r="Y1899" i="109"/>
  <c r="N747" i="109"/>
  <c r="S3398" i="109"/>
  <c r="U412" i="109"/>
  <c r="O741" i="109"/>
  <c r="P1180" i="109"/>
  <c r="X3355" i="109"/>
  <c r="N1949" i="112"/>
  <c r="Q2318" i="112"/>
  <c r="Y524" i="109"/>
  <c r="R1599" i="112"/>
  <c r="O2275" i="109"/>
  <c r="W277" i="109"/>
  <c r="Q1594" i="109"/>
  <c r="V3912" i="109"/>
  <c r="S757" i="109"/>
  <c r="Y997" i="109"/>
  <c r="O37" i="109"/>
  <c r="Y2014" i="109"/>
  <c r="Y1517" i="109"/>
  <c r="Y977" i="109"/>
  <c r="V1134" i="109"/>
  <c r="T1554" i="109"/>
  <c r="S3321" i="109"/>
  <c r="O1530" i="112"/>
  <c r="X3795" i="109"/>
  <c r="V2682" i="109"/>
  <c r="V3380" i="109"/>
  <c r="O1642" i="112"/>
  <c r="T1616" i="109"/>
  <c r="W944" i="109"/>
  <c r="P3035" i="109"/>
  <c r="P2169" i="112"/>
  <c r="O4086" i="109"/>
  <c r="O699" i="112"/>
  <c r="W2481" i="109"/>
  <c r="U1675" i="109"/>
  <c r="X227" i="109"/>
  <c r="N490" i="112"/>
  <c r="P324" i="112"/>
  <c r="P1897" i="112"/>
  <c r="O1961" i="109"/>
  <c r="V3334" i="109"/>
  <c r="N1510" i="112"/>
  <c r="Y2960" i="109"/>
  <c r="Q2688" i="109"/>
  <c r="Q1086" i="112"/>
  <c r="O86" i="112"/>
  <c r="T193" i="109"/>
  <c r="N3919" i="109"/>
  <c r="T1560" i="109"/>
  <c r="W2703" i="109"/>
  <c r="N2352" i="112"/>
  <c r="V3873" i="109"/>
  <c r="Y841" i="109"/>
  <c r="Y3468" i="109"/>
  <c r="O1435" i="112"/>
  <c r="P4110" i="109"/>
  <c r="Z1081" i="109"/>
  <c r="R1625" i="109"/>
  <c r="N800" i="112"/>
  <c r="R647" i="109"/>
  <c r="Y2934" i="109"/>
  <c r="V3328" i="109"/>
  <c r="Q4" i="112"/>
  <c r="U2068" i="109"/>
  <c r="Y1585" i="109"/>
  <c r="W16" i="109"/>
  <c r="U1313" i="109"/>
  <c r="R4287" i="109"/>
  <c r="Y1637" i="109"/>
  <c r="W3379" i="109"/>
  <c r="X544" i="109"/>
  <c r="X969" i="109"/>
  <c r="Z3282" i="109"/>
  <c r="R4086" i="109"/>
  <c r="N522" i="112"/>
  <c r="S930" i="109"/>
  <c r="J32" i="113"/>
  <c r="V3663" i="109"/>
  <c r="W2773" i="109"/>
  <c r="Q2420" i="109"/>
  <c r="V377" i="109"/>
  <c r="P124" i="112"/>
  <c r="M40" i="110"/>
  <c r="N2979" i="109"/>
  <c r="Q160" i="112"/>
  <c r="S2999" i="109"/>
  <c r="V3710" i="109"/>
  <c r="N1141" i="109"/>
  <c r="R3315" i="109"/>
  <c r="N1019" i="109"/>
  <c r="R3187" i="109"/>
  <c r="V462" i="109"/>
  <c r="X2361" i="109"/>
  <c r="O3816" i="109"/>
  <c r="T2785" i="109"/>
  <c r="Y2800" i="109"/>
  <c r="O1993" i="109"/>
  <c r="Q279" i="112"/>
  <c r="Q2704" i="109"/>
  <c r="W1510" i="109"/>
  <c r="N2022" i="112"/>
  <c r="P3425" i="109"/>
  <c r="X2634" i="109"/>
  <c r="Y3781" i="109"/>
  <c r="S3404" i="109"/>
  <c r="T1740" i="109"/>
  <c r="X4291" i="109"/>
  <c r="P4179" i="109"/>
  <c r="S2753" i="109"/>
  <c r="Q1757" i="112"/>
  <c r="N702" i="112"/>
  <c r="S1326" i="109"/>
  <c r="T1012" i="109"/>
  <c r="S2712" i="109"/>
  <c r="N2579" i="109"/>
  <c r="N1203" i="109"/>
  <c r="T2223" i="109"/>
  <c r="T925" i="109"/>
  <c r="Y3725" i="109"/>
  <c r="O541" i="109"/>
  <c r="V136" i="109"/>
  <c r="O1289" i="112"/>
  <c r="U828" i="109"/>
  <c r="W2204" i="109"/>
  <c r="T1145" i="109"/>
  <c r="T983" i="109"/>
  <c r="X2610" i="109"/>
  <c r="P1719" i="109"/>
  <c r="P2016" i="112"/>
  <c r="P893" i="109"/>
  <c r="V3094" i="109"/>
  <c r="X2794" i="109"/>
  <c r="X2274" i="109"/>
  <c r="V1881" i="109"/>
  <c r="L126" i="110"/>
  <c r="T4039" i="109"/>
  <c r="X2223" i="109"/>
  <c r="S1694" i="109"/>
  <c r="O4082" i="109"/>
  <c r="P1158" i="109"/>
  <c r="P96" i="110"/>
  <c r="Q1495" i="112"/>
  <c r="N870" i="112"/>
  <c r="P220" i="109"/>
  <c r="Q2239" i="109"/>
  <c r="K15" i="110"/>
  <c r="V615" i="109"/>
  <c r="W2816" i="109"/>
  <c r="Q636" i="112"/>
  <c r="N127" i="112"/>
  <c r="P2134" i="112"/>
  <c r="S15" i="109"/>
  <c r="Y2363" i="109"/>
  <c r="Z2911" i="109"/>
  <c r="S1284" i="109"/>
  <c r="N959" i="112"/>
  <c r="W792" i="109"/>
  <c r="O2380" i="109"/>
  <c r="T3837" i="109"/>
  <c r="R2524" i="112"/>
  <c r="Z4320" i="109"/>
  <c r="S114" i="110"/>
  <c r="Y658" i="109"/>
  <c r="R752" i="109"/>
  <c r="N1992" i="112"/>
  <c r="V576" i="109"/>
  <c r="R1624" i="109"/>
  <c r="P726" i="112"/>
  <c r="T492" i="109"/>
  <c r="W3313" i="109"/>
  <c r="Y393" i="109"/>
  <c r="P239" i="112"/>
  <c r="N3916" i="109"/>
  <c r="Q1911" i="109"/>
  <c r="Q1483" i="112"/>
  <c r="V650" i="109"/>
  <c r="V526" i="109"/>
  <c r="Y1937" i="109"/>
  <c r="Q2597" i="112"/>
  <c r="P1555" i="109"/>
  <c r="T1919" i="109"/>
  <c r="T2469" i="109"/>
  <c r="O2152" i="112"/>
  <c r="O287" i="109"/>
  <c r="W159" i="109"/>
  <c r="O2557" i="109"/>
  <c r="W28" i="109"/>
  <c r="T3211" i="109"/>
  <c r="R2527" i="112"/>
  <c r="X2214" i="109"/>
  <c r="P1918" i="109"/>
  <c r="S2696" i="109"/>
  <c r="Y438" i="109"/>
  <c r="O3695" i="109"/>
  <c r="Q4095" i="109"/>
  <c r="V3365" i="109"/>
  <c r="R2648" i="109"/>
  <c r="S2640" i="109"/>
  <c r="Q385" i="109"/>
  <c r="P4266" i="109"/>
  <c r="Q152" i="110"/>
  <c r="Q2017" i="112"/>
  <c r="N1925" i="112"/>
  <c r="P2671" i="109"/>
  <c r="N724" i="112"/>
  <c r="S3811" i="109"/>
  <c r="Z2526" i="109"/>
  <c r="U1116" i="109"/>
  <c r="W1184" i="109"/>
  <c r="N3440" i="109"/>
  <c r="Q2572" i="109"/>
  <c r="O1693" i="109"/>
  <c r="W1133" i="109"/>
  <c r="V3673" i="109"/>
  <c r="Y2114" i="109"/>
  <c r="X4133" i="109"/>
  <c r="Q2348" i="112"/>
  <c r="Q965" i="109"/>
  <c r="P4219" i="109"/>
  <c r="R4177" i="109"/>
  <c r="R1247" i="109"/>
  <c r="P2836" i="109"/>
  <c r="M38" i="113"/>
  <c r="T2381" i="109"/>
  <c r="S1955" i="109"/>
  <c r="P2090" i="109"/>
  <c r="Q2084" i="112"/>
  <c r="P2322" i="112"/>
  <c r="V1382" i="109"/>
  <c r="O2205" i="109"/>
  <c r="W2984" i="109"/>
  <c r="N1877" i="112"/>
  <c r="T2085" i="109"/>
  <c r="O2332" i="109"/>
  <c r="T757" i="109"/>
  <c r="W1110" i="109"/>
  <c r="Y764" i="109"/>
  <c r="R3714" i="109"/>
  <c r="O4081" i="109"/>
  <c r="O976" i="109"/>
  <c r="U2410" i="109"/>
  <c r="X3508" i="109"/>
  <c r="O1240" i="112"/>
  <c r="O3835" i="109"/>
  <c r="O1994" i="109"/>
  <c r="S496" i="109"/>
  <c r="P929" i="109"/>
  <c r="W2801" i="109"/>
  <c r="O2076" i="109"/>
  <c r="Y382" i="109"/>
  <c r="P2172" i="112"/>
  <c r="O3716" i="109"/>
  <c r="X2633" i="109"/>
  <c r="O2372" i="109"/>
  <c r="X1734" i="109"/>
  <c r="N1173" i="112"/>
  <c r="R496" i="109"/>
  <c r="T3734" i="109"/>
  <c r="V935" i="109"/>
  <c r="Q1876" i="109"/>
  <c r="W3758" i="109"/>
  <c r="N926" i="109"/>
  <c r="V4133" i="109"/>
  <c r="X2298" i="109"/>
  <c r="N3434" i="109"/>
  <c r="T3919" i="109"/>
  <c r="T2451" i="109"/>
  <c r="Y930" i="109"/>
  <c r="V766" i="109"/>
  <c r="S2614" i="109"/>
  <c r="Y2353" i="109"/>
  <c r="P243" i="112"/>
  <c r="V2231" i="109"/>
  <c r="O1311" i="112"/>
  <c r="T3548" i="109"/>
  <c r="T2967" i="109"/>
  <c r="T2380" i="109"/>
  <c r="T3141" i="109"/>
  <c r="O593" i="109"/>
  <c r="O959" i="112"/>
  <c r="T513" i="109"/>
  <c r="Y234" i="109"/>
  <c r="Y500" i="109"/>
  <c r="P1088" i="112"/>
  <c r="P1686" i="109"/>
  <c r="Y35" i="109"/>
  <c r="Z2175" i="109"/>
  <c r="O2719" i="109"/>
  <c r="P103" i="112"/>
  <c r="V2255" i="109"/>
  <c r="O295" i="112"/>
  <c r="S815" i="109"/>
  <c r="O127" i="110"/>
  <c r="O1690" i="112"/>
  <c r="Q2825" i="109"/>
  <c r="R3940" i="109"/>
  <c r="Q2563" i="112"/>
  <c r="O384" i="109"/>
  <c r="W2420" i="109"/>
  <c r="R183" i="109"/>
  <c r="N949" i="112"/>
  <c r="U1832" i="109"/>
  <c r="S2566" i="109"/>
  <c r="P1482" i="112"/>
  <c r="N366" i="112"/>
  <c r="V4093" i="109"/>
  <c r="O1102" i="109"/>
  <c r="R1542" i="109"/>
  <c r="T820" i="109"/>
  <c r="S3111" i="109"/>
  <c r="Q3805" i="109"/>
  <c r="S2304" i="109"/>
  <c r="O571" i="109"/>
  <c r="Q89" i="110"/>
  <c r="W4160" i="109"/>
  <c r="Y1852" i="109"/>
  <c r="R3770" i="109"/>
  <c r="Q3025" i="109"/>
  <c r="O3666" i="109"/>
  <c r="S3209" i="109"/>
  <c r="O1506" i="112"/>
  <c r="P704" i="112"/>
  <c r="N4300" i="109"/>
  <c r="V2" i="109"/>
  <c r="U1486" i="109"/>
  <c r="L143" i="113"/>
  <c r="P2023" i="112"/>
  <c r="W3303" i="109"/>
  <c r="M87" i="110"/>
  <c r="T4215" i="109"/>
  <c r="O3399" i="109"/>
  <c r="T826" i="109"/>
  <c r="U127" i="110"/>
  <c r="R1189" i="109"/>
  <c r="T658" i="109"/>
  <c r="U3503" i="109"/>
  <c r="Y3561" i="109"/>
  <c r="X909" i="109"/>
  <c r="R127" i="109"/>
  <c r="O3308" i="109"/>
  <c r="O1264" i="112"/>
  <c r="P2669" i="109"/>
  <c r="W3406" i="109"/>
  <c r="X499" i="109"/>
  <c r="V2705" i="109"/>
  <c r="P414" i="109"/>
  <c r="L85" i="110"/>
  <c r="Q1411" i="112"/>
  <c r="Y4061" i="109"/>
  <c r="U2956" i="109"/>
  <c r="O1491" i="112"/>
  <c r="U3360" i="109"/>
  <c r="S3353" i="109"/>
  <c r="O4036" i="109"/>
  <c r="Q1994" i="109"/>
  <c r="Q116" i="110"/>
  <c r="O1502" i="112"/>
  <c r="Q4032" i="109"/>
  <c r="R2059" i="112"/>
  <c r="R893" i="112"/>
  <c r="Q4274" i="109"/>
  <c r="W30" i="109"/>
  <c r="U212" i="109"/>
  <c r="Q1790" i="112"/>
  <c r="S1289" i="109"/>
  <c r="T144" i="110"/>
  <c r="P588" i="112"/>
  <c r="Q560" i="109"/>
  <c r="Y1880" i="109"/>
  <c r="V1827" i="109"/>
  <c r="V774" i="109"/>
  <c r="R1121" i="112"/>
  <c r="N2762" i="109"/>
  <c r="J150" i="113"/>
  <c r="N27" i="109"/>
  <c r="N329" i="112"/>
  <c r="U1174" i="109"/>
  <c r="Q3120" i="109"/>
  <c r="O2815" i="109"/>
  <c r="U3388" i="109"/>
  <c r="O564" i="112"/>
  <c r="X4288" i="109"/>
  <c r="W2701" i="109"/>
  <c r="R2084" i="109"/>
  <c r="S3000" i="109"/>
  <c r="X3486" i="109"/>
  <c r="Y3868" i="109"/>
  <c r="U4152" i="109"/>
  <c r="Q649" i="109"/>
  <c r="J155" i="113"/>
  <c r="R379" i="109"/>
  <c r="S2570" i="109"/>
  <c r="N3190" i="109"/>
  <c r="P3539" i="109"/>
  <c r="U3542" i="109"/>
  <c r="Q2628" i="109"/>
  <c r="Q2353" i="109"/>
  <c r="S2426" i="109"/>
  <c r="P10" i="110"/>
  <c r="O1122" i="109"/>
  <c r="X3153" i="109"/>
  <c r="Q305" i="112"/>
  <c r="S1195" i="109"/>
  <c r="Y825" i="109"/>
  <c r="O2151" i="112"/>
  <c r="N2077" i="109"/>
  <c r="Q4136" i="109"/>
  <c r="P980" i="109"/>
  <c r="O2630" i="109"/>
  <c r="P642" i="109"/>
  <c r="O3491" i="109"/>
  <c r="O575" i="109"/>
  <c r="Y4137" i="109"/>
  <c r="N2209" i="112"/>
  <c r="U1597" i="109"/>
  <c r="N1228" i="112"/>
  <c r="U3507" i="109"/>
  <c r="S4227" i="109"/>
  <c r="W1280" i="109"/>
  <c r="U4293" i="109"/>
  <c r="P406" i="112"/>
  <c r="N3435" i="109"/>
  <c r="X2591" i="109"/>
  <c r="O2955" i="109"/>
  <c r="W2772" i="109"/>
  <c r="P41" i="110"/>
  <c r="P3886" i="109"/>
  <c r="T287" i="109"/>
  <c r="O51" i="109"/>
  <c r="T3019" i="109"/>
  <c r="Z2173" i="109"/>
  <c r="N70" i="110"/>
  <c r="Y4108" i="109"/>
  <c r="X1948" i="109"/>
  <c r="Y2582" i="109"/>
  <c r="Q1600" i="109"/>
  <c r="R161" i="110"/>
  <c r="Z313" i="109"/>
  <c r="V4209" i="109"/>
  <c r="Z1039" i="109"/>
  <c r="T865" i="109"/>
  <c r="P1103" i="112"/>
  <c r="Y1851" i="109"/>
  <c r="P1951" i="109"/>
  <c r="T1463" i="109"/>
  <c r="O2243" i="109"/>
  <c r="S176" i="110"/>
  <c r="P1557" i="112"/>
  <c r="N1895" i="109"/>
  <c r="S4108" i="109"/>
  <c r="R3931" i="109"/>
  <c r="P780" i="112"/>
  <c r="Q266" i="112"/>
  <c r="P1467" i="109"/>
  <c r="O70" i="109"/>
  <c r="U1657" i="109"/>
  <c r="N2795" i="109"/>
  <c r="X4180" i="109"/>
  <c r="S3847" i="109"/>
  <c r="O936" i="112"/>
  <c r="P541" i="112"/>
  <c r="O2375" i="109"/>
  <c r="P4163" i="109"/>
  <c r="N486" i="109"/>
  <c r="T4059" i="109"/>
  <c r="Q2694" i="109"/>
  <c r="N2835" i="109"/>
  <c r="Y280" i="109"/>
  <c r="Q2420" i="112"/>
  <c r="P2119" i="112"/>
  <c r="P697" i="112"/>
  <c r="O1313" i="112"/>
  <c r="T2971" i="109"/>
  <c r="U1019" i="109"/>
  <c r="S2792" i="109"/>
  <c r="Q2740" i="109"/>
  <c r="Q1700" i="109"/>
  <c r="N2974" i="109"/>
  <c r="S1938" i="109"/>
  <c r="V3825" i="109"/>
  <c r="N625" i="112"/>
  <c r="V509" i="109"/>
  <c r="S1568" i="109"/>
  <c r="T2661" i="109"/>
  <c r="Q573" i="112"/>
  <c r="T73" i="109"/>
  <c r="T2567" i="109"/>
  <c r="O2116" i="112"/>
  <c r="P107" i="112"/>
  <c r="N2816" i="109"/>
  <c r="Q3668" i="109"/>
  <c r="O790" i="112"/>
  <c r="O1164" i="109"/>
  <c r="P977" i="112"/>
  <c r="N102" i="110"/>
  <c r="X1987" i="109"/>
  <c r="Q1686" i="112"/>
  <c r="N1264" i="112"/>
  <c r="X948" i="109"/>
  <c r="N1047" i="112"/>
  <c r="O2304" i="109"/>
  <c r="P137" i="112"/>
  <c r="Z2504" i="109"/>
  <c r="W3478" i="109"/>
  <c r="R131" i="109"/>
  <c r="U911" i="109"/>
  <c r="S3887" i="109"/>
  <c r="V46" i="109"/>
  <c r="W3402" i="109"/>
  <c r="Q505" i="112"/>
  <c r="O2317" i="109"/>
  <c r="W2624" i="109"/>
  <c r="W4042" i="109"/>
  <c r="V133" i="109"/>
  <c r="P1946" i="109"/>
  <c r="P3180" i="109"/>
  <c r="W1531" i="109"/>
  <c r="X3334" i="109"/>
  <c r="Q2429" i="112"/>
  <c r="S3397" i="109"/>
  <c r="N2443" i="112"/>
  <c r="O2365" i="112"/>
  <c r="S4246" i="109"/>
  <c r="V3842" i="109"/>
  <c r="Q2981" i="109"/>
  <c r="P1845" i="112"/>
  <c r="P3532" i="109"/>
  <c r="T2926" i="109"/>
  <c r="P4245" i="109"/>
  <c r="N4022" i="109"/>
  <c r="V2053" i="109"/>
  <c r="M128" i="113"/>
  <c r="O1256" i="112"/>
  <c r="X412" i="109"/>
  <c r="S1303" i="109"/>
  <c r="X219" i="109"/>
  <c r="W1617" i="109"/>
  <c r="L166" i="113"/>
  <c r="O2483" i="109"/>
  <c r="N278" i="109"/>
  <c r="P4264" i="109"/>
  <c r="W2032" i="109"/>
  <c r="R112" i="110"/>
  <c r="O180" i="110"/>
  <c r="U1844" i="109"/>
  <c r="P789" i="112"/>
  <c r="O810" i="109"/>
  <c r="U2019" i="109"/>
  <c r="N282" i="112"/>
  <c r="Q3762" i="109"/>
  <c r="U2947" i="109"/>
  <c r="X2235" i="109"/>
  <c r="N480" i="112"/>
  <c r="W1734" i="109"/>
  <c r="W185" i="109"/>
  <c r="U847" i="109"/>
  <c r="Q28" i="110"/>
  <c r="Y4053" i="109"/>
  <c r="S4046" i="109"/>
  <c r="P41" i="112"/>
  <c r="P365" i="112"/>
  <c r="O1522" i="112"/>
  <c r="Q2595" i="112"/>
  <c r="O3900" i="109"/>
  <c r="S4223" i="109"/>
  <c r="Q2193" i="112"/>
  <c r="T1380" i="109"/>
  <c r="Q4272" i="109"/>
  <c r="P434" i="109"/>
  <c r="Y797" i="109"/>
  <c r="O618" i="112"/>
  <c r="W830" i="109"/>
  <c r="O805" i="112"/>
  <c r="V2313" i="109"/>
  <c r="N1331" i="112"/>
  <c r="P471" i="112"/>
  <c r="Q843" i="112"/>
  <c r="N518" i="112"/>
  <c r="W3142" i="109"/>
  <c r="U3073" i="109"/>
  <c r="O2338" i="109"/>
  <c r="P2925" i="109"/>
  <c r="W578" i="109"/>
  <c r="O940" i="112"/>
  <c r="Q1685" i="112"/>
  <c r="X161" i="109"/>
  <c r="Z300" i="109"/>
  <c r="P1404" i="112"/>
  <c r="X3502" i="109"/>
  <c r="W4258" i="109"/>
  <c r="T2952" i="109"/>
  <c r="U1932" i="109"/>
  <c r="L13" i="113"/>
  <c r="U3849" i="109"/>
  <c r="W3731" i="109"/>
  <c r="P3715" i="109"/>
  <c r="N1538" i="109"/>
  <c r="V4084" i="109"/>
  <c r="O2471" i="109"/>
  <c r="N4274" i="109"/>
  <c r="W2708" i="109"/>
  <c r="W4031" i="109"/>
  <c r="S1702" i="109"/>
  <c r="N1987" i="112"/>
  <c r="Q2107" i="112"/>
  <c r="R1649" i="109"/>
  <c r="P2952" i="109"/>
  <c r="N4294" i="109"/>
  <c r="Q4178" i="109"/>
  <c r="N4095" i="109"/>
  <c r="P865" i="112"/>
  <c r="X3662" i="109"/>
  <c r="Y4249" i="109"/>
  <c r="O1052" i="112"/>
  <c r="Q1012" i="112"/>
  <c r="P2447" i="109"/>
  <c r="N2647" i="109"/>
  <c r="O3355" i="109"/>
  <c r="M48" i="113"/>
  <c r="R1098" i="109"/>
  <c r="T134" i="110"/>
  <c r="P74" i="112"/>
  <c r="O823" i="112"/>
  <c r="P875" i="109"/>
  <c r="O628" i="109"/>
  <c r="Q134" i="112"/>
  <c r="O2622" i="112"/>
  <c r="P2610" i="109"/>
  <c r="O2990" i="109"/>
  <c r="Q1657" i="109"/>
  <c r="Q2115" i="109"/>
  <c r="X3086" i="109"/>
  <c r="R571" i="109"/>
  <c r="T397" i="109"/>
  <c r="T4195" i="109"/>
  <c r="R897" i="109"/>
  <c r="S2100" i="109"/>
  <c r="R2314" i="109"/>
  <c r="X2655" i="109"/>
  <c r="R1596" i="109"/>
  <c r="O51" i="110"/>
  <c r="Q2221" i="109"/>
  <c r="P840" i="112"/>
  <c r="S1206" i="109"/>
  <c r="Q1174" i="112"/>
  <c r="V2468" i="109"/>
  <c r="L17" i="110"/>
  <c r="U4099" i="109"/>
  <c r="P4022" i="109"/>
  <c r="N1766" i="112"/>
  <c r="N1553" i="109"/>
  <c r="T3463" i="109"/>
  <c r="Y4175" i="109"/>
  <c r="Y3027" i="109"/>
  <c r="N2080" i="109"/>
  <c r="N1691" i="109"/>
  <c r="P2585" i="109"/>
  <c r="O1746" i="109"/>
  <c r="O1332" i="109"/>
  <c r="N1189" i="112"/>
  <c r="Y2798" i="109"/>
  <c r="N1017" i="109"/>
  <c r="X2985" i="109"/>
  <c r="Y3354" i="109"/>
  <c r="T1726" i="109"/>
  <c r="S4236" i="109"/>
  <c r="R2687" i="109"/>
  <c r="Y2064" i="109"/>
  <c r="O3069" i="109"/>
  <c r="U43" i="110"/>
  <c r="W3375" i="109"/>
  <c r="X2689" i="109"/>
  <c r="R3112" i="109"/>
  <c r="X1933" i="109"/>
  <c r="V799" i="109"/>
  <c r="N1480" i="112"/>
  <c r="Y593" i="109"/>
  <c r="N1670" i="112"/>
  <c r="P558" i="112"/>
  <c r="P2609" i="109"/>
  <c r="X3344" i="109"/>
  <c r="U84" i="110"/>
  <c r="V763" i="109"/>
  <c r="P4152" i="109"/>
  <c r="N2771" i="109"/>
  <c r="Q2092" i="109"/>
  <c r="U2400" i="109"/>
  <c r="R2055" i="112"/>
  <c r="U563" i="109"/>
  <c r="V3930" i="109"/>
  <c r="Q2229" i="112"/>
  <c r="P545" i="112"/>
  <c r="U56" i="110"/>
  <c r="Q1531" i="109"/>
  <c r="P3360" i="109"/>
  <c r="S3430" i="109"/>
  <c r="Z4376" i="109"/>
  <c r="O14" i="109"/>
  <c r="V1893" i="109"/>
  <c r="R1946" i="109"/>
  <c r="Y738" i="109"/>
  <c r="Y193" i="109"/>
  <c r="X745" i="109"/>
  <c r="O2609" i="112"/>
  <c r="U1331" i="109"/>
  <c r="O2200" i="112"/>
  <c r="O2437" i="109"/>
  <c r="S640" i="109"/>
  <c r="X4057" i="109"/>
  <c r="O315" i="112"/>
  <c r="T2610" i="109"/>
  <c r="R921" i="112"/>
  <c r="N964" i="109"/>
  <c r="N2587" i="112"/>
  <c r="R3740" i="109"/>
  <c r="N1843" i="109"/>
  <c r="Z1396" i="109"/>
  <c r="Q1908" i="109"/>
  <c r="P2385" i="112"/>
  <c r="P2451" i="112"/>
  <c r="P1638" i="109"/>
  <c r="R3385" i="109"/>
  <c r="S3777" i="109"/>
  <c r="P1390" i="112"/>
  <c r="S1624" i="109"/>
  <c r="S3205" i="109"/>
  <c r="N581" i="112"/>
  <c r="S3488" i="109"/>
  <c r="X3822" i="109"/>
  <c r="W65" i="109"/>
  <c r="V3201" i="109"/>
  <c r="Q293" i="112"/>
  <c r="N15" i="110"/>
  <c r="T4073" i="109"/>
  <c r="W1273" i="109"/>
  <c r="Y174" i="109"/>
  <c r="P918" i="109"/>
  <c r="P900" i="109"/>
  <c r="T2705" i="109"/>
  <c r="N1513" i="112"/>
  <c r="S2253" i="109"/>
  <c r="P4136" i="109"/>
  <c r="V226" i="109"/>
  <c r="N2563" i="112"/>
  <c r="O2443" i="112"/>
  <c r="O2705" i="112"/>
  <c r="R4123" i="109"/>
  <c r="N946" i="112"/>
  <c r="T2358" i="109"/>
  <c r="O2716" i="109"/>
  <c r="T2557" i="109"/>
  <c r="V653" i="109"/>
  <c r="P3865" i="109"/>
  <c r="Y3939" i="109"/>
  <c r="O985" i="109"/>
  <c r="X2022" i="109"/>
  <c r="P2075" i="112"/>
  <c r="W1165" i="109"/>
  <c r="R1829" i="109"/>
  <c r="X2306" i="109"/>
  <c r="W1524" i="109"/>
  <c r="V2655" i="109"/>
  <c r="U1506" i="109"/>
  <c r="V4300" i="109"/>
  <c r="N2808" i="109"/>
  <c r="X173" i="109"/>
  <c r="K170" i="113"/>
  <c r="S292" i="109"/>
  <c r="Y1834" i="109"/>
  <c r="V2082" i="109"/>
  <c r="W2989" i="109"/>
  <c r="T3358" i="109"/>
  <c r="U1300" i="109"/>
  <c r="Y391" i="109"/>
  <c r="P2756" i="109"/>
  <c r="P1020" i="109"/>
  <c r="U3134" i="109"/>
  <c r="X2386" i="109"/>
  <c r="V2076" i="109"/>
  <c r="R1812" i="112"/>
  <c r="R2987" i="109"/>
  <c r="O2771" i="109"/>
  <c r="Y1097" i="109"/>
  <c r="V507" i="109"/>
  <c r="O2352" i="112"/>
  <c r="S1903" i="109"/>
  <c r="M10" i="110"/>
  <c r="Q2335" i="112"/>
  <c r="W3459" i="109"/>
  <c r="Y1241" i="109"/>
  <c r="R2617" i="109"/>
  <c r="Q2355" i="109"/>
  <c r="N887" i="109"/>
  <c r="Q3119" i="109"/>
  <c r="R2745" i="112"/>
  <c r="N874" i="109"/>
  <c r="Y122" i="109"/>
  <c r="U1344" i="109"/>
  <c r="V2575" i="109"/>
  <c r="X4023" i="109"/>
  <c r="T3927" i="109"/>
  <c r="P2628" i="112"/>
  <c r="S863" i="109"/>
  <c r="V3549" i="109"/>
  <c r="P2671" i="112"/>
  <c r="O285" i="109"/>
  <c r="W4019" i="109"/>
  <c r="W1219" i="109"/>
  <c r="M92" i="113"/>
  <c r="P2349" i="112"/>
  <c r="V3879" i="109"/>
  <c r="V3205" i="109"/>
  <c r="N1957" i="112"/>
  <c r="O2541" i="112"/>
  <c r="Q135" i="110"/>
  <c r="W1362" i="109"/>
  <c r="V1372" i="109"/>
  <c r="O246" i="109"/>
  <c r="R1129" i="109"/>
  <c r="T1846" i="109"/>
  <c r="Q3925" i="109"/>
  <c r="Q244" i="112"/>
  <c r="U971" i="109"/>
  <c r="P1249" i="109"/>
  <c r="N2299" i="109"/>
  <c r="R1097" i="109"/>
  <c r="N1174" i="112"/>
  <c r="P3117" i="109"/>
  <c r="Q2305" i="109"/>
  <c r="Z3584" i="109"/>
  <c r="U2669" i="109"/>
  <c r="N2073" i="112"/>
  <c r="O1709" i="112"/>
  <c r="W423" i="109"/>
  <c r="N2573" i="109"/>
  <c r="S1840" i="109"/>
  <c r="Q1516" i="109"/>
  <c r="P56" i="110"/>
  <c r="U283" i="109"/>
  <c r="O1226" i="109"/>
  <c r="N1217" i="109"/>
  <c r="R4146" i="109"/>
  <c r="W1699" i="109"/>
  <c r="X3745" i="109"/>
  <c r="R1483" i="109"/>
  <c r="N2394" i="112"/>
  <c r="U1995" i="109"/>
  <c r="X2053" i="109"/>
  <c r="X250" i="109"/>
  <c r="W3518" i="109"/>
  <c r="O2154" i="112"/>
  <c r="O3655" i="109"/>
  <c r="U849" i="109"/>
  <c r="N3655" i="109"/>
  <c r="U945" i="109"/>
  <c r="Y3408" i="109"/>
  <c r="U216" i="109"/>
  <c r="S745" i="109"/>
  <c r="Z1787" i="109"/>
  <c r="V2472" i="109"/>
  <c r="W3423" i="109"/>
  <c r="R1664" i="109"/>
  <c r="V1947" i="109"/>
  <c r="P613" i="112"/>
  <c r="R2981" i="109"/>
  <c r="O2840" i="109"/>
  <c r="O2416" i="112"/>
  <c r="N1753" i="109"/>
  <c r="R1305" i="109"/>
  <c r="Q623" i="112"/>
  <c r="P4184" i="109"/>
  <c r="Q150" i="109"/>
  <c r="X1836" i="109"/>
  <c r="V2403" i="109"/>
  <c r="J143" i="110"/>
  <c r="T2995" i="109"/>
  <c r="O916" i="109"/>
  <c r="N587" i="109"/>
  <c r="P530" i="109"/>
  <c r="W3931" i="109"/>
  <c r="P1100" i="112"/>
  <c r="U2022" i="109"/>
  <c r="Q814" i="109"/>
  <c r="L166" i="110"/>
  <c r="V265" i="109"/>
  <c r="R1341" i="109"/>
  <c r="Q1848" i="109"/>
  <c r="P4214" i="109"/>
  <c r="P2193" i="109"/>
  <c r="O2797" i="109"/>
  <c r="O1204" i="109"/>
  <c r="P1938" i="109"/>
  <c r="T467" i="109"/>
  <c r="N2003" i="112"/>
  <c r="P888" i="109"/>
  <c r="V3396" i="109"/>
  <c r="T514" i="109"/>
  <c r="V4184" i="109"/>
  <c r="U1548" i="109"/>
  <c r="V2731" i="109"/>
  <c r="O1320" i="109"/>
  <c r="Y504" i="109"/>
  <c r="R920" i="112"/>
  <c r="U1212" i="109"/>
  <c r="P1512" i="112"/>
  <c r="Q2180" i="112"/>
  <c r="O175" i="112"/>
  <c r="Q708" i="112"/>
  <c r="R2932" i="109"/>
  <c r="N797" i="112"/>
  <c r="X2355" i="109"/>
  <c r="R1127" i="109"/>
  <c r="O1124" i="109"/>
  <c r="O776" i="109"/>
  <c r="V2311" i="109"/>
  <c r="U2199" i="109"/>
  <c r="R2102" i="109"/>
  <c r="N2378" i="109"/>
  <c r="W2459" i="109"/>
  <c r="Y523" i="109"/>
  <c r="P984" i="109"/>
  <c r="V3067" i="109"/>
  <c r="Q2991" i="109"/>
  <c r="N2341" i="112"/>
  <c r="O1275" i="112"/>
  <c r="S3842" i="109"/>
  <c r="X1237" i="109"/>
  <c r="O97" i="112"/>
  <c r="O77" i="109"/>
  <c r="S2836" i="109"/>
  <c r="R3732" i="109"/>
  <c r="N401" i="109"/>
  <c r="P476" i="112"/>
  <c r="V3378" i="109"/>
  <c r="V3423" i="109"/>
  <c r="L147" i="110"/>
  <c r="V3711" i="109"/>
  <c r="S3367" i="109"/>
  <c r="X3036" i="109"/>
  <c r="W4064" i="109"/>
  <c r="W3344" i="109"/>
  <c r="U3115" i="109"/>
  <c r="Y2830" i="109"/>
  <c r="N306" i="112"/>
  <c r="P2722" i="109"/>
  <c r="S228" i="109"/>
  <c r="U4089" i="109"/>
  <c r="P1904" i="109"/>
  <c r="O128" i="112"/>
  <c r="Y863" i="109"/>
  <c r="O1270" i="109"/>
  <c r="X4089" i="109"/>
  <c r="P1900" i="112"/>
  <c r="S3566" i="109"/>
  <c r="S3918" i="109"/>
  <c r="W1528" i="109"/>
  <c r="V998" i="109"/>
  <c r="Z699" i="109"/>
  <c r="L4" i="113"/>
  <c r="R3731" i="109"/>
  <c r="N1999" i="109"/>
  <c r="P1937" i="109"/>
  <c r="T3778" i="109"/>
  <c r="U1104" i="109"/>
  <c r="R3755" i="109"/>
  <c r="U3818" i="109"/>
  <c r="R2935" i="109"/>
  <c r="T181" i="110"/>
  <c r="T2455" i="109"/>
  <c r="N2348" i="112"/>
  <c r="Q4109" i="109"/>
  <c r="Y1189" i="109"/>
  <c r="V1235" i="109"/>
  <c r="W2438" i="109"/>
  <c r="S1487" i="109"/>
  <c r="Q240" i="112"/>
  <c r="S1159" i="109"/>
  <c r="V2978" i="109"/>
  <c r="Z3582" i="109"/>
  <c r="P3017" i="109"/>
  <c r="U214" i="109"/>
  <c r="R1543" i="109"/>
  <c r="U2065" i="109"/>
  <c r="Q2069" i="109"/>
  <c r="O175" i="109"/>
  <c r="S3195" i="109"/>
  <c r="W3025" i="109"/>
  <c r="X1985" i="109"/>
  <c r="V3545" i="109"/>
  <c r="V32" i="109"/>
  <c r="S2340" i="109"/>
  <c r="R2071" i="112"/>
  <c r="P1110" i="109"/>
  <c r="S2983" i="109"/>
  <c r="O2256" i="109"/>
  <c r="U1741" i="109"/>
  <c r="Q1269" i="109"/>
  <c r="S95" i="110"/>
  <c r="T245" i="109"/>
  <c r="U3916" i="109"/>
  <c r="O1189" i="112"/>
  <c r="O1627" i="109"/>
  <c r="N1777" i="112"/>
  <c r="T565" i="109"/>
  <c r="V3731" i="109"/>
  <c r="T29" i="110"/>
  <c r="V1853" i="109"/>
  <c r="X2108" i="109"/>
  <c r="N1660" i="109"/>
  <c r="P2025" i="109"/>
  <c r="V819" i="109"/>
  <c r="X367" i="109"/>
  <c r="Q4023" i="109"/>
  <c r="X2405" i="109"/>
  <c r="W3452" i="109"/>
  <c r="M141" i="110"/>
  <c r="X3150" i="109"/>
  <c r="O1750" i="109"/>
  <c r="Y2835" i="109"/>
  <c r="O96" i="109"/>
  <c r="Q292" i="112"/>
  <c r="P939" i="112"/>
  <c r="Q550" i="112"/>
  <c r="X1930" i="109"/>
  <c r="K128" i="110"/>
  <c r="X514" i="109"/>
  <c r="P564" i="109"/>
  <c r="X1149" i="109"/>
  <c r="Q1860" i="112"/>
  <c r="M66" i="110"/>
  <c r="W2568" i="109"/>
  <c r="P7" i="112"/>
  <c r="Q3299" i="109"/>
  <c r="T936" i="109"/>
  <c r="S3074" i="109"/>
  <c r="S2082" i="109"/>
  <c r="T420" i="109"/>
  <c r="U1148" i="109"/>
  <c r="N2222" i="109"/>
  <c r="P392" i="109"/>
  <c r="T66" i="110"/>
  <c r="T2621" i="109"/>
  <c r="X4123" i="109"/>
  <c r="W4078" i="109"/>
  <c r="N148" i="110"/>
  <c r="T815" i="109"/>
  <c r="X2381" i="109"/>
  <c r="N829" i="109"/>
  <c r="Q698" i="112"/>
  <c r="V930" i="109"/>
  <c r="M133" i="110"/>
  <c r="Q3768" i="109"/>
  <c r="U999" i="109"/>
  <c r="Q1247" i="109"/>
  <c r="O24" i="112"/>
  <c r="R171" i="110"/>
  <c r="Q4018" i="109"/>
  <c r="P3058" i="109"/>
  <c r="V3501" i="109"/>
  <c r="L120" i="110"/>
  <c r="T4293" i="109"/>
  <c r="O2044" i="109"/>
  <c r="Q2452" i="109"/>
  <c r="Y16" i="109"/>
  <c r="N1479" i="109"/>
  <c r="V4238" i="109"/>
  <c r="R1528" i="109"/>
  <c r="S2102" i="109"/>
  <c r="U3864" i="109"/>
  <c r="Q20" i="112"/>
  <c r="W3698" i="109"/>
  <c r="P2060" i="109"/>
  <c r="P2313" i="109"/>
  <c r="O1947" i="112"/>
  <c r="Y1275" i="109"/>
  <c r="T45" i="110"/>
  <c r="P1625" i="112"/>
  <c r="S177" i="110"/>
  <c r="Q1571" i="109"/>
  <c r="P2234" i="112"/>
  <c r="S921" i="109"/>
  <c r="V64" i="109"/>
  <c r="W784" i="109"/>
  <c r="W1207" i="109"/>
  <c r="U4231" i="109"/>
  <c r="X894" i="109"/>
  <c r="N3132" i="109"/>
  <c r="P3529" i="109"/>
  <c r="S1659" i="109"/>
  <c r="R887" i="109"/>
  <c r="Y1214" i="109"/>
  <c r="R597" i="109"/>
  <c r="Q991" i="109"/>
  <c r="S44" i="109"/>
  <c r="N80" i="112"/>
  <c r="O172" i="112"/>
  <c r="M86" i="113"/>
  <c r="X4032" i="109"/>
  <c r="S4027" i="109"/>
  <c r="O2305" i="109"/>
  <c r="Z2865" i="109"/>
  <c r="W2213" i="109"/>
  <c r="R3345" i="109"/>
  <c r="Y4119" i="109"/>
  <c r="U2235" i="109"/>
  <c r="N2589" i="112"/>
  <c r="P267" i="112"/>
  <c r="X2006" i="109"/>
  <c r="O2263" i="109"/>
  <c r="S2401" i="109"/>
  <c r="Q1387" i="109"/>
  <c r="R1602" i="112"/>
  <c r="Y1524" i="109"/>
  <c r="Y112" i="109"/>
  <c r="R2005" i="109"/>
  <c r="P2015" i="112"/>
  <c r="Q585" i="109"/>
  <c r="R2723" i="112"/>
  <c r="T286" i="109"/>
  <c r="Y3890" i="109"/>
  <c r="P158" i="110"/>
  <c r="V2829" i="109"/>
  <c r="V3091" i="109"/>
  <c r="Q1006" i="109"/>
  <c r="U1563" i="109"/>
  <c r="T1956" i="109"/>
  <c r="P1944" i="109"/>
  <c r="X1560" i="109"/>
  <c r="Q4284" i="109"/>
  <c r="W3892" i="109"/>
  <c r="L7" i="113"/>
  <c r="Q2003" i="112"/>
  <c r="W1573" i="109"/>
  <c r="Q2248" i="109"/>
  <c r="N846" i="109"/>
  <c r="N1111" i="109"/>
  <c r="P1508" i="109"/>
  <c r="O2140" i="112"/>
  <c r="Y2326" i="109"/>
  <c r="P2820" i="109"/>
  <c r="U195" i="109"/>
  <c r="N2043" i="109"/>
  <c r="P4095" i="109"/>
  <c r="N2749" i="109"/>
  <c r="Y3322" i="109"/>
  <c r="O2708" i="109"/>
  <c r="X2682" i="109"/>
  <c r="Z2159" i="109"/>
  <c r="P1247" i="112"/>
  <c r="U2446" i="109"/>
  <c r="T886" i="109"/>
  <c r="W3409" i="109"/>
  <c r="N496" i="112"/>
  <c r="P281" i="109"/>
  <c r="R3753" i="109"/>
  <c r="N1229" i="109"/>
  <c r="P950" i="112"/>
  <c r="Q1859" i="112"/>
  <c r="V4198" i="109"/>
  <c r="S4290" i="109"/>
  <c r="R2832" i="109"/>
  <c r="X3844" i="109"/>
  <c r="P835" i="109"/>
  <c r="N2142" i="112"/>
  <c r="W3152" i="109"/>
  <c r="O568" i="112"/>
  <c r="Y2607" i="109"/>
  <c r="Q1924" i="109"/>
  <c r="U4263" i="109"/>
  <c r="N101" i="112"/>
  <c r="J135" i="113"/>
  <c r="Q2307" i="112"/>
  <c r="P3528" i="109"/>
  <c r="V1110" i="109"/>
  <c r="P1641" i="109"/>
  <c r="O3490" i="109"/>
  <c r="T1615" i="109"/>
  <c r="X1967" i="109"/>
  <c r="U1374" i="109"/>
  <c r="N2993" i="109"/>
  <c r="N4060" i="109"/>
  <c r="S3447" i="109"/>
  <c r="Q71" i="110"/>
  <c r="Q843" i="109"/>
  <c r="R2946" i="109"/>
  <c r="X3761" i="109"/>
  <c r="R2644" i="109"/>
  <c r="O1076" i="112"/>
  <c r="N549" i="109"/>
  <c r="T1625" i="109"/>
  <c r="P2190" i="112"/>
  <c r="W2658" i="109"/>
  <c r="W4134" i="109"/>
  <c r="Q2476" i="112"/>
  <c r="J134" i="113"/>
  <c r="O2712" i="112"/>
  <c r="O135" i="110"/>
  <c r="Q1910" i="109"/>
  <c r="R371" i="109"/>
  <c r="P4253" i="109"/>
  <c r="Q1165" i="109"/>
  <c r="P3743" i="109"/>
  <c r="O1310" i="112"/>
  <c r="Y2661" i="109"/>
  <c r="U469" i="109"/>
  <c r="R437" i="109"/>
  <c r="P1915" i="112"/>
  <c r="O762" i="109"/>
  <c r="U4200" i="109"/>
  <c r="R4176" i="109"/>
  <c r="T920" i="109"/>
  <c r="M119" i="110"/>
  <c r="P1142" i="109"/>
  <c r="Q2966" i="109"/>
  <c r="R1849" i="109"/>
  <c r="S3800" i="109"/>
  <c r="Q1914" i="112"/>
  <c r="R1568" i="112"/>
  <c r="O1296" i="112"/>
  <c r="O213" i="109"/>
  <c r="V2394" i="109"/>
  <c r="X266" i="109"/>
  <c r="W492" i="109"/>
  <c r="Y3125" i="109"/>
  <c r="O1600" i="109"/>
  <c r="Q4059" i="109"/>
  <c r="T3379" i="109"/>
  <c r="Z1073" i="109"/>
  <c r="Q4301" i="109"/>
  <c r="V1362" i="109"/>
  <c r="Q1318" i="109"/>
  <c r="N1214" i="112"/>
  <c r="V435" i="109"/>
  <c r="X441" i="109"/>
  <c r="Q2325" i="109"/>
  <c r="Q97" i="110"/>
  <c r="O3764" i="109"/>
  <c r="T2201" i="109"/>
  <c r="R3564" i="109"/>
  <c r="R913" i="112"/>
  <c r="N896" i="109"/>
  <c r="U2675" i="109"/>
  <c r="R2667" i="109"/>
  <c r="U429" i="109"/>
  <c r="S3175" i="109"/>
  <c r="Q1450" i="112"/>
  <c r="N633" i="109"/>
  <c r="P3211" i="109"/>
  <c r="Q3738" i="109"/>
  <c r="Y3068" i="109"/>
  <c r="X2578" i="109"/>
  <c r="N1696" i="112"/>
  <c r="Q1873" i="112"/>
  <c r="U1947" i="109"/>
  <c r="O120" i="109"/>
  <c r="U4253" i="109"/>
  <c r="P481" i="109"/>
  <c r="S3125" i="109"/>
  <c r="Q1999" i="109"/>
  <c r="O28" i="112"/>
  <c r="R1230" i="109"/>
  <c r="R4216" i="109"/>
  <c r="S3012" i="109"/>
  <c r="V478" i="109"/>
  <c r="R2033" i="109"/>
  <c r="N1571" i="109"/>
  <c r="U3462" i="109"/>
  <c r="T914" i="109"/>
  <c r="V160" i="109"/>
  <c r="Q2205" i="109"/>
  <c r="P2074" i="112"/>
  <c r="S2595" i="109"/>
  <c r="S1355" i="109"/>
  <c r="Q67" i="112"/>
  <c r="R429" i="112"/>
  <c r="L131" i="113"/>
  <c r="W3808" i="109"/>
  <c r="W1960" i="109"/>
  <c r="R450" i="112"/>
  <c r="S3837" i="109"/>
  <c r="S2740" i="109"/>
  <c r="V3346" i="109"/>
  <c r="X171" i="109"/>
  <c r="U1856" i="109"/>
  <c r="U1009" i="109"/>
  <c r="R3666" i="109"/>
  <c r="X2975" i="109"/>
  <c r="W747" i="109"/>
  <c r="X3661" i="109"/>
  <c r="N2690" i="112"/>
  <c r="V4224" i="109"/>
  <c r="P2439" i="109"/>
  <c r="O2360" i="112"/>
  <c r="P1620" i="112"/>
  <c r="T2269" i="109"/>
  <c r="S888" i="109"/>
  <c r="O3365" i="109"/>
  <c r="Q1234" i="112"/>
  <c r="W2721" i="109"/>
  <c r="T227" i="109"/>
  <c r="T12" i="109"/>
  <c r="Y3113" i="109"/>
  <c r="V938" i="109"/>
  <c r="P141" i="112"/>
  <c r="P371" i="112"/>
  <c r="W2016" i="109"/>
  <c r="W3188" i="109"/>
  <c r="K84" i="110"/>
  <c r="W3121" i="109"/>
  <c r="Q1987" i="112"/>
  <c r="Q770" i="112"/>
  <c r="R1906" i="109"/>
  <c r="N1009" i="109"/>
  <c r="Q1498" i="109"/>
  <c r="Q1312" i="112"/>
  <c r="X569" i="109"/>
  <c r="Y2782" i="109"/>
  <c r="O950" i="112"/>
  <c r="Y4127" i="109"/>
  <c r="O2569" i="109"/>
  <c r="V1604" i="109"/>
  <c r="Y2679" i="109"/>
  <c r="N2652" i="109"/>
  <c r="N3810" i="109"/>
  <c r="Q1476" i="112"/>
  <c r="Q94" i="112"/>
  <c r="N1197" i="112"/>
  <c r="K45" i="113"/>
  <c r="O835" i="109"/>
  <c r="T3756" i="109"/>
  <c r="P1480" i="109"/>
  <c r="R2978" i="109"/>
  <c r="S1316" i="109"/>
  <c r="T1656" i="109"/>
  <c r="U4245" i="109"/>
  <c r="R2035" i="112"/>
  <c r="Q806" i="112"/>
  <c r="Y2609" i="109"/>
  <c r="N174" i="109"/>
  <c r="Z3955" i="109"/>
  <c r="Y2372" i="109"/>
  <c r="N2581" i="109"/>
  <c r="O735" i="112"/>
  <c r="P3440" i="109"/>
  <c r="X2651" i="109"/>
  <c r="S2928" i="109"/>
  <c r="Q1193" i="109"/>
  <c r="Q395" i="109"/>
  <c r="W1650" i="109"/>
  <c r="W78" i="109"/>
  <c r="N2556" i="112"/>
  <c r="V528" i="109"/>
  <c r="V3112" i="109"/>
  <c r="O1683" i="109"/>
  <c r="V1944" i="109"/>
  <c r="X935" i="109"/>
  <c r="X2452" i="109"/>
  <c r="U4230" i="109"/>
  <c r="P477" i="112"/>
  <c r="Q958" i="112"/>
  <c r="V2261" i="109"/>
  <c r="Y1865" i="109"/>
  <c r="P15" i="110"/>
  <c r="N3192" i="109"/>
  <c r="N1400" i="112"/>
  <c r="U641" i="109"/>
  <c r="U2944" i="109"/>
  <c r="O1965" i="109"/>
  <c r="Q15" i="109"/>
  <c r="N2265" i="109"/>
  <c r="R3663" i="109"/>
  <c r="S507" i="109"/>
  <c r="U3811" i="109"/>
  <c r="R282" i="109"/>
  <c r="S978" i="109"/>
  <c r="O921" i="109"/>
  <c r="X538" i="109"/>
  <c r="S3735" i="109"/>
  <c r="P3028" i="109"/>
  <c r="U637" i="109"/>
  <c r="S227" i="109"/>
  <c r="Q371" i="109"/>
  <c r="R4108" i="109"/>
  <c r="O947" i="112"/>
  <c r="U160" i="109"/>
  <c r="U2801" i="109"/>
  <c r="U546" i="109"/>
  <c r="O854" i="109"/>
  <c r="S94" i="109"/>
  <c r="X4208" i="109"/>
  <c r="S197" i="109"/>
  <c r="P1721" i="109"/>
  <c r="O4041" i="109"/>
  <c r="T3718" i="109"/>
  <c r="Z1770" i="109"/>
  <c r="O2041" i="109"/>
  <c r="U134" i="110"/>
  <c r="X3725" i="109"/>
  <c r="X3112" i="109"/>
  <c r="O280" i="109"/>
  <c r="N1908" i="109"/>
  <c r="S84" i="109"/>
  <c r="X3140" i="109"/>
  <c r="V1363" i="109"/>
  <c r="O1262" i="112"/>
  <c r="P2070" i="109"/>
  <c r="X967" i="109"/>
  <c r="P2613" i="109"/>
  <c r="W4139" i="109"/>
  <c r="V3166" i="109"/>
  <c r="O2163" i="112"/>
  <c r="O4019" i="109"/>
  <c r="O67" i="112"/>
  <c r="Q964" i="109"/>
  <c r="O2597" i="109"/>
  <c r="N3786" i="109"/>
  <c r="Y1271" i="109"/>
  <c r="U4250" i="109"/>
  <c r="W2628" i="109"/>
  <c r="R3204" i="109"/>
  <c r="Q644" i="112"/>
  <c r="T161" i="110"/>
  <c r="V3740" i="109"/>
  <c r="O1652" i="109"/>
  <c r="O964" i="112"/>
  <c r="S1564" i="109"/>
  <c r="P1241" i="109"/>
  <c r="S1988" i="109"/>
  <c r="Q827" i="109"/>
  <c r="N822" i="109"/>
  <c r="N1756" i="112"/>
  <c r="P82" i="110"/>
  <c r="O1650" i="109"/>
  <c r="T3831" i="109"/>
  <c r="U133" i="110"/>
  <c r="O3876" i="109"/>
  <c r="Q3134" i="109"/>
  <c r="S1918" i="109"/>
  <c r="W763" i="109"/>
  <c r="W532" i="109"/>
  <c r="P1019" i="112"/>
  <c r="O827" i="112"/>
  <c r="T36" i="109"/>
  <c r="N1622" i="112"/>
  <c r="Q739" i="109"/>
  <c r="O1150" i="109"/>
  <c r="P1298" i="112"/>
  <c r="P4125" i="109"/>
  <c r="W827" i="109"/>
  <c r="Z319" i="109"/>
  <c r="W2097" i="109"/>
  <c r="X1359" i="109"/>
  <c r="Y113" i="109"/>
  <c r="Q1106" i="109"/>
  <c r="P86" i="112"/>
  <c r="R4241" i="109"/>
  <c r="J48" i="113"/>
  <c r="Q2433" i="109"/>
  <c r="U2283" i="109"/>
  <c r="V1974" i="109"/>
  <c r="N1172" i="109"/>
  <c r="Q2204" i="112"/>
  <c r="U3336" i="109"/>
  <c r="O2667" i="112"/>
  <c r="W1208" i="109"/>
  <c r="Q262" i="109"/>
  <c r="P586" i="109"/>
  <c r="X4268" i="109"/>
  <c r="N2464" i="112"/>
  <c r="O840" i="112"/>
  <c r="Y223" i="109"/>
  <c r="U2758" i="109"/>
  <c r="R3105" i="109"/>
  <c r="T2390" i="109"/>
  <c r="Q1248" i="112"/>
  <c r="Z4311" i="109"/>
  <c r="P1235" i="109"/>
  <c r="X2089" i="109"/>
  <c r="Q1974" i="112"/>
  <c r="M65" i="113"/>
  <c r="Q4239" i="109"/>
  <c r="X987" i="109"/>
  <c r="V4112" i="109"/>
  <c r="O2038" i="109"/>
  <c r="T4107" i="109"/>
  <c r="O137" i="110"/>
  <c r="Q1897" i="112"/>
  <c r="V4062" i="109"/>
  <c r="W993" i="109"/>
  <c r="Z4007" i="109"/>
  <c r="P1303" i="109"/>
  <c r="Q3032" i="109"/>
  <c r="T4133" i="109"/>
  <c r="V1848" i="109"/>
  <c r="V2626" i="109"/>
  <c r="Q3432" i="109"/>
  <c r="O649" i="109"/>
  <c r="W3815" i="109"/>
  <c r="Q2609" i="109"/>
  <c r="S589" i="109"/>
  <c r="W1745" i="109"/>
  <c r="V582" i="109"/>
  <c r="V3563" i="109"/>
  <c r="W2698" i="109"/>
  <c r="N693" i="112"/>
  <c r="V2011" i="109"/>
  <c r="S2038" i="109"/>
  <c r="V2608" i="109"/>
  <c r="T1490" i="109"/>
  <c r="S1713" i="109"/>
  <c r="Q199" i="109"/>
  <c r="P3859" i="109"/>
  <c r="Y1646" i="109"/>
  <c r="N2616" i="109"/>
  <c r="V4033" i="109"/>
  <c r="Q63" i="109"/>
  <c r="W2713" i="109"/>
  <c r="V4125" i="109"/>
  <c r="T3080" i="109"/>
  <c r="V1699" i="109"/>
  <c r="N1098" i="112"/>
  <c r="O1867" i="112"/>
  <c r="Y1884" i="109"/>
  <c r="P1662" i="112"/>
  <c r="O2925" i="109"/>
  <c r="Q4257" i="109"/>
  <c r="P527" i="109"/>
  <c r="R210" i="112"/>
  <c r="Q820" i="112"/>
  <c r="P1467" i="112"/>
  <c r="R216" i="109"/>
  <c r="O4268" i="109"/>
  <c r="U541" i="109"/>
  <c r="S3900" i="109"/>
  <c r="W261" i="109"/>
  <c r="O186" i="109"/>
  <c r="U2752" i="109"/>
  <c r="O1471" i="112"/>
  <c r="Q2078" i="112"/>
  <c r="T1141" i="109"/>
  <c r="P178" i="112"/>
  <c r="R2633" i="109"/>
  <c r="R1261" i="109"/>
  <c r="Q2685" i="112"/>
  <c r="W819" i="109"/>
  <c r="P742" i="109"/>
  <c r="N2581" i="112"/>
  <c r="W4240" i="109"/>
  <c r="S3884" i="109"/>
  <c r="P3920" i="109"/>
  <c r="P1365" i="109"/>
  <c r="Y753" i="109"/>
  <c r="X2843" i="109"/>
  <c r="Q2596" i="109"/>
  <c r="V1933" i="109"/>
  <c r="P1531" i="112"/>
  <c r="O1193" i="112"/>
  <c r="N273" i="112"/>
  <c r="Y582" i="109"/>
  <c r="T2755" i="109"/>
  <c r="Q2286" i="109"/>
  <c r="S1466" i="109"/>
  <c r="S2032" i="109"/>
  <c r="V2324" i="109"/>
  <c r="W2425" i="109"/>
  <c r="P2476" i="109"/>
  <c r="W1250" i="109"/>
  <c r="N2235" i="112"/>
  <c r="P56" i="112"/>
  <c r="N872" i="109"/>
  <c r="Q2237" i="112"/>
  <c r="Y4116" i="109"/>
  <c r="P3572" i="109"/>
  <c r="Q3875" i="109"/>
  <c r="R4030" i="109"/>
  <c r="Q3433" i="109"/>
  <c r="R4280" i="109"/>
  <c r="S7" i="109"/>
  <c r="R176" i="110"/>
  <c r="U890" i="109"/>
  <c r="Q1635" i="112"/>
  <c r="U219" i="109"/>
  <c r="O718" i="112"/>
  <c r="O399" i="109"/>
  <c r="O966" i="112"/>
  <c r="Y1099" i="109"/>
  <c r="X4284" i="109"/>
  <c r="Q1538" i="112"/>
  <c r="V3434" i="109"/>
  <c r="R403" i="109"/>
  <c r="P2973" i="109"/>
  <c r="N3153" i="109"/>
  <c r="V929" i="109"/>
  <c r="S4028" i="109"/>
  <c r="U1379" i="109"/>
  <c r="Q1299" i="109"/>
  <c r="P2967" i="109"/>
  <c r="Q617" i="112"/>
  <c r="R2209" i="109"/>
  <c r="O2107" i="112"/>
  <c r="P1960" i="109"/>
  <c r="Q530" i="112"/>
  <c r="P707" i="112"/>
  <c r="S952" i="109"/>
  <c r="W1289" i="109"/>
  <c r="U19" i="109"/>
  <c r="N2224" i="112"/>
  <c r="R2334" i="109"/>
  <c r="W3386" i="109"/>
  <c r="Q1917" i="112"/>
  <c r="Z2180" i="109"/>
  <c r="Y1362" i="109"/>
  <c r="Q929" i="112"/>
  <c r="T3173" i="109"/>
  <c r="X4107" i="109"/>
  <c r="R3668" i="109"/>
  <c r="Q540" i="112"/>
  <c r="V1465" i="109"/>
  <c r="O3750" i="109"/>
  <c r="Q1874" i="109"/>
  <c r="W2766" i="109"/>
  <c r="Q2682" i="109"/>
  <c r="N142" i="109"/>
  <c r="W995" i="109"/>
  <c r="S830" i="109"/>
  <c r="Q40" i="112"/>
  <c r="U2737" i="109"/>
  <c r="O1459" i="112"/>
  <c r="N1247" i="109"/>
  <c r="O1166" i="109"/>
  <c r="O58" i="109"/>
  <c r="T841" i="109"/>
  <c r="O392" i="109"/>
  <c r="N2672" i="112"/>
  <c r="J57" i="113"/>
  <c r="X2748" i="109"/>
  <c r="O601" i="109"/>
  <c r="O1358" i="109"/>
  <c r="O1831" i="109"/>
  <c r="P2121" i="112"/>
  <c r="O270" i="112"/>
  <c r="Q1957" i="112"/>
  <c r="X2060" i="109"/>
  <c r="P3309" i="109"/>
  <c r="W3205" i="109"/>
  <c r="Y3086" i="109"/>
  <c r="N1895" i="112"/>
  <c r="P876" i="109"/>
  <c r="O1928" i="112"/>
  <c r="J180" i="113"/>
  <c r="P1511" i="109"/>
  <c r="V227" i="109"/>
  <c r="Y4037" i="109"/>
  <c r="U3781" i="109"/>
  <c r="S2221" i="109"/>
  <c r="N712" i="112"/>
  <c r="R3181" i="109"/>
  <c r="P1525" i="112"/>
  <c r="R2275" i="109"/>
  <c r="O1315" i="109"/>
  <c r="Q1544" i="109"/>
  <c r="N2698" i="109"/>
  <c r="V948" i="109"/>
  <c r="S1156" i="109"/>
  <c r="U3349" i="109"/>
  <c r="O2671" i="109"/>
  <c r="N743" i="109"/>
  <c r="Q1143" i="109"/>
  <c r="O734" i="109"/>
  <c r="V3020" i="109"/>
  <c r="O586" i="109"/>
  <c r="Y957" i="109"/>
  <c r="U523" i="109"/>
  <c r="V809" i="109"/>
  <c r="P2434" i="109"/>
  <c r="P1065" i="112"/>
  <c r="O991" i="109"/>
  <c r="U2431" i="109"/>
  <c r="N563" i="109"/>
  <c r="S1104" i="109"/>
  <c r="U1672" i="109"/>
  <c r="M89" i="110"/>
  <c r="W45" i="109"/>
  <c r="V1748" i="109"/>
  <c r="Q3775" i="109"/>
  <c r="X4167" i="109"/>
  <c r="S1315" i="109"/>
  <c r="O1230" i="109"/>
  <c r="P2132" i="112"/>
  <c r="R85" i="109"/>
  <c r="R2023" i="109"/>
  <c r="Y1707" i="109"/>
  <c r="N569" i="112"/>
  <c r="Y833" i="109"/>
  <c r="X4029" i="109"/>
  <c r="X1332" i="109"/>
  <c r="O1190" i="112"/>
  <c r="N1083" i="112"/>
  <c r="Z708" i="109"/>
  <c r="R216" i="112"/>
  <c r="X269" i="109"/>
  <c r="Q378" i="112"/>
  <c r="R3710" i="109"/>
  <c r="U59" i="109"/>
  <c r="X2783" i="109"/>
  <c r="T929" i="109"/>
  <c r="O2632" i="112"/>
  <c r="U2475" i="109"/>
  <c r="S3577" i="109"/>
  <c r="T4159" i="109"/>
  <c r="U1945" i="109"/>
  <c r="Q945" i="109"/>
  <c r="P2605" i="112"/>
  <c r="P242" i="112"/>
  <c r="K160" i="110"/>
  <c r="T1237" i="109"/>
  <c r="N3879" i="109"/>
  <c r="Q760" i="109"/>
  <c r="U2057" i="109"/>
  <c r="P834" i="109"/>
  <c r="R830" i="109"/>
  <c r="K75" i="113"/>
  <c r="S2261" i="109"/>
  <c r="O132" i="112"/>
  <c r="Q2661" i="109"/>
  <c r="Y760" i="109"/>
  <c r="U3837" i="109"/>
  <c r="S1177" i="109"/>
  <c r="T1827" i="109"/>
  <c r="R1879" i="109"/>
  <c r="Q871" i="112"/>
  <c r="Q1124" i="109"/>
  <c r="Q714" i="112"/>
  <c r="R1975" i="109"/>
  <c r="Y3577" i="109"/>
  <c r="O1335" i="109"/>
  <c r="V1301" i="109"/>
  <c r="O1935" i="109"/>
  <c r="S941" i="109"/>
  <c r="V901" i="109"/>
  <c r="U1346" i="109"/>
  <c r="W255" i="109"/>
  <c r="O955" i="109"/>
  <c r="N1578" i="109"/>
  <c r="U4233" i="109"/>
  <c r="R115" i="109"/>
  <c r="R1607" i="112"/>
  <c r="Y636" i="109"/>
  <c r="V3136" i="109"/>
  <c r="W1606" i="109"/>
  <c r="Y3028" i="109"/>
  <c r="O1493" i="109"/>
  <c r="W4127" i="109"/>
  <c r="Z1036" i="109"/>
  <c r="W559" i="109"/>
  <c r="P2067" i="109"/>
  <c r="O1916" i="112"/>
  <c r="Q269" i="112"/>
  <c r="T3142" i="109"/>
  <c r="Q966" i="109"/>
  <c r="Q2201" i="109"/>
  <c r="N1624" i="109"/>
  <c r="S3474" i="109"/>
  <c r="W825" i="109"/>
  <c r="T472" i="109"/>
  <c r="Q1690" i="109"/>
  <c r="S741" i="109"/>
  <c r="N977" i="112"/>
  <c r="R2569" i="109"/>
  <c r="R2841" i="109"/>
  <c r="Q77" i="112"/>
  <c r="N944" i="112"/>
  <c r="N927" i="112"/>
  <c r="O2689" i="112"/>
  <c r="W1267" i="109"/>
  <c r="X1241" i="109"/>
  <c r="S1861" i="109"/>
  <c r="O600" i="112"/>
  <c r="U3075" i="109"/>
  <c r="Q934" i="112"/>
  <c r="Z2537" i="109"/>
  <c r="U2349" i="109"/>
  <c r="X1638" i="109"/>
  <c r="R145" i="110"/>
  <c r="N1586" i="109"/>
  <c r="O760" i="109"/>
  <c r="S909" i="109"/>
  <c r="N762" i="109"/>
  <c r="P1900" i="109"/>
  <c r="Q1569" i="109"/>
  <c r="P556" i="109"/>
  <c r="R1135" i="112"/>
  <c r="S1936" i="109"/>
  <c r="S20" i="109"/>
  <c r="T2432" i="109"/>
  <c r="N1128" i="109"/>
  <c r="U1929" i="109"/>
  <c r="T3175" i="109"/>
  <c r="Y3002" i="109"/>
  <c r="S1365" i="109"/>
  <c r="P263" i="112"/>
  <c r="P658" i="109"/>
  <c r="Q4192" i="109"/>
  <c r="X4126" i="109"/>
  <c r="S1200" i="109"/>
  <c r="S3385" i="109"/>
  <c r="V114" i="109"/>
  <c r="P1189" i="112"/>
  <c r="W2432" i="109"/>
  <c r="P2162" i="112"/>
  <c r="R448" i="112"/>
  <c r="R629" i="109"/>
  <c r="X3814" i="109"/>
  <c r="U1269" i="109"/>
  <c r="W435" i="109"/>
  <c r="S3386" i="109"/>
  <c r="O856" i="112"/>
  <c r="Y2225" i="109"/>
  <c r="V1954" i="109"/>
  <c r="Q1001" i="109"/>
  <c r="W3847" i="109"/>
  <c r="T1959" i="109"/>
  <c r="X563" i="109"/>
  <c r="V882" i="109"/>
  <c r="N1306" i="112"/>
  <c r="U181" i="110"/>
  <c r="Y2089" i="109"/>
  <c r="W1730" i="109"/>
  <c r="Q3310" i="109"/>
  <c r="N99" i="112"/>
  <c r="P711" i="112"/>
  <c r="S3053" i="109"/>
  <c r="W4053" i="109"/>
  <c r="X1249" i="109"/>
  <c r="T3667" i="109"/>
  <c r="P13" i="110"/>
  <c r="R2969" i="109"/>
  <c r="T897" i="109"/>
  <c r="T2065" i="109"/>
  <c r="R1574" i="109"/>
  <c r="R2437" i="109"/>
  <c r="S2967" i="109"/>
  <c r="Z2549" i="109"/>
  <c r="X2588" i="109"/>
  <c r="Q1009" i="109"/>
  <c r="U128" i="109"/>
  <c r="Q3722" i="109"/>
  <c r="Y844" i="109"/>
  <c r="Q2587" i="109"/>
  <c r="P951" i="112"/>
  <c r="U1283" i="109"/>
  <c r="Q38" i="109"/>
  <c r="O3295" i="109"/>
  <c r="S4078" i="109"/>
  <c r="R2572" i="109"/>
  <c r="X391" i="109"/>
  <c r="Q933" i="109"/>
  <c r="Q1510" i="109"/>
  <c r="Q2544" i="112"/>
  <c r="S3453" i="109"/>
  <c r="U3653" i="109"/>
  <c r="O1971" i="112"/>
  <c r="S3196" i="109"/>
  <c r="O3456" i="109"/>
  <c r="V3819" i="109"/>
  <c r="V2946" i="109"/>
  <c r="P632" i="112"/>
  <c r="R1121" i="109"/>
  <c r="O2365" i="109"/>
  <c r="T136" i="109"/>
  <c r="X1347" i="109"/>
  <c r="T293" i="109"/>
  <c r="T890" i="109"/>
  <c r="O804" i="109"/>
  <c r="T280" i="109"/>
  <c r="U586" i="109"/>
  <c r="U2409" i="109"/>
  <c r="S2272" i="109"/>
  <c r="N304" i="112"/>
  <c r="Y3201" i="109"/>
  <c r="N3361" i="109"/>
  <c r="R390" i="109"/>
  <c r="Q3094" i="109"/>
  <c r="P1984" i="109"/>
  <c r="T3166" i="109"/>
  <c r="O608" i="109"/>
  <c r="Q2607" i="109"/>
  <c r="R2836" i="109"/>
  <c r="O1282" i="112"/>
  <c r="O2036" i="109"/>
  <c r="X3299" i="109"/>
  <c r="T1167" i="109"/>
  <c r="Q3102" i="109"/>
  <c r="T3188" i="109"/>
  <c r="P821" i="112"/>
  <c r="X1849" i="109"/>
  <c r="M137" i="113"/>
  <c r="T90" i="109"/>
  <c r="W112" i="109"/>
  <c r="W800" i="109"/>
  <c r="Q1890" i="112"/>
  <c r="P2181" i="112"/>
  <c r="N135" i="112"/>
  <c r="X3874" i="109"/>
  <c r="T1664" i="109"/>
  <c r="T3700" i="109"/>
  <c r="P1458" i="112"/>
  <c r="Y227" i="109"/>
  <c r="Q4247" i="109"/>
  <c r="O4298" i="109"/>
  <c r="X3212" i="109"/>
  <c r="T2589" i="109"/>
  <c r="S14" i="110"/>
  <c r="W1467" i="109"/>
  <c r="O3079" i="109"/>
  <c r="Y3038" i="109"/>
  <c r="V3032" i="109"/>
  <c r="S477" i="109"/>
  <c r="W2075" i="109"/>
  <c r="U4278" i="109"/>
  <c r="V2662" i="109"/>
  <c r="U28" i="110"/>
  <c r="X4246" i="109"/>
  <c r="N3051" i="109"/>
  <c r="P1859" i="109"/>
  <c r="S2812" i="109"/>
  <c r="N3126" i="109"/>
  <c r="Q2001" i="109"/>
  <c r="P113" i="112"/>
  <c r="P2192" i="109"/>
  <c r="R2954" i="109"/>
  <c r="X277" i="109"/>
  <c r="T4180" i="109"/>
  <c r="V1506" i="109"/>
  <c r="Q2055" i="109"/>
  <c r="P269" i="112"/>
  <c r="V1859" i="109"/>
  <c r="W2581" i="109"/>
  <c r="V490" i="109"/>
  <c r="P2652" i="112"/>
  <c r="T2114" i="109"/>
  <c r="R103" i="110"/>
  <c r="W3095" i="109"/>
  <c r="Y1278" i="109"/>
  <c r="S396" i="109"/>
  <c r="X1890" i="109"/>
  <c r="Q1900" i="112"/>
  <c r="T3854" i="109"/>
  <c r="R3747" i="109"/>
  <c r="Q304" i="112"/>
  <c r="O4027" i="109"/>
  <c r="R3149" i="109"/>
  <c r="O2093" i="109"/>
  <c r="V944" i="109"/>
  <c r="O2161" i="112"/>
  <c r="O2470" i="109"/>
  <c r="O2335" i="112"/>
  <c r="O4294" i="109"/>
  <c r="R2837" i="109"/>
  <c r="Q2444" i="109"/>
  <c r="Q2986" i="109"/>
  <c r="V52" i="109"/>
  <c r="U4047" i="109"/>
  <c r="Y2646" i="109"/>
  <c r="P724" i="112"/>
  <c r="V3054" i="109"/>
  <c r="U2044" i="109"/>
  <c r="N1674" i="112"/>
  <c r="R2351" i="109"/>
  <c r="N2651" i="109"/>
  <c r="P791" i="112"/>
  <c r="O707" i="112"/>
  <c r="T1550" i="109"/>
  <c r="O3767" i="109"/>
  <c r="O1133" i="109"/>
  <c r="U3688" i="109"/>
  <c r="P1889" i="109"/>
  <c r="P1245" i="112"/>
  <c r="U2414" i="109"/>
  <c r="W3436" i="109"/>
  <c r="U1185" i="109"/>
  <c r="W3018" i="109"/>
  <c r="N2713" i="112"/>
  <c r="V7" i="109"/>
  <c r="N239" i="112"/>
  <c r="W2453" i="109"/>
  <c r="O4171" i="109"/>
  <c r="Q3382" i="109"/>
  <c r="V2641" i="109"/>
  <c r="W3172" i="109"/>
  <c r="L115" i="110"/>
  <c r="X3707" i="109"/>
  <c r="M172" i="113"/>
  <c r="S2434" i="109"/>
  <c r="O1241" i="109"/>
  <c r="S790" i="109"/>
  <c r="R1141" i="109"/>
  <c r="U23" i="110"/>
  <c r="S4096" i="109"/>
  <c r="P1792" i="112"/>
  <c r="Y3439" i="109"/>
  <c r="V4068" i="109"/>
  <c r="O2445" i="112"/>
  <c r="S2349" i="109"/>
  <c r="V2436" i="109"/>
  <c r="Y375" i="109"/>
  <c r="S794" i="109"/>
  <c r="U2064" i="109"/>
  <c r="P4196" i="109"/>
  <c r="R762" i="109"/>
  <c r="U2080" i="109"/>
  <c r="X1839" i="109"/>
  <c r="K14" i="113"/>
  <c r="Y2423" i="109"/>
  <c r="U2352" i="109"/>
  <c r="O3901" i="109"/>
  <c r="Q1466" i="109"/>
  <c r="U585" i="109"/>
  <c r="P1240" i="109"/>
  <c r="M51" i="110"/>
  <c r="S1952" i="109"/>
  <c r="P3544" i="109"/>
  <c r="Q1668" i="112"/>
  <c r="V768" i="109"/>
  <c r="O2637" i="109"/>
  <c r="P13" i="112"/>
  <c r="U2482" i="109"/>
  <c r="Q12" i="110"/>
  <c r="N1732" i="109"/>
  <c r="Q4024" i="109"/>
  <c r="M14" i="113"/>
  <c r="Y4173" i="109"/>
  <c r="Y379" i="109"/>
  <c r="Q1559" i="109"/>
  <c r="Q48" i="112"/>
  <c r="T3209" i="109"/>
  <c r="S3391" i="109"/>
  <c r="O605" i="112"/>
  <c r="X3083" i="109"/>
  <c r="K4" i="113"/>
  <c r="V189" i="109"/>
  <c r="Q63" i="110"/>
  <c r="O2537" i="112"/>
  <c r="Q2012" i="109"/>
  <c r="Q1640" i="112"/>
  <c r="V2045" i="109"/>
  <c r="Q2616" i="109"/>
  <c r="R1227" i="109"/>
  <c r="X2797" i="109"/>
  <c r="P130" i="110"/>
  <c r="R2059" i="109"/>
  <c r="R3922" i="109"/>
  <c r="N90" i="112"/>
  <c r="X2195" i="109"/>
  <c r="S3711" i="109"/>
  <c r="Z2915" i="109"/>
  <c r="R990" i="109"/>
  <c r="S3652" i="109"/>
  <c r="R3869" i="109"/>
  <c r="X49" i="109"/>
  <c r="X258" i="109"/>
  <c r="O409" i="109"/>
  <c r="W3400" i="109"/>
  <c r="U35" i="110"/>
  <c r="R1565" i="109"/>
  <c r="W1251" i="109"/>
  <c r="O2078" i="109"/>
  <c r="V4067" i="109"/>
  <c r="X14" i="109"/>
  <c r="O1638" i="112"/>
  <c r="S3045" i="109"/>
  <c r="W3858" i="109"/>
  <c r="T1895" i="109"/>
  <c r="U3078" i="109"/>
  <c r="T1486" i="109"/>
  <c r="Q2273" i="109"/>
  <c r="N7" i="109"/>
  <c r="X3410" i="109"/>
  <c r="O58" i="110"/>
  <c r="P3068" i="109"/>
  <c r="U743" i="109"/>
  <c r="R3926" i="109"/>
  <c r="P792" i="109"/>
  <c r="R4045" i="109"/>
  <c r="T412" i="109"/>
  <c r="T110" i="110"/>
  <c r="R3686" i="109"/>
  <c r="P2628" i="109"/>
  <c r="X3131" i="109"/>
  <c r="N1368" i="109"/>
  <c r="T3299" i="109"/>
  <c r="X3541" i="109"/>
  <c r="O2613" i="112"/>
  <c r="O3174" i="109"/>
  <c r="X3862" i="109"/>
  <c r="N2159" i="112"/>
  <c r="N4227" i="109"/>
  <c r="J79" i="110"/>
  <c r="X2927" i="109"/>
  <c r="S825" i="109"/>
  <c r="P2120" i="112"/>
  <c r="V4039" i="109"/>
  <c r="X470" i="109"/>
  <c r="S56" i="109"/>
  <c r="Q1870" i="109"/>
  <c r="P4204" i="109"/>
  <c r="Q77" i="110"/>
  <c r="O1139" i="109"/>
  <c r="Q631" i="109"/>
  <c r="N2121" i="112"/>
  <c r="Y119" i="109"/>
  <c r="P2445" i="112"/>
  <c r="R2794" i="109"/>
  <c r="Y562" i="109"/>
  <c r="O3438" i="109"/>
  <c r="R2051" i="109"/>
  <c r="T2366" i="109"/>
  <c r="U1188" i="109"/>
  <c r="N2560" i="109"/>
  <c r="Q1550" i="109"/>
  <c r="N1730" i="109"/>
  <c r="N1839" i="109"/>
  <c r="X4235" i="109"/>
  <c r="Q2357" i="109"/>
  <c r="N2427" i="109"/>
  <c r="O2403" i="109"/>
  <c r="T4305" i="109"/>
  <c r="S2292" i="109"/>
  <c r="X548" i="109"/>
  <c r="P2006" i="112"/>
  <c r="U1677" i="109"/>
  <c r="W890" i="109"/>
  <c r="N1100" i="109"/>
  <c r="V885" i="109"/>
  <c r="Z340" i="109"/>
  <c r="N2001" i="109"/>
  <c r="U113" i="109"/>
  <c r="Q1090" i="112"/>
  <c r="S3473" i="109"/>
  <c r="P274" i="109"/>
  <c r="X2781" i="109"/>
  <c r="O1173" i="109"/>
  <c r="Y4305" i="109"/>
  <c r="O1619" i="112"/>
  <c r="S3343" i="109"/>
  <c r="U1917" i="109"/>
  <c r="U2016" i="109"/>
  <c r="S3108" i="109"/>
  <c r="N26" i="110"/>
  <c r="V2442" i="109"/>
  <c r="O853" i="112"/>
  <c r="P360" i="112"/>
  <c r="Q136" i="112"/>
  <c r="X2741" i="109"/>
  <c r="O323" i="112"/>
  <c r="V420" i="109"/>
  <c r="V3144" i="109"/>
  <c r="N2542" i="112"/>
  <c r="N2309" i="109"/>
  <c r="Q1250" i="112"/>
  <c r="Y4222" i="109"/>
  <c r="R3356" i="109"/>
  <c r="Y2016" i="109"/>
  <c r="V4195" i="109"/>
  <c r="N1738" i="109"/>
  <c r="R77" i="109"/>
  <c r="S1529" i="109"/>
  <c r="U2345" i="109"/>
  <c r="N1837" i="109"/>
  <c r="X2296" i="109"/>
  <c r="Q2650" i="112"/>
  <c r="N2364" i="112"/>
  <c r="P125" i="110"/>
  <c r="U1664" i="109"/>
  <c r="Q2376" i="109"/>
  <c r="O1869" i="109"/>
  <c r="P2451" i="109"/>
  <c r="O3811" i="109"/>
  <c r="T2571" i="109"/>
  <c r="P1075" i="112"/>
  <c r="O4206" i="109"/>
  <c r="O1621" i="112"/>
  <c r="P3456" i="109"/>
  <c r="R231" i="109"/>
  <c r="Q404" i="112"/>
  <c r="R2958" i="109"/>
  <c r="W1256" i="109"/>
  <c r="R3438" i="109"/>
  <c r="U2589" i="109"/>
  <c r="W1494" i="109"/>
  <c r="T2608" i="109"/>
  <c r="P1438" i="112"/>
  <c r="R91" i="110"/>
  <c r="Y1245" i="109"/>
  <c r="N86" i="110"/>
  <c r="O1215" i="109"/>
  <c r="Q768" i="109"/>
  <c r="T2443" i="109"/>
  <c r="S3654" i="109"/>
  <c r="R1151" i="109"/>
  <c r="N1134" i="109"/>
  <c r="T1921" i="109"/>
  <c r="V826" i="109"/>
  <c r="O550" i="109"/>
  <c r="N2089" i="112"/>
  <c r="T4182" i="109"/>
  <c r="Y3156" i="109"/>
  <c r="O1864" i="109"/>
  <c r="N1359" i="109"/>
  <c r="N1625" i="109"/>
  <c r="J161" i="110"/>
  <c r="X1213" i="109"/>
  <c r="O557" i="112"/>
  <c r="Q2093" i="112"/>
  <c r="O1691" i="109"/>
  <c r="P2463" i="112"/>
  <c r="V4119" i="109"/>
  <c r="O1460" i="112"/>
  <c r="N1552" i="109"/>
  <c r="W2198" i="109"/>
  <c r="N1996" i="112"/>
  <c r="X3198" i="109"/>
  <c r="R941" i="109"/>
  <c r="S1573" i="109"/>
  <c r="N1752" i="109"/>
  <c r="U3165" i="109"/>
  <c r="Y1734" i="109"/>
  <c r="P1691" i="109"/>
  <c r="T3926" i="109"/>
  <c r="U38" i="110"/>
  <c r="Y2451" i="109"/>
  <c r="W2961" i="109"/>
  <c r="P3029" i="109"/>
  <c r="O1164" i="112"/>
  <c r="T28" i="110"/>
  <c r="Y4231" i="109"/>
  <c r="T3738" i="109"/>
  <c r="Z3642" i="109"/>
  <c r="Y875" i="109"/>
  <c r="U2116" i="109"/>
  <c r="Z348" i="109"/>
  <c r="Q530" i="109"/>
  <c r="S2381" i="109"/>
  <c r="R1466" i="109"/>
  <c r="S3932" i="109"/>
  <c r="R2724" i="112"/>
  <c r="V1695" i="109"/>
  <c r="N3301" i="109"/>
  <c r="U634" i="109"/>
  <c r="O2110" i="109"/>
  <c r="V4094" i="109"/>
  <c r="N154" i="112"/>
  <c r="W4294" i="109"/>
  <c r="Q3829" i="109"/>
  <c r="P1768" i="112"/>
  <c r="U3373" i="109"/>
  <c r="N1856" i="109"/>
  <c r="P1685" i="109"/>
  <c r="Y1260" i="109"/>
  <c r="N2428" i="112"/>
  <c r="N2083" i="109"/>
  <c r="P1965" i="109"/>
  <c r="J58" i="113"/>
  <c r="P2700" i="109"/>
  <c r="Q3116" i="109"/>
  <c r="X1491" i="109"/>
  <c r="Q4158" i="109"/>
  <c r="R829" i="109"/>
  <c r="X3142" i="109"/>
  <c r="P1541" i="112"/>
  <c r="S71" i="109"/>
  <c r="N848" i="109"/>
  <c r="Q1061" i="112"/>
  <c r="S1359" i="109"/>
  <c r="Q1163" i="112"/>
  <c r="O3537" i="109"/>
  <c r="O1910" i="109"/>
  <c r="L3" i="113"/>
  <c r="X916" i="109"/>
  <c r="M85" i="113"/>
  <c r="W1311" i="109"/>
  <c r="R2747" i="109"/>
  <c r="Q3726" i="109"/>
  <c r="N649" i="109"/>
  <c r="R1858" i="109"/>
  <c r="W3865" i="109"/>
  <c r="U1487" i="109"/>
  <c r="Q3379" i="109"/>
  <c r="S2263" i="109"/>
  <c r="V2771" i="109"/>
  <c r="Y4250" i="109"/>
  <c r="N2010" i="112"/>
  <c r="S1832" i="109"/>
  <c r="O3509" i="109"/>
  <c r="Z4341" i="109"/>
  <c r="Y3367" i="109"/>
  <c r="O4264" i="109"/>
  <c r="R1500" i="109"/>
  <c r="T2424" i="109"/>
  <c r="R1340" i="109"/>
  <c r="J22" i="113"/>
  <c r="W4218" i="109"/>
  <c r="S148" i="110"/>
  <c r="O3356" i="109"/>
  <c r="R126" i="110"/>
  <c r="X1719" i="109"/>
  <c r="T3474" i="109"/>
  <c r="T1588" i="109"/>
  <c r="T2221" i="109"/>
  <c r="Z356" i="109"/>
  <c r="S2283" i="109"/>
  <c r="S3381" i="109"/>
  <c r="P4180" i="109"/>
  <c r="T3360" i="109"/>
  <c r="V811" i="109"/>
  <c r="N2998" i="109"/>
  <c r="W506" i="109"/>
  <c r="S1375" i="109"/>
  <c r="S3882" i="109"/>
  <c r="Q1962" i="112"/>
  <c r="Q2268" i="109"/>
  <c r="N2216" i="109"/>
  <c r="Y21" i="109"/>
  <c r="N442" i="109"/>
  <c r="N2115" i="109"/>
  <c r="N277" i="109"/>
  <c r="J116" i="110"/>
  <c r="P1115" i="109"/>
  <c r="N2364" i="109"/>
  <c r="O1721" i="109"/>
  <c r="N2847" i="109"/>
  <c r="R933" i="109"/>
  <c r="V2333" i="109"/>
  <c r="O164" i="110"/>
  <c r="U1549" i="109"/>
  <c r="U4273" i="109"/>
  <c r="X3089" i="109"/>
  <c r="Q1502" i="112"/>
  <c r="T3010" i="109"/>
  <c r="Q1349" i="109"/>
  <c r="X4091" i="109"/>
  <c r="U425" i="109"/>
  <c r="O984" i="109"/>
  <c r="P2548" i="112"/>
  <c r="P1888" i="109"/>
  <c r="T67" i="109"/>
  <c r="O708" i="112"/>
  <c r="T273" i="109"/>
  <c r="N1840" i="109"/>
  <c r="N11" i="110"/>
  <c r="X3069" i="109"/>
  <c r="T2575" i="109"/>
  <c r="N270" i="112"/>
  <c r="V1958" i="109"/>
  <c r="U3783" i="109"/>
  <c r="N534" i="109"/>
  <c r="O3154" i="109"/>
  <c r="U4143" i="109"/>
  <c r="Q1313" i="112"/>
  <c r="S2645" i="109"/>
  <c r="W2302" i="109"/>
  <c r="P180" i="109"/>
  <c r="P3153" i="109"/>
  <c r="P2613" i="112"/>
  <c r="U998" i="109"/>
  <c r="Y2748" i="109"/>
  <c r="X2630" i="109"/>
  <c r="P4089" i="109"/>
  <c r="N91" i="110"/>
  <c r="P3077" i="109"/>
  <c r="U3917" i="109"/>
  <c r="O2234" i="112"/>
  <c r="O1561" i="112"/>
  <c r="U1903" i="109"/>
  <c r="T2440" i="109"/>
  <c r="T148" i="109"/>
  <c r="V1981" i="109"/>
  <c r="N4091" i="109"/>
  <c r="P2005" i="109"/>
  <c r="N1468" i="112"/>
  <c r="W462" i="109"/>
  <c r="P3410" i="109"/>
  <c r="V3922" i="109"/>
  <c r="P2683" i="112"/>
  <c r="S242" i="109"/>
  <c r="O1545" i="109"/>
  <c r="N1089" i="112"/>
  <c r="O973" i="109"/>
  <c r="O33" i="109"/>
  <c r="O941" i="109"/>
  <c r="Y2393" i="109"/>
  <c r="N2617" i="112"/>
  <c r="U2306" i="109"/>
  <c r="N2128" i="112"/>
  <c r="U1640" i="109"/>
  <c r="Q391" i="112"/>
  <c r="S2629" i="109"/>
  <c r="O1660" i="109"/>
  <c r="O2728" i="109"/>
  <c r="X24" i="109"/>
  <c r="V569" i="109"/>
  <c r="P1760" i="112"/>
  <c r="Z4357" i="109"/>
  <c r="V3494" i="109"/>
  <c r="T3671" i="109"/>
  <c r="P3827" i="109"/>
  <c r="R3289" i="109"/>
  <c r="V926" i="109"/>
  <c r="U1502" i="109"/>
  <c r="U4218" i="109"/>
  <c r="R865" i="109"/>
  <c r="Y478" i="109"/>
  <c r="O951" i="109"/>
  <c r="O2388" i="112"/>
  <c r="P2301" i="109"/>
  <c r="N1282" i="109"/>
  <c r="P1718" i="112"/>
  <c r="Z4373" i="109"/>
  <c r="S3192" i="109"/>
  <c r="O3039" i="109"/>
  <c r="O3814" i="109"/>
  <c r="W2771" i="109"/>
  <c r="N1235" i="112"/>
  <c r="P1606" i="109"/>
  <c r="O777" i="112"/>
  <c r="O2752" i="109"/>
  <c r="N4237" i="109"/>
  <c r="W656" i="109"/>
  <c r="Y2566" i="109"/>
  <c r="X1547" i="109"/>
  <c r="N3374" i="109"/>
  <c r="N2338" i="109"/>
  <c r="O3001" i="109"/>
  <c r="R57" i="110"/>
  <c r="Q1448" i="112"/>
  <c r="Q2045" i="109"/>
  <c r="P1968" i="109"/>
  <c r="X534" i="109"/>
  <c r="X5" i="109"/>
  <c r="T221" i="109"/>
  <c r="W1011" i="109"/>
  <c r="P475" i="112"/>
  <c r="U1928" i="109"/>
  <c r="S912" i="109"/>
  <c r="O3093" i="109"/>
  <c r="W3721" i="109"/>
  <c r="X629" i="109"/>
  <c r="Q2664" i="112"/>
  <c r="S70" i="110"/>
  <c r="P105" i="110"/>
  <c r="P1172" i="109"/>
  <c r="P2061" i="109"/>
  <c r="W2079" i="109"/>
  <c r="O798" i="112"/>
  <c r="P1631" i="112"/>
  <c r="V391" i="109"/>
  <c r="V2217" i="109"/>
  <c r="L39" i="110"/>
  <c r="U3435" i="109"/>
  <c r="Z360" i="109"/>
  <c r="Q2381" i="112"/>
  <c r="U414" i="109"/>
  <c r="O2670" i="112"/>
  <c r="W2088" i="109"/>
  <c r="S211" i="109"/>
  <c r="W3210" i="109"/>
  <c r="W1692" i="109"/>
  <c r="X3723" i="109"/>
  <c r="Q149" i="110"/>
  <c r="U3666" i="109"/>
  <c r="Y1472" i="109"/>
  <c r="N2718" i="109"/>
  <c r="U176" i="109"/>
  <c r="N1712" i="109"/>
  <c r="T2293" i="109"/>
  <c r="X1724" i="109"/>
  <c r="O2652" i="112"/>
  <c r="N2626" i="109"/>
  <c r="Q1552" i="112"/>
  <c r="X1957" i="109"/>
  <c r="N3063" i="109"/>
  <c r="N3418" i="109"/>
  <c r="Y2562" i="109"/>
  <c r="N104" i="112"/>
  <c r="O1846" i="112"/>
  <c r="R2651" i="109"/>
  <c r="P2769" i="109"/>
  <c r="R3127" i="109"/>
  <c r="O3842" i="109"/>
  <c r="X39" i="109"/>
  <c r="S105" i="110"/>
  <c r="U1016" i="109"/>
  <c r="R1211" i="109"/>
  <c r="W3293" i="109"/>
  <c r="V1478" i="109"/>
  <c r="N4128" i="109"/>
  <c r="P3026" i="109"/>
  <c r="P2567" i="109"/>
  <c r="W762" i="109"/>
  <c r="T224" i="109"/>
  <c r="P146" i="112"/>
  <c r="Y2237" i="109"/>
  <c r="T1277" i="109"/>
  <c r="R2111" i="109"/>
  <c r="R2281" i="112"/>
  <c r="Q3063" i="109"/>
  <c r="O3912" i="109"/>
  <c r="X4136" i="109"/>
  <c r="P3578" i="109"/>
  <c r="V3763" i="109"/>
  <c r="Q2265" i="109"/>
  <c r="V436" i="109"/>
  <c r="R2345" i="109"/>
  <c r="Q29" i="110"/>
  <c r="P2742" i="109"/>
  <c r="R2683" i="109"/>
  <c r="S3839" i="109"/>
  <c r="V1021" i="109"/>
  <c r="T990" i="109"/>
  <c r="Q908" i="109"/>
  <c r="S3704" i="109"/>
  <c r="V1510" i="109"/>
  <c r="Y620" i="109"/>
  <c r="Q2158" i="112"/>
  <c r="U1187" i="109"/>
  <c r="Q1521" i="112"/>
  <c r="O2479" i="109"/>
  <c r="O1792" i="112"/>
  <c r="V2032" i="109"/>
  <c r="O2075" i="109"/>
  <c r="O56" i="112"/>
  <c r="W1115" i="109"/>
  <c r="P638" i="112"/>
  <c r="S4021" i="109"/>
  <c r="O3477" i="109"/>
  <c r="N7" i="110"/>
  <c r="S1537" i="109"/>
  <c r="S3942" i="109"/>
  <c r="N3457" i="109"/>
  <c r="N1154" i="112"/>
  <c r="S1646" i="109"/>
  <c r="N3382" i="109"/>
  <c r="V4264" i="109"/>
  <c r="S157" i="109"/>
  <c r="Q531" i="112"/>
  <c r="V2659" i="109"/>
  <c r="P2776" i="109"/>
  <c r="N1629" i="112"/>
  <c r="Q852" i="109"/>
  <c r="Y934" i="109"/>
  <c r="O24" i="110"/>
  <c r="Q246" i="112"/>
  <c r="O981" i="112"/>
  <c r="N1887" i="109"/>
  <c r="S579" i="109"/>
  <c r="N2614" i="109"/>
  <c r="Q416" i="109"/>
  <c r="O502" i="109"/>
  <c r="Q998" i="112"/>
  <c r="S240" i="109"/>
  <c r="P598" i="112"/>
  <c r="Q3498" i="109"/>
  <c r="P4078" i="109"/>
  <c r="N1911" i="112"/>
  <c r="N2329" i="112"/>
  <c r="Q234" i="109"/>
  <c r="R214" i="109"/>
  <c r="P4267" i="109"/>
  <c r="N3369" i="109"/>
  <c r="Q3130" i="109"/>
  <c r="Y958" i="109"/>
  <c r="X1175" i="109"/>
  <c r="T3795" i="109"/>
  <c r="W2472" i="109"/>
  <c r="N4184" i="109"/>
  <c r="R2676" i="109"/>
  <c r="U162" i="109"/>
  <c r="N489" i="112"/>
  <c r="P247" i="112"/>
  <c r="P1938" i="112"/>
  <c r="X2941" i="109"/>
  <c r="T1357" i="109"/>
  <c r="Y3906" i="109"/>
  <c r="Q2583" i="109"/>
  <c r="W1626" i="109"/>
  <c r="J56" i="113"/>
  <c r="P3756" i="109"/>
  <c r="Y3370" i="109"/>
  <c r="O3387" i="109"/>
  <c r="Q4119" i="109"/>
  <c r="W1739" i="109"/>
  <c r="O103" i="112"/>
  <c r="O531" i="112"/>
  <c r="P163" i="109"/>
  <c r="Q4105" i="109"/>
  <c r="V3447" i="109"/>
  <c r="S1245" i="109"/>
  <c r="N3562" i="109"/>
  <c r="Q2599" i="109"/>
  <c r="Y1246" i="109"/>
  <c r="X1741" i="109"/>
  <c r="W249" i="109"/>
  <c r="N936" i="112"/>
  <c r="R75" i="109"/>
  <c r="P2372" i="109"/>
  <c r="P1944" i="112"/>
  <c r="Z3272" i="109"/>
  <c r="W1386" i="109"/>
  <c r="P1671" i="112"/>
  <c r="Y2739" i="109"/>
  <c r="O62" i="109"/>
  <c r="Q3027" i="109"/>
  <c r="X1312" i="109"/>
  <c r="W75" i="109"/>
  <c r="Q2339" i="112"/>
  <c r="N1312" i="112"/>
  <c r="S2986" i="109"/>
  <c r="U2744" i="109"/>
  <c r="Z3613" i="109"/>
  <c r="U4234" i="109"/>
  <c r="U3754" i="109"/>
  <c r="Y4225" i="109"/>
  <c r="K119" i="113"/>
  <c r="P928" i="109"/>
  <c r="N1348" i="109"/>
  <c r="R2313" i="109"/>
  <c r="S2321" i="109"/>
  <c r="U106" i="110"/>
  <c r="S4124" i="109"/>
  <c r="Q1154" i="112"/>
  <c r="O2129" i="112"/>
  <c r="O1988" i="109"/>
  <c r="T1508" i="109"/>
  <c r="V2342" i="109"/>
  <c r="S13" i="110"/>
  <c r="T2805" i="109"/>
  <c r="S998" i="109"/>
  <c r="Y1537" i="109"/>
  <c r="U2303" i="109"/>
  <c r="O268" i="112"/>
  <c r="N28" i="112"/>
  <c r="R1168" i="109"/>
  <c r="Y3181" i="109"/>
  <c r="O1109" i="109"/>
  <c r="S282" i="109"/>
  <c r="Q11" i="112"/>
  <c r="P1342" i="109"/>
  <c r="U3566" i="109"/>
  <c r="Q2278" i="109"/>
  <c r="P1139" i="109"/>
  <c r="P1422" i="112"/>
  <c r="R3929" i="109"/>
  <c r="N1901" i="112"/>
  <c r="J45" i="113"/>
  <c r="V2748" i="109"/>
  <c r="Q392" i="112"/>
  <c r="N2931" i="109"/>
  <c r="P2077" i="109"/>
  <c r="O58" i="112"/>
  <c r="Q2025" i="109"/>
  <c r="Y261" i="109"/>
  <c r="Y927" i="109"/>
  <c r="R107" i="109"/>
  <c r="R4035" i="109"/>
  <c r="Q1885" i="109"/>
  <c r="X2757" i="109"/>
  <c r="W2386" i="109"/>
  <c r="N68" i="110"/>
  <c r="X66" i="109"/>
  <c r="W3149" i="109"/>
  <c r="R2386" i="109"/>
  <c r="V1487" i="109"/>
  <c r="N522" i="109"/>
  <c r="U2683" i="109"/>
  <c r="P868" i="112"/>
  <c r="Q2416" i="109"/>
  <c r="O617" i="109"/>
  <c r="Q3840" i="109"/>
  <c r="R377" i="109"/>
  <c r="N824" i="109"/>
  <c r="N2958" i="109"/>
  <c r="P502" i="112"/>
  <c r="L89" i="110"/>
  <c r="Y2419" i="109"/>
  <c r="R2030" i="109"/>
  <c r="Q3575" i="109"/>
  <c r="N28" i="109"/>
  <c r="X2072" i="109"/>
  <c r="Y4238" i="109"/>
  <c r="O114" i="110"/>
  <c r="P1653" i="112"/>
  <c r="V164" i="109"/>
  <c r="X897" i="109"/>
  <c r="Y3148" i="109"/>
  <c r="Q2448" i="112"/>
  <c r="P743" i="112"/>
  <c r="N2476" i="109"/>
  <c r="T3539" i="109"/>
  <c r="R149" i="110"/>
  <c r="X3122" i="109"/>
  <c r="O3160" i="109"/>
  <c r="Q1947" i="112"/>
  <c r="W2051" i="109"/>
  <c r="U3778" i="109"/>
  <c r="Y249" i="109"/>
  <c r="W293" i="109"/>
  <c r="O1191" i="112"/>
  <c r="Q90" i="109"/>
  <c r="Q528" i="109"/>
  <c r="U3418" i="109"/>
  <c r="N4261" i="109"/>
  <c r="W3179" i="109"/>
  <c r="O2822" i="109"/>
  <c r="O3713" i="109"/>
  <c r="Q754" i="112"/>
  <c r="Y3686" i="109"/>
  <c r="P3167" i="109"/>
  <c r="R553" i="109"/>
  <c r="P3822" i="109"/>
  <c r="T2315" i="109"/>
  <c r="W2642" i="109"/>
  <c r="V3045" i="109"/>
  <c r="W223" i="109"/>
  <c r="P1482" i="109"/>
  <c r="R1150" i="112"/>
  <c r="Q3084" i="109"/>
  <c r="O1834" i="109"/>
  <c r="T2438" i="109"/>
  <c r="Z4377" i="109"/>
  <c r="T435" i="109"/>
  <c r="K156" i="110"/>
  <c r="O1393" i="112"/>
  <c r="Y2269" i="109"/>
  <c r="X1843" i="109"/>
  <c r="W1308" i="109"/>
  <c r="O2114" i="109"/>
  <c r="R533" i="109"/>
  <c r="U3570" i="109"/>
  <c r="N1672" i="112"/>
  <c r="U620" i="109"/>
  <c r="U1638" i="109"/>
  <c r="V1673" i="109"/>
  <c r="V3156" i="109"/>
  <c r="R1130" i="109"/>
  <c r="Q1716" i="109"/>
  <c r="X1328" i="109"/>
  <c r="S4087" i="109"/>
  <c r="N1017" i="112"/>
  <c r="N4115" i="109"/>
  <c r="Y1878" i="109"/>
  <c r="T541" i="109"/>
  <c r="Q728" i="112"/>
  <c r="Q1303" i="109"/>
  <c r="O1342" i="109"/>
  <c r="J68" i="110"/>
  <c r="Y1679" i="109"/>
  <c r="R3308" i="109"/>
  <c r="Y861" i="109"/>
  <c r="U1840" i="109"/>
  <c r="P1704" i="112"/>
  <c r="W1571" i="109"/>
  <c r="P594" i="112"/>
  <c r="O6" i="109"/>
  <c r="R3577" i="109"/>
  <c r="S3743" i="109"/>
  <c r="S1176" i="109"/>
  <c r="P4032" i="109"/>
  <c r="X595" i="109"/>
  <c r="Y2239" i="109"/>
  <c r="T1192" i="109"/>
  <c r="O1927" i="109"/>
  <c r="W144" i="109"/>
  <c r="W761" i="109"/>
  <c r="X3546" i="109"/>
  <c r="O872" i="109"/>
  <c r="S3906" i="109"/>
  <c r="P549" i="109"/>
  <c r="V2983" i="109"/>
  <c r="P1148" i="109"/>
  <c r="Z2528" i="109"/>
  <c r="N1199" i="109"/>
  <c r="Y3475" i="109"/>
  <c r="S53" i="110"/>
  <c r="V1550" i="109"/>
  <c r="P2963" i="109"/>
  <c r="Z696" i="109"/>
  <c r="R223" i="112"/>
  <c r="O3038" i="109"/>
  <c r="P1666" i="109"/>
  <c r="T3740" i="109"/>
  <c r="Q2608" i="109"/>
  <c r="P3684" i="109"/>
  <c r="O2974" i="109"/>
  <c r="U3820" i="109"/>
  <c r="Q3311" i="109"/>
  <c r="W2945" i="109"/>
  <c r="V1270" i="109"/>
  <c r="V1204" i="109"/>
  <c r="S1932" i="109"/>
  <c r="O505" i="109"/>
  <c r="S1752" i="109"/>
  <c r="Q1324" i="109"/>
  <c r="X3708" i="109"/>
  <c r="U31" i="110"/>
  <c r="V1339" i="109"/>
  <c r="X4272" i="109"/>
  <c r="Q554" i="112"/>
  <c r="T2252" i="109"/>
  <c r="Y3940" i="109"/>
  <c r="N652" i="109"/>
  <c r="X3711" i="109"/>
  <c r="X2334" i="109"/>
  <c r="V121" i="109"/>
  <c r="O389" i="112"/>
  <c r="T1349" i="109"/>
  <c r="V4201" i="109"/>
  <c r="V833" i="109"/>
  <c r="V2340" i="109"/>
  <c r="X1529" i="109"/>
  <c r="P1534" i="109"/>
  <c r="R741" i="109"/>
  <c r="O4209" i="109"/>
  <c r="O81" i="112"/>
  <c r="P2413" i="109"/>
  <c r="P582" i="109"/>
  <c r="X4062" i="109"/>
  <c r="P542" i="109"/>
  <c r="N3835" i="109"/>
  <c r="W1012" i="109"/>
  <c r="O192" i="109"/>
  <c r="N919" i="109"/>
  <c r="R866" i="109"/>
  <c r="S1116" i="109"/>
  <c r="N2659" i="112"/>
  <c r="Q2786" i="109"/>
  <c r="P581" i="109"/>
  <c r="Y175" i="109"/>
  <c r="P2638" i="109"/>
  <c r="Q831" i="109"/>
  <c r="R1119" i="109"/>
  <c r="Q2945" i="109"/>
  <c r="N4277" i="109"/>
  <c r="T1640" i="109"/>
  <c r="W2808" i="109"/>
  <c r="W2644" i="109"/>
  <c r="P1861" i="112"/>
  <c r="U3670" i="109"/>
  <c r="N162" i="109"/>
  <c r="Q1849" i="112"/>
  <c r="S160" i="109"/>
  <c r="O113" i="112"/>
  <c r="O3208" i="109"/>
  <c r="V2770" i="109"/>
  <c r="L113" i="110"/>
  <c r="X293" i="109"/>
  <c r="U2087" i="109"/>
  <c r="T4179" i="109"/>
  <c r="O181" i="112"/>
  <c r="S2567" i="109"/>
  <c r="Q1555" i="109"/>
  <c r="R2748" i="112"/>
  <c r="V3789" i="109"/>
  <c r="Q2633" i="109"/>
  <c r="Y2343" i="109"/>
  <c r="V537" i="109"/>
  <c r="P1995" i="109"/>
  <c r="Q3453" i="109"/>
  <c r="R2473" i="109"/>
  <c r="U518" i="109"/>
  <c r="W4060" i="109"/>
  <c r="Q3009" i="109"/>
  <c r="V2440" i="109"/>
  <c r="P3298" i="109"/>
  <c r="U1532" i="109"/>
  <c r="V139" i="109"/>
  <c r="O2665" i="109"/>
  <c r="P1470" i="112"/>
  <c r="N294" i="112"/>
  <c r="Y462" i="109"/>
  <c r="X3758" i="109"/>
  <c r="N1343" i="109"/>
  <c r="Y2386" i="109"/>
  <c r="U1467" i="109"/>
  <c r="Y1845" i="109"/>
  <c r="V2095" i="109"/>
  <c r="Z4010" i="109"/>
  <c r="Q2575" i="109"/>
  <c r="T2561" i="109"/>
  <c r="Y940" i="109"/>
  <c r="W801" i="109"/>
  <c r="Y34" i="109"/>
  <c r="Z1453" i="109"/>
  <c r="P341" i="112"/>
  <c r="V2441" i="109"/>
  <c r="O118" i="109"/>
  <c r="W439" i="109"/>
  <c r="V402" i="109"/>
  <c r="W1598" i="109"/>
  <c r="P612" i="112"/>
  <c r="V405" i="109"/>
  <c r="W929" i="109"/>
  <c r="Y53" i="109"/>
  <c r="W1552" i="109"/>
  <c r="Q3191" i="109"/>
  <c r="S3745" i="109"/>
  <c r="P2693" i="112"/>
  <c r="T1480" i="109"/>
  <c r="X2608" i="109"/>
  <c r="O4177" i="109"/>
  <c r="N954" i="109"/>
  <c r="R2557" i="109"/>
  <c r="Q844" i="109"/>
  <c r="Y1318" i="109"/>
  <c r="S519" i="109"/>
  <c r="U3492" i="109"/>
  <c r="Q3381" i="109"/>
  <c r="Q1128" i="109"/>
  <c r="N3401" i="109"/>
  <c r="N2679" i="109"/>
  <c r="T4" i="109"/>
  <c r="K154" i="113"/>
  <c r="O2611" i="109"/>
  <c r="P3454" i="109"/>
  <c r="N127" i="110"/>
  <c r="N120" i="110"/>
  <c r="P1532" i="112"/>
  <c r="X2446" i="109"/>
  <c r="R409" i="109"/>
  <c r="S3" i="109"/>
  <c r="T4119" i="109"/>
  <c r="N1448" i="112"/>
  <c r="N1288" i="112"/>
  <c r="O497" i="109"/>
  <c r="N2372" i="112"/>
  <c r="U1570" i="109"/>
  <c r="N3333" i="109"/>
  <c r="R48" i="109"/>
  <c r="P1246" i="112"/>
  <c r="X1552" i="109"/>
  <c r="V3660" i="109"/>
  <c r="W1628" i="109"/>
  <c r="W2712" i="109"/>
  <c r="N4034" i="109"/>
  <c r="Q3001" i="109"/>
  <c r="T4226" i="109"/>
  <c r="L60" i="113"/>
  <c r="T998" i="109"/>
  <c r="R542" i="109"/>
  <c r="P1461" i="112"/>
  <c r="P973" i="112"/>
  <c r="Q2801" i="109"/>
  <c r="Y1379" i="109"/>
  <c r="S2691" i="109"/>
  <c r="O3053" i="109"/>
  <c r="V794" i="109"/>
  <c r="O2533" i="112"/>
  <c r="P933" i="112"/>
  <c r="N2059" i="109"/>
  <c r="Q2564" i="112"/>
  <c r="Y2587" i="109"/>
  <c r="W2397" i="109"/>
  <c r="T4149" i="109"/>
  <c r="Q1073" i="112"/>
  <c r="N1557" i="109"/>
  <c r="U2379" i="109"/>
  <c r="U3393" i="109"/>
  <c r="X3446" i="109"/>
  <c r="V2700" i="109"/>
  <c r="O3692" i="109"/>
  <c r="Q59" i="112"/>
  <c r="V2387" i="109"/>
  <c r="P200" i="109"/>
  <c r="Y1367" i="109"/>
  <c r="R170" i="109"/>
  <c r="P1132" i="109"/>
  <c r="R148" i="110"/>
  <c r="S2965" i="109"/>
  <c r="M117" i="110"/>
  <c r="T3068" i="109"/>
  <c r="P1682" i="109"/>
  <c r="N545" i="109"/>
  <c r="U3524" i="109"/>
  <c r="N1102" i="112"/>
  <c r="O1553" i="112"/>
  <c r="V4031" i="109"/>
  <c r="X3380" i="109"/>
  <c r="S657" i="109"/>
  <c r="Y4056" i="109"/>
  <c r="X1356" i="109"/>
  <c r="T758" i="109"/>
  <c r="R1851" i="109"/>
  <c r="Q2931" i="109"/>
  <c r="P2985" i="109"/>
  <c r="T4071" i="109"/>
  <c r="N2817" i="109"/>
  <c r="Q2206" i="109"/>
  <c r="N458" i="109"/>
  <c r="Q2471" i="109"/>
  <c r="R2713" i="109"/>
  <c r="N2196" i="109"/>
  <c r="R1022" i="109"/>
  <c r="Y464" i="109"/>
  <c r="U3305" i="109"/>
  <c r="O1001" i="112"/>
  <c r="V2769" i="109"/>
  <c r="R2337" i="109"/>
  <c r="N1471" i="109"/>
  <c r="Q290" i="109"/>
  <c r="Q253" i="112"/>
  <c r="P2840" i="109"/>
  <c r="Q3331" i="109"/>
  <c r="L141" i="113"/>
  <c r="U3723" i="109"/>
  <c r="W1856" i="109"/>
  <c r="Q121" i="110"/>
  <c r="W2077" i="109"/>
  <c r="W1543" i="109"/>
  <c r="X800" i="109"/>
  <c r="N4195" i="109"/>
  <c r="S4052" i="109"/>
  <c r="W2463" i="109"/>
  <c r="N4023" i="109"/>
  <c r="P1305" i="112"/>
  <c r="P2704" i="112"/>
  <c r="W1928" i="109"/>
  <c r="O4194" i="109"/>
  <c r="T1467" i="109"/>
  <c r="P270" i="112"/>
  <c r="Z2168" i="109"/>
  <c r="U217" i="109"/>
  <c r="Q4086" i="109"/>
  <c r="R825" i="109"/>
  <c r="U2326" i="109"/>
  <c r="U621" i="109"/>
  <c r="P871" i="109"/>
  <c r="N1315" i="112"/>
  <c r="W1869" i="109"/>
  <c r="N1529" i="109"/>
  <c r="V2663" i="109"/>
  <c r="P1968" i="112"/>
  <c r="O836" i="109"/>
  <c r="P1896" i="109"/>
  <c r="R2685" i="109"/>
  <c r="V239" i="109"/>
  <c r="Y3766" i="109"/>
  <c r="T3364" i="109"/>
  <c r="O3198" i="109"/>
  <c r="R3851" i="109"/>
  <c r="U3143" i="109"/>
  <c r="N105" i="112"/>
  <c r="Y72" i="109"/>
  <c r="O3045" i="109"/>
  <c r="U3420" i="109"/>
  <c r="Q1234" i="109"/>
  <c r="Z1077" i="109"/>
  <c r="W459" i="109"/>
  <c r="P962" i="112"/>
  <c r="U3318" i="109"/>
  <c r="Q451" i="109"/>
  <c r="Q858" i="112"/>
  <c r="N403" i="112"/>
  <c r="N970" i="109"/>
  <c r="Q867" i="112"/>
  <c r="T2671" i="109"/>
  <c r="O2992" i="109"/>
  <c r="R543" i="109"/>
  <c r="L158" i="110"/>
  <c r="P2719" i="109"/>
  <c r="X185" i="109"/>
  <c r="O2374" i="112"/>
  <c r="Y1869" i="109"/>
  <c r="Y3424" i="109"/>
  <c r="O273" i="109"/>
  <c r="S83" i="110"/>
  <c r="N2203" i="109"/>
  <c r="T3542" i="109"/>
  <c r="U489" i="109"/>
  <c r="N1948" i="112"/>
  <c r="W2112" i="109"/>
  <c r="P2409" i="112"/>
  <c r="V367" i="109"/>
  <c r="N1775" i="112"/>
  <c r="Y3915" i="109"/>
  <c r="P3172" i="109"/>
  <c r="W3573" i="109"/>
  <c r="U3160" i="109"/>
  <c r="Y541" i="109"/>
  <c r="Q162" i="110"/>
  <c r="Q1274" i="109"/>
  <c r="U186" i="109"/>
  <c r="S538" i="109"/>
  <c r="X1211" i="109"/>
  <c r="Q2450" i="109"/>
  <c r="W1347" i="109"/>
  <c r="S1542" i="109"/>
  <c r="R1955" i="109"/>
  <c r="N2219" i="109"/>
  <c r="V2286" i="109"/>
  <c r="V1492" i="109"/>
  <c r="O110" i="112"/>
  <c r="N17" i="110"/>
  <c r="S755" i="109"/>
  <c r="Q3142" i="109"/>
  <c r="R2708" i="109"/>
  <c r="V4183" i="109"/>
  <c r="N1617" i="109"/>
  <c r="Y461" i="109"/>
  <c r="V1686" i="109"/>
  <c r="S1847" i="109"/>
  <c r="N775" i="112"/>
  <c r="U1108" i="109"/>
  <c r="R2401" i="109"/>
  <c r="Q2622" i="112"/>
  <c r="W2423" i="109"/>
  <c r="O738" i="109"/>
  <c r="S789" i="109"/>
  <c r="P42" i="112"/>
  <c r="O597" i="109"/>
  <c r="Q762" i="109"/>
  <c r="Y2085" i="109"/>
  <c r="Q2634" i="109"/>
  <c r="W1137" i="109"/>
  <c r="S4162" i="109"/>
  <c r="O2820" i="109"/>
  <c r="V3078" i="109"/>
  <c r="P4198" i="109"/>
  <c r="R1647" i="109"/>
  <c r="P1940" i="109"/>
  <c r="S962" i="109"/>
  <c r="P2354" i="109"/>
  <c r="W1959" i="109"/>
  <c r="U4274" i="109"/>
  <c r="R568" i="109"/>
  <c r="S754" i="109"/>
  <c r="V1869" i="109"/>
  <c r="T2199" i="109"/>
  <c r="N981" i="109"/>
  <c r="T1679" i="109"/>
  <c r="Y101" i="109"/>
  <c r="T3409" i="109"/>
  <c r="O1377" i="109"/>
  <c r="O2059" i="109"/>
  <c r="O1193" i="109"/>
  <c r="W2461" i="109"/>
  <c r="N1349" i="109"/>
  <c r="V55" i="109"/>
  <c r="P1247" i="109"/>
  <c r="R3154" i="109"/>
  <c r="Q3923" i="109"/>
  <c r="V482" i="109"/>
  <c r="W510" i="109"/>
  <c r="T108" i="110"/>
  <c r="O2670" i="109"/>
  <c r="U2779" i="109"/>
  <c r="R911" i="112"/>
  <c r="R676" i="112"/>
  <c r="O1860" i="112"/>
  <c r="V782" i="109"/>
  <c r="P3074" i="109"/>
  <c r="M12" i="110"/>
  <c r="X4117" i="109"/>
  <c r="Q51" i="109"/>
  <c r="P380" i="112"/>
  <c r="Q1539" i="112"/>
  <c r="N2424" i="109"/>
  <c r="N3490" i="109"/>
  <c r="Y1504" i="109"/>
  <c r="Q2660" i="109"/>
  <c r="O3789" i="109"/>
  <c r="N1890" i="112"/>
  <c r="S3750" i="109"/>
  <c r="R1736" i="109"/>
  <c r="O3072" i="109"/>
  <c r="U1241" i="109"/>
  <c r="W525" i="109"/>
  <c r="Q535" i="112"/>
  <c r="P346" i="112"/>
  <c r="R1244" i="109"/>
  <c r="N3020" i="109"/>
  <c r="N2202" i="109"/>
  <c r="T3351" i="109"/>
  <c r="O697" i="112"/>
  <c r="U1356" i="109"/>
  <c r="X605" i="109"/>
  <c r="T257" i="109"/>
  <c r="S3484" i="109"/>
  <c r="N2138" i="112"/>
  <c r="W2565" i="109"/>
  <c r="Q369" i="112"/>
  <c r="O2653" i="109"/>
  <c r="N2628" i="112"/>
  <c r="O2003" i="112"/>
  <c r="S132" i="110"/>
  <c r="O811" i="109"/>
  <c r="R1242" i="109"/>
  <c r="R3483" i="109"/>
  <c r="W2483" i="109"/>
  <c r="R2202" i="109"/>
  <c r="N388" i="109"/>
  <c r="P2617" i="109"/>
  <c r="O3003" i="109"/>
  <c r="O398" i="109"/>
  <c r="Q2475" i="112"/>
  <c r="P512" i="109"/>
  <c r="U2233" i="109"/>
  <c r="Y2627" i="109"/>
  <c r="P4273" i="109"/>
  <c r="U1682" i="109"/>
  <c r="Q3340" i="109"/>
  <c r="P640" i="112"/>
  <c r="R3866" i="109"/>
  <c r="S2464" i="109"/>
  <c r="U1545" i="109"/>
  <c r="O3827" i="109"/>
  <c r="O3141" i="109"/>
  <c r="U985" i="109"/>
  <c r="P1703" i="112"/>
  <c r="Q4191" i="109"/>
  <c r="O3194" i="109"/>
  <c r="R1195" i="109"/>
  <c r="O154" i="109"/>
  <c r="O2678" i="109"/>
  <c r="P827" i="112"/>
  <c r="O112" i="112"/>
  <c r="O1952" i="112"/>
  <c r="Y3923" i="109"/>
  <c r="N1928" i="112"/>
  <c r="P770" i="112"/>
  <c r="S509" i="109"/>
  <c r="O1291" i="112"/>
  <c r="U2207" i="109"/>
  <c r="Y3832" i="109"/>
  <c r="W1247" i="109"/>
  <c r="T2961" i="109"/>
  <c r="S3928" i="109"/>
  <c r="P1070" i="112"/>
  <c r="T2210" i="109"/>
  <c r="V645" i="109"/>
  <c r="V3029" i="109"/>
  <c r="Y3553" i="109"/>
  <c r="U1517" i="109"/>
  <c r="N431" i="109"/>
  <c r="P122" i="109"/>
  <c r="Q2293" i="109"/>
  <c r="W2194" i="109"/>
  <c r="N4291" i="109"/>
  <c r="Q1295" i="112"/>
  <c r="Y1535" i="109"/>
  <c r="O4102" i="109"/>
  <c r="X1501" i="109"/>
  <c r="R872" i="109"/>
  <c r="R2487" i="112"/>
  <c r="W3782" i="109"/>
  <c r="P782" i="112"/>
  <c r="V4212" i="109"/>
  <c r="P2423" i="112"/>
  <c r="P2220" i="112"/>
  <c r="N1727" i="109"/>
  <c r="X4226" i="109"/>
  <c r="O1903" i="109"/>
  <c r="R3436" i="109"/>
  <c r="V994" i="109"/>
  <c r="U3665" i="109"/>
  <c r="X2705" i="109"/>
  <c r="N2217" i="109"/>
  <c r="U4068" i="109"/>
  <c r="O1747" i="109"/>
  <c r="W2036" i="109"/>
  <c r="N3141" i="109"/>
  <c r="V2289" i="109"/>
  <c r="Q3507" i="109"/>
  <c r="R2256" i="112"/>
  <c r="W393" i="109"/>
  <c r="P2656" i="112"/>
  <c r="Q630" i="109"/>
  <c r="X2998" i="109"/>
  <c r="Y2766" i="109"/>
  <c r="N857" i="109"/>
  <c r="U3025" i="109"/>
  <c r="Q2009" i="109"/>
  <c r="N2095" i="112"/>
  <c r="Q2676" i="112"/>
  <c r="Y894" i="109"/>
  <c r="Q4134" i="109"/>
  <c r="P3707" i="109"/>
  <c r="S2665" i="109"/>
  <c r="R1961" i="109"/>
  <c r="S1387" i="109"/>
  <c r="V831" i="109"/>
  <c r="W3330" i="109"/>
  <c r="W225" i="109"/>
  <c r="Z3587" i="109"/>
  <c r="Y3541" i="109"/>
  <c r="K7" i="113"/>
  <c r="P2639" i="112"/>
  <c r="O2245" i="109"/>
  <c r="Z3998" i="109"/>
  <c r="N4257" i="109"/>
  <c r="N595" i="112"/>
  <c r="Y2260" i="109"/>
  <c r="W3490" i="109"/>
  <c r="U1489" i="109"/>
  <c r="O4307" i="109"/>
  <c r="X2327" i="109"/>
  <c r="W1236" i="109"/>
  <c r="P40" i="112"/>
  <c r="N62" i="109"/>
  <c r="Q3534" i="109"/>
  <c r="P3548" i="109"/>
  <c r="U897" i="109"/>
  <c r="W1260" i="109"/>
  <c r="O4046" i="109"/>
  <c r="V3081" i="109"/>
  <c r="W1698" i="109"/>
  <c r="X217" i="109"/>
  <c r="U505" i="109"/>
  <c r="N820" i="109"/>
  <c r="R1275" i="109"/>
  <c r="Q763" i="112"/>
  <c r="T1311" i="109"/>
  <c r="O885" i="109"/>
  <c r="V2986" i="109"/>
  <c r="Q2402" i="109"/>
  <c r="N2746" i="109"/>
  <c r="K118" i="110"/>
  <c r="O2802" i="109"/>
  <c r="V3302" i="109"/>
  <c r="V3467" i="109"/>
  <c r="W2716" i="109"/>
  <c r="N2353" i="112"/>
  <c r="T76" i="110"/>
  <c r="U235" i="109"/>
  <c r="O2187" i="112"/>
  <c r="T3134" i="109"/>
  <c r="S179" i="109"/>
  <c r="U3489" i="109"/>
  <c r="L29" i="110"/>
  <c r="U826" i="109"/>
  <c r="W2991" i="109"/>
  <c r="P2148" i="112"/>
  <c r="Q3100" i="109"/>
  <c r="L140" i="113"/>
  <c r="Q2196" i="112"/>
  <c r="T2630" i="109"/>
  <c r="N1322" i="112"/>
  <c r="U2298" i="109"/>
  <c r="Z355" i="109"/>
  <c r="T3902" i="109"/>
  <c r="U1893" i="109"/>
  <c r="X3202" i="109"/>
  <c r="X580" i="109"/>
  <c r="R3660" i="109"/>
  <c r="Z1045" i="109"/>
  <c r="O3326" i="109"/>
  <c r="Q145" i="112"/>
  <c r="T1328" i="109"/>
  <c r="U3735" i="109"/>
  <c r="T135" i="110"/>
  <c r="P1582" i="109"/>
  <c r="W139" i="109"/>
  <c r="U1685" i="109"/>
  <c r="V3916" i="109"/>
  <c r="W3334" i="109"/>
  <c r="N4170" i="109"/>
  <c r="Y2969" i="109"/>
  <c r="U367" i="109"/>
  <c r="Y213" i="109"/>
  <c r="U1100" i="109"/>
  <c r="N1892" i="112"/>
  <c r="N1342" i="109"/>
  <c r="U172" i="110"/>
  <c r="N2810" i="109"/>
  <c r="T1995" i="109"/>
  <c r="T601" i="109"/>
  <c r="P1281" i="109"/>
  <c r="P2842" i="109"/>
  <c r="U162" i="110"/>
  <c r="U2791" i="109"/>
  <c r="R84" i="110"/>
  <c r="P2192" i="112"/>
  <c r="N1899" i="112"/>
  <c r="T4237" i="109"/>
  <c r="P3652" i="109"/>
  <c r="Q4074" i="109"/>
  <c r="N528" i="109"/>
  <c r="U4306" i="109"/>
  <c r="N50" i="112"/>
  <c r="N1532" i="112"/>
  <c r="V1718" i="109"/>
  <c r="P1513" i="112"/>
  <c r="S1271" i="109"/>
  <c r="Y1279" i="109"/>
  <c r="U226" i="109"/>
  <c r="R420" i="109"/>
  <c r="P1879" i="109"/>
  <c r="R656" i="109"/>
  <c r="N2383" i="109"/>
  <c r="R1264" i="109"/>
  <c r="Q2385" i="109"/>
  <c r="R658" i="109"/>
  <c r="R3793" i="109"/>
  <c r="V2633" i="109"/>
  <c r="V937" i="109"/>
  <c r="P155" i="109"/>
  <c r="T1509" i="109"/>
  <c r="T775" i="109"/>
  <c r="O183" i="112"/>
  <c r="W612" i="109"/>
  <c r="Y2750" i="109"/>
  <c r="U583" i="109"/>
  <c r="R271" i="109"/>
  <c r="W594" i="109"/>
  <c r="N1525" i="112"/>
  <c r="O1748" i="109"/>
  <c r="O1389" i="112"/>
  <c r="Y4046" i="109"/>
  <c r="P2752" i="109"/>
  <c r="Q65" i="112"/>
  <c r="W4198" i="109"/>
  <c r="U2424" i="109"/>
  <c r="R1241" i="109"/>
  <c r="O105" i="110"/>
  <c r="U2794" i="109"/>
  <c r="X1709" i="109"/>
  <c r="N614" i="109"/>
  <c r="N4182" i="109"/>
  <c r="O462" i="109"/>
  <c r="W1313" i="109"/>
  <c r="V3526" i="109"/>
  <c r="Q386" i="112"/>
  <c r="O127" i="109"/>
  <c r="Z2850" i="109"/>
  <c r="O1670" i="112"/>
  <c r="U618" i="109"/>
  <c r="Z1456" i="109"/>
  <c r="W972" i="109"/>
  <c r="V119" i="109"/>
  <c r="Q1734" i="112"/>
  <c r="Y2962" i="109"/>
  <c r="Q1986" i="109"/>
  <c r="Y1135" i="109"/>
  <c r="V3126" i="109"/>
  <c r="U227" i="109"/>
  <c r="R157" i="110"/>
  <c r="V2380" i="109"/>
  <c r="O766" i="112"/>
  <c r="O754" i="112"/>
  <c r="Q1990" i="112"/>
  <c r="X3501" i="109"/>
  <c r="R633" i="109"/>
  <c r="P1487" i="109"/>
  <c r="Q338" i="112"/>
  <c r="Q818" i="112"/>
  <c r="P573" i="112"/>
  <c r="S1841" i="109"/>
  <c r="N1905" i="109"/>
  <c r="Y759" i="109"/>
  <c r="O1368" i="109"/>
  <c r="Q2705" i="109"/>
  <c r="O2329" i="112"/>
  <c r="X3866" i="109"/>
  <c r="X1923" i="109"/>
  <c r="S3791" i="109"/>
  <c r="X3342" i="109"/>
  <c r="V1852" i="109"/>
  <c r="V1537" i="109"/>
  <c r="Q631" i="112"/>
  <c r="T1292" i="109"/>
  <c r="P70" i="110"/>
  <c r="S1921" i="109"/>
  <c r="O2791" i="109"/>
  <c r="X1857" i="109"/>
  <c r="N1477" i="109"/>
  <c r="O830" i="112"/>
  <c r="O356" i="112"/>
  <c r="N230" i="109"/>
  <c r="Y3494" i="109"/>
  <c r="P1956" i="112"/>
  <c r="L76" i="113"/>
  <c r="Q146" i="112"/>
  <c r="U938" i="109"/>
  <c r="Y2590" i="109"/>
  <c r="T603" i="109"/>
  <c r="W182" i="109"/>
  <c r="Y1221" i="109"/>
  <c r="T1724" i="109"/>
  <c r="N1246" i="109"/>
  <c r="P848" i="109"/>
  <c r="N154" i="110"/>
  <c r="P719" i="112"/>
  <c r="U1316" i="109"/>
  <c r="O60" i="112"/>
  <c r="P377" i="112"/>
  <c r="P1194" i="112"/>
  <c r="O623" i="112"/>
  <c r="Q1088" i="112"/>
  <c r="O2539" i="112"/>
  <c r="N2350" i="109"/>
  <c r="Q4041" i="109"/>
  <c r="W263" i="109"/>
  <c r="Q374" i="112"/>
  <c r="N1964" i="109"/>
  <c r="R1362" i="109"/>
  <c r="P184" i="109"/>
  <c r="P2709" i="109"/>
  <c r="T4234" i="109"/>
  <c r="R11" i="109"/>
  <c r="X934" i="109"/>
  <c r="Q1989" i="109"/>
  <c r="N2733" i="109"/>
  <c r="Q1688" i="112"/>
  <c r="W288" i="109"/>
  <c r="R4163" i="109"/>
  <c r="N816" i="112"/>
  <c r="V1953" i="109"/>
  <c r="R3481" i="109"/>
  <c r="Q1693" i="112"/>
  <c r="X1154" i="109"/>
  <c r="U1607" i="109"/>
  <c r="N833" i="109"/>
  <c r="Q651" i="109"/>
  <c r="O2337" i="112"/>
  <c r="P2762" i="109"/>
  <c r="Y424" i="109"/>
  <c r="V447" i="109"/>
  <c r="R70" i="109"/>
  <c r="S2771" i="109"/>
  <c r="W2563" i="109"/>
  <c r="Q46" i="109"/>
  <c r="T3508" i="109"/>
  <c r="V470" i="109"/>
  <c r="V3436" i="109"/>
  <c r="N134" i="109"/>
  <c r="W3350" i="109"/>
  <c r="N2437" i="112"/>
  <c r="U3074" i="109"/>
  <c r="Y2454" i="109"/>
  <c r="V1677" i="109"/>
  <c r="S1314" i="109"/>
  <c r="X2382" i="109"/>
  <c r="Y2848" i="109"/>
  <c r="T2072" i="109"/>
  <c r="Q2653" i="109"/>
  <c r="X4223" i="109"/>
  <c r="U3319" i="109"/>
  <c r="P240" i="109"/>
  <c r="N961" i="109"/>
  <c r="T3181" i="109"/>
  <c r="O3516" i="109"/>
  <c r="N1969" i="112"/>
  <c r="P96" i="109"/>
  <c r="N1614" i="109"/>
  <c r="V1276" i="109"/>
  <c r="S900" i="109"/>
  <c r="Q3837" i="109"/>
  <c r="Q1928" i="112"/>
  <c r="U1717" i="109"/>
  <c r="O1233" i="109"/>
  <c r="R3658" i="109"/>
  <c r="W4235" i="109"/>
  <c r="P2093" i="112"/>
  <c r="S3930" i="109"/>
  <c r="Q1506" i="112"/>
  <c r="T3481" i="109"/>
  <c r="O2586" i="112"/>
  <c r="Q2099" i="109"/>
  <c r="O3364" i="109"/>
  <c r="P2656" i="109"/>
  <c r="V181" i="109"/>
  <c r="Z1816" i="109"/>
  <c r="O2075" i="112"/>
  <c r="X3154" i="109"/>
  <c r="N1561" i="109"/>
  <c r="L134" i="113"/>
  <c r="O780" i="109"/>
  <c r="S2411" i="109"/>
  <c r="O3" i="112"/>
  <c r="X1189" i="109"/>
  <c r="U2452" i="109"/>
  <c r="T3495" i="109"/>
  <c r="Q2564" i="109"/>
  <c r="R2450" i="109"/>
  <c r="N3750" i="109"/>
  <c r="R792" i="109"/>
  <c r="Q266" i="109"/>
  <c r="K70" i="113"/>
  <c r="Q3320" i="109"/>
  <c r="Z1433" i="109"/>
  <c r="N414" i="109"/>
  <c r="X2828" i="109"/>
  <c r="Q4280" i="109"/>
  <c r="W589" i="109"/>
  <c r="N2938" i="109"/>
  <c r="P2564" i="109"/>
  <c r="Y1253" i="109"/>
  <c r="S1608" i="109"/>
  <c r="Y2678" i="109"/>
  <c r="U2437" i="109"/>
  <c r="T1551" i="109"/>
  <c r="P3744" i="109"/>
  <c r="X1360" i="109"/>
  <c r="P1604" i="109"/>
  <c r="W2745" i="109"/>
  <c r="Y2953" i="109"/>
  <c r="U1663" i="109"/>
  <c r="Q2167" i="112"/>
  <c r="P964" i="112"/>
  <c r="S3737" i="109"/>
  <c r="Q2112" i="109"/>
  <c r="V1609" i="109"/>
  <c r="W3760" i="109"/>
  <c r="O4263" i="109"/>
  <c r="Y3290" i="109"/>
  <c r="W2340" i="109"/>
  <c r="X2205" i="109"/>
  <c r="Y914" i="109"/>
  <c r="U2667" i="109"/>
  <c r="U16" i="110"/>
  <c r="Q319" i="112"/>
  <c r="S3376" i="109"/>
  <c r="O2777" i="109"/>
  <c r="R2219" i="109"/>
  <c r="S1098" i="109"/>
  <c r="N3516" i="109"/>
  <c r="O2251" i="112"/>
  <c r="Q4133" i="109"/>
  <c r="Q710" i="112"/>
  <c r="R2699" i="109"/>
  <c r="O3483" i="109"/>
  <c r="S1580" i="109"/>
  <c r="V3466" i="109"/>
  <c r="W3911" i="109"/>
  <c r="W1385" i="109"/>
  <c r="W1874" i="109"/>
  <c r="U112" i="109"/>
  <c r="N4293" i="109"/>
  <c r="Q1661" i="112"/>
  <c r="Y3873" i="109"/>
  <c r="Y3876" i="109"/>
  <c r="Q489" i="112"/>
  <c r="Q53" i="112"/>
  <c r="O66" i="109"/>
  <c r="S3362" i="109"/>
  <c r="P1400" i="112"/>
  <c r="X3532" i="109"/>
  <c r="N1329" i="112"/>
  <c r="P1771" i="112"/>
  <c r="S371" i="109"/>
  <c r="V2103" i="109"/>
  <c r="S943" i="109"/>
  <c r="Q4177" i="109"/>
  <c r="O2043" i="109"/>
  <c r="O2763" i="109"/>
  <c r="O1160" i="109"/>
  <c r="Y1110" i="109"/>
  <c r="V1509" i="109"/>
  <c r="P2703" i="112"/>
  <c r="R1603" i="109"/>
  <c r="S3896" i="109"/>
  <c r="V4222" i="109"/>
  <c r="M153" i="113"/>
  <c r="O2217" i="112"/>
  <c r="R908" i="112"/>
  <c r="R1716" i="109"/>
  <c r="T2682" i="109"/>
  <c r="W2306" i="109"/>
  <c r="N1954" i="112"/>
  <c r="Y563" i="109"/>
  <c r="Y433" i="109"/>
  <c r="Y1479" i="109"/>
  <c r="N2240" i="109"/>
  <c r="Y4298" i="109"/>
  <c r="U4151" i="109"/>
  <c r="T2648" i="109"/>
  <c r="Y3498" i="109"/>
  <c r="P2571" i="112"/>
  <c r="V1313" i="109"/>
  <c r="O2254" i="112"/>
  <c r="Y1633" i="109"/>
  <c r="N810" i="112"/>
  <c r="T1739" i="109"/>
  <c r="R3459" i="109"/>
  <c r="P2309" i="109"/>
  <c r="Z2550" i="109"/>
  <c r="W2413" i="109"/>
  <c r="S580" i="109"/>
  <c r="Y3482" i="109"/>
  <c r="U85" i="110"/>
  <c r="Q401" i="109"/>
  <c r="R1165" i="109"/>
  <c r="V873" i="109"/>
  <c r="N2447" i="109"/>
  <c r="R28" i="109"/>
  <c r="R2611" i="109"/>
  <c r="N2204" i="109"/>
  <c r="U2025" i="109"/>
  <c r="X4248" i="109"/>
  <c r="Z1050" i="109"/>
  <c r="N4103" i="109"/>
  <c r="P1518" i="112"/>
  <c r="Y2702" i="109"/>
  <c r="Q3888" i="109"/>
  <c r="Y1496" i="109"/>
  <c r="O2947" i="109"/>
  <c r="P1678" i="109"/>
  <c r="U3091" i="109"/>
  <c r="Q439" i="109"/>
  <c r="Q759" i="109"/>
  <c r="P2292" i="109"/>
  <c r="R4149" i="109"/>
  <c r="Q2114" i="109"/>
  <c r="W4112" i="109"/>
  <c r="S4129" i="109"/>
  <c r="V2280" i="109"/>
  <c r="T1021" i="109"/>
  <c r="O944" i="109"/>
  <c r="Q2113" i="112"/>
  <c r="N2703" i="112"/>
  <c r="O2691" i="112"/>
  <c r="O298" i="112"/>
  <c r="N78" i="110"/>
  <c r="X2342" i="109"/>
  <c r="Q3754" i="109"/>
  <c r="Q243" i="109"/>
  <c r="Q3839" i="109"/>
  <c r="P2636" i="112"/>
  <c r="U3188" i="109"/>
  <c r="Y2558" i="109"/>
  <c r="V108" i="109"/>
  <c r="R3458" i="109"/>
  <c r="T961" i="109"/>
  <c r="Q778" i="109"/>
  <c r="Q1352" i="109"/>
  <c r="V3114" i="109"/>
  <c r="Y1696" i="109"/>
  <c r="W965" i="109"/>
  <c r="Q1270" i="109"/>
  <c r="U2458" i="109"/>
  <c r="S129" i="109"/>
  <c r="U1288" i="109"/>
  <c r="Q3769" i="109"/>
  <c r="V1373" i="109"/>
  <c r="Q454" i="109"/>
  <c r="U3928" i="109"/>
  <c r="R451" i="112"/>
  <c r="V28" i="109"/>
  <c r="N607" i="109"/>
  <c r="N1714" i="112"/>
  <c r="R581" i="109"/>
  <c r="Y1998" i="109"/>
  <c r="Y2354" i="109"/>
  <c r="N2198" i="109"/>
  <c r="U3766" i="109"/>
  <c r="V3206" i="109"/>
  <c r="X3360" i="109"/>
  <c r="X1019" i="109"/>
  <c r="Z1440" i="109"/>
  <c r="Q984" i="112"/>
  <c r="Z4313" i="109"/>
  <c r="R604" i="109"/>
  <c r="Y3191" i="109"/>
  <c r="X4070" i="109"/>
  <c r="P2426" i="109"/>
  <c r="K27" i="110"/>
  <c r="P45" i="110"/>
  <c r="O1958" i="109"/>
  <c r="T401" i="109"/>
  <c r="P3915" i="109"/>
  <c r="P2096" i="109"/>
  <c r="S4224" i="109"/>
  <c r="N153" i="109"/>
  <c r="S82" i="110"/>
  <c r="Y2022" i="109"/>
  <c r="P2482" i="109"/>
  <c r="N1226" i="112"/>
  <c r="X2091" i="109"/>
  <c r="Y787" i="109"/>
  <c r="X234" i="109"/>
  <c r="N2348" i="109"/>
  <c r="Z678" i="109"/>
  <c r="N348" i="112"/>
  <c r="O1659" i="109"/>
  <c r="Y1685" i="109"/>
  <c r="S4194" i="109"/>
  <c r="Q1654" i="109"/>
  <c r="P2455" i="109"/>
  <c r="O72" i="110"/>
  <c r="O1373" i="109"/>
  <c r="N2694" i="109"/>
  <c r="R1287" i="109"/>
  <c r="Z3643" i="109"/>
  <c r="N1987" i="109"/>
  <c r="Y2213" i="109"/>
  <c r="R3761" i="109"/>
  <c r="Y1156" i="109"/>
  <c r="S3934" i="109"/>
  <c r="S133" i="109"/>
  <c r="X2365" i="109"/>
  <c r="S286" i="109"/>
  <c r="P1585" i="109"/>
  <c r="V2033" i="109"/>
  <c r="N105" i="109"/>
  <c r="M157" i="113"/>
  <c r="Y2586" i="109"/>
  <c r="Q2615" i="109"/>
  <c r="W2566" i="109"/>
  <c r="R376" i="109"/>
  <c r="N2176" i="112"/>
  <c r="M71" i="110"/>
  <c r="O1716" i="112"/>
  <c r="V1365" i="109"/>
  <c r="X4159" i="109"/>
  <c r="U3549" i="109"/>
  <c r="X2258" i="109"/>
  <c r="P2249" i="109"/>
  <c r="U888" i="109"/>
  <c r="P475" i="109"/>
  <c r="Q1543" i="109"/>
  <c r="Z3611" i="109"/>
  <c r="N178" i="112"/>
  <c r="N204" i="109"/>
  <c r="T2842" i="109"/>
  <c r="P969" i="112"/>
  <c r="N2318" i="112"/>
  <c r="U1612" i="109"/>
  <c r="Z1024" i="109"/>
  <c r="J26" i="110"/>
  <c r="V1500" i="109"/>
  <c r="R2016" i="109"/>
  <c r="T4295" i="109"/>
  <c r="N1662" i="112"/>
  <c r="R3561" i="109"/>
  <c r="P3089" i="109"/>
  <c r="W562" i="109"/>
  <c r="T468" i="109"/>
  <c r="Q3307" i="109"/>
  <c r="W1569" i="109"/>
  <c r="T1189" i="109"/>
  <c r="N698" i="112"/>
  <c r="O479" i="112"/>
  <c r="Y807" i="109"/>
  <c r="Y3819" i="109"/>
  <c r="Q1184" i="109"/>
  <c r="S471" i="109"/>
  <c r="T393" i="109"/>
  <c r="V211" i="109"/>
  <c r="O1881" i="112"/>
  <c r="R743" i="109"/>
  <c r="Y3453" i="109"/>
  <c r="O1582" i="109"/>
  <c r="P2473" i="109"/>
  <c r="P1876" i="109"/>
  <c r="O2724" i="109"/>
  <c r="U1530" i="109"/>
  <c r="T4024" i="109"/>
  <c r="S3133" i="109"/>
  <c r="Q1937" i="109"/>
  <c r="S812" i="109"/>
  <c r="N3832" i="109"/>
  <c r="V2088" i="109"/>
  <c r="S1172" i="109"/>
  <c r="P69" i="112"/>
  <c r="V2305" i="109"/>
  <c r="X3406" i="109"/>
  <c r="U1244" i="109"/>
  <c r="K131" i="110"/>
  <c r="R2586" i="109"/>
  <c r="W2035" i="109"/>
  <c r="X2965" i="109"/>
  <c r="S1961" i="109"/>
  <c r="O2346" i="109"/>
  <c r="R2982" i="109"/>
  <c r="P4142" i="109"/>
  <c r="J148" i="113"/>
  <c r="Q3682" i="109"/>
  <c r="O1237" i="112"/>
  <c r="Q3461" i="109"/>
  <c r="Z4326" i="109"/>
  <c r="T1584" i="109"/>
  <c r="N2706" i="109"/>
  <c r="W913" i="109"/>
  <c r="V3889" i="109"/>
  <c r="R1236" i="109"/>
  <c r="T398" i="109"/>
  <c r="O2574" i="109"/>
  <c r="U1921" i="109"/>
  <c r="P2109" i="109"/>
  <c r="Q1291" i="109"/>
  <c r="P830" i="109"/>
  <c r="R1940" i="109"/>
  <c r="O1421" i="112"/>
  <c r="Q2925" i="109"/>
  <c r="P3097" i="109"/>
  <c r="Y1735" i="109"/>
  <c r="U3495" i="109"/>
  <c r="N1656" i="109"/>
  <c r="Q1159" i="109"/>
  <c r="R2090" i="109"/>
  <c r="T99" i="110"/>
  <c r="P26" i="109"/>
  <c r="R1953" i="109"/>
  <c r="X2212" i="109"/>
  <c r="Q777" i="112"/>
  <c r="S166" i="109"/>
  <c r="S3877" i="109"/>
  <c r="T2247" i="109"/>
  <c r="U1115" i="109"/>
  <c r="S3497" i="109"/>
  <c r="X393" i="109"/>
  <c r="J56" i="110"/>
  <c r="N3675" i="109"/>
  <c r="N254" i="109"/>
  <c r="N875" i="109"/>
  <c r="J108" i="113"/>
  <c r="N1692" i="109"/>
  <c r="T1005" i="109"/>
  <c r="Q2447" i="109"/>
  <c r="T4040" i="109"/>
  <c r="R1012" i="109"/>
  <c r="O1346" i="109"/>
  <c r="V2563" i="109"/>
  <c r="R2409" i="109"/>
  <c r="X3450" i="109"/>
  <c r="X1364" i="109"/>
  <c r="W4190" i="109"/>
  <c r="M132" i="113"/>
  <c r="X186" i="109"/>
  <c r="O81" i="109"/>
  <c r="Y1587" i="109"/>
  <c r="V73" i="109"/>
  <c r="P3791" i="109"/>
  <c r="Q1008" i="112"/>
  <c r="R3365" i="109"/>
  <c r="O3361" i="109"/>
  <c r="W2312" i="109"/>
  <c r="X2052" i="109"/>
  <c r="P1642" i="112"/>
  <c r="Y1743" i="109"/>
  <c r="T553" i="109"/>
  <c r="W1097" i="109"/>
  <c r="W4191" i="109"/>
  <c r="T741" i="109"/>
  <c r="O7" i="112"/>
  <c r="P4249" i="109"/>
  <c r="V3548" i="109"/>
  <c r="K40" i="113"/>
  <c r="T264" i="109"/>
  <c r="R1223" i="109"/>
  <c r="U2769" i="109"/>
  <c r="W3854" i="109"/>
  <c r="N1995" i="112"/>
  <c r="P40" i="109"/>
  <c r="O721" i="112"/>
  <c r="P630" i="112"/>
  <c r="T2023" i="109"/>
  <c r="Q3849" i="109"/>
  <c r="Q58" i="112"/>
  <c r="O1441" i="112"/>
  <c r="P1590" i="109"/>
  <c r="U154" i="109"/>
  <c r="Y991" i="109"/>
  <c r="X208" i="109"/>
  <c r="V3905" i="109"/>
  <c r="N4109" i="109"/>
  <c r="R4265" i="109"/>
  <c r="T2398" i="109"/>
  <c r="R2509" i="112"/>
  <c r="P824" i="109"/>
  <c r="X398" i="109"/>
  <c r="T3685" i="109"/>
  <c r="R2495" i="112"/>
  <c r="N1090" i="112"/>
  <c r="N3408" i="109"/>
  <c r="W2981" i="109"/>
  <c r="L25" i="113"/>
  <c r="U3206" i="109"/>
  <c r="T157" i="109"/>
  <c r="P2647" i="109"/>
  <c r="N1555" i="112"/>
  <c r="T1557" i="109"/>
  <c r="V2393" i="109"/>
  <c r="P1560" i="112"/>
  <c r="U1373" i="109"/>
  <c r="O930" i="109"/>
  <c r="T2806" i="109"/>
  <c r="O1270" i="112"/>
  <c r="S482" i="109"/>
  <c r="N1795" i="112"/>
  <c r="N3480" i="109"/>
  <c r="R574" i="109"/>
  <c r="X2466" i="109"/>
  <c r="N1292" i="112"/>
  <c r="O2411" i="112"/>
  <c r="U4277" i="109"/>
  <c r="Z3977" i="109"/>
  <c r="N1864" i="109"/>
  <c r="X3021" i="109"/>
  <c r="S891" i="109"/>
  <c r="J74" i="110"/>
  <c r="T3094" i="109"/>
  <c r="Y886" i="109"/>
  <c r="R198" i="112"/>
  <c r="W586" i="109"/>
  <c r="P131" i="109"/>
  <c r="V368" i="109"/>
  <c r="X368" i="109"/>
  <c r="P1284" i="112"/>
  <c r="V3448" i="109"/>
  <c r="N2964" i="109"/>
  <c r="Y4036" i="109"/>
  <c r="R3341" i="109"/>
  <c r="N1203" i="112"/>
  <c r="U2725" i="109"/>
  <c r="O3810" i="109"/>
  <c r="X3730" i="109"/>
  <c r="Y2261" i="109"/>
  <c r="V3883" i="109"/>
  <c r="X2787" i="109"/>
  <c r="U6" i="109"/>
  <c r="N2312" i="109"/>
  <c r="S203" i="109"/>
  <c r="V3719" i="109"/>
  <c r="P1411" i="112"/>
  <c r="U65" i="110"/>
  <c r="T1832" i="109"/>
  <c r="L54" i="113"/>
  <c r="U3340" i="109"/>
  <c r="Y924" i="109"/>
  <c r="U1261" i="109"/>
  <c r="U4072" i="109"/>
  <c r="P1270" i="112"/>
  <c r="V257" i="109"/>
  <c r="Q92" i="109"/>
  <c r="R109" i="109"/>
  <c r="L62" i="113"/>
  <c r="N1878" i="112"/>
  <c r="N1330" i="109"/>
  <c r="Q1835" i="109"/>
  <c r="T1213" i="109"/>
  <c r="R241" i="109"/>
  <c r="X1357" i="109"/>
  <c r="O9" i="110"/>
  <c r="N625" i="109"/>
  <c r="V3146" i="109"/>
  <c r="V2669" i="109"/>
  <c r="Y7" i="109"/>
  <c r="V2992" i="109"/>
  <c r="L64" i="110"/>
  <c r="O255" i="112"/>
  <c r="T2985" i="109"/>
  <c r="S72" i="110"/>
  <c r="S3813" i="109"/>
  <c r="T3687" i="109"/>
  <c r="R228" i="112"/>
  <c r="Y1682" i="109"/>
  <c r="S2067" i="109"/>
  <c r="X3178" i="109"/>
  <c r="R1733" i="109"/>
  <c r="V488" i="109"/>
  <c r="V1280" i="109"/>
  <c r="O231" i="109"/>
  <c r="W2671" i="109"/>
  <c r="N1103" i="109"/>
  <c r="O817" i="109"/>
  <c r="S4273" i="109"/>
  <c r="P2321" i="112"/>
  <c r="O171" i="112"/>
  <c r="X4145" i="109"/>
  <c r="U3491" i="109"/>
  <c r="V1463" i="109"/>
  <c r="R3853" i="109"/>
  <c r="T3396" i="109"/>
  <c r="N2241" i="109"/>
  <c r="U609" i="109"/>
  <c r="U759" i="109"/>
  <c r="R1610" i="112"/>
  <c r="R2787" i="109"/>
  <c r="R2216" i="109"/>
  <c r="N2335" i="109"/>
  <c r="Y195" i="109"/>
  <c r="X3578" i="109"/>
  <c r="S2384" i="109"/>
  <c r="W2985" i="109"/>
  <c r="O1652" i="112"/>
  <c r="U924" i="109"/>
  <c r="U3328" i="109"/>
  <c r="O3480" i="109"/>
  <c r="P2071" i="109"/>
  <c r="R2470" i="109"/>
  <c r="O463" i="112"/>
  <c r="O1836" i="109"/>
  <c r="P2790" i="109"/>
  <c r="Q772" i="112"/>
  <c r="V60" i="109"/>
  <c r="Y1979" i="109"/>
  <c r="U2063" i="109"/>
  <c r="O2787" i="109"/>
  <c r="O938" i="112"/>
  <c r="N3662" i="109"/>
  <c r="O514" i="112"/>
  <c r="S3733" i="109"/>
  <c r="S3895" i="109"/>
  <c r="O1563" i="112"/>
  <c r="R3938" i="109"/>
  <c r="V4247" i="109"/>
  <c r="T3292" i="109"/>
  <c r="Q3469" i="109"/>
  <c r="W990" i="109"/>
  <c r="W2974" i="109"/>
  <c r="N3709" i="109"/>
  <c r="N35" i="110"/>
  <c r="V4229" i="109"/>
  <c r="T3384" i="109"/>
  <c r="V3072" i="109"/>
  <c r="X2816" i="109"/>
  <c r="Q3047" i="109"/>
  <c r="S3088" i="109"/>
  <c r="X3911" i="109"/>
  <c r="X3940" i="109"/>
  <c r="P4024" i="109"/>
  <c r="Y3521" i="109"/>
  <c r="U2457" i="109"/>
  <c r="P149" i="109"/>
  <c r="Q2185" i="112"/>
  <c r="S494" i="109"/>
  <c r="O1675" i="109"/>
  <c r="S2462" i="109"/>
  <c r="Q1986" i="112"/>
  <c r="P468" i="109"/>
  <c r="S2333" i="109"/>
  <c r="W757" i="109"/>
  <c r="U788" i="109"/>
  <c r="S1726" i="109"/>
  <c r="P2228" i="109"/>
  <c r="U1172" i="109"/>
  <c r="Q593" i="112"/>
  <c r="Q955" i="109"/>
  <c r="T3874" i="109"/>
  <c r="T3152" i="109"/>
  <c r="U3161" i="109"/>
  <c r="S3454" i="109"/>
  <c r="U1245" i="109"/>
  <c r="U3710" i="109"/>
  <c r="U833" i="109"/>
  <c r="Q357" i="112"/>
  <c r="O3728" i="109"/>
  <c r="S2750" i="109"/>
  <c r="Q4043" i="109"/>
  <c r="O556" i="112"/>
  <c r="O1985" i="112"/>
  <c r="Q2369" i="109"/>
  <c r="T3893" i="109"/>
  <c r="W1972" i="109"/>
  <c r="N2301" i="109"/>
  <c r="N792" i="109"/>
  <c r="P1949" i="112"/>
  <c r="X900" i="109"/>
  <c r="Q1951" i="109"/>
  <c r="O1033" i="112"/>
  <c r="P1191" i="112"/>
  <c r="V762" i="109"/>
  <c r="R3380" i="109"/>
  <c r="U74" i="110"/>
  <c r="X3900" i="109"/>
  <c r="U4069" i="109"/>
  <c r="W2428" i="109"/>
  <c r="X1524" i="109"/>
  <c r="X1279" i="109"/>
  <c r="S1859" i="109"/>
  <c r="N2471" i="109"/>
  <c r="Q3751" i="109"/>
  <c r="P158" i="112"/>
  <c r="W3831" i="109"/>
  <c r="P747" i="112"/>
  <c r="X3793" i="109"/>
  <c r="X1692" i="109"/>
  <c r="U388" i="109"/>
  <c r="U375" i="109"/>
  <c r="R4293" i="109"/>
  <c r="X3574" i="109"/>
  <c r="N4146" i="109"/>
  <c r="R1948" i="109"/>
  <c r="R3910" i="109"/>
  <c r="X2443" i="109"/>
  <c r="T3909" i="109"/>
  <c r="W168" i="109"/>
  <c r="O1386" i="112"/>
  <c r="P482" i="112"/>
  <c r="S1586" i="109"/>
  <c r="U2026" i="109"/>
  <c r="Q1671" i="112"/>
  <c r="O2477" i="109"/>
  <c r="P2412" i="109"/>
  <c r="U40" i="110"/>
  <c r="N207" i="109"/>
  <c r="Q79" i="109"/>
  <c r="Q115" i="110"/>
  <c r="R3520" i="109"/>
  <c r="W1224" i="109"/>
  <c r="S2105" i="109"/>
  <c r="U3026" i="109"/>
  <c r="P1128" i="109"/>
  <c r="N4068" i="109"/>
  <c r="N1151" i="109"/>
  <c r="Q4104" i="109"/>
  <c r="R3885" i="109"/>
  <c r="T2800" i="109"/>
  <c r="Q4140" i="109"/>
  <c r="S94" i="110"/>
  <c r="O935" i="109"/>
  <c r="Z3640" i="109"/>
  <c r="N1129" i="109"/>
  <c r="T613" i="109"/>
  <c r="Q3437" i="109"/>
  <c r="R3476" i="109"/>
  <c r="Q2734" i="109"/>
  <c r="U1381" i="109"/>
  <c r="N4163" i="109"/>
  <c r="V2356" i="109"/>
  <c r="Q62" i="109"/>
  <c r="O2829" i="109"/>
  <c r="N2467" i="109"/>
  <c r="R3701" i="109"/>
  <c r="X4037" i="109"/>
  <c r="Q1615" i="112"/>
  <c r="O289" i="112"/>
  <c r="X3697" i="109"/>
  <c r="X599" i="109"/>
  <c r="K108" i="113"/>
  <c r="X3490" i="109"/>
  <c r="Q3755" i="109"/>
  <c r="O3755" i="109"/>
  <c r="Y255" i="109"/>
  <c r="X2404" i="109"/>
  <c r="S250" i="109"/>
  <c r="Q737" i="109"/>
  <c r="Y3136" i="109"/>
  <c r="O1384" i="112"/>
  <c r="T470" i="109"/>
  <c r="U3428" i="109"/>
  <c r="R4181" i="109"/>
  <c r="N310" i="112"/>
  <c r="P4167" i="109"/>
  <c r="O1647" i="112"/>
  <c r="Q153" i="109"/>
  <c r="Q4027" i="109"/>
  <c r="Q1192" i="109"/>
  <c r="W3376" i="109"/>
  <c r="O281" i="112"/>
  <c r="X2222" i="109"/>
  <c r="X882" i="109"/>
  <c r="R3807" i="109"/>
  <c r="U3140" i="109"/>
  <c r="U933" i="109"/>
  <c r="Q1508" i="109"/>
  <c r="Q1015" i="112"/>
  <c r="O820" i="109"/>
  <c r="Q619" i="109"/>
  <c r="W1883" i="109"/>
  <c r="V999" i="109"/>
  <c r="Y616" i="109"/>
  <c r="U1145" i="109"/>
  <c r="J106" i="113"/>
  <c r="P408" i="109"/>
  <c r="Y3895" i="109"/>
  <c r="U83" i="110"/>
  <c r="R999" i="109"/>
  <c r="R1194" i="109"/>
  <c r="Y4058" i="109"/>
  <c r="V3507" i="109"/>
  <c r="O16" i="109"/>
  <c r="N1394" i="112"/>
  <c r="Y3042" i="109"/>
  <c r="U2649" i="109"/>
  <c r="N295" i="112"/>
  <c r="Y2405" i="109"/>
  <c r="U3365" i="109"/>
  <c r="X1866" i="109"/>
  <c r="Q1678" i="112"/>
  <c r="X3875" i="109"/>
  <c r="N3499" i="109"/>
  <c r="X994" i="109"/>
  <c r="Q968" i="112"/>
  <c r="V3116" i="109"/>
  <c r="R2798" i="109"/>
  <c r="Q2624" i="112"/>
  <c r="X3540" i="109"/>
  <c r="P1153" i="109"/>
  <c r="S2406" i="109"/>
  <c r="X2961" i="109"/>
  <c r="Q4242" i="109"/>
  <c r="W416" i="109"/>
  <c r="N91" i="109"/>
  <c r="X2932" i="109"/>
  <c r="O1510" i="112"/>
  <c r="Q140" i="112"/>
  <c r="Q1285" i="112"/>
  <c r="M15" i="113"/>
  <c r="Q709" i="112"/>
  <c r="U599" i="109"/>
  <c r="V646" i="109"/>
  <c r="U3082" i="109"/>
  <c r="O2654" i="109"/>
  <c r="Y4274" i="109"/>
  <c r="N3915" i="109"/>
  <c r="Y3375" i="109"/>
  <c r="U157" i="110"/>
  <c r="Q1540" i="109"/>
  <c r="O2804" i="109"/>
  <c r="O544" i="112"/>
  <c r="V2337" i="109"/>
  <c r="Q1222" i="109"/>
  <c r="Q1871" i="109"/>
  <c r="O4300" i="109"/>
  <c r="X2239" i="109"/>
  <c r="T3339" i="109"/>
  <c r="Q1027" i="112"/>
  <c r="T474" i="109"/>
  <c r="X3426" i="109"/>
  <c r="X3542" i="109"/>
  <c r="X614" i="109"/>
  <c r="S1097" i="109"/>
  <c r="X1148" i="109"/>
  <c r="R2" i="109"/>
  <c r="O3064" i="109"/>
  <c r="W1016" i="109"/>
  <c r="Y136" i="109"/>
  <c r="S4238" i="109"/>
  <c r="T1976" i="109"/>
  <c r="W2009" i="109"/>
  <c r="T151" i="109"/>
  <c r="Z3985" i="109"/>
  <c r="N285" i="109"/>
  <c r="O1705" i="109"/>
  <c r="T2962" i="109"/>
  <c r="P1784" i="112"/>
  <c r="O164" i="112"/>
  <c r="X1236" i="109"/>
  <c r="P1136" i="109"/>
  <c r="S2443" i="109"/>
  <c r="V915" i="109"/>
  <c r="N2114" i="109"/>
  <c r="L18" i="113"/>
  <c r="P3374" i="109"/>
  <c r="U1337" i="109"/>
  <c r="R2270" i="109"/>
  <c r="Y2428" i="109"/>
  <c r="P841" i="109"/>
  <c r="S1113" i="109"/>
  <c r="P3799" i="109"/>
  <c r="S58" i="109"/>
  <c r="T2394" i="109"/>
  <c r="O3138" i="109"/>
  <c r="O1900" i="112"/>
  <c r="N311" i="112"/>
  <c r="R2531" i="112"/>
  <c r="O1874" i="109"/>
  <c r="Y3206" i="109"/>
  <c r="P279" i="109"/>
  <c r="O1041" i="112"/>
  <c r="R189" i="112"/>
  <c r="N2455" i="112"/>
  <c r="T1573" i="109"/>
  <c r="Y369" i="109"/>
  <c r="Q1286" i="109"/>
  <c r="Q272" i="112"/>
  <c r="U2774" i="109"/>
  <c r="N1188" i="112"/>
  <c r="X1146" i="109"/>
  <c r="N115" i="109"/>
  <c r="Y3864" i="109"/>
  <c r="O1845" i="112"/>
  <c r="P170" i="112"/>
  <c r="P1326" i="109"/>
  <c r="S3159" i="109"/>
  <c r="T3485" i="109"/>
  <c r="N601" i="109"/>
  <c r="V2816" i="109"/>
  <c r="U3751" i="109"/>
  <c r="V1557" i="109"/>
  <c r="W1354" i="109"/>
  <c r="V1903" i="109"/>
  <c r="N413" i="112"/>
  <c r="T917" i="109"/>
  <c r="Q733" i="112"/>
  <c r="R1730" i="109"/>
  <c r="V4228" i="109"/>
  <c r="R3448" i="109"/>
  <c r="V3476" i="109"/>
  <c r="R2752" i="112"/>
  <c r="Q1878" i="112"/>
  <c r="N923" i="112"/>
  <c r="Q83" i="112"/>
  <c r="Z1043" i="109"/>
  <c r="L181" i="113"/>
  <c r="V2990" i="109"/>
  <c r="W2832" i="109"/>
  <c r="O507" i="109"/>
  <c r="Q3298" i="109"/>
  <c r="U1490" i="109"/>
  <c r="P1153" i="112"/>
  <c r="X4112" i="109"/>
  <c r="O2472" i="112"/>
  <c r="S111" i="110"/>
  <c r="K168" i="110"/>
  <c r="U4104" i="109"/>
  <c r="T982" i="109"/>
  <c r="O1075" i="112"/>
  <c r="Q1413" i="112"/>
  <c r="P1453" i="112"/>
  <c r="K54" i="113"/>
  <c r="T2566" i="109"/>
  <c r="T770" i="109"/>
  <c r="O755" i="112"/>
  <c r="O3701" i="109"/>
  <c r="Q3301" i="109"/>
  <c r="N397" i="112"/>
  <c r="X3843" i="109"/>
  <c r="U1136" i="109"/>
  <c r="W653" i="109"/>
  <c r="R3542" i="109"/>
  <c r="T4114" i="109"/>
  <c r="T2020" i="109"/>
  <c r="Q147" i="112"/>
  <c r="R1361" i="109"/>
  <c r="T1247" i="109"/>
  <c r="R1869" i="109"/>
  <c r="O3730" i="109"/>
  <c r="Q2409" i="109"/>
  <c r="O4231" i="109"/>
  <c r="T1462" i="109"/>
  <c r="N3811" i="109"/>
  <c r="V1669" i="109"/>
  <c r="S3832" i="109"/>
  <c r="P515" i="112"/>
  <c r="S3002" i="109"/>
  <c r="Q949" i="112"/>
  <c r="N3287" i="109"/>
  <c r="W369" i="109"/>
  <c r="Q508" i="109"/>
  <c r="Y3153" i="109"/>
  <c r="V588" i="109"/>
  <c r="Y1257" i="109"/>
  <c r="Q4163" i="109"/>
  <c r="N2829" i="109"/>
  <c r="V89" i="109"/>
  <c r="T2660" i="109"/>
  <c r="Y1191" i="109"/>
  <c r="O1159" i="112"/>
  <c r="Z727" i="109"/>
  <c r="R3788" i="109"/>
  <c r="R1254" i="109"/>
  <c r="X3313" i="109"/>
  <c r="N3353" i="109"/>
  <c r="P151" i="109"/>
  <c r="X3482" i="109"/>
  <c r="N1658" i="112"/>
  <c r="V473" i="109"/>
  <c r="W2617" i="109"/>
  <c r="O832" i="112"/>
  <c r="O2583" i="109"/>
  <c r="P292" i="109"/>
  <c r="T4289" i="109"/>
  <c r="T3916" i="109"/>
  <c r="V3056" i="109"/>
  <c r="O923" i="109"/>
  <c r="V1628" i="109"/>
  <c r="X413" i="109"/>
  <c r="Z1438" i="109"/>
  <c r="Y1127" i="109"/>
  <c r="Q781" i="112"/>
  <c r="Q2995" i="109"/>
  <c r="T4156" i="109"/>
  <c r="P3064" i="109"/>
  <c r="R2210" i="109"/>
  <c r="Q2336" i="109"/>
  <c r="S454" i="109"/>
  <c r="K45" i="110"/>
  <c r="U1318" i="109"/>
  <c r="N116" i="109"/>
  <c r="P52" i="112"/>
  <c r="W489" i="109"/>
  <c r="S264" i="109"/>
  <c r="P1743" i="112"/>
  <c r="R3680" i="109"/>
  <c r="O884" i="109"/>
  <c r="X3794" i="109"/>
  <c r="Q3178" i="109"/>
  <c r="P2105" i="109"/>
  <c r="V627" i="109"/>
  <c r="U3205" i="109"/>
  <c r="S2685" i="109"/>
  <c r="P1994" i="112"/>
  <c r="V1488" i="109"/>
  <c r="X4240" i="109"/>
  <c r="R4065" i="109"/>
  <c r="Q3830" i="109"/>
  <c r="U594" i="109"/>
  <c r="U918" i="109"/>
  <c r="N36" i="110"/>
  <c r="N2607" i="112"/>
  <c r="O2010" i="109"/>
  <c r="X2732" i="109"/>
  <c r="N1964" i="112"/>
  <c r="Y1015" i="109"/>
  <c r="Y2657" i="109"/>
  <c r="Q2349" i="112"/>
  <c r="O551" i="112"/>
  <c r="Q203" i="109"/>
  <c r="P424" i="109"/>
  <c r="W2004" i="109"/>
  <c r="T497" i="109"/>
  <c r="R2777" i="109"/>
  <c r="R1881" i="109"/>
  <c r="N2006" i="109"/>
  <c r="L181" i="110"/>
  <c r="O3066" i="109"/>
  <c r="Z4016" i="109"/>
  <c r="W18" i="109"/>
  <c r="P181" i="112"/>
  <c r="R203" i="109"/>
  <c r="W3038" i="109"/>
  <c r="T1943" i="109"/>
  <c r="R1556" i="109"/>
  <c r="P2394" i="112"/>
  <c r="P4220" i="109"/>
  <c r="W1637" i="109"/>
  <c r="W4272" i="109"/>
  <c r="T223" i="109"/>
  <c r="Q2074" i="112"/>
  <c r="T19" i="109"/>
  <c r="T3729" i="109"/>
  <c r="P709" i="112"/>
  <c r="S3031" i="109"/>
  <c r="X946" i="109"/>
  <c r="O1648" i="112"/>
  <c r="N2715" i="112"/>
  <c r="O108" i="112"/>
  <c r="Y748" i="109"/>
  <c r="T158" i="110"/>
  <c r="Y2992" i="109"/>
  <c r="Y773" i="109"/>
  <c r="Z1805" i="109"/>
  <c r="V266" i="109"/>
  <c r="P1427" i="112"/>
  <c r="R219" i="109"/>
  <c r="N1927" i="112"/>
  <c r="T100" i="109"/>
  <c r="R3814" i="109"/>
  <c r="R751" i="109"/>
  <c r="N2660" i="112"/>
  <c r="Y3555" i="109"/>
  <c r="O3898" i="109"/>
  <c r="N8" i="110"/>
  <c r="N2824" i="109"/>
  <c r="Q1404" i="112"/>
  <c r="O158" i="112"/>
  <c r="Q3779" i="109"/>
  <c r="Y2738" i="109"/>
  <c r="X151" i="109"/>
  <c r="U1941" i="109"/>
  <c r="Q1527" i="109"/>
  <c r="U2309" i="109"/>
  <c r="P1708" i="112"/>
  <c r="O940" i="109"/>
  <c r="N161" i="110"/>
  <c r="P2715" i="112"/>
  <c r="Q2584" i="112"/>
  <c r="V4251" i="109"/>
  <c r="R918" i="112"/>
  <c r="Q693" i="112"/>
  <c r="U836" i="109"/>
  <c r="O3309" i="109"/>
  <c r="R1302" i="109"/>
  <c r="N605" i="109"/>
  <c r="Q1428" i="112"/>
  <c r="W3578" i="109"/>
  <c r="R1142" i="112"/>
  <c r="U1707" i="109"/>
  <c r="P2983" i="109"/>
  <c r="O3534" i="109"/>
  <c r="O1983" i="112"/>
  <c r="O625" i="112"/>
  <c r="W4102" i="109"/>
  <c r="X982" i="109"/>
  <c r="U3475" i="109"/>
  <c r="Q2332" i="109"/>
  <c r="Q71" i="109"/>
  <c r="W1639" i="109"/>
  <c r="X562" i="109"/>
  <c r="T2668" i="109"/>
  <c r="P180" i="110"/>
  <c r="N1004" i="112"/>
  <c r="S1587" i="109"/>
  <c r="W122" i="109"/>
  <c r="W1226" i="109"/>
  <c r="P3477" i="109"/>
  <c r="Y1894" i="109"/>
  <c r="P1286" i="112"/>
  <c r="M33" i="113"/>
  <c r="P2744" i="109"/>
  <c r="W3156" i="109"/>
  <c r="X236" i="109"/>
  <c r="S1649" i="109"/>
  <c r="X1225" i="109"/>
  <c r="V3503" i="109"/>
  <c r="W3074" i="109"/>
  <c r="P246" i="112"/>
  <c r="V2783" i="109"/>
  <c r="Q3705" i="109"/>
  <c r="R885" i="109"/>
  <c r="T418" i="109"/>
  <c r="Y534" i="109"/>
  <c r="N252" i="112"/>
  <c r="Q4154" i="109"/>
  <c r="P142" i="112"/>
  <c r="Q2430" i="112"/>
  <c r="O879" i="109"/>
  <c r="O50" i="109"/>
  <c r="M18" i="113"/>
  <c r="T1665" i="109"/>
  <c r="T537" i="109"/>
  <c r="R3394" i="109"/>
  <c r="N3159" i="109"/>
  <c r="N1037" i="112"/>
  <c r="U3374" i="109"/>
  <c r="U2257" i="109"/>
  <c r="X120" i="109"/>
  <c r="Q3435" i="109"/>
  <c r="Q1614" i="109"/>
  <c r="N1659" i="112"/>
  <c r="V3898" i="109"/>
  <c r="S1308" i="109"/>
  <c r="V3465" i="109"/>
  <c r="X852" i="109"/>
  <c r="Z3261" i="109"/>
  <c r="W438" i="109"/>
  <c r="P2003" i="112"/>
  <c r="X1538" i="109"/>
  <c r="N860" i="109"/>
  <c r="P2104" i="112"/>
  <c r="W3146" i="109"/>
  <c r="S1503" i="109"/>
  <c r="Z314" i="109"/>
  <c r="T3328" i="109"/>
  <c r="S2241" i="109"/>
  <c r="P2557" i="112"/>
  <c r="N812" i="109"/>
  <c r="Z3280" i="109"/>
  <c r="P3501" i="109"/>
  <c r="W1240" i="109"/>
  <c r="N639" i="112"/>
  <c r="S4216" i="109"/>
  <c r="U4052" i="109"/>
  <c r="U4093" i="109"/>
  <c r="N2040" i="109"/>
  <c r="Q425" i="109"/>
  <c r="Y1601" i="109"/>
  <c r="S545" i="109"/>
  <c r="R3727" i="109"/>
  <c r="S3470" i="109"/>
  <c r="V2357" i="109"/>
  <c r="O2745" i="109"/>
  <c r="V1525" i="109"/>
  <c r="O2153" i="112"/>
  <c r="P615" i="112"/>
  <c r="U822" i="109"/>
  <c r="N2838" i="109"/>
  <c r="L117" i="110"/>
  <c r="X3200" i="109"/>
  <c r="U3480" i="109"/>
  <c r="Z2546" i="109"/>
  <c r="N717" i="112"/>
  <c r="T1472" i="109"/>
  <c r="X2474" i="109"/>
  <c r="O1498" i="109"/>
  <c r="P54" i="109"/>
  <c r="O936" i="109"/>
  <c r="X4075" i="109"/>
  <c r="Q942" i="112"/>
  <c r="P2078" i="109"/>
  <c r="S2634" i="109"/>
  <c r="Y565" i="109"/>
  <c r="Y4103" i="109"/>
  <c r="T3877" i="109"/>
  <c r="P1177" i="112"/>
  <c r="U2004" i="109"/>
  <c r="U1474" i="109"/>
  <c r="N4302" i="109"/>
  <c r="W902" i="109"/>
  <c r="W903" i="109"/>
  <c r="N1450" i="112"/>
  <c r="X1971" i="109"/>
  <c r="W3829" i="109"/>
  <c r="Y450" i="109"/>
  <c r="O750" i="109"/>
  <c r="Y3057" i="109"/>
  <c r="T3691" i="109"/>
  <c r="Y3874" i="109"/>
  <c r="S4141" i="109"/>
  <c r="T456" i="109"/>
  <c r="P347" i="112"/>
  <c r="V4206" i="109"/>
  <c r="S2722" i="109"/>
  <c r="O3420" i="109"/>
  <c r="S804" i="109"/>
  <c r="T3662" i="109"/>
  <c r="P1426" i="112"/>
  <c r="P1279" i="112"/>
  <c r="S2610" i="109"/>
  <c r="N2116" i="109"/>
  <c r="V4019" i="109"/>
  <c r="W2844" i="109"/>
  <c r="Y3780" i="109"/>
  <c r="Q155" i="112"/>
  <c r="X858" i="109"/>
  <c r="Q852" i="112"/>
  <c r="Y594" i="109"/>
  <c r="T2378" i="109"/>
  <c r="O1479" i="109"/>
  <c r="T3487" i="109"/>
  <c r="Q1381" i="109"/>
  <c r="S158" i="110"/>
  <c r="U1203" i="109"/>
  <c r="P2091" i="109"/>
  <c r="R4148" i="109"/>
  <c r="S2045" i="109"/>
  <c r="S3160" i="109"/>
  <c r="W68" i="109"/>
  <c r="W3569" i="109"/>
  <c r="O2718" i="109"/>
  <c r="R3334" i="109"/>
  <c r="S1253" i="109"/>
  <c r="Q2218" i="109"/>
  <c r="W2415" i="109"/>
  <c r="Q53" i="109"/>
  <c r="Q237" i="112"/>
  <c r="V3787" i="109"/>
  <c r="V3792" i="109"/>
  <c r="N3381" i="109"/>
  <c r="R3682" i="109"/>
  <c r="N894" i="109"/>
  <c r="Q545" i="112"/>
  <c r="S2279" i="109"/>
  <c r="O2583" i="112"/>
  <c r="U2236" i="109"/>
  <c r="N618" i="112"/>
  <c r="Q2640" i="109"/>
  <c r="Q575" i="109"/>
  <c r="N2935" i="109"/>
  <c r="W2277" i="109"/>
  <c r="X1664" i="109"/>
  <c r="S1530" i="109"/>
  <c r="N257" i="109"/>
  <c r="U161" i="109"/>
  <c r="N131" i="109"/>
  <c r="R2220" i="109"/>
  <c r="O4233" i="109"/>
  <c r="W3138" i="109"/>
  <c r="O2656" i="109"/>
  <c r="N1985" i="112"/>
  <c r="U1496" i="109"/>
  <c r="N121" i="110"/>
  <c r="P385" i="112"/>
  <c r="S3042" i="109"/>
  <c r="Y2714" i="109"/>
  <c r="O2415" i="112"/>
  <c r="V771" i="109"/>
  <c r="O1119" i="109"/>
  <c r="S155" i="109"/>
  <c r="W1946" i="109"/>
  <c r="O913" i="109"/>
  <c r="N843" i="109"/>
  <c r="P1486" i="109"/>
  <c r="O772" i="109"/>
  <c r="O740" i="109"/>
  <c r="P1460" i="112"/>
  <c r="U4262" i="109"/>
  <c r="Y2411" i="109"/>
  <c r="U4163" i="109"/>
  <c r="O1554" i="109"/>
  <c r="W549" i="109"/>
  <c r="P818" i="112"/>
  <c r="U472" i="109"/>
  <c r="R1010" i="109"/>
  <c r="S1985" i="109"/>
  <c r="S1740" i="109"/>
  <c r="U3306" i="109"/>
  <c r="O3065" i="109"/>
  <c r="O1458" i="112"/>
  <c r="Y172" i="109"/>
  <c r="Q149" i="112"/>
  <c r="P47" i="110"/>
  <c r="R2729" i="112"/>
  <c r="T3318" i="109"/>
  <c r="Q503" i="109"/>
  <c r="U141" i="110"/>
  <c r="Q2341" i="109"/>
  <c r="P2558" i="109"/>
  <c r="U2079" i="109"/>
  <c r="Q2321" i="112"/>
  <c r="Q1363" i="109"/>
  <c r="O1246" i="112"/>
  <c r="O776" i="112"/>
  <c r="T3408" i="109"/>
  <c r="P1774" i="112"/>
  <c r="W3062" i="109"/>
  <c r="N424" i="109"/>
  <c r="O2450" i="112"/>
  <c r="X4106" i="109"/>
  <c r="O1585" i="109"/>
  <c r="V3333" i="109"/>
  <c r="V784" i="109"/>
  <c r="Y3478" i="109"/>
  <c r="N487" i="112"/>
  <c r="V2666" i="109"/>
  <c r="T1533" i="109"/>
  <c r="T400" i="109"/>
  <c r="N136" i="110"/>
  <c r="N1743" i="109"/>
  <c r="Y1561" i="109"/>
  <c r="T1668" i="109"/>
  <c r="P769" i="112"/>
  <c r="U1734" i="109"/>
  <c r="S2239" i="109"/>
  <c r="R3914" i="109"/>
  <c r="V3709" i="109"/>
  <c r="V3163" i="109"/>
  <c r="O1309" i="109"/>
  <c r="Q2083" i="109"/>
  <c r="S1942" i="109"/>
  <c r="R4201" i="109"/>
  <c r="S872" i="109"/>
  <c r="O2614" i="109"/>
  <c r="O2218" i="112"/>
  <c r="R3125" i="109"/>
  <c r="W2469" i="109"/>
  <c r="Y2035" i="109"/>
  <c r="U3363" i="109"/>
  <c r="W1624" i="109"/>
  <c r="Q1006" i="112"/>
  <c r="Y2965" i="109"/>
  <c r="W4159" i="109"/>
  <c r="X3748" i="109"/>
  <c r="X3755" i="109"/>
  <c r="L63" i="110"/>
  <c r="T3421" i="109"/>
  <c r="S770" i="109"/>
  <c r="O1280" i="109"/>
  <c r="O1162" i="109"/>
  <c r="P533" i="109"/>
  <c r="W1853" i="109"/>
  <c r="U2809" i="109"/>
  <c r="N3854" i="109"/>
  <c r="U4114" i="109"/>
  <c r="N2041" i="109"/>
  <c r="Y1325" i="109"/>
  <c r="Y239" i="109"/>
  <c r="T1718" i="109"/>
  <c r="T155" i="109"/>
  <c r="X1925" i="109"/>
  <c r="W3575" i="109"/>
  <c r="X2657" i="109"/>
  <c r="P2293" i="109"/>
  <c r="N2548" i="112"/>
  <c r="P1696" i="112"/>
  <c r="W132" i="109"/>
  <c r="V1564" i="109"/>
  <c r="O118" i="110"/>
  <c r="R3075" i="109"/>
  <c r="O1527" i="109"/>
  <c r="N2023" i="112"/>
  <c r="Y2429" i="109"/>
  <c r="R2650" i="109"/>
  <c r="P804" i="109"/>
  <c r="S3099" i="109"/>
  <c r="Q1936" i="112"/>
  <c r="P1619" i="112"/>
  <c r="Q1604" i="109"/>
  <c r="R2031" i="112"/>
  <c r="Y803" i="109"/>
  <c r="L9" i="110"/>
  <c r="Q1696" i="109"/>
  <c r="S246" i="109"/>
  <c r="N2435" i="112"/>
  <c r="N3831" i="109"/>
  <c r="W195" i="109"/>
  <c r="Y2777" i="109"/>
  <c r="Q2381" i="109"/>
  <c r="Q1517" i="112"/>
  <c r="N2706" i="112"/>
  <c r="N3448" i="109"/>
  <c r="R144" i="110"/>
  <c r="T2272" i="109"/>
  <c r="U3901" i="109"/>
  <c r="Q1683" i="109"/>
  <c r="W2281" i="109"/>
  <c r="Y3056" i="109"/>
  <c r="O2113" i="109"/>
  <c r="T1111" i="109"/>
  <c r="W1720" i="109"/>
  <c r="Y368" i="109"/>
  <c r="W264" i="109"/>
  <c r="Y998" i="109"/>
  <c r="R1132" i="112"/>
  <c r="Y3697" i="109"/>
  <c r="Q869" i="112"/>
  <c r="W1504" i="109"/>
  <c r="O238" i="112"/>
  <c r="R3330" i="109"/>
  <c r="W1843" i="109"/>
  <c r="X3476" i="109"/>
  <c r="O4145" i="109"/>
  <c r="W1642" i="109"/>
  <c r="V1323" i="109"/>
  <c r="N419" i="109"/>
  <c r="R3687" i="109"/>
  <c r="V1347" i="109"/>
  <c r="Q766" i="112"/>
  <c r="U3686" i="109"/>
  <c r="W2203" i="109"/>
  <c r="Q126" i="109"/>
  <c r="O2343" i="109"/>
  <c r="X390" i="109"/>
  <c r="T2829" i="109"/>
  <c r="N1130" i="109"/>
  <c r="U1358" i="109"/>
  <c r="T3530" i="109"/>
  <c r="V1130" i="109"/>
  <c r="N1228" i="109"/>
  <c r="X1614" i="109"/>
  <c r="O1188" i="112"/>
  <c r="R2522" i="112"/>
  <c r="Q4168" i="109"/>
  <c r="N4019" i="109"/>
  <c r="Y2690" i="109"/>
  <c r="Y1984" i="109"/>
  <c r="U4211" i="109"/>
  <c r="O2623" i="109"/>
  <c r="T2470" i="109"/>
  <c r="U1308" i="109"/>
  <c r="X3868" i="109"/>
  <c r="Y1888" i="109"/>
  <c r="T3296" i="109"/>
  <c r="W1615" i="109"/>
  <c r="R3371" i="109"/>
  <c r="N601" i="112"/>
  <c r="W130" i="109"/>
  <c r="N2631" i="109"/>
  <c r="P1878" i="109"/>
  <c r="X11" i="109"/>
  <c r="P2426" i="112"/>
  <c r="N790" i="109"/>
  <c r="Y1186" i="109"/>
  <c r="O1509" i="112"/>
  <c r="X2117" i="109"/>
  <c r="R2039" i="112"/>
  <c r="O2255" i="112"/>
  <c r="X3163" i="109"/>
  <c r="Y214" i="109"/>
  <c r="N413" i="109"/>
  <c r="T255" i="109"/>
  <c r="U3669" i="109"/>
  <c r="W43" i="109"/>
  <c r="W3130" i="109"/>
  <c r="P2387" i="112"/>
  <c r="Q3166" i="109"/>
  <c r="V3098" i="109"/>
  <c r="Y1210" i="109"/>
  <c r="O3460" i="109"/>
  <c r="R1676" i="109"/>
  <c r="T3571" i="109"/>
  <c r="V126" i="109"/>
  <c r="O1517" i="112"/>
  <c r="Q827" i="112"/>
  <c r="W39" i="109"/>
  <c r="U3175" i="109"/>
  <c r="R2749" i="112"/>
  <c r="Q4208" i="109"/>
  <c r="V1294" i="109"/>
  <c r="Q2627" i="112"/>
  <c r="X1854" i="109"/>
  <c r="P106" i="110"/>
  <c r="W1669" i="109"/>
  <c r="Q933" i="112"/>
  <c r="Q2581" i="109"/>
  <c r="X2939" i="109"/>
  <c r="O501" i="112"/>
  <c r="Q1179" i="112"/>
  <c r="O1465" i="109"/>
  <c r="Y89" i="109"/>
  <c r="R1840" i="109"/>
  <c r="W1550" i="109"/>
  <c r="Q4302" i="109"/>
  <c r="N250" i="109"/>
  <c r="Y1912" i="109"/>
  <c r="R2466" i="109"/>
  <c r="P2835" i="109"/>
  <c r="W4172" i="109"/>
  <c r="X594" i="109"/>
  <c r="N3292" i="109"/>
  <c r="N3573" i="109"/>
  <c r="Q1963" i="112"/>
  <c r="Y3783" i="109"/>
  <c r="O632" i="112"/>
  <c r="T1470" i="109"/>
  <c r="R2809" i="109"/>
  <c r="Y539" i="109"/>
  <c r="Q1289" i="109"/>
  <c r="X2984" i="109"/>
  <c r="R2273" i="109"/>
  <c r="S2254" i="109"/>
  <c r="U163" i="109"/>
  <c r="Z3607" i="109"/>
  <c r="Q2096" i="109"/>
  <c r="N1275" i="109"/>
  <c r="N2461" i="112"/>
  <c r="N52" i="109"/>
  <c r="Q4028" i="109"/>
  <c r="P1032" i="112"/>
  <c r="N2823" i="109"/>
  <c r="P2763" i="109"/>
  <c r="W2042" i="109"/>
  <c r="P3158" i="109"/>
  <c r="T3013" i="109"/>
  <c r="V3110" i="109"/>
  <c r="Q1318" i="112"/>
  <c r="O509" i="112"/>
  <c r="Q2418" i="109"/>
  <c r="N3184" i="109"/>
  <c r="O3071" i="109"/>
  <c r="Q1151" i="109"/>
  <c r="N144" i="112"/>
  <c r="R944" i="109"/>
  <c r="Y4278" i="109"/>
  <c r="T3330" i="109"/>
  <c r="V269" i="109"/>
  <c r="R1470" i="109"/>
  <c r="W2605" i="109"/>
  <c r="X3310" i="109"/>
  <c r="P370" i="112"/>
  <c r="V4208" i="109"/>
  <c r="X1566" i="109"/>
  <c r="V2987" i="109"/>
  <c r="U488" i="109"/>
  <c r="S1465" i="109"/>
  <c r="S2116" i="109"/>
  <c r="P3390" i="109"/>
  <c r="O1991" i="109"/>
  <c r="P1674" i="109"/>
  <c r="O2991" i="109"/>
  <c r="N1897" i="112"/>
  <c r="Y84" i="109"/>
  <c r="R3082" i="109"/>
  <c r="N1202" i="109"/>
  <c r="W515" i="109"/>
  <c r="O528" i="109"/>
  <c r="Y867" i="109"/>
  <c r="P763" i="109"/>
  <c r="V2282" i="109"/>
  <c r="X1482" i="109"/>
  <c r="S3127" i="109"/>
  <c r="Q2781" i="109"/>
  <c r="T2804" i="109"/>
  <c r="O2221" i="109"/>
  <c r="S1268" i="109"/>
  <c r="O1175" i="112"/>
  <c r="X3551" i="109"/>
  <c r="P2664" i="109"/>
  <c r="S3763" i="109"/>
  <c r="N1387" i="109"/>
  <c r="V1645" i="109"/>
  <c r="T292" i="109"/>
  <c r="N2091" i="109"/>
  <c r="U2713" i="109"/>
  <c r="Q2319" i="109"/>
  <c r="X962" i="109"/>
  <c r="N274" i="109"/>
  <c r="N2431" i="112"/>
  <c r="V162" i="109"/>
  <c r="L160" i="110"/>
  <c r="S1464" i="109"/>
  <c r="Q492" i="109"/>
  <c r="O3105" i="109"/>
  <c r="S2353" i="109"/>
  <c r="N238" i="109"/>
  <c r="T3389" i="109"/>
  <c r="O143" i="109"/>
  <c r="O2394" i="112"/>
  <c r="N3828" i="109"/>
  <c r="R3207" i="109"/>
  <c r="V2689" i="109"/>
  <c r="X1859" i="109"/>
  <c r="V3420" i="109"/>
  <c r="W4098" i="109"/>
  <c r="M91" i="110"/>
  <c r="V508" i="109"/>
  <c r="Q267" i="112"/>
  <c r="Q608" i="109"/>
  <c r="R1468" i="109"/>
  <c r="O2617" i="109"/>
  <c r="Y2436" i="109"/>
  <c r="P2032" i="109"/>
  <c r="T2276" i="109"/>
  <c r="T2586" i="109"/>
  <c r="U738" i="109"/>
  <c r="Y2593" i="109"/>
  <c r="J86" i="113"/>
  <c r="Q2657" i="112"/>
  <c r="R2734" i="109"/>
  <c r="T253" i="109"/>
  <c r="U4034" i="109"/>
  <c r="N2745" i="109"/>
  <c r="R47" i="109"/>
  <c r="N130" i="109"/>
  <c r="W265" i="109"/>
  <c r="N1219" i="109"/>
  <c r="O3886" i="109"/>
  <c r="P2326" i="112"/>
  <c r="O3564" i="109"/>
  <c r="P810" i="112"/>
  <c r="J99" i="113"/>
  <c r="R38" i="109"/>
  <c r="V410" i="109"/>
  <c r="V3857" i="109"/>
  <c r="V3910" i="109"/>
  <c r="R892" i="112"/>
  <c r="Q868" i="112"/>
  <c r="P161" i="112"/>
  <c r="Q3699" i="109"/>
  <c r="T1654" i="109"/>
  <c r="Q2047" i="109"/>
  <c r="Q1101" i="112"/>
  <c r="U1551" i="109"/>
  <c r="P2483" i="112"/>
  <c r="V2691" i="109"/>
  <c r="S4181" i="109"/>
  <c r="Q55" i="112"/>
  <c r="Z2909" i="109"/>
  <c r="U1225" i="109"/>
  <c r="N3857" i="109"/>
  <c r="N1160" i="109"/>
  <c r="Q2006" i="109"/>
  <c r="R1877" i="109"/>
  <c r="S2651" i="109"/>
  <c r="O1714" i="112"/>
  <c r="P1917" i="112"/>
  <c r="T3777" i="109"/>
  <c r="V91" i="109"/>
  <c r="S438" i="109"/>
  <c r="V4024" i="109"/>
  <c r="N1904" i="109"/>
  <c r="P3334" i="109"/>
  <c r="P1617" i="109"/>
  <c r="P1311" i="109"/>
  <c r="X591" i="109"/>
  <c r="W385" i="109"/>
  <c r="U610" i="109"/>
  <c r="O954" i="109"/>
  <c r="L67" i="110"/>
  <c r="R3331" i="109"/>
  <c r="U395" i="109"/>
  <c r="T22" i="109"/>
  <c r="W425" i="109"/>
  <c r="P2465" i="112"/>
  <c r="R180" i="110"/>
  <c r="U554" i="109"/>
  <c r="Q1294" i="112"/>
  <c r="Q833" i="112"/>
  <c r="T1159" i="109"/>
  <c r="X3048" i="109"/>
  <c r="V648" i="109"/>
  <c r="X3893" i="109"/>
  <c r="S3689" i="109"/>
  <c r="M102" i="113"/>
  <c r="R3724" i="109"/>
  <c r="L74" i="113"/>
  <c r="U1914" i="109"/>
  <c r="K106" i="110"/>
  <c r="U3422" i="109"/>
  <c r="Q616" i="112"/>
  <c r="X2030" i="109"/>
  <c r="N1943" i="112"/>
  <c r="P2080" i="109"/>
  <c r="Z3232" i="109"/>
  <c r="J73" i="113"/>
  <c r="U2756" i="109"/>
  <c r="Q1904" i="109"/>
  <c r="O1953" i="109"/>
  <c r="T1315" i="109"/>
  <c r="Q1935" i="112"/>
  <c r="P119" i="112"/>
  <c r="N2616" i="112"/>
  <c r="N2104" i="112"/>
  <c r="X582" i="109"/>
  <c r="Y1593" i="109"/>
  <c r="X3469" i="109"/>
  <c r="O2573" i="109"/>
  <c r="T1105" i="109"/>
  <c r="J63" i="113"/>
  <c r="Q1748" i="109"/>
  <c r="T2297" i="109"/>
  <c r="Q841" i="109"/>
  <c r="V1343" i="109"/>
  <c r="V584" i="109"/>
  <c r="Q3152" i="109"/>
  <c r="R2663" i="109"/>
  <c r="L52" i="110"/>
  <c r="Y1265" i="109"/>
  <c r="U858" i="109"/>
  <c r="Q1661" i="109"/>
  <c r="W513" i="109"/>
  <c r="P1359" i="109"/>
  <c r="T4058" i="109"/>
  <c r="R3434" i="109"/>
  <c r="O3885" i="109"/>
  <c r="X1016" i="109"/>
  <c r="U3357" i="109"/>
  <c r="R870" i="109"/>
  <c r="N1264" i="109"/>
  <c r="Y1541" i="109"/>
  <c r="S169" i="110"/>
  <c r="R2820" i="109"/>
  <c r="V1975" i="109"/>
  <c r="J27" i="113"/>
  <c r="O1200" i="109"/>
  <c r="V1540" i="109"/>
  <c r="Z2132" i="109"/>
  <c r="U2194" i="109"/>
  <c r="O787" i="109"/>
  <c r="P1857" i="112"/>
  <c r="S2020" i="109"/>
  <c r="N2163" i="112"/>
  <c r="T3714" i="109"/>
  <c r="N325" i="112"/>
  <c r="V3751" i="109"/>
  <c r="R113" i="109"/>
  <c r="P2542" i="112"/>
  <c r="S967" i="109"/>
  <c r="P1928" i="109"/>
  <c r="O513" i="109"/>
  <c r="W121" i="109"/>
  <c r="X4206" i="109"/>
  <c r="P355" i="112"/>
  <c r="P1435" i="112"/>
  <c r="T4184" i="109"/>
  <c r="Q3143" i="109"/>
  <c r="W2248" i="109"/>
  <c r="X487" i="109"/>
  <c r="P872" i="112"/>
  <c r="Y2221" i="109"/>
  <c r="N1221" i="109"/>
  <c r="M73" i="113"/>
  <c r="R2720" i="112"/>
  <c r="R1131" i="109"/>
  <c r="N3402" i="109"/>
  <c r="V3173" i="109"/>
  <c r="P2105" i="112"/>
  <c r="S2618" i="109"/>
  <c r="T3051" i="109"/>
  <c r="Q3096" i="109"/>
  <c r="N1705" i="112"/>
  <c r="R934" i="109"/>
  <c r="R3360" i="109"/>
  <c r="Y2344" i="109"/>
  <c r="W1892" i="109"/>
  <c r="X2940" i="109"/>
  <c r="S627" i="109"/>
  <c r="N1633" i="109"/>
  <c r="V3699" i="109"/>
  <c r="X2434" i="109"/>
  <c r="Q795" i="112"/>
  <c r="Y1574" i="109"/>
  <c r="Q629" i="109"/>
  <c r="Q2977" i="109"/>
  <c r="N66" i="109"/>
  <c r="W1594" i="109"/>
  <c r="R1332" i="109"/>
  <c r="T3937" i="109"/>
  <c r="S3408" i="109"/>
  <c r="T2614" i="109"/>
  <c r="P1330" i="109"/>
  <c r="N2403" i="109"/>
  <c r="O749" i="112"/>
  <c r="Q613" i="112"/>
  <c r="O423" i="109"/>
  <c r="Q602" i="109"/>
  <c r="Y59" i="109"/>
  <c r="N1294" i="112"/>
  <c r="W778" i="109"/>
  <c r="T3762" i="109"/>
  <c r="Q897" i="109"/>
  <c r="W4156" i="109"/>
  <c r="K65" i="113"/>
  <c r="Y208" i="109"/>
  <c r="R2310" i="109"/>
  <c r="N43" i="109"/>
  <c r="T2082" i="109"/>
  <c r="Y941" i="109"/>
  <c r="W996" i="109"/>
  <c r="P3316" i="109"/>
  <c r="T159" i="110"/>
  <c r="V166" i="109"/>
  <c r="X1606" i="109"/>
  <c r="P2364" i="109"/>
  <c r="O2042" i="109"/>
  <c r="O103" i="109"/>
  <c r="Z1071" i="109"/>
  <c r="N173" i="110"/>
  <c r="R3189" i="109"/>
  <c r="U2585" i="109"/>
  <c r="P2029" i="109"/>
  <c r="R2725" i="109"/>
  <c r="O552" i="112"/>
  <c r="P3037" i="109"/>
  <c r="Q928" i="109"/>
  <c r="W3726" i="109"/>
  <c r="U1226" i="109"/>
  <c r="T529" i="109"/>
  <c r="Q3517" i="109"/>
  <c r="R800" i="109"/>
  <c r="X1496" i="109"/>
  <c r="Z670" i="109"/>
  <c r="W3308" i="109"/>
  <c r="T735" i="109"/>
  <c r="W3502" i="109"/>
  <c r="R452" i="112"/>
  <c r="P620" i="112"/>
  <c r="R4073" i="109"/>
  <c r="S607" i="109"/>
  <c r="W1361" i="109"/>
  <c r="O451" i="109"/>
  <c r="T1878" i="109"/>
  <c r="X140" i="109"/>
  <c r="O1418" i="112"/>
  <c r="V3757" i="109"/>
  <c r="T774" i="109"/>
  <c r="X2664" i="109"/>
  <c r="O2253" i="112"/>
  <c r="P4054" i="109"/>
  <c r="J172" i="113"/>
  <c r="T904" i="109"/>
  <c r="N330" i="112"/>
  <c r="X4127" i="109"/>
  <c r="S2297" i="109"/>
  <c r="T2969" i="109"/>
  <c r="W2978" i="109"/>
  <c r="R2493" i="112"/>
  <c r="V117" i="109"/>
  <c r="T3666" i="109"/>
  <c r="N208" i="109"/>
  <c r="W2324" i="109"/>
  <c r="X1346" i="109"/>
  <c r="V3822" i="109"/>
  <c r="Q2436" i="109"/>
  <c r="X1310" i="109"/>
  <c r="N2106" i="109"/>
  <c r="W1958" i="109"/>
  <c r="T142" i="109"/>
  <c r="P1588" i="109"/>
  <c r="P1614" i="109"/>
  <c r="T4094" i="109"/>
  <c r="Y2744" i="109"/>
  <c r="O746" i="109"/>
  <c r="S783" i="109"/>
  <c r="O535" i="109"/>
  <c r="V78" i="109"/>
  <c r="N1859" i="112"/>
  <c r="Y3513" i="109"/>
  <c r="R4056" i="109"/>
  <c r="U409" i="109"/>
  <c r="N123" i="109"/>
  <c r="Z2866" i="109"/>
  <c r="U2821" i="109"/>
  <c r="O2620" i="112"/>
  <c r="Y3396" i="109"/>
  <c r="O346" i="112"/>
  <c r="U276" i="109"/>
  <c r="O2555" i="112"/>
  <c r="Q1325" i="109"/>
  <c r="Q1457" i="112"/>
  <c r="V3347" i="109"/>
  <c r="U2302" i="109"/>
  <c r="Q9" i="112"/>
  <c r="Z2501" i="109"/>
  <c r="Y2385" i="109"/>
  <c r="U242" i="109"/>
  <c r="O3098" i="109"/>
  <c r="P776" i="112"/>
  <c r="P881" i="109"/>
  <c r="P1265" i="112"/>
  <c r="X799" i="109"/>
  <c r="Q18" i="112"/>
  <c r="N1991" i="109"/>
  <c r="U2312" i="109"/>
  <c r="V2433" i="109"/>
  <c r="Q408" i="112"/>
  <c r="S1299" i="109"/>
  <c r="X1311" i="109"/>
  <c r="Y3685" i="109"/>
  <c r="U2840" i="109"/>
  <c r="R1936" i="109"/>
  <c r="P2572" i="109"/>
  <c r="X2019" i="109"/>
  <c r="T138" i="109"/>
  <c r="P450" i="109"/>
  <c r="U774" i="109"/>
  <c r="W3889" i="109"/>
  <c r="U1925" i="109"/>
  <c r="Z1090" i="109"/>
  <c r="S184" i="109"/>
  <c r="N1652" i="112"/>
  <c r="R39" i="109"/>
  <c r="W4142" i="109"/>
  <c r="N1234" i="109"/>
  <c r="Y973" i="109"/>
  <c r="R201" i="112"/>
  <c r="O1285" i="112"/>
  <c r="P1257" i="109"/>
  <c r="Q4254" i="109"/>
  <c r="U4160" i="109"/>
  <c r="Q2461" i="112"/>
  <c r="Y43" i="109"/>
  <c r="X2424" i="109"/>
  <c r="Q2454" i="112"/>
  <c r="N3751" i="109"/>
  <c r="U3705" i="109"/>
  <c r="S985" i="109"/>
  <c r="U1544" i="109"/>
  <c r="X31" i="109"/>
  <c r="R1682" i="109"/>
  <c r="Y4308" i="109"/>
  <c r="U603" i="109"/>
  <c r="T247" i="109"/>
  <c r="R3846" i="109"/>
  <c r="N389" i="112"/>
  <c r="P1095" i="112"/>
  <c r="R3677" i="109"/>
  <c r="W2005" i="109"/>
  <c r="P1967" i="112"/>
  <c r="W970" i="109"/>
  <c r="R1291" i="109"/>
  <c r="X2403" i="109"/>
  <c r="N2321" i="112"/>
  <c r="Q4173" i="109"/>
  <c r="T3578" i="109"/>
  <c r="Z1429" i="109"/>
  <c r="P2333" i="112"/>
  <c r="P984" i="112"/>
  <c r="V2808" i="109"/>
  <c r="V2615" i="109"/>
  <c r="V1351" i="109"/>
  <c r="S196" i="109"/>
  <c r="W3660" i="109"/>
  <c r="N3575" i="109"/>
  <c r="T2271" i="109"/>
  <c r="Y1300" i="109"/>
  <c r="W4234" i="109"/>
  <c r="V1014" i="109"/>
  <c r="Y3713" i="109"/>
  <c r="Y1893" i="109"/>
  <c r="S3106" i="109"/>
  <c r="X3324" i="109"/>
  <c r="V3404" i="109"/>
  <c r="R2203" i="109"/>
  <c r="X2062" i="109"/>
  <c r="L58" i="110"/>
  <c r="W2350" i="109"/>
  <c r="R2738" i="112"/>
  <c r="Y1882" i="109"/>
  <c r="Y2258" i="109"/>
  <c r="S1696" i="109"/>
  <c r="Q1670" i="109"/>
  <c r="Q1887" i="109"/>
  <c r="Q1290" i="112"/>
  <c r="Y1572" i="109"/>
  <c r="R434" i="109"/>
  <c r="Q2240" i="109"/>
  <c r="W1900" i="109"/>
  <c r="R1356" i="112"/>
  <c r="W276" i="109"/>
  <c r="K177" i="110"/>
  <c r="J128" i="113"/>
  <c r="P1384" i="109"/>
  <c r="V3884" i="109"/>
  <c r="X2111" i="109"/>
  <c r="N2451" i="112"/>
  <c r="N1073" i="112"/>
  <c r="O1149" i="109"/>
  <c r="V4218" i="109"/>
  <c r="T4089" i="109"/>
  <c r="O3139" i="109"/>
  <c r="X784" i="109"/>
  <c r="X2692" i="109"/>
  <c r="V2260" i="109"/>
  <c r="X1612" i="109"/>
  <c r="N3658" i="109"/>
  <c r="N101" i="109"/>
  <c r="U2824" i="109"/>
  <c r="N1239" i="109"/>
  <c r="X3316" i="109"/>
  <c r="T4275" i="109"/>
  <c r="R826" i="109"/>
  <c r="S3443" i="109"/>
  <c r="P2254" i="109"/>
  <c r="O2221" i="112"/>
  <c r="U630" i="109"/>
  <c r="Y2569" i="109"/>
  <c r="V1876" i="109"/>
  <c r="R1710" i="109"/>
  <c r="R1583" i="112"/>
  <c r="W1830" i="109"/>
  <c r="R60" i="110"/>
  <c r="P30" i="112"/>
  <c r="Q3657" i="109"/>
  <c r="Q4079" i="109"/>
  <c r="P234" i="109"/>
  <c r="R3013" i="109"/>
  <c r="P3740" i="109"/>
  <c r="R1101" i="109"/>
  <c r="N2700" i="112"/>
  <c r="W3776" i="109"/>
  <c r="S2379" i="109"/>
  <c r="R435" i="112"/>
  <c r="O464" i="109"/>
  <c r="W4080" i="109"/>
  <c r="V3457" i="109"/>
  <c r="Q1620" i="109"/>
  <c r="O729" i="112"/>
  <c r="U420" i="109"/>
  <c r="O1919" i="109"/>
  <c r="S4239" i="109"/>
  <c r="V1146" i="109"/>
  <c r="Y3927" i="109"/>
  <c r="T1936" i="109"/>
  <c r="T1994" i="109"/>
  <c r="R2763" i="109"/>
  <c r="N2322" i="112"/>
  <c r="Y2927" i="109"/>
  <c r="N4150" i="109"/>
  <c r="P1882" i="109"/>
  <c r="P611" i="109"/>
  <c r="N806" i="109"/>
  <c r="Y3429" i="109"/>
  <c r="J50" i="113"/>
  <c r="X1260" i="109"/>
  <c r="Y93" i="109"/>
  <c r="P164" i="109"/>
  <c r="Y2247" i="109"/>
  <c r="O21" i="109"/>
  <c r="Q3568" i="109"/>
  <c r="V3367" i="109"/>
  <c r="X1564" i="109"/>
  <c r="X600" i="109"/>
  <c r="X983" i="109"/>
  <c r="N531" i="112"/>
  <c r="O2108" i="109"/>
  <c r="W3033" i="109"/>
  <c r="Z4360" i="109"/>
  <c r="N1651" i="112"/>
  <c r="R2722" i="112"/>
  <c r="P833" i="112"/>
  <c r="Q1767" i="112"/>
  <c r="Q2135" i="112"/>
  <c r="U3681" i="109"/>
  <c r="S2656" i="109"/>
  <c r="S2334" i="109"/>
  <c r="P626" i="112"/>
  <c r="P2110" i="112"/>
  <c r="Q2689" i="112"/>
  <c r="V4091" i="109"/>
  <c r="O2749" i="109"/>
  <c r="O2572" i="112"/>
  <c r="N1080" i="112"/>
  <c r="V4271" i="109"/>
  <c r="O620" i="112"/>
  <c r="T808" i="109"/>
  <c r="N2592" i="112"/>
  <c r="W3683" i="109"/>
  <c r="N1236" i="109"/>
  <c r="P1579" i="109"/>
  <c r="V2325" i="109"/>
  <c r="N54" i="112"/>
  <c r="O3557" i="109"/>
  <c r="R3570" i="109"/>
  <c r="U134" i="109"/>
  <c r="O108" i="109"/>
  <c r="V1480" i="109"/>
  <c r="P1479" i="109"/>
  <c r="N3794" i="109"/>
  <c r="P1972" i="112"/>
  <c r="W1609" i="109"/>
  <c r="R1581" i="112"/>
  <c r="Q2597" i="109"/>
  <c r="Z3646" i="109"/>
  <c r="Q3704" i="109"/>
  <c r="Q2128" i="112"/>
  <c r="U3886" i="109"/>
  <c r="Q1753" i="112"/>
  <c r="W2775" i="109"/>
  <c r="V4287" i="109"/>
  <c r="U4108" i="109"/>
  <c r="U1252" i="109"/>
  <c r="N1173" i="109"/>
  <c r="Z4343" i="109"/>
  <c r="S60" i="110"/>
  <c r="P710" i="112"/>
  <c r="N2081" i="112"/>
  <c r="V2842" i="109"/>
  <c r="P1234" i="109"/>
  <c r="S931" i="109"/>
  <c r="P874" i="112"/>
  <c r="S3788" i="109"/>
  <c r="N2151" i="112"/>
  <c r="P3840" i="109"/>
  <c r="T469" i="109"/>
  <c r="Q3146" i="109"/>
  <c r="O2824" i="109"/>
  <c r="S2251" i="109"/>
  <c r="V1486" i="109"/>
  <c r="Q1515" i="109"/>
  <c r="Q2481" i="109"/>
  <c r="V1226" i="109"/>
  <c r="O2474" i="112"/>
  <c r="Q2313" i="109"/>
  <c r="N888" i="109"/>
  <c r="V1287" i="109"/>
  <c r="U2955" i="109"/>
  <c r="W851" i="109"/>
  <c r="V3868" i="109"/>
  <c r="O1246" i="109"/>
  <c r="S3720" i="109"/>
  <c r="Y1584" i="109"/>
  <c r="X3521" i="109"/>
  <c r="P61" i="109"/>
  <c r="R3463" i="109"/>
  <c r="X3366" i="109"/>
  <c r="W3799" i="109"/>
  <c r="R1731" i="109"/>
  <c r="Q294" i="112"/>
  <c r="T3406" i="109"/>
  <c r="T216" i="109"/>
  <c r="Q2582" i="109"/>
  <c r="O3379" i="109"/>
  <c r="N188" i="109"/>
  <c r="O2608" i="112"/>
  <c r="X2571" i="109"/>
  <c r="N697" i="112"/>
  <c r="U3551" i="109"/>
  <c r="J115" i="113"/>
  <c r="W2074" i="109"/>
  <c r="W915" i="109"/>
  <c r="Q2699" i="112"/>
  <c r="P2318" i="112"/>
  <c r="V2237" i="109"/>
  <c r="T3521" i="109"/>
  <c r="P2399" i="109"/>
  <c r="W119" i="109"/>
  <c r="Q4255" i="109"/>
  <c r="O1493" i="112"/>
  <c r="W2426" i="109"/>
  <c r="U3182" i="109"/>
  <c r="O106" i="110"/>
  <c r="N2683" i="109"/>
  <c r="U1705" i="109"/>
  <c r="Y3788" i="109"/>
  <c r="N2797" i="109"/>
  <c r="V3524" i="109"/>
  <c r="Q2208" i="109"/>
  <c r="X937" i="109"/>
  <c r="U1660" i="109"/>
  <c r="W164" i="109"/>
  <c r="S3143" i="109"/>
  <c r="Y4039" i="109"/>
  <c r="Q477" i="109"/>
  <c r="N1862" i="112"/>
  <c r="N2415" i="109"/>
  <c r="R2002" i="109"/>
  <c r="P85" i="109"/>
  <c r="U964" i="109"/>
  <c r="P2705" i="109"/>
  <c r="N1857" i="112"/>
  <c r="P406" i="109"/>
  <c r="P1220" i="112"/>
  <c r="X1743" i="109"/>
  <c r="P2274" i="109"/>
  <c r="T3381" i="109"/>
  <c r="N1664" i="112"/>
  <c r="S127" i="109"/>
  <c r="Q1284" i="109"/>
  <c r="O1692" i="112"/>
  <c r="O2408" i="109"/>
  <c r="V3326" i="109"/>
  <c r="Q1501" i="112"/>
  <c r="Z1449" i="109"/>
  <c r="O2178" i="112"/>
  <c r="R293" i="109"/>
  <c r="O377" i="112"/>
  <c r="Q1405" i="112"/>
  <c r="U2195" i="109"/>
  <c r="Q798" i="112"/>
  <c r="O2601" i="112"/>
  <c r="O1849" i="109"/>
  <c r="P3021" i="109"/>
  <c r="Y3500" i="109"/>
  <c r="U1170" i="109"/>
  <c r="U2223" i="109"/>
  <c r="Q2980" i="109"/>
  <c r="X1362" i="109"/>
  <c r="W2607" i="109"/>
  <c r="S394" i="109"/>
  <c r="V1219" i="109"/>
  <c r="V1842" i="109"/>
  <c r="U96" i="109"/>
  <c r="N2532" i="112"/>
  <c r="W3832" i="109"/>
  <c r="O180" i="109"/>
  <c r="R2222" i="109"/>
  <c r="Q3756" i="109"/>
  <c r="Q3306" i="109"/>
  <c r="R51" i="109"/>
  <c r="O2564" i="109"/>
  <c r="T3928" i="109"/>
  <c r="K58" i="110"/>
  <c r="O739" i="112"/>
  <c r="V1180" i="109"/>
  <c r="Z2887" i="109"/>
  <c r="O309" i="112"/>
  <c r="Q482" i="112"/>
  <c r="O1063" i="112"/>
  <c r="N93" i="112"/>
  <c r="Q803" i="109"/>
  <c r="X1343" i="109"/>
  <c r="T962" i="109"/>
  <c r="X283" i="109"/>
  <c r="Q1873" i="109"/>
  <c r="X1318" i="109"/>
  <c r="O214" i="109"/>
  <c r="X477" i="109"/>
  <c r="Q829" i="112"/>
  <c r="N3325" i="109"/>
  <c r="P735" i="109"/>
  <c r="Y3363" i="109"/>
  <c r="P4285" i="109"/>
  <c r="N1544" i="112"/>
  <c r="O1880" i="109"/>
  <c r="N249" i="109"/>
  <c r="T4092" i="109"/>
  <c r="W2941" i="109"/>
  <c r="U1957" i="109"/>
  <c r="W1135" i="109"/>
  <c r="X3199" i="109"/>
  <c r="U2221" i="109"/>
  <c r="U2214" i="109"/>
  <c r="S4189" i="109"/>
  <c r="P2706" i="112"/>
  <c r="S3123" i="109"/>
  <c r="S138" i="109"/>
  <c r="R2793" i="109"/>
  <c r="X1913" i="109"/>
  <c r="S2360" i="109"/>
  <c r="P751" i="112"/>
  <c r="U596" i="109"/>
  <c r="N866" i="112"/>
  <c r="V2712" i="109"/>
  <c r="V209" i="109"/>
  <c r="U3382" i="109"/>
  <c r="T3066" i="109"/>
  <c r="V195" i="109"/>
  <c r="X3687" i="109"/>
  <c r="R1957" i="109"/>
  <c r="O957" i="109"/>
  <c r="N2945" i="109"/>
  <c r="P525" i="112"/>
  <c r="R3000" i="109"/>
  <c r="U1514" i="109"/>
  <c r="T153" i="110"/>
  <c r="W4067" i="109"/>
  <c r="P36" i="110"/>
  <c r="T120" i="109"/>
  <c r="W795" i="109"/>
  <c r="O472" i="112"/>
  <c r="S765" i="109"/>
  <c r="W2996" i="109"/>
  <c r="Y2339" i="109"/>
  <c r="Y617" i="109"/>
  <c r="N3576" i="109"/>
  <c r="R2070" i="112"/>
  <c r="R963" i="109"/>
  <c r="R3034" i="109"/>
  <c r="T1127" i="109"/>
  <c r="Q1634" i="109"/>
  <c r="W735" i="109"/>
  <c r="Q3050" i="109"/>
  <c r="O775" i="109"/>
  <c r="Q231" i="109"/>
  <c r="V1493" i="109"/>
  <c r="N2570" i="112"/>
  <c r="S4150" i="109"/>
  <c r="Y1988" i="109"/>
  <c r="U3071" i="109"/>
  <c r="M93" i="110"/>
  <c r="X2440" i="109"/>
  <c r="R1295" i="109"/>
  <c r="Q646" i="109"/>
  <c r="T3511" i="109"/>
  <c r="O1760" i="112"/>
  <c r="U1567" i="109"/>
  <c r="T3657" i="109"/>
  <c r="W1549" i="109"/>
  <c r="X2584" i="109"/>
  <c r="P190" i="109"/>
  <c r="R2278" i="112"/>
  <c r="V3379" i="109"/>
  <c r="N1095" i="112"/>
  <c r="S1188" i="109"/>
  <c r="M83" i="113"/>
  <c r="W963" i="109"/>
  <c r="P2640" i="109"/>
  <c r="Y2252" i="109"/>
  <c r="U484" i="109"/>
  <c r="N4276" i="109"/>
  <c r="Y215" i="109"/>
  <c r="Y3155" i="109"/>
  <c r="Q1198" i="112"/>
  <c r="U4123" i="109"/>
  <c r="R2778" i="109"/>
  <c r="N2194" i="109"/>
  <c r="Y2997" i="109"/>
  <c r="T2421" i="109"/>
  <c r="W3346" i="109"/>
  <c r="Q1259" i="109"/>
  <c r="V2303" i="109"/>
  <c r="V401" i="109"/>
  <c r="U1297" i="109"/>
  <c r="X4283" i="109"/>
  <c r="Y2982" i="109"/>
  <c r="Y2572" i="109"/>
  <c r="O1734" i="112"/>
  <c r="Q176" i="109"/>
  <c r="P1735" i="112"/>
  <c r="Q1190" i="112"/>
  <c r="U4098" i="109"/>
  <c r="O3459" i="109"/>
  <c r="S30" i="110"/>
  <c r="U2745" i="109"/>
  <c r="Q3665" i="109"/>
  <c r="L34" i="113"/>
  <c r="P279" i="112"/>
  <c r="P1530" i="109"/>
  <c r="S2112" i="109"/>
  <c r="P1496" i="109"/>
  <c r="O1607" i="109"/>
  <c r="S2391" i="109"/>
  <c r="Y1216" i="109"/>
  <c r="R143" i="109"/>
  <c r="P2107" i="112"/>
  <c r="Q4035" i="109"/>
  <c r="U2100" i="109"/>
  <c r="P177" i="112"/>
  <c r="R2292" i="109"/>
  <c r="Q775" i="112"/>
  <c r="Q2712" i="112"/>
  <c r="U2346" i="109"/>
  <c r="T4086" i="109"/>
  <c r="T3329" i="109"/>
  <c r="P3823" i="109"/>
  <c r="N1921" i="112"/>
  <c r="R930" i="109"/>
  <c r="Y1112" i="109"/>
  <c r="R2662" i="109"/>
  <c r="V1008" i="109"/>
  <c r="Y1640" i="109"/>
  <c r="Y1704" i="109"/>
  <c r="V2991" i="109"/>
  <c r="T4117" i="109"/>
  <c r="O864" i="112"/>
  <c r="W2699" i="109"/>
  <c r="R3449" i="109"/>
  <c r="S1105" i="109"/>
  <c r="Y1702" i="109"/>
  <c r="X3728" i="109"/>
  <c r="Q1856" i="109"/>
  <c r="U2959" i="109"/>
  <c r="U1661" i="109"/>
  <c r="X2303" i="109"/>
  <c r="O3552" i="109"/>
  <c r="O4038" i="109"/>
  <c r="P1742" i="112"/>
  <c r="V3370" i="109"/>
  <c r="N3837" i="109"/>
  <c r="S4169" i="109"/>
  <c r="W2619" i="109"/>
  <c r="Z2902" i="109"/>
  <c r="P55" i="112"/>
  <c r="X407" i="109"/>
  <c r="T2789" i="109"/>
  <c r="Q2231" i="109"/>
  <c r="T2305" i="109"/>
  <c r="P1285" i="112"/>
  <c r="Y3437" i="109"/>
  <c r="X3296" i="109"/>
  <c r="S826" i="109"/>
  <c r="N829" i="112"/>
  <c r="V3390" i="109"/>
  <c r="P4225" i="109"/>
  <c r="Q549" i="112"/>
  <c r="S3024" i="109"/>
  <c r="T2975" i="109"/>
  <c r="U3800" i="109"/>
  <c r="O3887" i="109"/>
  <c r="O3819" i="109"/>
  <c r="S1709" i="109"/>
  <c r="V550" i="109"/>
  <c r="Q273" i="112"/>
  <c r="R2322" i="109"/>
  <c r="J167" i="113"/>
  <c r="U170" i="110"/>
  <c r="N3098" i="109"/>
  <c r="V1631" i="109"/>
  <c r="W1507" i="109"/>
  <c r="W2249" i="109"/>
  <c r="M169" i="113"/>
  <c r="Y776" i="109"/>
  <c r="O2998" i="109"/>
  <c r="Q383" i="109"/>
  <c r="S587" i="109"/>
  <c r="Q208" i="109"/>
  <c r="P3543" i="109"/>
  <c r="N94" i="112"/>
  <c r="Q1249" i="112"/>
  <c r="V197" i="109"/>
  <c r="P2704" i="109"/>
  <c r="T1711" i="109"/>
  <c r="R76" i="110"/>
  <c r="V3700" i="109"/>
  <c r="V1388" i="109"/>
  <c r="O1508" i="109"/>
  <c r="T1950" i="109"/>
  <c r="Q367" i="109"/>
  <c r="R117" i="109"/>
  <c r="P2792" i="109"/>
  <c r="T483" i="109"/>
  <c r="Y1632" i="109"/>
  <c r="O2446" i="109"/>
  <c r="S1330" i="109"/>
  <c r="Q2696" i="112"/>
  <c r="P3566" i="109"/>
  <c r="O17" i="112"/>
  <c r="P3773" i="109"/>
  <c r="T2963" i="109"/>
  <c r="Q389" i="112"/>
  <c r="O3709" i="109"/>
  <c r="R135" i="109"/>
  <c r="U1634" i="109"/>
  <c r="T2316" i="109"/>
  <c r="U806" i="109"/>
  <c r="O3855" i="109"/>
  <c r="P1067" i="112"/>
  <c r="W905" i="109"/>
  <c r="Q974" i="109"/>
  <c r="P1199" i="109"/>
  <c r="V407" i="109"/>
  <c r="X1633" i="109"/>
  <c r="N1510" i="109"/>
  <c r="Q2367" i="109"/>
  <c r="P3794" i="109"/>
  <c r="T4098" i="109"/>
  <c r="S91" i="110"/>
  <c r="Q2389" i="109"/>
  <c r="O2281" i="109"/>
  <c r="O2220" i="109"/>
  <c r="V2331" i="109"/>
  <c r="T1991" i="109"/>
  <c r="Q641" i="112"/>
  <c r="Q563" i="112"/>
  <c r="X774" i="109"/>
  <c r="V3929" i="109"/>
  <c r="W374" i="109"/>
  <c r="O3549" i="109"/>
  <c r="O3094" i="109"/>
  <c r="P4077" i="109"/>
  <c r="T3402" i="109"/>
  <c r="U21" i="109"/>
  <c r="V735" i="109"/>
  <c r="R2754" i="112"/>
  <c r="Z3944" i="109"/>
  <c r="W3351" i="109"/>
  <c r="M119" i="113"/>
  <c r="T2759" i="109"/>
  <c r="R285" i="109"/>
  <c r="Y1931" i="109"/>
  <c r="R4017" i="109"/>
  <c r="W108" i="109"/>
  <c r="Q3938" i="109"/>
  <c r="O3680" i="109"/>
  <c r="Q2437" i="112"/>
  <c r="R202" i="112"/>
  <c r="J120" i="113"/>
  <c r="N3524" i="109"/>
  <c r="Y2" i="109"/>
  <c r="P1090" i="112"/>
  <c r="P3929" i="109"/>
  <c r="X566" i="109"/>
  <c r="N3114" i="109"/>
  <c r="P3663" i="109"/>
  <c r="R196" i="112"/>
  <c r="P746" i="109"/>
  <c r="Q3854" i="109"/>
  <c r="X3739" i="109"/>
  <c r="P74" i="109"/>
  <c r="X1226" i="109"/>
  <c r="R1210" i="109"/>
  <c r="W1101" i="109"/>
  <c r="T3482" i="109"/>
  <c r="K150" i="110"/>
  <c r="Y4192" i="109"/>
  <c r="P3750" i="109"/>
  <c r="V4176" i="109"/>
  <c r="V4079" i="109"/>
  <c r="R3011" i="109"/>
  <c r="T2290" i="109"/>
  <c r="T804" i="109"/>
  <c r="N3033" i="109"/>
  <c r="Y1353" i="109"/>
  <c r="Y3355" i="109"/>
  <c r="S3057" i="109"/>
  <c r="Q1059" i="112"/>
  <c r="Z2534" i="109"/>
  <c r="V3192" i="109"/>
  <c r="S2982" i="109"/>
  <c r="Q1004" i="112"/>
  <c r="R1379" i="109"/>
  <c r="O706" i="112"/>
  <c r="W940" i="109"/>
  <c r="W229" i="109"/>
  <c r="N48" i="112"/>
  <c r="T1162" i="109"/>
  <c r="U531" i="109"/>
  <c r="S3191" i="109"/>
  <c r="S2608" i="109"/>
  <c r="Q1485" i="112"/>
  <c r="Z1084" i="109"/>
  <c r="N1262" i="109"/>
  <c r="S4037" i="109"/>
  <c r="V2831" i="109"/>
  <c r="U3776" i="109"/>
  <c r="L138" i="110"/>
  <c r="Q3807" i="109"/>
  <c r="Z2545" i="109"/>
  <c r="O388" i="112"/>
  <c r="W2730" i="109"/>
  <c r="X1335" i="109"/>
  <c r="N1841" i="109"/>
  <c r="R1018" i="109"/>
  <c r="Q824" i="109"/>
  <c r="P1268" i="109"/>
  <c r="U3292" i="109"/>
  <c r="Q837" i="109"/>
  <c r="P577" i="112"/>
  <c r="N1334" i="109"/>
  <c r="X3575" i="109"/>
  <c r="P3047" i="109"/>
  <c r="N3732" i="109"/>
  <c r="Y1168" i="109"/>
  <c r="P3690" i="109"/>
  <c r="N1277" i="112"/>
  <c r="P591" i="109"/>
  <c r="Q6" i="112"/>
  <c r="S1871" i="109"/>
  <c r="Q1197" i="109"/>
  <c r="P1643" i="112"/>
  <c r="Z4378" i="109"/>
  <c r="O795" i="112"/>
  <c r="Q288" i="109"/>
  <c r="S3338" i="109"/>
  <c r="R1277" i="109"/>
  <c r="T4142" i="109"/>
  <c r="N3428" i="109"/>
  <c r="Q1955" i="112"/>
  <c r="V2610" i="109"/>
  <c r="V142" i="109"/>
  <c r="Z1083" i="109"/>
  <c r="W4180" i="109"/>
  <c r="P904" i="109"/>
  <c r="P2817" i="109"/>
  <c r="S1165" i="109"/>
  <c r="P1981" i="112"/>
  <c r="P2305" i="112"/>
  <c r="O2006" i="109"/>
  <c r="W1952" i="109"/>
  <c r="P3065" i="109"/>
  <c r="V1702" i="109"/>
  <c r="W3398" i="109"/>
  <c r="V510" i="109"/>
  <c r="T4035" i="109"/>
  <c r="N1536" i="109"/>
  <c r="Q554" i="109"/>
  <c r="P2683" i="109"/>
  <c r="S141" i="109"/>
  <c r="U3936" i="109"/>
  <c r="O3096" i="109"/>
  <c r="P1506" i="112"/>
  <c r="X3016" i="109"/>
  <c r="N2604" i="109"/>
  <c r="V422" i="109"/>
  <c r="R1374" i="112"/>
  <c r="O805" i="109"/>
  <c r="W221" i="109"/>
  <c r="O4279" i="109"/>
  <c r="P75" i="112"/>
  <c r="R1544" i="109"/>
  <c r="P1707" i="112"/>
  <c r="U2996" i="109"/>
  <c r="V3720" i="109"/>
  <c r="W3741" i="109"/>
  <c r="R925" i="109"/>
  <c r="P3726" i="109"/>
  <c r="T128" i="109"/>
  <c r="R2208" i="109"/>
  <c r="R2746" i="112"/>
  <c r="P932" i="112"/>
  <c r="P2604" i="109"/>
  <c r="R417" i="112"/>
  <c r="P59" i="110"/>
  <c r="Q745" i="112"/>
  <c r="Q1334" i="109"/>
  <c r="V476" i="109"/>
  <c r="V611" i="109"/>
  <c r="U2646" i="109"/>
  <c r="Q2533" i="112"/>
  <c r="N3038" i="109"/>
  <c r="Y3715" i="109"/>
  <c r="R2762" i="109"/>
  <c r="T3677" i="109"/>
  <c r="O1685" i="109"/>
  <c r="X1733" i="109"/>
  <c r="V995" i="109"/>
  <c r="R2843" i="109"/>
  <c r="O4207" i="109"/>
  <c r="O2475" i="109"/>
  <c r="W440" i="109"/>
  <c r="V2802" i="109"/>
  <c r="Y3447" i="109"/>
  <c r="X770" i="109"/>
  <c r="T2595" i="109"/>
  <c r="W4174" i="109"/>
  <c r="Y1954" i="109"/>
  <c r="O2640" i="112"/>
  <c r="R3016" i="109"/>
  <c r="O488" i="109"/>
  <c r="P1869" i="109"/>
  <c r="Q3672" i="109"/>
  <c r="Q1755" i="112"/>
  <c r="T3865" i="109"/>
  <c r="W270" i="109"/>
  <c r="O2465" i="112"/>
  <c r="W2252" i="109"/>
  <c r="Q3841" i="109"/>
  <c r="T2744" i="109"/>
  <c r="S1743" i="109"/>
  <c r="T1553" i="109"/>
  <c r="T1254" i="109"/>
  <c r="N3822" i="109"/>
  <c r="X4104" i="109"/>
  <c r="Y2650" i="109"/>
  <c r="O3431" i="109"/>
  <c r="W116" i="109"/>
  <c r="N535" i="109"/>
  <c r="Q91" i="109"/>
  <c r="N4229" i="109"/>
  <c r="Y521" i="109"/>
  <c r="Q1002" i="109"/>
  <c r="O2353" i="112"/>
  <c r="O1777" i="112"/>
  <c r="R20" i="110"/>
  <c r="Q114" i="109"/>
  <c r="T184" i="109"/>
  <c r="P1173" i="112"/>
  <c r="O1971" i="109"/>
  <c r="W2264" i="109"/>
  <c r="W2471" i="109"/>
  <c r="Y3417" i="109"/>
  <c r="U2364" i="109"/>
  <c r="Q1760" i="112"/>
  <c r="W3576" i="109"/>
  <c r="P67" i="110"/>
  <c r="O264" i="112"/>
  <c r="Q3014" i="109"/>
  <c r="N3121" i="109"/>
  <c r="O3375" i="109"/>
  <c r="Q57" i="110"/>
  <c r="T3042" i="109"/>
  <c r="P4201" i="109"/>
  <c r="O3074" i="109"/>
  <c r="O455" i="109"/>
  <c r="P3112" i="109"/>
  <c r="Z4000" i="109"/>
  <c r="S2313" i="109"/>
  <c r="R3193" i="109"/>
  <c r="Q1557" i="112"/>
  <c r="W3771" i="109"/>
  <c r="N2655" i="112"/>
  <c r="P3405" i="109"/>
  <c r="U4279" i="109"/>
  <c r="W2207" i="109"/>
  <c r="P452" i="109"/>
  <c r="W2649" i="109"/>
  <c r="V1000" i="109"/>
  <c r="T4140" i="109"/>
  <c r="O1071" i="112"/>
  <c r="N2984" i="109"/>
  <c r="X1585" i="109"/>
  <c r="V3430" i="109"/>
  <c r="P801" i="109"/>
  <c r="X135" i="109"/>
  <c r="N4097" i="109"/>
  <c r="S3922" i="109"/>
  <c r="X1993" i="109"/>
  <c r="V231" i="109"/>
  <c r="O2340" i="112"/>
  <c r="R1330" i="109"/>
  <c r="Y2768" i="109"/>
  <c r="N434" i="109"/>
  <c r="S3694" i="109"/>
  <c r="O352" i="112"/>
  <c r="W2196" i="109"/>
  <c r="P1854" i="112"/>
  <c r="Q1200" i="112"/>
  <c r="T1999" i="109"/>
  <c r="O156" i="112"/>
  <c r="O2422" i="112"/>
  <c r="Q4017" i="109"/>
  <c r="Q1484" i="109"/>
  <c r="P2587" i="112"/>
  <c r="O2451" i="112"/>
  <c r="P610" i="112"/>
  <c r="T128" i="110"/>
  <c r="W3081" i="109"/>
  <c r="Q4141" i="109"/>
  <c r="L10" i="110"/>
  <c r="Q816" i="109"/>
  <c r="N1086" i="112"/>
  <c r="R2049" i="112"/>
  <c r="V1472" i="109"/>
  <c r="N1684" i="112"/>
  <c r="W2434" i="109"/>
  <c r="R1722" i="109"/>
  <c r="V845" i="109"/>
  <c r="U4240" i="109"/>
  <c r="Q736" i="109"/>
  <c r="T3377" i="109"/>
  <c r="Q3940" i="109"/>
  <c r="O369" i="109"/>
  <c r="V3877" i="109"/>
  <c r="P852" i="109"/>
  <c r="O1489" i="109"/>
  <c r="T1835" i="109"/>
  <c r="X92" i="109"/>
  <c r="P1270" i="109"/>
  <c r="Q3376" i="109"/>
  <c r="U198" i="109"/>
  <c r="P747" i="109"/>
  <c r="R1237" i="109"/>
  <c r="U628" i="109"/>
  <c r="X570" i="109"/>
  <c r="N138" i="112"/>
  <c r="V1885" i="109"/>
  <c r="Q2075" i="112"/>
  <c r="T429" i="109"/>
  <c r="X3909" i="109"/>
  <c r="S3138" i="109"/>
  <c r="X1519" i="109"/>
  <c r="Y4277" i="109"/>
  <c r="X531" i="109"/>
  <c r="J170" i="110"/>
  <c r="P1382" i="112"/>
  <c r="P1782" i="112"/>
  <c r="S855" i="109"/>
  <c r="U407" i="109"/>
  <c r="U45" i="110"/>
  <c r="N504" i="109"/>
  <c r="U3537" i="109"/>
  <c r="Q1551" i="109"/>
  <c r="S1225" i="109"/>
  <c r="R168" i="110"/>
  <c r="W2394" i="109"/>
  <c r="R149" i="109"/>
  <c r="X921" i="109"/>
  <c r="X289" i="109"/>
  <c r="O717" i="112"/>
  <c r="S2635" i="109"/>
  <c r="R2100" i="109"/>
  <c r="Q2177" i="112"/>
  <c r="N284" i="112"/>
  <c r="O854" i="112"/>
  <c r="S2662" i="109"/>
  <c r="Q944" i="109"/>
  <c r="U1744" i="109"/>
  <c r="P1059" i="112"/>
  <c r="X2599" i="109"/>
  <c r="N384" i="112"/>
  <c r="W1007" i="109"/>
  <c r="R2705" i="109"/>
  <c r="Z4008" i="109"/>
  <c r="V4141" i="109"/>
  <c r="O2766" i="109"/>
  <c r="Q1118" i="109"/>
  <c r="P3003" i="109"/>
  <c r="O1720" i="109"/>
  <c r="X4179" i="109"/>
  <c r="N921" i="109"/>
  <c r="Q896" i="109"/>
  <c r="Q717" i="112"/>
  <c r="O318" i="112"/>
  <c r="Q1375" i="109"/>
  <c r="Q812" i="109"/>
  <c r="Y947" i="109"/>
  <c r="R2312" i="109"/>
  <c r="P2345" i="112"/>
  <c r="T24" i="109"/>
  <c r="R1952" i="109"/>
  <c r="R2015" i="109"/>
  <c r="O2050" i="109"/>
  <c r="V461" i="109"/>
  <c r="S1877" i="109"/>
  <c r="V3546" i="109"/>
  <c r="N3313" i="109"/>
  <c r="Q3898" i="109"/>
  <c r="Q4246" i="109"/>
  <c r="V1297" i="109"/>
  <c r="S451" i="109"/>
  <c r="N2219" i="112"/>
  <c r="Q2233" i="112"/>
  <c r="X2660" i="109"/>
  <c r="O1029" i="112"/>
  <c r="V1999" i="109"/>
  <c r="O983" i="109"/>
  <c r="Q2316" i="112"/>
  <c r="O725" i="112"/>
  <c r="U108" i="110"/>
  <c r="T1001" i="109"/>
  <c r="R96" i="109"/>
  <c r="O2427" i="112"/>
  <c r="N1720" i="112"/>
  <c r="S4253" i="109"/>
  <c r="X1478" i="109"/>
  <c r="P1874" i="112"/>
  <c r="O539" i="112"/>
  <c r="X3813" i="109"/>
  <c r="O1661" i="109"/>
  <c r="N1758" i="112"/>
  <c r="P497" i="109"/>
  <c r="O87" i="110"/>
  <c r="Y2234" i="109"/>
  <c r="P1187" i="112"/>
  <c r="X2722" i="109"/>
  <c r="Y3812" i="109"/>
  <c r="U545" i="109"/>
  <c r="V399" i="109"/>
  <c r="X2775" i="109"/>
  <c r="Q102" i="112"/>
  <c r="L159" i="110"/>
  <c r="X4224" i="109"/>
  <c r="N2621" i="112"/>
  <c r="O1622" i="109"/>
  <c r="U1306" i="109"/>
  <c r="X2824" i="109"/>
  <c r="O1593" i="109"/>
  <c r="Q3292" i="109"/>
  <c r="V976" i="109"/>
  <c r="Q1156" i="109"/>
  <c r="R166" i="110"/>
  <c r="S3829" i="109"/>
  <c r="Y3364" i="109"/>
  <c r="N119" i="112"/>
  <c r="P1626" i="109"/>
  <c r="O2809" i="109"/>
  <c r="R2999" i="109"/>
  <c r="V3157" i="109"/>
  <c r="N1579" i="109"/>
  <c r="N4138" i="109"/>
  <c r="O9" i="109"/>
  <c r="P975" i="112"/>
  <c r="U2638" i="109"/>
  <c r="O3303" i="109"/>
  <c r="W620" i="109"/>
  <c r="U2569" i="109"/>
  <c r="N2657" i="109"/>
  <c r="N1480" i="109"/>
  <c r="N2603" i="109"/>
  <c r="N464" i="112"/>
  <c r="X73" i="109"/>
  <c r="O264" i="109"/>
  <c r="Q72" i="112"/>
  <c r="R1531" i="109"/>
  <c r="U2616" i="109"/>
  <c r="T952" i="109"/>
  <c r="T3422" i="109"/>
  <c r="J175" i="110"/>
  <c r="P1663" i="112"/>
  <c r="R3413" i="109"/>
  <c r="P1699" i="109"/>
  <c r="O401" i="109"/>
  <c r="X2282" i="109"/>
  <c r="V2704" i="109"/>
  <c r="P3166" i="109"/>
  <c r="X1339" i="109"/>
  <c r="S3680" i="109"/>
  <c r="V2784" i="109"/>
  <c r="T2232" i="109"/>
  <c r="O39" i="112"/>
  <c r="O1832" i="109"/>
  <c r="X3510" i="109"/>
  <c r="X3555" i="109"/>
  <c r="P4172" i="109"/>
  <c r="Y139" i="109"/>
  <c r="S1633" i="109"/>
  <c r="P1981" i="109"/>
  <c r="P1045" i="112"/>
  <c r="T2687" i="109"/>
  <c r="R246" i="109"/>
  <c r="O2239" i="112"/>
  <c r="V1552" i="109"/>
  <c r="X2780" i="109"/>
  <c r="U3299" i="109"/>
  <c r="N3150" i="109"/>
  <c r="S147" i="110"/>
  <c r="R4222" i="109"/>
  <c r="T4256" i="109"/>
  <c r="U3816" i="109"/>
  <c r="X2623" i="109"/>
  <c r="U3733" i="109"/>
  <c r="U2727" i="109"/>
  <c r="X241" i="109"/>
  <c r="P3443" i="109"/>
  <c r="X3454" i="109"/>
  <c r="P3188" i="109"/>
  <c r="N301" i="112"/>
  <c r="Y2017" i="109"/>
  <c r="Q2201" i="112"/>
  <c r="R1299" i="109"/>
  <c r="N192" i="109"/>
  <c r="Z2498" i="109"/>
  <c r="O1662" i="109"/>
  <c r="O3937" i="109"/>
  <c r="P4284" i="109"/>
  <c r="V216" i="109"/>
  <c r="N200" i="109"/>
  <c r="S3539" i="109"/>
  <c r="N1154" i="109"/>
  <c r="N3804" i="109"/>
  <c r="N2333" i="112"/>
  <c r="K159" i="113"/>
  <c r="N573" i="109"/>
  <c r="Q17" i="112"/>
  <c r="W4099" i="109"/>
  <c r="T2762" i="109"/>
  <c r="O963" i="109"/>
  <c r="W260" i="109"/>
  <c r="X397" i="109"/>
  <c r="X2470" i="109"/>
  <c r="T1742" i="109"/>
  <c r="Y1280" i="109"/>
  <c r="W1827" i="109"/>
  <c r="V1166" i="109"/>
  <c r="V2028" i="109"/>
  <c r="R1807" i="112"/>
  <c r="W2374" i="109"/>
  <c r="R1818" i="112"/>
  <c r="N375" i="112"/>
  <c r="Y2020" i="109"/>
  <c r="Q2071" i="109"/>
  <c r="Q2160" i="112"/>
  <c r="W2727" i="109"/>
  <c r="T732" i="109"/>
  <c r="Q2722" i="109"/>
  <c r="Q47" i="109"/>
  <c r="P1501" i="109"/>
  <c r="Q486" i="112"/>
  <c r="W478" i="109"/>
  <c r="N1538" i="112"/>
  <c r="O3766" i="109"/>
  <c r="P1987" i="109"/>
  <c r="Q3544" i="109"/>
  <c r="X1326" i="109"/>
  <c r="Z1446" i="109"/>
  <c r="O3091" i="109"/>
  <c r="P1785" i="112"/>
  <c r="N64" i="112"/>
  <c r="R3460" i="109"/>
  <c r="R2571" i="109"/>
  <c r="U2396" i="109"/>
  <c r="Y752" i="109"/>
  <c r="N1951" i="109"/>
  <c r="Q2647" i="109"/>
  <c r="X617" i="109"/>
  <c r="W546" i="109"/>
  <c r="V3855" i="109"/>
  <c r="S2601" i="109"/>
  <c r="T2946" i="109"/>
  <c r="O3112" i="109"/>
  <c r="R3734" i="109"/>
  <c r="N347" i="112"/>
  <c r="P2625" i="109"/>
  <c r="X264" i="109"/>
  <c r="R152" i="109"/>
  <c r="O1297" i="112"/>
  <c r="O1153" i="109"/>
  <c r="U2094" i="109"/>
  <c r="R1573" i="112"/>
  <c r="S3897" i="109"/>
  <c r="P800" i="112"/>
  <c r="Q938" i="109"/>
  <c r="U66" i="109"/>
  <c r="O3313" i="109"/>
  <c r="P337" i="112"/>
  <c r="R2293" i="109"/>
  <c r="Q2473" i="112"/>
  <c r="P1514" i="109"/>
  <c r="S33" i="109"/>
  <c r="P650" i="109"/>
  <c r="Q2662" i="109"/>
  <c r="W177" i="109"/>
  <c r="O1266" i="109"/>
  <c r="O943" i="112"/>
  <c r="O3426" i="109"/>
  <c r="J177" i="113"/>
  <c r="Y204" i="109"/>
  <c r="X2396" i="109"/>
  <c r="Q1536" i="112"/>
  <c r="L100" i="110"/>
  <c r="T1368" i="109"/>
  <c r="R3050" i="109"/>
  <c r="Q855" i="112"/>
  <c r="N1739" i="112"/>
  <c r="N1631" i="109"/>
  <c r="X410" i="109"/>
  <c r="T1388" i="109"/>
  <c r="K29" i="113"/>
  <c r="U1993" i="109"/>
  <c r="U1942" i="109"/>
  <c r="K142" i="110"/>
  <c r="U3432" i="109"/>
  <c r="P2584" i="109"/>
  <c r="U2796" i="109"/>
  <c r="P587" i="109"/>
  <c r="T1469" i="109"/>
  <c r="X3824" i="109"/>
  <c r="P2951" i="109"/>
  <c r="R2564" i="109"/>
  <c r="S2766" i="109"/>
  <c r="O787" i="112"/>
  <c r="U2225" i="109"/>
  <c r="R1616" i="109"/>
  <c r="V150" i="109"/>
  <c r="N1270" i="112"/>
  <c r="P2593" i="112"/>
  <c r="N3438" i="109"/>
  <c r="S1016" i="109"/>
  <c r="R405" i="109"/>
  <c r="W1663" i="109"/>
  <c r="O937" i="109"/>
  <c r="Q1110" i="109"/>
  <c r="P1489" i="109"/>
  <c r="Q209" i="109"/>
  <c r="N2467" i="112"/>
  <c r="Q2347" i="109"/>
  <c r="R1145" i="109"/>
  <c r="W2390" i="109"/>
  <c r="Q810" i="112"/>
  <c r="S1010" i="109"/>
  <c r="V2997" i="109"/>
  <c r="P65" i="112"/>
  <c r="R1570" i="112"/>
  <c r="Y520" i="109"/>
  <c r="W2058" i="109"/>
  <c r="P1613" i="109"/>
  <c r="Y1607" i="109"/>
  <c r="W1557" i="109"/>
  <c r="W272" i="109"/>
  <c r="X500" i="109"/>
  <c r="O553" i="112"/>
  <c r="X4130" i="109"/>
  <c r="R2369" i="109"/>
  <c r="R1918" i="109"/>
  <c r="Q655" i="109"/>
  <c r="V433" i="109"/>
  <c r="Q135" i="109"/>
  <c r="P1416" i="112"/>
  <c r="O2236" i="112"/>
  <c r="U2820" i="109"/>
  <c r="P2629" i="109"/>
  <c r="P1063" i="112"/>
  <c r="V1614" i="109"/>
  <c r="V2349" i="109"/>
  <c r="K146" i="113"/>
  <c r="Y1669" i="109"/>
  <c r="V992" i="109"/>
  <c r="Q2439" i="112"/>
  <c r="Q601" i="109"/>
  <c r="Y3857" i="109"/>
  <c r="U1330" i="109"/>
  <c r="Q3915" i="109"/>
  <c r="W2195" i="109"/>
  <c r="Y2277" i="109"/>
  <c r="Q164" i="110"/>
  <c r="S4149" i="109"/>
  <c r="Z1096" i="109"/>
  <c r="Y3333" i="109"/>
  <c r="P1964" i="109"/>
  <c r="O3727" i="109"/>
  <c r="T4106" i="109"/>
  <c r="O1512" i="109"/>
  <c r="Y1467" i="109"/>
  <c r="N2926" i="109"/>
  <c r="U1351" i="109"/>
  <c r="Q2667" i="109"/>
  <c r="N901" i="109"/>
  <c r="N3563" i="109"/>
  <c r="N2844" i="109"/>
  <c r="Q118" i="109"/>
  <c r="O3507" i="109"/>
  <c r="X1139" i="109"/>
  <c r="N647" i="109"/>
  <c r="S811" i="109"/>
  <c r="O1485" i="109"/>
  <c r="V2244" i="109"/>
  <c r="U3035" i="109"/>
  <c r="Q3471" i="109"/>
  <c r="Y376" i="109"/>
  <c r="R1878" i="109"/>
  <c r="T963" i="109"/>
  <c r="W992" i="109"/>
  <c r="W1339" i="109"/>
  <c r="U4210" i="109"/>
  <c r="T943" i="109"/>
  <c r="T2250" i="109"/>
  <c r="Q2118" i="112"/>
  <c r="Y3919" i="109"/>
  <c r="W2092" i="109"/>
  <c r="U1511" i="109"/>
  <c r="P1107" i="109"/>
  <c r="T1697" i="109"/>
  <c r="P2220" i="109"/>
  <c r="Q836" i="109"/>
  <c r="O463" i="109"/>
  <c r="R2630" i="109"/>
  <c r="W958" i="109"/>
  <c r="N2338" i="112"/>
  <c r="N826" i="109"/>
  <c r="J52" i="113"/>
  <c r="Q117" i="109"/>
  <c r="U179" i="110"/>
  <c r="Y2242" i="109"/>
  <c r="T640" i="109"/>
  <c r="O3846" i="109"/>
  <c r="T2816" i="109"/>
  <c r="S1376" i="109"/>
  <c r="N3041" i="109"/>
  <c r="T2217" i="109"/>
  <c r="W2995" i="109"/>
  <c r="U1349" i="109"/>
  <c r="Y4239" i="109"/>
  <c r="O3529" i="109"/>
  <c r="V4026" i="109"/>
  <c r="Q1736" i="112"/>
  <c r="N1718" i="112"/>
  <c r="X1342" i="109"/>
  <c r="S3808" i="109"/>
  <c r="R65" i="109"/>
  <c r="Q1304" i="112"/>
  <c r="N3555" i="109"/>
  <c r="P1837" i="109"/>
  <c r="N336" i="112"/>
  <c r="R2462" i="109"/>
  <c r="Q4297" i="109"/>
  <c r="O1946" i="112"/>
  <c r="W3042" i="109"/>
  <c r="Q749" i="112"/>
  <c r="Q609" i="112"/>
  <c r="L65" i="113"/>
  <c r="W2967" i="109"/>
  <c r="Q325" i="112"/>
  <c r="R4180" i="109"/>
  <c r="P505" i="109"/>
  <c r="P1089" i="112"/>
  <c r="S2643" i="109"/>
  <c r="Y1741" i="109"/>
  <c r="W4308" i="109"/>
  <c r="N2018" i="112"/>
  <c r="O2982" i="109"/>
  <c r="Q2386" i="112"/>
  <c r="U2451" i="109"/>
  <c r="N1466" i="109"/>
  <c r="R2260" i="109"/>
  <c r="Q3798" i="109"/>
  <c r="O2422" i="109"/>
  <c r="Q3167" i="109"/>
  <c r="R1801" i="112"/>
  <c r="O1850" i="112"/>
  <c r="O2577" i="109"/>
  <c r="N2832" i="109"/>
  <c r="R258" i="109"/>
  <c r="Y513" i="109"/>
  <c r="T1844" i="109"/>
  <c r="W1148" i="109"/>
  <c r="P3505" i="109"/>
  <c r="Z1055" i="109"/>
  <c r="U4203" i="109"/>
  <c r="W2776" i="109"/>
  <c r="P2235" i="112"/>
  <c r="W3709" i="109"/>
  <c r="O925" i="112"/>
  <c r="O4243" i="109"/>
  <c r="T1836" i="109"/>
  <c r="P3449" i="109"/>
  <c r="Y2483" i="109"/>
  <c r="O411" i="112"/>
  <c r="R3419" i="109"/>
  <c r="X2210" i="109"/>
  <c r="Q1114" i="109"/>
  <c r="R3736" i="109"/>
  <c r="V2281" i="109"/>
  <c r="O2754" i="109"/>
  <c r="V2619" i="109"/>
  <c r="T2096" i="109"/>
  <c r="S2661" i="109"/>
  <c r="N3436" i="109"/>
  <c r="J12" i="110"/>
  <c r="L86" i="113"/>
  <c r="P1497" i="109"/>
  <c r="W2063" i="109"/>
  <c r="V3041" i="109"/>
  <c r="V4089" i="109"/>
  <c r="N1989" i="109"/>
  <c r="S1979" i="109"/>
  <c r="N2096" i="109"/>
  <c r="Q4180" i="109"/>
  <c r="Q271" i="112"/>
  <c r="V1464" i="109"/>
  <c r="N1701" i="109"/>
  <c r="Z2121" i="109"/>
  <c r="W2116" i="109"/>
  <c r="T1669" i="109"/>
  <c r="O3540" i="109"/>
  <c r="O1570" i="109"/>
  <c r="N2104" i="109"/>
  <c r="R798" i="109"/>
  <c r="P2133" i="112"/>
  <c r="S1506" i="109"/>
  <c r="V1915" i="109"/>
  <c r="Q1108" i="109"/>
  <c r="P250" i="112"/>
  <c r="R1360" i="112"/>
  <c r="P285" i="109"/>
  <c r="T2951" i="109"/>
  <c r="O4104" i="109"/>
  <c r="X640" i="109"/>
  <c r="X424" i="109"/>
  <c r="S2203" i="109"/>
  <c r="M126" i="110"/>
  <c r="W2073" i="109"/>
  <c r="R188" i="112"/>
  <c r="U3757" i="109"/>
  <c r="P1727" i="109"/>
  <c r="U2700" i="109"/>
  <c r="T3891" i="109"/>
  <c r="P3165" i="109"/>
  <c r="P553" i="112"/>
  <c r="Q331" i="112"/>
  <c r="P97" i="112"/>
  <c r="P4108" i="109"/>
  <c r="P2052" i="109"/>
  <c r="P868" i="109"/>
  <c r="X2631" i="109"/>
  <c r="M77" i="110"/>
  <c r="O702" i="112"/>
  <c r="T3697" i="109"/>
  <c r="T1847" i="109"/>
  <c r="O159" i="109"/>
  <c r="U3786" i="109"/>
  <c r="T3936" i="109"/>
  <c r="T2077" i="109"/>
  <c r="Q4103" i="109"/>
  <c r="S767" i="109"/>
  <c r="Q95" i="109"/>
  <c r="R2528" i="112"/>
  <c r="P49" i="110"/>
  <c r="P2050" i="109"/>
  <c r="Y146" i="109"/>
  <c r="Q2432" i="109"/>
  <c r="N56" i="109"/>
  <c r="Q35" i="110"/>
  <c r="V1948" i="109"/>
  <c r="O1669" i="112"/>
  <c r="X3002" i="109"/>
  <c r="X3769" i="109"/>
  <c r="K19" i="113"/>
  <c r="P1925" i="109"/>
  <c r="O1707" i="109"/>
  <c r="N1478" i="109"/>
  <c r="O2301" i="109"/>
  <c r="N1316" i="109"/>
  <c r="W2329" i="109"/>
  <c r="T31" i="109"/>
  <c r="O235" i="112"/>
  <c r="Q3208" i="109"/>
  <c r="V4299" i="109"/>
  <c r="N2598" i="109"/>
  <c r="N2008" i="112"/>
  <c r="Z1756" i="109"/>
  <c r="S69" i="110"/>
  <c r="Y1923" i="109"/>
  <c r="S1490" i="109"/>
  <c r="S1852" i="109"/>
  <c r="S3140" i="109"/>
  <c r="Y2762" i="109"/>
  <c r="X2113" i="109"/>
  <c r="N176" i="110"/>
  <c r="Q913" i="109"/>
  <c r="Y1193" i="109"/>
  <c r="Q3089" i="109"/>
  <c r="N789" i="109"/>
  <c r="S2830" i="109"/>
  <c r="O151" i="110"/>
  <c r="P1271" i="109"/>
  <c r="P563" i="109"/>
  <c r="N16" i="109"/>
  <c r="P70" i="112"/>
  <c r="P1713" i="109"/>
  <c r="V2847" i="109"/>
  <c r="O2559" i="109"/>
  <c r="O152" i="109"/>
  <c r="Q2601" i="109"/>
  <c r="P1540" i="112"/>
  <c r="Z3975" i="109"/>
  <c r="V3826" i="109"/>
  <c r="P3205" i="109"/>
  <c r="V1181" i="109"/>
  <c r="O2603" i="112"/>
  <c r="S742" i="109"/>
  <c r="R1977" i="109"/>
  <c r="W3517" i="109"/>
  <c r="U755" i="109"/>
  <c r="T3533" i="109"/>
  <c r="P92" i="112"/>
  <c r="U1981" i="109"/>
  <c r="N737" i="112"/>
  <c r="Q825" i="109"/>
  <c r="P75" i="109"/>
  <c r="Q3203" i="109"/>
  <c r="V2470" i="109"/>
  <c r="N3445" i="109"/>
  <c r="T3924" i="109"/>
  <c r="N1500" i="112"/>
  <c r="T792" i="109"/>
  <c r="Q4256" i="109"/>
  <c r="N2599" i="109"/>
  <c r="Q22" i="112"/>
  <c r="W2241" i="109"/>
  <c r="N66" i="110"/>
  <c r="T3111" i="109"/>
  <c r="U3458" i="109"/>
  <c r="T607" i="109"/>
  <c r="O1488" i="109"/>
  <c r="X2330" i="109"/>
  <c r="P613" i="109"/>
  <c r="S3886" i="109"/>
  <c r="T4116" i="109"/>
  <c r="V1710" i="109"/>
  <c r="P3130" i="109"/>
  <c r="S3440" i="109"/>
  <c r="O2427" i="109"/>
  <c r="Q949" i="109"/>
  <c r="P432" i="109"/>
  <c r="O468" i="112"/>
  <c r="U1184" i="109"/>
  <c r="V3387" i="109"/>
  <c r="O2798" i="109"/>
  <c r="T1321" i="109"/>
  <c r="O1284" i="109"/>
  <c r="P1575" i="109"/>
  <c r="L62" i="110"/>
  <c r="Z3269" i="109"/>
  <c r="S1881" i="109"/>
  <c r="Q1188" i="109"/>
  <c r="N3414" i="109"/>
  <c r="R1324" i="109"/>
  <c r="R606" i="109"/>
  <c r="O2958" i="109"/>
  <c r="P2440" i="109"/>
  <c r="S2838" i="109"/>
  <c r="Z3223" i="109"/>
  <c r="O19" i="110"/>
  <c r="P548" i="109"/>
  <c r="W756" i="109"/>
  <c r="Y1324" i="109"/>
  <c r="R1573" i="109"/>
  <c r="N1224" i="109"/>
  <c r="S1534" i="109"/>
  <c r="N3032" i="109"/>
  <c r="W2957" i="109"/>
  <c r="Y9" i="109"/>
  <c r="T760" i="109"/>
  <c r="X3847" i="109"/>
  <c r="X1898" i="109"/>
  <c r="V4190" i="109"/>
  <c r="N2357" i="112"/>
  <c r="T4217" i="109"/>
  <c r="Q824" i="112"/>
  <c r="N1853" i="112"/>
  <c r="N3536" i="109"/>
  <c r="U1360" i="109"/>
  <c r="N1616" i="109"/>
  <c r="U246" i="109"/>
  <c r="W1228" i="109"/>
  <c r="U3500" i="109"/>
  <c r="Q818" i="109"/>
  <c r="P1580" i="109"/>
  <c r="S4286" i="109"/>
  <c r="Q3156" i="109"/>
  <c r="Y490" i="109"/>
  <c r="S1662" i="109"/>
  <c r="W2315" i="109"/>
  <c r="N2689" i="109"/>
  <c r="N2972" i="109"/>
  <c r="U1222" i="109"/>
  <c r="U2243" i="109"/>
  <c r="W2105" i="109"/>
  <c r="R256" i="109"/>
  <c r="L18" i="110"/>
  <c r="Y657" i="109"/>
  <c r="O3312" i="109"/>
  <c r="M49" i="110"/>
  <c r="Q156" i="109"/>
  <c r="X2467" i="109"/>
  <c r="U1247" i="109"/>
  <c r="S3041" i="109"/>
  <c r="U824" i="109"/>
  <c r="N845" i="112"/>
  <c r="Q2072" i="112"/>
  <c r="U422" i="109"/>
  <c r="O2694" i="109"/>
  <c r="S513" i="109"/>
  <c r="O1068" i="112"/>
  <c r="O484" i="112"/>
  <c r="X2243" i="109"/>
  <c r="Q1219" i="112"/>
  <c r="O1299" i="109"/>
  <c r="P1780" i="112"/>
  <c r="N771" i="109"/>
  <c r="W2818" i="109"/>
  <c r="P106" i="109"/>
  <c r="P2031" i="109"/>
  <c r="O2136" i="112"/>
  <c r="N2339" i="112"/>
  <c r="U1665" i="109"/>
  <c r="S1190" i="109"/>
  <c r="O3517" i="109"/>
  <c r="Q604" i="112"/>
  <c r="T1120" i="109"/>
  <c r="V3738" i="109"/>
  <c r="U1343" i="109"/>
  <c r="P248" i="112"/>
  <c r="N507" i="112"/>
  <c r="W1641" i="109"/>
  <c r="Y3204" i="109"/>
  <c r="S840" i="109"/>
  <c r="P2408" i="109"/>
  <c r="W2577" i="109"/>
  <c r="P37" i="112"/>
  <c r="R1351" i="109"/>
  <c r="R2456" i="109"/>
  <c r="Y2480" i="109"/>
  <c r="S2966" i="109"/>
  <c r="Q2431" i="109"/>
  <c r="Y1697" i="109"/>
  <c r="X804" i="109"/>
  <c r="P609" i="112"/>
  <c r="P371" i="109"/>
  <c r="Q3410" i="109"/>
  <c r="W3165" i="109"/>
  <c r="O2322" i="109"/>
  <c r="N202" i="109"/>
  <c r="S3037" i="109"/>
  <c r="T3775" i="109"/>
  <c r="S173" i="109"/>
  <c r="N2285" i="109"/>
  <c r="L50" i="110"/>
  <c r="P761" i="109"/>
  <c r="U643" i="109"/>
  <c r="O3369" i="109"/>
  <c r="Q1608" i="109"/>
  <c r="T3168" i="109"/>
  <c r="R924" i="109"/>
  <c r="P1097" i="112"/>
  <c r="V22" i="109"/>
  <c r="P199" i="109"/>
  <c r="Q2388" i="109"/>
  <c r="O2291" i="109"/>
  <c r="O3352" i="109"/>
  <c r="W2612" i="109"/>
  <c r="S606" i="109"/>
  <c r="W1321" i="109"/>
  <c r="N782" i="112"/>
  <c r="Q3781" i="109"/>
  <c r="P134" i="112"/>
  <c r="X3421" i="109"/>
  <c r="S149" i="110"/>
  <c r="P1543" i="109"/>
  <c r="P1407" i="112"/>
  <c r="W1847" i="109"/>
  <c r="T3309" i="109"/>
  <c r="M30" i="110"/>
  <c r="N3011" i="109"/>
  <c r="O3765" i="109"/>
  <c r="S1100" i="109"/>
  <c r="O3371" i="109"/>
  <c r="O466" i="109"/>
  <c r="O17" i="110"/>
  <c r="R2591" i="109"/>
  <c r="O862" i="112"/>
  <c r="P403" i="109"/>
  <c r="J21" i="113"/>
  <c r="P3553" i="109"/>
  <c r="Q35" i="109"/>
  <c r="Q472" i="109"/>
  <c r="V417" i="109"/>
  <c r="U2246" i="109"/>
  <c r="T1581" i="109"/>
  <c r="P3914" i="109"/>
  <c r="R665" i="112"/>
  <c r="R3905" i="109"/>
  <c r="Q1308" i="109"/>
  <c r="P1228" i="112"/>
  <c r="X1005" i="109"/>
  <c r="P2035" i="109"/>
  <c r="W1848" i="109"/>
  <c r="W413" i="109"/>
  <c r="Q835" i="109"/>
  <c r="Q3542" i="109"/>
  <c r="S1248" i="109"/>
  <c r="R432" i="109"/>
  <c r="R605" i="109"/>
  <c r="Q1987" i="109"/>
  <c r="T2675" i="109"/>
  <c r="V776" i="109"/>
  <c r="N120" i="112"/>
  <c r="X2199" i="109"/>
  <c r="P1347" i="109"/>
  <c r="O2607" i="112"/>
  <c r="S168" i="110"/>
  <c r="U543" i="109"/>
  <c r="S2808" i="109"/>
  <c r="S2023" i="109"/>
  <c r="Q1649" i="109"/>
  <c r="V2694" i="109"/>
  <c r="Q4075" i="109"/>
  <c r="S2625" i="109"/>
  <c r="Q3352" i="109"/>
  <c r="O4249" i="109"/>
  <c r="S3914" i="109"/>
  <c r="Q69" i="109"/>
  <c r="W20" i="109"/>
  <c r="Y1987" i="109"/>
  <c r="Y1232" i="109"/>
  <c r="V1199" i="109"/>
  <c r="P3804" i="109"/>
  <c r="V2772" i="109"/>
  <c r="Z3981" i="109"/>
  <c r="T938" i="109"/>
  <c r="W281" i="109"/>
  <c r="Q65" i="110"/>
  <c r="Z2548" i="109"/>
  <c r="U3116" i="109"/>
  <c r="U3401" i="109"/>
  <c r="X1254" i="109"/>
  <c r="S1941" i="109"/>
  <c r="P4176" i="109"/>
  <c r="O1113" i="109"/>
  <c r="R142" i="109"/>
  <c r="Q2356" i="109"/>
  <c r="T1861" i="109"/>
  <c r="O3746" i="109"/>
  <c r="X3055" i="109"/>
  <c r="J48" i="110"/>
  <c r="P3696" i="109"/>
  <c r="N1440" i="112"/>
  <c r="X1152" i="109"/>
  <c r="Z4334" i="109"/>
  <c r="W1854" i="109"/>
  <c r="U2699" i="109"/>
  <c r="R2638" i="109"/>
  <c r="V4028" i="109"/>
  <c r="S1369" i="109"/>
  <c r="N2607" i="109"/>
  <c r="O163" i="112"/>
  <c r="U4182" i="109"/>
  <c r="Q171" i="110"/>
  <c r="Q588" i="112"/>
  <c r="O3779" i="109"/>
  <c r="U169" i="110"/>
  <c r="V2559" i="109"/>
  <c r="O4182" i="109"/>
  <c r="W1262" i="109"/>
  <c r="O2302" i="109"/>
  <c r="X1475" i="109"/>
  <c r="X3354" i="109"/>
  <c r="S25" i="110"/>
  <c r="R3469" i="109"/>
  <c r="M50" i="113"/>
  <c r="Y2361" i="109"/>
  <c r="Y3540" i="109"/>
  <c r="V247" i="109"/>
  <c r="R1578" i="109"/>
  <c r="T1109" i="109"/>
  <c r="P3567" i="109"/>
  <c r="Y557" i="109"/>
  <c r="R3389" i="109"/>
  <c r="S3677" i="109"/>
  <c r="W4205" i="109"/>
  <c r="S2989" i="109"/>
  <c r="Q2351" i="112"/>
  <c r="U1739" i="109"/>
  <c r="S3005" i="109"/>
  <c r="N791" i="112"/>
  <c r="J38" i="110"/>
  <c r="O1351" i="109"/>
  <c r="K138" i="110"/>
  <c r="X1337" i="109"/>
  <c r="Q1433" i="112"/>
  <c r="P1996" i="109"/>
  <c r="P602" i="112"/>
  <c r="V2419" i="109"/>
  <c r="T3374" i="109"/>
  <c r="T2095" i="109"/>
  <c r="R70" i="110"/>
  <c r="O873" i="109"/>
  <c r="O1324" i="109"/>
  <c r="P287" i="112"/>
  <c r="O2359" i="109"/>
  <c r="J54" i="110"/>
  <c r="P3881" i="109"/>
  <c r="R3470" i="109"/>
  <c r="W1204" i="109"/>
  <c r="P3322" i="109"/>
  <c r="N2228" i="109"/>
  <c r="Q776" i="109"/>
  <c r="O3531" i="109"/>
  <c r="S485" i="109"/>
  <c r="O1226" i="112"/>
  <c r="Y2201" i="109"/>
  <c r="U3406" i="109"/>
  <c r="Y1990" i="109"/>
  <c r="V2708" i="109"/>
  <c r="S3730" i="109"/>
  <c r="W582" i="109"/>
  <c r="O34" i="109"/>
  <c r="P2082" i="109"/>
  <c r="U929" i="109"/>
  <c r="N3" i="112"/>
  <c r="S968" i="109"/>
  <c r="R82" i="109"/>
  <c r="W3197" i="109"/>
  <c r="Q3906" i="109"/>
  <c r="T409" i="109"/>
  <c r="V2434" i="109"/>
  <c r="N1746" i="112"/>
  <c r="O4178" i="109"/>
  <c r="U1906" i="109"/>
  <c r="S1543" i="109"/>
  <c r="U136" i="109"/>
  <c r="P571" i="112"/>
  <c r="S2650" i="109"/>
  <c r="W1844" i="109"/>
  <c r="V927" i="109"/>
  <c r="O1100" i="112"/>
  <c r="R3116" i="109"/>
  <c r="O2303" i="112"/>
  <c r="N4067" i="109"/>
  <c r="M140" i="110"/>
  <c r="W552" i="109"/>
  <c r="V159" i="109"/>
  <c r="O1251" i="109"/>
  <c r="O736" i="109"/>
  <c r="N2090" i="112"/>
  <c r="Y62" i="109"/>
  <c r="R3870" i="109"/>
  <c r="S25" i="109"/>
  <c r="U1583" i="109"/>
  <c r="R1355" i="112"/>
  <c r="X1732" i="109"/>
  <c r="N2009" i="112"/>
  <c r="N1572" i="109"/>
  <c r="R22" i="110"/>
  <c r="P949" i="112"/>
  <c r="U3004" i="109"/>
  <c r="K147" i="110"/>
  <c r="V3287" i="109"/>
  <c r="U857" i="109"/>
  <c r="S5" i="109"/>
  <c r="Y3483" i="109"/>
  <c r="Y3763" i="109"/>
  <c r="N3936" i="109"/>
  <c r="P580" i="112"/>
  <c r="Q951" i="112"/>
  <c r="Q4034" i="109"/>
  <c r="Y3536" i="109"/>
  <c r="W1239" i="109"/>
  <c r="N2036" i="109"/>
  <c r="O1635" i="109"/>
  <c r="S2962" i="109"/>
  <c r="R914" i="109"/>
  <c r="P286" i="109"/>
  <c r="Q1229" i="112"/>
  <c r="Q147" i="109"/>
  <c r="Y1283" i="109"/>
  <c r="V1100" i="109"/>
  <c r="X133" i="109"/>
  <c r="R451" i="109"/>
  <c r="T2799" i="109"/>
  <c r="R467" i="109"/>
  <c r="N1711" i="109"/>
  <c r="J163" i="110"/>
  <c r="X1018" i="109"/>
  <c r="U2845" i="109"/>
  <c r="W1349" i="109"/>
  <c r="N754" i="109"/>
  <c r="K9" i="113"/>
  <c r="K17" i="110"/>
  <c r="X2083" i="109"/>
  <c r="T2923" i="109"/>
  <c r="U1527" i="109"/>
  <c r="U2314" i="109"/>
  <c r="R1497" i="109"/>
  <c r="R3445" i="109"/>
  <c r="Q22" i="109"/>
  <c r="O2237" i="112"/>
  <c r="P3310" i="109"/>
  <c r="X585" i="109"/>
  <c r="R783" i="109"/>
  <c r="S791" i="109"/>
  <c r="N4145" i="109"/>
  <c r="V2825" i="109"/>
  <c r="X812" i="109"/>
  <c r="O1681" i="109"/>
  <c r="R599" i="109"/>
  <c r="T82" i="110"/>
  <c r="R3038" i="109"/>
  <c r="V3770" i="109"/>
  <c r="Z1405" i="109"/>
  <c r="Z1430" i="109"/>
  <c r="O1644" i="112"/>
  <c r="P3451" i="109"/>
  <c r="O25" i="109"/>
  <c r="S463" i="109"/>
  <c r="S3047" i="109"/>
  <c r="U426" i="109"/>
  <c r="N604" i="109"/>
  <c r="W591" i="109"/>
  <c r="W553" i="109"/>
  <c r="O292" i="109"/>
  <c r="Q1880" i="109"/>
  <c r="N1388" i="112"/>
  <c r="N2429" i="112"/>
  <c r="Y4215" i="109"/>
  <c r="Y1516" i="109"/>
  <c r="O3400" i="109"/>
  <c r="O781" i="112"/>
  <c r="U4026" i="109"/>
  <c r="Y4052" i="109"/>
  <c r="T822" i="109"/>
  <c r="Y2780" i="109"/>
  <c r="V84" i="109"/>
  <c r="Q3892" i="109"/>
  <c r="V1153" i="109"/>
  <c r="J121" i="110"/>
  <c r="Q2561" i="109"/>
  <c r="X2079" i="109"/>
  <c r="V813" i="109"/>
  <c r="N1182" i="109"/>
  <c r="P2234" i="109"/>
  <c r="O4227" i="109"/>
  <c r="Y2685" i="109"/>
  <c r="O148" i="109"/>
  <c r="U1370" i="109"/>
  <c r="N2051" i="109"/>
  <c r="Y846" i="109"/>
  <c r="W2609" i="109"/>
  <c r="Z2878" i="109"/>
  <c r="P1002" i="112"/>
  <c r="Q2225" i="112"/>
  <c r="N67" i="109"/>
  <c r="P1715" i="109"/>
  <c r="Y1753" i="109"/>
  <c r="R2276" i="109"/>
  <c r="W816" i="109"/>
  <c r="X3883" i="109"/>
  <c r="X3113" i="109"/>
  <c r="P2999" i="109"/>
  <c r="R3087" i="109"/>
  <c r="W3102" i="109"/>
  <c r="T1752" i="109"/>
  <c r="R50" i="110"/>
  <c r="Z3960" i="109"/>
  <c r="Q7" i="112"/>
  <c r="N3201" i="109"/>
  <c r="P2225" i="112"/>
  <c r="X787" i="109"/>
  <c r="N35" i="109"/>
  <c r="W2286" i="109"/>
  <c r="N1874" i="109"/>
  <c r="U467" i="109"/>
  <c r="W1192" i="109"/>
  <c r="P1583" i="109"/>
  <c r="Q174" i="109"/>
  <c r="T118" i="110"/>
  <c r="L38" i="110"/>
  <c r="Q2666" i="109"/>
  <c r="R1336" i="109"/>
  <c r="T83" i="110"/>
  <c r="V3439" i="109"/>
  <c r="T419" i="109"/>
  <c r="V2764" i="109"/>
  <c r="P17" i="110"/>
  <c r="T1209" i="109"/>
  <c r="S2964" i="109"/>
  <c r="V4116" i="109"/>
  <c r="W40" i="109"/>
  <c r="T4186" i="109"/>
  <c r="W1947" i="109"/>
  <c r="W2576" i="109"/>
  <c r="S3666" i="109"/>
  <c r="L171" i="110"/>
  <c r="U2070" i="109"/>
  <c r="Y3009" i="109"/>
  <c r="T1382" i="109"/>
  <c r="X1558" i="109"/>
  <c r="Z4380" i="109"/>
  <c r="O619" i="112"/>
  <c r="Z2143" i="109"/>
  <c r="Y916" i="109"/>
  <c r="S3434" i="109"/>
  <c r="T1125" i="109"/>
  <c r="R2817" i="109"/>
  <c r="X1352" i="109"/>
  <c r="W427" i="109"/>
  <c r="X578" i="109"/>
  <c r="T596" i="109"/>
  <c r="V792" i="109"/>
  <c r="S3919" i="109"/>
  <c r="P9" i="109"/>
  <c r="T282" i="109"/>
  <c r="X2654" i="109"/>
  <c r="P3007" i="109"/>
  <c r="O2696" i="109"/>
  <c r="T3133" i="109"/>
  <c r="O2774" i="109"/>
  <c r="W3295" i="109"/>
  <c r="R1993" i="109"/>
  <c r="T3414" i="109"/>
  <c r="W599" i="109"/>
  <c r="P3387" i="109"/>
  <c r="S749" i="109"/>
  <c r="U239" i="109"/>
  <c r="T1222" i="109"/>
  <c r="W1881" i="109"/>
  <c r="Q2606" i="109"/>
  <c r="N2701" i="109"/>
  <c r="M179" i="110"/>
  <c r="T45" i="109"/>
  <c r="P990" i="109"/>
  <c r="R2517" i="112"/>
  <c r="X16" i="109"/>
  <c r="Q1122" i="109"/>
  <c r="Q3021" i="109"/>
  <c r="O1479" i="112"/>
  <c r="P1827" i="109"/>
  <c r="R2048" i="109"/>
  <c r="P2212" i="109"/>
  <c r="U3145" i="109"/>
  <c r="V3899" i="109"/>
  <c r="R156" i="110"/>
  <c r="T2728" i="109"/>
  <c r="V1329" i="109"/>
  <c r="P103" i="110"/>
  <c r="S266" i="109"/>
  <c r="P815" i="109"/>
  <c r="Q2479" i="112"/>
  <c r="Y2808" i="109"/>
  <c r="Z345" i="109"/>
  <c r="Y3560" i="109"/>
  <c r="N145" i="109"/>
  <c r="X655" i="109"/>
  <c r="K79" i="110"/>
  <c r="V3187" i="109"/>
  <c r="Y1866" i="109"/>
  <c r="T160" i="110"/>
  <c r="S390" i="109"/>
  <c r="P2405" i="109"/>
  <c r="N2363" i="112"/>
  <c r="O2375" i="112"/>
  <c r="V255" i="109"/>
  <c r="S3905" i="109"/>
  <c r="V3175" i="109"/>
  <c r="N3352" i="109"/>
  <c r="N527" i="109"/>
  <c r="X3181" i="109"/>
  <c r="X1644" i="109"/>
  <c r="Q3808" i="109"/>
  <c r="P2175" i="112"/>
  <c r="P748" i="112"/>
  <c r="X3397" i="109"/>
  <c r="Q1927" i="109"/>
  <c r="X1691" i="109"/>
  <c r="O865" i="109"/>
  <c r="Q157" i="109"/>
  <c r="U870" i="109"/>
  <c r="Q804" i="112"/>
  <c r="T2090" i="109"/>
  <c r="N1336" i="109"/>
  <c r="Y1150" i="109"/>
  <c r="M118" i="113"/>
  <c r="N779" i="109"/>
  <c r="Y3929" i="109"/>
  <c r="Y1938" i="109"/>
  <c r="R3882" i="109"/>
  <c r="N3210" i="109"/>
  <c r="W1241" i="109"/>
  <c r="P1116" i="109"/>
  <c r="N1741" i="109"/>
  <c r="Q846" i="112"/>
  <c r="R3410" i="109"/>
  <c r="P3340" i="109"/>
  <c r="X4256" i="109"/>
  <c r="W1495" i="109"/>
  <c r="V158" i="109"/>
  <c r="O2237" i="109"/>
  <c r="S1711" i="109"/>
  <c r="P4055" i="109"/>
  <c r="R2486" i="112"/>
  <c r="R4305" i="109"/>
  <c r="X1176" i="109"/>
  <c r="W787" i="109"/>
  <c r="W732" i="109"/>
  <c r="V2269" i="109"/>
  <c r="Q2398" i="109"/>
  <c r="U3577" i="109"/>
  <c r="N1417" i="112"/>
  <c r="T1849" i="109"/>
  <c r="P487" i="112"/>
  <c r="R3110" i="109"/>
  <c r="N2099" i="109"/>
  <c r="Y2211" i="109"/>
  <c r="M35" i="113"/>
  <c r="Q543" i="112"/>
  <c r="P555" i="112"/>
  <c r="W2965" i="109"/>
  <c r="S3575" i="109"/>
  <c r="Y3130" i="109"/>
  <c r="Q1791" i="112"/>
  <c r="X4141" i="109"/>
  <c r="N2739" i="109"/>
  <c r="Q1105" i="109"/>
  <c r="T3799" i="109"/>
  <c r="N1562" i="109"/>
  <c r="U2216" i="109"/>
  <c r="Q4042" i="109"/>
  <c r="N126" i="110"/>
  <c r="Y3035" i="109"/>
  <c r="R1002" i="109"/>
  <c r="R1608" i="112"/>
  <c r="W113" i="109"/>
  <c r="N4278" i="109"/>
  <c r="Y4089" i="109"/>
  <c r="N1339" i="109"/>
  <c r="N2419" i="109"/>
  <c r="Y913" i="109"/>
  <c r="Y648" i="109"/>
  <c r="Y1254" i="109"/>
  <c r="Z3966" i="109"/>
  <c r="Y2377" i="109"/>
  <c r="O4286" i="109"/>
  <c r="P454" i="109"/>
  <c r="N776" i="109"/>
  <c r="W4171" i="109"/>
  <c r="O4304" i="109"/>
  <c r="V2318" i="109"/>
  <c r="W1186" i="109"/>
  <c r="R1190" i="109"/>
  <c r="X2249" i="109"/>
  <c r="Z2130" i="109"/>
  <c r="X1683" i="109"/>
  <c r="P23" i="109"/>
  <c r="P2308" i="109"/>
  <c r="R2298" i="112"/>
  <c r="N3316" i="109"/>
  <c r="U1693" i="109"/>
  <c r="Q2715" i="109"/>
  <c r="W1977" i="109"/>
  <c r="Y4235" i="109"/>
  <c r="U2427" i="109"/>
  <c r="V3878" i="109"/>
  <c r="O1519" i="109"/>
  <c r="V1310" i="109"/>
  <c r="Z339" i="109"/>
  <c r="S1715" i="109"/>
  <c r="L125" i="113"/>
  <c r="V1543" i="109"/>
  <c r="U2102" i="109"/>
  <c r="O1176" i="109"/>
  <c r="R4132" i="109"/>
  <c r="L158" i="113"/>
  <c r="T1563" i="109"/>
  <c r="X3000" i="109"/>
  <c r="V1955" i="109"/>
  <c r="O150" i="109"/>
  <c r="Y1661" i="109"/>
  <c r="P637" i="109"/>
  <c r="V1247" i="109"/>
  <c r="O1256" i="109"/>
  <c r="N3718" i="109"/>
  <c r="P2" i="112"/>
  <c r="X1001" i="109"/>
  <c r="N3295" i="109"/>
  <c r="O2388" i="109"/>
  <c r="O761" i="109"/>
  <c r="P1629" i="109"/>
  <c r="Q1689" i="109"/>
  <c r="V3510" i="109"/>
  <c r="T1190" i="109"/>
  <c r="N3328" i="109"/>
  <c r="X950" i="109"/>
  <c r="M14" i="110"/>
  <c r="Y2019" i="109"/>
  <c r="W1661" i="109"/>
  <c r="R1123" i="112"/>
  <c r="X3563" i="109"/>
  <c r="R2379" i="109"/>
  <c r="W2478" i="109"/>
  <c r="L99" i="110"/>
  <c r="X2378" i="109"/>
  <c r="O2973" i="109"/>
  <c r="V3147" i="109"/>
  <c r="O413" i="109"/>
  <c r="P531" i="112"/>
  <c r="T1245" i="109"/>
  <c r="X2802" i="109"/>
  <c r="S2482" i="109"/>
  <c r="N4126" i="109"/>
  <c r="S3062" i="109"/>
  <c r="V3426" i="109"/>
  <c r="U2445" i="109"/>
  <c r="O164" i="109"/>
  <c r="O547" i="112"/>
  <c r="Z1080" i="109"/>
  <c r="Y482" i="109"/>
  <c r="O747" i="112"/>
  <c r="N18" i="112"/>
  <c r="N1016" i="109"/>
  <c r="R559" i="109"/>
  <c r="N1097" i="109"/>
  <c r="R2215" i="109"/>
  <c r="O541" i="112"/>
  <c r="O565" i="112"/>
  <c r="N2586" i="109"/>
  <c r="Y556" i="109"/>
  <c r="R2941" i="109"/>
  <c r="T3801" i="109"/>
  <c r="V1282" i="109"/>
  <c r="O161" i="112"/>
  <c r="S139" i="109"/>
  <c r="P593" i="109"/>
  <c r="Q4181" i="109"/>
  <c r="N4057" i="109"/>
  <c r="O552" i="109"/>
  <c r="N2102" i="112"/>
  <c r="M165" i="113"/>
  <c r="W580" i="109"/>
  <c r="P1490" i="109"/>
  <c r="O473" i="109"/>
  <c r="N4188" i="109"/>
  <c r="N1976" i="112"/>
  <c r="N1102" i="109"/>
  <c r="S2291" i="109"/>
  <c r="O1827" i="109"/>
  <c r="Q1441" i="112"/>
  <c r="W1735" i="109"/>
  <c r="Z4335" i="109"/>
  <c r="U4170" i="109"/>
  <c r="R3909" i="109"/>
  <c r="Q3731" i="109"/>
  <c r="O48" i="109"/>
  <c r="P297" i="112"/>
  <c r="N1020" i="112"/>
  <c r="R2664" i="109"/>
  <c r="Q2455" i="112"/>
  <c r="O2484" i="112"/>
  <c r="Q2313" i="112"/>
  <c r="Q2022" i="109"/>
  <c r="N1367" i="109"/>
  <c r="S401" i="109"/>
  <c r="W652" i="109"/>
  <c r="U174" i="109"/>
  <c r="Q4036" i="109"/>
  <c r="S491" i="109"/>
  <c r="W4173" i="109"/>
  <c r="W1938" i="109"/>
  <c r="Q1590" i="109"/>
  <c r="W3864" i="109"/>
  <c r="S853" i="109"/>
  <c r="X3926" i="109"/>
  <c r="X3818" i="109"/>
  <c r="V617" i="109"/>
  <c r="Q3415" i="109"/>
  <c r="N567" i="112"/>
  <c r="W214" i="109"/>
  <c r="N1384" i="112"/>
  <c r="V72" i="109"/>
  <c r="Y614" i="109"/>
  <c r="W418" i="109"/>
  <c r="N3031" i="109"/>
  <c r="V425" i="109"/>
  <c r="X1204" i="109"/>
  <c r="R442" i="109"/>
  <c r="Q1745" i="112"/>
  <c r="O3812" i="109"/>
  <c r="V954" i="109"/>
  <c r="T133" i="110"/>
  <c r="O1629" i="112"/>
  <c r="V1615" i="109"/>
  <c r="R54" i="109"/>
  <c r="W292" i="109"/>
  <c r="W1257" i="109"/>
  <c r="O366" i="112"/>
  <c r="S3708" i="109"/>
  <c r="W854" i="109"/>
  <c r="N95" i="112"/>
  <c r="R846" i="109"/>
  <c r="N3789" i="109"/>
  <c r="Q1838" i="109"/>
  <c r="P738" i="112"/>
  <c r="P77" i="112"/>
  <c r="V1967" i="109"/>
  <c r="V1245" i="109"/>
  <c r="R3186" i="109"/>
  <c r="R1526" i="109"/>
  <c r="T2106" i="109"/>
  <c r="S1986" i="109"/>
  <c r="N32" i="112"/>
  <c r="O160" i="109"/>
  <c r="P166" i="112"/>
  <c r="R678" i="112"/>
  <c r="P1896" i="112"/>
  <c r="W4289" i="109"/>
  <c r="O2927" i="109"/>
  <c r="W3664" i="109"/>
  <c r="P4251" i="109"/>
  <c r="P543" i="112"/>
  <c r="Q601" i="112"/>
  <c r="O1161" i="109"/>
  <c r="M161" i="110"/>
  <c r="P645" i="109"/>
  <c r="X555" i="109"/>
  <c r="U2335" i="109"/>
  <c r="X3197" i="109"/>
  <c r="O234" i="109"/>
  <c r="V1572" i="109"/>
  <c r="T2037" i="109"/>
  <c r="P1518" i="109"/>
  <c r="X1863" i="109"/>
  <c r="Q4271" i="109"/>
  <c r="R3738" i="109"/>
  <c r="U4153" i="109"/>
  <c r="T232" i="109"/>
  <c r="T3489" i="109"/>
  <c r="P2402" i="112"/>
  <c r="R907" i="112"/>
  <c r="L47" i="113"/>
  <c r="R1949" i="109"/>
  <c r="Q599" i="112"/>
  <c r="Q633" i="109"/>
  <c r="S1889" i="109"/>
  <c r="S469" i="109"/>
  <c r="X1998" i="109"/>
  <c r="N21" i="112"/>
  <c r="P1314" i="109"/>
  <c r="P816" i="112"/>
  <c r="X2821" i="109"/>
  <c r="P113" i="110"/>
  <c r="W477" i="109"/>
  <c r="X2805" i="109"/>
  <c r="V3298" i="109"/>
  <c r="V2926" i="109"/>
  <c r="P1276" i="112"/>
  <c r="Y887" i="109"/>
  <c r="V4171" i="109"/>
  <c r="Q2371" i="109"/>
  <c r="X3319" i="109"/>
  <c r="W983" i="109"/>
  <c r="O1474" i="109"/>
  <c r="W3769" i="109"/>
  <c r="N158" i="109"/>
  <c r="S1539" i="109"/>
  <c r="P4228" i="109"/>
  <c r="V795" i="109"/>
  <c r="Q165" i="112"/>
  <c r="Y2827" i="109"/>
  <c r="W1131" i="109"/>
  <c r="Q2678" i="112"/>
  <c r="V2478" i="109"/>
  <c r="N3935" i="109"/>
  <c r="O1921" i="109"/>
  <c r="Q1462" i="112"/>
  <c r="Y2687" i="109"/>
  <c r="S3103" i="109"/>
  <c r="V1144" i="109"/>
  <c r="U3050" i="109"/>
  <c r="N880" i="109"/>
  <c r="Q610" i="109"/>
  <c r="N1926" i="109"/>
  <c r="V1285" i="109"/>
  <c r="X3897" i="109"/>
  <c r="Y3745" i="109"/>
  <c r="T3160" i="109"/>
  <c r="Y1350" i="109"/>
  <c r="Q3820" i="109"/>
  <c r="P3163" i="109"/>
  <c r="N2254" i="109"/>
  <c r="W1269" i="109"/>
  <c r="P2969" i="109"/>
  <c r="U524" i="109"/>
  <c r="N4165" i="109"/>
  <c r="P807" i="109"/>
  <c r="Q1104" i="112"/>
  <c r="V2027" i="109"/>
  <c r="O370" i="112"/>
  <c r="T2371" i="109"/>
  <c r="X2563" i="109"/>
  <c r="T505" i="109"/>
  <c r="O312" i="112"/>
  <c r="Y4025" i="109"/>
  <c r="P2975" i="109"/>
  <c r="V2461" i="109"/>
  <c r="P2277" i="109"/>
  <c r="T2461" i="109"/>
  <c r="N1327" i="112"/>
  <c r="T1178" i="109"/>
  <c r="P3919" i="109"/>
  <c r="R3453" i="109"/>
  <c r="O2073" i="109"/>
  <c r="X2738" i="109"/>
  <c r="N2481" i="109"/>
  <c r="T845" i="109"/>
  <c r="N1970" i="112"/>
  <c r="Y2824" i="109"/>
  <c r="W2758" i="109"/>
  <c r="P243" i="109"/>
  <c r="X1526" i="109"/>
  <c r="Q1175" i="112"/>
  <c r="W3562" i="109"/>
  <c r="W1263" i="109"/>
  <c r="Q1397" i="112"/>
  <c r="R35" i="110"/>
  <c r="T3170" i="109"/>
  <c r="N658" i="109"/>
  <c r="V2591" i="109"/>
  <c r="N1115" i="109"/>
  <c r="O3878" i="109"/>
  <c r="P595" i="112"/>
  <c r="U2594" i="109"/>
  <c r="O973" i="112"/>
  <c r="Y3487" i="109"/>
  <c r="W3437" i="109"/>
  <c r="P4100" i="109"/>
  <c r="P2081" i="112"/>
  <c r="V2837" i="109"/>
  <c r="Q779" i="112"/>
  <c r="X3017" i="109"/>
  <c r="P2808" i="109"/>
  <c r="Q1513" i="112"/>
  <c r="N1071" i="112"/>
  <c r="Q1236" i="109"/>
  <c r="Y1118" i="109"/>
  <c r="N45" i="110"/>
  <c r="Q400" i="112"/>
  <c r="O496" i="109"/>
  <c r="P1727" i="112"/>
  <c r="P1656" i="112"/>
  <c r="V960" i="109"/>
  <c r="X2437" i="109"/>
  <c r="U1979" i="109"/>
  <c r="N1939" i="112"/>
  <c r="V439" i="109"/>
  <c r="R3074" i="109"/>
  <c r="U2296" i="109"/>
  <c r="U509" i="109"/>
  <c r="N592" i="109"/>
  <c r="Q509" i="109"/>
  <c r="U1676" i="109"/>
  <c r="N2205" i="109"/>
  <c r="T3184" i="109"/>
  <c r="Q3078" i="109"/>
  <c r="W3415" i="109"/>
  <c r="Y3336" i="109"/>
  <c r="Q1028" i="112"/>
  <c r="Z4314" i="109"/>
  <c r="O8" i="112"/>
  <c r="O3894" i="109"/>
  <c r="S4054" i="109"/>
  <c r="P3905" i="109"/>
  <c r="Z3637" i="109"/>
  <c r="O2641" i="109"/>
  <c r="S1650" i="109"/>
  <c r="Y889" i="109"/>
  <c r="T510" i="109"/>
  <c r="S2997" i="109"/>
  <c r="U169" i="109"/>
  <c r="Y3826" i="109"/>
  <c r="Q1773" i="112"/>
  <c r="Y3292" i="109"/>
  <c r="R4217" i="109"/>
  <c r="N412" i="112"/>
  <c r="X2606" i="109"/>
  <c r="X3935" i="109"/>
  <c r="N2687" i="109"/>
  <c r="N1495" i="109"/>
  <c r="R2565" i="109"/>
  <c r="Q502" i="109"/>
  <c r="N1697" i="109"/>
  <c r="Y2047" i="109"/>
  <c r="X929" i="109"/>
  <c r="N2483" i="109"/>
  <c r="Q792" i="109"/>
  <c r="R755" i="109"/>
  <c r="O59" i="112"/>
  <c r="Z694" i="109"/>
  <c r="Q3411" i="109"/>
  <c r="Y3791" i="109"/>
  <c r="X1513" i="109"/>
  <c r="P2565" i="109"/>
  <c r="T2757" i="109"/>
  <c r="P1935" i="112"/>
  <c r="R1933" i="109"/>
  <c r="P144" i="110"/>
  <c r="U2676" i="109"/>
  <c r="T167" i="110"/>
  <c r="W520" i="109"/>
  <c r="Q232" i="109"/>
  <c r="P183" i="112"/>
  <c r="P1260" i="109"/>
  <c r="V4282" i="109"/>
  <c r="W3519" i="109"/>
  <c r="N553" i="112"/>
  <c r="T2653" i="109"/>
  <c r="R1903" i="109"/>
  <c r="P1481" i="109"/>
  <c r="J146" i="113"/>
  <c r="N2758" i="109"/>
  <c r="V2386" i="109"/>
  <c r="X165" i="109"/>
  <c r="Y3543" i="109"/>
  <c r="U1125" i="109"/>
  <c r="S1838" i="109"/>
  <c r="O2238" i="112"/>
  <c r="N1881" i="109"/>
  <c r="Z2883" i="109"/>
  <c r="N4251" i="109"/>
  <c r="N986" i="112"/>
  <c r="P3032" i="109"/>
  <c r="S3208" i="109"/>
  <c r="Y508" i="109"/>
  <c r="O3525" i="109"/>
  <c r="W982" i="109"/>
  <c r="N4156" i="109"/>
  <c r="N1920" i="109"/>
  <c r="Y1199" i="109"/>
  <c r="Y1835" i="109"/>
  <c r="O1684" i="112"/>
  <c r="N3753" i="109"/>
  <c r="X59" i="109"/>
  <c r="Q257" i="109"/>
  <c r="R3678" i="109"/>
  <c r="V3539" i="109"/>
  <c r="P3136" i="109"/>
  <c r="U3019" i="109"/>
  <c r="O585" i="112"/>
  <c r="T1099" i="109"/>
  <c r="P4092" i="109"/>
  <c r="W1111" i="109"/>
  <c r="T606" i="109"/>
  <c r="S806" i="109"/>
  <c r="O2933" i="109"/>
  <c r="O3504" i="109"/>
  <c r="Q281" i="109"/>
  <c r="T2663" i="109"/>
  <c r="W1957" i="109"/>
  <c r="N1227" i="112"/>
  <c r="X1350" i="109"/>
  <c r="O2106" i="109"/>
  <c r="P2583" i="112"/>
  <c r="V3801" i="109"/>
  <c r="S2810" i="109"/>
  <c r="O1899" i="112"/>
  <c r="S2848" i="109"/>
  <c r="Q1071" i="112"/>
  <c r="X166" i="109"/>
  <c r="P1751" i="112"/>
  <c r="P1175" i="109"/>
  <c r="P2685" i="109"/>
  <c r="N1609" i="109"/>
  <c r="T3415" i="109"/>
  <c r="Y3546" i="109"/>
  <c r="P1157" i="112"/>
  <c r="X2234" i="109"/>
  <c r="T3526" i="109"/>
  <c r="T3904" i="109"/>
  <c r="L157" i="110"/>
  <c r="X106" i="109"/>
  <c r="N4286" i="109"/>
  <c r="X1628" i="109"/>
  <c r="N1869" i="109"/>
  <c r="W3092" i="109"/>
  <c r="O1656" i="112"/>
  <c r="N1178" i="109"/>
  <c r="X889" i="109"/>
  <c r="Q491" i="112"/>
  <c r="Y458" i="109"/>
  <c r="Q523" i="109"/>
  <c r="O4067" i="109"/>
  <c r="O431" i="109"/>
  <c r="Y3531" i="109"/>
  <c r="T4175" i="109"/>
  <c r="X3305" i="109"/>
  <c r="R2780" i="109"/>
  <c r="W31" i="109"/>
  <c r="S2945" i="109"/>
  <c r="V2993" i="109"/>
  <c r="O1098" i="112"/>
  <c r="S2446" i="109"/>
  <c r="Q3030" i="109"/>
  <c r="U3702" i="109"/>
  <c r="W4212" i="109"/>
  <c r="Q1366" i="109"/>
  <c r="Y640" i="109"/>
  <c r="U935" i="109"/>
  <c r="Z1801" i="109"/>
  <c r="U7" i="110"/>
  <c r="O3831" i="109"/>
  <c r="W3322" i="109"/>
  <c r="S594" i="109"/>
  <c r="T1346" i="109"/>
  <c r="W197" i="109"/>
  <c r="Y967" i="109"/>
  <c r="V2400" i="109"/>
  <c r="R1174" i="109"/>
  <c r="X248" i="109"/>
  <c r="M111" i="113"/>
  <c r="N2212" i="109"/>
  <c r="N167" i="110"/>
  <c r="W2287" i="109"/>
  <c r="P2830" i="109"/>
  <c r="N862" i="112"/>
  <c r="Y2088" i="109"/>
  <c r="O3321" i="109"/>
  <c r="P2038" i="109"/>
  <c r="U1700" i="109"/>
  <c r="R42" i="110"/>
  <c r="Q2665" i="109"/>
  <c r="R895" i="112"/>
  <c r="R883" i="112"/>
  <c r="O2619" i="112"/>
  <c r="N1512" i="112"/>
  <c r="V3746" i="109"/>
  <c r="Q1720" i="112"/>
  <c r="O1407" i="112"/>
  <c r="T1650" i="109"/>
  <c r="Y2418" i="109"/>
  <c r="O2635" i="109"/>
  <c r="N234" i="112"/>
  <c r="N157" i="109"/>
  <c r="X2288" i="109"/>
  <c r="P451" i="109"/>
  <c r="O4214" i="109"/>
  <c r="W1674" i="109"/>
  <c r="Q557" i="109"/>
  <c r="R1005" i="109"/>
  <c r="O1141" i="109"/>
  <c r="Q751" i="109"/>
  <c r="S3742" i="109"/>
  <c r="N3439" i="109"/>
  <c r="W2828" i="109"/>
  <c r="Y3045" i="109"/>
  <c r="S2587" i="109"/>
  <c r="T3400" i="109"/>
  <c r="O1612" i="109"/>
  <c r="R75" i="110"/>
  <c r="Z3248" i="109"/>
  <c r="X2561" i="109"/>
  <c r="O1120" i="109"/>
  <c r="N3522" i="109"/>
  <c r="P2008" i="109"/>
  <c r="Y986" i="109"/>
  <c r="Q1321" i="109"/>
  <c r="X453" i="109"/>
  <c r="U119" i="110"/>
  <c r="T2712" i="109"/>
  <c r="S3732" i="109"/>
  <c r="U955" i="109"/>
  <c r="Y3295" i="109"/>
  <c r="N4281" i="109"/>
  <c r="Q1892" i="109"/>
  <c r="X29" i="109"/>
  <c r="Y3436" i="109"/>
  <c r="P496" i="112"/>
  <c r="S2351" i="109"/>
  <c r="U4080" i="109"/>
  <c r="R1967" i="109"/>
  <c r="N19" i="109"/>
  <c r="O564" i="109"/>
  <c r="Y3406" i="109"/>
  <c r="V3798" i="109"/>
  <c r="O3492" i="109"/>
  <c r="Y247" i="109"/>
  <c r="R975" i="109"/>
  <c r="N1335" i="109"/>
  <c r="S1214" i="109"/>
  <c r="P334" i="112"/>
  <c r="Y468" i="109"/>
  <c r="R1597" i="112"/>
  <c r="O2241" i="109"/>
  <c r="Y1871" i="109"/>
  <c r="U3675" i="109"/>
  <c r="O2062" i="109"/>
  <c r="O4101" i="109"/>
  <c r="S101" i="110"/>
  <c r="S2308" i="109"/>
  <c r="U170" i="109"/>
  <c r="U1723" i="109"/>
  <c r="U754" i="109"/>
  <c r="N2811" i="109"/>
  <c r="S1739" i="109"/>
  <c r="W654" i="109"/>
  <c r="O2669" i="109"/>
  <c r="Y2095" i="109"/>
  <c r="W4051" i="109"/>
  <c r="X4282" i="109"/>
  <c r="W1976" i="109"/>
  <c r="V1904" i="109"/>
  <c r="Q2104" i="109"/>
  <c r="R1282" i="109"/>
  <c r="N2944" i="109"/>
  <c r="W1377" i="109"/>
  <c r="P15" i="109"/>
  <c r="O1225" i="112"/>
  <c r="Y3051" i="109"/>
  <c r="W885" i="109"/>
  <c r="N2317" i="109"/>
  <c r="Q3739" i="109"/>
  <c r="Q157" i="112"/>
  <c r="U2936" i="109"/>
  <c r="W3112" i="109"/>
  <c r="N2821" i="109"/>
  <c r="N2554" i="112"/>
  <c r="O2206" i="109"/>
  <c r="N3791" i="109"/>
  <c r="Q533" i="109"/>
  <c r="Y960" i="109"/>
  <c r="Q1336" i="109"/>
  <c r="T860" i="109"/>
  <c r="S1980" i="109"/>
  <c r="Q2767" i="109"/>
  <c r="Q2414" i="109"/>
  <c r="Q1384" i="109"/>
  <c r="U2474" i="109"/>
  <c r="Y3544" i="109"/>
  <c r="P3338" i="109"/>
  <c r="W1995" i="109"/>
  <c r="T4099" i="109"/>
  <c r="O2825" i="109"/>
  <c r="Y1877" i="109"/>
  <c r="O3515" i="109"/>
  <c r="P234" i="112"/>
  <c r="N29" i="109"/>
  <c r="O260" i="109"/>
  <c r="N3838" i="109"/>
  <c r="W1709" i="109"/>
  <c r="Z3270" i="109"/>
  <c r="N2447" i="112"/>
  <c r="Y3921" i="109"/>
  <c r="S2786" i="109"/>
  <c r="O1695" i="109"/>
  <c r="O1081" i="112"/>
  <c r="U2662" i="109"/>
  <c r="R3297" i="109"/>
  <c r="X3018" i="109"/>
  <c r="O823" i="109"/>
  <c r="T2027" i="109"/>
  <c r="U2587" i="109"/>
  <c r="V1907" i="109"/>
  <c r="P562" i="109"/>
  <c r="O1913" i="112"/>
  <c r="Q3351" i="109"/>
  <c r="U2576" i="109"/>
  <c r="P2363" i="112"/>
  <c r="O573" i="109"/>
  <c r="T1691" i="109"/>
  <c r="Q1668" i="109"/>
  <c r="Q2231" i="112"/>
  <c r="R3552" i="109"/>
  <c r="P1698" i="109"/>
  <c r="S2412" i="109"/>
  <c r="P1168" i="112"/>
  <c r="Y1349" i="109"/>
  <c r="P3056" i="109"/>
  <c r="S733" i="109"/>
  <c r="Q144" i="112"/>
  <c r="W3516" i="109"/>
  <c r="S1335" i="109"/>
  <c r="P730" i="112"/>
  <c r="R2032" i="109"/>
  <c r="Y392" i="109"/>
  <c r="U654" i="109"/>
  <c r="N3847" i="109"/>
  <c r="W3170" i="109"/>
  <c r="P388" i="112"/>
  <c r="Y4155" i="109"/>
  <c r="U3414" i="109"/>
  <c r="W1173" i="109"/>
  <c r="V38" i="109"/>
  <c r="V1324" i="109"/>
  <c r="P2461" i="109"/>
  <c r="V2271" i="109"/>
  <c r="P1955" i="109"/>
  <c r="N1246" i="112"/>
  <c r="N3760" i="109"/>
  <c r="Y2295" i="109"/>
  <c r="N583" i="109"/>
  <c r="P2023" i="109"/>
  <c r="Z4355" i="109"/>
  <c r="Q3679" i="109"/>
  <c r="S3819" i="109"/>
  <c r="Q2413" i="112"/>
  <c r="V3103" i="109"/>
  <c r="R4049" i="109"/>
  <c r="W759" i="109"/>
  <c r="Q1305" i="109"/>
  <c r="N1548" i="109"/>
  <c r="S1830" i="109"/>
  <c r="R3314" i="109"/>
  <c r="Q2370" i="112"/>
  <c r="Y1286" i="109"/>
  <c r="N2237" i="112"/>
  <c r="O2588" i="109"/>
  <c r="N3742" i="109"/>
  <c r="X869" i="109"/>
  <c r="P2049" i="109"/>
  <c r="W156" i="109"/>
  <c r="X121" i="109"/>
  <c r="V43" i="109"/>
  <c r="W3476" i="109"/>
  <c r="W2680" i="109"/>
  <c r="V2561" i="109"/>
  <c r="N32" i="110"/>
  <c r="U1152" i="109"/>
  <c r="X2721" i="109"/>
  <c r="P246" i="109"/>
  <c r="P144" i="109"/>
  <c r="U3089" i="109"/>
  <c r="X1744" i="109"/>
  <c r="U3087" i="109"/>
  <c r="R890" i="109"/>
  <c r="N1164" i="112"/>
  <c r="X3669" i="109"/>
  <c r="O3117" i="109"/>
  <c r="R452" i="109"/>
  <c r="Y2271" i="109"/>
  <c r="W118" i="109"/>
  <c r="V2243" i="109"/>
  <c r="Y103" i="109"/>
  <c r="T2108" i="109"/>
  <c r="Y2635" i="109"/>
  <c r="Q1584" i="109"/>
  <c r="O2073" i="112"/>
  <c r="P69" i="109"/>
  <c r="R2315" i="109"/>
  <c r="R1813" i="112"/>
  <c r="Y1249" i="109"/>
  <c r="S3101" i="109"/>
  <c r="N744" i="112"/>
  <c r="U178" i="110"/>
  <c r="N1332" i="109"/>
  <c r="Y278" i="109"/>
  <c r="S3044" i="109"/>
  <c r="Q552" i="112"/>
  <c r="W3530" i="109"/>
  <c r="N3312" i="109"/>
  <c r="U1195" i="109"/>
  <c r="X2635" i="109"/>
  <c r="Q3937" i="109"/>
  <c r="S1712" i="109"/>
  <c r="Q2008" i="112"/>
  <c r="O632" i="109"/>
  <c r="U625" i="109"/>
  <c r="O744" i="112"/>
  <c r="R225" i="109"/>
  <c r="X468" i="109"/>
  <c r="T3191" i="109"/>
  <c r="V2594" i="109"/>
  <c r="T123" i="110"/>
  <c r="Y3798" i="109"/>
  <c r="N981" i="112"/>
  <c r="P1533" i="112"/>
  <c r="T2714" i="109"/>
  <c r="N1474" i="109"/>
  <c r="W2666" i="109"/>
  <c r="U2015" i="109"/>
  <c r="Z3230" i="109"/>
  <c r="S163" i="110"/>
  <c r="U1023" i="109"/>
  <c r="N178" i="110"/>
  <c r="P2730" i="109"/>
  <c r="W3027" i="109"/>
  <c r="N183" i="109"/>
  <c r="P3099" i="109"/>
  <c r="P3806" i="109"/>
  <c r="O1625" i="112"/>
  <c r="U1725" i="109"/>
  <c r="Q3576" i="109"/>
  <c r="Q3503" i="109"/>
  <c r="W743" i="109"/>
  <c r="N637" i="109"/>
  <c r="X3665" i="109"/>
  <c r="N1602" i="109"/>
  <c r="O849" i="109"/>
  <c r="M2" i="110"/>
  <c r="S96" i="109"/>
  <c r="W946" i="109"/>
  <c r="Q1533" i="112"/>
  <c r="N2402" i="109"/>
  <c r="R1153" i="109"/>
  <c r="O1020" i="112"/>
  <c r="P2806" i="109"/>
  <c r="R1143" i="112"/>
  <c r="U3178" i="109"/>
  <c r="T1539" i="109"/>
  <c r="V814" i="109"/>
  <c r="P4027" i="109"/>
  <c r="O3663" i="109"/>
  <c r="P2130" i="112"/>
  <c r="N203" i="109"/>
  <c r="N3075" i="109"/>
  <c r="R3881" i="109"/>
  <c r="P739" i="112"/>
  <c r="N563" i="112"/>
  <c r="O2284" i="109"/>
  <c r="O2004" i="109"/>
  <c r="O2398" i="112"/>
  <c r="N1494" i="112"/>
  <c r="J52" i="110"/>
  <c r="Y2447" i="109"/>
  <c r="P1961" i="109"/>
  <c r="O2700" i="112"/>
  <c r="U116" i="110"/>
  <c r="O797" i="112"/>
  <c r="N1376" i="109"/>
  <c r="O19" i="109"/>
  <c r="P1182" i="112"/>
  <c r="W1618" i="109"/>
  <c r="R3665" i="109"/>
  <c r="Y2312" i="109"/>
  <c r="U3795" i="109"/>
  <c r="N64" i="110"/>
  <c r="K92" i="110"/>
  <c r="V1336" i="109"/>
  <c r="P3689" i="109"/>
  <c r="N1268" i="109"/>
  <c r="N3713" i="109"/>
  <c r="Q2243" i="109"/>
  <c r="U3548" i="109"/>
  <c r="R1364" i="112"/>
  <c r="P1632" i="112"/>
  <c r="V2464" i="109"/>
  <c r="N3354" i="109"/>
  <c r="S285" i="109"/>
  <c r="U2692" i="109"/>
  <c r="Y638" i="109"/>
  <c r="X2348" i="109"/>
  <c r="R1668" i="109"/>
  <c r="N29" i="112"/>
  <c r="O1100" i="109"/>
  <c r="X4201" i="109"/>
  <c r="R821" i="109"/>
  <c r="V4248" i="109"/>
  <c r="Y3445" i="109"/>
  <c r="O91" i="110"/>
  <c r="T1270" i="109"/>
  <c r="P1828" i="109"/>
  <c r="N869" i="109"/>
  <c r="P1013" i="109"/>
  <c r="W123" i="109"/>
  <c r="V1514" i="109"/>
  <c r="N2204" i="112"/>
  <c r="Q1312" i="109"/>
  <c r="V4151" i="109"/>
  <c r="N68" i="112"/>
  <c r="T1108" i="109"/>
  <c r="R416" i="112"/>
  <c r="N474" i="109"/>
  <c r="Z338" i="109"/>
  <c r="P224" i="109"/>
  <c r="R72" i="110"/>
  <c r="X1320" i="109"/>
  <c r="P3116" i="109"/>
  <c r="S1869" i="109"/>
  <c r="R2198" i="109"/>
  <c r="O3166" i="109"/>
  <c r="U2643" i="109"/>
  <c r="Q3210" i="109"/>
  <c r="S4263" i="109"/>
  <c r="W3022" i="109"/>
  <c r="S15" i="110"/>
  <c r="N1644" i="112"/>
  <c r="N1180" i="109"/>
  <c r="R3709" i="109"/>
  <c r="O2175" i="112"/>
  <c r="Q4070" i="109"/>
  <c r="U4199" i="109"/>
  <c r="T4231" i="109"/>
  <c r="O253" i="112"/>
  <c r="N248" i="109"/>
  <c r="Q699" i="112"/>
  <c r="W2557" i="109"/>
  <c r="O2582" i="112"/>
  <c r="V3480" i="109"/>
  <c r="W4177" i="109"/>
  <c r="Y1022" i="109"/>
  <c r="N566" i="109"/>
  <c r="Y2244" i="109"/>
  <c r="Y4236" i="109"/>
  <c r="S2613" i="109"/>
  <c r="S2475" i="109"/>
  <c r="Z2553" i="109"/>
  <c r="N205" i="109"/>
  <c r="T1738" i="109"/>
  <c r="R869" i="109"/>
  <c r="P1319" i="112"/>
  <c r="T559" i="109"/>
  <c r="Z4369" i="109"/>
  <c r="M52" i="113"/>
  <c r="Q21" i="109"/>
  <c r="U1234" i="109"/>
  <c r="W373" i="109"/>
  <c r="P2248" i="109"/>
  <c r="O1219" i="109"/>
  <c r="Q2648" i="109"/>
  <c r="Q1475" i="109"/>
  <c r="T28" i="109"/>
  <c r="R3358" i="109"/>
  <c r="W3001" i="109"/>
  <c r="U3845" i="109"/>
  <c r="X649" i="109"/>
  <c r="Q3495" i="109"/>
  <c r="S1884" i="109"/>
  <c r="X4252" i="109"/>
  <c r="X2804" i="109"/>
  <c r="N1247" i="112"/>
  <c r="R389" i="109"/>
  <c r="N1779" i="112"/>
  <c r="P3465" i="109"/>
  <c r="Y1169" i="109"/>
  <c r="Y159" i="109"/>
  <c r="N773" i="112"/>
  <c r="R1921" i="109"/>
  <c r="Z294" i="109"/>
  <c r="P1851" i="112"/>
  <c r="O578" i="112"/>
  <c r="Q539" i="109"/>
  <c r="V68" i="109"/>
  <c r="O3820" i="109"/>
  <c r="O71" i="112"/>
  <c r="R2782" i="109"/>
  <c r="T3113" i="109"/>
  <c r="U2393" i="109"/>
  <c r="O563" i="112"/>
  <c r="P3891" i="109"/>
  <c r="W1997" i="109"/>
  <c r="X977" i="109"/>
  <c r="W2401" i="109"/>
  <c r="Q1740" i="112"/>
  <c r="Z4324" i="109"/>
  <c r="W1746" i="109"/>
  <c r="P1442" i="112"/>
  <c r="X2737" i="109"/>
  <c r="O3844" i="109"/>
  <c r="O15" i="112"/>
  <c r="P72" i="112"/>
  <c r="Y1126" i="109"/>
  <c r="S514" i="109"/>
  <c r="Y836" i="109"/>
  <c r="O162" i="112"/>
  <c r="S823" i="109"/>
  <c r="N1873" i="109"/>
  <c r="N174" i="112"/>
  <c r="V1663" i="109"/>
  <c r="O385" i="109"/>
  <c r="Q3077" i="109"/>
  <c r="P1469" i="109"/>
  <c r="S52" i="110"/>
  <c r="N266" i="109"/>
  <c r="N369" i="109"/>
  <c r="Q3795" i="109"/>
  <c r="Q2270" i="109"/>
  <c r="O1432" i="112"/>
  <c r="W587" i="109"/>
  <c r="U3804" i="109"/>
  <c r="Q3750" i="109"/>
  <c r="R1313" i="109"/>
  <c r="W2834" i="109"/>
  <c r="X415" i="109"/>
  <c r="U3855" i="109"/>
  <c r="R3212" i="109"/>
  <c r="X3457" i="109"/>
  <c r="S2323" i="109"/>
  <c r="N3338" i="109"/>
  <c r="P2592" i="112"/>
  <c r="R667" i="112"/>
  <c r="Q3378" i="109"/>
  <c r="Y225" i="109"/>
  <c r="Q2042" i="109"/>
  <c r="T38" i="110"/>
  <c r="U2268" i="109"/>
  <c r="V408" i="109"/>
  <c r="V2621" i="109"/>
  <c r="O2397" i="109"/>
  <c r="Y560" i="109"/>
  <c r="T3790" i="109"/>
  <c r="N63" i="110"/>
  <c r="P1138" i="109"/>
  <c r="T2960" i="109"/>
  <c r="O1142" i="109"/>
  <c r="W27" i="109"/>
  <c r="Y4030" i="109"/>
  <c r="R4229" i="109"/>
  <c r="R3571" i="109"/>
  <c r="T416" i="109"/>
  <c r="Q2011" i="109"/>
  <c r="Y1270" i="109"/>
  <c r="S3676" i="109"/>
  <c r="Q115" i="112"/>
  <c r="T3300" i="109"/>
  <c r="N1408" i="112"/>
  <c r="N1298" i="112"/>
  <c r="V3172" i="109"/>
  <c r="Z3967" i="109"/>
  <c r="V2044" i="109"/>
  <c r="V1308" i="109"/>
  <c r="Q2030" i="109"/>
  <c r="Q2578" i="112"/>
  <c r="N2307" i="109"/>
  <c r="N806" i="112"/>
  <c r="S3301" i="109"/>
  <c r="X1487" i="109"/>
  <c r="Q1219" i="109"/>
  <c r="Y3900" i="109"/>
  <c r="T3150" i="109"/>
  <c r="P595" i="109"/>
  <c r="N1961" i="109"/>
  <c r="Y2061" i="109"/>
  <c r="S3050" i="109"/>
  <c r="R4094" i="109"/>
  <c r="P3774" i="109"/>
  <c r="T1211" i="109"/>
  <c r="N808" i="109"/>
  <c r="S2639" i="109"/>
  <c r="R3052" i="109"/>
  <c r="U1287" i="109"/>
  <c r="W109" i="109"/>
  <c r="P975" i="109"/>
  <c r="O267" i="109"/>
  <c r="O1592" i="109"/>
  <c r="R1551" i="109"/>
  <c r="N1097" i="112"/>
  <c r="O2466" i="109"/>
  <c r="S376" i="109"/>
  <c r="Q3683" i="109"/>
  <c r="P2253" i="112"/>
  <c r="M23" i="110"/>
  <c r="O2024" i="112"/>
  <c r="P153" i="110"/>
  <c r="N2934" i="109"/>
  <c r="P440" i="109"/>
  <c r="U3400" i="109"/>
  <c r="N971" i="109"/>
  <c r="S142" i="109"/>
  <c r="N3731" i="109"/>
  <c r="P764" i="112"/>
  <c r="Q3093" i="109"/>
  <c r="Q2318" i="109"/>
  <c r="L79" i="110"/>
  <c r="Z1409" i="109"/>
  <c r="Y3480" i="109"/>
  <c r="Z2496" i="109"/>
  <c r="Q3786" i="109"/>
  <c r="X3693" i="109"/>
  <c r="R1805" i="112"/>
  <c r="P1308" i="112"/>
  <c r="N764" i="109"/>
  <c r="T2810" i="109"/>
  <c r="U370" i="109"/>
  <c r="O939" i="112"/>
  <c r="Y1484" i="109"/>
  <c r="X1499" i="109"/>
  <c r="W1616" i="109"/>
  <c r="S3299" i="109"/>
  <c r="Q3785" i="109"/>
  <c r="V2370" i="109"/>
  <c r="O577" i="109"/>
  <c r="N2636" i="109"/>
  <c r="S174" i="110"/>
  <c r="U3399" i="109"/>
  <c r="Q1456" i="112"/>
  <c r="T1912" i="109"/>
  <c r="O1097" i="112"/>
  <c r="P579" i="112"/>
  <c r="P118" i="109"/>
  <c r="U3534" i="109"/>
  <c r="P188" i="109"/>
  <c r="L12" i="110"/>
  <c r="Q1418" i="112"/>
  <c r="U3155" i="109"/>
  <c r="X494" i="109"/>
  <c r="O631" i="109"/>
  <c r="Q1153" i="109"/>
  <c r="O2729" i="109"/>
  <c r="R3397" i="109"/>
  <c r="N100" i="109"/>
  <c r="V4145" i="109"/>
  <c r="N533" i="109"/>
  <c r="Q1185" i="109"/>
  <c r="P34" i="112"/>
  <c r="T2646" i="109"/>
  <c r="N991" i="109"/>
  <c r="Q2695" i="109"/>
  <c r="T3672" i="109"/>
  <c r="N3561" i="109"/>
  <c r="W2720" i="109"/>
  <c r="O1294" i="112"/>
  <c r="N1686" i="112"/>
  <c r="S1827" i="109"/>
  <c r="X513" i="109"/>
  <c r="P3537" i="109"/>
  <c r="R101" i="109"/>
  <c r="U127" i="109"/>
  <c r="Y1549" i="109"/>
  <c r="P1194" i="109"/>
  <c r="U1284" i="109"/>
  <c r="Q2041" i="109"/>
  <c r="V10" i="109"/>
  <c r="V1732" i="109"/>
  <c r="U4110" i="109"/>
  <c r="R1917" i="109"/>
  <c r="P2707" i="109"/>
  <c r="N1112" i="109"/>
  <c r="P3380" i="109"/>
  <c r="N528" i="112"/>
  <c r="W2335" i="109"/>
  <c r="W4149" i="109"/>
  <c r="Q3675" i="109"/>
  <c r="U977" i="109"/>
  <c r="W3469" i="109"/>
  <c r="N2236" i="112"/>
  <c r="Y374" i="109"/>
  <c r="T2843" i="109"/>
  <c r="R1926" i="109"/>
  <c r="N2597" i="112"/>
  <c r="P1299" i="109"/>
  <c r="T1248" i="109"/>
  <c r="Q2005" i="112"/>
  <c r="Y2760" i="109"/>
  <c r="W812" i="109"/>
  <c r="N18" i="109"/>
  <c r="R4207" i="109"/>
  <c r="X3045" i="109"/>
  <c r="Y919" i="109"/>
  <c r="P3009" i="109"/>
  <c r="N523" i="112"/>
  <c r="S3820" i="109"/>
  <c r="R131" i="110"/>
  <c r="O2576" i="109"/>
  <c r="U967" i="109"/>
  <c r="Q919" i="109"/>
  <c r="Y4095" i="109"/>
  <c r="Q1931" i="112"/>
  <c r="R3408" i="109"/>
  <c r="Z3262" i="109"/>
  <c r="O533" i="112"/>
  <c r="R949" i="109"/>
  <c r="U1841" i="109"/>
  <c r="N214" i="109"/>
  <c r="N2639" i="109"/>
  <c r="R2615" i="109"/>
  <c r="Z353" i="109"/>
  <c r="V3734" i="109"/>
  <c r="P467" i="109"/>
  <c r="N2079" i="109"/>
  <c r="U476" i="109"/>
  <c r="Y2208" i="109"/>
  <c r="P4029" i="109"/>
  <c r="P3503" i="109"/>
  <c r="Q112" i="109"/>
  <c r="Z2185" i="109"/>
  <c r="L102" i="110"/>
  <c r="V2709" i="109"/>
  <c r="U3189" i="109"/>
  <c r="O2100" i="112"/>
  <c r="O379" i="109"/>
  <c r="N1021" i="109"/>
  <c r="Y4182" i="109"/>
  <c r="N1723" i="109"/>
  <c r="R2756" i="109"/>
  <c r="Q2369" i="112"/>
  <c r="V2753" i="109"/>
  <c r="O1543" i="109"/>
  <c r="N2728" i="109"/>
  <c r="U272" i="109"/>
  <c r="T180" i="109"/>
  <c r="W2778" i="109"/>
  <c r="W441" i="109"/>
  <c r="N1212" i="112"/>
  <c r="P619" i="109"/>
  <c r="P3423" i="109"/>
  <c r="N2650" i="109"/>
  <c r="V120" i="109"/>
  <c r="W3757" i="109"/>
  <c r="Z3988" i="109"/>
  <c r="W3088" i="109"/>
  <c r="J29" i="113"/>
  <c r="Q2693" i="112"/>
  <c r="O26" i="112"/>
  <c r="T2968" i="109"/>
  <c r="S1635" i="109"/>
  <c r="P3120" i="109"/>
  <c r="U2816" i="109"/>
  <c r="N1912" i="109"/>
  <c r="T2562" i="109"/>
  <c r="X1921" i="109"/>
  <c r="Q3111" i="109"/>
  <c r="R863" i="109"/>
  <c r="R493" i="109"/>
  <c r="Q1850" i="112"/>
  <c r="U13" i="110"/>
  <c r="Q2210" i="112"/>
  <c r="O574" i="109"/>
  <c r="T239" i="109"/>
  <c r="N2671" i="112"/>
  <c r="U4087" i="109"/>
  <c r="N3739" i="109"/>
  <c r="R957" i="109"/>
  <c r="Q556" i="112"/>
  <c r="P2615" i="112"/>
  <c r="X4166" i="109"/>
  <c r="T107" i="110"/>
  <c r="S527" i="109"/>
  <c r="N189" i="109"/>
  <c r="Q4233" i="109"/>
  <c r="R170" i="110"/>
  <c r="W1632" i="109"/>
  <c r="S2777" i="109"/>
  <c r="Q1710" i="109"/>
  <c r="V587" i="109"/>
  <c r="N1308" i="109"/>
  <c r="N1241" i="112"/>
  <c r="V3402" i="109"/>
  <c r="S1604" i="109"/>
  <c r="V1159" i="109"/>
  <c r="P395" i="109"/>
  <c r="T817" i="109"/>
  <c r="N861" i="109"/>
  <c r="N2788" i="109"/>
  <c r="P4150" i="109"/>
  <c r="Q1669" i="109"/>
  <c r="N2243" i="112"/>
  <c r="R595" i="109"/>
  <c r="V1901" i="109"/>
  <c r="U3092" i="109"/>
  <c r="P3388" i="109"/>
  <c r="P3830" i="109"/>
  <c r="U3" i="109"/>
  <c r="T3880" i="109"/>
  <c r="Q2377" i="109"/>
  <c r="Q2756" i="109"/>
  <c r="R4039" i="109"/>
  <c r="U1936" i="109"/>
  <c r="P513" i="109"/>
  <c r="O3793" i="109"/>
  <c r="U4065" i="109"/>
  <c r="N2783" i="109"/>
  <c r="S4102" i="109"/>
  <c r="X4084" i="109"/>
  <c r="O517" i="109"/>
  <c r="P3516" i="109"/>
  <c r="N245" i="109"/>
  <c r="X2350" i="109"/>
  <c r="O838" i="112"/>
  <c r="U1495" i="109"/>
  <c r="X3933" i="109"/>
  <c r="R4113" i="109"/>
  <c r="Z2507" i="109"/>
  <c r="O27" i="112"/>
  <c r="S1309" i="109"/>
  <c r="Y3037" i="109"/>
  <c r="P3556" i="109"/>
  <c r="Q2207" i="109"/>
  <c r="Y3488" i="109"/>
  <c r="S400" i="109"/>
  <c r="W937" i="109"/>
  <c r="Y2974" i="109"/>
  <c r="Q1524" i="109"/>
  <c r="Q954" i="112"/>
  <c r="P2699" i="112"/>
  <c r="Q98" i="110"/>
  <c r="X2598" i="109"/>
  <c r="Y4" i="109"/>
  <c r="S1012" i="109"/>
  <c r="P3041" i="109"/>
  <c r="P2458" i="109"/>
  <c r="R788" i="109"/>
  <c r="S107" i="110"/>
  <c r="P1995" i="112"/>
  <c r="X3688" i="109"/>
  <c r="N1782" i="112"/>
  <c r="O342" i="112"/>
  <c r="N3185" i="109"/>
  <c r="W883" i="109"/>
  <c r="O3892" i="109"/>
  <c r="P4105" i="109"/>
  <c r="O1224" i="109"/>
  <c r="R1700" i="109"/>
  <c r="U4033" i="109"/>
  <c r="Y2293" i="109"/>
  <c r="T1538" i="109"/>
  <c r="S4142" i="109"/>
  <c r="S1494" i="109"/>
  <c r="L46" i="113"/>
  <c r="N2646" i="109"/>
  <c r="T3158" i="109"/>
  <c r="V832" i="109"/>
  <c r="Y3366" i="109"/>
  <c r="V3084" i="109"/>
  <c r="Q1333" i="109"/>
  <c r="R2773" i="109"/>
  <c r="P1505" i="109"/>
  <c r="N2482" i="109"/>
  <c r="R3195" i="109"/>
  <c r="S4264" i="109"/>
  <c r="R1274" i="109"/>
  <c r="O1488" i="112"/>
  <c r="N2583" i="109"/>
  <c r="O2348" i="112"/>
  <c r="Z1461" i="109"/>
  <c r="N3092" i="109"/>
  <c r="S2270" i="109"/>
  <c r="X3734" i="109"/>
  <c r="O1993" i="112"/>
  <c r="S2801" i="109"/>
  <c r="Y1301" i="109"/>
  <c r="O765" i="112"/>
  <c r="S3297" i="109"/>
  <c r="T3394" i="109"/>
  <c r="R3022" i="109"/>
  <c r="Z4372" i="109"/>
  <c r="U144" i="109"/>
  <c r="X3169" i="109"/>
  <c r="U3380" i="109"/>
  <c r="X2100" i="109"/>
  <c r="V1600" i="109"/>
  <c r="O1278" i="109"/>
  <c r="Q2933" i="109"/>
  <c r="W2933" i="109"/>
  <c r="Q1719" i="109"/>
  <c r="Y1749" i="109"/>
  <c r="X160" i="109"/>
  <c r="N4017" i="109"/>
  <c r="Q1157" i="109"/>
  <c r="Y783" i="109"/>
  <c r="Y48" i="109"/>
  <c r="N4087" i="109"/>
  <c r="N3569" i="109"/>
  <c r="Y3011" i="109"/>
  <c r="R92" i="110"/>
  <c r="T3894" i="109"/>
  <c r="R211" i="112"/>
  <c r="L125" i="110"/>
  <c r="T2677" i="109"/>
  <c r="P1671" i="109"/>
  <c r="S3717" i="109"/>
  <c r="W3305" i="109"/>
  <c r="R3302" i="109"/>
  <c r="Q3697" i="109"/>
  <c r="U1631" i="109"/>
  <c r="Q2461" i="109"/>
  <c r="N519" i="109"/>
  <c r="W4186" i="109"/>
  <c r="O2239" i="109"/>
  <c r="N1260" i="112"/>
  <c r="R109" i="110"/>
  <c r="P2224" i="109"/>
  <c r="O3754" i="109"/>
  <c r="T3683" i="109"/>
  <c r="N597" i="109"/>
  <c r="L167" i="113"/>
  <c r="U1492" i="109"/>
  <c r="S1908" i="109"/>
  <c r="W4300" i="109"/>
  <c r="R2385" i="109"/>
  <c r="V2347" i="109"/>
  <c r="O274" i="112"/>
  <c r="N2568" i="109"/>
  <c r="S3451" i="109"/>
  <c r="Q126" i="110"/>
  <c r="W22" i="109"/>
  <c r="N1983" i="109"/>
  <c r="Q2417" i="109"/>
  <c r="O161" i="110"/>
  <c r="W2280" i="109"/>
  <c r="O4183" i="109"/>
  <c r="T3138" i="109"/>
  <c r="Q3777" i="109"/>
  <c r="Y2804" i="109"/>
  <c r="W1664" i="109"/>
  <c r="Z3974" i="109"/>
  <c r="T18" i="109"/>
  <c r="Q4072" i="109"/>
  <c r="S581" i="109"/>
  <c r="T825" i="109"/>
  <c r="R1635" i="109"/>
  <c r="R1589" i="112"/>
  <c r="U856" i="109"/>
  <c r="O92" i="110"/>
  <c r="W841" i="109"/>
  <c r="X974" i="109"/>
  <c r="R160" i="109"/>
  <c r="V1266" i="109"/>
  <c r="O1355" i="109"/>
  <c r="S1722" i="109"/>
  <c r="Y3030" i="109"/>
  <c r="Q169" i="112"/>
  <c r="O1736" i="109"/>
  <c r="R115" i="110"/>
  <c r="N2063" i="109"/>
  <c r="S3119" i="109"/>
  <c r="N929" i="112"/>
  <c r="S145" i="109"/>
  <c r="Y2200" i="109"/>
  <c r="Q515" i="109"/>
  <c r="Q1728" i="112"/>
  <c r="X3902" i="109"/>
  <c r="P140" i="112"/>
  <c r="N2593" i="109"/>
  <c r="S4088" i="109"/>
  <c r="Z333" i="109"/>
  <c r="V163" i="109"/>
  <c r="T2357" i="109"/>
  <c r="P387" i="112"/>
  <c r="Y2730" i="109"/>
  <c r="Q1682" i="112"/>
  <c r="Q1581" i="109"/>
  <c r="W1001" i="109"/>
  <c r="N374" i="112"/>
  <c r="T13" i="109"/>
  <c r="N4056" i="109"/>
  <c r="Q3878" i="109"/>
  <c r="S1609" i="109"/>
  <c r="R220" i="112"/>
  <c r="P3857" i="109"/>
  <c r="V3295" i="109"/>
  <c r="O3712" i="109"/>
  <c r="P1881" i="109"/>
  <c r="T4067" i="109"/>
  <c r="P2433" i="112"/>
  <c r="P1720" i="109"/>
  <c r="Q2566" i="112"/>
  <c r="R1704" i="109"/>
  <c r="O1425" i="112"/>
  <c r="V1529" i="109"/>
  <c r="X3014" i="109"/>
  <c r="O2836" i="109"/>
  <c r="O584" i="109"/>
  <c r="X2949" i="109"/>
  <c r="S1991" i="109"/>
  <c r="O1220" i="109"/>
  <c r="O257" i="112"/>
  <c r="Q3343" i="109"/>
  <c r="N1558" i="109"/>
  <c r="V524" i="109"/>
  <c r="U3568" i="109"/>
  <c r="Q498" i="109"/>
  <c r="Q1706" i="109"/>
  <c r="S732" i="109"/>
  <c r="L7" i="110"/>
  <c r="X3561" i="109"/>
  <c r="Y115" i="109"/>
  <c r="K19" i="110"/>
  <c r="X3832" i="109"/>
  <c r="J23" i="113"/>
  <c r="Q3931" i="109"/>
  <c r="N3806" i="109"/>
  <c r="P568" i="112"/>
  <c r="X3742" i="109"/>
  <c r="U3716" i="109"/>
  <c r="T2288" i="109"/>
  <c r="X2840" i="109"/>
  <c r="Q3107" i="109"/>
  <c r="J142" i="110"/>
  <c r="Q644" i="109"/>
  <c r="O1657" i="112"/>
  <c r="S1014" i="109"/>
  <c r="Q2568" i="112"/>
  <c r="R888" i="109"/>
  <c r="S4187" i="109"/>
  <c r="P339" i="112"/>
  <c r="S117" i="109"/>
  <c r="P2393" i="112"/>
  <c r="S3888" i="109"/>
  <c r="P14" i="112"/>
  <c r="N467" i="109"/>
  <c r="X1358" i="109"/>
  <c r="S2658" i="109"/>
  <c r="R2212" i="109"/>
  <c r="R785" i="109"/>
  <c r="S3314" i="109"/>
  <c r="N1704" i="109"/>
  <c r="R68" i="109"/>
  <c r="W3453" i="109"/>
  <c r="O572" i="109"/>
  <c r="Y3738" i="109"/>
  <c r="W1366" i="109"/>
  <c r="O1161" i="112"/>
  <c r="P150" i="109"/>
  <c r="W2242" i="109"/>
  <c r="P1009" i="112"/>
  <c r="P2073" i="112"/>
  <c r="N88" i="109"/>
  <c r="Y39" i="109"/>
  <c r="W879" i="109"/>
  <c r="P1447" i="112"/>
  <c r="V616" i="109"/>
  <c r="P1966" i="109"/>
  <c r="O2391" i="109"/>
  <c r="S3310" i="109"/>
  <c r="U805" i="109"/>
  <c r="Q2179" i="112"/>
  <c r="V1309" i="109"/>
  <c r="Y1681" i="109"/>
  <c r="U2098" i="109"/>
  <c r="R878" i="112"/>
  <c r="P2213" i="112"/>
  <c r="Q1954" i="109"/>
  <c r="Z4322" i="109"/>
  <c r="U786" i="109"/>
  <c r="N3829" i="109"/>
  <c r="P966" i="112"/>
  <c r="R4081" i="109"/>
  <c r="R3292" i="109"/>
  <c r="Q514" i="112"/>
  <c r="R843" i="109"/>
  <c r="X3517" i="109"/>
  <c r="Q936" i="112"/>
  <c r="Q3" i="112"/>
  <c r="Q3865" i="109"/>
  <c r="Z1820" i="109"/>
  <c r="O2560" i="112"/>
  <c r="W1934" i="109"/>
  <c r="W466" i="109"/>
  <c r="V765" i="109"/>
  <c r="Q378" i="109"/>
  <c r="U3541" i="109"/>
  <c r="U2641" i="109"/>
  <c r="U155" i="110"/>
  <c r="N1876" i="112"/>
  <c r="R98" i="109"/>
  <c r="R4061" i="109"/>
  <c r="O1169" i="112"/>
  <c r="K2" i="110"/>
  <c r="S51" i="110"/>
  <c r="V3356" i="109"/>
  <c r="Y629" i="109"/>
  <c r="Q1332" i="109"/>
  <c r="R1294" i="109"/>
  <c r="N1300" i="109"/>
  <c r="Y1200" i="109"/>
  <c r="Q1577" i="109"/>
  <c r="T2408" i="109"/>
  <c r="Q2058" i="109"/>
  <c r="T4259" i="109"/>
  <c r="P3898" i="109"/>
  <c r="Y2337" i="109"/>
  <c r="Y3330" i="109"/>
  <c r="O2678" i="112"/>
  <c r="X2377" i="109"/>
  <c r="V2751" i="109"/>
  <c r="O150" i="112"/>
  <c r="O2306" i="109"/>
  <c r="T3298" i="109"/>
  <c r="W3555" i="109"/>
  <c r="P2669" i="112"/>
  <c r="U131" i="109"/>
  <c r="S3825" i="109"/>
  <c r="O1565" i="109"/>
  <c r="Y1494" i="109"/>
  <c r="X3103" i="109"/>
  <c r="N3326" i="109"/>
  <c r="V202" i="109"/>
  <c r="R3416" i="109"/>
  <c r="O645" i="112"/>
  <c r="P2621" i="112"/>
  <c r="Q1111" i="109"/>
  <c r="O3382" i="109"/>
  <c r="Y2008" i="109"/>
  <c r="O4059" i="109"/>
  <c r="Q577" i="112"/>
  <c r="Q3451" i="109"/>
  <c r="N1667" i="109"/>
  <c r="Y476" i="109"/>
  <c r="U3540" i="109"/>
  <c r="N623" i="109"/>
  <c r="X1282" i="109"/>
  <c r="P3706" i="109"/>
  <c r="J134" i="110"/>
  <c r="V1632" i="109"/>
  <c r="W593" i="109"/>
  <c r="P430" i="109"/>
  <c r="S2092" i="109"/>
  <c r="S2451" i="109"/>
  <c r="X4178" i="109"/>
  <c r="U1975" i="109"/>
  <c r="P393" i="109"/>
  <c r="K91" i="110"/>
  <c r="O3909" i="109"/>
  <c r="N1028" i="112"/>
  <c r="X3894" i="109"/>
  <c r="Q1230" i="109"/>
  <c r="Y412" i="109"/>
  <c r="V2300" i="109"/>
  <c r="P4" i="110"/>
  <c r="N984" i="109"/>
  <c r="O723" i="112"/>
  <c r="V74" i="109"/>
  <c r="Y29" i="109"/>
  <c r="X2387" i="109"/>
  <c r="W2558" i="109"/>
  <c r="P4087" i="109"/>
  <c r="Q980" i="109"/>
  <c r="O491" i="109"/>
  <c r="R2357" i="109"/>
  <c r="P3091" i="109"/>
  <c r="P326" i="112"/>
  <c r="Y2758" i="109"/>
  <c r="S3478" i="109"/>
  <c r="N3898" i="109"/>
  <c r="U2006" i="109"/>
  <c r="Q1946" i="109"/>
  <c r="T3745" i="109"/>
  <c r="Q1480" i="112"/>
  <c r="S387" i="109"/>
  <c r="Z4012" i="109"/>
  <c r="N1481" i="109"/>
  <c r="U2476" i="109"/>
  <c r="P3164" i="109"/>
  <c r="P2312" i="112"/>
  <c r="Q533" i="112"/>
  <c r="Y2450" i="109"/>
  <c r="X821" i="109"/>
  <c r="T1641" i="109"/>
  <c r="T70" i="109"/>
  <c r="T2406" i="109"/>
  <c r="U1348" i="109"/>
  <c r="S3505" i="109"/>
  <c r="P1836" i="109"/>
  <c r="Q2363" i="109"/>
  <c r="O850" i="109"/>
  <c r="O3322" i="109"/>
  <c r="S4106" i="109"/>
  <c r="V3189" i="109"/>
  <c r="T2922" i="109"/>
  <c r="S2033" i="109"/>
  <c r="P2687" i="112"/>
  <c r="W1387" i="109"/>
  <c r="N1595" i="109"/>
  <c r="R2446" i="109"/>
  <c r="T3325" i="109"/>
  <c r="Z3250" i="109"/>
  <c r="R1011" i="109"/>
  <c r="X1902" i="109"/>
  <c r="V2579" i="109"/>
  <c r="V3668" i="109"/>
  <c r="N767" i="112"/>
  <c r="T2395" i="109"/>
  <c r="U2205" i="109"/>
  <c r="P4282" i="109"/>
  <c r="Y1950" i="109"/>
  <c r="T4202" i="109"/>
  <c r="P3103" i="109"/>
  <c r="U415" i="109"/>
  <c r="Y2434" i="109"/>
  <c r="W266" i="109"/>
  <c r="U2651" i="109"/>
  <c r="N118" i="112"/>
  <c r="Q440" i="109"/>
  <c r="T3808" i="109"/>
  <c r="O4244" i="109"/>
  <c r="Q1007" i="112"/>
  <c r="Q3825" i="109"/>
  <c r="R1141" i="112"/>
  <c r="Y2462" i="109"/>
  <c r="R1326" i="109"/>
  <c r="Q2360" i="109"/>
  <c r="V3017" i="109"/>
  <c r="O1021" i="112"/>
  <c r="V2206" i="109"/>
  <c r="X568" i="109"/>
  <c r="W822" i="109"/>
  <c r="Z3279" i="109"/>
  <c r="S925" i="109"/>
  <c r="S3441" i="109"/>
  <c r="Q2344" i="109"/>
  <c r="W3925" i="109"/>
  <c r="R3733" i="109"/>
  <c r="X3384" i="109"/>
  <c r="R2936" i="109"/>
  <c r="N240" i="109"/>
  <c r="Q569" i="109"/>
  <c r="U2041" i="109"/>
  <c r="S1239" i="109"/>
  <c r="P1264" i="109"/>
  <c r="P1020" i="112"/>
  <c r="T2349" i="109"/>
  <c r="V625" i="109"/>
  <c r="V1638" i="109"/>
  <c r="P3472" i="109"/>
  <c r="U2042" i="109"/>
  <c r="T1169" i="109"/>
  <c r="Y414" i="109"/>
  <c r="T2658" i="109"/>
  <c r="W2445" i="109"/>
  <c r="S1171" i="109"/>
  <c r="R2598" i="109"/>
  <c r="W1840" i="109"/>
  <c r="S3523" i="109"/>
  <c r="N148" i="112"/>
  <c r="P2069" i="109"/>
  <c r="Q2803" i="109"/>
  <c r="J59" i="110"/>
  <c r="N1974" i="109"/>
  <c r="U2770" i="109"/>
  <c r="N2675" i="109"/>
  <c r="P2939" i="109"/>
  <c r="S1021" i="109"/>
  <c r="O191" i="109"/>
  <c r="Z1803" i="109"/>
  <c r="N934" i="112"/>
  <c r="Z3222" i="109"/>
  <c r="J81" i="110"/>
  <c r="W1832" i="109"/>
  <c r="T1935" i="109"/>
  <c r="Q2748" i="109"/>
  <c r="O487" i="109"/>
  <c r="L153" i="110"/>
  <c r="W1673" i="109"/>
  <c r="R1151" i="112"/>
  <c r="N3468" i="109"/>
  <c r="U606" i="109"/>
  <c r="N1592" i="109"/>
  <c r="P955" i="109"/>
  <c r="V112" i="109"/>
  <c r="W1752" i="109"/>
  <c r="L91" i="113"/>
  <c r="Y561" i="109"/>
  <c r="Q3928" i="109"/>
  <c r="T1101" i="109"/>
  <c r="N1997" i="109"/>
  <c r="W463" i="109"/>
  <c r="X4118" i="109"/>
  <c r="X3356" i="109"/>
  <c r="R4285" i="109"/>
  <c r="Q128" i="112"/>
  <c r="X2441" i="109"/>
  <c r="Q2344" i="112"/>
  <c r="U4219" i="109"/>
  <c r="S3419" i="109"/>
  <c r="S2388" i="109"/>
  <c r="Q2713" i="109"/>
  <c r="N292" i="112"/>
  <c r="Z704" i="109"/>
  <c r="T42" i="109"/>
  <c r="Q4287" i="109"/>
  <c r="V411" i="109"/>
  <c r="O1516" i="112"/>
  <c r="P4244" i="109"/>
  <c r="O911" i="109"/>
  <c r="W457" i="109"/>
  <c r="T2024" i="109"/>
  <c r="U1842" i="109"/>
  <c r="T3794" i="109"/>
  <c r="Y3699" i="109"/>
  <c r="V3866" i="109"/>
  <c r="P906" i="109"/>
  <c r="N1857" i="109"/>
  <c r="U912" i="109"/>
  <c r="Q494" i="109"/>
  <c r="S4043" i="109"/>
  <c r="Q4232" i="109"/>
  <c r="X474" i="109"/>
  <c r="Q1353" i="109"/>
  <c r="R1929" i="109"/>
  <c r="X2640" i="109"/>
  <c r="N882" i="109"/>
  <c r="R1297" i="109"/>
  <c r="R804" i="109"/>
  <c r="Q3313" i="109"/>
  <c r="T4191" i="109"/>
  <c r="X2999" i="109"/>
  <c r="W3894" i="109"/>
  <c r="X832" i="109"/>
  <c r="O1934" i="112"/>
  <c r="W2225" i="109"/>
  <c r="Q1270" i="112"/>
  <c r="Q1512" i="109"/>
  <c r="O3791" i="109"/>
  <c r="R212" i="112"/>
  <c r="T212" i="109"/>
  <c r="T1549" i="109"/>
  <c r="T4271" i="109"/>
  <c r="R2290" i="109"/>
  <c r="Q3195" i="109"/>
  <c r="Q2625" i="112"/>
  <c r="P557" i="112"/>
  <c r="T1182" i="109"/>
  <c r="Y642" i="109"/>
  <c r="U1958" i="109"/>
  <c r="R536" i="109"/>
  <c r="Q1383" i="112"/>
  <c r="R90" i="109"/>
  <c r="X3746" i="109"/>
  <c r="U4261" i="109"/>
  <c r="P607" i="112"/>
  <c r="O1850" i="109"/>
  <c r="Q1220" i="109"/>
  <c r="U2958" i="109"/>
  <c r="Q4174" i="109"/>
  <c r="Y1559" i="109"/>
  <c r="Q553" i="112"/>
  <c r="V1163" i="109"/>
  <c r="N3082" i="109"/>
  <c r="Q3450" i="109"/>
  <c r="Q1923" i="112"/>
  <c r="O4113" i="109"/>
  <c r="Y2002" i="109"/>
  <c r="Q3337" i="109"/>
  <c r="O1784" i="112"/>
  <c r="R1161" i="109"/>
  <c r="U1610" i="109"/>
  <c r="S273" i="109"/>
  <c r="Y1717" i="109"/>
  <c r="R2025" i="109"/>
  <c r="Q2392" i="112"/>
  <c r="O1596" i="109"/>
  <c r="N1694" i="109"/>
  <c r="N3859" i="109"/>
  <c r="R793" i="109"/>
  <c r="R1659" i="109"/>
  <c r="O1829" i="109"/>
  <c r="X1562" i="109"/>
  <c r="X3762" i="109"/>
  <c r="U2319" i="109"/>
  <c r="Q2238" i="109"/>
  <c r="Q4099" i="109"/>
  <c r="N1979" i="109"/>
  <c r="X3209" i="109"/>
  <c r="O559" i="109"/>
  <c r="O4285" i="109"/>
  <c r="S2196" i="109"/>
  <c r="P2594" i="109"/>
  <c r="X209" i="109"/>
  <c r="P2002" i="112"/>
  <c r="R122" i="110"/>
  <c r="P2098" i="109"/>
  <c r="R2271" i="109"/>
  <c r="X225" i="109"/>
  <c r="X3562" i="109"/>
  <c r="W4033" i="109"/>
  <c r="O2098" i="109"/>
  <c r="J146" i="110"/>
  <c r="R3327" i="109"/>
  <c r="T1626" i="109"/>
  <c r="X3721" i="109"/>
  <c r="O1932" i="112"/>
  <c r="N3882" i="109"/>
  <c r="T26" i="109"/>
  <c r="W869" i="109"/>
  <c r="O1714" i="109"/>
  <c r="V2998" i="109"/>
  <c r="O1203" i="109"/>
  <c r="O1733" i="112"/>
  <c r="U2113" i="109"/>
  <c r="V3876" i="109"/>
  <c r="V1327" i="109"/>
  <c r="N2802" i="109"/>
  <c r="O1872" i="112"/>
  <c r="J11" i="113"/>
  <c r="Q2302" i="109"/>
  <c r="X2796" i="109"/>
  <c r="Q1977" i="109"/>
  <c r="V3514" i="109"/>
  <c r="Y3883" i="109"/>
  <c r="X2307" i="109"/>
  <c r="W1701" i="109"/>
  <c r="P1343" i="109"/>
  <c r="U3066" i="109"/>
  <c r="V1257" i="109"/>
  <c r="Q3370" i="109"/>
  <c r="Y3689" i="109"/>
  <c r="Q222" i="109"/>
  <c r="R3455" i="109"/>
  <c r="V3446" i="109"/>
  <c r="Q2994" i="109"/>
  <c r="P896" i="109"/>
  <c r="N2359" i="109"/>
  <c r="O1603" i="109"/>
  <c r="S937" i="109"/>
  <c r="P1698" i="112"/>
  <c r="R3451" i="109"/>
  <c r="O949" i="109"/>
  <c r="P394" i="112"/>
  <c r="O2926" i="109"/>
  <c r="Q3741" i="109"/>
  <c r="V2699" i="109"/>
  <c r="N1240" i="109"/>
  <c r="Z3625" i="109"/>
  <c r="X517" i="109"/>
  <c r="O3134" i="109"/>
  <c r="Y1380" i="109"/>
  <c r="N245" i="112"/>
  <c r="X2604" i="109"/>
  <c r="Y2837" i="109"/>
  <c r="R2710" i="109"/>
  <c r="Z3609" i="109"/>
  <c r="Y2674" i="109"/>
  <c r="U1620" i="109"/>
  <c r="O1986" i="112"/>
  <c r="Y3403" i="109"/>
  <c r="U4281" i="109"/>
  <c r="R839" i="109"/>
  <c r="R1366" i="112"/>
  <c r="R2383" i="109"/>
  <c r="O2834" i="109"/>
  <c r="Y4156" i="109"/>
  <c r="R19" i="109"/>
  <c r="T2194" i="109"/>
  <c r="S2996" i="109"/>
  <c r="V2050" i="109"/>
  <c r="N2463" i="112"/>
  <c r="Y1994" i="109"/>
  <c r="V263" i="109"/>
  <c r="V2017" i="109"/>
  <c r="K127" i="113"/>
  <c r="R37" i="109"/>
  <c r="T2004" i="109"/>
  <c r="N1695" i="109"/>
  <c r="Z297" i="109"/>
  <c r="Y3817" i="109"/>
  <c r="S126" i="109"/>
  <c r="N2007" i="112"/>
  <c r="N3674" i="109"/>
  <c r="Q1712" i="109"/>
  <c r="O3919" i="109"/>
  <c r="T2092" i="109"/>
  <c r="P1503" i="112"/>
  <c r="Q441" i="109"/>
  <c r="V2463" i="109"/>
  <c r="Q27" i="109"/>
  <c r="R3808" i="109"/>
  <c r="O1940" i="109"/>
  <c r="N2058" i="109"/>
  <c r="V2065" i="109"/>
  <c r="X1308" i="109"/>
  <c r="W1539" i="109"/>
  <c r="V1132" i="109"/>
  <c r="Y1901" i="109"/>
  <c r="X3182" i="109"/>
  <c r="Y399" i="109"/>
  <c r="N789" i="112"/>
  <c r="T2318" i="109"/>
  <c r="O453" i="109"/>
  <c r="W648" i="109"/>
  <c r="T2340" i="109"/>
  <c r="Q1268" i="112"/>
  <c r="X4215" i="109"/>
  <c r="X3011" i="109"/>
  <c r="N2588" i="112"/>
  <c r="T183" i="109"/>
  <c r="U4154" i="109"/>
  <c r="T2017" i="109"/>
  <c r="X2316" i="109"/>
  <c r="S448" i="109"/>
  <c r="J14" i="110"/>
  <c r="U3829" i="109"/>
  <c r="O1890" i="109"/>
  <c r="Y2079" i="109"/>
  <c r="U4212" i="109"/>
  <c r="W2690" i="109"/>
  <c r="Q1297" i="112"/>
  <c r="R2402" i="109"/>
  <c r="V2335" i="109"/>
  <c r="X255" i="109"/>
  <c r="P2206" i="109"/>
  <c r="O1213" i="112"/>
  <c r="V481" i="109"/>
  <c r="Q862" i="112"/>
  <c r="P1477" i="109"/>
  <c r="W85" i="109"/>
  <c r="S8" i="110"/>
  <c r="Y2204" i="109"/>
  <c r="U1849" i="109"/>
  <c r="O4203" i="109"/>
  <c r="W2679" i="109"/>
  <c r="Y1323" i="109"/>
  <c r="P2557" i="109"/>
  <c r="R677" i="112"/>
  <c r="T2929" i="109"/>
  <c r="Y3776" i="109"/>
  <c r="R1691" i="109"/>
  <c r="W3410" i="109"/>
  <c r="V629" i="109"/>
  <c r="X463" i="109"/>
  <c r="R2273" i="112"/>
  <c r="P2974" i="109"/>
  <c r="V2454" i="109"/>
  <c r="T997" i="109"/>
  <c r="J164" i="113"/>
  <c r="V3108" i="109"/>
  <c r="O606" i="109"/>
  <c r="R163" i="110"/>
  <c r="U1922" i="109"/>
  <c r="X2476" i="109"/>
  <c r="U1278" i="109"/>
  <c r="W1195" i="109"/>
  <c r="W3893" i="109"/>
  <c r="P33" i="110"/>
  <c r="X3388" i="109"/>
  <c r="N2351" i="112"/>
  <c r="Q2232" i="112"/>
  <c r="U1014" i="109"/>
  <c r="V3809" i="109"/>
  <c r="R2444" i="109"/>
  <c r="W2072" i="109"/>
  <c r="N899" i="109"/>
  <c r="Y646" i="109"/>
  <c r="S3483" i="109"/>
  <c r="O2343" i="112"/>
  <c r="P1860" i="109"/>
  <c r="N738" i="109"/>
  <c r="Q3468" i="109"/>
  <c r="W1727" i="109"/>
  <c r="L30" i="110"/>
  <c r="N1192" i="109"/>
  <c r="O785" i="112"/>
  <c r="V3363" i="109"/>
  <c r="U3521" i="109"/>
  <c r="O2344" i="109"/>
  <c r="Y4117" i="109"/>
  <c r="P2736" i="109"/>
  <c r="Y1009" i="109"/>
  <c r="X557" i="109"/>
  <c r="W3658" i="109"/>
  <c r="P2359" i="109"/>
  <c r="T1221" i="109"/>
  <c r="S1356" i="109"/>
  <c r="U648" i="109"/>
  <c r="N2429" i="109"/>
  <c r="X37" i="109"/>
  <c r="Q1738" i="109"/>
  <c r="T2742" i="109"/>
  <c r="N172" i="109"/>
  <c r="Q1254" i="109"/>
  <c r="Q3524" i="109"/>
  <c r="Q2811" i="109"/>
  <c r="O589" i="109"/>
  <c r="N2628" i="109"/>
  <c r="T2031" i="109"/>
  <c r="Q832" i="109"/>
  <c r="V2972" i="109"/>
  <c r="R1537" i="109"/>
  <c r="J2" i="113"/>
  <c r="V2005" i="109"/>
  <c r="K161" i="110"/>
  <c r="U2344" i="109"/>
  <c r="P2621" i="109"/>
  <c r="R991" i="109"/>
  <c r="Q2623" i="112"/>
  <c r="P4114" i="109"/>
  <c r="T3872" i="109"/>
  <c r="P2170" i="112"/>
  <c r="Y2010" i="109"/>
  <c r="T1732" i="109"/>
  <c r="Q3664" i="109"/>
  <c r="T745" i="109"/>
  <c r="X772" i="109"/>
  <c r="O246" i="112"/>
  <c r="N1929" i="112"/>
  <c r="T2924" i="109"/>
  <c r="R987" i="109"/>
  <c r="P2207" i="109"/>
  <c r="Y2083" i="109"/>
  <c r="Y3789" i="109"/>
  <c r="Q757" i="109"/>
  <c r="R1652" i="109"/>
  <c r="N1681" i="109"/>
  <c r="S1173" i="109"/>
  <c r="W3071" i="109"/>
  <c r="Y3748" i="109"/>
  <c r="U1105" i="109"/>
  <c r="N3684" i="109"/>
  <c r="X1124" i="109"/>
  <c r="Q478" i="109"/>
  <c r="N395" i="112"/>
  <c r="S62" i="109"/>
  <c r="Q99" i="110"/>
  <c r="W4220" i="109"/>
  <c r="W1749" i="109"/>
  <c r="N2433" i="109"/>
  <c r="R1739" i="109"/>
  <c r="S2993" i="109"/>
  <c r="Q2773" i="109"/>
  <c r="N2561" i="109"/>
  <c r="Q3714" i="109"/>
  <c r="Q2667" i="112"/>
  <c r="O1050" i="112"/>
  <c r="Y4026" i="109"/>
  <c r="O2234" i="109"/>
  <c r="P996" i="112"/>
  <c r="O850" i="112"/>
  <c r="Q106" i="112"/>
  <c r="O1328" i="112"/>
  <c r="N3139" i="109"/>
  <c r="N141" i="110"/>
  <c r="X1380" i="109"/>
  <c r="T2009" i="109"/>
  <c r="P217" i="109"/>
  <c r="N121" i="109"/>
  <c r="X4139" i="109"/>
  <c r="X3290" i="109"/>
  <c r="S1997" i="109"/>
  <c r="V1481" i="109"/>
  <c r="V2371" i="109"/>
  <c r="V786" i="109"/>
  <c r="N2200" i="109"/>
  <c r="T2612" i="109"/>
  <c r="R21" i="110"/>
  <c r="Z686" i="109"/>
  <c r="R1550" i="109"/>
  <c r="Y150" i="109"/>
  <c r="Y4112" i="109"/>
  <c r="R3301" i="109"/>
  <c r="M38" i="110"/>
  <c r="Q492" i="112"/>
  <c r="Q418" i="109"/>
  <c r="R273" i="109"/>
  <c r="O1023" i="112"/>
  <c r="Q140" i="109"/>
  <c r="T2981" i="109"/>
  <c r="T1939" i="109"/>
  <c r="Q1889" i="112"/>
  <c r="N692" i="112"/>
  <c r="X2051" i="109"/>
  <c r="O1513" i="109"/>
  <c r="X911" i="109"/>
  <c r="P2095" i="112"/>
  <c r="O3043" i="109"/>
  <c r="T761" i="109"/>
  <c r="U2109" i="109"/>
  <c r="S1858" i="109"/>
  <c r="Q2960" i="109"/>
  <c r="Q1017" i="109"/>
  <c r="W1119" i="109"/>
  <c r="O536" i="109"/>
  <c r="V261" i="109"/>
  <c r="O484" i="109"/>
  <c r="P2388" i="109"/>
  <c r="R827" i="109"/>
  <c r="R1915" i="109"/>
  <c r="V3872" i="109"/>
  <c r="N1867" i="112"/>
  <c r="O320" i="112"/>
  <c r="Y2442" i="109"/>
  <c r="V3329" i="109"/>
  <c r="S2827" i="109"/>
  <c r="P1269" i="109"/>
  <c r="V1585" i="109"/>
  <c r="Q727" i="112"/>
  <c r="P1763" i="112"/>
  <c r="N713" i="112"/>
  <c r="U1151" i="109"/>
  <c r="R2007" i="109"/>
  <c r="O234" i="112"/>
  <c r="T3796" i="109"/>
  <c r="T2352" i="109"/>
  <c r="V70" i="109"/>
  <c r="N2430" i="109"/>
  <c r="Z331" i="109"/>
  <c r="O1992" i="109"/>
  <c r="T908" i="109"/>
  <c r="N2022" i="109"/>
  <c r="N529" i="112"/>
  <c r="W367" i="109"/>
  <c r="S2414" i="109"/>
  <c r="X646" i="109"/>
  <c r="Q3141" i="109"/>
  <c r="W2676" i="109"/>
  <c r="R593" i="109"/>
  <c r="W1505" i="109"/>
  <c r="P1576" i="109"/>
  <c r="N2087" i="109"/>
  <c r="Q483" i="112"/>
  <c r="W764" i="109"/>
  <c r="N1897" i="109"/>
  <c r="R3208" i="109"/>
  <c r="V744" i="109"/>
  <c r="O633" i="112"/>
  <c r="Y1163" i="109"/>
  <c r="W452" i="109"/>
  <c r="O2392" i="109"/>
  <c r="P2163" i="112"/>
  <c r="V3927" i="109"/>
  <c r="N1105" i="112"/>
  <c r="P147" i="109"/>
  <c r="N3851" i="109"/>
  <c r="T1386" i="109"/>
  <c r="O2254" i="109"/>
  <c r="S238" i="109"/>
  <c r="W2927" i="109"/>
  <c r="N3452" i="109"/>
  <c r="X34" i="109"/>
  <c r="P1209" i="112"/>
  <c r="X905" i="109"/>
  <c r="X187" i="109"/>
  <c r="Q3862" i="109"/>
  <c r="W3577" i="109"/>
  <c r="N1344" i="109"/>
  <c r="P1304" i="112"/>
  <c r="K145" i="113"/>
  <c r="O2333" i="109"/>
  <c r="P1906" i="109"/>
  <c r="S193" i="109"/>
  <c r="N4127" i="109"/>
  <c r="J157" i="113"/>
  <c r="V997" i="109"/>
  <c r="Y2409" i="109"/>
  <c r="X1305" i="109"/>
  <c r="N2955" i="109"/>
  <c r="R1385" i="109"/>
  <c r="V4049" i="109"/>
  <c r="P1998" i="109"/>
  <c r="Q1296" i="109"/>
  <c r="X4158" i="109"/>
  <c r="T2401" i="109"/>
  <c r="X759" i="109"/>
  <c r="W888" i="109"/>
  <c r="W2723" i="109"/>
  <c r="R1644" i="109"/>
  <c r="U1907" i="109"/>
  <c r="Q519" i="112"/>
  <c r="R2700" i="109"/>
  <c r="P2687" i="109"/>
  <c r="O338" i="112"/>
  <c r="Q4120" i="109"/>
  <c r="W4306" i="109"/>
  <c r="Q1217" i="112"/>
  <c r="Q1161" i="109"/>
  <c r="W2833" i="109"/>
  <c r="X1881" i="109"/>
  <c r="N1773" i="112"/>
  <c r="T827" i="109"/>
  <c r="V3382" i="109"/>
  <c r="V3854" i="109"/>
  <c r="P1985" i="109"/>
  <c r="V2052" i="109"/>
  <c r="P1205" i="112"/>
  <c r="P4242" i="109"/>
  <c r="Q2774" i="109"/>
  <c r="W1340" i="109"/>
  <c r="O3568" i="109"/>
  <c r="N1210" i="112"/>
  <c r="Y3829" i="109"/>
  <c r="R1984" i="109"/>
  <c r="Y3161" i="109"/>
  <c r="S3165" i="109"/>
  <c r="N197" i="109"/>
  <c r="T1900" i="109"/>
  <c r="N3409" i="109"/>
  <c r="W1622" i="109"/>
  <c r="O3936" i="109"/>
  <c r="U2582" i="109"/>
  <c r="Q4258" i="109"/>
  <c r="R3037" i="109"/>
  <c r="U2563" i="109"/>
  <c r="S828" i="109"/>
  <c r="W1174" i="109"/>
  <c r="Q1548" i="109"/>
  <c r="N1875" i="109"/>
  <c r="R587" i="109"/>
  <c r="R1154" i="109"/>
  <c r="N393" i="109"/>
  <c r="R841" i="109"/>
  <c r="O2741" i="109"/>
  <c r="P1078" i="112"/>
  <c r="P1962" i="109"/>
  <c r="U452" i="109"/>
  <c r="P1677" i="109"/>
  <c r="W934" i="109"/>
  <c r="Q3669" i="109"/>
  <c r="W2232" i="109"/>
  <c r="U2350" i="109"/>
  <c r="N2074" i="112"/>
  <c r="W3863" i="109"/>
  <c r="N1878" i="109"/>
  <c r="R1857" i="109"/>
  <c r="P4182" i="109"/>
  <c r="O406" i="109"/>
  <c r="P3653" i="109"/>
  <c r="X3359" i="109"/>
  <c r="O486" i="109"/>
  <c r="Y2276" i="109"/>
  <c r="U1099" i="109"/>
  <c r="N2609" i="112"/>
  <c r="X464" i="109"/>
  <c r="N2557" i="109"/>
  <c r="W988" i="109"/>
  <c r="P873" i="109"/>
  <c r="U1901" i="109"/>
  <c r="V3313" i="109"/>
  <c r="U63" i="110"/>
  <c r="Q2" i="112"/>
  <c r="O2615" i="112"/>
  <c r="W103" i="109"/>
  <c r="P514" i="109"/>
  <c r="S3493" i="109"/>
  <c r="O603" i="112"/>
  <c r="Q12" i="109"/>
  <c r="T1200" i="109"/>
  <c r="Y3652" i="109"/>
  <c r="O1157" i="112"/>
  <c r="P1997" i="109"/>
  <c r="O1670" i="109"/>
  <c r="O2944" i="109"/>
  <c r="P3728" i="109"/>
  <c r="V1624" i="109"/>
  <c r="Z2862" i="109"/>
  <c r="Y1552" i="109"/>
  <c r="N1938" i="109"/>
  <c r="T4300" i="109"/>
  <c r="W2474" i="109"/>
  <c r="X2320" i="109"/>
  <c r="Y1555" i="109"/>
  <c r="Z711" i="109"/>
  <c r="Q1936" i="109"/>
  <c r="P477" i="109"/>
  <c r="O1295" i="112"/>
  <c r="R3879" i="109"/>
  <c r="Q2188" i="112"/>
  <c r="W1694" i="109"/>
  <c r="O2456" i="112"/>
  <c r="V2822" i="109"/>
  <c r="U1171" i="109"/>
  <c r="T3433" i="109"/>
  <c r="W3873" i="109"/>
  <c r="O1260" i="109"/>
  <c r="W1258" i="109"/>
  <c r="O2216" i="109"/>
  <c r="R7" i="109"/>
  <c r="O926" i="109"/>
  <c r="P762" i="109"/>
  <c r="S1748" i="109"/>
  <c r="S590" i="109"/>
  <c r="T203" i="109"/>
  <c r="W1161" i="109"/>
  <c r="W1246" i="109"/>
  <c r="X3195" i="109"/>
  <c r="N980" i="109"/>
  <c r="W773" i="109"/>
  <c r="R2691" i="109"/>
  <c r="S3565" i="109"/>
  <c r="X3183" i="109"/>
  <c r="U845" i="109"/>
  <c r="X3891" i="109"/>
  <c r="P1976" i="112"/>
  <c r="S3941" i="109"/>
  <c r="O371" i="112"/>
  <c r="W1518" i="109"/>
  <c r="T3673" i="109"/>
  <c r="P1490" i="112"/>
  <c r="Q160" i="110"/>
  <c r="T3073" i="109"/>
  <c r="O1557" i="109"/>
  <c r="V634" i="109"/>
  <c r="X819" i="109"/>
  <c r="W2966" i="109"/>
  <c r="U4226" i="109"/>
  <c r="U1367" i="109"/>
  <c r="X525" i="109"/>
  <c r="V573" i="109"/>
  <c r="U1246" i="109"/>
  <c r="R1934" i="109"/>
  <c r="X2066" i="109"/>
  <c r="N2069" i="109"/>
  <c r="T1658" i="109"/>
  <c r="Q354" i="112"/>
  <c r="T63" i="110"/>
  <c r="R653" i="109"/>
  <c r="U3840" i="109"/>
  <c r="U2394" i="109"/>
  <c r="P1239" i="112"/>
  <c r="T3532" i="109"/>
  <c r="O378" i="109"/>
  <c r="Y2610" i="109"/>
  <c r="R1862" i="109"/>
  <c r="T402" i="109"/>
  <c r="T1705" i="109"/>
  <c r="U56" i="109"/>
  <c r="Q86" i="110"/>
  <c r="T1473" i="109"/>
  <c r="U2285" i="109"/>
  <c r="U1178" i="109"/>
  <c r="U79" i="110"/>
  <c r="T2690" i="109"/>
  <c r="Z687" i="109"/>
  <c r="Q1705" i="109"/>
  <c r="S4256" i="109"/>
  <c r="Q2130" i="112"/>
  <c r="N78" i="112"/>
  <c r="S2359" i="109"/>
  <c r="U3042" i="109"/>
  <c r="T1139" i="109"/>
  <c r="P2924" i="109"/>
  <c r="Q2967" i="109"/>
  <c r="X137" i="109"/>
  <c r="Q3393" i="109"/>
  <c r="Y430" i="109"/>
  <c r="Y434" i="109"/>
  <c r="N1533" i="112"/>
  <c r="P985" i="109"/>
  <c r="U24" i="110"/>
  <c r="X2791" i="109"/>
  <c r="U1846" i="109"/>
  <c r="X1117" i="109"/>
  <c r="P3351" i="109"/>
  <c r="U138" i="110"/>
  <c r="T1164" i="109"/>
  <c r="L137" i="110"/>
  <c r="Q88" i="112"/>
  <c r="Y57" i="109"/>
  <c r="N3118" i="109"/>
  <c r="O4148" i="109"/>
  <c r="J108" i="110"/>
  <c r="P3328" i="109"/>
  <c r="Z4317" i="109"/>
  <c r="R3544" i="109"/>
  <c r="S1155" i="109"/>
  <c r="P1312" i="112"/>
  <c r="N74" i="112"/>
  <c r="Y890" i="109"/>
  <c r="W823" i="109"/>
  <c r="Q3067" i="109"/>
  <c r="Q2282" i="109"/>
  <c r="X613" i="109"/>
  <c r="Y1530" i="109"/>
  <c r="T3841" i="109"/>
  <c r="P1512" i="109"/>
  <c r="X1908" i="109"/>
  <c r="Q3737" i="109"/>
  <c r="V15" i="109"/>
  <c r="X1126" i="109"/>
  <c r="R666" i="112"/>
  <c r="Q4279" i="109"/>
  <c r="P2136" i="112"/>
  <c r="O3307" i="109"/>
  <c r="T3449" i="109"/>
  <c r="Q1362" i="109"/>
  <c r="O2118" i="109"/>
  <c r="P1193" i="109"/>
  <c r="O833" i="112"/>
  <c r="P1476" i="112"/>
  <c r="U1132" i="109"/>
  <c r="P753" i="109"/>
  <c r="X949" i="109"/>
  <c r="U3805" i="109"/>
  <c r="P62" i="110"/>
  <c r="O3465" i="109"/>
  <c r="R63" i="110"/>
  <c r="X2643" i="109"/>
  <c r="N440" i="109"/>
  <c r="U2288" i="109"/>
  <c r="R622" i="109"/>
  <c r="S980" i="109"/>
  <c r="R211" i="109"/>
  <c r="Y3368" i="109"/>
  <c r="P3549" i="109"/>
  <c r="N620" i="112"/>
  <c r="W558" i="109"/>
  <c r="N1261" i="112"/>
  <c r="U1345" i="109"/>
  <c r="T1195" i="109"/>
  <c r="P2" i="110"/>
  <c r="W1332" i="109"/>
  <c r="P857" i="109"/>
  <c r="O1657" i="109"/>
  <c r="X827" i="109"/>
  <c r="T77" i="109"/>
  <c r="P329" i="112"/>
  <c r="W3738" i="109"/>
  <c r="R10" i="109"/>
  <c r="S1111" i="109"/>
  <c r="N3298" i="109"/>
  <c r="W1993" i="109"/>
  <c r="X1504" i="109"/>
  <c r="X2475" i="109"/>
  <c r="R1367" i="112"/>
  <c r="P2484" i="112"/>
  <c r="O63" i="110"/>
  <c r="W1882" i="109"/>
  <c r="Q3897" i="109"/>
  <c r="T3367" i="109"/>
  <c r="U2579" i="109"/>
  <c r="O875" i="109"/>
  <c r="M17" i="110"/>
  <c r="Q3086" i="109"/>
  <c r="N2959" i="109"/>
  <c r="O12" i="109"/>
  <c r="R4248" i="109"/>
  <c r="T750" i="109"/>
  <c r="O1753" i="109"/>
  <c r="W2465" i="109"/>
  <c r="O2996" i="109"/>
  <c r="X1932" i="109"/>
  <c r="S123" i="109"/>
  <c r="V3742" i="109"/>
  <c r="U3787" i="109"/>
  <c r="P2624" i="112"/>
  <c r="U2392" i="109"/>
  <c r="S3768" i="109"/>
  <c r="X3729" i="109"/>
  <c r="V2622" i="109"/>
  <c r="P2420" i="109"/>
  <c r="O2452" i="109"/>
  <c r="N3079" i="109"/>
  <c r="N2337" i="109"/>
  <c r="U640" i="109"/>
  <c r="Y2389" i="109"/>
  <c r="T1570" i="109"/>
  <c r="V970" i="109"/>
  <c r="Y2809" i="109"/>
  <c r="R4221" i="109"/>
  <c r="X2614" i="109"/>
  <c r="P2174" i="112"/>
  <c r="S3809" i="109"/>
  <c r="P2276" i="109"/>
  <c r="S2609" i="109"/>
  <c r="Q1640" i="109"/>
  <c r="T3802" i="109"/>
  <c r="W2737" i="109"/>
  <c r="T1585" i="109"/>
  <c r="V4194" i="109"/>
  <c r="N3558" i="109"/>
  <c r="W1943" i="109"/>
  <c r="X3825" i="109"/>
  <c r="P4287" i="109"/>
  <c r="Y3787" i="109"/>
  <c r="T900" i="109"/>
  <c r="U135" i="110"/>
  <c r="O339" i="112"/>
  <c r="U1158" i="109"/>
  <c r="Q541" i="109"/>
  <c r="T2308" i="109"/>
  <c r="T1235" i="109"/>
  <c r="V3882" i="109"/>
  <c r="T3453" i="109"/>
  <c r="V2732" i="109"/>
  <c r="X3923" i="109"/>
  <c r="U886" i="109"/>
  <c r="Y244" i="109"/>
  <c r="P1615" i="112"/>
  <c r="S1522" i="109"/>
  <c r="O562" i="109"/>
  <c r="P2358" i="109"/>
  <c r="Z298" i="109"/>
  <c r="Z721" i="109"/>
  <c r="T872" i="109"/>
  <c r="R518" i="109"/>
  <c r="W1556" i="109"/>
  <c r="N3527" i="109"/>
  <c r="V883" i="109"/>
  <c r="Y896" i="109"/>
  <c r="Q55" i="109"/>
  <c r="T163" i="110"/>
  <c r="T3164" i="109"/>
  <c r="X1193" i="109"/>
  <c r="Y24" i="109"/>
  <c r="S2828" i="109"/>
  <c r="O1665" i="109"/>
  <c r="P1516" i="109"/>
  <c r="P3736" i="109"/>
  <c r="Z1049" i="109"/>
  <c r="R4213" i="109"/>
  <c r="T2274" i="109"/>
  <c r="Y284" i="109"/>
  <c r="W2480" i="109"/>
  <c r="X2638" i="109"/>
  <c r="V3896" i="109"/>
  <c r="T3567" i="109"/>
  <c r="Y2643" i="109"/>
  <c r="U3448" i="109"/>
  <c r="U1716" i="109"/>
  <c r="U3190" i="109"/>
  <c r="S156" i="109"/>
  <c r="N1468" i="109"/>
  <c r="Y475" i="109"/>
  <c r="X22" i="109"/>
  <c r="N1516" i="112"/>
  <c r="S450" i="109"/>
  <c r="N2256" i="109"/>
  <c r="T1117" i="109"/>
  <c r="U3870" i="109"/>
  <c r="N1731" i="109"/>
  <c r="M19" i="110"/>
  <c r="O3402" i="109"/>
  <c r="K114" i="110"/>
  <c r="Y163" i="109"/>
  <c r="Q94" i="110"/>
  <c r="U1314" i="109"/>
  <c r="N3907" i="109"/>
  <c r="T3337" i="109"/>
  <c r="R1498" i="109"/>
  <c r="R1611" i="109"/>
  <c r="S464" i="109"/>
  <c r="X1202" i="109"/>
  <c r="N2354" i="109"/>
  <c r="X3786" i="109"/>
  <c r="R3752" i="109"/>
  <c r="O302" i="112"/>
  <c r="N1142" i="109"/>
  <c r="R378" i="109"/>
  <c r="W1645" i="109"/>
  <c r="N1193" i="109"/>
  <c r="N1034" i="112"/>
  <c r="V3472" i="109"/>
  <c r="V1332" i="109"/>
  <c r="Q3334" i="109"/>
  <c r="P1159" i="109"/>
  <c r="V238" i="109"/>
  <c r="R2759" i="109"/>
  <c r="Q2652" i="109"/>
  <c r="X3312" i="109"/>
  <c r="T93" i="110"/>
  <c r="O2962" i="109"/>
  <c r="O2620" i="109"/>
  <c r="U889" i="109"/>
  <c r="P1779" i="112"/>
  <c r="P2386" i="109"/>
  <c r="S1548" i="109"/>
  <c r="N3858" i="109"/>
  <c r="O607" i="112"/>
  <c r="U3483" i="109"/>
  <c r="Y2051" i="109"/>
  <c r="U65" i="109"/>
  <c r="X2008" i="109"/>
  <c r="O2079" i="112"/>
  <c r="V2290" i="109"/>
  <c r="Y2567" i="109"/>
  <c r="W1935" i="109"/>
  <c r="M133" i="113"/>
  <c r="R3317" i="109"/>
  <c r="N1424" i="112"/>
  <c r="U41" i="109"/>
  <c r="N870" i="109"/>
  <c r="P1986" i="109"/>
  <c r="Q3055" i="109"/>
  <c r="U132" i="110"/>
  <c r="R40" i="110"/>
  <c r="P81" i="109"/>
  <c r="X3318" i="109"/>
  <c r="R1331" i="109"/>
  <c r="U2965" i="109"/>
  <c r="Z1786" i="109"/>
  <c r="R736" i="109"/>
  <c r="N365" i="112"/>
  <c r="Q4152" i="109"/>
  <c r="Y1111" i="109"/>
  <c r="N169" i="109"/>
  <c r="U4101" i="109"/>
  <c r="R471" i="109"/>
  <c r="V2810" i="109"/>
  <c r="K79" i="113"/>
  <c r="P442" i="109"/>
  <c r="V224" i="109"/>
  <c r="Y2952" i="109"/>
  <c r="Y1977" i="109"/>
  <c r="R1199" i="109"/>
  <c r="W3905" i="109"/>
  <c r="X1588" i="109"/>
  <c r="X3160" i="109"/>
  <c r="X1855" i="109"/>
  <c r="T1695" i="109"/>
  <c r="O2316" i="109"/>
  <c r="U92" i="109"/>
  <c r="Q453" i="109"/>
  <c r="Q971" i="109"/>
  <c r="O3541" i="109"/>
  <c r="Y169" i="109"/>
  <c r="Y3747" i="109"/>
  <c r="N265" i="109"/>
  <c r="Y1115" i="109"/>
  <c r="N157" i="110"/>
  <c r="O2011" i="112"/>
  <c r="N1094" i="112"/>
  <c r="O4240" i="109"/>
  <c r="U4146" i="109"/>
  <c r="V1489" i="109"/>
  <c r="O3051" i="109"/>
  <c r="T2300" i="109"/>
  <c r="Q640" i="109"/>
  <c r="R3488" i="109"/>
  <c r="Y1247" i="109"/>
  <c r="W1711" i="109"/>
  <c r="P797" i="109"/>
  <c r="N216" i="109"/>
  <c r="S2342" i="109"/>
  <c r="P1869" i="112"/>
  <c r="U150" i="109"/>
  <c r="W4054" i="109"/>
  <c r="Q3392" i="109"/>
  <c r="P170" i="110"/>
  <c r="X3681" i="109"/>
  <c r="Q3572" i="109"/>
  <c r="R2045" i="109"/>
  <c r="N171" i="109"/>
  <c r="W2739" i="109"/>
  <c r="W173" i="109"/>
  <c r="Q1493" i="109"/>
  <c r="N1665" i="112"/>
  <c r="V544" i="109"/>
  <c r="W1153" i="109"/>
  <c r="Q931" i="112"/>
  <c r="V577" i="109"/>
  <c r="Q1918" i="112"/>
  <c r="R1257" i="109"/>
  <c r="V1009" i="109"/>
  <c r="T4164" i="109"/>
  <c r="V3145" i="109"/>
  <c r="O2928" i="109"/>
  <c r="J66" i="110"/>
  <c r="Q990" i="109"/>
  <c r="R4193" i="109"/>
  <c r="T2932" i="109"/>
  <c r="Y271" i="109"/>
  <c r="U1219" i="109"/>
  <c r="R1546" i="109"/>
  <c r="T3456" i="109"/>
  <c r="Q1964" i="109"/>
  <c r="Q2834" i="109"/>
  <c r="O1183" i="109"/>
  <c r="W976" i="109"/>
  <c r="M57" i="110"/>
  <c r="O1950" i="112"/>
  <c r="W243" i="109"/>
  <c r="Y1131" i="109"/>
  <c r="V2930" i="109"/>
  <c r="Q1846" i="109"/>
  <c r="V4137" i="109"/>
  <c r="W2597" i="109"/>
  <c r="O3412" i="109"/>
  <c r="U3080" i="109"/>
  <c r="V1253" i="109"/>
  <c r="Q1256" i="112"/>
  <c r="N2649" i="112"/>
  <c r="Y1482" i="109"/>
  <c r="S1716" i="109"/>
  <c r="R1369" i="112"/>
  <c r="U50" i="110"/>
  <c r="U148" i="109"/>
  <c r="N103" i="112"/>
  <c r="R2074" i="109"/>
  <c r="U3377" i="109"/>
  <c r="P3383" i="109"/>
  <c r="X4162" i="109"/>
  <c r="V370" i="109"/>
  <c r="Y268" i="109"/>
  <c r="W2024" i="109"/>
  <c r="O3005" i="109"/>
  <c r="P116" i="110"/>
  <c r="U159" i="109"/>
  <c r="P4098" i="109"/>
  <c r="Q3834" i="109"/>
  <c r="Q2351" i="109"/>
  <c r="O2983" i="109"/>
  <c r="Q540" i="109"/>
  <c r="W4236" i="109"/>
  <c r="R3829" i="109"/>
  <c r="R928" i="109"/>
  <c r="P2272" i="109"/>
  <c r="W3542" i="109"/>
  <c r="R3383" i="109"/>
  <c r="O505" i="112"/>
  <c r="Q3899" i="109"/>
  <c r="N2418" i="109"/>
  <c r="O115" i="110"/>
  <c r="S2785" i="109"/>
  <c r="Q548" i="109"/>
  <c r="Q2316" i="109"/>
  <c r="N1032" i="112"/>
  <c r="X2943" i="109"/>
  <c r="S1628" i="109"/>
  <c r="Q902" i="109"/>
  <c r="S785" i="109"/>
  <c r="O2570" i="112"/>
  <c r="S1298" i="109"/>
  <c r="S3550" i="109"/>
  <c r="P1597" i="109"/>
  <c r="Q1398" i="112"/>
  <c r="R2300" i="112"/>
  <c r="N501" i="112"/>
  <c r="O558" i="112"/>
  <c r="S3859" i="109"/>
  <c r="T1591" i="109"/>
  <c r="W3431" i="109"/>
  <c r="U1385" i="109"/>
  <c r="O1514" i="109"/>
  <c r="Y2796" i="109"/>
  <c r="O8" i="110"/>
  <c r="W898" i="109"/>
  <c r="V3698" i="109"/>
  <c r="Y918" i="109"/>
  <c r="P399" i="109"/>
  <c r="T2337" i="109"/>
  <c r="W4200" i="109"/>
  <c r="X4280" i="109"/>
  <c r="Z1411" i="109"/>
  <c r="N918" i="109"/>
  <c r="V3332" i="109"/>
  <c r="N1922" i="109"/>
  <c r="O2077" i="109"/>
  <c r="V4188" i="109"/>
  <c r="R1366" i="109"/>
  <c r="O138" i="110"/>
  <c r="P1631" i="109"/>
  <c r="N1973" i="109"/>
  <c r="N2183" i="112"/>
  <c r="Y1946" i="109"/>
  <c r="T2237" i="109"/>
  <c r="N1650" i="109"/>
  <c r="Y394" i="109"/>
  <c r="O4047" i="109"/>
  <c r="Q2619" i="109"/>
  <c r="L83" i="110"/>
  <c r="Y3928" i="109"/>
  <c r="N801" i="109"/>
  <c r="S1280" i="109"/>
  <c r="Q1180" i="112"/>
  <c r="O1622" i="112"/>
  <c r="V3132" i="109"/>
  <c r="P3846" i="109"/>
  <c r="R3421" i="109"/>
  <c r="M60" i="113"/>
  <c r="S1873" i="109"/>
  <c r="N1162" i="109"/>
  <c r="Y3550" i="109"/>
  <c r="P703" i="112"/>
  <c r="M149" i="110"/>
  <c r="U4126" i="109"/>
  <c r="R1982" i="109"/>
  <c r="Q2680" i="109"/>
  <c r="O159" i="112"/>
  <c r="Q317" i="112"/>
  <c r="Y3902" i="109"/>
  <c r="X3347" i="109"/>
  <c r="O3348" i="109"/>
  <c r="W798" i="109"/>
  <c r="Y2356" i="109"/>
  <c r="N3839" i="109"/>
  <c r="X3473" i="109"/>
  <c r="T1275" i="109"/>
  <c r="Q8" i="109"/>
  <c r="U1008" i="109"/>
  <c r="Y929" i="109"/>
  <c r="Y1268" i="109"/>
  <c r="L5" i="110"/>
  <c r="X3099" i="109"/>
  <c r="Y2254" i="109"/>
  <c r="T1906" i="109"/>
  <c r="Q105" i="110"/>
  <c r="P123" i="109"/>
  <c r="Q3181" i="109"/>
  <c r="O48" i="110"/>
  <c r="P2362" i="109"/>
  <c r="X3471" i="109"/>
  <c r="Q618" i="109"/>
  <c r="T959" i="109"/>
  <c r="N4037" i="109"/>
  <c r="X2836" i="109"/>
  <c r="W114" i="109"/>
  <c r="P1706" i="109"/>
  <c r="P1003" i="112"/>
  <c r="Z1399" i="109"/>
  <c r="V3771" i="109"/>
  <c r="T3770" i="109"/>
  <c r="V657" i="109"/>
  <c r="Q521" i="109"/>
  <c r="P2107" i="109"/>
  <c r="N1662" i="109"/>
  <c r="N1099" i="112"/>
  <c r="Q2816" i="109"/>
  <c r="W4178" i="109"/>
  <c r="N2334" i="112"/>
  <c r="U1113" i="109"/>
  <c r="X9" i="109"/>
  <c r="Y2713" i="109"/>
  <c r="S3355" i="109"/>
  <c r="P1700" i="109"/>
  <c r="W3016" i="109"/>
  <c r="K35" i="110"/>
  <c r="W3783" i="109"/>
  <c r="U125" i="110"/>
  <c r="P3121" i="109"/>
  <c r="P2124" i="112"/>
  <c r="V3369" i="109"/>
  <c r="U1193" i="109"/>
  <c r="N3087" i="109"/>
  <c r="S2374" i="109"/>
  <c r="O1387" i="109"/>
  <c r="S167" i="109"/>
  <c r="V3368" i="109"/>
  <c r="Y746" i="109"/>
  <c r="O274" i="109"/>
  <c r="O2351" i="112"/>
  <c r="N2288" i="109"/>
  <c r="S960" i="109"/>
  <c r="X2461" i="109"/>
  <c r="R178" i="110"/>
  <c r="Y1966" i="109"/>
  <c r="Q2209" i="109"/>
  <c r="R2439" i="109"/>
  <c r="Q2248" i="112"/>
  <c r="N194" i="109"/>
  <c r="T892" i="109"/>
  <c r="Y4194" i="109"/>
  <c r="W2653" i="109"/>
  <c r="V282" i="109"/>
  <c r="P2576" i="109"/>
  <c r="O1563" i="109"/>
  <c r="W3320" i="109"/>
  <c r="Q1240" i="109"/>
  <c r="O812" i="109"/>
  <c r="P2202" i="109"/>
  <c r="V3523" i="109"/>
  <c r="O236" i="112"/>
  <c r="Z1086" i="109"/>
  <c r="P4291" i="109"/>
  <c r="S1191" i="109"/>
  <c r="N913" i="109"/>
  <c r="O1716" i="109"/>
  <c r="Q1082" i="112"/>
  <c r="T1967" i="109"/>
  <c r="Q1251" i="109"/>
  <c r="T4124" i="109"/>
  <c r="P2354" i="112"/>
  <c r="V1736" i="109"/>
  <c r="P1212" i="112"/>
  <c r="P956" i="109"/>
  <c r="Y1935" i="109"/>
  <c r="N3378" i="109"/>
  <c r="T3840" i="109"/>
  <c r="V2807" i="109"/>
  <c r="R460" i="112"/>
  <c r="V1546" i="109"/>
  <c r="X4219" i="109"/>
  <c r="X1594" i="109"/>
  <c r="R2358" i="109"/>
  <c r="Y3533" i="109"/>
  <c r="N1642" i="112"/>
  <c r="N3444" i="109"/>
  <c r="X3460" i="109"/>
  <c r="Q496" i="112"/>
  <c r="T3089" i="109"/>
  <c r="R2070" i="109"/>
  <c r="P1097" i="109"/>
  <c r="S50" i="109"/>
  <c r="N106" i="110"/>
  <c r="P2532" i="112"/>
  <c r="S4082" i="109"/>
  <c r="Q3180" i="109"/>
  <c r="U1934" i="109"/>
  <c r="R1193" i="109"/>
  <c r="X1130" i="109"/>
  <c r="U4051" i="109"/>
  <c r="M165" i="110"/>
  <c r="O1541" i="109"/>
  <c r="T3350" i="109"/>
  <c r="N138" i="109"/>
  <c r="U925" i="109"/>
  <c r="N2989" i="109"/>
  <c r="Y269" i="109"/>
  <c r="N1354" i="109"/>
  <c r="Z2851" i="109"/>
  <c r="U4044" i="109"/>
  <c r="V3755" i="109"/>
  <c r="X3386" i="109"/>
  <c r="R90" i="110"/>
  <c r="S3910" i="109"/>
  <c r="O403" i="112"/>
  <c r="P196" i="109"/>
  <c r="P3757" i="109"/>
  <c r="Y964" i="109"/>
  <c r="P4205" i="109"/>
  <c r="N864" i="112"/>
  <c r="N827" i="109"/>
  <c r="S2693" i="109"/>
  <c r="W2583" i="109"/>
  <c r="S2403" i="109"/>
  <c r="R953" i="109"/>
  <c r="O47" i="110"/>
  <c r="O400" i="112"/>
  <c r="N1479" i="112"/>
  <c r="M152" i="110"/>
  <c r="X2328" i="109"/>
  <c r="N815" i="112"/>
  <c r="N1380" i="109"/>
  <c r="O949" i="112"/>
  <c r="Y3904" i="109"/>
  <c r="Q387" i="109"/>
  <c r="V3903" i="109"/>
  <c r="O262" i="112"/>
  <c r="N493" i="112"/>
  <c r="O3875" i="109"/>
  <c r="T819" i="109"/>
  <c r="O548" i="112"/>
  <c r="R2503" i="112"/>
  <c r="Z2127" i="109"/>
  <c r="Q3771" i="109"/>
  <c r="T954" i="109"/>
  <c r="R1134" i="109"/>
  <c r="N1496" i="109"/>
  <c r="P2389" i="112"/>
  <c r="T3412" i="109"/>
  <c r="R187" i="112"/>
  <c r="U3883" i="109"/>
  <c r="S875" i="109"/>
  <c r="Q2807" i="109"/>
  <c r="N2925" i="109"/>
  <c r="T4100" i="109"/>
  <c r="Q743" i="112"/>
  <c r="L170" i="113"/>
  <c r="U1098" i="109"/>
  <c r="U3777" i="109"/>
  <c r="P955" i="112"/>
  <c r="V1889" i="109"/>
  <c r="V3767" i="109"/>
  <c r="R4037" i="109"/>
  <c r="V2675" i="109"/>
  <c r="S3142" i="109"/>
  <c r="P2356" i="109"/>
  <c r="T1556" i="109"/>
  <c r="S4079" i="109"/>
  <c r="R2221" i="109"/>
  <c r="U1618" i="109"/>
  <c r="U2284" i="109"/>
  <c r="Y4048" i="109"/>
  <c r="X972" i="109"/>
  <c r="U1326" i="109"/>
  <c r="V855" i="109"/>
  <c r="N1858" i="109"/>
  <c r="N716" i="112"/>
  <c r="Y2575" i="109"/>
  <c r="R153" i="109"/>
  <c r="R421" i="112"/>
  <c r="R2240" i="109"/>
  <c r="Y873" i="109"/>
  <c r="R1916" i="109"/>
  <c r="V543" i="109"/>
  <c r="U810" i="109"/>
  <c r="U262" i="109"/>
  <c r="V3324" i="109"/>
  <c r="P781" i="112"/>
  <c r="T3167" i="109"/>
  <c r="P2468" i="109"/>
  <c r="X2795" i="109"/>
  <c r="P72" i="109"/>
  <c r="S1741" i="109"/>
  <c r="P1883" i="109"/>
  <c r="P3307" i="109"/>
  <c r="R3924" i="109"/>
  <c r="Y2387" i="109"/>
  <c r="S129" i="110"/>
  <c r="P3654" i="109"/>
  <c r="N372" i="109"/>
  <c r="U995" i="109"/>
  <c r="T4136" i="109"/>
  <c r="Q3442" i="109"/>
  <c r="R2761" i="109"/>
  <c r="Q1065" i="112"/>
  <c r="O2999" i="109"/>
  <c r="O1336" i="109"/>
  <c r="V918" i="109"/>
  <c r="N2347" i="112"/>
  <c r="R3400" i="109"/>
  <c r="T1326" i="109"/>
  <c r="O3002" i="109"/>
  <c r="R239" i="109"/>
  <c r="O1224" i="112"/>
  <c r="W4144" i="109"/>
  <c r="P1294" i="109"/>
  <c r="S3755" i="109"/>
  <c r="Q2380" i="109"/>
  <c r="Y842" i="109"/>
  <c r="Q179" i="112"/>
  <c r="U1673" i="109"/>
  <c r="S4019" i="109"/>
  <c r="T951" i="109"/>
  <c r="X3834" i="109"/>
  <c r="N917" i="109"/>
  <c r="Y920" i="109"/>
  <c r="V1746" i="109"/>
  <c r="W3066" i="109"/>
  <c r="X1539" i="109"/>
  <c r="R375" i="109"/>
  <c r="J176" i="110"/>
  <c r="N2459" i="109"/>
  <c r="V4083" i="109"/>
  <c r="Z716" i="109"/>
  <c r="P528" i="109"/>
  <c r="X4237" i="109"/>
  <c r="Q735" i="109"/>
  <c r="L164" i="110"/>
  <c r="S2106" i="109"/>
  <c r="S3137" i="109"/>
  <c r="W162" i="109"/>
  <c r="S2583" i="109"/>
  <c r="U4237" i="109"/>
  <c r="Q1162" i="112"/>
  <c r="T1008" i="109"/>
  <c r="Q3566" i="109"/>
  <c r="X797" i="109"/>
  <c r="Q1017" i="112"/>
  <c r="X1912" i="109"/>
  <c r="T3537" i="109"/>
  <c r="P3363" i="109"/>
  <c r="Y3925" i="109"/>
  <c r="V2605" i="109"/>
  <c r="N3018" i="109"/>
  <c r="W1689" i="109"/>
  <c r="S3377" i="109"/>
  <c r="R3865" i="109"/>
  <c r="N3738" i="109"/>
  <c r="Q108" i="110"/>
  <c r="O4245" i="109"/>
  <c r="S1704" i="109"/>
  <c r="N1643" i="112"/>
  <c r="T563" i="109"/>
  <c r="N1308" i="112"/>
  <c r="P1511" i="112"/>
  <c r="R2239" i="109"/>
  <c r="T3547" i="109"/>
  <c r="S4026" i="109"/>
  <c r="N2017" i="112"/>
  <c r="S2757" i="109"/>
  <c r="P400" i="109"/>
  <c r="T3572" i="109"/>
  <c r="Y3433" i="109"/>
  <c r="Q1146" i="109"/>
  <c r="W896" i="109"/>
  <c r="Q83" i="110"/>
  <c r="N822" i="112"/>
  <c r="O55" i="110"/>
  <c r="W3193" i="109"/>
  <c r="O40" i="110"/>
  <c r="N127" i="109"/>
  <c r="T276" i="109"/>
  <c r="R883" i="109"/>
  <c r="T1310" i="109"/>
  <c r="U166" i="110"/>
  <c r="W2212" i="109"/>
  <c r="M102" i="110"/>
  <c r="R2659" i="109"/>
  <c r="P3923" i="109"/>
  <c r="Y933" i="109"/>
  <c r="O622" i="109"/>
  <c r="Y2202" i="109"/>
  <c r="Q1518" i="109"/>
  <c r="R473" i="109"/>
  <c r="U842" i="109"/>
  <c r="P2318" i="109"/>
  <c r="U2797" i="109"/>
  <c r="O2310" i="112"/>
  <c r="T2295" i="109"/>
  <c r="R1861" i="109"/>
  <c r="N1503" i="112"/>
  <c r="W4239" i="109"/>
  <c r="U102" i="110"/>
  <c r="S3751" i="109"/>
  <c r="T965" i="109"/>
  <c r="O3759" i="109"/>
  <c r="O542" i="109"/>
  <c r="X2993" i="109"/>
  <c r="O395" i="112"/>
  <c r="K54" i="110"/>
  <c r="P3940" i="109"/>
  <c r="Y3084" i="109"/>
  <c r="Q269" i="109"/>
  <c r="V601" i="109"/>
  <c r="N1765" i="112"/>
  <c r="U843" i="109"/>
  <c r="N2648" i="109"/>
  <c r="T1892" i="109"/>
  <c r="Q2823" i="109"/>
  <c r="R1108" i="112"/>
  <c r="O171" i="109"/>
  <c r="U4115" i="109"/>
  <c r="L19" i="110"/>
  <c r="P14" i="109"/>
  <c r="S3414" i="109"/>
  <c r="Q1126" i="109"/>
  <c r="N586" i="109"/>
  <c r="Y4145" i="109"/>
  <c r="P944" i="112"/>
  <c r="Y1982" i="109"/>
  <c r="Q187" i="109"/>
  <c r="Y3329" i="109"/>
  <c r="N1970" i="109"/>
  <c r="Y3938" i="109"/>
  <c r="N2472" i="109"/>
  <c r="N1428" i="112"/>
  <c r="R2653" i="109"/>
  <c r="Q3324" i="109"/>
  <c r="V2378" i="109"/>
  <c r="Q170" i="109"/>
  <c r="T4228" i="109"/>
  <c r="N398" i="112"/>
  <c r="V3168" i="109"/>
  <c r="Y2785" i="109"/>
  <c r="V1843" i="109"/>
  <c r="P944" i="109"/>
  <c r="P844" i="112"/>
  <c r="O1655" i="112"/>
  <c r="Q1698" i="109"/>
  <c r="P1497" i="112"/>
  <c r="S1717" i="109"/>
  <c r="P1986" i="112"/>
  <c r="O1891" i="112"/>
  <c r="Q4266" i="109"/>
  <c r="U1149" i="109"/>
  <c r="N3349" i="109"/>
  <c r="N539" i="112"/>
  <c r="O3693" i="109"/>
  <c r="Q2434" i="109"/>
  <c r="O3196" i="109"/>
  <c r="R2745" i="109"/>
  <c r="X3452" i="109"/>
  <c r="P3416" i="109"/>
  <c r="J35" i="113"/>
  <c r="V1152" i="109"/>
  <c r="O1628" i="109"/>
  <c r="X3943" i="109"/>
  <c r="O107" i="112"/>
  <c r="O235" i="109"/>
  <c r="R3908" i="109"/>
  <c r="T388" i="109"/>
  <c r="P441" i="109"/>
  <c r="Q2274" i="109"/>
  <c r="Y1330" i="109"/>
  <c r="S614" i="109"/>
  <c r="O1038" i="112"/>
  <c r="N4111" i="109"/>
  <c r="Q1134" i="109"/>
  <c r="M29" i="113"/>
  <c r="P811" i="109"/>
  <c r="P2697" i="112"/>
  <c r="X2948" i="109"/>
  <c r="O2219" i="112"/>
  <c r="V1896" i="109"/>
  <c r="X3514" i="109"/>
  <c r="P1852" i="112"/>
  <c r="V761" i="109"/>
  <c r="Y1532" i="109"/>
  <c r="W4228" i="109"/>
  <c r="U3459" i="109"/>
  <c r="Q1857" i="109"/>
  <c r="V593" i="109"/>
  <c r="Q2625" i="109"/>
  <c r="V1905" i="109"/>
  <c r="S1342" i="109"/>
  <c r="R411" i="109"/>
  <c r="Y1328" i="109"/>
  <c r="V2329" i="109"/>
  <c r="S1747" i="109"/>
  <c r="Q1148" i="109"/>
  <c r="R226" i="112"/>
  <c r="N2419" i="112"/>
  <c r="V1588" i="109"/>
  <c r="Y235" i="109"/>
  <c r="R88" i="110"/>
  <c r="V1932" i="109"/>
  <c r="T3899" i="109"/>
  <c r="T843" i="109"/>
  <c r="Q1497" i="109"/>
  <c r="Q2159" i="112"/>
  <c r="Y3352" i="109"/>
  <c r="W565" i="109"/>
  <c r="S603" i="109"/>
  <c r="S1511" i="109"/>
  <c r="Q2206" i="112"/>
  <c r="S1491" i="109"/>
  <c r="U4190" i="109"/>
  <c r="P2797" i="109"/>
  <c r="T1882" i="109"/>
  <c r="W2388" i="109"/>
  <c r="Q1645" i="109"/>
  <c r="P800" i="109"/>
  <c r="T1224" i="109"/>
  <c r="W1872" i="109"/>
  <c r="R3206" i="109"/>
  <c r="S2479" i="109"/>
  <c r="P1884" i="112"/>
  <c r="U4159" i="109"/>
  <c r="Y3573" i="109"/>
  <c r="W3928" i="109"/>
  <c r="X3835" i="109"/>
  <c r="O2005" i="112"/>
  <c r="R2610" i="109"/>
  <c r="N2353" i="109"/>
  <c r="S1708" i="109"/>
  <c r="N3441" i="109"/>
  <c r="W3940" i="109"/>
  <c r="U2928" i="109"/>
  <c r="U43" i="109"/>
  <c r="U838" i="109"/>
  <c r="X4122" i="109"/>
  <c r="Q3038" i="109"/>
  <c r="O1388" i="109"/>
  <c r="W3481" i="109"/>
  <c r="W2924" i="109"/>
  <c r="W3185" i="109"/>
  <c r="S9" i="109"/>
  <c r="U1629" i="109"/>
  <c r="T1312" i="109"/>
  <c r="X105" i="109"/>
  <c r="Q1540" i="112"/>
  <c r="Y790" i="109"/>
  <c r="V3759" i="109"/>
  <c r="P3789" i="109"/>
  <c r="W2081" i="109"/>
  <c r="X3333" i="109"/>
  <c r="N4141" i="109"/>
  <c r="Q1638" i="112"/>
  <c r="R950" i="109"/>
  <c r="O3178" i="109"/>
  <c r="Y3518" i="109"/>
  <c r="V100" i="109"/>
  <c r="O520" i="109"/>
  <c r="R3047" i="109"/>
  <c r="M129" i="110"/>
  <c r="P6" i="109"/>
  <c r="O560" i="112"/>
  <c r="O1640" i="112"/>
  <c r="R3766" i="109"/>
  <c r="T525" i="109"/>
  <c r="O2576" i="112"/>
  <c r="R3750" i="109"/>
  <c r="N3873" i="109"/>
  <c r="P173" i="112"/>
  <c r="P2662" i="112"/>
  <c r="N3133" i="109"/>
  <c r="O1645" i="109"/>
  <c r="T2702" i="109"/>
  <c r="U1472" i="109"/>
  <c r="T2642" i="109"/>
  <c r="R192" i="109"/>
  <c r="W1519" i="109"/>
  <c r="X3152" i="109"/>
  <c r="W3181" i="109"/>
  <c r="W3108" i="109"/>
  <c r="S384" i="109"/>
  <c r="X478" i="109"/>
  <c r="T464" i="109"/>
  <c r="R3779" i="109"/>
  <c r="Y1489" i="109"/>
  <c r="T2473" i="109"/>
  <c r="X4187" i="109"/>
  <c r="R2618" i="109"/>
  <c r="U1196" i="109"/>
  <c r="Z1412" i="109"/>
  <c r="N2413" i="112"/>
  <c r="N1277" i="109"/>
  <c r="U1625" i="109"/>
  <c r="U2712" i="109"/>
  <c r="N429" i="109"/>
  <c r="P947" i="112"/>
  <c r="U287" i="109"/>
  <c r="X388" i="109"/>
  <c r="P49" i="109"/>
  <c r="U4094" i="109"/>
  <c r="W1688" i="109"/>
  <c r="S2473" i="109"/>
  <c r="O1698" i="109"/>
  <c r="N1523" i="112"/>
  <c r="X4061" i="109"/>
  <c r="X1883" i="109"/>
  <c r="Q3913" i="109"/>
  <c r="O2198" i="112"/>
  <c r="Y1365" i="109"/>
  <c r="O4129" i="109"/>
  <c r="S2061" i="109"/>
  <c r="T3534" i="109"/>
  <c r="Q1975" i="109"/>
  <c r="N1708" i="109"/>
  <c r="S3180" i="109"/>
  <c r="O1132" i="109"/>
  <c r="N1944" i="112"/>
  <c r="V4115" i="109"/>
  <c r="N144" i="109"/>
  <c r="T3520" i="109"/>
  <c r="V518" i="109"/>
  <c r="S2235" i="109"/>
  <c r="U1890" i="109"/>
  <c r="O864" i="109"/>
  <c r="O124" i="110"/>
  <c r="N3384" i="109"/>
  <c r="S993" i="109"/>
  <c r="Y3898" i="109"/>
  <c r="Q3730" i="109"/>
  <c r="S2208" i="109"/>
  <c r="N526" i="112"/>
  <c r="Y3683" i="109"/>
  <c r="X2092" i="109"/>
  <c r="P801" i="112"/>
  <c r="S2364" i="109"/>
  <c r="O3763" i="109"/>
  <c r="U2730" i="109"/>
  <c r="Y1641" i="109"/>
  <c r="N1728" i="109"/>
  <c r="X4303" i="109"/>
  <c r="T2766" i="109"/>
  <c r="N3497" i="109"/>
  <c r="R244" i="109"/>
  <c r="Q64" i="112"/>
  <c r="V3323" i="109"/>
  <c r="T391" i="109"/>
  <c r="S2698" i="109"/>
  <c r="V125" i="109"/>
  <c r="S1282" i="109"/>
  <c r="N2982" i="109"/>
  <c r="O2320" i="109"/>
  <c r="O1957" i="112"/>
  <c r="U2341" i="109"/>
  <c r="T1957" i="109"/>
  <c r="W107" i="109"/>
  <c r="Y3133" i="109"/>
  <c r="Q3113" i="109"/>
  <c r="O1516" i="109"/>
  <c r="Y2847" i="109"/>
  <c r="Q926" i="112"/>
  <c r="R1286" i="109"/>
  <c r="W2276" i="109"/>
  <c r="X3782" i="109"/>
  <c r="V3297" i="109"/>
  <c r="O2665" i="112"/>
  <c r="T3943" i="109"/>
  <c r="O3406" i="109"/>
  <c r="W3105" i="109"/>
  <c r="N2596" i="112"/>
  <c r="W2591" i="109"/>
  <c r="K157" i="113"/>
  <c r="S574" i="109"/>
  <c r="O70" i="110"/>
  <c r="V1202" i="109"/>
  <c r="Z3615" i="109"/>
  <c r="Q1869" i="109"/>
  <c r="N401" i="112"/>
  <c r="R4020" i="109"/>
  <c r="Y1303" i="109"/>
  <c r="P2448" i="112"/>
  <c r="U380" i="109"/>
  <c r="V1149" i="109"/>
  <c r="N4265" i="109"/>
  <c r="Q1887" i="112"/>
  <c r="Q4183" i="109"/>
  <c r="W1715" i="109"/>
  <c r="Q1161" i="112"/>
  <c r="O968" i="109"/>
  <c r="P3798" i="109"/>
  <c r="O894" i="109"/>
  <c r="Q841" i="112"/>
  <c r="V979" i="109"/>
  <c r="P1603" i="109"/>
  <c r="Y942" i="109"/>
  <c r="X1735" i="109"/>
  <c r="N1851" i="112"/>
  <c r="O3397" i="109"/>
  <c r="Q988" i="109"/>
  <c r="U4066" i="109"/>
  <c r="O1067" i="112"/>
  <c r="N23" i="110"/>
  <c r="Q2085" i="109"/>
  <c r="U1955" i="109"/>
  <c r="R80" i="110"/>
  <c r="T598" i="109"/>
  <c r="P806" i="109"/>
  <c r="N4137" i="109"/>
  <c r="V1725" i="109"/>
  <c r="N2157" i="112"/>
  <c r="N1303" i="109"/>
  <c r="P1859" i="112"/>
  <c r="O918" i="109"/>
  <c r="N462" i="109"/>
  <c r="T554" i="109"/>
  <c r="Q794" i="109"/>
  <c r="O2332" i="112"/>
  <c r="U1691" i="109"/>
  <c r="O2674" i="112"/>
  <c r="N1524" i="112"/>
  <c r="U1940" i="109"/>
  <c r="Y82" i="109"/>
  <c r="N34" i="109"/>
  <c r="O3574" i="109"/>
  <c r="W611" i="109"/>
  <c r="P1867" i="109"/>
  <c r="X3027" i="109"/>
  <c r="V3014" i="109"/>
  <c r="Q2738" i="109"/>
  <c r="Y2467" i="109"/>
  <c r="Q3729" i="109"/>
  <c r="Z2511" i="109"/>
  <c r="O2341" i="109"/>
  <c r="O3506" i="109"/>
  <c r="V3730" i="109"/>
  <c r="P1224" i="109"/>
  <c r="U21" i="110"/>
  <c r="Y584" i="109"/>
  <c r="Y3024" i="109"/>
  <c r="U2463" i="109"/>
  <c r="Q2102" i="109"/>
  <c r="T2927" i="109"/>
  <c r="N2057" i="109"/>
  <c r="S1305" i="109"/>
  <c r="P1571" i="109"/>
  <c r="T1516" i="109"/>
  <c r="R2579" i="109"/>
  <c r="X1474" i="109"/>
  <c r="X1593" i="109"/>
  <c r="U2588" i="109"/>
  <c r="R3539" i="109"/>
  <c r="W2289" i="109"/>
  <c r="P20" i="110"/>
  <c r="W4050" i="109"/>
  <c r="P931" i="112"/>
  <c r="S997" i="109"/>
  <c r="V3345" i="109"/>
  <c r="T4170" i="109"/>
  <c r="X1020" i="109"/>
  <c r="P129" i="109"/>
  <c r="Y2580" i="109"/>
  <c r="Q2702" i="109"/>
  <c r="Q3942" i="109"/>
  <c r="R3811" i="109"/>
  <c r="S3452" i="109"/>
  <c r="Q3319" i="109"/>
  <c r="O1701" i="112"/>
  <c r="W2674" i="109"/>
  <c r="R3781" i="109"/>
  <c r="V3556" i="109"/>
  <c r="Q1648" i="109"/>
  <c r="X2958" i="109"/>
  <c r="V3515" i="109"/>
  <c r="Z1457" i="109"/>
  <c r="S1384" i="109"/>
  <c r="T2776" i="109"/>
  <c r="N3460" i="109"/>
  <c r="X2572" i="109"/>
  <c r="Y2366" i="109"/>
  <c r="X3903" i="109"/>
  <c r="Y3310" i="109"/>
  <c r="Y4289" i="109"/>
  <c r="S424" i="109"/>
  <c r="O589" i="112"/>
  <c r="O1658" i="112"/>
  <c r="U1591" i="109"/>
  <c r="N4086" i="109"/>
  <c r="R1802" i="112"/>
  <c r="T1713" i="109"/>
  <c r="Y970" i="109"/>
  <c r="P410" i="112"/>
  <c r="S3517" i="109"/>
  <c r="N176" i="109"/>
  <c r="O1168" i="112"/>
  <c r="O1104" i="112"/>
  <c r="W1489" i="109"/>
  <c r="O4280" i="109"/>
  <c r="S64" i="110"/>
  <c r="N2245" i="109"/>
  <c r="Q2368" i="112"/>
  <c r="N2922" i="109"/>
  <c r="Y1227" i="109"/>
  <c r="P2957" i="109"/>
  <c r="U4178" i="109"/>
  <c r="Q3698" i="109"/>
  <c r="T19" i="110"/>
  <c r="P816" i="109"/>
  <c r="N1020" i="109"/>
  <c r="O1520" i="109"/>
  <c r="P3194" i="109"/>
  <c r="N173" i="109"/>
  <c r="U19" i="110"/>
  <c r="W2013" i="109"/>
  <c r="T1177" i="109"/>
  <c r="T2990" i="109"/>
  <c r="V3667" i="109"/>
  <c r="T2997" i="109"/>
  <c r="Y2563" i="109"/>
  <c r="W511" i="109"/>
  <c r="P1298" i="109"/>
  <c r="P2459" i="109"/>
  <c r="V2408" i="109"/>
  <c r="S79" i="110"/>
  <c r="S4067" i="109"/>
  <c r="Q3521" i="109"/>
  <c r="P2088" i="112"/>
  <c r="Q2403" i="112"/>
  <c r="X3819" i="109"/>
  <c r="W2010" i="109"/>
  <c r="N3701" i="109"/>
  <c r="T2797" i="109"/>
  <c r="Y1174" i="109"/>
  <c r="R51" i="110"/>
  <c r="Y71" i="109"/>
  <c r="P3382" i="109"/>
  <c r="X3920" i="109"/>
  <c r="O3788" i="109"/>
  <c r="U1471" i="109"/>
  <c r="N3064" i="109"/>
  <c r="T100" i="110"/>
  <c r="Y2471" i="109"/>
  <c r="O2997" i="109"/>
  <c r="X2582" i="109"/>
  <c r="T2434" i="109"/>
  <c r="N996" i="112"/>
  <c r="U1497" i="109"/>
  <c r="N309" i="112"/>
  <c r="O2443" i="109"/>
  <c r="Z1088" i="109"/>
  <c r="O1190" i="109"/>
  <c r="P4072" i="109"/>
  <c r="U171" i="110"/>
  <c r="Y2975" i="109"/>
  <c r="V4090" i="109"/>
  <c r="O816" i="112"/>
  <c r="N3426" i="109"/>
  <c r="O525" i="109"/>
  <c r="O1778" i="112"/>
  <c r="S1638" i="109"/>
  <c r="U55" i="110"/>
  <c r="S3855" i="109"/>
  <c r="X1172" i="109"/>
  <c r="X4289" i="109"/>
  <c r="N4139" i="109"/>
  <c r="S5" i="110"/>
  <c r="X2238" i="109"/>
  <c r="V3360" i="109"/>
  <c r="Q2674" i="109"/>
  <c r="T2999" i="109"/>
  <c r="Q3007" i="109"/>
  <c r="V1581" i="109"/>
  <c r="O1371" i="109"/>
  <c r="T3696" i="109"/>
  <c r="Y3386" i="109"/>
  <c r="N468" i="112"/>
  <c r="S3695" i="109"/>
  <c r="Y3782" i="109"/>
  <c r="S2597" i="109"/>
  <c r="O2014" i="109"/>
  <c r="N2025" i="109"/>
  <c r="Y2641" i="109"/>
  <c r="Y3446" i="109"/>
  <c r="N928" i="112"/>
  <c r="T984" i="109"/>
  <c r="P3137" i="109"/>
  <c r="U4028" i="109"/>
  <c r="V3060" i="109"/>
  <c r="Y1343" i="109"/>
  <c r="T1927" i="109"/>
  <c r="Y1128" i="109"/>
  <c r="N3511" i="109"/>
  <c r="V1275" i="109"/>
  <c r="R2455" i="109"/>
  <c r="U3765" i="109"/>
  <c r="X2931" i="109"/>
  <c r="P1367" i="109"/>
  <c r="Q782" i="109"/>
  <c r="Q1929" i="109"/>
  <c r="Y1689" i="109"/>
  <c r="X469" i="109"/>
  <c r="W2219" i="109"/>
  <c r="O1910" i="112"/>
  <c r="P153" i="109"/>
  <c r="Y4224" i="109"/>
  <c r="O2210" i="109"/>
  <c r="Y1838" i="109"/>
  <c r="W3710" i="109"/>
  <c r="U3810" i="109"/>
  <c r="W236" i="109"/>
  <c r="N999" i="112"/>
  <c r="N65" i="112"/>
  <c r="O2662" i="109"/>
  <c r="W3906" i="109"/>
  <c r="S881" i="109"/>
  <c r="U44" i="109"/>
  <c r="X2329" i="109"/>
  <c r="T1147" i="109"/>
  <c r="Q3400" i="109"/>
  <c r="Y3833" i="109"/>
  <c r="W1619" i="109"/>
  <c r="Q377" i="109"/>
  <c r="R951" i="109"/>
  <c r="S4193" i="109"/>
  <c r="V1665" i="109"/>
  <c r="Q3753" i="109"/>
  <c r="T957" i="109"/>
  <c r="S1231" i="109"/>
  <c r="X1108" i="109"/>
  <c r="O767" i="109"/>
  <c r="X1263" i="109"/>
  <c r="N1487" i="109"/>
  <c r="T1249" i="109"/>
  <c r="W1014" i="109"/>
  <c r="Q959" i="109"/>
  <c r="R2737" i="112"/>
  <c r="N1096" i="112"/>
  <c r="R2768" i="109"/>
  <c r="S592" i="109"/>
  <c r="Y2712" i="109"/>
  <c r="X3196" i="109"/>
  <c r="P2460" i="109"/>
  <c r="N362" i="112"/>
  <c r="V2043" i="109"/>
  <c r="Q134" i="109"/>
  <c r="U4135" i="109"/>
  <c r="T2325" i="109"/>
  <c r="W2030" i="109"/>
  <c r="U1238" i="109"/>
  <c r="S2365" i="109"/>
  <c r="X2297" i="109"/>
  <c r="O2675" i="109"/>
  <c r="U1939" i="109"/>
  <c r="Q2088" i="109"/>
  <c r="S1296" i="109"/>
  <c r="V2981" i="109"/>
  <c r="Y4090" i="109"/>
  <c r="O3724" i="109"/>
  <c r="Q2076" i="109"/>
  <c r="T1348" i="109"/>
  <c r="Q851" i="112"/>
  <c r="S3437" i="109"/>
  <c r="P1273" i="112"/>
  <c r="S4285" i="109"/>
  <c r="R176" i="109"/>
  <c r="O2116" i="109"/>
  <c r="U1701" i="109"/>
  <c r="T881" i="109"/>
  <c r="Q1575" i="109"/>
  <c r="Y599" i="109"/>
  <c r="W1570" i="109"/>
  <c r="K7" i="110"/>
  <c r="Q2669" i="109"/>
  <c r="V1680" i="109"/>
  <c r="J165" i="110"/>
  <c r="X2666" i="109"/>
  <c r="X2392" i="109"/>
  <c r="U859" i="109"/>
  <c r="U3823" i="109"/>
  <c r="O4259" i="109"/>
  <c r="S3549" i="109"/>
  <c r="O152" i="110"/>
  <c r="S34" i="110"/>
  <c r="U778" i="109"/>
  <c r="P3926" i="109"/>
  <c r="W15" i="109"/>
  <c r="U920" i="109"/>
  <c r="W4245" i="109"/>
  <c r="P511" i="112"/>
  <c r="W1000" i="109"/>
  <c r="O2257" i="109"/>
  <c r="P1457" i="112"/>
  <c r="P2097" i="109"/>
  <c r="X3444" i="109"/>
  <c r="O2405" i="109"/>
  <c r="U2090" i="109"/>
  <c r="X3522" i="109"/>
  <c r="R1108" i="109"/>
  <c r="T4044" i="109"/>
  <c r="Q102" i="109"/>
  <c r="R2204" i="109"/>
  <c r="Q1999" i="112"/>
  <c r="P332" i="112"/>
  <c r="O2629" i="112"/>
  <c r="N525" i="109"/>
  <c r="Q1202" i="109"/>
  <c r="S3173" i="109"/>
  <c r="P1074" i="112"/>
  <c r="Q2976" i="109"/>
  <c r="N4183" i="109"/>
  <c r="O2113" i="112"/>
  <c r="W468" i="109"/>
  <c r="O412" i="112"/>
  <c r="P3845" i="109"/>
  <c r="V3727" i="109"/>
  <c r="N198" i="109"/>
  <c r="P3366" i="109"/>
  <c r="P3320" i="109"/>
  <c r="U2764" i="109"/>
  <c r="V1629" i="109"/>
  <c r="P1834" i="109"/>
  <c r="O2467" i="109"/>
  <c r="X2818" i="109"/>
  <c r="Q2990" i="109"/>
  <c r="Q6" i="110"/>
  <c r="T1230" i="109"/>
  <c r="O1394" i="112"/>
  <c r="Q1223" i="112"/>
  <c r="O830" i="109"/>
  <c r="R1882" i="109"/>
  <c r="Y2362" i="109"/>
  <c r="N196" i="109"/>
  <c r="N2218" i="112"/>
  <c r="Z4318" i="109"/>
  <c r="V3692" i="109"/>
  <c r="X2444" i="109"/>
  <c r="N2213" i="109"/>
  <c r="O1156" i="109"/>
  <c r="T2576" i="109"/>
  <c r="U1197" i="109"/>
  <c r="O1982" i="109"/>
  <c r="P2100" i="109"/>
  <c r="S848" i="109"/>
  <c r="X3116" i="109"/>
  <c r="N217" i="109"/>
  <c r="U1830" i="109"/>
  <c r="Q2987" i="109"/>
  <c r="N3660" i="109"/>
  <c r="V4022" i="109"/>
  <c r="P1385" i="109"/>
  <c r="S183" i="109"/>
  <c r="Z1759" i="109"/>
  <c r="N9" i="109"/>
  <c r="O282" i="109"/>
  <c r="U167" i="110"/>
  <c r="Q3359" i="109"/>
  <c r="J119" i="110"/>
  <c r="S3132" i="109"/>
  <c r="T3029" i="109"/>
  <c r="N521" i="109"/>
  <c r="N4040" i="109"/>
  <c r="N2611" i="109"/>
  <c r="X823" i="109"/>
  <c r="R2388" i="109"/>
  <c r="T1009" i="109"/>
  <c r="Q1236" i="112"/>
  <c r="V4297" i="109"/>
  <c r="Y3529" i="109"/>
  <c r="V900" i="109"/>
  <c r="W928" i="109"/>
  <c r="N3171" i="109"/>
  <c r="S2440" i="109"/>
  <c r="X2032" i="109"/>
  <c r="T3906" i="109"/>
  <c r="N788" i="109"/>
  <c r="W2973" i="109"/>
  <c r="Z2160" i="109"/>
  <c r="P3795" i="109"/>
  <c r="V879" i="109"/>
  <c r="O1237" i="109"/>
  <c r="P1649" i="109"/>
  <c r="N2214" i="109"/>
  <c r="V1966" i="109"/>
  <c r="Y291" i="109"/>
  <c r="U247" i="109"/>
  <c r="N1385" i="109"/>
  <c r="N2336" i="112"/>
  <c r="N993" i="109"/>
  <c r="N1166" i="112"/>
  <c r="Y2468" i="109"/>
  <c r="W2247" i="109"/>
  <c r="U95" i="109"/>
  <c r="Y2324" i="109"/>
  <c r="P253" i="109"/>
  <c r="U1850" i="109"/>
  <c r="X1568" i="109"/>
  <c r="S3861" i="109"/>
  <c r="U3759" i="109"/>
  <c r="V1018" i="109"/>
  <c r="Y275" i="109"/>
  <c r="V1872" i="109"/>
  <c r="T3888" i="109"/>
  <c r="S3307" i="109"/>
  <c r="W248" i="109"/>
  <c r="P139" i="109"/>
  <c r="S154" i="109"/>
  <c r="P1662" i="109"/>
  <c r="O13" i="109"/>
  <c r="U544" i="109"/>
  <c r="R1513" i="109"/>
  <c r="Q1854" i="109"/>
  <c r="Q1881" i="109"/>
  <c r="S459" i="109"/>
  <c r="Y1298" i="109"/>
  <c r="Y3347" i="109"/>
  <c r="O2066" i="109"/>
  <c r="R2627" i="109"/>
  <c r="U1978" i="109"/>
  <c r="P1976" i="109"/>
  <c r="U3667" i="109"/>
  <c r="O371" i="109"/>
  <c r="R915" i="109"/>
  <c r="Q1389" i="112"/>
  <c r="O21" i="110"/>
  <c r="O2984" i="109"/>
  <c r="T3512" i="109"/>
  <c r="N160" i="109"/>
  <c r="W2787" i="109"/>
  <c r="N2192" i="109"/>
  <c r="Y2351" i="109"/>
  <c r="T1926" i="109"/>
  <c r="U3719" i="109"/>
  <c r="T752" i="109"/>
  <c r="N2350" i="112"/>
  <c r="Q951" i="109"/>
  <c r="O1198" i="109"/>
  <c r="N1317" i="109"/>
  <c r="U3385" i="109"/>
  <c r="Q1678" i="109"/>
  <c r="W2326" i="109"/>
  <c r="N3796" i="109"/>
  <c r="O6" i="110"/>
  <c r="P2419" i="109"/>
  <c r="S2202" i="109"/>
  <c r="V1642" i="109"/>
  <c r="Y4171" i="109"/>
  <c r="R526" i="109"/>
  <c r="N2780" i="109"/>
  <c r="Q463" i="112"/>
  <c r="N3683" i="109"/>
  <c r="N1254" i="109"/>
  <c r="O4031" i="109"/>
  <c r="X1216" i="109"/>
  <c r="R1607" i="109"/>
  <c r="X56" i="109"/>
  <c r="V2317" i="109"/>
  <c r="R400" i="109"/>
  <c r="T3507" i="109"/>
  <c r="X394" i="109"/>
  <c r="Q1701" i="109"/>
  <c r="O2377" i="112"/>
  <c r="U2688" i="109"/>
  <c r="Q51" i="110"/>
  <c r="O4037" i="109"/>
  <c r="T141" i="109"/>
  <c r="P610" i="109"/>
  <c r="O1314" i="112"/>
  <c r="U495" i="109"/>
  <c r="P1712" i="109"/>
  <c r="N943" i="112"/>
  <c r="O3437" i="109"/>
  <c r="W451" i="109"/>
  <c r="O696" i="112"/>
  <c r="Q2184" i="112"/>
  <c r="P282" i="112"/>
  <c r="N2693" i="109"/>
  <c r="T2044" i="109"/>
  <c r="N479" i="112"/>
  <c r="O152" i="112"/>
  <c r="P739" i="109"/>
  <c r="N1726" i="109"/>
  <c r="P592" i="109"/>
  <c r="T3661" i="109"/>
  <c r="V1118" i="109"/>
  <c r="X657" i="109"/>
  <c r="U140" i="110"/>
  <c r="W2291" i="109"/>
  <c r="V4174" i="109"/>
  <c r="R3900" i="109"/>
  <c r="S2093" i="109"/>
  <c r="T3458" i="109"/>
  <c r="S852" i="109"/>
  <c r="Q589" i="109"/>
  <c r="Q1534" i="109"/>
  <c r="T67" i="110"/>
  <c r="O3123" i="109"/>
  <c r="N1136" i="109"/>
  <c r="R141" i="110"/>
  <c r="R994" i="109"/>
  <c r="Y4202" i="109"/>
  <c r="U593" i="109"/>
  <c r="S1119" i="109"/>
  <c r="W1996" i="109"/>
  <c r="T3046" i="109"/>
  <c r="V1701" i="109"/>
  <c r="P647" i="109"/>
  <c r="Q74" i="112"/>
  <c r="N572" i="109"/>
  <c r="Q267" i="109"/>
  <c r="Q1500" i="109"/>
  <c r="L84" i="113"/>
  <c r="Q2281" i="109"/>
  <c r="R1140" i="109"/>
  <c r="Q2946" i="109"/>
  <c r="U2420" i="109"/>
  <c r="S195" i="109"/>
  <c r="S3071" i="109"/>
  <c r="P4303" i="109"/>
  <c r="P3208" i="109"/>
  <c r="N2454" i="109"/>
  <c r="T2354" i="109"/>
  <c r="Z2167" i="109"/>
  <c r="Z2898" i="109"/>
  <c r="P46" i="110"/>
  <c r="P470" i="109"/>
  <c r="R2020" i="109"/>
  <c r="Y398" i="109"/>
  <c r="R682" i="112"/>
  <c r="R1495" i="109"/>
  <c r="O3560" i="109"/>
  <c r="Y1563" i="109"/>
  <c r="N3665" i="109"/>
  <c r="W2043" i="109"/>
  <c r="Y649" i="109"/>
  <c r="T1853" i="109"/>
  <c r="N3390" i="109"/>
  <c r="Q2024" i="112"/>
  <c r="X222" i="109"/>
  <c r="X1182" i="109"/>
  <c r="X3328" i="109"/>
  <c r="V2613" i="109"/>
  <c r="U893" i="109"/>
  <c r="W1314" i="109"/>
  <c r="Q795" i="109"/>
  <c r="X1181" i="109"/>
  <c r="T1621" i="109"/>
  <c r="Y1570" i="109"/>
  <c r="O1499" i="109"/>
  <c r="W3202" i="109"/>
  <c r="Q3048" i="109"/>
  <c r="P3210" i="109"/>
  <c r="N2834" i="109"/>
  <c r="P2541" i="112"/>
  <c r="T1018" i="109"/>
  <c r="R4197" i="109"/>
  <c r="Y2037" i="109"/>
  <c r="N2344" i="109"/>
  <c r="T1990" i="109"/>
  <c r="U1647" i="109"/>
  <c r="Q3478" i="109"/>
  <c r="R124" i="109"/>
  <c r="V8" i="109"/>
  <c r="O1929" i="109"/>
  <c r="P2990" i="109"/>
  <c r="P1741" i="112"/>
  <c r="O1668" i="109"/>
  <c r="O792" i="109"/>
  <c r="X886" i="109"/>
  <c r="X3887" i="109"/>
  <c r="U2591" i="109"/>
  <c r="O1969" i="109"/>
  <c r="Q1023" i="109"/>
  <c r="P83" i="112"/>
  <c r="X3402" i="109"/>
  <c r="O4219" i="109"/>
  <c r="Q277" i="112"/>
  <c r="O1151" i="109"/>
  <c r="R128" i="109"/>
  <c r="T2781" i="109"/>
  <c r="P3513" i="109"/>
  <c r="X2103" i="109"/>
  <c r="V2929" i="109"/>
  <c r="U769" i="109"/>
  <c r="O3334" i="109"/>
  <c r="N2141" i="112"/>
  <c r="W4223" i="109"/>
  <c r="O2054" i="109"/>
  <c r="O3434" i="109"/>
  <c r="W2383" i="109"/>
  <c r="P4106" i="109"/>
  <c r="T2587" i="109"/>
  <c r="O3381" i="109"/>
  <c r="Q2607" i="112"/>
  <c r="V2054" i="109"/>
  <c r="P1082" i="112"/>
  <c r="X221" i="109"/>
  <c r="Q1727" i="112"/>
  <c r="P1634" i="109"/>
  <c r="X3133" i="109"/>
  <c r="O1551" i="109"/>
  <c r="V3154" i="109"/>
  <c r="Q3681" i="109"/>
  <c r="N798" i="112"/>
  <c r="R2730" i="109"/>
  <c r="R1258" i="109"/>
  <c r="P3748" i="109"/>
  <c r="Q3413" i="109"/>
  <c r="O3019" i="109"/>
  <c r="R4189" i="109"/>
  <c r="S3128" i="109"/>
  <c r="N4199" i="109"/>
  <c r="N2021" i="112"/>
  <c r="R637" i="109"/>
  <c r="W469" i="109"/>
  <c r="O3101" i="109"/>
  <c r="W962" i="109"/>
  <c r="Q443" i="109"/>
  <c r="X4263" i="109"/>
  <c r="X184" i="109"/>
  <c r="Q993" i="112"/>
  <c r="U874" i="109"/>
  <c r="Q4026" i="109"/>
  <c r="W179" i="109"/>
  <c r="O2748" i="109"/>
  <c r="W987" i="109"/>
  <c r="X2778" i="109"/>
  <c r="R4290" i="109"/>
  <c r="P3055" i="109"/>
  <c r="V2078" i="109"/>
  <c r="U171" i="109"/>
  <c r="U2839" i="109"/>
  <c r="Y230" i="109"/>
  <c r="P1738" i="109"/>
  <c r="U2" i="109"/>
  <c r="V4140" i="109"/>
  <c r="T911" i="109"/>
  <c r="U1601" i="109"/>
  <c r="T14" i="110"/>
  <c r="S3764" i="109"/>
  <c r="Q2603" i="109"/>
  <c r="P1953" i="112"/>
  <c r="P976" i="109"/>
  <c r="X4171" i="109"/>
  <c r="O3790" i="109"/>
  <c r="U4043" i="109"/>
  <c r="P1017" i="112"/>
  <c r="M55" i="110"/>
  <c r="O835" i="112"/>
  <c r="V877" i="109"/>
  <c r="X3208" i="109"/>
  <c r="Q1503" i="112"/>
  <c r="O2208" i="112"/>
  <c r="U1251" i="109"/>
  <c r="R1594" i="112"/>
  <c r="Y2561" i="109"/>
  <c r="S1123" i="109"/>
  <c r="Y3520" i="109"/>
  <c r="U2723" i="109"/>
  <c r="N3547" i="109"/>
  <c r="P569" i="112"/>
  <c r="U3562" i="109"/>
  <c r="W868" i="109"/>
  <c r="U1658" i="109"/>
  <c r="P1292" i="109"/>
  <c r="O2087" i="109"/>
  <c r="N190" i="109"/>
  <c r="P3018" i="109"/>
  <c r="X2095" i="109"/>
  <c r="T3091" i="109"/>
  <c r="V501" i="109"/>
  <c r="V741" i="109"/>
  <c r="O267" i="112"/>
  <c r="V1868" i="109"/>
  <c r="R5" i="109"/>
  <c r="R3468" i="109"/>
  <c r="R2751" i="109"/>
  <c r="N79" i="110"/>
  <c r="S3063" i="109"/>
  <c r="N823" i="112"/>
  <c r="O1475" i="109"/>
  <c r="Y2715" i="109"/>
  <c r="R517" i="109"/>
  <c r="V444" i="109"/>
  <c r="N381" i="109"/>
  <c r="Q840" i="112"/>
  <c r="R1279" i="109"/>
  <c r="Q3853" i="109"/>
  <c r="U996" i="109"/>
  <c r="N120" i="109"/>
  <c r="Y483" i="109"/>
  <c r="P582" i="112"/>
  <c r="Y445" i="109"/>
  <c r="T1498" i="109"/>
  <c r="M166" i="110"/>
  <c r="P3849" i="109"/>
  <c r="V437" i="109"/>
  <c r="T102" i="109"/>
  <c r="S1641" i="109"/>
  <c r="R151" i="109"/>
  <c r="P3889" i="109"/>
  <c r="P2311" i="109"/>
  <c r="P819" i="112"/>
  <c r="Q809" i="109"/>
  <c r="Q995" i="109"/>
  <c r="S3907" i="109"/>
  <c r="T1931" i="109"/>
  <c r="Y3196" i="109"/>
  <c r="T3546" i="109"/>
  <c r="W56" i="109"/>
  <c r="T2442" i="109"/>
  <c r="V4286" i="109"/>
  <c r="X2960" i="109"/>
  <c r="W817" i="109"/>
  <c r="V1635" i="109"/>
  <c r="T267" i="109"/>
  <c r="P2641" i="109"/>
  <c r="S1925" i="109"/>
  <c r="P798" i="109"/>
  <c r="N1747" i="112"/>
  <c r="O3415" i="109"/>
  <c r="Q1711" i="112"/>
  <c r="T2972" i="109"/>
  <c r="V3923" i="109"/>
  <c r="T2584" i="109"/>
  <c r="P1007" i="109"/>
  <c r="Y628" i="109"/>
  <c r="N4041" i="109"/>
  <c r="O975" i="109"/>
  <c r="S1489" i="109"/>
  <c r="S85" i="109"/>
  <c r="Y4230" i="109"/>
  <c r="R1631" i="109"/>
  <c r="S26" i="109"/>
  <c r="Z3632" i="109"/>
  <c r="W1006" i="109"/>
  <c r="T3678" i="109"/>
  <c r="Q1421" i="112"/>
  <c r="Y2624" i="109"/>
  <c r="X2717" i="109"/>
  <c r="N3565" i="109"/>
  <c r="X2259" i="109"/>
  <c r="O3711" i="109"/>
  <c r="N279" i="112"/>
  <c r="O436" i="109"/>
  <c r="W920" i="109"/>
  <c r="Q4128" i="109"/>
  <c r="R64" i="110"/>
  <c r="N2670" i="112"/>
  <c r="O1383" i="109"/>
  <c r="U42" i="109"/>
  <c r="P126" i="112"/>
  <c r="N1902" i="109"/>
  <c r="R25" i="109"/>
  <c r="U2089" i="109"/>
  <c r="Z2492" i="109"/>
  <c r="P1003" i="109"/>
  <c r="P2481" i="112"/>
  <c r="O3133" i="109"/>
  <c r="M145" i="110"/>
  <c r="J55" i="113"/>
  <c r="Y1883" i="109"/>
  <c r="V4265" i="109"/>
  <c r="O1325" i="112"/>
  <c r="Z1051" i="109"/>
  <c r="T1171" i="109"/>
  <c r="R4188" i="109"/>
  <c r="S1310" i="109"/>
  <c r="W2400" i="109"/>
  <c r="N2642" i="112"/>
  <c r="N2117" i="109"/>
  <c r="R1320" i="109"/>
  <c r="O3930" i="109"/>
  <c r="Z318" i="109"/>
  <c r="Y892" i="109"/>
  <c r="P2335" i="109"/>
  <c r="S2472" i="109"/>
  <c r="Q1843" i="109"/>
  <c r="T1642" i="109"/>
  <c r="X1103" i="109"/>
  <c r="T98" i="109"/>
  <c r="N925" i="112"/>
  <c r="Y3162" i="109"/>
  <c r="Z1025" i="109"/>
  <c r="W3421" i="109"/>
  <c r="R2786" i="109"/>
  <c r="S3148" i="109"/>
  <c r="Q3496" i="109"/>
  <c r="Q567" i="109"/>
  <c r="X2709" i="109"/>
  <c r="J83" i="110"/>
  <c r="R2641" i="109"/>
  <c r="W2733" i="109"/>
  <c r="N83" i="109"/>
  <c r="W1302" i="109"/>
  <c r="O3395" i="109"/>
  <c r="Q3880" i="109"/>
  <c r="O2434" i="109"/>
  <c r="Z3284" i="109"/>
  <c r="O4066" i="109"/>
  <c r="T50" i="109"/>
  <c r="Z4356" i="109"/>
  <c r="P42" i="109"/>
  <c r="N3820" i="109"/>
  <c r="Q1827" i="109"/>
  <c r="N1435" i="112"/>
  <c r="Q1307" i="109"/>
  <c r="N286" i="112"/>
  <c r="N834" i="112"/>
  <c r="O1730" i="109"/>
  <c r="S3540" i="109"/>
  <c r="N82" i="109"/>
  <c r="Y2836" i="109"/>
  <c r="S4277" i="109"/>
  <c r="Q4236" i="109"/>
  <c r="X2254" i="109"/>
  <c r="R909" i="109"/>
  <c r="Q221" i="109"/>
  <c r="Y1385" i="109"/>
  <c r="N3320" i="109"/>
  <c r="X3671" i="109"/>
  <c r="Z3638" i="109"/>
  <c r="X213" i="109"/>
  <c r="N43" i="112"/>
  <c r="P695" i="112"/>
  <c r="S2227" i="109"/>
  <c r="P2737" i="109"/>
  <c r="O2179" i="112"/>
  <c r="P510" i="109"/>
  <c r="Q1218" i="109"/>
  <c r="R2077" i="109"/>
  <c r="P2371" i="109"/>
  <c r="T2822" i="109"/>
  <c r="J164" i="110"/>
  <c r="O1536" i="109"/>
  <c r="U1208" i="109"/>
  <c r="P802" i="112"/>
  <c r="Y1529" i="109"/>
  <c r="T2749" i="109"/>
  <c r="N3099" i="109"/>
  <c r="O3889" i="109"/>
  <c r="W1514" i="109"/>
  <c r="U2359" i="109"/>
  <c r="Q1113" i="109"/>
  <c r="Z3592" i="109"/>
  <c r="R3502" i="109"/>
  <c r="N564" i="112"/>
  <c r="S2711" i="109"/>
  <c r="O544" i="109"/>
  <c r="Z1437" i="109"/>
  <c r="X601" i="109"/>
  <c r="Y2983" i="109"/>
  <c r="W3100" i="109"/>
  <c r="Y182" i="109"/>
  <c r="X3851" i="109"/>
  <c r="U477" i="109"/>
  <c r="T3498" i="109"/>
  <c r="W2271" i="109"/>
  <c r="T2834" i="109"/>
  <c r="M105" i="113"/>
  <c r="Q4273" i="109"/>
  <c r="X2007" i="109"/>
  <c r="S895" i="109"/>
  <c r="O3290" i="109"/>
  <c r="Y1158" i="109"/>
  <c r="O942" i="109"/>
  <c r="N75" i="110"/>
  <c r="Q1097" i="109"/>
  <c r="P4091" i="109"/>
  <c r="N405" i="109"/>
  <c r="R139" i="109"/>
  <c r="R3511" i="109"/>
  <c r="S1169" i="109"/>
  <c r="U816" i="109"/>
  <c r="N2021" i="109"/>
  <c r="N2426" i="109"/>
  <c r="X2085" i="109"/>
  <c r="X377" i="109"/>
  <c r="O3476" i="109"/>
  <c r="Q1307" i="112"/>
  <c r="X3801" i="109"/>
  <c r="W786" i="109"/>
  <c r="O2393" i="109"/>
  <c r="X1003" i="109"/>
  <c r="R2447" i="109"/>
  <c r="X754" i="109"/>
  <c r="R23" i="109"/>
  <c r="N3089" i="109"/>
  <c r="V2943" i="109"/>
  <c r="T1364" i="109"/>
  <c r="O801" i="109"/>
  <c r="V1714" i="109"/>
  <c r="Q2300" i="109"/>
  <c r="P584" i="109"/>
  <c r="T4125" i="109"/>
  <c r="X4105" i="109"/>
  <c r="T4091" i="109"/>
  <c r="V2948" i="109"/>
  <c r="U64" i="110"/>
  <c r="U2711" i="109"/>
  <c r="R2765" i="109"/>
  <c r="T1155" i="109"/>
  <c r="Q30" i="110"/>
  <c r="P1271" i="112"/>
  <c r="Q131" i="110"/>
  <c r="P1751" i="109"/>
  <c r="R3366" i="109"/>
  <c r="N2986" i="109"/>
  <c r="R892" i="109"/>
  <c r="W476" i="109"/>
  <c r="W3310" i="109"/>
  <c r="S4139" i="109"/>
  <c r="Q98" i="112"/>
  <c r="O1469" i="109"/>
  <c r="U101" i="110"/>
  <c r="O3866" i="109"/>
  <c r="O107" i="110"/>
  <c r="P1710" i="109"/>
  <c r="O98" i="112"/>
  <c r="O2008" i="112"/>
  <c r="Q411" i="109"/>
  <c r="W1568" i="109"/>
  <c r="Q772" i="109"/>
  <c r="V2233" i="109"/>
  <c r="T4306" i="109"/>
  <c r="S1968" i="109"/>
  <c r="N1491" i="112"/>
  <c r="X2277" i="109"/>
  <c r="U2808" i="109"/>
  <c r="N227" i="109"/>
  <c r="P3673" i="109"/>
  <c r="Y6" i="109"/>
  <c r="O1466" i="112"/>
  <c r="W21" i="109"/>
  <c r="W2652" i="109"/>
  <c r="X2454" i="109"/>
  <c r="N1977" i="112"/>
  <c r="Q4182" i="109"/>
  <c r="W3833" i="109"/>
  <c r="P1783" i="112"/>
  <c r="S2799" i="109"/>
  <c r="Q21" i="110"/>
  <c r="U2232" i="109"/>
  <c r="Q1306" i="109"/>
  <c r="S3025" i="109"/>
  <c r="V2090" i="109"/>
  <c r="X3363" i="109"/>
  <c r="X3114" i="109"/>
  <c r="U1320" i="109"/>
  <c r="Q1998" i="112"/>
  <c r="P3829" i="109"/>
  <c r="S3007" i="109"/>
  <c r="S3863" i="109"/>
  <c r="W3749" i="109"/>
  <c r="T3387" i="109"/>
  <c r="R4048" i="109"/>
  <c r="N9" i="112"/>
  <c r="P1440" i="112"/>
  <c r="M74" i="113"/>
  <c r="W23" i="109"/>
  <c r="Y3371" i="109"/>
  <c r="Y943" i="109"/>
  <c r="K51" i="110"/>
  <c r="W1530" i="109"/>
  <c r="P1872" i="112"/>
  <c r="W781" i="109"/>
  <c r="Q957" i="109"/>
  <c r="W3884" i="109"/>
  <c r="N350" i="112"/>
  <c r="T3706" i="109"/>
  <c r="U3076" i="109"/>
  <c r="Q1520" i="109"/>
  <c r="R2078" i="109"/>
  <c r="O1543" i="112"/>
  <c r="R3395" i="109"/>
  <c r="P2633" i="112"/>
  <c r="S548" i="109"/>
  <c r="W1517" i="109"/>
  <c r="N2108" i="112"/>
  <c r="O3042" i="109"/>
  <c r="X493" i="109"/>
  <c r="P82" i="109"/>
  <c r="N1868" i="109"/>
  <c r="P3762" i="109"/>
  <c r="X182" i="109"/>
  <c r="O635" i="112"/>
  <c r="O3411" i="109"/>
  <c r="Q2465" i="109"/>
  <c r="Q3062" i="109"/>
  <c r="O4017" i="109"/>
  <c r="P51" i="112"/>
  <c r="T589" i="109"/>
  <c r="T145" i="109"/>
  <c r="T2738" i="109"/>
  <c r="P2152" i="112"/>
  <c r="Y2670" i="109"/>
  <c r="O414" i="109"/>
  <c r="O1093" i="112"/>
  <c r="L66" i="110"/>
  <c r="P2065" i="109"/>
  <c r="U1876" i="109"/>
  <c r="P3435" i="109"/>
  <c r="W3895" i="109"/>
  <c r="Y3924" i="109"/>
  <c r="Y1211" i="109"/>
  <c r="R454" i="112"/>
  <c r="N3488" i="109"/>
  <c r="V1179" i="109"/>
  <c r="W3550" i="109"/>
  <c r="N1161" i="109"/>
  <c r="T942" i="109"/>
  <c r="P1396" i="112"/>
  <c r="W186" i="109"/>
  <c r="Q1020" i="109"/>
  <c r="X3848" i="109"/>
  <c r="Q2618" i="109"/>
  <c r="P345" i="112"/>
  <c r="R1201" i="109"/>
  <c r="U3779" i="109"/>
  <c r="R130" i="109"/>
  <c r="U1680" i="109"/>
  <c r="W2804" i="109"/>
  <c r="Y3062" i="109"/>
  <c r="T220" i="109"/>
  <c r="W3908" i="109"/>
  <c r="N2321" i="109"/>
  <c r="P1287" i="109"/>
  <c r="P2642" i="112"/>
  <c r="Y4077" i="109"/>
  <c r="Q1327" i="109"/>
  <c r="N20" i="109"/>
  <c r="Y1546" i="109"/>
  <c r="T3206" i="109"/>
  <c r="P947" i="109"/>
  <c r="U1555" i="109"/>
  <c r="O3562" i="109"/>
  <c r="V4305" i="109"/>
  <c r="P1322" i="109"/>
  <c r="X2728" i="109"/>
  <c r="W2930" i="109"/>
  <c r="Y4246" i="109"/>
  <c r="Q1099" i="112"/>
  <c r="Z2916" i="109"/>
  <c r="Y1355" i="109"/>
  <c r="V3895" i="109"/>
  <c r="Y3733" i="109"/>
  <c r="Y1465" i="109"/>
  <c r="P640" i="109"/>
  <c r="Y4121" i="109"/>
  <c r="U2251" i="109"/>
  <c r="Q994" i="112"/>
  <c r="N3003" i="109"/>
  <c r="N1978" i="109"/>
  <c r="N1333" i="112"/>
  <c r="T3295" i="109"/>
  <c r="Z3957" i="109"/>
  <c r="O2401" i="109"/>
  <c r="O2424" i="109"/>
  <c r="U576" i="109"/>
  <c r="T1271" i="109"/>
  <c r="W2747" i="109"/>
  <c r="L88" i="110"/>
  <c r="R652" i="109"/>
  <c r="Y4135" i="109"/>
  <c r="N1927" i="109"/>
  <c r="J132" i="113"/>
  <c r="T3369" i="109"/>
  <c r="P2932" i="109"/>
  <c r="Y2373" i="109"/>
  <c r="X3804" i="109"/>
  <c r="W3886" i="109"/>
  <c r="O1189" i="109"/>
  <c r="V4113" i="109"/>
  <c r="T3345" i="109"/>
  <c r="X512" i="109"/>
  <c r="N1463" i="112"/>
  <c r="N617" i="112"/>
  <c r="V1829" i="109"/>
  <c r="N2458" i="109"/>
  <c r="R2329" i="109"/>
  <c r="V491" i="109"/>
  <c r="N1553" i="112"/>
  <c r="N1830" i="109"/>
  <c r="S2846" i="109"/>
  <c r="Z3953" i="109"/>
  <c r="U3358" i="109"/>
  <c r="T1385" i="109"/>
  <c r="N3167" i="109"/>
  <c r="S2659" i="109"/>
  <c r="Q13" i="109"/>
  <c r="Q3793" i="109"/>
  <c r="X2242" i="109"/>
  <c r="Q3694" i="109"/>
  <c r="Q3314" i="109"/>
  <c r="X3888" i="109"/>
  <c r="Q2315" i="109"/>
  <c r="Q917" i="109"/>
  <c r="Q35" i="112"/>
  <c r="X3015" i="109"/>
  <c r="R4298" i="109"/>
  <c r="R2280" i="112"/>
  <c r="P1018" i="109"/>
  <c r="W627" i="109"/>
  <c r="X1699" i="109"/>
  <c r="T2733" i="109"/>
  <c r="Q2830" i="109"/>
  <c r="Z4361" i="109"/>
  <c r="N2006" i="112"/>
  <c r="U1542" i="109"/>
  <c r="T1683" i="109"/>
  <c r="V1137" i="109"/>
  <c r="W1351" i="109"/>
  <c r="Q861" i="112"/>
  <c r="Q2136" i="112"/>
  <c r="X1329" i="109"/>
  <c r="X1322" i="109"/>
  <c r="O1881" i="109"/>
  <c r="P1672" i="109"/>
  <c r="L103" i="113"/>
  <c r="Q2681" i="109"/>
  <c r="N782" i="109"/>
  <c r="Y3142" i="109"/>
  <c r="U2632" i="109"/>
  <c r="V732" i="109"/>
  <c r="N2681" i="109"/>
  <c r="R2933" i="109"/>
  <c r="R4261" i="109"/>
  <c r="O1963" i="109"/>
  <c r="Q617" i="109"/>
  <c r="U2768" i="109"/>
  <c r="U3672" i="109"/>
  <c r="S2463" i="109"/>
  <c r="N155" i="110"/>
  <c r="Y3069" i="109"/>
  <c r="Q3114" i="109"/>
  <c r="S4183" i="109"/>
  <c r="N1492" i="109"/>
  <c r="O3453" i="109"/>
  <c r="N1004" i="109"/>
  <c r="N1100" i="112"/>
  <c r="W394" i="109"/>
  <c r="V2075" i="109"/>
  <c r="N1933" i="112"/>
  <c r="V2006" i="109"/>
  <c r="Q2721" i="109"/>
  <c r="Q1646" i="109"/>
  <c r="P1874" i="109"/>
  <c r="P986" i="109"/>
  <c r="Y612" i="109"/>
  <c r="O1419" i="112"/>
  <c r="U1599" i="109"/>
  <c r="Q2382" i="109"/>
  <c r="Q532" i="109"/>
  <c r="P1958" i="109"/>
  <c r="V1369" i="109"/>
  <c r="U1731" i="109"/>
  <c r="P2689" i="112"/>
  <c r="N1411" i="112"/>
  <c r="S562" i="109"/>
  <c r="P4256" i="109"/>
  <c r="O141" i="109"/>
  <c r="O1478" i="109"/>
  <c r="S1731" i="109"/>
  <c r="N1403" i="112"/>
  <c r="Y256" i="109"/>
  <c r="Q793" i="109"/>
  <c r="W875" i="109"/>
  <c r="Y3089" i="109"/>
  <c r="P2320" i="112"/>
  <c r="R2753" i="109"/>
  <c r="P835" i="112"/>
  <c r="S14" i="109"/>
  <c r="O1740" i="112"/>
  <c r="Y840" i="109"/>
  <c r="Q2959" i="109"/>
  <c r="S2592" i="109"/>
  <c r="X3751" i="109"/>
  <c r="R2679" i="109"/>
  <c r="U1843" i="109"/>
  <c r="X3439" i="109"/>
  <c r="V2248" i="109"/>
  <c r="T3859" i="109"/>
  <c r="O278" i="112"/>
  <c r="W3096" i="109"/>
  <c r="N2327" i="109"/>
  <c r="N783" i="109"/>
  <c r="W3687" i="109"/>
  <c r="T1529" i="109"/>
  <c r="O1626" i="112"/>
  <c r="R781" i="109"/>
  <c r="Y3779" i="109"/>
  <c r="O3834" i="109"/>
  <c r="O2089" i="109"/>
  <c r="O972" i="109"/>
  <c r="W2200" i="109"/>
  <c r="S2459" i="109"/>
  <c r="O3561" i="109"/>
  <c r="N4038" i="109"/>
  <c r="Q2663" i="112"/>
  <c r="N653" i="109"/>
  <c r="S255" i="109"/>
  <c r="N2667" i="109"/>
  <c r="V3541" i="109"/>
  <c r="Q2236" i="109"/>
  <c r="P2281" i="109"/>
  <c r="O2633" i="109"/>
  <c r="Q959" i="112"/>
  <c r="O1012" i="112"/>
  <c r="W3903" i="109"/>
  <c r="S3937" i="109"/>
  <c r="O1390" i="112"/>
  <c r="N2085" i="112"/>
  <c r="U2461" i="109"/>
  <c r="Y494" i="109"/>
  <c r="J104" i="110"/>
  <c r="V167" i="109"/>
  <c r="V66" i="109"/>
  <c r="T3461" i="109"/>
  <c r="V3039" i="109"/>
  <c r="U3835" i="109"/>
  <c r="O1411" i="112"/>
  <c r="S995" i="109"/>
  <c r="T3522" i="109"/>
  <c r="S1901" i="109"/>
  <c r="W2600" i="109"/>
  <c r="P1336" i="109"/>
  <c r="T3541" i="109"/>
  <c r="W917" i="109"/>
  <c r="X3558" i="109"/>
  <c r="X2774" i="109"/>
  <c r="Y3735" i="109"/>
  <c r="W3807" i="109"/>
  <c r="U4053" i="109"/>
  <c r="J179" i="110"/>
  <c r="Y3305" i="109"/>
  <c r="O2584" i="109"/>
  <c r="N2730" i="109"/>
  <c r="P2286" i="109"/>
  <c r="T3146" i="109"/>
  <c r="T1543" i="109"/>
  <c r="X440" i="109"/>
  <c r="X643" i="109"/>
  <c r="S2246" i="109"/>
  <c r="N3161" i="109"/>
  <c r="R77" i="110"/>
  <c r="S2980" i="109"/>
  <c r="T2767" i="109"/>
  <c r="Q214" i="109"/>
  <c r="W4106" i="109"/>
  <c r="S886" i="109"/>
  <c r="N2313" i="109"/>
  <c r="S2000" i="109"/>
  <c r="T1930" i="109"/>
  <c r="S3069" i="109"/>
  <c r="U1736" i="109"/>
  <c r="S1261" i="109"/>
  <c r="O2461" i="109"/>
  <c r="N2830" i="109"/>
  <c r="N574" i="112"/>
  <c r="O503" i="112"/>
  <c r="S992" i="109"/>
  <c r="V3352" i="109"/>
  <c r="T3386" i="109"/>
  <c r="S1636" i="109"/>
  <c r="N2319" i="109"/>
  <c r="O2049" i="109"/>
  <c r="R992" i="109"/>
  <c r="R3188" i="109"/>
  <c r="Y3362" i="109"/>
  <c r="W3087" i="109"/>
  <c r="V3941" i="109"/>
  <c r="O249" i="112"/>
  <c r="O65" i="110"/>
  <c r="O125" i="110"/>
  <c r="W3528" i="109"/>
  <c r="U2961" i="109"/>
  <c r="R3205" i="109"/>
  <c r="O2949" i="109"/>
  <c r="R2660" i="109"/>
  <c r="S876" i="109"/>
  <c r="U3668" i="109"/>
  <c r="P532" i="109"/>
  <c r="X2300" i="109"/>
  <c r="P80" i="109"/>
  <c r="Y1943" i="109"/>
  <c r="P3336" i="109"/>
  <c r="T550" i="109"/>
  <c r="T2229" i="109"/>
  <c r="Y1331" i="109"/>
  <c r="W3129" i="109"/>
  <c r="Q1265" i="112"/>
  <c r="K47" i="110"/>
  <c r="N2711" i="109"/>
  <c r="R4052" i="109"/>
  <c r="S2370" i="109"/>
  <c r="N541" i="112"/>
  <c r="R3006" i="109"/>
  <c r="S3011" i="109"/>
  <c r="X2213" i="109"/>
  <c r="V1333" i="109"/>
  <c r="N57" i="110"/>
  <c r="N709" i="112"/>
  <c r="Q3154" i="109"/>
  <c r="R4270" i="109"/>
  <c r="U1001" i="109"/>
  <c r="Y613" i="109"/>
  <c r="N2391" i="109"/>
  <c r="R663" i="112"/>
  <c r="K23" i="110"/>
  <c r="X404" i="109"/>
  <c r="Q1743" i="109"/>
  <c r="O29" i="109"/>
  <c r="Q333" i="112"/>
  <c r="L21" i="113"/>
  <c r="Q1470" i="109"/>
  <c r="S27" i="109"/>
  <c r="R2949" i="109"/>
  <c r="T5" i="110"/>
  <c r="T2202" i="109"/>
  <c r="P73" i="109"/>
  <c r="U2101" i="109"/>
  <c r="O1219" i="112"/>
  <c r="N1299" i="112"/>
  <c r="R179" i="109"/>
  <c r="Y118" i="109"/>
  <c r="P2157" i="112"/>
  <c r="V3816" i="109"/>
  <c r="X2247" i="109"/>
  <c r="K169" i="110"/>
  <c r="V3706" i="109"/>
  <c r="Q4033" i="109"/>
  <c r="U1109" i="109"/>
  <c r="X1464" i="109"/>
  <c r="W285" i="109"/>
  <c r="P2244" i="112"/>
  <c r="Q1899" i="109"/>
  <c r="W2353" i="109"/>
  <c r="P1010" i="109"/>
  <c r="O2141" i="112"/>
  <c r="O521" i="109"/>
  <c r="Y3514" i="109"/>
  <c r="U3063" i="109"/>
  <c r="T2294" i="109"/>
  <c r="X1676" i="109"/>
  <c r="P996" i="109"/>
  <c r="U2375" i="109"/>
  <c r="Y3410" i="109"/>
  <c r="W2040" i="109"/>
  <c r="O4021" i="109"/>
  <c r="R42" i="109"/>
  <c r="U3289" i="109"/>
  <c r="N594" i="109"/>
  <c r="P853" i="112"/>
  <c r="V989" i="109"/>
  <c r="U4117" i="109"/>
  <c r="O2219" i="109"/>
  <c r="P212" i="109"/>
  <c r="O1711" i="109"/>
  <c r="P3668" i="109"/>
  <c r="O3462" i="109"/>
  <c r="Q58" i="109"/>
  <c r="S2950" i="109"/>
  <c r="Q3653" i="109"/>
  <c r="S577" i="109"/>
  <c r="S2437" i="109"/>
  <c r="O3448" i="109"/>
  <c r="R494" i="109"/>
  <c r="T813" i="109"/>
  <c r="R1507" i="109"/>
  <c r="T2588" i="109"/>
  <c r="P2168" i="112"/>
  <c r="O111" i="112"/>
  <c r="N2249" i="109"/>
  <c r="W1534" i="109"/>
  <c r="U1577" i="109"/>
  <c r="P375" i="112"/>
  <c r="Q2017" i="109"/>
  <c r="S2756" i="109"/>
  <c r="Z1048" i="109"/>
  <c r="P1640" i="112"/>
  <c r="Z3963" i="109"/>
  <c r="O1524" i="109"/>
  <c r="V4277" i="109"/>
  <c r="V2638" i="109"/>
  <c r="W829" i="109"/>
  <c r="O1320" i="112"/>
  <c r="Y367" i="109"/>
  <c r="Y1721" i="109"/>
  <c r="W1578" i="109"/>
  <c r="N1392" i="112"/>
  <c r="U2754" i="109"/>
  <c r="P1970" i="109"/>
  <c r="T1358" i="109"/>
  <c r="N591" i="109"/>
  <c r="P84" i="110"/>
  <c r="N2027" i="109"/>
  <c r="Q3819" i="109"/>
  <c r="Q2940" i="109"/>
  <c r="V275" i="109"/>
  <c r="J116" i="113"/>
  <c r="S3667" i="109"/>
  <c r="L15" i="113"/>
  <c r="S3696" i="109"/>
  <c r="U2574" i="109"/>
  <c r="O2229" i="109"/>
  <c r="Q2324" i="109"/>
  <c r="O1553" i="109"/>
  <c r="W3384" i="109"/>
  <c r="U1255" i="109"/>
  <c r="Y2318" i="109"/>
  <c r="P2343" i="109"/>
  <c r="N2047" i="109"/>
  <c r="V2657" i="109"/>
  <c r="X3553" i="109"/>
  <c r="R1944" i="109"/>
  <c r="V750" i="109"/>
  <c r="P2259" i="109"/>
  <c r="P1574" i="109"/>
  <c r="M155" i="110"/>
  <c r="O3384" i="109"/>
  <c r="U3443" i="109"/>
  <c r="W604" i="109"/>
  <c r="N95" i="109"/>
  <c r="X3677" i="109"/>
  <c r="U4058" i="109"/>
  <c r="T2761" i="109"/>
  <c r="S1846" i="109"/>
  <c r="Y3315" i="109"/>
  <c r="Z3233" i="109"/>
  <c r="Q835" i="112"/>
  <c r="N408" i="112"/>
  <c r="U632" i="109"/>
  <c r="Y558" i="109"/>
  <c r="U238" i="109"/>
  <c r="V1194" i="109"/>
  <c r="Y237" i="109"/>
  <c r="O2111" i="112"/>
  <c r="W1511" i="109"/>
  <c r="Q915" i="109"/>
  <c r="T1850" i="109"/>
  <c r="W2647" i="109"/>
  <c r="N3801" i="109"/>
  <c r="P1978" i="112"/>
  <c r="T2839" i="109"/>
  <c r="T3405" i="109"/>
  <c r="P831" i="109"/>
  <c r="W1009" i="109"/>
  <c r="X2730" i="109"/>
  <c r="U4166" i="109"/>
  <c r="J60" i="113"/>
  <c r="N454" i="109"/>
  <c r="M36" i="110"/>
  <c r="Y460" i="109"/>
  <c r="W575" i="109"/>
  <c r="T2464" i="109"/>
  <c r="P991" i="109"/>
  <c r="Q1679" i="109"/>
  <c r="W3137" i="109"/>
  <c r="J152" i="113"/>
  <c r="Y3755" i="109"/>
  <c r="X3288" i="109"/>
  <c r="X1382" i="109"/>
  <c r="T243" i="109"/>
  <c r="U3519" i="109"/>
  <c r="V3921" i="109"/>
  <c r="N4197" i="109"/>
  <c r="Q4213" i="109"/>
  <c r="Y65" i="109"/>
  <c r="U2784" i="109"/>
  <c r="O2784" i="109"/>
  <c r="T1583" i="109"/>
  <c r="O3859" i="109"/>
  <c r="U3711" i="109"/>
  <c r="N1854" i="109"/>
  <c r="T4049" i="109"/>
  <c r="N3314" i="109"/>
  <c r="X2025" i="109"/>
  <c r="W1200" i="109"/>
  <c r="Y2844" i="109"/>
  <c r="X2265" i="109"/>
  <c r="W4063" i="109"/>
  <c r="U2324" i="109"/>
  <c r="W853" i="109"/>
  <c r="O1283" i="112"/>
  <c r="M84" i="113"/>
  <c r="R2266" i="109"/>
  <c r="S239" i="109"/>
  <c r="K72" i="113"/>
  <c r="P2229" i="109"/>
  <c r="P61" i="112"/>
  <c r="Q3161" i="109"/>
  <c r="Q180" i="110"/>
  <c r="O4146" i="109"/>
  <c r="V4278" i="109"/>
  <c r="P291" i="112"/>
  <c r="P1842" i="112"/>
  <c r="N1118" i="109"/>
  <c r="R3695" i="109"/>
  <c r="Q2247" i="109"/>
  <c r="U3539" i="109"/>
  <c r="S2731" i="109"/>
  <c r="O2773" i="109"/>
  <c r="Q1335" i="112"/>
  <c r="O2579" i="112"/>
  <c r="Q757" i="112"/>
  <c r="U491" i="109"/>
  <c r="Q609" i="109"/>
  <c r="Q3773" i="109"/>
  <c r="W460" i="109"/>
  <c r="V1658" i="109"/>
  <c r="V1722" i="109"/>
  <c r="R939" i="109"/>
  <c r="P1905" i="112"/>
  <c r="Y901" i="109"/>
  <c r="R3363" i="109"/>
  <c r="P1000" i="109"/>
  <c r="T4137" i="109"/>
  <c r="U2763" i="109"/>
  <c r="N1879" i="112"/>
  <c r="Y2309" i="109"/>
  <c r="N2004" i="112"/>
  <c r="Z2912" i="109"/>
  <c r="R3333" i="109"/>
  <c r="W1835" i="109"/>
  <c r="S4219" i="109"/>
  <c r="P3900" i="109"/>
  <c r="Q3533" i="109"/>
  <c r="R1000" i="109"/>
  <c r="N2042" i="109"/>
  <c r="U3717" i="109"/>
  <c r="Q1745" i="109"/>
  <c r="T1285" i="109"/>
  <c r="O1457" i="112"/>
  <c r="O491" i="112"/>
  <c r="Q3183" i="109"/>
  <c r="Y2794" i="109"/>
  <c r="R4194" i="109"/>
  <c r="N701" i="112"/>
  <c r="Q1836" i="109"/>
  <c r="Q1246" i="112"/>
  <c r="S1637" i="109"/>
  <c r="V3528" i="109"/>
  <c r="N143" i="112"/>
  <c r="O989" i="109"/>
  <c r="T1829" i="109"/>
  <c r="X205" i="109"/>
  <c r="N2663" i="109"/>
  <c r="T138" i="110"/>
  <c r="U981" i="109"/>
  <c r="P4243" i="109"/>
  <c r="S484" i="109"/>
  <c r="L112" i="110"/>
  <c r="P3162" i="109"/>
  <c r="N4075" i="109"/>
  <c r="O4131" i="109"/>
  <c r="T859" i="109"/>
  <c r="Q889" i="109"/>
  <c r="X1215" i="109"/>
  <c r="Q4197" i="109"/>
  <c r="N3827" i="109"/>
  <c r="V1004" i="109"/>
  <c r="N1248" i="112"/>
  <c r="Y4206" i="109"/>
  <c r="U381" i="109"/>
  <c r="T1744" i="109"/>
  <c r="O487" i="112"/>
  <c r="S3166" i="109"/>
  <c r="V922" i="109"/>
  <c r="V2072" i="109"/>
  <c r="V2725" i="109"/>
  <c r="O1011" i="109"/>
  <c r="Y2240" i="109"/>
  <c r="Q1133" i="109"/>
  <c r="W2847" i="109"/>
  <c r="P1072" i="112"/>
  <c r="O4121" i="109"/>
  <c r="N85" i="112"/>
  <c r="N43" i="110"/>
  <c r="S3324" i="109"/>
  <c r="N1125" i="109"/>
  <c r="P3204" i="109"/>
  <c r="P3100" i="109"/>
  <c r="N1957" i="109"/>
  <c r="P3010" i="109"/>
  <c r="T2456" i="109"/>
  <c r="S2262" i="109"/>
  <c r="P2398" i="112"/>
  <c r="T231" i="109"/>
  <c r="S3102" i="109"/>
  <c r="T3007" i="109"/>
  <c r="Y3044" i="109"/>
  <c r="O3652" i="109"/>
  <c r="N1711" i="112"/>
  <c r="N2701" i="112"/>
  <c r="Y2645" i="109"/>
  <c r="Q1527" i="112"/>
  <c r="P99" i="112"/>
  <c r="R1351" i="112"/>
  <c r="X3400" i="109"/>
  <c r="T441" i="109"/>
  <c r="O2479" i="112"/>
  <c r="N2473" i="109"/>
  <c r="V1938" i="109"/>
  <c r="W1107" i="109"/>
  <c r="Q1945" i="109"/>
  <c r="O1671" i="109"/>
  <c r="W3851" i="109"/>
  <c r="O2104" i="109"/>
  <c r="T121" i="110"/>
  <c r="U1689" i="109"/>
  <c r="P552" i="109"/>
  <c r="V4154" i="109"/>
  <c r="X1570" i="109"/>
  <c r="P989" i="112"/>
  <c r="P2331" i="112"/>
  <c r="S1475" i="109"/>
  <c r="P86" i="109"/>
  <c r="Q3900" i="109"/>
  <c r="Q499" i="112"/>
  <c r="U4296" i="109"/>
  <c r="X178" i="109"/>
  <c r="X3833" i="109"/>
  <c r="N2483" i="112"/>
  <c r="P1303" i="112"/>
  <c r="O23" i="109"/>
  <c r="W2825" i="109"/>
  <c r="W2452" i="109"/>
  <c r="Q2430" i="109"/>
  <c r="R2068" i="112"/>
  <c r="Q2720" i="109"/>
  <c r="S4235" i="109"/>
  <c r="Q1158" i="109"/>
  <c r="X504" i="109"/>
  <c r="Y2322" i="109"/>
  <c r="P3300" i="109"/>
  <c r="P1934" i="112"/>
  <c r="P1213" i="109"/>
  <c r="N932" i="112"/>
  <c r="P1983" i="109"/>
  <c r="S604" i="109"/>
  <c r="Y3388" i="109"/>
  <c r="N233" i="109"/>
  <c r="U1712" i="109"/>
  <c r="O1786" i="112"/>
  <c r="O151" i="109"/>
  <c r="P3302" i="109"/>
  <c r="X1713" i="109"/>
  <c r="Z301" i="109"/>
  <c r="N1167" i="112"/>
  <c r="X43" i="109"/>
  <c r="O1011" i="112"/>
  <c r="R902" i="112"/>
  <c r="U3722" i="109"/>
  <c r="O1202" i="109"/>
  <c r="U3376" i="109"/>
  <c r="P1664" i="112"/>
  <c r="S2981" i="109"/>
  <c r="R1179" i="109"/>
  <c r="N253" i="112"/>
  <c r="Z323" i="109"/>
  <c r="P2424" i="109"/>
  <c r="Q2365" i="112"/>
  <c r="N410" i="112"/>
  <c r="Y117" i="109"/>
  <c r="T2949" i="109"/>
  <c r="S3403" i="109"/>
  <c r="W1736" i="109"/>
  <c r="Y3150" i="109"/>
  <c r="V3850" i="109"/>
  <c r="Q1948" i="112"/>
  <c r="X3382" i="109"/>
  <c r="Q3658" i="109"/>
  <c r="W2740" i="109"/>
  <c r="N2927" i="109"/>
  <c r="Q2223" i="112"/>
  <c r="Q3541" i="109"/>
  <c r="S1554" i="109"/>
  <c r="X2263" i="109"/>
  <c r="Y3184" i="109"/>
  <c r="O2625" i="109"/>
  <c r="P849" i="109"/>
  <c r="V1352" i="109"/>
  <c r="T2795" i="109"/>
  <c r="Q471" i="112"/>
  <c r="O1136" i="109"/>
  <c r="R1209" i="109"/>
  <c r="W3373" i="109"/>
  <c r="T3887" i="109"/>
  <c r="W2205" i="109"/>
  <c r="J17" i="113"/>
  <c r="P2964" i="109"/>
  <c r="K68" i="110"/>
  <c r="N456" i="109"/>
  <c r="S60" i="109"/>
  <c r="Y4295" i="109"/>
  <c r="W3411" i="109"/>
  <c r="O654" i="109"/>
  <c r="Z689" i="109"/>
  <c r="N45" i="109"/>
  <c r="T3006" i="109"/>
  <c r="Y1992" i="109"/>
  <c r="P3753" i="109"/>
  <c r="P614" i="109"/>
  <c r="V3939" i="109"/>
  <c r="P497" i="112"/>
  <c r="Y3425" i="109"/>
  <c r="O4254" i="109"/>
  <c r="Q630" i="112"/>
  <c r="Y4097" i="109"/>
  <c r="R3500" i="109"/>
  <c r="U3467" i="109"/>
  <c r="O2252" i="109"/>
  <c r="S3004" i="109"/>
  <c r="N3069" i="109"/>
  <c r="Q1033" i="112"/>
  <c r="R1727" i="109"/>
  <c r="N2562" i="109"/>
  <c r="P1880" i="112"/>
  <c r="S2477" i="109"/>
  <c r="U1552" i="109"/>
  <c r="P2481" i="109"/>
  <c r="Q3506" i="109"/>
  <c r="W204" i="109"/>
  <c r="N1899" i="109"/>
  <c r="R4256" i="109"/>
  <c r="Y801" i="109"/>
  <c r="R2711" i="109"/>
  <c r="W1983" i="109"/>
  <c r="J69" i="110"/>
  <c r="J135" i="110"/>
  <c r="O2792" i="109"/>
  <c r="O2092" i="109"/>
  <c r="S2602" i="109"/>
  <c r="U124" i="109"/>
  <c r="W3444" i="109"/>
  <c r="Y2929" i="109"/>
  <c r="R3513" i="109"/>
  <c r="V2809" i="109"/>
  <c r="P2305" i="109"/>
  <c r="T2629" i="109"/>
  <c r="W1470" i="109"/>
  <c r="S65" i="110"/>
  <c r="O4281" i="109"/>
  <c r="R3510" i="109"/>
  <c r="R111" i="109"/>
  <c r="P3912" i="109"/>
  <c r="S1112" i="109"/>
  <c r="R3497" i="109"/>
  <c r="O182" i="112"/>
  <c r="T898" i="109"/>
  <c r="Y3728" i="109"/>
  <c r="Y1375" i="109"/>
  <c r="Q131" i="109"/>
  <c r="R2937" i="109"/>
  <c r="N636" i="109"/>
  <c r="R812" i="109"/>
  <c r="V978" i="109"/>
  <c r="O1753" i="112"/>
  <c r="N1453" i="112"/>
  <c r="Y2340" i="109"/>
  <c r="W1199" i="109"/>
  <c r="O1003" i="112"/>
  <c r="Q2620" i="109"/>
  <c r="W997" i="109"/>
  <c r="W1581" i="109"/>
  <c r="O825" i="112"/>
  <c r="V1208" i="109"/>
  <c r="O1901" i="109"/>
  <c r="W151" i="109"/>
  <c r="W4304" i="109"/>
  <c r="O3773" i="109"/>
  <c r="X1002" i="109"/>
  <c r="Y1316" i="109"/>
  <c r="P3677" i="109"/>
  <c r="S3747" i="109"/>
  <c r="Z1079" i="109"/>
  <c r="S18" i="110"/>
  <c r="X3441" i="109"/>
  <c r="X1978" i="109"/>
  <c r="S1273" i="109"/>
  <c r="P312" i="112"/>
  <c r="T3535" i="109"/>
  <c r="K164" i="110"/>
  <c r="N1106" i="109"/>
  <c r="W1608" i="109"/>
  <c r="V3559" i="109"/>
  <c r="P2649" i="109"/>
  <c r="T208" i="109"/>
  <c r="N561" i="109"/>
  <c r="Y2696" i="109"/>
  <c r="X3173" i="109"/>
  <c r="N650" i="109"/>
  <c r="R4071" i="109"/>
  <c r="N4063" i="109"/>
  <c r="X3747" i="109"/>
  <c r="O4" i="110"/>
  <c r="V820" i="109"/>
  <c r="Q1458" i="112"/>
  <c r="W870" i="109"/>
  <c r="Y491" i="109"/>
  <c r="W3331" i="109"/>
  <c r="W748" i="109"/>
  <c r="N1628" i="109"/>
  <c r="T555" i="109"/>
  <c r="W4131" i="109"/>
  <c r="O3906" i="109"/>
  <c r="R2696" i="109"/>
  <c r="X3335" i="109"/>
  <c r="R1485" i="109"/>
  <c r="J137" i="110"/>
  <c r="N776" i="112"/>
  <c r="O2723" i="109"/>
  <c r="X3295" i="109"/>
  <c r="V3750" i="109"/>
  <c r="W3456" i="109"/>
  <c r="X1611" i="109"/>
  <c r="S926" i="109"/>
  <c r="P2228" i="112"/>
  <c r="P3525" i="109"/>
  <c r="R227" i="112"/>
  <c r="R3138" i="109"/>
  <c r="N3752" i="109"/>
  <c r="U1724" i="109"/>
  <c r="T646" i="109"/>
  <c r="N237" i="112"/>
  <c r="V4124" i="109"/>
  <c r="T15" i="109"/>
  <c r="N83" i="110"/>
  <c r="X2693" i="109"/>
  <c r="O903" i="109"/>
  <c r="T4105" i="109"/>
  <c r="R4125" i="109"/>
  <c r="V2968" i="109"/>
  <c r="N4279" i="109"/>
  <c r="Z4358" i="109"/>
  <c r="O2710" i="109"/>
  <c r="S2954" i="109"/>
  <c r="Y2410" i="109"/>
  <c r="S2815" i="109"/>
  <c r="Q2251" i="109"/>
  <c r="P2972" i="109"/>
  <c r="N3876" i="109"/>
  <c r="N3842" i="109"/>
  <c r="U129" i="109"/>
  <c r="T551" i="109"/>
  <c r="K36" i="110"/>
  <c r="X2244" i="109"/>
  <c r="U3750" i="109"/>
  <c r="P1080" i="112"/>
  <c r="N3179" i="109"/>
  <c r="X1278" i="109"/>
  <c r="O1197" i="109"/>
  <c r="S3389" i="109"/>
  <c r="R2340" i="109"/>
  <c r="Z3225" i="109"/>
  <c r="R685" i="112"/>
  <c r="U57" i="109"/>
  <c r="X1307" i="109"/>
  <c r="U1730" i="109"/>
  <c r="X953" i="109"/>
  <c r="U974" i="109"/>
  <c r="X2997" i="109"/>
  <c r="Q1847" i="112"/>
  <c r="N616" i="109"/>
  <c r="P1643" i="109"/>
  <c r="T2073" i="109"/>
  <c r="O1359" i="109"/>
  <c r="O381" i="112"/>
  <c r="X3528" i="109"/>
  <c r="T879" i="109"/>
  <c r="X3507" i="109"/>
  <c r="S382" i="109"/>
  <c r="P3792" i="109"/>
  <c r="P2570" i="112"/>
  <c r="W522" i="109"/>
  <c r="K129" i="113"/>
  <c r="Q20" i="110"/>
  <c r="Q123" i="112"/>
  <c r="X1728" i="109"/>
  <c r="T4157" i="109"/>
  <c r="U2388" i="109"/>
  <c r="R656" i="112"/>
  <c r="Z363" i="109"/>
  <c r="R1114" i="109"/>
  <c r="Q1327" i="112"/>
  <c r="O478" i="112"/>
  <c r="O106" i="112"/>
  <c r="P60" i="110"/>
  <c r="Q1613" i="109"/>
  <c r="O2398" i="109"/>
  <c r="P2117" i="109"/>
  <c r="Y1839" i="109"/>
  <c r="M43" i="110"/>
  <c r="Q1293" i="109"/>
  <c r="W1981" i="109"/>
  <c r="V3518" i="109"/>
  <c r="M169" i="110"/>
  <c r="P1748" i="112"/>
  <c r="S856" i="109"/>
  <c r="Y3770" i="109"/>
  <c r="M109" i="110"/>
  <c r="N1195" i="112"/>
  <c r="N1155" i="112"/>
  <c r="Q1042" i="112"/>
  <c r="Q2765" i="109"/>
  <c r="V3478" i="109"/>
  <c r="Y1374" i="109"/>
  <c r="P1288" i="112"/>
  <c r="X4238" i="109"/>
  <c r="O4168" i="109"/>
  <c r="Q1921" i="109"/>
  <c r="Q433" i="109"/>
  <c r="U2681" i="109"/>
  <c r="O1002" i="112"/>
  <c r="S4291" i="109"/>
  <c r="T1680" i="109"/>
  <c r="O2952" i="109"/>
  <c r="O4199" i="109"/>
  <c r="N720" i="112"/>
  <c r="S3319" i="109"/>
  <c r="N558" i="112"/>
  <c r="Z4328" i="109"/>
  <c r="U2301" i="109"/>
  <c r="W1916" i="109"/>
  <c r="O3085" i="109"/>
  <c r="R3349" i="109"/>
  <c r="U2240" i="109"/>
  <c r="P1118" i="109"/>
  <c r="P1468" i="109"/>
  <c r="N1722" i="109"/>
  <c r="O144" i="112"/>
  <c r="P1992" i="109"/>
  <c r="Q2077" i="112"/>
  <c r="O2592" i="112"/>
  <c r="W131" i="109"/>
  <c r="Q4277" i="109"/>
  <c r="T2346" i="109"/>
  <c r="S3359" i="109"/>
  <c r="N3007" i="109"/>
  <c r="O1962" i="109"/>
  <c r="T272" i="109"/>
  <c r="S2051" i="109"/>
  <c r="O1768" i="112"/>
  <c r="N2801" i="109"/>
  <c r="Q3911" i="109"/>
  <c r="N2101" i="112"/>
  <c r="Z2141" i="109"/>
  <c r="Q397" i="109"/>
  <c r="S601" i="109"/>
  <c r="P3738" i="109"/>
  <c r="T1953" i="109"/>
  <c r="U2415" i="109"/>
  <c r="Q3377" i="109"/>
  <c r="Q1012" i="109"/>
  <c r="N3290" i="109"/>
  <c r="P2681" i="109"/>
  <c r="W417" i="109"/>
  <c r="P2245" i="109"/>
  <c r="T76" i="109"/>
  <c r="V506" i="109"/>
  <c r="U3194" i="109"/>
  <c r="N2452" i="112"/>
  <c r="U66" i="110"/>
  <c r="O1472" i="112"/>
  <c r="Q1857" i="112"/>
  <c r="W1017" i="109"/>
  <c r="O3186" i="109"/>
  <c r="U916" i="109"/>
  <c r="J80" i="113"/>
  <c r="X472" i="109"/>
  <c r="N3115" i="109"/>
  <c r="Q603" i="109"/>
  <c r="S2289" i="109"/>
  <c r="X3685" i="109"/>
  <c r="V1260" i="109"/>
  <c r="S137" i="110"/>
  <c r="Y767" i="109"/>
  <c r="O2313" i="109"/>
  <c r="W421" i="109"/>
  <c r="N3015" i="109"/>
  <c r="W2645" i="109"/>
  <c r="N2776" i="109"/>
  <c r="R3499" i="109"/>
  <c r="P2714" i="109"/>
  <c r="R4258" i="109"/>
  <c r="S3814" i="109"/>
  <c r="X510" i="109"/>
  <c r="P3533" i="109"/>
  <c r="Q2446" i="109"/>
  <c r="Q1961" i="109"/>
  <c r="S2252" i="109"/>
  <c r="Q1631" i="109"/>
  <c r="O561" i="109"/>
  <c r="S4287" i="109"/>
  <c r="Y2034" i="109"/>
  <c r="S3040" i="109"/>
  <c r="Q3004" i="109"/>
  <c r="S31" i="109"/>
  <c r="P2759" i="109"/>
  <c r="O735" i="109"/>
  <c r="T2770" i="109"/>
  <c r="S1552" i="109"/>
  <c r="O3130" i="109"/>
  <c r="U3899" i="109"/>
  <c r="Q1937" i="112"/>
  <c r="U3706" i="109"/>
  <c r="N2565" i="109"/>
  <c r="Y2365" i="109"/>
  <c r="U746" i="109"/>
  <c r="P139" i="110"/>
  <c r="T47" i="109"/>
  <c r="Y4179" i="109"/>
  <c r="N1901" i="109"/>
  <c r="Y3730" i="109"/>
  <c r="Q2593" i="112"/>
  <c r="N4081" i="109"/>
  <c r="X1604" i="109"/>
  <c r="N1685" i="112"/>
  <c r="O1706" i="112"/>
  <c r="U2112" i="109"/>
  <c r="P1562" i="109"/>
  <c r="S2096" i="109"/>
  <c r="R764" i="109"/>
  <c r="Q1409" i="112"/>
  <c r="X986" i="109"/>
  <c r="T80" i="109"/>
  <c r="S35" i="110"/>
  <c r="N1682" i="112"/>
  <c r="N1268" i="112"/>
  <c r="Q1545" i="109"/>
  <c r="W2736" i="109"/>
  <c r="T4168" i="109"/>
  <c r="S2285" i="109"/>
  <c r="Y3790" i="109"/>
  <c r="S2762" i="109"/>
  <c r="N263" i="112"/>
  <c r="N1132" i="109"/>
  <c r="N946" i="109"/>
  <c r="V254" i="109"/>
  <c r="K140" i="110"/>
  <c r="R3703" i="109"/>
  <c r="S1122" i="109"/>
  <c r="T794" i="109"/>
  <c r="P1946" i="112"/>
  <c r="T4205" i="109"/>
  <c r="Y1507" i="109"/>
  <c r="U2603" i="109"/>
  <c r="X220" i="109"/>
  <c r="R1703" i="109"/>
  <c r="Q3124" i="109"/>
  <c r="S2317" i="109"/>
  <c r="X885" i="109"/>
  <c r="W650" i="109"/>
  <c r="Y1102" i="109"/>
  <c r="Q1034" i="112"/>
  <c r="V575" i="109"/>
  <c r="V1273" i="109"/>
  <c r="V2927" i="109"/>
  <c r="T516" i="109"/>
  <c r="O2711" i="109"/>
  <c r="X1862" i="109"/>
  <c r="S1891" i="109"/>
  <c r="U27" i="109"/>
  <c r="O196" i="109"/>
  <c r="V33" i="109"/>
  <c r="S2730" i="109"/>
  <c r="P3341" i="109"/>
  <c r="S3109" i="109"/>
  <c r="U432" i="109"/>
  <c r="U1881" i="109"/>
  <c r="P1121" i="109"/>
  <c r="O1998" i="112"/>
  <c r="R217" i="112"/>
  <c r="O2658" i="109"/>
  <c r="X1265" i="109"/>
  <c r="W3020" i="109"/>
  <c r="X2455" i="109"/>
  <c r="R509" i="109"/>
  <c r="Y4251" i="109"/>
  <c r="V1956" i="109"/>
  <c r="U471" i="109"/>
  <c r="T399" i="109"/>
  <c r="Q109" i="112"/>
  <c r="S2620" i="109"/>
  <c r="T81" i="110"/>
  <c r="Q20" i="109"/>
  <c r="W4187" i="109"/>
  <c r="V2358" i="109"/>
  <c r="T1259" i="109"/>
  <c r="V3049" i="109"/>
  <c r="W1254" i="109"/>
  <c r="W2753" i="109"/>
  <c r="Q2566" i="109"/>
  <c r="U3788" i="109"/>
  <c r="N577" i="112"/>
  <c r="Z2539" i="109"/>
  <c r="R566" i="109"/>
  <c r="Q2683" i="109"/>
  <c r="Q2321" i="109"/>
  <c r="Q3824" i="109"/>
  <c r="N3548" i="109"/>
  <c r="X63" i="109"/>
  <c r="M108" i="113"/>
  <c r="S212" i="109"/>
  <c r="Y1626" i="109"/>
  <c r="U27" i="110"/>
  <c r="T3845" i="109"/>
  <c r="S2271" i="109"/>
  <c r="V4275" i="109"/>
  <c r="T421" i="109"/>
  <c r="Z4363" i="109"/>
  <c r="Q2950" i="109"/>
  <c r="Q733" i="109"/>
  <c r="P1961" i="112"/>
  <c r="N808" i="112"/>
  <c r="Y1692" i="109"/>
  <c r="Q3936" i="109"/>
  <c r="Y1859" i="109"/>
  <c r="U156" i="110"/>
  <c r="Y1562" i="109"/>
  <c r="S4220" i="109"/>
  <c r="R2049" i="109"/>
  <c r="P109" i="112"/>
  <c r="Q2246" i="109"/>
  <c r="V1001" i="109"/>
  <c r="S1647" i="109"/>
  <c r="W3936" i="109"/>
  <c r="N143" i="109"/>
  <c r="W3724" i="109"/>
  <c r="P467" i="112"/>
  <c r="Y1514" i="109"/>
  <c r="Y879" i="109"/>
  <c r="P2251" i="109"/>
  <c r="T4250" i="109"/>
  <c r="Q2099" i="112"/>
  <c r="O1558" i="109"/>
  <c r="Q773" i="112"/>
  <c r="T3807" i="109"/>
  <c r="O3838" i="109"/>
  <c r="O4287" i="109"/>
  <c r="O2543" i="112"/>
  <c r="U138" i="109"/>
  <c r="Q3458" i="109"/>
  <c r="N1521" i="112"/>
  <c r="O4170" i="109"/>
  <c r="O187" i="109"/>
  <c r="X3041" i="109"/>
  <c r="U3162" i="109"/>
  <c r="Q8" i="112"/>
  <c r="Z3624" i="109"/>
  <c r="T3079" i="109"/>
  <c r="P3878" i="109"/>
  <c r="T2934" i="109"/>
  <c r="R2675" i="109"/>
  <c r="Y3395" i="109"/>
  <c r="O1181" i="109"/>
  <c r="N1689" i="112"/>
  <c r="X91" i="109"/>
  <c r="O1188" i="109"/>
  <c r="N707" i="112"/>
  <c r="Z697" i="109"/>
  <c r="O2977" i="109"/>
  <c r="P2844" i="109"/>
  <c r="Q856" i="112"/>
  <c r="W227" i="109"/>
  <c r="U569" i="109"/>
  <c r="T1492" i="109"/>
  <c r="Q1708" i="109"/>
  <c r="V2240" i="109"/>
  <c r="P473" i="109"/>
  <c r="N1487" i="112"/>
  <c r="P2473" i="112"/>
  <c r="T2041" i="109"/>
  <c r="K139" i="113"/>
  <c r="X3899" i="109"/>
  <c r="Y74" i="109"/>
  <c r="S442" i="109"/>
  <c r="R4269" i="109"/>
  <c r="Q1562" i="109"/>
  <c r="T1250" i="109"/>
  <c r="O790" i="109"/>
  <c r="P2300" i="109"/>
  <c r="R874" i="109"/>
  <c r="R417" i="109"/>
  <c r="Q1471" i="112"/>
  <c r="N1396" i="112"/>
  <c r="R3526" i="109"/>
  <c r="N2450" i="109"/>
  <c r="P496" i="109"/>
  <c r="Y2030" i="109"/>
  <c r="T1305" i="109"/>
  <c r="S1721" i="109"/>
  <c r="Y832" i="109"/>
  <c r="V621" i="109"/>
  <c r="P2688" i="109"/>
  <c r="Y289" i="109"/>
  <c r="U3168" i="109"/>
  <c r="S3734" i="109"/>
  <c r="N555" i="112"/>
  <c r="T3049" i="109"/>
  <c r="Q1641" i="109"/>
  <c r="Y1635" i="109"/>
  <c r="Y978" i="109"/>
  <c r="U275" i="109"/>
  <c r="S1994" i="109"/>
  <c r="O1284" i="112"/>
  <c r="O372" i="112"/>
  <c r="Y1364" i="109"/>
  <c r="S959" i="109"/>
  <c r="R3919" i="109"/>
  <c r="Q736" i="112"/>
  <c r="U5" i="109"/>
  <c r="R94" i="109"/>
  <c r="O2327" i="109"/>
  <c r="Z2858" i="109"/>
  <c r="V1882" i="109"/>
  <c r="S3112" i="109"/>
  <c r="X4042" i="109"/>
  <c r="V1832" i="109"/>
  <c r="U963" i="109"/>
  <c r="P92" i="109"/>
  <c r="U3316" i="109"/>
  <c r="T1332" i="109"/>
  <c r="M124" i="110"/>
  <c r="L6" i="110"/>
  <c r="X2451" i="109"/>
  <c r="X2473" i="109"/>
  <c r="T17" i="110"/>
  <c r="N3478" i="109"/>
  <c r="Y3441" i="109"/>
  <c r="Q1939" i="109"/>
  <c r="Y3200" i="109"/>
  <c r="S18" i="109"/>
  <c r="N1493" i="112"/>
  <c r="V3778" i="109"/>
  <c r="Y2775" i="109"/>
  <c r="X955" i="109"/>
  <c r="P116" i="109"/>
  <c r="N1459" i="112"/>
  <c r="V463" i="109"/>
  <c r="P3836" i="109"/>
  <c r="R1660" i="109"/>
  <c r="Q430" i="109"/>
  <c r="Q2178" i="112"/>
  <c r="P3297" i="109"/>
  <c r="W3561" i="109"/>
  <c r="T258" i="109"/>
  <c r="S2421" i="109"/>
  <c r="R3553" i="109"/>
  <c r="S1864" i="109"/>
  <c r="S2833" i="109"/>
  <c r="V4301" i="109"/>
  <c r="R3532" i="109"/>
  <c r="W61" i="109"/>
  <c r="Q2207" i="112"/>
  <c r="R1655" i="109"/>
  <c r="V4217" i="109"/>
  <c r="O178" i="112"/>
  <c r="X2945" i="109"/>
  <c r="Q3420" i="109"/>
  <c r="N2712" i="109"/>
  <c r="Q2346" i="109"/>
  <c r="Q754" i="109"/>
  <c r="N3526" i="109"/>
  <c r="W2663" i="109"/>
  <c r="T3514" i="109"/>
  <c r="S565" i="109"/>
  <c r="Y854" i="109"/>
  <c r="R2807" i="109"/>
  <c r="O2600" i="112"/>
  <c r="W3563" i="109"/>
  <c r="P1125" i="109"/>
  <c r="X4024" i="109"/>
  <c r="Q1537" i="112"/>
  <c r="X93" i="109"/>
  <c r="W2208" i="109"/>
  <c r="S3075" i="109"/>
  <c r="N861" i="112"/>
  <c r="P3733" i="109"/>
  <c r="R971" i="109"/>
  <c r="R439" i="112"/>
  <c r="Z366" i="109"/>
  <c r="W1880" i="109"/>
  <c r="W1684" i="109"/>
  <c r="W3678" i="109"/>
  <c r="U1966" i="109"/>
  <c r="N2315" i="109"/>
  <c r="O1527" i="112"/>
  <c r="L95" i="110"/>
  <c r="S2684" i="109"/>
  <c r="N741" i="112"/>
  <c r="N2961" i="109"/>
  <c r="Y2720" i="109"/>
  <c r="U49" i="110"/>
  <c r="W1944" i="109"/>
  <c r="T2820" i="109"/>
  <c r="U2054" i="109"/>
  <c r="V212" i="109"/>
  <c r="U2290" i="109"/>
  <c r="V29" i="109"/>
  <c r="S3514" i="109"/>
  <c r="W838" i="109"/>
  <c r="P1119" i="109"/>
  <c r="S3684" i="109"/>
  <c r="Y3456" i="109"/>
  <c r="Z2487" i="109"/>
  <c r="W3809" i="109"/>
  <c r="P1953" i="109"/>
  <c r="U2938" i="109"/>
  <c r="O3121" i="109"/>
  <c r="P3078" i="109"/>
  <c r="X68" i="109"/>
  <c r="Y3351" i="109"/>
  <c r="Y1927" i="109"/>
  <c r="S3357" i="109"/>
  <c r="Y2228" i="109"/>
  <c r="Z3991" i="109"/>
  <c r="N3322" i="109"/>
  <c r="P474" i="112"/>
  <c r="O2294" i="109"/>
  <c r="P1977" i="109"/>
  <c r="S2014" i="109"/>
  <c r="T748" i="109"/>
  <c r="P1037" i="112"/>
  <c r="W4208" i="109"/>
  <c r="X1972" i="109"/>
  <c r="T987" i="109"/>
  <c r="O859" i="109"/>
  <c r="P1731" i="109"/>
  <c r="U2935" i="109"/>
  <c r="J114" i="113"/>
  <c r="W412" i="109"/>
  <c r="S3913" i="109"/>
  <c r="V86" i="109"/>
  <c r="T1353" i="109"/>
  <c r="R399" i="109"/>
  <c r="U3790" i="109"/>
  <c r="V3149" i="109"/>
  <c r="N3708" i="109"/>
  <c r="Q110" i="112"/>
  <c r="Z2888" i="109"/>
  <c r="P1713" i="112"/>
  <c r="U819" i="109"/>
  <c r="J147" i="113"/>
  <c r="M122" i="110"/>
  <c r="T2330" i="109"/>
  <c r="U1986" i="109"/>
  <c r="N898" i="109"/>
  <c r="Q2444" i="112"/>
  <c r="U2035" i="109"/>
  <c r="S2444" i="109"/>
  <c r="Q1917" i="109"/>
  <c r="N644" i="112"/>
  <c r="Z3275" i="109"/>
  <c r="W3912" i="109"/>
  <c r="V957" i="109"/>
  <c r="R582" i="109"/>
  <c r="Y1636" i="109"/>
  <c r="N3164" i="109"/>
  <c r="P1491" i="109"/>
  <c r="R394" i="109"/>
  <c r="P3479" i="109"/>
  <c r="Y3942" i="109"/>
  <c r="V1515" i="109"/>
  <c r="P1876" i="112"/>
  <c r="U2200" i="109"/>
  <c r="P2087" i="109"/>
  <c r="X2349" i="109"/>
  <c r="U4288" i="109"/>
  <c r="N3476" i="109"/>
  <c r="N4028" i="109"/>
  <c r="O3833" i="109"/>
  <c r="W770" i="109"/>
  <c r="P2022" i="109"/>
  <c r="S232" i="109"/>
  <c r="X2837" i="109"/>
  <c r="N4268" i="109"/>
  <c r="P66" i="112"/>
  <c r="Q2289" i="109"/>
  <c r="R936" i="109"/>
  <c r="V1338" i="109"/>
  <c r="R1845" i="109"/>
  <c r="P2091" i="112"/>
  <c r="S1555" i="109"/>
  <c r="U1013" i="109"/>
  <c r="X4275" i="109"/>
  <c r="Q3060" i="109"/>
  <c r="R4178" i="109"/>
  <c r="U533" i="109"/>
  <c r="S1949" i="109"/>
  <c r="Y98" i="109"/>
  <c r="M91" i="113"/>
  <c r="X1207" i="109"/>
  <c r="P296" i="112"/>
  <c r="P97" i="109"/>
  <c r="Q2062" i="109"/>
  <c r="P1739" i="109"/>
  <c r="O2208" i="109"/>
  <c r="P953" i="109"/>
  <c r="N2311" i="109"/>
  <c r="R3310" i="109"/>
  <c r="V3040" i="109"/>
  <c r="T2641" i="109"/>
  <c r="Y2278" i="109"/>
  <c r="X637" i="109"/>
  <c r="Y2605" i="109"/>
  <c r="R1895" i="109"/>
  <c r="S1658" i="109"/>
  <c r="W256" i="109"/>
  <c r="N1460" i="112"/>
  <c r="T2465" i="109"/>
  <c r="X2293" i="109"/>
  <c r="N4290" i="109"/>
  <c r="N1288" i="109"/>
  <c r="S524" i="109"/>
  <c r="V2432" i="109"/>
  <c r="S3146" i="109"/>
  <c r="V3806" i="109"/>
  <c r="U197" i="109"/>
  <c r="Q1473" i="112"/>
  <c r="Y2989" i="109"/>
  <c r="S3420" i="109"/>
  <c r="W467" i="109"/>
  <c r="S3531" i="109"/>
  <c r="Y3704" i="109"/>
  <c r="V2570" i="109"/>
  <c r="V1840" i="109"/>
  <c r="P2346" i="109"/>
  <c r="T1126" i="109"/>
  <c r="P818" i="109"/>
  <c r="P2221" i="109"/>
  <c r="N4204" i="109"/>
  <c r="R3118" i="109"/>
  <c r="K63" i="110"/>
  <c r="Q4135" i="109"/>
  <c r="O94" i="109"/>
  <c r="Y270" i="109"/>
  <c r="V2273" i="109"/>
  <c r="X2972" i="109"/>
  <c r="O4094" i="109"/>
  <c r="R2055" i="109"/>
  <c r="S1143" i="109"/>
  <c r="Y514" i="109"/>
  <c r="R2479" i="109"/>
  <c r="O4135" i="109"/>
  <c r="Q1795" i="112"/>
  <c r="W473" i="109"/>
  <c r="V1835" i="109"/>
  <c r="S2572" i="109"/>
  <c r="R3902" i="109"/>
  <c r="N3095" i="109"/>
  <c r="T4104" i="109"/>
  <c r="S3076" i="109"/>
  <c r="Y909" i="109"/>
  <c r="V974" i="109"/>
  <c r="S2357" i="109"/>
  <c r="X3336" i="109"/>
  <c r="Y2625" i="109"/>
  <c r="Q406" i="109"/>
  <c r="K78" i="110"/>
  <c r="N1991" i="112"/>
  <c r="X3544" i="109"/>
  <c r="P1377" i="109"/>
  <c r="T3437" i="109"/>
  <c r="N1204" i="109"/>
  <c r="Q2082" i="112"/>
  <c r="P1147" i="109"/>
  <c r="Y162" i="109"/>
  <c r="Y4062" i="109"/>
  <c r="S125" i="110"/>
  <c r="R2480" i="109"/>
  <c r="O2464" i="109"/>
  <c r="P2750" i="109"/>
  <c r="S3748" i="109"/>
  <c r="P78" i="110"/>
  <c r="Q15" i="112"/>
  <c r="Y1101" i="109"/>
  <c r="S867" i="109"/>
  <c r="Q1968" i="112"/>
  <c r="Q3706" i="109"/>
  <c r="Y402" i="109"/>
  <c r="W3466" i="109"/>
  <c r="O2828" i="109"/>
  <c r="Y2193" i="109"/>
  <c r="V2467" i="109"/>
  <c r="N2045" i="109"/>
  <c r="S3911" i="109"/>
  <c r="N1500" i="109"/>
  <c r="Q864" i="112"/>
  <c r="Z3231" i="109"/>
  <c r="N1871" i="109"/>
  <c r="R1750" i="109"/>
  <c r="Q3510" i="109"/>
  <c r="S758" i="109"/>
  <c r="N128" i="109"/>
  <c r="Y380" i="109"/>
  <c r="W3857" i="109"/>
  <c r="U1737" i="109"/>
  <c r="P3059" i="109"/>
  <c r="W1099" i="109"/>
  <c r="U3848" i="109"/>
  <c r="N1919" i="112"/>
  <c r="V3695" i="109"/>
  <c r="X571" i="109"/>
  <c r="X786" i="109"/>
  <c r="Y3122" i="109"/>
  <c r="U2653" i="109"/>
  <c r="R388" i="109"/>
  <c r="Y2754" i="109"/>
  <c r="R3316" i="109"/>
  <c r="P1726" i="109"/>
  <c r="N2390" i="109"/>
  <c r="N2290" i="109"/>
  <c r="S4123" i="109"/>
  <c r="Q1332" i="112"/>
  <c r="Y2942" i="109"/>
  <c r="O1537" i="109"/>
  <c r="Z3961" i="109"/>
  <c r="Q2002" i="109"/>
  <c r="V591" i="109"/>
  <c r="N987" i="109"/>
  <c r="O3482" i="109"/>
  <c r="V272" i="109"/>
  <c r="R1747" i="109"/>
  <c r="X984" i="109"/>
  <c r="W3818" i="109"/>
  <c r="T1924" i="109"/>
  <c r="Q751" i="112"/>
  <c r="O137" i="112"/>
  <c r="W2406" i="109"/>
  <c r="U89" i="110"/>
  <c r="N2704" i="112"/>
  <c r="J158" i="110"/>
  <c r="O3780" i="109"/>
  <c r="Y1501" i="109"/>
  <c r="W2684" i="109"/>
  <c r="W543" i="109"/>
  <c r="V1281" i="109"/>
  <c r="X4073" i="109"/>
  <c r="T994" i="109"/>
  <c r="N1252" i="109"/>
  <c r="V1945" i="109"/>
  <c r="X2989" i="109"/>
  <c r="T41" i="109"/>
  <c r="P52" i="109"/>
  <c r="Q1445" i="112"/>
  <c r="O155" i="109"/>
  <c r="U3065" i="109"/>
  <c r="N1664" i="109"/>
  <c r="R3864" i="109"/>
  <c r="Q2665" i="112"/>
  <c r="Q27" i="112"/>
  <c r="N1883" i="109"/>
  <c r="S3670" i="109"/>
  <c r="T2979" i="109"/>
  <c r="O2363" i="109"/>
  <c r="Q128" i="110"/>
  <c r="P300" i="112"/>
  <c r="Y576" i="109"/>
  <c r="N1418" i="112"/>
  <c r="X2842" i="109"/>
  <c r="O166" i="112"/>
  <c r="N436" i="109"/>
  <c r="P950" i="109"/>
  <c r="Q235" i="112"/>
  <c r="N753" i="112"/>
  <c r="U555" i="109"/>
  <c r="T2739" i="109"/>
  <c r="Y47" i="109"/>
  <c r="P129" i="112"/>
  <c r="P785" i="109"/>
  <c r="X2457" i="109"/>
  <c r="P2834" i="109"/>
  <c r="M67" i="110"/>
  <c r="S3724" i="109"/>
  <c r="P793" i="112"/>
  <c r="R2265" i="109"/>
  <c r="R2785" i="109"/>
  <c r="V2223" i="109"/>
  <c r="W540" i="109"/>
  <c r="Y389" i="109"/>
  <c r="W4075" i="109"/>
  <c r="Q82" i="112"/>
  <c r="Q3015" i="109"/>
  <c r="V2664" i="109"/>
  <c r="O2720" i="109"/>
  <c r="Q1251" i="112"/>
  <c r="Q596" i="109"/>
  <c r="T3569" i="109"/>
  <c r="L113" i="113"/>
  <c r="N1877" i="109"/>
  <c r="K153" i="110"/>
  <c r="T2215" i="109"/>
  <c r="Z2181" i="109"/>
  <c r="U3138" i="109"/>
  <c r="W1288" i="109"/>
  <c r="Q1914" i="109"/>
  <c r="U3501" i="109"/>
  <c r="Q2541" i="112"/>
  <c r="N777" i="112"/>
  <c r="O580" i="109"/>
  <c r="Q23" i="112"/>
  <c r="Q4221" i="109"/>
  <c r="W1156" i="109"/>
  <c r="V2025" i="109"/>
  <c r="Q3137" i="109"/>
  <c r="S215" i="109"/>
  <c r="V511" i="109"/>
  <c r="N2686" i="112"/>
  <c r="R92" i="109"/>
  <c r="R3137" i="109"/>
  <c r="Z1806" i="109"/>
  <c r="S1750" i="109"/>
  <c r="V4122" i="109"/>
  <c r="X4045" i="109"/>
  <c r="O422" i="109"/>
  <c r="V97" i="109"/>
  <c r="P3094" i="109"/>
  <c r="P3825" i="109"/>
  <c r="R3789" i="109"/>
  <c r="S1923" i="109"/>
  <c r="R231" i="112"/>
  <c r="Y2075" i="109"/>
  <c r="O4247" i="109"/>
  <c r="R613" i="109"/>
  <c r="U1624" i="109"/>
  <c r="T1327" i="109"/>
  <c r="N878" i="109"/>
  <c r="T2081" i="109"/>
  <c r="O3310" i="109"/>
  <c r="V1142" i="109"/>
  <c r="O1898" i="112"/>
  <c r="P935" i="109"/>
  <c r="P1448" i="112"/>
  <c r="W2754" i="109"/>
  <c r="T569" i="109"/>
  <c r="X3192" i="109"/>
  <c r="K178" i="110"/>
  <c r="J95" i="113"/>
  <c r="Q1675" i="112"/>
  <c r="V1211" i="109"/>
  <c r="O599" i="109"/>
  <c r="U1710" i="109"/>
  <c r="X1143" i="109"/>
  <c r="N2453" i="109"/>
  <c r="T386" i="109"/>
  <c r="P612" i="109"/>
  <c r="S1300" i="109"/>
  <c r="S1643" i="109"/>
  <c r="O1463" i="109"/>
  <c r="S138" i="110"/>
  <c r="Q2793" i="109"/>
  <c r="V471" i="109"/>
  <c r="Q1712" i="112"/>
  <c r="R823" i="109"/>
  <c r="X3854" i="109"/>
  <c r="R230" i="112"/>
  <c r="P1947" i="109"/>
  <c r="U3488" i="109"/>
  <c r="V3749" i="109"/>
  <c r="O2419" i="109"/>
  <c r="P1547" i="109"/>
  <c r="N3498" i="109"/>
  <c r="M131" i="113"/>
  <c r="O3756" i="109"/>
  <c r="P1941" i="109"/>
  <c r="O1247" i="112"/>
  <c r="X1894" i="109"/>
  <c r="O774" i="109"/>
  <c r="Q1103" i="112"/>
  <c r="O636" i="112"/>
  <c r="R1292" i="109"/>
  <c r="Q2127" i="112"/>
  <c r="X647" i="109"/>
  <c r="L169" i="110"/>
  <c r="U3854" i="109"/>
  <c r="X3572" i="109"/>
  <c r="V92" i="109"/>
  <c r="X3006" i="109"/>
  <c r="Q870" i="109"/>
  <c r="O3060" i="109"/>
  <c r="N2215" i="109"/>
  <c r="Y2441" i="109"/>
  <c r="Q303" i="112"/>
  <c r="R1243" i="109"/>
  <c r="Q1907" i="109"/>
  <c r="O2421" i="112"/>
  <c r="P3700" i="109"/>
  <c r="T2583" i="109"/>
  <c r="S970" i="109"/>
  <c r="O1305" i="112"/>
  <c r="P1945" i="112"/>
  <c r="X194" i="109"/>
  <c r="P394" i="109"/>
  <c r="P1493" i="109"/>
  <c r="Y548" i="109"/>
  <c r="R3040" i="109"/>
  <c r="V2018" i="109"/>
  <c r="T1630" i="109"/>
  <c r="Q268" i="109"/>
  <c r="T2259" i="109"/>
  <c r="R1248" i="109"/>
  <c r="N170" i="109"/>
  <c r="U2567" i="109"/>
  <c r="O2166" i="112"/>
  <c r="V1994" i="109"/>
  <c r="S2066" i="109"/>
  <c r="Q901" i="109"/>
  <c r="O1855" i="112"/>
  <c r="L72" i="110"/>
  <c r="N951" i="109"/>
  <c r="O4039" i="109"/>
  <c r="O2213" i="109"/>
  <c r="T8" i="110"/>
  <c r="O133" i="109"/>
  <c r="T986" i="109"/>
  <c r="R1149" i="112"/>
  <c r="V3571" i="109"/>
  <c r="N1583" i="109"/>
  <c r="Q497" i="112"/>
  <c r="Q497" i="109"/>
  <c r="O3126" i="109"/>
  <c r="O4150" i="109"/>
  <c r="X249" i="109"/>
  <c r="K132" i="110"/>
  <c r="W1360" i="109"/>
  <c r="O127" i="112"/>
  <c r="Q73" i="112"/>
  <c r="S3073" i="109"/>
  <c r="V2698" i="109"/>
  <c r="X610" i="109"/>
  <c r="X2428" i="109"/>
  <c r="P721" i="112"/>
  <c r="N26" i="112"/>
  <c r="N4132" i="109"/>
  <c r="Q1504" i="112"/>
  <c r="R3844" i="109"/>
  <c r="X973" i="109"/>
  <c r="R2423" i="109"/>
  <c r="V4202" i="109"/>
  <c r="X3349" i="109"/>
  <c r="Y449" i="109"/>
  <c r="W776" i="109"/>
  <c r="Y1493" i="109"/>
  <c r="V2984" i="109"/>
  <c r="U3846" i="109"/>
  <c r="P89" i="110"/>
  <c r="Y2256" i="109"/>
  <c r="U4303" i="109"/>
  <c r="X876" i="109"/>
  <c r="M21" i="113"/>
  <c r="V3449" i="109"/>
  <c r="Y27" i="109"/>
  <c r="Q3312" i="109"/>
  <c r="W1145" i="109"/>
  <c r="V3725" i="109"/>
  <c r="T3715" i="109"/>
  <c r="X2054" i="109"/>
  <c r="N3076" i="109"/>
  <c r="T1342" i="109"/>
  <c r="O217" i="109"/>
  <c r="O716" i="112"/>
  <c r="N2352" i="109"/>
  <c r="T1300" i="109"/>
  <c r="N819" i="112"/>
  <c r="Q4130" i="109"/>
  <c r="O2750" i="109"/>
  <c r="Y3088" i="109"/>
  <c r="Y45" i="109"/>
  <c r="O36" i="112"/>
  <c r="O2226" i="112"/>
  <c r="O3702" i="109"/>
  <c r="X3573" i="109"/>
  <c r="N1921" i="109"/>
  <c r="X2302" i="109"/>
  <c r="V504" i="109"/>
  <c r="T866" i="109"/>
  <c r="S2834" i="109"/>
  <c r="O1049" i="112"/>
  <c r="S34" i="109"/>
  <c r="X1851" i="109"/>
  <c r="X28" i="109"/>
  <c r="Q2827" i="109"/>
  <c r="T1908" i="109"/>
  <c r="W2831" i="109"/>
  <c r="V1707" i="109"/>
  <c r="W1365" i="109"/>
  <c r="V2372" i="109"/>
  <c r="N787" i="112"/>
  <c r="S29" i="109"/>
  <c r="S48" i="110"/>
  <c r="O1222" i="112"/>
  <c r="P4171" i="109"/>
  <c r="U1189" i="109"/>
  <c r="O2088" i="109"/>
  <c r="S453" i="109"/>
  <c r="R2510" i="112"/>
  <c r="N1617" i="112"/>
  <c r="W845" i="109"/>
  <c r="X4046" i="109"/>
  <c r="Z1403" i="109"/>
  <c r="Q3029" i="109"/>
  <c r="Y3031" i="109"/>
  <c r="O4025" i="109"/>
  <c r="Q1994" i="112"/>
  <c r="W2963" i="109"/>
  <c r="O1613" i="109"/>
  <c r="Q2557" i="109"/>
  <c r="Q2464" i="109"/>
  <c r="P2250" i="112"/>
  <c r="O2342" i="112"/>
  <c r="X1292" i="109"/>
  <c r="Y2779" i="109"/>
  <c r="P2927" i="109"/>
  <c r="O2222" i="109"/>
  <c r="W2402" i="109"/>
  <c r="P2955" i="109"/>
  <c r="V1854" i="109"/>
  <c r="U2276" i="109"/>
  <c r="O271" i="112"/>
  <c r="X1485" i="109"/>
  <c r="W475" i="109"/>
  <c r="N1564" i="109"/>
  <c r="S1474" i="109"/>
  <c r="P1680" i="112"/>
  <c r="N174" i="110"/>
  <c r="Y3530" i="109"/>
  <c r="P1856" i="112"/>
  <c r="Q3397" i="109"/>
  <c r="Y517" i="109"/>
  <c r="N2197" i="109"/>
  <c r="Y1892" i="109"/>
  <c r="O2694" i="112"/>
  <c r="R262" i="109"/>
  <c r="Q2661" i="112"/>
  <c r="Q109" i="110"/>
  <c r="O3864" i="109"/>
  <c r="Y2235" i="109"/>
  <c r="N2192" i="112"/>
  <c r="X825" i="109"/>
  <c r="O2378" i="109"/>
  <c r="R589" i="109"/>
  <c r="V2220" i="109"/>
  <c r="Y2783" i="109"/>
  <c r="P603" i="109"/>
  <c r="O880" i="109"/>
  <c r="T743" i="109"/>
  <c r="X3827" i="109"/>
  <c r="W4082" i="109"/>
  <c r="S3794" i="109"/>
  <c r="P4" i="109"/>
  <c r="O1930" i="109"/>
  <c r="R1463" i="109"/>
  <c r="P2325" i="109"/>
  <c r="S2700" i="109"/>
  <c r="W2433" i="109"/>
  <c r="W3869" i="109"/>
  <c r="O277" i="112"/>
  <c r="V2024" i="109"/>
  <c r="T630" i="109"/>
  <c r="P1840" i="109"/>
  <c r="R799" i="109"/>
  <c r="X2662" i="109"/>
  <c r="S2745" i="109"/>
  <c r="U850" i="109"/>
  <c r="V4298" i="109"/>
  <c r="P2435" i="112"/>
  <c r="T3460" i="109"/>
  <c r="O238" i="109"/>
  <c r="N153" i="110"/>
  <c r="S4060" i="109"/>
  <c r="R1156" i="109"/>
  <c r="Y2663" i="109"/>
  <c r="X2014" i="109"/>
  <c r="P1051" i="112"/>
  <c r="Q1408" i="112"/>
  <c r="O110" i="110"/>
  <c r="N1250" i="112"/>
  <c r="N2385" i="112"/>
  <c r="N1731" i="112"/>
  <c r="P1229" i="109"/>
  <c r="N916" i="109"/>
  <c r="O646" i="109"/>
  <c r="T2214" i="109"/>
  <c r="T2695" i="109"/>
  <c r="M148" i="113"/>
  <c r="Y1272" i="109"/>
  <c r="N930" i="109"/>
  <c r="N159" i="112"/>
  <c r="T978" i="109"/>
  <c r="V1320" i="109"/>
  <c r="W3180" i="109"/>
  <c r="U3199" i="109"/>
  <c r="Y3032" i="109"/>
  <c r="R3868" i="109"/>
  <c r="W1595" i="109"/>
  <c r="P1904" i="112"/>
  <c r="O3897" i="109"/>
  <c r="U2971" i="109"/>
  <c r="W947" i="109"/>
  <c r="O396" i="112"/>
  <c r="Q117" i="110"/>
  <c r="T4038" i="109"/>
  <c r="S3864" i="109"/>
  <c r="V3429" i="109"/>
  <c r="Y2991" i="109"/>
  <c r="Q2396" i="109"/>
  <c r="N1722" i="112"/>
  <c r="P1556" i="112"/>
  <c r="T3713" i="109"/>
  <c r="N406" i="109"/>
  <c r="U4171" i="109"/>
  <c r="Q1963" i="109"/>
  <c r="P2319" i="109"/>
  <c r="N3205" i="109"/>
  <c r="Y1250" i="109"/>
  <c r="N2329" i="109"/>
  <c r="Y1594" i="109"/>
  <c r="T4152" i="109"/>
  <c r="T4206" i="109"/>
  <c r="R3886" i="109"/>
  <c r="Q1519" i="109"/>
  <c r="R2504" i="112"/>
  <c r="R1958" i="109"/>
  <c r="Z4312" i="109"/>
  <c r="O1641" i="112"/>
  <c r="W1994" i="109"/>
  <c r="W212" i="109"/>
  <c r="P926" i="109"/>
  <c r="Y2310" i="109"/>
  <c r="Q261" i="112"/>
  <c r="Y641" i="109"/>
  <c r="O3439" i="109"/>
  <c r="X419" i="109"/>
  <c r="Q1535" i="109"/>
  <c r="Z2894" i="109"/>
  <c r="X2017" i="109"/>
  <c r="S1550" i="109"/>
  <c r="W1515" i="109"/>
  <c r="K33" i="113"/>
  <c r="Q4210" i="109"/>
  <c r="N2719" i="109"/>
  <c r="P17" i="112"/>
  <c r="Y3758" i="109"/>
  <c r="U984" i="109"/>
  <c r="N2207" i="112"/>
  <c r="P1711" i="109"/>
  <c r="O3143" i="109"/>
  <c r="P378" i="109"/>
  <c r="U760" i="109"/>
  <c r="U652" i="109"/>
  <c r="Z1089" i="109"/>
  <c r="T2329" i="109"/>
  <c r="S2099" i="109"/>
  <c r="Q1048" i="112"/>
  <c r="N3368" i="109"/>
  <c r="Q907" i="109"/>
  <c r="N2694" i="112"/>
  <c r="R503" i="109"/>
  <c r="Y1228" i="109"/>
  <c r="Q641" i="109"/>
  <c r="P167" i="109"/>
  <c r="P933" i="109"/>
  <c r="O2672" i="112"/>
  <c r="V986" i="109"/>
  <c r="U1475" i="109"/>
  <c r="T65" i="109"/>
  <c r="X3882" i="109"/>
  <c r="S2664" i="109"/>
  <c r="S4261" i="109"/>
  <c r="Q193" i="109"/>
  <c r="T3005" i="109"/>
  <c r="O2979" i="109"/>
  <c r="N985" i="112"/>
  <c r="V2389" i="109"/>
  <c r="N409" i="112"/>
  <c r="S896" i="109"/>
  <c r="Y4019" i="109"/>
  <c r="V1920" i="109"/>
  <c r="Y452" i="109"/>
  <c r="W2117" i="109"/>
  <c r="Q2477" i="109"/>
  <c r="P2667" i="109"/>
  <c r="Y2821" i="109"/>
  <c r="N4047" i="109"/>
  <c r="N922" i="112"/>
  <c r="P3321" i="109"/>
  <c r="R833" i="109"/>
  <c r="Q798" i="109"/>
  <c r="P981" i="109"/>
  <c r="O1485" i="112"/>
  <c r="X1939" i="109"/>
  <c r="T1644" i="109"/>
  <c r="Y2753" i="109"/>
  <c r="Q3735" i="109"/>
  <c r="Z3651" i="109"/>
  <c r="P2803" i="109"/>
  <c r="N3772" i="109"/>
  <c r="T3307" i="109"/>
  <c r="Y989" i="109"/>
  <c r="Q4169" i="109"/>
  <c r="X2806" i="109"/>
  <c r="V962" i="109"/>
  <c r="Y2249" i="109"/>
  <c r="T118" i="109"/>
  <c r="Q447" i="109"/>
  <c r="Q515" i="112"/>
  <c r="P3906" i="109"/>
  <c r="V851" i="109"/>
  <c r="R2984" i="109"/>
  <c r="W411" i="109"/>
  <c r="R1506" i="109"/>
  <c r="Q1013" i="109"/>
  <c r="Q1770" i="112"/>
  <c r="Q1120" i="109"/>
  <c r="U2778" i="109"/>
  <c r="R46" i="110"/>
  <c r="O1578" i="109"/>
  <c r="Q721" i="112"/>
  <c r="S1872" i="109"/>
  <c r="T4066" i="109"/>
  <c r="N466" i="109"/>
  <c r="V4227" i="109"/>
  <c r="O3723" i="109"/>
  <c r="Q2693" i="109"/>
  <c r="U1510" i="109"/>
  <c r="Z2524" i="109"/>
  <c r="T1329" i="109"/>
  <c r="V553" i="109"/>
  <c r="X2371" i="109"/>
  <c r="N2435" i="109"/>
  <c r="W2041" i="109"/>
  <c r="N3122" i="109"/>
  <c r="W3672" i="109"/>
  <c r="R2698" i="109"/>
  <c r="W3169" i="109"/>
  <c r="O727" i="112"/>
  <c r="P1287" i="112"/>
  <c r="Y3718" i="109"/>
  <c r="V1877" i="109"/>
  <c r="T2292" i="109"/>
  <c r="P4036" i="109"/>
  <c r="S628" i="109"/>
  <c r="V229" i="109"/>
  <c r="S3920" i="109"/>
  <c r="W1327" i="109"/>
  <c r="X4080" i="109"/>
  <c r="P632" i="109"/>
  <c r="V4055" i="109"/>
  <c r="U77" i="110"/>
  <c r="O1547" i="112"/>
  <c r="V1576" i="109"/>
  <c r="O892" i="109"/>
  <c r="R1996" i="109"/>
  <c r="Q3076" i="109"/>
  <c r="V3900" i="109"/>
  <c r="R652" i="112"/>
  <c r="U2423" i="109"/>
  <c r="X3488" i="109"/>
  <c r="P491" i="109"/>
  <c r="U453" i="109"/>
  <c r="U7" i="109"/>
  <c r="O2056" i="109"/>
  <c r="N1361" i="109"/>
  <c r="Z3286" i="109"/>
  <c r="U948" i="109"/>
  <c r="W1106" i="109"/>
  <c r="P1891" i="109"/>
  <c r="R1753" i="109"/>
  <c r="P786" i="112"/>
  <c r="S468" i="109"/>
  <c r="O1382" i="112"/>
  <c r="Q180" i="109"/>
  <c r="N372" i="112"/>
  <c r="O2483" i="112"/>
  <c r="Y202" i="109"/>
  <c r="R2236" i="109"/>
  <c r="T1962" i="109"/>
  <c r="P3079" i="109"/>
  <c r="O997" i="109"/>
  <c r="R850" i="109"/>
  <c r="Z3964" i="109"/>
  <c r="R126" i="109"/>
  <c r="R3351" i="109"/>
  <c r="W3923" i="109"/>
  <c r="P501" i="109"/>
  <c r="U3451" i="109"/>
  <c r="T2807" i="109"/>
  <c r="Q2331" i="109"/>
  <c r="X3180" i="109"/>
  <c r="Q1644" i="109"/>
  <c r="R3507" i="109"/>
  <c r="N2722" i="109"/>
  <c r="P173" i="110"/>
  <c r="X1219" i="109"/>
  <c r="P1743" i="109"/>
  <c r="X508" i="109"/>
  <c r="P4070" i="109"/>
  <c r="Q3295" i="109"/>
  <c r="Q1467" i="109"/>
  <c r="O3152" i="109"/>
  <c r="Z2536" i="109"/>
  <c r="W3546" i="109"/>
  <c r="Y2725" i="109"/>
  <c r="N2592" i="109"/>
  <c r="X3425" i="109"/>
  <c r="P2411" i="109"/>
  <c r="Q878" i="109"/>
  <c r="O2418" i="109"/>
  <c r="N1900" i="109"/>
  <c r="O2444" i="112"/>
  <c r="Z2176" i="109"/>
  <c r="W4093" i="109"/>
  <c r="R1380" i="109"/>
  <c r="N4065" i="109"/>
  <c r="O2436" i="109"/>
  <c r="S1667" i="109"/>
  <c r="O2559" i="112"/>
  <c r="W55" i="109"/>
  <c r="T1371" i="109"/>
  <c r="W1984" i="109"/>
  <c r="U2679" i="109"/>
  <c r="Y3523" i="109"/>
  <c r="N2100" i="109"/>
  <c r="P847" i="112"/>
  <c r="V4023" i="109"/>
  <c r="V843" i="109"/>
  <c r="X417" i="109"/>
  <c r="Y2764" i="109"/>
  <c r="U458" i="109"/>
  <c r="Q1089" i="112"/>
  <c r="T228" i="109"/>
  <c r="P2401" i="112"/>
  <c r="O353" i="112"/>
  <c r="P2936" i="109"/>
  <c r="T3556" i="109"/>
  <c r="W2214" i="109"/>
  <c r="T823" i="109"/>
  <c r="T4196" i="109"/>
  <c r="Q1191" i="109"/>
  <c r="P3721" i="109"/>
  <c r="W1607" i="109"/>
  <c r="P1902" i="112"/>
  <c r="L89" i="113"/>
  <c r="W2303" i="109"/>
  <c r="V3576" i="109"/>
  <c r="L172" i="113"/>
  <c r="W1861" i="109"/>
  <c r="O1334" i="112"/>
  <c r="O100" i="112"/>
  <c r="P572" i="109"/>
  <c r="Y963" i="109"/>
  <c r="X1555" i="109"/>
  <c r="S4207" i="109"/>
  <c r="T2437" i="109"/>
  <c r="P1233" i="109"/>
  <c r="T2328" i="109"/>
  <c r="Q3740" i="109"/>
  <c r="T2203" i="109"/>
  <c r="S36" i="110"/>
  <c r="O2299" i="109"/>
  <c r="W3395" i="109"/>
  <c r="Z322" i="109"/>
  <c r="Y3497" i="109"/>
  <c r="U3287" i="109"/>
  <c r="Q1639" i="109"/>
  <c r="X2559" i="109"/>
  <c r="V942" i="109"/>
  <c r="S487" i="109"/>
  <c r="P2177" i="112"/>
  <c r="U1983" i="109"/>
  <c r="N1209" i="109"/>
  <c r="T3549" i="109"/>
  <c r="V3828" i="109"/>
  <c r="R2341" i="109"/>
  <c r="P2691" i="109"/>
  <c r="Y216" i="109"/>
  <c r="O514" i="109"/>
  <c r="N151" i="109"/>
  <c r="R25" i="110"/>
  <c r="V235" i="109"/>
  <c r="V4131" i="109"/>
  <c r="S3757" i="109"/>
  <c r="Y1236" i="109"/>
  <c r="W1523" i="109"/>
  <c r="R959" i="109"/>
  <c r="O1309" i="112"/>
  <c r="S2432" i="109"/>
  <c r="M171" i="110"/>
  <c r="O1281" i="109"/>
  <c r="X2271" i="109"/>
  <c r="V2574" i="109"/>
  <c r="O3440" i="109"/>
  <c r="X3863" i="109"/>
  <c r="Z359" i="109"/>
  <c r="S3736" i="109"/>
  <c r="J153" i="113"/>
  <c r="X1974" i="109"/>
  <c r="Q2097" i="109"/>
  <c r="U3496" i="109"/>
  <c r="P4185" i="109"/>
  <c r="R556" i="109"/>
  <c r="N1488" i="109"/>
  <c r="O2119" i="112"/>
  <c r="O3419" i="109"/>
  <c r="S3477" i="109"/>
  <c r="X3459" i="109"/>
  <c r="Y2656" i="109"/>
  <c r="S1671" i="109"/>
  <c r="W623" i="109"/>
  <c r="T549" i="109"/>
  <c r="Q868" i="109"/>
  <c r="N4110" i="109"/>
  <c r="O1232" i="112"/>
  <c r="W3686" i="109"/>
  <c r="Q1731" i="112"/>
  <c r="S1581" i="109"/>
  <c r="W84" i="109"/>
  <c r="M18" i="110"/>
  <c r="V565" i="109"/>
  <c r="O50" i="110"/>
  <c r="J78" i="110"/>
  <c r="R111" i="110"/>
  <c r="Y1742" i="109"/>
  <c r="T755" i="109"/>
  <c r="W3414" i="109"/>
  <c r="L97" i="110"/>
  <c r="V3745" i="109"/>
  <c r="Q159" i="110"/>
  <c r="Q2013" i="109"/>
  <c r="R1609" i="109"/>
  <c r="Q2080" i="109"/>
  <c r="S2409" i="109"/>
  <c r="N1835" i="109"/>
  <c r="W613" i="109"/>
  <c r="Q3571" i="109"/>
  <c r="S4112" i="109"/>
  <c r="R3535" i="109"/>
  <c r="N940" i="112"/>
  <c r="V3043" i="109"/>
  <c r="Q3866" i="109"/>
  <c r="P202" i="109"/>
  <c r="Y1486" i="109"/>
  <c r="W3098" i="109"/>
  <c r="N369" i="112"/>
  <c r="Y3757" i="109"/>
  <c r="P1658" i="109"/>
  <c r="Y463" i="109"/>
  <c r="U3903" i="109"/>
  <c r="V2055" i="109"/>
  <c r="W1703" i="109"/>
  <c r="N4044" i="109"/>
  <c r="T2091" i="109"/>
  <c r="K172" i="110"/>
  <c r="V413" i="109"/>
  <c r="S3466" i="109"/>
  <c r="U3897" i="109"/>
  <c r="U1120" i="109"/>
  <c r="O83" i="109"/>
  <c r="O88" i="110"/>
  <c r="U78" i="110"/>
  <c r="Z1070" i="109"/>
  <c r="Q1471" i="109"/>
  <c r="T1748" i="109"/>
  <c r="T1716" i="109"/>
  <c r="T1264" i="109"/>
  <c r="W3533" i="109"/>
  <c r="T1150" i="109"/>
  <c r="R877" i="109"/>
  <c r="W2729" i="109"/>
  <c r="Q4308" i="109"/>
  <c r="Q1135" i="109"/>
  <c r="Q3667" i="109"/>
  <c r="X2991" i="109"/>
  <c r="O3199" i="109"/>
  <c r="Y1332" i="109"/>
  <c r="X2418" i="109"/>
  <c r="X1384" i="109"/>
  <c r="P2401" i="109"/>
  <c r="P3487" i="109"/>
  <c r="R1907" i="109"/>
  <c r="R134" i="109"/>
  <c r="R2929" i="109"/>
  <c r="U3111" i="109"/>
  <c r="O2942" i="109"/>
  <c r="Q147" i="110"/>
  <c r="S1237" i="109"/>
  <c r="N3362" i="109"/>
  <c r="X782" i="109"/>
  <c r="O2285" i="109"/>
  <c r="L69" i="113"/>
  <c r="T2679" i="109"/>
  <c r="T738" i="109"/>
  <c r="Q3373" i="109"/>
  <c r="O8" i="109"/>
  <c r="X4051" i="109"/>
  <c r="X147" i="109"/>
  <c r="V1171" i="109"/>
  <c r="S3679" i="109"/>
  <c r="V1466" i="109"/>
  <c r="U4268" i="109"/>
  <c r="P1374" i="109"/>
  <c r="V2740" i="109"/>
  <c r="U913" i="109"/>
  <c r="O3675" i="109"/>
  <c r="J155" i="110"/>
  <c r="P1557" i="109"/>
  <c r="P2928" i="109"/>
  <c r="N3543" i="109"/>
  <c r="T857" i="109"/>
  <c r="W916" i="109"/>
  <c r="N3487" i="109"/>
  <c r="U1546" i="109"/>
  <c r="R3399" i="109"/>
  <c r="W2229" i="109"/>
  <c r="O1397" i="112"/>
  <c r="S1689" i="109"/>
  <c r="N847" i="109"/>
  <c r="N1516" i="109"/>
  <c r="R1266" i="109"/>
  <c r="T605" i="109"/>
  <c r="O2757" i="109"/>
  <c r="P2361" i="112"/>
  <c r="N3093" i="109"/>
  <c r="U3932" i="109"/>
  <c r="O4109" i="109"/>
  <c r="N18" i="110"/>
  <c r="Q403" i="112"/>
  <c r="X3821" i="109"/>
  <c r="R529" i="109"/>
  <c r="P2680" i="109"/>
  <c r="P2440" i="112"/>
  <c r="X383" i="109"/>
  <c r="J89" i="113"/>
  <c r="V1883" i="109"/>
  <c r="N131" i="112"/>
  <c r="V13" i="109"/>
  <c r="R2823" i="109"/>
  <c r="U3304" i="109"/>
  <c r="U1869" i="109"/>
  <c r="N42" i="110"/>
  <c r="O760" i="112"/>
  <c r="O2160" i="112"/>
  <c r="N266" i="112"/>
  <c r="T49" i="109"/>
  <c r="R672" i="112"/>
  <c r="Y644" i="109"/>
  <c r="P4289" i="109"/>
  <c r="T2324" i="109"/>
  <c r="S2976" i="109"/>
  <c r="U2684" i="109"/>
  <c r="P799" i="112"/>
  <c r="N3002" i="109"/>
  <c r="X626" i="109"/>
  <c r="R3897" i="109"/>
  <c r="P3" i="110"/>
  <c r="W645" i="109"/>
  <c r="N2225" i="112"/>
  <c r="U1350" i="109"/>
  <c r="Q3291" i="109"/>
  <c r="U119" i="109"/>
  <c r="Y743" i="109"/>
  <c r="O2627" i="109"/>
  <c r="Q2649" i="109"/>
  <c r="P1931" i="109"/>
  <c r="N2756" i="109"/>
  <c r="O2100" i="109"/>
  <c r="X4093" i="109"/>
  <c r="S1849" i="109"/>
  <c r="P2089" i="109"/>
  <c r="O156" i="109"/>
  <c r="S1385" i="109"/>
  <c r="O905" i="109"/>
  <c r="O1564" i="109"/>
  <c r="R2661" i="109"/>
  <c r="R2237" i="109"/>
  <c r="V65" i="109"/>
  <c r="O130" i="109"/>
  <c r="X3138" i="109"/>
  <c r="Q3655" i="109"/>
  <c r="N2723" i="109"/>
  <c r="P29" i="112"/>
  <c r="W3363" i="109"/>
  <c r="Y2719" i="109"/>
  <c r="P1218" i="109"/>
  <c r="V971" i="109"/>
  <c r="T3317" i="109"/>
  <c r="W1270" i="109"/>
  <c r="R1103" i="109"/>
  <c r="V1348" i="109"/>
  <c r="T1179" i="109"/>
  <c r="U2422" i="109"/>
  <c r="T3889" i="109"/>
  <c r="R2018" i="109"/>
  <c r="W3319" i="109"/>
  <c r="T3765" i="109"/>
  <c r="Q2753" i="109"/>
  <c r="U3881" i="109"/>
  <c r="W63" i="109"/>
  <c r="Y2976" i="109"/>
  <c r="P67" i="109"/>
  <c r="U919" i="109"/>
  <c r="W239" i="109"/>
  <c r="S2438" i="109"/>
  <c r="P1616" i="112"/>
  <c r="X79" i="109"/>
  <c r="Z3235" i="109"/>
  <c r="V2611" i="109"/>
  <c r="R1510" i="109"/>
  <c r="P2400" i="109"/>
  <c r="W1687" i="109"/>
  <c r="V1258" i="109"/>
  <c r="X2767" i="109"/>
  <c r="X1666" i="109"/>
  <c r="R2690" i="109"/>
  <c r="O2231" i="109"/>
  <c r="Q108" i="112"/>
  <c r="O256" i="109"/>
  <c r="W2972" i="109"/>
  <c r="Y1382" i="109"/>
  <c r="R2458" i="109"/>
  <c r="N3081" i="109"/>
  <c r="R3299" i="109"/>
  <c r="V2310" i="109"/>
  <c r="S77" i="110"/>
  <c r="P1650" i="112"/>
  <c r="U264" i="109"/>
  <c r="S984" i="109"/>
  <c r="N316" i="112"/>
  <c r="O1196" i="109"/>
  <c r="Q90" i="110"/>
  <c r="N544" i="109"/>
  <c r="W2654" i="109"/>
  <c r="X1706" i="109"/>
  <c r="O2441" i="112"/>
  <c r="Q408" i="109"/>
  <c r="V1375" i="109"/>
  <c r="U466" i="109"/>
  <c r="V441" i="109"/>
  <c r="U107" i="109"/>
  <c r="O140" i="110"/>
  <c r="W1512" i="109"/>
  <c r="Q3794" i="109"/>
  <c r="P271" i="112"/>
  <c r="N2826" i="109"/>
  <c r="U1163" i="109"/>
  <c r="U106" i="109"/>
  <c r="Q301" i="112"/>
  <c r="U86" i="109"/>
  <c r="T1231" i="109"/>
  <c r="W3746" i="109"/>
  <c r="P2422" i="109"/>
  <c r="X3043" i="109"/>
  <c r="O1954" i="112"/>
  <c r="Y3294" i="109"/>
  <c r="V3118" i="109"/>
  <c r="Z4353" i="109"/>
  <c r="U2580" i="109"/>
  <c r="W3740" i="109"/>
  <c r="Q282" i="109"/>
  <c r="U252" i="109"/>
  <c r="Y1208" i="109"/>
  <c r="O153" i="112"/>
  <c r="N150" i="110"/>
  <c r="U956" i="109"/>
  <c r="Q520" i="109"/>
  <c r="Q3118" i="109"/>
  <c r="X638" i="109"/>
  <c r="Q1044" i="112"/>
  <c r="S2835" i="109"/>
  <c r="U1950" i="109"/>
  <c r="V2775" i="109"/>
  <c r="O2382" i="109"/>
  <c r="W3821" i="109"/>
  <c r="O3809" i="109"/>
  <c r="Y1105" i="109"/>
  <c r="S110" i="109"/>
  <c r="P2684" i="109"/>
  <c r="N4062" i="109"/>
  <c r="N3899" i="109"/>
  <c r="Q3212" i="109"/>
  <c r="R3062" i="109"/>
  <c r="W1667" i="109"/>
  <c r="W125" i="109"/>
  <c r="S782" i="109"/>
  <c r="N3802" i="109"/>
  <c r="Q1490" i="109"/>
  <c r="P3780" i="109"/>
  <c r="N1751" i="112"/>
  <c r="P1688" i="109"/>
  <c r="X839" i="109"/>
  <c r="Q171" i="109"/>
  <c r="N2378" i="112"/>
  <c r="T4277" i="109"/>
  <c r="P2290" i="109"/>
  <c r="V2973" i="109"/>
  <c r="J88" i="110"/>
  <c r="R476" i="109"/>
  <c r="P241" i="109"/>
  <c r="T4088" i="109"/>
  <c r="O1576" i="109"/>
  <c r="N3491" i="109"/>
  <c r="N170" i="112"/>
  <c r="R449" i="109"/>
  <c r="R920" i="109"/>
  <c r="X206" i="109"/>
  <c r="T1267" i="109"/>
  <c r="X2289" i="109"/>
  <c r="Z667" i="109"/>
  <c r="Y1520" i="109"/>
  <c r="N1259" i="112"/>
  <c r="Q120" i="112"/>
  <c r="Y3108" i="109"/>
  <c r="V1690" i="109"/>
  <c r="U35" i="109"/>
  <c r="Q1750" i="112"/>
  <c r="J61" i="113"/>
  <c r="Y3079" i="109"/>
  <c r="O1555" i="112"/>
  <c r="O975" i="112"/>
  <c r="K31" i="113"/>
  <c r="R749" i="109"/>
  <c r="Y1658" i="109"/>
  <c r="T2286" i="109"/>
  <c r="V3162" i="109"/>
  <c r="P604" i="109"/>
  <c r="L42" i="110"/>
  <c r="X53" i="109"/>
  <c r="R3202" i="109"/>
  <c r="T2667" i="109"/>
  <c r="Q3419" i="109"/>
  <c r="U1568" i="109"/>
  <c r="Y4261" i="109"/>
  <c r="Q3406" i="109"/>
  <c r="P3858" i="109"/>
  <c r="N2933" i="109"/>
  <c r="R1208" i="109"/>
  <c r="R3309" i="109"/>
  <c r="O2094" i="109"/>
  <c r="S2118" i="109"/>
  <c r="N4096" i="109"/>
  <c r="R3547" i="109"/>
  <c r="N1580" i="109"/>
  <c r="Q1976" i="109"/>
  <c r="W1225" i="109"/>
  <c r="O1619" i="109"/>
  <c r="P1204" i="112"/>
  <c r="Y3344" i="109"/>
  <c r="P1858" i="112"/>
  <c r="V2724" i="109"/>
  <c r="P3725" i="109"/>
  <c r="X2620" i="109"/>
  <c r="X2955" i="109"/>
  <c r="U4077" i="109"/>
  <c r="P1637" i="109"/>
  <c r="X4160" i="109"/>
  <c r="W2819" i="109"/>
  <c r="U2843" i="109"/>
  <c r="W3913" i="109"/>
  <c r="N1008" i="112"/>
  <c r="N1515" i="112"/>
  <c r="U3426" i="109"/>
  <c r="O1420" i="112"/>
  <c r="S813" i="109"/>
  <c r="Q1492" i="112"/>
  <c r="R2769" i="109"/>
  <c r="R2761" i="112"/>
  <c r="Q3822" i="109"/>
  <c r="O1672" i="109"/>
  <c r="U2738" i="109"/>
  <c r="O2699" i="109"/>
  <c r="Q3912" i="109"/>
  <c r="P94" i="109"/>
  <c r="S1372" i="109"/>
  <c r="N2260" i="109"/>
  <c r="U2813" i="109"/>
  <c r="R1110" i="112"/>
  <c r="X155" i="109"/>
  <c r="V2214" i="109"/>
  <c r="T196" i="109"/>
  <c r="N749" i="109"/>
  <c r="O3854" i="109"/>
  <c r="T3519" i="109"/>
  <c r="O977" i="109"/>
  <c r="R1680" i="109"/>
  <c r="V4292" i="109"/>
  <c r="X1711" i="109"/>
  <c r="O1326" i="112"/>
  <c r="O2021" i="109"/>
  <c r="Y4186" i="109"/>
  <c r="N2227" i="112"/>
  <c r="P1640" i="109"/>
  <c r="V2112" i="109"/>
  <c r="Q3202" i="109"/>
  <c r="P2809" i="109"/>
  <c r="X460" i="109"/>
  <c r="W4274" i="109"/>
  <c r="Q4171" i="109"/>
  <c r="N110" i="109"/>
  <c r="V2568" i="109"/>
  <c r="S4186" i="109"/>
  <c r="Q96" i="110"/>
  <c r="P932" i="109"/>
  <c r="Y1586" i="109"/>
  <c r="P3727" i="109"/>
  <c r="O2981" i="109"/>
  <c r="O3660" i="109"/>
  <c r="N3437" i="109"/>
  <c r="P1735" i="109"/>
  <c r="V3551" i="109"/>
  <c r="R116" i="110"/>
  <c r="Y2065" i="109"/>
  <c r="V1562" i="109"/>
  <c r="N3940" i="109"/>
  <c r="V2368" i="109"/>
  <c r="N3027" i="109"/>
  <c r="W4117" i="109"/>
  <c r="T552" i="109"/>
  <c r="U529" i="109"/>
  <c r="T810" i="109"/>
  <c r="Y254" i="109"/>
  <c r="T571" i="109"/>
  <c r="Z2551" i="109"/>
  <c r="Y2288" i="109"/>
  <c r="O2331" i="109"/>
  <c r="Q947" i="112"/>
  <c r="S566" i="109"/>
  <c r="O2644" i="112"/>
  <c r="O1104" i="109"/>
  <c r="Y1962" i="109"/>
  <c r="Q230" i="109"/>
  <c r="P3491" i="109"/>
  <c r="Y789" i="109"/>
  <c r="S2584" i="109"/>
  <c r="P605" i="109"/>
  <c r="J34" i="110"/>
  <c r="W2749" i="109"/>
  <c r="P4158" i="109"/>
  <c r="R774" i="109"/>
  <c r="Y3752" i="109"/>
  <c r="O1601" i="109"/>
  <c r="Y2616" i="109"/>
  <c r="N1623" i="109"/>
  <c r="V2597" i="109"/>
  <c r="S792" i="109"/>
  <c r="X619" i="109"/>
  <c r="N2664" i="109"/>
  <c r="O831" i="109"/>
  <c r="T1124" i="109"/>
  <c r="V42" i="109"/>
  <c r="X1864" i="109"/>
  <c r="W3487" i="109"/>
  <c r="Z1061" i="109"/>
  <c r="M130" i="113"/>
  <c r="Y405" i="109"/>
  <c r="O2560" i="109"/>
  <c r="T1734" i="109"/>
  <c r="P2245" i="112"/>
  <c r="S131" i="110"/>
  <c r="W3887" i="109"/>
  <c r="S2707" i="109"/>
  <c r="O3034" i="109"/>
  <c r="R3786" i="109"/>
  <c r="O2582" i="109"/>
  <c r="N512" i="109"/>
  <c r="W2457" i="109"/>
  <c r="T4248" i="109"/>
  <c r="Q2746" i="109"/>
  <c r="P3169" i="109"/>
  <c r="X3186" i="109"/>
  <c r="W2622" i="109"/>
  <c r="T4084" i="109"/>
  <c r="N1832" i="109"/>
  <c r="X2035" i="109"/>
  <c r="O3881" i="109"/>
  <c r="R1191" i="109"/>
  <c r="N3500" i="109"/>
  <c r="Z3589" i="109"/>
  <c r="W170" i="109"/>
  <c r="O155" i="112"/>
  <c r="R1675" i="109"/>
  <c r="O1482" i="109"/>
  <c r="Q2459" i="112"/>
  <c r="U3157" i="109"/>
  <c r="O1862" i="109"/>
  <c r="S525" i="109"/>
  <c r="V2474" i="109"/>
  <c r="Q12" i="112"/>
  <c r="W3934" i="109"/>
  <c r="O174" i="110"/>
  <c r="Q4" i="109"/>
  <c r="X88" i="109"/>
  <c r="N1245" i="109"/>
  <c r="Y1311" i="109"/>
  <c r="Q4157" i="109"/>
  <c r="U2115" i="109"/>
  <c r="X1962" i="109"/>
  <c r="Q2288" i="109"/>
  <c r="U1935" i="109"/>
  <c r="T490" i="109"/>
  <c r="X1868" i="109"/>
  <c r="U3569" i="109"/>
  <c r="N89" i="109"/>
  <c r="W3547" i="109"/>
  <c r="Q420" i="109"/>
  <c r="P2166" i="112"/>
  <c r="W3039" i="109"/>
  <c r="Q3520" i="109"/>
  <c r="X3307" i="109"/>
  <c r="V755" i="109"/>
  <c r="N3044" i="109"/>
  <c r="X2838" i="109"/>
  <c r="O829" i="109"/>
  <c r="Q3676" i="109"/>
  <c r="O3939" i="109"/>
  <c r="P2731" i="109"/>
  <c r="Q377" i="112"/>
  <c r="Q129" i="110"/>
  <c r="O1864" i="112"/>
  <c r="O3825" i="109"/>
  <c r="U1702" i="109"/>
  <c r="N2020" i="109"/>
  <c r="X231" i="109"/>
  <c r="Q1693" i="109"/>
  <c r="Q4077" i="109"/>
  <c r="T2231" i="109"/>
  <c r="P1181" i="109"/>
  <c r="X4199" i="109"/>
  <c r="W1551" i="109"/>
  <c r="N842" i="112"/>
  <c r="X1388" i="109"/>
  <c r="V2667" i="109"/>
  <c r="N2678" i="112"/>
  <c r="O580" i="112"/>
  <c r="Q2232" i="109"/>
  <c r="Y2059" i="109"/>
  <c r="P381" i="109"/>
  <c r="Y1293" i="109"/>
  <c r="W862" i="109"/>
  <c r="N3758" i="109"/>
  <c r="V1749" i="109"/>
  <c r="R13" i="109"/>
  <c r="P1909" i="109"/>
  <c r="Q822" i="109"/>
  <c r="O1644" i="109"/>
  <c r="P3039" i="109"/>
  <c r="O1463" i="112"/>
  <c r="W2707" i="109"/>
  <c r="T2117" i="109"/>
  <c r="S2074" i="109"/>
  <c r="S1346" i="109"/>
  <c r="Z1064" i="109"/>
  <c r="Y3339" i="109"/>
  <c r="X912" i="109"/>
  <c r="O2725" i="109"/>
  <c r="Y2795" i="109"/>
  <c r="Q2961" i="109"/>
  <c r="Y547" i="109"/>
  <c r="Q2568" i="109"/>
  <c r="N4282" i="109"/>
  <c r="Q1231" i="109"/>
  <c r="M155" i="113"/>
  <c r="J71" i="110"/>
  <c r="V98" i="109"/>
  <c r="Z1031" i="109"/>
  <c r="U2607" i="109"/>
  <c r="O2571" i="109"/>
  <c r="O454" i="109"/>
  <c r="U4206" i="109"/>
  <c r="U1266" i="109"/>
  <c r="Q2612" i="112"/>
  <c r="X1262" i="109"/>
  <c r="Y3566" i="109"/>
  <c r="P1263" i="109"/>
  <c r="P3197" i="109"/>
  <c r="U3898" i="109"/>
  <c r="P1587" i="109"/>
  <c r="R3684" i="109"/>
  <c r="T1374" i="109"/>
  <c r="N1272" i="112"/>
  <c r="O3401" i="109"/>
  <c r="P3575" i="109"/>
  <c r="W1610" i="109"/>
  <c r="Q2376" i="112"/>
  <c r="R1352" i="112"/>
  <c r="P1272" i="109"/>
  <c r="Q106" i="109"/>
  <c r="Q2598" i="109"/>
  <c r="P1195" i="112"/>
  <c r="T1210" i="109"/>
  <c r="R1570" i="109"/>
  <c r="V3199" i="109"/>
  <c r="S2200" i="109"/>
  <c r="S3871" i="109"/>
  <c r="N2028" i="109"/>
  <c r="Z1454" i="109"/>
  <c r="Z2880" i="109"/>
  <c r="V3894" i="109"/>
  <c r="N719" i="112"/>
  <c r="T3693" i="109"/>
  <c r="N3533" i="109"/>
  <c r="N2572" i="109"/>
  <c r="Q2808" i="109"/>
  <c r="J47" i="113"/>
  <c r="U17" i="110"/>
  <c r="P859" i="109"/>
  <c r="R1692" i="109"/>
  <c r="Y63" i="109"/>
  <c r="V475" i="109"/>
  <c r="Y3897" i="109"/>
  <c r="W2660" i="109"/>
  <c r="Q2472" i="109"/>
  <c r="T2209" i="109"/>
  <c r="V3911" i="109"/>
  <c r="O2482" i="112"/>
  <c r="R3479" i="109"/>
  <c r="T3742" i="109"/>
  <c r="P3069" i="109"/>
  <c r="V920" i="109"/>
  <c r="Y2470" i="109"/>
  <c r="N3545" i="109"/>
  <c r="N156" i="109"/>
  <c r="P521" i="109"/>
  <c r="T2116" i="109"/>
  <c r="O1752" i="109"/>
  <c r="Y1916" i="109"/>
  <c r="N1137" i="109"/>
  <c r="Y143" i="109"/>
  <c r="N1184" i="109"/>
  <c r="N1074" i="112"/>
  <c r="J40" i="113"/>
  <c r="Q139" i="110"/>
  <c r="W3391" i="109"/>
  <c r="T1970" i="109"/>
  <c r="X751" i="109"/>
  <c r="N962" i="109"/>
  <c r="O1546" i="109"/>
  <c r="S1383" i="109"/>
  <c r="Q3034" i="109"/>
  <c r="O1099" i="112"/>
  <c r="O166" i="109"/>
  <c r="W1346" i="109"/>
  <c r="X3456" i="109"/>
  <c r="O321" i="112"/>
  <c r="R4170" i="109"/>
  <c r="U4242" i="109"/>
  <c r="N290" i="109"/>
  <c r="V1730" i="109"/>
  <c r="W4092" i="109"/>
  <c r="Q248" i="112"/>
  <c r="N387" i="109"/>
  <c r="O3324" i="109"/>
  <c r="U1851" i="109"/>
  <c r="U2208" i="109"/>
  <c r="S2318" i="109"/>
  <c r="O95" i="109"/>
  <c r="R95" i="110"/>
  <c r="W502" i="109"/>
  <c r="T3748" i="109"/>
  <c r="X848" i="109"/>
  <c r="T1525" i="109"/>
  <c r="N129" i="112"/>
  <c r="S2087" i="109"/>
  <c r="Y488" i="109"/>
  <c r="M160" i="110"/>
  <c r="N3795" i="109"/>
  <c r="V2319" i="109"/>
  <c r="W3366" i="109"/>
  <c r="P2246" i="109"/>
  <c r="Y2614" i="109"/>
  <c r="S1313" i="109"/>
  <c r="S3308" i="109"/>
  <c r="O2360" i="109"/>
  <c r="U1697" i="109"/>
  <c r="X408" i="109"/>
  <c r="N1291" i="112"/>
  <c r="P2672" i="109"/>
  <c r="S1619" i="109"/>
  <c r="P3935" i="109"/>
  <c r="V2469" i="109"/>
  <c r="V4216" i="109"/>
  <c r="Z3958" i="109"/>
  <c r="Y2749" i="109"/>
  <c r="O3714" i="109"/>
  <c r="Y2726" i="109"/>
  <c r="O79" i="112"/>
  <c r="Y2437" i="109"/>
  <c r="V4080" i="109"/>
  <c r="T3162" i="109"/>
  <c r="X2622" i="109"/>
  <c r="Y2466" i="109"/>
  <c r="N966" i="112"/>
  <c r="V4136" i="109"/>
  <c r="T2748" i="109"/>
  <c r="T3779" i="109"/>
  <c r="S168" i="109"/>
  <c r="P790" i="109"/>
  <c r="R1981" i="109"/>
  <c r="R1617" i="109"/>
  <c r="S629" i="109"/>
  <c r="Q351" i="112"/>
  <c r="R446" i="109"/>
  <c r="T1905" i="109"/>
  <c r="T2792" i="109"/>
  <c r="R901" i="112"/>
  <c r="R569" i="109"/>
  <c r="N4219" i="109"/>
  <c r="R2734" i="112"/>
  <c r="W1331" i="109"/>
  <c r="Q287" i="112"/>
  <c r="W240" i="109"/>
  <c r="X1238" i="109"/>
  <c r="O527" i="109"/>
  <c r="O368" i="109"/>
  <c r="X1583" i="109"/>
  <c r="O1244" i="112"/>
  <c r="K106" i="113"/>
  <c r="Q3414" i="109"/>
  <c r="Y4276" i="109"/>
  <c r="S1589" i="109"/>
  <c r="M80" i="113"/>
  <c r="U2209" i="109"/>
  <c r="S622" i="109"/>
  <c r="P354" i="112"/>
  <c r="P101" i="112"/>
  <c r="Q70" i="109"/>
  <c r="U3747" i="109"/>
  <c r="N3176" i="109"/>
  <c r="Y3323" i="109"/>
  <c r="R380" i="109"/>
  <c r="R3573" i="109"/>
  <c r="O2959" i="109"/>
  <c r="Q1872" i="112"/>
  <c r="N3212" i="109"/>
  <c r="V2262" i="109"/>
  <c r="T24" i="110"/>
  <c r="W1850" i="109"/>
  <c r="P1297" i="109"/>
  <c r="N1744" i="112"/>
  <c r="Y3301" i="109"/>
  <c r="W2408" i="109"/>
  <c r="N386" i="112"/>
  <c r="T378" i="109"/>
  <c r="T3505" i="109"/>
  <c r="V2754" i="109"/>
  <c r="K147" i="113"/>
  <c r="P1740" i="112"/>
  <c r="N3814" i="109"/>
  <c r="W2994" i="109"/>
  <c r="X597" i="109"/>
  <c r="V1847" i="109"/>
  <c r="S165" i="110"/>
  <c r="U1528" i="109"/>
  <c r="T3015" i="109"/>
  <c r="N92" i="110"/>
  <c r="Y1955" i="109"/>
  <c r="W1105" i="109"/>
  <c r="U1147" i="109"/>
  <c r="R3667" i="109"/>
  <c r="P2839" i="109"/>
  <c r="P1354" i="109"/>
  <c r="P1462" i="109"/>
  <c r="P2000" i="109"/>
  <c r="U3397" i="109"/>
  <c r="U2592" i="109"/>
  <c r="Y4247" i="109"/>
  <c r="S206" i="109"/>
  <c r="Q2447" i="112"/>
  <c r="X3317" i="109"/>
  <c r="V2298" i="109"/>
  <c r="L34" i="110"/>
  <c r="R4174" i="109"/>
  <c r="W2228" i="109"/>
  <c r="R3352" i="109"/>
  <c r="R2926" i="109"/>
  <c r="N33" i="112"/>
  <c r="V965" i="109"/>
  <c r="S171" i="110"/>
  <c r="U416" i="109"/>
  <c r="Q1144" i="109"/>
  <c r="P1636" i="109"/>
  <c r="T2577" i="109"/>
  <c r="U4174" i="109"/>
  <c r="V2315" i="109"/>
  <c r="S2081" i="109"/>
  <c r="X2433" i="109"/>
  <c r="S4234" i="109"/>
  <c r="T2334" i="109"/>
  <c r="P3356" i="109"/>
  <c r="O3119" i="109"/>
  <c r="O1984" i="109"/>
  <c r="U840" i="109"/>
  <c r="P599" i="109"/>
  <c r="R3027" i="109"/>
  <c r="Y2845" i="109"/>
  <c r="N739" i="109"/>
  <c r="R215" i="109"/>
  <c r="U2983" i="109"/>
  <c r="T1743" i="109"/>
  <c r="X3019" i="109"/>
  <c r="Y2317" i="109"/>
  <c r="O960" i="109"/>
  <c r="U3877" i="109"/>
  <c r="T3291" i="109"/>
  <c r="Q79" i="110"/>
  <c r="L20" i="113"/>
  <c r="N3297" i="109"/>
  <c r="X67" i="109"/>
  <c r="T3431" i="109"/>
  <c r="T3850" i="109"/>
  <c r="R2375" i="109"/>
  <c r="S2300" i="109"/>
  <c r="S613" i="109"/>
  <c r="P2014" i="112"/>
  <c r="Y3168" i="109"/>
  <c r="V536" i="109"/>
  <c r="Y456" i="109"/>
  <c r="U3775" i="109"/>
  <c r="W1180" i="109"/>
  <c r="P89" i="112"/>
  <c r="T2016" i="109"/>
  <c r="Y2745" i="109"/>
  <c r="R1337" i="109"/>
  <c r="Q2290" i="109"/>
  <c r="Y102" i="109"/>
  <c r="S2809" i="109"/>
  <c r="N539" i="109"/>
  <c r="W1921" i="109"/>
  <c r="N1993" i="109"/>
  <c r="T168" i="110"/>
  <c r="Y2700" i="109"/>
  <c r="O809" i="112"/>
  <c r="P284" i="109"/>
  <c r="M157" i="110"/>
  <c r="Y4028" i="109"/>
  <c r="Y378" i="109"/>
  <c r="N451" i="109"/>
  <c r="W3700" i="109"/>
  <c r="Y1907" i="109"/>
  <c r="U2384" i="109"/>
  <c r="Q2173" i="112"/>
  <c r="O3687" i="109"/>
  <c r="Q1138" i="109"/>
  <c r="P3131" i="109"/>
  <c r="P1266" i="109"/>
  <c r="P1057" i="112"/>
  <c r="O2314" i="109"/>
  <c r="R280" i="109"/>
  <c r="U2622" i="109"/>
  <c r="O1877" i="109"/>
  <c r="V2192" i="109"/>
  <c r="O1366" i="109"/>
  <c r="T3867" i="109"/>
  <c r="Q1224" i="109"/>
  <c r="P1664" i="109"/>
  <c r="Z4371" i="109"/>
  <c r="Q1098" i="112"/>
  <c r="O270" i="109"/>
  <c r="P75" i="110"/>
  <c r="U490" i="109"/>
  <c r="W4302" i="109"/>
  <c r="P4047" i="109"/>
  <c r="S1307" i="109"/>
  <c r="U1161" i="109"/>
  <c r="T1149" i="109"/>
  <c r="N970" i="112"/>
  <c r="T1589" i="109"/>
  <c r="R2026" i="112"/>
  <c r="W3212" i="109"/>
  <c r="Q4175" i="109"/>
  <c r="U1021" i="109"/>
  <c r="S3383" i="109"/>
  <c r="U1205" i="109"/>
  <c r="X3738" i="109"/>
  <c r="X1187" i="109"/>
  <c r="O1362" i="109"/>
  <c r="P1919" i="109"/>
  <c r="W521" i="109"/>
  <c r="U737" i="109"/>
  <c r="P164" i="110"/>
  <c r="O3385" i="109"/>
  <c r="Q1461" i="112"/>
  <c r="R2393" i="109"/>
  <c r="P5" i="110"/>
  <c r="Q2181" i="112"/>
  <c r="N2366" i="109"/>
  <c r="R626" i="109"/>
  <c r="Q3" i="110"/>
  <c r="P1914" i="112"/>
  <c r="N1517" i="109"/>
  <c r="Q2000" i="109"/>
  <c r="Q2482" i="109"/>
  <c r="L91" i="110"/>
  <c r="N506" i="109"/>
  <c r="U1304" i="109"/>
  <c r="Q63" i="112"/>
  <c r="Q479" i="109"/>
  <c r="Z1402" i="109"/>
  <c r="Q1235" i="112"/>
  <c r="W1286" i="109"/>
  <c r="T4213" i="109"/>
  <c r="V24" i="109"/>
  <c r="N1311" i="112"/>
  <c r="T7" i="110"/>
  <c r="R3161" i="109"/>
  <c r="X1742" i="109"/>
  <c r="W3920" i="109"/>
  <c r="N1915" i="109"/>
  <c r="V4180" i="109"/>
  <c r="U2753" i="109"/>
  <c r="N2443" i="109"/>
  <c r="U1557" i="109"/>
  <c r="O1715" i="109"/>
  <c r="X1516" i="109"/>
  <c r="Q1544" i="112"/>
  <c r="V2941" i="109"/>
  <c r="P2182" i="112"/>
  <c r="X1694" i="109"/>
  <c r="X3733" i="109"/>
  <c r="Y819" i="109"/>
  <c r="Y3180" i="109"/>
  <c r="V1923" i="109"/>
  <c r="W3455" i="109"/>
  <c r="N2930" i="109"/>
  <c r="R4153" i="109"/>
  <c r="R2416" i="109"/>
  <c r="N2363" i="109"/>
  <c r="R3847" i="109"/>
  <c r="U3202" i="109"/>
  <c r="R832" i="109"/>
  <c r="V1197" i="109"/>
  <c r="N220" i="109"/>
  <c r="N2561" i="112"/>
  <c r="O2477" i="112"/>
  <c r="R1123" i="109"/>
  <c r="T4085" i="109"/>
  <c r="X4286" i="109"/>
  <c r="O2717" i="109"/>
  <c r="O2612" i="109"/>
  <c r="S638" i="109"/>
  <c r="Q3833" i="109"/>
  <c r="Q4263" i="109"/>
  <c r="P1395" i="112"/>
  <c r="O3403" i="109"/>
  <c r="P79" i="110"/>
  <c r="X2224" i="109"/>
  <c r="Q1372" i="109"/>
  <c r="Y3152" i="109"/>
  <c r="L114" i="113"/>
  <c r="T2670" i="109"/>
  <c r="R2365" i="109"/>
  <c r="N4104" i="109"/>
  <c r="T2392" i="109"/>
  <c r="Q2403" i="109"/>
  <c r="Z1066" i="109"/>
  <c r="Y153" i="109"/>
  <c r="X125" i="109"/>
  <c r="N399" i="112"/>
  <c r="P3692" i="109"/>
  <c r="P637" i="112"/>
  <c r="O2355" i="109"/>
  <c r="V2299" i="109"/>
  <c r="N564" i="109"/>
  <c r="M154" i="110"/>
  <c r="Q1675" i="109"/>
  <c r="X1120" i="109"/>
  <c r="R1138" i="112"/>
  <c r="S480" i="109"/>
  <c r="Q2250" i="109"/>
  <c r="R2346" i="109"/>
  <c r="S4128" i="109"/>
  <c r="Y4287" i="109"/>
  <c r="U107" i="110"/>
  <c r="P1908" i="112"/>
  <c r="O2303" i="109"/>
  <c r="W4182" i="109"/>
  <c r="O1546" i="112"/>
  <c r="N2231" i="109"/>
  <c r="Y1543" i="109"/>
  <c r="Q467" i="112"/>
  <c r="X2081" i="109"/>
  <c r="V1516" i="109"/>
  <c r="R4281" i="109"/>
  <c r="N3395" i="109"/>
  <c r="O3088" i="109"/>
  <c r="V241" i="109"/>
  <c r="V3847" i="109"/>
  <c r="U619" i="109"/>
  <c r="Q1531" i="112"/>
  <c r="O1303" i="109"/>
  <c r="S4131" i="109"/>
  <c r="Q2454" i="109"/>
  <c r="P1181" i="112"/>
  <c r="Y3821" i="109"/>
  <c r="R4145" i="109"/>
  <c r="S947" i="109"/>
  <c r="R2056" i="109"/>
  <c r="O4117" i="109"/>
  <c r="U4186" i="109"/>
  <c r="T2111" i="109"/>
  <c r="O2339" i="112"/>
  <c r="O26" i="110"/>
  <c r="V4304" i="109"/>
  <c r="R3758" i="109"/>
  <c r="P519" i="109"/>
  <c r="T211" i="109"/>
  <c r="W1117" i="109"/>
  <c r="S3158" i="109"/>
  <c r="Q1677" i="112"/>
  <c r="X1639" i="109"/>
  <c r="Q3164" i="109"/>
  <c r="R2413" i="109"/>
  <c r="Z2144" i="109"/>
  <c r="O1681" i="112"/>
  <c r="O786" i="109"/>
  <c r="Q18" i="110"/>
  <c r="X2010" i="109"/>
  <c r="V3292" i="109"/>
  <c r="Z1074" i="109"/>
  <c r="R1482" i="109"/>
  <c r="N1936" i="109"/>
  <c r="N6" i="110"/>
  <c r="P2764" i="109"/>
  <c r="Q2996" i="109"/>
  <c r="V95" i="109"/>
  <c r="Y3709" i="109"/>
  <c r="Q3103" i="109"/>
  <c r="R1357" i="109"/>
  <c r="S2784" i="109"/>
  <c r="R2992" i="109"/>
  <c r="X3149" i="109"/>
  <c r="S621" i="109"/>
  <c r="N2702" i="109"/>
  <c r="T2613" i="109"/>
  <c r="S113" i="110"/>
  <c r="P757" i="109"/>
  <c r="R2217" i="109"/>
  <c r="O2703" i="112"/>
  <c r="N34" i="110"/>
  <c r="T2478" i="109"/>
  <c r="V806" i="109"/>
  <c r="P61" i="110"/>
  <c r="Q4190" i="109"/>
  <c r="S3089" i="109"/>
  <c r="T4" i="110"/>
  <c r="X3760" i="109"/>
  <c r="T2622" i="109"/>
  <c r="X3867" i="109"/>
  <c r="U960" i="109"/>
  <c r="X1679" i="109"/>
  <c r="T2282" i="109"/>
  <c r="S500" i="109"/>
  <c r="T3320" i="109"/>
  <c r="U2799" i="109"/>
  <c r="U1713" i="109"/>
  <c r="Q1744" i="109"/>
  <c r="P195" i="109"/>
  <c r="Q1474" i="109"/>
  <c r="U978" i="109"/>
  <c r="R1308" i="109"/>
  <c r="W642" i="109"/>
  <c r="U136" i="110"/>
  <c r="V898" i="109"/>
  <c r="Z1776" i="109"/>
  <c r="T855" i="109"/>
  <c r="Q2204" i="109"/>
  <c r="X1631" i="109"/>
  <c r="O1682" i="112"/>
  <c r="W989" i="109"/>
  <c r="O3718" i="109"/>
  <c r="N2423" i="112"/>
  <c r="O1225" i="109"/>
  <c r="V3406" i="109"/>
  <c r="S139" i="110"/>
  <c r="U1002" i="109"/>
  <c r="W1651" i="109"/>
  <c r="S803" i="109"/>
  <c r="N612" i="109"/>
  <c r="S3091" i="109"/>
  <c r="W2599" i="109"/>
  <c r="T655" i="109"/>
  <c r="P3000" i="109"/>
  <c r="N1950" i="112"/>
  <c r="R3805" i="109"/>
  <c r="U3745" i="109"/>
  <c r="U961" i="109"/>
  <c r="T1694" i="109"/>
  <c r="R3503" i="109"/>
  <c r="P331" i="112"/>
  <c r="Q3487" i="109"/>
  <c r="Q635" i="109"/>
  <c r="X1704" i="109"/>
  <c r="S2978" i="109"/>
  <c r="U3152" i="109"/>
  <c r="W1990" i="109"/>
  <c r="X442" i="109"/>
  <c r="W740" i="109"/>
  <c r="X3876" i="109"/>
  <c r="O2439" i="112"/>
  <c r="N1127" i="109"/>
  <c r="V1318" i="109"/>
  <c r="W3035" i="109"/>
  <c r="P2619" i="112"/>
  <c r="Y3912" i="109"/>
  <c r="X3852" i="109"/>
  <c r="U1872" i="109"/>
  <c r="V1921" i="109"/>
  <c r="R2584" i="109"/>
  <c r="X860" i="109"/>
  <c r="R3098" i="109"/>
  <c r="O456" i="109"/>
  <c r="W3463" i="109"/>
  <c r="X1325" i="109"/>
  <c r="Y2787" i="109"/>
  <c r="O241" i="109"/>
  <c r="O3165" i="109"/>
  <c r="W1738" i="109"/>
  <c r="N3119" i="109"/>
  <c r="Q110" i="109"/>
  <c r="N1887" i="112"/>
  <c r="P110" i="109"/>
  <c r="Y1557" i="109"/>
  <c r="W2823" i="109"/>
  <c r="W2118" i="109"/>
  <c r="N3096" i="109"/>
  <c r="W3532" i="109"/>
  <c r="O840" i="109"/>
  <c r="N86" i="109"/>
  <c r="R980" i="109"/>
  <c r="J60" i="110"/>
  <c r="N1950" i="109"/>
  <c r="V3659" i="109"/>
  <c r="O815" i="112"/>
  <c r="K171" i="110"/>
  <c r="Q2745" i="109"/>
  <c r="N232" i="109"/>
  <c r="W617" i="109"/>
  <c r="X2215" i="109"/>
  <c r="V2928" i="109"/>
  <c r="Q1993" i="109"/>
  <c r="Q2702" i="112"/>
  <c r="Q3868" i="109"/>
  <c r="Q2244" i="112"/>
  <c r="W3882" i="109"/>
  <c r="N3912" i="109"/>
  <c r="W618" i="109"/>
  <c r="Y572" i="109"/>
  <c r="U548" i="109"/>
  <c r="O52" i="110"/>
  <c r="U2073" i="109"/>
  <c r="N1569" i="109"/>
  <c r="N2924" i="109"/>
  <c r="U2612" i="109"/>
  <c r="R3067" i="109"/>
  <c r="W2817" i="109"/>
  <c r="T905" i="109"/>
  <c r="O447" i="109"/>
  <c r="X971" i="109"/>
  <c r="Y4241" i="109"/>
  <c r="P2093" i="109"/>
  <c r="U899" i="109"/>
  <c r="Y2206" i="109"/>
  <c r="T495" i="109"/>
  <c r="Q1774" i="112"/>
  <c r="Y2807" i="109"/>
  <c r="Y610" i="109"/>
  <c r="Y1914" i="109"/>
  <c r="S2338" i="109"/>
  <c r="N1280" i="112"/>
  <c r="P1472" i="112"/>
  <c r="W3099" i="109"/>
  <c r="W2782" i="109"/>
  <c r="U3402" i="109"/>
  <c r="P421" i="109"/>
  <c r="O1555" i="109"/>
  <c r="Q1746" i="109"/>
  <c r="S2090" i="109"/>
  <c r="W1274" i="109"/>
  <c r="X131" i="109"/>
  <c r="Q3893" i="109"/>
  <c r="S1257" i="109"/>
  <c r="S1482" i="109"/>
  <c r="W2435" i="109"/>
  <c r="Z3217" i="109"/>
  <c r="O1723" i="109"/>
  <c r="Q2611" i="109"/>
  <c r="Y180" i="109"/>
  <c r="P1120" i="109"/>
  <c r="N4162" i="109"/>
  <c r="V940" i="109"/>
  <c r="N3432" i="109"/>
  <c r="U151" i="109"/>
  <c r="P2030" i="109"/>
  <c r="P4118" i="109"/>
  <c r="X2203" i="109"/>
  <c r="R906" i="109"/>
  <c r="U3383" i="109"/>
  <c r="W2929" i="109"/>
  <c r="S66" i="110"/>
  <c r="P171" i="110"/>
  <c r="S4113" i="109"/>
  <c r="Q2241" i="109"/>
  <c r="T3484" i="109"/>
  <c r="O82" i="109"/>
  <c r="V2465" i="109"/>
  <c r="N74" i="109"/>
  <c r="P1159" i="112"/>
  <c r="Q2235" i="109"/>
  <c r="W901" i="109"/>
  <c r="T1867" i="109"/>
  <c r="N1783" i="112"/>
  <c r="K167" i="110"/>
  <c r="O1981" i="109"/>
  <c r="P889" i="109"/>
  <c r="R2619" i="109"/>
  <c r="Y3449" i="109"/>
  <c r="V2580" i="109"/>
  <c r="P1034" i="112"/>
  <c r="Y4069" i="109"/>
  <c r="N2638" i="109"/>
  <c r="Q1238" i="109"/>
  <c r="S778" i="109"/>
  <c r="Q2086" i="112"/>
  <c r="P157" i="109"/>
  <c r="R2465" i="109"/>
  <c r="S832" i="109"/>
  <c r="O2931" i="109"/>
  <c r="V3818" i="109"/>
  <c r="W392" i="109"/>
  <c r="P159" i="109"/>
  <c r="Z2147" i="109"/>
  <c r="P759" i="109"/>
  <c r="V1542" i="109"/>
  <c r="P3560" i="109"/>
  <c r="O768" i="112"/>
  <c r="T199" i="109"/>
  <c r="W2396" i="109"/>
  <c r="T3538" i="109"/>
  <c r="U1012" i="109"/>
  <c r="S159" i="109"/>
  <c r="N3337" i="109"/>
  <c r="X3526" i="109"/>
  <c r="V1502" i="109"/>
  <c r="U3833" i="109"/>
  <c r="N2075" i="109"/>
  <c r="W1731" i="109"/>
  <c r="V3059" i="109"/>
  <c r="W396" i="109"/>
  <c r="S2341" i="109"/>
  <c r="P66" i="110"/>
  <c r="P1292" i="112"/>
  <c r="Y2380" i="109"/>
  <c r="S2205" i="109"/>
  <c r="V2292" i="109"/>
  <c r="U450" i="109"/>
  <c r="Y1957" i="109"/>
  <c r="T3440" i="109"/>
  <c r="S1478" i="109"/>
  <c r="X1949" i="109"/>
  <c r="Y4098" i="109"/>
  <c r="S2060" i="109"/>
  <c r="O2354" i="109"/>
  <c r="T2580" i="109"/>
  <c r="X3417" i="109"/>
  <c r="V3079" i="109"/>
  <c r="P2446" i="109"/>
  <c r="Q2948" i="109"/>
  <c r="S4206" i="109"/>
  <c r="O1035" i="112"/>
  <c r="Q278" i="112"/>
  <c r="X1201" i="109"/>
  <c r="R4025" i="109"/>
  <c r="V3765" i="109"/>
  <c r="R2938" i="109"/>
  <c r="Y2446" i="109"/>
  <c r="Y3418" i="109"/>
  <c r="U3047" i="109"/>
  <c r="R195" i="112"/>
  <c r="O1386" i="109"/>
  <c r="O4125" i="109"/>
  <c r="N2023" i="109"/>
  <c r="W3153" i="109"/>
  <c r="Q4102" i="109"/>
  <c r="P4257" i="109"/>
  <c r="Q487" i="112"/>
  <c r="P1559" i="112"/>
  <c r="Y417" i="109"/>
  <c r="T3395" i="109"/>
  <c r="U387" i="109"/>
  <c r="V3308" i="109"/>
  <c r="U4140" i="109"/>
  <c r="W2310" i="109"/>
  <c r="U3552" i="109"/>
  <c r="X1572" i="109"/>
  <c r="Y3885" i="109"/>
  <c r="S2811" i="109"/>
  <c r="O3734" i="109"/>
  <c r="Q1391" i="112"/>
  <c r="O2048" i="109"/>
  <c r="T1278" i="109"/>
  <c r="U475" i="109"/>
  <c r="Y2695" i="109"/>
  <c r="N1898" i="109"/>
  <c r="Q3920" i="109"/>
  <c r="X4156" i="109"/>
  <c r="T3852" i="109"/>
  <c r="P288" i="112"/>
  <c r="T3362" i="109"/>
  <c r="Q2949" i="109"/>
  <c r="Q1183" i="109"/>
  <c r="R9" i="109"/>
  <c r="Y203" i="109"/>
  <c r="R3796" i="109"/>
  <c r="S2972" i="109"/>
  <c r="X904" i="109"/>
  <c r="T3792" i="109"/>
  <c r="O64" i="110"/>
  <c r="Q840" i="109"/>
  <c r="X3487" i="109"/>
  <c r="V206" i="109"/>
  <c r="U1719" i="109"/>
  <c r="W3745" i="109"/>
  <c r="O3526" i="109"/>
  <c r="V3389" i="109"/>
  <c r="U103" i="109"/>
  <c r="U1366" i="109"/>
  <c r="N2384" i="112"/>
  <c r="W2297" i="109"/>
  <c r="U1668" i="109"/>
  <c r="P3458" i="109"/>
  <c r="U1323" i="109"/>
  <c r="R1245" i="109"/>
  <c r="Q1187" i="112"/>
  <c r="Q1981" i="109"/>
  <c r="V2776" i="109"/>
  <c r="R3092" i="109"/>
  <c r="P2328" i="109"/>
  <c r="P290" i="112"/>
  <c r="T29" i="109"/>
  <c r="O2722" i="109"/>
  <c r="Q3445" i="109"/>
  <c r="T96" i="110"/>
  <c r="Y1314" i="109"/>
  <c r="R3185" i="109"/>
  <c r="T423" i="109"/>
  <c r="P886" i="109"/>
  <c r="U1868" i="109"/>
  <c r="U286" i="109"/>
  <c r="P2331" i="109"/>
  <c r="S3812" i="109"/>
  <c r="P56" i="109"/>
  <c r="S2347" i="109"/>
  <c r="R1580" i="109"/>
  <c r="N2106" i="112"/>
  <c r="J138" i="110"/>
  <c r="N2420" i="109"/>
  <c r="O3149" i="109"/>
  <c r="Q3903" i="109"/>
  <c r="Q1973" i="109"/>
  <c r="Y1981" i="109"/>
  <c r="R619" i="109"/>
  <c r="Q3165" i="109"/>
  <c r="R524" i="109"/>
  <c r="Y1491" i="109"/>
  <c r="Y3128" i="109"/>
  <c r="Q1733" i="112"/>
  <c r="R3368" i="109"/>
  <c r="Q857" i="109"/>
  <c r="R2792" i="109"/>
  <c r="W126" i="109"/>
  <c r="W254" i="109"/>
  <c r="N562" i="109"/>
  <c r="O1293" i="109"/>
  <c r="R4060" i="109"/>
  <c r="Q2759" i="109"/>
  <c r="Q3168" i="109"/>
  <c r="T3305" i="109"/>
  <c r="Z3956" i="109"/>
  <c r="S535" i="109"/>
  <c r="P3119" i="109"/>
  <c r="V599" i="109"/>
  <c r="Q719" i="112"/>
  <c r="U2624" i="109"/>
  <c r="R4101" i="109"/>
  <c r="T3342" i="109"/>
  <c r="Q976" i="112"/>
  <c r="R4302" i="109"/>
  <c r="T1701" i="109"/>
  <c r="N2941" i="109"/>
  <c r="U1322" i="109"/>
  <c r="X3194" i="109"/>
  <c r="N1153" i="112"/>
  <c r="V1963" i="109"/>
  <c r="P1866" i="112"/>
  <c r="T4062" i="109"/>
  <c r="Q3660" i="109"/>
  <c r="P1625" i="109"/>
  <c r="R440" i="109"/>
  <c r="P1495" i="109"/>
  <c r="T2596" i="109"/>
  <c r="Q2733" i="109"/>
  <c r="N2254" i="112"/>
  <c r="P288" i="109"/>
  <c r="V3095" i="109"/>
  <c r="P2200" i="109"/>
  <c r="W4027" i="109"/>
  <c r="Y3823" i="109"/>
  <c r="O2592" i="109"/>
  <c r="N1156" i="109"/>
  <c r="W4101" i="109"/>
  <c r="N2624" i="109"/>
  <c r="N4249" i="109"/>
  <c r="V2276" i="109"/>
  <c r="V4294" i="109"/>
  <c r="X1105" i="109"/>
  <c r="W1611" i="109"/>
  <c r="V756" i="109"/>
  <c r="Y634" i="109"/>
  <c r="O2805" i="109"/>
  <c r="S3082" i="109"/>
  <c r="P225" i="109"/>
  <c r="T3045" i="109"/>
  <c r="O901" i="109"/>
  <c r="U428" i="109"/>
  <c r="O1840" i="109"/>
  <c r="O625" i="109"/>
  <c r="L4" i="110"/>
  <c r="X3088" i="109"/>
  <c r="Q2327" i="109"/>
  <c r="N642" i="109"/>
  <c r="P1363" i="109"/>
  <c r="O95" i="110"/>
  <c r="V421" i="109"/>
  <c r="Q45" i="109"/>
  <c r="P2811" i="109"/>
  <c r="P2663" i="109"/>
  <c r="U3746" i="109"/>
  <c r="N2664" i="112"/>
  <c r="Q216" i="109"/>
  <c r="P3768" i="109"/>
  <c r="S1485" i="109"/>
  <c r="N1984" i="109"/>
  <c r="V4106" i="109"/>
  <c r="S3503" i="109"/>
  <c r="N69" i="112"/>
  <c r="V3533" i="109"/>
  <c r="Q403" i="109"/>
  <c r="N4102" i="109"/>
  <c r="X4085" i="109"/>
  <c r="Q963" i="112"/>
  <c r="Y821" i="109"/>
  <c r="S2565" i="109"/>
  <c r="U1543" i="109"/>
  <c r="S1575" i="109"/>
  <c r="V1274" i="109"/>
  <c r="N892" i="109"/>
  <c r="O1144" i="109"/>
  <c r="X1648" i="109"/>
  <c r="S1688" i="109"/>
  <c r="O847" i="109"/>
  <c r="S2407" i="109"/>
  <c r="O15" i="109"/>
  <c r="Y3454" i="109"/>
  <c r="V540" i="109"/>
  <c r="N2437" i="109"/>
  <c r="N1705" i="109"/>
  <c r="Y3677" i="109"/>
  <c r="W3355" i="109"/>
  <c r="O844" i="112"/>
  <c r="S1513" i="109"/>
  <c r="R1178" i="109"/>
  <c r="S4025" i="109"/>
  <c r="Q183" i="109"/>
  <c r="X223" i="109"/>
  <c r="U2389" i="109"/>
  <c r="Q3054" i="109"/>
  <c r="V2701" i="109"/>
  <c r="O2251" i="109"/>
  <c r="Q2314" i="112"/>
  <c r="T2331" i="109"/>
  <c r="P2044" i="109"/>
  <c r="U2465" i="109"/>
  <c r="Q459" i="109"/>
  <c r="Y2802" i="109"/>
  <c r="V2828" i="109"/>
  <c r="U1645" i="109"/>
  <c r="O3193" i="109"/>
  <c r="S2460" i="109"/>
  <c r="O4179" i="109"/>
  <c r="P609" i="109"/>
  <c r="V1950" i="109"/>
  <c r="X36" i="109"/>
  <c r="Q853" i="112"/>
  <c r="O2703" i="109"/>
  <c r="O3657" i="109"/>
  <c r="Q3818" i="109"/>
  <c r="T2726" i="109"/>
  <c r="W3009" i="109"/>
  <c r="R3069" i="109"/>
  <c r="S1718" i="109"/>
  <c r="Y2784" i="109"/>
  <c r="P832" i="109"/>
  <c r="U1299" i="109"/>
  <c r="Y3326" i="109"/>
  <c r="X3787" i="109"/>
  <c r="Q2956" i="109"/>
  <c r="W2403" i="109"/>
  <c r="S63" i="110"/>
  <c r="P2716" i="109"/>
  <c r="S1654" i="109"/>
  <c r="T547" i="109"/>
  <c r="X3816" i="109"/>
  <c r="Q2352" i="112"/>
  <c r="X2380" i="109"/>
  <c r="U1916" i="109"/>
  <c r="Q3425" i="109"/>
  <c r="N2242" i="109"/>
  <c r="Y2117" i="109"/>
  <c r="P3933" i="109"/>
  <c r="W834" i="109"/>
  <c r="P3063" i="109"/>
  <c r="N3467" i="109"/>
  <c r="Q1913" i="109"/>
  <c r="N950" i="109"/>
  <c r="U51" i="110"/>
  <c r="R2784" i="109"/>
  <c r="Q1335" i="109"/>
  <c r="V1548" i="109"/>
  <c r="P1485" i="109"/>
  <c r="R4154" i="109"/>
  <c r="N4305" i="109"/>
  <c r="P907" i="109"/>
  <c r="N1519" i="109"/>
  <c r="R3054" i="109"/>
  <c r="Y4286" i="109"/>
  <c r="R945" i="109"/>
  <c r="P1948" i="109"/>
  <c r="T14" i="109"/>
  <c r="P962" i="109"/>
  <c r="T271" i="109"/>
  <c r="S3358" i="109"/>
  <c r="P3062" i="109"/>
  <c r="Q3033" i="109"/>
  <c r="V2750" i="109"/>
  <c r="P4146" i="109"/>
  <c r="V3074" i="109"/>
  <c r="U1861" i="109"/>
  <c r="Q1019" i="112"/>
  <c r="V1138" i="109"/>
  <c r="O1966" i="109"/>
  <c r="V3082" i="109"/>
  <c r="W621" i="109"/>
  <c r="Q2657" i="109"/>
  <c r="U3324" i="109"/>
  <c r="T78" i="110"/>
  <c r="X2246" i="109"/>
  <c r="O1399" i="112"/>
  <c r="S2842" i="109"/>
  <c r="N4235" i="109"/>
  <c r="Q117" i="112"/>
  <c r="S1276" i="109"/>
  <c r="P821" i="109"/>
  <c r="N2103" i="112"/>
  <c r="U3826" i="109"/>
  <c r="Y1926" i="109"/>
  <c r="N1498" i="109"/>
  <c r="N44" i="109"/>
  <c r="U1218" i="109"/>
  <c r="P3369" i="109"/>
  <c r="P1923" i="109"/>
  <c r="O826" i="112"/>
  <c r="X1209" i="109"/>
  <c r="R121" i="109"/>
  <c r="R1724" i="109"/>
  <c r="T2363" i="109"/>
  <c r="O799" i="109"/>
  <c r="S106" i="110"/>
  <c r="U30" i="109"/>
  <c r="P179" i="112"/>
  <c r="Q3347" i="109"/>
  <c r="R2754" i="109"/>
  <c r="X2011" i="109"/>
  <c r="W3143" i="109"/>
  <c r="V2001" i="109"/>
  <c r="Z720" i="109"/>
  <c r="S87" i="109"/>
  <c r="R2069" i="109"/>
  <c r="W1120" i="109"/>
  <c r="Q2592" i="109"/>
  <c r="S3835" i="109"/>
  <c r="Q1102" i="109"/>
  <c r="Q43" i="112"/>
  <c r="R2422" i="109"/>
  <c r="P160" i="109"/>
  <c r="P614" i="112"/>
  <c r="P3550" i="109"/>
  <c r="X1848" i="109"/>
  <c r="V1549" i="109"/>
  <c r="U3652" i="109"/>
  <c r="O1870" i="109"/>
  <c r="W1948" i="109"/>
  <c r="R4240" i="109"/>
  <c r="Q1597" i="109"/>
  <c r="S2946" i="109"/>
  <c r="W557" i="109"/>
  <c r="P2646" i="109"/>
  <c r="N545" i="112"/>
  <c r="R1619" i="109"/>
  <c r="L44" i="113"/>
  <c r="Y2790" i="109"/>
  <c r="N19" i="112"/>
  <c r="Q1935" i="109"/>
  <c r="P1651" i="109"/>
  <c r="R1568" i="109"/>
  <c r="Y525" i="109"/>
  <c r="O1291" i="109"/>
  <c r="V4223" i="109"/>
  <c r="O1758" i="112"/>
  <c r="V2588" i="109"/>
  <c r="R1263" i="109"/>
  <c r="X232" i="109"/>
  <c r="U1686" i="109"/>
  <c r="N4243" i="109"/>
  <c r="S1131" i="109"/>
  <c r="O494" i="109"/>
  <c r="O4303" i="109"/>
  <c r="M113" i="110"/>
  <c r="V1131" i="109"/>
  <c r="T78" i="109"/>
  <c r="S1879" i="109"/>
  <c r="N2323" i="109"/>
  <c r="N80" i="110"/>
  <c r="N751" i="109"/>
  <c r="Y3190" i="109"/>
  <c r="Y148" i="109"/>
  <c r="U3187" i="109"/>
  <c r="P2630" i="109"/>
  <c r="V1251" i="109"/>
  <c r="O1206" i="109"/>
  <c r="V3377" i="109"/>
  <c r="T739" i="109"/>
  <c r="S69" i="109"/>
  <c r="Z4005" i="109"/>
  <c r="U92" i="110"/>
  <c r="Y1714" i="109"/>
  <c r="O4200" i="109"/>
  <c r="W3511" i="109"/>
  <c r="P957" i="109"/>
  <c r="Y2203" i="109"/>
  <c r="S102" i="109"/>
  <c r="O3883" i="109"/>
  <c r="X2346" i="109"/>
  <c r="P520" i="109"/>
  <c r="O3122" i="109"/>
  <c r="V2796" i="109"/>
  <c r="Y568" i="109"/>
  <c r="W1381" i="109"/>
  <c r="S198" i="109"/>
  <c r="W941" i="109"/>
  <c r="N543" i="109"/>
  <c r="V2008" i="109"/>
  <c r="R4183" i="109"/>
  <c r="X4209" i="109"/>
  <c r="Q4244" i="109"/>
  <c r="S3190" i="109"/>
  <c r="T3399" i="109"/>
  <c r="U2261" i="109"/>
  <c r="U3689" i="109"/>
  <c r="Y2618" i="109"/>
  <c r="W1864" i="109"/>
  <c r="N2182" i="112"/>
  <c r="V3672" i="109"/>
  <c r="P1237" i="112"/>
  <c r="W1108" i="109"/>
  <c r="Z2172" i="109"/>
  <c r="P1005" i="109"/>
  <c r="Y2573" i="109"/>
  <c r="S1160" i="109"/>
  <c r="R192" i="112"/>
  <c r="J43" i="110"/>
  <c r="T1873" i="109"/>
  <c r="Q1687" i="109"/>
  <c r="N1520" i="109"/>
  <c r="P1880" i="109"/>
  <c r="Q4110" i="109"/>
  <c r="O4095" i="109"/>
  <c r="V56" i="109"/>
  <c r="P3015" i="109"/>
  <c r="N1941" i="109"/>
  <c r="Y866" i="109"/>
  <c r="R3396" i="109"/>
  <c r="T1251" i="109"/>
  <c r="Q170" i="110"/>
  <c r="Q2655" i="109"/>
  <c r="N568" i="112"/>
  <c r="P1190" i="112"/>
  <c r="M117" i="113"/>
  <c r="N1171" i="109"/>
  <c r="R372" i="109"/>
  <c r="R2224" i="109"/>
  <c r="S916" i="109"/>
  <c r="Q1684" i="109"/>
  <c r="W2997" i="109"/>
  <c r="W3752" i="109"/>
  <c r="Q559" i="109"/>
  <c r="Y4220" i="109"/>
  <c r="P322" i="112"/>
  <c r="Y3858" i="109"/>
  <c r="R1864" i="109"/>
  <c r="Q992" i="112"/>
  <c r="S1959" i="109"/>
  <c r="N2976" i="109"/>
  <c r="T2248" i="109"/>
  <c r="U2387" i="109"/>
  <c r="P3409" i="109"/>
  <c r="T1859" i="109"/>
  <c r="Y2209" i="109"/>
  <c r="V4072" i="109"/>
  <c r="S2358" i="109"/>
  <c r="K3" i="110"/>
  <c r="Y3383" i="109"/>
  <c r="Q1710" i="112"/>
  <c r="Q3919" i="109"/>
  <c r="R4097" i="109"/>
  <c r="Y2071" i="109"/>
  <c r="R2682" i="109"/>
  <c r="Y262" i="109"/>
  <c r="Y1116" i="109"/>
  <c r="Q2081" i="109"/>
  <c r="S1862" i="109"/>
  <c r="P109" i="109"/>
  <c r="U1117" i="109"/>
  <c r="Q551" i="109"/>
  <c r="Z2494" i="109"/>
  <c r="P433" i="109"/>
  <c r="T923" i="109"/>
  <c r="U3211" i="109"/>
  <c r="Q274" i="109"/>
  <c r="V2012" i="109"/>
  <c r="N3921" i="109"/>
  <c r="U3807" i="109"/>
  <c r="R651" i="112"/>
  <c r="S1570" i="109"/>
  <c r="V3542" i="109"/>
  <c r="O2562" i="112"/>
  <c r="T1366" i="109"/>
  <c r="X1383" i="109"/>
  <c r="N2369" i="112"/>
  <c r="X2057" i="109"/>
  <c r="Y86" i="109"/>
  <c r="U2743" i="109"/>
  <c r="R1665" i="109"/>
  <c r="O4217" i="109"/>
  <c r="T431" i="109"/>
  <c r="P1956" i="109"/>
  <c r="S2678" i="109"/>
  <c r="O1957" i="109"/>
  <c r="P1967" i="109"/>
  <c r="Q1993" i="112"/>
  <c r="Y1642" i="109"/>
  <c r="R1597" i="109"/>
  <c r="Q2935" i="109"/>
  <c r="U3345" i="109"/>
  <c r="Y608" i="109"/>
  <c r="P3468" i="109"/>
  <c r="Y1684" i="109"/>
  <c r="U94" i="110"/>
  <c r="S1278" i="109"/>
  <c r="O2433" i="109"/>
  <c r="W1536" i="109"/>
  <c r="N1099" i="109"/>
  <c r="Y4113" i="109"/>
  <c r="S889" i="109"/>
  <c r="P1215" i="109"/>
  <c r="O2794" i="109"/>
  <c r="S1963" i="109"/>
  <c r="Y3356" i="109"/>
  <c r="N3906" i="109"/>
  <c r="R545" i="109"/>
  <c r="Z1057" i="109"/>
  <c r="Q4144" i="109"/>
  <c r="S3802" i="109"/>
  <c r="O3383" i="109"/>
  <c r="P1050" i="112"/>
  <c r="X636" i="109"/>
  <c r="Q3091" i="109"/>
  <c r="N2641" i="109"/>
  <c r="U2091" i="109"/>
  <c r="Y1518" i="109"/>
  <c r="U3029" i="109"/>
  <c r="V1978" i="109"/>
  <c r="P1831" i="109"/>
  <c r="N1735" i="109"/>
  <c r="N1719" i="109"/>
  <c r="U1335" i="109"/>
  <c r="N3743" i="109"/>
  <c r="N549" i="112"/>
  <c r="V83" i="109"/>
  <c r="X926" i="109"/>
  <c r="Q4230" i="109"/>
  <c r="V1261" i="109"/>
  <c r="P1133" i="109"/>
  <c r="Y3872" i="109"/>
  <c r="W3091" i="109"/>
  <c r="Q392" i="109"/>
  <c r="Y1688" i="109"/>
  <c r="X181" i="109"/>
  <c r="O2310" i="109"/>
  <c r="Z1455" i="109"/>
  <c r="N1251" i="112"/>
  <c r="V3290" i="109"/>
  <c r="S540" i="109"/>
  <c r="V914" i="109"/>
  <c r="P275" i="109"/>
  <c r="O3424" i="109"/>
  <c r="P1320" i="112"/>
  <c r="O3189" i="109"/>
  <c r="T4028" i="109"/>
  <c r="S1005" i="109"/>
  <c r="R2027" i="109"/>
  <c r="P2941" i="109"/>
  <c r="N206" i="109"/>
  <c r="W1704" i="109"/>
  <c r="U3663" i="109"/>
  <c r="Y3291" i="109"/>
  <c r="P621" i="109"/>
  <c r="R3826" i="109"/>
  <c r="N2072" i="112"/>
  <c r="V816" i="109"/>
  <c r="R27" i="109"/>
  <c r="W828" i="109"/>
  <c r="Q2943" i="109"/>
  <c r="X3127" i="109"/>
  <c r="T1132" i="109"/>
  <c r="W971" i="109"/>
  <c r="O1540" i="109"/>
  <c r="T2319" i="109"/>
  <c r="Z1085" i="109"/>
  <c r="Y3049" i="109"/>
  <c r="W811" i="109"/>
  <c r="V2404" i="109"/>
  <c r="P1861" i="109"/>
  <c r="V812" i="109"/>
  <c r="O306" i="112"/>
  <c r="S1103" i="109"/>
  <c r="U3529" i="109"/>
  <c r="V2448" i="109"/>
  <c r="N1972" i="109"/>
  <c r="P1273" i="109"/>
  <c r="R3120" i="109"/>
  <c r="N3943" i="109"/>
  <c r="X2422" i="109"/>
  <c r="N577" i="109"/>
  <c r="R2612" i="109"/>
  <c r="N1300" i="112"/>
  <c r="P562" i="112"/>
  <c r="R2471" i="109"/>
  <c r="O992" i="112"/>
  <c r="V1314" i="109"/>
  <c r="P4259" i="109"/>
  <c r="N1462" i="109"/>
  <c r="P449" i="109"/>
  <c r="Z4321" i="109"/>
  <c r="Y2799" i="109"/>
  <c r="U1327" i="109"/>
  <c r="N729" i="112"/>
  <c r="T2206" i="109"/>
  <c r="N257" i="112"/>
  <c r="N1171" i="112"/>
  <c r="W4161" i="109"/>
  <c r="W1668" i="109"/>
  <c r="Q110" i="110"/>
  <c r="P2942" i="109"/>
  <c r="W2336" i="109"/>
  <c r="N111" i="110"/>
  <c r="V2949" i="109"/>
  <c r="O1509" i="109"/>
  <c r="K174" i="110"/>
  <c r="W2218" i="109"/>
  <c r="Q1209" i="109"/>
  <c r="W2054" i="109"/>
  <c r="P2728" i="109"/>
  <c r="Y3118" i="109"/>
  <c r="W1297" i="109"/>
  <c r="N2362" i="112"/>
  <c r="P419" i="109"/>
  <c r="X2580" i="109"/>
  <c r="P3106" i="109"/>
  <c r="O2844" i="109"/>
  <c r="P2247" i="109"/>
  <c r="O3495" i="109"/>
  <c r="Q1606" i="109"/>
  <c r="U901" i="109"/>
  <c r="R952" i="109"/>
  <c r="X3918" i="109"/>
  <c r="Y1376" i="109"/>
  <c r="Z332" i="109"/>
  <c r="N4053" i="109"/>
  <c r="U4282" i="109"/>
  <c r="P3371" i="109"/>
  <c r="Z2913" i="109"/>
  <c r="N340" i="112"/>
  <c r="X3094" i="109"/>
  <c r="T2796" i="109"/>
  <c r="T2657" i="109"/>
  <c r="V3834" i="109"/>
  <c r="T3070" i="109"/>
  <c r="Z1817" i="109"/>
  <c r="V3395" i="109"/>
  <c r="R501" i="109"/>
  <c r="O3891" i="109"/>
  <c r="Y3093" i="109"/>
  <c r="Q3497" i="109"/>
  <c r="N3388" i="109"/>
  <c r="R483" i="109"/>
  <c r="K38" i="110"/>
  <c r="X2436" i="109"/>
  <c r="S3341" i="109"/>
  <c r="N2097" i="112"/>
  <c r="S4233" i="109"/>
  <c r="K90" i="110"/>
  <c r="Z3605" i="109"/>
  <c r="W1255" i="109"/>
  <c r="Q3109" i="109"/>
  <c r="P3140" i="109"/>
  <c r="O2690" i="109"/>
  <c r="U4271" i="109"/>
  <c r="T3383" i="109"/>
  <c r="S4174" i="109"/>
  <c r="N3405" i="109"/>
  <c r="R419" i="112"/>
  <c r="P238" i="112"/>
  <c r="S1120" i="109"/>
  <c r="Q1867" i="109"/>
  <c r="W1942" i="109"/>
  <c r="Q1875" i="109"/>
  <c r="U2050" i="109"/>
  <c r="Q477" i="112"/>
  <c r="X3156" i="109"/>
  <c r="O110" i="109"/>
  <c r="V182" i="109"/>
  <c r="O1062" i="112"/>
  <c r="Y1125" i="109"/>
  <c r="R898" i="109"/>
  <c r="T2253" i="109"/>
  <c r="T2309" i="109"/>
  <c r="T3204" i="109"/>
  <c r="O640" i="109"/>
  <c r="P1401" i="112"/>
  <c r="Q819" i="109"/>
  <c r="N84" i="112"/>
  <c r="S2346" i="109"/>
  <c r="P278" i="109"/>
  <c r="T4145" i="109"/>
  <c r="P1428" i="112"/>
  <c r="N1309" i="112"/>
  <c r="N156" i="110"/>
  <c r="T2815" i="109"/>
  <c r="N1206" i="109"/>
  <c r="Q2100" i="109"/>
  <c r="P150" i="112"/>
  <c r="W4250" i="109"/>
  <c r="Q2799" i="109"/>
  <c r="X3327" i="109"/>
  <c r="W29" i="109"/>
  <c r="O1883" i="112"/>
  <c r="R2516" i="112"/>
  <c r="R2076" i="109"/>
  <c r="N920" i="109"/>
  <c r="X3210" i="109"/>
  <c r="X3136" i="109"/>
  <c r="P1744" i="112"/>
  <c r="V17" i="109"/>
  <c r="O3006" i="109"/>
  <c r="V3460" i="109"/>
  <c r="V2473" i="109"/>
  <c r="T1017" i="109"/>
  <c r="K138" i="113"/>
  <c r="R2942" i="109"/>
  <c r="W1130" i="109"/>
  <c r="W1863" i="109"/>
  <c r="X4231" i="109"/>
  <c r="Y3506" i="109"/>
  <c r="O168" i="112"/>
  <c r="P1878" i="112"/>
  <c r="Q3536" i="109"/>
  <c r="Y952" i="109"/>
  <c r="Y2603" i="109"/>
  <c r="Q2796" i="109"/>
  <c r="N463" i="109"/>
  <c r="X2966" i="109"/>
  <c r="O218" i="109"/>
  <c r="U2227" i="109"/>
  <c r="S370" i="109"/>
  <c r="V1545" i="109"/>
  <c r="L26" i="110"/>
  <c r="L111" i="113"/>
  <c r="O3161" i="109"/>
  <c r="T396" i="109"/>
  <c r="W1245" i="109"/>
  <c r="Q2396" i="112"/>
  <c r="U3841" i="109"/>
  <c r="S3013" i="109"/>
  <c r="Q417" i="109"/>
  <c r="O2565" i="109"/>
  <c r="R900" i="109"/>
  <c r="R3529" i="109"/>
  <c r="S2049" i="109"/>
  <c r="W3288" i="109"/>
  <c r="R156" i="109"/>
  <c r="S225" i="109"/>
  <c r="X2581" i="109"/>
  <c r="N1632" i="109"/>
  <c r="T114" i="109"/>
  <c r="Q3691" i="109"/>
  <c r="X458" i="109"/>
  <c r="X3675" i="109"/>
  <c r="S3329" i="109"/>
  <c r="P1950" i="109"/>
  <c r="Y1258" i="109"/>
  <c r="Q3806" i="109"/>
  <c r="V3102" i="109"/>
  <c r="T2006" i="109"/>
  <c r="X3750" i="109"/>
  <c r="W4248" i="109"/>
  <c r="X1846" i="109"/>
  <c r="R391" i="109"/>
  <c r="W2786" i="109"/>
  <c r="O245" i="112"/>
  <c r="Q2660" i="112"/>
  <c r="O1218" i="112"/>
  <c r="R3923" i="109"/>
  <c r="N2401" i="109"/>
  <c r="R3894" i="109"/>
  <c r="N96" i="110"/>
  <c r="N4216" i="109"/>
  <c r="T241" i="109"/>
  <c r="Z2869" i="109"/>
  <c r="Y816" i="109"/>
  <c r="S1210" i="109"/>
  <c r="S2803" i="109"/>
  <c r="Q393" i="109"/>
  <c r="O1688" i="109"/>
  <c r="P1554" i="109"/>
  <c r="R86" i="109"/>
  <c r="Q2229" i="109"/>
  <c r="Y2368" i="109"/>
  <c r="P1282" i="112"/>
  <c r="U2682" i="109"/>
  <c r="Q152" i="112"/>
  <c r="S3892" i="109"/>
  <c r="R52" i="109"/>
  <c r="S3870" i="109"/>
  <c r="V1150" i="109"/>
  <c r="P1184" i="112"/>
  <c r="N765" i="112"/>
  <c r="T2038" i="109"/>
  <c r="V432" i="109"/>
  <c r="Q362" i="112"/>
  <c r="Y1567" i="109"/>
  <c r="Z1435" i="109"/>
  <c r="Q750" i="112"/>
  <c r="L145" i="110"/>
  <c r="R1988" i="109"/>
  <c r="N3559" i="109"/>
  <c r="X1997" i="109"/>
  <c r="O224" i="109"/>
  <c r="V1641" i="109"/>
  <c r="P3420" i="109"/>
  <c r="U4057" i="109"/>
  <c r="W1486" i="109"/>
  <c r="L174" i="110"/>
  <c r="Q3696" i="109"/>
  <c r="Z1796" i="109"/>
  <c r="X820" i="109"/>
  <c r="R3183" i="109"/>
  <c r="P68" i="109"/>
  <c r="W4087" i="109"/>
  <c r="U1704" i="109"/>
  <c r="Q172" i="109"/>
  <c r="N963" i="112"/>
  <c r="R4162" i="109"/>
  <c r="X2067" i="109"/>
  <c r="W2846" i="109"/>
  <c r="V4064" i="109"/>
  <c r="O4159" i="109"/>
  <c r="O288" i="112"/>
  <c r="W1488" i="109"/>
  <c r="R85" i="110"/>
  <c r="X3168" i="109"/>
  <c r="T4260" i="109"/>
  <c r="P8" i="109"/>
  <c r="T1527" i="109"/>
  <c r="S3853" i="109"/>
  <c r="R2073" i="109"/>
  <c r="L99" i="113"/>
  <c r="R4140" i="109"/>
  <c r="O3080" i="109"/>
  <c r="T3055" i="109"/>
  <c r="N2293" i="109"/>
  <c r="V606" i="109"/>
  <c r="S532" i="109"/>
  <c r="O2677" i="109"/>
  <c r="W840" i="109"/>
  <c r="P760" i="112"/>
  <c r="X524" i="109"/>
  <c r="T2593" i="109"/>
  <c r="R3346" i="109"/>
  <c r="U2787" i="109"/>
  <c r="U1355" i="109"/>
  <c r="R969" i="109"/>
  <c r="Q67" i="110"/>
  <c r="N2055" i="109"/>
  <c r="R62" i="109"/>
  <c r="T2046" i="109"/>
  <c r="N3774" i="109"/>
  <c r="O296" i="112"/>
  <c r="W1303" i="109"/>
  <c r="T3558" i="109"/>
  <c r="N4025" i="109"/>
  <c r="Q32" i="110"/>
  <c r="P978" i="109"/>
  <c r="P749" i="109"/>
  <c r="O40" i="112"/>
  <c r="R1120" i="109"/>
  <c r="Y459" i="109"/>
  <c r="S883" i="109"/>
  <c r="U3715" i="109"/>
  <c r="W1287" i="109"/>
  <c r="X596" i="109"/>
  <c r="O3377" i="109"/>
  <c r="V3769" i="109"/>
  <c r="N327" i="112"/>
  <c r="V2230" i="109"/>
  <c r="N33" i="109"/>
  <c r="T1273" i="109"/>
  <c r="W4046" i="109"/>
  <c r="P6" i="110"/>
  <c r="S3485" i="109"/>
  <c r="P2425" i="109"/>
  <c r="X402" i="109"/>
  <c r="P1349" i="109"/>
  <c r="Y1124" i="109"/>
  <c r="O488" i="112"/>
  <c r="Y768" i="109"/>
  <c r="S1147" i="109"/>
  <c r="V959" i="109"/>
  <c r="N1187" i="109"/>
  <c r="Q1245" i="109"/>
  <c r="R1478" i="109"/>
  <c r="T1751" i="109"/>
  <c r="P2754" i="109"/>
  <c r="Z2889" i="109"/>
  <c r="N1249" i="109"/>
  <c r="S3334" i="109"/>
  <c r="Z3216" i="109"/>
  <c r="P3072" i="109"/>
  <c r="P2933" i="109"/>
  <c r="Z2178" i="109"/>
  <c r="V1023" i="109"/>
  <c r="J28" i="110"/>
  <c r="S3120" i="109"/>
  <c r="O435" i="109"/>
  <c r="Y3365" i="109"/>
  <c r="P4074" i="109"/>
  <c r="O2593" i="112"/>
  <c r="Y3891" i="109"/>
  <c r="W1743" i="109"/>
  <c r="O1557" i="112"/>
  <c r="T2791" i="109"/>
  <c r="Y1132" i="109"/>
  <c r="Q2022" i="112"/>
  <c r="R1900" i="109"/>
  <c r="V1591" i="109"/>
  <c r="R2835" i="109"/>
  <c r="X2807" i="109"/>
  <c r="V752" i="109"/>
  <c r="R2325" i="109"/>
  <c r="R1333" i="109"/>
  <c r="S2395" i="109"/>
  <c r="U2786" i="109"/>
  <c r="X3716" i="109"/>
  <c r="X378" i="109"/>
  <c r="Q2965" i="109"/>
  <c r="M110" i="110"/>
  <c r="M81" i="110"/>
  <c r="V2066" i="109"/>
  <c r="O1713" i="109"/>
  <c r="J141" i="110"/>
  <c r="S1737" i="109"/>
  <c r="R3487" i="109"/>
  <c r="U1694" i="109"/>
  <c r="N2324" i="109"/>
  <c r="W1558" i="109"/>
  <c r="Y3682" i="109"/>
  <c r="X1716" i="109"/>
  <c r="U1709" i="109"/>
  <c r="V3196" i="109"/>
  <c r="R2311" i="109"/>
  <c r="R2296" i="109"/>
  <c r="X3453" i="109"/>
  <c r="W1905" i="109"/>
  <c r="O382" i="112"/>
  <c r="Y2280" i="109"/>
  <c r="V740" i="109"/>
  <c r="V1222" i="109"/>
  <c r="W275" i="109"/>
  <c r="N796" i="109"/>
  <c r="O3533" i="109"/>
  <c r="U3817" i="109"/>
  <c r="N3697" i="109"/>
  <c r="O59" i="109"/>
  <c r="W4152" i="109"/>
  <c r="O3896" i="109"/>
  <c r="N3817" i="109"/>
  <c r="U3107" i="109"/>
  <c r="U2278" i="109"/>
  <c r="Y1512" i="109"/>
  <c r="N3103" i="109"/>
  <c r="X198" i="109"/>
  <c r="V3419" i="109"/>
  <c r="P1635" i="109"/>
  <c r="P1838" i="109"/>
  <c r="Q935" i="112"/>
  <c r="O3787" i="109"/>
  <c r="N2789" i="109"/>
  <c r="S1148" i="109"/>
  <c r="T1653" i="109"/>
  <c r="P2324" i="109"/>
  <c r="W3059" i="109"/>
  <c r="O642" i="109"/>
  <c r="N3894" i="109"/>
  <c r="V1892" i="109"/>
  <c r="V3431" i="109"/>
  <c r="U537" i="109"/>
  <c r="P34" i="110"/>
  <c r="N1889" i="112"/>
  <c r="P503" i="112"/>
  <c r="U884" i="109"/>
  <c r="T71" i="109"/>
  <c r="X536" i="109"/>
  <c r="O4269" i="109"/>
  <c r="Q2" i="109"/>
  <c r="O498" i="109"/>
  <c r="T1485" i="109"/>
  <c r="T1907" i="109"/>
  <c r="Z1037" i="109"/>
  <c r="Z1419" i="109"/>
  <c r="V1531" i="109"/>
  <c r="Y265" i="109"/>
  <c r="S3796" i="109"/>
  <c r="V3076" i="109"/>
  <c r="T3061" i="109"/>
  <c r="T1313" i="109"/>
  <c r="Q3371" i="109"/>
  <c r="Q445" i="109"/>
  <c r="Q1568" i="109"/>
  <c r="O3547" i="109"/>
  <c r="N576" i="112"/>
  <c r="P2436" i="112"/>
  <c r="X3483" i="109"/>
  <c r="N2335" i="112"/>
  <c r="P2111" i="109"/>
  <c r="X1109" i="109"/>
  <c r="Q2106" i="112"/>
  <c r="U3456" i="109"/>
  <c r="T2005" i="109"/>
  <c r="J166" i="110"/>
  <c r="W1833" i="109"/>
  <c r="R15" i="110"/>
  <c r="X3571" i="109"/>
  <c r="X1546" i="109"/>
  <c r="W3543" i="109"/>
  <c r="Q4117" i="109"/>
  <c r="U2601" i="109"/>
  <c r="N1350" i="109"/>
  <c r="Q993" i="109"/>
  <c r="O4043" i="109"/>
  <c r="T2000" i="109"/>
  <c r="S3006" i="109"/>
  <c r="N60" i="109"/>
  <c r="N87" i="112"/>
  <c r="Y3006" i="109"/>
  <c r="W461" i="109"/>
  <c r="N2067" i="109"/>
  <c r="R645" i="109"/>
  <c r="O612" i="112"/>
  <c r="P535" i="109"/>
  <c r="P705" i="112"/>
  <c r="O2698" i="109"/>
  <c r="Y1730" i="109"/>
  <c r="X2200" i="109"/>
  <c r="U1614" i="109"/>
  <c r="P4218" i="109"/>
  <c r="X3934" i="109"/>
  <c r="X979" i="109"/>
  <c r="X846" i="109"/>
  <c r="P752" i="109"/>
  <c r="R1270" i="109"/>
  <c r="U556" i="109"/>
  <c r="Y1918" i="109"/>
  <c r="N586" i="112"/>
  <c r="S1607" i="109"/>
  <c r="T1161" i="109"/>
  <c r="O2550" i="112"/>
  <c r="T3856" i="109"/>
  <c r="O31" i="112"/>
  <c r="P2317" i="112"/>
  <c r="X2031" i="109"/>
  <c r="U4217" i="109"/>
  <c r="N4215" i="109"/>
  <c r="O3158" i="109"/>
  <c r="P26" i="112"/>
  <c r="N1986" i="109"/>
  <c r="Y1551" i="109"/>
  <c r="Y499" i="109"/>
  <c r="N2347" i="109"/>
  <c r="P529" i="109"/>
  <c r="S6" i="110"/>
  <c r="U1984" i="109"/>
  <c r="O74" i="112"/>
  <c r="V4285" i="109"/>
  <c r="V2665" i="109"/>
  <c r="S3168" i="109"/>
  <c r="U3088" i="109"/>
  <c r="P1222" i="112"/>
  <c r="S2942" i="109"/>
  <c r="P2363" i="109"/>
  <c r="T3151" i="109"/>
  <c r="V1172" i="109"/>
  <c r="R3891" i="109"/>
  <c r="N2078" i="109"/>
  <c r="U173" i="109"/>
  <c r="U1662" i="109"/>
  <c r="L143" i="110"/>
  <c r="X4076" i="109"/>
  <c r="S884" i="109"/>
  <c r="X1115" i="109"/>
  <c r="O116" i="109"/>
  <c r="W217" i="109"/>
  <c r="T461" i="109"/>
  <c r="V1661" i="109"/>
  <c r="U3057" i="109"/>
  <c r="N3138" i="109"/>
  <c r="X2782" i="109"/>
  <c r="V4156" i="109"/>
  <c r="Y3460" i="109"/>
  <c r="U787" i="109"/>
  <c r="T288" i="109"/>
  <c r="V1626" i="109"/>
  <c r="R1986" i="109"/>
  <c r="N154" i="109"/>
  <c r="S2058" i="109"/>
  <c r="Y3855" i="109"/>
  <c r="P3872" i="109"/>
  <c r="O7" i="109"/>
  <c r="U2383" i="109"/>
  <c r="R744" i="109"/>
  <c r="R127" i="110"/>
  <c r="V258" i="109"/>
  <c r="U3879" i="109"/>
  <c r="Y3879" i="109"/>
  <c r="X3148" i="109"/>
  <c r="P855" i="109"/>
  <c r="P168" i="110"/>
  <c r="Q4121" i="109"/>
  <c r="V102" i="109"/>
  <c r="P3841" i="109"/>
  <c r="S988" i="109"/>
  <c r="O1135" i="109"/>
  <c r="Y3041" i="109"/>
  <c r="T2388" i="109"/>
  <c r="U1727" i="109"/>
  <c r="N3833" i="109"/>
  <c r="W597" i="109"/>
  <c r="X1247" i="109"/>
  <c r="S2930" i="109"/>
  <c r="R430" i="109"/>
  <c r="R1192" i="109"/>
  <c r="Z1822" i="109"/>
  <c r="Q1482" i="109"/>
  <c r="Z3274" i="109"/>
  <c r="R3431" i="109"/>
  <c r="P2178" i="112"/>
  <c r="S928" i="109"/>
  <c r="R168" i="109"/>
  <c r="X461" i="109"/>
  <c r="W3159" i="109"/>
  <c r="P4226" i="109"/>
  <c r="N3652" i="109"/>
  <c r="R2560" i="109"/>
  <c r="Y1850" i="109"/>
  <c r="R1338" i="109"/>
  <c r="W1591" i="109"/>
  <c r="V2577" i="109"/>
  <c r="X1700" i="109"/>
  <c r="S3885" i="109"/>
  <c r="P55" i="109"/>
  <c r="Y2335" i="109"/>
  <c r="S649" i="109"/>
  <c r="U2680" i="109"/>
  <c r="R3306" i="109"/>
  <c r="N2978" i="109"/>
  <c r="W2022" i="109"/>
  <c r="Q4223" i="109"/>
  <c r="O1152" i="109"/>
  <c r="R2257" i="109"/>
  <c r="O1913" i="109"/>
  <c r="P1309" i="112"/>
  <c r="N165" i="112"/>
  <c r="S2314" i="109"/>
  <c r="P854" i="112"/>
  <c r="S3351" i="109"/>
  <c r="V2747" i="109"/>
  <c r="M30" i="113"/>
  <c r="S2240" i="109"/>
  <c r="T383" i="109"/>
  <c r="R3009" i="109"/>
  <c r="S2079" i="109"/>
  <c r="V958" i="109"/>
  <c r="P1871" i="109"/>
  <c r="Y1481" i="109"/>
  <c r="O3109" i="109"/>
  <c r="X273" i="109"/>
  <c r="V558" i="109"/>
  <c r="R2496" i="112"/>
  <c r="U447" i="109"/>
  <c r="N727" i="112"/>
  <c r="W927" i="109"/>
  <c r="J153" i="110"/>
  <c r="V3134" i="109"/>
  <c r="U156" i="109"/>
  <c r="R2253" i="109"/>
  <c r="X2686" i="109"/>
  <c r="U3338" i="109"/>
  <c r="W1968" i="109"/>
  <c r="J50" i="110"/>
  <c r="U1735" i="109"/>
  <c r="O63" i="112"/>
  <c r="U154" i="110"/>
  <c r="K24" i="110"/>
  <c r="U411" i="109"/>
  <c r="U3191" i="109"/>
  <c r="T1489" i="109"/>
  <c r="V3812" i="109"/>
  <c r="O644" i="112"/>
  <c r="Q1245" i="112"/>
  <c r="O1261" i="109"/>
  <c r="U185" i="109"/>
  <c r="X275" i="109"/>
  <c r="T4181" i="109"/>
  <c r="S3707" i="109"/>
  <c r="P2838" i="109"/>
  <c r="Y3894" i="109"/>
  <c r="N1454" i="112"/>
  <c r="J160" i="113"/>
  <c r="U3359" i="109"/>
  <c r="O1519" i="112"/>
  <c r="W2594" i="109"/>
  <c r="S1560" i="109"/>
  <c r="S933" i="109"/>
  <c r="S2559" i="109"/>
  <c r="V1015" i="109"/>
  <c r="Z2885" i="109"/>
  <c r="X1696" i="109"/>
  <c r="P3838" i="109"/>
  <c r="S1132" i="109"/>
  <c r="Q122" i="110"/>
  <c r="N1333" i="109"/>
  <c r="O4018" i="109"/>
  <c r="X775" i="109"/>
  <c r="T3483" i="109"/>
  <c r="T3855" i="109"/>
  <c r="O3488" i="109"/>
  <c r="X3287" i="109"/>
  <c r="R2847" i="109"/>
  <c r="Q1901" i="109"/>
  <c r="V2974" i="109"/>
  <c r="V2965" i="109"/>
  <c r="P1468" i="112"/>
  <c r="S4284" i="109"/>
  <c r="S3480" i="109"/>
  <c r="V3701" i="109"/>
  <c r="W3037" i="109"/>
  <c r="N2672" i="109"/>
  <c r="X633" i="109"/>
  <c r="W152" i="109"/>
  <c r="N805" i="112"/>
  <c r="Q1494" i="112"/>
  <c r="X3428" i="109"/>
  <c r="W622" i="109"/>
  <c r="Q2031" i="109"/>
  <c r="Y3414" i="109"/>
  <c r="R4036" i="109"/>
  <c r="S43" i="109"/>
  <c r="Y2651" i="109"/>
  <c r="O592" i="109"/>
  <c r="W3879" i="109"/>
  <c r="Q1035" i="112"/>
  <c r="N288" i="112"/>
  <c r="O887" i="109"/>
  <c r="S3781" i="109"/>
  <c r="V1606" i="109"/>
  <c r="W1378" i="109"/>
  <c r="U3808" i="109"/>
  <c r="P459" i="109"/>
  <c r="X1471" i="109"/>
  <c r="W809" i="109"/>
  <c r="Q2455" i="109"/>
  <c r="V1649" i="109"/>
  <c r="N1464" i="112"/>
  <c r="O1924" i="109"/>
  <c r="O1774" i="112"/>
  <c r="P2431" i="109"/>
  <c r="T2565" i="109"/>
  <c r="N1278" i="109"/>
  <c r="P1134" i="109"/>
  <c r="O902" i="109"/>
  <c r="W464" i="109"/>
  <c r="V2057" i="109"/>
  <c r="O1895" i="112"/>
  <c r="R13" i="110"/>
  <c r="Q1979" i="109"/>
  <c r="T2582" i="109"/>
  <c r="K20" i="110"/>
  <c r="P16" i="112"/>
  <c r="P1171" i="112"/>
  <c r="X3035" i="109"/>
  <c r="R3077" i="109"/>
  <c r="S3092" i="109"/>
  <c r="P528" i="112"/>
  <c r="R1902" i="109"/>
  <c r="R2406" i="109"/>
  <c r="X623" i="109"/>
  <c r="U898" i="109"/>
  <c r="T16" i="110"/>
  <c r="W378" i="109"/>
  <c r="Q504" i="112"/>
  <c r="V2658" i="109"/>
  <c r="W1345" i="109"/>
  <c r="N2175" i="112"/>
  <c r="S901" i="109"/>
  <c r="K4" i="110"/>
  <c r="N462" i="112"/>
  <c r="T2654" i="109"/>
  <c r="J100" i="113"/>
  <c r="O1307" i="109"/>
  <c r="T521" i="109"/>
  <c r="R3715" i="109"/>
  <c r="P2813" i="109"/>
  <c r="T1872" i="109"/>
  <c r="R3174" i="109"/>
  <c r="W1713" i="109"/>
  <c r="V1750" i="109"/>
  <c r="V45" i="109"/>
  <c r="O248" i="109"/>
  <c r="Q1564" i="112"/>
  <c r="W3791" i="109"/>
  <c r="X1336" i="109"/>
  <c r="R213" i="109"/>
  <c r="S3511" i="109"/>
  <c r="O4058" i="109"/>
  <c r="P1123" i="109"/>
  <c r="T4185" i="109"/>
  <c r="R3549" i="109"/>
  <c r="Q2077" i="109"/>
  <c r="T3486" i="109"/>
  <c r="P1959" i="109"/>
  <c r="P2226" i="109"/>
  <c r="X3438" i="109"/>
  <c r="S2373" i="109"/>
  <c r="Q1952" i="109"/>
  <c r="U835" i="109"/>
  <c r="N1965" i="109"/>
  <c r="U1473" i="109"/>
  <c r="M24" i="110"/>
  <c r="X1140" i="109"/>
  <c r="S134" i="109"/>
  <c r="N703" i="112"/>
  <c r="J6" i="110"/>
  <c r="R3018" i="109"/>
  <c r="Q3408" i="109"/>
  <c r="V3779" i="109"/>
  <c r="P828" i="109"/>
  <c r="Y2676" i="109"/>
  <c r="V2565" i="109"/>
  <c r="X451" i="109"/>
  <c r="X2285" i="109"/>
  <c r="W4110" i="109"/>
  <c r="V381" i="109"/>
  <c r="X502" i="109"/>
  <c r="X913" i="109"/>
  <c r="U3731" i="109"/>
  <c r="S3822" i="109"/>
  <c r="U1621" i="109"/>
  <c r="S2617" i="109"/>
  <c r="Y2104" i="109"/>
  <c r="P1484" i="109"/>
  <c r="S244" i="109"/>
  <c r="N3380" i="109"/>
  <c r="W3707" i="109"/>
  <c r="N2400" i="109"/>
  <c r="R462" i="109"/>
  <c r="O1616" i="109"/>
  <c r="W796" i="109"/>
  <c r="S467" i="109"/>
  <c r="N30" i="109"/>
  <c r="S740" i="109"/>
  <c r="V37" i="109"/>
  <c r="Q3783" i="109"/>
  <c r="T9" i="110"/>
  <c r="T202" i="109"/>
  <c r="Z1810" i="109"/>
  <c r="Q1684" i="112"/>
  <c r="U3193" i="109"/>
  <c r="Q2015" i="109"/>
  <c r="U747" i="109"/>
  <c r="W3684" i="109"/>
  <c r="Q2469" i="112"/>
  <c r="V137" i="109"/>
  <c r="Y813" i="109"/>
  <c r="N344" i="112"/>
  <c r="X809" i="109"/>
  <c r="O1507" i="112"/>
  <c r="Q2769" i="109"/>
  <c r="X4056" i="109"/>
  <c r="W850" i="109"/>
  <c r="N1078" i="112"/>
  <c r="U792" i="109"/>
  <c r="X2192" i="109"/>
  <c r="P98" i="110"/>
  <c r="P2607" i="109"/>
  <c r="U566" i="109"/>
  <c r="V547" i="109"/>
  <c r="O2713" i="109"/>
  <c r="N1174" i="109"/>
  <c r="R3784" i="109"/>
  <c r="T274" i="109"/>
  <c r="W4202" i="109"/>
  <c r="R3340" i="109"/>
  <c r="W2714" i="109"/>
  <c r="X4300" i="109"/>
  <c r="X3068" i="109"/>
  <c r="N4224" i="109"/>
  <c r="O2336" i="109"/>
  <c r="P358" i="112"/>
  <c r="X1630" i="109"/>
  <c r="R1115" i="109"/>
  <c r="T2824" i="109"/>
  <c r="U1121" i="109"/>
  <c r="Q2247" i="112"/>
  <c r="N1992" i="109"/>
  <c r="W808" i="109"/>
  <c r="X3912" i="109"/>
  <c r="W3675" i="109"/>
  <c r="R4202" i="109"/>
  <c r="R1135" i="109"/>
  <c r="P1732" i="109"/>
  <c r="N524" i="109"/>
  <c r="N172" i="112"/>
  <c r="X641" i="109"/>
  <c r="Y1134" i="109"/>
  <c r="O2156" i="112"/>
  <c r="T1290" i="109"/>
  <c r="P606" i="109"/>
  <c r="Q1214" i="109"/>
  <c r="P3907" i="109"/>
  <c r="S1146" i="109"/>
  <c r="Q536" i="109"/>
  <c r="O3197" i="109"/>
  <c r="W3114" i="109"/>
  <c r="Q1645" i="112"/>
  <c r="W3412" i="109"/>
  <c r="W1462" i="109"/>
  <c r="U3180" i="109"/>
  <c r="T1216" i="109"/>
  <c r="W2227" i="109"/>
  <c r="R1670" i="109"/>
  <c r="U2685" i="109"/>
  <c r="X1007" i="109"/>
  <c r="Q3125" i="109"/>
  <c r="O197" i="109"/>
  <c r="P1704" i="109"/>
  <c r="U1254" i="109"/>
  <c r="O3921" i="109"/>
  <c r="U3530" i="109"/>
  <c r="N2772" i="109"/>
  <c r="O3914" i="109"/>
  <c r="N236" i="109"/>
  <c r="O582" i="112"/>
  <c r="W2706" i="109"/>
  <c r="W4282" i="109"/>
  <c r="W4084" i="109"/>
  <c r="O2454" i="112"/>
  <c r="S3199" i="109"/>
  <c r="W155" i="109"/>
  <c r="S4243" i="109"/>
  <c r="P1523" i="112"/>
  <c r="O2673" i="109"/>
  <c r="N3825" i="109"/>
  <c r="R3129" i="109"/>
  <c r="T3722" i="109"/>
  <c r="P771" i="109"/>
  <c r="V2726" i="109"/>
  <c r="L170" i="110"/>
  <c r="V2969" i="109"/>
  <c r="N1942" i="109"/>
  <c r="U2318" i="109"/>
  <c r="X956" i="109"/>
  <c r="N2283" i="109"/>
  <c r="R1721" i="109"/>
  <c r="S1121" i="109"/>
  <c r="Y1386" i="109"/>
  <c r="T2637" i="109"/>
  <c r="N515" i="109"/>
  <c r="Y1000" i="109"/>
  <c r="T3860" i="109"/>
  <c r="W2651" i="109"/>
  <c r="W1987" i="109"/>
  <c r="S3692" i="109"/>
  <c r="X3660" i="109"/>
  <c r="S86" i="109"/>
  <c r="X2362" i="109"/>
  <c r="Y1136" i="109"/>
  <c r="Q457" i="109"/>
  <c r="T112" i="110"/>
  <c r="Q3155" i="109"/>
  <c r="P2366" i="109"/>
  <c r="U3120" i="109"/>
  <c r="P32" i="109"/>
  <c r="V907" i="109"/>
  <c r="M82" i="110"/>
  <c r="V1834" i="109"/>
  <c r="Y3570" i="109"/>
  <c r="S4097" i="109"/>
  <c r="N1293" i="109"/>
  <c r="M9" i="110"/>
  <c r="O41" i="109"/>
  <c r="N124" i="112"/>
  <c r="U1996" i="109"/>
  <c r="R3675" i="109"/>
  <c r="X523" i="109"/>
  <c r="Y40" i="109"/>
  <c r="T4130" i="109"/>
  <c r="U608" i="109"/>
  <c r="U2342" i="109"/>
  <c r="P4144" i="109"/>
  <c r="L88" i="113"/>
  <c r="V1867" i="109"/>
  <c r="Q4053" i="109"/>
  <c r="P1312" i="109"/>
  <c r="R2616" i="109"/>
  <c r="R2742" i="112"/>
  <c r="P959" i="109"/>
  <c r="N107" i="110"/>
  <c r="W1908" i="109"/>
  <c r="N3517" i="109"/>
  <c r="O3792" i="109"/>
  <c r="O1272" i="109"/>
  <c r="P2004" i="109"/>
  <c r="N839" i="109"/>
  <c r="T985" i="109"/>
  <c r="P3860" i="109"/>
  <c r="S141" i="110"/>
  <c r="T3341" i="109"/>
  <c r="W873" i="109"/>
  <c r="R4047" i="109"/>
  <c r="N1526" i="109"/>
  <c r="Y110" i="109"/>
  <c r="U2976" i="109"/>
  <c r="Y2427" i="109"/>
  <c r="O167" i="112"/>
  <c r="R1353" i="112"/>
  <c r="N1619" i="109"/>
  <c r="Q2584" i="109"/>
  <c r="Y1466" i="109"/>
  <c r="R1296" i="109"/>
  <c r="P50" i="110"/>
  <c r="N2680" i="109"/>
  <c r="N2806" i="109"/>
  <c r="U2469" i="109"/>
  <c r="U2000" i="109"/>
  <c r="S1185" i="109"/>
  <c r="N221" i="109"/>
  <c r="T4037" i="109"/>
  <c r="K80" i="110"/>
  <c r="N125" i="110"/>
  <c r="W4242" i="109"/>
  <c r="R887" i="112"/>
  <c r="Q3367" i="109"/>
  <c r="P974" i="109"/>
  <c r="N1525" i="109"/>
  <c r="V3875" i="109"/>
  <c r="M36" i="113"/>
  <c r="P2469" i="112"/>
  <c r="P135" i="110"/>
  <c r="T3467" i="109"/>
  <c r="R771" i="109"/>
  <c r="N1139" i="109"/>
  <c r="X2343" i="109"/>
  <c r="P3350" i="109"/>
  <c r="T3048" i="109"/>
  <c r="X3881" i="109"/>
  <c r="W3839" i="109"/>
  <c r="S1533" i="109"/>
  <c r="V149" i="109"/>
  <c r="Y4184" i="109"/>
  <c r="R4190" i="109"/>
  <c r="O594" i="109"/>
  <c r="N640" i="109"/>
  <c r="W991" i="109"/>
  <c r="R154" i="109"/>
  <c r="T2964" i="109"/>
  <c r="P1933" i="112"/>
  <c r="X2301" i="109"/>
  <c r="V860" i="109"/>
  <c r="V598" i="109"/>
  <c r="O1311" i="109"/>
  <c r="W4292" i="109"/>
  <c r="W2305" i="109"/>
  <c r="N3088" i="109"/>
  <c r="W887" i="109"/>
  <c r="Q4067" i="109"/>
  <c r="O363" i="112"/>
  <c r="Q2390" i="109"/>
  <c r="Y1925" i="109"/>
  <c r="R2096" i="109"/>
  <c r="R646" i="112"/>
  <c r="W4113" i="109"/>
  <c r="S2392" i="109"/>
  <c r="U3341" i="109"/>
  <c r="L144" i="110"/>
  <c r="N1470" i="109"/>
  <c r="O375" i="112"/>
  <c r="Y2633" i="109"/>
  <c r="R2597" i="109"/>
  <c r="Q1916" i="109"/>
  <c r="N2277" i="109"/>
  <c r="T1165" i="109"/>
  <c r="Y2977" i="109"/>
  <c r="Q1302" i="112"/>
  <c r="W3441" i="109"/>
  <c r="Q3486" i="109"/>
  <c r="Q2638" i="109"/>
  <c r="X3007" i="109"/>
  <c r="S2320" i="109"/>
  <c r="U2053" i="109"/>
  <c r="P100" i="112"/>
  <c r="T2030" i="109"/>
  <c r="Y1958" i="109"/>
  <c r="O111" i="109"/>
  <c r="O2938" i="109"/>
  <c r="Q327" i="112"/>
  <c r="T538" i="109"/>
  <c r="Z1764" i="109"/>
  <c r="T2837" i="109"/>
  <c r="U3395" i="109"/>
  <c r="N1197" i="109"/>
  <c r="T448" i="109"/>
  <c r="S162" i="109"/>
  <c r="Z1052" i="109"/>
  <c r="S3352" i="109"/>
  <c r="S2817" i="109"/>
  <c r="X3141" i="109"/>
  <c r="S4137" i="109"/>
  <c r="Q81" i="110"/>
  <c r="R513" i="109"/>
  <c r="W48" i="109"/>
  <c r="R3939" i="109"/>
  <c r="Z2138" i="109"/>
  <c r="N4147" i="109"/>
  <c r="R439" i="109"/>
  <c r="Y4302" i="109"/>
  <c r="W3935" i="109"/>
  <c r="R2081" i="109"/>
  <c r="J105" i="113"/>
  <c r="S1947" i="109"/>
  <c r="X650" i="109"/>
  <c r="P993" i="109"/>
  <c r="O3027" i="109"/>
  <c r="P1992" i="112"/>
  <c r="X3759" i="109"/>
  <c r="P2624" i="109"/>
  <c r="X1589" i="109"/>
  <c r="P3161" i="109"/>
  <c r="X3137" i="109"/>
  <c r="U4204" i="109"/>
  <c r="Q2604" i="109"/>
  <c r="O1599" i="109"/>
  <c r="N2584" i="112"/>
  <c r="S630" i="109"/>
  <c r="X212" i="109"/>
  <c r="X4287" i="109"/>
  <c r="R4067" i="109"/>
  <c r="R3381" i="109"/>
  <c r="T2450" i="109"/>
  <c r="R2355" i="109"/>
  <c r="W1629" i="109"/>
  <c r="S2048" i="109"/>
  <c r="P2650" i="109"/>
  <c r="O1244" i="109"/>
  <c r="P2717" i="109"/>
  <c r="S1964" i="109"/>
  <c r="R759" i="109"/>
  <c r="V896" i="109"/>
  <c r="R644" i="109"/>
  <c r="R1974" i="109"/>
  <c r="P3057" i="109"/>
  <c r="N4035" i="109"/>
  <c r="Z2895" i="109"/>
  <c r="Y625" i="109"/>
  <c r="P1018" i="112"/>
  <c r="O59" i="110"/>
  <c r="Y2628" i="109"/>
  <c r="N2618" i="109"/>
  <c r="T2" i="110"/>
  <c r="Q3881" i="109"/>
  <c r="P1446" i="112"/>
  <c r="Y77" i="109"/>
  <c r="X3545" i="109"/>
  <c r="Y3141" i="109"/>
  <c r="Q778" i="112"/>
  <c r="Y2710" i="109"/>
  <c r="Y2031" i="109"/>
  <c r="V2229" i="109"/>
  <c r="P3876" i="109"/>
  <c r="P3109" i="109"/>
  <c r="P1480" i="112"/>
  <c r="T1885" i="109"/>
  <c r="T156" i="110"/>
  <c r="Y1847" i="109"/>
  <c r="V128" i="109"/>
  <c r="U245" i="109"/>
  <c r="T425" i="109"/>
  <c r="Y3869" i="109"/>
  <c r="O2986" i="109"/>
  <c r="R3164" i="109"/>
  <c r="X862" i="109"/>
  <c r="V2759" i="109"/>
  <c r="Q1302" i="109"/>
  <c r="Y837" i="109"/>
  <c r="P646" i="109"/>
  <c r="U2440" i="109"/>
  <c r="P2837" i="109"/>
  <c r="S163" i="109"/>
  <c r="X1649" i="109"/>
  <c r="T4070" i="109"/>
  <c r="X2777" i="109"/>
  <c r="W2638" i="109"/>
  <c r="R3332" i="109"/>
  <c r="S233" i="109"/>
  <c r="K165" i="110"/>
  <c r="Y4283" i="109"/>
  <c r="W3148" i="109"/>
  <c r="Q3489" i="109"/>
  <c r="V1740" i="109"/>
  <c r="L129" i="113"/>
  <c r="X3932" i="109"/>
  <c r="O1304" i="109"/>
  <c r="T3568" i="109"/>
  <c r="S1311" i="109"/>
  <c r="R4138" i="109"/>
  <c r="R1181" i="109"/>
  <c r="N47" i="110"/>
  <c r="P498" i="112"/>
  <c r="V1831" i="109"/>
  <c r="U3302" i="109"/>
  <c r="R1886" i="109"/>
  <c r="V2844" i="109"/>
  <c r="P3517" i="109"/>
  <c r="O2199" i="112"/>
  <c r="T1566" i="109"/>
  <c r="S1220" i="109"/>
  <c r="N114" i="112"/>
  <c r="S191" i="109"/>
  <c r="W3529" i="109"/>
  <c r="W1181" i="109"/>
  <c r="V773" i="109"/>
  <c r="W3015" i="109"/>
  <c r="O1295" i="109"/>
  <c r="P2040" i="109"/>
  <c r="O866" i="112"/>
  <c r="O1639" i="109"/>
  <c r="Q1515" i="112"/>
  <c r="S2266" i="109"/>
  <c r="Q1278" i="109"/>
  <c r="Y1983" i="109"/>
  <c r="W2284" i="109"/>
  <c r="U1017" i="109"/>
  <c r="S2004" i="109"/>
  <c r="W3763" i="109"/>
  <c r="R1518" i="109"/>
  <c r="Q2304" i="109"/>
  <c r="N543" i="112"/>
  <c r="P2979" i="109"/>
  <c r="N2386" i="109"/>
  <c r="V1594" i="109"/>
  <c r="O3024" i="109"/>
  <c r="S1327" i="109"/>
  <c r="S2278" i="109"/>
  <c r="P618" i="112"/>
  <c r="N2794" i="109"/>
  <c r="V881" i="109"/>
  <c r="S1572" i="109"/>
  <c r="P1507" i="109"/>
  <c r="O3410" i="109"/>
  <c r="U3207" i="109"/>
  <c r="Z2506" i="109"/>
  <c r="Q490" i="109"/>
  <c r="Y4208" i="109"/>
  <c r="T3208" i="109"/>
  <c r="X1850" i="109"/>
  <c r="Y421" i="109"/>
  <c r="Q2050" i="109"/>
  <c r="W3371" i="109"/>
  <c r="Q2962" i="109"/>
  <c r="V1335" i="109"/>
  <c r="X1861" i="109"/>
  <c r="P1262" i="109"/>
  <c r="P278" i="112"/>
  <c r="N3010" i="109"/>
  <c r="P2314" i="112"/>
  <c r="N3693" i="109"/>
  <c r="P1845" i="109"/>
  <c r="U5" i="110"/>
  <c r="O2618" i="109"/>
  <c r="S1953" i="109"/>
  <c r="S743" i="109"/>
  <c r="P2332" i="109"/>
  <c r="W2970" i="109"/>
  <c r="O1356" i="109"/>
  <c r="Q2220" i="112"/>
  <c r="Q1283" i="112"/>
  <c r="N2714" i="109"/>
  <c r="S795" i="109"/>
  <c r="Q1596" i="109"/>
  <c r="R2381" i="109"/>
  <c r="P2203" i="109"/>
  <c r="P1969" i="109"/>
  <c r="R790" i="109"/>
  <c r="T1971" i="109"/>
  <c r="J36" i="110"/>
  <c r="T1631" i="109"/>
  <c r="U941" i="109"/>
  <c r="R2071" i="109"/>
  <c r="U2455" i="109"/>
  <c r="N4213" i="109"/>
  <c r="U922" i="109"/>
  <c r="T1262" i="109"/>
  <c r="S4245" i="109"/>
  <c r="U454" i="109"/>
  <c r="O3338" i="109"/>
  <c r="U2095" i="109"/>
  <c r="P3327" i="109"/>
  <c r="T3563" i="109"/>
  <c r="N106" i="112"/>
  <c r="S582" i="109"/>
  <c r="Q619" i="112"/>
  <c r="O3518" i="109"/>
  <c r="S3516" i="109"/>
  <c r="Y97" i="109"/>
  <c r="S3481" i="109"/>
  <c r="P3765" i="109"/>
  <c r="N3483" i="109"/>
  <c r="W3868" i="109"/>
  <c r="N2809" i="109"/>
  <c r="M135" i="113"/>
  <c r="O964" i="109"/>
  <c r="N2577" i="109"/>
  <c r="X1707" i="109"/>
  <c r="O1562" i="109"/>
  <c r="J149" i="113"/>
  <c r="O45" i="109"/>
  <c r="R2361" i="109"/>
  <c r="W1379" i="109"/>
  <c r="O3176" i="109"/>
  <c r="R440" i="112"/>
  <c r="O3329" i="109"/>
  <c r="T2599" i="109"/>
  <c r="R261" i="109"/>
  <c r="R3745" i="109"/>
  <c r="V1553" i="109"/>
  <c r="N250" i="112"/>
  <c r="V3391" i="109"/>
  <c r="N4080" i="109"/>
  <c r="Y2826" i="109"/>
  <c r="V4037" i="109"/>
  <c r="N914" i="109"/>
  <c r="T2607" i="109"/>
  <c r="X110" i="109"/>
  <c r="X1494" i="109"/>
  <c r="Y1263" i="109"/>
  <c r="X778" i="109"/>
  <c r="O3370" i="109"/>
  <c r="V2116" i="109"/>
  <c r="N4140" i="109"/>
  <c r="Q1846" i="112"/>
  <c r="X4134" i="109"/>
  <c r="N1923" i="109"/>
  <c r="Q1729" i="109"/>
  <c r="Q1883" i="109"/>
  <c r="U125" i="109"/>
  <c r="O131" i="109"/>
  <c r="Z1819" i="109"/>
  <c r="P1959" i="112"/>
  <c r="R2331" i="109"/>
  <c r="N2478" i="112"/>
  <c r="S1700" i="109"/>
  <c r="U3367" i="109"/>
  <c r="R3934" i="109"/>
  <c r="R3486" i="109"/>
  <c r="P12" i="110"/>
  <c r="Q446" i="109"/>
  <c r="Q822" i="112"/>
  <c r="Q1202" i="112"/>
  <c r="T932" i="109"/>
  <c r="V1140" i="109"/>
  <c r="Y18" i="109"/>
  <c r="Q237" i="109"/>
  <c r="Y2769" i="109"/>
  <c r="J18" i="110"/>
  <c r="O2008" i="109"/>
  <c r="X71" i="109"/>
  <c r="P4217" i="109"/>
  <c r="P4215" i="109"/>
  <c r="P1913" i="109"/>
  <c r="O1755" i="112"/>
  <c r="S2929" i="109"/>
  <c r="O1497" i="109"/>
  <c r="R1950" i="109"/>
  <c r="U2406" i="109"/>
  <c r="P1397" i="112"/>
  <c r="Y3298" i="109"/>
  <c r="Q1616" i="109"/>
  <c r="V2938" i="109"/>
  <c r="N1767" i="112"/>
  <c r="Q2809" i="109"/>
  <c r="V2354" i="109"/>
  <c r="T971" i="109"/>
  <c r="T1185" i="109"/>
  <c r="N3005" i="109"/>
  <c r="S2765" i="109"/>
  <c r="O938" i="109"/>
  <c r="X2577" i="109"/>
  <c r="T1369" i="109"/>
  <c r="Y1910" i="109"/>
  <c r="U1321" i="109"/>
  <c r="P603" i="112"/>
  <c r="Q2445" i="109"/>
  <c r="O419" i="109"/>
  <c r="N785" i="109"/>
  <c r="W3677" i="109"/>
  <c r="V785" i="109"/>
  <c r="W503" i="109"/>
  <c r="V1639" i="109"/>
  <c r="U3859" i="109"/>
  <c r="V1476" i="109"/>
  <c r="U2220" i="109"/>
  <c r="U1303" i="109"/>
  <c r="Y3775" i="109"/>
  <c r="V1911" i="109"/>
  <c r="S2311" i="109"/>
  <c r="Q2215" i="109"/>
  <c r="S62" i="110"/>
  <c r="K71" i="110"/>
  <c r="Q2095" i="109"/>
  <c r="Y1120" i="109"/>
  <c r="P2304" i="109"/>
  <c r="L47" i="110"/>
  <c r="P598" i="109"/>
  <c r="S1363" i="109"/>
  <c r="P1016" i="112"/>
  <c r="S6" i="109"/>
  <c r="P1361" i="109"/>
  <c r="Q1076" i="112"/>
  <c r="U3122" i="109"/>
  <c r="S248" i="109"/>
  <c r="Q836" i="112"/>
  <c r="Q518" i="109"/>
  <c r="W1196" i="109"/>
  <c r="O1531" i="109"/>
  <c r="Y749" i="109"/>
  <c r="U1179" i="109"/>
  <c r="P1692" i="109"/>
  <c r="X1200" i="109"/>
  <c r="V2814" i="109"/>
  <c r="Q898" i="109"/>
  <c r="O3301" i="109"/>
  <c r="Q3760" i="109"/>
  <c r="P839" i="112"/>
  <c r="U3724" i="109"/>
  <c r="W2840" i="109"/>
  <c r="R56" i="109"/>
  <c r="V2945" i="109"/>
  <c r="W93" i="109"/>
  <c r="U4254" i="109"/>
  <c r="P3438" i="109"/>
  <c r="U1854" i="109"/>
  <c r="U3036" i="109"/>
  <c r="P2285" i="109"/>
  <c r="Q125" i="110"/>
  <c r="T3171" i="109"/>
  <c r="P64" i="110"/>
  <c r="X618" i="109"/>
  <c r="X2830" i="109"/>
  <c r="Q3562" i="109"/>
  <c r="V2717" i="109"/>
  <c r="Q905" i="109"/>
  <c r="U997" i="109"/>
  <c r="Q4090" i="109"/>
  <c r="X2956" i="109"/>
  <c r="S22" i="109"/>
  <c r="Q1479" i="109"/>
  <c r="U4180" i="109"/>
  <c r="O1084" i="112"/>
  <c r="N4233" i="109"/>
  <c r="R2247" i="109"/>
  <c r="N1294" i="109"/>
  <c r="P615" i="109"/>
  <c r="O2015" i="109"/>
  <c r="Y1003" i="109"/>
  <c r="R125" i="109"/>
  <c r="P3414" i="109"/>
  <c r="O1739" i="109"/>
  <c r="R492" i="109"/>
  <c r="N73" i="109"/>
  <c r="N2114" i="112"/>
  <c r="S81" i="110"/>
  <c r="U3310" i="109"/>
  <c r="O1173" i="112"/>
  <c r="N4123" i="109"/>
  <c r="Y1340" i="109"/>
  <c r="U3329" i="109"/>
  <c r="V759" i="109"/>
  <c r="O1323" i="109"/>
  <c r="V3191" i="109"/>
  <c r="Y2972" i="109"/>
  <c r="T1692" i="109"/>
  <c r="P1729" i="109"/>
  <c r="P654" i="109"/>
  <c r="N2455" i="109"/>
  <c r="P93" i="110"/>
  <c r="N2381" i="112"/>
  <c r="P110" i="110"/>
  <c r="R4219" i="109"/>
  <c r="Q3006" i="109"/>
  <c r="Q1465" i="109"/>
  <c r="Q4231" i="109"/>
  <c r="T2427" i="109"/>
  <c r="Q894" i="109"/>
  <c r="W1227" i="109"/>
  <c r="R2791" i="109"/>
  <c r="Q3530" i="109"/>
  <c r="W746" i="109"/>
  <c r="U168" i="109"/>
  <c r="O1462" i="109"/>
  <c r="N1693" i="109"/>
  <c r="N110" i="110"/>
  <c r="U1186" i="109"/>
  <c r="O1835" i="109"/>
  <c r="R2680" i="109"/>
  <c r="Y3837" i="109"/>
  <c r="W3000" i="109"/>
  <c r="U1485" i="109"/>
  <c r="T3515" i="109"/>
  <c r="Y3517" i="109"/>
  <c r="N3532" i="109"/>
  <c r="V3018" i="109"/>
  <c r="U285" i="109"/>
  <c r="V3687" i="109"/>
  <c r="W2992" i="109"/>
  <c r="U3095" i="109"/>
  <c r="R1885" i="109"/>
  <c r="Q1115" i="109"/>
  <c r="N4066" i="109"/>
  <c r="T80" i="110"/>
  <c r="V2392" i="109"/>
  <c r="Z3245" i="109"/>
  <c r="N3466" i="109"/>
  <c r="Y1940" i="109"/>
  <c r="Q1361" i="109"/>
  <c r="T2069" i="109"/>
  <c r="R3477" i="109"/>
  <c r="Z1813" i="109"/>
  <c r="O3026" i="109"/>
  <c r="N170" i="110"/>
  <c r="U1968" i="109"/>
  <c r="Q1970" i="112"/>
  <c r="R2197" i="109"/>
  <c r="R2971" i="109"/>
  <c r="U1749" i="109"/>
  <c r="R3541" i="109"/>
  <c r="O3368" i="109"/>
  <c r="U93" i="109"/>
  <c r="T159" i="109"/>
  <c r="W2982" i="109"/>
  <c r="T740" i="109"/>
  <c r="O2415" i="109"/>
  <c r="Y1108" i="109"/>
  <c r="P2949" i="109"/>
  <c r="N498" i="109"/>
  <c r="P2403" i="109"/>
  <c r="N290" i="112"/>
  <c r="V4029" i="109"/>
  <c r="Q2005" i="109"/>
  <c r="Q932" i="109"/>
  <c r="Q1496" i="112"/>
  <c r="U1648" i="109"/>
  <c r="X1565" i="109"/>
  <c r="P21" i="112"/>
  <c r="V4189" i="109"/>
  <c r="V1891" i="109"/>
  <c r="R3045" i="109"/>
  <c r="Q925" i="109"/>
  <c r="X2276" i="109"/>
  <c r="Z712" i="109"/>
  <c r="T638" i="109"/>
  <c r="U3356" i="109"/>
  <c r="Y949" i="109"/>
  <c r="P628" i="109"/>
  <c r="X3701" i="109"/>
  <c r="S776" i="109"/>
  <c r="Q402" i="109"/>
  <c r="R169" i="110"/>
  <c r="S1009" i="109"/>
  <c r="O4151" i="109"/>
  <c r="U1836" i="109"/>
  <c r="S112" i="109"/>
  <c r="X572" i="109"/>
  <c r="Q467" i="109"/>
  <c r="O136" i="112"/>
  <c r="L146" i="110"/>
  <c r="R4226" i="109"/>
  <c r="S4111" i="109"/>
  <c r="S1924" i="109"/>
  <c r="T3087" i="109"/>
  <c r="T3397" i="109"/>
  <c r="W3663" i="109"/>
  <c r="K67" i="110"/>
  <c r="S45" i="109"/>
  <c r="N476" i="109"/>
  <c r="P4212" i="109"/>
  <c r="O251" i="109"/>
  <c r="T487" i="109"/>
  <c r="O803" i="112"/>
  <c r="Q119" i="110"/>
  <c r="Q1898" i="109"/>
  <c r="P1594" i="109"/>
  <c r="O1688" i="112"/>
  <c r="O2009" i="109"/>
  <c r="Y4146" i="109"/>
  <c r="N2360" i="112"/>
  <c r="P942" i="109"/>
  <c r="Q1429" i="112"/>
  <c r="S772" i="109"/>
  <c r="P22" i="109"/>
  <c r="O608" i="112"/>
  <c r="U1692" i="109"/>
  <c r="W402" i="109"/>
  <c r="N514" i="112"/>
  <c r="M48" i="110"/>
  <c r="N1270" i="109"/>
  <c r="P3471" i="109"/>
  <c r="P2478" i="109"/>
  <c r="S3798" i="109"/>
  <c r="V3794" i="109"/>
  <c r="M41" i="110"/>
  <c r="N937" i="109"/>
  <c r="W2805" i="109"/>
  <c r="P2057" i="109"/>
  <c r="Y137" i="109"/>
  <c r="P3869" i="109"/>
  <c r="S3449" i="109"/>
  <c r="R468" i="109"/>
  <c r="P2579" i="112"/>
  <c r="S869" i="109"/>
  <c r="Q242" i="112"/>
  <c r="X61" i="109"/>
  <c r="Q2730" i="109"/>
  <c r="R4173" i="109"/>
  <c r="O483" i="109"/>
  <c r="S2031" i="109"/>
  <c r="Q3182" i="109"/>
  <c r="Q1621" i="112"/>
  <c r="P1947" i="112"/>
  <c r="O2328" i="109"/>
  <c r="U116" i="109"/>
  <c r="U266" i="109"/>
  <c r="S170" i="110"/>
  <c r="T573" i="109"/>
  <c r="W4121" i="109"/>
  <c r="O1987" i="109"/>
  <c r="T622" i="109"/>
  <c r="N1906" i="112"/>
  <c r="W1710" i="109"/>
  <c r="V203" i="109"/>
  <c r="N818" i="112"/>
  <c r="N2358" i="109"/>
  <c r="R3081" i="109"/>
  <c r="M22" i="110"/>
  <c r="R1493" i="109"/>
  <c r="N3045" i="109"/>
  <c r="T1643" i="109"/>
  <c r="R1566" i="109"/>
  <c r="Y1476" i="109"/>
  <c r="X2703" i="109"/>
  <c r="X1324" i="109"/>
  <c r="Q1624" i="109"/>
  <c r="Q782" i="112"/>
  <c r="V551" i="109"/>
  <c r="T2581" i="109"/>
  <c r="Y3742" i="109"/>
  <c r="U813" i="109"/>
  <c r="S838" i="109"/>
  <c r="W200" i="109"/>
  <c r="N108" i="109"/>
  <c r="Y4154" i="109"/>
  <c r="N2342" i="109"/>
  <c r="Y3880" i="109"/>
  <c r="P2637" i="112"/>
  <c r="U3466" i="109"/>
  <c r="O1280" i="112"/>
  <c r="W1954" i="109"/>
  <c r="P756" i="112"/>
  <c r="T2811" i="109"/>
  <c r="T3126" i="109"/>
  <c r="P82" i="112"/>
  <c r="O3522" i="109"/>
  <c r="S251" i="109"/>
  <c r="P1200" i="112"/>
  <c r="T4123" i="109"/>
  <c r="O753" i="109"/>
  <c r="U2231" i="109"/>
  <c r="U882" i="109"/>
  <c r="P3665" i="109"/>
  <c r="O815" i="109"/>
  <c r="P1162" i="109"/>
  <c r="P120" i="112"/>
  <c r="R4051" i="109"/>
  <c r="N3166" i="109"/>
  <c r="P3200" i="109"/>
  <c r="R856" i="109"/>
  <c r="W437" i="109"/>
  <c r="O49" i="112"/>
  <c r="Q1273" i="109"/>
  <c r="Y885" i="109"/>
  <c r="R240" i="109"/>
  <c r="P2205" i="112"/>
  <c r="O2102" i="109"/>
  <c r="T2376" i="109"/>
  <c r="N3200" i="109"/>
  <c r="W222" i="109"/>
  <c r="Q414" i="109"/>
  <c r="T754" i="109"/>
  <c r="R413" i="109"/>
  <c r="O3803" i="109"/>
  <c r="U96" i="110"/>
  <c r="Q2269" i="109"/>
  <c r="W384" i="109"/>
  <c r="Q2306" i="112"/>
  <c r="R1595" i="109"/>
  <c r="W2479" i="109"/>
  <c r="Z3604" i="109"/>
  <c r="T18" i="110"/>
  <c r="P2027" i="109"/>
  <c r="Z2513" i="109"/>
  <c r="L106" i="110"/>
  <c r="Q2998" i="109"/>
  <c r="O2325" i="109"/>
  <c r="R36" i="110"/>
  <c r="U2930" i="109"/>
  <c r="T95" i="110"/>
  <c r="R2776" i="109"/>
  <c r="Q111" i="110"/>
  <c r="P4039" i="109"/>
  <c r="J17" i="110"/>
  <c r="S3542" i="109"/>
  <c r="X2645" i="109"/>
  <c r="W2650" i="109"/>
  <c r="Y880" i="109"/>
  <c r="X1553" i="109"/>
  <c r="O2228" i="109"/>
  <c r="R3504" i="109"/>
  <c r="P2223" i="109"/>
  <c r="W3182" i="109"/>
  <c r="X777" i="109"/>
  <c r="R3848" i="109"/>
  <c r="P526" i="112"/>
  <c r="V1990" i="109"/>
  <c r="O4098" i="109"/>
  <c r="P698" i="112"/>
  <c r="R3557" i="109"/>
  <c r="S154" i="110"/>
  <c r="T2674" i="109"/>
  <c r="T1635" i="109"/>
  <c r="U965" i="109"/>
  <c r="P2003" i="109"/>
  <c r="U1848" i="109"/>
  <c r="N2164" i="112"/>
  <c r="Q926" i="109"/>
  <c r="S2224" i="109"/>
  <c r="X1543" i="109"/>
  <c r="Y650" i="109"/>
  <c r="U795" i="109"/>
  <c r="R782" i="109"/>
  <c r="R2827" i="109"/>
  <c r="R3290" i="109"/>
  <c r="N226" i="109"/>
  <c r="S3438" i="109"/>
  <c r="W3044" i="109"/>
  <c r="Q373" i="112"/>
  <c r="U424" i="109"/>
  <c r="N1718" i="109"/>
  <c r="W4217" i="109"/>
  <c r="R3066" i="109"/>
  <c r="X621" i="109"/>
  <c r="R2433" i="109"/>
  <c r="R3128" i="109"/>
  <c r="O391" i="109"/>
  <c r="Q3561" i="109"/>
  <c r="S161" i="109"/>
  <c r="X4250" i="109"/>
  <c r="N3578" i="109"/>
  <c r="M61" i="113"/>
  <c r="T3828" i="109"/>
  <c r="Q999" i="112"/>
  <c r="P310" i="112"/>
  <c r="N2203" i="112"/>
  <c r="R3566" i="109"/>
  <c r="N1181" i="109"/>
  <c r="V2238" i="109"/>
  <c r="T989" i="109"/>
  <c r="P495" i="112"/>
  <c r="N3775" i="109"/>
  <c r="J144" i="110"/>
  <c r="P362" i="112"/>
  <c r="N3925" i="109"/>
  <c r="N2591" i="112"/>
  <c r="W1918" i="109"/>
  <c r="P750" i="112"/>
  <c r="S137" i="109"/>
  <c r="P2715" i="109"/>
  <c r="N285" i="112"/>
  <c r="Y1013" i="109"/>
  <c r="Q1714" i="112"/>
  <c r="R2201" i="109"/>
  <c r="O2599" i="109"/>
  <c r="X3431" i="109"/>
  <c r="S3490" i="109"/>
  <c r="O432" i="109"/>
  <c r="X1334" i="109"/>
  <c r="Q2144" i="112"/>
  <c r="P2611" i="109"/>
  <c r="R1608" i="109"/>
  <c r="R740" i="109"/>
  <c r="S1674" i="109"/>
  <c r="X3442" i="109"/>
  <c r="U1280" i="109"/>
  <c r="T3312" i="109"/>
  <c r="X4088" i="109"/>
  <c r="Y4043" i="109"/>
  <c r="S924" i="109"/>
  <c r="Y4284" i="109"/>
  <c r="X2413" i="109"/>
  <c r="X2923" i="109"/>
  <c r="S220" i="109"/>
  <c r="U4189" i="109"/>
  <c r="T1324" i="109"/>
  <c r="P1848" i="109"/>
  <c r="W832" i="109"/>
  <c r="Q1240" i="112"/>
  <c r="N2753" i="109"/>
  <c r="N3429" i="109"/>
  <c r="T1269" i="109"/>
  <c r="R3803" i="109"/>
  <c r="N2587" i="109"/>
  <c r="P1692" i="112"/>
  <c r="S831" i="109"/>
  <c r="P3095" i="109"/>
  <c r="U3398" i="109"/>
  <c r="W2392" i="109"/>
  <c r="N1506" i="109"/>
  <c r="W573" i="109"/>
  <c r="P575" i="109"/>
  <c r="Q2843" i="109"/>
  <c r="Q4129" i="109"/>
  <c r="O2017" i="112"/>
  <c r="Y2577" i="109"/>
  <c r="X598" i="109"/>
  <c r="Q1628" i="109"/>
  <c r="O3672" i="109"/>
  <c r="N1082" i="112"/>
  <c r="O1877" i="112"/>
  <c r="V2640" i="109"/>
  <c r="U1272" i="109"/>
  <c r="P858" i="109"/>
  <c r="N552" i="109"/>
  <c r="Q1884" i="109"/>
  <c r="O3776" i="109"/>
  <c r="Q213" i="109"/>
  <c r="Y3052" i="109"/>
  <c r="V1186" i="109"/>
  <c r="Q986" i="109"/>
  <c r="N112" i="110"/>
  <c r="U2432" i="109"/>
  <c r="X4244" i="109"/>
  <c r="L104" i="110"/>
  <c r="X4025" i="109"/>
  <c r="R3875" i="109"/>
  <c r="W3392" i="109"/>
  <c r="W3397" i="109"/>
  <c r="N1560" i="112"/>
  <c r="R1289" i="109"/>
  <c r="T3373" i="109"/>
  <c r="N1748" i="109"/>
  <c r="X4194" i="109"/>
  <c r="P1130" i="109"/>
  <c r="P2997" i="109"/>
  <c r="V3080" i="109"/>
  <c r="N3560" i="109"/>
  <c r="U3167" i="109"/>
  <c r="O524" i="109"/>
  <c r="S4045" i="109"/>
  <c r="P1223" i="109"/>
  <c r="T2624" i="109"/>
  <c r="S624" i="109"/>
  <c r="J167" i="110"/>
  <c r="V3670" i="109"/>
  <c r="S2933" i="109"/>
  <c r="S1685" i="109"/>
  <c r="O4087" i="109"/>
  <c r="P3679" i="109"/>
  <c r="X2724" i="109"/>
  <c r="Q2110" i="109"/>
  <c r="Q982" i="109"/>
  <c r="V388" i="109"/>
  <c r="R818" i="109"/>
  <c r="M23" i="113"/>
  <c r="U4265" i="109"/>
  <c r="S3203" i="109"/>
  <c r="M144" i="110"/>
  <c r="P2362" i="112"/>
  <c r="Q587" i="109"/>
  <c r="U47" i="110"/>
  <c r="Y510" i="109"/>
  <c r="Y544" i="109"/>
  <c r="X4150" i="109"/>
  <c r="P4060" i="109"/>
  <c r="T891" i="109"/>
  <c r="N2660" i="109"/>
  <c r="P3576" i="109"/>
  <c r="T2659" i="109"/>
  <c r="T2665" i="109"/>
  <c r="R3344" i="109"/>
  <c r="S4211" i="109"/>
  <c r="T2716" i="109"/>
  <c r="O1322" i="109"/>
  <c r="P3355" i="109"/>
  <c r="T4025" i="109"/>
  <c r="P3908" i="109"/>
  <c r="U1524" i="109"/>
  <c r="T2220" i="109"/>
  <c r="Q813" i="109"/>
  <c r="R915" i="112"/>
  <c r="N4223" i="109"/>
  <c r="R87" i="110"/>
  <c r="U1281" i="109"/>
  <c r="R3429" i="109"/>
  <c r="P547" i="109"/>
  <c r="W46" i="109"/>
  <c r="W2437" i="109"/>
  <c r="M111" i="110"/>
  <c r="T2615" i="109"/>
  <c r="R80" i="109"/>
  <c r="Q2724" i="109"/>
  <c r="W3176" i="109"/>
  <c r="W3154" i="109"/>
  <c r="Q2027" i="109"/>
  <c r="Y904" i="109"/>
  <c r="Y4237" i="109"/>
  <c r="S557" i="109"/>
  <c r="T3338" i="109"/>
  <c r="P1972" i="109"/>
  <c r="U2271" i="109"/>
  <c r="O170" i="112"/>
  <c r="O78" i="110"/>
  <c r="O2267" i="109"/>
  <c r="S3799" i="109"/>
  <c r="T600" i="109"/>
  <c r="S4144" i="109"/>
  <c r="U1974" i="109"/>
  <c r="N2673" i="112"/>
  <c r="U3409" i="109"/>
  <c r="P4274" i="109"/>
  <c r="S1929" i="109"/>
  <c r="P1225" i="109"/>
  <c r="Q148" i="112"/>
  <c r="X3534" i="109"/>
  <c r="Q1080" i="112"/>
  <c r="T909" i="109"/>
  <c r="O3796" i="109"/>
  <c r="U613" i="109"/>
  <c r="N167" i="112"/>
  <c r="W2258" i="109"/>
  <c r="W1601" i="109"/>
  <c r="S462" i="109"/>
  <c r="U1632" i="109"/>
  <c r="W2990" i="109"/>
  <c r="Y1315" i="109"/>
  <c r="P1017" i="109"/>
  <c r="P3943" i="109"/>
  <c r="O165" i="110"/>
  <c r="N277" i="112"/>
  <c r="T3780" i="109"/>
  <c r="N441" i="109"/>
  <c r="Y1282" i="109"/>
  <c r="X1486" i="109"/>
  <c r="T2956" i="109"/>
  <c r="N2349" i="109"/>
  <c r="Y1920" i="109"/>
  <c r="O3012" i="109"/>
  <c r="V3133" i="109"/>
  <c r="V1692" i="109"/>
  <c r="P112" i="110"/>
  <c r="N1865" i="112"/>
  <c r="S964" i="109"/>
  <c r="N976" i="112"/>
  <c r="O57" i="110"/>
  <c r="T66" i="109"/>
  <c r="R2387" i="109"/>
  <c r="S3095" i="109"/>
  <c r="S1962" i="109"/>
  <c r="V2379" i="109"/>
  <c r="S288" i="109"/>
  <c r="W2792" i="109"/>
  <c r="N1610" i="109"/>
  <c r="Y3430" i="109"/>
  <c r="T1750" i="109"/>
  <c r="Q2200" i="109"/>
  <c r="N2248" i="109"/>
  <c r="J122" i="110"/>
  <c r="U111" i="109"/>
  <c r="Q1611" i="109"/>
  <c r="Y1695" i="109"/>
  <c r="P2266" i="109"/>
  <c r="O193" i="109"/>
  <c r="T2093" i="109"/>
  <c r="S871" i="109"/>
  <c r="T3690" i="109"/>
  <c r="Q962" i="112"/>
  <c r="S1509" i="109"/>
  <c r="W2725" i="109"/>
  <c r="V3517" i="109"/>
  <c r="Y2397" i="109"/>
  <c r="R3522" i="109"/>
  <c r="Q426" i="109"/>
  <c r="N2695" i="112"/>
  <c r="X271" i="109"/>
  <c r="X2379" i="109"/>
  <c r="T3354" i="109"/>
  <c r="N433" i="109"/>
  <c r="Y15" i="109"/>
  <c r="U521" i="109"/>
  <c r="P1228" i="109"/>
  <c r="J86" i="110"/>
  <c r="O1158" i="109"/>
  <c r="X3204" i="109"/>
  <c r="R2744" i="109"/>
  <c r="O2019" i="109"/>
  <c r="P3541" i="109"/>
  <c r="N3144" i="109"/>
  <c r="V830" i="109"/>
  <c r="N2953" i="109"/>
  <c r="L51" i="113"/>
  <c r="V2446" i="109"/>
  <c r="L21" i="110"/>
  <c r="U3368" i="109"/>
  <c r="M153" i="110"/>
  <c r="W872" i="109"/>
  <c r="U1655" i="109"/>
  <c r="W2292" i="109"/>
  <c r="Q4" i="110"/>
  <c r="S981" i="109"/>
  <c r="N2365" i="109"/>
  <c r="T413" i="109"/>
  <c r="X3341" i="109"/>
  <c r="P64" i="112"/>
  <c r="Y3760" i="109"/>
  <c r="R96" i="110"/>
  <c r="X1581" i="109"/>
  <c r="O570" i="109"/>
  <c r="P597" i="109"/>
  <c r="Q2424" i="112"/>
  <c r="P2026" i="109"/>
  <c r="W3862" i="109"/>
  <c r="T767" i="109"/>
  <c r="X482" i="109"/>
  <c r="Q3079" i="109"/>
  <c r="S1719" i="109"/>
  <c r="Y4290" i="109"/>
  <c r="O1723" i="112"/>
  <c r="X3435" i="109"/>
  <c r="Q969" i="112"/>
  <c r="T171" i="109"/>
  <c r="R11" i="110"/>
  <c r="S1263" i="109"/>
  <c r="O2650" i="112"/>
  <c r="P1488" i="109"/>
  <c r="L61" i="110"/>
  <c r="P2573" i="109"/>
  <c r="Q867" i="109"/>
  <c r="Y4201" i="109"/>
  <c r="O806" i="109"/>
  <c r="N3356" i="109"/>
  <c r="T1703" i="109"/>
  <c r="X2928" i="109"/>
  <c r="N1321" i="109"/>
  <c r="U87" i="109"/>
  <c r="N473" i="112"/>
  <c r="N1960" i="109"/>
  <c r="S3568" i="109"/>
  <c r="Y1903" i="109"/>
  <c r="T158" i="109"/>
  <c r="R2500" i="112"/>
  <c r="T1928" i="109"/>
  <c r="N1793" i="112"/>
  <c r="P3050" i="109"/>
  <c r="V1215" i="109"/>
  <c r="O1885" i="109"/>
  <c r="L2" i="110"/>
  <c r="O2661" i="109"/>
  <c r="R2254" i="109"/>
  <c r="V3475" i="109"/>
  <c r="S2577" i="109"/>
  <c r="Q1102" i="112"/>
  <c r="J125" i="110"/>
  <c r="S4090" i="109"/>
  <c r="S2593" i="109"/>
  <c r="P1216" i="109"/>
  <c r="R1979" i="109"/>
  <c r="O1436" i="112"/>
  <c r="O2738" i="109"/>
  <c r="W785" i="109"/>
  <c r="P218" i="109"/>
  <c r="O2647" i="109"/>
  <c r="V640" i="109"/>
  <c r="O3752" i="109"/>
  <c r="V2219" i="109"/>
  <c r="S3489" i="109"/>
  <c r="U3678" i="109"/>
  <c r="O891" i="109"/>
  <c r="P221" i="109"/>
  <c r="P3931" i="109"/>
  <c r="M164" i="110"/>
  <c r="V829" i="109"/>
  <c r="Q4259" i="109"/>
  <c r="R2939" i="109"/>
  <c r="Y2665" i="109"/>
  <c r="V3775" i="109"/>
  <c r="V1242" i="109"/>
  <c r="V156" i="109"/>
  <c r="Q256" i="109"/>
  <c r="S3556" i="109"/>
  <c r="S3925" i="109"/>
  <c r="S2259" i="109"/>
  <c r="S445" i="109"/>
  <c r="T558" i="109"/>
  <c r="R2803" i="109"/>
  <c r="N957" i="109"/>
  <c r="U3830" i="109"/>
  <c r="N233" i="112"/>
  <c r="O1617" i="112"/>
  <c r="O1848" i="109"/>
  <c r="P215" i="109"/>
  <c r="Q516" i="112"/>
  <c r="X928" i="109"/>
  <c r="X3860" i="109"/>
  <c r="Y232" i="109"/>
  <c r="Y1544" i="109"/>
  <c r="T867" i="109"/>
  <c r="W4268" i="109"/>
  <c r="Y384" i="109"/>
  <c r="S186" i="109"/>
  <c r="X200" i="109"/>
  <c r="O1118" i="109"/>
  <c r="N866" i="109"/>
  <c r="W3523" i="109"/>
  <c r="R1521" i="109"/>
  <c r="P1541" i="109"/>
  <c r="W907" i="109"/>
  <c r="U1964" i="109"/>
  <c r="Y2400" i="109"/>
  <c r="Q1895" i="109"/>
  <c r="N3941" i="109"/>
  <c r="P1753" i="112"/>
  <c r="T1113" i="109"/>
  <c r="S536" i="109"/>
  <c r="W1563" i="109"/>
  <c r="S2046" i="109"/>
  <c r="N1707" i="112"/>
  <c r="O458" i="109"/>
  <c r="O861" i="109"/>
  <c r="P1100" i="109"/>
  <c r="Q552" i="109"/>
  <c r="T2928" i="109"/>
  <c r="U418" i="109"/>
  <c r="X1220" i="109"/>
  <c r="P1500" i="109"/>
  <c r="X2101" i="109"/>
  <c r="V4256" i="109"/>
  <c r="R1694" i="109"/>
  <c r="N133" i="112"/>
  <c r="O3432" i="109"/>
  <c r="O1214" i="109"/>
  <c r="W4213" i="109"/>
  <c r="M19" i="113"/>
  <c r="O548" i="109"/>
  <c r="N138" i="110"/>
  <c r="U3396" i="109"/>
  <c r="R1873" i="109"/>
  <c r="Q965" i="112"/>
  <c r="P4101" i="109"/>
  <c r="Q48" i="110"/>
  <c r="O2636" i="109"/>
  <c r="T4029" i="109"/>
  <c r="O704" i="112"/>
  <c r="W797" i="109"/>
  <c r="X3118" i="109"/>
  <c r="P3419" i="109"/>
  <c r="N3727" i="109"/>
  <c r="Y1220" i="109"/>
  <c r="N3679" i="109"/>
  <c r="Q2802" i="109"/>
  <c r="U59" i="110"/>
  <c r="X3322" i="109"/>
  <c r="O1017" i="112"/>
  <c r="Y2925" i="109"/>
  <c r="Q3135" i="109"/>
  <c r="Q2025" i="112"/>
  <c r="P1315" i="109"/>
  <c r="W847" i="109"/>
  <c r="Y1964" i="109"/>
  <c r="Q2053" i="109"/>
  <c r="Q4022" i="109"/>
  <c r="N2167" i="112"/>
  <c r="Q1474" i="112"/>
  <c r="O38" i="112"/>
  <c r="R1522" i="109"/>
  <c r="W4095" i="109"/>
  <c r="T2323" i="109"/>
  <c r="U3921" i="109"/>
  <c r="O1327" i="109"/>
  <c r="U3472" i="109"/>
  <c r="S1679" i="109"/>
  <c r="P364" i="112"/>
  <c r="R457" i="112"/>
  <c r="W2015" i="109"/>
  <c r="X2058" i="109"/>
  <c r="T3177" i="109"/>
  <c r="Q1658" i="109"/>
  <c r="P2246" i="112"/>
  <c r="J89" i="110"/>
  <c r="P4298" i="109"/>
  <c r="Q2261" i="109"/>
  <c r="N1748" i="112"/>
  <c r="N1581" i="109"/>
  <c r="V2830" i="109"/>
  <c r="T1981" i="109"/>
  <c r="U865" i="109"/>
  <c r="S1993" i="109"/>
  <c r="P1531" i="109"/>
  <c r="N2318" i="109"/>
  <c r="T2832" i="109"/>
  <c r="U932" i="109"/>
  <c r="T2812" i="109"/>
  <c r="P725" i="112"/>
  <c r="V2971" i="109"/>
  <c r="S626" i="109"/>
  <c r="R1290" i="109"/>
  <c r="P1553" i="112"/>
  <c r="S1321" i="109"/>
  <c r="S80" i="110"/>
  <c r="R4057" i="109"/>
  <c r="T517" i="109"/>
  <c r="X1966" i="109"/>
  <c r="X1159" i="109"/>
  <c r="P3701" i="109"/>
  <c r="S79" i="109"/>
  <c r="O2235" i="109"/>
  <c r="Q4282" i="109"/>
  <c r="Y3746" i="109"/>
  <c r="O375" i="109"/>
  <c r="P1537" i="112"/>
  <c r="W2682" i="109"/>
  <c r="O1939" i="109"/>
  <c r="T4208" i="109"/>
  <c r="R2714" i="109"/>
  <c r="W2193" i="109"/>
  <c r="S2001" i="109"/>
  <c r="R1479" i="109"/>
  <c r="R1708" i="109"/>
  <c r="N540" i="109"/>
  <c r="O1851" i="112"/>
  <c r="Q140" i="110"/>
  <c r="P1705" i="109"/>
  <c r="R2054" i="109"/>
  <c r="S3706" i="109"/>
  <c r="N2584" i="109"/>
  <c r="P4020" i="109"/>
  <c r="Y10" i="109"/>
  <c r="V2195" i="109"/>
  <c r="T20" i="109"/>
  <c r="T3368" i="109"/>
  <c r="S78" i="110"/>
  <c r="X3075" i="109"/>
  <c r="Q2686" i="109"/>
  <c r="W2099" i="109"/>
  <c r="R1830" i="109"/>
  <c r="R3190" i="109"/>
  <c r="V2673" i="109"/>
  <c r="N1105" i="109"/>
  <c r="V1470" i="109"/>
  <c r="X2044" i="109"/>
  <c r="N4303" i="109"/>
  <c r="Q865" i="112"/>
  <c r="T2784" i="109"/>
  <c r="Y2069" i="109"/>
  <c r="R938" i="109"/>
  <c r="R1343" i="112"/>
  <c r="L78" i="110"/>
  <c r="T4222" i="109"/>
  <c r="T3931" i="109"/>
  <c r="O1245" i="112"/>
  <c r="Q3787" i="109"/>
  <c r="O567" i="109"/>
  <c r="Q36" i="110"/>
  <c r="P4046" i="109"/>
  <c r="J156" i="110"/>
  <c r="U3197" i="109"/>
  <c r="N122" i="110"/>
  <c r="X3213" i="109"/>
  <c r="U4249" i="109"/>
  <c r="V1554" i="109"/>
  <c r="S3014" i="109"/>
  <c r="P961" i="109"/>
  <c r="R104" i="109"/>
  <c r="T460" i="109"/>
  <c r="P740" i="109"/>
  <c r="Y2460" i="109"/>
  <c r="V1228" i="109"/>
  <c r="V3003" i="109"/>
  <c r="O162" i="110"/>
  <c r="W194" i="109"/>
  <c r="N3745" i="109"/>
  <c r="O2572" i="109"/>
  <c r="P2021" i="109"/>
  <c r="X4113" i="109"/>
  <c r="Y2300" i="109"/>
  <c r="P8" i="110"/>
  <c r="W494" i="109"/>
  <c r="N129" i="109"/>
  <c r="Q1692" i="109"/>
  <c r="O2934" i="109"/>
  <c r="N1597" i="109"/>
  <c r="S3197" i="109"/>
  <c r="Q259" i="109"/>
  <c r="P2464" i="112"/>
  <c r="N1207" i="109"/>
  <c r="O1847" i="109"/>
  <c r="T1482" i="109"/>
  <c r="P239" i="109"/>
  <c r="P895" i="109"/>
  <c r="T2219" i="109"/>
  <c r="P1646" i="109"/>
  <c r="V3033" i="109"/>
  <c r="O568" i="109"/>
  <c r="Q3844" i="109"/>
  <c r="S2673" i="109"/>
  <c r="P1641" i="112"/>
  <c r="V2475" i="109"/>
  <c r="Y243" i="109"/>
  <c r="P3902" i="109"/>
  <c r="P2956" i="109"/>
  <c r="W80" i="109"/>
  <c r="R591" i="109"/>
  <c r="R2701" i="109"/>
  <c r="X2769" i="109"/>
  <c r="R463" i="109"/>
  <c r="Y3164" i="109"/>
  <c r="X816" i="109"/>
  <c r="U2403" i="109"/>
  <c r="T2764" i="109"/>
  <c r="X2459" i="109"/>
  <c r="P3040" i="109"/>
  <c r="Q2195" i="109"/>
  <c r="V143" i="109"/>
  <c r="V4058" i="109"/>
  <c r="U114" i="110"/>
  <c r="T3736" i="109"/>
  <c r="W4065" i="109"/>
  <c r="Y4243" i="109"/>
  <c r="T1260" i="109"/>
  <c r="U1142" i="109"/>
  <c r="N725" i="112"/>
  <c r="R2300" i="109"/>
  <c r="U3484" i="109"/>
  <c r="R661" i="112"/>
  <c r="T34" i="109"/>
  <c r="P732" i="112"/>
  <c r="Y1731" i="109"/>
  <c r="W71" i="109"/>
  <c r="R878" i="109"/>
  <c r="S1197" i="109"/>
  <c r="O276" i="109"/>
  <c r="S1224" i="109"/>
  <c r="N929" i="109"/>
  <c r="X35" i="109"/>
  <c r="V3178" i="109"/>
  <c r="O1595" i="109"/>
  <c r="Y1337" i="109"/>
  <c r="Y4265" i="109"/>
  <c r="T1136" i="109"/>
  <c r="Q1179" i="109"/>
  <c r="Q1199" i="109"/>
  <c r="W397" i="109"/>
  <c r="Q3656" i="109"/>
  <c r="N2807" i="109"/>
  <c r="V2089" i="109"/>
  <c r="O2287" i="109"/>
  <c r="P1176" i="109"/>
  <c r="R1381" i="112"/>
  <c r="W606" i="109"/>
  <c r="U885" i="109"/>
  <c r="Q2559" i="109"/>
  <c r="V1099" i="109"/>
  <c r="S3016" i="109"/>
  <c r="N867" i="112"/>
  <c r="S3876" i="109"/>
  <c r="V2407" i="109"/>
  <c r="W4072" i="109"/>
  <c r="Y439" i="109"/>
  <c r="U2704" i="109"/>
  <c r="S4305" i="109"/>
  <c r="W2087" i="109"/>
  <c r="P268" i="109"/>
  <c r="T493" i="109"/>
  <c r="V1342" i="109"/>
  <c r="V3314" i="109"/>
  <c r="P2425" i="112"/>
  <c r="R4106" i="109"/>
  <c r="O1632" i="109"/>
  <c r="X75" i="109"/>
  <c r="W13" i="109"/>
  <c r="Q3873" i="109"/>
  <c r="S752" i="109"/>
  <c r="Q1583" i="109"/>
  <c r="O3505" i="109"/>
  <c r="U1504" i="109"/>
  <c r="M156" i="110"/>
  <c r="O700" i="112"/>
  <c r="R1219" i="109"/>
  <c r="R4297" i="109"/>
  <c r="O3513" i="109"/>
  <c r="X938" i="109"/>
  <c r="X3023" i="109"/>
  <c r="S2789" i="109"/>
  <c r="O1749" i="109"/>
  <c r="P3422" i="109"/>
  <c r="Q103" i="109"/>
  <c r="Q2579" i="112"/>
  <c r="Q2409" i="112"/>
  <c r="S4307" i="109"/>
  <c r="V3530" i="109"/>
  <c r="Y64" i="109"/>
  <c r="N2658" i="109"/>
  <c r="R202" i="109"/>
  <c r="T870" i="109"/>
  <c r="Y898" i="109"/>
  <c r="O2260" i="109"/>
  <c r="T170" i="110"/>
  <c r="T751" i="109"/>
  <c r="Q2664" i="109"/>
  <c r="P1289" i="109"/>
  <c r="P2989" i="109"/>
  <c r="N3006" i="109"/>
  <c r="Q2964" i="109"/>
  <c r="Y1354" i="109"/>
  <c r="Y164" i="109"/>
  <c r="W2845" i="109"/>
  <c r="T1586" i="109"/>
  <c r="U80" i="110"/>
  <c r="W2327" i="109"/>
  <c r="R153" i="110"/>
  <c r="T4263" i="109"/>
  <c r="O4139" i="109"/>
  <c r="T1619" i="109"/>
  <c r="Y120" i="109"/>
  <c r="R4259" i="109"/>
  <c r="N247" i="109"/>
  <c r="O402" i="109"/>
  <c r="T1266" i="109"/>
  <c r="N1698" i="112"/>
  <c r="O1088" i="112"/>
  <c r="Q1709" i="109"/>
  <c r="U2413" i="109"/>
  <c r="X541" i="109"/>
  <c r="O610" i="109"/>
  <c r="N3736" i="109"/>
  <c r="W1218" i="109"/>
  <c r="Q3772" i="109"/>
  <c r="P4035" i="109"/>
  <c r="N610" i="109"/>
  <c r="S1652" i="109"/>
  <c r="P271" i="109"/>
  <c r="W1576" i="109"/>
  <c r="Q4081" i="109"/>
  <c r="O2125" i="112"/>
  <c r="T2010" i="109"/>
  <c r="Q1753" i="109"/>
  <c r="N589" i="112"/>
  <c r="Q89" i="112"/>
  <c r="Y3444" i="109"/>
  <c r="W153" i="109"/>
  <c r="O3367" i="109"/>
  <c r="S3712" i="109"/>
  <c r="U513" i="109"/>
  <c r="P435" i="109"/>
  <c r="Y1975" i="109"/>
  <c r="W3788" i="109"/>
  <c r="R1868" i="109"/>
  <c r="P3030" i="109"/>
  <c r="Q3792" i="109"/>
  <c r="W855" i="109"/>
  <c r="X3003" i="109"/>
  <c r="Y2634" i="109"/>
  <c r="O959" i="109"/>
  <c r="X840" i="109"/>
  <c r="N867" i="109"/>
  <c r="Y777" i="109"/>
  <c r="O3414" i="109"/>
  <c r="R163" i="109"/>
  <c r="R778" i="109"/>
  <c r="Q3921" i="109"/>
  <c r="Y3903" i="109"/>
  <c r="S3933" i="109"/>
  <c r="X1655" i="109"/>
  <c r="T736" i="109"/>
  <c r="R683" i="112"/>
  <c r="T4108" i="109"/>
  <c r="R2594" i="109"/>
  <c r="Z1793" i="109"/>
  <c r="Q1022" i="112"/>
  <c r="T1901" i="109"/>
  <c r="P10" i="109"/>
  <c r="W2000" i="109"/>
  <c r="W1018" i="109"/>
  <c r="S1508" i="109"/>
  <c r="V451" i="109"/>
  <c r="P1971" i="112"/>
  <c r="O3017" i="109"/>
  <c r="X159" i="109"/>
  <c r="Y4158" i="109"/>
  <c r="V3373" i="109"/>
  <c r="P3843" i="109"/>
  <c r="Z2495" i="109"/>
  <c r="T1354" i="109"/>
  <c r="N1716" i="109"/>
  <c r="S130" i="109"/>
  <c r="P804" i="112"/>
  <c r="X4253" i="109"/>
  <c r="N3505" i="109"/>
  <c r="T123" i="109"/>
  <c r="O917" i="109"/>
  <c r="T2730" i="109"/>
  <c r="R1598" i="112"/>
  <c r="S874" i="109"/>
  <c r="Y4022" i="109"/>
  <c r="J127" i="110"/>
  <c r="T1923" i="109"/>
  <c r="Y2701" i="109"/>
  <c r="P3735" i="109"/>
  <c r="U502" i="109"/>
  <c r="S2641" i="109"/>
  <c r="U2746" i="109"/>
  <c r="O802" i="112"/>
  <c r="R3521" i="109"/>
  <c r="Q2391" i="109"/>
  <c r="Q1003" i="109"/>
  <c r="R1735" i="109"/>
  <c r="O3493" i="109"/>
  <c r="N2201" i="109"/>
  <c r="Q3894" i="109"/>
  <c r="W3874" i="109"/>
  <c r="T649" i="109"/>
  <c r="U1938" i="109"/>
  <c r="S2219" i="109"/>
  <c r="W1473" i="109"/>
  <c r="P4186" i="109"/>
  <c r="Z1761" i="109"/>
  <c r="P95" i="109"/>
  <c r="Q285" i="109"/>
  <c r="V396" i="109"/>
  <c r="O1223" i="112"/>
  <c r="O4106" i="109"/>
  <c r="O180" i="112"/>
  <c r="L111" i="110"/>
  <c r="S95" i="109"/>
  <c r="Q2359" i="109"/>
  <c r="U3809" i="109"/>
  <c r="W974" i="109"/>
  <c r="S570" i="109"/>
  <c r="M3" i="110"/>
  <c r="W3306" i="109"/>
  <c r="U1635" i="109"/>
  <c r="Y1269" i="109"/>
  <c r="Q133" i="110"/>
  <c r="U83" i="109"/>
  <c r="P783" i="109"/>
  <c r="Q448" i="109"/>
  <c r="N289" i="112"/>
  <c r="N22" i="112"/>
  <c r="T2255" i="109"/>
  <c r="O1614" i="109"/>
  <c r="J5" i="110"/>
  <c r="O976" i="112"/>
  <c r="W4256" i="109"/>
  <c r="O280" i="112"/>
  <c r="X609" i="109"/>
  <c r="Q1651" i="112"/>
  <c r="N3891" i="109"/>
  <c r="W161" i="109"/>
  <c r="N2388" i="112"/>
  <c r="T4150" i="109"/>
  <c r="T1016" i="109"/>
  <c r="P1866" i="109"/>
  <c r="T3793" i="109"/>
  <c r="T1920" i="109"/>
  <c r="N835" i="109"/>
  <c r="V561" i="109"/>
  <c r="O248" i="112"/>
  <c r="Y3702" i="109"/>
  <c r="P197" i="109"/>
  <c r="U3081" i="109"/>
  <c r="P49" i="112"/>
  <c r="U3425" i="109"/>
  <c r="P3818" i="109"/>
  <c r="Q235" i="109"/>
  <c r="T4069" i="109"/>
  <c r="N318" i="112"/>
  <c r="U3051" i="109"/>
  <c r="U199" i="109"/>
  <c r="O34" i="110"/>
  <c r="U3174" i="109"/>
  <c r="N1483" i="112"/>
  <c r="S1917" i="109"/>
  <c r="U2558" i="109"/>
  <c r="O167" i="110"/>
  <c r="V3737" i="109"/>
  <c r="W524" i="109"/>
  <c r="Q994" i="109"/>
  <c r="Y3835" i="109"/>
  <c r="T3566" i="109"/>
  <c r="Q940" i="109"/>
  <c r="W3764" i="109"/>
  <c r="W646" i="109"/>
  <c r="X3512" i="109"/>
  <c r="O1335" i="112"/>
  <c r="R894" i="112"/>
  <c r="R2723" i="109"/>
  <c r="S3346" i="109"/>
  <c r="R3337" i="109"/>
  <c r="T4190" i="109"/>
  <c r="P1179" i="109"/>
  <c r="T4241" i="109"/>
  <c r="T3681" i="109"/>
  <c r="S905" i="109"/>
  <c r="R200" i="112"/>
  <c r="N2000" i="109"/>
  <c r="S4104" i="109"/>
  <c r="S1613" i="109"/>
  <c r="V637" i="109"/>
  <c r="K57" i="110"/>
  <c r="Q1197" i="112"/>
  <c r="Q1959" i="112"/>
  <c r="V3793" i="109"/>
  <c r="N3386" i="109"/>
  <c r="W4154" i="109"/>
  <c r="Q2593" i="109"/>
  <c r="W4071" i="109"/>
  <c r="T1102" i="109"/>
  <c r="P4254" i="109"/>
  <c r="Q1173" i="112"/>
  <c r="P600" i="112"/>
  <c r="O1944" i="112"/>
  <c r="T3816" i="109"/>
  <c r="T3813" i="109"/>
  <c r="S1618" i="109"/>
  <c r="O2186" i="112"/>
  <c r="P1229" i="112"/>
  <c r="N376" i="109"/>
  <c r="U832" i="109"/>
  <c r="R1220" i="109"/>
  <c r="V2100" i="109"/>
  <c r="N3213" i="109"/>
  <c r="N2688" i="109"/>
  <c r="T3418" i="109"/>
  <c r="U2013" i="109"/>
  <c r="X3176" i="109"/>
  <c r="O78" i="112"/>
  <c r="V3299" i="109"/>
  <c r="T2721" i="109"/>
  <c r="Q2245" i="109"/>
  <c r="S3388" i="109"/>
  <c r="W3103" i="109"/>
  <c r="S3413" i="109"/>
  <c r="O747" i="109"/>
  <c r="U3905" i="109"/>
  <c r="R2044" i="109"/>
  <c r="T1985" i="109"/>
  <c r="W1538" i="109"/>
  <c r="W2451" i="109"/>
  <c r="K14" i="110"/>
  <c r="N1885" i="109"/>
  <c r="N3360" i="109"/>
  <c r="O486" i="112"/>
  <c r="R2086" i="109"/>
  <c r="X1371" i="109"/>
  <c r="U540" i="109"/>
  <c r="W2056" i="109"/>
  <c r="Q1625" i="109"/>
  <c r="Z2903" i="109"/>
  <c r="S868" i="109"/>
  <c r="Z2123" i="109"/>
  <c r="Y864" i="109"/>
  <c r="N2278" i="109"/>
  <c r="V3048" i="109"/>
  <c r="Q1560" i="112"/>
  <c r="S3518" i="109"/>
  <c r="Y946" i="109"/>
  <c r="U4272" i="109"/>
  <c r="V144" i="109"/>
  <c r="U1305" i="109"/>
  <c r="V3344" i="109"/>
  <c r="Q2680" i="112"/>
  <c r="M52" i="110"/>
  <c r="T840" i="109"/>
  <c r="N1864" i="112"/>
  <c r="O1857" i="109"/>
  <c r="R989" i="109"/>
  <c r="Y2068" i="109"/>
  <c r="Q2449" i="112"/>
  <c r="O2480" i="109"/>
  <c r="N2463" i="109"/>
  <c r="S3904" i="109"/>
  <c r="V3908" i="109"/>
  <c r="R129" i="110"/>
  <c r="O4090" i="109"/>
  <c r="O3487" i="109"/>
  <c r="K48" i="110"/>
  <c r="T2466" i="109"/>
  <c r="O1379" i="109"/>
  <c r="P2547" i="112"/>
  <c r="O1692" i="109"/>
  <c r="T4065" i="109"/>
  <c r="Z1448" i="109"/>
  <c r="N3042" i="109"/>
  <c r="Y1609" i="109"/>
  <c r="P1113" i="109"/>
  <c r="U3079" i="109"/>
  <c r="Q1775" i="112"/>
  <c r="O4260" i="109"/>
  <c r="X2115" i="109"/>
  <c r="Y2814" i="109"/>
  <c r="P2310" i="109"/>
  <c r="L96" i="113"/>
  <c r="W1252" i="109"/>
  <c r="T2936" i="109"/>
  <c r="X2675" i="109"/>
  <c r="P2465" i="109"/>
  <c r="N2613" i="109"/>
  <c r="Q1107" i="109"/>
  <c r="X247" i="109"/>
  <c r="V1022" i="109"/>
  <c r="Y2350" i="109"/>
  <c r="Y2684" i="109"/>
  <c r="O1177" i="112"/>
  <c r="W1929" i="109"/>
  <c r="P172" i="109"/>
  <c r="R1197" i="109"/>
  <c r="K85" i="113"/>
  <c r="T3420" i="109"/>
  <c r="P1296" i="109"/>
  <c r="J70" i="110"/>
  <c r="T3922" i="109"/>
  <c r="O2587" i="109"/>
  <c r="N875" i="112"/>
  <c r="N883" i="109"/>
  <c r="Q1175" i="109"/>
  <c r="R1663" i="109"/>
  <c r="Z307" i="109"/>
  <c r="O523" i="109"/>
  <c r="O1318" i="109"/>
  <c r="Q591" i="112"/>
  <c r="T2261" i="109"/>
  <c r="W2439" i="109"/>
  <c r="X2618" i="109"/>
  <c r="Q3758" i="109"/>
  <c r="X2715" i="109"/>
  <c r="J92" i="110"/>
  <c r="W2683" i="109"/>
  <c r="Q4037" i="109"/>
  <c r="Q29" i="109"/>
  <c r="Q2612" i="109"/>
  <c r="Y3663" i="109"/>
  <c r="Q2408" i="112"/>
  <c r="T1903" i="109"/>
  <c r="S280" i="109"/>
  <c r="S2416" i="109"/>
  <c r="Q1195" i="109"/>
  <c r="X2266" i="109"/>
  <c r="O3662" i="109"/>
  <c r="S3744" i="109"/>
  <c r="R2678" i="109"/>
  <c r="X254" i="109"/>
  <c r="R864" i="109"/>
  <c r="Y928" i="109"/>
  <c r="O2459" i="112"/>
  <c r="W1902" i="109"/>
  <c r="T527" i="109"/>
  <c r="Y1151" i="109"/>
  <c r="P1739" i="112"/>
  <c r="Q41" i="112"/>
  <c r="Z4354" i="109"/>
  <c r="N624" i="112"/>
  <c r="V1316" i="109"/>
  <c r="X2753" i="109"/>
  <c r="T4111" i="109"/>
  <c r="R1370" i="112"/>
  <c r="L70" i="113"/>
  <c r="N2380" i="109"/>
  <c r="S2666" i="109"/>
  <c r="N737" i="109"/>
  <c r="Q132" i="109"/>
  <c r="Q295" i="112"/>
  <c r="V2084" i="109"/>
  <c r="T594" i="109"/>
  <c r="O4289" i="109"/>
  <c r="W908" i="109"/>
  <c r="X4165" i="109"/>
  <c r="R1577" i="109"/>
  <c r="X199" i="109"/>
  <c r="S3459" i="109"/>
  <c r="W4297" i="109"/>
  <c r="P925" i="109"/>
  <c r="P3925" i="109"/>
  <c r="P740" i="112"/>
  <c r="O438" i="109"/>
  <c r="Q243" i="112"/>
  <c r="W2201" i="109"/>
  <c r="Q476" i="109"/>
  <c r="Y3549" i="109"/>
  <c r="Z1459" i="109"/>
  <c r="M181" i="110"/>
  <c r="O1430" i="112"/>
  <c r="X3554" i="109"/>
  <c r="O4050" i="109"/>
  <c r="X3885" i="109"/>
  <c r="Y2801" i="109"/>
  <c r="O1179" i="109"/>
  <c r="T2775" i="109"/>
  <c r="U3685" i="109"/>
  <c r="Q971" i="112"/>
  <c r="Q1666" i="109"/>
  <c r="N1561" i="112"/>
  <c r="T1497" i="109"/>
  <c r="Q985" i="112"/>
  <c r="P1550" i="112"/>
  <c r="O1643" i="109"/>
  <c r="T95" i="109"/>
  <c r="Q723" i="112"/>
  <c r="Q2234" i="112"/>
  <c r="P574" i="109"/>
  <c r="P2004" i="112"/>
  <c r="R2983" i="109"/>
  <c r="W1893" i="109"/>
  <c r="P3913" i="109"/>
  <c r="R3760" i="109"/>
  <c r="X2595" i="109"/>
  <c r="Q236" i="112"/>
  <c r="V3840" i="109"/>
  <c r="T2954" i="109"/>
  <c r="U2466" i="109"/>
  <c r="R3883" i="109"/>
  <c r="O1398" i="112"/>
  <c r="X3925" i="109"/>
  <c r="N1188" i="109"/>
  <c r="P2618" i="109"/>
  <c r="S2420" i="109"/>
  <c r="P946" i="109"/>
  <c r="V580" i="109"/>
  <c r="U2760" i="109"/>
  <c r="O107" i="109"/>
  <c r="O46" i="109"/>
  <c r="O2450" i="109"/>
  <c r="Q2594" i="112"/>
  <c r="Y2053" i="109"/>
  <c r="O2826" i="109"/>
  <c r="O1883" i="109"/>
  <c r="Y55" i="109"/>
  <c r="N1733" i="112"/>
  <c r="T974" i="109"/>
  <c r="Q2750" i="109"/>
  <c r="T2826" i="109"/>
  <c r="W4040" i="109"/>
  <c r="P171" i="109"/>
  <c r="P2554" i="112"/>
  <c r="N3520" i="109"/>
  <c r="P943" i="112"/>
  <c r="N351" i="112"/>
  <c r="P3033" i="109"/>
  <c r="R3390" i="109"/>
  <c r="Y3195" i="109"/>
  <c r="Q3148" i="109"/>
  <c r="Z1026" i="109"/>
  <c r="N3107" i="109"/>
  <c r="P1351" i="109"/>
  <c r="Y3373" i="109"/>
  <c r="N3509" i="109"/>
  <c r="X2720" i="109"/>
  <c r="V175" i="109"/>
  <c r="O1854" i="109"/>
  <c r="O597" i="112"/>
  <c r="Y515" i="109"/>
  <c r="N2311" i="112"/>
  <c r="O1731" i="109"/>
  <c r="W2820" i="109"/>
  <c r="Z1393" i="109"/>
  <c r="W3119" i="109"/>
  <c r="S1254" i="109"/>
  <c r="Q229" i="109"/>
  <c r="Q4159" i="109"/>
  <c r="X3765" i="109"/>
  <c r="Y1326" i="109"/>
  <c r="P372" i="109"/>
  <c r="N817" i="109"/>
  <c r="O842" i="109"/>
  <c r="P2348" i="112"/>
  <c r="O2971" i="109"/>
  <c r="N588" i="109"/>
  <c r="W2199" i="109"/>
  <c r="Y4197" i="109"/>
  <c r="P2823" i="109"/>
  <c r="Q1261" i="112"/>
  <c r="T3072" i="109"/>
  <c r="Q1595" i="109"/>
  <c r="Z4323" i="109"/>
  <c r="N1442" i="112"/>
  <c r="Q255" i="109"/>
  <c r="S922" i="109"/>
  <c r="V3006" i="109"/>
  <c r="Q67" i="109"/>
  <c r="Q251" i="109"/>
  <c r="V2768" i="109"/>
  <c r="R2703" i="109"/>
  <c r="Q2162" i="112"/>
  <c r="W1282" i="109"/>
  <c r="U1362" i="109"/>
  <c r="S1001" i="109"/>
  <c r="Y981" i="109"/>
  <c r="S2108" i="109"/>
  <c r="N60" i="110"/>
  <c r="T449" i="109"/>
  <c r="T3806" i="109"/>
  <c r="P2757" i="109"/>
  <c r="T1536" i="109"/>
  <c r="W1212" i="109"/>
  <c r="U2313" i="109"/>
  <c r="Q17" i="110"/>
  <c r="Q2095" i="112"/>
  <c r="V1125" i="109"/>
  <c r="O2813" i="109"/>
  <c r="Q2539" i="112"/>
  <c r="N229" i="109"/>
  <c r="P109" i="110"/>
  <c r="O2232" i="112"/>
  <c r="J156" i="113"/>
  <c r="T1663" i="109"/>
  <c r="W2807" i="109"/>
  <c r="X3676" i="109"/>
  <c r="X154" i="109"/>
  <c r="N2071" i="109"/>
  <c r="V4110" i="109"/>
  <c r="V380" i="109"/>
  <c r="Z1758" i="109"/>
  <c r="Q1449" i="112"/>
  <c r="Q1289" i="112"/>
  <c r="N4154" i="109"/>
  <c r="R2772" i="109"/>
  <c r="O138" i="112"/>
  <c r="R1205" i="109"/>
  <c r="X12" i="109"/>
  <c r="W2448" i="109"/>
  <c r="T2284" i="109"/>
  <c r="V1173" i="109"/>
  <c r="N3195" i="109"/>
  <c r="Z3240" i="109"/>
  <c r="P1010" i="112"/>
  <c r="Y3571" i="109"/>
  <c r="O1880" i="112"/>
  <c r="X1107" i="109"/>
  <c r="V4168" i="109"/>
  <c r="X1708" i="109"/>
  <c r="S2431" i="109"/>
  <c r="N248" i="112"/>
  <c r="U1706" i="109"/>
  <c r="Q588" i="109"/>
  <c r="V214" i="109"/>
  <c r="Q3329" i="109"/>
  <c r="T2054" i="109"/>
  <c r="O470" i="112"/>
  <c r="Y1510" i="109"/>
  <c r="N2431" i="109"/>
  <c r="U4021" i="109"/>
  <c r="V754" i="109"/>
  <c r="R1593" i="109"/>
  <c r="Q47" i="110"/>
  <c r="V3500" i="109"/>
  <c r="S432" i="109"/>
  <c r="X1840" i="109"/>
  <c r="Q1925" i="112"/>
  <c r="T390" i="109"/>
  <c r="U1726" i="109"/>
  <c r="T1891" i="109"/>
  <c r="W842" i="109"/>
  <c r="P4116" i="109"/>
  <c r="R2796" i="109"/>
  <c r="N1072" i="112"/>
  <c r="T3059" i="109"/>
  <c r="X3930" i="109"/>
  <c r="Y1627" i="109"/>
  <c r="S3560" i="109"/>
  <c r="U1976" i="109"/>
  <c r="N167" i="109"/>
  <c r="P4178" i="109"/>
  <c r="V4126" i="109"/>
  <c r="U3942" i="109"/>
  <c r="W535" i="109"/>
  <c r="Q118" i="112"/>
  <c r="Y2041" i="109"/>
  <c r="R1662" i="109"/>
  <c r="N3720" i="109"/>
  <c r="W4146" i="109"/>
  <c r="V1512" i="109"/>
  <c r="U1106" i="109"/>
  <c r="R1701" i="109"/>
  <c r="N482" i="109"/>
  <c r="O1477" i="112"/>
  <c r="O3528" i="109"/>
  <c r="Y1951" i="109"/>
  <c r="T3898" i="109"/>
  <c r="N1971" i="109"/>
  <c r="N2326" i="109"/>
  <c r="X163" i="109"/>
  <c r="S1954" i="109"/>
  <c r="X1968" i="109"/>
  <c r="V928" i="109"/>
  <c r="N3137" i="109"/>
  <c r="W3377" i="109"/>
  <c r="U3813" i="109"/>
  <c r="S1516" i="109"/>
  <c r="J177" i="110"/>
  <c r="Y3674" i="109"/>
  <c r="Q461" i="109"/>
  <c r="Q2296" i="109"/>
  <c r="W544" i="109"/>
  <c r="N320" i="112"/>
  <c r="V2430" i="109"/>
  <c r="N109" i="110"/>
  <c r="S108" i="110"/>
  <c r="T2012" i="109"/>
  <c r="M47" i="110"/>
  <c r="P1011" i="109"/>
  <c r="U2950" i="109"/>
  <c r="P482" i="109"/>
  <c r="X2442" i="109"/>
  <c r="Q1481" i="112"/>
  <c r="Q3743" i="109"/>
  <c r="T2930" i="109"/>
  <c r="J46" i="110"/>
  <c r="N3748" i="109"/>
  <c r="N732" i="112"/>
  <c r="R2404" i="109"/>
  <c r="O1199" i="112"/>
  <c r="W2025" i="109"/>
  <c r="Q1054" i="112"/>
  <c r="K177" i="113"/>
  <c r="N609" i="109"/>
  <c r="U1556" i="109"/>
  <c r="N1163" i="112"/>
  <c r="W1717" i="109"/>
  <c r="S3663" i="109"/>
  <c r="P960" i="112"/>
  <c r="L96" i="110"/>
  <c r="S391" i="109"/>
  <c r="O4028" i="109"/>
  <c r="Q3332" i="109"/>
  <c r="R1646" i="109"/>
  <c r="Q124" i="110"/>
  <c r="U202" i="109"/>
  <c r="P3189" i="109"/>
  <c r="U3179" i="109"/>
  <c r="W2064" i="109"/>
  <c r="U237" i="109"/>
  <c r="U1589" i="109"/>
  <c r="R212" i="109"/>
  <c r="Q2751" i="109"/>
  <c r="N81" i="110"/>
  <c r="P168" i="109"/>
  <c r="Q4217" i="109"/>
  <c r="S3801" i="109"/>
  <c r="T3194" i="109"/>
  <c r="T928" i="109"/>
  <c r="U2224" i="109"/>
  <c r="S2398" i="109"/>
  <c r="S2580" i="109"/>
  <c r="O1424" i="112"/>
  <c r="P3098" i="109"/>
  <c r="Q2480" i="112"/>
  <c r="Q168" i="112"/>
  <c r="Q394" i="109"/>
  <c r="R3024" i="109"/>
  <c r="K89" i="110"/>
  <c r="Q3748" i="109"/>
  <c r="Q358" i="112"/>
  <c r="J181" i="113"/>
  <c r="X4128" i="109"/>
  <c r="L51" i="110"/>
  <c r="W634" i="109"/>
  <c r="W3187" i="109"/>
  <c r="X1316" i="109"/>
  <c r="P182" i="109"/>
  <c r="W3328" i="109"/>
  <c r="V3399" i="109"/>
  <c r="U4119" i="109"/>
  <c r="Y903" i="109"/>
  <c r="P2653" i="112"/>
  <c r="O1520" i="112"/>
  <c r="V4098" i="109"/>
  <c r="P2568" i="109"/>
  <c r="N2635" i="109"/>
  <c r="N384" i="109"/>
  <c r="U860" i="109"/>
  <c r="Q2354" i="109"/>
  <c r="P1975" i="112"/>
  <c r="V460" i="109"/>
  <c r="S1693" i="109"/>
  <c r="Q33" i="110"/>
  <c r="S381" i="109"/>
  <c r="V849" i="109"/>
  <c r="W3349" i="109"/>
  <c r="R2205" i="109"/>
  <c r="W37" i="109"/>
  <c r="Q1412" i="112"/>
  <c r="Z2864" i="109"/>
  <c r="U2021" i="109"/>
  <c r="O3736" i="109"/>
  <c r="U2751" i="109"/>
  <c r="V3573" i="109"/>
  <c r="Y3415" i="109"/>
  <c r="O1194" i="109"/>
  <c r="R525" i="109"/>
  <c r="O1172" i="112"/>
  <c r="N638" i="109"/>
  <c r="W2100" i="109"/>
  <c r="N168" i="110"/>
  <c r="V2479" i="109"/>
  <c r="U3364" i="109"/>
  <c r="W1633" i="109"/>
  <c r="W1015" i="109"/>
  <c r="V2824" i="109"/>
  <c r="O10" i="109"/>
  <c r="U1482" i="109"/>
  <c r="Q4062" i="109"/>
  <c r="U4248" i="109"/>
  <c r="V2113" i="109"/>
  <c r="N1087" i="112"/>
  <c r="O1842" i="109"/>
  <c r="O22" i="109"/>
  <c r="X2976" i="109"/>
  <c r="U1954" i="109"/>
  <c r="W957" i="109"/>
  <c r="N2359" i="112"/>
  <c r="W2835" i="109"/>
  <c r="T2415" i="109"/>
  <c r="T259" i="109"/>
  <c r="U1649" i="109"/>
  <c r="U1835" i="109"/>
  <c r="O2650" i="109"/>
  <c r="S2245" i="109"/>
  <c r="T370" i="109"/>
  <c r="Q380" i="112"/>
  <c r="P469" i="109"/>
  <c r="X813" i="109"/>
  <c r="Z1785" i="109"/>
  <c r="N1543" i="109"/>
  <c r="T3102" i="109"/>
  <c r="Q1535" i="112"/>
  <c r="T3002" i="109"/>
  <c r="Z2872" i="109"/>
  <c r="U4024" i="109"/>
  <c r="O2258" i="109"/>
  <c r="U2294" i="109"/>
  <c r="O1703" i="109"/>
  <c r="P2577" i="109"/>
  <c r="Z2908" i="109"/>
  <c r="V1190" i="109"/>
  <c r="U2084" i="109"/>
  <c r="Y3465" i="109"/>
  <c r="U3307" i="109"/>
  <c r="R3079" i="109"/>
  <c r="U2203" i="109"/>
  <c r="N2980" i="109"/>
  <c r="N1539" i="109"/>
  <c r="W2977" i="109"/>
  <c r="K93" i="110"/>
  <c r="O32" i="110"/>
  <c r="P21" i="110"/>
  <c r="V161" i="109"/>
  <c r="J31" i="110"/>
  <c r="O311" i="112"/>
  <c r="W3545" i="109"/>
  <c r="O2460" i="109"/>
  <c r="T1521" i="109"/>
  <c r="N1904" i="112"/>
  <c r="T2817" i="109"/>
  <c r="Q3018" i="109"/>
  <c r="N1910" i="112"/>
  <c r="X2792" i="109"/>
  <c r="Q1782" i="112"/>
  <c r="S3027" i="109"/>
  <c r="R1538" i="109"/>
  <c r="N1447" i="112"/>
  <c r="Q4025" i="109"/>
  <c r="Q3674" i="109"/>
  <c r="O3013" i="109"/>
  <c r="S1270" i="109"/>
  <c r="S49" i="110"/>
  <c r="X1660" i="109"/>
  <c r="S1914" i="109"/>
  <c r="X2746" i="109"/>
  <c r="Q2567" i="109"/>
  <c r="X2602" i="109"/>
  <c r="S229" i="109"/>
  <c r="O76" i="109"/>
  <c r="Y3515" i="109"/>
  <c r="U3819" i="109"/>
  <c r="Q4170" i="109"/>
  <c r="X399" i="109"/>
  <c r="W3888" i="109"/>
  <c r="O3422" i="109"/>
  <c r="Q842" i="112"/>
  <c r="T1160" i="109"/>
  <c r="P1103" i="109"/>
  <c r="T2715" i="109"/>
  <c r="S4190" i="109"/>
  <c r="W1635" i="109"/>
  <c r="S3409" i="109"/>
  <c r="U3656" i="109"/>
  <c r="L20" i="110"/>
  <c r="O3168" i="109"/>
  <c r="T6" i="110"/>
  <c r="W3079" i="109"/>
  <c r="Q503" i="112"/>
  <c r="O1869" i="112"/>
  <c r="U3321" i="109"/>
  <c r="S2273" i="109"/>
  <c r="O1734" i="109"/>
  <c r="S2290" i="109"/>
  <c r="O482" i="109"/>
  <c r="X2969" i="109"/>
  <c r="O1146" i="109"/>
  <c r="W1132" i="109"/>
  <c r="X2723" i="109"/>
  <c r="R2449" i="109"/>
  <c r="T2227" i="109"/>
  <c r="U910" i="109"/>
  <c r="O460" i="109"/>
  <c r="N615" i="109"/>
  <c r="V2069" i="109"/>
  <c r="P95" i="110"/>
  <c r="X4096" i="109"/>
  <c r="W2767" i="109"/>
  <c r="O1933" i="109"/>
  <c r="N2407" i="109"/>
  <c r="K153" i="113"/>
  <c r="R4090" i="109"/>
  <c r="N2272" i="109"/>
  <c r="W4244" i="109"/>
  <c r="N4247" i="109"/>
  <c r="N2450" i="112"/>
  <c r="Q2306" i="109"/>
  <c r="O3932" i="109"/>
  <c r="T4077" i="109"/>
  <c r="Y647" i="109"/>
  <c r="Q3402" i="109"/>
  <c r="U3894" i="109"/>
  <c r="Z3987" i="109"/>
  <c r="O3164" i="109"/>
  <c r="Q278" i="109"/>
  <c r="S41" i="110"/>
  <c r="N212" i="109"/>
  <c r="V2285" i="109"/>
  <c r="T225" i="109"/>
  <c r="V2684" i="109"/>
  <c r="O1287" i="109"/>
  <c r="Q815" i="109"/>
  <c r="Q566" i="112"/>
  <c r="V2695" i="109"/>
  <c r="V3444" i="109"/>
  <c r="Y1294" i="109"/>
  <c r="T1661" i="109"/>
  <c r="S976" i="109"/>
  <c r="P3066" i="109"/>
  <c r="Q4044" i="109"/>
  <c r="O4215" i="109"/>
  <c r="N13" i="109"/>
  <c r="W32" i="109"/>
  <c r="R3556" i="109"/>
  <c r="J171" i="110"/>
  <c r="R3111" i="109"/>
  <c r="V4148" i="109"/>
  <c r="U1519" i="109"/>
  <c r="Y551" i="109"/>
  <c r="P3864" i="109"/>
  <c r="V3327" i="109"/>
  <c r="O1920" i="109"/>
  <c r="R3367" i="109"/>
  <c r="P1573" i="109"/>
  <c r="P1000" i="112"/>
  <c r="U2708" i="109"/>
  <c r="O3458" i="109"/>
  <c r="W2093" i="109"/>
  <c r="O88" i="109"/>
  <c r="Q3127" i="109"/>
  <c r="S1558" i="109"/>
  <c r="W2017" i="109"/>
  <c r="N616" i="112"/>
  <c r="V3694" i="109"/>
  <c r="U121" i="110"/>
  <c r="X13" i="109"/>
  <c r="X1690" i="109"/>
  <c r="R4099" i="109"/>
  <c r="W4136" i="109"/>
  <c r="V3338" i="109"/>
  <c r="X1015" i="109"/>
  <c r="O641" i="112"/>
  <c r="Q2090" i="109"/>
  <c r="T21" i="109"/>
  <c r="U268" i="109"/>
  <c r="N2343" i="109"/>
  <c r="X2018" i="109"/>
  <c r="P617" i="112"/>
  <c r="Y1922" i="109"/>
  <c r="P3301" i="109"/>
  <c r="U752" i="109"/>
  <c r="R107" i="110"/>
  <c r="X2388" i="109"/>
  <c r="Y3149" i="109"/>
  <c r="T475" i="109"/>
  <c r="T795" i="109"/>
  <c r="N1640" i="112"/>
  <c r="N2194" i="112"/>
  <c r="Y46" i="109"/>
  <c r="U3339" i="109"/>
  <c r="N2653" i="112"/>
  <c r="T3316" i="109"/>
  <c r="S3444" i="109"/>
  <c r="T3030" i="109"/>
  <c r="U1190" i="109"/>
  <c r="T1834" i="109"/>
  <c r="P3483" i="109"/>
  <c r="O2972" i="109"/>
  <c r="O3023" i="109"/>
  <c r="R1133" i="109"/>
  <c r="N1314" i="109"/>
  <c r="Q1293" i="112"/>
  <c r="Y585" i="109"/>
  <c r="Q775" i="109"/>
  <c r="O762" i="112"/>
  <c r="O583" i="109"/>
  <c r="P1192" i="112"/>
  <c r="N2627" i="109"/>
  <c r="Q1393" i="112"/>
  <c r="R3094" i="109"/>
  <c r="Y595" i="109"/>
  <c r="O1897" i="109"/>
  <c r="Q1100" i="109"/>
  <c r="N891" i="109"/>
  <c r="T4147" i="109"/>
  <c r="S1151" i="109"/>
  <c r="S2" i="110"/>
  <c r="P302" i="112"/>
  <c r="O1027" i="112"/>
  <c r="T4216" i="109"/>
  <c r="Y775" i="109"/>
  <c r="Y3830" i="109"/>
  <c r="O1678" i="112"/>
  <c r="Q2068" i="109"/>
  <c r="T2042" i="109"/>
  <c r="N535" i="112"/>
  <c r="T2302" i="109"/>
  <c r="R3322" i="109"/>
  <c r="O698" i="112"/>
  <c r="Y1487" i="109"/>
  <c r="X2341" i="109"/>
  <c r="N2356" i="112"/>
  <c r="X4108" i="109"/>
  <c r="U10" i="109"/>
  <c r="R1285" i="109"/>
  <c r="K124" i="110"/>
  <c r="Q2697" i="109"/>
  <c r="N76" i="110"/>
  <c r="Q2636" i="109"/>
  <c r="O1338" i="109"/>
  <c r="X1602" i="109"/>
  <c r="V3685" i="109"/>
  <c r="U2715" i="109"/>
  <c r="R3933" i="109"/>
  <c r="P2755" i="109"/>
  <c r="X3496" i="109"/>
  <c r="N2693" i="112"/>
  <c r="T83" i="109"/>
  <c r="X529" i="109"/>
  <c r="W1213" i="109"/>
  <c r="X3504" i="109"/>
  <c r="W2702" i="109"/>
  <c r="S4042" i="109"/>
  <c r="W2230" i="109"/>
  <c r="Y2406" i="109"/>
  <c r="Y1001" i="109"/>
  <c r="Q2108" i="112"/>
  <c r="O3514" i="109"/>
  <c r="Q2297" i="109"/>
  <c r="P1902" i="109"/>
  <c r="X997" i="109"/>
  <c r="S4110" i="109"/>
  <c r="P2658" i="109"/>
  <c r="V3023" i="109"/>
  <c r="R2372" i="109"/>
  <c r="W2943" i="109"/>
  <c r="O1374" i="109"/>
  <c r="O1464" i="112"/>
  <c r="X1174" i="109"/>
  <c r="P2665" i="109"/>
  <c r="W456" i="109"/>
  <c r="N529" i="109"/>
  <c r="W4035" i="109"/>
  <c r="U2027" i="109"/>
  <c r="V1147" i="109"/>
  <c r="P969" i="109"/>
  <c r="P2288" i="109"/>
  <c r="P2264" i="109"/>
  <c r="S3395" i="109"/>
  <c r="Q282" i="112"/>
  <c r="N1248" i="109"/>
  <c r="V4172" i="109"/>
  <c r="S38" i="109"/>
  <c r="T2423" i="109"/>
  <c r="O1922" i="109"/>
  <c r="S533" i="109"/>
  <c r="R2814" i="109"/>
  <c r="P1943" i="109"/>
  <c r="L92" i="110"/>
  <c r="S1166" i="109"/>
  <c r="P2779" i="109"/>
  <c r="T958" i="109"/>
  <c r="P2681" i="112"/>
  <c r="R1157" i="109"/>
  <c r="Y4101" i="109"/>
  <c r="O560" i="109"/>
  <c r="U3660" i="109"/>
  <c r="M123" i="110"/>
  <c r="V1630" i="109"/>
  <c r="Q3045" i="109"/>
  <c r="O1327" i="112"/>
  <c r="N137" i="110"/>
  <c r="O1178" i="109"/>
  <c r="T509" i="109"/>
  <c r="U3125" i="109"/>
  <c r="L13" i="110"/>
  <c r="O2279" i="109"/>
  <c r="T2242" i="109"/>
  <c r="Q3927" i="109"/>
  <c r="Y4055" i="109"/>
  <c r="V1377" i="109"/>
  <c r="X3191" i="109"/>
  <c r="W1172" i="109"/>
  <c r="S1958" i="109"/>
  <c r="J107" i="110"/>
  <c r="Q4264" i="109"/>
  <c r="S3161" i="109"/>
  <c r="U1263" i="109"/>
  <c r="Y401" i="109"/>
  <c r="U3553" i="109"/>
  <c r="N2373" i="109"/>
  <c r="R586" i="109"/>
  <c r="T1198" i="109"/>
  <c r="V3025" i="109"/>
  <c r="T2462" i="109"/>
  <c r="R609" i="109"/>
  <c r="W846" i="109"/>
  <c r="T1833" i="109"/>
  <c r="S642" i="109"/>
  <c r="T4115" i="109"/>
  <c r="T161" i="109"/>
  <c r="R430" i="112"/>
  <c r="V781" i="109"/>
  <c r="O2379" i="109"/>
  <c r="O123" i="110"/>
  <c r="Y1129" i="109"/>
  <c r="X1000" i="109"/>
  <c r="N3782" i="109"/>
  <c r="X940" i="109"/>
  <c r="N4174" i="109"/>
  <c r="Y3896" i="109"/>
  <c r="N2111" i="109"/>
  <c r="R753" i="109"/>
  <c r="U2081" i="109"/>
  <c r="N2039" i="109"/>
  <c r="Z329" i="109"/>
  <c r="U950" i="109"/>
  <c r="Q36" i="112"/>
  <c r="U2030" i="109"/>
  <c r="S4117" i="109"/>
  <c r="U378" i="109"/>
  <c r="P3934" i="109"/>
  <c r="Y2246" i="109"/>
  <c r="S1317" i="109"/>
  <c r="Q1149" i="109"/>
  <c r="P1581" i="109"/>
  <c r="O2023" i="109"/>
  <c r="T3026" i="109"/>
  <c r="O2376" i="112"/>
  <c r="W3051" i="109"/>
  <c r="W3083" i="109"/>
  <c r="Q1983" i="112"/>
  <c r="X4174" i="109"/>
  <c r="W774" i="109"/>
  <c r="T3419" i="109"/>
  <c r="N2369" i="109"/>
  <c r="N909" i="109"/>
  <c r="V2460" i="109"/>
  <c r="S3035" i="109"/>
  <c r="O242" i="112"/>
  <c r="V293" i="109"/>
  <c r="T2680" i="109"/>
  <c r="N51" i="110"/>
  <c r="S1935" i="109"/>
  <c r="N3513" i="109"/>
  <c r="U3739" i="109"/>
  <c r="V1124" i="109"/>
  <c r="O3865" i="109"/>
  <c r="Z2853" i="109"/>
  <c r="U230" i="109"/>
  <c r="O1269" i="112"/>
  <c r="T1735" i="109"/>
  <c r="R803" i="109"/>
  <c r="Q1702" i="109"/>
  <c r="N1163" i="109"/>
  <c r="V3913" i="109"/>
  <c r="V3207" i="109"/>
  <c r="W4179" i="109"/>
  <c r="T2751" i="109"/>
  <c r="S3506" i="109"/>
  <c r="R3444" i="109"/>
  <c r="O553" i="109"/>
  <c r="W547" i="109"/>
  <c r="Y1470" i="109"/>
  <c r="O1614" i="112"/>
  <c r="T379" i="109"/>
  <c r="N1567" i="109"/>
  <c r="U1604" i="109"/>
  <c r="U823" i="109"/>
  <c r="W3566" i="109"/>
  <c r="Q1729" i="112"/>
  <c r="R3456" i="109"/>
  <c r="R4118" i="109"/>
  <c r="O4120" i="109"/>
  <c r="S1616" i="109"/>
  <c r="R588" i="109"/>
  <c r="W1129" i="109"/>
  <c r="Y3875" i="109"/>
  <c r="W1923" i="109"/>
  <c r="T1968" i="109"/>
  <c r="Q1058" i="112"/>
  <c r="N1719" i="112"/>
  <c r="W3019" i="109"/>
  <c r="P1985" i="112"/>
  <c r="Q2218" i="112"/>
  <c r="S3830" i="109"/>
  <c r="N1482" i="109"/>
  <c r="N1126" i="109"/>
  <c r="R4028" i="109"/>
  <c r="U2693" i="109"/>
  <c r="Q1282" i="112"/>
  <c r="Z3965" i="109"/>
  <c r="R1637" i="109"/>
  <c r="R4282" i="109"/>
  <c r="X1887" i="109"/>
  <c r="R171" i="109"/>
  <c r="W4119" i="109"/>
  <c r="W2033" i="109"/>
  <c r="O98" i="109"/>
  <c r="W1588" i="109"/>
  <c r="Z2893" i="109"/>
  <c r="T2234" i="109"/>
  <c r="R978" i="109"/>
  <c r="V4139" i="109"/>
  <c r="R275" i="109"/>
  <c r="Y1963" i="109"/>
  <c r="V1170" i="109"/>
  <c r="Y17" i="109"/>
  <c r="U1671" i="109"/>
  <c r="N1352" i="109"/>
  <c r="Q1980" i="109"/>
  <c r="N1750" i="109"/>
  <c r="V890" i="109"/>
  <c r="R3450" i="109"/>
  <c r="X2069" i="109"/>
  <c r="X3404" i="109"/>
  <c r="P1733" i="112"/>
  <c r="P2262" i="109"/>
  <c r="T4081" i="109"/>
  <c r="W644" i="109"/>
  <c r="W3298" i="109"/>
  <c r="U3431" i="109"/>
  <c r="S2825" i="109"/>
  <c r="U1146" i="109"/>
  <c r="P1329" i="109"/>
  <c r="T89" i="110"/>
  <c r="V3495" i="109"/>
  <c r="T251" i="109"/>
  <c r="Y3022" i="109"/>
  <c r="X4292" i="109"/>
  <c r="Q2806" i="109"/>
  <c r="O448" i="109"/>
  <c r="V180" i="109"/>
  <c r="S3107" i="109"/>
  <c r="Q2828" i="109"/>
  <c r="R2993" i="109"/>
  <c r="Q1303" i="112"/>
  <c r="T30" i="109"/>
  <c r="R3657" i="109"/>
  <c r="U4259" i="109"/>
  <c r="V866" i="109"/>
  <c r="S3699" i="109"/>
  <c r="R1737" i="109"/>
  <c r="S3725" i="109"/>
  <c r="P803" i="109"/>
  <c r="T3871" i="109"/>
  <c r="S2984" i="109"/>
  <c r="Q2442" i="109"/>
  <c r="X1640" i="109"/>
  <c r="R1124" i="109"/>
  <c r="N615" i="112"/>
  <c r="S2302" i="109"/>
  <c r="S1870" i="109"/>
  <c r="W2738" i="109"/>
  <c r="T36" i="110"/>
  <c r="Z2532" i="109"/>
  <c r="S4126" i="109"/>
  <c r="Y2803" i="109"/>
  <c r="N3852" i="109"/>
  <c r="X2988" i="109"/>
  <c r="R438" i="112"/>
  <c r="U188" i="109"/>
  <c r="V256" i="109"/>
  <c r="R3533" i="109"/>
  <c r="Q2427" i="109"/>
  <c r="N117" i="110"/>
  <c r="R2558" i="109"/>
  <c r="P256" i="109"/>
  <c r="N1537" i="112"/>
  <c r="P491" i="112"/>
  <c r="Q285" i="112"/>
  <c r="Y2232" i="109"/>
  <c r="P4151" i="109"/>
  <c r="T3774" i="109"/>
  <c r="Q3813" i="109"/>
  <c r="Q883" i="109"/>
  <c r="R189" i="109"/>
  <c r="P266" i="112"/>
  <c r="O221" i="109"/>
  <c r="S575" i="109"/>
  <c r="Z2140" i="109"/>
  <c r="U93" i="110"/>
  <c r="U265" i="109"/>
  <c r="W3387" i="109"/>
  <c r="S4237" i="109"/>
  <c r="W1901" i="109"/>
  <c r="Y2358" i="109"/>
  <c r="X1829" i="109"/>
  <c r="N1785" i="112"/>
  <c r="S3212" i="109"/>
  <c r="O1191" i="109"/>
  <c r="P809" i="109"/>
  <c r="U1602" i="109"/>
  <c r="R2750" i="109"/>
  <c r="X1497" i="109"/>
  <c r="Y3109" i="109"/>
  <c r="V1579" i="109"/>
  <c r="R2318" i="109"/>
  <c r="Y2268" i="109"/>
  <c r="W244" i="109"/>
  <c r="S913" i="109"/>
  <c r="T3517" i="109"/>
  <c r="N603" i="109"/>
  <c r="Q1574" i="109"/>
  <c r="S17" i="110"/>
  <c r="W1930" i="109"/>
  <c r="O4153" i="109"/>
  <c r="N2060" i="109"/>
  <c r="Q950" i="112"/>
  <c r="T132" i="110"/>
  <c r="T2479" i="109"/>
  <c r="V2811" i="109"/>
  <c r="P7" i="110"/>
  <c r="P1170" i="112"/>
  <c r="U2066" i="109"/>
  <c r="X83" i="109"/>
  <c r="P930" i="109"/>
  <c r="S1984" i="109"/>
  <c r="T384" i="109"/>
  <c r="O1002" i="109"/>
  <c r="T1507" i="109"/>
  <c r="R39" i="110"/>
  <c r="Q1489" i="109"/>
  <c r="Q2678" i="109"/>
  <c r="O2200" i="109"/>
  <c r="S3100" i="109"/>
  <c r="P1912" i="109"/>
  <c r="P911" i="109"/>
  <c r="R2279" i="109"/>
  <c r="N3923" i="109"/>
  <c r="T235" i="109"/>
  <c r="N1509" i="112"/>
  <c r="W2065" i="109"/>
  <c r="W258" i="109"/>
  <c r="V93" i="109"/>
  <c r="Q2483" i="109"/>
  <c r="T2074" i="109"/>
  <c r="S736" i="109"/>
  <c r="Q384" i="109"/>
  <c r="P1868" i="112"/>
  <c r="T1019" i="109"/>
  <c r="W484" i="109"/>
  <c r="N3812" i="109"/>
  <c r="O1403" i="112"/>
  <c r="X2711" i="109"/>
  <c r="T3391" i="109"/>
  <c r="Q1068" i="112"/>
  <c r="O1788" i="112"/>
  <c r="O1364" i="109"/>
  <c r="Q3336" i="109"/>
  <c r="N3324" i="109"/>
  <c r="O1972" i="109"/>
  <c r="U233" i="109"/>
  <c r="P1736" i="109"/>
  <c r="Q828" i="109"/>
  <c r="X4072" i="109"/>
  <c r="Q590" i="109"/>
  <c r="T2076" i="109"/>
  <c r="T160" i="109"/>
  <c r="O1978" i="112"/>
  <c r="Z2516" i="109"/>
  <c r="X1473" i="109"/>
  <c r="W4293" i="109"/>
  <c r="W117" i="109"/>
  <c r="O758" i="109"/>
  <c r="V1122" i="109"/>
  <c r="X3846" i="109"/>
  <c r="R3806" i="109"/>
  <c r="O2027" i="109"/>
  <c r="O802" i="109"/>
  <c r="W1894" i="109"/>
  <c r="T1530" i="109"/>
  <c r="N1994" i="109"/>
  <c r="J132" i="110"/>
  <c r="R3294" i="109"/>
  <c r="X1197" i="109"/>
  <c r="T948" i="109"/>
  <c r="Z2891" i="109"/>
  <c r="N1729" i="109"/>
  <c r="Y538" i="109"/>
  <c r="T1863" i="109"/>
  <c r="S1370" i="109"/>
  <c r="Q2243" i="112"/>
  <c r="K163" i="110"/>
  <c r="Q935" i="109"/>
  <c r="O816" i="109"/>
  <c r="O1679" i="109"/>
  <c r="L39" i="113"/>
  <c r="X143" i="109"/>
  <c r="O73" i="110"/>
  <c r="T3135" i="109"/>
  <c r="S948" i="109"/>
  <c r="U1101" i="109"/>
  <c r="N1283" i="112"/>
  <c r="V1490" i="109"/>
  <c r="O3484" i="109"/>
  <c r="Q581" i="109"/>
  <c r="S2461" i="109"/>
  <c r="N249" i="112"/>
  <c r="P1952" i="112"/>
  <c r="O1790" i="112"/>
  <c r="X1918" i="109"/>
  <c r="M79" i="110"/>
  <c r="O2782" i="109"/>
  <c r="R1147" i="109"/>
  <c r="Q3677" i="109"/>
  <c r="Y3008" i="109"/>
  <c r="S1018" i="109"/>
  <c r="O798" i="109"/>
  <c r="T218" i="109"/>
  <c r="R1494" i="109"/>
  <c r="V1560" i="109"/>
  <c r="V2939" i="109"/>
  <c r="P1689" i="109"/>
  <c r="V4020" i="109"/>
  <c r="O12" i="112"/>
  <c r="N218" i="109"/>
  <c r="S2250" i="109"/>
  <c r="Y4074" i="109"/>
  <c r="U449" i="109"/>
  <c r="P3441" i="109"/>
  <c r="V3468" i="109"/>
  <c r="O1844" i="109"/>
  <c r="P244" i="109"/>
  <c r="X400" i="109"/>
  <c r="T3670" i="109"/>
  <c r="Y3860" i="109"/>
  <c r="R527" i="109"/>
  <c r="O2988" i="109"/>
  <c r="S291" i="109"/>
  <c r="N21" i="110"/>
  <c r="S3147" i="109"/>
  <c r="O1250" i="109"/>
  <c r="Q3882" i="109"/>
  <c r="O3075" i="109"/>
  <c r="T941" i="109"/>
  <c r="W3104" i="109"/>
  <c r="N1005" i="109"/>
  <c r="V4074" i="109"/>
  <c r="N2292" i="109"/>
  <c r="Q328" i="112"/>
  <c r="S3834" i="109"/>
  <c r="X447" i="109"/>
  <c r="N4148" i="109"/>
  <c r="T2216" i="109"/>
  <c r="P1204" i="109"/>
  <c r="R453" i="112"/>
  <c r="W4231" i="109"/>
  <c r="W3086" i="109"/>
  <c r="N160" i="110"/>
  <c r="R966" i="109"/>
  <c r="U2716" i="109"/>
  <c r="N2131" i="112"/>
  <c r="R789" i="109"/>
  <c r="N1689" i="109"/>
  <c r="U940" i="109"/>
  <c r="Q136" i="109"/>
  <c r="V21" i="109"/>
  <c r="W1175" i="109"/>
  <c r="S458" i="109"/>
  <c r="U2691" i="109"/>
  <c r="O1323" i="112"/>
  <c r="W169" i="109"/>
  <c r="O64" i="109"/>
  <c r="T945" i="109"/>
  <c r="Q2441" i="109"/>
  <c r="Q54" i="109"/>
  <c r="O2017" i="109"/>
  <c r="T824" i="109"/>
  <c r="P2617" i="112"/>
  <c r="P1724" i="112"/>
  <c r="P1750" i="112"/>
  <c r="O176" i="109"/>
  <c r="S4158" i="109"/>
  <c r="T1916" i="109"/>
  <c r="W278" i="109"/>
  <c r="V242" i="109"/>
  <c r="N1338" i="109"/>
  <c r="Q321" i="112"/>
  <c r="N1903" i="109"/>
  <c r="P4134" i="109"/>
  <c r="L93" i="110"/>
  <c r="V777" i="109"/>
  <c r="Y423" i="109"/>
  <c r="Q2836" i="109"/>
  <c r="Y3675" i="109"/>
  <c r="T3804" i="109"/>
  <c r="V560" i="109"/>
  <c r="N2187" i="112"/>
  <c r="N1402" i="112"/>
  <c r="Q1940" i="112"/>
  <c r="S1380" i="109"/>
  <c r="Y2448" i="109"/>
  <c r="U3317" i="109"/>
  <c r="R2606" i="109"/>
  <c r="U4284" i="109"/>
  <c r="T524" i="109"/>
  <c r="S4041" i="109"/>
  <c r="O2311" i="109"/>
  <c r="Y1014" i="109"/>
  <c r="W753" i="109"/>
  <c r="O2242" i="109"/>
  <c r="O2346" i="112"/>
  <c r="T3675" i="109"/>
  <c r="W1603" i="109"/>
  <c r="S2056" i="109"/>
  <c r="S2343" i="109"/>
  <c r="X2093" i="109"/>
  <c r="P1079" i="112"/>
  <c r="T1013" i="109"/>
  <c r="U442" i="109"/>
  <c r="U2480" i="109"/>
  <c r="Q3872" i="109"/>
  <c r="Q886" i="109"/>
  <c r="P3518" i="109"/>
  <c r="X630" i="109"/>
  <c r="V916" i="109"/>
  <c r="O826" i="109"/>
  <c r="N863" i="112"/>
  <c r="O748" i="109"/>
  <c r="O2018" i="109"/>
  <c r="Y926" i="109"/>
  <c r="Q1211" i="109"/>
  <c r="M116" i="110"/>
  <c r="P3562" i="109"/>
  <c r="W548" i="109"/>
  <c r="W2358" i="109"/>
  <c r="O2799" i="109"/>
  <c r="T1234" i="109"/>
  <c r="N953" i="112"/>
  <c r="Y4291" i="109"/>
  <c r="L32" i="110"/>
  <c r="Q1830" i="109"/>
  <c r="S2778" i="109"/>
  <c r="W1206" i="109"/>
  <c r="V2627" i="109"/>
  <c r="U2604" i="109"/>
  <c r="N4299" i="109"/>
  <c r="Q99" i="109"/>
  <c r="W4194" i="109"/>
  <c r="S136" i="109"/>
  <c r="Y828" i="109"/>
  <c r="U1294" i="109"/>
  <c r="S773" i="109"/>
  <c r="V4123" i="109"/>
  <c r="N1049" i="112"/>
  <c r="N1109" i="109"/>
  <c r="O122" i="110"/>
  <c r="N825" i="109"/>
  <c r="W4124" i="109"/>
  <c r="Q2395" i="109"/>
  <c r="R1382" i="109"/>
  <c r="N1170" i="109"/>
  <c r="K50" i="110"/>
  <c r="Y186" i="109"/>
  <c r="N119" i="109"/>
  <c r="R2249" i="109"/>
  <c r="N163" i="109"/>
  <c r="O3037" i="109"/>
  <c r="R1598" i="109"/>
  <c r="P2945" i="109"/>
  <c r="T3304" i="109"/>
  <c r="U2826" i="109"/>
  <c r="X1995" i="109"/>
  <c r="S827" i="109"/>
  <c r="Q1300" i="109"/>
  <c r="Q875" i="112"/>
  <c r="P2340" i="112"/>
  <c r="Y1212" i="109"/>
  <c r="N2453" i="112"/>
  <c r="R1997" i="109"/>
  <c r="Q42" i="109"/>
  <c r="U1628" i="109"/>
  <c r="R1126" i="112"/>
  <c r="S652" i="109"/>
  <c r="O2292" i="109"/>
  <c r="P28" i="112"/>
  <c r="T933" i="109"/>
  <c r="Z3608" i="109"/>
  <c r="Q1630" i="112"/>
  <c r="Q1650" i="112"/>
  <c r="Z1777" i="109"/>
  <c r="W1979" i="109"/>
  <c r="O1253" i="109"/>
  <c r="P2024" i="109"/>
  <c r="X2020" i="109"/>
  <c r="Q2613" i="109"/>
  <c r="O1469" i="112"/>
  <c r="P4213" i="109"/>
  <c r="S3117" i="109"/>
  <c r="N2246" i="109"/>
  <c r="T1612" i="109"/>
  <c r="T3760" i="109"/>
  <c r="R2046" i="109"/>
  <c r="P1129" i="109"/>
  <c r="Y1205" i="109"/>
  <c r="W3173" i="109"/>
  <c r="Q4203" i="109"/>
  <c r="V1328" i="109"/>
  <c r="Q3720" i="109"/>
  <c r="X1271" i="109"/>
  <c r="N1923" i="112"/>
  <c r="Q1399" i="112"/>
  <c r="N1497" i="112"/>
  <c r="P2398" i="109"/>
  <c r="N2387" i="112"/>
  <c r="U876" i="109"/>
  <c r="Q1542" i="109"/>
  <c r="Q33" i="112"/>
  <c r="Q52" i="109"/>
  <c r="N367" i="109"/>
  <c r="R3303" i="109"/>
  <c r="N40" i="112"/>
  <c r="V1111" i="109"/>
  <c r="X1119" i="109"/>
  <c r="T1360" i="109"/>
  <c r="W141" i="109"/>
  <c r="N2710" i="109"/>
  <c r="Y1261" i="109"/>
  <c r="N540" i="112"/>
  <c r="S3337" i="109"/>
  <c r="W2446" i="109"/>
  <c r="U3867" i="109"/>
  <c r="Q1021" i="109"/>
  <c r="Y190" i="109"/>
  <c r="R2082" i="109"/>
  <c r="P3389" i="109"/>
  <c r="O3015" i="109"/>
  <c r="Z320" i="109"/>
  <c r="Q326" i="112"/>
  <c r="R257" i="109"/>
  <c r="Q488" i="112"/>
  <c r="V284" i="109"/>
  <c r="X374" i="109"/>
  <c r="N3203" i="109"/>
  <c r="X3071" i="109"/>
  <c r="V633" i="109"/>
  <c r="R456" i="112"/>
  <c r="Y3302" i="109"/>
  <c r="W3916" i="109"/>
  <c r="R406" i="109"/>
  <c r="P2251" i="112"/>
  <c r="U2114" i="109"/>
  <c r="P2623" i="112"/>
  <c r="R1552" i="109"/>
  <c r="U1312" i="109"/>
  <c r="N3178" i="109"/>
  <c r="O2683" i="109"/>
  <c r="V194" i="109"/>
  <c r="S2755" i="109"/>
  <c r="Q3778" i="109"/>
  <c r="P540" i="109"/>
  <c r="P1609" i="109"/>
  <c r="Q2698" i="112"/>
  <c r="W2932" i="109"/>
  <c r="S4100" i="109"/>
  <c r="Y1840" i="109"/>
  <c r="T1023" i="109"/>
  <c r="U2118" i="109"/>
  <c r="P1023" i="109"/>
  <c r="S1288" i="109"/>
  <c r="R2472" i="109"/>
  <c r="U1538" i="109"/>
  <c r="N708" i="112"/>
  <c r="P883" i="109"/>
  <c r="N4266" i="109"/>
  <c r="P1261" i="109"/>
  <c r="N147" i="110"/>
  <c r="W3922" i="109"/>
  <c r="S1828" i="109"/>
  <c r="P60" i="109"/>
  <c r="Q161" i="109"/>
  <c r="P11" i="112"/>
  <c r="Y2212" i="109"/>
  <c r="O1367" i="109"/>
  <c r="N1284" i="112"/>
  <c r="O3805" i="109"/>
  <c r="W517" i="109"/>
  <c r="T1351" i="109"/>
  <c r="T1862" i="109"/>
  <c r="U487" i="109"/>
  <c r="W2935" i="109"/>
  <c r="Y2081" i="109"/>
  <c r="T3829" i="109"/>
  <c r="T117" i="109"/>
  <c r="Q2148" i="112"/>
  <c r="U2373" i="109"/>
  <c r="S3340" i="109"/>
  <c r="Y3937" i="109"/>
  <c r="J20" i="110"/>
  <c r="P2337" i="109"/>
  <c r="T3757" i="109"/>
  <c r="V2212" i="109"/>
  <c r="U3290" i="109"/>
  <c r="T79" i="110"/>
  <c r="Y3717" i="109"/>
  <c r="M63" i="110"/>
  <c r="T156" i="109"/>
  <c r="R2624" i="109"/>
  <c r="R421" i="109"/>
  <c r="Q2200" i="112"/>
  <c r="Y2472" i="109"/>
  <c r="Y2285" i="109"/>
  <c r="Z1044" i="109"/>
  <c r="W26" i="109"/>
  <c r="P2270" i="109"/>
  <c r="Q1995" i="112"/>
  <c r="U75" i="109"/>
  <c r="Z3971" i="109"/>
  <c r="N1382" i="109"/>
  <c r="X2603" i="109"/>
  <c r="T1015" i="109"/>
  <c r="T1727" i="109"/>
  <c r="X2312" i="109"/>
  <c r="V2227" i="109"/>
  <c r="N264" i="109"/>
  <c r="U404" i="109"/>
  <c r="N20" i="110"/>
  <c r="T394" i="109"/>
  <c r="X2414" i="109"/>
  <c r="T149" i="109"/>
  <c r="R877" i="112"/>
  <c r="S1897" i="109"/>
  <c r="X4247" i="109"/>
  <c r="O862" i="109"/>
  <c r="T2281" i="109"/>
  <c r="U3330" i="109"/>
  <c r="T109" i="109"/>
  <c r="S3769" i="109"/>
  <c r="S241" i="109"/>
  <c r="N2654" i="109"/>
  <c r="X3907" i="109"/>
  <c r="V1723" i="109"/>
  <c r="O3425" i="109"/>
  <c r="U2206" i="109"/>
  <c r="N385" i="109"/>
  <c r="S409" i="109"/>
  <c r="S1583" i="109"/>
  <c r="N4169" i="109"/>
  <c r="W1982" i="109"/>
  <c r="S2642" i="109"/>
  <c r="K96" i="110"/>
  <c r="Q2203" i="109"/>
  <c r="Q650" i="109"/>
  <c r="V3052" i="109"/>
  <c r="P1833" i="109"/>
  <c r="S3003" i="109"/>
  <c r="X90" i="109"/>
  <c r="S1745" i="109"/>
  <c r="N548" i="109"/>
  <c r="V1667" i="109"/>
  <c r="W839" i="109"/>
  <c r="O3353" i="109"/>
  <c r="N2446" i="109"/>
  <c r="V171" i="109"/>
  <c r="Q1379" i="109"/>
  <c r="R1850" i="109"/>
  <c r="P3460" i="109"/>
  <c r="V1855" i="109"/>
  <c r="Y3132" i="109"/>
  <c r="T3684" i="109"/>
  <c r="P3314" i="109"/>
  <c r="Q543" i="109"/>
  <c r="X1591" i="109"/>
  <c r="Y1347" i="109"/>
  <c r="Q86" i="109"/>
  <c r="V2933" i="109"/>
  <c r="O3144" i="109"/>
  <c r="Q1329" i="112"/>
  <c r="P3936" i="109"/>
  <c r="Q1096" i="112"/>
  <c r="N1167" i="109"/>
  <c r="S1845" i="109"/>
  <c r="N3493" i="109"/>
  <c r="S21" i="110"/>
  <c r="Q3852" i="109"/>
  <c r="P1527" i="109"/>
  <c r="W833" i="109"/>
  <c r="U501" i="109"/>
  <c r="U3150" i="109"/>
  <c r="U3371" i="109"/>
  <c r="V3386" i="109"/>
  <c r="N859" i="109"/>
  <c r="P77" i="110"/>
  <c r="O1101" i="109"/>
  <c r="Q3659" i="109"/>
  <c r="P1150" i="109"/>
  <c r="W1194" i="109"/>
  <c r="P3407" i="109"/>
  <c r="O2796" i="109"/>
  <c r="P18" i="110"/>
  <c r="R2801" i="109"/>
  <c r="R4158" i="109"/>
  <c r="Y4075" i="109"/>
  <c r="V3088" i="109"/>
  <c r="U1262" i="109"/>
  <c r="Q121" i="112"/>
  <c r="P1628" i="109"/>
  <c r="S4210" i="109"/>
  <c r="R2225" i="109"/>
  <c r="O2439" i="109"/>
  <c r="R186" i="112"/>
  <c r="S155" i="110"/>
  <c r="N1124" i="109"/>
  <c r="T55" i="109"/>
  <c r="N2066" i="109"/>
  <c r="S1297" i="109"/>
  <c r="S2366" i="109"/>
  <c r="V4040" i="109"/>
  <c r="W2613" i="109"/>
  <c r="W2262" i="109"/>
  <c r="N1476" i="109"/>
  <c r="N1001" i="109"/>
  <c r="Y602" i="109"/>
  <c r="N952" i="112"/>
  <c r="N1629" i="109"/>
  <c r="S1835" i="109"/>
  <c r="U435" i="109"/>
  <c r="X3901" i="109"/>
  <c r="R1911" i="109"/>
  <c r="W2784" i="109"/>
  <c r="S1950" i="109"/>
  <c r="V1616" i="109"/>
  <c r="V4181" i="109"/>
  <c r="W1232" i="109"/>
  <c r="P1434" i="112"/>
  <c r="U2023" i="109"/>
  <c r="X1366" i="109"/>
  <c r="S3181" i="109"/>
  <c r="S2453" i="109"/>
  <c r="N533" i="112"/>
  <c r="Y3741" i="109"/>
  <c r="T862" i="109"/>
  <c r="X387" i="109"/>
  <c r="O1895" i="109"/>
  <c r="T1562" i="109"/>
  <c r="U827" i="109"/>
  <c r="S37" i="110"/>
  <c r="S955" i="109"/>
  <c r="Z1450" i="109"/>
  <c r="P2971" i="109"/>
  <c r="J47" i="110"/>
  <c r="X1330" i="109"/>
  <c r="Q2117" i="109"/>
  <c r="W428" i="109"/>
  <c r="P4190" i="109"/>
  <c r="P2644" i="112"/>
  <c r="W977" i="109"/>
  <c r="Y3706" i="109"/>
  <c r="U3002" i="109"/>
  <c r="X2064" i="109"/>
  <c r="O2361" i="109"/>
  <c r="Q7" i="109"/>
  <c r="S2562" i="109"/>
  <c r="O1963" i="112"/>
  <c r="N2774" i="109"/>
  <c r="Q2279" i="109"/>
  <c r="R2620" i="109"/>
  <c r="O139" i="110"/>
  <c r="R1105" i="109"/>
  <c r="N3030" i="109"/>
  <c r="P1348" i="109"/>
  <c r="U3427" i="109"/>
  <c r="N974" i="109"/>
  <c r="Y90" i="109"/>
  <c r="P4270" i="109"/>
  <c r="O92" i="112"/>
  <c r="N1937" i="109"/>
  <c r="X2726" i="109"/>
  <c r="X808" i="109"/>
  <c r="Q3560" i="109"/>
  <c r="T2014" i="109"/>
  <c r="V3901" i="109"/>
  <c r="S117" i="110"/>
  <c r="S2212" i="109"/>
  <c r="Y2680" i="109"/>
  <c r="P2673" i="109"/>
  <c r="V503" i="109"/>
  <c r="O3020" i="109"/>
  <c r="N1621" i="112"/>
  <c r="P3470" i="109"/>
  <c r="Q98" i="109"/>
  <c r="T33" i="110"/>
  <c r="P2007" i="109"/>
  <c r="O469" i="112"/>
  <c r="W431" i="109"/>
  <c r="O1235" i="109"/>
  <c r="O1955" i="109"/>
  <c r="X3485" i="109"/>
  <c r="Q296" i="112"/>
  <c r="O2649" i="109"/>
  <c r="O3332" i="109"/>
  <c r="P4097" i="109"/>
  <c r="W2008" i="109"/>
  <c r="O243" i="112"/>
  <c r="X2273" i="109"/>
  <c r="T72" i="110"/>
  <c r="P1927" i="109"/>
  <c r="W772" i="109"/>
  <c r="O4040" i="109"/>
  <c r="U782" i="109"/>
  <c r="W448" i="109"/>
  <c r="S2764" i="109"/>
  <c r="P2725" i="109"/>
  <c r="Q3365" i="109"/>
  <c r="R1325" i="109"/>
  <c r="P147" i="110"/>
  <c r="O4193" i="109"/>
  <c r="U244" i="109"/>
  <c r="W791" i="109"/>
  <c r="T2411" i="109"/>
  <c r="P3154" i="109"/>
  <c r="X245" i="109"/>
  <c r="Y4299" i="109"/>
  <c r="W3509" i="109"/>
  <c r="R438" i="109"/>
  <c r="T1010" i="109"/>
  <c r="Q3325" i="109"/>
  <c r="Q594" i="109"/>
  <c r="O1920" i="112"/>
  <c r="T1197" i="109"/>
  <c r="P3036" i="109"/>
  <c r="O1334" i="109"/>
  <c r="S2397" i="109"/>
  <c r="P4229" i="109"/>
  <c r="Q938" i="112"/>
  <c r="U1708" i="109"/>
  <c r="J33" i="110"/>
  <c r="S1868" i="109"/>
  <c r="T200" i="109"/>
  <c r="U1923" i="109"/>
  <c r="S4299" i="109"/>
  <c r="N3423" i="109"/>
  <c r="X651" i="109"/>
  <c r="O74" i="109"/>
  <c r="R919" i="112"/>
  <c r="P3890" i="109"/>
  <c r="Y4057" i="109"/>
  <c r="S936" i="109"/>
  <c r="S839" i="109"/>
  <c r="T3688" i="109"/>
  <c r="Y974" i="109"/>
  <c r="M20" i="110"/>
  <c r="V3743" i="109"/>
  <c r="X3936" i="109"/>
  <c r="U1619" i="109"/>
  <c r="N4061" i="109"/>
  <c r="O1130" i="109"/>
  <c r="U1896" i="109"/>
  <c r="X1500" i="109"/>
  <c r="O3824" i="109"/>
  <c r="T4144" i="109"/>
  <c r="S2816" i="109"/>
  <c r="N1205" i="109"/>
  <c r="Q3890" i="109"/>
  <c r="P860" i="109"/>
  <c r="W2695" i="109"/>
  <c r="X280" i="109"/>
  <c r="P4194" i="109"/>
  <c r="Y4140" i="109"/>
  <c r="R871" i="109"/>
  <c r="P1893" i="109"/>
  <c r="Q4149" i="109"/>
  <c r="T1238" i="109"/>
  <c r="N1935" i="109"/>
  <c r="P3790" i="109"/>
  <c r="R1658" i="109"/>
  <c r="U3889" i="109"/>
  <c r="N2404" i="109"/>
  <c r="P316" i="112"/>
  <c r="N1585" i="109"/>
  <c r="W2236" i="109"/>
  <c r="U3337" i="109"/>
  <c r="P1039" i="112"/>
  <c r="V2845" i="109"/>
  <c r="X3538" i="109"/>
  <c r="Y486" i="109"/>
  <c r="V1497" i="109"/>
  <c r="S851" i="109"/>
  <c r="T1257" i="109"/>
  <c r="N2296" i="109"/>
  <c r="U2583" i="109"/>
  <c r="S3326" i="109"/>
  <c r="X3047" i="109"/>
  <c r="O2709" i="109"/>
  <c r="O2297" i="109"/>
  <c r="P606" i="112"/>
  <c r="U869" i="109"/>
  <c r="N1620" i="112"/>
  <c r="N547" i="109"/>
  <c r="V27" i="109"/>
  <c r="Q2408" i="109"/>
  <c r="X2227" i="109"/>
  <c r="Q1677" i="109"/>
  <c r="T3752" i="109"/>
  <c r="X448" i="109"/>
  <c r="N3329" i="109"/>
  <c r="N405" i="112"/>
  <c r="O755" i="109"/>
  <c r="Q2585" i="112"/>
  <c r="Y1473" i="109"/>
  <c r="S2714" i="109"/>
  <c r="P1747" i="109"/>
  <c r="T4072" i="109"/>
  <c r="S153" i="110"/>
  <c r="O109" i="109"/>
  <c r="Z2884" i="109"/>
  <c r="Q95" i="110"/>
  <c r="Y2331" i="109"/>
  <c r="P4207" i="109"/>
  <c r="W3682" i="109"/>
  <c r="Y1860" i="109"/>
  <c r="N2408" i="109"/>
  <c r="Q178" i="110"/>
  <c r="P2373" i="109"/>
  <c r="N3471" i="109"/>
  <c r="O2373" i="112"/>
  <c r="V1196" i="109"/>
  <c r="Z3626" i="109"/>
  <c r="P417" i="109"/>
  <c r="Y1540" i="109"/>
  <c r="T240" i="109"/>
  <c r="R1843" i="109"/>
  <c r="P1752" i="112"/>
  <c r="W79" i="109"/>
  <c r="V1108" i="109"/>
  <c r="N815" i="109"/>
  <c r="V1935" i="109"/>
  <c r="W1521" i="109"/>
  <c r="T2933" i="109"/>
  <c r="O2202" i="109"/>
  <c r="N25" i="109"/>
  <c r="N978" i="109"/>
  <c r="X906" i="109"/>
  <c r="U2605" i="109"/>
  <c r="L140" i="110"/>
  <c r="W390" i="109"/>
  <c r="O390" i="109"/>
  <c r="Q342" i="112"/>
  <c r="V3197" i="109"/>
  <c r="K76" i="113"/>
  <c r="X193" i="109"/>
  <c r="S1137" i="109"/>
  <c r="P2981" i="109"/>
  <c r="V288" i="109"/>
  <c r="O2674" i="109"/>
  <c r="T260" i="109"/>
  <c r="O4202" i="109"/>
  <c r="T2389" i="109"/>
  <c r="R1592" i="109"/>
  <c r="M13" i="110"/>
  <c r="R248" i="109"/>
  <c r="N3706" i="109"/>
  <c r="S4259" i="109"/>
  <c r="W2300" i="109"/>
  <c r="R3797" i="109"/>
  <c r="P125" i="109"/>
  <c r="U1470" i="109"/>
  <c r="O153" i="110"/>
  <c r="V636" i="109"/>
  <c r="X144" i="109"/>
  <c r="T3293" i="109"/>
  <c r="V1984" i="109"/>
  <c r="T842" i="109"/>
  <c r="S267" i="109"/>
  <c r="V1346" i="109"/>
  <c r="W3206" i="109"/>
  <c r="S2408" i="109"/>
  <c r="X1255" i="109"/>
  <c r="P3530" i="109"/>
  <c r="U3102" i="109"/>
  <c r="N145" i="112"/>
  <c r="W529" i="109"/>
  <c r="T3509" i="109"/>
  <c r="V2038" i="109"/>
  <c r="W3848" i="109"/>
  <c r="N3570" i="109"/>
  <c r="N1880" i="109"/>
  <c r="N877" i="109"/>
  <c r="Q4224" i="109"/>
  <c r="R61" i="110"/>
  <c r="R1853" i="109"/>
  <c r="P2102" i="112"/>
  <c r="Y902" i="109"/>
  <c r="Y1291" i="109"/>
  <c r="X567" i="109"/>
  <c r="V3152" i="109"/>
  <c r="Y853" i="109"/>
  <c r="O1591" i="109"/>
  <c r="Q3335" i="109"/>
  <c r="U1236" i="109"/>
  <c r="U2722" i="109"/>
  <c r="N3078" i="109"/>
  <c r="Y4196" i="109"/>
  <c r="N2206" i="109"/>
  <c r="R917" i="109"/>
  <c r="W3564" i="109"/>
  <c r="S3083" i="109"/>
  <c r="W1931" i="109"/>
  <c r="R3921" i="109"/>
  <c r="T163" i="109"/>
  <c r="P2812" i="109"/>
  <c r="Y782" i="109"/>
  <c r="S31" i="110"/>
  <c r="Y2222" i="109"/>
  <c r="N2787" i="109"/>
  <c r="P2319" i="112"/>
  <c r="T4138" i="109"/>
  <c r="Q3138" i="109"/>
  <c r="V2431" i="109"/>
  <c r="V397" i="109"/>
  <c r="O2808" i="109"/>
  <c r="O3362" i="109"/>
  <c r="N134" i="112"/>
  <c r="P123" i="112"/>
  <c r="Y772" i="109"/>
  <c r="X2097" i="109"/>
  <c r="P2448" i="109"/>
  <c r="S2078" i="109"/>
  <c r="S43" i="110"/>
  <c r="X853" i="109"/>
  <c r="V2713" i="109"/>
  <c r="O2097" i="112"/>
  <c r="Q64" i="109"/>
  <c r="U99" i="110"/>
  <c r="N276" i="109"/>
  <c r="U526" i="109"/>
  <c r="O62" i="110"/>
  <c r="P1313" i="112"/>
  <c r="Q1558" i="109"/>
  <c r="N801" i="112"/>
  <c r="Q3891" i="109"/>
  <c r="P375" i="109"/>
  <c r="T3726" i="109"/>
  <c r="U2376" i="109"/>
  <c r="R584" i="109"/>
  <c r="O65" i="109"/>
  <c r="W1589" i="109"/>
  <c r="W3006" i="109"/>
  <c r="R655" i="112"/>
  <c r="W782" i="109"/>
  <c r="O3707" i="109"/>
  <c r="W3451" i="109"/>
  <c r="Y2067" i="109"/>
  <c r="U3009" i="109"/>
  <c r="Q3926" i="109"/>
  <c r="R855" i="109"/>
  <c r="U1579" i="109"/>
  <c r="Q1884" i="112"/>
  <c r="Y2334" i="109"/>
  <c r="O4071" i="109"/>
  <c r="Y1631" i="109"/>
  <c r="P2237" i="109"/>
  <c r="U3761" i="109"/>
  <c r="Y3721" i="109"/>
  <c r="O3057" i="109"/>
  <c r="V595" i="109"/>
  <c r="V2405" i="109"/>
  <c r="Q1982" i="109"/>
  <c r="Q462" i="109"/>
  <c r="R460" i="109"/>
  <c r="R3906" i="109"/>
  <c r="J171" i="113"/>
  <c r="S3761" i="109"/>
  <c r="T1655" i="109"/>
  <c r="R2840" i="109"/>
  <c r="Q3796" i="109"/>
  <c r="T4162" i="109"/>
  <c r="P629" i="109"/>
  <c r="W1375" i="109"/>
  <c r="O2353" i="109"/>
  <c r="Q3176" i="109"/>
  <c r="X2098" i="109"/>
  <c r="O1277" i="109"/>
  <c r="Y2823" i="109"/>
  <c r="V4071" i="109"/>
  <c r="L177" i="110"/>
  <c r="O2577" i="112"/>
  <c r="X3775" i="109"/>
  <c r="W4286" i="109"/>
  <c r="N998" i="112"/>
  <c r="N585" i="109"/>
  <c r="R3849" i="109"/>
  <c r="O3783" i="109"/>
  <c r="S1013" i="109"/>
  <c r="O1306" i="109"/>
  <c r="Y2241" i="109"/>
  <c r="K64" i="110"/>
  <c r="S2760" i="109"/>
  <c r="U3430" i="109"/>
  <c r="O1165" i="109"/>
  <c r="W2410" i="109"/>
  <c r="T1961" i="109"/>
  <c r="T2664" i="109"/>
  <c r="V3433" i="109"/>
  <c r="Q4209" i="109"/>
  <c r="Q4229" i="109"/>
  <c r="Y3822" i="109"/>
  <c r="Q4290" i="109"/>
  <c r="U67" i="110"/>
  <c r="Q4166" i="109"/>
  <c r="W4073" i="109"/>
  <c r="V2079" i="109"/>
  <c r="W2370" i="109"/>
  <c r="N2726" i="109"/>
  <c r="S4182" i="109"/>
  <c r="O2137" i="112"/>
  <c r="V3305" i="109"/>
  <c r="V2360" i="109"/>
  <c r="W3336" i="109"/>
  <c r="T3524" i="109"/>
  <c r="R34" i="110"/>
  <c r="V1135" i="109"/>
  <c r="Q1902" i="109"/>
  <c r="R254" i="109"/>
  <c r="U1894" i="109"/>
  <c r="U271" i="109"/>
  <c r="S3010" i="109"/>
  <c r="P3385" i="109"/>
  <c r="P2314" i="109"/>
  <c r="R3064" i="109"/>
  <c r="P1325" i="112"/>
  <c r="P1200" i="109"/>
  <c r="U133" i="109"/>
  <c r="Z4309" i="109"/>
  <c r="V2081" i="109"/>
  <c r="Q2764" i="109"/>
  <c r="P1919" i="112"/>
  <c r="O4049" i="109"/>
  <c r="Y3808" i="109"/>
  <c r="Y4269" i="109"/>
  <c r="Q3355" i="109"/>
  <c r="N2377" i="109"/>
  <c r="W4276" i="109"/>
  <c r="Q640" i="112"/>
  <c r="O1751" i="112"/>
  <c r="R489" i="109"/>
  <c r="N2049" i="109"/>
  <c r="Q774" i="112"/>
  <c r="W1352" i="109"/>
  <c r="V3679" i="109"/>
  <c r="Z2491" i="109"/>
  <c r="N759" i="109"/>
  <c r="Q62" i="110"/>
  <c r="R1224" i="109"/>
  <c r="P500" i="109"/>
  <c r="V3148" i="109"/>
  <c r="Q2073" i="112"/>
  <c r="U2782" i="109"/>
  <c r="X449" i="109"/>
  <c r="T2483" i="109"/>
  <c r="P39" i="112"/>
  <c r="P137" i="109"/>
  <c r="W41" i="109"/>
  <c r="Q3439" i="109"/>
  <c r="R78" i="109"/>
  <c r="P1290" i="112"/>
  <c r="O161" i="109"/>
  <c r="W2106" i="109"/>
  <c r="V1269" i="109"/>
  <c r="P2570" i="109"/>
  <c r="T125" i="109"/>
  <c r="X2211" i="109"/>
  <c r="Q1992" i="109"/>
  <c r="N2803" i="109"/>
  <c r="W1565" i="109"/>
  <c r="X4081" i="109"/>
  <c r="N5" i="110"/>
  <c r="V4077" i="109"/>
  <c r="Q1673" i="112"/>
  <c r="O1532" i="112"/>
  <c r="Q2219" i="109"/>
  <c r="N1489" i="109"/>
  <c r="O168" i="109"/>
  <c r="Q2260" i="109"/>
  <c r="P4040" i="109"/>
  <c r="W3781" i="109"/>
  <c r="W3486" i="109"/>
  <c r="W3779" i="109"/>
  <c r="S3368" i="109"/>
  <c r="Y3074" i="109"/>
  <c r="R1283" i="109"/>
  <c r="Q1715" i="112"/>
  <c r="U1162" i="109"/>
  <c r="U3045" i="109"/>
  <c r="S486" i="109"/>
  <c r="O93" i="110"/>
  <c r="T1870" i="109"/>
  <c r="S1996" i="109"/>
  <c r="X1892" i="109"/>
  <c r="R3307" i="109"/>
  <c r="P1633" i="112"/>
  <c r="O1172" i="109"/>
  <c r="S66" i="109"/>
  <c r="N773" i="109"/>
  <c r="T742" i="109"/>
  <c r="N3549" i="109"/>
  <c r="U2990" i="109"/>
  <c r="X1899" i="109"/>
  <c r="Q2111" i="109"/>
  <c r="W1178" i="109"/>
  <c r="X3768" i="109"/>
  <c r="N3143" i="109"/>
  <c r="P2953" i="109"/>
  <c r="U18" i="109"/>
  <c r="O36" i="110"/>
  <c r="Z1779" i="109"/>
  <c r="U3654" i="109"/>
  <c r="V2957" i="109"/>
  <c r="T2236" i="109"/>
  <c r="M34" i="110"/>
  <c r="O132" i="109"/>
  <c r="Q1666" i="112"/>
  <c r="U42" i="110"/>
  <c r="Q1081" i="112"/>
  <c r="W3872" i="109"/>
  <c r="T2426" i="109"/>
  <c r="N326" i="112"/>
  <c r="V1524" i="109"/>
  <c r="Q475" i="112"/>
  <c r="V1105" i="109"/>
  <c r="Z365" i="109"/>
  <c r="O969" i="109"/>
  <c r="O3815" i="109"/>
  <c r="R3834" i="109"/>
  <c r="T87" i="110"/>
  <c r="V191" i="109"/>
  <c r="P2195" i="109"/>
  <c r="N236" i="112"/>
  <c r="T645" i="109"/>
  <c r="X4101" i="109"/>
  <c r="S2242" i="109"/>
  <c r="P51" i="110"/>
  <c r="Q1358" i="109"/>
  <c r="V844" i="109"/>
  <c r="U4017" i="109"/>
  <c r="X1907" i="109"/>
  <c r="Q1780" i="112"/>
  <c r="R2600" i="109"/>
  <c r="S3295" i="109"/>
  <c r="R66" i="110"/>
  <c r="V1620" i="109"/>
  <c r="V35" i="109"/>
  <c r="T3118" i="109"/>
  <c r="Q3039" i="109"/>
  <c r="U3203" i="109"/>
  <c r="N2276" i="109"/>
  <c r="P1257" i="112"/>
  <c r="V2346" i="109"/>
  <c r="V3558" i="109"/>
  <c r="X4249" i="109"/>
  <c r="Q124" i="109"/>
  <c r="P1984" i="112"/>
  <c r="R4239" i="109"/>
  <c r="Y2841" i="109"/>
  <c r="U567" i="109"/>
  <c r="Y1857" i="109"/>
  <c r="Q3733" i="109"/>
  <c r="Q167" i="112"/>
  <c r="P1701" i="109"/>
  <c r="X3174" i="109"/>
  <c r="P232" i="109"/>
  <c r="U622" i="109"/>
  <c r="U777" i="109"/>
  <c r="X1935" i="109"/>
  <c r="P922" i="109"/>
  <c r="Y219" i="109"/>
  <c r="Y1171" i="109"/>
  <c r="Y2013" i="109"/>
  <c r="S1524" i="109"/>
  <c r="P1184" i="109"/>
  <c r="O1540" i="112"/>
  <c r="N407" i="109"/>
  <c r="P141" i="109"/>
  <c r="P787" i="109"/>
  <c r="O1647" i="109"/>
  <c r="P1240" i="112"/>
  <c r="U3097" i="109"/>
  <c r="Z3238" i="109"/>
  <c r="N1959" i="109"/>
  <c r="R3171" i="109"/>
  <c r="O3475" i="109"/>
  <c r="R808" i="109"/>
  <c r="P4109" i="109"/>
  <c r="U3887" i="109"/>
  <c r="R3452" i="109"/>
  <c r="N786" i="109"/>
  <c r="O265" i="112"/>
  <c r="X2400" i="109"/>
  <c r="S3461" i="109"/>
  <c r="R3414" i="109"/>
  <c r="W892" i="109"/>
  <c r="Q2478" i="112"/>
  <c r="U499" i="109"/>
  <c r="P870" i="112"/>
  <c r="U607" i="109"/>
  <c r="N524" i="112"/>
  <c r="O3389" i="109"/>
  <c r="N1848" i="112"/>
  <c r="P1250" i="109"/>
  <c r="V3322" i="109"/>
  <c r="P2369" i="112"/>
  <c r="N46" i="109"/>
  <c r="Q381" i="112"/>
  <c r="T1717" i="109"/>
  <c r="O1837" i="109"/>
  <c r="R209" i="109"/>
  <c r="N1998" i="109"/>
  <c r="R3775" i="109"/>
  <c r="Q1761" i="112"/>
  <c r="R4074" i="109"/>
  <c r="S4125" i="109"/>
  <c r="S421" i="109"/>
  <c r="S1981" i="109"/>
  <c r="W1965" i="109"/>
  <c r="X4138" i="109"/>
  <c r="Y4268" i="109"/>
  <c r="R424" i="109"/>
  <c r="Q2629" i="109"/>
  <c r="W67" i="109"/>
  <c r="O3871" i="109"/>
  <c r="U3902" i="109"/>
  <c r="V446" i="109"/>
  <c r="R860" i="109"/>
  <c r="Q1459" i="112"/>
  <c r="U577" i="109"/>
  <c r="N2273" i="109"/>
  <c r="S3130" i="109"/>
  <c r="X2617" i="109"/>
  <c r="Y1650" i="109"/>
  <c r="R578" i="109"/>
  <c r="O1040" i="112"/>
  <c r="Y1737" i="109"/>
  <c r="U3410" i="109"/>
  <c r="Q890" i="109"/>
  <c r="R1978" i="109"/>
  <c r="V2650" i="109"/>
  <c r="N4252" i="109"/>
  <c r="N106" i="109"/>
  <c r="R477" i="109"/>
  <c r="V4144" i="109"/>
  <c r="S739" i="109"/>
  <c r="N638" i="112"/>
  <c r="N2598" i="112"/>
  <c r="P989" i="109"/>
  <c r="T1097" i="109"/>
  <c r="V1361" i="109"/>
  <c r="L59" i="110"/>
  <c r="Q3323" i="109"/>
  <c r="U891" i="109"/>
  <c r="T2083" i="109"/>
  <c r="O3740" i="109"/>
  <c r="Y2327" i="109"/>
  <c r="N24" i="112"/>
  <c r="P1632" i="109"/>
  <c r="W2959" i="109"/>
  <c r="X602" i="109"/>
  <c r="S2355" i="109"/>
  <c r="V3337" i="109"/>
  <c r="N1679" i="109"/>
  <c r="V1943" i="109"/>
  <c r="O1016" i="112"/>
  <c r="O2930" i="109"/>
  <c r="T1512" i="109"/>
  <c r="Q3460" i="109"/>
  <c r="W1859" i="109"/>
  <c r="Y1019" i="109"/>
  <c r="N1874" i="112"/>
  <c r="V3211" i="109"/>
  <c r="U2721" i="109"/>
  <c r="Z3636" i="109"/>
  <c r="Q4161" i="109"/>
  <c r="N2401" i="112"/>
  <c r="Q44" i="110"/>
  <c r="V1942" i="109"/>
  <c r="S88" i="110"/>
  <c r="T4278" i="109"/>
  <c r="R1919" i="109"/>
  <c r="U3298" i="109"/>
  <c r="N1699" i="109"/>
  <c r="O41" i="110"/>
  <c r="U3003" i="109"/>
  <c r="S1196" i="109"/>
  <c r="T226" i="109"/>
  <c r="S935" i="109"/>
  <c r="Q3194" i="109"/>
  <c r="V453" i="109"/>
  <c r="O1302" i="109"/>
  <c r="P1316" i="109"/>
  <c r="S2069" i="109"/>
  <c r="V3176" i="109"/>
  <c r="O283" i="109"/>
  <c r="P4306" i="109"/>
  <c r="P1168" i="109"/>
  <c r="V1596" i="109"/>
  <c r="R3671" i="109"/>
  <c r="U841" i="109"/>
  <c r="P832" i="112"/>
  <c r="R1819" i="112"/>
  <c r="N1716" i="112"/>
  <c r="T2756" i="109"/>
  <c r="Y233" i="109"/>
  <c r="T1118" i="109"/>
  <c r="Q2671" i="112"/>
  <c r="J124" i="110"/>
  <c r="N3072" i="109"/>
  <c r="P162" i="109"/>
  <c r="V2022" i="109"/>
  <c r="X3884" i="109"/>
  <c r="S3320" i="109"/>
  <c r="O2215" i="109"/>
  <c r="Q3475" i="109"/>
  <c r="T548" i="109"/>
  <c r="Q1925" i="109"/>
  <c r="U604" i="109"/>
  <c r="N1045" i="112"/>
  <c r="Q1671" i="109"/>
  <c r="T4134" i="109"/>
  <c r="U4290" i="109"/>
  <c r="N3836" i="109"/>
  <c r="R4224" i="109"/>
  <c r="O992" i="109"/>
  <c r="O2613" i="109"/>
  <c r="T1984" i="109"/>
  <c r="K95" i="110"/>
  <c r="X4227" i="109"/>
  <c r="R22" i="109"/>
  <c r="P155" i="112"/>
  <c r="V2060" i="109"/>
  <c r="P3353" i="109"/>
  <c r="Q1876" i="112"/>
  <c r="S1610" i="109"/>
  <c r="O3934" i="109"/>
  <c r="X467" i="109"/>
  <c r="K61" i="110"/>
  <c r="T2312" i="109"/>
  <c r="W3403" i="109"/>
  <c r="Q119" i="109"/>
  <c r="U2274" i="109"/>
  <c r="U1253" i="109"/>
  <c r="V749" i="109"/>
  <c r="N740" i="109"/>
  <c r="L106" i="113"/>
  <c r="W3933" i="109"/>
  <c r="X403" i="109"/>
  <c r="P175" i="109"/>
  <c r="N3870" i="109"/>
  <c r="S4166" i="109"/>
  <c r="X4293" i="109"/>
  <c r="V1508" i="109"/>
  <c r="Y2048" i="109"/>
  <c r="Q974" i="112"/>
  <c r="U1927" i="109"/>
  <c r="V3473" i="109"/>
  <c r="W2317" i="109"/>
  <c r="P476" i="109"/>
  <c r="P3043" i="109"/>
  <c r="W3337" i="109"/>
  <c r="N2987" i="109"/>
  <c r="N2223" i="112"/>
  <c r="N2580" i="109"/>
  <c r="W1234" i="109"/>
  <c r="P2450" i="109"/>
  <c r="Y94" i="109"/>
  <c r="T4167" i="109"/>
  <c r="N3463" i="109"/>
  <c r="X2412" i="109"/>
  <c r="P1025" i="112"/>
  <c r="S1483" i="109"/>
  <c r="U2597" i="109"/>
  <c r="S3456" i="109"/>
  <c r="P2361" i="109"/>
  <c r="O1682" i="109"/>
  <c r="Q859" i="109"/>
  <c r="R1001" i="109"/>
  <c r="X2304" i="109"/>
  <c r="S4085" i="109"/>
  <c r="S2039" i="109"/>
  <c r="Q3470" i="109"/>
  <c r="U4301" i="109"/>
  <c r="Q388" i="112"/>
  <c r="P488" i="112"/>
  <c r="O1016" i="109"/>
  <c r="V3138" i="109"/>
  <c r="P2760" i="109"/>
  <c r="R247" i="109"/>
  <c r="R1928" i="109"/>
  <c r="N1305" i="112"/>
  <c r="U798" i="109"/>
  <c r="K107" i="110"/>
  <c r="P356" i="112"/>
  <c r="S3086" i="109"/>
  <c r="N871" i="109"/>
  <c r="P1681" i="109"/>
  <c r="Y1372" i="109"/>
  <c r="P1564" i="109"/>
  <c r="Q2046" i="109"/>
  <c r="P92" i="110"/>
  <c r="Y4085" i="109"/>
  <c r="T92" i="109"/>
  <c r="O2193" i="109"/>
  <c r="P1101" i="112"/>
  <c r="Q1162" i="109"/>
  <c r="Y1141" i="109"/>
  <c r="O908" i="109"/>
  <c r="V393" i="109"/>
  <c r="P44" i="109"/>
  <c r="R57" i="109"/>
  <c r="T969" i="109"/>
  <c r="P1366" i="109"/>
  <c r="P2327" i="109"/>
  <c r="N1673" i="112"/>
  <c r="U2926" i="109"/>
  <c r="Q4212" i="109"/>
  <c r="U1512" i="109"/>
  <c r="W2039" i="109"/>
  <c r="Q2170" i="112"/>
  <c r="Y3467" i="109"/>
  <c r="P3917" i="109"/>
  <c r="P1443" i="112"/>
  <c r="Q4145" i="109"/>
  <c r="Y151" i="109"/>
  <c r="U2757" i="109"/>
  <c r="T2786" i="109"/>
  <c r="P743" i="109"/>
  <c r="Q153" i="110"/>
  <c r="S3288" i="109"/>
  <c r="Q597" i="109"/>
  <c r="T1153" i="109"/>
  <c r="R2628" i="109"/>
  <c r="U1526" i="109"/>
  <c r="Q1960" i="109"/>
  <c r="Y3081" i="109"/>
  <c r="N1191" i="112"/>
  <c r="W2586" i="109"/>
  <c r="P3787" i="109"/>
  <c r="U2677" i="109"/>
  <c r="R3861" i="109"/>
  <c r="W631" i="109"/>
  <c r="P2564" i="112"/>
  <c r="P1974" i="112"/>
  <c r="U213" i="109"/>
  <c r="W1886" i="109"/>
  <c r="R31" i="110"/>
  <c r="Y2686" i="109"/>
  <c r="R502" i="109"/>
  <c r="O100" i="109"/>
  <c r="X2628" i="109"/>
  <c r="U143" i="109"/>
  <c r="W1950" i="109"/>
  <c r="O2680" i="109"/>
  <c r="X3915" i="109"/>
  <c r="R93" i="110"/>
  <c r="Q1920" i="109"/>
  <c r="T1268" i="109"/>
  <c r="S68" i="109"/>
  <c r="S3562" i="109"/>
  <c r="Y1971" i="109"/>
  <c r="O1547" i="109"/>
  <c r="R1166" i="109"/>
  <c r="P1630" i="112"/>
  <c r="J120" i="110"/>
  <c r="N2942" i="109"/>
  <c r="S4155" i="109"/>
  <c r="Z1765" i="109"/>
  <c r="R600" i="109"/>
  <c r="S2042" i="109"/>
  <c r="S422" i="109"/>
  <c r="Z2166" i="109"/>
  <c r="Q156" i="110"/>
  <c r="S2003" i="109"/>
  <c r="W2711" i="109"/>
  <c r="S2063" i="109"/>
  <c r="P494" i="112"/>
  <c r="N1356" i="109"/>
  <c r="T835" i="109"/>
  <c r="T49" i="110"/>
  <c r="P47" i="109"/>
  <c r="P531" i="109"/>
  <c r="R2957" i="109"/>
  <c r="T3815" i="109"/>
  <c r="S3182" i="109"/>
  <c r="W2220" i="109"/>
  <c r="W2007" i="109"/>
  <c r="R2382" i="109"/>
  <c r="P495" i="109"/>
  <c r="Q3802" i="109"/>
  <c r="R1117" i="109"/>
  <c r="R2811" i="109"/>
  <c r="P2738" i="109"/>
  <c r="T1622" i="109"/>
  <c r="Q2929" i="109"/>
  <c r="Q1739" i="109"/>
  <c r="O1167" i="109"/>
  <c r="O1486" i="109"/>
  <c r="T278" i="109"/>
  <c r="U4198" i="109"/>
  <c r="Q1370" i="109"/>
  <c r="T2647" i="109"/>
  <c r="Q658" i="109"/>
  <c r="O1667" i="109"/>
  <c r="S2832" i="109"/>
  <c r="S938" i="109"/>
  <c r="X113" i="109"/>
  <c r="S636" i="109"/>
  <c r="S2988" i="109"/>
  <c r="N3716" i="109"/>
  <c r="K74" i="110"/>
  <c r="N1761" i="112"/>
  <c r="O190" i="109"/>
  <c r="N843" i="112"/>
  <c r="R4289" i="109"/>
  <c r="Q3817" i="109"/>
  <c r="Q4055" i="109"/>
  <c r="P2960" i="109"/>
  <c r="Q2469" i="109"/>
  <c r="T3577" i="109"/>
  <c r="O507" i="112"/>
  <c r="S599" i="109"/>
  <c r="Q2314" i="109"/>
  <c r="W2046" i="109"/>
  <c r="T733" i="109"/>
  <c r="S2557" i="109"/>
  <c r="N443" i="109"/>
  <c r="U1641" i="109"/>
  <c r="U63" i="109"/>
  <c r="N838" i="112"/>
  <c r="V1205" i="109"/>
  <c r="Y2752" i="109"/>
  <c r="P156" i="109"/>
  <c r="T3560" i="109"/>
  <c r="X521" i="109"/>
  <c r="Y3010" i="109"/>
  <c r="M69" i="113"/>
  <c r="O2468" i="109"/>
  <c r="V3319" i="109"/>
  <c r="O3806" i="109"/>
  <c r="V2670" i="109"/>
  <c r="N141" i="109"/>
  <c r="Q121" i="109"/>
  <c r="Q3661" i="109"/>
  <c r="V1709" i="109"/>
  <c r="S151" i="109"/>
  <c r="N57" i="109"/>
  <c r="N49" i="110"/>
  <c r="Y3013" i="109"/>
  <c r="Y3065" i="109"/>
  <c r="U3153" i="109"/>
  <c r="X1946" i="109"/>
  <c r="V3310" i="109"/>
  <c r="Q189" i="109"/>
  <c r="Q66" i="110"/>
  <c r="T32" i="110"/>
  <c r="P2369" i="109"/>
  <c r="U780" i="109"/>
  <c r="P736" i="109"/>
  <c r="R563" i="109"/>
  <c r="R3005" i="109"/>
  <c r="N3028" i="109"/>
  <c r="L154" i="110"/>
  <c r="P1014" i="112"/>
  <c r="P95" i="112"/>
  <c r="N1981" i="109"/>
  <c r="N2262" i="109"/>
  <c r="U408" i="109"/>
  <c r="X2255" i="109"/>
  <c r="O1012" i="109"/>
  <c r="T1367" i="109"/>
  <c r="O2022" i="109"/>
  <c r="K109" i="110"/>
  <c r="U631" i="109"/>
  <c r="K49" i="110"/>
  <c r="V3111" i="109"/>
  <c r="X1349" i="109"/>
  <c r="N2710" i="112"/>
  <c r="U122" i="109"/>
  <c r="R815" i="109"/>
  <c r="Q1948" i="109"/>
  <c r="Q2752" i="109"/>
  <c r="W3449" i="109"/>
  <c r="Q3804" i="109"/>
  <c r="K81" i="110"/>
  <c r="T3103" i="109"/>
  <c r="P2059" i="109"/>
  <c r="S4" i="110"/>
  <c r="T1877" i="109"/>
  <c r="T2407" i="109"/>
  <c r="T2204" i="109"/>
  <c r="N2416" i="109"/>
  <c r="U3176" i="109"/>
  <c r="T238" i="109"/>
  <c r="W86" i="109"/>
  <c r="R1630" i="109"/>
  <c r="R1726" i="109"/>
  <c r="R1683" i="109"/>
  <c r="P426" i="109"/>
  <c r="N1886" i="109"/>
  <c r="W1933" i="109"/>
  <c r="N3521" i="109"/>
  <c r="P464" i="112"/>
  <c r="T3750" i="109"/>
  <c r="W3031" i="109"/>
  <c r="W471" i="109"/>
  <c r="N2594" i="109"/>
  <c r="U205" i="109"/>
  <c r="W3921" i="109"/>
  <c r="U3331" i="109"/>
  <c r="O1650" i="112"/>
  <c r="W1476" i="109"/>
  <c r="T782" i="109"/>
  <c r="R3717" i="109"/>
  <c r="P2392" i="109"/>
  <c r="V2267" i="109"/>
  <c r="Y2438" i="109"/>
  <c r="N609" i="112"/>
  <c r="Y1854" i="109"/>
  <c r="U398" i="109"/>
  <c r="N1544" i="109"/>
  <c r="N2990" i="109"/>
  <c r="K175" i="113"/>
  <c r="P550" i="112"/>
  <c r="Y3905" i="109"/>
  <c r="Q809" i="112"/>
  <c r="P1376" i="109"/>
  <c r="U908" i="109"/>
  <c r="U95" i="110"/>
  <c r="Q3036" i="109"/>
  <c r="Q2292" i="109"/>
  <c r="Q1942" i="109"/>
  <c r="S902" i="109"/>
  <c r="Q572" i="109"/>
  <c r="O1886" i="112"/>
  <c r="O1253" i="112"/>
  <c r="N3084" i="109"/>
  <c r="N1894" i="109"/>
  <c r="S3879" i="109"/>
  <c r="X789" i="109"/>
  <c r="U2798" i="109"/>
  <c r="U3" i="110"/>
  <c r="W1911" i="109"/>
  <c r="W50" i="109"/>
  <c r="Z1060" i="109"/>
  <c r="X3525" i="109"/>
  <c r="Q11" i="109"/>
  <c r="N1443" i="112"/>
  <c r="O3392" i="109"/>
  <c r="N408" i="109"/>
  <c r="N828" i="109"/>
  <c r="K33" i="110"/>
  <c r="R2945" i="109"/>
  <c r="X925" i="109"/>
  <c r="Q2668" i="109"/>
  <c r="R2327" i="109"/>
  <c r="W635" i="109"/>
  <c r="Q4150" i="109"/>
  <c r="O650" i="109"/>
  <c r="R2810" i="109"/>
  <c r="U3791" i="109"/>
  <c r="O533" i="109"/>
  <c r="W1671" i="109"/>
  <c r="U4067" i="109"/>
  <c r="N487" i="109"/>
  <c r="X3879" i="109"/>
  <c r="Y2049" i="109"/>
  <c r="U3030" i="109"/>
  <c r="S3015" i="109"/>
  <c r="U3389" i="109"/>
  <c r="S2726" i="109"/>
  <c r="J77" i="110"/>
  <c r="W3374" i="109"/>
  <c r="O1502" i="109"/>
  <c r="N3017" i="109"/>
  <c r="X370" i="109"/>
  <c r="R3804" i="109"/>
  <c r="T1306" i="109"/>
  <c r="N954" i="112"/>
  <c r="W2657" i="109"/>
  <c r="Y80" i="109"/>
  <c r="N3924" i="109"/>
  <c r="N752" i="109"/>
  <c r="O4144" i="109"/>
  <c r="U1669" i="109"/>
  <c r="V2586" i="109"/>
  <c r="Y2435" i="109"/>
  <c r="U4286" i="109"/>
  <c r="S1922" i="109"/>
  <c r="N3818" i="109"/>
  <c r="J49" i="110"/>
  <c r="P158" i="109"/>
  <c r="U2933" i="109"/>
  <c r="N1327" i="109"/>
  <c r="X3559" i="109"/>
  <c r="N1101" i="112"/>
  <c r="T2273" i="109"/>
  <c r="X828" i="109"/>
  <c r="N1647" i="112"/>
  <c r="P102" i="110"/>
  <c r="T1684" i="109"/>
  <c r="S2319" i="109"/>
  <c r="T3758" i="109"/>
  <c r="S24" i="109"/>
  <c r="P1117" i="109"/>
  <c r="P641" i="112"/>
  <c r="N3671" i="109"/>
  <c r="V3455" i="109"/>
  <c r="M125" i="113"/>
  <c r="Q3700" i="109"/>
  <c r="P3144" i="109"/>
  <c r="P1525" i="109"/>
  <c r="Y38" i="109"/>
  <c r="P108" i="110"/>
  <c r="S564" i="109"/>
  <c r="N421" i="109"/>
  <c r="O469" i="109"/>
  <c r="N816" i="109"/>
  <c r="Q2156" i="112"/>
  <c r="O4213" i="109"/>
  <c r="P204" i="109"/>
  <c r="P1989" i="109"/>
  <c r="T1731" i="109"/>
  <c r="N3904" i="109"/>
  <c r="X372" i="109"/>
  <c r="N1978" i="112"/>
  <c r="T3182" i="109"/>
  <c r="X2310" i="109"/>
  <c r="V290" i="109"/>
  <c r="N3797" i="109"/>
  <c r="T1864" i="109"/>
  <c r="N1329" i="109"/>
  <c r="P2437" i="109"/>
  <c r="N2647" i="112"/>
  <c r="R548" i="109"/>
  <c r="Y3762" i="109"/>
  <c r="T2238" i="109"/>
  <c r="W3200" i="109"/>
  <c r="W136" i="109"/>
  <c r="X1994" i="109"/>
  <c r="O84" i="109"/>
  <c r="P1908" i="109"/>
  <c r="O974" i="109"/>
  <c r="W4259" i="109"/>
  <c r="Y2476" i="109"/>
  <c r="S3126" i="109"/>
  <c r="V248" i="109"/>
  <c r="W3368" i="109"/>
  <c r="V980" i="109"/>
  <c r="T4290" i="109"/>
  <c r="P782" i="109"/>
  <c r="U2927" i="109"/>
  <c r="N4296" i="109"/>
  <c r="W4021" i="109"/>
  <c r="J115" i="110"/>
  <c r="U1478" i="109"/>
  <c r="Y259" i="109"/>
  <c r="Y3672" i="109"/>
  <c r="V3833" i="109"/>
  <c r="N2410" i="112"/>
  <c r="X1748" i="109"/>
  <c r="S279" i="109"/>
  <c r="Q1984" i="109"/>
  <c r="O128" i="109"/>
  <c r="Z1054" i="109"/>
  <c r="U1166" i="109"/>
  <c r="T3652" i="109"/>
  <c r="V1469" i="109"/>
  <c r="X2376" i="109"/>
  <c r="V1716" i="109"/>
  <c r="X1727" i="109"/>
  <c r="N3410" i="109"/>
  <c r="O140" i="112"/>
  <c r="Y527" i="109"/>
  <c r="N1241" i="109"/>
  <c r="U736" i="109"/>
  <c r="U4132" i="109"/>
  <c r="T4297" i="109"/>
  <c r="X881" i="109"/>
  <c r="S3552" i="109"/>
  <c r="R138" i="110"/>
  <c r="N2937" i="109"/>
  <c r="Q2707" i="109"/>
  <c r="X3861" i="109"/>
  <c r="U4256" i="109"/>
  <c r="O300" i="112"/>
  <c r="O2632" i="109"/>
  <c r="P2724" i="109"/>
  <c r="P891" i="109"/>
  <c r="W3765" i="109"/>
  <c r="V905" i="109"/>
  <c r="S4157" i="109"/>
  <c r="W1497" i="109"/>
  <c r="T3423" i="109"/>
  <c r="P1211" i="109"/>
  <c r="O2213" i="112"/>
  <c r="J51" i="110"/>
  <c r="R3673" i="109"/>
  <c r="X1870" i="109"/>
  <c r="V1927" i="109"/>
  <c r="R2568" i="109"/>
  <c r="P1105" i="109"/>
  <c r="R2726" i="112"/>
  <c r="X192" i="109"/>
  <c r="V218" i="109"/>
  <c r="Y637" i="109"/>
  <c r="P1742" i="109"/>
  <c r="Y1201" i="109"/>
  <c r="P1324" i="109"/>
  <c r="V3210" i="109"/>
  <c r="Q538" i="109"/>
  <c r="W1708" i="109"/>
  <c r="X1297" i="109"/>
  <c r="X2245" i="109"/>
  <c r="X3462" i="109"/>
  <c r="Q1339" i="109"/>
  <c r="X2672" i="109"/>
  <c r="R6" i="110"/>
  <c r="T3" i="110"/>
  <c r="L151" i="110"/>
  <c r="W2685" i="109"/>
  <c r="Q1117" i="109"/>
  <c r="W3003" i="109"/>
  <c r="P1656" i="109"/>
  <c r="Q2622" i="109"/>
  <c r="V4063" i="109"/>
  <c r="P2623" i="109"/>
  <c r="R2489" i="112"/>
  <c r="W218" i="109"/>
  <c r="R408" i="109"/>
  <c r="X1467" i="109"/>
  <c r="T3176" i="109"/>
  <c r="R3809" i="109"/>
  <c r="Q371" i="112"/>
  <c r="V1652" i="109"/>
  <c r="O2288" i="109"/>
  <c r="X2359" i="109"/>
  <c r="R2392" i="109"/>
  <c r="P2236" i="109"/>
  <c r="S3772" i="109"/>
  <c r="O2830" i="109"/>
  <c r="X98" i="109"/>
  <c r="S1304" i="109"/>
  <c r="O1216" i="109"/>
  <c r="P107" i="109"/>
  <c r="S2429" i="109"/>
  <c r="M17" i="113"/>
  <c r="V1744" i="109"/>
  <c r="U2811" i="109"/>
  <c r="T2285" i="109"/>
  <c r="U3447" i="109"/>
  <c r="V1720" i="109"/>
  <c r="Q428" i="109"/>
  <c r="T1350" i="109"/>
  <c r="O80" i="109"/>
  <c r="O150" i="110"/>
  <c r="O272" i="112"/>
  <c r="R1339" i="109"/>
  <c r="Q2304" i="112"/>
  <c r="P4286" i="109"/>
  <c r="R3792" i="109"/>
  <c r="P248" i="109"/>
  <c r="P3290" i="109"/>
  <c r="O1085" i="112"/>
  <c r="U1898" i="109"/>
  <c r="Q1627" i="109"/>
  <c r="W3825" i="109"/>
  <c r="W4038" i="109"/>
  <c r="W1292" i="109"/>
  <c r="O3925" i="109"/>
  <c r="N383" i="109"/>
  <c r="S3457" i="109"/>
  <c r="Q168" i="110"/>
  <c r="W2322" i="109"/>
  <c r="T2301" i="109"/>
  <c r="R3679" i="109"/>
  <c r="O1475" i="112"/>
  <c r="O1526" i="112"/>
  <c r="T2355" i="109"/>
  <c r="X2803" i="109"/>
  <c r="N459" i="109"/>
  <c r="S2738" i="109"/>
  <c r="N987" i="112"/>
  <c r="T618" i="109"/>
  <c r="Q398" i="109"/>
  <c r="T4198" i="109"/>
  <c r="V609" i="109"/>
  <c r="N465" i="112"/>
  <c r="X2825" i="109"/>
  <c r="R1327" i="109"/>
  <c r="T2446" i="109"/>
  <c r="Y3916" i="109"/>
  <c r="Y2057" i="109"/>
  <c r="P1906" i="112"/>
  <c r="Q105" i="109"/>
  <c r="T4074" i="109"/>
  <c r="O3148" i="109"/>
  <c r="P3788" i="109"/>
  <c r="U3911" i="109"/>
  <c r="O3828" i="109"/>
  <c r="O1108" i="109"/>
  <c r="Q238" i="109"/>
  <c r="X3095" i="109"/>
  <c r="N3528" i="109"/>
  <c r="L155" i="110"/>
  <c r="O1184" i="109"/>
  <c r="U4149" i="109"/>
  <c r="U2657" i="109"/>
  <c r="U1359" i="109"/>
  <c r="P4222" i="109"/>
  <c r="R802" i="109"/>
  <c r="O2032" i="109"/>
  <c r="W1330" i="109"/>
  <c r="O276" i="112"/>
  <c r="Q500" i="109"/>
  <c r="X2082" i="109"/>
  <c r="U3872" i="109"/>
  <c r="N2221" i="112"/>
  <c r="N925" i="109"/>
  <c r="O3097" i="109"/>
  <c r="N2236" i="109"/>
  <c r="Y596" i="109"/>
  <c r="Q961" i="112"/>
  <c r="N1013" i="109"/>
  <c r="M98" i="110"/>
  <c r="W610" i="109"/>
  <c r="N1014" i="112"/>
  <c r="N457" i="109"/>
  <c r="U592" i="109"/>
  <c r="Y1463" i="109"/>
  <c r="Q4045" i="109"/>
  <c r="Q3488" i="109"/>
  <c r="W129" i="109"/>
  <c r="N1508" i="109"/>
  <c r="U2258" i="109"/>
  <c r="U980" i="109"/>
  <c r="N155" i="109"/>
  <c r="X1576" i="109"/>
  <c r="V3061" i="109"/>
  <c r="R1017" i="109"/>
  <c r="R662" i="112"/>
  <c r="S3687" i="109"/>
  <c r="V3702" i="109"/>
  <c r="O3433" i="109"/>
  <c r="U2325" i="109"/>
  <c r="P1475" i="109"/>
  <c r="T3825" i="109"/>
  <c r="Q1216" i="112"/>
  <c r="U1837" i="109"/>
  <c r="N3541" i="109"/>
  <c r="Y971" i="109"/>
  <c r="O3049" i="109"/>
  <c r="O3706" i="109"/>
  <c r="T2195" i="109"/>
  <c r="P1323" i="112"/>
  <c r="R820" i="109"/>
  <c r="Z1046" i="109"/>
  <c r="V3456" i="109"/>
  <c r="N1121" i="109"/>
  <c r="Q78" i="110"/>
  <c r="T1242" i="109"/>
  <c r="S11" i="109"/>
  <c r="N289" i="109"/>
  <c r="Q31" i="112"/>
  <c r="O126" i="110"/>
  <c r="O841" i="109"/>
  <c r="O3719" i="109"/>
  <c r="Q4211" i="109"/>
  <c r="P2407" i="112"/>
  <c r="Q1643" i="109"/>
  <c r="T3" i="109"/>
  <c r="U1260" i="109"/>
  <c r="M35" i="110"/>
  <c r="R960" i="109"/>
  <c r="T1577" i="109"/>
  <c r="Q1585" i="109"/>
  <c r="W821" i="109"/>
  <c r="T4282" i="109"/>
  <c r="K180" i="110"/>
  <c r="P2477" i="112"/>
  <c r="Q3345" i="109"/>
  <c r="Y2692" i="109"/>
  <c r="Q2335" i="109"/>
  <c r="N858" i="109"/>
  <c r="W252" i="109"/>
  <c r="Q167" i="110"/>
  <c r="U3857" i="109"/>
  <c r="N15" i="109"/>
  <c r="W4032" i="109"/>
  <c r="P3159" i="109"/>
  <c r="U1224" i="109"/>
  <c r="N1920" i="112"/>
  <c r="X4182" i="109"/>
  <c r="V972" i="109"/>
  <c r="O4302" i="109"/>
  <c r="X3807" i="109"/>
  <c r="V4158" i="109"/>
  <c r="T75" i="109"/>
  <c r="T50" i="110"/>
  <c r="N1172" i="112"/>
  <c r="U451" i="109"/>
  <c r="N77" i="110"/>
  <c r="S50" i="110"/>
  <c r="Q3540" i="109"/>
  <c r="P2017" i="109"/>
  <c r="V1693" i="109"/>
  <c r="X3449" i="109"/>
  <c r="O985" i="112"/>
  <c r="M5" i="110"/>
  <c r="O3653" i="109"/>
  <c r="X168" i="109"/>
  <c r="T215" i="109"/>
  <c r="Q562" i="109"/>
  <c r="X1889" i="109"/>
  <c r="X2408" i="109"/>
  <c r="Q3360" i="109"/>
  <c r="T2480" i="109"/>
  <c r="Q2193" i="109"/>
  <c r="Z4340" i="109"/>
  <c r="Q606" i="109"/>
  <c r="Y1185" i="109"/>
  <c r="R2117" i="109"/>
  <c r="O2847" i="109"/>
  <c r="X1300" i="109"/>
  <c r="P901" i="109"/>
  <c r="N2764" i="109"/>
  <c r="T1947" i="109"/>
  <c r="Q1530" i="112"/>
  <c r="T3885" i="109"/>
  <c r="X1561" i="109"/>
  <c r="O981" i="109"/>
  <c r="V913" i="109"/>
  <c r="X606" i="109"/>
  <c r="P2787" i="109"/>
  <c r="U2568" i="109"/>
  <c r="K133" i="110"/>
  <c r="O1401" i="112"/>
  <c r="T937" i="109"/>
  <c r="Q1635" i="109"/>
  <c r="W1103" i="109"/>
  <c r="W2071" i="109"/>
  <c r="O1195" i="109"/>
  <c r="T828" i="109"/>
  <c r="U220" i="109"/>
  <c r="T2753" i="109"/>
  <c r="Q2689" i="109"/>
  <c r="Q643" i="109"/>
  <c r="P420" i="109"/>
  <c r="W1939" i="109"/>
  <c r="S2356" i="109"/>
  <c r="X3314" i="109"/>
  <c r="Y3353" i="109"/>
  <c r="U3129" i="109"/>
  <c r="X4296" i="109"/>
  <c r="N2053" i="109"/>
  <c r="W3357" i="109"/>
  <c r="Y3524" i="109"/>
  <c r="Q1380" i="109"/>
  <c r="S1002" i="109"/>
  <c r="X1541" i="109"/>
  <c r="O591" i="109"/>
  <c r="R3323" i="109"/>
  <c r="P3337" i="109"/>
  <c r="Y1190" i="109"/>
  <c r="R3859" i="109"/>
  <c r="R1643" i="109"/>
  <c r="V2970" i="109"/>
  <c r="N1320" i="109"/>
  <c r="N2381" i="109"/>
  <c r="O143" i="112"/>
  <c r="R3517" i="109"/>
  <c r="R2580" i="109"/>
  <c r="Q1005" i="109"/>
  <c r="Q2032" i="109"/>
  <c r="N2309" i="112"/>
  <c r="Q2685" i="109"/>
  <c r="P152" i="110"/>
  <c r="Q1518" i="112"/>
  <c r="W1643" i="109"/>
  <c r="P2948" i="109"/>
  <c r="V2719" i="109"/>
  <c r="O1268" i="109"/>
  <c r="P2456" i="109"/>
  <c r="P305" i="112"/>
  <c r="Q65" i="109"/>
  <c r="N602" i="109"/>
  <c r="S3428" i="109"/>
  <c r="P2201" i="112"/>
  <c r="Q3879" i="109"/>
  <c r="T1531" i="109"/>
  <c r="Y1370" i="109"/>
  <c r="N3359" i="109"/>
  <c r="V3821" i="109"/>
  <c r="Y3820" i="109"/>
  <c r="N1994" i="112"/>
  <c r="S3486" i="109"/>
  <c r="W1940" i="109"/>
  <c r="U240" i="109"/>
  <c r="Y286" i="109"/>
  <c r="P41" i="109"/>
  <c r="Q289" i="112"/>
  <c r="P3411" i="109"/>
  <c r="T2703" i="109"/>
  <c r="S3156" i="109"/>
  <c r="O3125" i="109"/>
  <c r="Y567" i="109"/>
  <c r="S1675" i="109"/>
  <c r="Y1691" i="109"/>
  <c r="O1330" i="109"/>
  <c r="O3691" i="109"/>
  <c r="U2707" i="109"/>
  <c r="U1888" i="109"/>
  <c r="R4231" i="109"/>
  <c r="T2617" i="109"/>
  <c r="J64" i="110"/>
  <c r="O1254" i="109"/>
  <c r="U2803" i="109"/>
  <c r="N627" i="109"/>
  <c r="Z2857" i="109"/>
  <c r="O80" i="112"/>
  <c r="O2107" i="109"/>
  <c r="V94" i="109"/>
  <c r="V1931" i="109"/>
  <c r="R2585" i="109"/>
  <c r="W4153" i="109"/>
  <c r="X2228" i="109"/>
  <c r="V25" i="109"/>
  <c r="X1686" i="109"/>
  <c r="T3116" i="109"/>
  <c r="N1880" i="112"/>
  <c r="T2192" i="109"/>
  <c r="Z3265" i="109"/>
  <c r="P2684" i="112"/>
  <c r="R913" i="109"/>
  <c r="T4128" i="109"/>
  <c r="W1584" i="109"/>
  <c r="X1936" i="109"/>
  <c r="K94" i="110"/>
  <c r="U3925" i="109"/>
  <c r="R1628" i="109"/>
  <c r="P3453" i="109"/>
  <c r="P1254" i="109"/>
  <c r="Q1231" i="112"/>
  <c r="J123" i="110"/>
  <c r="Y4253" i="109"/>
  <c r="Q4204" i="109"/>
  <c r="U900" i="109"/>
  <c r="O57" i="112"/>
  <c r="S92" i="110"/>
  <c r="R1959" i="109"/>
  <c r="R138" i="109"/>
  <c r="O2370" i="109"/>
  <c r="V1158" i="109"/>
  <c r="S3558" i="109"/>
  <c r="N2992" i="109"/>
  <c r="Q2365" i="109"/>
  <c r="P3672" i="109"/>
  <c r="X2592" i="109"/>
  <c r="X4230" i="109"/>
  <c r="R3014" i="109"/>
  <c r="W284" i="109"/>
  <c r="P3427" i="109"/>
  <c r="P36" i="112"/>
  <c r="R1013" i="109"/>
  <c r="K66" i="110"/>
  <c r="T1960" i="109"/>
  <c r="N2781" i="109"/>
  <c r="V16" i="109"/>
  <c r="V3852" i="109"/>
  <c r="X556" i="109"/>
  <c r="N1518" i="112"/>
  <c r="N1259" i="109"/>
  <c r="O1522" i="109"/>
  <c r="Y472" i="109"/>
  <c r="R3827" i="109"/>
  <c r="V172" i="109"/>
  <c r="S47" i="110"/>
  <c r="P1589" i="109"/>
  <c r="U1324" i="109"/>
  <c r="Q3153" i="109"/>
  <c r="P127" i="109"/>
  <c r="W1541" i="109"/>
  <c r="R1927" i="109"/>
  <c r="J154" i="113"/>
  <c r="P4044" i="109"/>
  <c r="R1160" i="109"/>
  <c r="Q2105" i="112"/>
  <c r="N3407" i="109"/>
  <c r="Q1282" i="109"/>
  <c r="R2324" i="109"/>
  <c r="W2757" i="109"/>
  <c r="N2421" i="112"/>
  <c r="U419" i="109"/>
  <c r="X2761" i="109"/>
  <c r="P3001" i="109"/>
  <c r="R2636" i="109"/>
  <c r="T3056" i="109"/>
  <c r="X577" i="109"/>
  <c r="W1188" i="109"/>
  <c r="P2592" i="109"/>
  <c r="P174" i="109"/>
  <c r="T246" i="109"/>
  <c r="U109" i="110"/>
  <c r="O4024" i="109"/>
  <c r="Q2428" i="109"/>
  <c r="Z3993" i="109"/>
  <c r="V3675" i="109"/>
  <c r="V2988" i="109"/>
  <c r="P2569" i="112"/>
  <c r="Q812" i="112"/>
  <c r="S3093" i="109"/>
  <c r="N1635" i="112"/>
  <c r="S2697" i="109"/>
  <c r="Y2648" i="109"/>
  <c r="N2655" i="109"/>
  <c r="O1117" i="109"/>
  <c r="K44" i="110"/>
  <c r="R1512" i="109"/>
  <c r="N2969" i="109"/>
  <c r="X1689" i="109"/>
  <c r="U2034" i="109"/>
  <c r="T1614" i="109"/>
  <c r="P2708" i="109"/>
  <c r="P4305" i="109"/>
  <c r="Y3169" i="109"/>
  <c r="V1605" i="109"/>
  <c r="P1749" i="112"/>
  <c r="S178" i="109"/>
  <c r="N1189" i="109"/>
  <c r="N2253" i="109"/>
  <c r="S3874" i="109"/>
  <c r="Y758" i="109"/>
  <c r="U3516" i="109"/>
  <c r="P1926" i="112"/>
  <c r="W196" i="109"/>
  <c r="S1019" i="109"/>
  <c r="S1978" i="109"/>
  <c r="O66" i="110"/>
  <c r="Q2610" i="109"/>
  <c r="N471" i="109"/>
  <c r="O3201" i="109"/>
  <c r="P167" i="110"/>
  <c r="T3818" i="109"/>
  <c r="U4040" i="109"/>
  <c r="O3427" i="109"/>
  <c r="N3712" i="109"/>
  <c r="T162" i="109"/>
  <c r="Y2262" i="109"/>
  <c r="P2273" i="109"/>
  <c r="U110" i="110"/>
  <c r="O1339" i="109"/>
  <c r="Y1366" i="109"/>
  <c r="N293" i="109"/>
  <c r="O1698" i="112"/>
  <c r="R3056" i="109"/>
  <c r="W3901" i="109"/>
  <c r="Q2054" i="109"/>
  <c r="Y2589" i="109"/>
  <c r="W2351" i="109"/>
  <c r="S544" i="109"/>
  <c r="V428" i="109"/>
  <c r="U2934" i="109"/>
  <c r="N3387" i="109"/>
  <c r="L168" i="110"/>
  <c r="X3377" i="109"/>
  <c r="S2607" i="109"/>
  <c r="N3116" i="109"/>
  <c r="U1232" i="109"/>
  <c r="Y1499" i="109"/>
  <c r="W1152" i="109"/>
  <c r="W2780" i="109"/>
  <c r="O1406" i="112"/>
  <c r="V2246" i="109"/>
  <c r="O806" i="112"/>
  <c r="U200" i="109"/>
  <c r="S4228" i="109"/>
  <c r="N397" i="109"/>
  <c r="X1847" i="109"/>
  <c r="T85" i="109"/>
  <c r="R3423" i="109"/>
  <c r="V880" i="109"/>
  <c r="N2372" i="109"/>
  <c r="O2737" i="109"/>
  <c r="P3152" i="109"/>
  <c r="N1573" i="109"/>
  <c r="V2603" i="109"/>
  <c r="T3679" i="109"/>
  <c r="V1536" i="109"/>
  <c r="N14" i="109"/>
  <c r="Q1422" i="112"/>
  <c r="W2431" i="109"/>
  <c r="W3094" i="109"/>
  <c r="O279" i="109"/>
  <c r="V2257" i="109"/>
  <c r="P245" i="112"/>
  <c r="P1611" i="109"/>
  <c r="R2986" i="109"/>
  <c r="R1925" i="109"/>
  <c r="Y1881" i="109"/>
  <c r="U368" i="109"/>
  <c r="N1471" i="112"/>
  <c r="P1725" i="109"/>
  <c r="Q1225" i="109"/>
  <c r="N1485" i="109"/>
  <c r="N2966" i="109"/>
  <c r="U400" i="109"/>
  <c r="W262" i="109"/>
  <c r="S2041" i="109"/>
  <c r="U90" i="109"/>
  <c r="X2445" i="109"/>
  <c r="V2051" i="109"/>
  <c r="X744" i="109"/>
  <c r="R2060" i="109"/>
  <c r="Q2824" i="109"/>
  <c r="N1462" i="112"/>
  <c r="O86" i="109"/>
  <c r="Y4071" i="109"/>
  <c r="W1261" i="109"/>
  <c r="W3810" i="109"/>
  <c r="R3152" i="109"/>
  <c r="N941" i="109"/>
  <c r="N3373" i="109"/>
  <c r="Z1452" i="109"/>
  <c r="Q2214" i="109"/>
  <c r="S2413" i="109"/>
  <c r="T604" i="109"/>
  <c r="R67" i="109"/>
  <c r="U3821" i="109"/>
  <c r="T1628" i="109"/>
  <c r="R2012" i="109"/>
  <c r="O3830" i="109"/>
  <c r="T2368" i="109"/>
  <c r="S378" i="109"/>
  <c r="N4158" i="109"/>
  <c r="V3707" i="109"/>
  <c r="Y1304" i="109"/>
  <c r="V1177" i="109"/>
  <c r="Q922" i="109"/>
  <c r="P1494" i="112"/>
  <c r="X634" i="109"/>
  <c r="V3009" i="109"/>
  <c r="P87" i="109"/>
  <c r="Q192" i="109"/>
  <c r="Y1844" i="109"/>
  <c r="X1281" i="109"/>
  <c r="Q1139" i="109"/>
  <c r="P2006" i="109"/>
  <c r="R1516" i="109"/>
  <c r="J101" i="110"/>
  <c r="N402" i="109"/>
  <c r="P2321" i="109"/>
  <c r="O130" i="112"/>
  <c r="N3104" i="109"/>
  <c r="N694" i="112"/>
  <c r="V867" i="109"/>
  <c r="O18" i="112"/>
  <c r="U468" i="109"/>
  <c r="S460" i="109"/>
  <c r="X123" i="109"/>
  <c r="O1637" i="109"/>
  <c r="O1468" i="112"/>
  <c r="X3361" i="109"/>
  <c r="U57" i="110"/>
  <c r="U3852" i="109"/>
  <c r="Q165" i="110"/>
  <c r="P2229" i="112"/>
  <c r="S4213" i="109"/>
  <c r="Y3341" i="109"/>
  <c r="Y290" i="109"/>
  <c r="S2332" i="109"/>
  <c r="V2839" i="109"/>
  <c r="V2037" i="109"/>
  <c r="R594" i="109"/>
  <c r="S1255" i="109"/>
  <c r="O2588" i="112"/>
  <c r="Y2723" i="109"/>
  <c r="W232" i="109"/>
  <c r="U1827" i="109"/>
  <c r="S808" i="109"/>
  <c r="N1496" i="112"/>
  <c r="T3088" i="109"/>
  <c r="S2701" i="109"/>
  <c r="U2818" i="109"/>
  <c r="O971" i="109"/>
  <c r="O498" i="112"/>
  <c r="Q94" i="109"/>
  <c r="N1555" i="109"/>
  <c r="Q276" i="112"/>
  <c r="Q2955" i="109"/>
  <c r="R3857" i="109"/>
  <c r="R1343" i="109"/>
  <c r="Q105" i="112"/>
  <c r="U3213" i="109"/>
  <c r="V2316" i="109"/>
  <c r="T37" i="109"/>
  <c r="Y519" i="109"/>
  <c r="V253" i="109"/>
  <c r="N272" i="112"/>
  <c r="X2714" i="109"/>
  <c r="Y4216" i="109"/>
  <c r="Q2089" i="109"/>
  <c r="P2660" i="109"/>
  <c r="Y3476" i="109"/>
  <c r="Q2462" i="112"/>
  <c r="X2099" i="109"/>
  <c r="Q2084" i="109"/>
  <c r="O1572" i="109"/>
  <c r="O1841" i="109"/>
  <c r="X1865" i="109"/>
  <c r="Y3176" i="109"/>
  <c r="R1734" i="109"/>
  <c r="O766" i="109"/>
  <c r="W2677" i="109"/>
  <c r="U2005" i="109"/>
  <c r="T1138" i="109"/>
  <c r="N774" i="112"/>
  <c r="S1905" i="109"/>
  <c r="T3039" i="109"/>
  <c r="V1160" i="109"/>
  <c r="X2667" i="109"/>
  <c r="N868" i="109"/>
  <c r="Q1301" i="112"/>
  <c r="Q3848" i="109"/>
  <c r="Q1243" i="109"/>
  <c r="U290" i="109"/>
  <c r="O640" i="112"/>
  <c r="X1344" i="109"/>
  <c r="P3081" i="109"/>
  <c r="X3464" i="109"/>
  <c r="Q125" i="109"/>
  <c r="Z2149" i="109"/>
  <c r="R3176" i="109"/>
  <c r="S1749" i="109"/>
  <c r="N2398" i="112"/>
  <c r="X434" i="109"/>
  <c r="Y3382" i="109"/>
  <c r="U982" i="109"/>
  <c r="O131" i="110"/>
  <c r="P585" i="112"/>
  <c r="N532" i="112"/>
  <c r="R962" i="109"/>
  <c r="O2465" i="109"/>
  <c r="T3174" i="109"/>
  <c r="Y859" i="109"/>
  <c r="N2302" i="109"/>
  <c r="X3788" i="109"/>
  <c r="N1146" i="109"/>
  <c r="W228" i="109"/>
  <c r="V2653" i="109"/>
  <c r="Y2728" i="109"/>
  <c r="T3199" i="109"/>
  <c r="O2033" i="109"/>
  <c r="W789" i="109"/>
  <c r="Y2101" i="109"/>
  <c r="V3543" i="109"/>
  <c r="Y3660" i="109"/>
  <c r="R2629" i="109"/>
  <c r="N1710" i="112"/>
  <c r="N337" i="112"/>
  <c r="X2393" i="109"/>
  <c r="U3799" i="109"/>
  <c r="P4117" i="109"/>
  <c r="X1167" i="109"/>
  <c r="O743" i="109"/>
  <c r="Q1285" i="109"/>
  <c r="P1219" i="112"/>
  <c r="Y3420" i="109"/>
  <c r="N1023" i="112"/>
  <c r="T2620" i="109"/>
  <c r="N2738" i="109"/>
  <c r="S119" i="109"/>
  <c r="R3162" i="109"/>
  <c r="T1575" i="109"/>
  <c r="V3529" i="109"/>
  <c r="W2942" i="109"/>
  <c r="T1932" i="109"/>
  <c r="V2962" i="109"/>
  <c r="Q2182" i="112"/>
  <c r="W2018" i="109"/>
  <c r="O952" i="112"/>
  <c r="O3748" i="109"/>
  <c r="S3828" i="109"/>
  <c r="X2241" i="109"/>
  <c r="N321" i="112"/>
  <c r="U2391" i="109"/>
  <c r="U1159" i="109"/>
  <c r="P3515" i="109"/>
  <c r="P1623" i="112"/>
  <c r="Q463" i="109"/>
  <c r="P3675" i="109"/>
  <c r="Y1710" i="109"/>
  <c r="O2103" i="109"/>
  <c r="O4169" i="109"/>
  <c r="T3768" i="109"/>
  <c r="P3742" i="109"/>
  <c r="T2801" i="109"/>
  <c r="N3208" i="109"/>
  <c r="R1914" i="109"/>
  <c r="O537" i="109"/>
  <c r="X1550" i="109"/>
  <c r="J7" i="113"/>
  <c r="T2787" i="109"/>
  <c r="U26" i="109"/>
  <c r="P1679" i="109"/>
  <c r="P583" i="109"/>
  <c r="N560" i="112"/>
  <c r="P2601" i="109"/>
  <c r="X1625" i="109"/>
  <c r="Q4199" i="109"/>
  <c r="N4122" i="109"/>
  <c r="Q734" i="109"/>
  <c r="N3049" i="109"/>
  <c r="R1718" i="109"/>
  <c r="T1502" i="109"/>
  <c r="U2942" i="109"/>
  <c r="X4200" i="109"/>
  <c r="U135" i="109"/>
  <c r="T3086" i="109"/>
  <c r="N516" i="112"/>
  <c r="T1934" i="109"/>
  <c r="N613" i="109"/>
  <c r="Q1610" i="109"/>
  <c r="N1506" i="112"/>
  <c r="Y742" i="109"/>
  <c r="T1142" i="109"/>
  <c r="Q1407" i="112"/>
  <c r="W815" i="109"/>
  <c r="R164" i="109"/>
  <c r="T3469" i="109"/>
  <c r="V1700" i="109"/>
  <c r="T2998" i="109"/>
  <c r="Y1612" i="109"/>
  <c r="O3" i="110"/>
  <c r="Q2992" i="109"/>
  <c r="U928" i="109"/>
  <c r="R2816" i="109"/>
  <c r="O467" i="109"/>
  <c r="S125" i="109"/>
  <c r="X281" i="109"/>
  <c r="O2676" i="109"/>
  <c r="N391" i="112"/>
  <c r="S2083" i="109"/>
  <c r="S1287" i="109"/>
  <c r="V2757" i="109"/>
  <c r="S3521" i="109"/>
  <c r="O1673" i="109"/>
  <c r="O1665" i="112"/>
  <c r="R1008" i="109"/>
  <c r="Q3734" i="109"/>
  <c r="P3182" i="109"/>
  <c r="X878" i="109"/>
  <c r="T1137" i="109"/>
  <c r="U3067" i="109"/>
  <c r="Q4176" i="109"/>
  <c r="R2976" i="109"/>
  <c r="P3535" i="109"/>
  <c r="N276" i="112"/>
  <c r="S1358" i="109"/>
  <c r="X2742" i="109"/>
  <c r="W2029" i="109"/>
  <c r="X1982" i="109"/>
  <c r="X1650" i="109"/>
  <c r="W4018" i="109"/>
  <c r="P1205" i="109"/>
  <c r="Q542" i="109"/>
  <c r="T1022" i="109"/>
  <c r="Q2535" i="112"/>
  <c r="V3712" i="109"/>
  <c r="N2765" i="109"/>
  <c r="Y754" i="109"/>
  <c r="T3529" i="109"/>
  <c r="T3128" i="109"/>
  <c r="T1559" i="109"/>
  <c r="X2364" i="109"/>
  <c r="Y3825" i="109"/>
  <c r="S1249" i="109"/>
  <c r="N3805" i="109"/>
  <c r="N834" i="109"/>
  <c r="O2205" i="112"/>
  <c r="V2235" i="109"/>
  <c r="O3837" i="109"/>
  <c r="W3556" i="109"/>
  <c r="Q2957" i="109"/>
  <c r="U3460" i="109"/>
  <c r="U2270" i="109"/>
  <c r="O3296" i="109"/>
  <c r="T2957" i="109"/>
  <c r="N3574" i="109"/>
  <c r="Y606" i="109"/>
  <c r="S1519" i="109"/>
  <c r="Y3765" i="109"/>
  <c r="R997" i="109"/>
  <c r="Q1926" i="112"/>
  <c r="R1876" i="109"/>
  <c r="W2078" i="109"/>
  <c r="Y2390" i="109"/>
  <c r="T2925" i="109"/>
  <c r="Q1687" i="112"/>
  <c r="T2062" i="109"/>
  <c r="W382" i="109"/>
  <c r="Q1132" i="109"/>
  <c r="O3700" i="109"/>
  <c r="Q536" i="112"/>
  <c r="S1325" i="109"/>
  <c r="V3401" i="109"/>
  <c r="O3464" i="109"/>
  <c r="O3314" i="109"/>
  <c r="L163" i="113"/>
  <c r="R2779" i="109"/>
  <c r="Y2699" i="109"/>
  <c r="V1675" i="109"/>
  <c r="Q1485" i="109"/>
  <c r="O2190" i="112"/>
  <c r="T168" i="109"/>
  <c r="Z2921" i="109"/>
  <c r="Q3315" i="109"/>
  <c r="U3546" i="109"/>
  <c r="T776" i="109"/>
  <c r="R3791" i="109"/>
  <c r="X2344" i="109"/>
  <c r="Z2171" i="109"/>
  <c r="S3898" i="109"/>
  <c r="Y3744" i="109"/>
  <c r="S4029" i="109"/>
  <c r="Q2370" i="109"/>
  <c r="Q5" i="110"/>
  <c r="O1615" i="112"/>
  <c r="S2638" i="109"/>
  <c r="X1981" i="109"/>
  <c r="W3794" i="109"/>
  <c r="Y1862" i="109"/>
  <c r="O586" i="112"/>
  <c r="R4100" i="109"/>
  <c r="P1111" i="109"/>
  <c r="U58" i="109"/>
  <c r="Y1643" i="109"/>
  <c r="Y14" i="109"/>
  <c r="Q76" i="112"/>
  <c r="U1653" i="109"/>
  <c r="T1511" i="109"/>
  <c r="P1313" i="109"/>
  <c r="P490" i="109"/>
  <c r="P1759" i="112"/>
  <c r="U1884" i="109"/>
  <c r="O1950" i="109"/>
  <c r="Q1295" i="109"/>
  <c r="S3118" i="109"/>
  <c r="J128" i="110"/>
  <c r="P837" i="109"/>
  <c r="U251" i="109"/>
  <c r="O1739" i="112"/>
  <c r="Q466" i="109"/>
  <c r="O2786" i="109"/>
  <c r="N123" i="112"/>
  <c r="K73" i="110"/>
  <c r="V3366" i="109"/>
  <c r="O1534" i="109"/>
  <c r="U2586" i="109"/>
  <c r="L135" i="113"/>
  <c r="R1935" i="109"/>
  <c r="Z2877" i="109"/>
  <c r="R4111" i="109"/>
  <c r="N396" i="109"/>
  <c r="N94" i="110"/>
  <c r="N2218" i="109"/>
  <c r="P1935" i="109"/>
  <c r="N1155" i="109"/>
  <c r="X4203" i="109"/>
  <c r="X1984" i="109"/>
  <c r="S83" i="109"/>
  <c r="V594" i="109"/>
  <c r="N1608" i="109"/>
  <c r="W3531" i="109"/>
  <c r="X4279" i="109"/>
  <c r="U741" i="109"/>
  <c r="T56" i="109"/>
  <c r="Y2416" i="109"/>
  <c r="W3126" i="109"/>
  <c r="V49" i="109"/>
  <c r="V1119" i="109"/>
  <c r="V281" i="109"/>
  <c r="Y1240" i="109"/>
  <c r="Q4127" i="109"/>
  <c r="P1220" i="109"/>
  <c r="W3164" i="109"/>
  <c r="U3518" i="109"/>
  <c r="U72" i="109"/>
  <c r="P2237" i="112"/>
  <c r="W3689" i="109"/>
  <c r="Q2411" i="109"/>
  <c r="T1838" i="109"/>
  <c r="P3526" i="109"/>
  <c r="O1288" i="112"/>
  <c r="V3718" i="109"/>
  <c r="Y2662" i="109"/>
  <c r="O477" i="112"/>
  <c r="L136" i="113"/>
  <c r="N2833" i="109"/>
  <c r="U1155" i="109"/>
  <c r="X2336" i="109"/>
  <c r="M164" i="113"/>
  <c r="J4" i="110"/>
  <c r="T2649" i="109"/>
  <c r="Q1094" i="112"/>
  <c r="V548" i="109"/>
  <c r="X2416" i="109"/>
  <c r="Y540" i="109"/>
  <c r="W3679" i="109"/>
  <c r="X1877" i="109"/>
  <c r="K6" i="113"/>
  <c r="Y1911" i="109"/>
  <c r="Y966" i="109"/>
  <c r="P878" i="109"/>
  <c r="Q1199" i="112"/>
  <c r="X4270" i="109"/>
  <c r="P1140" i="109"/>
  <c r="Q2723" i="109"/>
  <c r="W290" i="109"/>
  <c r="U2104" i="109"/>
  <c r="W454" i="109"/>
  <c r="Y2384" i="109"/>
  <c r="U3736" i="109"/>
  <c r="X3422" i="109"/>
  <c r="N2839" i="109"/>
  <c r="X4265" i="109"/>
  <c r="Q788" i="112"/>
  <c r="O1417" i="112"/>
  <c r="W2931" i="109"/>
  <c r="Y2408" i="109"/>
  <c r="S2352" i="109"/>
  <c r="N3670" i="109"/>
  <c r="V1697" i="109"/>
  <c r="T3311" i="109"/>
  <c r="U1732" i="109"/>
  <c r="R2468" i="109"/>
  <c r="O3849" i="109"/>
  <c r="Y422" i="109"/>
  <c r="S845" i="109"/>
  <c r="Q2334" i="109"/>
  <c r="Z1058" i="109"/>
  <c r="S1880" i="109"/>
  <c r="X3533" i="109"/>
  <c r="N1236" i="112"/>
  <c r="P481" i="112"/>
  <c r="V3747" i="109"/>
  <c r="P1570" i="109"/>
  <c r="Q2440" i="112"/>
  <c r="U3554" i="109"/>
  <c r="P3514" i="109"/>
  <c r="P952" i="109"/>
  <c r="R1839" i="112"/>
  <c r="N2800" i="109"/>
  <c r="T3879" i="109"/>
  <c r="N1713" i="109"/>
  <c r="Z1774" i="109"/>
  <c r="Q2074" i="109"/>
  <c r="Y1970" i="109"/>
  <c r="R1965" i="109"/>
  <c r="R1976" i="109"/>
  <c r="Q1165" i="112"/>
  <c r="U3576" i="109"/>
  <c r="N488" i="112"/>
  <c r="R4121" i="109"/>
  <c r="P1515" i="109"/>
  <c r="T2772" i="109"/>
  <c r="V932" i="109"/>
  <c r="N62" i="110"/>
  <c r="V1957" i="109"/>
  <c r="P2438" i="109"/>
  <c r="Q522" i="112"/>
  <c r="V232" i="109"/>
  <c r="P1262" i="112"/>
  <c r="Y597" i="109"/>
  <c r="S33" i="110"/>
  <c r="X4205" i="109"/>
  <c r="Y3121" i="109"/>
  <c r="Q3550" i="109"/>
  <c r="P1612" i="109"/>
  <c r="U3797" i="109"/>
  <c r="U1738" i="109"/>
  <c r="R2674" i="109"/>
  <c r="R2265" i="112"/>
  <c r="Y1224" i="109"/>
  <c r="N2286" i="109"/>
  <c r="O18" i="110"/>
  <c r="V531" i="109"/>
  <c r="N1680" i="109"/>
  <c r="N886" i="109"/>
  <c r="N1436" i="112"/>
  <c r="S3915" i="109"/>
  <c r="P2054" i="109"/>
  <c r="T3868" i="109"/>
  <c r="U957" i="109"/>
  <c r="O3664" i="109"/>
  <c r="O2097" i="109"/>
  <c r="T27" i="109"/>
  <c r="W3213" i="109"/>
  <c r="O226" i="109"/>
  <c r="U2561" i="109"/>
  <c r="Q771" i="109"/>
  <c r="S1834" i="109"/>
  <c r="U962" i="109"/>
  <c r="O4033" i="109"/>
  <c r="R155" i="110"/>
  <c r="R2757" i="109"/>
  <c r="X3061" i="109"/>
  <c r="Q2714" i="109"/>
  <c r="O621" i="109"/>
  <c r="N4206" i="109"/>
  <c r="O1105" i="109"/>
  <c r="U2963" i="109"/>
  <c r="Q3013" i="109"/>
  <c r="O3856" i="109"/>
  <c r="T3665" i="109"/>
  <c r="W3049" i="109"/>
  <c r="N3848" i="109"/>
  <c r="T3915" i="109"/>
  <c r="T263" i="109"/>
  <c r="Y156" i="109"/>
  <c r="W3109" i="109"/>
  <c r="Q694" i="112"/>
  <c r="O714" i="112"/>
  <c r="S2037" i="109"/>
  <c r="V2007" i="109"/>
  <c r="O1959" i="109"/>
  <c r="V3902" i="109"/>
  <c r="X1670" i="109"/>
  <c r="Y869" i="109"/>
  <c r="N89" i="110"/>
  <c r="X873" i="109"/>
  <c r="R423" i="109"/>
  <c r="O856" i="109"/>
  <c r="V2104" i="109"/>
  <c r="M78" i="110"/>
  <c r="U1275" i="109"/>
  <c r="Y4198" i="109"/>
  <c r="Y181" i="109"/>
  <c r="V1262" i="109"/>
  <c r="N1860" i="109"/>
  <c r="X1348" i="109"/>
  <c r="Q2546" i="112"/>
  <c r="X3842" i="109"/>
  <c r="W3898" i="109"/>
  <c r="R2250" i="109"/>
  <c r="R1678" i="109"/>
  <c r="Q2438" i="109"/>
  <c r="Q155" i="110"/>
  <c r="N538" i="112"/>
  <c r="Q654" i="109"/>
  <c r="S490" i="109"/>
  <c r="N3008" i="109"/>
  <c r="P46" i="109"/>
  <c r="S2581" i="109"/>
  <c r="T1986" i="109"/>
  <c r="S1486" i="109"/>
  <c r="N1668" i="112"/>
  <c r="R2490" i="112"/>
  <c r="U4179" i="109"/>
  <c r="X4262" i="109"/>
  <c r="P154" i="110"/>
  <c r="P715" i="112"/>
  <c r="P1022" i="109"/>
  <c r="N1896" i="112"/>
  <c r="X490" i="109"/>
  <c r="Q2453" i="109"/>
  <c r="Y3687" i="109"/>
  <c r="S2667" i="109"/>
  <c r="X3470" i="109"/>
  <c r="O11" i="110"/>
  <c r="V4086" i="109"/>
  <c r="N1606" i="109"/>
  <c r="T2835" i="109"/>
  <c r="R173" i="109"/>
  <c r="J61" i="110"/>
  <c r="P1007" i="112"/>
  <c r="P594" i="109"/>
  <c r="S1199" i="109"/>
  <c r="O1725" i="112"/>
  <c r="Y802" i="109"/>
  <c r="Q3702" i="109"/>
  <c r="P2267" i="109"/>
  <c r="W2319" i="109"/>
  <c r="Y171" i="109"/>
  <c r="P2696" i="112"/>
  <c r="X2810" i="109"/>
  <c r="R1170" i="109"/>
  <c r="O2806" i="109"/>
  <c r="V850" i="109"/>
  <c r="N979" i="109"/>
  <c r="N846" i="112"/>
  <c r="S3194" i="109"/>
  <c r="Q1681" i="109"/>
  <c r="O1882" i="109"/>
  <c r="P4261" i="109"/>
  <c r="O3018" i="109"/>
  <c r="R1964" i="109"/>
  <c r="S1373" i="109"/>
  <c r="P3816" i="109"/>
  <c r="N837" i="112"/>
  <c r="U872" i="109"/>
  <c r="N2191" i="112"/>
  <c r="O2358" i="109"/>
  <c r="P1186" i="112"/>
  <c r="P3157" i="109"/>
  <c r="R500" i="109"/>
  <c r="P342" i="112"/>
  <c r="Q3016" i="109"/>
  <c r="S3079" i="109"/>
  <c r="R889" i="109"/>
  <c r="T99" i="109"/>
  <c r="P639" i="109"/>
  <c r="Q1756" i="112"/>
  <c r="T4183" i="109"/>
  <c r="U417" i="109"/>
  <c r="R3767" i="109"/>
  <c r="T3766" i="109"/>
  <c r="N448" i="109"/>
  <c r="R2461" i="109"/>
  <c r="P315" i="112"/>
  <c r="N3180" i="109"/>
  <c r="S3893" i="109"/>
  <c r="N8" i="109"/>
  <c r="O2026" i="109"/>
  <c r="T139" i="110"/>
  <c r="U2739" i="109"/>
  <c r="Q1558" i="112"/>
  <c r="S2824" i="109"/>
  <c r="X741" i="109"/>
  <c r="O2841" i="109"/>
  <c r="P3102" i="109"/>
  <c r="O4272" i="109"/>
  <c r="P1595" i="109"/>
  <c r="V1584" i="109"/>
  <c r="W1592" i="109"/>
  <c r="V3782" i="109"/>
  <c r="O504" i="109"/>
  <c r="S2034" i="109"/>
  <c r="S591" i="109"/>
  <c r="T1597" i="109"/>
  <c r="W3775" i="109"/>
  <c r="U1259" i="109"/>
  <c r="O1440" i="112"/>
  <c r="N2054" i="109"/>
  <c r="R2846" i="109"/>
  <c r="K21" i="110"/>
  <c r="Q565" i="109"/>
  <c r="N2089" i="109"/>
  <c r="S2654" i="109"/>
  <c r="S1341" i="109"/>
  <c r="S2927" i="109"/>
  <c r="Q828" i="112"/>
  <c r="P396" i="109"/>
  <c r="T3067" i="109"/>
  <c r="N3571" i="109"/>
  <c r="N1908" i="112"/>
  <c r="N55" i="109"/>
  <c r="V996" i="109"/>
  <c r="S1178" i="109"/>
  <c r="S918" i="109"/>
  <c r="T2375" i="109"/>
  <c r="S1883" i="109"/>
  <c r="N2923" i="109"/>
  <c r="K58" i="113"/>
  <c r="R3295" i="109"/>
  <c r="Y855" i="109"/>
  <c r="X3820" i="109"/>
  <c r="Q2712" i="109"/>
  <c r="Y2315" i="109"/>
  <c r="O227" i="109"/>
  <c r="N3001" i="109"/>
  <c r="O578" i="109"/>
  <c r="P470" i="112"/>
  <c r="S2335" i="109"/>
  <c r="P169" i="110"/>
  <c r="T1602" i="109"/>
  <c r="V2294" i="109"/>
  <c r="J140" i="110"/>
  <c r="U4213" i="109"/>
  <c r="V3424" i="109"/>
  <c r="P509" i="112"/>
  <c r="P4293" i="109"/>
  <c r="O567" i="112"/>
  <c r="Z1821" i="109"/>
  <c r="Q1546" i="109"/>
  <c r="Y1556" i="109"/>
  <c r="J71" i="113"/>
  <c r="V3860" i="109"/>
  <c r="R2966" i="109"/>
  <c r="Y2349" i="109"/>
  <c r="U164" i="110"/>
  <c r="V1278" i="109"/>
  <c r="W2066" i="109"/>
  <c r="P3025" i="109"/>
  <c r="X1897" i="109"/>
  <c r="W3380" i="109"/>
  <c r="Y2817" i="109"/>
  <c r="Y2045" i="109"/>
  <c r="R2066" i="109"/>
  <c r="U192" i="109"/>
  <c r="N2724" i="109"/>
  <c r="T1989" i="109"/>
  <c r="P2620" i="112"/>
  <c r="P2780" i="109"/>
  <c r="Q924" i="109"/>
  <c r="N2231" i="112"/>
  <c r="N155" i="112"/>
  <c r="J12" i="113"/>
  <c r="R4210" i="109"/>
  <c r="T2940" i="109"/>
  <c r="T94" i="109"/>
  <c r="S3152" i="109"/>
  <c r="V3393" i="109"/>
  <c r="P960" i="109"/>
  <c r="Y2981" i="109"/>
  <c r="W2580" i="109"/>
  <c r="Q3709" i="109"/>
  <c r="Q1258" i="109"/>
  <c r="T229" i="109"/>
  <c r="V2624" i="109"/>
  <c r="P3754" i="109"/>
  <c r="O168" i="110"/>
  <c r="N159" i="109"/>
  <c r="Q777" i="109"/>
  <c r="P3442" i="109"/>
  <c r="P2845" i="109"/>
  <c r="P2472" i="112"/>
  <c r="Y2711" i="109"/>
  <c r="O582" i="109"/>
  <c r="V4102" i="109"/>
  <c r="O742" i="112"/>
  <c r="Q2197" i="112"/>
  <c r="S3675" i="109"/>
  <c r="P2695" i="109"/>
  <c r="N4029" i="109"/>
  <c r="W2288" i="109"/>
  <c r="N3062" i="109"/>
  <c r="X3753" i="109"/>
  <c r="W1128" i="109"/>
  <c r="Y3019" i="109"/>
  <c r="V1151" i="109"/>
  <c r="Q962" i="109"/>
  <c r="V228" i="109"/>
  <c r="O644" i="109"/>
  <c r="R2242" i="109"/>
  <c r="O18" i="109"/>
  <c r="S2062" i="109"/>
  <c r="Y740" i="109"/>
  <c r="O2684" i="109"/>
  <c r="J126" i="110"/>
  <c r="O3014" i="109"/>
  <c r="X466" i="109"/>
  <c r="W202" i="109"/>
  <c r="N2235" i="109"/>
  <c r="U1268" i="109"/>
  <c r="J95" i="110"/>
  <c r="R2223" i="109"/>
  <c r="X2319" i="109"/>
  <c r="T3925" i="109"/>
  <c r="W2641" i="109"/>
  <c r="O3175" i="109"/>
  <c r="N1996" i="109"/>
  <c r="N2033" i="109"/>
  <c r="Q2067" i="109"/>
  <c r="P1444" i="112"/>
  <c r="X3706" i="109"/>
  <c r="Y1716" i="109"/>
  <c r="S1320" i="109"/>
  <c r="X1635" i="109"/>
  <c r="N151" i="112"/>
  <c r="U3738" i="109"/>
  <c r="N1242" i="109"/>
  <c r="R396" i="109"/>
  <c r="U4201" i="109"/>
  <c r="N2456" i="109"/>
  <c r="R1106" i="109"/>
  <c r="R2112" i="109"/>
  <c r="S3657" i="109"/>
  <c r="P1877" i="109"/>
  <c r="Q37" i="112"/>
  <c r="O3520" i="109"/>
  <c r="Q3483" i="109"/>
  <c r="P3448" i="109"/>
  <c r="U1667" i="109"/>
  <c r="Q2953" i="109"/>
  <c r="O1538" i="112"/>
  <c r="U1877" i="109"/>
  <c r="R4237" i="109"/>
  <c r="N621" i="109"/>
  <c r="X3078" i="109"/>
  <c r="N1605" i="109"/>
  <c r="P1789" i="112"/>
  <c r="S605" i="109"/>
  <c r="X2751" i="109"/>
  <c r="O1445" i="112"/>
  <c r="Q3095" i="109"/>
  <c r="X103" i="109"/>
  <c r="P1929" i="109"/>
  <c r="R3912" i="109"/>
  <c r="V3441" i="109"/>
  <c r="N1482" i="112"/>
  <c r="Y1744" i="109"/>
  <c r="Q2732" i="109"/>
  <c r="V4279" i="109"/>
  <c r="N2005" i="112"/>
  <c r="W978" i="109"/>
  <c r="P516" i="109"/>
  <c r="U1480" i="109"/>
  <c r="O614" i="109"/>
  <c r="T53" i="109"/>
  <c r="W3733" i="109"/>
  <c r="Y2828" i="109"/>
  <c r="S2932" i="109"/>
  <c r="P2456" i="112"/>
  <c r="Y2930" i="109"/>
  <c r="U121" i="109"/>
  <c r="W2955" i="109"/>
  <c r="Y3014" i="109"/>
  <c r="V1662" i="109"/>
  <c r="Q1475" i="112"/>
  <c r="T1375" i="109"/>
  <c r="S2054" i="109"/>
  <c r="R226" i="109"/>
  <c r="O452" i="109"/>
  <c r="O1858" i="109"/>
  <c r="X3022" i="109"/>
  <c r="Y1611" i="109"/>
  <c r="U905" i="109"/>
  <c r="Q2324" i="112"/>
  <c r="V3339" i="109"/>
  <c r="Y785" i="109"/>
  <c r="O3722" i="109"/>
  <c r="W1221" i="109"/>
  <c r="U3156" i="109"/>
  <c r="O1779" i="112"/>
  <c r="Y3452" i="109"/>
  <c r="O1589" i="109"/>
  <c r="U3691" i="109"/>
  <c r="P264" i="109"/>
  <c r="Q3074" i="109"/>
  <c r="X4038" i="109"/>
  <c r="X2784" i="109"/>
  <c r="O61" i="112"/>
  <c r="Y2050" i="109"/>
  <c r="N4105" i="109"/>
  <c r="P3801" i="109"/>
  <c r="U3683" i="109"/>
  <c r="O3667" i="109"/>
  <c r="Y1915" i="109"/>
  <c r="J42" i="110"/>
  <c r="P2235" i="109"/>
  <c r="Q50" i="110"/>
  <c r="R2463" i="109"/>
  <c r="K148" i="113"/>
  <c r="W949" i="109"/>
  <c r="V743" i="109"/>
  <c r="S786" i="109"/>
  <c r="V3508" i="109"/>
  <c r="X375" i="109"/>
  <c r="P566" i="112"/>
  <c r="U3453" i="109"/>
  <c r="R817" i="109"/>
  <c r="O1255" i="109"/>
  <c r="S2215" i="109"/>
  <c r="X1259" i="109"/>
  <c r="V1643" i="109"/>
  <c r="Q1845" i="112"/>
  <c r="R1555" i="109"/>
  <c r="X3029" i="109"/>
  <c r="T1193" i="109"/>
  <c r="P134" i="110"/>
  <c r="X4290" i="109"/>
  <c r="V50" i="109"/>
  <c r="Q869" i="109"/>
  <c r="S4121" i="109"/>
  <c r="N1399" i="112"/>
  <c r="P3141" i="109"/>
  <c r="N1685" i="109"/>
  <c r="T2619" i="109"/>
  <c r="P3882" i="109"/>
  <c r="Q518" i="112"/>
  <c r="Y3423" i="109"/>
  <c r="T4057" i="109"/>
  <c r="Q953" i="109"/>
  <c r="W4061" i="109"/>
  <c r="T155" i="110"/>
  <c r="N2409" i="109"/>
  <c r="U3679" i="109"/>
  <c r="X1643" i="109"/>
  <c r="P83" i="109"/>
  <c r="O3708" i="109"/>
  <c r="S991" i="109"/>
  <c r="U3200" i="109"/>
  <c r="S898" i="109"/>
  <c r="Q1688" i="109"/>
  <c r="R3498" i="109"/>
  <c r="W157" i="109"/>
  <c r="W1383" i="109"/>
  <c r="R3" i="110"/>
  <c r="Q2413" i="109"/>
  <c r="X109" i="109"/>
  <c r="N1216" i="109"/>
  <c r="U2435" i="109"/>
  <c r="Q3712" i="109"/>
  <c r="T2362" i="109"/>
  <c r="P2013" i="112"/>
  <c r="O497" i="112"/>
  <c r="U2436" i="109"/>
  <c r="S3019" i="109"/>
  <c r="S1911" i="109"/>
  <c r="R3168" i="109"/>
  <c r="X2846" i="109"/>
  <c r="O653" i="109"/>
  <c r="O357" i="112"/>
  <c r="N3880" i="109"/>
  <c r="Q1244" i="109"/>
  <c r="P3504" i="109"/>
  <c r="O2445" i="109"/>
  <c r="P4271" i="109"/>
  <c r="N39" i="110"/>
  <c r="U1357" i="109"/>
  <c r="R28" i="110"/>
  <c r="Q3910" i="109"/>
  <c r="R2036" i="112"/>
  <c r="O3818" i="109"/>
  <c r="O1470" i="109"/>
  <c r="O3210" i="109"/>
  <c r="S1902" i="109"/>
  <c r="T3862" i="109"/>
  <c r="U117" i="109"/>
  <c r="S103" i="109"/>
  <c r="P174" i="112"/>
  <c r="O1735" i="109"/>
  <c r="X486" i="109"/>
  <c r="R2797" i="109"/>
  <c r="V2785" i="109"/>
  <c r="X1662" i="109"/>
  <c r="T1672" i="109"/>
  <c r="P3571" i="109"/>
  <c r="R562" i="109"/>
  <c r="Q2242" i="109"/>
  <c r="N1117" i="109"/>
  <c r="R3706" i="109"/>
  <c r="P2598" i="109"/>
  <c r="O503" i="109"/>
  <c r="M163" i="113"/>
  <c r="S1692" i="109"/>
  <c r="Q2385" i="112"/>
  <c r="T4303" i="109"/>
  <c r="S52" i="109"/>
  <c r="S4179" i="109"/>
  <c r="S20" i="110"/>
  <c r="S3727" i="109"/>
  <c r="V2787" i="109"/>
  <c r="Y2995" i="109"/>
  <c r="N4166" i="109"/>
  <c r="Q16" i="109"/>
  <c r="X2986" i="109"/>
  <c r="R3540" i="109"/>
  <c r="U1352" i="109"/>
  <c r="R1579" i="112"/>
  <c r="N4048" i="109"/>
  <c r="V564" i="109"/>
  <c r="U855" i="109"/>
  <c r="O1129" i="109"/>
  <c r="Q4098" i="109"/>
  <c r="J106" i="110"/>
  <c r="N2653" i="109"/>
  <c r="V802" i="109"/>
  <c r="V1252" i="109"/>
  <c r="N137" i="109"/>
  <c r="P494" i="109"/>
  <c r="V400" i="109"/>
  <c r="W499" i="109"/>
  <c r="P99" i="109"/>
  <c r="Z1763" i="109"/>
  <c r="X2419" i="109"/>
  <c r="O2743" i="109"/>
  <c r="J19" i="113"/>
  <c r="N1692" i="112"/>
  <c r="W1508" i="109"/>
  <c r="Q769" i="109"/>
  <c r="T44" i="110"/>
  <c r="S2284" i="109"/>
  <c r="V3131" i="109"/>
  <c r="Q2989" i="109"/>
  <c r="X4140" i="109"/>
  <c r="R214" i="112"/>
  <c r="X27" i="109"/>
  <c r="Q75" i="110"/>
  <c r="V3293" i="109"/>
  <c r="V1968" i="109"/>
  <c r="N835" i="112"/>
  <c r="Y2578" i="109"/>
  <c r="W3057" i="109"/>
  <c r="Q2423" i="112"/>
  <c r="U4289" i="109"/>
  <c r="P1847" i="109"/>
  <c r="U2417" i="109"/>
  <c r="S1707" i="109"/>
  <c r="S2737" i="109"/>
  <c r="V4095" i="109"/>
  <c r="W2285" i="109"/>
  <c r="W3712" i="109"/>
  <c r="V2720" i="109"/>
  <c r="O546" i="112"/>
  <c r="X471" i="109"/>
  <c r="U3085" i="109"/>
  <c r="N376" i="112"/>
  <c r="U1387" i="109"/>
  <c r="V147" i="109"/>
  <c r="N3091" i="109"/>
  <c r="Y3174" i="109"/>
  <c r="R84" i="109"/>
  <c r="P1013" i="112"/>
  <c r="S122" i="110"/>
  <c r="V1646" i="109"/>
  <c r="V3008" i="109"/>
  <c r="W754" i="109"/>
  <c r="P45" i="112"/>
  <c r="P2109" i="112"/>
  <c r="Q254" i="109"/>
  <c r="X2922" i="109"/>
  <c r="R4260" i="109"/>
  <c r="Y1564" i="109"/>
  <c r="T626" i="109"/>
  <c r="P1290" i="109"/>
  <c r="S3867" i="109"/>
  <c r="U790" i="109"/>
  <c r="X2426" i="109"/>
  <c r="X1192" i="109"/>
  <c r="R3373" i="109"/>
  <c r="V3461" i="109"/>
  <c r="Y420" i="109"/>
  <c r="S1625" i="109"/>
  <c r="N1328" i="112"/>
  <c r="W2688" i="109"/>
  <c r="R3130" i="109"/>
  <c r="Q367" i="112"/>
  <c r="O2132" i="112"/>
  <c r="Q632" i="112"/>
  <c r="P254" i="112"/>
  <c r="Y3719" i="109"/>
  <c r="Q2008" i="109"/>
  <c r="S417" i="109"/>
  <c r="Z3249" i="109"/>
  <c r="P379" i="109"/>
  <c r="Y3472" i="109"/>
  <c r="Y1596" i="109"/>
  <c r="O2648" i="109"/>
  <c r="Q198" i="109"/>
  <c r="V2196" i="109"/>
  <c r="Y791" i="109"/>
  <c r="O2976" i="109"/>
  <c r="S3058" i="109"/>
  <c r="R1920" i="109"/>
  <c r="O2580" i="109"/>
  <c r="X532" i="109"/>
  <c r="X993" i="109"/>
  <c r="Q978" i="109"/>
  <c r="R831" i="109"/>
  <c r="S3390" i="109"/>
  <c r="P786" i="109"/>
  <c r="V2080" i="109"/>
  <c r="X3350" i="109"/>
  <c r="Y1997" i="109"/>
  <c r="N370" i="109"/>
  <c r="X3702" i="109"/>
  <c r="Q3357" i="109"/>
  <c r="O1056" i="112"/>
  <c r="V3107" i="109"/>
  <c r="T3390" i="109"/>
  <c r="R459" i="112"/>
  <c r="Q621" i="112"/>
  <c r="Q21" i="112"/>
  <c r="X4028" i="109"/>
  <c r="V4050" i="109"/>
  <c r="X1251" i="109"/>
  <c r="S1109" i="109"/>
  <c r="P1329" i="112"/>
  <c r="W3183" i="109"/>
  <c r="V225" i="109"/>
  <c r="V1355" i="109"/>
  <c r="N1972" i="112"/>
  <c r="Q2036" i="109"/>
  <c r="S3821" i="109"/>
  <c r="U1574" i="109"/>
  <c r="N1540" i="109"/>
  <c r="P2388" i="112"/>
  <c r="N1332" i="112"/>
  <c r="O871" i="109"/>
  <c r="V614" i="109"/>
  <c r="V409" i="109"/>
  <c r="N463" i="112"/>
  <c r="V237" i="109"/>
  <c r="N1266" i="112"/>
  <c r="R3318" i="109"/>
  <c r="S3662" i="109"/>
  <c r="W4291" i="109"/>
  <c r="X156" i="109"/>
  <c r="U1535" i="109"/>
  <c r="S2747" i="109"/>
  <c r="P2143" i="112"/>
  <c r="V758" i="109"/>
  <c r="Q732" i="109"/>
  <c r="S1202" i="109"/>
  <c r="W871" i="109"/>
  <c r="O2045" i="109"/>
  <c r="U3720" i="109"/>
  <c r="W3158" i="109"/>
  <c r="W3005" i="109"/>
  <c r="S3018" i="109"/>
  <c r="U3195" i="109"/>
  <c r="R125" i="110"/>
  <c r="U2749" i="109"/>
  <c r="N1190" i="109"/>
  <c r="V840" i="109"/>
  <c r="X3815" i="109"/>
  <c r="W3161" i="109"/>
  <c r="P1851" i="109"/>
  <c r="Q2384" i="109"/>
  <c r="P2976" i="109"/>
  <c r="R1859" i="109"/>
  <c r="W783" i="109"/>
  <c r="W2815" i="109"/>
  <c r="J57" i="110"/>
  <c r="P1195" i="109"/>
  <c r="R3173" i="109"/>
  <c r="Q30" i="109"/>
  <c r="Y4190" i="109"/>
  <c r="P2359" i="112"/>
  <c r="Q2837" i="109"/>
  <c r="Q2103" i="109"/>
  <c r="W4137" i="109"/>
  <c r="N3134" i="109"/>
  <c r="O437" i="109"/>
  <c r="O2000" i="109"/>
  <c r="R1560" i="109"/>
  <c r="K152" i="110"/>
  <c r="S2424" i="109"/>
  <c r="Q2131" i="112"/>
  <c r="R3841" i="109"/>
  <c r="S96" i="110"/>
  <c r="Q1523" i="109"/>
  <c r="J109" i="110"/>
  <c r="T1284" i="109"/>
  <c r="N803" i="112"/>
  <c r="X991" i="109"/>
  <c r="J72" i="110"/>
  <c r="R3441" i="109"/>
  <c r="O4084" i="109"/>
  <c r="U4183" i="109"/>
  <c r="S2095" i="109"/>
  <c r="X2026" i="109"/>
  <c r="N81" i="109"/>
  <c r="X518" i="109"/>
  <c r="W3891" i="109"/>
  <c r="X3072" i="109"/>
  <c r="X2373" i="109"/>
  <c r="O768" i="109"/>
  <c r="N927" i="109"/>
  <c r="R3147" i="109"/>
  <c r="R1117" i="112"/>
  <c r="R896" i="112"/>
  <c r="N428" i="109"/>
  <c r="P2205" i="109"/>
  <c r="R2063" i="109"/>
  <c r="Z3239" i="109"/>
  <c r="Q606" i="112"/>
  <c r="O2319" i="109"/>
  <c r="W609" i="109"/>
  <c r="T179" i="109"/>
  <c r="N1954" i="109"/>
  <c r="Z1041" i="109"/>
  <c r="N606" i="109"/>
  <c r="Q142" i="110"/>
  <c r="N2399" i="112"/>
  <c r="P132" i="109"/>
  <c r="S2630" i="109"/>
  <c r="S2598" i="109"/>
  <c r="V2582" i="109"/>
  <c r="R567" i="109"/>
  <c r="N4106" i="109"/>
  <c r="T2260" i="109"/>
  <c r="N1217" i="112"/>
  <c r="Y2774" i="109"/>
  <c r="R2453" i="109"/>
  <c r="V3185" i="109"/>
  <c r="Y2698" i="109"/>
  <c r="N2095" i="109"/>
  <c r="Y282" i="109"/>
  <c r="S2286" i="109"/>
  <c r="O3532" i="109"/>
  <c r="N1505" i="109"/>
  <c r="P1208" i="112"/>
  <c r="T34" i="110"/>
  <c r="Y2620" i="109"/>
  <c r="N865" i="112"/>
  <c r="S2705" i="109"/>
  <c r="O4190" i="109"/>
  <c r="R81" i="110"/>
  <c r="U1873" i="109"/>
  <c r="N1220" i="109"/>
  <c r="R4040" i="109"/>
  <c r="T3739" i="109"/>
  <c r="X2077" i="109"/>
  <c r="N4228" i="109"/>
  <c r="W381" i="109"/>
  <c r="Y1235" i="109"/>
  <c r="S202" i="109"/>
  <c r="R2238" i="109"/>
  <c r="U3927" i="109"/>
  <c r="N499" i="109"/>
  <c r="V287" i="109"/>
  <c r="N2119" i="112"/>
  <c r="T22" i="110"/>
  <c r="Q2194" i="109"/>
  <c r="Y2054" i="109"/>
  <c r="P89" i="109"/>
  <c r="Q1294" i="109"/>
  <c r="N1386" i="112"/>
  <c r="X4259" i="109"/>
  <c r="N630" i="112"/>
  <c r="O2700" i="109"/>
  <c r="W528" i="109"/>
  <c r="P2090" i="112"/>
  <c r="T3014" i="109"/>
  <c r="V2345" i="109"/>
  <c r="N61" i="110"/>
  <c r="P58" i="109"/>
  <c r="O2227" i="109"/>
  <c r="S4038" i="109"/>
  <c r="S2445" i="109"/>
  <c r="Y25" i="109"/>
  <c r="T1256" i="109"/>
  <c r="X3418" i="109"/>
  <c r="P1850" i="109"/>
  <c r="O2558" i="109"/>
  <c r="Q1694" i="109"/>
  <c r="Q19" i="109"/>
  <c r="S1238" i="109"/>
  <c r="O2935" i="109"/>
  <c r="M50" i="110"/>
  <c r="Q2559" i="112"/>
  <c r="O4275" i="109"/>
  <c r="P810" i="109"/>
  <c r="V1117" i="109"/>
  <c r="N111" i="109"/>
  <c r="W1326" i="109"/>
  <c r="S2206" i="109"/>
  <c r="S616" i="109"/>
  <c r="N147" i="109"/>
  <c r="N995" i="109"/>
  <c r="U3687" i="109"/>
  <c r="P1198" i="109"/>
  <c r="O471" i="109"/>
  <c r="O3770" i="109"/>
  <c r="U421" i="109"/>
  <c r="W3743" i="109"/>
  <c r="S1339" i="109"/>
  <c r="P1867" i="112"/>
  <c r="Q1112" i="109"/>
  <c r="R1707" i="109"/>
  <c r="V3760" i="109"/>
  <c r="Z3229" i="109"/>
  <c r="S3402" i="109"/>
  <c r="Y3732" i="109"/>
  <c r="U988" i="109"/>
  <c r="T111" i="109"/>
  <c r="P591" i="112"/>
  <c r="Q19" i="110"/>
  <c r="N990" i="112"/>
  <c r="Y1341" i="109"/>
  <c r="R2053" i="112"/>
  <c r="W1278" i="109"/>
  <c r="X3672" i="109"/>
  <c r="V176" i="109"/>
  <c r="O290" i="109"/>
  <c r="Q3395" i="109"/>
  <c r="M143" i="110"/>
  <c r="W1367" i="109"/>
  <c r="R2285" i="112"/>
  <c r="V2071" i="109"/>
  <c r="R635" i="109"/>
  <c r="T3144" i="109"/>
  <c r="R418" i="109"/>
  <c r="Y2449" i="109"/>
  <c r="X2826" i="109"/>
  <c r="K34" i="110"/>
  <c r="U4037" i="109"/>
  <c r="O4130" i="109"/>
  <c r="N1057" i="112"/>
  <c r="S3306" i="109"/>
  <c r="V3764" i="109"/>
  <c r="P1169" i="109"/>
  <c r="Y756" i="109"/>
  <c r="V889" i="109"/>
  <c r="S402" i="109"/>
  <c r="T73" i="110"/>
  <c r="Q1676" i="112"/>
  <c r="S3131" i="109"/>
  <c r="N1955" i="109"/>
  <c r="N1279" i="112"/>
  <c r="N1906" i="109"/>
  <c r="N1665" i="109"/>
  <c r="N1501" i="109"/>
  <c r="V3886" i="109"/>
  <c r="T3932" i="109"/>
  <c r="W4091" i="109"/>
  <c r="N164" i="112"/>
  <c r="N2008" i="109"/>
  <c r="K110" i="110"/>
  <c r="X256" i="109"/>
  <c r="R979" i="109"/>
  <c r="Q2437" i="109"/>
  <c r="U4035" i="109"/>
  <c r="T851" i="109"/>
  <c r="T4244" i="109"/>
  <c r="P2378" i="109"/>
  <c r="P1466" i="112"/>
  <c r="T3022" i="109"/>
  <c r="N2373" i="112"/>
  <c r="N2081" i="109"/>
  <c r="T4131" i="109"/>
  <c r="Y2707" i="109"/>
  <c r="P2339" i="109"/>
  <c r="N475" i="109"/>
  <c r="P518" i="112"/>
  <c r="R3044" i="109"/>
  <c r="N4263" i="109"/>
  <c r="P2609" i="112"/>
  <c r="R2830" i="109"/>
  <c r="X742" i="109"/>
  <c r="T60" i="110"/>
  <c r="U1963" i="109"/>
  <c r="P124" i="110"/>
  <c r="Q2330" i="112"/>
  <c r="O104" i="109"/>
  <c r="S493" i="109"/>
  <c r="V2020" i="109"/>
  <c r="U2962" i="109"/>
  <c r="O125" i="109"/>
  <c r="Y3187" i="109"/>
  <c r="Q241" i="109"/>
  <c r="X2811" i="109"/>
  <c r="R123" i="110"/>
  <c r="R3531" i="109"/>
  <c r="P28" i="110"/>
  <c r="N1988" i="109"/>
  <c r="R218" i="109"/>
  <c r="J151" i="113"/>
  <c r="O2923" i="109"/>
  <c r="Y1602" i="109"/>
  <c r="W906" i="109"/>
  <c r="X2351" i="109"/>
  <c r="X2073" i="109"/>
  <c r="K126" i="110"/>
  <c r="M167" i="110"/>
  <c r="Y2591" i="109"/>
  <c r="P111" i="110"/>
  <c r="V1570" i="109"/>
  <c r="N1533" i="109"/>
  <c r="Q2585" i="109"/>
  <c r="U384" i="109"/>
  <c r="Q39" i="112"/>
  <c r="T3336" i="109"/>
  <c r="R1562" i="109"/>
  <c r="Q2010" i="109"/>
  <c r="Q1178" i="112"/>
  <c r="P1529" i="109"/>
  <c r="T2422" i="109"/>
  <c r="N1280" i="109"/>
  <c r="N1934" i="109"/>
  <c r="R243" i="109"/>
  <c r="N3110" i="109"/>
  <c r="O3115" i="109"/>
  <c r="O2596" i="109"/>
  <c r="Q1735" i="109"/>
  <c r="S2295" i="109"/>
  <c r="X2292" i="109"/>
  <c r="T634" i="109"/>
  <c r="P146" i="109"/>
  <c r="V4307" i="109"/>
  <c r="R4308" i="109"/>
  <c r="Q4112" i="109"/>
  <c r="P2712" i="109"/>
  <c r="P65" i="109"/>
  <c r="R2349" i="109"/>
  <c r="N590" i="112"/>
  <c r="Y1474" i="109"/>
  <c r="R191" i="109"/>
  <c r="U3728" i="109"/>
  <c r="T48" i="110"/>
  <c r="O1765" i="112"/>
  <c r="X2968" i="109"/>
  <c r="P2209" i="112"/>
  <c r="P2315" i="109"/>
  <c r="P1069" i="112"/>
  <c r="S837" i="109"/>
  <c r="Q2463" i="112"/>
  <c r="Q1345" i="109"/>
  <c r="V4127" i="109"/>
  <c r="R200" i="109"/>
  <c r="N287" i="112"/>
  <c r="Q3855" i="109"/>
  <c r="Q846" i="109"/>
  <c r="N2939" i="109"/>
  <c r="L33" i="110"/>
  <c r="Q1719" i="112"/>
  <c r="P3512" i="109"/>
  <c r="W999" i="109"/>
  <c r="R1937" i="109"/>
  <c r="O2730" i="109"/>
  <c r="N467" i="112"/>
  <c r="T1894" i="109"/>
  <c r="O998" i="112"/>
  <c r="S1545" i="109"/>
  <c r="S2633" i="109"/>
  <c r="R1341" i="112"/>
  <c r="W1922" i="109"/>
  <c r="O1536" i="112"/>
  <c r="X3185" i="109"/>
  <c r="W2221" i="109"/>
  <c r="O40" i="109"/>
  <c r="Y609" i="109"/>
  <c r="T381" i="109"/>
  <c r="W1682" i="109"/>
  <c r="Q4085" i="109"/>
  <c r="X129" i="109"/>
  <c r="P3894" i="109"/>
  <c r="N144" i="110"/>
  <c r="U2762" i="109"/>
  <c r="Q1990" i="109"/>
  <c r="O1919" i="112"/>
  <c r="W4140" i="109"/>
  <c r="Q1262" i="109"/>
  <c r="O906" i="109"/>
  <c r="R1363" i="109"/>
  <c r="R914" i="112"/>
  <c r="U1847" i="109"/>
  <c r="O1701" i="109"/>
  <c r="Y4138" i="109"/>
  <c r="Z2125" i="109"/>
  <c r="V415" i="109"/>
  <c r="V1193" i="109"/>
  <c r="S1189" i="109"/>
  <c r="R3795" i="109"/>
  <c r="K123" i="110"/>
  <c r="N2397" i="112"/>
  <c r="O3358" i="109"/>
  <c r="U3333" i="109"/>
  <c r="S986" i="109"/>
  <c r="X3771" i="109"/>
  <c r="Y372" i="109"/>
  <c r="Y953" i="109"/>
  <c r="X1327" i="109"/>
  <c r="Q3444" i="109"/>
  <c r="U386" i="109"/>
  <c r="R2264" i="109"/>
  <c r="N2264" i="109"/>
  <c r="T249" i="109"/>
  <c r="V2600" i="109"/>
  <c r="L152" i="110"/>
  <c r="R1278" i="109"/>
  <c r="T1704" i="109"/>
  <c r="O987" i="112"/>
  <c r="O4282" i="109"/>
  <c r="N474" i="112"/>
  <c r="S2723" i="109"/>
  <c r="X7" i="109"/>
  <c r="N1120" i="109"/>
  <c r="Y3846" i="109"/>
  <c r="T2779" i="109"/>
  <c r="S746" i="109"/>
  <c r="X2358" i="109"/>
  <c r="P808" i="112"/>
  <c r="U2610" i="109"/>
  <c r="Y4148" i="109"/>
  <c r="T2351" i="109"/>
  <c r="Q2565" i="109"/>
  <c r="R232" i="109"/>
  <c r="P3092" i="109"/>
  <c r="O3054" i="109"/>
  <c r="U1239" i="109"/>
  <c r="N356" i="112"/>
  <c r="N2743" i="109"/>
  <c r="Q25" i="109"/>
  <c r="O2428" i="109"/>
  <c r="J2" i="110"/>
  <c r="P2218" i="112"/>
  <c r="P3004" i="109"/>
  <c r="O2607" i="109"/>
  <c r="Z3612" i="109"/>
  <c r="Q495" i="109"/>
  <c r="P1402" i="112"/>
  <c r="U496" i="109"/>
  <c r="R3523" i="109"/>
  <c r="Q1297" i="109"/>
  <c r="N2367" i="109"/>
  <c r="R1232" i="109"/>
  <c r="S1351" i="109"/>
  <c r="Q273" i="109"/>
  <c r="U2086" i="109"/>
  <c r="W231" i="109"/>
  <c r="T4246" i="109"/>
  <c r="L28" i="113"/>
  <c r="R1520" i="109"/>
  <c r="Q3346" i="109"/>
  <c r="O3931" i="109"/>
  <c r="S1264" i="109"/>
  <c r="O1205" i="109"/>
  <c r="Q525" i="112"/>
  <c r="P165" i="110"/>
  <c r="Q112" i="112"/>
  <c r="O3341" i="109"/>
  <c r="V1866" i="109"/>
  <c r="Z3610" i="109"/>
  <c r="Q637" i="112"/>
  <c r="U2069" i="109"/>
  <c r="U2291" i="109"/>
  <c r="Q460" i="109"/>
  <c r="X1835" i="109"/>
  <c r="W445" i="109"/>
  <c r="W3063" i="109"/>
  <c r="O1058" i="112"/>
  <c r="T3371" i="109"/>
  <c r="W110" i="109"/>
  <c r="Y535" i="109"/>
  <c r="Y4256" i="109"/>
  <c r="N2013" i="112"/>
  <c r="J142" i="113"/>
  <c r="R2278" i="109"/>
  <c r="O2282" i="109"/>
  <c r="Y2038" i="109"/>
  <c r="Q1410" i="112"/>
  <c r="S650" i="109"/>
  <c r="S19" i="110"/>
  <c r="Q150" i="112"/>
  <c r="Z3949" i="109"/>
  <c r="V1655" i="109"/>
  <c r="S990" i="109"/>
  <c r="Q2684" i="109"/>
  <c r="O3090" i="109"/>
  <c r="T3468" i="109"/>
  <c r="Q1968" i="109"/>
  <c r="R1854" i="109"/>
  <c r="V3716" i="109"/>
  <c r="K171" i="113"/>
  <c r="N3077" i="109"/>
  <c r="O2660" i="109"/>
  <c r="Q1511" i="109"/>
  <c r="X3889" i="109"/>
  <c r="V198" i="109"/>
  <c r="O3573" i="109"/>
  <c r="T290" i="109"/>
  <c r="Y3526" i="109"/>
  <c r="O1017" i="109"/>
  <c r="X2962" i="109"/>
  <c r="R3664" i="109"/>
  <c r="V3904" i="109"/>
  <c r="P138" i="110"/>
  <c r="R49" i="110"/>
  <c r="Y2394" i="109"/>
  <c r="W607" i="109"/>
  <c r="N639" i="109"/>
  <c r="N3535" i="109"/>
  <c r="Y2056" i="109"/>
  <c r="Q958" i="109"/>
  <c r="Y4130" i="109"/>
  <c r="X2281" i="109"/>
  <c r="Y815" i="109"/>
  <c r="Y651" i="109"/>
  <c r="R2622" i="109"/>
  <c r="X3864" i="109"/>
  <c r="W3413" i="109"/>
  <c r="X4100" i="109"/>
  <c r="R932" i="109"/>
  <c r="S1266" i="109"/>
  <c r="R4186" i="109"/>
  <c r="O2430" i="109"/>
  <c r="J63" i="110"/>
  <c r="R3712" i="109"/>
  <c r="N1759" i="112"/>
  <c r="Y1531" i="109"/>
  <c r="N2395" i="109"/>
  <c r="V2744" i="109"/>
  <c r="S974" i="109"/>
  <c r="P277" i="112"/>
  <c r="U3419" i="109"/>
  <c r="X3166" i="109"/>
  <c r="W2803" i="109"/>
  <c r="U2439" i="109"/>
  <c r="O636" i="109"/>
  <c r="T3180" i="109"/>
  <c r="U2204" i="109"/>
  <c r="Q3083" i="109"/>
  <c r="S3710" i="109"/>
  <c r="O3016" i="109"/>
  <c r="P32" i="110"/>
  <c r="T3660" i="109"/>
  <c r="M120" i="110"/>
  <c r="O359" i="112"/>
  <c r="Q2213" i="112"/>
  <c r="Y4151" i="109"/>
  <c r="U657" i="109"/>
  <c r="V3499" i="109"/>
  <c r="W768" i="109"/>
  <c r="T3016" i="109"/>
  <c r="O1501" i="112"/>
  <c r="O1290" i="109"/>
  <c r="U1540" i="109"/>
  <c r="X2027" i="109"/>
  <c r="N380" i="109"/>
  <c r="S4148" i="109"/>
  <c r="R643" i="109"/>
  <c r="O94" i="110"/>
  <c r="R5" i="110"/>
  <c r="J148" i="110"/>
  <c r="S1168" i="109"/>
  <c r="V3" i="109"/>
  <c r="S862" i="109"/>
  <c r="W952" i="109"/>
  <c r="Z362" i="109"/>
  <c r="S1498" i="109"/>
  <c r="N255" i="112"/>
  <c r="N778" i="112"/>
  <c r="M80" i="110"/>
  <c r="W2379" i="109"/>
  <c r="T387" i="109"/>
  <c r="Q3570" i="109"/>
  <c r="Y3080" i="109"/>
  <c r="P238" i="109"/>
  <c r="O3760" i="109"/>
  <c r="T540" i="109"/>
  <c r="P2833" i="109"/>
  <c r="N3514" i="109"/>
  <c r="P2127" i="112"/>
  <c r="R2666" i="109"/>
  <c r="W1535" i="109"/>
  <c r="T3322" i="109"/>
  <c r="Y425" i="109"/>
  <c r="U1576" i="109"/>
  <c r="P3330" i="109"/>
  <c r="S1141" i="109"/>
  <c r="V4219" i="109"/>
  <c r="Y3862" i="109"/>
  <c r="Q3184" i="109"/>
  <c r="T2597" i="109"/>
  <c r="Q368" i="109"/>
  <c r="S122" i="109"/>
  <c r="R457" i="109"/>
  <c r="Q900" i="109"/>
  <c r="R1796" i="112"/>
  <c r="R1111" i="112"/>
  <c r="Q2371" i="112"/>
  <c r="W3424" i="109"/>
  <c r="W2246" i="109"/>
  <c r="O3717" i="109"/>
  <c r="R2415" i="109"/>
  <c r="U2078" i="109"/>
  <c r="N1596" i="109"/>
  <c r="V3318" i="109"/>
  <c r="U3753" i="109"/>
  <c r="Q1315" i="112"/>
  <c r="J90" i="110"/>
  <c r="T3038" i="109"/>
  <c r="O2402" i="112"/>
  <c r="V1200" i="109"/>
  <c r="Z1815" i="109"/>
  <c r="U4102" i="109"/>
  <c r="U2008" i="109"/>
  <c r="Q1603" i="109"/>
  <c r="R3925" i="109"/>
  <c r="P812" i="109"/>
  <c r="R4205" i="109"/>
  <c r="V3748" i="109"/>
  <c r="V4105" i="109"/>
  <c r="N3351" i="109"/>
  <c r="S3372" i="109"/>
  <c r="J118" i="110"/>
  <c r="W2339" i="109"/>
  <c r="W2958" i="109"/>
  <c r="Y2703" i="109"/>
  <c r="T786" i="109"/>
  <c r="U1908" i="109"/>
  <c r="N1107" i="109"/>
  <c r="Y1628" i="109"/>
  <c r="S3030" i="109"/>
  <c r="U3684" i="109"/>
  <c r="R1284" i="109"/>
  <c r="T1745" i="109"/>
  <c r="R2950" i="109"/>
  <c r="Y1645" i="109"/>
  <c r="P3828" i="109"/>
  <c r="S2073" i="109"/>
  <c r="X2671" i="109"/>
  <c r="R2258" i="109"/>
  <c r="V3194" i="109"/>
  <c r="Q168" i="109"/>
  <c r="R620" i="109"/>
  <c r="N4117" i="109"/>
  <c r="N960" i="112"/>
  <c r="U48" i="110"/>
  <c r="V906" i="109"/>
  <c r="X1369" i="109"/>
  <c r="N1534" i="109"/>
  <c r="Q2023" i="109"/>
  <c r="N600" i="109"/>
  <c r="Y932" i="109"/>
  <c r="Q3662" i="109"/>
  <c r="X4278" i="109"/>
  <c r="N4083" i="109"/>
  <c r="Q2580" i="109"/>
  <c r="N832" i="109"/>
  <c r="P100" i="110"/>
  <c r="Q190" i="109"/>
  <c r="O3677" i="109"/>
  <c r="O970" i="112"/>
  <c r="X438" i="109"/>
  <c r="Y1292" i="109"/>
  <c r="P1916" i="109"/>
  <c r="N2" i="110"/>
  <c r="P3195" i="109"/>
  <c r="R78" i="110"/>
  <c r="P4025" i="109"/>
  <c r="J139" i="110"/>
  <c r="O103" i="110"/>
  <c r="P2209" i="109"/>
  <c r="U4144" i="109"/>
  <c r="P3022" i="109"/>
  <c r="O1618" i="109"/>
  <c r="V2738" i="109"/>
  <c r="Z1389" i="109"/>
  <c r="V1203" i="109"/>
  <c r="Y3681" i="109"/>
  <c r="Q3526" i="109"/>
  <c r="P3877" i="109"/>
  <c r="V2827" i="109"/>
  <c r="V3459" i="109"/>
  <c r="P2593" i="109"/>
  <c r="X837" i="109"/>
  <c r="W3166" i="109"/>
  <c r="P898" i="109"/>
  <c r="P1131" i="109"/>
  <c r="O271" i="109"/>
  <c r="Q1170" i="112"/>
  <c r="O3429" i="109"/>
  <c r="P340" i="112"/>
  <c r="Q3207" i="109"/>
  <c r="O64" i="112"/>
  <c r="X2613" i="109"/>
  <c r="X4151" i="109"/>
  <c r="U3391" i="109"/>
  <c r="O2324" i="109"/>
  <c r="N14" i="112"/>
  <c r="Y739" i="109"/>
  <c r="V3937" i="109"/>
  <c r="R110" i="110"/>
  <c r="Q4151" i="109"/>
  <c r="O1438" i="112"/>
  <c r="Q2073" i="109"/>
  <c r="L123" i="110"/>
  <c r="Y4110" i="109"/>
  <c r="V58" i="109"/>
  <c r="P2723" i="109"/>
  <c r="X3291" i="109"/>
  <c r="T636" i="109"/>
  <c r="O1916" i="109"/>
  <c r="Z4003" i="109"/>
  <c r="K42" i="113"/>
  <c r="V1996" i="109"/>
  <c r="O4078" i="109"/>
  <c r="P233" i="109"/>
  <c r="Y621" i="109"/>
  <c r="U3843" i="109"/>
  <c r="R83" i="109"/>
  <c r="Q1950" i="109"/>
  <c r="T3939" i="109"/>
  <c r="X1911" i="109"/>
  <c r="Y3085" i="109"/>
  <c r="X2395" i="109"/>
  <c r="R3288" i="109"/>
  <c r="R2592" i="109"/>
  <c r="Y2319" i="109"/>
  <c r="O3888" i="109"/>
  <c r="Y2431" i="109"/>
  <c r="R4117" i="109"/>
  <c r="T1609" i="109"/>
  <c r="P805" i="112"/>
  <c r="Q34" i="112"/>
  <c r="R19" i="110"/>
  <c r="X2447" i="109"/>
  <c r="O2390" i="112"/>
  <c r="P2377" i="109"/>
  <c r="Q2422" i="109"/>
  <c r="Q755" i="109"/>
  <c r="U4060" i="109"/>
  <c r="X3831" i="109"/>
  <c r="P2483" i="109"/>
  <c r="W984" i="109"/>
  <c r="W2759" i="109"/>
  <c r="X2458" i="109"/>
  <c r="N853" i="112"/>
  <c r="R2726" i="109"/>
  <c r="P1337" i="109"/>
  <c r="O1422" i="112"/>
  <c r="R3422" i="109"/>
  <c r="V2975" i="109"/>
  <c r="R3375" i="109"/>
  <c r="O167" i="109"/>
  <c r="Q2641" i="109"/>
  <c r="U1688" i="109"/>
  <c r="W1733" i="109"/>
  <c r="O2640" i="109"/>
  <c r="W1193" i="109"/>
  <c r="U2212" i="109"/>
  <c r="X838" i="109"/>
  <c r="W1547" i="109"/>
  <c r="U4308" i="109"/>
  <c r="O479" i="109"/>
  <c r="P4263" i="109"/>
  <c r="V817" i="109"/>
  <c r="X3938" i="109"/>
  <c r="V3179" i="109"/>
  <c r="S124" i="110"/>
  <c r="Q2393" i="109"/>
  <c r="X968" i="109"/>
  <c r="O1072" i="112"/>
  <c r="P1178" i="109"/>
  <c r="Y3831" i="109"/>
  <c r="W92" i="109"/>
  <c r="Q415" i="112"/>
  <c r="O817" i="112"/>
  <c r="P123" i="110"/>
  <c r="T165" i="110"/>
  <c r="N1363" i="109"/>
  <c r="T4174" i="109"/>
  <c r="W2731" i="109"/>
  <c r="P1251" i="109"/>
  <c r="Y1123" i="109"/>
  <c r="R386" i="109"/>
  <c r="X1579" i="109"/>
  <c r="X3736" i="109"/>
  <c r="N1916" i="109"/>
  <c r="X748" i="109"/>
  <c r="P1615" i="109"/>
  <c r="O1648" i="109"/>
  <c r="U1920" i="109"/>
  <c r="U642" i="109"/>
  <c r="P53" i="112"/>
  <c r="W1978" i="109"/>
  <c r="S1473" i="109"/>
  <c r="U574" i="109"/>
  <c r="V2326" i="109"/>
  <c r="Y4183" i="109"/>
  <c r="W124" i="109"/>
  <c r="O1070" i="112"/>
  <c r="P1352" i="109"/>
  <c r="Q1918" i="109"/>
  <c r="S3323" i="109"/>
  <c r="N2559" i="109"/>
  <c r="P2596" i="109"/>
  <c r="N1157" i="109"/>
  <c r="J21" i="110"/>
  <c r="Y3881" i="109"/>
  <c r="T1294" i="109"/>
  <c r="L81" i="110"/>
  <c r="T3327" i="109"/>
  <c r="O402" i="112"/>
  <c r="W3662" i="109"/>
  <c r="Q3687" i="109"/>
  <c r="N2629" i="109"/>
  <c r="U1501" i="109"/>
  <c r="S3782" i="109"/>
  <c r="S651" i="109"/>
  <c r="V448" i="109"/>
  <c r="U494" i="109"/>
  <c r="R1686" i="109"/>
  <c r="W2722" i="109"/>
  <c r="P198" i="109"/>
  <c r="R3691" i="109"/>
  <c r="P4037" i="109"/>
  <c r="X2270" i="109"/>
  <c r="P708" i="112"/>
  <c r="T1623" i="109"/>
  <c r="O1180" i="112"/>
  <c r="N579" i="109"/>
  <c r="O2692" i="109"/>
  <c r="J180" i="110"/>
  <c r="W1877" i="109"/>
  <c r="O25" i="110"/>
  <c r="U3044" i="109"/>
  <c r="O522" i="112"/>
  <c r="O2" i="110"/>
  <c r="N2782" i="109"/>
  <c r="R4084" i="109"/>
  <c r="Q2264" i="109"/>
  <c r="T3772" i="109"/>
  <c r="X2567" i="109"/>
  <c r="R116" i="109"/>
  <c r="R1147" i="112"/>
  <c r="T35" i="110"/>
  <c r="Q4113" i="109"/>
  <c r="Y1121" i="109"/>
  <c r="V1005" i="109"/>
  <c r="Y85" i="109"/>
  <c r="Q172" i="110"/>
  <c r="X545" i="109"/>
  <c r="N153" i="112"/>
  <c r="U33" i="110"/>
  <c r="V2435" i="109"/>
  <c r="U2559" i="109"/>
  <c r="R65" i="110"/>
  <c r="P1232" i="112"/>
  <c r="P997" i="112"/>
  <c r="W1725" i="109"/>
  <c r="U126" i="110"/>
  <c r="N3392" i="109"/>
  <c r="Q1851" i="109"/>
  <c r="J35" i="110"/>
  <c r="R1378" i="109"/>
  <c r="O658" i="109"/>
  <c r="Z1447" i="109"/>
  <c r="O1828" i="109"/>
  <c r="O656" i="109"/>
  <c r="Q1451" i="112"/>
  <c r="P1372" i="109"/>
  <c r="Q2212" i="109"/>
  <c r="N1643" i="109"/>
  <c r="R267" i="109"/>
  <c r="R1212" i="109"/>
  <c r="O1686" i="109"/>
  <c r="S3713" i="109"/>
  <c r="P2215" i="109"/>
  <c r="J19" i="110"/>
  <c r="V394" i="109"/>
  <c r="J9" i="110"/>
  <c r="X3381" i="109"/>
  <c r="Z2150" i="109"/>
  <c r="X2615" i="109"/>
  <c r="W1249" i="109"/>
  <c r="N560" i="109"/>
  <c r="O3022" i="109"/>
  <c r="T47" i="110"/>
  <c r="X843" i="109"/>
  <c r="X1465" i="109"/>
  <c r="S2949" i="109"/>
  <c r="O2814" i="109"/>
  <c r="Q4205" i="109"/>
  <c r="T1881" i="109"/>
  <c r="S1366" i="109"/>
  <c r="X2061" i="109"/>
  <c r="Z2165" i="109"/>
  <c r="R1991" i="109"/>
  <c r="R689" i="112"/>
  <c r="N2996" i="109"/>
  <c r="N2387" i="109"/>
  <c r="R89" i="109"/>
  <c r="P2703" i="109"/>
  <c r="Q3122" i="109"/>
  <c r="T125" i="110"/>
  <c r="O3293" i="109"/>
  <c r="W884" i="109"/>
  <c r="T907" i="109"/>
  <c r="O1730" i="112"/>
  <c r="Q2423" i="109"/>
  <c r="V2287" i="109"/>
  <c r="P1991" i="109"/>
  <c r="Z702" i="109"/>
  <c r="Y1919" i="109"/>
  <c r="P634" i="112"/>
  <c r="S2277" i="109"/>
  <c r="V4290" i="109"/>
  <c r="P910" i="109"/>
  <c r="V1156" i="109"/>
  <c r="X2829" i="109"/>
  <c r="Z1407" i="109"/>
  <c r="O4277" i="109"/>
  <c r="R985" i="109"/>
  <c r="U175" i="110"/>
  <c r="X767" i="109"/>
  <c r="R1267" i="109"/>
  <c r="S1343" i="109"/>
  <c r="P3699" i="109"/>
  <c r="O2410" i="109"/>
  <c r="R159" i="109"/>
  <c r="V193" i="109"/>
  <c r="X2683" i="109"/>
  <c r="S4302" i="109"/>
  <c r="X1554" i="109"/>
  <c r="V1555" i="109"/>
  <c r="S953" i="109"/>
  <c r="Q405" i="109"/>
  <c r="K139" i="110"/>
  <c r="R4191" i="109"/>
  <c r="N1714" i="109"/>
  <c r="U2111" i="109"/>
  <c r="V789" i="109"/>
  <c r="S906" i="109"/>
  <c r="P1920" i="109"/>
  <c r="O1707" i="112"/>
  <c r="U2706" i="109"/>
  <c r="V578" i="109"/>
  <c r="U2673" i="109"/>
  <c r="N135" i="110"/>
  <c r="N2715" i="109"/>
  <c r="T2365" i="109"/>
  <c r="X52" i="109"/>
  <c r="R1589" i="109"/>
  <c r="W3175" i="109"/>
  <c r="S1913" i="109"/>
  <c r="S3311" i="109"/>
  <c r="T2711" i="109"/>
  <c r="Q1541" i="109"/>
  <c r="U4113" i="109"/>
  <c r="U3149" i="109"/>
  <c r="N830" i="109"/>
  <c r="Y4144" i="109"/>
  <c r="Q3115" i="109"/>
  <c r="Q1172" i="109"/>
  <c r="V632" i="109"/>
  <c r="N989" i="109"/>
  <c r="V3487" i="109"/>
  <c r="N2600" i="109"/>
  <c r="P1306" i="109"/>
  <c r="T3475" i="109"/>
  <c r="Q293" i="109"/>
  <c r="Y1490" i="109"/>
  <c r="S635" i="109"/>
  <c r="O773" i="112"/>
  <c r="O1147" i="109"/>
  <c r="Q289" i="109"/>
  <c r="T424" i="109"/>
  <c r="O987" i="109"/>
  <c r="Q972" i="112"/>
  <c r="Q1313" i="109"/>
  <c r="R278" i="109"/>
  <c r="R204" i="109"/>
  <c r="Q1554" i="112"/>
  <c r="R3560" i="109"/>
  <c r="U2670" i="109"/>
  <c r="N3764" i="109"/>
  <c r="O1732" i="109"/>
  <c r="U1670" i="109"/>
  <c r="Q987" i="112"/>
  <c r="O1996" i="109"/>
  <c r="Q1764" i="112"/>
  <c r="N32" i="109"/>
  <c r="N1914" i="112"/>
  <c r="Y3799" i="109"/>
  <c r="W643" i="109"/>
  <c r="V2618" i="109"/>
  <c r="W2282" i="109"/>
  <c r="Z303" i="109"/>
  <c r="S1233" i="109"/>
  <c r="Q2757" i="109"/>
  <c r="R3825" i="109"/>
  <c r="N244" i="109"/>
  <c r="P2338" i="112"/>
  <c r="X4173" i="109"/>
  <c r="X4098" i="109"/>
  <c r="Z2187" i="109"/>
  <c r="Q3876" i="109"/>
  <c r="O956" i="109"/>
  <c r="R632" i="109"/>
  <c r="N1855" i="112"/>
  <c r="W3716" i="109"/>
  <c r="T3771" i="109"/>
  <c r="U3353" i="109"/>
  <c r="P4071" i="109"/>
  <c r="Q1316" i="112"/>
  <c r="O1003" i="109"/>
  <c r="V1849" i="109"/>
  <c r="T3789" i="109"/>
  <c r="O2704" i="109"/>
  <c r="Q2342" i="109"/>
  <c r="P1644" i="109"/>
  <c r="N2346" i="112"/>
  <c r="S2257" i="109"/>
  <c r="L139" i="110"/>
  <c r="P767" i="109"/>
  <c r="V3848" i="109"/>
  <c r="W3085" i="109"/>
  <c r="W1147" i="109"/>
  <c r="P3708" i="109"/>
  <c r="P9" i="110"/>
  <c r="Y4082" i="109"/>
  <c r="Q1923" i="109"/>
  <c r="Y56" i="109"/>
  <c r="O80" i="110"/>
  <c r="U3011" i="109"/>
  <c r="V2388" i="109"/>
  <c r="R1132" i="109"/>
  <c r="V821" i="109"/>
  <c r="S2959" i="109"/>
  <c r="R2319" i="109"/>
  <c r="W584" i="109"/>
  <c r="Z1391" i="109"/>
  <c r="Q2405" i="112"/>
  <c r="S4035" i="109"/>
  <c r="P2572" i="112"/>
  <c r="N2076" i="112"/>
  <c r="X2465" i="109"/>
  <c r="O3025" i="109"/>
  <c r="T4165" i="109"/>
  <c r="V3811" i="109"/>
  <c r="Z1762" i="109"/>
  <c r="O2273" i="109"/>
  <c r="X446" i="109"/>
  <c r="N2465" i="109"/>
  <c r="N166" i="112"/>
  <c r="Q2227" i="109"/>
  <c r="U1600" i="109"/>
  <c r="P128" i="109"/>
  <c r="Y592" i="109"/>
  <c r="R3763" i="109"/>
  <c r="W3393" i="109"/>
  <c r="Q498" i="112"/>
  <c r="P250" i="109"/>
  <c r="Y4266" i="109"/>
  <c r="X611" i="109"/>
  <c r="N2174" i="112"/>
  <c r="U4275" i="109"/>
  <c r="W4026" i="109"/>
  <c r="V3340" i="109"/>
  <c r="Y436" i="109"/>
  <c r="U3923" i="109"/>
  <c r="O1482" i="112"/>
  <c r="S3775" i="109"/>
  <c r="R1966" i="109"/>
  <c r="R2352" i="109"/>
  <c r="K141" i="110"/>
  <c r="Y3186" i="109"/>
  <c r="Y2238" i="109"/>
  <c r="V3452" i="109"/>
  <c r="X2335" i="109"/>
  <c r="Q302" i="112"/>
  <c r="Q3578" i="109"/>
  <c r="R1019" i="109"/>
  <c r="O2753" i="109"/>
  <c r="O2957" i="109"/>
  <c r="Q1196" i="112"/>
  <c r="O1611" i="109"/>
  <c r="R3773" i="109"/>
  <c r="O1931" i="112"/>
  <c r="T2729" i="109"/>
  <c r="W2938" i="109"/>
  <c r="W1992" i="109"/>
  <c r="W921" i="109"/>
  <c r="U2837" i="109"/>
  <c r="T4247" i="109"/>
  <c r="R547" i="109"/>
  <c r="R426" i="112"/>
  <c r="W826" i="109"/>
  <c r="S2306" i="109"/>
  <c r="S4217" i="109"/>
  <c r="W3468" i="109"/>
  <c r="N1293" i="112"/>
  <c r="W3907" i="109"/>
  <c r="V780" i="109"/>
  <c r="O3142" i="109"/>
  <c r="S2616" i="109"/>
  <c r="X794" i="109"/>
  <c r="Y2574" i="109"/>
  <c r="P2661" i="112"/>
  <c r="U902" i="109"/>
  <c r="P187" i="109"/>
  <c r="O37" i="112"/>
  <c r="U2449" i="109"/>
  <c r="Z1420" i="109"/>
  <c r="O77" i="112"/>
  <c r="X1153" i="109"/>
  <c r="N583" i="112"/>
  <c r="W3341" i="109"/>
  <c r="S1258" i="109"/>
  <c r="T899" i="109"/>
  <c r="Y4164" i="109"/>
  <c r="O220" i="109"/>
  <c r="W2244" i="109"/>
  <c r="P3317" i="109"/>
  <c r="P1135" i="109"/>
  <c r="O1114" i="109"/>
  <c r="X4078" i="109"/>
  <c r="J133" i="110"/>
  <c r="O743" i="112"/>
  <c r="Y2811" i="109"/>
  <c r="X607" i="109"/>
  <c r="J32" i="110"/>
  <c r="V1625" i="109"/>
  <c r="N1647" i="109"/>
  <c r="O1232" i="109"/>
  <c r="N3086" i="109"/>
  <c r="O1766" i="112"/>
  <c r="N3779" i="109"/>
  <c r="O244" i="112"/>
  <c r="V2443" i="109"/>
  <c r="S2657" i="109"/>
  <c r="L139" i="113"/>
  <c r="N2449" i="112"/>
  <c r="N90" i="110"/>
  <c r="W2086" i="109"/>
  <c r="P1263" i="112"/>
  <c r="P76" i="110"/>
  <c r="X4109" i="109"/>
  <c r="R2113" i="109"/>
  <c r="O3195" i="109"/>
  <c r="O20" i="112"/>
  <c r="V2761" i="109"/>
  <c r="N1690" i="109"/>
  <c r="L108" i="110"/>
  <c r="Y13" i="109"/>
  <c r="R3078" i="109"/>
  <c r="Q1019" i="109"/>
  <c r="P2747" i="109"/>
  <c r="V69" i="109"/>
  <c r="U3103" i="109"/>
  <c r="W4069" i="109"/>
  <c r="Z1760" i="109"/>
  <c r="N4070" i="109"/>
  <c r="S3429" i="109"/>
  <c r="U904" i="109"/>
  <c r="Q210" i="109"/>
  <c r="X4035" i="109"/>
  <c r="K31" i="110"/>
  <c r="T3839" i="109"/>
  <c r="T2830" i="109"/>
  <c r="S3526" i="109"/>
  <c r="W805" i="109"/>
  <c r="Q3387" i="109"/>
  <c r="U372" i="109"/>
  <c r="R2062" i="109"/>
  <c r="Q1304" i="109"/>
  <c r="Q92" i="110"/>
  <c r="S3373" i="109"/>
  <c r="V1370" i="109"/>
  <c r="R2930" i="109"/>
  <c r="W4196" i="109"/>
  <c r="O1262" i="109"/>
  <c r="T4075" i="109"/>
  <c r="Y2218" i="109"/>
  <c r="O712" i="112"/>
  <c r="X2269" i="109"/>
  <c r="R558" i="109"/>
  <c r="W3316" i="109"/>
  <c r="X1142" i="109"/>
  <c r="U753" i="109"/>
  <c r="V874" i="109"/>
  <c r="V854" i="109"/>
  <c r="Q1263" i="109"/>
  <c r="T4255" i="109"/>
  <c r="S408" i="109"/>
  <c r="P3821" i="109"/>
  <c r="W171" i="109"/>
  <c r="Q2479" i="109"/>
  <c r="Q1037" i="112"/>
  <c r="X898" i="109"/>
  <c r="V2976" i="109"/>
  <c r="O2706" i="112"/>
  <c r="S2233" i="109"/>
  <c r="Q1831" i="109"/>
  <c r="V4135" i="109"/>
  <c r="U137" i="110"/>
  <c r="O2625" i="112"/>
  <c r="S103" i="110"/>
  <c r="O1855" i="109"/>
  <c r="T4056" i="109"/>
  <c r="W3474" i="109"/>
  <c r="U248" i="109"/>
  <c r="S567" i="109"/>
  <c r="V2607" i="109"/>
  <c r="U250" i="109"/>
  <c r="U377" i="109"/>
  <c r="W1205" i="109"/>
  <c r="P1226" i="112"/>
  <c r="P414" i="112"/>
  <c r="W3122" i="109"/>
  <c r="V4108" i="109"/>
  <c r="Z725" i="109"/>
  <c r="U934" i="109"/>
  <c r="S3840" i="109"/>
  <c r="Q854" i="109"/>
  <c r="T771" i="109"/>
  <c r="J105" i="110"/>
  <c r="Q3877" i="109"/>
  <c r="T1130" i="109"/>
  <c r="P244" i="112"/>
  <c r="T2983" i="109"/>
  <c r="R1477" i="109"/>
  <c r="Y1750" i="109"/>
  <c r="U2611" i="109"/>
  <c r="P136" i="112"/>
  <c r="Q3075" i="109"/>
  <c r="N2211" i="112"/>
  <c r="Q2617" i="109"/>
  <c r="Q3003" i="109"/>
  <c r="V2355" i="109"/>
  <c r="R900" i="112"/>
  <c r="X3714" i="109"/>
  <c r="R33" i="110"/>
  <c r="N3307" i="109"/>
  <c r="U2365" i="109"/>
  <c r="P2814" i="109"/>
  <c r="U2354" i="109"/>
  <c r="O4187" i="109"/>
  <c r="O540" i="109"/>
  <c r="U3834" i="109"/>
  <c r="N2796" i="109"/>
  <c r="S3659" i="109"/>
  <c r="U1267" i="109"/>
  <c r="S3894" i="109"/>
  <c r="N256" i="112"/>
  <c r="J102" i="110"/>
  <c r="Q1837" i="109"/>
  <c r="N1570" i="109"/>
  <c r="O4080" i="109"/>
  <c r="S648" i="109"/>
  <c r="N1076" i="112"/>
  <c r="S3868" i="109"/>
  <c r="K137" i="110"/>
  <c r="N240" i="112"/>
  <c r="W3480" i="109"/>
  <c r="U1949" i="109"/>
  <c r="R758" i="109"/>
  <c r="R2712" i="109"/>
  <c r="N466" i="112"/>
  <c r="X1833" i="109"/>
  <c r="P741" i="112"/>
  <c r="S3482" i="109"/>
  <c r="S1117" i="109"/>
  <c r="N3375" i="109"/>
  <c r="V2703" i="109"/>
  <c r="R2692" i="109"/>
  <c r="N794" i="112"/>
  <c r="O284" i="112"/>
  <c r="Q1532" i="109"/>
  <c r="V893" i="109"/>
  <c r="P4183" i="109"/>
  <c r="N11" i="112"/>
  <c r="N2630" i="109"/>
  <c r="Q743" i="109"/>
  <c r="T3819" i="109"/>
  <c r="S2578" i="109"/>
  <c r="V3007" i="109"/>
  <c r="Y3343" i="109"/>
  <c r="N4190" i="109"/>
  <c r="X233" i="109"/>
  <c r="P1556" i="109"/>
  <c r="N1702" i="112"/>
  <c r="Y578" i="109"/>
  <c r="S3753" i="109"/>
  <c r="P2275" i="109"/>
  <c r="W2313" i="109"/>
  <c r="T789" i="109"/>
  <c r="R2115" i="109"/>
  <c r="S2050" i="109"/>
  <c r="X3741" i="109"/>
  <c r="W1927" i="109"/>
  <c r="Z1783" i="109"/>
  <c r="W1564" i="109"/>
  <c r="O475" i="109"/>
  <c r="N3346" i="109"/>
  <c r="Y41" i="109"/>
  <c r="N2227" i="109"/>
  <c r="Y1322" i="109"/>
  <c r="N3043" i="109"/>
  <c r="R2294" i="109"/>
  <c r="N1473" i="109"/>
  <c r="T81" i="109"/>
  <c r="S1630" i="109"/>
  <c r="S2961" i="109"/>
  <c r="Q2072" i="109"/>
  <c r="P3083" i="109"/>
  <c r="S1108" i="109"/>
  <c r="U288" i="109"/>
  <c r="Y2813" i="109"/>
  <c r="Q1200" i="109"/>
  <c r="V2019" i="109"/>
  <c r="W2412" i="109"/>
  <c r="R904" i="109"/>
  <c r="Q24" i="110"/>
  <c r="Q32" i="109"/>
  <c r="Q473" i="112"/>
  <c r="P2590" i="109"/>
  <c r="U153" i="110"/>
  <c r="R101" i="110"/>
  <c r="T6" i="109"/>
  <c r="U4238" i="109"/>
  <c r="R1530" i="109"/>
  <c r="R3049" i="109"/>
  <c r="U1270" i="109"/>
  <c r="W98" i="109"/>
  <c r="P113" i="109"/>
  <c r="U3526" i="109"/>
  <c r="V1344" i="109"/>
  <c r="X196" i="109"/>
  <c r="U4124" i="109"/>
  <c r="R3654" i="109"/>
  <c r="N581" i="109"/>
  <c r="N2684" i="109"/>
  <c r="P3176" i="109"/>
  <c r="S132" i="109"/>
  <c r="T248" i="109"/>
  <c r="X3362" i="109"/>
  <c r="U1022" i="109"/>
  <c r="S4255" i="109"/>
  <c r="O3879" i="109"/>
  <c r="N1618" i="109"/>
  <c r="X1512" i="109"/>
  <c r="P3191" i="109"/>
  <c r="R1582" i="109"/>
  <c r="U1301" i="109"/>
  <c r="X2315" i="109"/>
  <c r="Q3316" i="109"/>
  <c r="Q130" i="109"/>
  <c r="T3033" i="109"/>
  <c r="N1590" i="109"/>
  <c r="X1587" i="109"/>
  <c r="Q3548" i="109"/>
  <c r="R2042" i="112"/>
  <c r="S2742" i="109"/>
  <c r="O2638" i="109"/>
  <c r="W935" i="109"/>
  <c r="X1304" i="109"/>
  <c r="X3666" i="109"/>
  <c r="U1167" i="109"/>
  <c r="X3670" i="109"/>
  <c r="P913" i="109"/>
  <c r="Y455" i="109"/>
  <c r="Q1181" i="112"/>
  <c r="P712" i="112"/>
  <c r="T43" i="109"/>
  <c r="Q335" i="112"/>
  <c r="W220" i="109"/>
  <c r="P1988" i="109"/>
  <c r="P3305" i="109"/>
  <c r="P63" i="110"/>
  <c r="Q2091" i="109"/>
  <c r="W2349" i="109"/>
  <c r="P3433" i="109"/>
  <c r="Q165" i="109"/>
  <c r="U179" i="109"/>
  <c r="O4185" i="109"/>
  <c r="R2717" i="109"/>
  <c r="X2013" i="109"/>
  <c r="Q217" i="109"/>
  <c r="S2713" i="109"/>
  <c r="J70" i="113"/>
  <c r="T597" i="109"/>
  <c r="N1388" i="109"/>
  <c r="S2688" i="109"/>
  <c r="X932" i="109"/>
  <c r="S4202" i="109"/>
  <c r="P2474" i="109"/>
  <c r="Y3707" i="109"/>
  <c r="N132" i="109"/>
  <c r="V1729" i="109"/>
  <c r="S98" i="109"/>
  <c r="P825" i="109"/>
  <c r="X989" i="109"/>
  <c r="R167" i="110"/>
  <c r="T3878" i="109"/>
  <c r="X431" i="109"/>
  <c r="O1847" i="112"/>
  <c r="Q622" i="109"/>
  <c r="P2479" i="109"/>
  <c r="Y1339" i="109"/>
  <c r="P156" i="110"/>
  <c r="X1257" i="109"/>
  <c r="Q4294" i="109"/>
  <c r="T3472" i="109"/>
  <c r="V1644" i="109"/>
  <c r="V1224" i="109"/>
  <c r="U2219" i="109"/>
  <c r="Q3516" i="109"/>
  <c r="Q2659" i="109"/>
  <c r="N1286" i="112"/>
  <c r="V1002" i="109"/>
  <c r="W2279" i="109"/>
  <c r="S558" i="109"/>
  <c r="O35" i="110"/>
  <c r="R836" i="109"/>
  <c r="R3106" i="109"/>
  <c r="P307" i="112"/>
  <c r="Z3227" i="109"/>
  <c r="O2924" i="109"/>
  <c r="W3526" i="109"/>
  <c r="X4307" i="109"/>
  <c r="M137" i="110"/>
  <c r="U1000" i="109"/>
  <c r="V450" i="109"/>
  <c r="O638" i="109"/>
  <c r="U2660" i="109"/>
  <c r="X2321" i="109"/>
  <c r="X3125" i="109"/>
  <c r="Q1965" i="109"/>
  <c r="T51" i="110"/>
  <c r="Z683" i="109"/>
  <c r="Q975" i="112"/>
  <c r="Z1414" i="109"/>
  <c r="O1649" i="112"/>
  <c r="W3464" i="109"/>
  <c r="R1489" i="109"/>
  <c r="O4198" i="109"/>
  <c r="P192" i="109"/>
  <c r="V1544" i="109"/>
  <c r="U2419" i="109"/>
  <c r="W912" i="109"/>
  <c r="N11" i="109"/>
  <c r="T3084" i="109"/>
  <c r="Q4060" i="109"/>
  <c r="X4026" i="109"/>
  <c r="Y2469" i="109"/>
  <c r="O3441" i="109"/>
  <c r="X2043" i="109"/>
  <c r="P2457" i="109"/>
  <c r="N1565" i="109"/>
  <c r="Y2245" i="109"/>
  <c r="P2115" i="112"/>
  <c r="S4044" i="109"/>
  <c r="N2747" i="109"/>
  <c r="S2450" i="109"/>
  <c r="X644" i="109"/>
  <c r="N1253" i="109"/>
  <c r="Q792" i="112"/>
  <c r="X1616" i="109"/>
  <c r="O2223" i="109"/>
  <c r="S530" i="109"/>
  <c r="W835" i="109"/>
  <c r="V2723" i="109"/>
  <c r="S2694" i="109"/>
  <c r="N630" i="109"/>
  <c r="R2431" i="109"/>
  <c r="N164" i="110"/>
  <c r="V2242" i="109"/>
  <c r="Q758" i="112"/>
  <c r="R970" i="109"/>
  <c r="T40" i="110"/>
  <c r="Q614" i="112"/>
  <c r="M65" i="110"/>
  <c r="P519" i="112"/>
  <c r="Y1197" i="109"/>
  <c r="V3697" i="109"/>
  <c r="T1007" i="109"/>
  <c r="X3898" i="109"/>
  <c r="W250" i="109"/>
  <c r="N3496" i="109"/>
  <c r="Q2334" i="112"/>
  <c r="W3877" i="109"/>
  <c r="O489" i="109"/>
  <c r="O129" i="109"/>
  <c r="R3046" i="109"/>
  <c r="P813" i="109"/>
  <c r="N3733" i="109"/>
  <c r="S180" i="109"/>
  <c r="T109" i="110"/>
  <c r="U256" i="109"/>
  <c r="W414" i="109"/>
  <c r="O3801" i="109"/>
  <c r="X4190" i="109"/>
  <c r="T1304" i="109"/>
  <c r="S194" i="109"/>
  <c r="Y3710" i="109"/>
  <c r="P847" i="109"/>
  <c r="V579" i="109"/>
  <c r="S1174" i="109"/>
  <c r="Y238" i="109"/>
  <c r="W2417" i="109"/>
  <c r="O554" i="112"/>
  <c r="S510" i="109"/>
  <c r="O1476" i="112"/>
  <c r="Q1714" i="109"/>
  <c r="R3103" i="109"/>
  <c r="O111" i="110"/>
  <c r="P65" i="110"/>
  <c r="O604" i="112"/>
  <c r="O2610" i="109"/>
  <c r="P3011" i="109"/>
  <c r="R1910" i="109"/>
  <c r="N2825" i="109"/>
  <c r="R3877" i="109"/>
  <c r="R1158" i="109"/>
  <c r="V3729" i="109"/>
  <c r="W1266" i="109"/>
  <c r="X1017" i="109"/>
  <c r="O329" i="112"/>
  <c r="W3299" i="109"/>
  <c r="X2087" i="109"/>
  <c r="N2432" i="112"/>
  <c r="Q2481" i="112"/>
  <c r="S2735" i="109"/>
  <c r="S2787" i="109"/>
  <c r="M42" i="110"/>
  <c r="O3501" i="109"/>
  <c r="S2016" i="109"/>
  <c r="Y1536" i="109"/>
  <c r="U3387" i="109"/>
  <c r="R1371" i="112"/>
  <c r="O183" i="109"/>
  <c r="N378" i="109"/>
  <c r="P2608" i="109"/>
  <c r="P1157" i="109"/>
  <c r="O108" i="110"/>
  <c r="U3730" i="109"/>
  <c r="R4080" i="109"/>
  <c r="X3325" i="109"/>
  <c r="O66" i="112"/>
  <c r="M154" i="113"/>
  <c r="U1642" i="109"/>
  <c r="W2365" i="109"/>
  <c r="Y569" i="109"/>
  <c r="Q3380" i="109"/>
  <c r="W1542" i="109"/>
  <c r="O2231" i="112"/>
  <c r="T889" i="109"/>
  <c r="U927" i="109"/>
  <c r="P2632" i="109"/>
  <c r="S1895" i="109"/>
  <c r="Q1704" i="109"/>
  <c r="Y4134" i="109"/>
  <c r="X3096" i="109"/>
  <c r="O53" i="109"/>
  <c r="N541" i="109"/>
  <c r="X3051" i="109"/>
  <c r="P263" i="109"/>
  <c r="T20" i="110"/>
  <c r="W3570" i="109"/>
  <c r="V208" i="109"/>
  <c r="Y410" i="109"/>
  <c r="R2559" i="109"/>
  <c r="V3304" i="109"/>
  <c r="X3207" i="109"/>
  <c r="T4112" i="109"/>
  <c r="S2573" i="109"/>
  <c r="W2111" i="109"/>
  <c r="O85" i="109"/>
  <c r="Y1285" i="109"/>
  <c r="S1290" i="109"/>
  <c r="S796" i="109"/>
  <c r="V2216" i="109"/>
  <c r="T23" i="110"/>
  <c r="N2079" i="112"/>
  <c r="S1135" i="109"/>
  <c r="W1648" i="109"/>
  <c r="T1151" i="109"/>
  <c r="K62" i="110"/>
  <c r="U4276" i="109"/>
  <c r="P538" i="112"/>
  <c r="P1853" i="112"/>
  <c r="W950" i="109"/>
  <c r="O2385" i="109"/>
  <c r="N2281" i="109"/>
  <c r="Q109" i="109"/>
  <c r="R3119" i="109"/>
  <c r="N1169" i="112"/>
  <c r="T113" i="110"/>
  <c r="P731" i="112"/>
  <c r="R3472" i="109"/>
  <c r="S3487" i="109"/>
  <c r="U2430" i="109"/>
  <c r="O1700" i="109"/>
  <c r="W1364" i="109"/>
  <c r="V1900" i="109"/>
  <c r="M21" i="110"/>
  <c r="N3147" i="109"/>
  <c r="Y4047" i="109"/>
  <c r="X82" i="109"/>
  <c r="N1263" i="109"/>
  <c r="U2656" i="109"/>
  <c r="S3752" i="109"/>
  <c r="X4144" i="109"/>
  <c r="T2633" i="109"/>
  <c r="O565" i="109"/>
  <c r="U1353" i="109"/>
  <c r="Q2840" i="109"/>
  <c r="V1353" i="109"/>
  <c r="W271" i="109"/>
  <c r="P3335" i="109"/>
  <c r="O2691" i="109"/>
  <c r="W1124" i="109"/>
  <c r="N1928" i="109"/>
  <c r="P102" i="109"/>
  <c r="P838" i="109"/>
  <c r="W3030" i="109"/>
  <c r="P3897" i="109"/>
  <c r="U282" i="109"/>
  <c r="R3203" i="109"/>
  <c r="X2719" i="109"/>
  <c r="V1989" i="109"/>
  <c r="U2932" i="109"/>
  <c r="X1141" i="109"/>
  <c r="O2069" i="109"/>
  <c r="W1315" i="109"/>
  <c r="N473" i="109"/>
  <c r="N2333" i="109"/>
  <c r="Q3481" i="109"/>
  <c r="J27" i="110"/>
  <c r="P2746" i="109"/>
  <c r="Y1996" i="109"/>
  <c r="X622" i="109"/>
  <c r="O2573" i="112"/>
  <c r="Y1178" i="109"/>
  <c r="Q4268" i="109"/>
  <c r="S3806" i="109"/>
  <c r="Y1100" i="109"/>
  <c r="Y1378" i="109"/>
  <c r="Q2445" i="112"/>
  <c r="X2619" i="109"/>
  <c r="X3652" i="109"/>
  <c r="P155" i="110"/>
  <c r="X1893" i="109"/>
  <c r="Q1342" i="109"/>
  <c r="X1927" i="109"/>
  <c r="W4176" i="109"/>
  <c r="X1173" i="109"/>
  <c r="X3395" i="109"/>
  <c r="O275" i="109"/>
  <c r="U3882" i="109"/>
  <c r="Q3479" i="109"/>
  <c r="Q1754" i="112"/>
  <c r="W1627" i="109"/>
  <c r="P706" i="112"/>
  <c r="O1263" i="109"/>
  <c r="V590" i="109"/>
  <c r="W4265" i="109"/>
  <c r="N1747" i="109"/>
  <c r="N4205" i="109"/>
  <c r="Q1055" i="112"/>
  <c r="S3561" i="109"/>
  <c r="U1286" i="109"/>
  <c r="T3289" i="109"/>
  <c r="R3698" i="109"/>
  <c r="R814" i="109"/>
  <c r="X1261" i="109"/>
  <c r="R415" i="109"/>
  <c r="S369" i="109"/>
  <c r="T1933" i="109"/>
  <c r="U1718" i="109"/>
  <c r="T981" i="109"/>
  <c r="T562" i="109"/>
  <c r="V387" i="109"/>
  <c r="O1203" i="112"/>
  <c r="R1971" i="109"/>
  <c r="S1875" i="109"/>
  <c r="Y1538" i="109"/>
  <c r="N314" i="112"/>
  <c r="S3176" i="109"/>
  <c r="W1605" i="109"/>
  <c r="S3170" i="109"/>
  <c r="O1738" i="109"/>
  <c r="N1547" i="109"/>
  <c r="K111" i="110"/>
  <c r="Q1555" i="112"/>
  <c r="R2245" i="109"/>
  <c r="V222" i="109"/>
  <c r="P162" i="110"/>
  <c r="N2983" i="109"/>
  <c r="Y4229" i="109"/>
  <c r="Q1350" i="109"/>
  <c r="P2386" i="112"/>
  <c r="P2580" i="109"/>
  <c r="P2930" i="109"/>
  <c r="Q823" i="109"/>
  <c r="N2703" i="109"/>
  <c r="P2211" i="109"/>
  <c r="N3456" i="109"/>
  <c r="U1838" i="109"/>
  <c r="Q1629" i="109"/>
  <c r="Y566" i="109"/>
  <c r="O982" i="109"/>
  <c r="O613" i="109"/>
  <c r="V2086" i="109"/>
  <c r="Y2110" i="109"/>
  <c r="U3878" i="109"/>
  <c r="S2114" i="109"/>
  <c r="Y581" i="109"/>
  <c r="T62" i="110"/>
  <c r="Q948" i="109"/>
  <c r="N104" i="109"/>
  <c r="O2756" i="109"/>
  <c r="Q468" i="109"/>
  <c r="P840" i="109"/>
  <c r="V4259" i="109"/>
  <c r="S2585" i="109"/>
  <c r="Q796" i="109"/>
  <c r="S4140" i="109"/>
  <c r="N12" i="112"/>
  <c r="W1597" i="109"/>
  <c r="P2559" i="112"/>
  <c r="W3806" i="109"/>
  <c r="X2023" i="109"/>
  <c r="V2942" i="109"/>
  <c r="S2680" i="109"/>
  <c r="W2473" i="109"/>
  <c r="W1596" i="109"/>
  <c r="O3929" i="109"/>
  <c r="Q3385" i="109"/>
  <c r="W3171" i="109"/>
  <c r="V2786" i="109"/>
  <c r="X2755" i="109"/>
  <c r="S2288" i="109"/>
  <c r="O2681" i="109"/>
  <c r="N4308" i="109"/>
  <c r="S2952" i="109"/>
  <c r="J93" i="110"/>
  <c r="O1238" i="112"/>
  <c r="P4067" i="109"/>
  <c r="Q1704" i="112"/>
  <c r="P851" i="109"/>
  <c r="Q2672" i="109"/>
  <c r="N516" i="109"/>
  <c r="V2797" i="109"/>
  <c r="Q86" i="112"/>
  <c r="P13" i="109"/>
  <c r="T3823" i="109"/>
  <c r="Y218" i="109"/>
  <c r="L173" i="110"/>
  <c r="Z1410" i="109"/>
  <c r="O1242" i="109"/>
  <c r="P4113" i="109"/>
  <c r="T1471" i="109"/>
  <c r="P2689" i="109"/>
  <c r="R2833" i="109"/>
  <c r="P2269" i="109"/>
  <c r="Q141" i="110"/>
  <c r="O133" i="112"/>
  <c r="V1334" i="109"/>
  <c r="V567" i="109"/>
  <c r="U3487" i="109"/>
  <c r="R4102" i="109"/>
  <c r="T46" i="109"/>
  <c r="U3121" i="109"/>
  <c r="Q3529" i="109"/>
  <c r="O1290" i="112"/>
  <c r="J124" i="113"/>
  <c r="T1493" i="109"/>
  <c r="T3759" i="109"/>
  <c r="R2037" i="109"/>
  <c r="T583" i="109"/>
  <c r="X2688" i="109"/>
  <c r="R3122" i="109"/>
  <c r="K16" i="110"/>
  <c r="Q4295" i="109"/>
  <c r="R3196" i="109"/>
  <c r="O622" i="112"/>
  <c r="Q80" i="110"/>
  <c r="Y4221" i="109"/>
  <c r="V2288" i="109"/>
  <c r="Y1896" i="109"/>
  <c r="O2779" i="109"/>
  <c r="U986" i="109"/>
  <c r="R3150" i="109"/>
  <c r="V378" i="109"/>
  <c r="S4116" i="109"/>
  <c r="P2088" i="109"/>
  <c r="S3529" i="109"/>
  <c r="S2715" i="109"/>
  <c r="Y1886" i="109"/>
  <c r="P273" i="109"/>
  <c r="Q3026" i="109"/>
  <c r="N906" i="109"/>
  <c r="R140" i="110"/>
  <c r="O2627" i="112"/>
  <c r="R2" i="110"/>
  <c r="P616" i="109"/>
  <c r="P374" i="112"/>
  <c r="N1355" i="109"/>
  <c r="N3809" i="109"/>
  <c r="T1542" i="109"/>
  <c r="N2704" i="109"/>
  <c r="P4028" i="109"/>
  <c r="O2308" i="109"/>
  <c r="S2947" i="109"/>
  <c r="N738" i="112"/>
  <c r="U2046" i="109"/>
  <c r="R108" i="110"/>
  <c r="U110" i="109"/>
  <c r="N1497" i="109"/>
  <c r="N2434" i="109"/>
  <c r="S4101" i="109"/>
  <c r="P3746" i="109"/>
  <c r="X411" i="109"/>
  <c r="V2373" i="109"/>
  <c r="N2388" i="109"/>
  <c r="Y3671" i="109"/>
  <c r="P87" i="112"/>
  <c r="S1699" i="109"/>
  <c r="L12" i="113"/>
  <c r="Y1478" i="109"/>
  <c r="W2320" i="109"/>
  <c r="X835" i="109"/>
  <c r="W4251" i="109"/>
  <c r="M90" i="110"/>
  <c r="Z361" i="109"/>
  <c r="U1585" i="109"/>
  <c r="N908" i="109"/>
  <c r="N3157" i="109"/>
  <c r="R2965" i="109"/>
  <c r="T189" i="109"/>
  <c r="S3665" i="109"/>
  <c r="Q3099" i="109"/>
  <c r="Q1187" i="109"/>
  <c r="N597" i="112"/>
  <c r="P987" i="109"/>
  <c r="U3059" i="109"/>
  <c r="J58" i="110"/>
  <c r="U1256" i="109"/>
  <c r="W3462" i="109"/>
  <c r="U2242" i="109"/>
  <c r="V1654" i="109"/>
  <c r="N3067" i="109"/>
  <c r="N3654" i="109"/>
  <c r="Y1336" i="109"/>
  <c r="T849" i="109"/>
  <c r="Q2810" i="109"/>
  <c r="Z710" i="109"/>
  <c r="O979" i="112"/>
  <c r="Q1877" i="109"/>
  <c r="V3070" i="109"/>
  <c r="Q616" i="109"/>
  <c r="U863" i="109"/>
  <c r="W2742" i="109"/>
  <c r="R1368" i="112"/>
  <c r="U26" i="110"/>
  <c r="O1350" i="109"/>
  <c r="X1931" i="109"/>
  <c r="T578" i="109"/>
  <c r="R1563" i="109"/>
  <c r="P344" i="112"/>
  <c r="X1370" i="109"/>
  <c r="Y131" i="109"/>
  <c r="Y2046" i="109"/>
  <c r="Y3848" i="109"/>
  <c r="V2749" i="109"/>
  <c r="V3104" i="109"/>
  <c r="Y2388" i="109"/>
  <c r="U2329" i="109"/>
  <c r="T1526" i="109"/>
  <c r="N554" i="109"/>
  <c r="Y2668" i="109"/>
  <c r="T25" i="109"/>
  <c r="O3683" i="109"/>
  <c r="R1184" i="109"/>
  <c r="Q1763" i="112"/>
  <c r="Q3747" i="109"/>
  <c r="N2375" i="109"/>
  <c r="P2469" i="109"/>
  <c r="W1368" i="109"/>
  <c r="W487" i="109"/>
  <c r="O415" i="109"/>
  <c r="W203" i="109"/>
  <c r="Q3811" i="109"/>
  <c r="Q2787" i="109"/>
  <c r="T1163" i="109"/>
  <c r="W2743" i="109"/>
  <c r="U4105" i="109"/>
  <c r="O2940" i="109"/>
  <c r="X1746" i="109"/>
  <c r="Y2954" i="109"/>
  <c r="Y426" i="109"/>
  <c r="W1370" i="109"/>
  <c r="N2580" i="112"/>
  <c r="O153" i="109"/>
  <c r="V2584" i="109"/>
  <c r="O2472" i="109"/>
  <c r="U52" i="109"/>
  <c r="S76" i="109"/>
  <c r="N101" i="110"/>
  <c r="O52" i="109"/>
  <c r="W1478" i="109"/>
  <c r="U1859" i="109"/>
  <c r="N1661" i="112"/>
  <c r="V467" i="109"/>
  <c r="Q2199" i="109"/>
  <c r="N936" i="109"/>
  <c r="N184" i="109"/>
  <c r="U3858" i="109"/>
  <c r="Q1731" i="109"/>
  <c r="S617" i="109"/>
  <c r="S3530" i="109"/>
  <c r="X2589" i="109"/>
  <c r="P3702" i="109"/>
  <c r="X4137" i="109"/>
  <c r="W2380" i="109"/>
  <c r="O742" i="109"/>
  <c r="V2414" i="109"/>
  <c r="O4079" i="109"/>
  <c r="S152" i="110"/>
  <c r="N736" i="109"/>
  <c r="R828" i="109"/>
  <c r="N3672" i="109"/>
  <c r="V1227" i="109"/>
  <c r="N1147" i="109"/>
  <c r="R2348" i="109"/>
  <c r="Q2325" i="112"/>
  <c r="S3293" i="109"/>
  <c r="U3789" i="109"/>
  <c r="U1930" i="109"/>
  <c r="X4176" i="109"/>
  <c r="Y1908" i="109"/>
  <c r="U2957" i="109"/>
  <c r="M99" i="110"/>
  <c r="R3133" i="109"/>
  <c r="P772" i="109"/>
  <c r="P3687" i="109"/>
  <c r="N2466" i="109"/>
  <c r="N2305" i="112"/>
  <c r="Q3728" i="109"/>
  <c r="P1122" i="109"/>
  <c r="Y763" i="109"/>
  <c r="R3311" i="109"/>
  <c r="U2215" i="109"/>
  <c r="O1452" i="112"/>
  <c r="Q600" i="109"/>
  <c r="P3315" i="109"/>
  <c r="N3475" i="109"/>
  <c r="P2233" i="112"/>
  <c r="O1000" i="109"/>
  <c r="O247" i="109"/>
  <c r="U81" i="110"/>
  <c r="W430" i="109"/>
  <c r="T463" i="109"/>
  <c r="N275" i="109"/>
  <c r="S505" i="109"/>
  <c r="N4032" i="109"/>
  <c r="N3168" i="109"/>
  <c r="T876" i="109"/>
  <c r="Y2939" i="109"/>
  <c r="Q3348" i="109"/>
  <c r="V271" i="109"/>
  <c r="Y3359" i="109"/>
  <c r="T3725" i="109"/>
  <c r="Q101" i="112"/>
  <c r="Y1598" i="109"/>
  <c r="T3466" i="109"/>
  <c r="W137" i="109"/>
  <c r="O986" i="109"/>
  <c r="Q1203" i="109"/>
  <c r="T1524" i="109"/>
  <c r="O1623" i="109"/>
  <c r="S1110" i="109"/>
  <c r="S93" i="109"/>
  <c r="V3403" i="109"/>
  <c r="U147" i="109"/>
  <c r="S2027" i="109"/>
  <c r="V2252" i="109"/>
  <c r="R4054" i="109"/>
  <c r="Q1369" i="109"/>
  <c r="R230" i="109"/>
  <c r="N2646" i="112"/>
  <c r="O3904" i="109"/>
  <c r="U3481" i="109"/>
  <c r="R2758" i="109"/>
  <c r="T567" i="109"/>
  <c r="S1293" i="109"/>
  <c r="O3380" i="109"/>
  <c r="P1333" i="109"/>
  <c r="R4044" i="109"/>
  <c r="Y3556" i="109"/>
  <c r="O20" i="110"/>
  <c r="O2417" i="112"/>
  <c r="Z3591" i="109"/>
  <c r="W1999" i="109"/>
  <c r="O1727" i="109"/>
  <c r="O3473" i="109"/>
  <c r="P276" i="109"/>
  <c r="T4031" i="109"/>
  <c r="Y2430" i="109"/>
  <c r="V23" i="109"/>
  <c r="W3665" i="109"/>
  <c r="W3120" i="109"/>
  <c r="S4198" i="109"/>
  <c r="X654" i="109"/>
  <c r="W1166" i="109"/>
  <c r="S2008" i="109"/>
  <c r="S380" i="109"/>
  <c r="X3698" i="109"/>
  <c r="N2140" i="112"/>
  <c r="T2463" i="109"/>
  <c r="M108" i="110"/>
  <c r="V886" i="109"/>
  <c r="V3520" i="109"/>
  <c r="R564" i="109"/>
  <c r="Q1100" i="112"/>
  <c r="T2405" i="109"/>
  <c r="S3827" i="109"/>
  <c r="X4102" i="109"/>
  <c r="V3407" i="109"/>
  <c r="S51" i="109"/>
  <c r="P3469" i="109"/>
  <c r="Q3145" i="109"/>
  <c r="P144" i="112"/>
  <c r="V2562" i="109"/>
  <c r="T64" i="110"/>
  <c r="P567" i="109"/>
  <c r="P1232" i="109"/>
  <c r="T1855" i="109"/>
  <c r="Q860" i="112"/>
  <c r="T4307" i="109"/>
  <c r="Q2958" i="109"/>
  <c r="U3565" i="109"/>
  <c r="W1102" i="109"/>
  <c r="V4214" i="109"/>
  <c r="O1318" i="112"/>
  <c r="V2471" i="109"/>
  <c r="N2101" i="109"/>
  <c r="R95" i="109"/>
  <c r="P596" i="112"/>
  <c r="U6" i="110"/>
  <c r="P1911" i="109"/>
  <c r="Q755" i="112"/>
  <c r="S1022" i="109"/>
  <c r="R1375" i="109"/>
  <c r="X3506" i="109"/>
  <c r="V2630" i="109"/>
  <c r="U1587" i="109"/>
  <c r="P744" i="109"/>
  <c r="Q375" i="112"/>
  <c r="X527" i="109"/>
  <c r="Q1078" i="112"/>
  <c r="S1969" i="109"/>
  <c r="N1678" i="109"/>
  <c r="Q2415" i="109"/>
  <c r="Y3306" i="109"/>
  <c r="N2750" i="109"/>
  <c r="N1515" i="109"/>
  <c r="R4103" i="109"/>
  <c r="W647" i="109"/>
  <c r="W17" i="109"/>
  <c r="V824" i="109"/>
  <c r="R1319" i="109"/>
  <c r="N600" i="112"/>
  <c r="W4118" i="109"/>
  <c r="N116" i="112"/>
  <c r="T4258" i="109"/>
  <c r="N2003" i="109"/>
  <c r="Y416" i="109"/>
  <c r="V968" i="109"/>
  <c r="T169" i="110"/>
  <c r="T186" i="109"/>
  <c r="X2977" i="109"/>
  <c r="R147" i="109"/>
  <c r="X1545" i="109"/>
  <c r="S932" i="109"/>
  <c r="Q2373" i="109"/>
  <c r="T1613" i="109"/>
  <c r="U2092" i="109"/>
  <c r="W1468" i="109"/>
  <c r="U2598" i="109"/>
  <c r="V3331" i="109"/>
  <c r="Q37" i="109"/>
  <c r="V1527" i="109"/>
  <c r="V973" i="109"/>
  <c r="U2247" i="109"/>
  <c r="O2442" i="109"/>
  <c r="P94" i="110"/>
  <c r="T2246" i="109"/>
  <c r="W1920" i="109"/>
  <c r="O2090" i="109"/>
  <c r="N748" i="109"/>
  <c r="N2070" i="109"/>
  <c r="V3024" i="109"/>
  <c r="S475" i="109"/>
  <c r="W1142" i="109"/>
  <c r="P390" i="109"/>
  <c r="T1220" i="109"/>
  <c r="V2210" i="109"/>
  <c r="O2660" i="112"/>
  <c r="X263" i="109"/>
  <c r="P2428" i="109"/>
  <c r="P2227" i="109"/>
  <c r="U3421" i="109"/>
  <c r="N2233" i="109"/>
  <c r="X2104" i="109"/>
  <c r="O118" i="112"/>
  <c r="P1586" i="109"/>
  <c r="T976" i="109"/>
  <c r="S2452" i="109"/>
  <c r="J127" i="113"/>
  <c r="Q3401" i="109"/>
  <c r="P498" i="109"/>
  <c r="K170" i="110"/>
  <c r="T52" i="109"/>
  <c r="S3298" i="109"/>
  <c r="O1405" i="112"/>
  <c r="X1737" i="109"/>
  <c r="Q3736" i="109"/>
  <c r="R1293" i="109"/>
  <c r="O179" i="110"/>
  <c r="R1342" i="109"/>
  <c r="X207" i="109"/>
  <c r="N2365" i="112"/>
  <c r="Q484" i="109"/>
  <c r="T277" i="109"/>
  <c r="P1922" i="109"/>
  <c r="R2459" i="109"/>
  <c r="P3475" i="109"/>
  <c r="Y4059" i="109"/>
  <c r="N762" i="112"/>
  <c r="Q3019" i="109"/>
  <c r="Q1205" i="109"/>
  <c r="T3733" i="109"/>
  <c r="O2182" i="112"/>
  <c r="T587" i="109"/>
  <c r="V4213" i="109"/>
  <c r="X1489" i="109"/>
  <c r="U2339" i="109"/>
  <c r="Q2930" i="109"/>
  <c r="Y2576" i="109"/>
  <c r="Y3670" i="109"/>
  <c r="O77" i="110"/>
  <c r="O69" i="109"/>
  <c r="S3700" i="109"/>
  <c r="W953" i="109"/>
  <c r="Q114" i="112"/>
  <c r="N1326" i="112"/>
  <c r="Q3454" i="109"/>
  <c r="P1978" i="109"/>
  <c r="V2215" i="109"/>
  <c r="Y4106" i="109"/>
  <c r="T2287" i="109"/>
  <c r="T2771" i="109"/>
  <c r="Q138" i="112"/>
  <c r="R3191" i="109"/>
  <c r="Y31" i="109"/>
  <c r="R1355" i="109"/>
  <c r="Q996" i="112"/>
  <c r="O1548" i="109"/>
  <c r="U2358" i="109"/>
  <c r="U573" i="109"/>
  <c r="W241" i="109"/>
  <c r="S2763" i="109"/>
  <c r="Q137" i="110"/>
  <c r="Q414" i="112"/>
  <c r="Y3816" i="109"/>
  <c r="X2576" i="109"/>
  <c r="S3339" i="109"/>
  <c r="Q2942" i="109"/>
  <c r="U37" i="109"/>
  <c r="Y467" i="109"/>
  <c r="O2444" i="109"/>
  <c r="O2464" i="112"/>
  <c r="O2001" i="109"/>
  <c r="Q4030" i="109"/>
  <c r="T375" i="109"/>
  <c r="Q275" i="109"/>
  <c r="N2112" i="112"/>
  <c r="Q2026" i="109"/>
  <c r="W4104" i="109"/>
  <c r="P36" i="109"/>
  <c r="T3331" i="109"/>
  <c r="K119" i="110"/>
  <c r="V1874" i="109"/>
  <c r="O1873" i="109"/>
  <c r="N2410" i="109"/>
  <c r="N3391" i="109"/>
  <c r="Q10" i="109"/>
  <c r="R469" i="109"/>
  <c r="N33" i="110"/>
  <c r="V3917" i="109"/>
  <c r="Q3318" i="109"/>
  <c r="R2043" i="109"/>
  <c r="L71" i="110"/>
  <c r="X1128" i="109"/>
  <c r="O2845" i="109"/>
  <c r="T4286" i="109"/>
  <c r="U740" i="109"/>
  <c r="N2700" i="109"/>
  <c r="T494" i="109"/>
  <c r="P1197" i="109"/>
  <c r="Q975" i="109"/>
  <c r="W1301" i="109"/>
  <c r="U229" i="109"/>
  <c r="X1508" i="109"/>
  <c r="S472" i="109"/>
  <c r="P1277" i="109"/>
  <c r="Q318" i="112"/>
  <c r="S2652" i="109"/>
  <c r="P3495" i="109"/>
  <c r="J73" i="110"/>
  <c r="S1672" i="109"/>
  <c r="P1259" i="109"/>
  <c r="P1870" i="112"/>
  <c r="N1736" i="112"/>
  <c r="O972" i="112"/>
  <c r="X183" i="109"/>
  <c r="V2422" i="109"/>
  <c r="Q1570" i="109"/>
  <c r="T171" i="110"/>
  <c r="O154" i="110"/>
  <c r="W849" i="109"/>
  <c r="Q1083" i="112"/>
  <c r="Y387" i="109"/>
  <c r="O141" i="110"/>
  <c r="T1604" i="109"/>
  <c r="W2407" i="109"/>
  <c r="V1623" i="109"/>
  <c r="N3383" i="109"/>
  <c r="Y2214" i="109"/>
  <c r="T124" i="109"/>
  <c r="V82" i="109"/>
  <c r="W1116" i="109"/>
  <c r="X177" i="109"/>
  <c r="X1470" i="109"/>
  <c r="X1750" i="109"/>
  <c r="N1261" i="109"/>
  <c r="U3533" i="109"/>
  <c r="U3049" i="109"/>
  <c r="Q2985" i="109"/>
  <c r="S3860" i="109"/>
  <c r="N364" i="112"/>
  <c r="R3020" i="109"/>
  <c r="Y4293" i="109"/>
  <c r="Q241" i="112"/>
  <c r="N3765" i="109"/>
  <c r="V4036" i="109"/>
  <c r="R2968" i="109"/>
  <c r="R2094" i="109"/>
  <c r="N1430" i="112"/>
  <c r="N980" i="112"/>
  <c r="R3382" i="109"/>
  <c r="P1932" i="109"/>
  <c r="U3762" i="109"/>
  <c r="Q1189" i="109"/>
  <c r="O627" i="109"/>
  <c r="Q3441" i="109"/>
  <c r="R3370" i="109"/>
  <c r="P3921" i="109"/>
  <c r="O4133" i="109"/>
  <c r="P2799" i="109"/>
  <c r="W1356" i="109"/>
  <c r="W1562" i="109"/>
  <c r="T1288" i="109"/>
  <c r="Q3745" i="109"/>
  <c r="X1229" i="109"/>
  <c r="T3669" i="109"/>
  <c r="Q3916" i="109"/>
  <c r="V1986" i="109"/>
  <c r="W2592" i="109"/>
  <c r="Y22" i="109"/>
  <c r="S430" i="109"/>
  <c r="U3760" i="109"/>
  <c r="T1574" i="109"/>
  <c r="S625" i="109"/>
  <c r="T2008" i="109"/>
  <c r="Y3931" i="109"/>
  <c r="W3796" i="109"/>
  <c r="S861" i="109"/>
  <c r="O2030" i="109"/>
  <c r="X1386" i="109"/>
  <c r="S1517" i="109"/>
  <c r="Q1272" i="109"/>
  <c r="Y800" i="109"/>
  <c r="Z3278" i="109"/>
  <c r="Y3381" i="109"/>
  <c r="O3511" i="109"/>
  <c r="U2789" i="109"/>
  <c r="S19" i="109"/>
  <c r="P1994" i="109"/>
  <c r="N497" i="112"/>
  <c r="N95" i="110"/>
  <c r="V2932" i="109"/>
  <c r="P3540" i="109"/>
  <c r="V434" i="109"/>
  <c r="M168" i="113"/>
  <c r="V3915" i="109"/>
  <c r="P3879" i="109"/>
  <c r="Q2818" i="109"/>
  <c r="X3509" i="109"/>
  <c r="S82" i="109"/>
  <c r="S2670" i="109"/>
  <c r="Q1288" i="112"/>
  <c r="T1205" i="109"/>
  <c r="S3290" i="109"/>
  <c r="W3548" i="109"/>
  <c r="R2377" i="109"/>
  <c r="T2400" i="109"/>
  <c r="P2279" i="109"/>
  <c r="N706" i="112"/>
  <c r="W3309" i="109"/>
  <c r="R3821" i="109"/>
  <c r="P1749" i="109"/>
  <c r="N17" i="109"/>
  <c r="P2115" i="109"/>
  <c r="J30" i="110"/>
  <c r="Y3474" i="109"/>
  <c r="Q286" i="112"/>
  <c r="R3672" i="109"/>
  <c r="R2972" i="109"/>
  <c r="O3030" i="109"/>
  <c r="R1572" i="109"/>
  <c r="Q535" i="109"/>
  <c r="P1624" i="109"/>
  <c r="N1031" i="112"/>
  <c r="N1559" i="112"/>
  <c r="W3772" i="109"/>
  <c r="N1296" i="112"/>
  <c r="Y2216" i="109"/>
  <c r="O745" i="112"/>
  <c r="S1951" i="109"/>
  <c r="N811" i="112"/>
  <c r="O1990" i="112"/>
  <c r="X2933" i="109"/>
  <c r="X3779" i="109"/>
  <c r="O3416" i="109"/>
  <c r="Y4214" i="109"/>
  <c r="S428" i="109"/>
  <c r="Y1357" i="109"/>
  <c r="Y2822" i="109"/>
  <c r="N1938" i="112"/>
  <c r="S4066" i="109"/>
  <c r="K174" i="113"/>
  <c r="O87" i="109"/>
  <c r="O1051" i="112"/>
  <c r="R3915" i="109"/>
  <c r="W570" i="109"/>
  <c r="O2726" i="109"/>
  <c r="O2562" i="109"/>
  <c r="O588" i="109"/>
  <c r="P3395" i="109"/>
  <c r="Q3342" i="109"/>
  <c r="N241" i="109"/>
  <c r="Q4101" i="109"/>
  <c r="S3714" i="109"/>
  <c r="P3048" i="109"/>
  <c r="R4171" i="109"/>
  <c r="W4290" i="109"/>
  <c r="Z668" i="109"/>
  <c r="N1742" i="109"/>
  <c r="P3045" i="109"/>
  <c r="X553" i="109"/>
  <c r="P349" i="112"/>
  <c r="V3938" i="109"/>
  <c r="N22" i="109"/>
  <c r="N4113" i="109"/>
  <c r="S140" i="110"/>
  <c r="W2937" i="109"/>
  <c r="W4096" i="109"/>
  <c r="R1315" i="109"/>
  <c r="Q1147" i="109"/>
  <c r="X1479" i="109"/>
  <c r="P38" i="110"/>
  <c r="P84" i="112"/>
  <c r="P925" i="112"/>
  <c r="O9" i="112"/>
  <c r="P136" i="109"/>
  <c r="N494" i="109"/>
  <c r="O2023" i="112"/>
  <c r="Y4226" i="109"/>
  <c r="V3897" i="109"/>
  <c r="P3052" i="109"/>
  <c r="Z3228" i="109"/>
  <c r="O229" i="109"/>
  <c r="R3376" i="109"/>
  <c r="W1670" i="109"/>
  <c r="X2232" i="109"/>
  <c r="P1151" i="109"/>
  <c r="S1937" i="109"/>
  <c r="P1558" i="109"/>
  <c r="U3851" i="109"/>
  <c r="W4263" i="109"/>
  <c r="R891" i="112"/>
  <c r="S2780" i="109"/>
  <c r="S600" i="109"/>
  <c r="V3075" i="109"/>
  <c r="T1501" i="109"/>
  <c r="P589" i="109"/>
  <c r="P1781" i="112"/>
  <c r="V2395" i="109"/>
  <c r="O3852" i="109"/>
  <c r="S3818" i="109"/>
  <c r="V2385" i="109"/>
  <c r="Q920" i="109"/>
  <c r="U3556" i="109"/>
  <c r="V2818" i="109"/>
  <c r="R561" i="109"/>
  <c r="N3173" i="109"/>
  <c r="O2127" i="112"/>
  <c r="Y4255" i="109"/>
  <c r="O2721" i="109"/>
  <c r="S2309" i="109"/>
  <c r="Y2565" i="109"/>
  <c r="P48" i="110"/>
  <c r="P1887" i="109"/>
  <c r="X4218" i="109"/>
  <c r="W2799" i="109"/>
  <c r="P1830" i="109"/>
  <c r="W1716" i="109"/>
  <c r="X1703" i="109"/>
  <c r="Q1170" i="109"/>
  <c r="P2019" i="109"/>
  <c r="W3498" i="109"/>
  <c r="Q711" i="112"/>
  <c r="T3575" i="109"/>
  <c r="O1252" i="109"/>
  <c r="P1899" i="109"/>
  <c r="O1480" i="109"/>
  <c r="J169" i="110"/>
  <c r="N1963" i="109"/>
  <c r="O3576" i="109"/>
  <c r="N2403" i="112"/>
  <c r="P755" i="109"/>
  <c r="L107" i="113"/>
  <c r="Z2174" i="109"/>
  <c r="T1552" i="109"/>
  <c r="V3398" i="109"/>
  <c r="O4116" i="109"/>
  <c r="P3212" i="109"/>
  <c r="V3100" i="109"/>
  <c r="T1383" i="109"/>
  <c r="P4121" i="109"/>
  <c r="V2332" i="109"/>
  <c r="X3543" i="109"/>
  <c r="Q1204" i="112"/>
  <c r="P1856" i="109"/>
  <c r="V2730" i="109"/>
  <c r="Q248" i="109"/>
  <c r="R137" i="110"/>
  <c r="X4168" i="109"/>
  <c r="U2438" i="109"/>
  <c r="W4129" i="109"/>
  <c r="T609" i="109"/>
  <c r="U2710" i="109"/>
  <c r="O928" i="109"/>
  <c r="R3136" i="109"/>
  <c r="V498" i="109"/>
  <c r="P4227" i="109"/>
  <c r="U989" i="109"/>
  <c r="Y4263" i="109"/>
  <c r="Y3818" i="109"/>
  <c r="X286" i="109"/>
  <c r="Y37" i="109"/>
  <c r="O1907" i="109"/>
  <c r="R2256" i="109"/>
  <c r="U3441" i="109"/>
  <c r="R1609" i="112"/>
  <c r="T451" i="109"/>
  <c r="S4061" i="109"/>
  <c r="N460" i="109"/>
  <c r="Q3843" i="109"/>
  <c r="R2336" i="109"/>
  <c r="W4085" i="109"/>
  <c r="Z4332" i="109"/>
  <c r="T1996" i="109"/>
  <c r="R2206" i="109"/>
  <c r="O1207" i="112"/>
  <c r="W490" i="109"/>
  <c r="V3195" i="109"/>
  <c r="O1272" i="112"/>
  <c r="Q2668" i="112"/>
  <c r="Y987" i="109"/>
  <c r="U3020" i="109"/>
  <c r="V2102" i="109"/>
  <c r="T3853" i="109"/>
  <c r="N2949" i="109"/>
  <c r="T2433" i="109"/>
  <c r="V2000" i="109"/>
  <c r="T3343" i="109"/>
  <c r="T3334" i="109"/>
  <c r="Q791" i="109"/>
  <c r="O3040" i="109"/>
  <c r="V3788" i="109"/>
  <c r="O4306" i="109"/>
  <c r="X3919" i="109"/>
  <c r="U4" i="110"/>
  <c r="Q1356" i="109"/>
  <c r="Y2292" i="109"/>
  <c r="Q2373" i="112"/>
  <c r="O1948" i="112"/>
  <c r="V859" i="109"/>
  <c r="R3457" i="109"/>
  <c r="P3426" i="109"/>
  <c r="W4047" i="109"/>
  <c r="X3921" i="109"/>
  <c r="N1635" i="109"/>
  <c r="R3878" i="109"/>
  <c r="K51" i="113"/>
  <c r="J136" i="110"/>
  <c r="Y962" i="109"/>
  <c r="T256" i="109"/>
  <c r="N2648" i="112"/>
  <c r="N506" i="112"/>
  <c r="P1165" i="112"/>
  <c r="Y4159" i="109"/>
  <c r="S109" i="110"/>
  <c r="O534" i="109"/>
  <c r="P1328" i="112"/>
  <c r="S74" i="109"/>
  <c r="N634" i="112"/>
  <c r="X3414" i="109"/>
  <c r="Z2145" i="109"/>
  <c r="N2994" i="109"/>
  <c r="Q3569" i="109"/>
  <c r="N3291" i="109"/>
  <c r="O932" i="109"/>
  <c r="P1538" i="109"/>
  <c r="R577" i="109"/>
  <c r="T39" i="109"/>
  <c r="Q1562" i="112"/>
  <c r="W931" i="109"/>
  <c r="R1874" i="109"/>
  <c r="T57" i="110"/>
  <c r="R1364" i="109"/>
  <c r="V1683" i="109"/>
  <c r="L27" i="110"/>
  <c r="O2714" i="109"/>
  <c r="N2166" i="112"/>
  <c r="X1586" i="109"/>
  <c r="Z302" i="109"/>
  <c r="M95" i="110"/>
  <c r="P3006" i="109"/>
  <c r="T407" i="109"/>
  <c r="N26" i="109"/>
  <c r="R1636" i="109"/>
  <c r="N3461" i="109"/>
  <c r="O2246" i="109"/>
  <c r="Y1701" i="109"/>
  <c r="N1483" i="109"/>
  <c r="U100" i="109"/>
  <c r="T4026" i="109"/>
  <c r="U744" i="109"/>
  <c r="Y959" i="109"/>
  <c r="R1633" i="109"/>
  <c r="S4040" i="109"/>
  <c r="S2653" i="109"/>
  <c r="Q623" i="109"/>
  <c r="O2739" i="109"/>
  <c r="R3895" i="109"/>
  <c r="P90" i="109"/>
  <c r="N37" i="110"/>
  <c r="W386" i="109"/>
  <c r="P455" i="109"/>
  <c r="V917" i="109"/>
  <c r="T404" i="109"/>
  <c r="R3083" i="109"/>
  <c r="W3852" i="109"/>
  <c r="U2571" i="109"/>
  <c r="Y2024" i="109"/>
  <c r="S3760" i="109"/>
  <c r="V1914" i="109"/>
  <c r="X540" i="109"/>
  <c r="Q750" i="109"/>
  <c r="R2948" i="109"/>
  <c r="P1864" i="112"/>
  <c r="W53" i="109"/>
  <c r="M170" i="110"/>
  <c r="U3308" i="109"/>
  <c r="T1297" i="109"/>
  <c r="N3770" i="109"/>
  <c r="Y4244" i="109"/>
  <c r="W1750" i="109"/>
  <c r="W2206" i="109"/>
  <c r="U3718" i="109"/>
  <c r="Q4056" i="109"/>
  <c r="P849" i="112"/>
  <c r="O1472" i="109"/>
  <c r="T2304" i="109"/>
  <c r="X547" i="109"/>
  <c r="T1893" i="109"/>
  <c r="R835" i="109"/>
  <c r="R123" i="109"/>
  <c r="R3145" i="109"/>
  <c r="S3410" i="109"/>
  <c r="J151" i="110"/>
  <c r="Y1122" i="109"/>
  <c r="O3679" i="109"/>
  <c r="P716" i="112"/>
  <c r="Q1828" i="109"/>
  <c r="W1185" i="109"/>
  <c r="Y443" i="109"/>
  <c r="S501" i="109"/>
  <c r="N3154" i="109"/>
  <c r="K65" i="110"/>
  <c r="Q3577" i="109"/>
  <c r="R3719" i="109"/>
  <c r="W1723" i="109"/>
  <c r="W2976" i="109"/>
  <c r="O3697" i="109"/>
  <c r="Q1266" i="109"/>
  <c r="Y1277" i="109"/>
  <c r="N930" i="112"/>
  <c r="X4039" i="109"/>
  <c r="O2390" i="109"/>
  <c r="N2638" i="112"/>
  <c r="W3147" i="109"/>
  <c r="V3722" i="109"/>
  <c r="N1986" i="112"/>
  <c r="R2064" i="112"/>
  <c r="O2965" i="109"/>
  <c r="Y3380" i="109"/>
  <c r="Y852" i="109"/>
  <c r="Y52" i="109"/>
  <c r="W1319" i="109"/>
  <c r="T511" i="109"/>
  <c r="N2665" i="109"/>
  <c r="O2688" i="109"/>
  <c r="P3408" i="109"/>
  <c r="Y2717" i="109"/>
  <c r="J117" i="110"/>
  <c r="Q245" i="112"/>
  <c r="Y1167" i="109"/>
  <c r="Q1181" i="109"/>
  <c r="Y786" i="109"/>
  <c r="S1467" i="109"/>
  <c r="V3680" i="109"/>
  <c r="N804" i="109"/>
  <c r="P4174" i="109"/>
  <c r="U15" i="110"/>
  <c r="N1945" i="112"/>
  <c r="X1286" i="109"/>
  <c r="T832" i="109"/>
  <c r="P3507" i="109"/>
  <c r="U1213" i="109"/>
  <c r="T3695" i="109"/>
  <c r="N112" i="109"/>
  <c r="T1208" i="109"/>
  <c r="R455" i="112"/>
  <c r="N10" i="109"/>
  <c r="N2957" i="109"/>
  <c r="R2320" i="109"/>
  <c r="T2611" i="109"/>
  <c r="T92" i="110"/>
  <c r="R1251" i="109"/>
  <c r="Q3490" i="109"/>
  <c r="T3442" i="109"/>
  <c r="R2577" i="109"/>
  <c r="S1680" i="109"/>
  <c r="Q1354" i="109"/>
  <c r="O1906" i="109"/>
  <c r="Q864" i="109"/>
  <c r="R218" i="112"/>
  <c r="V236" i="109"/>
  <c r="T3193" i="109"/>
  <c r="N595" i="109"/>
  <c r="U441" i="109"/>
  <c r="W2614" i="109"/>
  <c r="T2774" i="109"/>
  <c r="O2438" i="109"/>
  <c r="O391" i="112"/>
  <c r="P124" i="109"/>
  <c r="T2099" i="109"/>
  <c r="T816" i="109"/>
  <c r="R3896" i="109"/>
  <c r="N1563" i="109"/>
  <c r="T283" i="109"/>
  <c r="O2679" i="109"/>
  <c r="W1540" i="109"/>
  <c r="U2470" i="109"/>
  <c r="P1469" i="112"/>
  <c r="Q1351" i="109"/>
  <c r="S2600" i="109"/>
  <c r="Z1775" i="109"/>
  <c r="R1835" i="109"/>
  <c r="O752" i="109"/>
  <c r="N2960" i="109"/>
  <c r="Q956" i="112"/>
  <c r="O846" i="109"/>
  <c r="Q49" i="110"/>
  <c r="Y3743" i="109"/>
  <c r="R3437" i="109"/>
  <c r="V1303" i="109"/>
  <c r="S397" i="109"/>
  <c r="Y2727" i="109"/>
  <c r="O2269" i="109"/>
  <c r="T104" i="110"/>
  <c r="S4153" i="109"/>
  <c r="O588" i="112"/>
  <c r="U2402" i="109"/>
  <c r="Y4044" i="109"/>
  <c r="O996" i="109"/>
  <c r="R1650" i="109"/>
  <c r="O1552" i="112"/>
  <c r="R3820" i="109"/>
  <c r="P3444" i="109"/>
  <c r="N743" i="112"/>
  <c r="R1225" i="109"/>
  <c r="S3032" i="109"/>
  <c r="Z2900" i="109"/>
  <c r="R2246" i="109"/>
  <c r="U12" i="110"/>
  <c r="U542" i="109"/>
  <c r="U2036" i="109"/>
  <c r="O4162" i="109"/>
  <c r="X1137" i="109"/>
  <c r="S1223" i="109"/>
  <c r="Y3413" i="109"/>
  <c r="X3383" i="109"/>
  <c r="S2098" i="109"/>
  <c r="X4186" i="109"/>
  <c r="Q1386" i="109"/>
  <c r="N3000" i="109"/>
  <c r="V1120" i="109"/>
  <c r="O3749" i="109"/>
  <c r="Q2947" i="109"/>
  <c r="Y1558" i="109"/>
  <c r="N1212" i="109"/>
  <c r="S1585" i="109"/>
  <c r="S271" i="109"/>
  <c r="N3300" i="109"/>
  <c r="V1115" i="109"/>
  <c r="X4212" i="109"/>
  <c r="N269" i="112"/>
  <c r="Q2197" i="109"/>
  <c r="O2922" i="109"/>
  <c r="R1379" i="112"/>
  <c r="X1323" i="109"/>
  <c r="S3872" i="109"/>
  <c r="U68" i="110"/>
  <c r="X58" i="109"/>
  <c r="X1224" i="109"/>
  <c r="T3663" i="109"/>
  <c r="O4074" i="109"/>
  <c r="J75" i="110"/>
  <c r="S2648" i="109"/>
  <c r="R1198" i="109"/>
  <c r="T1466" i="109"/>
  <c r="O2932" i="109"/>
  <c r="R2498" i="112"/>
  <c r="R1107" i="112"/>
  <c r="O2601" i="109"/>
  <c r="R2502" i="112"/>
  <c r="Z3252" i="109"/>
  <c r="P2444" i="112"/>
  <c r="O832" i="109"/>
  <c r="R901" i="109"/>
  <c r="Q365" i="112"/>
  <c r="Y3838" i="109"/>
  <c r="U970" i="109"/>
  <c r="Y3511" i="109"/>
  <c r="Y3724" i="109"/>
  <c r="R48" i="110"/>
  <c r="P51" i="109"/>
  <c r="V1189" i="109"/>
  <c r="W282" i="109"/>
  <c r="P1093" i="112"/>
  <c r="P783" i="112"/>
  <c r="V1010" i="109"/>
  <c r="Y3538" i="109"/>
  <c r="T1954" i="109"/>
  <c r="W3155" i="109"/>
  <c r="R786" i="109"/>
  <c r="O1127" i="109"/>
  <c r="N1951" i="112"/>
  <c r="P1208" i="109"/>
  <c r="W3107" i="109"/>
  <c r="Q578" i="109"/>
  <c r="Z724" i="109"/>
  <c r="N73" i="112"/>
  <c r="Q2699" i="109"/>
  <c r="N1140" i="109"/>
  <c r="Q2826" i="109"/>
  <c r="U3909" i="109"/>
  <c r="N1844" i="109"/>
  <c r="N520" i="112"/>
  <c r="X1945" i="109"/>
  <c r="Q2440" i="109"/>
  <c r="S3845" i="109"/>
  <c r="O910" i="109"/>
  <c r="O555" i="109"/>
  <c r="X287" i="109"/>
  <c r="O3850" i="109"/>
  <c r="S275" i="109"/>
  <c r="Z4316" i="109"/>
  <c r="P34" i="109"/>
  <c r="N497" i="109"/>
  <c r="R2488" i="112"/>
  <c r="N375" i="109"/>
  <c r="Y2073" i="109"/>
  <c r="T4249" i="109"/>
  <c r="T654" i="109"/>
  <c r="S521" i="109"/>
  <c r="V1013" i="109"/>
  <c r="N3074" i="109"/>
  <c r="N69" i="109"/>
  <c r="Q1159" i="112"/>
  <c r="R816" i="109"/>
  <c r="N109" i="112"/>
  <c r="Q4071" i="109"/>
  <c r="Q584" i="112"/>
  <c r="O2383" i="109"/>
  <c r="U2421" i="109"/>
  <c r="Q981" i="109"/>
  <c r="W2372" i="109"/>
  <c r="P2606" i="112"/>
  <c r="X204" i="109"/>
  <c r="U2621" i="109"/>
  <c r="T154" i="110"/>
  <c r="O1153" i="112"/>
  <c r="O4290" i="109"/>
  <c r="V174" i="109"/>
  <c r="X1693" i="109"/>
  <c r="N3" i="110"/>
  <c r="P887" i="109"/>
  <c r="V1611" i="109"/>
  <c r="O1923" i="109"/>
  <c r="P3745" i="109"/>
  <c r="P4068" i="109"/>
  <c r="N1116" i="109"/>
  <c r="V1101" i="109"/>
  <c r="N517" i="112"/>
  <c r="X169" i="109"/>
  <c r="O2321" i="112"/>
  <c r="X475" i="109"/>
  <c r="X3530" i="109"/>
  <c r="R2684" i="109"/>
  <c r="W160" i="109"/>
  <c r="Y1187" i="109"/>
  <c r="Y3723" i="109"/>
  <c r="N1940" i="112"/>
  <c r="U1220" i="109"/>
  <c r="O711" i="112"/>
  <c r="R9" i="110"/>
  <c r="S3544" i="109"/>
  <c r="N121" i="112"/>
  <c r="T23" i="109"/>
  <c r="S3512" i="109"/>
  <c r="N4180" i="109"/>
  <c r="S120" i="109"/>
  <c r="N1364" i="109"/>
  <c r="V3469" i="109"/>
  <c r="S4201" i="109"/>
  <c r="S3749" i="109"/>
  <c r="O630" i="112"/>
  <c r="W3191" i="109"/>
  <c r="O140" i="109"/>
  <c r="S1602" i="109"/>
  <c r="O141" i="112"/>
  <c r="N742" i="112"/>
  <c r="O2230" i="109"/>
  <c r="O4273" i="109"/>
  <c r="Y4107" i="109"/>
  <c r="W1903" i="109"/>
  <c r="U1516" i="109"/>
  <c r="Y3679" i="109"/>
  <c r="P2560" i="109"/>
  <c r="O11" i="112"/>
  <c r="U611" i="109"/>
  <c r="O446" i="109"/>
  <c r="W3002" i="109"/>
  <c r="V3443" i="109"/>
  <c r="T814" i="109"/>
  <c r="V285" i="109"/>
  <c r="Q1067" i="112"/>
  <c r="Q1592" i="109"/>
  <c r="R2061" i="112"/>
  <c r="W3656" i="109"/>
  <c r="Q291" i="109"/>
  <c r="L136" i="110"/>
  <c r="V1850" i="109"/>
  <c r="U844" i="109"/>
  <c r="X584" i="109"/>
  <c r="U1919" i="109"/>
  <c r="R3543" i="109"/>
  <c r="R62" i="110"/>
  <c r="S1470" i="109"/>
  <c r="Y3455" i="109"/>
  <c r="Y147" i="109"/>
  <c r="R2067" i="112"/>
  <c r="Y2080" i="109"/>
  <c r="Q1478" i="109"/>
  <c r="T2382" i="109"/>
  <c r="V1597" i="109"/>
  <c r="V4192" i="109"/>
  <c r="P1523" i="109"/>
  <c r="O68" i="109"/>
  <c r="P946" i="112"/>
  <c r="X1950" i="109"/>
  <c r="T3122" i="109"/>
  <c r="Z3276" i="109"/>
  <c r="Q831" i="112"/>
  <c r="R29" i="110"/>
  <c r="Y4174" i="109"/>
  <c r="N2761" i="109"/>
  <c r="P875" i="112"/>
  <c r="Q546" i="109"/>
  <c r="X2959" i="109"/>
  <c r="W876" i="109"/>
  <c r="R2977" i="109"/>
  <c r="U493" i="109"/>
  <c r="R3134" i="109"/>
  <c r="X1731" i="109"/>
  <c r="Q1004" i="109"/>
  <c r="R640" i="109"/>
  <c r="S3460" i="109"/>
  <c r="X4058" i="109"/>
  <c r="N4031" i="109"/>
  <c r="O330" i="112"/>
  <c r="R664" i="112"/>
  <c r="T2367" i="109"/>
  <c r="O958" i="112"/>
  <c r="P1668" i="112"/>
  <c r="Q741" i="109"/>
  <c r="Y121" i="109"/>
  <c r="V2063" i="109"/>
  <c r="Y2458" i="109"/>
  <c r="T950" i="109"/>
  <c r="Y3005" i="109"/>
  <c r="P2296" i="109"/>
  <c r="V1937" i="109"/>
  <c r="X1922" i="109"/>
  <c r="W242" i="109"/>
  <c r="P141" i="110"/>
  <c r="W2235" i="109"/>
  <c r="N37" i="109"/>
  <c r="Q3556" i="109"/>
  <c r="P4192" i="109"/>
  <c r="U3039" i="109"/>
  <c r="R1472" i="109"/>
  <c r="R3478" i="109"/>
  <c r="X3906" i="109"/>
  <c r="V2328" i="109"/>
  <c r="V977" i="109"/>
  <c r="T1601" i="109"/>
  <c r="R486" i="109"/>
  <c r="S946" i="109"/>
  <c r="S1920" i="109"/>
  <c r="Y3387" i="109"/>
  <c r="T1339" i="109"/>
  <c r="N1639" i="109"/>
  <c r="O52" i="112"/>
  <c r="W2482" i="109"/>
  <c r="R854" i="109"/>
  <c r="O4140" i="109"/>
  <c r="R1215" i="109"/>
  <c r="S1829" i="109"/>
  <c r="X1178" i="109"/>
  <c r="R2231" i="109"/>
  <c r="V1507" i="109"/>
  <c r="N4129" i="109"/>
  <c r="N4203" i="109"/>
  <c r="X901" i="109"/>
  <c r="X1183" i="109"/>
  <c r="Q815" i="112"/>
  <c r="U3793" i="109"/>
  <c r="S3779" i="109"/>
  <c r="O777" i="109"/>
  <c r="R3088" i="109"/>
  <c r="S1124" i="109"/>
  <c r="O1933" i="112"/>
  <c r="T2634" i="109"/>
  <c r="O2568" i="109"/>
  <c r="P2678" i="109"/>
  <c r="R3095" i="109"/>
  <c r="T3763" i="109"/>
  <c r="V3532" i="109"/>
  <c r="N2770" i="109"/>
  <c r="R1207" i="109"/>
  <c r="U2211" i="109"/>
  <c r="O965" i="109"/>
  <c r="Y2611" i="109"/>
  <c r="V1651" i="109"/>
  <c r="P1278" i="109"/>
  <c r="P1733" i="109"/>
  <c r="N953" i="109"/>
  <c r="O1145" i="109"/>
  <c r="V3752" i="109"/>
  <c r="Q1746" i="112"/>
  <c r="Y533" i="109"/>
  <c r="P561" i="112"/>
  <c r="R607" i="109"/>
  <c r="U2279" i="109"/>
  <c r="T2212" i="109"/>
  <c r="Q1862" i="109"/>
  <c r="T919" i="109"/>
  <c r="T169" i="109"/>
  <c r="S1193" i="109"/>
  <c r="U4244" i="109"/>
  <c r="P518" i="109"/>
  <c r="W198" i="109"/>
  <c r="T2803" i="109"/>
  <c r="S167" i="110"/>
  <c r="R2770" i="109"/>
  <c r="U123" i="110"/>
  <c r="R1585" i="109"/>
  <c r="W95" i="109"/>
  <c r="O2803" i="109"/>
  <c r="P3008" i="109"/>
  <c r="X2231" i="109"/>
  <c r="O2315" i="109"/>
  <c r="V3371" i="109"/>
  <c r="T2449" i="109"/>
  <c r="N2569" i="109"/>
  <c r="T833" i="109"/>
  <c r="X3684" i="109"/>
  <c r="S171" i="109"/>
  <c r="Q1024" i="112"/>
  <c r="Q87" i="110"/>
  <c r="T187" i="109"/>
  <c r="N19" i="110"/>
  <c r="N3687" i="109"/>
  <c r="Y580" i="109"/>
  <c r="Q1991" i="112"/>
  <c r="T198" i="109"/>
  <c r="V3928" i="109"/>
  <c r="V1589" i="109"/>
  <c r="O2070" i="109"/>
  <c r="W1290" i="109"/>
  <c r="P1012" i="112"/>
  <c r="Q1722" i="109"/>
  <c r="Y403" i="109"/>
  <c r="V3336" i="109"/>
  <c r="P88" i="109"/>
  <c r="R2566" i="109"/>
  <c r="V2642" i="109"/>
  <c r="Z2906" i="109"/>
  <c r="N99" i="109"/>
  <c r="S3656" i="109"/>
  <c r="T2752" i="109"/>
  <c r="V1254" i="109"/>
  <c r="O2455" i="109"/>
  <c r="X752" i="109"/>
  <c r="S377" i="109"/>
  <c r="V1704" i="109"/>
  <c r="X1266" i="109"/>
  <c r="X3371" i="109"/>
  <c r="Y1726" i="109"/>
  <c r="Q3022" i="109"/>
  <c r="Y3695" i="109"/>
  <c r="L94" i="113"/>
  <c r="R906" i="112"/>
  <c r="R775" i="109"/>
  <c r="Y1885" i="109"/>
  <c r="U20" i="109"/>
  <c r="R124" i="110"/>
  <c r="N3335" i="109"/>
  <c r="X3379" i="109"/>
  <c r="J103" i="110"/>
  <c r="P4124" i="109"/>
  <c r="S4154" i="109"/>
  <c r="P1441" i="112"/>
  <c r="P633" i="109"/>
  <c r="Y1219" i="109"/>
  <c r="W1233" i="109"/>
  <c r="V1751" i="109"/>
  <c r="V2788" i="109"/>
  <c r="N1314" i="112"/>
  <c r="Q1587" i="109"/>
  <c r="S3889" i="109"/>
  <c r="P794" i="109"/>
  <c r="S1118" i="109"/>
  <c r="O719" i="112"/>
  <c r="W3460" i="109"/>
  <c r="P3118" i="109"/>
  <c r="X875" i="109"/>
  <c r="S903" i="109"/>
  <c r="Y1320" i="109"/>
  <c r="S4244" i="109"/>
  <c r="V1924" i="109"/>
  <c r="Q5" i="109"/>
  <c r="Q1962" i="109"/>
  <c r="Q1232" i="109"/>
  <c r="N849" i="109"/>
  <c r="T3686" i="109"/>
  <c r="Y129" i="109"/>
  <c r="O2416" i="109"/>
  <c r="V1633" i="109"/>
  <c r="P469" i="112"/>
  <c r="U2788" i="109"/>
  <c r="Y4252" i="109"/>
  <c r="W1485" i="109"/>
  <c r="N1622" i="109"/>
  <c r="J149" i="110"/>
  <c r="V1919" i="109"/>
  <c r="U3476" i="109"/>
  <c r="S4017" i="109"/>
  <c r="O4155" i="109"/>
  <c r="R630" i="109"/>
  <c r="U3407" i="109"/>
  <c r="O1343" i="109"/>
  <c r="O492" i="109"/>
  <c r="S2417" i="109"/>
  <c r="U3325" i="109"/>
  <c r="N3148" i="109"/>
  <c r="J16" i="110"/>
  <c r="X3931" i="109"/>
  <c r="T237" i="109"/>
  <c r="V3835" i="109"/>
  <c r="Y3796" i="109"/>
  <c r="P366" i="112"/>
  <c r="R1832" i="109"/>
  <c r="X736" i="109"/>
  <c r="O827" i="109"/>
  <c r="X1652" i="109"/>
  <c r="N2275" i="109"/>
  <c r="Y3552" i="109"/>
  <c r="V1580" i="109"/>
  <c r="U1644" i="109"/>
  <c r="W2734" i="109"/>
  <c r="U3461" i="109"/>
  <c r="O4223" i="109"/>
  <c r="N1636" i="109"/>
  <c r="W1328" i="109"/>
  <c r="V3400" i="109"/>
  <c r="P3306" i="109"/>
  <c r="U2307" i="109"/>
  <c r="Q3188" i="109"/>
  <c r="R1196" i="109"/>
  <c r="S631" i="109"/>
  <c r="Q1424" i="112"/>
  <c r="O1298" i="109"/>
  <c r="W25" i="109"/>
  <c r="R157" i="109"/>
  <c r="Q1654" i="112"/>
  <c r="N4076" i="109"/>
  <c r="J80" i="110"/>
  <c r="O2795" i="109"/>
  <c r="P768" i="109"/>
  <c r="Q1672" i="109"/>
  <c r="T3372" i="109"/>
  <c r="X1132" i="109"/>
  <c r="R2064" i="109"/>
  <c r="W3045" i="109"/>
  <c r="T896" i="109"/>
  <c r="Q930" i="112"/>
  <c r="V3427" i="109"/>
  <c r="N1952" i="109"/>
  <c r="V2616" i="109"/>
  <c r="U3525" i="109"/>
  <c r="S42" i="109"/>
  <c r="X94" i="109"/>
  <c r="W47" i="109"/>
  <c r="S2469" i="109"/>
  <c r="N1346" i="109"/>
  <c r="W2084" i="109"/>
  <c r="S2975" i="109"/>
  <c r="N579" i="112"/>
  <c r="S1640" i="109"/>
  <c r="N1847" i="109"/>
  <c r="W1126" i="109"/>
  <c r="V767" i="109"/>
  <c r="P1182" i="109"/>
  <c r="P3888" i="109"/>
  <c r="U636" i="109"/>
  <c r="T124" i="110"/>
  <c r="O2249" i="109"/>
  <c r="W4158" i="109"/>
  <c r="N3085" i="109"/>
  <c r="U2411" i="109"/>
  <c r="N2423" i="109"/>
  <c r="P741" i="109"/>
  <c r="V2455" i="109"/>
  <c r="J34" i="113"/>
  <c r="O2349" i="109"/>
  <c r="L132" i="110"/>
  <c r="N915" i="109"/>
  <c r="R3705" i="109"/>
  <c r="O962" i="109"/>
  <c r="T875" i="109"/>
  <c r="N3494" i="109"/>
  <c r="W1493" i="109"/>
  <c r="P1982" i="109"/>
  <c r="N2603" i="112"/>
  <c r="W3488" i="109"/>
  <c r="P242" i="109"/>
  <c r="U4205" i="109"/>
  <c r="Y3749" i="109"/>
  <c r="U3741" i="109"/>
  <c r="W1160" i="109"/>
  <c r="Z325" i="109"/>
  <c r="V4244" i="109"/>
  <c r="N2360" i="109"/>
  <c r="P2196" i="112"/>
  <c r="U2031" i="109"/>
  <c r="W4287" i="109"/>
  <c r="N2180" i="112"/>
  <c r="N2775" i="109"/>
  <c r="Y2606" i="109"/>
  <c r="P3760" i="109"/>
  <c r="U1855" i="109"/>
  <c r="P2753" i="109"/>
  <c r="R2826" i="109"/>
  <c r="P1214" i="112"/>
  <c r="O1370" i="109"/>
  <c r="O800" i="109"/>
  <c r="W4036" i="109"/>
  <c r="T2373" i="109"/>
  <c r="P311" i="112"/>
  <c r="J43" i="113"/>
  <c r="Q3424" i="109"/>
  <c r="Q1084" i="112"/>
  <c r="X747" i="109"/>
  <c r="V1161" i="109"/>
  <c r="X3806" i="109"/>
  <c r="X102" i="109"/>
  <c r="R2799" i="109"/>
  <c r="N2963" i="109"/>
  <c r="T3836" i="109"/>
  <c r="W1358" i="109"/>
  <c r="P1665" i="109"/>
  <c r="N267" i="109"/>
  <c r="L167" i="110"/>
  <c r="V742" i="109"/>
  <c r="X1284" i="109"/>
  <c r="X2257" i="109"/>
  <c r="R4" i="110"/>
  <c r="U2593" i="109"/>
  <c r="W2449" i="109"/>
  <c r="V2425" i="109"/>
  <c r="Y4125" i="109"/>
  <c r="Q1253" i="112"/>
  <c r="R3852" i="109"/>
  <c r="S4254" i="109"/>
  <c r="W2069" i="109"/>
  <c r="T1948" i="109"/>
  <c r="Y1733" i="109"/>
  <c r="V4118" i="109"/>
  <c r="N2030" i="109"/>
  <c r="P81" i="110"/>
  <c r="Y198" i="109"/>
  <c r="N2291" i="109"/>
  <c r="Y937" i="109"/>
  <c r="S859" i="109"/>
  <c r="P2954" i="109"/>
  <c r="S3080" i="109"/>
  <c r="P2777" i="109"/>
  <c r="Y1853" i="109"/>
  <c r="T593" i="109"/>
  <c r="R3425" i="109"/>
  <c r="L80" i="110"/>
  <c r="R2961" i="109"/>
  <c r="P799" i="109"/>
  <c r="N1169" i="109"/>
  <c r="P954" i="112"/>
  <c r="Q1896" i="109"/>
  <c r="O1911" i="109"/>
  <c r="W3655" i="109"/>
  <c r="T2335" i="109"/>
  <c r="V1148" i="109"/>
  <c r="S126" i="110"/>
  <c r="S4055" i="109"/>
  <c r="Q1742" i="112"/>
  <c r="Q2972" i="109"/>
  <c r="S3090" i="109"/>
  <c r="U4216" i="109"/>
  <c r="T374" i="109"/>
  <c r="X2607" i="109"/>
  <c r="T4261" i="109"/>
  <c r="P1903" i="109"/>
  <c r="P2204" i="109"/>
  <c r="U1879" i="109"/>
  <c r="Q83" i="109"/>
  <c r="V183" i="109"/>
  <c r="P2242" i="109"/>
  <c r="Q1614" i="112"/>
  <c r="W910" i="109"/>
  <c r="N4108" i="109"/>
  <c r="P4099" i="109"/>
  <c r="N2613" i="112"/>
  <c r="N2595" i="109"/>
  <c r="O316" i="112"/>
  <c r="T1678" i="109"/>
  <c r="X4213" i="109"/>
  <c r="X3390" i="109"/>
  <c r="S4068" i="109"/>
  <c r="O49" i="110"/>
  <c r="Y3734" i="109"/>
  <c r="T4022" i="109"/>
  <c r="P2721" i="109"/>
  <c r="T1541" i="109"/>
  <c r="R2656" i="109"/>
  <c r="Q2428" i="112"/>
  <c r="R3182" i="109"/>
  <c r="O579" i="112"/>
  <c r="T2049" i="109"/>
  <c r="U34" i="110"/>
  <c r="U624" i="109"/>
  <c r="R429" i="109"/>
  <c r="U211" i="109"/>
  <c r="N2786" i="109"/>
  <c r="Q154" i="110"/>
  <c r="S3786" i="109"/>
  <c r="R7" i="110"/>
  <c r="R2412" i="109"/>
  <c r="W505" i="109"/>
  <c r="Y2453" i="109"/>
  <c r="P1333" i="112"/>
  <c r="L145" i="113"/>
  <c r="S1720" i="109"/>
  <c r="Y479" i="109"/>
  <c r="W3118" i="109"/>
  <c r="T1488" i="109"/>
  <c r="V2334" i="109"/>
  <c r="U4229" i="109"/>
  <c r="U2557" i="109"/>
  <c r="N2649" i="109"/>
  <c r="R427" i="109"/>
  <c r="P3088" i="109"/>
  <c r="Y95" i="109"/>
  <c r="Q4286" i="109"/>
  <c r="S4171" i="109"/>
  <c r="Y607" i="109"/>
  <c r="L80" i="113"/>
  <c r="N53" i="112"/>
  <c r="O496" i="112"/>
  <c r="U1539" i="109"/>
  <c r="V1501" i="109"/>
  <c r="Q1221" i="112"/>
  <c r="V230" i="109"/>
  <c r="P175" i="112"/>
  <c r="O1442" i="112"/>
  <c r="V4117" i="109"/>
  <c r="S32" i="110"/>
  <c r="W1376" i="109"/>
  <c r="Q3052" i="109"/>
  <c r="V2660" i="109"/>
  <c r="N139" i="110"/>
  <c r="R4275" i="109"/>
  <c r="O1126" i="109"/>
  <c r="V3414" i="109"/>
  <c r="S2101" i="109"/>
  <c r="P369" i="112"/>
  <c r="S3683" i="109"/>
  <c r="S979" i="109"/>
  <c r="V2200" i="109"/>
  <c r="Q3049" i="109"/>
  <c r="R1139" i="109"/>
  <c r="V655" i="109"/>
  <c r="W1647" i="109"/>
  <c r="T1500" i="109"/>
  <c r="U3171" i="109"/>
  <c r="Y1591" i="109"/>
  <c r="X1999" i="109"/>
  <c r="U2584" i="109"/>
  <c r="V2453" i="109"/>
  <c r="Y532" i="109"/>
  <c r="W2761" i="109"/>
  <c r="O2585" i="109"/>
  <c r="N3881" i="109"/>
  <c r="Y3110" i="109"/>
  <c r="T21" i="110"/>
  <c r="W3192" i="109"/>
  <c r="P2255" i="109"/>
  <c r="N12" i="110"/>
  <c r="P3797" i="109"/>
  <c r="J15" i="110"/>
  <c r="U1264" i="109"/>
  <c r="Q1622" i="109"/>
  <c r="T3161" i="109"/>
  <c r="X491" i="109"/>
  <c r="Y1608" i="109"/>
  <c r="V1640" i="109"/>
  <c r="P1432" i="112"/>
  <c r="S128" i="110"/>
  <c r="V1547" i="109"/>
  <c r="R738" i="109"/>
  <c r="Q169" i="110"/>
  <c r="T2676" i="109"/>
  <c r="V3186" i="109"/>
  <c r="Q2725" i="109"/>
  <c r="U1505" i="109"/>
  <c r="K39" i="113"/>
  <c r="V1715" i="109"/>
  <c r="W1658" i="109"/>
  <c r="P309" i="112"/>
  <c r="W585" i="109"/>
  <c r="O146" i="110"/>
  <c r="W2440" i="109"/>
  <c r="U2072" i="109"/>
  <c r="O3089" i="109"/>
  <c r="S93" i="110"/>
  <c r="O1312" i="109"/>
  <c r="O2621" i="109"/>
  <c r="W245" i="109"/>
  <c r="T902" i="109"/>
  <c r="J152" i="110"/>
  <c r="P1068" i="112"/>
  <c r="Z2156" i="109"/>
  <c r="V985" i="109"/>
  <c r="U3154" i="109"/>
  <c r="P566" i="109"/>
  <c r="N2097" i="109"/>
  <c r="L68" i="110"/>
  <c r="P261" i="109"/>
  <c r="U3806" i="109"/>
  <c r="T3709" i="109"/>
  <c r="S89" i="109"/>
  <c r="N500" i="109"/>
  <c r="N3762" i="109"/>
  <c r="Q3341" i="109"/>
  <c r="Q1850" i="109"/>
  <c r="N490" i="109"/>
  <c r="W960" i="109"/>
  <c r="P2635" i="112"/>
  <c r="N1158" i="109"/>
  <c r="Q437" i="109"/>
  <c r="S4185" i="109"/>
  <c r="J69" i="113"/>
  <c r="U959" i="109"/>
  <c r="Y96" i="109"/>
  <c r="P3775" i="109"/>
  <c r="R1359" i="112"/>
  <c r="P389" i="109"/>
  <c r="T4033" i="109"/>
  <c r="W767" i="109"/>
  <c r="Q3068" i="109"/>
  <c r="S3534" i="109"/>
  <c r="U2217" i="109"/>
  <c r="Y3669" i="109"/>
  <c r="T154" i="109"/>
  <c r="Z677" i="109"/>
  <c r="J181" i="110"/>
  <c r="Y2000" i="109"/>
  <c r="U1165" i="109"/>
  <c r="Y2776" i="109"/>
  <c r="S446" i="109"/>
  <c r="O4063" i="109"/>
  <c r="O705" i="112"/>
  <c r="T3003" i="109"/>
  <c r="Q3538" i="109"/>
  <c r="S551" i="109"/>
  <c r="S2419" i="109"/>
  <c r="O1222" i="109"/>
  <c r="S4184" i="109"/>
  <c r="U2937" i="109"/>
  <c r="O500" i="112"/>
  <c r="O978" i="109"/>
  <c r="M146" i="110"/>
  <c r="O2624" i="109"/>
  <c r="X55" i="109"/>
  <c r="R1162" i="109"/>
  <c r="Y983" i="109"/>
  <c r="R3442" i="109"/>
  <c r="J62" i="110"/>
  <c r="O2566" i="112"/>
  <c r="Y3047" i="109"/>
  <c r="P560" i="112"/>
  <c r="Q1658" i="112"/>
  <c r="Y3376" i="109"/>
  <c r="O1918" i="112"/>
  <c r="N169" i="110"/>
  <c r="R32" i="110"/>
  <c r="O421" i="109"/>
  <c r="O3444" i="109"/>
  <c r="U2234" i="109"/>
  <c r="O374" i="109"/>
  <c r="P2199" i="112"/>
  <c r="Q1537" i="109"/>
  <c r="P2365" i="109"/>
  <c r="P3076" i="109"/>
  <c r="T1741" i="109"/>
  <c r="P2789" i="109"/>
  <c r="Q2374" i="109"/>
  <c r="W436" i="109"/>
  <c r="P1009" i="109"/>
  <c r="O184" i="109"/>
  <c r="N614" i="112"/>
  <c r="V4295" i="109"/>
  <c r="P714" i="112"/>
  <c r="Z2552" i="109"/>
  <c r="N2422" i="109"/>
  <c r="W1169" i="109"/>
  <c r="O1658" i="109"/>
  <c r="N3821" i="109"/>
  <c r="K154" i="110"/>
  <c r="Q2470" i="109"/>
  <c r="N3102" i="109"/>
  <c r="S3177" i="109"/>
  <c r="N955" i="112"/>
  <c r="Y1705" i="109"/>
  <c r="Y1251" i="109"/>
  <c r="Q1186" i="109"/>
  <c r="T2094" i="109"/>
  <c r="Y653" i="109"/>
  <c r="M88" i="110"/>
  <c r="Q1915" i="109"/>
  <c r="Y2027" i="109"/>
  <c r="V2674" i="109"/>
  <c r="Y583" i="109"/>
  <c r="P863" i="109"/>
  <c r="S1725" i="109"/>
  <c r="O2602" i="112"/>
  <c r="P1370" i="109"/>
  <c r="P2310" i="112"/>
  <c r="O648" i="109"/>
  <c r="Y3143" i="109"/>
  <c r="X588" i="109"/>
  <c r="O2361" i="112"/>
  <c r="W4254" i="109"/>
  <c r="P145" i="112"/>
  <c r="X2743" i="109"/>
  <c r="P4235" i="109"/>
  <c r="N3934" i="109"/>
  <c r="N140" i="110"/>
  <c r="R3702" i="109"/>
  <c r="W813" i="109"/>
  <c r="P2485" i="112"/>
  <c r="U1643" i="109"/>
  <c r="O1678" i="109"/>
  <c r="K122" i="110"/>
  <c r="Y457" i="109"/>
  <c r="Y3060" i="109"/>
  <c r="O129" i="110"/>
  <c r="O2400" i="109"/>
  <c r="T129" i="109"/>
  <c r="O1729" i="112"/>
  <c r="T2942" i="109"/>
  <c r="Q2626" i="112"/>
  <c r="Q3065" i="109"/>
  <c r="T392" i="109"/>
  <c r="Y3409" i="109"/>
  <c r="X3164" i="109"/>
  <c r="N2644" i="109"/>
  <c r="O602" i="112"/>
  <c r="Y4051" i="109"/>
  <c r="P4" i="112"/>
  <c r="T1993" i="109"/>
  <c r="K112" i="110"/>
  <c r="N2304" i="109"/>
  <c r="N752" i="112"/>
  <c r="N1770" i="112"/>
  <c r="S1345" i="109"/>
  <c r="X2279" i="109"/>
  <c r="Q442" i="109"/>
  <c r="Q2429" i="109"/>
  <c r="T93" i="109"/>
  <c r="S615" i="109"/>
  <c r="U655" i="109"/>
  <c r="U1720" i="109"/>
  <c r="V533" i="109"/>
  <c r="W1343" i="109"/>
  <c r="N932" i="109"/>
  <c r="P275" i="112"/>
  <c r="O536" i="112"/>
  <c r="Y4080" i="109"/>
  <c r="W1988" i="109"/>
  <c r="L107" i="110"/>
  <c r="L94" i="110"/>
  <c r="U3657" i="109"/>
  <c r="V418" i="109"/>
  <c r="O1484" i="109"/>
  <c r="R886" i="109"/>
  <c r="P3122" i="109"/>
  <c r="W889" i="109"/>
  <c r="Q531" i="109"/>
  <c r="R3387" i="109"/>
  <c r="P1280" i="112"/>
  <c r="N2697" i="109"/>
  <c r="W1355" i="109"/>
  <c r="R514" i="109"/>
  <c r="W97" i="109"/>
  <c r="V4263" i="109"/>
  <c r="Q1725" i="109"/>
  <c r="X3557" i="109"/>
  <c r="P1892" i="109"/>
  <c r="Q4106" i="109"/>
  <c r="Q2968" i="109"/>
  <c r="Q885" i="109"/>
  <c r="W3534" i="109"/>
  <c r="T1879" i="109"/>
  <c r="X1619" i="109"/>
  <c r="U111" i="110"/>
  <c r="V2375" i="109"/>
  <c r="N1218" i="109"/>
  <c r="O4154" i="109"/>
  <c r="X1190" i="109"/>
  <c r="X530" i="109"/>
  <c r="X1712" i="109"/>
  <c r="U867" i="109"/>
  <c r="N181" i="109"/>
  <c r="Y4304" i="109"/>
  <c r="X4068" i="109"/>
  <c r="P1668" i="109"/>
  <c r="R1322" i="109"/>
  <c r="W205" i="109"/>
  <c r="O2970" i="109"/>
  <c r="S1512" i="109"/>
  <c r="Q173" i="109"/>
  <c r="O2244" i="109"/>
  <c r="N1256" i="112"/>
  <c r="W752" i="109"/>
  <c r="V635" i="109"/>
  <c r="W24" i="109"/>
  <c r="W4100" i="109"/>
  <c r="N2459" i="112"/>
  <c r="S2841" i="109"/>
  <c r="O69" i="110"/>
  <c r="Q1314" i="109"/>
  <c r="S4053" i="109"/>
  <c r="U67" i="109"/>
  <c r="O3829" i="109"/>
  <c r="S61" i="110"/>
  <c r="S3163" i="109"/>
  <c r="N871" i="112"/>
  <c r="N2991" i="109"/>
  <c r="O1001" i="109"/>
  <c r="V1880" i="109"/>
  <c r="Y3106" i="109"/>
  <c r="U2382" i="109"/>
  <c r="X2267" i="109"/>
  <c r="W4227" i="109"/>
  <c r="Y3847" i="109"/>
  <c r="Q2239" i="112"/>
  <c r="S2679" i="109"/>
  <c r="Y465" i="109"/>
  <c r="N3903" i="109"/>
  <c r="U2239" i="109"/>
  <c r="U284" i="109"/>
  <c r="N439" i="109"/>
  <c r="X3394" i="109"/>
  <c r="N1508" i="112"/>
  <c r="U2472" i="109"/>
  <c r="X3913" i="109"/>
  <c r="P1868" i="109"/>
  <c r="W755" i="109"/>
  <c r="X285" i="109"/>
  <c r="X583" i="109"/>
  <c r="V3713" i="109"/>
  <c r="T1320" i="109"/>
  <c r="O3822" i="109"/>
  <c r="V4025" i="109"/>
  <c r="V4060" i="109"/>
  <c r="U2565" i="109"/>
  <c r="W1969" i="109"/>
  <c r="P280" i="112"/>
  <c r="N1729" i="112"/>
  <c r="P3558" i="109"/>
  <c r="Q2285" i="109"/>
  <c r="Q1566" i="109"/>
  <c r="Q3330" i="109"/>
  <c r="O1091" i="112"/>
  <c r="Q998" i="109"/>
  <c r="P3090" i="109"/>
  <c r="U2058" i="109"/>
  <c r="W1506" i="109"/>
  <c r="R686" i="112"/>
  <c r="Y276" i="109"/>
  <c r="R1689" i="109"/>
  <c r="V1705" i="109"/>
  <c r="X1960" i="109"/>
  <c r="Q153" i="112"/>
  <c r="X3091" i="109"/>
  <c r="T2360" i="109"/>
  <c r="P1993" i="109"/>
  <c r="T3446" i="109"/>
  <c r="O2177" i="112"/>
  <c r="Q3803" i="109"/>
  <c r="Q3" i="109"/>
  <c r="X1895" i="109"/>
  <c r="Q3752" i="109"/>
  <c r="Q3522" i="109"/>
  <c r="R2922" i="109"/>
  <c r="O2001" i="112"/>
  <c r="Y2735" i="109"/>
  <c r="N2606" i="109"/>
  <c r="P2783" i="109"/>
  <c r="V3893" i="109"/>
  <c r="U3560" i="109"/>
  <c r="T3702" i="109"/>
  <c r="Q1105" i="112"/>
  <c r="P1843" i="109"/>
  <c r="V1263" i="109"/>
  <c r="P1143" i="109"/>
  <c r="Q68" i="112"/>
  <c r="W4281" i="109"/>
  <c r="V2377" i="109"/>
  <c r="V2792" i="109"/>
  <c r="Q4040" i="109"/>
  <c r="N2951" i="109"/>
  <c r="T3864" i="109"/>
  <c r="K127" i="110"/>
  <c r="Z3579" i="109"/>
  <c r="S4147" i="109"/>
  <c r="Y2584" i="109"/>
  <c r="X3757" i="109"/>
  <c r="R2607" i="109"/>
  <c r="O102" i="109"/>
  <c r="R3898" i="109"/>
  <c r="N2382" i="109"/>
  <c r="W1291" i="109"/>
  <c r="Z664" i="109"/>
  <c r="O1975" i="109"/>
  <c r="Q2673" i="109"/>
  <c r="T1972" i="109"/>
  <c r="P538" i="109"/>
  <c r="O2055" i="109"/>
  <c r="P722" i="112"/>
  <c r="R1387" i="109"/>
  <c r="Z2120" i="109"/>
  <c r="X3491" i="109"/>
  <c r="X1351" i="109"/>
  <c r="Y3194" i="109"/>
  <c r="N98" i="109"/>
  <c r="T2765" i="109"/>
  <c r="X114" i="109"/>
  <c r="U3022" i="109"/>
  <c r="T3413" i="109"/>
  <c r="W588" i="109"/>
  <c r="R12" i="109"/>
  <c r="Y3001" i="109"/>
  <c r="W3768" i="109"/>
  <c r="W3730" i="109"/>
  <c r="W279" i="109"/>
  <c r="O2067" i="109"/>
  <c r="U1114" i="109"/>
  <c r="P157" i="112"/>
  <c r="X1252" i="109"/>
  <c r="O1177" i="109"/>
  <c r="Q1376" i="109"/>
  <c r="V525" i="109"/>
  <c r="N1724" i="109"/>
  <c r="T2088" i="109"/>
  <c r="U3677" i="109"/>
  <c r="N814" i="112"/>
  <c r="Q1130" i="109"/>
  <c r="O867" i="109"/>
  <c r="T772" i="109"/>
  <c r="P2729" i="109"/>
  <c r="V2021" i="109"/>
  <c r="P463" i="109"/>
  <c r="O603" i="109"/>
  <c r="R102" i="109"/>
  <c r="N2692" i="112"/>
  <c r="Q107" i="110"/>
  <c r="N972" i="112"/>
  <c r="X1654" i="109"/>
  <c r="P2944" i="109"/>
  <c r="O813" i="109"/>
  <c r="W1336" i="109"/>
  <c r="O782" i="109"/>
  <c r="R1956" i="109"/>
  <c r="Q3943" i="109"/>
  <c r="V2826" i="109"/>
  <c r="Y2402" i="109"/>
  <c r="S503" i="109"/>
  <c r="N298" i="112"/>
  <c r="T1897" i="109"/>
  <c r="P3939" i="109"/>
  <c r="U180" i="109"/>
  <c r="P1437" i="112"/>
  <c r="Q283" i="109"/>
  <c r="X3916" i="109"/>
  <c r="P3053" i="109"/>
  <c r="N3506" i="109"/>
  <c r="T3130" i="109"/>
  <c r="W750" i="109"/>
  <c r="Q1567" i="109"/>
  <c r="R4223" i="109"/>
  <c r="Y2675" i="109"/>
  <c r="Z2184" i="109"/>
  <c r="R1370" i="109"/>
  <c r="R673" i="112"/>
  <c r="T1645" i="109"/>
  <c r="N817" i="112"/>
  <c r="R995" i="109"/>
  <c r="Q244" i="109"/>
  <c r="X4110" i="109"/>
  <c r="M6" i="110"/>
  <c r="T4030" i="109"/>
  <c r="L48" i="110"/>
  <c r="X3838" i="109"/>
  <c r="P140" i="110"/>
  <c r="N1461" i="112"/>
  <c r="O1500" i="112"/>
  <c r="Q3090" i="109"/>
  <c r="O1297" i="109"/>
  <c r="P2349" i="109"/>
  <c r="P2631" i="109"/>
  <c r="V1330" i="109"/>
  <c r="Y2078" i="109"/>
  <c r="V2118" i="109"/>
  <c r="W1973" i="109"/>
  <c r="T3833" i="109"/>
  <c r="P979" i="109"/>
  <c r="Q2326" i="109"/>
  <c r="N168" i="109"/>
  <c r="N160" i="112"/>
  <c r="P3436" i="109"/>
  <c r="P2160" i="112"/>
  <c r="Q2358" i="109"/>
  <c r="R3551" i="109"/>
  <c r="T1725" i="109"/>
  <c r="M53" i="113"/>
  <c r="U1973" i="109"/>
  <c r="N2074" i="109"/>
  <c r="U1578" i="109"/>
  <c r="X4044" i="109"/>
  <c r="U2602" i="109"/>
  <c r="R881" i="109"/>
  <c r="S2957" i="109"/>
  <c r="N1541" i="109"/>
  <c r="N4144" i="109"/>
  <c r="T1952" i="109"/>
  <c r="R1111" i="109"/>
  <c r="R3401" i="109"/>
  <c r="U2082" i="109"/>
  <c r="S375" i="109"/>
  <c r="U4142" i="109"/>
  <c r="Z1040" i="109"/>
  <c r="Y4217" i="109"/>
  <c r="S4178" i="109"/>
  <c r="Y283" i="109"/>
  <c r="T2684" i="109"/>
  <c r="Y1659" i="109"/>
  <c r="N2784" i="109"/>
  <c r="R2609" i="109"/>
  <c r="R3359" i="109"/>
  <c r="N1613" i="109"/>
  <c r="X2616" i="109"/>
  <c r="Q561" i="112"/>
  <c r="W101" i="109"/>
  <c r="W2255" i="109"/>
  <c r="V1708" i="109"/>
  <c r="Q858" i="109"/>
  <c r="U3825" i="109"/>
  <c r="S3049" i="109"/>
  <c r="T556" i="109"/>
  <c r="V1837" i="109"/>
  <c r="Z1826" i="109"/>
  <c r="R3388" i="109"/>
  <c r="U2315" i="109"/>
  <c r="V4101" i="109"/>
  <c r="S2229" i="109"/>
  <c r="R3769" i="109"/>
  <c r="Q1703" i="109"/>
  <c r="N612" i="112"/>
  <c r="Q58" i="110"/>
  <c r="O1484" i="112"/>
  <c r="S957" i="109"/>
  <c r="S3129" i="109"/>
  <c r="X1270" i="109"/>
  <c r="Y1483" i="109"/>
  <c r="N2445" i="109"/>
  <c r="Y83" i="109"/>
  <c r="T1293" i="109"/>
  <c r="N3341" i="109"/>
  <c r="Q1847" i="109"/>
  <c r="R2360" i="109"/>
  <c r="Y3865" i="109"/>
  <c r="X3372" i="109"/>
  <c r="U2434" i="109"/>
  <c r="Y4167" i="109"/>
  <c r="O770" i="109"/>
  <c r="O759" i="109"/>
  <c r="R1276" i="109"/>
  <c r="W3076" i="109"/>
  <c r="U4264" i="109"/>
  <c r="R236" i="109"/>
  <c r="R3115" i="109"/>
  <c r="V76" i="109"/>
  <c r="T753" i="109"/>
  <c r="P942" i="112"/>
  <c r="N1208" i="109"/>
  <c r="M138" i="110"/>
  <c r="S1892" i="109"/>
  <c r="P2950" i="109"/>
  <c r="O1718" i="109"/>
  <c r="U38" i="109"/>
  <c r="R4292" i="109"/>
  <c r="O122" i="112"/>
  <c r="Y105" i="109"/>
  <c r="V1698" i="109"/>
  <c r="P2078" i="112"/>
  <c r="N4" i="109"/>
  <c r="T244" i="109"/>
  <c r="S4268" i="109"/>
  <c r="W2769" i="109"/>
  <c r="R3576" i="109"/>
  <c r="P748" i="109"/>
  <c r="U102" i="109"/>
  <c r="S1476" i="109"/>
  <c r="W2728" i="109"/>
  <c r="O244" i="109"/>
  <c r="O3209" i="109"/>
  <c r="R3840" i="109"/>
  <c r="O855" i="109"/>
  <c r="Z351" i="109"/>
  <c r="N39" i="109"/>
  <c r="N2988" i="109"/>
  <c r="O3298" i="109"/>
  <c r="R2790" i="109"/>
  <c r="S3783" i="109"/>
  <c r="X1230" i="109"/>
  <c r="O1101" i="112"/>
  <c r="Q3170" i="109"/>
  <c r="N4046" i="109"/>
  <c r="V4293" i="109"/>
  <c r="Y3854" i="109"/>
  <c r="Y1327" i="109"/>
  <c r="Y258" i="109"/>
  <c r="N1255" i="112"/>
  <c r="P4042" i="109"/>
  <c r="W4130" i="109"/>
  <c r="O1860" i="109"/>
  <c r="V2790" i="109"/>
  <c r="X1886" i="109"/>
  <c r="Y126" i="109"/>
  <c r="S3833" i="109"/>
  <c r="Q3422" i="109"/>
  <c r="Q1119" i="109"/>
  <c r="O2020" i="109"/>
  <c r="Y2957" i="109"/>
  <c r="P1565" i="109"/>
  <c r="R475" i="109"/>
  <c r="P229" i="109"/>
  <c r="Y1519" i="109"/>
  <c r="X4099" i="109"/>
  <c r="T2361" i="109"/>
  <c r="Q1267" i="112"/>
  <c r="W1841" i="109"/>
  <c r="S2247" i="109"/>
  <c r="J154" i="110"/>
  <c r="X2930" i="109"/>
  <c r="P2726" i="109"/>
  <c r="U994" i="109"/>
  <c r="N2025" i="112"/>
  <c r="V596" i="109"/>
  <c r="Y2066" i="109"/>
  <c r="K105" i="110"/>
  <c r="R2196" i="109"/>
  <c r="U2949" i="109"/>
  <c r="Y4147" i="109"/>
  <c r="O1525" i="109"/>
  <c r="S2361" i="109"/>
  <c r="T1568" i="109"/>
  <c r="X2078" i="109"/>
  <c r="X3076" i="109"/>
  <c r="V1689" i="109"/>
  <c r="T1331" i="109"/>
  <c r="U98" i="109"/>
  <c r="X1955" i="109"/>
  <c r="W1220" i="109"/>
  <c r="U33" i="109"/>
  <c r="X3409" i="109"/>
  <c r="S4071" i="109"/>
  <c r="Q271" i="109"/>
  <c r="V3714" i="109"/>
  <c r="N3846" i="109"/>
  <c r="Q2309" i="109"/>
  <c r="T3857" i="109"/>
  <c r="K121" i="110"/>
  <c r="R94" i="110"/>
  <c r="Q1507" i="109"/>
  <c r="Q1257" i="109"/>
  <c r="V2954" i="109"/>
  <c r="Y1109" i="109"/>
  <c r="W74" i="109"/>
  <c r="P644" i="109"/>
  <c r="S2465" i="109"/>
  <c r="R199" i="109"/>
  <c r="Q1732" i="109"/>
  <c r="X2372" i="109"/>
  <c r="X488" i="109"/>
  <c r="N641" i="112"/>
  <c r="Y3300" i="109"/>
  <c r="O5" i="110"/>
  <c r="X3030" i="109"/>
  <c r="O1211" i="112"/>
  <c r="Y451" i="109"/>
  <c r="V2782" i="109"/>
  <c r="V4186" i="109"/>
  <c r="Y231" i="109"/>
  <c r="X2745" i="109"/>
  <c r="O946" i="112"/>
  <c r="W36" i="109"/>
  <c r="Q1196" i="109"/>
  <c r="Q4265" i="109"/>
  <c r="U4078" i="109"/>
  <c r="V571" i="109"/>
  <c r="O39" i="110"/>
  <c r="N2659" i="109"/>
  <c r="T2945" i="109"/>
  <c r="X2236" i="109"/>
  <c r="Q1976" i="112"/>
  <c r="T1730" i="109"/>
  <c r="U3038" i="109"/>
  <c r="P1616" i="109"/>
  <c r="R3201" i="109"/>
  <c r="Q2115" i="112"/>
  <c r="U448" i="109"/>
  <c r="V3483" i="109"/>
  <c r="X1101" i="109"/>
  <c r="Y2266" i="109"/>
  <c r="P625" i="109"/>
  <c r="R154" i="110"/>
  <c r="R859" i="109"/>
  <c r="Y2570" i="109"/>
  <c r="U3436" i="109"/>
  <c r="T3897" i="109"/>
  <c r="O2761" i="109"/>
  <c r="Q2450" i="112"/>
  <c r="P759" i="112"/>
  <c r="P1430" i="112"/>
  <c r="S3551" i="109"/>
  <c r="X226" i="109"/>
  <c r="O1891" i="109"/>
  <c r="R3942" i="109"/>
  <c r="X2786" i="109"/>
  <c r="O4175" i="109"/>
  <c r="N3850" i="109"/>
  <c r="O1613" i="112"/>
  <c r="U1134" i="109"/>
  <c r="V557" i="109"/>
  <c r="U4287" i="109"/>
  <c r="P1384" i="112"/>
  <c r="S4151" i="109"/>
  <c r="U149" i="109"/>
  <c r="R3815" i="109"/>
  <c r="R2338" i="109"/>
  <c r="O1542" i="109"/>
  <c r="X2760" i="109"/>
  <c r="U2" i="110"/>
  <c r="N1252" i="112"/>
  <c r="W3383" i="109"/>
  <c r="O1737" i="109"/>
  <c r="N308" i="112"/>
  <c r="J45" i="110"/>
  <c r="U23" i="109"/>
  <c r="W2621" i="109"/>
  <c r="O2480" i="112"/>
  <c r="N1302" i="112"/>
  <c r="Q139" i="112"/>
  <c r="T2603" i="109"/>
  <c r="X2323" i="109"/>
  <c r="U1319" i="109"/>
  <c r="Y1708" i="109"/>
  <c r="U2202" i="109"/>
  <c r="T633" i="109"/>
  <c r="S2590" i="109"/>
  <c r="O3566" i="109"/>
  <c r="S102" i="110"/>
  <c r="U2024" i="109"/>
  <c r="R2243" i="109"/>
  <c r="U2397" i="109"/>
  <c r="P1293" i="109"/>
  <c r="T2568" i="109"/>
  <c r="O2336" i="112"/>
  <c r="W986" i="109"/>
  <c r="O924" i="112"/>
  <c r="Q1560" i="109"/>
  <c r="Y1837" i="109"/>
  <c r="P2479" i="112"/>
  <c r="P1853" i="109"/>
  <c r="W1829" i="109"/>
  <c r="S3838" i="109"/>
  <c r="Q4038" i="109"/>
  <c r="U3192" i="109"/>
  <c r="O147" i="109"/>
  <c r="T4018" i="109"/>
  <c r="P466" i="109"/>
  <c r="W1216" i="109"/>
  <c r="M64" i="110"/>
  <c r="U3344" i="109"/>
  <c r="T916" i="109"/>
  <c r="P1166" i="109"/>
  <c r="P227" i="109"/>
  <c r="W640" i="109"/>
  <c r="Y3659" i="109"/>
  <c r="S2057" i="109"/>
  <c r="P1052" i="112"/>
  <c r="O889" i="109"/>
  <c r="V3034" i="109"/>
  <c r="U2772" i="109"/>
  <c r="Q2822" i="109"/>
  <c r="P29" i="109"/>
  <c r="U183" i="109"/>
  <c r="P845" i="109"/>
  <c r="V1558" i="109"/>
  <c r="O3418" i="109"/>
  <c r="O3035" i="109"/>
  <c r="X2429" i="109"/>
  <c r="P1955" i="112"/>
  <c r="N377" i="109"/>
  <c r="V210" i="109"/>
  <c r="Q3707" i="109"/>
  <c r="Q432" i="109"/>
  <c r="R3148" i="109"/>
  <c r="N1740" i="109"/>
  <c r="V1366" i="109"/>
  <c r="X1900" i="109"/>
  <c r="S1738" i="109"/>
  <c r="X3110" i="109"/>
  <c r="Y3861" i="109"/>
  <c r="Y1936" i="109"/>
  <c r="L120" i="113"/>
  <c r="T3668" i="109"/>
  <c r="S1746" i="109"/>
  <c r="P2653" i="109"/>
  <c r="P3168" i="109"/>
  <c r="N136" i="109"/>
  <c r="S2958" i="109"/>
  <c r="W893" i="109"/>
  <c r="O1560" i="112"/>
  <c r="P2248" i="112"/>
  <c r="P2696" i="109"/>
  <c r="Z722" i="109"/>
  <c r="S759" i="109"/>
  <c r="S2569" i="109"/>
  <c r="P176" i="109"/>
  <c r="N3686" i="109"/>
  <c r="P2732" i="109"/>
  <c r="Q1466" i="112"/>
  <c r="N964" i="112"/>
  <c r="Q151" i="112"/>
  <c r="S1497" i="109"/>
  <c r="O3556" i="109"/>
  <c r="N3162" i="109"/>
  <c r="W2254" i="109"/>
  <c r="V828" i="109"/>
  <c r="Q3466" i="109"/>
  <c r="J172" i="110"/>
  <c r="P3752" i="109"/>
  <c r="T2086" i="109"/>
  <c r="T1219" i="109"/>
  <c r="Q3708" i="109"/>
  <c r="T2254" i="109"/>
  <c r="X2650" i="109"/>
  <c r="O962" i="112"/>
  <c r="M51" i="113"/>
  <c r="P3674" i="109"/>
  <c r="W2211" i="109"/>
  <c r="P2340" i="109"/>
  <c r="U3118" i="109"/>
  <c r="Y1619" i="109"/>
  <c r="S971" i="109"/>
  <c r="O2096" i="109"/>
  <c r="U3468" i="109"/>
  <c r="U2037" i="109"/>
  <c r="T2435" i="109"/>
  <c r="T2650" i="109"/>
  <c r="Z2533" i="109"/>
  <c r="Q2" i="110"/>
  <c r="R454" i="109"/>
  <c r="U1714" i="109"/>
  <c r="Q3809" i="109"/>
  <c r="O506" i="109"/>
  <c r="J162" i="110"/>
  <c r="J130" i="110"/>
  <c r="Q645" i="109"/>
  <c r="P1666" i="112"/>
  <c r="O2568" i="112"/>
  <c r="Z700" i="109"/>
  <c r="S763" i="109"/>
  <c r="W2215" i="109"/>
  <c r="Q277" i="109"/>
  <c r="Q970" i="109"/>
  <c r="T2635" i="109"/>
  <c r="Q3383" i="109"/>
  <c r="T2386" i="109"/>
  <c r="V1212" i="109"/>
  <c r="Y4242" i="109"/>
  <c r="T1639" i="109"/>
  <c r="X855" i="109"/>
  <c r="U4071" i="109"/>
  <c r="N889" i="109"/>
  <c r="U390" i="109"/>
  <c r="N3371" i="109"/>
  <c r="T531" i="109"/>
  <c r="X2812" i="109"/>
  <c r="P3893" i="109"/>
  <c r="U2989" i="109"/>
  <c r="V790" i="109"/>
  <c r="P1854" i="109"/>
  <c r="Q2394" i="112"/>
  <c r="P1190" i="109"/>
  <c r="R398" i="109"/>
  <c r="T3060" i="109"/>
  <c r="S3022" i="109"/>
  <c r="X3548" i="109"/>
  <c r="O1581" i="109"/>
  <c r="R1553" i="109"/>
  <c r="N2090" i="109"/>
  <c r="Z715" i="109"/>
  <c r="S3287" i="109"/>
  <c r="Q1222" i="112"/>
  <c r="Q794" i="112"/>
  <c r="Z1792" i="109"/>
  <c r="R819" i="109"/>
  <c r="X2278" i="109"/>
  <c r="O2598" i="109"/>
  <c r="W99" i="109"/>
  <c r="X64" i="109"/>
  <c r="P814" i="109"/>
  <c r="P1108" i="109"/>
  <c r="T3190" i="109"/>
  <c r="V278" i="109"/>
  <c r="X1250" i="109"/>
  <c r="R3197" i="109"/>
  <c r="Y4040" i="109"/>
  <c r="V2711" i="109"/>
  <c r="P986" i="112"/>
  <c r="P3488" i="109"/>
  <c r="T111" i="110"/>
  <c r="P1412" i="112"/>
  <c r="W1123" i="109"/>
  <c r="X2202" i="109"/>
  <c r="W2637" i="109"/>
  <c r="U2020" i="109"/>
  <c r="O1894" i="109"/>
  <c r="Q1414" i="112"/>
  <c r="R590" i="109"/>
  <c r="R2420" i="109"/>
  <c r="T2732" i="109"/>
  <c r="V494" i="109"/>
  <c r="U1862" i="109"/>
  <c r="O1590" i="109"/>
  <c r="X2338" i="109"/>
  <c r="Z299" i="109"/>
  <c r="O955" i="112"/>
  <c r="Q13" i="112"/>
  <c r="U463" i="109"/>
  <c r="Q2255" i="109"/>
  <c r="O4174" i="109"/>
  <c r="N3191" i="109"/>
  <c r="U3210" i="109"/>
  <c r="N2622" i="109"/>
  <c r="Y114" i="109"/>
  <c r="Q2710" i="109"/>
  <c r="O198" i="109"/>
  <c r="Y3882" i="109"/>
  <c r="O3567" i="109"/>
  <c r="U3108" i="109"/>
  <c r="O483" i="112"/>
  <c r="P971" i="109"/>
  <c r="W2023" i="109"/>
  <c r="Q336" i="112"/>
  <c r="S4098" i="109"/>
  <c r="U3479" i="109"/>
  <c r="S1569" i="109"/>
  <c r="Q2394" i="109"/>
  <c r="W4017" i="109"/>
  <c r="R2725" i="112"/>
  <c r="T2379" i="109"/>
  <c r="V2820" i="109"/>
  <c r="K5" i="110"/>
  <c r="Y1660" i="109"/>
  <c r="S2310" i="109"/>
  <c r="O1354" i="109"/>
  <c r="W3766" i="109"/>
  <c r="S2298" i="109"/>
  <c r="W4157" i="109"/>
  <c r="W158" i="109"/>
  <c r="S1735" i="109"/>
  <c r="T2429" i="109"/>
  <c r="R4286" i="109"/>
  <c r="P856" i="109"/>
  <c r="N3512" i="109"/>
  <c r="T175" i="109"/>
  <c r="Y241" i="109"/>
  <c r="P3686" i="109"/>
  <c r="S1361" i="109"/>
  <c r="V808" i="109"/>
  <c r="P830" i="112"/>
  <c r="Q34" i="110"/>
  <c r="W2625" i="109"/>
  <c r="S123" i="110"/>
  <c r="N567" i="109"/>
  <c r="N1726" i="112"/>
  <c r="N1005" i="112"/>
  <c r="O2006" i="112"/>
  <c r="N79" i="109"/>
  <c r="X1122" i="109"/>
  <c r="U2483" i="109"/>
  <c r="V2035" i="109"/>
  <c r="Z1390" i="109"/>
  <c r="U3309" i="109"/>
  <c r="O732" i="112"/>
  <c r="W3826" i="109"/>
  <c r="S1251" i="109"/>
  <c r="Q3759" i="109"/>
  <c r="X3376" i="109"/>
  <c r="J65" i="110"/>
  <c r="U2226" i="109"/>
  <c r="W64" i="109"/>
  <c r="O2004" i="112"/>
  <c r="R3411" i="109"/>
  <c r="R2227" i="109"/>
  <c r="R2052" i="112"/>
  <c r="W2450" i="109"/>
  <c r="R506" i="109"/>
  <c r="P387" i="109"/>
  <c r="N2622" i="112"/>
  <c r="Q2971" i="109"/>
  <c r="V2812" i="109"/>
  <c r="T4139" i="109"/>
  <c r="Z341" i="109"/>
  <c r="P2432" i="109"/>
  <c r="V3036" i="109"/>
  <c r="N2773" i="109"/>
  <c r="Y3802" i="109"/>
  <c r="S4164" i="109"/>
  <c r="N2456" i="112"/>
  <c r="R879" i="109"/>
  <c r="Y3499" i="109"/>
  <c r="W90" i="109"/>
  <c r="O3733" i="109"/>
  <c r="Y4259" i="109"/>
  <c r="P1001" i="109"/>
  <c r="O988" i="112"/>
  <c r="W3841" i="109"/>
  <c r="X4177" i="109"/>
  <c r="Y1117" i="109"/>
  <c r="S3303" i="109"/>
  <c r="Q2006" i="112"/>
  <c r="X1838" i="109"/>
  <c r="P2278" i="109"/>
  <c r="R621" i="109"/>
  <c r="S1283" i="109"/>
  <c r="O749" i="109"/>
  <c r="O1908" i="109"/>
  <c r="U1310" i="109"/>
  <c r="R129" i="109"/>
  <c r="R1003" i="109"/>
  <c r="Y877" i="109"/>
  <c r="M168" i="110"/>
  <c r="O2057" i="109"/>
  <c r="O639" i="109"/>
  <c r="U4049" i="109"/>
  <c r="T584" i="109"/>
  <c r="W1683" i="109"/>
  <c r="Y938" i="109"/>
  <c r="V3839" i="109"/>
  <c r="T4051" i="109"/>
  <c r="U4121" i="109"/>
  <c r="T1555" i="109"/>
  <c r="R2822" i="109"/>
  <c r="Y2682" i="109"/>
  <c r="Y3319" i="109"/>
  <c r="U460" i="109"/>
  <c r="W3291" i="109"/>
  <c r="T2472" i="109"/>
  <c r="T1279" i="109"/>
  <c r="V4051" i="109"/>
  <c r="S1992" i="109"/>
  <c r="S39" i="109"/>
  <c r="U3891" i="109"/>
  <c r="Q4124" i="109"/>
  <c r="N2940" i="109"/>
  <c r="P1231" i="109"/>
  <c r="Y3103" i="109"/>
  <c r="X3332" i="109"/>
  <c r="N1603" i="109"/>
  <c r="N2601" i="109"/>
  <c r="V2628" i="109"/>
  <c r="O2664" i="109"/>
  <c r="Y3018" i="109"/>
  <c r="R2575" i="109"/>
  <c r="V818" i="109"/>
  <c r="Y1284" i="109"/>
  <c r="U1124" i="109"/>
  <c r="Q1841" i="109"/>
  <c r="O81" i="110"/>
  <c r="N185" i="112"/>
  <c r="P2339" i="112"/>
  <c r="N718" i="112"/>
  <c r="T533" i="109"/>
  <c r="X195" i="109"/>
  <c r="Q1041" i="112"/>
  <c r="N4101" i="109"/>
  <c r="V2654" i="109"/>
  <c r="X2736" i="109"/>
  <c r="N813" i="109"/>
  <c r="P384" i="109"/>
  <c r="X844" i="109"/>
  <c r="U2765" i="109"/>
  <c r="Q409" i="112"/>
  <c r="U32" i="110"/>
  <c r="O1467" i="112"/>
  <c r="N1949" i="109"/>
  <c r="S1546" i="109"/>
  <c r="Z690" i="109"/>
  <c r="Y4185" i="109"/>
  <c r="N2623" i="109"/>
  <c r="O75" i="109"/>
  <c r="O1061" i="112"/>
  <c r="N1607" i="109"/>
  <c r="N547" i="112"/>
  <c r="W2562" i="109"/>
  <c r="Q2038" i="109"/>
  <c r="W3780" i="109"/>
  <c r="N3101" i="109"/>
  <c r="S1324" i="109"/>
  <c r="R624" i="109"/>
  <c r="S2681" i="109"/>
  <c r="X259" i="109"/>
  <c r="V2452" i="109"/>
  <c r="R1473" i="109"/>
  <c r="U4133" i="109"/>
  <c r="W49" i="109"/>
  <c r="S3400" i="109"/>
  <c r="Q129" i="109"/>
  <c r="W1244" i="109"/>
  <c r="Z1032" i="109"/>
  <c r="N1658" i="109"/>
  <c r="O2780" i="109"/>
  <c r="T2572" i="109"/>
  <c r="N905" i="109"/>
  <c r="L61" i="113"/>
  <c r="Y3422" i="109"/>
  <c r="L35" i="110"/>
  <c r="S1480" i="109"/>
  <c r="O1757" i="112"/>
  <c r="N3149" i="109"/>
  <c r="U1951" i="109"/>
  <c r="Q2419" i="109"/>
  <c r="Z311" i="109"/>
  <c r="N108" i="110"/>
  <c r="R3505" i="109"/>
  <c r="W1310" i="109"/>
  <c r="N2160" i="112"/>
  <c r="P1161" i="112"/>
  <c r="O335" i="112"/>
  <c r="T1298" i="109"/>
  <c r="T3934" i="109"/>
  <c r="U2946" i="109"/>
  <c r="R3565" i="109"/>
  <c r="Y2084" i="109"/>
  <c r="P2302" i="112"/>
  <c r="Y2599" i="109"/>
  <c r="P453" i="109"/>
  <c r="Z3969" i="109"/>
  <c r="X3320" i="109"/>
  <c r="N1512" i="109"/>
  <c r="P178" i="109"/>
  <c r="P2306" i="112"/>
  <c r="P940" i="109"/>
  <c r="U269" i="109"/>
  <c r="Q1136" i="109"/>
  <c r="V2376" i="109"/>
  <c r="W2584" i="109"/>
  <c r="W3702" i="109"/>
  <c r="Q2198" i="109"/>
  <c r="W3338" i="109"/>
  <c r="N3140" i="109"/>
  <c r="X735" i="109"/>
  <c r="V3906" i="109"/>
  <c r="Q3073" i="109"/>
  <c r="S3502" i="109"/>
  <c r="T799" i="109"/>
  <c r="N1326" i="109"/>
  <c r="O254" i="109"/>
  <c r="O3191" i="109"/>
  <c r="P1842" i="109"/>
  <c r="T1886" i="109"/>
  <c r="X2198" i="109"/>
  <c r="N34" i="112"/>
  <c r="O2002" i="112"/>
  <c r="X1008" i="109"/>
  <c r="O136" i="109"/>
  <c r="P3694" i="109"/>
  <c r="Q4047" i="109"/>
  <c r="L77" i="110"/>
  <c r="U3926" i="109"/>
  <c r="Y2283" i="109"/>
  <c r="N3105" i="109"/>
  <c r="N1464" i="109"/>
  <c r="N769" i="109"/>
  <c r="V2046" i="109"/>
  <c r="Y4120" i="109"/>
  <c r="P236" i="109"/>
  <c r="Y448" i="109"/>
  <c r="N4238" i="109"/>
  <c r="U2390" i="109"/>
  <c r="O923" i="112"/>
  <c r="R2200" i="109"/>
  <c r="Y1248" i="109"/>
  <c r="T615" i="109"/>
  <c r="V493" i="109"/>
  <c r="P138" i="109"/>
  <c r="W2266" i="109"/>
  <c r="T3545" i="109"/>
  <c r="T1558" i="109"/>
  <c r="N1850" i="109"/>
  <c r="R986" i="109"/>
  <c r="S2480" i="109"/>
  <c r="R37" i="110"/>
  <c r="O7" i="110"/>
  <c r="T999" i="109"/>
  <c r="N3757" i="109"/>
  <c r="S1334" i="109"/>
  <c r="P3833" i="109"/>
  <c r="Q636" i="109"/>
  <c r="V3341" i="109"/>
  <c r="R17" i="110"/>
  <c r="Y2757" i="109"/>
  <c r="T1519" i="109"/>
  <c r="X3679" i="109"/>
  <c r="P255" i="109"/>
  <c r="W148" i="109"/>
  <c r="Y1276" i="109"/>
  <c r="O1154" i="112"/>
  <c r="N798" i="109"/>
  <c r="U3007" i="109"/>
  <c r="R194" i="109"/>
  <c r="S1235" i="109"/>
  <c r="O3535" i="109"/>
  <c r="O4176" i="109"/>
  <c r="W1005" i="109"/>
  <c r="P3509" i="109"/>
  <c r="Q4250" i="109"/>
  <c r="W2237" i="109"/>
  <c r="N1200" i="109"/>
  <c r="Y1297" i="109"/>
  <c r="Q3901" i="109"/>
  <c r="V1863" i="109"/>
  <c r="Y3547" i="109"/>
  <c r="T1186" i="109"/>
  <c r="P1677" i="112"/>
  <c r="O1028" i="112"/>
  <c r="Y3562" i="109"/>
  <c r="N536" i="109"/>
  <c r="V3069" i="109"/>
  <c r="Y2215" i="109"/>
  <c r="T62" i="109"/>
  <c r="Q45" i="112"/>
  <c r="O1725" i="109"/>
  <c r="Y165" i="109"/>
  <c r="Y1351" i="109"/>
  <c r="W219" i="109"/>
  <c r="P2804" i="109"/>
  <c r="R18" i="110"/>
  <c r="P1642" i="109"/>
  <c r="N1413" i="112"/>
  <c r="Q4194" i="109"/>
  <c r="X1151" i="109"/>
  <c r="O3000" i="109"/>
  <c r="O4076" i="109"/>
  <c r="Y3040" i="109"/>
  <c r="N2001" i="112"/>
  <c r="W2567" i="109"/>
  <c r="R3722" i="109"/>
  <c r="N228" i="109"/>
  <c r="W2269" i="109"/>
  <c r="Q2089" i="112"/>
  <c r="W3850" i="109"/>
  <c r="T3018" i="109"/>
  <c r="V3130" i="109"/>
  <c r="N2361" i="109"/>
  <c r="Q2600" i="112"/>
  <c r="U2468" i="109"/>
  <c r="Z3630" i="109"/>
  <c r="Y2227" i="109"/>
  <c r="V897" i="109"/>
  <c r="W4125" i="109"/>
  <c r="N2674" i="112"/>
  <c r="Y2638" i="109"/>
  <c r="N839" i="112"/>
  <c r="X2024" i="109"/>
  <c r="R795" i="109"/>
  <c r="U22" i="109"/>
  <c r="Y529" i="109"/>
  <c r="V2799" i="109"/>
  <c r="R3670" i="109"/>
  <c r="Q2782" i="109"/>
  <c r="S10" i="109"/>
  <c r="N3331" i="109"/>
  <c r="R4112" i="109"/>
  <c r="O156" i="110"/>
  <c r="Q808" i="112"/>
  <c r="R1685" i="109"/>
  <c r="Z2874" i="109"/>
  <c r="X834" i="109"/>
  <c r="Y1381" i="109"/>
  <c r="Q3456" i="109"/>
  <c r="R29" i="109"/>
  <c r="X1747" i="109"/>
  <c r="O3769" i="109"/>
  <c r="P183" i="109"/>
  <c r="U3752" i="109"/>
  <c r="W3348" i="109"/>
  <c r="P765" i="112"/>
  <c r="N427" i="109"/>
  <c r="X2587" i="109"/>
  <c r="X418" i="109"/>
  <c r="P1954" i="109"/>
  <c r="X2942" i="109"/>
  <c r="T1611" i="109"/>
  <c r="R4072" i="109"/>
  <c r="X1522" i="109"/>
  <c r="X1951" i="109"/>
  <c r="P1474" i="112"/>
  <c r="N1150" i="109"/>
  <c r="T944" i="109"/>
  <c r="S3776" i="109"/>
  <c r="O2099" i="109"/>
  <c r="R110" i="109"/>
  <c r="X1232" i="109"/>
  <c r="Q3514" i="109"/>
  <c r="Z2190" i="109"/>
  <c r="P2033" i="109"/>
  <c r="V3213" i="109"/>
  <c r="R166" i="109"/>
  <c r="Q3573" i="109"/>
  <c r="R4263" i="109"/>
  <c r="X1569" i="109"/>
  <c r="V169" i="109"/>
  <c r="U1339" i="109"/>
  <c r="Q991" i="112"/>
  <c r="P1544" i="112"/>
  <c r="N1627" i="112"/>
  <c r="N704" i="112"/>
  <c r="W3727" i="109"/>
  <c r="R272" i="109"/>
  <c r="W911" i="109"/>
  <c r="X1205" i="109"/>
  <c r="R4092" i="109"/>
  <c r="P2699" i="109"/>
  <c r="O886" i="109"/>
  <c r="Y4067" i="109"/>
  <c r="S2628" i="109"/>
  <c r="M107" i="110"/>
  <c r="T3380" i="109"/>
  <c r="W4105" i="109"/>
  <c r="X3809" i="109"/>
  <c r="R3787" i="109"/>
  <c r="T437" i="109"/>
  <c r="S2560" i="109"/>
  <c r="R2657" i="109"/>
  <c r="W2764" i="109"/>
  <c r="P2718" i="109"/>
  <c r="V2291" i="109"/>
  <c r="T2428" i="109"/>
  <c r="R387" i="109"/>
  <c r="N4306" i="109"/>
  <c r="Y474" i="109"/>
  <c r="P2698" i="112"/>
  <c r="V398" i="109"/>
  <c r="Y3055" i="109"/>
  <c r="U767" i="109"/>
  <c r="P3779" i="109"/>
  <c r="V4269" i="109"/>
  <c r="Z1791" i="109"/>
  <c r="T372" i="109"/>
  <c r="O563" i="109"/>
  <c r="S4289" i="109"/>
  <c r="Y3786" i="109"/>
  <c r="Z3585" i="109"/>
  <c r="P2022" i="112"/>
  <c r="N3567" i="109"/>
  <c r="R668" i="112"/>
  <c r="N1195" i="109"/>
  <c r="Y4228" i="109"/>
  <c r="S2839" i="109"/>
  <c r="S541" i="109"/>
  <c r="N810" i="109"/>
  <c r="N2346" i="109"/>
  <c r="W533" i="109"/>
  <c r="O2051" i="109"/>
  <c r="Y2933" i="109"/>
  <c r="T131" i="109"/>
  <c r="U4030" i="109"/>
  <c r="Q152" i="109"/>
  <c r="S3048" i="109"/>
  <c r="X1275" i="109"/>
  <c r="U2618" i="109"/>
  <c r="R229" i="109"/>
  <c r="W12" i="109"/>
  <c r="R194" i="112"/>
  <c r="U1111" i="109"/>
  <c r="J41" i="110"/>
  <c r="T110" i="109"/>
  <c r="N175" i="109"/>
  <c r="O3836" i="109"/>
  <c r="T1181" i="109"/>
  <c r="W178" i="109"/>
  <c r="N3723" i="109"/>
  <c r="Q1348" i="109"/>
  <c r="Q148" i="109"/>
  <c r="S2611" i="109"/>
  <c r="X3468" i="109"/>
  <c r="Q2066" i="109"/>
  <c r="X4132" i="109"/>
  <c r="S1471" i="109"/>
  <c r="S1593" i="109"/>
  <c r="R3177" i="109"/>
  <c r="S2840" i="109"/>
  <c r="Q37" i="110"/>
  <c r="Y3131" i="109"/>
  <c r="Y3852" i="109"/>
  <c r="R1113" i="112"/>
  <c r="T1689" i="109"/>
  <c r="Q615" i="112"/>
  <c r="U3694" i="109"/>
  <c r="J13" i="110"/>
  <c r="T2700" i="109"/>
  <c r="P70" i="109"/>
  <c r="T1565" i="109"/>
  <c r="X3364" i="109"/>
  <c r="U1198" i="109"/>
  <c r="W72" i="109"/>
  <c r="N985" i="109"/>
  <c r="P1592" i="109"/>
  <c r="Z326" i="109"/>
  <c r="W2811" i="109"/>
  <c r="N2438" i="109"/>
  <c r="W1222" i="109"/>
  <c r="P122" i="110"/>
  <c r="Y183" i="109"/>
  <c r="Q3171" i="109"/>
  <c r="O162" i="109"/>
  <c r="W422" i="109"/>
  <c r="T252" i="109"/>
  <c r="T1599" i="109"/>
  <c r="Y1154" i="109"/>
  <c r="P1362" i="109"/>
  <c r="O2966" i="109"/>
  <c r="N828" i="112"/>
  <c r="N971" i="112"/>
  <c r="W3317" i="109"/>
  <c r="Q2361" i="109"/>
  <c r="Q1633" i="112"/>
  <c r="P1614" i="112"/>
  <c r="K132" i="113"/>
  <c r="V1136" i="109"/>
  <c r="P2390" i="112"/>
  <c r="N2445" i="112"/>
  <c r="S2301" i="109"/>
  <c r="K125" i="110"/>
  <c r="T217" i="109"/>
  <c r="X3060" i="109"/>
  <c r="W3748" i="109"/>
  <c r="W2756" i="109"/>
  <c r="T2257" i="109"/>
  <c r="W630" i="109"/>
  <c r="P294" i="112"/>
  <c r="O799" i="112"/>
  <c r="V861" i="109"/>
  <c r="T2118" i="109"/>
  <c r="Q2410" i="109"/>
  <c r="M2" i="113"/>
  <c r="N4152" i="109"/>
  <c r="S2676" i="109"/>
  <c r="Q496" i="109"/>
  <c r="O215" i="109"/>
  <c r="P2784" i="109"/>
  <c r="V1169" i="109"/>
  <c r="W2422" i="109"/>
  <c r="Y4078" i="109"/>
  <c r="X1361" i="109"/>
  <c r="Y1502" i="109"/>
  <c r="P314" i="112"/>
  <c r="O474" i="109"/>
  <c r="X162" i="109"/>
  <c r="T564" i="109"/>
  <c r="Y2597" i="109"/>
  <c r="Q715" i="112"/>
  <c r="S388" i="109"/>
  <c r="U2972" i="109"/>
  <c r="P107" i="110"/>
  <c r="P1740" i="109"/>
  <c r="Y1722" i="109"/>
  <c r="P2434" i="112"/>
  <c r="X4066" i="109"/>
  <c r="V3925" i="109"/>
  <c r="W3497" i="109"/>
  <c r="K6" i="110"/>
  <c r="S996" i="109"/>
  <c r="L177" i="113"/>
  <c r="S751" i="109"/>
  <c r="S130" i="110"/>
  <c r="W167" i="109"/>
  <c r="V2646" i="109"/>
  <c r="O1111" i="109"/>
  <c r="Q75" i="109"/>
  <c r="N594" i="112"/>
  <c r="X1953" i="109"/>
  <c r="V3015" i="109"/>
  <c r="R756" i="109"/>
  <c r="O216" i="109"/>
  <c r="S3754" i="109"/>
  <c r="N2034" i="109"/>
  <c r="S386" i="109"/>
  <c r="U3798" i="109"/>
  <c r="P448" i="109"/>
  <c r="Q2760" i="109"/>
  <c r="W3168" i="109"/>
  <c r="X1934" i="109"/>
  <c r="R4023" i="109"/>
  <c r="R150" i="110"/>
  <c r="P37" i="109"/>
  <c r="W400" i="109"/>
  <c r="U2222" i="109"/>
  <c r="O3204" i="109"/>
  <c r="W1686" i="109"/>
  <c r="M33" i="110"/>
  <c r="U1201" i="109"/>
  <c r="W3739" i="109"/>
  <c r="X1293" i="109"/>
  <c r="X895" i="109"/>
  <c r="R3771" i="109"/>
  <c r="S1129" i="109"/>
  <c r="P2657" i="109"/>
  <c r="W596" i="109"/>
  <c r="N760" i="109"/>
  <c r="P937" i="109"/>
  <c r="Q1619" i="109"/>
  <c r="R3494" i="109"/>
  <c r="U1580" i="109"/>
  <c r="S1856" i="109"/>
  <c r="X2957" i="109"/>
  <c r="N3342" i="109"/>
  <c r="T1540" i="109"/>
  <c r="V1879" i="109"/>
  <c r="Q46" i="110"/>
  <c r="O791" i="109"/>
  <c r="V521" i="109"/>
  <c r="W2726" i="109"/>
  <c r="N3920" i="109"/>
  <c r="P3308" i="109"/>
  <c r="Y3334" i="109"/>
  <c r="T1982" i="109"/>
  <c r="Q613" i="109"/>
  <c r="S2436" i="109"/>
  <c r="R910" i="112"/>
  <c r="X3403" i="109"/>
  <c r="P914" i="109"/>
  <c r="T446" i="109"/>
  <c r="O1453" i="112"/>
  <c r="Y1114" i="109"/>
  <c r="V2251" i="109"/>
  <c r="T858" i="109"/>
  <c r="Q3780" i="109"/>
  <c r="R141" i="109"/>
  <c r="U18" i="110"/>
  <c r="Q564" i="109"/>
  <c r="X2611" i="109"/>
  <c r="S873" i="109"/>
  <c r="K32" i="110"/>
  <c r="V1845" i="109"/>
  <c r="X4053" i="109"/>
  <c r="P4145" i="109"/>
  <c r="W4260" i="109"/>
  <c r="X3161" i="109"/>
  <c r="N572" i="112"/>
  <c r="X2641" i="109"/>
  <c r="U88" i="109"/>
  <c r="V1271" i="109"/>
  <c r="Y1146" i="109"/>
  <c r="V3831" i="109"/>
  <c r="S816" i="109"/>
  <c r="W2238" i="109"/>
  <c r="O1497" i="112"/>
  <c r="Q28" i="112"/>
  <c r="R459" i="109"/>
  <c r="S3848" i="109"/>
  <c r="N432" i="109"/>
  <c r="P1899" i="112"/>
  <c r="O1954" i="109"/>
  <c r="N2848" i="109"/>
  <c r="W1342" i="109"/>
  <c r="P1708" i="109"/>
  <c r="Y2659" i="109"/>
  <c r="W3477" i="109"/>
  <c r="Y36" i="109"/>
  <c r="T3017" i="109"/>
  <c r="Y1334" i="109"/>
  <c r="T3040" i="109"/>
  <c r="V4088" i="109"/>
  <c r="W3327" i="109"/>
  <c r="P2373" i="112"/>
  <c r="N2757" i="109"/>
  <c r="R4098" i="109"/>
  <c r="L144" i="113"/>
  <c r="Q2234" i="109"/>
  <c r="Y3448" i="109"/>
  <c r="K18" i="110"/>
  <c r="R1229" i="109"/>
  <c r="P4096" i="109"/>
  <c r="N1997" i="112"/>
  <c r="S2736" i="109"/>
  <c r="V3453" i="109"/>
  <c r="Y4306" i="109"/>
  <c r="R813" i="109"/>
  <c r="V1511" i="109"/>
  <c r="Q1903" i="112"/>
  <c r="R373" i="109"/>
  <c r="S1657" i="109"/>
  <c r="P2397" i="112"/>
  <c r="R2373" i="109"/>
  <c r="V51" i="109"/>
  <c r="R585" i="109"/>
  <c r="N1829" i="109"/>
  <c r="U2992" i="109"/>
  <c r="Q3850" i="109"/>
  <c r="U1588" i="109"/>
  <c r="O173" i="109"/>
  <c r="X1375" i="109"/>
  <c r="X959" i="109"/>
  <c r="T2813" i="109"/>
  <c r="S3852" i="109"/>
  <c r="N4209" i="109"/>
  <c r="N3022" i="109"/>
  <c r="O1848" i="112"/>
  <c r="W3729" i="109"/>
  <c r="N1576" i="109"/>
  <c r="R2075" i="109"/>
  <c r="X3529" i="109"/>
  <c r="P3413" i="109"/>
  <c r="W3483" i="109"/>
  <c r="R3104" i="109"/>
  <c r="Z4359" i="109"/>
  <c r="V3891" i="109"/>
  <c r="W3706" i="109"/>
  <c r="P1245" i="109"/>
  <c r="O993" i="109"/>
  <c r="T2338" i="109"/>
  <c r="P2416" i="109"/>
  <c r="P656" i="109"/>
  <c r="P176" i="112"/>
  <c r="T3159" i="109"/>
  <c r="T2616" i="109"/>
  <c r="R182" i="109"/>
  <c r="P2676" i="112"/>
  <c r="N3773" i="109"/>
  <c r="P1327" i="109"/>
  <c r="N832" i="112"/>
  <c r="P135" i="109"/>
  <c r="T262" i="109"/>
  <c r="R3017" i="109"/>
  <c r="N449" i="109"/>
  <c r="W636" i="109"/>
  <c r="U1509" i="109"/>
  <c r="U1204" i="109"/>
  <c r="Q3322" i="109"/>
  <c r="S3411" i="109"/>
  <c r="P1670" i="109"/>
  <c r="S261" i="109"/>
  <c r="W536" i="109"/>
  <c r="V3307" i="109"/>
  <c r="S3778" i="109"/>
  <c r="N847" i="112"/>
  <c r="Q967" i="109"/>
  <c r="U1215" i="109"/>
  <c r="T2240" i="109"/>
  <c r="R1146" i="109"/>
  <c r="V1731" i="109"/>
  <c r="P836" i="109"/>
  <c r="Q175" i="112"/>
  <c r="T2457" i="109"/>
  <c r="O394" i="109"/>
  <c r="V1838" i="109"/>
  <c r="X1227" i="109"/>
  <c r="U2815" i="109"/>
  <c r="Y2273" i="109"/>
  <c r="P2411" i="112"/>
  <c r="N1023" i="109"/>
  <c r="Q1195" i="112"/>
  <c r="Q4296" i="109"/>
  <c r="Q3205" i="109"/>
  <c r="W1374" i="109"/>
  <c r="T1911" i="109"/>
  <c r="P3054" i="109"/>
  <c r="Q2595" i="109"/>
  <c r="S30" i="109"/>
  <c r="S2075" i="109"/>
  <c r="P3531" i="109"/>
  <c r="Y600" i="109"/>
  <c r="N1733" i="109"/>
  <c r="M162" i="113"/>
  <c r="T3105" i="109"/>
  <c r="W3876" i="109"/>
  <c r="Q1742" i="109"/>
  <c r="V2438" i="109"/>
  <c r="Q64" i="110"/>
  <c r="R1863" i="109"/>
  <c r="V2767" i="109"/>
  <c r="P1429" i="112"/>
  <c r="S4176" i="109"/>
  <c r="W4285" i="109"/>
  <c r="U2687" i="109"/>
  <c r="K91" i="113"/>
  <c r="W1926" i="109"/>
  <c r="Q1539" i="109"/>
  <c r="X996" i="109"/>
  <c r="Q4292" i="109"/>
  <c r="Q2999" i="109"/>
  <c r="V1936" i="109"/>
  <c r="P549" i="112"/>
  <c r="P33" i="109"/>
  <c r="S2276" i="109"/>
  <c r="T1520" i="109"/>
  <c r="T143" i="109"/>
  <c r="V3560" i="109"/>
  <c r="T10" i="109"/>
  <c r="U3124" i="109"/>
  <c r="O1633" i="112"/>
  <c r="N2677" i="109"/>
  <c r="P166" i="109"/>
  <c r="S1265" i="109"/>
  <c r="Y805" i="109"/>
  <c r="Q2670" i="109"/>
  <c r="Q3502" i="109"/>
  <c r="N1370" i="109"/>
  <c r="S4252" i="109"/>
  <c r="W3541" i="109"/>
  <c r="S4152" i="109"/>
  <c r="V2304" i="109"/>
  <c r="W3052" i="109"/>
  <c r="P1388" i="109"/>
  <c r="O2431" i="109"/>
  <c r="N71" i="109"/>
  <c r="Y1287" i="109"/>
  <c r="L52" i="113"/>
  <c r="T632" i="109"/>
  <c r="R905" i="109"/>
  <c r="R43" i="110"/>
  <c r="N54" i="109"/>
  <c r="P2020" i="109"/>
  <c r="L124" i="110"/>
  <c r="W2830" i="109"/>
  <c r="V2643" i="109"/>
  <c r="N1945" i="109"/>
  <c r="O645" i="109"/>
  <c r="Y3179" i="109"/>
  <c r="Y618" i="109"/>
  <c r="U3550" i="109"/>
  <c r="P2344" i="109"/>
  <c r="N48" i="110"/>
  <c r="N1932" i="109"/>
  <c r="U1990" i="109"/>
  <c r="T4118" i="109"/>
  <c r="Y4123" i="109"/>
  <c r="Q3081" i="109"/>
  <c r="P3826" i="109"/>
  <c r="P3345" i="109"/>
  <c r="N1271" i="109"/>
  <c r="U2361" i="109"/>
  <c r="Y3680" i="109"/>
  <c r="U3748" i="109"/>
  <c r="S3723" i="109"/>
  <c r="T4046" i="109"/>
  <c r="T2107" i="109"/>
  <c r="T1377" i="109"/>
  <c r="T508" i="109"/>
  <c r="O2578" i="112"/>
  <c r="S3533" i="109"/>
  <c r="S1631" i="109"/>
  <c r="Q1176" i="109"/>
  <c r="P652" i="109"/>
  <c r="N299" i="112"/>
  <c r="M170" i="113"/>
  <c r="W2430" i="109"/>
  <c r="O1747" i="112"/>
  <c r="Y400" i="109"/>
  <c r="X892" i="109"/>
  <c r="R540" i="109"/>
  <c r="N122" i="109"/>
  <c r="O2425" i="109"/>
  <c r="S2425" i="109"/>
  <c r="P1470" i="109"/>
  <c r="X485" i="109"/>
  <c r="U232" i="109"/>
  <c r="S602" i="109"/>
  <c r="O2682" i="109"/>
  <c r="W3668" i="109"/>
  <c r="Q982" i="112"/>
  <c r="W3430" i="109"/>
  <c r="Y2102" i="109"/>
  <c r="X3165" i="109"/>
  <c r="T939" i="109"/>
  <c r="Q776" i="112"/>
  <c r="O572" i="112"/>
  <c r="Y2756" i="109"/>
  <c r="R2828" i="109"/>
  <c r="Q2240" i="112"/>
  <c r="R1134" i="112"/>
  <c r="N3784" i="109"/>
  <c r="S1831" i="109"/>
  <c r="V825" i="109"/>
  <c r="W1961" i="109"/>
  <c r="T2947" i="109"/>
  <c r="Q574" i="109"/>
  <c r="X1920" i="109"/>
  <c r="O416" i="109"/>
  <c r="P2064" i="109"/>
  <c r="X2324" i="109"/>
  <c r="T1484" i="109"/>
  <c r="N2118" i="109"/>
  <c r="Y188" i="109"/>
  <c r="V3802" i="109"/>
  <c r="O2811" i="109"/>
  <c r="P784" i="112"/>
  <c r="R198" i="109"/>
  <c r="T3821" i="109"/>
  <c r="L156" i="110"/>
  <c r="Q1727" i="109"/>
  <c r="R2621" i="109"/>
  <c r="N767" i="109"/>
  <c r="W4037" i="109"/>
  <c r="P3693" i="109"/>
  <c r="W4057" i="109"/>
  <c r="M90" i="113"/>
  <c r="P2606" i="109"/>
  <c r="O621" i="112"/>
  <c r="Y209" i="109"/>
  <c r="U923" i="109"/>
  <c r="Q158" i="109"/>
  <c r="P351" i="112"/>
  <c r="Y2592" i="109"/>
  <c r="X3298" i="109"/>
  <c r="R1847" i="109"/>
  <c r="P3903" i="109"/>
  <c r="O2659" i="109"/>
  <c r="Y1244" i="109"/>
  <c r="T536" i="109"/>
  <c r="P2720" i="109"/>
  <c r="U3673" i="109"/>
  <c r="W2826" i="109"/>
  <c r="Z661" i="109"/>
  <c r="Y1621" i="109"/>
  <c r="V3415" i="109"/>
  <c r="P1274" i="109"/>
  <c r="P48" i="109"/>
  <c r="S2728" i="109"/>
  <c r="X3772" i="109"/>
  <c r="U146" i="110"/>
  <c r="U32" i="109"/>
  <c r="P3655" i="109"/>
  <c r="O513" i="112"/>
  <c r="X409" i="109"/>
  <c r="T1955" i="109"/>
  <c r="R2643" i="109"/>
  <c r="O1271" i="112"/>
  <c r="R3920" i="109"/>
  <c r="S13" i="109"/>
  <c r="Q558" i="109"/>
  <c r="W1002" i="109"/>
  <c r="W201" i="109"/>
  <c r="Q3287" i="109"/>
  <c r="P1144" i="109"/>
  <c r="Q2312" i="109"/>
  <c r="Y770" i="109"/>
  <c r="Q2057" i="109"/>
  <c r="W1585" i="109"/>
  <c r="S3891" i="109"/>
  <c r="Y1160" i="109"/>
  <c r="N3669" i="109"/>
  <c r="T4017" i="109"/>
  <c r="N4236" i="109"/>
  <c r="P4236" i="109"/>
  <c r="N1913" i="112"/>
  <c r="T1674" i="109"/>
  <c r="O1951" i="109"/>
  <c r="O3858" i="109"/>
  <c r="N65" i="110"/>
  <c r="Y1993" i="109"/>
  <c r="V2481" i="109"/>
  <c r="N2073" i="109"/>
  <c r="V1593" i="109"/>
  <c r="W2404" i="109"/>
  <c r="T2672" i="109"/>
  <c r="U2249" i="109"/>
  <c r="X854" i="109"/>
  <c r="S2103" i="109"/>
  <c r="W569" i="109"/>
  <c r="Q791" i="112"/>
  <c r="Q257" i="112"/>
  <c r="P3013" i="109"/>
  <c r="U3707" i="109"/>
  <c r="U263" i="109"/>
  <c r="T3326" i="109"/>
  <c r="N2732" i="109"/>
  <c r="P3815" i="109"/>
  <c r="V57" i="109"/>
  <c r="P1014" i="109"/>
  <c r="T4197" i="109"/>
  <c r="V1619" i="109"/>
  <c r="N357" i="112"/>
  <c r="N2230" i="109"/>
  <c r="V603" i="109"/>
  <c r="X4234" i="109"/>
  <c r="T3921" i="109"/>
  <c r="Y1497" i="109"/>
  <c r="U2286" i="109"/>
  <c r="V1884" i="109"/>
  <c r="T869" i="109"/>
  <c r="S374" i="109"/>
  <c r="U1871" i="109"/>
  <c r="O348" i="112"/>
  <c r="O2086" i="109"/>
  <c r="R1626" i="109"/>
  <c r="Y3314" i="109"/>
  <c r="N2392" i="109"/>
  <c r="V3383" i="109"/>
  <c r="W3070" i="109"/>
  <c r="Z1781" i="109"/>
  <c r="W2346" i="109"/>
  <c r="Y1485" i="109"/>
  <c r="Y4023" i="109"/>
  <c r="N1546" i="109"/>
  <c r="N3357" i="109"/>
  <c r="X1989" i="109"/>
  <c r="V2791" i="109"/>
  <c r="N146" i="112"/>
  <c r="R2596" i="109"/>
  <c r="Y848" i="109"/>
  <c r="O1679" i="112"/>
  <c r="Z2136" i="109"/>
  <c r="O614" i="112"/>
  <c r="O843" i="109"/>
  <c r="N1092" i="112"/>
  <c r="R1534" i="109"/>
  <c r="P39" i="110"/>
  <c r="P3203" i="109"/>
  <c r="O2767" i="109"/>
  <c r="T3000" i="109"/>
  <c r="Z2514" i="109"/>
  <c r="Z1432" i="109"/>
  <c r="U1889" i="109"/>
  <c r="V1473" i="109"/>
  <c r="N937" i="112"/>
  <c r="X282" i="109"/>
  <c r="Q2754" i="109"/>
  <c r="W2949" i="109"/>
  <c r="Y827" i="109"/>
  <c r="T141" i="110"/>
  <c r="J94" i="113"/>
  <c r="V155" i="109"/>
  <c r="O4192" i="109"/>
  <c r="O1115" i="109"/>
  <c r="R2995" i="109"/>
  <c r="S2234" i="109"/>
  <c r="T2208" i="109"/>
  <c r="P2406" i="109"/>
  <c r="V1912" i="109"/>
  <c r="O944" i="112"/>
  <c r="R402" i="109"/>
  <c r="Q2831" i="109"/>
  <c r="V3016" i="109"/>
  <c r="Y4142" i="109"/>
  <c r="U763" i="109"/>
  <c r="P2698" i="109"/>
  <c r="V113" i="109"/>
  <c r="W3795" i="109"/>
  <c r="J96" i="110"/>
  <c r="Q356" i="112"/>
  <c r="T591" i="109"/>
  <c r="L49" i="110"/>
  <c r="S385" i="109"/>
  <c r="R2368" i="109"/>
  <c r="R3099" i="109"/>
  <c r="W4025" i="109"/>
  <c r="P27" i="109"/>
  <c r="T7" i="109"/>
  <c r="P1602" i="109"/>
  <c r="O2311" i="112"/>
  <c r="O1719" i="109"/>
  <c r="S270" i="109"/>
  <c r="P272" i="112"/>
  <c r="O2312" i="109"/>
  <c r="P137" i="110"/>
  <c r="Q1556" i="109"/>
  <c r="S4022" i="109"/>
  <c r="S1655" i="109"/>
  <c r="R3113" i="109"/>
  <c r="X1194" i="109"/>
  <c r="U3906" i="109"/>
  <c r="L45" i="110"/>
  <c r="Q142" i="109"/>
  <c r="W3559" i="109"/>
  <c r="Y196" i="109"/>
  <c r="R3076" i="109"/>
  <c r="N4098" i="109"/>
  <c r="O17" i="109"/>
  <c r="N4259" i="109"/>
  <c r="X1010" i="109"/>
  <c r="U1005" i="109"/>
  <c r="U1020" i="109"/>
  <c r="N642" i="112"/>
  <c r="W1724" i="109"/>
  <c r="V4173" i="109"/>
  <c r="U3117" i="109"/>
  <c r="Y2949" i="109"/>
  <c r="O3118" i="109"/>
  <c r="U853" i="109"/>
  <c r="S1682" i="109"/>
  <c r="O2203" i="109"/>
  <c r="N931" i="112"/>
  <c r="R1539" i="109"/>
  <c r="R610" i="109"/>
  <c r="P3852" i="109"/>
  <c r="R2000" i="109"/>
  <c r="N1589" i="109"/>
  <c r="Q2643" i="109"/>
  <c r="W69" i="109"/>
  <c r="P1332" i="109"/>
  <c r="U629" i="109"/>
  <c r="M32" i="110"/>
  <c r="X3520" i="109"/>
  <c r="S3792" i="109"/>
  <c r="R4253" i="109"/>
  <c r="W1230" i="109"/>
  <c r="R3833" i="109"/>
  <c r="R603" i="109"/>
  <c r="X917" i="109"/>
  <c r="V3137" i="109"/>
  <c r="N2589" i="109"/>
  <c r="Y1560" i="109"/>
  <c r="X284" i="109"/>
  <c r="U4280" i="109"/>
  <c r="O3320" i="109"/>
  <c r="Y4213" i="109"/>
  <c r="V213" i="109"/>
  <c r="Y862" i="109"/>
  <c r="V2592" i="109"/>
  <c r="T3410" i="109"/>
  <c r="R767" i="109"/>
  <c r="P2611" i="112"/>
  <c r="Q2839" i="109"/>
  <c r="S508" i="109"/>
  <c r="V3577" i="109"/>
  <c r="J29" i="110"/>
  <c r="X1099" i="109"/>
  <c r="S37" i="109"/>
  <c r="U3322" i="109"/>
  <c r="N1736" i="109"/>
  <c r="Q2242" i="112"/>
  <c r="R2288" i="109"/>
  <c r="R269" i="109"/>
  <c r="T1629" i="109"/>
  <c r="R1491" i="109"/>
  <c r="Q2401" i="109"/>
  <c r="X2438" i="109"/>
  <c r="P1702" i="109"/>
  <c r="S880" i="109"/>
  <c r="Q1855" i="112"/>
  <c r="Y248" i="109"/>
  <c r="R139" i="110"/>
  <c r="O3288" i="109"/>
  <c r="O2374" i="109"/>
  <c r="R2724" i="109"/>
  <c r="U2007" i="109"/>
  <c r="T3314" i="109"/>
  <c r="Q3788" i="109"/>
  <c r="O2759" i="109"/>
  <c r="N1486" i="109"/>
  <c r="R2925" i="109"/>
  <c r="R4304" i="109"/>
  <c r="J25" i="113"/>
  <c r="N2156" i="112"/>
  <c r="O784" i="109"/>
  <c r="P2320" i="109"/>
  <c r="R3475" i="109"/>
  <c r="X3416" i="109"/>
  <c r="T2026" i="109"/>
  <c r="U3514" i="109"/>
  <c r="X1571" i="109"/>
  <c r="T1676" i="109"/>
  <c r="U590" i="109"/>
  <c r="Y3175" i="109"/>
  <c r="Y3491" i="109"/>
  <c r="Q1023" i="112"/>
  <c r="S2380" i="109"/>
  <c r="R650" i="112"/>
  <c r="O3461" i="109"/>
  <c r="U1875" i="109"/>
  <c r="V2366" i="109"/>
  <c r="R4204" i="109"/>
  <c r="R2595" i="109"/>
  <c r="S1588" i="109"/>
  <c r="Y69" i="109"/>
  <c r="N948" i="109"/>
  <c r="U122" i="110"/>
  <c r="T2623" i="109"/>
  <c r="R1831" i="109"/>
  <c r="V2361" i="109"/>
  <c r="Y755" i="109"/>
  <c r="S1664" i="109"/>
  <c r="P181" i="109"/>
  <c r="U437" i="109"/>
  <c r="R1314" i="109"/>
  <c r="O821" i="112"/>
  <c r="Y4296" i="109"/>
  <c r="N40" i="110"/>
  <c r="S2476" i="109"/>
  <c r="T1592" i="109"/>
  <c r="O3076" i="109"/>
  <c r="Y3029" i="109"/>
  <c r="N2430" i="112"/>
  <c r="Y1616" i="109"/>
  <c r="M139" i="110"/>
  <c r="N1315" i="109"/>
  <c r="T3213" i="109"/>
  <c r="L169" i="113"/>
  <c r="Q3429" i="109"/>
  <c r="T2481" i="109"/>
  <c r="V563" i="109"/>
  <c r="U3163" i="109"/>
  <c r="R281" i="109"/>
  <c r="L54" i="110"/>
  <c r="R4127" i="109"/>
  <c r="R2065" i="109"/>
  <c r="Q570" i="109"/>
  <c r="U4054" i="109"/>
  <c r="N125" i="109"/>
  <c r="X755" i="109"/>
  <c r="V644" i="109"/>
  <c r="X1710" i="109"/>
  <c r="W1862" i="109"/>
  <c r="Y2100" i="109"/>
  <c r="Y221" i="109"/>
  <c r="U184" i="109"/>
  <c r="R448" i="109"/>
  <c r="N2361" i="112"/>
  <c r="N4" i="110"/>
  <c r="W859" i="109"/>
  <c r="W87" i="109"/>
  <c r="Q260" i="109"/>
  <c r="P2083" i="109"/>
  <c r="U2998" i="109"/>
  <c r="N4186" i="109"/>
  <c r="X4207" i="109"/>
  <c r="R276" i="109"/>
  <c r="W4296" i="109"/>
  <c r="O1155" i="112"/>
  <c r="O1631" i="109"/>
  <c r="S1989" i="109"/>
  <c r="N1723" i="112"/>
  <c r="W1706" i="109"/>
  <c r="R1838" i="109"/>
  <c r="W3510" i="109"/>
  <c r="O5" i="109"/>
  <c r="N87" i="110"/>
  <c r="P447" i="109"/>
  <c r="O2614" i="112"/>
  <c r="O3183" i="109"/>
  <c r="P2041" i="109"/>
  <c r="U807" i="109"/>
  <c r="Z3618" i="109"/>
  <c r="W2795" i="109"/>
  <c r="T1336" i="109"/>
  <c r="Y3431" i="109"/>
  <c r="O474" i="112"/>
  <c r="Y3337" i="109"/>
  <c r="Y831" i="109"/>
  <c r="N855" i="109"/>
  <c r="N1646" i="112"/>
  <c r="Q969" i="109"/>
  <c r="V3851" i="109"/>
  <c r="O1897" i="112"/>
  <c r="T2558" i="109"/>
  <c r="U597" i="109"/>
  <c r="V3736" i="109"/>
  <c r="N928" i="109"/>
  <c r="X1858" i="109"/>
  <c r="Q375" i="109"/>
  <c r="R2008" i="109"/>
  <c r="T1316" i="109"/>
  <c r="U3709" i="109"/>
  <c r="T38" i="109"/>
  <c r="Z672" i="109"/>
  <c r="W561" i="109"/>
  <c r="N394" i="109"/>
  <c r="S1230" i="109"/>
  <c r="O1974" i="109"/>
  <c r="X4273" i="109"/>
  <c r="O272" i="109"/>
  <c r="Q3309" i="109"/>
  <c r="Q2711" i="109"/>
  <c r="U2010" i="109"/>
  <c r="Z316" i="109"/>
  <c r="P3368" i="109"/>
  <c r="T2416" i="109"/>
  <c r="Q525" i="109"/>
  <c r="W2944" i="109"/>
  <c r="O1223" i="109"/>
  <c r="N4256" i="109"/>
  <c r="Y884" i="109"/>
  <c r="N2050" i="109"/>
  <c r="W2587" i="109"/>
  <c r="N3152" i="109"/>
  <c r="R3298" i="109"/>
  <c r="R1604" i="109"/>
  <c r="J94" i="110"/>
  <c r="V3410" i="109"/>
  <c r="N3871" i="109"/>
  <c r="U498" i="109"/>
  <c r="N1003" i="112"/>
  <c r="Y1243" i="109"/>
  <c r="P2796" i="109"/>
  <c r="N3663" i="109"/>
  <c r="V3161" i="109"/>
  <c r="U168" i="110"/>
  <c r="R2738" i="109"/>
  <c r="T4302" i="109"/>
  <c r="Y1266" i="109"/>
  <c r="N2841" i="109"/>
  <c r="N1180" i="112"/>
  <c r="N4071" i="109"/>
  <c r="X1177" i="109"/>
  <c r="W1162" i="109"/>
  <c r="N16" i="110"/>
  <c r="S2422" i="109"/>
  <c r="V484" i="109"/>
  <c r="Z4342" i="109"/>
  <c r="V1174" i="109"/>
  <c r="O3421" i="109"/>
  <c r="N3343" i="109"/>
  <c r="U1931" i="109"/>
  <c r="S2773" i="109"/>
  <c r="M92" i="110"/>
  <c r="O258" i="109"/>
  <c r="W2675" i="109"/>
  <c r="P1630" i="109"/>
  <c r="R2741" i="109"/>
  <c r="O3848" i="109"/>
  <c r="N903" i="109"/>
  <c r="Q1924" i="112"/>
  <c r="O4044" i="109"/>
  <c r="W2373" i="109"/>
  <c r="T901" i="109"/>
  <c r="R3091" i="109"/>
  <c r="P788" i="112"/>
  <c r="Q4303" i="109"/>
  <c r="R2045" i="112"/>
  <c r="R6" i="109"/>
  <c r="N297" i="112"/>
  <c r="Q390" i="109"/>
  <c r="O4105" i="109"/>
  <c r="X3663" i="109"/>
  <c r="V1317" i="109"/>
  <c r="S1242" i="109"/>
  <c r="X2684" i="109"/>
  <c r="V1862" i="109"/>
  <c r="T3711" i="109"/>
  <c r="V1541" i="109"/>
  <c r="J178" i="110"/>
  <c r="V2680" i="109"/>
  <c r="Q369" i="109"/>
  <c r="Y1959" i="109"/>
  <c r="Y3708" i="109"/>
  <c r="Q855" i="109"/>
  <c r="U3056" i="109"/>
  <c r="R1954" i="109"/>
  <c r="R1970" i="109"/>
  <c r="S3917" i="109"/>
  <c r="O2823" i="109"/>
  <c r="T2974" i="109"/>
  <c r="O2769" i="109"/>
  <c r="P2201" i="109"/>
  <c r="O397" i="112"/>
  <c r="P601" i="109"/>
  <c r="Q284" i="109"/>
  <c r="O733" i="112"/>
  <c r="P57" i="109"/>
  <c r="O1337" i="109"/>
  <c r="Y1147" i="109"/>
  <c r="X2110" i="109"/>
  <c r="P3783" i="109"/>
  <c r="P462" i="109"/>
  <c r="S1972" i="109"/>
  <c r="X3044" i="109"/>
  <c r="Q2717" i="109"/>
  <c r="O3103" i="109"/>
  <c r="P536" i="109"/>
  <c r="Q1141" i="109"/>
  <c r="V848" i="109"/>
  <c r="Y4168" i="109"/>
  <c r="T3149" i="109"/>
  <c r="Q4241" i="109"/>
  <c r="N959" i="109"/>
  <c r="R3748" i="109"/>
  <c r="O1902" i="109"/>
  <c r="U3354" i="109"/>
  <c r="U559" i="109"/>
  <c r="O737" i="112"/>
  <c r="N2768" i="109"/>
  <c r="O1856" i="109"/>
  <c r="T1343" i="109"/>
  <c r="S611" i="109"/>
  <c r="Y4212" i="109"/>
  <c r="O2212" i="109"/>
  <c r="P2766" i="109"/>
  <c r="N496" i="109"/>
  <c r="Z2873" i="109"/>
  <c r="T2592" i="109"/>
  <c r="P30" i="110"/>
  <c r="O490" i="109"/>
  <c r="N1507" i="109"/>
  <c r="O2373" i="109"/>
  <c r="U189" i="109"/>
  <c r="W3560" i="109"/>
  <c r="O11" i="109"/>
  <c r="V2966" i="109"/>
  <c r="O3785" i="109"/>
  <c r="Y2945" i="109"/>
  <c r="O2300" i="109"/>
  <c r="M61" i="110"/>
  <c r="O546" i="109"/>
  <c r="P2263" i="109"/>
  <c r="U2085" i="109"/>
  <c r="N52" i="112"/>
  <c r="T3531" i="109"/>
  <c r="Q4063" i="109"/>
  <c r="T126" i="110"/>
  <c r="U1271" i="109"/>
  <c r="S2669" i="109"/>
  <c r="T1662" i="109"/>
  <c r="O3029" i="109"/>
  <c r="Q2701" i="112"/>
  <c r="Y1662" i="109"/>
  <c r="T3797" i="109"/>
  <c r="X1097" i="109"/>
  <c r="X1701" i="109"/>
  <c r="U4091" i="109"/>
  <c r="V2924" i="109"/>
  <c r="W76" i="109"/>
  <c r="T4270" i="109"/>
  <c r="X1954" i="109"/>
  <c r="V1745" i="109"/>
  <c r="X533" i="109"/>
  <c r="P2418" i="109"/>
  <c r="P177" i="110"/>
  <c r="V1727" i="109"/>
  <c r="Q2735" i="109"/>
  <c r="O202" i="109"/>
  <c r="T2783" i="109"/>
  <c r="V1908" i="109"/>
  <c r="Q1868" i="112"/>
  <c r="W2357" i="109"/>
  <c r="Q1910" i="112"/>
  <c r="T3809" i="109"/>
  <c r="T1546" i="109"/>
  <c r="O1689" i="109"/>
  <c r="J150" i="110"/>
  <c r="R3907" i="109"/>
  <c r="S234" i="109"/>
  <c r="O1639" i="112"/>
  <c r="X2399" i="109"/>
  <c r="R837" i="109"/>
  <c r="O2053" i="109"/>
  <c r="O3923" i="109"/>
  <c r="R4144" i="109"/>
  <c r="Q595" i="109"/>
  <c r="N1650" i="112"/>
  <c r="P936" i="112"/>
  <c r="Q419" i="109"/>
  <c r="U2300" i="109"/>
  <c r="T1199" i="109"/>
  <c r="M12" i="113"/>
  <c r="P2468" i="112"/>
  <c r="Q524" i="109"/>
  <c r="W3370" i="109"/>
  <c r="S522" i="109"/>
  <c r="O4136" i="109"/>
  <c r="Q3160" i="109"/>
  <c r="V375" i="109"/>
  <c r="O1416" i="112"/>
  <c r="U1912" i="109"/>
  <c r="O763" i="109"/>
  <c r="T11" i="109"/>
  <c r="S4212" i="109"/>
  <c r="X2946" i="109"/>
  <c r="R44" i="110"/>
  <c r="N3540" i="109"/>
  <c r="Y2461" i="109"/>
  <c r="Y3369" i="109"/>
  <c r="V1485" i="109"/>
  <c r="X2248" i="109"/>
  <c r="Q1190" i="109"/>
  <c r="U132" i="109"/>
  <c r="V483" i="109"/>
  <c r="P1478" i="109"/>
  <c r="Y3193" i="109"/>
  <c r="N2799" i="109"/>
  <c r="X2665" i="109"/>
  <c r="Q3043" i="109"/>
  <c r="T1370" i="109"/>
  <c r="Y829" i="109"/>
  <c r="Y1007" i="109"/>
  <c r="R784" i="109"/>
  <c r="Q3770" i="109"/>
  <c r="S1528" i="109"/>
  <c r="S3672" i="109"/>
  <c r="U2726" i="109"/>
  <c r="R152" i="110"/>
  <c r="J76" i="110"/>
  <c r="N3930" i="109"/>
  <c r="N794" i="109"/>
  <c r="T152" i="110"/>
  <c r="U3494" i="109"/>
  <c r="N838" i="109"/>
  <c r="S2599" i="109"/>
  <c r="T530" i="109"/>
  <c r="U1177" i="109"/>
  <c r="O2663" i="109"/>
  <c r="R3659" i="109"/>
  <c r="V2428" i="109"/>
  <c r="S945" i="109"/>
  <c r="O839" i="109"/>
  <c r="N1266" i="109"/>
  <c r="U1562" i="109"/>
  <c r="W3691" i="109"/>
  <c r="T122" i="110"/>
  <c r="O556" i="109"/>
  <c r="T4110" i="109"/>
  <c r="X733" i="109"/>
  <c r="Y3793" i="109"/>
  <c r="V2023" i="109"/>
  <c r="U1960" i="109"/>
  <c r="P429" i="109"/>
  <c r="Q2821" i="109"/>
  <c r="N3207" i="109"/>
  <c r="P46" i="112"/>
  <c r="W1878" i="109"/>
  <c r="X604" i="109"/>
  <c r="Y1589" i="109"/>
  <c r="Y49" i="109"/>
  <c r="Q2118" i="109"/>
  <c r="Y1630" i="109"/>
  <c r="P410" i="109"/>
  <c r="T234" i="109"/>
  <c r="S3149" i="109"/>
  <c r="Q848" i="109"/>
  <c r="S2829" i="109"/>
  <c r="R3708" i="109"/>
  <c r="U2292" i="109"/>
  <c r="O1863" i="112"/>
  <c r="T1632" i="109"/>
  <c r="Q3201" i="109"/>
  <c r="Q1563" i="109"/>
  <c r="P308" i="112"/>
  <c r="O171" i="110"/>
  <c r="X2340" i="109"/>
  <c r="P2679" i="112"/>
  <c r="P1311" i="112"/>
  <c r="P3722" i="109"/>
  <c r="R2974" i="109"/>
  <c r="N4089" i="109"/>
  <c r="W3075" i="109"/>
  <c r="V244" i="109"/>
  <c r="N46" i="112"/>
  <c r="R3336" i="109"/>
  <c r="Q2364" i="112"/>
  <c r="S3380" i="109"/>
  <c r="P2104" i="109"/>
  <c r="O2608" i="109"/>
  <c r="Q1273" i="112"/>
  <c r="O890" i="109"/>
  <c r="T3941" i="109"/>
  <c r="N1734" i="109"/>
  <c r="V623" i="109"/>
  <c r="O1174" i="109"/>
  <c r="P25" i="110"/>
  <c r="N755" i="109"/>
  <c r="O1317" i="112"/>
  <c r="Z2502" i="109"/>
  <c r="S1205" i="109"/>
  <c r="R550" i="109"/>
  <c r="O2657" i="112"/>
  <c r="X2568" i="109"/>
  <c r="S153" i="109"/>
  <c r="X978" i="109"/>
  <c r="R968" i="109"/>
  <c r="S2064" i="109"/>
  <c r="T1997" i="109"/>
  <c r="V2106" i="109"/>
  <c r="P1648" i="109"/>
  <c r="T2067" i="109"/>
  <c r="N582" i="109"/>
  <c r="V581" i="109"/>
  <c r="V1522" i="109"/>
  <c r="O33" i="110"/>
  <c r="R4247" i="109"/>
  <c r="N2271" i="109"/>
  <c r="X951" i="109"/>
  <c r="T1263" i="109"/>
  <c r="O4256" i="109"/>
  <c r="R2270" i="112"/>
  <c r="O349" i="112"/>
  <c r="R4244" i="109"/>
  <c r="Q4100" i="109"/>
  <c r="K123" i="113"/>
  <c r="M44" i="113"/>
  <c r="P383" i="112"/>
  <c r="P1124" i="109"/>
  <c r="P557" i="109"/>
  <c r="X2353" i="109"/>
  <c r="U2067" i="109"/>
  <c r="O1500" i="109"/>
  <c r="U1153" i="109"/>
  <c r="W3508" i="109"/>
  <c r="X1941" i="109"/>
  <c r="T1569" i="109"/>
  <c r="S639" i="109"/>
  <c r="N975" i="109"/>
  <c r="P3497" i="109"/>
  <c r="U2262" i="109"/>
  <c r="T3457" i="109"/>
  <c r="O3920" i="109"/>
  <c r="P2391" i="109"/>
  <c r="Y3866" i="109"/>
  <c r="V3733" i="109"/>
  <c r="Z3221" i="109"/>
  <c r="R490" i="109"/>
  <c r="O757" i="109"/>
  <c r="S2363" i="109"/>
  <c r="V3936" i="109"/>
  <c r="T629" i="109"/>
  <c r="W1838" i="109"/>
  <c r="U2453" i="109"/>
  <c r="P4123" i="109"/>
  <c r="O56" i="109"/>
  <c r="Q1056" i="112"/>
  <c r="O619" i="109"/>
  <c r="W1662" i="109"/>
  <c r="S3883" i="109"/>
  <c r="P1320" i="109"/>
  <c r="X507" i="109"/>
  <c r="W3685" i="109"/>
  <c r="P2311" i="112"/>
  <c r="V3122" i="109"/>
  <c r="P71" i="109"/>
  <c r="U1595" i="109"/>
  <c r="Q519" i="109"/>
  <c r="P2631" i="112"/>
  <c r="X1147" i="109"/>
  <c r="X1210" i="109"/>
  <c r="N2019" i="109"/>
  <c r="R1525" i="109"/>
  <c r="T2057" i="109"/>
  <c r="W2334" i="109"/>
  <c r="R884" i="109"/>
  <c r="O965" i="112"/>
  <c r="S3371" i="109"/>
  <c r="P120" i="110"/>
  <c r="N935" i="109"/>
  <c r="T2265" i="109"/>
  <c r="O256" i="112"/>
  <c r="P1284" i="109"/>
  <c r="R3071" i="109"/>
  <c r="O3463" i="109"/>
  <c r="Z2142" i="109"/>
  <c r="P3506" i="109"/>
  <c r="R1908" i="109"/>
  <c r="N1933" i="109"/>
  <c r="V4059" i="109"/>
  <c r="N1353" i="109"/>
  <c r="O232" i="109"/>
  <c r="W52" i="109"/>
  <c r="W3144" i="109"/>
  <c r="N1409" i="112"/>
  <c r="P524" i="109"/>
  <c r="X2947" i="109"/>
  <c r="Y2812" i="109"/>
  <c r="O417" i="109"/>
  <c r="U812" i="109"/>
  <c r="Y505" i="109"/>
  <c r="V738" i="109"/>
  <c r="P206" i="109"/>
  <c r="Y2382" i="109"/>
  <c r="V1735" i="109"/>
  <c r="X17" i="109"/>
  <c r="S2826" i="109"/>
  <c r="S609" i="109"/>
  <c r="Q1382" i="112"/>
  <c r="S24" i="110"/>
  <c r="P1334" i="112"/>
  <c r="L141" i="110"/>
  <c r="Y2346" i="109"/>
  <c r="P1870" i="109"/>
  <c r="W2665" i="109"/>
  <c r="O951" i="112"/>
  <c r="O2685" i="112"/>
  <c r="W446" i="109"/>
  <c r="N1911" i="109"/>
  <c r="R3354" i="109"/>
  <c r="W614" i="109"/>
  <c r="U3941" i="109"/>
  <c r="O3145" i="109"/>
  <c r="V168" i="109"/>
  <c r="J147" i="110"/>
  <c r="R45" i="109"/>
  <c r="S1364" i="109"/>
  <c r="T2828" i="109"/>
  <c r="W3804" i="109"/>
  <c r="S3702" i="109"/>
  <c r="Z685" i="109"/>
  <c r="N180" i="110"/>
  <c r="R2350" i="109"/>
  <c r="U394" i="109"/>
  <c r="Y177" i="109"/>
  <c r="Y3690" i="109"/>
  <c r="N3554" i="109"/>
  <c r="Z1823" i="109"/>
  <c r="T2605" i="109"/>
  <c r="U13" i="109"/>
  <c r="T77" i="110"/>
  <c r="O1128" i="109"/>
  <c r="N247" i="112"/>
  <c r="N1340" i="109"/>
  <c r="S1559" i="109"/>
  <c r="X2980" i="109"/>
  <c r="R796" i="109"/>
  <c r="O3095" i="109"/>
  <c r="N1475" i="112"/>
  <c r="W1502" i="109"/>
  <c r="O807" i="109"/>
  <c r="Z1451" i="109"/>
  <c r="T1134" i="109"/>
  <c r="S3020" i="109"/>
  <c r="R2434" i="109"/>
  <c r="W1680" i="109"/>
  <c r="O2563" i="109"/>
  <c r="N1143" i="109"/>
  <c r="Q3403" i="109"/>
  <c r="R596" i="109"/>
  <c r="R1323" i="109"/>
  <c r="Y1181" i="109"/>
  <c r="V140" i="109"/>
  <c r="J46" i="113"/>
  <c r="Q2276" i="109"/>
  <c r="Q159" i="109"/>
  <c r="T4101" i="109"/>
  <c r="N3726" i="109"/>
  <c r="W3060" i="109"/>
  <c r="Q2295" i="109"/>
  <c r="Z728" i="109"/>
  <c r="R2520" i="112"/>
  <c r="P2086" i="112"/>
  <c r="Y4020" i="109"/>
  <c r="X2439" i="109"/>
  <c r="T913" i="109"/>
  <c r="N390" i="109"/>
  <c r="X829" i="109"/>
  <c r="Q81" i="109"/>
  <c r="X803" i="109"/>
  <c r="U3680" i="109"/>
  <c r="V2087" i="109"/>
  <c r="T2585" i="109"/>
  <c r="S1644" i="109"/>
  <c r="S1598" i="109"/>
  <c r="V3683" i="109"/>
  <c r="R2688" i="109"/>
  <c r="O778" i="109"/>
  <c r="S1302" i="109"/>
  <c r="T2066" i="109"/>
  <c r="Q3369" i="109"/>
  <c r="S1605" i="109"/>
  <c r="Q2134" i="112"/>
  <c r="S3" i="110"/>
  <c r="T1871" i="109"/>
  <c r="T1567" i="109"/>
  <c r="P1886" i="109"/>
  <c r="W391" i="109"/>
  <c r="W3128" i="109"/>
  <c r="Y3177" i="109"/>
  <c r="T639" i="109"/>
  <c r="Q1667" i="109"/>
  <c r="Q1317" i="109"/>
  <c r="N93" i="110"/>
  <c r="Q2795" i="109"/>
  <c r="P1567" i="109"/>
  <c r="V1965" i="109"/>
  <c r="J91" i="110"/>
  <c r="W1121" i="109"/>
  <c r="U25" i="109"/>
  <c r="Y3440" i="109"/>
  <c r="N952" i="109"/>
  <c r="Y2465" i="109"/>
  <c r="Y2946" i="109"/>
  <c r="Q3149" i="109"/>
  <c r="M127" i="113"/>
  <c r="N2578" i="109"/>
  <c r="Y1729" i="109"/>
  <c r="P1383" i="109"/>
  <c r="Q175" i="109"/>
  <c r="V268" i="109"/>
  <c r="T94" i="110"/>
  <c r="Q1578" i="109"/>
  <c r="W4089" i="109"/>
  <c r="Y1289" i="109"/>
  <c r="R3454" i="109"/>
  <c r="Y125" i="109"/>
  <c r="V3810" i="109"/>
  <c r="Q93" i="110"/>
  <c r="M159" i="113"/>
  <c r="V12" i="109"/>
  <c r="W1242" i="109"/>
  <c r="P3378" i="109"/>
  <c r="K108" i="110"/>
  <c r="S3869" i="109"/>
  <c r="Q3002" i="109"/>
  <c r="S3797" i="109"/>
  <c r="Q1266" i="112"/>
  <c r="Q123" i="110"/>
  <c r="V3505" i="109"/>
  <c r="V2073" i="109"/>
  <c r="U921" i="109"/>
  <c r="U4222" i="109"/>
  <c r="W375" i="109"/>
  <c r="U175" i="109"/>
  <c r="T4251" i="109"/>
  <c r="Y3034" i="109"/>
  <c r="N124" i="110"/>
  <c r="Y2693" i="109"/>
  <c r="Q537" i="109"/>
  <c r="Y277" i="109"/>
  <c r="Y3076" i="109"/>
  <c r="S2796" i="109"/>
  <c r="P1471" i="109"/>
  <c r="S1561" i="109"/>
  <c r="N469" i="109"/>
  <c r="S3349" i="109"/>
  <c r="N4217" i="109"/>
  <c r="Z1087" i="109"/>
  <c r="X4048" i="109"/>
  <c r="O109" i="110"/>
  <c r="Q3827" i="109"/>
  <c r="P2081" i="109"/>
  <c r="W2096" i="109"/>
  <c r="O2114" i="112"/>
  <c r="M27" i="110"/>
  <c r="R2482" i="109"/>
  <c r="P1246" i="109"/>
  <c r="S104" i="109"/>
  <c r="U3517" i="109"/>
  <c r="U1004" i="109"/>
  <c r="X1842" i="109"/>
  <c r="X244" i="109"/>
  <c r="R2990" i="109"/>
  <c r="R974" i="109"/>
  <c r="Z1059" i="109"/>
  <c r="U2289" i="109"/>
  <c r="P35" i="110"/>
  <c r="V3488" i="109"/>
  <c r="Q2726" i="109"/>
  <c r="X46" i="109"/>
  <c r="T482" i="109"/>
  <c r="Q639" i="112"/>
  <c r="Z1784" i="109"/>
  <c r="U2720" i="109"/>
  <c r="P784" i="109"/>
  <c r="U3772" i="109"/>
  <c r="N2424" i="112"/>
  <c r="P2382" i="112"/>
  <c r="W2419" i="109"/>
  <c r="T281" i="109"/>
  <c r="P546" i="109"/>
  <c r="Q767" i="109"/>
  <c r="P1921" i="112"/>
  <c r="W2741" i="109"/>
  <c r="K155" i="110"/>
  <c r="Y447" i="109"/>
  <c r="L122" i="110"/>
  <c r="Q4195" i="109"/>
  <c r="R1816" i="112"/>
  <c r="U1616" i="109"/>
  <c r="X1179" i="109"/>
  <c r="V568" i="109"/>
  <c r="P3292" i="109"/>
  <c r="Z315" i="109"/>
  <c r="P1593" i="109"/>
  <c r="K133" i="113"/>
  <c r="O2028" i="109"/>
  <c r="W3838" i="109"/>
  <c r="Y3198" i="109"/>
  <c r="N4072" i="109"/>
  <c r="R3028" i="109"/>
  <c r="W175" i="109"/>
  <c r="O1331" i="109"/>
  <c r="O1649" i="109"/>
  <c r="R158" i="109"/>
  <c r="T275" i="109"/>
  <c r="N1309" i="109"/>
  <c r="P2073" i="109"/>
  <c r="X990" i="109"/>
  <c r="W1582" i="109"/>
  <c r="J87" i="110"/>
  <c r="Y58" i="109"/>
  <c r="J44" i="110"/>
  <c r="N4107" i="109"/>
  <c r="N1862" i="109"/>
  <c r="U2456" i="109"/>
  <c r="O4051" i="109"/>
  <c r="O2475" i="112"/>
  <c r="Q1662" i="109"/>
  <c r="S2751" i="109"/>
  <c r="V1993" i="109"/>
  <c r="P1030" i="112"/>
  <c r="N2020" i="112"/>
  <c r="O2740" i="109"/>
  <c r="W3443" i="109"/>
  <c r="N3355" i="109"/>
  <c r="T1913" i="109"/>
  <c r="T4113" i="109"/>
  <c r="Q534" i="109"/>
  <c r="Q1473" i="109"/>
  <c r="N2458" i="112"/>
  <c r="X2691" i="109"/>
  <c r="T4220" i="109"/>
  <c r="Y2105" i="109"/>
  <c r="X1268" i="109"/>
  <c r="Q100" i="109"/>
  <c r="Y3736" i="109"/>
  <c r="U3369" i="109"/>
  <c r="S134" i="110"/>
  <c r="P763" i="112"/>
  <c r="T152" i="109"/>
  <c r="P4165" i="109"/>
  <c r="T140" i="110"/>
  <c r="M103" i="113"/>
  <c r="W233" i="109"/>
  <c r="T2704" i="109"/>
  <c r="N502" i="109"/>
  <c r="P630" i="109"/>
  <c r="S2315" i="109"/>
  <c r="O1704" i="112"/>
  <c r="N2310" i="109"/>
  <c r="Q2763" i="109"/>
  <c r="W2659" i="109"/>
  <c r="Z675" i="109"/>
  <c r="N2239" i="109"/>
  <c r="O724" i="112"/>
  <c r="Y734" i="109"/>
  <c r="T4109" i="109"/>
  <c r="P472" i="109"/>
  <c r="V505" i="109"/>
  <c r="P2206" i="112"/>
  <c r="P2471" i="109"/>
  <c r="V1178" i="109"/>
  <c r="N2016" i="112"/>
  <c r="Q1237" i="112"/>
  <c r="N2559" i="112"/>
  <c r="R2438" i="109"/>
  <c r="M141" i="113"/>
  <c r="P3867" i="109"/>
  <c r="T137" i="110"/>
  <c r="Y453" i="109"/>
  <c r="Y1842" i="109"/>
  <c r="Y2009" i="109"/>
  <c r="X859" i="109"/>
  <c r="R224" i="112"/>
  <c r="N1297" i="109"/>
  <c r="N2406" i="109"/>
  <c r="Q1700" i="112"/>
  <c r="R270" i="109"/>
  <c r="Y4180" i="109"/>
  <c r="N3040" i="109"/>
  <c r="M94" i="110"/>
  <c r="S3115" i="109"/>
  <c r="Q128" i="109"/>
  <c r="O3872" i="109"/>
  <c r="K22" i="113"/>
  <c r="Q1869" i="112"/>
  <c r="V1234" i="109"/>
  <c r="O3181" i="109"/>
  <c r="W1613" i="109"/>
  <c r="Y229" i="109"/>
  <c r="O2420" i="109"/>
  <c r="N479" i="109"/>
  <c r="R1217" i="109"/>
  <c r="O172" i="109"/>
  <c r="X2653" i="109"/>
  <c r="S416" i="109"/>
  <c r="Y3033" i="109"/>
  <c r="Q1311" i="112"/>
  <c r="S766" i="109"/>
  <c r="M16" i="110"/>
  <c r="U3018" i="109"/>
  <c r="X2583" i="109"/>
  <c r="N1469" i="109"/>
  <c r="X2096" i="109"/>
  <c r="R1517" i="109"/>
  <c r="V2955" i="109"/>
  <c r="O387" i="109"/>
  <c r="T1706" i="109"/>
  <c r="O1239" i="109"/>
  <c r="S738" i="109"/>
  <c r="W939" i="109"/>
  <c r="U4247" i="109"/>
  <c r="U4141" i="109"/>
  <c r="R47" i="110"/>
  <c r="U1336" i="109"/>
  <c r="U89" i="109"/>
  <c r="Y826" i="109"/>
  <c r="J3" i="110"/>
  <c r="P154" i="112"/>
  <c r="N1521" i="109"/>
  <c r="N1251" i="109"/>
  <c r="X3297" i="109"/>
  <c r="X3001" i="109"/>
  <c r="Q2019" i="109"/>
  <c r="P396" i="112"/>
  <c r="V1898" i="109"/>
  <c r="X175" i="109"/>
  <c r="W2928" i="109"/>
  <c r="M62" i="110"/>
  <c r="Q1735" i="112"/>
  <c r="N1655" i="109"/>
  <c r="O124" i="112"/>
  <c r="P1559" i="109"/>
  <c r="Z665" i="109"/>
  <c r="U4165" i="109"/>
  <c r="X2768" i="109"/>
  <c r="N2371" i="112"/>
  <c r="S4086" i="109"/>
  <c r="V390" i="109"/>
  <c r="N2461" i="109"/>
  <c r="X1924" i="109"/>
  <c r="S4247" i="109"/>
  <c r="T4262" i="109"/>
  <c r="O89" i="112"/>
  <c r="Z2151" i="109"/>
  <c r="Q1155" i="109"/>
  <c r="N1671" i="112"/>
  <c r="U478" i="109"/>
  <c r="V2236" i="109"/>
  <c r="N1636" i="112"/>
  <c r="V987" i="109"/>
  <c r="N3692" i="109"/>
  <c r="Q438" i="109"/>
  <c r="R2091" i="109"/>
  <c r="Y2653" i="109"/>
  <c r="R206" i="109"/>
  <c r="X2286" i="109"/>
  <c r="Z3281" i="109"/>
  <c r="P592" i="112"/>
  <c r="R3305" i="109"/>
  <c r="N261" i="112"/>
  <c r="V2222" i="109"/>
  <c r="X25" i="109"/>
  <c r="W1831" i="109"/>
  <c r="Y925" i="109"/>
  <c r="Y3926" i="109"/>
  <c r="Q313" i="112"/>
  <c r="W3475" i="109"/>
  <c r="W560" i="109"/>
  <c r="N417" i="109"/>
  <c r="N102" i="109"/>
  <c r="R2475" i="109"/>
  <c r="Q989" i="112"/>
  <c r="R885" i="112"/>
  <c r="N1201" i="112"/>
  <c r="X1021" i="109"/>
  <c r="O1616" i="112"/>
  <c r="Q863" i="109"/>
  <c r="U2096" i="109"/>
  <c r="R2582" i="109"/>
  <c r="T621" i="109"/>
  <c r="T1876" i="109"/>
  <c r="Z2901" i="109"/>
  <c r="V223" i="109"/>
  <c r="R3321" i="109"/>
  <c r="V2583" i="109"/>
  <c r="Y3116" i="109"/>
  <c r="V1647" i="109"/>
  <c r="S3034" i="109"/>
  <c r="O155" i="110"/>
  <c r="W2696" i="109"/>
  <c r="V1556" i="109"/>
  <c r="S1114" i="109"/>
  <c r="W1555" i="109"/>
  <c r="Z1778" i="109"/>
  <c r="Q202" i="109"/>
  <c r="S1183" i="109"/>
  <c r="S3055" i="109"/>
  <c r="W595" i="109"/>
  <c r="Q181" i="109"/>
  <c r="T3838" i="109"/>
  <c r="X3556" i="109"/>
  <c r="X2369" i="109"/>
  <c r="W1271" i="109"/>
  <c r="W1329" i="109"/>
  <c r="R2815" i="109"/>
  <c r="X4071" i="109"/>
  <c r="U1376" i="109"/>
  <c r="T74" i="109"/>
  <c r="M4" i="110"/>
  <c r="O3305" i="109"/>
  <c r="N3315" i="109"/>
  <c r="W2361" i="109"/>
  <c r="U2192" i="109"/>
  <c r="Q487" i="109"/>
  <c r="J110" i="110"/>
  <c r="Y552" i="109"/>
  <c r="O1838" i="109"/>
  <c r="W886" i="109"/>
  <c r="T86" i="109"/>
  <c r="X1617" i="109"/>
  <c r="V3435" i="109"/>
  <c r="V2352" i="109"/>
  <c r="U1656" i="109"/>
  <c r="Y757" i="109"/>
  <c r="S181" i="110"/>
  <c r="V4120" i="109"/>
  <c r="R840" i="109"/>
  <c r="U522" i="109"/>
  <c r="T3095" i="109"/>
  <c r="S2458" i="109"/>
  <c r="K151" i="110"/>
  <c r="O516" i="109"/>
  <c r="O1944" i="109"/>
  <c r="N2564" i="109"/>
  <c r="X454" i="109"/>
  <c r="P3287" i="109"/>
  <c r="W2263" i="109"/>
  <c r="R929" i="109"/>
  <c r="U3016" i="109"/>
  <c r="S2591" i="109"/>
  <c r="M132" i="110"/>
  <c r="Y1137" i="109"/>
  <c r="R1490" i="109"/>
  <c r="O429" i="109"/>
  <c r="U3444" i="109"/>
  <c r="T2720" i="109"/>
  <c r="O2624" i="112"/>
  <c r="T3047" i="109"/>
  <c r="W3866" i="109"/>
  <c r="P958" i="112"/>
  <c r="S3541" i="109"/>
  <c r="P1539" i="109"/>
  <c r="P1368" i="109"/>
  <c r="P2009" i="109"/>
  <c r="N2666" i="112"/>
  <c r="Y2265" i="109"/>
  <c r="Y3404" i="109"/>
  <c r="U761" i="109"/>
  <c r="Q1739" i="112"/>
  <c r="R2467" i="109"/>
  <c r="Q346" i="112"/>
  <c r="V1123" i="109"/>
  <c r="O1473" i="109"/>
  <c r="Q550" i="109"/>
  <c r="U393" i="109"/>
  <c r="O2688" i="112"/>
  <c r="T1122" i="109"/>
  <c r="Y4195" i="109"/>
  <c r="Q3725" i="109"/>
  <c r="O2081" i="109"/>
  <c r="Q2591" i="112"/>
  <c r="X2250" i="109"/>
  <c r="P992" i="112"/>
  <c r="R3030" i="109"/>
  <c r="O3052" i="109"/>
  <c r="Y2568" i="109"/>
  <c r="Y1159" i="109"/>
  <c r="S2951" i="109"/>
  <c r="V4150" i="109"/>
  <c r="S2466" i="109"/>
  <c r="U486" i="109"/>
  <c r="P2682" i="109"/>
  <c r="X2194" i="109"/>
  <c r="Q3421" i="109"/>
  <c r="O833" i="109"/>
  <c r="V4204" i="109"/>
  <c r="W33" i="109"/>
  <c r="N293" i="112"/>
  <c r="X95" i="109"/>
  <c r="Q1198" i="109"/>
  <c r="U2049" i="109"/>
  <c r="Q1261" i="109"/>
  <c r="R3726" i="109"/>
  <c r="W4238" i="109"/>
  <c r="P4301" i="109"/>
  <c r="Q1331" i="109"/>
  <c r="V2632" i="109"/>
  <c r="Y1604" i="109"/>
  <c r="V487" i="109"/>
  <c r="W837" i="109"/>
  <c r="Q2780" i="109"/>
  <c r="P1031" i="112"/>
  <c r="O1904" i="109"/>
  <c r="W127" i="109"/>
  <c r="P2341" i="109"/>
  <c r="X2565" i="109"/>
  <c r="U1481" i="109"/>
  <c r="R2774" i="109"/>
  <c r="V4260" i="109"/>
  <c r="Q3020" i="109"/>
  <c r="Q1692" i="112"/>
  <c r="O1704" i="109"/>
  <c r="R205" i="112"/>
  <c r="T2991" i="109"/>
  <c r="W3077" i="109"/>
  <c r="O147" i="112"/>
  <c r="Y3914" i="109"/>
  <c r="X3038" i="109"/>
  <c r="P2415" i="109"/>
  <c r="O2747" i="109"/>
  <c r="S2339" i="109"/>
  <c r="Q1533" i="109"/>
  <c r="W1741" i="109"/>
  <c r="Q3328" i="109"/>
  <c r="N3724" i="109"/>
  <c r="V2714" i="109"/>
  <c r="U825" i="109"/>
  <c r="Q656" i="109"/>
  <c r="W4044" i="109"/>
  <c r="O79" i="110"/>
  <c r="V280" i="109"/>
  <c r="T2976" i="109"/>
  <c r="R1246" i="109"/>
  <c r="R137" i="109"/>
  <c r="O3350" i="109"/>
  <c r="R3674" i="109"/>
  <c r="U1010" i="109"/>
  <c r="U3861" i="109"/>
  <c r="V3164" i="109"/>
  <c r="Q3504" i="109"/>
  <c r="S1181" i="109"/>
  <c r="X229" i="109"/>
  <c r="X2680" i="109"/>
  <c r="S1562" i="109"/>
  <c r="U71" i="109"/>
  <c r="R881" i="112"/>
  <c r="O169" i="110"/>
  <c r="T3720" i="109"/>
  <c r="V1637" i="109"/>
  <c r="N4202" i="109"/>
  <c r="O562" i="112"/>
  <c r="Q740" i="109"/>
  <c r="W2796" i="109"/>
  <c r="W3300" i="109"/>
  <c r="R3447" i="109"/>
  <c r="V2391" i="109"/>
  <c r="W2476" i="109"/>
  <c r="U878" i="109"/>
  <c r="O37" i="110"/>
  <c r="P2471" i="112"/>
  <c r="Y3288" i="109"/>
  <c r="U2985" i="109"/>
  <c r="V3022" i="109"/>
  <c r="S2071" i="109"/>
  <c r="Q3723" i="109"/>
  <c r="R175" i="109"/>
  <c r="P1285" i="109"/>
  <c r="T1561" i="109"/>
  <c r="R207" i="109"/>
  <c r="N3942" i="109"/>
  <c r="P2467" i="109"/>
  <c r="Q507" i="109"/>
  <c r="R144" i="109"/>
  <c r="W2781" i="109"/>
  <c r="U2630" i="109"/>
  <c r="O1749" i="112"/>
  <c r="N1967" i="109"/>
  <c r="U3015" i="109"/>
  <c r="R474" i="109"/>
  <c r="T2235" i="109"/>
  <c r="N3659" i="109"/>
  <c r="V1293" i="109"/>
  <c r="R521" i="109"/>
  <c r="T637" i="109"/>
  <c r="T991" i="109"/>
  <c r="X202" i="109"/>
  <c r="U3164" i="109"/>
  <c r="Y2392" i="109"/>
  <c r="Y1605" i="109"/>
  <c r="S3387" i="109"/>
  <c r="T98" i="110"/>
  <c r="Q4051" i="109"/>
  <c r="W1631" i="109"/>
  <c r="Q989" i="109"/>
  <c r="Y3070" i="109"/>
  <c r="Q2263" i="109"/>
  <c r="Z342" i="109"/>
  <c r="S3412" i="109"/>
  <c r="N1438" i="112"/>
  <c r="U1943" i="109"/>
  <c r="N1260" i="109"/>
  <c r="O3874" i="109"/>
  <c r="T1854" i="109"/>
  <c r="P385" i="109"/>
  <c r="Z3946" i="109"/>
  <c r="Q1343" i="109"/>
  <c r="T759" i="109"/>
  <c r="V2010" i="109"/>
  <c r="V527" i="109"/>
  <c r="U45" i="109"/>
  <c r="X1878" i="109"/>
  <c r="V1532" i="109"/>
  <c r="Y2219" i="109"/>
  <c r="R3721" i="109"/>
  <c r="O828" i="109"/>
  <c r="P287" i="109"/>
  <c r="Y1012" i="109"/>
  <c r="P885" i="109"/>
  <c r="J111" i="110"/>
  <c r="W2027" i="109"/>
  <c r="O2278" i="109"/>
  <c r="N623" i="112"/>
  <c r="W102" i="109"/>
  <c r="X2820" i="109"/>
  <c r="L110" i="110"/>
  <c r="Q3368" i="109"/>
  <c r="O3435" i="109"/>
  <c r="N1969" i="109"/>
  <c r="W42" i="109"/>
  <c r="S1736" i="109"/>
  <c r="P3295" i="109"/>
  <c r="X734" i="109"/>
  <c r="P179" i="110"/>
  <c r="T4097" i="109"/>
  <c r="N152" i="110"/>
  <c r="R797" i="109"/>
  <c r="Q563" i="109"/>
  <c r="Y511" i="109"/>
  <c r="V4044" i="109"/>
  <c r="Y141" i="109"/>
  <c r="U1277" i="109"/>
  <c r="P983" i="109"/>
  <c r="R2328" i="109"/>
  <c r="T1545" i="109"/>
  <c r="V3101" i="109"/>
  <c r="Z3952" i="109"/>
  <c r="Y3003" i="109"/>
  <c r="U3734" i="109"/>
  <c r="V419" i="109"/>
  <c r="Q2237" i="109"/>
  <c r="R441" i="112"/>
  <c r="T1708" i="109"/>
  <c r="W10" i="109"/>
  <c r="Y1942" i="109"/>
  <c r="N1745" i="112"/>
  <c r="T1335" i="109"/>
  <c r="X1658" i="109"/>
  <c r="X381" i="109"/>
  <c r="N3188" i="109"/>
  <c r="V1385" i="109"/>
  <c r="S927" i="109"/>
  <c r="T3444" i="109"/>
  <c r="S3770" i="109"/>
  <c r="P1546" i="109"/>
  <c r="Y178" i="109"/>
  <c r="Y3655" i="109"/>
  <c r="P402" i="109"/>
  <c r="Y390" i="109"/>
  <c r="S1850" i="109"/>
  <c r="N67" i="110"/>
  <c r="Q1679" i="112"/>
  <c r="S1163" i="109"/>
  <c r="X3117" i="109"/>
  <c r="Y250" i="109"/>
  <c r="Z1038" i="109"/>
  <c r="N3197" i="109"/>
  <c r="S1469" i="109"/>
  <c r="V3077" i="109"/>
  <c r="V204" i="109"/>
  <c r="Y4088" i="109"/>
  <c r="S1194" i="109"/>
  <c r="T2673" i="109"/>
  <c r="V3438" i="109"/>
  <c r="Q1926" i="109"/>
  <c r="Y3772" i="109"/>
  <c r="O3686" i="109"/>
  <c r="O3047" i="109"/>
  <c r="T2310" i="109"/>
  <c r="Y4102" i="109"/>
  <c r="S2217" i="109"/>
  <c r="R3070" i="109"/>
  <c r="W3307" i="109"/>
  <c r="P2694" i="109"/>
  <c r="W1516" i="109"/>
  <c r="Q2349" i="109"/>
  <c r="V3808" i="109"/>
  <c r="V3117" i="109"/>
  <c r="U1953" i="109"/>
  <c r="N1170" i="112"/>
  <c r="O2280" i="109"/>
  <c r="S2791" i="109"/>
  <c r="N2209" i="109"/>
  <c r="Q1507" i="112"/>
  <c r="O2025" i="109"/>
  <c r="X87" i="109"/>
  <c r="R32" i="109"/>
  <c r="Q3457" i="109"/>
  <c r="Y3505" i="109"/>
  <c r="N1907" i="112"/>
  <c r="O2106" i="112"/>
  <c r="Q2075" i="109"/>
  <c r="K77" i="110"/>
  <c r="O2453" i="109"/>
  <c r="Y109" i="109"/>
  <c r="S2109" i="109"/>
  <c r="T1636" i="109"/>
  <c r="Q551" i="112"/>
  <c r="U3767" i="109"/>
  <c r="X1645" i="109"/>
  <c r="S1957" i="109"/>
  <c r="U402" i="109"/>
  <c r="Q1406" i="112"/>
  <c r="S3369" i="109"/>
  <c r="S1927" i="109"/>
  <c r="O96" i="110"/>
  <c r="X3157" i="109"/>
  <c r="N2654" i="112"/>
  <c r="Q493" i="112"/>
  <c r="N113" i="110"/>
  <c r="Q2676" i="109"/>
  <c r="P578" i="112"/>
  <c r="X3713" i="109"/>
  <c r="P1077" i="112"/>
  <c r="R1923" i="109"/>
  <c r="Q600" i="112"/>
  <c r="Q2542" i="112"/>
  <c r="U1611" i="109"/>
  <c r="W1151" i="109"/>
  <c r="O4110" i="109"/>
  <c r="R1346" i="109"/>
  <c r="P2480" i="109"/>
  <c r="Q4115" i="109"/>
  <c r="R2263" i="109"/>
  <c r="U36" i="110"/>
  <c r="N3310" i="109"/>
  <c r="P4290" i="109"/>
  <c r="R79" i="110"/>
  <c r="R3003" i="109"/>
  <c r="P54" i="13" l="1"/>
  <c r="G57" i="13"/>
  <c r="G58" i="13" l="1"/>
  <c r="P57" i="13"/>
  <c r="P5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<sst xmlns="http://schemas.openxmlformats.org/spreadsheetml/2006/main" count="82997" uniqueCount="1869">
  <si>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</si>
  <si>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</si>
  <si>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</si>
  <si>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</si>
  <si>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</si>
  <si>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</si>
  <si>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</si>
  <si>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</si>
  <si>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</si>
  <si>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</si>
  <si>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</si>
  <si>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</si>
  <si>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</si>
  <si>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</si>
  <si>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</si>
  <si>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</si>
  <si>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</si>
  <si>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</si>
  <si>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</si>
  <si>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</si>
  <si>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</si>
  <si>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</si>
  <si>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</si>
  <si>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</si>
  <si>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</si>
  <si>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</si>
  <si>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</si>
  <si>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</si>
  <si>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</si>
  <si>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</si>
  <si>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</si>
  <si>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</si>
  <si>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</si>
  <si>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</si>
  <si>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</si>
  <si>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</si>
  <si>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</si>
  <si>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</si>
  <si>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</si>
  <si>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</si>
  <si>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</si>
  <si>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</si>
  <si>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</si>
  <si>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</si>
  <si>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</si>
  <si>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</si>
  <si>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</si>
  <si>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</si>
  <si>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</si>
  <si>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</si>
  <si>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</si>
  <si>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</si>
  <si>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</si>
  <si>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</si>
  <si>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</si>
  <si>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</si>
  <si>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</si>
  <si>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</si>
  <si>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</si>
  <si>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</si>
  <si>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</si>
  <si>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</si>
  <si>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</si>
  <si>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</si>
  <si>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</si>
  <si>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</si>
  <si>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</si>
  <si>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</si>
  <si>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</si>
  <si>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</si>
  <si>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</si>
  <si>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</si>
  <si>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</si>
  <si>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</si>
  <si>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</si>
  <si>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</si>
  <si>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</si>
  <si>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</si>
  <si>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</si>
  <si>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</si>
  <si>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</si>
  <si>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</si>
  <si>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</si>
  <si>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</si>
  <si>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</si>
  <si>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</si>
  <si>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</si>
  <si>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</si>
  <si>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</si>
  <si>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</si>
  <si>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</si>
  <si>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</si>
  <si>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</si>
  <si>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</si>
  <si>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</si>
  <si>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</si>
  <si>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</si>
  <si>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</si>
  <si>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</si>
  <si>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</si>
  <si>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</si>
  <si>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</si>
  <si>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</si>
  <si>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</si>
  <si>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</si>
  <si>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</si>
  <si>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</si>
  <si>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</si>
  <si>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</si>
  <si>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</si>
  <si>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</si>
  <si>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</si>
  <si>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</si>
  <si>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</si>
  <si>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</si>
  <si>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</si>
  <si>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</si>
  <si>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</si>
  <si>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</si>
  <si>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</si>
  <si>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</si>
  <si>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</si>
  <si>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</si>
  <si>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</si>
  <si>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</si>
  <si>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</si>
  <si>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</si>
  <si>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</si>
  <si>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</si>
  <si>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</si>
  <si>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</si>
  <si>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</si>
  <si>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</si>
  <si>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</si>
  <si>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</si>
  <si>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</si>
  <si>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</si>
  <si>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</si>
  <si>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</si>
  <si>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</si>
  <si>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</si>
  <si>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</si>
  <si>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</si>
  <si>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</si>
  <si>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</si>
  <si>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</si>
  <si>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</si>
  <si>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</si>
  <si>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</si>
  <si>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</si>
  <si>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</si>
  <si>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</si>
  <si>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</si>
  <si>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</si>
  <si>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</si>
  <si>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</si>
  <si>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</si>
  <si>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</si>
  <si>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</si>
  <si>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</si>
  <si>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</si>
  <si>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</si>
  <si>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</si>
  <si>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</si>
  <si>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</si>
  <si>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</si>
  <si>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</si>
  <si>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</si>
  <si>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</si>
  <si>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</si>
  <si>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</si>
  <si>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</si>
  <si>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</si>
  <si>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</si>
  <si>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</si>
  <si>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</si>
  <si>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</si>
  <si>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</si>
  <si>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</si>
  <si>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</si>
  <si>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</si>
  <si>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</si>
  <si>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</si>
  <si>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</si>
  <si>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</si>
  <si>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</si>
  <si>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</si>
  <si>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</si>
  <si>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</si>
  <si>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</si>
  <si>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</si>
  <si>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</si>
  <si>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</si>
  <si>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</si>
  <si>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</si>
  <si>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</si>
  <si>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</si>
  <si>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</si>
  <si>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</si>
  <si>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</si>
  <si>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</si>
  <si>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</si>
  <si>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</si>
  <si>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</si>
  <si>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</si>
  <si>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</si>
  <si>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</si>
  <si>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</si>
  <si>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</si>
  <si>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</si>
  <si>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</si>
  <si>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</si>
  <si>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</si>
  <si>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</si>
  <si>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</si>
  <si>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</si>
  <si>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</si>
  <si>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</si>
  <si>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</si>
  <si>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</si>
  <si>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</si>
  <si>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</si>
  <si>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</si>
  <si>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</si>
  <si>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</si>
  <si>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</si>
  <si>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</si>
  <si>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</si>
  <si>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</si>
  <si>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</si>
  <si>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</si>
  <si>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</si>
  <si>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</si>
  <si>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</si>
  <si>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</si>
  <si>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</si>
  <si>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</si>
  <si>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</si>
  <si>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</si>
  <si>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</si>
  <si>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</si>
  <si>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</si>
  <si>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</si>
  <si>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</si>
  <si>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</si>
  <si>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</si>
  <si>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</si>
  <si>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</si>
  <si>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</si>
  <si>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</si>
  <si>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</si>
  <si>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</si>
  <si>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</si>
  <si>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</si>
  <si>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</si>
  <si>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</si>
  <si>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</si>
  <si>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</si>
  <si>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</si>
  <si>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</si>
  <si>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</si>
  <si>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</si>
  <si>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</si>
  <si>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</si>
  <si>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</si>
  <si>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</si>
  <si>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</si>
  <si>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</si>
  <si>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</si>
  <si>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</si>
  <si>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</si>
  <si>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</si>
  <si>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</si>
  <si>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</si>
  <si>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</si>
  <si>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</si>
  <si>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</si>
  <si>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</si>
  <si>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</si>
  <si>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</si>
  <si>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</si>
  <si>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</si>
  <si>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</si>
  <si>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</si>
  <si>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</si>
  <si>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</si>
  <si>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</si>
  <si>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</si>
  <si>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</si>
  <si>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</si>
  <si>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</si>
  <si>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</si>
  <si>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</si>
  <si>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</si>
  <si>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</si>
  <si>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</si>
  <si>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</si>
  <si>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</si>
  <si>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</si>
  <si>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</si>
  <si>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</si>
  <si>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</si>
  <si>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</si>
  <si>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</si>
  <si>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</si>
  <si>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</si>
  <si>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</si>
  <si>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</si>
  <si>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</si>
  <si>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</si>
  <si>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</si>
  <si>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</si>
  <si>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</si>
  <si>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</si>
  <si>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</si>
  <si>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</si>
  <si>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</si>
  <si>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</si>
  <si>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</si>
  <si>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</si>
  <si>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</si>
  <si>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</si>
  <si>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</si>
  <si>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</si>
  <si>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</si>
  <si>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</si>
  <si>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</si>
  <si>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</si>
  <si>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</si>
  <si>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</si>
  <si>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</si>
  <si>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</si>
  <si>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</si>
  <si>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</si>
  <si>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</si>
  <si>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</si>
  <si>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</si>
  <si>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</si>
  <si>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</si>
  <si>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</si>
  <si>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</si>
  <si>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</si>
  <si>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</si>
  <si>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</si>
  <si>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</si>
  <si>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</si>
  <si>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</si>
  <si>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</si>
  <si>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</si>
  <si>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</si>
  <si>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</si>
  <si>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</si>
  <si>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</si>
  <si>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</si>
  <si>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</si>
  <si>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</si>
  <si>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</si>
  <si>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</si>
  <si>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</si>
  <si>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</si>
  <si>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</si>
  <si>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</si>
  <si>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</si>
  <si>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</si>
  <si>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</si>
  <si>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</si>
  <si>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</si>
  <si>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</si>
  <si>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</si>
  <si>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</si>
  <si>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</si>
  <si>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</si>
  <si>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</si>
  <si>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</si>
  <si>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</si>
  <si>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</si>
  <si>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</si>
  <si>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</si>
  <si>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</si>
  <si>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</si>
  <si>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</si>
  <si>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</si>
  <si>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</si>
  <si>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</si>
  <si>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</si>
  <si>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</si>
  <si>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</si>
  <si>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</si>
  <si>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</si>
  <si>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</si>
  <si>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</si>
  <si>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</si>
  <si>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</si>
  <si>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</si>
  <si>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</si>
  <si>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</si>
  <si>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</si>
  <si>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</si>
  <si>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</si>
  <si>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</si>
  <si>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</si>
  <si>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</si>
  <si>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</si>
  <si>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</si>
  <si>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</si>
  <si>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</si>
  <si>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</si>
  <si>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</si>
  <si>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</si>
  <si>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</si>
  <si>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</si>
  <si>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</si>
  <si>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</si>
  <si>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</si>
  <si>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</si>
  <si>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</si>
  <si>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</si>
  <si>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</si>
  <si>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</si>
  <si>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</si>
  <si>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</si>
  <si>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</si>
  <si>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</si>
  <si>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</si>
  <si>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</si>
  <si>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</si>
  <si>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</si>
  <si>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</si>
  <si>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</si>
  <si>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</si>
  <si>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</si>
  <si>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</si>
  <si>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</si>
  <si>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</si>
  <si>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</si>
  <si>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</si>
  <si>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</si>
  <si>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</si>
  <si>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</si>
  <si>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</si>
  <si>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</si>
  <si>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</si>
  <si>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</si>
  <si>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</si>
  <si>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</si>
  <si>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</si>
  <si>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</si>
  <si>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</si>
  <si>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</si>
  <si>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</si>
  <si>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</si>
  <si>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</si>
  <si>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</si>
  <si>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</si>
  <si>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</si>
  <si>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</si>
  <si>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</si>
  <si>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</si>
  <si>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</si>
  <si>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</si>
  <si>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</si>
  <si>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</si>
  <si>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</si>
  <si>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</si>
  <si>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</si>
  <si>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</si>
  <si>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</si>
  <si>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</si>
  <si>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</si>
  <si>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</si>
  <si>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</si>
  <si>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</si>
  <si>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</si>
  <si>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</si>
  <si>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</si>
  <si>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</si>
  <si>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</si>
  <si>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</si>
  <si>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</si>
  <si>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</si>
  <si>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</si>
  <si>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</si>
  <si>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</si>
  <si>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</si>
  <si>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</si>
  <si>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</si>
  <si>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</si>
  <si>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</si>
  <si>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</si>
  <si>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</si>
  <si>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</si>
  <si>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</si>
  <si>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</si>
  <si>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</si>
  <si>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</si>
  <si>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</si>
  <si>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</si>
  <si>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</si>
  <si>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</si>
  <si>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</si>
  <si>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</si>
  <si>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</si>
  <si>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</si>
  <si>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</si>
  <si>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</si>
  <si>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</si>
  <si>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</si>
  <si>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</si>
  <si>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</si>
  <si>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</si>
  <si>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</si>
  <si>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</si>
  <si>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</si>
  <si>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</si>
  <si>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</si>
  <si>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</si>
  <si>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</si>
  <si>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</si>
  <si>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</si>
  <si>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</si>
  <si>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</si>
  <si>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</si>
  <si>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</si>
  <si>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</si>
  <si>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</si>
  <si>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</si>
  <si>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</si>
  <si>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</si>
  <si>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</si>
  <si>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</si>
  <si>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</si>
  <si>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</si>
  <si>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</si>
  <si>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</si>
  <si>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</si>
  <si>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</si>
  <si>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</si>
  <si>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</si>
  <si>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</si>
  <si>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</si>
  <si>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</si>
  <si>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</si>
  <si>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</si>
  <si>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</si>
  <si>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</si>
  <si>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</si>
  <si>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</si>
  <si>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</si>
  <si>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</si>
  <si>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</si>
  <si>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</si>
  <si>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</si>
  <si>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</si>
  <si>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</si>
  <si>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</si>
  <si>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</si>
  <si>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</si>
  <si>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</si>
  <si>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</si>
  <si>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</si>
  <si>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</si>
  <si>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</si>
  <si>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</si>
  <si>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</si>
  <si>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</si>
  <si>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</si>
  <si>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</si>
  <si>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</si>
  <si>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</si>
  <si>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</si>
  <si>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</si>
  <si>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</si>
  <si>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</si>
  <si>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</si>
  <si>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</si>
  <si>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</si>
  <si>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</si>
  <si>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</si>
  <si>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</si>
  <si>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</si>
  <si>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</si>
  <si>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</si>
  <si>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</si>
  <si>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</si>
  <si>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</si>
  <si>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</si>
  <si>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</si>
  <si>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</si>
  <si>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</si>
  <si>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</si>
  <si>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</si>
  <si>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</si>
  <si>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</si>
  <si>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</si>
  <si>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</si>
  <si>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</si>
  <si>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</si>
  <si>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</si>
  <si>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</si>
  <si>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</si>
  <si>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</si>
  <si>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</si>
  <si>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</si>
  <si>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</si>
  <si>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</si>
  <si>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</si>
  <si>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</si>
  <si>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</si>
  <si>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</si>
  <si>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</si>
  <si>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</si>
  <si>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</si>
  <si>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</si>
  <si>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</si>
  <si>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</si>
  <si>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</si>
  <si>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</si>
  <si>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</si>
  <si>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</si>
  <si>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</si>
  <si>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</si>
  <si>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</si>
  <si>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</si>
  <si>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</si>
  <si>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</si>
  <si>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</si>
  <si>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</si>
  <si>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</si>
  <si>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</si>
  <si>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</si>
  <si>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</si>
  <si>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</si>
  <si>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</si>
  <si>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</si>
  <si>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</si>
  <si>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</si>
  <si>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</si>
  <si>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</si>
  <si>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</si>
  <si>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</si>
  <si>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</si>
  <si>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</si>
  <si>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</si>
  <si>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</si>
  <si>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</si>
  <si>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</si>
  <si>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</si>
  <si>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</si>
  <si>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</si>
  <si>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</si>
  <si>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</si>
  <si>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</si>
  <si>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</si>
  <si>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</si>
  <si>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</si>
  <si>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</si>
  <si>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</si>
  <si>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</si>
  <si>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</si>
  <si>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</si>
  <si>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</si>
  <si>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</si>
  <si>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</si>
  <si>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</si>
  <si>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</si>
  <si>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</si>
  <si>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</si>
  <si>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</si>
  <si>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</si>
  <si>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</si>
  <si>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</si>
  <si>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</si>
  <si>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</si>
  <si>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</si>
  <si>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</si>
  <si>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</si>
  <si>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</si>
  <si>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</si>
  <si>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</si>
  <si>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</si>
  <si>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</si>
  <si>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</si>
  <si>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</si>
  <si>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</si>
  <si>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</si>
  <si>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</si>
  <si>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</si>
  <si>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</si>
  <si>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</si>
  <si>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</si>
  <si>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</si>
  <si>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</si>
  <si>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</si>
  <si>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</si>
  <si>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</si>
  <si>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</si>
  <si>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</si>
  <si>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</si>
  <si>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</si>
  <si>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</si>
  <si>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</si>
  <si>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</si>
  <si>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</si>
  <si>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</si>
  <si>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</si>
  <si>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</si>
  <si>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</si>
  <si>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</si>
  <si>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</si>
  <si>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</si>
  <si>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</si>
  <si>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</si>
  <si>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</si>
  <si>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</si>
  <si>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</si>
  <si>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</si>
  <si>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</si>
  <si>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</si>
  <si>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</si>
  <si>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</si>
  <si>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</si>
  <si>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</si>
  <si>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</si>
  <si>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</si>
  <si>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</si>
  <si>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</si>
  <si>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</si>
  <si>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</si>
  <si>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</si>
  <si>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</si>
  <si>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</si>
  <si>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</si>
  <si>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</si>
  <si>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</si>
  <si>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</si>
  <si>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</si>
  <si>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</si>
  <si>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</si>
  <si>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</si>
  <si>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</si>
  <si>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</si>
  <si>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</si>
  <si>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</si>
  <si>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</si>
  <si>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</si>
  <si>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</si>
  <si>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</si>
  <si>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</si>
  <si>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</si>
  <si>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</si>
  <si>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</si>
  <si>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</si>
  <si>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</si>
  <si>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</si>
  <si>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</si>
  <si>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</si>
  <si>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</si>
  <si>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</si>
  <si>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</si>
  <si>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</si>
  <si>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</si>
  <si>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</si>
  <si>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</si>
  <si>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</si>
  <si>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</si>
  <si>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</si>
  <si>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</si>
  <si>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</si>
  <si>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</si>
  <si>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</si>
  <si>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</si>
  <si>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</si>
  <si>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</si>
  <si>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</si>
  <si>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</si>
  <si>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</si>
  <si>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</si>
  <si>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</si>
  <si>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</si>
  <si>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</si>
  <si>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</si>
  <si>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</si>
  <si>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</si>
  <si>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</si>
  <si>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</si>
  <si>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</si>
  <si>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</si>
  <si>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</si>
  <si>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</si>
  <si>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</si>
  <si>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</si>
  <si>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</si>
  <si>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</si>
  <si>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</si>
  <si>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</si>
  <si>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</si>
  <si>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</si>
  <si>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</si>
  <si>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</si>
  <si>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</si>
  <si>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</si>
  <si>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</si>
  <si>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</si>
  <si>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</si>
  <si>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</si>
  <si>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</si>
  <si>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</si>
  <si>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</si>
  <si>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</si>
  <si>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</si>
  <si>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</si>
  <si>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</si>
  <si>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</si>
  <si>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</si>
  <si>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</si>
  <si>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</si>
  <si>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</si>
  <si>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</si>
  <si>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</si>
  <si>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</si>
  <si>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</si>
  <si>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</si>
  <si>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</si>
  <si>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</si>
  <si>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</si>
  <si>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</si>
  <si>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</si>
  <si>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</si>
  <si>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</si>
  <si>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</si>
  <si>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</si>
  <si>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</si>
  <si>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</si>
  <si>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</si>
  <si>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</si>
  <si>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</si>
  <si>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</si>
  <si>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</si>
  <si>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</si>
  <si>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</si>
  <si>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</si>
  <si>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</si>
  <si>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</si>
  <si>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</si>
  <si>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</si>
  <si>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</si>
  <si>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</si>
  <si>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</si>
  <si>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</si>
  <si>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</si>
  <si>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</si>
  <si>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</si>
  <si>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</si>
  <si>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</si>
  <si>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</si>
  <si>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</si>
  <si>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</si>
  <si>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</si>
  <si>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</si>
  <si>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</si>
  <si>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</si>
  <si>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</si>
  <si>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</si>
  <si>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</si>
  <si>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</si>
  <si>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</si>
  <si>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</si>
  <si>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</si>
  <si>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</si>
  <si>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</si>
  <si>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</si>
  <si>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</si>
  <si>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</si>
  <si>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</si>
  <si>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</si>
  <si>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</si>
  <si>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</si>
  <si>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</si>
  <si>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</si>
  <si>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</si>
  <si>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</si>
  <si>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</si>
  <si>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</si>
  <si>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</si>
  <si>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</si>
  <si>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</si>
  <si>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</si>
  <si>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</si>
  <si>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</si>
  <si>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</si>
  <si>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</si>
  <si>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</si>
  <si>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</si>
  <si>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</si>
  <si>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</si>
  <si>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</si>
  <si>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</si>
  <si>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</si>
  <si>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</si>
  <si>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</si>
  <si>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</si>
  <si>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</si>
  <si>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</si>
  <si>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</si>
  <si>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</si>
  <si>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</si>
  <si>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</si>
  <si>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</si>
  <si>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</si>
  <si>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</si>
  <si>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</si>
  <si>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</si>
  <si>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</si>
  <si>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</si>
  <si>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</si>
  <si>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</si>
  <si>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</si>
  <si>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</si>
  <si>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</si>
  <si>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</si>
  <si>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</si>
  <si>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</si>
  <si>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</si>
  <si>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</si>
  <si>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</si>
  <si>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</si>
  <si>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</si>
  <si>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</si>
  <si>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</si>
  <si>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</si>
  <si>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</si>
  <si>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</si>
  <si>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</si>
  <si>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</si>
  <si>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</si>
  <si>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</si>
  <si>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</si>
  <si>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</si>
  <si>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</si>
  <si>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</si>
  <si>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</si>
  <si>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</si>
  <si>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</si>
  <si>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</si>
  <si>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</si>
  <si>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</si>
  <si>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</si>
  <si>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</si>
  <si>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</si>
  <si>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</si>
  <si>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</si>
  <si>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</si>
  <si>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</si>
  <si>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</si>
  <si>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</si>
  <si>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</si>
  <si>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</si>
  <si>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</si>
  <si>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</si>
  <si>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</si>
  <si>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</si>
  <si>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</si>
  <si>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</si>
  <si>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</si>
  <si>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</si>
  <si>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</si>
  <si>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</si>
  <si>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</si>
  <si>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</si>
  <si>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</si>
  <si>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</si>
  <si>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</si>
  <si>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</si>
  <si>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</si>
  <si>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</si>
  <si>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</si>
  <si>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</si>
  <si>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</si>
  <si>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</si>
  <si>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</si>
  <si>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</si>
  <si>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</si>
  <si>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</si>
  <si>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</si>
  <si>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</si>
  <si>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</si>
  <si>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</si>
  <si>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</si>
  <si>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</si>
  <si>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</si>
  <si>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</si>
  <si>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</si>
  <si>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</si>
  <si>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</si>
  <si>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</si>
  <si>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</si>
  <si>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</si>
  <si>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</si>
  <si>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</si>
  <si>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</si>
  <si>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</si>
  <si>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</si>
  <si>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</si>
  <si>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</si>
  <si>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</si>
  <si>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</si>
  <si>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</si>
  <si>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</si>
  <si>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</si>
  <si>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</si>
  <si>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</si>
  <si>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</si>
  <si>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</si>
  <si>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</si>
  <si>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</si>
  <si>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</si>
  <si>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</si>
  <si>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</si>
  <si>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</si>
  <si>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</si>
  <si>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</si>
  <si>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</si>
  <si>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</si>
  <si>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</si>
  <si>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</si>
  <si>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</si>
  <si>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</si>
  <si>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</si>
  <si>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</si>
  <si>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</si>
  <si>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</si>
  <si>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</si>
  <si>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</si>
  <si>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</si>
  <si>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</si>
  <si>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</si>
  <si>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</si>
  <si>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</si>
  <si>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</si>
  <si>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</si>
  <si>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</si>
  <si>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</si>
  <si>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</si>
  <si>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</si>
  <si>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</si>
  <si>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</si>
  <si>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</si>
  <si>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</si>
  <si>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</si>
  <si>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</si>
  <si>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</si>
  <si>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</si>
  <si>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</si>
  <si>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</si>
  <si>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</si>
  <si>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</si>
  <si>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</si>
  <si>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</si>
  <si>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</si>
  <si>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</si>
  <si>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</si>
  <si>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</si>
  <si>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</si>
  <si>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</si>
  <si>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</si>
  <si>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</si>
  <si>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</si>
  <si>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</si>
  <si>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</si>
  <si>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</si>
  <si>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</si>
  <si>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</si>
  <si>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</si>
  <si>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</si>
  <si>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</si>
  <si>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</si>
  <si>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</si>
  <si>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</si>
  <si>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</si>
  <si>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</si>
  <si>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</si>
  <si>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</si>
  <si>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</si>
  <si>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</si>
  <si>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</si>
  <si>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</si>
  <si>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</si>
  <si>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</si>
  <si>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</si>
  <si>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</si>
  <si>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</si>
  <si>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</si>
  <si>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</si>
  <si>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</si>
  <si>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</si>
  <si>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</si>
  <si>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</si>
  <si>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</si>
  <si>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</si>
  <si>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</si>
  <si>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</si>
  <si>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</si>
  <si>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</si>
  <si>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</si>
  <si>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</si>
  <si>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</si>
  <si>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</si>
  <si>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</si>
  <si>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</si>
  <si>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</si>
  <si>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</si>
  <si>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</si>
  <si>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</si>
  <si>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</si>
  <si>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</si>
  <si>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</si>
  <si>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</si>
  <si>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</si>
  <si>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</si>
  <si>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</si>
  <si>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</si>
  <si>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</si>
  <si>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</si>
  <si>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</si>
  <si>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</si>
  <si>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</si>
  <si>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</si>
  <si>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</si>
  <si>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</si>
  <si>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</si>
  <si>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</si>
  <si>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</si>
  <si>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</si>
  <si>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</si>
  <si>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</si>
  <si>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</si>
  <si>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</si>
  <si>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</si>
  <si>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</si>
  <si>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</si>
  <si>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</si>
  <si>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</si>
  <si>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</si>
  <si>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</si>
  <si>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</si>
  <si>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</si>
  <si>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</si>
  <si>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</si>
  <si>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</si>
  <si>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</si>
  <si>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</si>
  <si>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</si>
  <si>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</si>
  <si>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</si>
  <si>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</si>
  <si>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</si>
  <si>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</si>
  <si>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</si>
  <si>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</si>
  <si>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</si>
  <si>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</si>
  <si>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</si>
  <si>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</si>
  <si>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</si>
  <si>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</si>
  <si>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</si>
  <si>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</si>
  <si>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</si>
  <si>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</si>
  <si>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</si>
  <si>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</si>
  <si>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</si>
  <si>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</si>
  <si>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</si>
  <si>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</si>
  <si>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</si>
  <si>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</si>
  <si>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</si>
  <si>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</si>
  <si>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</si>
  <si>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</si>
  <si>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</si>
  <si>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</si>
  <si>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</si>
  <si>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</si>
  <si>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</si>
  <si>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</si>
  <si>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</si>
  <si>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</si>
  <si>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</si>
  <si>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</si>
  <si>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</si>
  <si>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</si>
  <si>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</si>
  <si>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</si>
  <si>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</si>
  <si>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</si>
  <si>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</si>
  <si>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</si>
  <si>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</si>
  <si>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</si>
  <si>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</si>
  <si>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</si>
  <si>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</si>
  <si>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</si>
  <si>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</si>
  <si>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</si>
  <si>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</si>
  <si>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</si>
  <si>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</si>
  <si>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</si>
  <si>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</si>
  <si>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</si>
  <si>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</si>
  <si>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</si>
  <si>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</si>
  <si>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</si>
  <si>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</si>
  <si>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</si>
  <si>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</si>
  <si>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</si>
  <si>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</si>
  <si>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</si>
  <si>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</si>
  <si>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</si>
  <si>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</si>
  <si>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</si>
  <si>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</si>
  <si>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</si>
  <si>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</si>
  <si>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</si>
  <si>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</si>
  <si>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</si>
  <si>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</si>
  <si>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</si>
  <si>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</si>
  <si>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</si>
  <si>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</si>
  <si>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</si>
  <si>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</si>
  <si>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</si>
  <si>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</si>
  <si>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</si>
  <si>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</si>
  <si>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</si>
  <si>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</si>
  <si>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</si>
  <si>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</si>
  <si>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</si>
  <si>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</si>
  <si>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</si>
  <si>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</si>
  <si>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</si>
  <si>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</si>
  <si>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</si>
  <si>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</si>
  <si>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</si>
  <si>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</si>
  <si>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</si>
  <si>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</si>
  <si>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</si>
  <si>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</si>
  <si>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</si>
  <si>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</si>
  <si>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</si>
  <si>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</si>
  <si>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</si>
  <si>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</si>
  <si>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</si>
  <si>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</si>
  <si>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</si>
  <si>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</si>
  <si>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</si>
  <si>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</si>
  <si>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</si>
  <si>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</si>
  <si>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</si>
  <si>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</si>
  <si>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</si>
  <si>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</si>
  <si>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</si>
  <si>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</si>
  <si>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</si>
  <si>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</si>
  <si>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</si>
  <si>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</si>
  <si>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</si>
  <si>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</si>
  <si>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</si>
  <si>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</si>
  <si>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</si>
  <si>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</si>
  <si>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</si>
  <si>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</si>
  <si>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</si>
  <si>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</si>
  <si>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</si>
  <si>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</si>
  <si>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</si>
  <si>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</si>
  <si>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</si>
  <si>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</si>
  <si>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</si>
  <si>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</si>
  <si>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</si>
  <si>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</si>
  <si>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</si>
  <si>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</si>
  <si>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</si>
  <si>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</si>
  <si>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</si>
  <si>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</si>
  <si>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</si>
  <si>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</si>
  <si>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</si>
  <si>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</si>
  <si>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</si>
  <si>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</si>
  <si>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</si>
  <si>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</si>
  <si>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</si>
  <si>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</si>
  <si>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</si>
  <si>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</si>
  <si>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</si>
  <si>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</si>
  <si>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</si>
  <si>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</si>
  <si>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</si>
  <si>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</si>
  <si>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</si>
  <si>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</si>
  <si>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</si>
  <si>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</si>
  <si>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</si>
  <si>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</si>
  <si>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</si>
  <si>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</si>
  <si>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</si>
  <si>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</si>
  <si>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</si>
  <si>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</si>
  <si>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</si>
  <si>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</si>
  <si>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</si>
  <si>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</si>
  <si>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</si>
  <si>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</si>
  <si>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</si>
  <si>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</si>
  <si>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</si>
  <si>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</si>
  <si>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</si>
  <si>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</si>
  <si>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</si>
  <si>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</si>
  <si>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</si>
  <si>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</si>
  <si>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</si>
  <si>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</si>
  <si>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</si>
  <si>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</si>
  <si>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</si>
  <si>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</si>
  <si>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</si>
  <si>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</si>
  <si>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</si>
  <si>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</si>
  <si>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</si>
  <si>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</si>
  <si>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</si>
  <si>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</si>
  <si>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</si>
  <si>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</si>
  <si>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</si>
  <si>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</si>
  <si>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</si>
  <si>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</si>
  <si>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</si>
  <si>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</si>
  <si>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</si>
  <si>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</si>
  <si>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</si>
  <si>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</si>
  <si>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</si>
  <si>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</si>
  <si>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</si>
  <si>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</si>
  <si>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</si>
  <si>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</si>
  <si>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</si>
  <si>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</si>
  <si>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</si>
  <si>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</si>
  <si>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</si>
  <si>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</si>
  <si>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</si>
  <si>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</si>
  <si>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</si>
  <si>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</si>
  <si>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</si>
  <si>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</si>
  <si>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</si>
  <si>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</si>
  <si>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</si>
  <si>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</si>
  <si>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</si>
  <si>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</si>
  <si>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</si>
  <si>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</si>
  <si>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</si>
  <si>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</si>
  <si>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</si>
  <si>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</si>
  <si>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</si>
  <si>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</si>
  <si>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</si>
  <si>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</si>
  <si>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</si>
  <si>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</si>
  <si>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</si>
  <si>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</si>
  <si>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</si>
  <si>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</si>
  <si>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</si>
  <si>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</si>
  <si>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</si>
  <si>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</si>
  <si>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</si>
  <si>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</si>
  <si>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</si>
  <si>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</si>
  <si>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</si>
  <si>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</si>
  <si>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</si>
  <si>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</si>
  <si>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</si>
  <si>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</si>
  <si>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</si>
  <si>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</si>
  <si>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</si>
  <si>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</si>
  <si>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</si>
  <si>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</si>
  <si>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</si>
  <si>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</si>
  <si>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</si>
  <si>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</si>
  <si>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</si>
  <si>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</si>
  <si>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</si>
  <si>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</si>
  <si>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</si>
  <si>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</si>
  <si>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</si>
  <si>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</si>
  <si>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</si>
  <si>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</si>
  <si>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</si>
  <si>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</si>
  <si>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</si>
  <si>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</si>
  <si>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</si>
  <si>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</si>
  <si>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</si>
  <si>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</si>
  <si>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</si>
  <si>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</si>
  <si>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</si>
  <si>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</si>
  <si>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</si>
  <si>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</si>
  <si>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</si>
  <si>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</si>
  <si>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</si>
  <si>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</si>
  <si>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</si>
  <si>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</si>
  <si>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</si>
  <si>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</si>
  <si>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</si>
  <si>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</si>
  <si>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</si>
  <si>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</si>
  <si>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</si>
  <si>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</si>
  <si>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</si>
  <si>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</si>
  <si>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</si>
  <si>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</si>
  <si>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</si>
  <si>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</si>
  <si>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</si>
  <si>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</si>
  <si>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</si>
  <si>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</si>
  <si>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</si>
  <si>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</si>
  <si>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</si>
  <si>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</si>
  <si>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</si>
  <si>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</si>
  <si>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</si>
  <si>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</si>
  <si>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</si>
  <si>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</si>
  <si>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</si>
  <si>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</si>
  <si>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</si>
  <si>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</si>
  <si>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</si>
  <si>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</si>
  <si>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</si>
  <si>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</si>
  <si>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</si>
  <si>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</si>
  <si>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</si>
  <si>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</si>
  <si>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</si>
  <si>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</si>
  <si>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</si>
  <si>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</si>
  <si>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</si>
  <si>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</si>
  <si>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</si>
  <si>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</si>
  <si>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</si>
  <si>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</si>
  <si>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</si>
  <si>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</si>
  <si>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</si>
  <si>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</si>
  <si>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</si>
  <si>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</si>
  <si>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</si>
  <si>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</si>
  <si>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</si>
  <si>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</si>
  <si>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</si>
  <si>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</si>
  <si>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</si>
  <si>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</si>
  <si>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</si>
  <si>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</si>
  <si>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</si>
  <si>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</si>
  <si>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</si>
  <si>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</si>
  <si>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</si>
  <si>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</si>
  <si>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</si>
  <si>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</si>
  <si>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</si>
  <si>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</si>
  <si>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</si>
  <si>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</si>
  <si>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</si>
  <si>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</si>
  <si>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</si>
  <si>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</si>
  <si>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</si>
  <si>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</si>
  <si>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</si>
  <si>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</si>
  <si>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</si>
  <si>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</si>
  <si>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</si>
  <si>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</si>
  <si>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</si>
  <si>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</si>
  <si>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</si>
  <si>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</si>
  <si>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</si>
  <si>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</si>
  <si>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</si>
  <si>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</si>
  <si>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</si>
  <si>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</si>
  <si>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</si>
  <si>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</si>
  <si>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</si>
  <si>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</si>
  <si>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</si>
  <si>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</si>
  <si>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</si>
  <si>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</si>
  <si>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</si>
  <si>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</si>
  <si>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</si>
  <si>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</si>
  <si>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</si>
  <si>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</si>
  <si>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</si>
  <si>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</si>
  <si>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</si>
  <si>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</si>
  <si>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</si>
  <si>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</si>
  <si>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</si>
  <si>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</si>
  <si>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</si>
  <si>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</si>
  <si>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</si>
  <si>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</si>
  <si>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</si>
  <si>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</si>
  <si>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</si>
  <si>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</si>
  <si>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</si>
  <si>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</si>
  <si>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</si>
  <si>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</si>
  <si>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</si>
  <si>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</si>
  <si>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</si>
  <si>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</si>
  <si>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</si>
  <si>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</si>
  <si>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</si>
  <si>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</si>
  <si>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</si>
  <si>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</si>
  <si>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</si>
  <si>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</si>
  <si>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</si>
  <si>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</si>
  <si>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</si>
  <si>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</si>
  <si>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</si>
  <si>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</si>
  <si>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</si>
  <si>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</si>
  <si>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</si>
  <si>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</si>
  <si>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</si>
  <si>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</si>
  <si>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</si>
  <si>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</si>
  <si>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</si>
  <si>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</si>
  <si>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</si>
  <si>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</si>
  <si>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</si>
  <si>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</si>
  <si>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</si>
  <si>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</si>
  <si>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</si>
  <si>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</si>
  <si>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</si>
  <si>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</si>
  <si>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</si>
  <si>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</si>
  <si>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</si>
  <si>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</si>
  <si>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</si>
  <si>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</si>
  <si>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</si>
  <si>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</si>
  <si>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</si>
  <si>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</si>
  <si>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</si>
  <si>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</si>
  <si>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</si>
  <si>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</si>
  <si>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</si>
  <si>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</si>
  <si>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</si>
  <si>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</si>
  <si>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</si>
  <si>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</si>
  <si>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</si>
  <si>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</si>
  <si>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</si>
  <si>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</si>
  <si>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</si>
  <si>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</si>
  <si>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</si>
  <si>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</si>
  <si>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</si>
  <si>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</si>
  <si>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</si>
  <si>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</si>
  <si>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</si>
  <si>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</si>
  <si>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</si>
  <si>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</si>
  <si>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</si>
  <si>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</si>
  <si>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</si>
  <si>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</si>
  <si>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</si>
  <si>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</si>
  <si>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</si>
  <si>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</si>
  <si>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</si>
  <si>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</si>
  <si>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</si>
  <si>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</si>
  <si>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</si>
  <si>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</si>
  <si>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</si>
  <si>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</si>
  <si>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</si>
  <si>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</si>
  <si>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</si>
  <si>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</si>
  <si>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</si>
  <si>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</si>
  <si>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</si>
  <si>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</si>
  <si>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</si>
  <si>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</si>
  <si>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</si>
  <si>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</si>
  <si>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</si>
  <si>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</si>
  <si>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</si>
  <si>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</si>
  <si>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</si>
  <si>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</si>
  <si>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</si>
  <si>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</si>
  <si>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</si>
  <si>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</si>
  <si>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</si>
  <si>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</si>
  <si>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</si>
  <si>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</si>
  <si>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</si>
  <si>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</si>
  <si>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</si>
  <si>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</si>
  <si>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</si>
  <si>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</si>
  <si>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</si>
  <si>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</si>
  <si>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</si>
  <si>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</si>
  <si>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</si>
  <si>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</si>
  <si>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</si>
  <si>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</si>
  <si>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</si>
  <si>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</si>
  <si>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</si>
  <si>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</si>
  <si>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</si>
  <si>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</si>
  <si>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</si>
  <si>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</si>
  <si>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</si>
  <si>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</si>
  <si>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</si>
  <si>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</si>
  <si>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</si>
  <si>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</si>
  <si>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</si>
  <si>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</si>
  <si>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</si>
  <si>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</si>
  <si>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</si>
  <si>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</si>
  <si>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</si>
  <si>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</si>
  <si>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</si>
  <si>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</si>
  <si>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</si>
  <si>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</si>
  <si>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</si>
  <si>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</si>
  <si>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</si>
  <si>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</si>
  <si>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</si>
  <si>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t>1/1/2023 - 12/31/2023</t>
  </si>
  <si>
    <t>AP</t>
  </si>
  <si>
    <t>Specialty (CMS)</t>
  </si>
  <si>
    <t>CY2023</t>
  </si>
  <si>
    <t>MMA &amp; LTC Encounter:</t>
  </si>
  <si>
    <t>1. Dollar amounts only represent claims with a status of Accepted or Rejected. All other statuses were excluded from this tab.</t>
  </si>
  <si>
    <t>2. Dollar amounts only represent claims adjudicated in our claims system. I.e. LTC Transportation L2.15 and RX claims are not included in this tab.</t>
  </si>
  <si>
    <t>3. Supplemental Encounter data is shown in the table below to provide the full encounter status: "Submitted", "Processing", and "Encounter not available" categories are added</t>
  </si>
  <si>
    <t>3.a) "Submitted" category: claims that are submitted but we have not yet received response files to be able to determine if they are accepted or rejected</t>
  </si>
  <si>
    <t>3.b) "Processing" category: claims that are not yet submitted</t>
  </si>
  <si>
    <t>3.c) "Encounter not available" category: claims that encounter data is not available</t>
  </si>
  <si>
    <t>3.d) For the line# 10.1 Expanded benefits, OTC benefits are recorded and the Encounter data is not available.</t>
  </si>
  <si>
    <t>3.e) For the line# 8.1 Prescription Drugs FFS and the line# 8.2 Hepatitis C Prescription Drug FFS, ASR amounts are recorded from internal data while Encounter data is provided by PBM. This makes a minor variance due to a timing difference.</t>
  </si>
  <si>
    <t>3.f) For the line# 7.1 Transportation, Sunshine has an ASO arrangement with transportation vendor and these claims do not have Encounter detail.</t>
  </si>
  <si>
    <t>3.e) For the line# 8.1 Prescription Drugs FFS and the line# 8.2 Hepatitis C Prescription Drug FFS, CVS directly submits pharmacy encounter data.</t>
  </si>
  <si>
    <t>*Note: "Submitted", "Processing", and "Encounter not available" fields are added to the current Encounter schedule to provide the full encounter information</t>
  </si>
  <si>
    <t>Submitted Encounter Amount ($)</t>
  </si>
  <si>
    <t>Submitted Encounter Amount ($) % of Total</t>
  </si>
  <si>
    <t>Processing Encounter Amount ($)</t>
  </si>
  <si>
    <t>Processing Encounter Amount ($) % of Total</t>
  </si>
  <si>
    <t>Encounter not available ($)</t>
  </si>
  <si>
    <t>Encounter not available ($) % of Total</t>
  </si>
  <si>
    <t>Submitted Encounter Count (#)</t>
  </si>
  <si>
    <t>Submitted Encounter Count (#) % of Total</t>
  </si>
  <si>
    <t>Processing Encounter Count (#)</t>
  </si>
  <si>
    <t>Processing Encounter Count (#) % of Total</t>
  </si>
  <si>
    <t>FORMULA</t>
  </si>
  <si>
    <t>[A.1]</t>
  </si>
  <si>
    <t>[B.1] = [E.1]+[G.1]+[I.1]
+[K.1]+[M.1]</t>
  </si>
  <si>
    <t>[C.1] = [A.1] - [B.1]</t>
  </si>
  <si>
    <t>[D.1] = [C.1] / [A.1]</t>
  </si>
  <si>
    <t>[E.1]</t>
  </si>
  <si>
    <t>[F.1] = [E.1] / [B.1]</t>
  </si>
  <si>
    <t>[G.1]</t>
  </si>
  <si>
    <t>[H.1] = [G.1] / [B.1]</t>
  </si>
  <si>
    <t>[I.1]</t>
  </si>
  <si>
    <t>[J.1] = [I.1] / [B.1]</t>
  </si>
  <si>
    <t>[K.1]</t>
  </si>
  <si>
    <t>[L.1] = [K.1] / [B.1]</t>
  </si>
  <si>
    <t>[M.1]</t>
  </si>
  <si>
    <t>[N.1] = [M.1] / [B.1]</t>
  </si>
  <si>
    <t>[B.2] = [E.2]+[G.2]+[I.2]
+[K.2]</t>
  </si>
  <si>
    <t>[E.2]</t>
  </si>
  <si>
    <t>[F.2] = [E.2] / [B.2]</t>
  </si>
  <si>
    <t>[G.2]</t>
  </si>
  <si>
    <t>[H.2] = [G.2] / [B.2]</t>
  </si>
  <si>
    <t>[I.2]</t>
  </si>
  <si>
    <t>[J.2] = [I.2] / [B.2]</t>
  </si>
  <si>
    <t>[K.2]</t>
  </si>
  <si>
    <t>[L.2] = [K.2] / [B.2]</t>
  </si>
  <si>
    <t xml:space="preserve"> DPP Revenue</t>
  </si>
  <si>
    <t>PDHRP</t>
  </si>
  <si>
    <t>National Imaging Association, Inc.</t>
  </si>
  <si>
    <t>Centene Pharmacy Services, Inc.</t>
  </si>
  <si>
    <t>Non-Insurance Affiliate</t>
  </si>
  <si>
    <t>Specialty Care - Vendor #1</t>
  </si>
  <si>
    <t xml:space="preserve">MMA Notes: </t>
  </si>
  <si>
    <t>2. DOH Admin fees are excluded in the ASR report</t>
  </si>
  <si>
    <t>MLR Exhibit:</t>
  </si>
  <si>
    <t>1. Income tax expense was allocated to the MMA line of business by applying SSHP's effective tax rate to pre-tax income/loss. (23.8%)</t>
  </si>
  <si>
    <t>1. Subcap vendor expenses (Line 2.2) is partly based on actual 2023 claims data provided by vendors meeting certain qualifications for the 2023 Annual report and thus will not exactly match the totals shown in Subcap Summary exhibit</t>
  </si>
  <si>
    <t xml:space="preserve">  </t>
  </si>
  <si>
    <t xml:space="preserve">See "Notes" tab for the MLR Comparison </t>
  </si>
  <si>
    <t>Current Year (2023)</t>
  </si>
  <si>
    <t xml:space="preserve">Audited Financial Statement - Total </t>
  </si>
  <si>
    <t>Note -</t>
  </si>
  <si>
    <t>2. MLR Comparison - See below</t>
  </si>
  <si>
    <t xml:space="preserve">see above d) </t>
  </si>
  <si>
    <t>CANO HEALTH LLC</t>
  </si>
  <si>
    <t>UMIAMI MEDICINE</t>
  </si>
  <si>
    <t>HEALTH FIRST NETWORK INC</t>
  </si>
  <si>
    <t>PREMIER PHYSICIANS SUPPORT SERVICES</t>
  </si>
  <si>
    <t>MILLENNIUM PHYSICIAN GROUP, LLC</t>
  </si>
  <si>
    <t>Primary Care - All Others</t>
  </si>
  <si>
    <t>COASTAL CARE SERVICES, INC</t>
  </si>
  <si>
    <t>ACCESS BEHAVIORAL HEALTH</t>
  </si>
  <si>
    <t>TURNINGPOINT HEALTHCARE SOLUTIONS, LLC</t>
  </si>
  <si>
    <t>NEW CENTURY HEALTH</t>
  </si>
  <si>
    <t>CENTRAL FLORIDA ORTHOPEDIC ASSOCIATES</t>
  </si>
  <si>
    <t>Other Professional - All Others</t>
  </si>
  <si>
    <t>Envolve Vision of Florida, Inc.</t>
  </si>
  <si>
    <t>HEARUSA</t>
  </si>
  <si>
    <t>Centene Management Company, LLC</t>
  </si>
  <si>
    <t>MLR Comparison1</t>
  </si>
  <si>
    <t>[1] USE FOR ANNUAL ONLY, per 42 CFR § 438.8(k)(1)(xi)</t>
  </si>
  <si>
    <t>PDN AR</t>
  </si>
  <si>
    <t>a) For other products (Marketplace, Medicare &amp; DSNP) are not in the ASR.</t>
  </si>
  <si>
    <t>b) For other products (Marketplace, Medicare &amp; DSNP) are not in the ASR.  Plus in the ASR: Income tax expense was allocated to each product by applying SSHP's effective tax rate to pre-tax income/loss at 23.8%. Income Tax is excluded in revenue and expenses section whenever the total Income Tax for the year is negative.</t>
  </si>
  <si>
    <t>c) For other products (Marketplace, Medicare &amp; DSNP) are not in the ASR. Plus in the ASR: Incurred in prior/current years with paid as of 3/30/2024, restate adjustments for prior years, and reclassifications from/to Admin &amp; Medical Expenses.</t>
  </si>
  <si>
    <t>d) For Reinsurance Recoveries receivables/actuals were booked for all  products in CMS-21.</t>
  </si>
  <si>
    <t>see above</t>
  </si>
  <si>
    <t xml:space="preserve">see above c) </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</si>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</sst>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9" x14ac:knownFonts="1">
    <font>
      <sz val="11"/>
      <color theme="1"/>
      <name val="Calibri"/>
      <family val="2"/>
      <scheme val="minor"/>
    </font>
    <font>
      <sz val="9"/>
      <color theme="1"/>
      <name val="Calibri"/>
      <family val="2"/>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sz val="9"/>
      <color rgb="FFFF0000"/>
      <name val="Calibri"/>
      <family val="2"/>
    </font>
    <font>
      <sz val="8"/>
      <color theme="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1"/>
        <bgColor indexed="64"/>
      </patternFill>
    </fill>
  </fills>
  <borders count="10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medium">
        <color rgb="FFFF0000"/>
      </left>
      <right/>
      <top style="thin">
        <color theme="0" tint="-0.24994659260841701"/>
      </top>
      <bottom style="thin">
        <color indexed="64"/>
      </bottom>
      <diagonal/>
    </border>
    <border>
      <left/>
      <right style="medium">
        <color rgb="FFFF0000"/>
      </right>
      <top style="thin">
        <color theme="0" tint="-0.24994659260841701"/>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4">
    <xf numFmtId="0" fontId="0" fillId="0" borderId="0"/>
    <xf numFmtId="43" fontId="8" fillId="0" borderId="0" applyFont="0" applyFill="0" applyBorder="0" applyAlignment="0" applyProtection="0"/>
    <xf numFmtId="0" fontId="25" fillId="0" borderId="0" applyNumberFormat="0" applyFill="0" applyBorder="0" applyAlignment="0" applyProtection="0">
      <alignment vertical="top"/>
      <protection locked="0"/>
    </xf>
    <xf numFmtId="9" fontId="8" fillId="0" borderId="0" applyFont="0" applyFill="0" applyBorder="0" applyAlignment="0" applyProtection="0"/>
  </cellStyleXfs>
  <cellXfs count="1946">
    <xf numFmtId="0" fontId="0" fillId="0" borderId="0" xfId="0"/>
    <xf numFmtId="0" fontId="4" fillId="0" borderId="0" xfId="0" applyFont="1"/>
    <xf numFmtId="0" fontId="5" fillId="0" borderId="0" xfId="0" applyFont="1"/>
    <xf numFmtId="49" fontId="0" fillId="0" borderId="0" xfId="0" applyNumberFormat="1"/>
    <xf numFmtId="0" fontId="5" fillId="0" borderId="20" xfId="0" applyFont="1" applyBorder="1"/>
    <xf numFmtId="0" fontId="5" fillId="0" borderId="21" xfId="0" applyFont="1" applyBorder="1" applyAlignment="1">
      <alignment wrapText="1"/>
    </xf>
    <xf numFmtId="0" fontId="5" fillId="0" borderId="23" xfId="0" applyFont="1" applyBorder="1" applyAlignment="1">
      <alignment horizontal="left" wrapText="1"/>
    </xf>
    <xf numFmtId="0" fontId="5" fillId="0" borderId="23" xfId="0" applyFont="1" applyBorder="1" applyAlignment="1">
      <alignment wrapText="1"/>
    </xf>
    <xf numFmtId="0" fontId="5" fillId="0" borderId="7" xfId="0" applyFont="1" applyBorder="1" applyAlignment="1">
      <alignment wrapText="1"/>
    </xf>
    <xf numFmtId="0" fontId="5" fillId="0" borderId="9" xfId="0" applyFont="1" applyBorder="1" applyAlignment="1">
      <alignment wrapText="1"/>
    </xf>
    <xf numFmtId="0" fontId="5"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2"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22" xfId="0" applyFont="1" applyBorder="1" applyAlignment="1">
      <alignment wrapText="1"/>
    </xf>
    <xf numFmtId="0" fontId="5" fillId="0" borderId="5" xfId="0" applyFont="1" applyBorder="1" applyAlignment="1">
      <alignment wrapText="1"/>
    </xf>
    <xf numFmtId="0" fontId="5" fillId="0" borderId="7" xfId="0" applyFont="1" applyBorder="1" applyAlignment="1">
      <alignment vertical="center" wrapText="1"/>
    </xf>
    <xf numFmtId="0" fontId="5" fillId="0" borderId="11" xfId="0" applyFont="1" applyBorder="1" applyAlignment="1">
      <alignment wrapText="1"/>
    </xf>
    <xf numFmtId="49" fontId="4"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center"/>
    </xf>
    <xf numFmtId="49" fontId="4" fillId="0" borderId="3" xfId="0" applyNumberFormat="1" applyFont="1" applyBorder="1" applyAlignment="1">
      <alignment horizontal="center" vertical="center"/>
    </xf>
    <xf numFmtId="0" fontId="5" fillId="0" borderId="5" xfId="0" applyFont="1" applyBorder="1" applyAlignment="1">
      <alignment vertical="center" wrapText="1"/>
    </xf>
    <xf numFmtId="0" fontId="5" fillId="0" borderId="9" xfId="0" applyFont="1" applyBorder="1" applyAlignment="1">
      <alignment vertical="center" wrapText="1"/>
    </xf>
    <xf numFmtId="49" fontId="4" fillId="0" borderId="1" xfId="0" applyNumberFormat="1" applyFont="1" applyBorder="1" applyAlignment="1">
      <alignment horizontal="center" vertical="center"/>
    </xf>
    <xf numFmtId="0" fontId="11" fillId="0" borderId="0" xfId="0" applyFont="1"/>
    <xf numFmtId="0" fontId="11" fillId="0" borderId="21" xfId="0" applyFont="1" applyBorder="1" applyAlignment="1">
      <alignment horizontal="center"/>
    </xf>
    <xf numFmtId="0" fontId="11" fillId="0" borderId="0" xfId="0" applyFont="1" applyAlignment="1">
      <alignment horizontal="left" wrapText="1"/>
    </xf>
    <xf numFmtId="0" fontId="11"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6"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6" fillId="0" borderId="0" xfId="0" applyFont="1" applyAlignment="1">
      <alignment horizontal="left" indent="1"/>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7" fillId="0" borderId="0" xfId="0" applyFont="1"/>
    <xf numFmtId="0" fontId="11" fillId="0" borderId="23" xfId="0" applyFont="1" applyBorder="1" applyAlignment="1">
      <alignment horizontal="left" wrapText="1"/>
    </xf>
    <xf numFmtId="49" fontId="5" fillId="0" borderId="6"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11" fillId="0" borderId="23" xfId="0" applyFont="1" applyBorder="1" applyAlignment="1">
      <alignmen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5" fillId="0" borderId="2" xfId="0" applyFont="1" applyBorder="1" applyAlignment="1">
      <alignment vertical="center" wrapText="1"/>
    </xf>
    <xf numFmtId="0" fontId="11" fillId="0" borderId="21" xfId="0" applyFont="1" applyBorder="1" applyAlignment="1">
      <alignment vertical="center" wrapText="1"/>
    </xf>
    <xf numFmtId="0" fontId="5" fillId="0" borderId="3" xfId="0" applyFont="1" applyBorder="1" applyAlignment="1">
      <alignment vertical="center"/>
    </xf>
    <xf numFmtId="49" fontId="10" fillId="0" borderId="4" xfId="0" applyNumberFormat="1" applyFont="1" applyBorder="1"/>
    <xf numFmtId="0" fontId="9" fillId="0" borderId="5" xfId="0" applyFont="1" applyBorder="1"/>
    <xf numFmtId="0" fontId="11" fillId="0" borderId="21" xfId="0" applyFont="1" applyBorder="1" applyAlignment="1">
      <alignment horizontal="left" wrapText="1"/>
    </xf>
    <xf numFmtId="0" fontId="0" fillId="0" borderId="5" xfId="0" applyBorder="1"/>
    <xf numFmtId="0" fontId="11" fillId="0" borderId="20" xfId="0" applyFont="1" applyBorder="1" applyAlignment="1">
      <alignment horizontal="left" vertical="center" wrapText="1"/>
    </xf>
    <xf numFmtId="0" fontId="5" fillId="0" borderId="3" xfId="0" applyFont="1" applyBorder="1" applyAlignment="1">
      <alignment vertical="center" wrapText="1"/>
    </xf>
    <xf numFmtId="0" fontId="11" fillId="0" borderId="22" xfId="0" applyFont="1" applyBorder="1" applyAlignment="1">
      <alignment vertical="center" wrapText="1"/>
    </xf>
    <xf numFmtId="0" fontId="5" fillId="0" borderId="1" xfId="0" applyFont="1" applyBorder="1" applyAlignment="1">
      <alignment vertical="center" wrapText="1"/>
    </xf>
    <xf numFmtId="0" fontId="11" fillId="0" borderId="21" xfId="0" applyFont="1" applyBorder="1" applyAlignment="1">
      <alignment horizontal="left" vertical="center" wrapText="1"/>
    </xf>
    <xf numFmtId="49" fontId="3" fillId="0" borderId="4" xfId="0" applyNumberFormat="1" applyFont="1" applyBorder="1"/>
    <xf numFmtId="0" fontId="5"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3" fillId="0" borderId="4" xfId="0" applyNumberFormat="1" applyFont="1" applyBorder="1" applyAlignment="1">
      <alignment horizontal="left"/>
    </xf>
    <xf numFmtId="0" fontId="5" fillId="0" borderId="11" xfId="0" applyFont="1" applyBorder="1"/>
    <xf numFmtId="0" fontId="4" fillId="0" borderId="10" xfId="0" applyFont="1" applyBorder="1"/>
    <xf numFmtId="0" fontId="4" fillId="0" borderId="8" xfId="0" applyFont="1" applyBorder="1"/>
    <xf numFmtId="0" fontId="0" fillId="3" borderId="0" xfId="0" applyFill="1" applyAlignment="1">
      <alignment horizontal="center"/>
    </xf>
    <xf numFmtId="0" fontId="18" fillId="0" borderId="0" xfId="0" applyFont="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22" fillId="0" borderId="0" xfId="0" applyFont="1" applyAlignment="1" applyProtection="1">
      <alignment horizontal="center"/>
      <protection locked="0"/>
    </xf>
    <xf numFmtId="0" fontId="19" fillId="0" borderId="0" xfId="0" applyFont="1" applyAlignment="1">
      <alignment horizontal="center"/>
    </xf>
    <xf numFmtId="14" fontId="22" fillId="0" borderId="0" xfId="0" applyNumberFormat="1" applyFont="1" applyAlignment="1">
      <alignment horizontal="center"/>
    </xf>
    <xf numFmtId="14" fontId="22" fillId="0" borderId="0" xfId="0" applyNumberFormat="1" applyFont="1" applyAlignment="1" applyProtection="1">
      <alignment horizontal="center"/>
      <protection locked="0"/>
    </xf>
    <xf numFmtId="0" fontId="24" fillId="0" borderId="0" xfId="0" applyFont="1" applyAlignment="1">
      <alignment horizontal="right"/>
    </xf>
    <xf numFmtId="0" fontId="0" fillId="5" borderId="32" xfId="0" applyFill="1" applyBorder="1" applyAlignment="1" applyProtection="1">
      <alignment horizontal="left"/>
      <protection locked="0"/>
    </xf>
    <xf numFmtId="0" fontId="23" fillId="0" borderId="0" xfId="0" applyFont="1"/>
    <xf numFmtId="0" fontId="24" fillId="0" borderId="0" xfId="0" quotePrefix="1" applyFont="1" applyAlignment="1">
      <alignment horizontal="right"/>
    </xf>
    <xf numFmtId="0" fontId="0" fillId="0" borderId="0" xfId="0"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lignment horizontal="center"/>
    </xf>
    <xf numFmtId="0" fontId="26" fillId="3" borderId="0" xfId="0" quotePrefix="1" applyFont="1" applyFill="1" applyAlignment="1">
      <alignment horizontal="right"/>
    </xf>
    <xf numFmtId="0" fontId="0" fillId="3" borderId="0" xfId="0" applyFill="1" applyProtection="1">
      <protection locked="0"/>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5" fillId="0" borderId="0" xfId="0" applyNumberFormat="1" applyFont="1"/>
    <xf numFmtId="49" fontId="3" fillId="0" borderId="0" xfId="0" applyNumberFormat="1" applyFont="1" applyAlignment="1">
      <alignment horizontal="center" vertical="center"/>
    </xf>
    <xf numFmtId="0" fontId="0" fillId="0" borderId="6" xfId="0" applyBorder="1"/>
    <xf numFmtId="0" fontId="31" fillId="0" borderId="7" xfId="0" applyFont="1" applyBorder="1" applyAlignment="1">
      <alignment wrapText="1"/>
    </xf>
    <xf numFmtId="49" fontId="3"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Border="1" applyAlignment="1">
      <alignment vertical="center" wrapText="1"/>
    </xf>
    <xf numFmtId="49" fontId="3" fillId="0" borderId="0" xfId="0" applyNumberFormat="1" applyFont="1" applyAlignment="1">
      <alignment horizontal="center"/>
    </xf>
    <xf numFmtId="0" fontId="31" fillId="0" borderId="11" xfId="0" applyFont="1" applyBorder="1" applyAlignment="1">
      <alignment wrapText="1"/>
    </xf>
    <xf numFmtId="0" fontId="6" fillId="0" borderId="0" xfId="0" applyFont="1"/>
    <xf numFmtId="0" fontId="32" fillId="0" borderId="0" xfId="0" applyFont="1"/>
    <xf numFmtId="0" fontId="6"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166" fontId="37" fillId="0" borderId="0" xfId="0" applyNumberFormat="1" applyFont="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6" fillId="0" borderId="3" xfId="0" applyFont="1" applyBorder="1" applyAlignment="1">
      <alignment horizontal="left" wrapText="1"/>
    </xf>
    <xf numFmtId="0" fontId="6" fillId="0" borderId="3" xfId="0" applyFont="1" applyBorder="1" applyAlignment="1">
      <alignment wrapText="1"/>
    </xf>
    <xf numFmtId="0" fontId="6" fillId="0" borderId="3" xfId="0" applyFont="1" applyBorder="1"/>
    <xf numFmtId="14" fontId="0" fillId="0" borderId="0" xfId="0" applyNumberFormat="1" applyAlignment="1">
      <alignment horizontal="left"/>
    </xf>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Alignment="1">
      <alignment horizontal="center" vertical="center"/>
    </xf>
    <xf numFmtId="0" fontId="38" fillId="0" borderId="7" xfId="0" applyFont="1" applyBorder="1" applyAlignment="1">
      <alignment wrapText="1"/>
    </xf>
    <xf numFmtId="49" fontId="39" fillId="0" borderId="0" xfId="0" applyNumberFormat="1" applyFont="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49" fontId="37" fillId="0" borderId="0" xfId="0" applyNumberFormat="1" applyFont="1" applyAlignment="1">
      <alignment horizont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4"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Border="1" applyAlignment="1">
      <alignment horizontal="center" vertical="center"/>
    </xf>
    <xf numFmtId="0" fontId="38" fillId="0" borderId="11" xfId="0" applyFont="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Alignment="1">
      <alignment horizontal="center"/>
    </xf>
    <xf numFmtId="166" fontId="37" fillId="0" borderId="3" xfId="0" applyNumberFormat="1" applyFont="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Border="1"/>
    <xf numFmtId="0" fontId="32" fillId="0" borderId="10" xfId="0" applyFont="1" applyBorder="1"/>
    <xf numFmtId="0" fontId="32" fillId="0" borderId="19" xfId="0" applyFont="1" applyBorder="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3" fillId="0" borderId="37" xfId="0" applyNumberFormat="1" applyFont="1" applyBorder="1" applyProtection="1">
      <protection locked="0"/>
    </xf>
    <xf numFmtId="49" fontId="3" fillId="0" borderId="3" xfId="0" applyNumberFormat="1" applyFont="1" applyBorder="1" applyAlignment="1">
      <alignment horizontal="center"/>
    </xf>
    <xf numFmtId="49" fontId="3" fillId="0" borderId="1" xfId="0" applyNumberFormat="1" applyFont="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Alignment="1">
      <alignment horizontal="left" indent="1"/>
    </xf>
    <xf numFmtId="16" fontId="33" fillId="0" borderId="0" xfId="0" quotePrefix="1" applyNumberFormat="1" applyFont="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49" fontId="38" fillId="0" borderId="20" xfId="0" applyNumberFormat="1" applyFont="1" applyBorder="1"/>
    <xf numFmtId="0" fontId="40" fillId="0" borderId="7" xfId="0" applyFont="1" applyBorder="1" applyAlignment="1">
      <alignment vertical="center"/>
    </xf>
    <xf numFmtId="49" fontId="39" fillId="0" borderId="3" xfId="0" applyNumberFormat="1" applyFont="1" applyBorder="1" applyAlignment="1">
      <alignment horizontal="center"/>
    </xf>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32" fillId="0" borderId="0" xfId="0" applyFont="1" applyAlignment="1" applyProtection="1">
      <alignment horizontal="right"/>
      <protection locked="0"/>
    </xf>
    <xf numFmtId="17" fontId="0" fillId="0" borderId="0" xfId="0" quotePrefix="1" applyNumberFormat="1" applyProtection="1">
      <protection locked="0"/>
    </xf>
    <xf numFmtId="0" fontId="6" fillId="0" borderId="0" xfId="0" applyFont="1" applyProtection="1">
      <protection locked="0"/>
    </xf>
    <xf numFmtId="0" fontId="2" fillId="0" borderId="4" xfId="0" applyFont="1" applyBorder="1" applyProtection="1">
      <protection hidden="1"/>
    </xf>
    <xf numFmtId="0" fontId="2" fillId="0" borderId="2" xfId="0" applyFont="1" applyBorder="1" applyProtection="1">
      <protection hidden="1"/>
    </xf>
    <xf numFmtId="0" fontId="2" fillId="0" borderId="5" xfId="0" applyFont="1" applyBorder="1" applyProtection="1">
      <protection hidden="1"/>
    </xf>
    <xf numFmtId="0" fontId="2" fillId="0" borderId="3" xfId="0" applyFont="1" applyBorder="1" applyProtection="1">
      <protection hidden="1"/>
    </xf>
    <xf numFmtId="0" fontId="2" fillId="0" borderId="9" xfId="0" applyFont="1" applyBorder="1" applyProtection="1">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2" fillId="0" borderId="10" xfId="0" applyFont="1" applyBorder="1" applyProtection="1">
      <protection hidden="1"/>
    </xf>
    <xf numFmtId="49" fontId="4" fillId="0" borderId="2" xfId="0" applyNumberFormat="1" applyFont="1" applyBorder="1" applyAlignment="1" applyProtection="1">
      <alignment horizontal="center" vertical="center"/>
      <protection hidden="1"/>
    </xf>
    <xf numFmtId="0" fontId="5" fillId="0" borderId="5" xfId="0" applyFont="1" applyBorder="1" applyAlignment="1" applyProtection="1">
      <alignment wrapText="1"/>
      <protection hidden="1"/>
    </xf>
    <xf numFmtId="49" fontId="4" fillId="0" borderId="0" xfId="0" applyNumberFormat="1" applyFont="1" applyAlignment="1" applyProtection="1">
      <alignment horizontal="center" vertical="center"/>
      <protection hidden="1"/>
    </xf>
    <xf numFmtId="0" fontId="5" fillId="0" borderId="7"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31" fillId="0" borderId="7" xfId="0" applyFont="1" applyBorder="1" applyAlignment="1" applyProtection="1">
      <alignment wrapText="1"/>
      <protection hidden="1"/>
    </xf>
    <xf numFmtId="49" fontId="37" fillId="0" borderId="0" xfId="0" applyNumberFormat="1" applyFont="1" applyAlignment="1" applyProtection="1">
      <alignment horizontal="center" vertical="center"/>
      <protection hidden="1"/>
    </xf>
    <xf numFmtId="0" fontId="38" fillId="0" borderId="7" xfId="0" applyFont="1" applyBorder="1" applyAlignment="1" applyProtection="1">
      <alignment wrapText="1"/>
      <protection hidden="1"/>
    </xf>
    <xf numFmtId="49" fontId="3"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5"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Border="1" applyAlignment="1" applyProtection="1">
      <alignment vertical="center" wrapText="1"/>
      <protection hidden="1"/>
    </xf>
    <xf numFmtId="49" fontId="3" fillId="0" borderId="0" xfId="0" applyNumberFormat="1" applyFont="1" applyAlignment="1" applyProtection="1">
      <alignment horizontal="center"/>
      <protection hidden="1"/>
    </xf>
    <xf numFmtId="49" fontId="4" fillId="0" borderId="2" xfId="0" applyNumberFormat="1" applyFont="1" applyBorder="1" applyAlignment="1" applyProtection="1">
      <alignment horizontal="center"/>
      <protection hidden="1"/>
    </xf>
    <xf numFmtId="49" fontId="4" fillId="0" borderId="0" xfId="0" applyNumberFormat="1" applyFont="1" applyAlignment="1" applyProtection="1">
      <alignment horizontal="center"/>
      <protection hidden="1"/>
    </xf>
    <xf numFmtId="0" fontId="3" fillId="0" borderId="10" xfId="0" applyFont="1" applyBorder="1" applyProtection="1">
      <protection hidden="1"/>
    </xf>
    <xf numFmtId="0" fontId="3" fillId="0" borderId="6" xfId="0" applyFont="1" applyBorder="1" applyProtection="1">
      <protection hidden="1"/>
    </xf>
    <xf numFmtId="0" fontId="4" fillId="0" borderId="10" xfId="0" applyFont="1" applyBorder="1" applyProtection="1">
      <protection hidden="1"/>
    </xf>
    <xf numFmtId="49" fontId="4" fillId="0" borderId="1" xfId="0" applyNumberFormat="1" applyFont="1" applyBorder="1" applyAlignment="1" applyProtection="1">
      <alignment horizontal="center" vertical="center"/>
      <protection hidden="1"/>
    </xf>
    <xf numFmtId="0" fontId="5" fillId="0" borderId="11" xfId="0" applyFont="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Protection="1">
      <protection locked="0"/>
    </xf>
    <xf numFmtId="41" fontId="32" fillId="0" borderId="7" xfId="0" applyNumberFormat="1" applyFont="1" applyBorder="1" applyProtection="1">
      <protection locked="0"/>
    </xf>
    <xf numFmtId="0" fontId="34" fillId="0" borderId="0" xfId="0" applyFont="1" applyProtection="1">
      <protection locked="0"/>
    </xf>
    <xf numFmtId="41" fontId="32" fillId="0" borderId="6" xfId="0" applyNumberFormat="1" applyFont="1" applyBorder="1" applyProtection="1">
      <protection locked="0"/>
    </xf>
    <xf numFmtId="41" fontId="32" fillId="0" borderId="8" xfId="0" applyNumberFormat="1" applyFont="1" applyBorder="1" applyAlignment="1" applyProtection="1">
      <alignment wrapText="1"/>
      <protection locked="0"/>
    </xf>
    <xf numFmtId="41" fontId="32" fillId="0" borderId="8" xfId="0" applyNumberFormat="1" applyFont="1" applyBorder="1" applyProtection="1">
      <protection locked="0"/>
    </xf>
    <xf numFmtId="0" fontId="35" fillId="0" borderId="4" xfId="0" applyFont="1" applyBorder="1" applyProtection="1">
      <protection hidden="1"/>
    </xf>
    <xf numFmtId="0" fontId="35" fillId="0" borderId="2" xfId="0" applyFont="1" applyBorder="1" applyProtection="1">
      <protection hidden="1"/>
    </xf>
    <xf numFmtId="0" fontId="35" fillId="0" borderId="5" xfId="0" applyFont="1" applyBorder="1" applyProtection="1">
      <protection hidden="1"/>
    </xf>
    <xf numFmtId="0" fontId="35" fillId="0" borderId="3" xfId="0" applyFont="1" applyBorder="1" applyProtection="1">
      <protection hidden="1"/>
    </xf>
    <xf numFmtId="0" fontId="35" fillId="0" borderId="9" xfId="0" applyFont="1" applyBorder="1" applyProtection="1">
      <protection hidden="1"/>
    </xf>
    <xf numFmtId="0" fontId="35" fillId="0" borderId="10" xfId="0" applyFont="1" applyBorder="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lignment horizontal="center"/>
    </xf>
    <xf numFmtId="41" fontId="32" fillId="0" borderId="0" xfId="0" applyNumberFormat="1" applyFont="1" applyAlignment="1">
      <alignment horizontal="center"/>
    </xf>
    <xf numFmtId="41" fontId="33" fillId="0" borderId="0" xfId="0" applyNumberFormat="1" applyFont="1" applyAlignment="1">
      <alignment horizontal="center"/>
    </xf>
    <xf numFmtId="41" fontId="32" fillId="0" borderId="2" xfId="0" applyNumberFormat="1" applyFont="1" applyBorder="1"/>
    <xf numFmtId="41" fontId="32" fillId="0" borderId="0" xfId="0" applyNumberFormat="1" applyFont="1"/>
    <xf numFmtId="41" fontId="33" fillId="0" borderId="3" xfId="0" applyNumberFormat="1" applyFont="1" applyBorder="1"/>
    <xf numFmtId="41" fontId="32" fillId="0" borderId="4" xfId="0" applyNumberFormat="1" applyFont="1" applyBorder="1"/>
    <xf numFmtId="41" fontId="33" fillId="0" borderId="8" xfId="0" applyNumberFormat="1" applyFont="1" applyBorder="1"/>
    <xf numFmtId="41" fontId="33" fillId="0" borderId="0" xfId="0" applyNumberFormat="1" applyFont="1"/>
    <xf numFmtId="41" fontId="32" fillId="0" borderId="3" xfId="0" applyNumberFormat="1" applyFont="1" applyBorder="1"/>
    <xf numFmtId="41" fontId="33" fillId="0" borderId="3" xfId="0" applyNumberFormat="1" applyFont="1" applyBorder="1" applyAlignment="1">
      <alignment horizontal="center"/>
    </xf>
    <xf numFmtId="41" fontId="33" fillId="0" borderId="9" xfId="0" applyNumberFormat="1" applyFont="1" applyBorder="1" applyAlignment="1">
      <alignment horizontal="center"/>
    </xf>
    <xf numFmtId="41" fontId="32" fillId="0" borderId="7" xfId="0" applyNumberFormat="1" applyFont="1" applyBorder="1"/>
    <xf numFmtId="41" fontId="33" fillId="0" borderId="9" xfId="0" applyNumberFormat="1" applyFont="1" applyBorder="1"/>
    <xf numFmtId="41" fontId="33" fillId="0" borderId="7" xfId="0" applyNumberFormat="1" applyFont="1" applyBorder="1"/>
    <xf numFmtId="41" fontId="32" fillId="0" borderId="5"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3" fillId="0" borderId="8" xfId="0" applyNumberFormat="1" applyFont="1" applyBorder="1" applyAlignment="1">
      <alignment horizontal="center"/>
    </xf>
    <xf numFmtId="41" fontId="32" fillId="0" borderId="6" xfId="0" applyNumberFormat="1" applyFont="1" applyBorder="1"/>
    <xf numFmtId="41" fontId="32" fillId="0" borderId="12" xfId="0" applyNumberFormat="1" applyFont="1" applyBorder="1" applyAlignment="1">
      <alignment horizontal="center"/>
    </xf>
    <xf numFmtId="41" fontId="32" fillId="0" borderId="13" xfId="0" applyNumberFormat="1" applyFont="1" applyBorder="1" applyAlignment="1">
      <alignment horizontal="center"/>
    </xf>
    <xf numFmtId="41" fontId="33" fillId="0" borderId="16" xfId="0" applyNumberFormat="1" applyFont="1" applyBorder="1" applyAlignment="1">
      <alignment horizontal="center"/>
    </xf>
    <xf numFmtId="41" fontId="33" fillId="0" borderId="17" xfId="0" applyNumberFormat="1" applyFont="1" applyBorder="1" applyAlignment="1">
      <alignment horizontal="center"/>
    </xf>
    <xf numFmtId="41" fontId="32" fillId="0" borderId="14" xfId="0" applyNumberFormat="1" applyFont="1" applyBorder="1"/>
    <xf numFmtId="41" fontId="32" fillId="0" borderId="15" xfId="0" applyNumberFormat="1" applyFont="1" applyBorder="1" applyAlignment="1">
      <alignment horizontal="center"/>
    </xf>
    <xf numFmtId="41" fontId="32" fillId="0" borderId="12" xfId="0" applyNumberFormat="1" applyFont="1" applyBorder="1"/>
    <xf numFmtId="41" fontId="33" fillId="0" borderId="16" xfId="0" applyNumberFormat="1" applyFont="1" applyBorder="1"/>
    <xf numFmtId="41" fontId="32" fillId="0" borderId="15" xfId="0" applyNumberFormat="1" applyFont="1" applyBorder="1"/>
    <xf numFmtId="41" fontId="33" fillId="0" borderId="17" xfId="0" applyNumberFormat="1" applyFont="1" applyBorder="1"/>
    <xf numFmtId="41" fontId="32" fillId="0" borderId="13" xfId="0" applyNumberFormat="1" applyFont="1" applyBorder="1"/>
    <xf numFmtId="41" fontId="32" fillId="2" borderId="2" xfId="0" applyNumberFormat="1" applyFont="1" applyFill="1" applyBorder="1"/>
    <xf numFmtId="41" fontId="32" fillId="2" borderId="15" xfId="0" applyNumberFormat="1" applyFont="1" applyFill="1" applyBorder="1"/>
    <xf numFmtId="41" fontId="32" fillId="2" borderId="0" xfId="0" applyNumberFormat="1" applyFont="1" applyFill="1"/>
    <xf numFmtId="41" fontId="32" fillId="2" borderId="13" xfId="0" applyNumberFormat="1" applyFont="1" applyFill="1" applyBorder="1"/>
    <xf numFmtId="41" fontId="33" fillId="0" borderId="13" xfId="0" applyNumberFormat="1" applyFont="1" applyBorder="1"/>
    <xf numFmtId="41" fontId="32" fillId="0" borderId="16" xfId="0" applyNumberFormat="1" applyFont="1" applyBorder="1"/>
    <xf numFmtId="41" fontId="32" fillId="0" borderId="17" xfId="0" applyNumberFormat="1" applyFont="1" applyBorder="1"/>
    <xf numFmtId="41" fontId="33" fillId="0" borderId="12" xfId="0" applyNumberFormat="1" applyFont="1" applyBorder="1"/>
    <xf numFmtId="0" fontId="40" fillId="0" borderId="7" xfId="0" applyFont="1" applyBorder="1" applyAlignment="1">
      <alignment wrapText="1"/>
    </xf>
    <xf numFmtId="0" fontId="40" fillId="0" borderId="7" xfId="0" applyFont="1" applyBorder="1" applyAlignment="1">
      <alignment vertical="center" wrapText="1"/>
    </xf>
    <xf numFmtId="0" fontId="38" fillId="0" borderId="5" xfId="0" applyFont="1" applyBorder="1" applyAlignment="1">
      <alignment vertical="center" wrapText="1"/>
    </xf>
    <xf numFmtId="0" fontId="38" fillId="0" borderId="7" xfId="0" applyFont="1" applyBorder="1" applyAlignment="1">
      <alignment horizontal="left" vertical="center" wrapText="1"/>
    </xf>
    <xf numFmtId="0" fontId="40" fillId="0" borderId="9" xfId="0" applyFont="1" applyBorder="1" applyAlignment="1">
      <alignment vertical="center" wrapText="1"/>
    </xf>
    <xf numFmtId="49" fontId="39" fillId="0" borderId="0" xfId="0" applyNumberFormat="1" applyFont="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vertical="center"/>
    </xf>
    <xf numFmtId="49" fontId="37" fillId="0" borderId="1" xfId="0" applyNumberFormat="1" applyFont="1" applyBorder="1" applyAlignment="1">
      <alignment horizontal="center"/>
    </xf>
    <xf numFmtId="0" fontId="32" fillId="0" borderId="1" xfId="0" applyFont="1" applyBorder="1" applyAlignment="1">
      <alignment horizontal="center" wrapText="1"/>
    </xf>
    <xf numFmtId="0" fontId="32" fillId="0" borderId="11" xfId="0" applyFont="1" applyBorder="1" applyAlignment="1">
      <alignment horizontal="center" wrapText="1"/>
    </xf>
    <xf numFmtId="0" fontId="32" fillId="0" borderId="13" xfId="0" applyFont="1" applyBorder="1" applyAlignment="1">
      <alignment horizontal="center" wrapText="1"/>
    </xf>
    <xf numFmtId="41" fontId="32" fillId="0" borderId="14" xfId="0" applyNumberFormat="1" applyFont="1" applyBorder="1" applyAlignment="1">
      <alignment horizontal="center"/>
    </xf>
    <xf numFmtId="164" fontId="32" fillId="2" borderId="2" xfId="0" applyNumberFormat="1" applyFont="1" applyFill="1" applyBorder="1"/>
    <xf numFmtId="164" fontId="32" fillId="2" borderId="15" xfId="0" applyNumberFormat="1" applyFont="1" applyFill="1" applyBorder="1"/>
    <xf numFmtId="164" fontId="32" fillId="2" borderId="0" xfId="0" applyNumberFormat="1" applyFont="1" applyFill="1"/>
    <xf numFmtId="164" fontId="32" fillId="2" borderId="7" xfId="0" applyNumberFormat="1" applyFont="1" applyFill="1" applyBorder="1"/>
    <xf numFmtId="164" fontId="32" fillId="2" borderId="13" xfId="0" applyNumberFormat="1" applyFont="1" applyFill="1" applyBorder="1"/>
    <xf numFmtId="164" fontId="33" fillId="2" borderId="3" xfId="0" applyNumberFormat="1" applyFont="1" applyFill="1" applyBorder="1"/>
    <xf numFmtId="164" fontId="33" fillId="2" borderId="9" xfId="0" applyNumberFormat="1" applyFont="1" applyFill="1" applyBorder="1"/>
    <xf numFmtId="164" fontId="33" fillId="2" borderId="17" xfId="0" applyNumberFormat="1" applyFont="1" applyFill="1" applyBorder="1"/>
    <xf numFmtId="164" fontId="33" fillId="2" borderId="0" xfId="0" applyNumberFormat="1" applyFont="1" applyFill="1"/>
    <xf numFmtId="164" fontId="32" fillId="2" borderId="1" xfId="0" applyNumberFormat="1" applyFont="1" applyFill="1" applyBorder="1"/>
    <xf numFmtId="164" fontId="32" fillId="2" borderId="11" xfId="0" applyNumberFormat="1" applyFont="1" applyFill="1" applyBorder="1"/>
    <xf numFmtId="164" fontId="32" fillId="2" borderId="19" xfId="0" applyNumberFormat="1" applyFont="1" applyFill="1" applyBorder="1"/>
    <xf numFmtId="41" fontId="32" fillId="0" borderId="4" xfId="0" applyNumberFormat="1" applyFont="1" applyBorder="1" applyAlignment="1">
      <alignment horizontal="center"/>
    </xf>
    <xf numFmtId="41" fontId="33" fillId="2" borderId="3" xfId="0" applyNumberFormat="1" applyFont="1" applyFill="1" applyBorder="1"/>
    <xf numFmtId="41" fontId="33" fillId="2" borderId="17" xfId="0" applyNumberFormat="1" applyFont="1" applyFill="1" applyBorder="1"/>
    <xf numFmtId="41" fontId="33" fillId="2" borderId="0" xfId="0" applyNumberFormat="1" applyFont="1" applyFill="1"/>
    <xf numFmtId="41" fontId="33" fillId="2" borderId="2" xfId="0" applyNumberFormat="1" applyFont="1" applyFill="1" applyBorder="1"/>
    <xf numFmtId="41" fontId="33" fillId="2" borderId="15" xfId="0" applyNumberFormat="1" applyFont="1" applyFill="1" applyBorder="1"/>
    <xf numFmtId="41" fontId="32" fillId="2" borderId="3" xfId="0" applyNumberFormat="1" applyFont="1" applyFill="1" applyBorder="1"/>
    <xf numFmtId="41" fontId="32" fillId="2" borderId="17" xfId="0" applyNumberFormat="1" applyFont="1" applyFill="1" applyBorder="1"/>
    <xf numFmtId="41" fontId="33" fillId="2" borderId="1" xfId="0" applyNumberFormat="1" applyFont="1" applyFill="1" applyBorder="1"/>
    <xf numFmtId="41" fontId="33" fillId="2" borderId="19" xfId="0" applyNumberFormat="1" applyFont="1" applyFill="1" applyBorder="1"/>
    <xf numFmtId="41" fontId="33" fillId="0" borderId="4" xfId="0" applyNumberFormat="1" applyFont="1" applyBorder="1"/>
    <xf numFmtId="41" fontId="33" fillId="0" borderId="14" xfId="0" applyNumberFormat="1" applyFont="1" applyBorder="1"/>
    <xf numFmtId="41" fontId="32" fillId="2" borderId="1" xfId="0" applyNumberFormat="1" applyFont="1" applyFill="1" applyBorder="1"/>
    <xf numFmtId="41" fontId="33" fillId="0" borderId="29" xfId="0" applyNumberFormat="1" applyFont="1" applyBorder="1"/>
    <xf numFmtId="0" fontId="2" fillId="0" borderId="0" xfId="0" applyFont="1" applyProtection="1">
      <protection locked="0"/>
    </xf>
    <xf numFmtId="49" fontId="0" fillId="0" borderId="0" xfId="0" quotePrefix="1" applyNumberFormat="1" applyProtection="1">
      <protection locked="0"/>
    </xf>
    <xf numFmtId="0" fontId="6"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2"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Protection="1">
      <protection locked="0"/>
    </xf>
    <xf numFmtId="166" fontId="35" fillId="0" borderId="1" xfId="0" applyNumberFormat="1" applyFont="1" applyBorder="1" applyProtection="1">
      <protection locked="0"/>
    </xf>
    <xf numFmtId="164" fontId="35" fillId="0" borderId="11" xfId="0" applyNumberFormat="1" applyFont="1" applyBorder="1" applyProtection="1">
      <protection locked="0"/>
    </xf>
    <xf numFmtId="166" fontId="35" fillId="0" borderId="3" xfId="0" applyNumberFormat="1" applyFont="1" applyBorder="1" applyProtection="1">
      <protection locked="0"/>
    </xf>
    <xf numFmtId="164" fontId="35" fillId="0" borderId="9" xfId="0" applyNumberFormat="1" applyFont="1" applyBorder="1" applyProtection="1">
      <protection locked="0"/>
    </xf>
    <xf numFmtId="1" fontId="35" fillId="0" borderId="10" xfId="0" applyNumberFormat="1" applyFont="1" applyBorder="1" applyProtection="1">
      <protection locked="0"/>
    </xf>
    <xf numFmtId="1" fontId="35" fillId="0" borderId="3" xfId="0" applyNumberFormat="1" applyFont="1" applyBorder="1" applyProtection="1">
      <protection locked="0"/>
    </xf>
    <xf numFmtId="1" fontId="35" fillId="0" borderId="9" xfId="0" applyNumberFormat="1" applyFont="1" applyBorder="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lignment horizontal="center" wrapText="1"/>
    </xf>
    <xf numFmtId="164" fontId="32" fillId="0" borderId="6" xfId="0" applyNumberFormat="1" applyFont="1" applyBorder="1" applyAlignment="1">
      <alignment horizontal="center"/>
    </xf>
    <xf numFmtId="164" fontId="32" fillId="0" borderId="0" xfId="0" applyNumberFormat="1" applyFont="1" applyAlignment="1">
      <alignment horizontal="center"/>
    </xf>
    <xf numFmtId="164" fontId="32" fillId="0" borderId="12" xfId="0" applyNumberFormat="1" applyFont="1" applyBorder="1" applyAlignment="1">
      <alignment horizontal="center"/>
    </xf>
    <xf numFmtId="164" fontId="32" fillId="0" borderId="1" xfId="0" applyNumberFormat="1" applyFont="1" applyBorder="1"/>
    <xf numFmtId="41" fontId="32" fillId="0" borderId="2" xfId="0" applyNumberFormat="1" applyFont="1" applyBorder="1" applyAlignment="1">
      <alignment horizontal="center"/>
    </xf>
    <xf numFmtId="41" fontId="32" fillId="0" borderId="8" xfId="0" applyNumberFormat="1" applyFont="1" applyBorder="1" applyAlignment="1">
      <alignment horizontal="center"/>
    </xf>
    <xf numFmtId="41" fontId="32" fillId="0" borderId="16" xfId="0" applyNumberFormat="1" applyFont="1" applyBorder="1" applyAlignment="1">
      <alignment horizontal="center"/>
    </xf>
    <xf numFmtId="41" fontId="32" fillId="2" borderId="7" xfId="0" applyNumberFormat="1" applyFont="1" applyFill="1" applyBorder="1"/>
    <xf numFmtId="41" fontId="33" fillId="2" borderId="9" xfId="0" applyNumberFormat="1" applyFont="1" applyFill="1" applyBorder="1"/>
    <xf numFmtId="41" fontId="32" fillId="2" borderId="9" xfId="0" applyNumberFormat="1" applyFont="1" applyFill="1" applyBorder="1"/>
    <xf numFmtId="164" fontId="32" fillId="2" borderId="3" xfId="0" applyNumberFormat="1" applyFont="1" applyFill="1" applyBorder="1"/>
    <xf numFmtId="41" fontId="32" fillId="2" borderId="3" xfId="0" applyNumberFormat="1" applyFont="1" applyFill="1" applyBorder="1" applyAlignment="1">
      <alignment wrapText="1"/>
    </xf>
    <xf numFmtId="41" fontId="32" fillId="2" borderId="9" xfId="0" applyNumberFormat="1" applyFont="1" applyFill="1" applyBorder="1" applyAlignment="1">
      <alignment wrapText="1"/>
    </xf>
    <xf numFmtId="166" fontId="37" fillId="0" borderId="2" xfId="0" applyNumberFormat="1" applyFont="1" applyBorder="1" applyAlignment="1">
      <alignment horizontal="center" vertical="center"/>
    </xf>
    <xf numFmtId="164" fontId="38" fillId="0" borderId="5" xfId="0" applyNumberFormat="1" applyFont="1" applyBorder="1" applyAlignment="1">
      <alignment wrapText="1"/>
    </xf>
    <xf numFmtId="166" fontId="37" fillId="0" borderId="0" xfId="0" applyNumberFormat="1" applyFont="1" applyAlignment="1">
      <alignment horizontal="center"/>
    </xf>
    <xf numFmtId="166" fontId="39" fillId="0" borderId="3" xfId="0" applyNumberFormat="1" applyFont="1" applyBorder="1" applyAlignment="1">
      <alignment horizontal="center" vertical="center"/>
    </xf>
    <xf numFmtId="164" fontId="40" fillId="0" borderId="9" xfId="0" applyNumberFormat="1" applyFont="1" applyBorder="1" applyAlignment="1">
      <alignment wrapText="1"/>
    </xf>
    <xf numFmtId="164" fontId="40" fillId="0" borderId="11" xfId="0" applyNumberFormat="1" applyFont="1" applyBorder="1" applyAlignment="1">
      <alignment wrapText="1"/>
    </xf>
    <xf numFmtId="164" fontId="38" fillId="0" borderId="7" xfId="0" applyNumberFormat="1" applyFont="1" applyBorder="1" applyAlignment="1">
      <alignment horizontal="left" vertical="center"/>
    </xf>
    <xf numFmtId="2" fontId="37" fillId="0" borderId="0" xfId="0" applyNumberFormat="1" applyFont="1" applyAlignment="1">
      <alignment horizontal="center" vertical="center"/>
    </xf>
    <xf numFmtId="2" fontId="39" fillId="0" borderId="3" xfId="0" applyNumberFormat="1" applyFont="1" applyBorder="1" applyAlignment="1">
      <alignment horizontal="center" vertical="center"/>
    </xf>
    <xf numFmtId="166" fontId="39" fillId="0" borderId="3" xfId="0" applyNumberFormat="1" applyFont="1" applyBorder="1" applyAlignment="1">
      <alignment horizontal="center"/>
    </xf>
    <xf numFmtId="164" fontId="40" fillId="0" borderId="9" xfId="0" applyNumberFormat="1" applyFont="1" applyBorder="1" applyAlignment="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0" borderId="3" xfId="0" applyNumberFormat="1" applyFont="1" applyBorder="1" applyProtection="1">
      <protection locked="0"/>
    </xf>
    <xf numFmtId="1" fontId="35" fillId="0" borderId="10" xfId="0" applyNumberFormat="1" applyFont="1" applyBorder="1"/>
    <xf numFmtId="1" fontId="35" fillId="0" borderId="3" xfId="0" applyNumberFormat="1" applyFont="1" applyBorder="1"/>
    <xf numFmtId="1" fontId="35" fillId="0" borderId="9" xfId="0" applyNumberFormat="1" applyFont="1" applyBorder="1"/>
    <xf numFmtId="164" fontId="37" fillId="0" borderId="10" xfId="0" applyNumberFormat="1" applyFont="1" applyBorder="1"/>
    <xf numFmtId="164" fontId="37" fillId="0" borderId="6" xfId="0" applyNumberFormat="1" applyFont="1" applyBorder="1"/>
    <xf numFmtId="166" fontId="37" fillId="0" borderId="1" xfId="0" applyNumberFormat="1" applyFont="1" applyBorder="1" applyAlignment="1">
      <alignment horizontal="center"/>
    </xf>
    <xf numFmtId="41" fontId="32" fillId="0" borderId="1" xfId="0" applyNumberFormat="1" applyFont="1" applyBorder="1" applyAlignment="1">
      <alignment horizontal="center"/>
    </xf>
    <xf numFmtId="49" fontId="32" fillId="0" borderId="0" xfId="0" applyNumberFormat="1" applyFont="1" applyAlignment="1" applyProtection="1">
      <alignment horizontal="center"/>
      <protection locked="0"/>
    </xf>
    <xf numFmtId="0" fontId="32" fillId="0" borderId="37" xfId="0" applyFont="1" applyBorder="1" applyAlignment="1">
      <alignment horizontal="center"/>
    </xf>
    <xf numFmtId="0" fontId="35" fillId="0" borderId="35" xfId="0" applyFont="1" applyBorder="1" applyAlignment="1">
      <alignment horizontal="left"/>
    </xf>
    <xf numFmtId="41" fontId="32" fillId="0" borderId="38" xfId="0" applyNumberFormat="1" applyFont="1" applyBorder="1"/>
    <xf numFmtId="41" fontId="32" fillId="0" borderId="36" xfId="0" applyNumberFormat="1" applyFont="1" applyBorder="1"/>
    <xf numFmtId="41" fontId="33" fillId="0" borderId="22" xfId="0" applyNumberFormat="1" applyFont="1" applyBorder="1"/>
    <xf numFmtId="41" fontId="33" fillId="0" borderId="43" xfId="0" applyNumberFormat="1" applyFont="1" applyBorder="1"/>
    <xf numFmtId="41" fontId="32" fillId="0" borderId="22" xfId="0" applyNumberFormat="1" applyFont="1" applyBorder="1"/>
    <xf numFmtId="41" fontId="32" fillId="0" borderId="43" xfId="0" applyNumberFormat="1" applyFont="1" applyBorder="1"/>
    <xf numFmtId="41" fontId="32" fillId="0" borderId="23" xfId="0" applyNumberFormat="1" applyFont="1" applyBorder="1"/>
    <xf numFmtId="41" fontId="32" fillId="0" borderId="42" xfId="0" applyNumberFormat="1" applyFont="1" applyBorder="1"/>
    <xf numFmtId="0" fontId="35" fillId="0" borderId="10" xfId="0" applyFont="1" applyBorder="1" applyAlignment="1">
      <alignment horizontal="left"/>
    </xf>
    <xf numFmtId="0" fontId="35" fillId="0" borderId="1" xfId="0" applyFont="1" applyBorder="1" applyAlignment="1">
      <alignment horizontal="left"/>
    </xf>
    <xf numFmtId="49" fontId="37" fillId="0" borderId="4" xfId="0" applyNumberFormat="1" applyFont="1" applyBorder="1" applyAlignment="1">
      <alignment horizontal="center" vertical="center"/>
    </xf>
    <xf numFmtId="0" fontId="38" fillId="0" borderId="2" xfId="0" applyFont="1" applyBorder="1" applyAlignment="1">
      <alignment vertical="center" wrapText="1"/>
    </xf>
    <xf numFmtId="49" fontId="37" fillId="0" borderId="6" xfId="0" applyNumberFormat="1" applyFont="1" applyBorder="1" applyAlignment="1">
      <alignment horizontal="center" vertical="center"/>
    </xf>
    <xf numFmtId="0" fontId="38" fillId="0" borderId="0" xfId="0" applyFont="1" applyAlignment="1">
      <alignment vertical="center" wrapText="1"/>
    </xf>
    <xf numFmtId="0" fontId="40" fillId="0" borderId="3" xfId="0" applyFont="1" applyBorder="1" applyAlignment="1">
      <alignment vertical="center"/>
    </xf>
    <xf numFmtId="49" fontId="41" fillId="0" borderId="10" xfId="0" applyNumberFormat="1" applyFont="1" applyBorder="1"/>
    <xf numFmtId="0" fontId="42" fillId="0" borderId="1" xfId="0" applyFont="1" applyBorder="1"/>
    <xf numFmtId="49" fontId="39" fillId="0" borderId="6" xfId="0" applyNumberFormat="1" applyFont="1" applyBorder="1"/>
    <xf numFmtId="49" fontId="38" fillId="0" borderId="6" xfId="0" applyNumberFormat="1" applyFont="1" applyBorder="1" applyAlignment="1">
      <alignment horizontal="center"/>
    </xf>
    <xf numFmtId="0" fontId="38" fillId="0" borderId="0" xfId="0" applyFont="1" applyAlignment="1">
      <alignment vertical="center"/>
    </xf>
    <xf numFmtId="0" fontId="38" fillId="0" borderId="3" xfId="0" applyFont="1" applyBorder="1" applyAlignment="1">
      <alignment vertical="center" wrapText="1"/>
    </xf>
    <xf numFmtId="0" fontId="38" fillId="0" borderId="6" xfId="0" applyFont="1" applyBorder="1" applyAlignment="1">
      <alignment horizontal="center"/>
    </xf>
    <xf numFmtId="49" fontId="40" fillId="0" borderId="8" xfId="0" applyNumberFormat="1" applyFont="1" applyBorder="1" applyAlignment="1">
      <alignment horizontal="center"/>
    </xf>
    <xf numFmtId="0" fontId="38" fillId="0" borderId="2" xfId="0" applyFont="1" applyBorder="1"/>
    <xf numFmtId="0" fontId="40" fillId="0" borderId="3" xfId="0" applyFont="1" applyBorder="1" applyAlignment="1">
      <alignment vertical="center" wrapText="1"/>
    </xf>
    <xf numFmtId="49" fontId="38" fillId="0" borderId="10" xfId="0" applyNumberFormat="1" applyFont="1" applyBorder="1" applyAlignment="1">
      <alignment horizontal="center"/>
    </xf>
    <xf numFmtId="0" fontId="38" fillId="0" borderId="1" xfId="0" applyFont="1" applyBorder="1"/>
    <xf numFmtId="49" fontId="40" fillId="0" borderId="10" xfId="0" applyNumberFormat="1" applyFont="1" applyBorder="1" applyAlignment="1">
      <alignment horizontal="center"/>
    </xf>
    <xf numFmtId="49" fontId="39" fillId="0" borderId="6" xfId="0" applyNumberFormat="1" applyFont="1" applyBorder="1" applyAlignment="1">
      <alignment horizontal="left"/>
    </xf>
    <xf numFmtId="49" fontId="38" fillId="0" borderId="8" xfId="0" applyNumberFormat="1" applyFont="1" applyBorder="1" applyAlignment="1">
      <alignment horizontal="center"/>
    </xf>
    <xf numFmtId="0" fontId="38" fillId="0" borderId="3" xfId="0" applyFont="1" applyBorder="1" applyAlignment="1">
      <alignment wrapText="1"/>
    </xf>
    <xf numFmtId="0" fontId="40" fillId="0" borderId="1" xfId="0" applyFont="1" applyBorder="1"/>
    <xf numFmtId="49" fontId="39"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2" fillId="0" borderId="0" xfId="0" applyNumberFormat="1" applyFont="1" applyAlignment="1" applyProtection="1">
      <alignment horizontal="left"/>
      <protection locked="0" hidden="1"/>
    </xf>
    <xf numFmtId="0" fontId="32" fillId="0" borderId="0" xfId="1" quotePrefix="1" applyNumberFormat="1" applyFont="1" applyAlignment="1" applyProtection="1">
      <alignment horizontal="left"/>
    </xf>
    <xf numFmtId="167" fontId="32" fillId="0" borderId="0" xfId="0" applyNumberFormat="1" applyFont="1" applyAlignment="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xf numFmtId="166" fontId="32" fillId="0" borderId="0" xfId="0" applyNumberFormat="1" applyFont="1"/>
    <xf numFmtId="164" fontId="39" fillId="0" borderId="0" xfId="0" applyNumberFormat="1" applyFont="1"/>
    <xf numFmtId="164" fontId="32" fillId="0" borderId="0" xfId="0" quotePrefix="1" applyNumberFormat="1" applyFont="1"/>
    <xf numFmtId="14" fontId="32" fillId="0" borderId="0" xfId="0" applyNumberFormat="1" applyFont="1" applyAlignment="1">
      <alignment horizontal="left"/>
    </xf>
    <xf numFmtId="0" fontId="45" fillId="0" borderId="0" xfId="0" applyFont="1"/>
    <xf numFmtId="0" fontId="3" fillId="0" borderId="11" xfId="0" applyFont="1" applyBorder="1"/>
    <xf numFmtId="41" fontId="32" fillId="2" borderId="2" xfId="0" applyNumberFormat="1" applyFont="1" applyFill="1" applyBorder="1" applyAlignment="1">
      <alignment horizontal="center"/>
    </xf>
    <xf numFmtId="41" fontId="32" fillId="2" borderId="0" xfId="0" applyNumberFormat="1" applyFont="1" applyFill="1" applyAlignment="1">
      <alignment horizontal="center"/>
    </xf>
    <xf numFmtId="41" fontId="32" fillId="2" borderId="7" xfId="0" applyNumberFormat="1" applyFont="1" applyFill="1" applyBorder="1" applyAlignment="1">
      <alignment horizontal="center"/>
    </xf>
    <xf numFmtId="41" fontId="33" fillId="2" borderId="3" xfId="0" applyNumberFormat="1" applyFont="1" applyFill="1" applyBorder="1" applyAlignment="1">
      <alignment horizontal="center"/>
    </xf>
    <xf numFmtId="41" fontId="33" fillId="2" borderId="7" xfId="0" applyNumberFormat="1" applyFont="1" applyFill="1" applyBorder="1" applyAlignment="1">
      <alignment horizontal="center"/>
    </xf>
    <xf numFmtId="41" fontId="33" fillId="2" borderId="0" xfId="0" applyNumberFormat="1" applyFont="1" applyFill="1" applyAlignment="1">
      <alignment horizontal="center"/>
    </xf>
    <xf numFmtId="41" fontId="32" fillId="2" borderId="1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lignment horizontal="center"/>
    </xf>
    <xf numFmtId="41" fontId="33" fillId="2" borderId="13" xfId="0" applyNumberFormat="1" applyFont="1" applyFill="1" applyBorder="1" applyAlignment="1">
      <alignment horizontal="center"/>
    </xf>
    <xf numFmtId="41" fontId="33" fillId="2" borderId="39" xfId="0" applyNumberFormat="1" applyFont="1" applyFill="1" applyBorder="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164" fontId="32" fillId="0" borderId="11" xfId="0" applyNumberFormat="1" applyFont="1" applyBorder="1" applyAlignment="1">
      <alignment horizontal="center" wrapText="1"/>
    </xf>
    <xf numFmtId="17" fontId="32" fillId="0" borderId="0" xfId="0" applyNumberFormat="1" applyFont="1" applyProtection="1">
      <protection locked="0"/>
    </xf>
    <xf numFmtId="164" fontId="32" fillId="0" borderId="7" xfId="0" applyNumberFormat="1" applyFont="1" applyBorder="1" applyAlignment="1">
      <alignment horizontal="center"/>
    </xf>
    <xf numFmtId="164" fontId="32" fillId="0" borderId="19" xfId="0" applyNumberFormat="1" applyFont="1" applyBorder="1" applyAlignment="1">
      <alignment horizontal="center" wrapText="1"/>
    </xf>
    <xf numFmtId="164" fontId="32" fillId="0" borderId="13" xfId="0" applyNumberFormat="1" applyFont="1" applyBorder="1" applyAlignment="1">
      <alignment horizontal="center"/>
    </xf>
    <xf numFmtId="0" fontId="39" fillId="0" borderId="1" xfId="0" applyFont="1" applyBorder="1" applyAlignment="1">
      <alignment horizontal="center"/>
    </xf>
    <xf numFmtId="0" fontId="32" fillId="0" borderId="15" xfId="0" applyFont="1" applyBorder="1" applyAlignment="1" applyProtection="1">
      <alignment horizontal="center"/>
      <protection locked="0"/>
    </xf>
    <xf numFmtId="0" fontId="0" fillId="0" borderId="20" xfId="0" applyBorder="1"/>
    <xf numFmtId="0" fontId="0" fillId="0" borderId="4" xfId="0" applyBorder="1"/>
    <xf numFmtId="0" fontId="5" fillId="0" borderId="7" xfId="0" applyFont="1" applyBorder="1"/>
    <xf numFmtId="0" fontId="5" fillId="0" borderId="5" xfId="0" applyFont="1" applyBorder="1"/>
    <xf numFmtId="41" fontId="32" fillId="0" borderId="22" xfId="0" applyNumberFormat="1" applyFont="1" applyBorder="1" applyAlignment="1">
      <alignment wrapText="1"/>
    </xf>
    <xf numFmtId="41" fontId="32" fillId="0" borderId="43" xfId="0" applyNumberFormat="1" applyFont="1" applyBorder="1" applyAlignment="1">
      <alignment wrapText="1"/>
    </xf>
    <xf numFmtId="41" fontId="33" fillId="0" borderId="36" xfId="0" applyNumberFormat="1" applyFont="1" applyBorder="1" applyAlignment="1">
      <alignment wrapText="1"/>
    </xf>
    <xf numFmtId="0" fontId="33" fillId="0" borderId="49" xfId="0" applyFont="1" applyBorder="1" applyProtection="1">
      <protection locked="0"/>
    </xf>
    <xf numFmtId="0" fontId="32" fillId="0" borderId="49" xfId="0" applyFont="1" applyBorder="1" applyProtection="1">
      <protection locked="0"/>
    </xf>
    <xf numFmtId="0" fontId="5" fillId="0" borderId="9" xfId="0" applyFont="1" applyBorder="1"/>
    <xf numFmtId="0" fontId="6" fillId="0" borderId="20" xfId="0" applyFont="1" applyBorder="1"/>
    <xf numFmtId="0" fontId="6" fillId="0" borderId="11" xfId="0" applyFont="1" applyBorder="1"/>
    <xf numFmtId="0" fontId="3" fillId="0" borderId="20" xfId="0" applyFont="1" applyBorder="1"/>
    <xf numFmtId="0" fontId="5" fillId="0" borderId="23" xfId="0" applyFont="1" applyBorder="1"/>
    <xf numFmtId="49" fontId="38" fillId="0" borderId="14" xfId="0" applyNumberFormat="1" applyFont="1" applyBorder="1" applyAlignment="1">
      <alignment horizontal="center"/>
    </xf>
    <xf numFmtId="49" fontId="35" fillId="0" borderId="18" xfId="0" applyNumberFormat="1" applyFont="1" applyBorder="1" applyAlignment="1">
      <alignment horizontal="left"/>
    </xf>
    <xf numFmtId="41" fontId="32" fillId="2" borderId="36" xfId="0" applyNumberFormat="1" applyFont="1" applyFill="1" applyBorder="1" applyAlignment="1">
      <alignment wrapText="1"/>
    </xf>
    <xf numFmtId="41" fontId="32" fillId="2" borderId="22" xfId="0" applyNumberFormat="1" applyFont="1" applyFill="1" applyBorder="1" applyAlignment="1">
      <alignment wrapText="1"/>
    </xf>
    <xf numFmtId="41" fontId="32" fillId="2" borderId="43" xfId="0" applyNumberFormat="1" applyFont="1" applyFill="1" applyBorder="1" applyAlignment="1">
      <alignment wrapText="1"/>
    </xf>
    <xf numFmtId="41" fontId="33" fillId="2" borderId="35" xfId="0" applyNumberFormat="1" applyFont="1" applyFill="1" applyBorder="1"/>
    <xf numFmtId="41" fontId="32" fillId="2" borderId="35" xfId="0" applyNumberFormat="1" applyFont="1" applyFill="1" applyBorder="1"/>
    <xf numFmtId="41" fontId="32" fillId="2" borderId="38" xfId="0" applyNumberFormat="1" applyFont="1" applyFill="1" applyBorder="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xf numFmtId="0" fontId="45" fillId="0" borderId="0" xfId="0" applyFont="1" applyProtection="1">
      <protection locked="0"/>
    </xf>
    <xf numFmtId="49" fontId="4" fillId="0" borderId="2" xfId="0" applyNumberFormat="1" applyFont="1" applyBorder="1" applyAlignment="1" applyProtection="1">
      <alignment horizontal="center" vertical="center"/>
      <protection locked="0"/>
    </xf>
    <xf numFmtId="0" fontId="4" fillId="0" borderId="2" xfId="0" applyFont="1" applyBorder="1" applyProtection="1">
      <protection locked="0"/>
    </xf>
    <xf numFmtId="49" fontId="4" fillId="0" borderId="0" xfId="0" applyNumberFormat="1" applyFont="1" applyAlignment="1" applyProtection="1">
      <alignment horizontal="center" vertical="center"/>
      <protection locked="0"/>
    </xf>
    <xf numFmtId="0" fontId="3" fillId="0" borderId="3" xfId="0" applyFont="1" applyBorder="1" applyProtection="1">
      <protection locked="0"/>
    </xf>
    <xf numFmtId="49" fontId="3" fillId="0" borderId="0" xfId="0" applyNumberFormat="1" applyFont="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1" fontId="33" fillId="2" borderId="46" xfId="0" applyNumberFormat="1" applyFont="1" applyFill="1" applyBorder="1"/>
    <xf numFmtId="0" fontId="39" fillId="0" borderId="3" xfId="0" applyFont="1" applyBorder="1"/>
    <xf numFmtId="41" fontId="33" fillId="2" borderId="8" xfId="0" applyNumberFormat="1" applyFont="1" applyFill="1" applyBorder="1"/>
    <xf numFmtId="0" fontId="39" fillId="0" borderId="3" xfId="0" applyFont="1" applyBorder="1" applyAlignment="1">
      <alignment horizontal="center"/>
    </xf>
    <xf numFmtId="41" fontId="39" fillId="2" borderId="6" xfId="0" applyNumberFormat="1" applyFont="1" applyFill="1" applyBorder="1"/>
    <xf numFmtId="0" fontId="4" fillId="0" borderId="5" xfId="0" applyFont="1" applyBorder="1" applyProtection="1">
      <protection locked="0"/>
    </xf>
    <xf numFmtId="0" fontId="4"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9"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2" fillId="2" borderId="40" xfId="0" applyNumberFormat="1" applyFont="1" applyFill="1" applyBorder="1"/>
    <xf numFmtId="41" fontId="32" fillId="2" borderId="42" xfId="0" applyNumberFormat="1" applyFont="1" applyFill="1" applyBorder="1"/>
    <xf numFmtId="41" fontId="32" fillId="2" borderId="41" xfId="0" applyNumberFormat="1" applyFont="1" applyFill="1" applyBorder="1"/>
    <xf numFmtId="41" fontId="33" fillId="2" borderId="41" xfId="0" applyNumberFormat="1" applyFont="1" applyFill="1" applyBorder="1"/>
    <xf numFmtId="41" fontId="33" fillId="2" borderId="20" xfId="0" applyNumberFormat="1" applyFont="1" applyFill="1" applyBorder="1"/>
    <xf numFmtId="41" fontId="32" fillId="2" borderId="20" xfId="0" applyNumberFormat="1" applyFont="1" applyFill="1" applyBorder="1"/>
    <xf numFmtId="41" fontId="32" fillId="2" borderId="37" xfId="0" applyNumberFormat="1" applyFont="1" applyFill="1" applyBorder="1"/>
    <xf numFmtId="41" fontId="32" fillId="2" borderId="21" xfId="0" applyNumberFormat="1" applyFont="1" applyFill="1" applyBorder="1"/>
    <xf numFmtId="41" fontId="32" fillId="2" borderId="23" xfId="0" applyNumberFormat="1" applyFont="1" applyFill="1" applyBorder="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4" fillId="0" borderId="1" xfId="0" applyNumberFormat="1" applyFont="1" applyBorder="1" applyAlignment="1" applyProtection="1">
      <alignment horizontal="center"/>
      <protection hidden="1"/>
    </xf>
    <xf numFmtId="41" fontId="33" fillId="0" borderId="10" xfId="0" applyNumberFormat="1" applyFont="1" applyBorder="1"/>
    <xf numFmtId="164" fontId="33" fillId="2" borderId="2" xfId="0" applyNumberFormat="1" applyFont="1" applyFill="1" applyBorder="1"/>
    <xf numFmtId="164" fontId="33" fillId="2" borderId="5" xfId="0" applyNumberFormat="1" applyFont="1" applyFill="1" applyBorder="1"/>
    <xf numFmtId="41" fontId="33" fillId="0" borderId="18" xfId="0" applyNumberFormat="1" applyFont="1" applyBorder="1"/>
    <xf numFmtId="164" fontId="33" fillId="2" borderId="15" xfId="0" applyNumberFormat="1" applyFont="1" applyFill="1" applyBorder="1"/>
    <xf numFmtId="49" fontId="3" fillId="0" borderId="1" xfId="0" applyNumberFormat="1" applyFont="1" applyBorder="1" applyAlignment="1" applyProtection="1">
      <alignment horizontal="center" vertical="center"/>
      <protection hidden="1"/>
    </xf>
    <xf numFmtId="0" fontId="31" fillId="0" borderId="11" xfId="0" applyFont="1" applyBorder="1" applyAlignment="1" applyProtection="1">
      <alignment wrapText="1"/>
      <protection hidden="1"/>
    </xf>
    <xf numFmtId="41" fontId="33" fillId="0" borderId="1" xfId="0" applyNumberFormat="1" applyFont="1" applyBorder="1"/>
    <xf numFmtId="164" fontId="33" fillId="2" borderId="1" xfId="0" applyNumberFormat="1" applyFont="1" applyFill="1" applyBorder="1"/>
    <xf numFmtId="164" fontId="33" fillId="2" borderId="11" xfId="0" applyNumberFormat="1" applyFont="1" applyFill="1" applyBorder="1"/>
    <xf numFmtId="0" fontId="37" fillId="0" borderId="10" xfId="0" applyFont="1" applyBorder="1" applyProtection="1">
      <protection hidden="1"/>
    </xf>
    <xf numFmtId="49" fontId="39" fillId="0" borderId="1" xfId="0" applyNumberFormat="1" applyFont="1" applyBorder="1" applyAlignment="1">
      <alignment horizontal="center" vertical="center"/>
    </xf>
    <xf numFmtId="164" fontId="39" fillId="0" borderId="6" xfId="0" applyNumberFormat="1" applyFont="1" applyBorder="1" applyProtection="1">
      <protection locked="0"/>
    </xf>
    <xf numFmtId="166" fontId="39" fillId="0" borderId="0" xfId="0" applyNumberFormat="1" applyFont="1" applyAlignment="1">
      <alignment horizontal="center" vertical="center"/>
    </xf>
    <xf numFmtId="164" fontId="40" fillId="0" borderId="7" xfId="0" applyNumberFormat="1" applyFont="1" applyBorder="1" applyAlignment="1">
      <alignment wrapText="1"/>
    </xf>
    <xf numFmtId="41" fontId="33" fillId="0" borderId="4" xfId="0" applyNumberFormat="1" applyFont="1" applyBorder="1" applyAlignment="1">
      <alignment horizontal="center"/>
    </xf>
    <xf numFmtId="41" fontId="33" fillId="2" borderId="5" xfId="0" applyNumberFormat="1" applyFont="1" applyFill="1" applyBorder="1"/>
    <xf numFmtId="41" fontId="33" fillId="0" borderId="2" xfId="0" applyNumberFormat="1" applyFont="1" applyBorder="1" applyAlignment="1">
      <alignment horizontal="center"/>
    </xf>
    <xf numFmtId="41" fontId="33" fillId="0" borderId="14" xfId="0" applyNumberFormat="1" applyFont="1" applyBorder="1" applyAlignment="1">
      <alignment horizontal="center"/>
    </xf>
    <xf numFmtId="164" fontId="39" fillId="0" borderId="10" xfId="0" applyNumberFormat="1" applyFont="1" applyBorder="1" applyProtection="1">
      <protection locked="0"/>
    </xf>
    <xf numFmtId="166" fontId="39" fillId="0" borderId="1" xfId="0" applyNumberFormat="1" applyFont="1" applyBorder="1" applyAlignment="1">
      <alignment horizontal="center" vertical="center"/>
    </xf>
    <xf numFmtId="164" fontId="38" fillId="0" borderId="11" xfId="0" applyNumberFormat="1" applyFont="1" applyBorder="1" applyAlignment="1">
      <alignment wrapText="1"/>
    </xf>
    <xf numFmtId="164" fontId="39" fillId="0" borderId="10" xfId="0" applyNumberFormat="1" applyFont="1" applyBorder="1"/>
    <xf numFmtId="164" fontId="39" fillId="0" borderId="6" xfId="0" applyNumberFormat="1" applyFont="1" applyBorder="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41" fontId="33" fillId="0" borderId="41" xfId="0" applyNumberFormat="1" applyFont="1" applyBorder="1"/>
    <xf numFmtId="2" fontId="37" fillId="0" borderId="2" xfId="0" applyNumberFormat="1" applyFont="1" applyBorder="1" applyAlignment="1">
      <alignment horizontal="center" vertical="center"/>
    </xf>
    <xf numFmtId="49" fontId="40" fillId="0" borderId="48" xfId="0" applyNumberFormat="1" applyFont="1" applyBorder="1" applyAlignment="1">
      <alignment horizontal="center"/>
    </xf>
    <xf numFmtId="0" fontId="40" fillId="0" borderId="27" xfId="0" applyFont="1" applyBorder="1"/>
    <xf numFmtId="10" fontId="32" fillId="2" borderId="47" xfId="3" applyNumberFormat="1" applyFont="1" applyFill="1" applyBorder="1" applyProtection="1"/>
    <xf numFmtId="41" fontId="32" fillId="2" borderId="44" xfId="0" applyNumberFormat="1" applyFont="1" applyFill="1" applyBorder="1"/>
    <xf numFmtId="41" fontId="32" fillId="2" borderId="45" xfId="0" applyNumberFormat="1" applyFont="1" applyFill="1" applyBorder="1"/>
    <xf numFmtId="41" fontId="32" fillId="2" borderId="59" xfId="0" applyNumberFormat="1" applyFont="1" applyFill="1" applyBorder="1"/>
    <xf numFmtId="164" fontId="38" fillId="0" borderId="7" xfId="0" applyNumberFormat="1" applyFont="1" applyBorder="1" applyAlignment="1">
      <alignment horizontal="left"/>
    </xf>
    <xf numFmtId="41" fontId="32" fillId="0" borderId="6" xfId="1" applyNumberFormat="1" applyFont="1" applyFill="1" applyBorder="1" applyAlignment="1" applyProtection="1">
      <alignment horizont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Alignment="1">
      <alignment horizontal="center" vertical="center"/>
    </xf>
    <xf numFmtId="41" fontId="33" fillId="0" borderId="6" xfId="0" applyNumberFormat="1" applyFont="1" applyBorder="1" applyAlignment="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3" fillId="0" borderId="62" xfId="0" applyNumberFormat="1" applyFont="1" applyBorder="1" applyAlignment="1">
      <alignment horizontal="center"/>
    </xf>
    <xf numFmtId="41" fontId="32" fillId="0" borderId="63" xfId="0" applyNumberFormat="1" applyFont="1" applyBorder="1" applyProtection="1">
      <protection locked="0"/>
    </xf>
    <xf numFmtId="41" fontId="32" fillId="0" borderId="63" xfId="0" applyNumberFormat="1" applyFont="1" applyBorder="1"/>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Border="1" applyAlignment="1">
      <alignment horizontal="center"/>
    </xf>
    <xf numFmtId="41" fontId="32" fillId="0" borderId="63" xfId="0" applyNumberFormat="1" applyFont="1" applyBorder="1" applyAlignment="1">
      <alignment horizontal="center"/>
    </xf>
    <xf numFmtId="41" fontId="32" fillId="0" borderId="63" xfId="1" applyNumberFormat="1" applyFont="1" applyFill="1" applyBorder="1" applyAlignment="1" applyProtection="1">
      <alignment horizontal="right"/>
    </xf>
    <xf numFmtId="41" fontId="32" fillId="0" borderId="62" xfId="0" applyNumberFormat="1" applyFont="1" applyBorder="1" applyProtection="1">
      <protection locked="0"/>
    </xf>
    <xf numFmtId="41" fontId="33" fillId="0" borderId="64" xfId="0" applyNumberFormat="1" applyFont="1" applyBorder="1" applyAlignment="1">
      <alignment horizontal="center"/>
    </xf>
    <xf numFmtId="41" fontId="32" fillId="0" borderId="64" xfId="0" applyNumberFormat="1" applyFont="1" applyBorder="1" applyAlignment="1" applyProtection="1">
      <alignment horizontal="center"/>
      <protection locked="0"/>
    </xf>
    <xf numFmtId="0" fontId="32" fillId="0" borderId="35" xfId="0" applyFont="1" applyBorder="1" applyProtection="1">
      <protection locked="0"/>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0" fontId="32" fillId="0" borderId="19" xfId="0" applyFont="1" applyBorder="1" applyProtection="1">
      <protection locked="0"/>
    </xf>
    <xf numFmtId="41" fontId="32" fillId="0" borderId="19" xfId="0" applyNumberFormat="1" applyFont="1" applyBorder="1" applyProtection="1">
      <protection locked="0"/>
    </xf>
    <xf numFmtId="41" fontId="32" fillId="2" borderId="19" xfId="0" applyNumberFormat="1" applyFont="1" applyFill="1" applyBorder="1"/>
    <xf numFmtId="41" fontId="32" fillId="2" borderId="17" xfId="0" applyNumberFormat="1" applyFont="1" applyFill="1" applyBorder="1" applyAlignment="1">
      <alignment wrapText="1"/>
    </xf>
    <xf numFmtId="41" fontId="32" fillId="2" borderId="47" xfId="0" applyNumberFormat="1" applyFont="1" applyFill="1" applyBorder="1"/>
    <xf numFmtId="41" fontId="32" fillId="2" borderId="28" xfId="0" applyNumberFormat="1" applyFont="1" applyFill="1" applyBorder="1"/>
    <xf numFmtId="0" fontId="16"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2" fillId="0" borderId="54" xfId="0" applyFont="1" applyBorder="1" applyAlignment="1" applyProtection="1">
      <alignment horizontal="center"/>
      <protection locked="0"/>
    </xf>
    <xf numFmtId="0" fontId="2" fillId="0" borderId="67" xfId="0" applyFont="1" applyBorder="1" applyAlignment="1" applyProtection="1">
      <alignment horizontal="center"/>
      <protection locked="0"/>
    </xf>
    <xf numFmtId="0" fontId="7" fillId="0" borderId="18"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6" fillId="0" borderId="11" xfId="0" applyFont="1" applyBorder="1" applyAlignment="1" applyProtection="1">
      <alignment horizontal="center" wrapText="1"/>
      <protection locked="0"/>
    </xf>
    <xf numFmtId="0" fontId="6" fillId="0" borderId="10" xfId="0" applyFont="1" applyBorder="1" applyAlignment="1" applyProtection="1">
      <alignment horizontal="center" wrapText="1"/>
      <protection locked="0"/>
    </xf>
    <xf numFmtId="0" fontId="6"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Protection="1">
      <protection locked="0"/>
    </xf>
    <xf numFmtId="0" fontId="6" fillId="2" borderId="10" xfId="0" applyFont="1" applyFill="1" applyBorder="1" applyAlignment="1">
      <alignment horizontal="center" wrapText="1"/>
    </xf>
    <xf numFmtId="0" fontId="6"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6"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2"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3" fillId="0" borderId="27" xfId="0" applyNumberFormat="1" applyFont="1" applyBorder="1" applyAlignment="1" applyProtection="1">
      <alignment horizontal="center" vertical="center"/>
      <protection locked="0"/>
    </xf>
    <xf numFmtId="0" fontId="3" fillId="0" borderId="59" xfId="0" applyFont="1" applyBorder="1" applyProtection="1">
      <protection locked="0"/>
    </xf>
    <xf numFmtId="165" fontId="6" fillId="0" borderId="48" xfId="1" applyNumberFormat="1" applyFont="1" applyBorder="1" applyAlignment="1" applyProtection="1">
      <alignment horizontal="center"/>
    </xf>
    <xf numFmtId="41" fontId="6" fillId="0" borderId="27" xfId="0" applyNumberFormat="1" applyFont="1" applyBorder="1"/>
    <xf numFmtId="41" fontId="6" fillId="0" borderId="65" xfId="0" applyNumberFormat="1" applyFont="1" applyBorder="1"/>
    <xf numFmtId="165" fontId="6" fillId="0" borderId="27" xfId="1" applyNumberFormat="1" applyFont="1" applyBorder="1" applyAlignment="1" applyProtection="1">
      <alignment horizontal="center" wrapText="1"/>
    </xf>
    <xf numFmtId="165" fontId="6" fillId="0" borderId="28" xfId="1" applyNumberFormat="1" applyFont="1" applyBorder="1" applyAlignment="1" applyProtection="1">
      <alignment horizontal="center" wrapText="1"/>
    </xf>
    <xf numFmtId="0" fontId="0" fillId="0" borderId="69" xfId="0" applyBorder="1" applyProtection="1">
      <protection locked="0"/>
    </xf>
    <xf numFmtId="166" fontId="6" fillId="0" borderId="70" xfId="0" applyNumberFormat="1" applyFont="1" applyBorder="1" applyAlignment="1" applyProtection="1">
      <alignment horizontal="center"/>
      <protection locked="0"/>
    </xf>
    <xf numFmtId="0" fontId="3" fillId="0" borderId="71" xfId="0" applyFont="1" applyBorder="1" applyProtection="1">
      <protection locked="0"/>
    </xf>
    <xf numFmtId="165" fontId="6" fillId="0" borderId="70" xfId="1" applyNumberFormat="1" applyFont="1" applyBorder="1" applyAlignment="1" applyProtection="1">
      <alignment horizontal="center"/>
    </xf>
    <xf numFmtId="168" fontId="6" fillId="0" borderId="73" xfId="3" applyNumberFormat="1" applyFont="1" applyBorder="1" applyAlignment="1" applyProtection="1"/>
    <xf numFmtId="41" fontId="6" fillId="0" borderId="69" xfId="0" applyNumberFormat="1" applyFont="1" applyBorder="1"/>
    <xf numFmtId="41" fontId="6" fillId="0" borderId="70" xfId="0" applyNumberFormat="1" applyFont="1" applyBorder="1"/>
    <xf numFmtId="0" fontId="47"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6" fillId="0" borderId="3" xfId="0" applyNumberFormat="1" applyFont="1" applyBorder="1" applyAlignment="1">
      <alignment horizontal="center"/>
    </xf>
    <xf numFmtId="164" fontId="6" fillId="0" borderId="3" xfId="0" applyNumberFormat="1" applyFont="1" applyBorder="1" applyAlignment="1">
      <alignment horizontal="center" wrapText="1"/>
    </xf>
    <xf numFmtId="164" fontId="0" fillId="0" borderId="0" xfId="0" applyNumberFormat="1"/>
    <xf numFmtId="41" fontId="6" fillId="0" borderId="3" xfId="0" applyNumberFormat="1" applyFont="1" applyBorder="1" applyAlignment="1">
      <alignment horizontal="center" wrapText="1"/>
    </xf>
    <xf numFmtId="164" fontId="0" fillId="0" borderId="0" xfId="1" applyNumberFormat="1" applyFont="1"/>
    <xf numFmtId="41" fontId="32" fillId="0" borderId="40" xfId="0" applyNumberFormat="1" applyFont="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lignment horizontal="center"/>
    </xf>
    <xf numFmtId="169" fontId="32" fillId="0" borderId="4" xfId="0" applyNumberFormat="1" applyFont="1" applyBorder="1" applyProtection="1">
      <protection locked="0"/>
    </xf>
    <xf numFmtId="169" fontId="32" fillId="0" borderId="6" xfId="0" applyNumberFormat="1" applyFont="1" applyBorder="1" applyProtection="1">
      <protection locked="0"/>
    </xf>
    <xf numFmtId="165" fontId="32"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2" fillId="0" borderId="1" xfId="0" applyFont="1" applyBorder="1" applyAlignment="1">
      <alignment horizontal="center"/>
    </xf>
    <xf numFmtId="0" fontId="35" fillId="0" borderId="3" xfId="0" applyFont="1" applyBorder="1" applyAlignment="1">
      <alignment horizontal="center"/>
    </xf>
    <xf numFmtId="0" fontId="6" fillId="0" borderId="46" xfId="0" applyFont="1" applyBorder="1" applyAlignment="1" applyProtection="1">
      <alignment horizontal="center"/>
      <protection locked="0"/>
    </xf>
    <xf numFmtId="0" fontId="6"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2" fillId="0" borderId="18" xfId="0" applyFont="1" applyBorder="1" applyAlignment="1">
      <alignment horizontal="center"/>
    </xf>
    <xf numFmtId="0" fontId="32" fillId="0" borderId="10" xfId="0" applyFont="1" applyBorder="1" applyAlignment="1" applyProtection="1">
      <alignment horizontal="center"/>
      <protection hidden="1"/>
    </xf>
    <xf numFmtId="41" fontId="6" fillId="2" borderId="0" xfId="0" applyNumberFormat="1" applyFont="1" applyFill="1"/>
    <xf numFmtId="41" fontId="6" fillId="2" borderId="8" xfId="1" applyNumberFormat="1" applyFont="1" applyFill="1" applyBorder="1" applyProtection="1"/>
    <xf numFmtId="41" fontId="6" fillId="2" borderId="30" xfId="1" applyNumberFormat="1" applyFont="1" applyFill="1" applyBorder="1" applyProtection="1"/>
    <xf numFmtId="0" fontId="32" fillId="0" borderId="18" xfId="0" applyFont="1" applyBorder="1"/>
    <xf numFmtId="41" fontId="33" fillId="2" borderId="16" xfId="0" applyNumberFormat="1" applyFont="1" applyFill="1" applyBorder="1"/>
    <xf numFmtId="41" fontId="39" fillId="2" borderId="12" xfId="0" applyNumberFormat="1" applyFont="1" applyFill="1" applyBorder="1"/>
    <xf numFmtId="41" fontId="33" fillId="2" borderId="29" xfId="0" applyNumberFormat="1" applyFont="1" applyFill="1" applyBorder="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Border="1"/>
    <xf numFmtId="0" fontId="32" fillId="0" borderId="61" xfId="0" applyFont="1" applyBorder="1" applyAlignment="1">
      <alignment horizontal="center"/>
    </xf>
    <xf numFmtId="0" fontId="32" fillId="0" borderId="19" xfId="0" applyFont="1" applyBorder="1" applyAlignment="1">
      <alignment horizontal="center"/>
    </xf>
    <xf numFmtId="0" fontId="2" fillId="3" borderId="0" xfId="0" applyFont="1" applyFill="1"/>
    <xf numFmtId="0" fontId="16" fillId="3" borderId="0" xfId="0" applyFont="1" applyFill="1"/>
    <xf numFmtId="0" fontId="6" fillId="3" borderId="0" xfId="0" applyFont="1" applyFill="1"/>
    <xf numFmtId="0" fontId="6"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4"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6" fillId="0" borderId="1" xfId="0" applyFont="1" applyBorder="1" applyAlignment="1" applyProtection="1">
      <alignment horizontal="center" wrapText="1"/>
      <protection locked="0"/>
    </xf>
    <xf numFmtId="0" fontId="43" fillId="0" borderId="18" xfId="0" applyFont="1" applyBorder="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165" fontId="6" fillId="0" borderId="66" xfId="1" applyNumberFormat="1" applyFont="1" applyBorder="1" applyProtection="1"/>
    <xf numFmtId="0" fontId="4" fillId="0" borderId="7" xfId="0" applyFont="1" applyBorder="1"/>
    <xf numFmtId="0" fontId="0" fillId="0" borderId="0" xfId="0" applyAlignment="1">
      <alignment horizontal="center"/>
    </xf>
    <xf numFmtId="0" fontId="0" fillId="7" borderId="0" xfId="0" applyFill="1"/>
    <xf numFmtId="0" fontId="33"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4"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6" fillId="0" borderId="29" xfId="0" applyFont="1" applyBorder="1" applyProtection="1">
      <protection locked="0"/>
    </xf>
    <xf numFmtId="0" fontId="3" fillId="0" borderId="46" xfId="0" applyFont="1" applyBorder="1" applyAlignment="1" applyProtection="1">
      <alignment horizontal="center"/>
      <protection locked="0"/>
    </xf>
    <xf numFmtId="49" fontId="4" fillId="0" borderId="3" xfId="0" applyNumberFormat="1" applyFont="1" applyBorder="1" applyAlignment="1" applyProtection="1">
      <alignment horizontal="center" vertical="center"/>
      <protection hidden="1"/>
    </xf>
    <xf numFmtId="165" fontId="8" fillId="0" borderId="15" xfId="1" applyNumberFormat="1" applyFont="1" applyBorder="1" applyProtection="1"/>
    <xf numFmtId="165" fontId="8" fillId="0" borderId="13" xfId="1" applyNumberFormat="1" applyFont="1" applyBorder="1" applyProtection="1"/>
    <xf numFmtId="165" fontId="6" fillId="0" borderId="13" xfId="1" applyNumberFormat="1" applyFont="1" applyBorder="1" applyProtection="1"/>
    <xf numFmtId="165" fontId="6" fillId="0" borderId="17" xfId="1" applyNumberFormat="1" applyFont="1" applyBorder="1" applyProtection="1"/>
    <xf numFmtId="165" fontId="6"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8" fillId="0" borderId="5" xfId="1" applyNumberFormat="1" applyFont="1" applyBorder="1" applyProtection="1">
      <protection locked="0"/>
    </xf>
    <xf numFmtId="165" fontId="8" fillId="0" borderId="7" xfId="1" applyNumberFormat="1" applyFont="1" applyBorder="1" applyProtection="1">
      <protection locked="0"/>
    </xf>
    <xf numFmtId="165" fontId="6" fillId="0" borderId="9" xfId="1" applyNumberFormat="1" applyFont="1" applyBorder="1" applyProtection="1"/>
    <xf numFmtId="165" fontId="6" fillId="0" borderId="7" xfId="1" applyNumberFormat="1" applyFont="1" applyBorder="1" applyProtection="1"/>
    <xf numFmtId="165" fontId="6"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8" fillId="0" borderId="2" xfId="1" applyNumberFormat="1" applyFont="1" applyBorder="1" applyProtection="1">
      <protection locked="0"/>
    </xf>
    <xf numFmtId="165" fontId="8" fillId="0" borderId="0" xfId="1" applyNumberFormat="1" applyFont="1" applyBorder="1" applyProtection="1">
      <protection locked="0"/>
    </xf>
    <xf numFmtId="165" fontId="6" fillId="0" borderId="0" xfId="1" applyNumberFormat="1" applyFont="1" applyBorder="1" applyProtection="1"/>
    <xf numFmtId="165" fontId="6" fillId="0" borderId="3" xfId="1" applyNumberFormat="1" applyFont="1" applyBorder="1" applyProtection="1"/>
    <xf numFmtId="165" fontId="6"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lignment horizontal="center"/>
    </xf>
    <xf numFmtId="169" fontId="32" fillId="0" borderId="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lignment horizontal="center"/>
    </xf>
    <xf numFmtId="169" fontId="32" fillId="0" borderId="0" xfId="0" applyNumberFormat="1" applyFont="1" applyAlignment="1">
      <alignment horizontal="center"/>
    </xf>
    <xf numFmtId="169" fontId="32" fillId="0" borderId="19" xfId="0" applyNumberFormat="1" applyFont="1" applyBorder="1" applyAlignment="1">
      <alignment horizontal="center"/>
    </xf>
    <xf numFmtId="170" fontId="32" fillId="0" borderId="10" xfId="1" applyNumberFormat="1" applyFont="1" applyBorder="1" applyAlignment="1" applyProtection="1">
      <alignment horizontal="right"/>
    </xf>
    <xf numFmtId="170" fontId="8" fillId="0" borderId="4" xfId="1" applyNumberFormat="1" applyFont="1" applyBorder="1" applyProtection="1">
      <protection locked="0"/>
    </xf>
    <xf numFmtId="170" fontId="8"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xf numFmtId="170" fontId="32" fillId="0" borderId="12" xfId="0" applyNumberFormat="1" applyFont="1" applyBorder="1"/>
    <xf numFmtId="167" fontId="32" fillId="0" borderId="0" xfId="0" applyNumberFormat="1" applyFont="1" applyAlignment="1" applyProtection="1">
      <alignment horizontal="left"/>
      <protection locked="0" hidden="1"/>
    </xf>
    <xf numFmtId="164" fontId="39" fillId="0" borderId="4" xfId="0" applyNumberFormat="1" applyFont="1" applyBorder="1"/>
    <xf numFmtId="164" fontId="37" fillId="0" borderId="49" xfId="0" applyNumberFormat="1" applyFont="1" applyBorder="1" applyProtection="1">
      <protection locked="0"/>
    </xf>
    <xf numFmtId="166" fontId="39" fillId="0" borderId="46" xfId="0" applyNumberFormat="1" applyFont="1" applyBorder="1" applyAlignment="1">
      <alignment horizontal="center" vertical="center"/>
    </xf>
    <xf numFmtId="164" fontId="40" fillId="0" borderId="5" xfId="0" applyNumberFormat="1" applyFont="1" applyBorder="1" applyAlignment="1">
      <alignment wrapText="1"/>
    </xf>
    <xf numFmtId="164" fontId="32" fillId="0" borderId="49" xfId="0" applyNumberFormat="1" applyFont="1" applyBorder="1" applyProtection="1">
      <protection locked="0"/>
    </xf>
    <xf numFmtId="41" fontId="33" fillId="0" borderId="30" xfId="0" applyNumberFormat="1" applyFont="1" applyBorder="1" applyAlignment="1">
      <alignment horizontal="center"/>
    </xf>
    <xf numFmtId="41" fontId="33" fillId="0" borderId="46" xfId="0" applyNumberFormat="1" applyFont="1" applyBorder="1" applyAlignment="1">
      <alignment horizontal="center"/>
    </xf>
    <xf numFmtId="41" fontId="33" fillId="0" borderId="66" xfId="0" applyNumberFormat="1" applyFont="1" applyBorder="1" applyAlignment="1">
      <alignment horizontal="center"/>
    </xf>
    <xf numFmtId="41" fontId="33" fillId="0" borderId="29" xfId="0" applyNumberFormat="1" applyFont="1" applyBorder="1" applyAlignment="1">
      <alignment horizontal="center"/>
    </xf>
    <xf numFmtId="0" fontId="2" fillId="0" borderId="3" xfId="0" applyFont="1" applyBorder="1" applyAlignment="1" applyProtection="1">
      <alignment horizontal="center"/>
      <protection locked="0"/>
    </xf>
    <xf numFmtId="164" fontId="32" fillId="0" borderId="10" xfId="0" applyNumberFormat="1" applyFont="1" applyBorder="1" applyAlignment="1">
      <alignment horizontal="center" wrapText="1"/>
    </xf>
    <xf numFmtId="164" fontId="32" fillId="0" borderId="18" xfId="0" applyNumberFormat="1" applyFont="1" applyBorder="1" applyAlignment="1">
      <alignment horizontal="center" wrapText="1"/>
    </xf>
    <xf numFmtId="170" fontId="32" fillId="0" borderId="11" xfId="1" applyNumberFormat="1" applyFont="1" applyBorder="1" applyAlignment="1" applyProtection="1">
      <alignment horizontal="center" wrapText="1"/>
    </xf>
    <xf numFmtId="41" fontId="33" fillId="0" borderId="6" xfId="0" applyNumberFormat="1" applyFont="1" applyBorder="1"/>
    <xf numFmtId="41" fontId="32" fillId="0" borderId="8" xfId="0" applyNumberFormat="1" applyFont="1" applyBorder="1"/>
    <xf numFmtId="41" fontId="32" fillId="0" borderId="4" xfId="0" applyNumberFormat="1" applyFont="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5" xfId="0" applyNumberFormat="1" applyFont="1" applyBorder="1" applyProtection="1">
      <protection locked="0"/>
    </xf>
    <xf numFmtId="165" fontId="32" fillId="0" borderId="13" xfId="1" applyNumberFormat="1" applyFont="1" applyBorder="1" applyAlignment="1" applyProtection="1">
      <alignment horizontal="center" wrapText="1"/>
      <protection locked="0"/>
    </xf>
    <xf numFmtId="41" fontId="32" fillId="0" borderId="17" xfId="0" applyNumberFormat="1" applyFont="1" applyBorder="1" applyAlignment="1">
      <alignment horizontal="center"/>
    </xf>
    <xf numFmtId="41" fontId="33" fillId="0" borderId="15" xfId="0" applyNumberFormat="1" applyFont="1" applyBorder="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3" fillId="0" borderId="43" xfId="0" applyNumberFormat="1" applyFont="1" applyBorder="1" applyAlignment="1">
      <alignment horizontal="center"/>
    </xf>
    <xf numFmtId="165" fontId="32" fillId="0" borderId="42" xfId="1" applyNumberFormat="1" applyFont="1" applyBorder="1" applyAlignment="1" applyProtection="1">
      <alignment horizontal="center" wrapText="1"/>
      <protection locked="0"/>
    </xf>
    <xf numFmtId="41" fontId="33" fillId="0" borderId="42" xfId="0" applyNumberFormat="1" applyFont="1" applyBorder="1"/>
    <xf numFmtId="41" fontId="32" fillId="0" borderId="40" xfId="0" applyNumberFormat="1" applyFont="1" applyBorder="1"/>
    <xf numFmtId="41" fontId="32" fillId="0" borderId="43" xfId="0" applyNumberFormat="1" applyFont="1" applyBorder="1" applyAlignment="1">
      <alignment horizontal="center"/>
    </xf>
    <xf numFmtId="41" fontId="33" fillId="0" borderId="40" xfId="0" applyNumberFormat="1" applyFont="1" applyBorder="1"/>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lignment horizontal="center"/>
    </xf>
    <xf numFmtId="0" fontId="32" fillId="0" borderId="19" xfId="0" applyFont="1" applyBorder="1" applyAlignment="1" applyProtection="1">
      <alignment horizontal="center"/>
      <protection hidden="1"/>
    </xf>
    <xf numFmtId="41" fontId="33" fillId="0" borderId="19" xfId="0" applyNumberFormat="1" applyFont="1" applyBorder="1"/>
    <xf numFmtId="41" fontId="33" fillId="0" borderId="13" xfId="0" applyNumberFormat="1" applyFont="1" applyBorder="1" applyAlignment="1">
      <alignment horizontal="center"/>
    </xf>
    <xf numFmtId="170" fontId="8" fillId="0" borderId="0" xfId="1" applyNumberFormat="1" applyFont="1" applyBorder="1" applyProtection="1">
      <protection locked="0"/>
    </xf>
    <xf numFmtId="170" fontId="8" fillId="0" borderId="0" xfId="1" applyNumberFormat="1" applyFont="1" applyBorder="1" applyProtection="1"/>
    <xf numFmtId="170" fontId="8" fillId="0" borderId="2" xfId="1" applyNumberFormat="1" applyFont="1" applyBorder="1" applyProtection="1">
      <protection locked="0"/>
    </xf>
    <xf numFmtId="41" fontId="6" fillId="2" borderId="3" xfId="1" applyNumberFormat="1" applyFont="1" applyFill="1" applyBorder="1" applyProtection="1"/>
    <xf numFmtId="170" fontId="8" fillId="0" borderId="2" xfId="1" applyNumberFormat="1" applyFont="1" applyBorder="1" applyProtection="1"/>
    <xf numFmtId="170" fontId="6" fillId="0" borderId="3" xfId="1" applyNumberFormat="1" applyFont="1" applyFill="1" applyBorder="1" applyProtection="1"/>
    <xf numFmtId="41" fontId="6"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8" fillId="0" borderId="63" xfId="1" applyNumberFormat="1" applyFont="1" applyBorder="1" applyProtection="1">
      <protection locked="0"/>
    </xf>
    <xf numFmtId="165" fontId="6" fillId="0" borderId="63" xfId="1" applyNumberFormat="1" applyFont="1" applyBorder="1" applyProtection="1"/>
    <xf numFmtId="165" fontId="8" fillId="0" borderId="64" xfId="1" applyNumberFormat="1" applyFont="1" applyBorder="1" applyProtection="1">
      <protection locked="0"/>
    </xf>
    <xf numFmtId="165" fontId="6" fillId="0" borderId="62" xfId="1" applyNumberFormat="1" applyFont="1" applyBorder="1" applyProtection="1"/>
    <xf numFmtId="0" fontId="2" fillId="0" borderId="16" xfId="0" applyFont="1" applyBorder="1" applyAlignment="1" applyProtection="1">
      <alignment horizontal="center"/>
      <protection locked="0"/>
    </xf>
    <xf numFmtId="0" fontId="2" fillId="0" borderId="18" xfId="0" applyFont="1" applyBorder="1" applyAlignment="1" applyProtection="1">
      <alignment horizontal="left"/>
      <protection locked="0"/>
    </xf>
    <xf numFmtId="41" fontId="6" fillId="0" borderId="28" xfId="0" applyNumberFormat="1" applyFont="1" applyBorder="1"/>
    <xf numFmtId="41" fontId="6" fillId="0" borderId="76" xfId="0" applyNumberFormat="1" applyFont="1" applyBorder="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41" fontId="32" fillId="0" borderId="12" xfId="0" applyNumberFormat="1" applyFont="1" applyBorder="1" applyProtection="1">
      <protection locked="0"/>
    </xf>
    <xf numFmtId="164" fontId="35" fillId="0" borderId="10" xfId="0" applyNumberFormat="1" applyFont="1" applyBorder="1" applyProtection="1">
      <protection locked="0"/>
    </xf>
    <xf numFmtId="41" fontId="33" fillId="0" borderId="65" xfId="0" applyNumberFormat="1" applyFont="1" applyBorder="1" applyAlignment="1">
      <alignment horizontal="center"/>
    </xf>
    <xf numFmtId="41" fontId="33" fillId="0" borderId="51" xfId="0" applyNumberFormat="1" applyFont="1" applyBorder="1" applyAlignment="1">
      <alignment horizontal="center"/>
    </xf>
    <xf numFmtId="164" fontId="33" fillId="2" borderId="46" xfId="0" applyNumberFormat="1" applyFont="1" applyFill="1" applyBorder="1"/>
    <xf numFmtId="41" fontId="33" fillId="2" borderId="28" xfId="0" applyNumberFormat="1" applyFont="1" applyFill="1" applyBorder="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6" fillId="2" borderId="8" xfId="0" applyNumberFormat="1" applyFont="1" applyFill="1" applyBorder="1"/>
    <xf numFmtId="0" fontId="3" fillId="0" borderId="3" xfId="0" applyFont="1" applyBorder="1" applyAlignment="1">
      <alignment wrapText="1"/>
    </xf>
    <xf numFmtId="0" fontId="3" fillId="0" borderId="3" xfId="0" applyFont="1" applyBorder="1" applyAlignment="1">
      <alignment horizontal="center" wrapText="1"/>
    </xf>
    <xf numFmtId="164" fontId="3"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0" fontId="4" fillId="0" borderId="0" xfId="0" applyFont="1" applyAlignment="1">
      <alignment horizontal="center"/>
    </xf>
    <xf numFmtId="14" fontId="4" fillId="0" borderId="0" xfId="0" applyNumberFormat="1" applyFont="1"/>
    <xf numFmtId="168" fontId="4" fillId="0" borderId="0" xfId="3" applyNumberFormat="1" applyFont="1" applyAlignment="1">
      <alignment horizontal="center"/>
    </xf>
    <xf numFmtId="0" fontId="3" fillId="0" borderId="3" xfId="0" applyFont="1" applyBorder="1"/>
    <xf numFmtId="0" fontId="3" fillId="0" borderId="3" xfId="0" applyFont="1" applyBorder="1" applyAlignment="1">
      <alignment horizontal="left" wrapText="1"/>
    </xf>
    <xf numFmtId="164" fontId="3" fillId="0" borderId="3" xfId="1" applyNumberFormat="1" applyFont="1" applyBorder="1" applyAlignment="1">
      <alignment horizontal="center" wrapText="1"/>
    </xf>
    <xf numFmtId="164" fontId="3" fillId="0" borderId="3" xfId="1" applyNumberFormat="1" applyFont="1" applyBorder="1" applyAlignment="1">
      <alignment wrapText="1"/>
    </xf>
    <xf numFmtId="164" fontId="3"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3" fillId="0" borderId="3" xfId="1" applyNumberFormat="1" applyFont="1" applyFill="1" applyBorder="1" applyAlignment="1">
      <alignment horizontal="center" wrapText="1"/>
    </xf>
    <xf numFmtId="41" fontId="3" fillId="0" borderId="3" xfId="1" applyNumberFormat="1" applyFont="1" applyFill="1" applyBorder="1" applyAlignment="1">
      <alignment wrapText="1"/>
    </xf>
    <xf numFmtId="0" fontId="6" fillId="0" borderId="50" xfId="0" applyFont="1" applyBorder="1" applyAlignment="1">
      <alignment horizontal="center"/>
    </xf>
    <xf numFmtId="0" fontId="6" fillId="0" borderId="52" xfId="0" applyFont="1" applyBorder="1" applyAlignment="1">
      <alignment horizontal="center"/>
    </xf>
    <xf numFmtId="0" fontId="0" fillId="0" borderId="12" xfId="0" applyBorder="1" applyAlignment="1">
      <alignment horizontal="center"/>
    </xf>
    <xf numFmtId="43" fontId="50" fillId="0" borderId="13" xfId="1" applyFont="1" applyFill="1" applyBorder="1" applyAlignment="1">
      <alignment horizontal="center"/>
    </xf>
    <xf numFmtId="14" fontId="50" fillId="0" borderId="13" xfId="1" applyNumberFormat="1" applyFont="1" applyFill="1" applyBorder="1" applyAlignment="1">
      <alignment horizontal="center"/>
    </xf>
    <xf numFmtId="1" fontId="50" fillId="0" borderId="13" xfId="1" applyNumberFormat="1" applyFont="1" applyFill="1" applyBorder="1" applyAlignment="1">
      <alignment horizontal="center"/>
    </xf>
    <xf numFmtId="0" fontId="50" fillId="0" borderId="13" xfId="0" applyFont="1" applyBorder="1" applyAlignment="1">
      <alignment horizontal="center"/>
    </xf>
    <xf numFmtId="0" fontId="0" fillId="0" borderId="51" xfId="0" applyBorder="1" applyAlignment="1">
      <alignment horizontal="center"/>
    </xf>
    <xf numFmtId="0" fontId="50" fillId="0" borderId="28" xfId="0" applyFont="1" applyBorder="1" applyAlignment="1">
      <alignment horizontal="center"/>
    </xf>
    <xf numFmtId="0" fontId="6" fillId="0" borderId="0" xfId="0" applyFont="1" applyAlignment="1">
      <alignment horizontal="center"/>
    </xf>
    <xf numFmtId="0" fontId="6" fillId="0" borderId="50" xfId="0" applyFont="1" applyBorder="1" applyAlignment="1">
      <alignment horizontal="center" wrapText="1"/>
    </xf>
    <xf numFmtId="0" fontId="6" fillId="0" borderId="49" xfId="0" applyFont="1" applyBorder="1" applyAlignment="1">
      <alignment horizontal="center" wrapText="1"/>
    </xf>
    <xf numFmtId="0" fontId="6"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2" fillId="0" borderId="0" xfId="0" applyNumberFormat="1" applyFont="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7"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2" fillId="0" borderId="0" xfId="0" applyFont="1" applyAlignment="1">
      <alignment horizontal="center" vertical="center" wrapText="1"/>
    </xf>
    <xf numFmtId="0" fontId="32"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2" fillId="0" borderId="0" xfId="0" applyFont="1" applyAlignment="1">
      <alignment horizontal="center" wrapText="1"/>
    </xf>
    <xf numFmtId="14" fontId="4" fillId="0" borderId="0" xfId="0" applyNumberFormat="1" applyFont="1" applyAlignment="1">
      <alignment horizontal="right"/>
    </xf>
    <xf numFmtId="0" fontId="0" fillId="0" borderId="0" xfId="0" quotePrefix="1" applyAlignment="1">
      <alignment horizontal="center"/>
    </xf>
    <xf numFmtId="2" fontId="37" fillId="0" borderId="0" xfId="0" quotePrefix="1" applyNumberFormat="1" applyFont="1" applyAlignment="1">
      <alignment horizontal="center" vertical="center"/>
    </xf>
    <xf numFmtId="0" fontId="37"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6" fillId="0" borderId="48" xfId="3" applyNumberFormat="1" applyFont="1" applyBorder="1" applyAlignment="1" applyProtection="1">
      <alignment horizontal="center"/>
    </xf>
    <xf numFmtId="165" fontId="6" fillId="0" borderId="77" xfId="1" applyNumberFormat="1" applyFont="1" applyBorder="1" applyAlignment="1" applyProtection="1">
      <alignment horizontal="center"/>
    </xf>
    <xf numFmtId="0" fontId="6" fillId="0" borderId="0" xfId="0" applyFont="1" applyAlignment="1">
      <alignment horizontal="left"/>
    </xf>
    <xf numFmtId="0" fontId="2" fillId="0" borderId="56" xfId="0" applyFont="1" applyBorder="1" applyAlignment="1">
      <alignment horizontal="center"/>
    </xf>
    <xf numFmtId="0" fontId="2" fillId="0" borderId="49" xfId="0" applyFont="1" applyBorder="1" applyAlignment="1">
      <alignment horizontal="center"/>
    </xf>
    <xf numFmtId="49" fontId="0" fillId="0" borderId="67" xfId="0" applyNumberFormat="1" applyBorder="1" applyAlignment="1">
      <alignment horizontal="center" wrapText="1"/>
    </xf>
    <xf numFmtId="0" fontId="7" fillId="0" borderId="18" xfId="0" applyFont="1" applyBorder="1" applyAlignment="1">
      <alignment horizontal="left"/>
    </xf>
    <xf numFmtId="0" fontId="7" fillId="0" borderId="1" xfId="0" applyFont="1" applyBorder="1" applyAlignment="1">
      <alignment horizontal="center"/>
    </xf>
    <xf numFmtId="0" fontId="6" fillId="0" borderId="11" xfId="0" applyFont="1" applyBorder="1" applyAlignment="1">
      <alignment horizontal="center"/>
    </xf>
    <xf numFmtId="0" fontId="6" fillId="0" borderId="20" xfId="0" applyFont="1" applyBorder="1" applyAlignment="1">
      <alignment horizontal="center"/>
    </xf>
    <xf numFmtId="0" fontId="6"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3" fillId="0" borderId="9" xfId="0" applyFont="1" applyBorder="1"/>
    <xf numFmtId="0" fontId="6" fillId="0" borderId="22" xfId="0" applyFont="1" applyBorder="1"/>
    <xf numFmtId="0" fontId="6" fillId="2" borderId="8" xfId="0" applyFont="1" applyFill="1" applyBorder="1"/>
    <xf numFmtId="169" fontId="6" fillId="2" borderId="8" xfId="0" applyNumberFormat="1" applyFont="1" applyFill="1" applyBorder="1"/>
    <xf numFmtId="169" fontId="6" fillId="2" borderId="16" xfId="0" applyNumberFormat="1" applyFont="1" applyFill="1" applyBorder="1"/>
    <xf numFmtId="0" fontId="3" fillId="0" borderId="31" xfId="0" applyFont="1" applyBorder="1"/>
    <xf numFmtId="0" fontId="6" fillId="0" borderId="55" xfId="0" applyFont="1" applyBorder="1"/>
    <xf numFmtId="0" fontId="6" fillId="0" borderId="46" xfId="0" applyFont="1" applyBorder="1"/>
    <xf numFmtId="0" fontId="6" fillId="0" borderId="30" xfId="0" applyFont="1" applyBorder="1"/>
    <xf numFmtId="41" fontId="6" fillId="0" borderId="30" xfId="0" applyNumberFormat="1" applyFont="1" applyBorder="1"/>
    <xf numFmtId="41" fontId="6" fillId="0" borderId="46" xfId="0" applyNumberFormat="1" applyFont="1" applyBorder="1"/>
    <xf numFmtId="41" fontId="6" fillId="0" borderId="29" xfId="0" applyNumberFormat="1" applyFont="1" applyBorder="1"/>
    <xf numFmtId="49" fontId="0" fillId="0" borderId="24" xfId="0" applyNumberFormat="1" applyBorder="1" applyAlignment="1" applyProtection="1">
      <alignment horizontal="center"/>
      <protection locked="0"/>
    </xf>
    <xf numFmtId="0" fontId="6" fillId="0" borderId="8" xfId="0" applyFont="1" applyBorder="1"/>
    <xf numFmtId="41" fontId="6" fillId="0" borderId="9" xfId="0" applyNumberFormat="1" applyFont="1" applyBorder="1"/>
    <xf numFmtId="170" fontId="0" fillId="2" borderId="16" xfId="1" applyNumberFormat="1" applyFont="1" applyFill="1" applyBorder="1" applyProtection="1"/>
    <xf numFmtId="169" fontId="6" fillId="2" borderId="6" xfId="0" applyNumberFormat="1" applyFont="1" applyFill="1" applyBorder="1"/>
    <xf numFmtId="0" fontId="0" fillId="0" borderId="46" xfId="0" applyBorder="1"/>
    <xf numFmtId="0" fontId="0" fillId="0" borderId="55" xfId="0" applyBorder="1"/>
    <xf numFmtId="169" fontId="6" fillId="2" borderId="30" xfId="0" applyNumberFormat="1" applyFont="1" applyFill="1" applyBorder="1"/>
    <xf numFmtId="41" fontId="6" fillId="0" borderId="31" xfId="0" applyNumberFormat="1" applyFont="1" applyBorder="1"/>
    <xf numFmtId="41" fontId="6"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6" fillId="0" borderId="39" xfId="0" applyNumberFormat="1" applyFont="1" applyBorder="1"/>
    <xf numFmtId="0" fontId="2" fillId="0" borderId="58" xfId="0" applyFont="1" applyBorder="1" applyAlignment="1">
      <alignment horizontal="center"/>
    </xf>
    <xf numFmtId="49" fontId="0" fillId="0" borderId="68" xfId="0" applyNumberFormat="1" applyBorder="1" applyAlignment="1">
      <alignment horizontal="center" wrapText="1"/>
    </xf>
    <xf numFmtId="0" fontId="6"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2" fillId="0" borderId="4" xfId="0" applyFont="1" applyBorder="1" applyAlignment="1">
      <alignment horizontal="center"/>
    </xf>
    <xf numFmtId="0" fontId="32" fillId="0" borderId="15" xfId="0" applyFont="1" applyBorder="1" applyAlignment="1">
      <alignment horizontal="center"/>
    </xf>
    <xf numFmtId="0" fontId="5" fillId="0" borderId="12" xfId="0" applyFont="1" applyBorder="1" applyAlignment="1">
      <alignment horizontal="center"/>
    </xf>
    <xf numFmtId="0" fontId="5"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Alignment="1" applyProtection="1">
      <alignment horizontal="center" vertical="center" textRotation="90"/>
      <protection hidden="1"/>
    </xf>
    <xf numFmtId="0" fontId="33" fillId="0" borderId="0" xfId="0" applyFont="1" applyAlignment="1" applyProtection="1">
      <alignment vertical="center" textRotation="90"/>
      <protection hidden="1"/>
    </xf>
    <xf numFmtId="0" fontId="0" fillId="0" borderId="70" xfId="0" applyBorder="1"/>
    <xf numFmtId="0" fontId="6"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1" fillId="11" borderId="0" xfId="0" applyFont="1" applyFill="1"/>
    <xf numFmtId="0" fontId="51" fillId="9" borderId="0" xfId="0" applyFont="1" applyFill="1"/>
    <xf numFmtId="0" fontId="51" fillId="8" borderId="0" xfId="0" applyFont="1" applyFill="1"/>
    <xf numFmtId="0" fontId="51" fillId="10" borderId="0" xfId="0" applyFont="1" applyFill="1"/>
    <xf numFmtId="49" fontId="3" fillId="0" borderId="46" xfId="0" applyNumberFormat="1" applyFont="1" applyBorder="1" applyAlignment="1" applyProtection="1">
      <alignment horizontal="center" vertical="center"/>
      <protection locked="0"/>
    </xf>
    <xf numFmtId="165" fontId="6" fillId="0" borderId="30" xfId="1" applyNumberFormat="1" applyFont="1" applyBorder="1" applyProtection="1"/>
    <xf numFmtId="170" fontId="32" fillId="0" borderId="61" xfId="1" applyNumberFormat="1" applyFont="1" applyBorder="1" applyAlignment="1" applyProtection="1">
      <alignment horizontal="center" wrapText="1"/>
      <protection locked="0"/>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5" fillId="0" borderId="0" xfId="0" applyFont="1" applyAlignment="1">
      <alignment wrapText="1"/>
    </xf>
    <xf numFmtId="0" fontId="4" fillId="0" borderId="0" xfId="0" applyFont="1" applyAlignment="1" applyProtection="1">
      <alignment wrapText="1"/>
      <protection locked="0"/>
    </xf>
    <xf numFmtId="0" fontId="3" fillId="0" borderId="46" xfId="0" applyFont="1" applyBorder="1" applyAlignment="1" applyProtection="1">
      <alignment wrapText="1"/>
      <protection locked="0"/>
    </xf>
    <xf numFmtId="0" fontId="48" fillId="0" borderId="0" xfId="0" applyFont="1"/>
    <xf numFmtId="43" fontId="32" fillId="0" borderId="13" xfId="1" applyFont="1" applyFill="1" applyBorder="1" applyAlignment="1">
      <alignment horizontal="center"/>
    </xf>
    <xf numFmtId="14" fontId="32" fillId="0" borderId="13" xfId="1" applyNumberFormat="1" applyFont="1" applyFill="1" applyBorder="1" applyAlignment="1">
      <alignment horizontal="center"/>
    </xf>
    <xf numFmtId="0" fontId="54" fillId="0" borderId="50" xfId="0" applyFont="1" applyBorder="1" applyAlignment="1">
      <alignment horizontal="center"/>
    </xf>
    <xf numFmtId="0" fontId="54" fillId="0" borderId="52" xfId="0" applyFont="1" applyBorder="1" applyAlignment="1">
      <alignment horizontal="center"/>
    </xf>
    <xf numFmtId="0" fontId="55" fillId="0" borderId="12" xfId="0" applyFont="1" applyBorder="1" applyAlignment="1">
      <alignment horizontal="center"/>
    </xf>
    <xf numFmtId="43" fontId="55" fillId="0" borderId="13" xfId="1" applyFont="1" applyFill="1" applyBorder="1" applyAlignment="1">
      <alignment horizontal="center"/>
    </xf>
    <xf numFmtId="14" fontId="55" fillId="0" borderId="13" xfId="1" applyNumberFormat="1" applyFont="1" applyFill="1" applyBorder="1" applyAlignment="1">
      <alignment horizontal="center"/>
    </xf>
    <xf numFmtId="1" fontId="55" fillId="0" borderId="13" xfId="1" applyNumberFormat="1" applyFont="1" applyFill="1" applyBorder="1" applyAlignment="1">
      <alignment horizontal="center"/>
    </xf>
    <xf numFmtId="0" fontId="55" fillId="0" borderId="13" xfId="0" applyFont="1" applyBorder="1" applyAlignment="1">
      <alignment horizontal="center"/>
    </xf>
    <xf numFmtId="0" fontId="55" fillId="0" borderId="51" xfId="0" applyFont="1" applyBorder="1" applyAlignment="1">
      <alignment horizontal="center"/>
    </xf>
    <xf numFmtId="0" fontId="55" fillId="0" borderId="28" xfId="0" applyFont="1" applyBorder="1" applyAlignment="1">
      <alignment horizontal="center"/>
    </xf>
    <xf numFmtId="0" fontId="57"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7" fillId="0" borderId="50" xfId="0" applyFont="1" applyBorder="1" applyAlignment="1">
      <alignment horizontal="center"/>
    </xf>
    <xf numFmtId="0" fontId="17" fillId="0" borderId="52" xfId="0" applyFont="1" applyBorder="1" applyAlignment="1">
      <alignment horizontal="center"/>
    </xf>
    <xf numFmtId="0" fontId="0" fillId="0" borderId="28" xfId="0" applyBorder="1" applyAlignment="1">
      <alignment horizontal="center"/>
    </xf>
    <xf numFmtId="41" fontId="33" fillId="2" borderId="3" xfId="1" applyNumberFormat="1" applyFont="1" applyFill="1" applyBorder="1" applyAlignment="1" applyProtection="1">
      <alignment horizontal="center"/>
    </xf>
    <xf numFmtId="41" fontId="32" fillId="2" borderId="0" xfId="1" applyNumberFormat="1" applyFont="1" applyFill="1" applyBorder="1" applyAlignment="1" applyProtection="1">
      <alignment horizontal="right"/>
    </xf>
    <xf numFmtId="170" fontId="32" fillId="2" borderId="1" xfId="1" applyNumberFormat="1" applyFont="1" applyFill="1" applyBorder="1" applyAlignment="1" applyProtection="1">
      <alignment horizontal="center"/>
    </xf>
    <xf numFmtId="169" fontId="32" fillId="2" borderId="1" xfId="0" applyNumberFormat="1" applyFont="1" applyFill="1" applyBorder="1" applyAlignment="1">
      <alignment horizontal="center"/>
    </xf>
    <xf numFmtId="41" fontId="33" fillId="2" borderId="9" xfId="0" applyNumberFormat="1" applyFont="1" applyFill="1" applyBorder="1" applyAlignment="1">
      <alignment horizontal="center"/>
    </xf>
    <xf numFmtId="41" fontId="33" fillId="2" borderId="9" xfId="1" applyNumberFormat="1" applyFont="1" applyFill="1" applyBorder="1" applyAlignment="1" applyProtection="1">
      <alignment horizontal="center"/>
    </xf>
    <xf numFmtId="41" fontId="32" fillId="2" borderId="7" xfId="1" applyNumberFormat="1" applyFont="1" applyFill="1" applyBorder="1" applyAlignment="1" applyProtection="1">
      <alignment horizontal="right"/>
    </xf>
    <xf numFmtId="170" fontId="32" fillId="2" borderId="11" xfId="1" applyNumberFormat="1" applyFont="1" applyFill="1" applyBorder="1" applyAlignment="1" applyProtection="1">
      <alignment horizontal="center"/>
    </xf>
    <xf numFmtId="169" fontId="32" fillId="2" borderId="11" xfId="0" applyNumberFormat="1" applyFont="1" applyFill="1" applyBorder="1" applyAlignment="1">
      <alignment horizontal="center"/>
    </xf>
    <xf numFmtId="164" fontId="35" fillId="0" borderId="4" xfId="0" applyNumberFormat="1" applyFont="1" applyBorder="1"/>
    <xf numFmtId="166" fontId="35" fillId="0" borderId="1" xfId="0" applyNumberFormat="1" applyFont="1" applyBorder="1"/>
    <xf numFmtId="164" fontId="35" fillId="0" borderId="11" xfId="0" applyNumberFormat="1" applyFont="1" applyBorder="1"/>
    <xf numFmtId="164" fontId="32" fillId="0" borderId="60" xfId="0" applyNumberFormat="1" applyFont="1" applyBorder="1" applyAlignment="1">
      <alignment horizontal="center" wrapText="1"/>
    </xf>
    <xf numFmtId="164" fontId="32" fillId="0" borderId="0" xfId="0" applyNumberFormat="1" applyFont="1"/>
    <xf numFmtId="166" fontId="35" fillId="0" borderId="3" xfId="0" applyNumberFormat="1" applyFont="1" applyBorder="1"/>
    <xf numFmtId="164" fontId="35" fillId="0" borderId="9" xfId="0" applyNumberFormat="1" applyFont="1" applyBorder="1"/>
    <xf numFmtId="164" fontId="32" fillId="0" borderId="61" xfId="0" applyNumberFormat="1" applyFont="1" applyBorder="1" applyAlignment="1">
      <alignment horizontal="center" wrapText="1"/>
    </xf>
    <xf numFmtId="41" fontId="33" fillId="2" borderId="31" xfId="0" applyNumberFormat="1" applyFont="1" applyFill="1" applyBorder="1"/>
    <xf numFmtId="0" fontId="32" fillId="0" borderId="41" xfId="0" applyFont="1" applyBorder="1" applyAlignment="1">
      <alignment horizontal="center"/>
    </xf>
    <xf numFmtId="41" fontId="32" fillId="2" borderId="5" xfId="0" applyNumberFormat="1" applyFont="1" applyFill="1" applyBorder="1"/>
    <xf numFmtId="41" fontId="33" fillId="2" borderId="11" xfId="0" applyNumberFormat="1" applyFont="1" applyFill="1" applyBorder="1"/>
    <xf numFmtId="0" fontId="38" fillId="0" borderId="7" xfId="0" applyFont="1" applyBorder="1" applyAlignment="1" applyProtection="1">
      <alignment wrapText="1"/>
      <protection locked="0"/>
    </xf>
    <xf numFmtId="0" fontId="5" fillId="0" borderId="7" xfId="0" applyFont="1" applyBorder="1" applyAlignment="1" applyProtection="1">
      <alignment wrapText="1"/>
      <protection locked="0"/>
    </xf>
    <xf numFmtId="0" fontId="32" fillId="0" borderId="41" xfId="0" applyFont="1" applyBorder="1" applyAlignment="1">
      <alignment horizontal="center" wrapText="1"/>
    </xf>
    <xf numFmtId="165" fontId="0" fillId="0" borderId="0" xfId="1" applyNumberFormat="1" applyFont="1" applyBorder="1" applyProtection="1"/>
    <xf numFmtId="0" fontId="5" fillId="0" borderId="0" xfId="0" applyFont="1" applyAlignment="1" applyProtection="1">
      <alignment vertical="center" wrapText="1"/>
      <protection hidden="1"/>
    </xf>
    <xf numFmtId="0" fontId="32" fillId="0" borderId="21" xfId="0" applyFont="1" applyBorder="1" applyAlignment="1">
      <alignment horizontal="center"/>
    </xf>
    <xf numFmtId="10" fontId="5" fillId="0" borderId="7" xfId="3" applyNumberFormat="1" applyFont="1" applyBorder="1" applyAlignment="1" applyProtection="1"/>
    <xf numFmtId="0" fontId="5" fillId="0" borderId="24" xfId="0" applyFont="1" applyBorder="1"/>
    <xf numFmtId="0" fontId="5" fillId="0" borderId="25" xfId="0" applyFont="1" applyBorder="1"/>
    <xf numFmtId="165" fontId="5" fillId="0" borderId="13" xfId="1" applyNumberFormat="1" applyFont="1" applyBorder="1" applyProtection="1"/>
    <xf numFmtId="49" fontId="40" fillId="0" borderId="12" xfId="0" applyNumberFormat="1" applyFont="1" applyBorder="1" applyAlignment="1">
      <alignment horizontal="center"/>
    </xf>
    <xf numFmtId="165" fontId="31" fillId="0" borderId="17" xfId="1" applyNumberFormat="1" applyFont="1" applyBorder="1" applyProtection="1"/>
    <xf numFmtId="0" fontId="5" fillId="0" borderId="15" xfId="0" applyFont="1" applyBorder="1"/>
    <xf numFmtId="0" fontId="31" fillId="0" borderId="59" xfId="0" applyFont="1" applyBorder="1"/>
    <xf numFmtId="165" fontId="31" fillId="0" borderId="28" xfId="0" applyNumberFormat="1" applyFont="1" applyBorder="1"/>
    <xf numFmtId="49" fontId="35" fillId="0" borderId="14" xfId="0" applyNumberFormat="1" applyFont="1" applyBorder="1" applyAlignment="1">
      <alignment horizontal="left"/>
    </xf>
    <xf numFmtId="49" fontId="38" fillId="0" borderId="18" xfId="0" applyNumberFormat="1" applyFont="1" applyBorder="1" applyAlignment="1">
      <alignment horizontal="center"/>
    </xf>
    <xf numFmtId="0" fontId="33"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2" fillId="0" borderId="0" xfId="0" applyFont="1" applyAlignment="1">
      <alignment horizontal="center"/>
    </xf>
    <xf numFmtId="0" fontId="32"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2" fillId="0" borderId="23" xfId="0" applyFont="1" applyBorder="1" applyAlignment="1">
      <alignment horizontal="center"/>
    </xf>
    <xf numFmtId="165" fontId="0" fillId="0" borderId="22" xfId="1" applyNumberFormat="1" applyFont="1" applyFill="1" applyBorder="1" applyProtection="1"/>
    <xf numFmtId="165" fontId="5" fillId="0" borderId="15" xfId="1" applyNumberFormat="1" applyFont="1" applyBorder="1" applyProtection="1"/>
    <xf numFmtId="0" fontId="59" fillId="0" borderId="0" xfId="0" applyFont="1" applyProtection="1">
      <protection locked="0"/>
    </xf>
    <xf numFmtId="49" fontId="35" fillId="0" borderId="1" xfId="0" applyNumberFormat="1" applyFont="1" applyBorder="1" applyAlignment="1">
      <alignment horizontal="left"/>
    </xf>
    <xf numFmtId="0" fontId="0" fillId="0" borderId="19" xfId="0" applyBorder="1"/>
    <xf numFmtId="49" fontId="38" fillId="0" borderId="16" xfId="0" applyNumberFormat="1" applyFont="1" applyBorder="1" applyAlignment="1">
      <alignment horizontal="center"/>
    </xf>
    <xf numFmtId="0" fontId="38" fillId="0" borderId="9" xfId="0" applyFont="1" applyBorder="1"/>
    <xf numFmtId="10" fontId="8" fillId="0" borderId="5" xfId="3" applyNumberFormat="1" applyFont="1" applyBorder="1" applyAlignment="1" applyProtection="1">
      <alignment horizontal="left"/>
    </xf>
    <xf numFmtId="0" fontId="0" fillId="0" borderId="11" xfId="0" applyBorder="1"/>
    <xf numFmtId="0" fontId="5" fillId="0" borderId="51" xfId="0" applyFont="1" applyBorder="1" applyAlignment="1">
      <alignment horizontal="center"/>
    </xf>
    <xf numFmtId="166" fontId="5" fillId="0" borderId="23" xfId="0" applyNumberFormat="1" applyFont="1" applyBorder="1" applyProtection="1">
      <protection locked="0"/>
    </xf>
    <xf numFmtId="0" fontId="0" fillId="0" borderId="12" xfId="0" applyBorder="1"/>
    <xf numFmtId="0" fontId="33" fillId="0" borderId="10" xfId="0" applyFont="1" applyBorder="1" applyAlignment="1" applyProtection="1">
      <alignment horizontal="center"/>
      <protection locked="0"/>
    </xf>
    <xf numFmtId="165" fontId="5" fillId="0" borderId="0" xfId="1" applyNumberFormat="1" applyFont="1" applyBorder="1" applyProtection="1">
      <protection locked="0"/>
    </xf>
    <xf numFmtId="165" fontId="31" fillId="0" borderId="22" xfId="1" applyNumberFormat="1" applyFont="1" applyBorder="1" applyProtection="1">
      <protection locked="0"/>
    </xf>
    <xf numFmtId="0" fontId="5" fillId="0" borderId="21" xfId="0" applyFont="1" applyBorder="1" applyProtection="1">
      <protection locked="0"/>
    </xf>
    <xf numFmtId="0" fontId="0" fillId="0" borderId="10" xfId="0" applyBorder="1" applyProtection="1">
      <protection locked="0"/>
    </xf>
    <xf numFmtId="0" fontId="6" fillId="0" borderId="1" xfId="0" applyFont="1" applyBorder="1" applyAlignment="1" applyProtection="1">
      <alignment horizontal="center"/>
      <protection locked="0"/>
    </xf>
    <xf numFmtId="170" fontId="5" fillId="0" borderId="21" xfId="1" applyNumberFormat="1" applyFont="1" applyFill="1" applyBorder="1" applyProtection="1">
      <protection locked="0"/>
    </xf>
    <xf numFmtId="0" fontId="31" fillId="0" borderId="44" xfId="0" applyFont="1" applyBorder="1" applyProtection="1">
      <protection locked="0"/>
    </xf>
    <xf numFmtId="0" fontId="5" fillId="0" borderId="0" xfId="0" applyFont="1" applyProtection="1">
      <protection locked="0"/>
    </xf>
    <xf numFmtId="0" fontId="33" fillId="2" borderId="10" xfId="0" applyFont="1" applyFill="1" applyBorder="1" applyAlignment="1">
      <alignment horizontal="center"/>
    </xf>
    <xf numFmtId="0" fontId="4" fillId="0" borderId="12" xfId="0" applyFont="1" applyBorder="1" applyAlignment="1">
      <alignment horizontal="center"/>
    </xf>
    <xf numFmtId="164" fontId="4" fillId="0" borderId="0" xfId="0" applyNumberFormat="1" applyFont="1" applyAlignment="1">
      <alignment horizontal="center"/>
    </xf>
    <xf numFmtId="164" fontId="4" fillId="0" borderId="13" xfId="0" applyNumberFormat="1" applyFont="1" applyBorder="1" applyAlignment="1">
      <alignment horizontal="center"/>
    </xf>
    <xf numFmtId="0" fontId="4" fillId="0" borderId="51" xfId="0" applyFont="1" applyBorder="1" applyAlignment="1">
      <alignment horizontal="center"/>
    </xf>
    <xf numFmtId="0" fontId="60" fillId="0" borderId="51" xfId="0" applyFont="1" applyBorder="1" applyAlignment="1">
      <alignment horizontal="center"/>
    </xf>
    <xf numFmtId="164" fontId="60" fillId="0" borderId="27" xfId="0" applyNumberFormat="1" applyFont="1" applyBorder="1" applyAlignment="1">
      <alignment horizontal="center" wrapText="1"/>
    </xf>
    <xf numFmtId="164" fontId="60" fillId="0" borderId="28" xfId="0" applyNumberFormat="1" applyFont="1" applyBorder="1" applyAlignment="1">
      <alignment horizontal="center" wrapText="1"/>
    </xf>
    <xf numFmtId="164" fontId="4" fillId="0" borderId="27" xfId="0" applyNumberFormat="1" applyFont="1" applyBorder="1" applyAlignment="1">
      <alignment horizontal="center"/>
    </xf>
    <xf numFmtId="164" fontId="4"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5" fillId="0" borderId="48" xfId="0" applyNumberFormat="1" applyFont="1" applyBorder="1" applyAlignment="1">
      <alignment horizontal="center"/>
    </xf>
    <xf numFmtId="0" fontId="5" fillId="2" borderId="4" xfId="0" applyFont="1" applyFill="1" applyBorder="1"/>
    <xf numFmtId="0" fontId="5" fillId="2" borderId="5" xfId="0" applyFont="1" applyFill="1" applyBorder="1"/>
    <xf numFmtId="0" fontId="5" fillId="2" borderId="8" xfId="0" applyFont="1" applyFill="1" applyBorder="1"/>
    <xf numFmtId="0" fontId="5" fillId="2" borderId="9" xfId="0" applyFont="1" applyFill="1" applyBorder="1"/>
    <xf numFmtId="170" fontId="0" fillId="0" borderId="6" xfId="1" applyNumberFormat="1" applyFont="1" applyBorder="1" applyProtection="1">
      <protection locked="0"/>
    </xf>
    <xf numFmtId="49" fontId="4" fillId="0" borderId="0" xfId="0" applyNumberFormat="1" applyFont="1"/>
    <xf numFmtId="0" fontId="3" fillId="0" borderId="0" xfId="0" applyFont="1"/>
    <xf numFmtId="0" fontId="11" fillId="0" borderId="23" xfId="0" applyFont="1" applyBorder="1" applyAlignment="1">
      <alignment horizontal="left"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41" fontId="32" fillId="0" borderId="38" xfId="0" applyNumberFormat="1" applyFont="1" applyBorder="1" applyAlignment="1">
      <alignment wrapText="1"/>
    </xf>
    <xf numFmtId="41" fontId="32" fillId="0" borderId="23" xfId="0" applyNumberFormat="1" applyFont="1" applyBorder="1" applyAlignment="1">
      <alignment wrapText="1"/>
    </xf>
    <xf numFmtId="41" fontId="32" fillId="0" borderId="42" xfId="0" applyNumberFormat="1" applyFont="1" applyBorder="1" applyAlignment="1">
      <alignment wrapText="1"/>
    </xf>
    <xf numFmtId="41" fontId="32" fillId="0" borderId="13" xfId="0" applyNumberFormat="1" applyFont="1" applyBorder="1" applyAlignment="1">
      <alignment wrapText="1"/>
    </xf>
    <xf numFmtId="49" fontId="39" fillId="0" borderId="4" xfId="0" applyNumberFormat="1" applyFont="1" applyBorder="1"/>
    <xf numFmtId="41" fontId="32" fillId="0" borderId="37" xfId="0" applyNumberFormat="1" applyFont="1" applyBorder="1"/>
    <xf numFmtId="41" fontId="32" fillId="0" borderId="21" xfId="0" applyNumberFormat="1" applyFont="1" applyBorder="1" applyProtection="1">
      <protection locked="0"/>
    </xf>
    <xf numFmtId="41" fontId="32" fillId="0" borderId="37" xfId="0" applyNumberFormat="1" applyFont="1" applyBorder="1" applyProtection="1">
      <protection locked="0"/>
    </xf>
    <xf numFmtId="49" fontId="38" fillId="0" borderId="6" xfId="0" applyNumberFormat="1" applyFont="1" applyBorder="1" applyAlignment="1">
      <alignment horizontal="center" vertical="center"/>
    </xf>
    <xf numFmtId="49" fontId="40" fillId="0" borderId="8" xfId="0" applyNumberFormat="1" applyFont="1" applyBorder="1" applyAlignment="1">
      <alignment horizontal="center" vertical="center"/>
    </xf>
    <xf numFmtId="41" fontId="33" fillId="0" borderId="23" xfId="0" applyNumberFormat="1" applyFont="1" applyBorder="1"/>
    <xf numFmtId="41" fontId="32" fillId="0" borderId="22" xfId="0" applyNumberFormat="1" applyFont="1" applyBorder="1" applyProtection="1">
      <protection locked="0"/>
    </xf>
    <xf numFmtId="41" fontId="32" fillId="0" borderId="20" xfId="0" applyNumberFormat="1" applyFont="1" applyBorder="1"/>
    <xf numFmtId="0" fontId="0" fillId="0" borderId="0" xfId="0" applyAlignment="1">
      <alignment horizontal="left" vertical="center"/>
    </xf>
    <xf numFmtId="165" fontId="6" fillId="0" borderId="70" xfId="1" applyNumberFormat="1" applyFont="1" applyBorder="1" applyAlignment="1" applyProtection="1">
      <alignment horizontal="center"/>
      <protection locked="0"/>
    </xf>
    <xf numFmtId="165" fontId="6" fillId="0" borderId="72" xfId="1" applyNumberFormat="1" applyFont="1" applyBorder="1" applyAlignment="1" applyProtection="1">
      <alignment horizontal="center"/>
      <protection locked="0"/>
    </xf>
    <xf numFmtId="168" fontId="6" fillId="0" borderId="73" xfId="3" applyNumberFormat="1" applyFont="1" applyBorder="1" applyAlignment="1" applyProtection="1">
      <protection locked="0"/>
    </xf>
    <xf numFmtId="41" fontId="6" fillId="0" borderId="70" xfId="0" applyNumberFormat="1" applyFont="1" applyBorder="1" applyProtection="1">
      <protection locked="0"/>
    </xf>
    <xf numFmtId="41" fontId="6" fillId="0" borderId="76" xfId="0" applyNumberFormat="1" applyFont="1" applyBorder="1" applyProtection="1">
      <protection locked="0"/>
    </xf>
    <xf numFmtId="41" fontId="6" fillId="0" borderId="74" xfId="0" applyNumberFormat="1" applyFont="1" applyBorder="1" applyProtection="1">
      <protection locked="0"/>
    </xf>
    <xf numFmtId="0" fontId="5" fillId="0" borderId="0" xfId="0" applyFont="1" applyAlignment="1">
      <alignment horizontal="center"/>
    </xf>
    <xf numFmtId="0" fontId="5" fillId="0" borderId="22" xfId="0" applyFont="1" applyBorder="1"/>
    <xf numFmtId="164" fontId="33" fillId="2" borderId="39" xfId="0" applyNumberFormat="1" applyFont="1" applyFill="1" applyBorder="1"/>
    <xf numFmtId="0" fontId="52" fillId="0" borderId="0" xfId="0" applyFont="1" applyProtection="1">
      <protection locked="0"/>
    </xf>
    <xf numFmtId="0" fontId="48" fillId="0" borderId="0" xfId="0" applyFont="1" applyProtection="1">
      <protection locked="0"/>
    </xf>
    <xf numFmtId="0" fontId="17" fillId="0" borderId="0" xfId="0" applyFont="1" applyProtection="1">
      <protection locked="0"/>
    </xf>
    <xf numFmtId="0" fontId="6" fillId="11" borderId="0" xfId="0" applyFont="1" applyFill="1" applyProtection="1">
      <protection locked="0"/>
    </xf>
    <xf numFmtId="0" fontId="6" fillId="2" borderId="0" xfId="0" applyFont="1" applyFill="1" applyProtection="1">
      <protection locked="0"/>
    </xf>
    <xf numFmtId="0" fontId="6" fillId="0" borderId="20" xfId="0" applyFont="1" applyBorder="1" applyProtection="1">
      <protection locked="0"/>
    </xf>
    <xf numFmtId="0" fontId="6" fillId="0" borderId="11" xfId="0" applyFont="1" applyBorder="1" applyAlignment="1" applyProtection="1">
      <alignment horizontal="center"/>
      <protection locked="0"/>
    </xf>
    <xf numFmtId="0" fontId="6"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6" fillId="0" borderId="21" xfId="0" applyFont="1" applyBorder="1" applyProtection="1">
      <protection locked="0"/>
    </xf>
    <xf numFmtId="0" fontId="6"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6" fillId="0" borderId="6" xfId="0" applyFont="1" applyBorder="1" applyProtection="1">
      <protection locked="0"/>
    </xf>
    <xf numFmtId="0" fontId="0" fillId="0" borderId="22" xfId="0" applyBorder="1" applyAlignment="1" applyProtection="1">
      <alignment horizontal="center"/>
      <protection locked="0"/>
    </xf>
    <xf numFmtId="0" fontId="6" fillId="0" borderId="10" xfId="0" applyFont="1" applyBorder="1" applyProtection="1">
      <protection locked="0"/>
    </xf>
    <xf numFmtId="0" fontId="0" fillId="0" borderId="22" xfId="0" applyBorder="1" applyProtection="1">
      <protection locked="0"/>
    </xf>
    <xf numFmtId="0" fontId="6"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2" fillId="0" borderId="8" xfId="0" applyFont="1" applyBorder="1" applyProtection="1">
      <protection hidden="1"/>
    </xf>
    <xf numFmtId="0" fontId="35" fillId="0" borderId="8" xfId="0" applyFont="1" applyBorder="1" applyProtection="1">
      <protection hidden="1"/>
    </xf>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12" xfId="0" applyFont="1" applyBorder="1" applyAlignment="1" applyProtection="1">
      <alignment horizontal="center"/>
      <protection hidden="1"/>
    </xf>
    <xf numFmtId="0" fontId="32" fillId="0" borderId="13" xfId="0" applyFont="1" applyBorder="1" applyAlignment="1" applyProtection="1">
      <alignment horizontal="center" wrapText="1"/>
      <protection hidden="1"/>
    </xf>
    <xf numFmtId="165" fontId="63" fillId="2" borderId="2" xfId="1" applyNumberFormat="1" applyFont="1" applyFill="1" applyBorder="1" applyAlignment="1" applyProtection="1">
      <alignment horizontal="center" wrapText="1"/>
    </xf>
    <xf numFmtId="165" fontId="63" fillId="2" borderId="5" xfId="1" applyNumberFormat="1" applyFont="1" applyFill="1" applyBorder="1" applyAlignment="1" applyProtection="1">
      <alignment horizontal="center" wrapText="1"/>
    </xf>
    <xf numFmtId="165" fontId="63" fillId="2" borderId="0" xfId="1" applyNumberFormat="1" applyFont="1" applyFill="1" applyBorder="1" applyAlignment="1" applyProtection="1">
      <alignment horizontal="center" wrapText="1"/>
    </xf>
    <xf numFmtId="165" fontId="63" fillId="2" borderId="7" xfId="1" applyNumberFormat="1" applyFont="1" applyFill="1" applyBorder="1" applyAlignment="1" applyProtection="1">
      <alignment horizontal="center" wrapText="1"/>
    </xf>
    <xf numFmtId="165" fontId="32" fillId="2" borderId="13" xfId="1" applyNumberFormat="1" applyFont="1" applyFill="1" applyBorder="1" applyAlignment="1" applyProtection="1">
      <alignment horizontal="center" wrapText="1"/>
    </xf>
    <xf numFmtId="164" fontId="5" fillId="0" borderId="6" xfId="0" applyNumberFormat="1" applyFont="1" applyBorder="1" applyAlignment="1" applyProtection="1">
      <alignment horizontal="center"/>
      <protection locked="0"/>
    </xf>
    <xf numFmtId="165" fontId="31" fillId="0" borderId="8" xfId="1" applyNumberFormat="1" applyFont="1" applyBorder="1" applyProtection="1">
      <protection locked="0"/>
    </xf>
    <xf numFmtId="41" fontId="32" fillId="0" borderId="59" xfId="0" applyNumberFormat="1" applyFont="1" applyBorder="1" applyProtection="1">
      <protection locked="0"/>
    </xf>
    <xf numFmtId="41" fontId="32" fillId="0" borderId="47" xfId="0" applyNumberFormat="1" applyFont="1" applyBorder="1"/>
    <xf numFmtId="168" fontId="32" fillId="0" borderId="7" xfId="3" applyNumberFormat="1" applyFont="1" applyBorder="1"/>
    <xf numFmtId="168" fontId="32" fillId="0" borderId="38" xfId="3" applyNumberFormat="1" applyFont="1" applyBorder="1"/>
    <xf numFmtId="168" fontId="32" fillId="0" borderId="13" xfId="3" applyNumberFormat="1" applyFont="1" applyBorder="1"/>
    <xf numFmtId="41" fontId="32" fillId="0" borderId="28" xfId="0" applyNumberFormat="1" applyFont="1" applyBorder="1" applyProtection="1">
      <protection locked="0"/>
    </xf>
    <xf numFmtId="14" fontId="0" fillId="0" borderId="0" xfId="0" quotePrefix="1" applyNumberFormat="1"/>
    <xf numFmtId="0" fontId="33" fillId="7" borderId="4" xfId="0" applyFont="1" applyFill="1" applyBorder="1" applyAlignment="1" applyProtection="1">
      <alignment horizontal="center"/>
      <protection locked="0"/>
    </xf>
    <xf numFmtId="0" fontId="35" fillId="7" borderId="0" xfId="0" applyFont="1" applyFill="1"/>
    <xf numFmtId="0" fontId="0" fillId="7" borderId="0" xfId="0" applyFill="1" applyProtection="1">
      <protection locked="0"/>
    </xf>
    <xf numFmtId="0" fontId="33"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5" fillId="0" borderId="14" xfId="0" applyNumberFormat="1" applyFont="1" applyBorder="1" applyAlignment="1" applyProtection="1">
      <alignment horizontal="center" vertical="center"/>
      <protection locked="0"/>
    </xf>
    <xf numFmtId="165" fontId="32" fillId="0" borderId="2" xfId="1" applyNumberFormat="1" applyFont="1" applyFill="1" applyBorder="1" applyAlignment="1" applyProtection="1">
      <alignment horizontal="center"/>
      <protection locked="0"/>
    </xf>
    <xf numFmtId="169" fontId="32" fillId="0" borderId="2" xfId="0" applyNumberFormat="1" applyFont="1" applyBorder="1" applyProtection="1">
      <protection locked="0"/>
    </xf>
    <xf numFmtId="41" fontId="32" fillId="0" borderId="2"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vertical="center"/>
      <protection hidden="1"/>
    </xf>
    <xf numFmtId="165" fontId="32" fillId="0" borderId="0" xfId="1" applyNumberFormat="1" applyFont="1" applyFill="1" applyBorder="1" applyAlignment="1" applyProtection="1">
      <alignment horizontal="center"/>
      <protection locked="0"/>
    </xf>
    <xf numFmtId="169" fontId="32" fillId="0" borderId="0" xfId="0" applyNumberFormat="1" applyFont="1" applyProtection="1">
      <protection locked="0"/>
    </xf>
    <xf numFmtId="49" fontId="5" fillId="0" borderId="16" xfId="0" applyNumberFormat="1" applyFont="1" applyBorder="1" applyAlignment="1" applyProtection="1">
      <alignment horizontal="center" vertical="center"/>
      <protection hidden="1"/>
    </xf>
    <xf numFmtId="0" fontId="5" fillId="0" borderId="9" xfId="0" applyFont="1" applyBorder="1" applyAlignment="1" applyProtection="1">
      <alignment wrapText="1"/>
      <protection hidden="1"/>
    </xf>
    <xf numFmtId="165" fontId="32" fillId="0" borderId="3" xfId="1" applyNumberFormat="1" applyFont="1" applyFill="1" applyBorder="1" applyAlignment="1" applyProtection="1">
      <alignment horizontal="center"/>
      <protection locked="0"/>
    </xf>
    <xf numFmtId="169" fontId="32" fillId="0" borderId="3" xfId="0" applyNumberFormat="1" applyFont="1" applyBorder="1" applyProtection="1">
      <protection locked="0"/>
    </xf>
    <xf numFmtId="41" fontId="32" fillId="0" borderId="3" xfId="0" applyNumberFormat="1" applyFont="1" applyBorder="1" applyAlignment="1" applyProtection="1">
      <alignment horizontal="center"/>
      <protection locked="0"/>
    </xf>
    <xf numFmtId="49" fontId="31" fillId="0" borderId="18" xfId="0" applyNumberFormat="1" applyFont="1" applyBorder="1" applyAlignment="1" applyProtection="1">
      <alignment horizontal="center" vertical="center"/>
      <protection locked="0"/>
    </xf>
    <xf numFmtId="0" fontId="31" fillId="0" borderId="11" xfId="0" applyFont="1" applyBorder="1"/>
    <xf numFmtId="165" fontId="6" fillId="0" borderId="1" xfId="1" applyNumberFormat="1" applyFont="1" applyFill="1" applyBorder="1" applyAlignment="1" applyProtection="1">
      <alignment horizontal="center"/>
    </xf>
    <xf numFmtId="0" fontId="5"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1" fillId="0" borderId="29" xfId="0" applyFont="1" applyBorder="1" applyAlignment="1" applyProtection="1">
      <alignment horizontal="center"/>
      <protection locked="0"/>
    </xf>
    <xf numFmtId="0" fontId="31" fillId="0" borderId="31" xfId="0" applyFont="1" applyBorder="1"/>
    <xf numFmtId="165" fontId="6" fillId="0" borderId="46" xfId="1" applyNumberFormat="1" applyFont="1" applyFill="1" applyBorder="1" applyAlignment="1" applyProtection="1">
      <alignment horizontal="center"/>
    </xf>
    <xf numFmtId="2" fontId="38" fillId="0" borderId="2" xfId="0" applyNumberFormat="1" applyFont="1" applyBorder="1" applyAlignment="1">
      <alignment horizontal="center" vertical="center"/>
    </xf>
    <xf numFmtId="2" fontId="38" fillId="0" borderId="0" xfId="0" applyNumberFormat="1" applyFont="1" applyAlignment="1">
      <alignment horizontal="center" vertical="center"/>
    </xf>
    <xf numFmtId="9" fontId="6" fillId="12" borderId="31" xfId="3" applyFont="1" applyFill="1" applyBorder="1" applyAlignment="1" applyProtection="1">
      <alignment horizontal="center"/>
    </xf>
    <xf numFmtId="9" fontId="6" fillId="12" borderId="1" xfId="3" applyFont="1" applyFill="1" applyBorder="1" applyAlignment="1" applyProtection="1">
      <alignment horizontal="center"/>
    </xf>
    <xf numFmtId="9" fontId="6" fillId="12" borderId="46" xfId="3" applyFont="1" applyFill="1" applyBorder="1" applyAlignment="1" applyProtection="1">
      <alignment horizontal="center"/>
    </xf>
    <xf numFmtId="165" fontId="6" fillId="12" borderId="10" xfId="1" applyNumberFormat="1" applyFont="1" applyFill="1" applyBorder="1" applyAlignment="1" applyProtection="1">
      <alignment horizontal="center"/>
    </xf>
    <xf numFmtId="165" fontId="6" fillId="12" borderId="1" xfId="1" applyNumberFormat="1" applyFont="1" applyFill="1" applyBorder="1" applyAlignment="1" applyProtection="1">
      <alignment horizontal="center"/>
    </xf>
    <xf numFmtId="165" fontId="6" fillId="12" borderId="46" xfId="1" applyNumberFormat="1" applyFont="1" applyFill="1" applyBorder="1" applyAlignment="1" applyProtection="1">
      <alignment horizontal="center"/>
    </xf>
    <xf numFmtId="169" fontId="32" fillId="0" borderId="2" xfId="0" applyNumberFormat="1" applyFont="1" applyBorder="1" applyAlignment="1" applyProtection="1">
      <alignment horizontal="center"/>
      <protection locked="0"/>
    </xf>
    <xf numFmtId="169" fontId="32" fillId="0" borderId="0" xfId="0" applyNumberFormat="1" applyFont="1" applyAlignment="1" applyProtection="1">
      <alignment horizontal="center"/>
      <protection locked="0"/>
    </xf>
    <xf numFmtId="169" fontId="32"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6" fillId="12" borderId="11" xfId="3" applyFont="1" applyFill="1" applyBorder="1" applyAlignment="1" applyProtection="1">
      <alignment horizontal="center"/>
    </xf>
    <xf numFmtId="0" fontId="5" fillId="0" borderId="7" xfId="0" applyFont="1" applyBorder="1" applyAlignment="1">
      <alignment horizontal="center"/>
    </xf>
    <xf numFmtId="49" fontId="5" fillId="0" borderId="23" xfId="0" applyNumberFormat="1" applyFont="1" applyBorder="1" applyAlignment="1">
      <alignment horizontal="center"/>
    </xf>
    <xf numFmtId="0" fontId="5" fillId="0" borderId="21" xfId="0" applyFont="1" applyBorder="1"/>
    <xf numFmtId="0" fontId="5" fillId="0" borderId="5" xfId="0" applyFont="1" applyBorder="1" applyAlignment="1">
      <alignment horizontal="center"/>
    </xf>
    <xf numFmtId="49" fontId="5" fillId="0" borderId="21" xfId="0" applyNumberFormat="1" applyFont="1" applyBorder="1" applyAlignment="1">
      <alignment horizontal="center"/>
    </xf>
    <xf numFmtId="0" fontId="5" fillId="0" borderId="23" xfId="0" applyFont="1" applyBorder="1" applyAlignment="1">
      <alignment horizontal="center"/>
    </xf>
    <xf numFmtId="0" fontId="5" fillId="0" borderId="6" xfId="0" applyFont="1" applyBorder="1"/>
    <xf numFmtId="0" fontId="5" fillId="0" borderId="3" xfId="0" applyFont="1" applyBorder="1"/>
    <xf numFmtId="0" fontId="5" fillId="0" borderId="22" xfId="0" applyFont="1" applyBorder="1" applyAlignment="1">
      <alignment horizontal="center"/>
    </xf>
    <xf numFmtId="49" fontId="5" fillId="0" borderId="22" xfId="0" applyNumberFormat="1" applyFont="1" applyBorder="1" applyAlignment="1">
      <alignment horizontal="center"/>
    </xf>
    <xf numFmtId="49" fontId="5" fillId="0" borderId="0" xfId="0" applyNumberFormat="1" applyFont="1" applyAlignment="1">
      <alignment horizontal="center"/>
    </xf>
    <xf numFmtId="49" fontId="5" fillId="0" borderId="23" xfId="0" quotePrefix="1" applyNumberFormat="1" applyFont="1" applyBorder="1" applyAlignment="1">
      <alignment horizontal="center"/>
    </xf>
    <xf numFmtId="0" fontId="5" fillId="0" borderId="4" xfId="0" applyFont="1" applyBorder="1"/>
    <xf numFmtId="0" fontId="5" fillId="0" borderId="4" xfId="0" applyFont="1" applyBorder="1" applyAlignment="1">
      <alignment horizontal="center"/>
    </xf>
    <xf numFmtId="0" fontId="5" fillId="0" borderId="6" xfId="0" applyFont="1" applyBorder="1" applyAlignment="1">
      <alignment horizontal="center"/>
    </xf>
    <xf numFmtId="0" fontId="5" fillId="0" borderId="8" xfId="0" applyFont="1" applyBorder="1"/>
    <xf numFmtId="0" fontId="5" fillId="0" borderId="6" xfId="0" applyFont="1" applyBorder="1" applyAlignment="1">
      <alignment horizontal="center" vertical="center"/>
    </xf>
    <xf numFmtId="49" fontId="5" fillId="0" borderId="10" xfId="0" applyNumberFormat="1" applyFont="1" applyBorder="1" applyAlignment="1">
      <alignment horizontal="center" vertical="center" wrapText="1"/>
    </xf>
    <xf numFmtId="165" fontId="6" fillId="12" borderId="30" xfId="1" applyNumberFormat="1" applyFont="1" applyFill="1" applyBorder="1" applyAlignment="1" applyProtection="1">
      <alignment horizontal="center"/>
    </xf>
    <xf numFmtId="0" fontId="6" fillId="0" borderId="69" xfId="0" applyFont="1" applyBorder="1" applyAlignment="1">
      <alignment horizontal="center"/>
    </xf>
    <xf numFmtId="0" fontId="51" fillId="0" borderId="69" xfId="0" applyFont="1" applyBorder="1" applyAlignment="1">
      <alignment horizontal="center"/>
    </xf>
    <xf numFmtId="0" fontId="51" fillId="0" borderId="70" xfId="0" applyFont="1" applyBorder="1" applyAlignment="1">
      <alignment horizontal="center"/>
    </xf>
    <xf numFmtId="0" fontId="51"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0" fillId="0" borderId="85" xfId="0" applyBorder="1" applyAlignment="1">
      <alignment horizontal="left" wrapText="1"/>
    </xf>
    <xf numFmtId="0" fontId="6" fillId="0" borderId="50" xfId="0" applyFont="1" applyBorder="1" applyAlignment="1">
      <alignment horizontal="center" vertical="center"/>
    </xf>
    <xf numFmtId="165" fontId="32" fillId="2" borderId="15" xfId="1" applyNumberFormat="1" applyFont="1" applyFill="1" applyBorder="1" applyAlignment="1" applyProtection="1">
      <alignment horizontal="center" wrapText="1"/>
    </xf>
    <xf numFmtId="41" fontId="33" fillId="2" borderId="17" xfId="1" applyNumberFormat="1" applyFont="1" applyFill="1" applyBorder="1" applyAlignment="1" applyProtection="1">
      <alignment horizontal="center"/>
    </xf>
    <xf numFmtId="41" fontId="33" fillId="2" borderId="17" xfId="0" applyNumberFormat="1" applyFont="1" applyFill="1" applyBorder="1" applyAlignment="1">
      <alignment horizontal="center"/>
    </xf>
    <xf numFmtId="41" fontId="32" fillId="2" borderId="13" xfId="1" applyNumberFormat="1" applyFont="1" applyFill="1" applyBorder="1" applyAlignment="1" applyProtection="1">
      <alignment horizontal="right"/>
    </xf>
    <xf numFmtId="0" fontId="4" fillId="0" borderId="7" xfId="0" applyFont="1" applyBorder="1" applyAlignment="1">
      <alignment vertical="center" wrapText="1"/>
    </xf>
    <xf numFmtId="0" fontId="4" fillId="0" borderId="7" xfId="0" applyFont="1" applyBorder="1" applyAlignment="1">
      <alignment vertical="center"/>
    </xf>
    <xf numFmtId="0" fontId="4" fillId="0" borderId="7" xfId="0" applyFont="1" applyBorder="1" applyAlignment="1">
      <alignment horizontal="left" wrapText="1"/>
    </xf>
    <xf numFmtId="0" fontId="0" fillId="0" borderId="69" xfId="0" quotePrefix="1" applyBorder="1" applyAlignment="1">
      <alignment horizontal="center"/>
    </xf>
    <xf numFmtId="0" fontId="38" fillId="0" borderId="0" xfId="0" applyFont="1" applyAlignment="1" applyProtection="1">
      <alignment vertical="center" wrapText="1"/>
      <protection hidden="1"/>
    </xf>
    <xf numFmtId="166" fontId="39"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2" fillId="12" borderId="2" xfId="1" applyNumberFormat="1" applyFont="1" applyFill="1" applyBorder="1" applyAlignment="1" applyProtection="1">
      <alignment horizontal="center"/>
    </xf>
    <xf numFmtId="9" fontId="32" fillId="12" borderId="2" xfId="3" applyFont="1" applyFill="1" applyBorder="1" applyAlignment="1" applyProtection="1">
      <alignment horizontal="center"/>
    </xf>
    <xf numFmtId="165" fontId="32" fillId="12" borderId="0" xfId="1" applyNumberFormat="1" applyFont="1" applyFill="1" applyBorder="1" applyAlignment="1" applyProtection="1">
      <alignment horizontal="center"/>
    </xf>
    <xf numFmtId="9" fontId="32" fillId="12" borderId="0" xfId="3" applyFont="1" applyFill="1" applyAlignment="1" applyProtection="1">
      <alignment horizontal="center"/>
    </xf>
    <xf numFmtId="165" fontId="32" fillId="12" borderId="3" xfId="1" applyNumberFormat="1" applyFont="1" applyFill="1" applyBorder="1" applyAlignment="1" applyProtection="1">
      <alignment horizontal="center"/>
    </xf>
    <xf numFmtId="9" fontId="32" fillId="12" borderId="3" xfId="3" applyFont="1" applyFill="1" applyBorder="1" applyAlignment="1" applyProtection="1">
      <alignment horizontal="center"/>
    </xf>
    <xf numFmtId="169" fontId="6" fillId="0" borderId="1" xfId="0" applyNumberFormat="1" applyFont="1" applyBorder="1" applyAlignment="1">
      <alignment horizontal="center"/>
    </xf>
    <xf numFmtId="41" fontId="6"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6" fillId="0" borderId="1" xfId="0" applyNumberFormat="1" applyFont="1" applyBorder="1"/>
    <xf numFmtId="165" fontId="32" fillId="12" borderId="4" xfId="1" applyNumberFormat="1"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2" fillId="12" borderId="5" xfId="3" applyFont="1" applyFill="1" applyBorder="1" applyAlignment="1" applyProtection="1">
      <alignment horizontal="center"/>
    </xf>
    <xf numFmtId="9" fontId="32" fillId="12" borderId="7" xfId="3" applyFont="1" applyFill="1" applyBorder="1" applyAlignment="1" applyProtection="1">
      <alignment horizontal="center"/>
    </xf>
    <xf numFmtId="9" fontId="32"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2" fillId="12" borderId="15" xfId="3" applyFont="1" applyFill="1" applyBorder="1" applyAlignment="1" applyProtection="1">
      <alignment horizontal="center"/>
    </xf>
    <xf numFmtId="9" fontId="32" fillId="12" borderId="13" xfId="3" applyFont="1" applyFill="1" applyBorder="1" applyAlignment="1" applyProtection="1">
      <alignment horizontal="center"/>
    </xf>
    <xf numFmtId="9" fontId="32" fillId="12" borderId="17" xfId="3" applyFont="1" applyFill="1" applyBorder="1" applyAlignment="1" applyProtection="1">
      <alignment horizontal="center"/>
    </xf>
    <xf numFmtId="9" fontId="6"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6" fillId="0" borderId="46" xfId="0" applyNumberFormat="1" applyFont="1" applyBorder="1" applyAlignment="1">
      <alignment horizontal="center"/>
    </xf>
    <xf numFmtId="169" fontId="6" fillId="0" borderId="46" xfId="0" applyNumberFormat="1" applyFont="1" applyBorder="1"/>
    <xf numFmtId="41" fontId="6" fillId="0" borderId="46" xfId="0" applyNumberFormat="1" applyFont="1" applyBorder="1" applyAlignment="1">
      <alignment horizontal="center"/>
    </xf>
    <xf numFmtId="9" fontId="6" fillId="12" borderId="39" xfId="3" applyFont="1" applyFill="1" applyBorder="1" applyAlignment="1" applyProtection="1">
      <alignment horizontal="center"/>
    </xf>
    <xf numFmtId="9" fontId="32"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3" fillId="12" borderId="6" xfId="1" applyNumberFormat="1" applyFont="1" applyFill="1" applyBorder="1" applyAlignment="1" applyProtection="1">
      <alignment horizontal="center"/>
    </xf>
    <xf numFmtId="165" fontId="33" fillId="12" borderId="8" xfId="1" applyNumberFormat="1" applyFont="1" applyFill="1" applyBorder="1" applyAlignment="1" applyProtection="1">
      <alignment horizontal="center"/>
    </xf>
    <xf numFmtId="165" fontId="6" fillId="12" borderId="6" xfId="1" applyNumberFormat="1" applyFont="1" applyFill="1" applyBorder="1" applyAlignment="1" applyProtection="1">
      <alignment horizontal="center"/>
    </xf>
    <xf numFmtId="165" fontId="32" fillId="0" borderId="29" xfId="1" applyNumberFormat="1" applyFont="1" applyBorder="1" applyAlignment="1" applyProtection="1">
      <alignment horizontal="center"/>
    </xf>
    <xf numFmtId="0" fontId="5" fillId="0" borderId="20" xfId="0" applyFont="1" applyBorder="1" applyAlignment="1">
      <alignment horizontal="center"/>
    </xf>
    <xf numFmtId="49" fontId="5" fillId="0" borderId="20" xfId="0" applyNumberFormat="1" applyFont="1" applyBorder="1" applyAlignment="1">
      <alignment horizontal="center"/>
    </xf>
    <xf numFmtId="0" fontId="11" fillId="0" borderId="2" xfId="0" applyFont="1" applyBorder="1" applyAlignment="1">
      <alignment horizontal="left" vertical="center" wrapText="1"/>
    </xf>
    <xf numFmtId="49" fontId="40" fillId="0" borderId="4" xfId="0" applyNumberFormat="1" applyFont="1" applyBorder="1" applyAlignment="1">
      <alignment horizontal="center"/>
    </xf>
    <xf numFmtId="0" fontId="40" fillId="0" borderId="2" xfId="0" applyFont="1" applyBorder="1"/>
    <xf numFmtId="9" fontId="33" fillId="0" borderId="37" xfId="3" applyFont="1" applyBorder="1" applyProtection="1"/>
    <xf numFmtId="9" fontId="33" fillId="0" borderId="5" xfId="3" applyFont="1" applyBorder="1" applyProtection="1"/>
    <xf numFmtId="9" fontId="33" fillId="0" borderId="14" xfId="3" applyFont="1" applyBorder="1" applyProtection="1"/>
    <xf numFmtId="9" fontId="33" fillId="0" borderId="21" xfId="3" applyFont="1" applyBorder="1" applyProtection="1"/>
    <xf numFmtId="49" fontId="39" fillId="0" borderId="50" xfId="0" applyNumberFormat="1" applyFont="1" applyBorder="1"/>
    <xf numFmtId="0" fontId="32" fillId="0" borderId="52" xfId="0" applyFont="1" applyBorder="1" applyProtection="1">
      <protection locked="0"/>
    </xf>
    <xf numFmtId="0" fontId="32" fillId="13" borderId="27" xfId="0" applyFont="1" applyFill="1" applyBorder="1" applyProtection="1">
      <protection locked="0"/>
    </xf>
    <xf numFmtId="0" fontId="2" fillId="0" borderId="25" xfId="0" applyFont="1" applyBorder="1" applyAlignment="1" applyProtection="1">
      <alignment horizontal="center"/>
      <protection locked="0"/>
    </xf>
    <xf numFmtId="49" fontId="32" fillId="0" borderId="12" xfId="0" applyNumberFormat="1" applyFont="1" applyBorder="1" applyAlignment="1" applyProtection="1">
      <alignment horizontal="center"/>
      <protection locked="0"/>
    </xf>
    <xf numFmtId="49" fontId="32" fillId="0" borderId="51" xfId="0" applyNumberFormat="1" applyFont="1" applyBorder="1" applyAlignment="1" applyProtection="1">
      <alignment horizontal="center"/>
      <protection locked="0"/>
    </xf>
    <xf numFmtId="0" fontId="40" fillId="0" borderId="27" xfId="0" applyFont="1" applyBorder="1" applyAlignment="1">
      <alignment vertical="center" wrapText="1"/>
    </xf>
    <xf numFmtId="43" fontId="32" fillId="0" borderId="20" xfId="1" applyFont="1" applyFill="1" applyBorder="1" applyProtection="1">
      <protection locked="0"/>
    </xf>
    <xf numFmtId="168" fontId="32" fillId="0" borderId="20" xfId="3" applyNumberFormat="1" applyFont="1" applyFill="1" applyBorder="1" applyProtection="1">
      <protection locked="0"/>
    </xf>
    <xf numFmtId="168" fontId="32" fillId="0" borderId="20" xfId="3" applyNumberFormat="1" applyFont="1" applyFill="1" applyBorder="1" applyProtection="1"/>
    <xf numFmtId="9" fontId="32" fillId="0" borderId="20" xfId="3" applyFont="1" applyFill="1" applyBorder="1" applyProtection="1"/>
    <xf numFmtId="10" fontId="32" fillId="0" borderId="55" xfId="0" applyNumberFormat="1" applyFont="1" applyBorder="1"/>
    <xf numFmtId="41" fontId="32" fillId="0" borderId="41" xfId="0" applyNumberFormat="1" applyFont="1" applyBorder="1"/>
    <xf numFmtId="0" fontId="32" fillId="0" borderId="60" xfId="0" applyFont="1" applyBorder="1" applyAlignment="1" applyProtection="1">
      <alignment horizontal="center"/>
      <protection locked="0"/>
    </xf>
    <xf numFmtId="0" fontId="32" fillId="0" borderId="10" xfId="0" applyFont="1" applyBorder="1" applyAlignment="1" applyProtection="1">
      <alignment horizontal="center"/>
      <protection locked="0"/>
    </xf>
    <xf numFmtId="0" fontId="32" fillId="0" borderId="18" xfId="0" applyFont="1" applyBorder="1" applyAlignment="1" applyProtection="1">
      <alignment horizontal="center"/>
      <protection locked="0"/>
    </xf>
    <xf numFmtId="0" fontId="6"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2" fillId="2" borderId="3" xfId="1" applyNumberFormat="1" applyFont="1" applyFill="1" applyBorder="1" applyAlignment="1" applyProtection="1">
      <alignment horizontal="center" wrapText="1"/>
      <protection locked="0"/>
    </xf>
    <xf numFmtId="170" fontId="32" fillId="2" borderId="9" xfId="1" applyNumberFormat="1" applyFont="1" applyFill="1" applyBorder="1" applyAlignment="1" applyProtection="1">
      <alignment horizontal="center" wrapText="1"/>
      <protection locked="0"/>
    </xf>
    <xf numFmtId="170" fontId="32" fillId="0" borderId="8" xfId="1" applyNumberFormat="1" applyFont="1" applyBorder="1" applyAlignment="1" applyProtection="1">
      <alignment horizontal="center"/>
      <protection locked="0"/>
    </xf>
    <xf numFmtId="170" fontId="32" fillId="0" borderId="16" xfId="1" applyNumberFormat="1" applyFont="1" applyBorder="1" applyAlignment="1" applyProtection="1">
      <alignment horizontal="center"/>
      <protection locked="0"/>
    </xf>
    <xf numFmtId="170" fontId="32" fillId="0" borderId="3" xfId="1" applyNumberFormat="1" applyFont="1" applyBorder="1" applyAlignment="1" applyProtection="1">
      <alignment horizontal="center"/>
      <protection locked="0"/>
    </xf>
    <xf numFmtId="170" fontId="32"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2" fillId="2" borderId="2" xfId="1" applyNumberFormat="1" applyFont="1" applyFill="1" applyBorder="1" applyAlignment="1" applyProtection="1">
      <alignment horizontal="center" wrapText="1"/>
      <protection locked="0"/>
    </xf>
    <xf numFmtId="170" fontId="32"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2" fillId="0" borderId="2" xfId="1" applyNumberFormat="1" applyFont="1" applyBorder="1" applyAlignment="1" applyProtection="1">
      <alignment horizontal="center" wrapText="1"/>
      <protection locked="0"/>
    </xf>
    <xf numFmtId="170" fontId="32" fillId="0" borderId="5" xfId="1" applyNumberFormat="1" applyFont="1" applyBorder="1" applyAlignment="1" applyProtection="1">
      <alignment horizontal="center" wrapText="1"/>
      <protection locked="0"/>
    </xf>
    <xf numFmtId="170" fontId="32"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2" fillId="0" borderId="2" xfId="1" applyNumberFormat="1" applyFont="1" applyBorder="1" applyAlignment="1" applyProtection="1">
      <alignment horizontal="center"/>
    </xf>
    <xf numFmtId="170" fontId="32"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2" fillId="2" borderId="0" xfId="1" applyNumberFormat="1" applyFont="1" applyFill="1" applyBorder="1" applyAlignment="1" applyProtection="1">
      <alignment horizontal="center" wrapText="1"/>
      <protection locked="0"/>
    </xf>
    <xf numFmtId="170" fontId="32"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2" fillId="0" borderId="0" xfId="1" applyNumberFormat="1" applyFont="1" applyBorder="1" applyAlignment="1" applyProtection="1">
      <alignment horizontal="center" wrapText="1"/>
      <protection locked="0"/>
    </xf>
    <xf numFmtId="170" fontId="32" fillId="0" borderId="7" xfId="1" applyNumberFormat="1" applyFont="1" applyBorder="1" applyAlignment="1" applyProtection="1">
      <alignment horizontal="center" wrapText="1"/>
      <protection locked="0"/>
    </xf>
    <xf numFmtId="170" fontId="32"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2"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3" fillId="0" borderId="0" xfId="0" applyNumberFormat="1" applyFont="1" applyProtection="1">
      <protection locked="0"/>
    </xf>
    <xf numFmtId="165" fontId="6" fillId="0" borderId="46" xfId="0" applyNumberFormat="1" applyFont="1" applyBorder="1" applyProtection="1">
      <protection locked="0"/>
    </xf>
    <xf numFmtId="165" fontId="6" fillId="2" borderId="30" xfId="0" applyNumberFormat="1" applyFont="1" applyFill="1" applyBorder="1"/>
    <xf numFmtId="165" fontId="6" fillId="2" borderId="46" xfId="0" applyNumberFormat="1" applyFont="1" applyFill="1" applyBorder="1"/>
    <xf numFmtId="165" fontId="6" fillId="2" borderId="31" xfId="0" applyNumberFormat="1" applyFont="1" applyFill="1" applyBorder="1"/>
    <xf numFmtId="165" fontId="6" fillId="0" borderId="30" xfId="0" applyNumberFormat="1" applyFont="1" applyBorder="1"/>
    <xf numFmtId="165" fontId="6" fillId="0" borderId="46" xfId="0" applyNumberFormat="1" applyFont="1" applyBorder="1"/>
    <xf numFmtId="165" fontId="6" fillId="0" borderId="31" xfId="0" applyNumberFormat="1" applyFont="1" applyBorder="1"/>
    <xf numFmtId="165" fontId="6" fillId="0" borderId="66" xfId="0" applyNumberFormat="1" applyFont="1" applyBorder="1"/>
    <xf numFmtId="165" fontId="6" fillId="0" borderId="29" xfId="0" applyNumberFormat="1" applyFont="1" applyBorder="1"/>
    <xf numFmtId="165" fontId="0" fillId="0" borderId="8" xfId="1" applyNumberFormat="1" applyFont="1" applyFill="1" applyBorder="1" applyAlignment="1" applyProtection="1">
      <alignment horizontal="center"/>
    </xf>
    <xf numFmtId="170" fontId="32" fillId="0" borderId="3" xfId="1" applyNumberFormat="1" applyFont="1" applyFill="1" applyBorder="1" applyAlignment="1" applyProtection="1">
      <alignment horizontal="center" wrapText="1"/>
      <protection locked="0"/>
    </xf>
    <xf numFmtId="170" fontId="32" fillId="0" borderId="9" xfId="1" applyNumberFormat="1" applyFont="1" applyFill="1" applyBorder="1" applyAlignment="1" applyProtection="1">
      <alignment horizontal="center" wrapText="1"/>
      <protection locked="0"/>
    </xf>
    <xf numFmtId="170" fontId="32"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2" fillId="0" borderId="2" xfId="1" applyNumberFormat="1" applyFont="1" applyFill="1" applyBorder="1" applyAlignment="1" applyProtection="1">
      <alignment horizontal="center" wrapText="1"/>
      <protection locked="0"/>
    </xf>
    <xf numFmtId="170" fontId="32"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2" fillId="0" borderId="0" xfId="1" applyNumberFormat="1" applyFont="1" applyFill="1" applyBorder="1" applyAlignment="1" applyProtection="1">
      <alignment horizontal="center" wrapText="1"/>
      <protection locked="0"/>
    </xf>
    <xf numFmtId="170" fontId="32"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5" fillId="7" borderId="20" xfId="0" applyFont="1" applyFill="1" applyBorder="1" applyAlignment="1">
      <alignment wrapText="1"/>
    </xf>
    <xf numFmtId="14" fontId="0" fillId="7" borderId="0" xfId="0" applyNumberFormat="1" applyFill="1"/>
    <xf numFmtId="0" fontId="32" fillId="3" borderId="0" xfId="0" quotePrefix="1" applyFont="1" applyFill="1" applyAlignment="1">
      <alignment horizontal="right"/>
    </xf>
    <xf numFmtId="0" fontId="32" fillId="3" borderId="0" xfId="0" applyFont="1" applyFill="1"/>
    <xf numFmtId="0" fontId="32" fillId="3" borderId="0" xfId="0" applyFont="1" applyFill="1" applyAlignment="1">
      <alignment horizontal="right"/>
    </xf>
    <xf numFmtId="0" fontId="73" fillId="3" borderId="0" xfId="0" applyFont="1" applyFill="1"/>
    <xf numFmtId="9" fontId="33" fillId="0" borderId="81" xfId="3" applyFont="1" applyBorder="1" applyProtection="1"/>
    <xf numFmtId="49" fontId="5" fillId="0" borderId="2" xfId="0" applyNumberFormat="1" applyFont="1" applyBorder="1" applyAlignment="1">
      <alignment horizontal="left" vertical="center" wrapText="1"/>
    </xf>
    <xf numFmtId="0" fontId="5" fillId="7" borderId="20" xfId="0" applyFont="1" applyFill="1" applyBorder="1" applyAlignment="1">
      <alignment horizontal="center" wrapText="1"/>
    </xf>
    <xf numFmtId="49" fontId="5" fillId="7" borderId="20" xfId="0" applyNumberFormat="1" applyFont="1" applyFill="1" applyBorder="1" applyAlignment="1">
      <alignment horizontal="center" vertical="center" wrapText="1"/>
    </xf>
    <xf numFmtId="49" fontId="5" fillId="0" borderId="20" xfId="0" applyNumberFormat="1" applyFont="1" applyBorder="1" applyAlignment="1">
      <alignment horizontal="center" vertical="center"/>
    </xf>
    <xf numFmtId="0" fontId="5" fillId="0" borderId="20" xfId="0" applyFont="1" applyBorder="1" applyAlignment="1">
      <alignment vertical="center" wrapText="1"/>
    </xf>
    <xf numFmtId="0" fontId="11"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6"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5" fillId="14" borderId="20" xfId="0" applyNumberFormat="1" applyFont="1" applyFill="1" applyBorder="1" applyAlignment="1">
      <alignment horizontal="left" vertical="top" wrapText="1"/>
    </xf>
    <xf numFmtId="49" fontId="5" fillId="0" borderId="0" xfId="0" applyNumberFormat="1" applyFont="1" applyAlignment="1">
      <alignment horizontal="left" vertical="center" wrapText="1"/>
    </xf>
    <xf numFmtId="0" fontId="76" fillId="0" borderId="75" xfId="0" applyFont="1" applyBorder="1" applyProtection="1">
      <protection locked="0"/>
    </xf>
    <xf numFmtId="0" fontId="32" fillId="0" borderId="74" xfId="0" applyFont="1" applyBorder="1" applyAlignment="1" applyProtection="1">
      <alignment horizontal="center"/>
      <protection locked="0"/>
    </xf>
    <xf numFmtId="44" fontId="32" fillId="0" borderId="75" xfId="0" applyNumberFormat="1" applyFont="1" applyBorder="1"/>
    <xf numFmtId="44" fontId="32" fillId="0" borderId="63" xfId="0" applyNumberFormat="1" applyFont="1" applyBorder="1"/>
    <xf numFmtId="44" fontId="32" fillId="0" borderId="65" xfId="0" applyNumberFormat="1" applyFont="1" applyBorder="1"/>
    <xf numFmtId="44" fontId="33" fillId="0" borderId="75" xfId="0" applyNumberFormat="1" applyFont="1" applyBorder="1" applyProtection="1">
      <protection locked="0"/>
    </xf>
    <xf numFmtId="44" fontId="33" fillId="0" borderId="62" xfId="0" applyNumberFormat="1" applyFont="1" applyBorder="1" applyProtection="1">
      <protection locked="0"/>
    </xf>
    <xf numFmtId="44" fontId="33" fillId="0" borderId="63" xfId="0" applyNumberFormat="1" applyFont="1" applyBorder="1" applyProtection="1">
      <protection locked="0"/>
    </xf>
    <xf numFmtId="44" fontId="33" fillId="0" borderId="65" xfId="0" applyNumberFormat="1" applyFont="1" applyBorder="1" applyProtection="1">
      <protection locked="0"/>
    </xf>
    <xf numFmtId="44" fontId="32" fillId="0" borderId="75" xfId="0" applyNumberFormat="1" applyFont="1" applyBorder="1" applyProtection="1">
      <protection locked="0"/>
    </xf>
    <xf numFmtId="44" fontId="32" fillId="0" borderId="63" xfId="0" applyNumberFormat="1" applyFont="1" applyBorder="1" applyProtection="1">
      <protection locked="0"/>
    </xf>
    <xf numFmtId="44" fontId="32" fillId="0" borderId="61" xfId="0" applyNumberFormat="1" applyFont="1" applyBorder="1" applyProtection="1">
      <protection locked="0"/>
    </xf>
    <xf numFmtId="0" fontId="32" fillId="13" borderId="0" xfId="0" applyFont="1" applyFill="1" applyProtection="1">
      <protection locked="0"/>
    </xf>
    <xf numFmtId="41" fontId="32" fillId="0" borderId="52" xfId="0" applyNumberFormat="1" applyFont="1" applyBorder="1"/>
    <xf numFmtId="41" fontId="32" fillId="0" borderId="28" xfId="0" applyNumberFormat="1" applyFont="1" applyBorder="1"/>
    <xf numFmtId="41" fontId="32" fillId="0" borderId="19" xfId="0" applyNumberFormat="1" applyFont="1" applyBorder="1"/>
    <xf numFmtId="168" fontId="32" fillId="0" borderId="41" xfId="3" applyNumberFormat="1" applyFont="1" applyFill="1" applyBorder="1" applyProtection="1"/>
    <xf numFmtId="9" fontId="32" fillId="0" borderId="41" xfId="3" applyFont="1" applyFill="1" applyBorder="1" applyProtection="1"/>
    <xf numFmtId="10" fontId="32" fillId="0" borderId="81" xfId="0" applyNumberFormat="1" applyFont="1" applyBorder="1"/>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77" fillId="0" borderId="0" xfId="0" applyFont="1" applyAlignment="1" applyProtection="1">
      <alignment vertical="center"/>
      <protection locked="0"/>
    </xf>
    <xf numFmtId="0" fontId="0" fillId="0" borderId="0" xfId="0" applyAlignment="1" applyProtection="1">
      <alignment horizontal="center" vertical="center"/>
      <protection locked="0"/>
    </xf>
    <xf numFmtId="0" fontId="2" fillId="0" borderId="86" xfId="0" applyFont="1" applyBorder="1" applyAlignment="1">
      <alignment vertical="center"/>
    </xf>
    <xf numFmtId="0" fontId="2" fillId="0" borderId="49" xfId="0" applyFont="1" applyBorder="1" applyAlignment="1">
      <alignment horizontal="left" vertical="center"/>
    </xf>
    <xf numFmtId="0" fontId="7" fillId="0" borderId="37" xfId="0" applyFont="1" applyBorder="1" applyAlignment="1">
      <alignment vertical="center" wrapText="1"/>
    </xf>
    <xf numFmtId="0" fontId="7" fillId="0" borderId="2" xfId="0" applyFont="1" applyBorder="1" applyAlignment="1">
      <alignment horizontal="left" vertical="center" wrapText="1"/>
    </xf>
    <xf numFmtId="0" fontId="78" fillId="0" borderId="6" xfId="0" applyFont="1" applyBorder="1" applyAlignment="1">
      <alignment horizontal="center" vertical="center" wrapText="1"/>
    </xf>
    <xf numFmtId="0" fontId="78" fillId="0" borderId="0" xfId="0" applyFont="1" applyAlignment="1">
      <alignment horizontal="center" vertical="center" wrapText="1"/>
    </xf>
    <xf numFmtId="0" fontId="78" fillId="15" borderId="87" xfId="0" applyFont="1" applyFill="1" applyBorder="1" applyAlignment="1">
      <alignment horizontal="center" vertical="center" wrapText="1"/>
    </xf>
    <xf numFmtId="0" fontId="78" fillId="15" borderId="88" xfId="0" applyFont="1" applyFill="1" applyBorder="1" applyAlignment="1">
      <alignment horizontal="center" vertical="center" wrapText="1"/>
    </xf>
    <xf numFmtId="0" fontId="78" fillId="15" borderId="89" xfId="0" applyFont="1" applyFill="1" applyBorder="1" applyAlignment="1">
      <alignment horizontal="center" vertical="center" wrapText="1"/>
    </xf>
    <xf numFmtId="0" fontId="78" fillId="0" borderId="0" xfId="0" applyFont="1" applyAlignment="1" applyProtection="1">
      <alignment horizontal="center" vertical="center" wrapText="1"/>
      <protection locked="0"/>
    </xf>
    <xf numFmtId="0" fontId="7" fillId="0" borderId="90" xfId="0" applyFont="1" applyBorder="1" applyAlignment="1">
      <alignment vertical="center" wrapText="1"/>
    </xf>
    <xf numFmtId="0" fontId="7" fillId="0" borderId="91" xfId="0" applyFont="1" applyBorder="1" applyAlignment="1">
      <alignment horizontal="left" vertical="center" wrapText="1"/>
    </xf>
    <xf numFmtId="0" fontId="78" fillId="0" borderId="92" xfId="0" applyFont="1" applyBorder="1" applyAlignment="1">
      <alignment horizontal="center" vertical="center" wrapText="1"/>
    </xf>
    <xf numFmtId="0" fontId="78" fillId="0" borderId="91" xfId="0" applyFont="1" applyBorder="1" applyAlignment="1">
      <alignment horizontal="center" vertical="center" wrapText="1"/>
    </xf>
    <xf numFmtId="0" fontId="78" fillId="0" borderId="93" xfId="0" applyFont="1" applyBorder="1" applyAlignment="1">
      <alignment horizontal="center" vertical="center" wrapText="1"/>
    </xf>
    <xf numFmtId="0" fontId="78" fillId="0" borderId="94" xfId="0" applyFont="1" applyBorder="1" applyAlignment="1">
      <alignment horizontal="center" vertical="center" wrapText="1"/>
    </xf>
    <xf numFmtId="0" fontId="78" fillId="0" borderId="91" xfId="0" applyFont="1" applyBorder="1" applyAlignment="1" applyProtection="1">
      <alignment horizontal="center" vertical="center" wrapText="1"/>
      <protection locked="0"/>
    </xf>
    <xf numFmtId="0" fontId="5" fillId="0" borderId="37" xfId="0" applyFont="1" applyBorder="1" applyAlignment="1" applyProtection="1">
      <alignment vertical="center" shrinkToFit="1"/>
      <protection hidden="1"/>
    </xf>
    <xf numFmtId="0" fontId="5" fillId="0" borderId="2" xfId="0" quotePrefix="1" applyFont="1" applyBorder="1" applyAlignment="1" applyProtection="1">
      <alignment horizontal="center" vertical="center" wrapText="1"/>
      <protection hidden="1"/>
    </xf>
    <xf numFmtId="165" fontId="38" fillId="12" borderId="4" xfId="1" applyNumberFormat="1" applyFont="1" applyFill="1" applyBorder="1" applyAlignment="1" applyProtection="1">
      <alignment horizontal="center" vertical="center"/>
    </xf>
    <xf numFmtId="165" fontId="38" fillId="0" borderId="2" xfId="1" applyNumberFormat="1" applyFont="1" applyFill="1" applyBorder="1" applyAlignment="1" applyProtection="1">
      <alignment horizontal="center" vertical="center"/>
      <protection locked="0"/>
    </xf>
    <xf numFmtId="165" fontId="38" fillId="12" borderId="2" xfId="1" applyNumberFormat="1" applyFont="1" applyFill="1" applyBorder="1" applyAlignment="1" applyProtection="1">
      <alignment horizontal="center" vertical="center"/>
      <protection locked="0"/>
    </xf>
    <xf numFmtId="9" fontId="38" fillId="12" borderId="2" xfId="3" applyFont="1" applyFill="1" applyBorder="1" applyAlignment="1" applyProtection="1">
      <alignment horizontal="center" vertical="center"/>
      <protection locked="0"/>
    </xf>
    <xf numFmtId="165" fontId="38" fillId="0" borderId="95" xfId="1" applyNumberFormat="1" applyFont="1" applyFill="1" applyBorder="1" applyAlignment="1" applyProtection="1">
      <alignment horizontal="center" vertical="center"/>
      <protection locked="0"/>
    </xf>
    <xf numFmtId="9" fontId="38" fillId="12" borderId="96" xfId="3" applyFont="1" applyFill="1" applyBorder="1" applyAlignment="1" applyProtection="1">
      <alignment horizontal="center" vertical="center"/>
      <protection locked="0"/>
    </xf>
    <xf numFmtId="169" fontId="38" fillId="0" borderId="2" xfId="0" applyNumberFormat="1" applyFont="1" applyBorder="1" applyAlignment="1" applyProtection="1">
      <alignment vertical="center"/>
      <protection locked="0"/>
    </xf>
    <xf numFmtId="41" fontId="38" fillId="0" borderId="2" xfId="0" applyNumberFormat="1" applyFont="1" applyBorder="1" applyAlignment="1" applyProtection="1">
      <alignment horizontal="center" vertical="center"/>
      <protection locked="0"/>
    </xf>
    <xf numFmtId="9" fontId="38" fillId="12" borderId="2" xfId="3" applyFont="1" applyFill="1" applyBorder="1" applyAlignment="1" applyProtection="1">
      <alignment horizontal="center" vertical="center"/>
    </xf>
    <xf numFmtId="0" fontId="5" fillId="0" borderId="38" xfId="0" applyFont="1" applyBorder="1" applyAlignment="1" applyProtection="1">
      <alignment vertical="center" shrinkToFit="1"/>
      <protection hidden="1"/>
    </xf>
    <xf numFmtId="0" fontId="5" fillId="0" borderId="0" xfId="0" quotePrefix="1" applyFont="1" applyAlignment="1" applyProtection="1">
      <alignment horizontal="center" vertical="center" wrapText="1"/>
      <protection hidden="1"/>
    </xf>
    <xf numFmtId="165" fontId="38" fillId="12" borderId="6" xfId="1" applyNumberFormat="1" applyFont="1" applyFill="1" applyBorder="1" applyAlignment="1" applyProtection="1">
      <alignment horizontal="center" vertical="center"/>
    </xf>
    <xf numFmtId="165" fontId="38" fillId="0" borderId="0" xfId="1" applyNumberFormat="1" applyFont="1" applyFill="1" applyBorder="1" applyAlignment="1" applyProtection="1">
      <alignment horizontal="center" vertical="center"/>
      <protection locked="0"/>
    </xf>
    <xf numFmtId="165" fontId="38" fillId="12" borderId="0" xfId="1" applyNumberFormat="1" applyFont="1" applyFill="1" applyBorder="1" applyAlignment="1" applyProtection="1">
      <alignment horizontal="center" vertical="center"/>
      <protection locked="0"/>
    </xf>
    <xf numFmtId="9" fontId="38" fillId="12" borderId="0" xfId="3" applyFont="1" applyFill="1" applyBorder="1" applyAlignment="1" applyProtection="1">
      <alignment horizontal="center" vertical="center"/>
      <protection locked="0"/>
    </xf>
    <xf numFmtId="165" fontId="38" fillId="0" borderId="97" xfId="1" applyNumberFormat="1" applyFont="1" applyFill="1" applyBorder="1" applyAlignment="1" applyProtection="1">
      <alignment horizontal="center" vertical="center"/>
      <protection locked="0"/>
    </xf>
    <xf numFmtId="9" fontId="38" fillId="12" borderId="98" xfId="3" applyFont="1" applyFill="1" applyBorder="1" applyAlignment="1" applyProtection="1">
      <alignment horizontal="center" vertical="center"/>
      <protection locked="0"/>
    </xf>
    <xf numFmtId="169" fontId="38" fillId="0" borderId="0" xfId="0" applyNumberFormat="1" applyFont="1" applyAlignment="1" applyProtection="1">
      <alignment vertical="center"/>
      <protection locked="0"/>
    </xf>
    <xf numFmtId="41" fontId="38" fillId="0" borderId="0" xfId="0" applyNumberFormat="1" applyFont="1" applyAlignment="1" applyProtection="1">
      <alignment horizontal="center" vertical="center"/>
      <protection locked="0"/>
    </xf>
    <xf numFmtId="9" fontId="38" fillId="12" borderId="0" xfId="3" applyFont="1" applyFill="1" applyBorder="1" applyAlignment="1" applyProtection="1">
      <alignment horizontal="center" vertical="center"/>
    </xf>
    <xf numFmtId="0" fontId="5" fillId="0" borderId="36" xfId="0" applyFont="1" applyBorder="1" applyAlignment="1" applyProtection="1">
      <alignment vertical="center" shrinkToFit="1"/>
      <protection hidden="1"/>
    </xf>
    <xf numFmtId="0" fontId="5" fillId="0" borderId="3" xfId="0" quotePrefix="1" applyFont="1" applyBorder="1" applyAlignment="1" applyProtection="1">
      <alignment horizontal="center" vertical="center" wrapText="1"/>
      <protection hidden="1"/>
    </xf>
    <xf numFmtId="165" fontId="38" fillId="12" borderId="8" xfId="1" applyNumberFormat="1" applyFont="1" applyFill="1" applyBorder="1" applyAlignment="1" applyProtection="1">
      <alignment horizontal="center" vertical="center"/>
    </xf>
    <xf numFmtId="165" fontId="38" fillId="0" borderId="3" xfId="1" applyNumberFormat="1" applyFont="1" applyFill="1" applyBorder="1" applyAlignment="1" applyProtection="1">
      <alignment horizontal="center" vertical="center"/>
      <protection locked="0"/>
    </xf>
    <xf numFmtId="165" fontId="38" fillId="12" borderId="3" xfId="1" applyNumberFormat="1" applyFont="1" applyFill="1" applyBorder="1" applyAlignment="1" applyProtection="1">
      <alignment horizontal="center" vertical="center"/>
      <protection locked="0"/>
    </xf>
    <xf numFmtId="9" fontId="38" fillId="12" borderId="3" xfId="3" applyFont="1" applyFill="1" applyBorder="1" applyAlignment="1" applyProtection="1">
      <alignment horizontal="center" vertical="center"/>
      <protection locked="0"/>
    </xf>
    <xf numFmtId="165" fontId="38" fillId="0" borderId="99" xfId="1" applyNumberFormat="1" applyFont="1" applyFill="1" applyBorder="1" applyAlignment="1" applyProtection="1">
      <alignment horizontal="center" vertical="center"/>
      <protection locked="0"/>
    </xf>
    <xf numFmtId="9" fontId="38" fillId="12" borderId="100" xfId="3" applyFont="1" applyFill="1" applyBorder="1" applyAlignment="1" applyProtection="1">
      <alignment horizontal="center" vertical="center"/>
      <protection locked="0"/>
    </xf>
    <xf numFmtId="169" fontId="38" fillId="0" borderId="3" xfId="0" applyNumberFormat="1" applyFont="1" applyBorder="1" applyAlignment="1" applyProtection="1">
      <alignment vertical="center"/>
      <protection locked="0"/>
    </xf>
    <xf numFmtId="41" fontId="38" fillId="0" borderId="3" xfId="0" applyNumberFormat="1" applyFont="1" applyBorder="1" applyAlignment="1" applyProtection="1">
      <alignment horizontal="center" vertical="center"/>
      <protection locked="0"/>
    </xf>
    <xf numFmtId="9" fontId="38" fillId="12" borderId="3" xfId="3" applyFont="1" applyFill="1" applyBorder="1" applyAlignment="1" applyProtection="1">
      <alignment horizontal="center" vertical="center"/>
    </xf>
    <xf numFmtId="0" fontId="31" fillId="0" borderId="35" xfId="0" applyFont="1" applyBorder="1" applyAlignment="1">
      <alignment vertical="center" shrinkToFit="1"/>
    </xf>
    <xf numFmtId="0" fontId="31" fillId="0" borderId="1" xfId="0" applyFont="1" applyBorder="1" applyAlignment="1">
      <alignment horizontal="center" vertical="center"/>
    </xf>
    <xf numFmtId="165" fontId="31" fillId="12" borderId="10" xfId="1" applyNumberFormat="1" applyFont="1" applyFill="1" applyBorder="1" applyAlignment="1" applyProtection="1">
      <alignment horizontal="center" vertical="center"/>
    </xf>
    <xf numFmtId="165" fontId="31" fillId="0" borderId="1" xfId="1" applyNumberFormat="1" applyFont="1" applyFill="1" applyBorder="1" applyAlignment="1" applyProtection="1">
      <alignment horizontal="center" vertical="center"/>
    </xf>
    <xf numFmtId="165" fontId="31" fillId="12" borderId="1" xfId="1" applyNumberFormat="1" applyFont="1" applyFill="1" applyBorder="1" applyAlignment="1" applyProtection="1">
      <alignment horizontal="center" vertical="center"/>
    </xf>
    <xf numFmtId="9" fontId="31" fillId="12" borderId="1" xfId="3" applyFont="1" applyFill="1" applyBorder="1" applyAlignment="1" applyProtection="1">
      <alignment horizontal="center" vertical="center"/>
    </xf>
    <xf numFmtId="165" fontId="31" fillId="0" borderId="101" xfId="1" applyNumberFormat="1" applyFont="1" applyFill="1" applyBorder="1" applyAlignment="1" applyProtection="1">
      <alignment horizontal="center" vertical="center"/>
    </xf>
    <xf numFmtId="9" fontId="31" fillId="12" borderId="102" xfId="3" applyFont="1" applyFill="1" applyBorder="1" applyAlignment="1" applyProtection="1">
      <alignment horizontal="center" vertical="center"/>
    </xf>
    <xf numFmtId="169" fontId="31" fillId="0" borderId="1" xfId="0" applyNumberFormat="1" applyFont="1" applyBorder="1" applyAlignment="1">
      <alignment vertical="center"/>
    </xf>
    <xf numFmtId="41" fontId="31" fillId="0" borderId="1" xfId="0" applyNumberFormat="1" applyFont="1" applyBorder="1" applyAlignment="1">
      <alignment horizontal="center" vertical="center"/>
    </xf>
    <xf numFmtId="165" fontId="5" fillId="12" borderId="6" xfId="1" applyNumberFormat="1" applyFont="1" applyFill="1" applyBorder="1" applyAlignment="1" applyProtection="1">
      <alignment horizontal="center" vertical="center"/>
    </xf>
    <xf numFmtId="169" fontId="31" fillId="0" borderId="1" xfId="0" applyNumberFormat="1" applyFont="1" applyBorder="1" applyAlignment="1">
      <alignment horizontal="center" vertical="center"/>
    </xf>
    <xf numFmtId="0" fontId="31" fillId="0" borderId="103" xfId="0" applyFont="1" applyBorder="1" applyAlignment="1">
      <alignment vertical="center" shrinkToFit="1"/>
    </xf>
    <xf numFmtId="0" fontId="31" fillId="0" borderId="46" xfId="0" quotePrefix="1" applyFont="1" applyBorder="1" applyAlignment="1">
      <alignment horizontal="center" vertical="center"/>
    </xf>
    <xf numFmtId="165" fontId="31" fillId="12" borderId="30" xfId="1" applyNumberFormat="1" applyFont="1" applyFill="1" applyBorder="1" applyAlignment="1" applyProtection="1">
      <alignment horizontal="center" vertical="center"/>
    </xf>
    <xf numFmtId="165" fontId="31" fillId="0" borderId="46" xfId="1" applyNumberFormat="1" applyFont="1" applyFill="1" applyBorder="1" applyAlignment="1" applyProtection="1">
      <alignment horizontal="center" vertical="center"/>
    </xf>
    <xf numFmtId="165" fontId="31" fillId="12" borderId="46" xfId="1" applyNumberFormat="1" applyFont="1" applyFill="1" applyBorder="1" applyAlignment="1" applyProtection="1">
      <alignment horizontal="center" vertical="center"/>
    </xf>
    <xf numFmtId="9" fontId="31" fillId="12" borderId="46" xfId="3" applyFont="1" applyFill="1" applyBorder="1" applyAlignment="1" applyProtection="1">
      <alignment horizontal="center" vertical="center"/>
    </xf>
    <xf numFmtId="165" fontId="31" fillId="0" borderId="104" xfId="1" applyNumberFormat="1" applyFont="1" applyFill="1" applyBorder="1" applyAlignment="1" applyProtection="1">
      <alignment horizontal="center" vertical="center"/>
    </xf>
    <xf numFmtId="9" fontId="31" fillId="12" borderId="105" xfId="3" applyFont="1" applyFill="1" applyBorder="1" applyAlignment="1" applyProtection="1">
      <alignment horizontal="center" vertical="center"/>
    </xf>
    <xf numFmtId="165" fontId="31" fillId="0" borderId="105" xfId="1" applyNumberFormat="1" applyFont="1" applyFill="1" applyBorder="1" applyAlignment="1" applyProtection="1">
      <alignment horizontal="center" vertical="center"/>
    </xf>
    <xf numFmtId="9" fontId="31" fillId="12" borderId="106" xfId="3" applyFont="1" applyFill="1" applyBorder="1" applyAlignment="1" applyProtection="1">
      <alignment horizontal="center" vertical="center"/>
    </xf>
    <xf numFmtId="169" fontId="31" fillId="0" borderId="46" xfId="0" applyNumberFormat="1" applyFont="1" applyBorder="1" applyAlignment="1">
      <alignment vertical="center"/>
    </xf>
    <xf numFmtId="41" fontId="31" fillId="0" borderId="46" xfId="0" applyNumberFormat="1" applyFont="1" applyBorder="1" applyAlignment="1">
      <alignment horizontal="center" vertical="center"/>
    </xf>
    <xf numFmtId="41" fontId="33" fillId="0" borderId="0" xfId="0" applyNumberFormat="1" applyFont="1" applyProtection="1">
      <protection locked="0"/>
    </xf>
    <xf numFmtId="0" fontId="0" fillId="0" borderId="3" xfId="0" applyBorder="1" applyProtection="1">
      <protection locked="0"/>
    </xf>
    <xf numFmtId="0" fontId="0" fillId="0" borderId="1" xfId="0" applyBorder="1" applyProtection="1">
      <protection locked="0"/>
    </xf>
    <xf numFmtId="0" fontId="6" fillId="0" borderId="0" xfId="0" applyFont="1" applyAlignment="1" applyProtection="1">
      <alignment horizontal="center"/>
      <protection locked="0"/>
    </xf>
    <xf numFmtId="43" fontId="0" fillId="0" borderId="0" xfId="1" applyFont="1" applyProtection="1">
      <protection locked="0"/>
    </xf>
    <xf numFmtId="165" fontId="0" fillId="0" borderId="0" xfId="0" applyNumberFormat="1" applyProtection="1">
      <protection locked="0"/>
    </xf>
    <xf numFmtId="165" fontId="0" fillId="0" borderId="3" xfId="1" applyNumberFormat="1" applyFont="1" applyBorder="1" applyProtection="1">
      <protection locked="0"/>
    </xf>
    <xf numFmtId="9" fontId="0" fillId="0" borderId="1" xfId="3" applyFont="1" applyBorder="1" applyProtection="1">
      <protection locked="0"/>
    </xf>
    <xf numFmtId="165" fontId="1" fillId="0" borderId="0" xfId="1" applyNumberFormat="1" applyFont="1" applyFill="1" applyBorder="1" applyAlignment="1" applyProtection="1">
      <alignment horizontal="center" vertical="center"/>
      <protection locked="0"/>
    </xf>
    <xf numFmtId="165" fontId="1" fillId="12" borderId="0" xfId="1" applyNumberFormat="1" applyFont="1" applyFill="1" applyBorder="1" applyAlignment="1" applyProtection="1">
      <alignment horizontal="center" vertical="center"/>
      <protection locked="0"/>
    </xf>
    <xf numFmtId="9" fontId="1" fillId="12" borderId="0" xfId="3" applyFont="1" applyFill="1" applyBorder="1" applyAlignment="1" applyProtection="1">
      <alignment horizontal="center" vertical="center"/>
      <protection locked="0"/>
    </xf>
    <xf numFmtId="165" fontId="1" fillId="0" borderId="97" xfId="1" applyNumberFormat="1" applyFont="1" applyFill="1" applyBorder="1" applyAlignment="1" applyProtection="1">
      <alignment horizontal="center" vertical="center"/>
      <protection locked="0"/>
    </xf>
    <xf numFmtId="9" fontId="1" fillId="12" borderId="98" xfId="3" applyFont="1" applyFill="1" applyBorder="1" applyAlignment="1" applyProtection="1">
      <alignment horizontal="center" vertical="center"/>
      <protection locked="0"/>
    </xf>
    <xf numFmtId="169" fontId="1" fillId="0" borderId="0" xfId="0" applyNumberFormat="1" applyFont="1" applyAlignment="1" applyProtection="1">
      <alignment vertical="center"/>
      <protection locked="0"/>
    </xf>
    <xf numFmtId="41" fontId="1" fillId="0" borderId="0" xfId="0" applyNumberFormat="1" applyFont="1" applyAlignment="1" applyProtection="1">
      <alignment horizontal="center" vertical="center"/>
      <protection locked="0"/>
    </xf>
    <xf numFmtId="9" fontId="1" fillId="12" borderId="0" xfId="3" applyFont="1" applyFill="1" applyBorder="1" applyAlignment="1" applyProtection="1">
      <alignment horizontal="center" vertical="center"/>
    </xf>
    <xf numFmtId="0" fontId="0" fillId="3" borderId="0" xfId="0" applyFill="1" applyAlignment="1">
      <alignment horizontal="left" vertical="center" wrapText="1"/>
    </xf>
    <xf numFmtId="0" fontId="32"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wrapText="1"/>
    </xf>
    <xf numFmtId="0" fontId="0" fillId="3" borderId="0" xfId="0" applyFill="1" applyAlignment="1">
      <alignment horizontal="left" vertical="center"/>
    </xf>
    <xf numFmtId="0" fontId="19" fillId="0" borderId="0" xfId="0" applyFont="1" applyAlignment="1">
      <alignment horizontal="center"/>
    </xf>
    <xf numFmtId="0" fontId="20" fillId="0" borderId="0" xfId="0" applyFont="1" applyAlignment="1">
      <alignment horizontal="right"/>
    </xf>
    <xf numFmtId="0" fontId="22" fillId="5" borderId="3" xfId="0" applyFont="1" applyFill="1" applyBorder="1" applyAlignment="1" applyProtection="1">
      <alignment horizontal="center"/>
      <protection locked="0"/>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ill="1" applyBorder="1" applyAlignment="1" applyProtection="1">
      <alignment horizontal="left"/>
      <protection locked="0"/>
    </xf>
    <xf numFmtId="0" fontId="0" fillId="5" borderId="32" xfId="0" applyFill="1" applyBorder="1" applyProtection="1">
      <protection locked="0"/>
    </xf>
    <xf numFmtId="14" fontId="24" fillId="5" borderId="34" xfId="0" applyNumberFormat="1" applyFont="1" applyFill="1" applyBorder="1" applyAlignment="1" applyProtection="1">
      <alignment horizontal="center"/>
      <protection locked="0"/>
    </xf>
    <xf numFmtId="0" fontId="24" fillId="0" borderId="0" xfId="0" applyFont="1" applyAlignment="1">
      <alignment horizontal="center"/>
    </xf>
    <xf numFmtId="0" fontId="4" fillId="0" borderId="0" xfId="0" applyFont="1" applyAlignment="1">
      <alignment wrapText="1"/>
    </xf>
    <xf numFmtId="0" fontId="5" fillId="0" borderId="21" xfId="0" applyFont="1" applyBorder="1" applyAlignment="1">
      <alignment horizontal="center" wrapText="1"/>
    </xf>
    <xf numFmtId="0" fontId="5" fillId="0" borderId="22" xfId="0" applyFont="1" applyBorder="1" applyAlignment="1">
      <alignment horizontal="center" wrapText="1"/>
    </xf>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2" fillId="0" borderId="3" xfId="0" applyFont="1" applyBorder="1" applyAlignment="1">
      <alignment horizontal="left"/>
    </xf>
    <xf numFmtId="0" fontId="2" fillId="0" borderId="9" xfId="0" applyFont="1" applyBorder="1" applyAlignment="1">
      <alignment horizontal="left"/>
    </xf>
    <xf numFmtId="0" fontId="4" fillId="0" borderId="4"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0" xfId="0" applyFont="1" applyAlignment="1">
      <alignment horizontal="left" wrapText="1"/>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5" fillId="0" borderId="21" xfId="0" applyFont="1" applyBorder="1" applyAlignment="1">
      <alignment horizontal="center"/>
    </xf>
    <xf numFmtId="0" fontId="5" fillId="0" borderId="22" xfId="0" applyFont="1" applyBorder="1" applyAlignment="1">
      <alignment horizontal="center"/>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8" xfId="0" applyFont="1" applyBorder="1" applyAlignment="1">
      <alignment horizontal="center" vertical="center" textRotation="90"/>
    </xf>
    <xf numFmtId="0" fontId="5" fillId="0" borderId="4"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2" fillId="0" borderId="8" xfId="0" applyFont="1" applyBorder="1" applyAlignment="1" applyProtection="1">
      <alignment horizontal="left"/>
      <protection hidden="1"/>
    </xf>
    <xf numFmtId="0" fontId="2" fillId="0" borderId="3" xfId="0" applyFont="1" applyBorder="1" applyAlignment="1" applyProtection="1">
      <alignment horizontal="left"/>
      <protection hidden="1"/>
    </xf>
    <xf numFmtId="0" fontId="2"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32" fillId="0" borderId="18" xfId="0" applyFont="1" applyBorder="1" applyAlignment="1">
      <alignment horizontal="center"/>
    </xf>
    <xf numFmtId="0" fontId="32" fillId="0" borderId="1" xfId="0" applyFont="1" applyBorder="1" applyAlignment="1">
      <alignment horizontal="center"/>
    </xf>
    <xf numFmtId="0" fontId="32" fillId="0" borderId="19" xfId="0" applyFont="1" applyBorder="1" applyAlignment="1">
      <alignment horizontal="center"/>
    </xf>
    <xf numFmtId="0" fontId="4" fillId="0" borderId="4" xfId="0" applyFont="1" applyBorder="1" applyAlignment="1" applyProtection="1">
      <alignment horizontal="center" vertical="center" textRotation="90"/>
      <protection hidden="1"/>
    </xf>
    <xf numFmtId="0" fontId="4" fillId="0" borderId="6"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17" fontId="32" fillId="0" borderId="10" xfId="0" applyNumberFormat="1" applyFont="1" applyBorder="1" applyAlignment="1">
      <alignment horizontal="center"/>
    </xf>
    <xf numFmtId="17" fontId="32" fillId="0" borderId="1" xfId="0" applyNumberFormat="1" applyFont="1" applyBorder="1" applyAlignment="1">
      <alignment horizontal="center"/>
    </xf>
    <xf numFmtId="17" fontId="32" fillId="0" borderId="11" xfId="0" applyNumberFormat="1" applyFont="1" applyBorder="1" applyAlignment="1">
      <alignment horizontal="center"/>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5" xfId="0" applyFont="1" applyBorder="1" applyAlignment="1" applyProtection="1">
      <alignment horizontal="left"/>
      <protection hidden="1"/>
    </xf>
    <xf numFmtId="0" fontId="5" fillId="0" borderId="4" xfId="0" applyFont="1" applyBorder="1" applyAlignment="1" applyProtection="1">
      <alignment horizontal="center" vertical="center" textRotation="90" wrapText="1"/>
      <protection hidden="1"/>
    </xf>
    <xf numFmtId="0" fontId="5" fillId="0" borderId="6" xfId="0" applyFont="1" applyBorder="1" applyAlignment="1" applyProtection="1">
      <alignment horizontal="center" vertical="center" textRotation="90" wrapText="1"/>
      <protection hidden="1"/>
    </xf>
    <xf numFmtId="0" fontId="5"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2" fillId="0" borderId="4"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2" fillId="0" borderId="5" xfId="0" applyFont="1" applyBorder="1" applyAlignment="1" applyProtection="1">
      <alignment horizontal="left" wrapText="1"/>
      <protection hidden="1"/>
    </xf>
    <xf numFmtId="0" fontId="2" fillId="0" borderId="8" xfId="0" applyFont="1" applyBorder="1" applyAlignment="1" applyProtection="1">
      <alignment horizontal="left" wrapText="1"/>
      <protection hidden="1"/>
    </xf>
    <xf numFmtId="0" fontId="2" fillId="0" borderId="3" xfId="0" applyFont="1" applyBorder="1" applyAlignment="1" applyProtection="1">
      <alignment horizontal="left" wrapText="1"/>
      <protection hidden="1"/>
    </xf>
    <xf numFmtId="0" fontId="2"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10" xfId="0" applyFont="1" applyBorder="1" applyAlignment="1">
      <alignment horizontal="center"/>
    </xf>
    <xf numFmtId="0" fontId="32" fillId="0" borderId="11" xfId="0" applyFont="1" applyBorder="1" applyAlignment="1">
      <alignment horizontal="center"/>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8" fillId="0" borderId="75" xfId="1" applyNumberFormat="1" applyFont="1" applyBorder="1" applyAlignment="1" applyProtection="1">
      <alignment horizontal="center" vertical="center" wrapText="1"/>
      <protection locked="0"/>
    </xf>
    <xf numFmtId="165" fontId="48" fillId="0" borderId="62" xfId="1" applyNumberFormat="1" applyFont="1" applyBorder="1" applyAlignment="1" applyProtection="1">
      <alignment horizontal="center" vertical="center" wrapText="1"/>
      <protection locked="0"/>
    </xf>
    <xf numFmtId="0" fontId="48" fillId="0" borderId="49" xfId="0" applyFont="1" applyBorder="1" applyAlignment="1" applyProtection="1">
      <alignment horizontal="center" vertical="center" wrapText="1"/>
      <protection locked="0"/>
    </xf>
    <xf numFmtId="0" fontId="48" fillId="0" borderId="52"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textRotation="90"/>
      <protection locked="0"/>
    </xf>
    <xf numFmtId="0" fontId="4" fillId="0" borderId="12" xfId="0" applyFont="1" applyBorder="1" applyAlignment="1" applyProtection="1">
      <alignment horizontal="center" vertical="center" textRotation="90"/>
      <protection locked="0"/>
    </xf>
    <xf numFmtId="0" fontId="4" fillId="0" borderId="16" xfId="0" applyFont="1" applyBorder="1" applyAlignment="1" applyProtection="1">
      <alignment horizontal="center" vertical="center" textRotation="90"/>
      <protection locked="0"/>
    </xf>
    <xf numFmtId="0" fontId="4" fillId="0" borderId="12"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0" fontId="4" fillId="0" borderId="14" xfId="0" applyFont="1" applyBorder="1" applyAlignment="1" applyProtection="1">
      <alignment horizontal="center" vertical="center" textRotation="90" wrapText="1"/>
      <protection locked="0"/>
    </xf>
    <xf numFmtId="0" fontId="2" fillId="0" borderId="50"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4"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7" fillId="0" borderId="18"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50" xfId="0" applyFont="1" applyBorder="1" applyAlignment="1">
      <alignment horizontal="center"/>
    </xf>
    <xf numFmtId="0" fontId="2" fillId="0" borderId="49" xfId="0" applyFont="1" applyBorder="1" applyAlignment="1">
      <alignment horizontal="center"/>
    </xf>
    <xf numFmtId="0" fontId="2"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2" fillId="0" borderId="53" xfId="0" applyFont="1" applyBorder="1" applyAlignment="1" applyProtection="1">
      <alignment horizontal="center"/>
      <protection locked="0"/>
    </xf>
    <xf numFmtId="0" fontId="7" fillId="0" borderId="11" xfId="0" applyFont="1" applyBorder="1" applyAlignment="1" applyProtection="1">
      <alignment horizontal="left" wrapText="1"/>
      <protection locked="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Border="1" applyAlignment="1">
      <alignment horizontal="center" vertical="center" textRotation="90" wrapText="1"/>
    </xf>
    <xf numFmtId="164" fontId="37" fillId="0" borderId="6" xfId="0" applyNumberFormat="1" applyFont="1" applyBorder="1" applyAlignment="1">
      <alignment horizontal="center" vertical="center" textRotation="90" wrapText="1"/>
    </xf>
    <xf numFmtId="164" fontId="37" fillId="0" borderId="8" xfId="0" applyNumberFormat="1" applyFont="1" applyBorder="1" applyAlignment="1">
      <alignment horizontal="center" vertical="center" textRotation="90" wrapText="1"/>
    </xf>
    <xf numFmtId="164" fontId="37" fillId="0" borderId="4" xfId="0" applyNumberFormat="1" applyFont="1" applyBorder="1" applyAlignment="1">
      <alignment horizontal="center" vertical="center" textRotation="90"/>
    </xf>
    <xf numFmtId="164" fontId="37" fillId="0" borderId="6" xfId="0" applyNumberFormat="1" applyFont="1" applyBorder="1" applyAlignment="1">
      <alignment horizontal="center" vertical="center" textRotation="90"/>
    </xf>
    <xf numFmtId="164" fontId="37" fillId="0" borderId="8" xfId="0" applyNumberFormat="1" applyFont="1" applyBorder="1" applyAlignment="1">
      <alignment horizontal="center" vertical="center" textRotation="90"/>
    </xf>
    <xf numFmtId="164" fontId="32" fillId="0" borderId="10" xfId="0" applyNumberFormat="1" applyFont="1" applyBorder="1" applyAlignment="1">
      <alignment horizontal="center" wrapText="1"/>
    </xf>
    <xf numFmtId="164" fontId="32" fillId="0" borderId="1" xfId="0" applyNumberFormat="1" applyFont="1" applyBorder="1" applyAlignment="1">
      <alignment horizontal="center" wrapText="1"/>
    </xf>
    <xf numFmtId="164" fontId="32" fillId="0" borderId="11" xfId="0" applyNumberFormat="1" applyFont="1" applyBorder="1" applyAlignment="1">
      <alignment horizontal="center" wrapText="1"/>
    </xf>
    <xf numFmtId="164" fontId="32" fillId="0" borderId="18" xfId="0" applyNumberFormat="1" applyFont="1" applyBorder="1" applyAlignment="1">
      <alignment horizontal="center" wrapText="1"/>
    </xf>
    <xf numFmtId="164" fontId="32" fillId="0" borderId="19" xfId="0" applyNumberFormat="1" applyFont="1" applyBorder="1" applyAlignment="1">
      <alignment horizontal="center" wrapText="1"/>
    </xf>
    <xf numFmtId="164" fontId="32" fillId="0" borderId="24" xfId="0" applyNumberFormat="1" applyFont="1" applyBorder="1" applyAlignment="1">
      <alignment horizontal="center" wrapText="1"/>
    </xf>
    <xf numFmtId="164" fontId="32" fillId="0" borderId="25" xfId="0" applyNumberFormat="1" applyFont="1" applyBorder="1" applyAlignment="1">
      <alignment horizontal="center" wrapText="1"/>
    </xf>
    <xf numFmtId="164" fontId="32" fillId="0" borderId="26" xfId="0" applyNumberFormat="1" applyFont="1" applyBorder="1" applyAlignment="1">
      <alignment horizontal="center" wrapText="1"/>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5" fillId="0" borderId="4" xfId="0" applyNumberFormat="1" applyFont="1" applyBorder="1" applyAlignment="1">
      <alignment horizontal="left" wrapText="1"/>
    </xf>
    <xf numFmtId="164" fontId="35" fillId="0" borderId="2" xfId="0" applyNumberFormat="1" applyFont="1" applyBorder="1" applyAlignment="1">
      <alignment horizontal="left" wrapText="1"/>
    </xf>
    <xf numFmtId="164" fontId="35" fillId="0" borderId="5" xfId="0" applyNumberFormat="1" applyFont="1" applyBorder="1" applyAlignment="1">
      <alignment horizontal="left" wrapText="1"/>
    </xf>
    <xf numFmtId="164" fontId="35" fillId="0" borderId="8" xfId="0" applyNumberFormat="1" applyFont="1" applyBorder="1" applyAlignment="1">
      <alignment horizontal="left" wrapText="1"/>
    </xf>
    <xf numFmtId="164" fontId="35" fillId="0" borderId="3" xfId="0" applyNumberFormat="1" applyFont="1" applyBorder="1" applyAlignment="1">
      <alignment horizontal="left" wrapText="1"/>
    </xf>
    <xf numFmtId="164" fontId="35" fillId="0" borderId="9" xfId="0" applyNumberFormat="1" applyFont="1" applyBorder="1" applyAlignment="1">
      <alignment horizontal="left" wrapText="1"/>
    </xf>
    <xf numFmtId="164" fontId="32" fillId="0" borderId="6" xfId="0" applyNumberFormat="1" applyFont="1" applyBorder="1" applyAlignment="1">
      <alignment horizontal="center" vertical="center" textRotation="90" wrapText="1"/>
    </xf>
    <xf numFmtId="164" fontId="32" fillId="0" borderId="8" xfId="0" applyNumberFormat="1" applyFont="1" applyBorder="1" applyAlignment="1">
      <alignment horizontal="center" vertical="center" textRotation="90" wrapText="1"/>
    </xf>
    <xf numFmtId="164" fontId="35" fillId="0" borderId="8" xfId="0" applyNumberFormat="1" applyFont="1" applyBorder="1" applyAlignment="1">
      <alignment horizontal="left"/>
    </xf>
    <xf numFmtId="164" fontId="35" fillId="0" borderId="3" xfId="0" applyNumberFormat="1" applyFont="1" applyBorder="1" applyAlignment="1">
      <alignment horizontal="left"/>
    </xf>
    <xf numFmtId="164" fontId="35" fillId="0" borderId="9" xfId="0" applyNumberFormat="1" applyFont="1" applyBorder="1" applyAlignment="1">
      <alignment horizontal="left"/>
    </xf>
    <xf numFmtId="164" fontId="35" fillId="0" borderId="6" xfId="0" applyNumberFormat="1" applyFont="1" applyBorder="1" applyAlignment="1">
      <alignment horizontal="left"/>
    </xf>
    <xf numFmtId="164" fontId="35" fillId="0" borderId="0" xfId="0" applyNumberFormat="1" applyFont="1" applyAlignment="1">
      <alignment horizontal="left"/>
    </xf>
    <xf numFmtId="164" fontId="35" fillId="0" borderId="7" xfId="0" applyNumberFormat="1" applyFont="1" applyBorder="1" applyAlignment="1">
      <alignment horizontal="left"/>
    </xf>
    <xf numFmtId="0" fontId="32" fillId="0" borderId="0" xfId="0" applyFont="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7"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53" xfId="0" applyFont="1" applyBorder="1" applyAlignment="1">
      <alignment horizontal="center"/>
    </xf>
    <xf numFmtId="49" fontId="5" fillId="0" borderId="2" xfId="0" applyNumberFormat="1" applyFont="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3" fillId="0" borderId="25" xfId="0" applyFont="1" applyBorder="1" applyAlignment="1">
      <alignment horizontal="center"/>
    </xf>
    <xf numFmtId="0" fontId="33" fillId="0" borderId="26" xfId="0" applyFont="1" applyBorder="1" applyAlignment="1">
      <alignment horizontal="center"/>
    </xf>
    <xf numFmtId="0" fontId="33" fillId="0" borderId="4" xfId="0" applyFont="1" applyBorder="1" applyAlignment="1">
      <alignment horizontal="center"/>
    </xf>
    <xf numFmtId="0" fontId="33" fillId="0" borderId="2" xfId="0" applyFont="1" applyBorder="1" applyAlignment="1">
      <alignment horizontal="center"/>
    </xf>
    <xf numFmtId="0" fontId="33" fillId="0" borderId="15" xfId="0" applyFont="1" applyBorder="1" applyAlignment="1">
      <alignment horizontal="center"/>
    </xf>
    <xf numFmtId="49" fontId="5" fillId="0" borderId="86"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1" fillId="14" borderId="6" xfId="0" applyFont="1" applyFill="1" applyBorder="1" applyAlignment="1">
      <alignment horizontal="left" vertical="top" wrapText="1"/>
    </xf>
    <xf numFmtId="0" fontId="11" fillId="14" borderId="0" xfId="0" applyFont="1" applyFill="1" applyAlignment="1">
      <alignment horizontal="left" vertical="top" wrapText="1"/>
    </xf>
    <xf numFmtId="0" fontId="32" fillId="0" borderId="75"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2" borderId="12" xfId="0" applyFont="1" applyFill="1" applyBorder="1" applyAlignment="1" applyProtection="1">
      <alignment horizontal="center"/>
      <protection locked="0"/>
    </xf>
    <xf numFmtId="0" fontId="32" fillId="2" borderId="13" xfId="0" applyFont="1" applyFill="1" applyBorder="1" applyAlignment="1" applyProtection="1">
      <alignment horizontal="center"/>
      <protection locked="0"/>
    </xf>
    <xf numFmtId="0" fontId="32" fillId="2" borderId="75" xfId="0" applyFont="1" applyFill="1" applyBorder="1" applyAlignment="1" applyProtection="1">
      <alignment horizontal="center"/>
      <protection locked="0"/>
    </xf>
    <xf numFmtId="0" fontId="32" fillId="2" borderId="65" xfId="0" applyFont="1" applyFill="1" applyBorder="1" applyAlignment="1" applyProtection="1">
      <alignment horizontal="center"/>
      <protection locked="0"/>
    </xf>
    <xf numFmtId="49" fontId="0" fillId="0" borderId="49" xfId="0" applyNumberFormat="1" applyBorder="1" applyAlignment="1">
      <alignment horizontal="center" vertical="center" wrapText="1"/>
    </xf>
    <xf numFmtId="49" fontId="0" fillId="0" borderId="52" xfId="0" applyNumberFormat="1" applyBorder="1" applyAlignment="1">
      <alignment horizontal="center" vertical="center" wrapText="1"/>
    </xf>
    <xf numFmtId="0" fontId="2" fillId="0" borderId="50" xfId="0" applyFont="1" applyBorder="1" applyAlignment="1">
      <alignment horizontal="left"/>
    </xf>
    <xf numFmtId="0" fontId="2"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7" fillId="0" borderId="29" xfId="0" applyFont="1" applyBorder="1" applyAlignment="1">
      <alignment horizontal="left" wrapText="1"/>
    </xf>
    <xf numFmtId="0" fontId="7" fillId="0" borderId="31" xfId="0" applyFont="1" applyBorder="1" applyAlignment="1">
      <alignment horizontal="left"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2" fillId="0" borderId="0" xfId="0" applyFont="1" applyAlignment="1" applyProtection="1">
      <alignment horizontal="center"/>
      <protection locked="0"/>
    </xf>
    <xf numFmtId="17" fontId="32" fillId="0" borderId="54" xfId="0" applyNumberFormat="1" applyFont="1" applyBorder="1" applyAlignment="1" applyProtection="1">
      <alignment horizontal="center"/>
      <protection locked="0"/>
    </xf>
    <xf numFmtId="17" fontId="32" fillId="0" borderId="25" xfId="0" applyNumberFormat="1" applyFont="1" applyBorder="1" applyAlignment="1" applyProtection="1">
      <alignment horizontal="center"/>
      <protection locked="0"/>
    </xf>
    <xf numFmtId="17" fontId="32" fillId="0" borderId="53" xfId="0" applyNumberFormat="1" applyFont="1" applyBorder="1" applyAlignment="1" applyProtection="1">
      <alignment horizontal="center"/>
      <protection locked="0"/>
    </xf>
    <xf numFmtId="0" fontId="32" fillId="0" borderId="54" xfId="0" applyFont="1" applyBorder="1" applyAlignment="1" applyProtection="1">
      <alignment horizontal="center"/>
      <protection locked="0"/>
    </xf>
    <xf numFmtId="0" fontId="51" fillId="0" borderId="27" xfId="0" applyFont="1" applyBorder="1" applyAlignment="1">
      <alignment horizontal="left" vertical="top"/>
    </xf>
    <xf numFmtId="0" fontId="6" fillId="0" borderId="50" xfId="0" applyFont="1" applyBorder="1" applyAlignment="1">
      <alignment horizontal="center"/>
    </xf>
    <xf numFmtId="0" fontId="6" fillId="0" borderId="82" xfId="0" applyFont="1" applyBorder="1" applyAlignment="1">
      <alignment horizontal="center"/>
    </xf>
    <xf numFmtId="0" fontId="6" fillId="0" borderId="49" xfId="0" applyFont="1" applyBorder="1" applyAlignment="1">
      <alignment horizontal="center"/>
    </xf>
    <xf numFmtId="0" fontId="51" fillId="0" borderId="69" xfId="0" applyFont="1" applyBorder="1" applyAlignment="1">
      <alignment horizontal="center"/>
    </xf>
    <xf numFmtId="0" fontId="51" fillId="0" borderId="70"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3" fillId="0" borderId="75" xfId="0" applyFont="1" applyBorder="1" applyAlignment="1" applyProtection="1">
      <alignment horizontal="center" vertical="center" textRotation="90"/>
      <protection hidden="1"/>
    </xf>
    <xf numFmtId="0" fontId="33" fillId="0" borderId="65" xfId="0" applyFont="1" applyBorder="1" applyAlignment="1" applyProtection="1">
      <alignment horizontal="center" vertical="center" textRotation="90"/>
      <protection hidden="1"/>
    </xf>
    <xf numFmtId="0" fontId="33" fillId="0" borderId="63" xfId="0" applyFont="1" applyBorder="1" applyAlignment="1" applyProtection="1">
      <alignment horizontal="center" vertical="center" textRotation="90"/>
      <protection hidden="1"/>
    </xf>
    <xf numFmtId="0" fontId="56" fillId="0" borderId="27" xfId="0" applyFont="1" applyBorder="1" applyAlignment="1">
      <alignment horizontal="center"/>
    </xf>
    <xf numFmtId="0" fontId="47" fillId="0" borderId="27" xfId="0" applyFont="1" applyBorder="1" applyAlignment="1">
      <alignment horizontal="center"/>
    </xf>
    <xf numFmtId="0" fontId="58" fillId="0" borderId="69" xfId="0" applyFont="1" applyBorder="1" applyAlignment="1">
      <alignment horizontal="center"/>
    </xf>
    <xf numFmtId="0" fontId="58" fillId="0" borderId="76" xfId="0" applyFont="1" applyBorder="1" applyAlignment="1">
      <alignment horizontal="center"/>
    </xf>
    <xf numFmtId="0" fontId="49" fillId="0" borderId="50" xfId="0" applyFont="1" applyBorder="1" applyAlignment="1">
      <alignment horizontal="center" vertical="center"/>
    </xf>
    <xf numFmtId="0" fontId="49" fillId="0" borderId="52" xfId="0" applyFont="1" applyBorder="1" applyAlignment="1">
      <alignment horizontal="center" vertical="center"/>
    </xf>
    <xf numFmtId="0" fontId="49" fillId="0" borderId="51" xfId="0" applyFont="1" applyBorder="1" applyAlignment="1">
      <alignment horizontal="center" vertical="center"/>
    </xf>
    <xf numFmtId="0" fontId="49" fillId="0" borderId="28" xfId="0" applyFont="1" applyBorder="1" applyAlignment="1">
      <alignment horizontal="center" vertical="center"/>
    </xf>
    <xf numFmtId="0" fontId="53" fillId="0" borderId="50" xfId="0" applyFont="1" applyBorder="1" applyAlignment="1">
      <alignment horizontal="center" vertical="center"/>
    </xf>
    <xf numFmtId="0" fontId="53" fillId="0" borderId="52" xfId="0" applyFont="1" applyBorder="1" applyAlignment="1">
      <alignment horizontal="center" vertical="center"/>
    </xf>
    <xf numFmtId="0" fontId="53" fillId="0" borderId="51" xfId="0" applyFont="1" applyBorder="1" applyAlignment="1">
      <alignment horizontal="center" vertical="center"/>
    </xf>
    <xf numFmtId="0" fontId="53" fillId="0" borderId="28" xfId="0" applyFont="1" applyBorder="1" applyAlignment="1">
      <alignment horizontal="center" vertical="center"/>
    </xf>
    <xf numFmtId="0" fontId="49" fillId="0" borderId="50" xfId="0" applyFont="1" applyBorder="1" applyAlignment="1">
      <alignment horizontal="center"/>
    </xf>
    <xf numFmtId="0" fontId="49" fillId="0" borderId="49" xfId="0" applyFont="1" applyBorder="1" applyAlignment="1">
      <alignment horizontal="center"/>
    </xf>
    <xf numFmtId="0" fontId="49" fillId="0" borderId="52" xfId="0" applyFont="1" applyBorder="1" applyAlignment="1">
      <alignment horizontal="center"/>
    </xf>
    <xf numFmtId="0" fontId="49" fillId="0" borderId="12" xfId="0" applyFont="1" applyBorder="1" applyAlignment="1">
      <alignment horizontal="center"/>
    </xf>
    <xf numFmtId="0" fontId="49" fillId="0" borderId="0" xfId="0" applyFont="1" applyAlignment="1">
      <alignment horizontal="center"/>
    </xf>
    <xf numFmtId="0" fontId="49" fillId="0" borderId="13" xfId="0" applyFont="1" applyBorder="1" applyAlignment="1">
      <alignment horizontal="center"/>
    </xf>
    <xf numFmtId="0" fontId="61" fillId="0" borderId="50" xfId="0" applyFont="1" applyBorder="1" applyAlignment="1">
      <alignment horizontal="center"/>
    </xf>
    <xf numFmtId="0" fontId="61" fillId="0" borderId="49" xfId="0" applyFont="1" applyBorder="1" applyAlignment="1">
      <alignment horizontal="center"/>
    </xf>
    <xf numFmtId="0" fontId="61" fillId="0" borderId="52" xfId="0" applyFont="1" applyBorder="1" applyAlignment="1">
      <alignment horizontal="center"/>
    </xf>
    <xf numFmtId="0" fontId="61" fillId="0" borderId="51" xfId="0" applyFont="1" applyBorder="1" applyAlignment="1">
      <alignment horizontal="center"/>
    </xf>
    <xf numFmtId="0" fontId="61" fillId="0" borderId="27" xfId="0" applyFont="1" applyBorder="1" applyAlignment="1">
      <alignment horizontal="center"/>
    </xf>
    <xf numFmtId="0" fontId="61" fillId="0" borderId="28" xfId="0" applyFont="1" applyBorder="1" applyAlignment="1">
      <alignment horizontal="center"/>
    </xf>
    <xf numFmtId="0" fontId="2"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customXml" Target="../customXml/item1.xml"/><Relationship Id="rId7" Type="http://schemas.openxmlformats.org/officeDocument/2006/relationships/worksheet" Target="worksheets/sheet7.xml"/><Relationship Id="rId71"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V8" sqref="V8"/>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818</v>
      </c>
    </row>
    <row r="4" spans="1:19" x14ac:dyDescent="0.25">
      <c r="A4" t="s">
        <v>819</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1181</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1182</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1179</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1180</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d1ImBbZznVWIqZdK41cXiXD6v/CUobDCktje4tL1D1H9ZaR03l061tPatgnrm00YnQ6pvOTcP+s2qoNFUIsBjg==" saltValue="QiCb+QRXcoE2WY06z/rAtg=="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19" t="s">
        <v>662</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405</v>
      </c>
      <c r="B3" s="63"/>
      <c r="C3" s="63"/>
      <c r="D3" s="63"/>
      <c r="E3" s="63"/>
      <c r="F3" s="63"/>
      <c r="G3" s="63"/>
      <c r="H3" s="63"/>
      <c r="I3" s="63"/>
      <c r="J3" s="63"/>
      <c r="K3" s="63"/>
      <c r="L3" s="63"/>
      <c r="M3" s="63"/>
      <c r="N3" s="63"/>
      <c r="O3" s="63"/>
      <c r="P3" s="63"/>
      <c r="Q3" s="66"/>
      <c r="R3" s="66"/>
      <c r="S3" s="66"/>
      <c r="T3" s="66"/>
      <c r="U3" s="66"/>
      <c r="V3" s="66"/>
    </row>
    <row r="4" spans="1:22" x14ac:dyDescent="0.25">
      <c r="A4" s="63" t="s">
        <v>812</v>
      </c>
      <c r="B4" s="63"/>
      <c r="C4" s="63"/>
      <c r="D4" s="63"/>
      <c r="E4" s="63"/>
      <c r="F4" s="63"/>
      <c r="G4" s="63"/>
      <c r="H4" s="63"/>
      <c r="I4" s="63"/>
      <c r="J4" s="63"/>
      <c r="K4" s="63"/>
      <c r="L4" s="63"/>
      <c r="M4" s="63"/>
      <c r="N4" s="63"/>
      <c r="O4" s="63"/>
      <c r="P4" s="63"/>
      <c r="Q4" s="66"/>
      <c r="R4" s="66"/>
      <c r="S4" s="66"/>
      <c r="T4" s="66"/>
      <c r="U4" s="66"/>
      <c r="V4" s="66"/>
    </row>
    <row r="5" spans="1:22" x14ac:dyDescent="0.25">
      <c r="A5" s="63" t="s">
        <v>1336</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611" t="s">
        <v>1514</v>
      </c>
      <c r="B8" s="1611"/>
      <c r="C8" s="1611"/>
      <c r="D8" s="1611"/>
      <c r="E8" s="1611"/>
      <c r="F8" s="1611"/>
      <c r="G8" s="1611"/>
      <c r="H8" s="1611"/>
      <c r="I8" s="1611"/>
      <c r="J8" s="1611"/>
      <c r="K8" s="1611"/>
      <c r="L8" s="1611"/>
      <c r="M8" s="1611"/>
      <c r="N8" s="1611"/>
      <c r="O8" s="1611"/>
      <c r="P8" s="63"/>
      <c r="Q8" s="66"/>
      <c r="R8" s="66"/>
      <c r="S8" s="66"/>
      <c r="T8" s="66"/>
      <c r="U8" s="66"/>
      <c r="V8" s="66"/>
    </row>
    <row r="9" spans="1:22" x14ac:dyDescent="0.25">
      <c r="A9" s="1611"/>
      <c r="B9" s="1611"/>
      <c r="C9" s="1611"/>
      <c r="D9" s="1611"/>
      <c r="E9" s="1611"/>
      <c r="F9" s="1611"/>
      <c r="G9" s="1611"/>
      <c r="H9" s="1611"/>
      <c r="I9" s="1611"/>
      <c r="J9" s="1611"/>
      <c r="K9" s="1611"/>
      <c r="L9" s="1611"/>
      <c r="M9" s="1611"/>
      <c r="N9" s="1611"/>
      <c r="O9" s="1611"/>
      <c r="P9" s="63"/>
      <c r="Q9" s="66"/>
      <c r="R9" s="66"/>
      <c r="S9" s="66"/>
      <c r="T9" s="66"/>
      <c r="U9" s="66"/>
      <c r="V9" s="66"/>
    </row>
    <row r="10" spans="1:22" x14ac:dyDescent="0.25">
      <c r="A10" s="1611"/>
      <c r="B10" s="1611"/>
      <c r="C10" s="1611"/>
      <c r="D10" s="1611"/>
      <c r="E10" s="1611"/>
      <c r="F10" s="1611"/>
      <c r="G10" s="1611"/>
      <c r="H10" s="1611"/>
      <c r="I10" s="1611"/>
      <c r="J10" s="1611"/>
      <c r="K10" s="1611"/>
      <c r="L10" s="1611"/>
      <c r="M10" s="1611"/>
      <c r="N10" s="1611"/>
      <c r="O10" s="1611"/>
      <c r="P10" s="63"/>
      <c r="Q10" s="66"/>
      <c r="R10" s="66"/>
      <c r="S10" s="66"/>
      <c r="T10" s="66"/>
      <c r="U10" s="66"/>
      <c r="V10" s="66"/>
    </row>
    <row r="11" spans="1:22" x14ac:dyDescent="0.25">
      <c r="A11" s="1611"/>
      <c r="B11" s="1611"/>
      <c r="C11" s="1611"/>
      <c r="D11" s="1611"/>
      <c r="E11" s="1611"/>
      <c r="F11" s="1611"/>
      <c r="G11" s="1611"/>
      <c r="H11" s="1611"/>
      <c r="I11" s="1611"/>
      <c r="J11" s="1611"/>
      <c r="K11" s="1611"/>
      <c r="L11" s="1611"/>
      <c r="M11" s="1611"/>
      <c r="N11" s="1611"/>
      <c r="O11" s="1611"/>
      <c r="P11" s="63"/>
      <c r="Q11" s="66"/>
      <c r="R11" s="66"/>
      <c r="S11" s="66"/>
      <c r="T11" s="66"/>
      <c r="U11" s="66"/>
      <c r="V11" s="66"/>
    </row>
    <row r="12" spans="1:22" x14ac:dyDescent="0.25">
      <c r="A12" s="1611"/>
      <c r="B12" s="1611"/>
      <c r="C12" s="1611"/>
      <c r="D12" s="1611"/>
      <c r="E12" s="1611"/>
      <c r="F12" s="1611"/>
      <c r="G12" s="1611"/>
      <c r="H12" s="1611"/>
      <c r="I12" s="1611"/>
      <c r="J12" s="1611"/>
      <c r="K12" s="1611"/>
      <c r="L12" s="1611"/>
      <c r="M12" s="1611"/>
      <c r="N12" s="1611"/>
      <c r="O12" s="1611"/>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613" t="s">
        <v>1544</v>
      </c>
      <c r="B15" s="1613"/>
      <c r="C15" s="1613"/>
      <c r="D15" s="1613"/>
      <c r="E15" s="1613"/>
      <c r="F15" s="1613"/>
      <c r="G15" s="1613"/>
      <c r="H15" s="1613"/>
      <c r="I15" s="1613"/>
      <c r="J15" s="1613"/>
      <c r="K15" s="1613"/>
      <c r="L15" s="1613"/>
      <c r="M15" s="1613"/>
      <c r="N15" s="1613"/>
      <c r="O15" s="1613"/>
      <c r="P15" s="63"/>
      <c r="Q15" s="66"/>
      <c r="R15" s="66"/>
      <c r="S15" s="66"/>
      <c r="T15" s="66"/>
      <c r="U15" s="66"/>
      <c r="V15" s="66"/>
    </row>
    <row r="16" spans="1:22" x14ac:dyDescent="0.25">
      <c r="A16" s="1613"/>
      <c r="B16" s="1613"/>
      <c r="C16" s="1613"/>
      <c r="D16" s="1613"/>
      <c r="E16" s="1613"/>
      <c r="F16" s="1613"/>
      <c r="G16" s="1613"/>
      <c r="H16" s="1613"/>
      <c r="I16" s="1613"/>
      <c r="J16" s="1613"/>
      <c r="K16" s="1613"/>
      <c r="L16" s="1613"/>
      <c r="M16" s="1613"/>
      <c r="N16" s="1613"/>
      <c r="O16" s="1613"/>
      <c r="P16" s="63"/>
      <c r="Q16" s="66"/>
      <c r="R16" s="66"/>
      <c r="S16" s="66"/>
      <c r="T16" s="66"/>
      <c r="U16" s="66"/>
      <c r="V16" s="66"/>
    </row>
    <row r="17" spans="1:22" x14ac:dyDescent="0.25">
      <c r="A17" s="1613"/>
      <c r="B17" s="1613"/>
      <c r="C17" s="1613"/>
      <c r="D17" s="1613"/>
      <c r="E17" s="1613"/>
      <c r="F17" s="1613"/>
      <c r="G17" s="1613"/>
      <c r="H17" s="1613"/>
      <c r="I17" s="1613"/>
      <c r="J17" s="1613"/>
      <c r="K17" s="1613"/>
      <c r="L17" s="1613"/>
      <c r="M17" s="1613"/>
      <c r="N17" s="1613"/>
      <c r="O17" s="1613"/>
      <c r="P17" s="63"/>
      <c r="Q17" s="66"/>
      <c r="R17" s="66"/>
      <c r="S17" s="66"/>
      <c r="T17" s="66"/>
      <c r="U17" s="66"/>
      <c r="V17" s="66"/>
    </row>
    <row r="18" spans="1:22" ht="32.1" customHeight="1" x14ac:dyDescent="0.25">
      <c r="A18" s="1613"/>
      <c r="B18" s="1613"/>
      <c r="C18" s="1613"/>
      <c r="D18" s="1613"/>
      <c r="E18" s="1613"/>
      <c r="F18" s="1613"/>
      <c r="G18" s="1613"/>
      <c r="H18" s="1613"/>
      <c r="I18" s="1613"/>
      <c r="J18" s="1613"/>
      <c r="K18" s="1613"/>
      <c r="L18" s="1613"/>
      <c r="M18" s="1613"/>
      <c r="N18" s="1613"/>
      <c r="O18" s="1613"/>
      <c r="P18" s="63"/>
      <c r="Q18" s="66"/>
      <c r="R18" s="66"/>
      <c r="S18" s="66"/>
      <c r="T18" s="66"/>
      <c r="U18" s="66"/>
      <c r="V18" s="66"/>
    </row>
    <row r="19" spans="1:22" x14ac:dyDescent="0.25">
      <c r="A19" s="723" t="s">
        <v>800</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277</v>
      </c>
      <c r="B25" s="1611" t="s">
        <v>678</v>
      </c>
      <c r="C25" s="1611"/>
      <c r="D25" s="1611"/>
      <c r="E25" s="1611"/>
      <c r="F25" s="1611"/>
      <c r="G25" s="1611"/>
      <c r="H25" s="1611"/>
      <c r="I25" s="1611"/>
      <c r="J25" s="1611"/>
      <c r="K25" s="1611"/>
      <c r="L25" s="1611"/>
      <c r="M25" s="1611"/>
      <c r="N25" s="1611"/>
      <c r="O25" s="1611"/>
      <c r="P25" s="63"/>
      <c r="Q25" s="66"/>
      <c r="R25" s="66"/>
      <c r="S25" s="66"/>
      <c r="T25" s="66"/>
      <c r="U25" s="66"/>
      <c r="V25" s="66"/>
    </row>
    <row r="26" spans="1:22" x14ac:dyDescent="0.25">
      <c r="A26" s="726"/>
      <c r="B26" s="1611"/>
      <c r="C26" s="1611"/>
      <c r="D26" s="1611"/>
      <c r="E26" s="1611"/>
      <c r="F26" s="1611"/>
      <c r="G26" s="1611"/>
      <c r="H26" s="1611"/>
      <c r="I26" s="1611"/>
      <c r="J26" s="1611"/>
      <c r="K26" s="1611"/>
      <c r="L26" s="1611"/>
      <c r="M26" s="1611"/>
      <c r="N26" s="1611"/>
      <c r="O26" s="1611"/>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278</v>
      </c>
      <c r="B28" s="1611" t="s">
        <v>679</v>
      </c>
      <c r="C28" s="1611"/>
      <c r="D28" s="1611"/>
      <c r="E28" s="1611"/>
      <c r="F28" s="1611"/>
      <c r="G28" s="1611"/>
      <c r="H28" s="1611"/>
      <c r="I28" s="1611"/>
      <c r="J28" s="1611"/>
      <c r="K28" s="1611"/>
      <c r="L28" s="1611"/>
      <c r="M28" s="1611"/>
      <c r="N28" s="1611"/>
      <c r="O28" s="1611"/>
      <c r="P28" s="63"/>
      <c r="Q28" s="66"/>
      <c r="R28" s="66"/>
      <c r="S28" s="66"/>
      <c r="T28" s="66"/>
      <c r="U28" s="66"/>
      <c r="V28" s="66"/>
    </row>
    <row r="29" spans="1:22" x14ac:dyDescent="0.25">
      <c r="A29" s="726"/>
      <c r="B29" s="1611"/>
      <c r="C29" s="1611"/>
      <c r="D29" s="1611"/>
      <c r="E29" s="1611"/>
      <c r="F29" s="1611"/>
      <c r="G29" s="1611"/>
      <c r="H29" s="1611"/>
      <c r="I29" s="1611"/>
      <c r="J29" s="1611"/>
      <c r="K29" s="1611"/>
      <c r="L29" s="1611"/>
      <c r="M29" s="1611"/>
      <c r="N29" s="1611"/>
      <c r="O29" s="1611"/>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279</v>
      </c>
      <c r="B31" s="1611" t="s">
        <v>408</v>
      </c>
      <c r="C31" s="1611"/>
      <c r="D31" s="1611"/>
      <c r="E31" s="1611"/>
      <c r="F31" s="1611"/>
      <c r="G31" s="1611"/>
      <c r="H31" s="1611"/>
      <c r="I31" s="1611"/>
      <c r="J31" s="1611"/>
      <c r="K31" s="1611"/>
      <c r="L31" s="1611"/>
      <c r="M31" s="1611"/>
      <c r="N31" s="1611"/>
      <c r="O31" s="1611"/>
      <c r="P31" s="63"/>
      <c r="Q31" s="66"/>
      <c r="R31" s="66"/>
      <c r="S31" s="66"/>
      <c r="T31" s="66"/>
      <c r="U31" s="66"/>
      <c r="V31" s="66"/>
    </row>
    <row r="32" spans="1:22" x14ac:dyDescent="0.25">
      <c r="A32" s="727"/>
      <c r="B32" s="1611"/>
      <c r="C32" s="1611"/>
      <c r="D32" s="1611"/>
      <c r="E32" s="1611"/>
      <c r="F32" s="1611"/>
      <c r="G32" s="1611"/>
      <c r="H32" s="1611"/>
      <c r="I32" s="1611"/>
      <c r="J32" s="1611"/>
      <c r="K32" s="1611"/>
      <c r="L32" s="1611"/>
      <c r="M32" s="1611"/>
      <c r="N32" s="1611"/>
      <c r="O32" s="1611"/>
      <c r="P32" s="63"/>
      <c r="Q32" s="66"/>
      <c r="R32" s="66"/>
      <c r="S32" s="66"/>
      <c r="T32" s="66"/>
      <c r="U32" s="66"/>
      <c r="V32" s="66"/>
    </row>
    <row r="33" spans="1:22" x14ac:dyDescent="0.25">
      <c r="A33" s="727"/>
      <c r="B33" s="1611"/>
      <c r="C33" s="1611"/>
      <c r="D33" s="1611"/>
      <c r="E33" s="1611"/>
      <c r="F33" s="1611"/>
      <c r="G33" s="1611"/>
      <c r="H33" s="1611"/>
      <c r="I33" s="1611"/>
      <c r="J33" s="1611"/>
      <c r="K33" s="1611"/>
      <c r="L33" s="1611"/>
      <c r="M33" s="1611"/>
      <c r="N33" s="1611"/>
      <c r="O33" s="1611"/>
      <c r="P33" s="63"/>
      <c r="Q33" s="66"/>
      <c r="R33" s="66"/>
      <c r="S33" s="66"/>
      <c r="T33" s="66"/>
      <c r="U33" s="66"/>
      <c r="V33" s="66"/>
    </row>
    <row r="34" spans="1:22" x14ac:dyDescent="0.25">
      <c r="A34" s="727"/>
      <c r="B34" s="1611"/>
      <c r="C34" s="1611"/>
      <c r="D34" s="1611"/>
      <c r="E34" s="1611"/>
      <c r="F34" s="1611"/>
      <c r="G34" s="1611"/>
      <c r="H34" s="1611"/>
      <c r="I34" s="1611"/>
      <c r="J34" s="1611"/>
      <c r="K34" s="1611"/>
      <c r="L34" s="1611"/>
      <c r="M34" s="1611"/>
      <c r="N34" s="1611"/>
      <c r="O34" s="1611"/>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280</v>
      </c>
      <c r="B36" s="1611" t="s">
        <v>680</v>
      </c>
      <c r="C36" s="1611"/>
      <c r="D36" s="1611"/>
      <c r="E36" s="1611"/>
      <c r="F36" s="1611"/>
      <c r="G36" s="1611"/>
      <c r="H36" s="1611"/>
      <c r="I36" s="1611"/>
      <c r="J36" s="1611"/>
      <c r="K36" s="1611"/>
      <c r="L36" s="1611"/>
      <c r="M36" s="1611"/>
      <c r="N36" s="1611"/>
      <c r="O36" s="1611"/>
      <c r="P36" s="63"/>
      <c r="Q36" s="66"/>
      <c r="R36" s="66"/>
      <c r="S36" s="66"/>
      <c r="T36" s="66"/>
      <c r="U36" s="66"/>
      <c r="V36" s="66"/>
    </row>
    <row r="37" spans="1:22" x14ac:dyDescent="0.25">
      <c r="A37" s="65"/>
      <c r="B37" s="1611"/>
      <c r="C37" s="1611"/>
      <c r="D37" s="1611"/>
      <c r="E37" s="1611"/>
      <c r="F37" s="1611"/>
      <c r="G37" s="1611"/>
      <c r="H37" s="1611"/>
      <c r="I37" s="1611"/>
      <c r="J37" s="1611"/>
      <c r="K37" s="1611"/>
      <c r="L37" s="1611"/>
      <c r="M37" s="1611"/>
      <c r="N37" s="1611"/>
      <c r="O37" s="1611"/>
      <c r="P37" s="63"/>
      <c r="Q37" s="66"/>
      <c r="R37" s="66"/>
      <c r="S37" s="66"/>
      <c r="T37" s="66"/>
      <c r="U37" s="66"/>
      <c r="V37" s="66"/>
    </row>
    <row r="38" spans="1:22" x14ac:dyDescent="0.25">
      <c r="A38" s="65"/>
      <c r="B38" s="1611"/>
      <c r="C38" s="1611"/>
      <c r="D38" s="1611"/>
      <c r="E38" s="1611"/>
      <c r="F38" s="1611"/>
      <c r="G38" s="1611"/>
      <c r="H38" s="1611"/>
      <c r="I38" s="1611"/>
      <c r="J38" s="1611"/>
      <c r="K38" s="1611"/>
      <c r="L38" s="1611"/>
      <c r="M38" s="1611"/>
      <c r="N38" s="1611"/>
      <c r="O38" s="1611"/>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7"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7"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7"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7" t="s">
        <v>675</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285</v>
      </c>
      <c r="D44" s="697" t="s">
        <v>287</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286</v>
      </c>
      <c r="D45" s="697" t="s">
        <v>1513</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7" t="s">
        <v>820</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7"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7" t="s">
        <v>802</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7" t="s">
        <v>801</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7"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286</v>
      </c>
      <c r="D52" s="1199" t="s">
        <v>1475</v>
      </c>
      <c r="H52" s="63"/>
      <c r="I52" s="63"/>
      <c r="J52" s="63"/>
      <c r="K52" s="63"/>
      <c r="L52" s="63"/>
      <c r="M52" s="63"/>
      <c r="N52" s="63"/>
      <c r="O52" s="63"/>
      <c r="P52" s="63"/>
      <c r="Q52" s="66"/>
      <c r="R52" s="66"/>
      <c r="S52" s="66"/>
      <c r="T52" s="66"/>
      <c r="U52" s="66"/>
      <c r="V52" s="66"/>
    </row>
    <row r="53" spans="1:22" x14ac:dyDescent="0.25">
      <c r="A53" s="63"/>
      <c r="B53" s="63"/>
      <c r="C53" s="64" t="s">
        <v>289</v>
      </c>
      <c r="D53" s="697" t="s">
        <v>803</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1474</v>
      </c>
      <c r="D54" s="697" t="s">
        <v>804</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290</v>
      </c>
      <c r="B56" s="1611" t="s">
        <v>1479</v>
      </c>
      <c r="C56" s="1611"/>
      <c r="D56" s="1611"/>
      <c r="E56" s="1611"/>
      <c r="F56" s="1611"/>
      <c r="G56" s="1611"/>
      <c r="H56" s="1611"/>
      <c r="I56" s="1611"/>
      <c r="J56" s="1611"/>
      <c r="K56" s="1611"/>
      <c r="L56" s="1611"/>
      <c r="M56" s="1611"/>
      <c r="N56" s="1611"/>
      <c r="O56" s="1611"/>
      <c r="P56" s="63"/>
      <c r="Q56" s="66"/>
      <c r="R56" s="66"/>
      <c r="S56" s="66"/>
      <c r="T56" s="66"/>
      <c r="U56" s="66"/>
      <c r="V56" s="66"/>
    </row>
    <row r="57" spans="1:22" x14ac:dyDescent="0.25">
      <c r="A57" s="697"/>
      <c r="B57" s="1611"/>
      <c r="C57" s="1611"/>
      <c r="D57" s="1611"/>
      <c r="E57" s="1611"/>
      <c r="F57" s="1611"/>
      <c r="G57" s="1611"/>
      <c r="H57" s="1611"/>
      <c r="I57" s="1611"/>
      <c r="J57" s="1611"/>
      <c r="K57" s="1611"/>
      <c r="L57" s="1611"/>
      <c r="M57" s="1611"/>
      <c r="N57" s="1611"/>
      <c r="O57" s="1611"/>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291</v>
      </c>
      <c r="B59" s="697"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611" t="s">
        <v>722</v>
      </c>
      <c r="C60" s="1611"/>
      <c r="D60" s="1611"/>
      <c r="E60" s="1611"/>
      <c r="F60" s="1611"/>
      <c r="G60" s="1611"/>
      <c r="H60" s="1611"/>
      <c r="I60" s="1611"/>
      <c r="J60" s="1611"/>
      <c r="K60" s="1611"/>
      <c r="L60" s="1611"/>
      <c r="M60" s="1611"/>
      <c r="N60" s="1611"/>
      <c r="O60" s="1611"/>
      <c r="P60" s="63"/>
      <c r="Q60" s="66"/>
      <c r="R60" s="66"/>
      <c r="S60" s="66"/>
      <c r="T60" s="66"/>
      <c r="U60" s="66"/>
      <c r="V60" s="66"/>
    </row>
    <row r="61" spans="1:22" x14ac:dyDescent="0.25">
      <c r="A61" s="731"/>
      <c r="B61" s="1611"/>
      <c r="C61" s="1611"/>
      <c r="D61" s="1611"/>
      <c r="E61" s="1611"/>
      <c r="F61" s="1611"/>
      <c r="G61" s="1611"/>
      <c r="H61" s="1611"/>
      <c r="I61" s="1611"/>
      <c r="J61" s="1611"/>
      <c r="K61" s="1611"/>
      <c r="L61" s="1611"/>
      <c r="M61" s="1611"/>
      <c r="N61" s="1611"/>
      <c r="O61" s="1611"/>
      <c r="P61" s="63"/>
      <c r="Q61" s="66"/>
      <c r="R61" s="66"/>
      <c r="S61" s="66"/>
      <c r="T61" s="66"/>
      <c r="U61" s="66"/>
      <c r="V61" s="66"/>
    </row>
    <row r="62" spans="1:22" x14ac:dyDescent="0.25">
      <c r="A62" s="731"/>
      <c r="B62" s="1611"/>
      <c r="C62" s="1611"/>
      <c r="D62" s="1611"/>
      <c r="E62" s="1611"/>
      <c r="F62" s="1611"/>
      <c r="G62" s="1611"/>
      <c r="H62" s="1611"/>
      <c r="I62" s="1611"/>
      <c r="J62" s="1611"/>
      <c r="K62" s="1611"/>
      <c r="L62" s="1611"/>
      <c r="M62" s="1611"/>
      <c r="N62" s="1611"/>
      <c r="O62" s="1611"/>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294</v>
      </c>
      <c r="B64" s="697"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611" t="s">
        <v>273</v>
      </c>
      <c r="C65" s="1611"/>
      <c r="D65" s="1611"/>
      <c r="E65" s="1611"/>
      <c r="F65" s="1611"/>
      <c r="G65" s="1611"/>
      <c r="H65" s="1611"/>
      <c r="I65" s="1611"/>
      <c r="J65" s="1611"/>
      <c r="K65" s="1611"/>
      <c r="L65" s="1611"/>
      <c r="M65" s="1611"/>
      <c r="N65" s="1611"/>
      <c r="O65" s="1611"/>
      <c r="P65" s="63"/>
      <c r="Q65" s="66"/>
      <c r="R65" s="66"/>
      <c r="S65" s="66"/>
      <c r="T65" s="66"/>
      <c r="U65" s="66"/>
      <c r="V65" s="66"/>
    </row>
    <row r="66" spans="1:22" x14ac:dyDescent="0.25">
      <c r="A66" s="63"/>
      <c r="B66" s="1611"/>
      <c r="C66" s="1611"/>
      <c r="D66" s="1611"/>
      <c r="E66" s="1611"/>
      <c r="F66" s="1611"/>
      <c r="G66" s="1611"/>
      <c r="H66" s="1611"/>
      <c r="I66" s="1611"/>
      <c r="J66" s="1611"/>
      <c r="K66" s="1611"/>
      <c r="L66" s="1611"/>
      <c r="M66" s="1611"/>
      <c r="N66" s="1611"/>
      <c r="O66" s="1611"/>
      <c r="P66" s="63"/>
      <c r="Q66" s="66"/>
      <c r="R66" s="66"/>
      <c r="S66" s="66"/>
      <c r="T66" s="66"/>
      <c r="U66" s="66"/>
      <c r="V66" s="66"/>
    </row>
    <row r="67" spans="1:22" x14ac:dyDescent="0.25">
      <c r="A67" s="63"/>
      <c r="B67" s="1611"/>
      <c r="C67" s="1611"/>
      <c r="D67" s="1611"/>
      <c r="E67" s="1611"/>
      <c r="F67" s="1611"/>
      <c r="G67" s="1611"/>
      <c r="H67" s="1611"/>
      <c r="I67" s="1611"/>
      <c r="J67" s="1611"/>
      <c r="K67" s="1611"/>
      <c r="L67" s="1611"/>
      <c r="M67" s="1611"/>
      <c r="N67" s="1611"/>
      <c r="O67" s="1611"/>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281</v>
      </c>
      <c r="C69" s="1611" t="s">
        <v>681</v>
      </c>
      <c r="D69" s="1611"/>
      <c r="E69" s="1611"/>
      <c r="F69" s="1611"/>
      <c r="G69" s="1611"/>
      <c r="H69" s="1611"/>
      <c r="I69" s="1611"/>
      <c r="J69" s="1611"/>
      <c r="K69" s="1611"/>
      <c r="L69" s="1611"/>
      <c r="M69" s="1611"/>
      <c r="N69" s="1611"/>
      <c r="O69" s="1611"/>
      <c r="P69" s="63"/>
      <c r="Q69" s="66"/>
      <c r="R69" s="66"/>
      <c r="S69" s="66"/>
      <c r="T69" s="66"/>
      <c r="U69" s="66"/>
      <c r="V69" s="66"/>
    </row>
    <row r="70" spans="1:22" x14ac:dyDescent="0.25">
      <c r="A70" s="63"/>
      <c r="B70" s="64"/>
      <c r="C70" s="1611"/>
      <c r="D70" s="1611"/>
      <c r="E70" s="1611"/>
      <c r="F70" s="1611"/>
      <c r="G70" s="1611"/>
      <c r="H70" s="1611"/>
      <c r="I70" s="1611"/>
      <c r="J70" s="1611"/>
      <c r="K70" s="1611"/>
      <c r="L70" s="1611"/>
      <c r="M70" s="1611"/>
      <c r="N70" s="1611"/>
      <c r="O70" s="1611"/>
      <c r="P70" s="63"/>
      <c r="Q70" s="66"/>
      <c r="R70" s="66"/>
      <c r="S70" s="66"/>
      <c r="T70" s="66"/>
      <c r="U70" s="66"/>
      <c r="V70" s="66"/>
    </row>
    <row r="71" spans="1:22" x14ac:dyDescent="0.25">
      <c r="A71" s="63"/>
      <c r="B71" s="73" t="s">
        <v>296</v>
      </c>
      <c r="C71" s="1615" t="s">
        <v>682</v>
      </c>
      <c r="D71" s="1615"/>
      <c r="E71" s="1615"/>
      <c r="F71" s="1615"/>
      <c r="G71" s="1615"/>
      <c r="H71" s="1615"/>
      <c r="I71" s="1615"/>
      <c r="J71" s="1615"/>
      <c r="K71" s="1615"/>
      <c r="L71" s="1615"/>
      <c r="M71" s="1615"/>
      <c r="N71" s="1615"/>
      <c r="O71" s="1615"/>
      <c r="P71" s="63"/>
      <c r="Q71" s="66"/>
      <c r="R71" s="66"/>
      <c r="S71" s="66"/>
      <c r="T71" s="66"/>
      <c r="U71" s="66"/>
      <c r="V71" s="66"/>
    </row>
    <row r="72" spans="1:22" x14ac:dyDescent="0.25">
      <c r="A72" s="63"/>
      <c r="B72" s="64" t="s">
        <v>297</v>
      </c>
      <c r="C72" s="1615" t="s">
        <v>295</v>
      </c>
      <c r="D72" s="1615"/>
      <c r="E72" s="1615"/>
      <c r="F72" s="1615"/>
      <c r="G72" s="1615"/>
      <c r="H72" s="1615"/>
      <c r="I72" s="1615"/>
      <c r="J72" s="1615"/>
      <c r="K72" s="1615"/>
      <c r="L72" s="1615"/>
      <c r="M72" s="1615"/>
      <c r="N72" s="1615"/>
      <c r="O72" s="1615"/>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611" t="s">
        <v>298</v>
      </c>
      <c r="D75" s="1611"/>
      <c r="E75" s="1611"/>
      <c r="F75" s="1611"/>
      <c r="G75" s="1611"/>
      <c r="H75" s="1611"/>
      <c r="I75" s="1611"/>
      <c r="J75" s="1611"/>
      <c r="K75" s="1611"/>
      <c r="L75" s="1611"/>
      <c r="M75" s="1611"/>
      <c r="N75" s="1611"/>
      <c r="O75" s="1611"/>
      <c r="P75" s="63"/>
      <c r="Q75" s="66"/>
      <c r="R75" s="66"/>
      <c r="S75" s="66"/>
      <c r="T75" s="66"/>
      <c r="U75" s="66"/>
      <c r="V75" s="66"/>
    </row>
    <row r="76" spans="1:22" x14ac:dyDescent="0.25">
      <c r="A76" s="731"/>
      <c r="B76" s="65"/>
      <c r="C76" s="1611"/>
      <c r="D76" s="1611"/>
      <c r="E76" s="1611"/>
      <c r="F76" s="1611"/>
      <c r="G76" s="1611"/>
      <c r="H76" s="1611"/>
      <c r="I76" s="1611"/>
      <c r="J76" s="1611"/>
      <c r="K76" s="1611"/>
      <c r="L76" s="1611"/>
      <c r="M76" s="1611"/>
      <c r="N76" s="1611"/>
      <c r="O76" s="1611"/>
      <c r="P76" s="63"/>
      <c r="Q76" s="66"/>
      <c r="R76" s="66"/>
      <c r="S76" s="66"/>
      <c r="T76" s="66"/>
      <c r="U76" s="66"/>
      <c r="V76" s="66"/>
    </row>
    <row r="77" spans="1:22" x14ac:dyDescent="0.25">
      <c r="A77" s="731"/>
      <c r="B77" s="65"/>
      <c r="C77" s="1611"/>
      <c r="D77" s="1611"/>
      <c r="E77" s="1611"/>
      <c r="F77" s="1611"/>
      <c r="G77" s="1611"/>
      <c r="H77" s="1611"/>
      <c r="I77" s="1611"/>
      <c r="J77" s="1611"/>
      <c r="K77" s="1611"/>
      <c r="L77" s="1611"/>
      <c r="M77" s="1611"/>
      <c r="N77" s="1611"/>
      <c r="O77" s="1611"/>
      <c r="P77" s="63"/>
      <c r="Q77" s="66"/>
      <c r="R77" s="66"/>
      <c r="S77" s="66"/>
      <c r="T77" s="66"/>
      <c r="U77" s="66"/>
      <c r="V77" s="66"/>
    </row>
    <row r="78" spans="1:22" x14ac:dyDescent="0.25">
      <c r="A78" s="63"/>
      <c r="B78" s="65" t="s">
        <v>299</v>
      </c>
      <c r="C78" s="1615" t="s">
        <v>683</v>
      </c>
      <c r="D78" s="1615"/>
      <c r="E78" s="1615"/>
      <c r="F78" s="1615"/>
      <c r="G78" s="1615"/>
      <c r="H78" s="1615"/>
      <c r="I78" s="1615"/>
      <c r="J78" s="1615"/>
      <c r="K78" s="1615"/>
      <c r="L78" s="1615"/>
      <c r="M78" s="1615"/>
      <c r="N78" s="1615"/>
      <c r="O78" s="1615"/>
      <c r="P78" s="63"/>
      <c r="Q78" s="66"/>
      <c r="R78" s="66"/>
      <c r="S78" s="66"/>
      <c r="T78" s="66"/>
      <c r="U78" s="66"/>
      <c r="V78" s="66"/>
    </row>
    <row r="79" spans="1:22" x14ac:dyDescent="0.25">
      <c r="A79" s="731"/>
      <c r="B79" s="65" t="s">
        <v>299</v>
      </c>
      <c r="C79" s="1615" t="s">
        <v>300</v>
      </c>
      <c r="D79" s="1615"/>
      <c r="E79" s="1615"/>
      <c r="F79" s="1615"/>
      <c r="G79" s="1615"/>
      <c r="H79" s="1615"/>
      <c r="I79" s="1615"/>
      <c r="J79" s="1615"/>
      <c r="K79" s="1615"/>
      <c r="L79" s="1615"/>
      <c r="M79" s="1615"/>
      <c r="N79" s="1615"/>
      <c r="O79" s="1615"/>
      <c r="P79" s="63"/>
      <c r="Q79" s="66"/>
      <c r="R79" s="66"/>
      <c r="S79" s="66"/>
      <c r="T79" s="66"/>
      <c r="U79" s="66"/>
      <c r="V79" s="66"/>
    </row>
    <row r="80" spans="1:22" ht="15" customHeight="1" x14ac:dyDescent="0.25">
      <c r="A80" s="63"/>
      <c r="B80" s="65" t="s">
        <v>299</v>
      </c>
      <c r="C80" s="1614" t="s">
        <v>988</v>
      </c>
      <c r="D80" s="1614"/>
      <c r="E80" s="1614"/>
      <c r="F80" s="1614"/>
      <c r="G80" s="1614"/>
      <c r="H80" s="1614"/>
      <c r="I80" s="1614"/>
      <c r="J80" s="1614"/>
      <c r="K80" s="1614"/>
      <c r="L80" s="1614"/>
      <c r="M80" s="1614"/>
      <c r="N80" s="1614"/>
      <c r="O80" s="1614"/>
      <c r="P80" s="63"/>
      <c r="Q80" s="66"/>
      <c r="R80" s="66"/>
      <c r="S80" s="66"/>
      <c r="T80" s="66"/>
      <c r="U80" s="66"/>
      <c r="V80" s="66"/>
    </row>
    <row r="81" spans="1:22" x14ac:dyDescent="0.25">
      <c r="A81" s="674"/>
      <c r="B81" s="63"/>
      <c r="C81" s="1614"/>
      <c r="D81" s="1614"/>
      <c r="E81" s="1614"/>
      <c r="F81" s="1614"/>
      <c r="G81" s="1614"/>
      <c r="H81" s="1614"/>
      <c r="I81" s="1614"/>
      <c r="J81" s="1614"/>
      <c r="K81" s="1614"/>
      <c r="L81" s="1614"/>
      <c r="M81" s="1614"/>
      <c r="N81" s="1614"/>
      <c r="O81" s="1614"/>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362</v>
      </c>
      <c r="B83" s="63" t="s">
        <v>1059</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847</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887</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888</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848</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883</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849</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884</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885</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886</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850</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363</v>
      </c>
      <c r="B96" s="63" t="s">
        <v>987</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1400</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1405</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7" t="s">
        <v>364</v>
      </c>
      <c r="B100" s="1478" t="s">
        <v>1759</v>
      </c>
      <c r="C100" s="1478"/>
      <c r="D100" s="1478"/>
      <c r="E100" s="1478"/>
      <c r="F100" s="1478"/>
      <c r="G100" s="1478"/>
      <c r="H100" s="1478"/>
      <c r="I100" s="1478"/>
      <c r="J100" s="1478"/>
      <c r="K100" s="1478"/>
      <c r="L100" s="1478"/>
      <c r="M100" s="1478"/>
      <c r="N100" s="1478"/>
      <c r="O100" s="1478"/>
      <c r="P100" s="63"/>
      <c r="Q100" s="66"/>
      <c r="R100" s="66"/>
      <c r="S100" s="66"/>
      <c r="T100" s="66"/>
      <c r="U100" s="66"/>
      <c r="V100" s="66"/>
    </row>
    <row r="101" spans="1:22" x14ac:dyDescent="0.25">
      <c r="A101" s="1478"/>
      <c r="B101" s="1478" t="s">
        <v>1735</v>
      </c>
      <c r="C101" s="1478"/>
      <c r="D101" s="1478"/>
      <c r="E101" s="1478"/>
      <c r="F101" s="1478"/>
      <c r="G101" s="1478"/>
      <c r="H101" s="1478"/>
      <c r="I101" s="1478"/>
      <c r="J101" s="1478"/>
      <c r="K101" s="1478"/>
      <c r="L101" s="1478"/>
      <c r="M101" s="1478"/>
      <c r="N101" s="1478"/>
      <c r="O101" s="1478"/>
      <c r="P101" s="63"/>
      <c r="Q101" s="66"/>
      <c r="R101" s="66"/>
      <c r="S101" s="66"/>
      <c r="T101" s="66"/>
      <c r="U101" s="66"/>
      <c r="V101" s="66"/>
    </row>
    <row r="102" spans="1:22" x14ac:dyDescent="0.25">
      <c r="A102" s="1478"/>
      <c r="B102" s="1478" t="s">
        <v>1760</v>
      </c>
      <c r="C102" s="1478"/>
      <c r="D102" s="1478"/>
      <c r="E102" s="1478"/>
      <c r="F102" s="1478"/>
      <c r="G102" s="1478"/>
      <c r="H102" s="1478"/>
      <c r="I102" s="1478"/>
      <c r="J102" s="1478"/>
      <c r="K102" s="1478"/>
      <c r="L102" s="1478"/>
      <c r="M102" s="1478"/>
      <c r="N102" s="1478"/>
      <c r="O102" s="1478"/>
      <c r="P102" s="63"/>
      <c r="Q102" s="66"/>
      <c r="R102" s="66"/>
      <c r="S102" s="66"/>
      <c r="T102" s="66"/>
      <c r="U102" s="66"/>
      <c r="V102" s="66"/>
    </row>
    <row r="103" spans="1:22" x14ac:dyDescent="0.25">
      <c r="A103" s="1478"/>
      <c r="B103" s="1479" t="s">
        <v>299</v>
      </c>
      <c r="C103" s="1480" t="s">
        <v>1757</v>
      </c>
      <c r="D103" s="1478"/>
      <c r="E103" s="1478"/>
      <c r="F103" s="1478"/>
      <c r="G103" s="1478"/>
      <c r="H103" s="1478"/>
      <c r="I103" s="1478"/>
      <c r="J103" s="1478"/>
      <c r="K103" s="1478"/>
      <c r="L103" s="1478"/>
      <c r="M103" s="1478"/>
      <c r="N103" s="1478"/>
      <c r="O103" s="1478"/>
      <c r="P103" s="63"/>
      <c r="Q103" s="66"/>
      <c r="R103" s="66"/>
      <c r="S103" s="66"/>
      <c r="T103" s="66"/>
      <c r="U103" s="66"/>
      <c r="V103" s="66"/>
    </row>
    <row r="104" spans="1:22" x14ac:dyDescent="0.25">
      <c r="A104" s="1478"/>
      <c r="B104" s="1479"/>
      <c r="C104" s="1478" t="s">
        <v>1736</v>
      </c>
      <c r="D104" s="1478"/>
      <c r="E104" s="1478"/>
      <c r="F104" s="1478"/>
      <c r="G104" s="1478"/>
      <c r="H104" s="1478"/>
      <c r="I104" s="1478"/>
      <c r="J104" s="1478"/>
      <c r="K104" s="1478"/>
      <c r="L104" s="1478"/>
      <c r="M104" s="1478"/>
      <c r="N104" s="1478"/>
      <c r="O104" s="1478"/>
      <c r="P104" s="63"/>
      <c r="Q104" s="66"/>
      <c r="R104" s="66"/>
      <c r="S104" s="66"/>
      <c r="T104" s="66"/>
      <c r="U104" s="66"/>
      <c r="V104" s="66"/>
    </row>
    <row r="105" spans="1:22" x14ac:dyDescent="0.25">
      <c r="A105" s="1478"/>
      <c r="B105" s="1479" t="s">
        <v>299</v>
      </c>
      <c r="C105" s="1612" t="s">
        <v>1758</v>
      </c>
      <c r="D105" s="1612"/>
      <c r="E105" s="1612"/>
      <c r="F105" s="1612"/>
      <c r="G105" s="1612"/>
      <c r="H105" s="1612"/>
      <c r="I105" s="1612"/>
      <c r="J105" s="1612"/>
      <c r="K105" s="1612"/>
      <c r="L105" s="1612"/>
      <c r="M105" s="1612"/>
      <c r="N105" s="1612"/>
      <c r="O105" s="1612"/>
      <c r="P105" s="63"/>
      <c r="Q105" s="66"/>
      <c r="R105" s="66"/>
      <c r="S105" s="66"/>
      <c r="T105" s="66"/>
      <c r="U105" s="66"/>
      <c r="V105" s="66"/>
    </row>
    <row r="106" spans="1:22" x14ac:dyDescent="0.25">
      <c r="A106" s="1478"/>
      <c r="B106" s="1478"/>
      <c r="C106" s="1612"/>
      <c r="D106" s="1612"/>
      <c r="E106" s="1612"/>
      <c r="F106" s="1612"/>
      <c r="G106" s="1612"/>
      <c r="H106" s="1612"/>
      <c r="I106" s="1612"/>
      <c r="J106" s="1612"/>
      <c r="K106" s="1612"/>
      <c r="L106" s="1612"/>
      <c r="M106" s="1612"/>
      <c r="N106" s="1612"/>
      <c r="O106" s="1612"/>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1407</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sheetProtection algorithmName="SHA-512" hashValue="2RNilW/V74YiJOjuF/ybLSEJwg/rPp9MFQuZZWx+1hzKRrdaMrlGCuCnUTwoCjPafOyVRQ779Jx6vMbKCcB1fQ==" saltValue="9o/rYZzxM+9Bs0lBHE7FPQ==" spinCount="100000" sheet="1" objects="1" scenarios="1"/>
  <mergeCells count="17">
    <mergeCell ref="C105:O106"/>
    <mergeCell ref="A15:O18"/>
    <mergeCell ref="B25:O26"/>
    <mergeCell ref="B28:O29"/>
    <mergeCell ref="B31:O34"/>
    <mergeCell ref="C69:O70"/>
    <mergeCell ref="C80:O81"/>
    <mergeCell ref="C71:O71"/>
    <mergeCell ref="C72:O72"/>
    <mergeCell ref="C75:O77"/>
    <mergeCell ref="C78:O78"/>
    <mergeCell ref="C79:O79"/>
    <mergeCell ref="A8:O12"/>
    <mergeCell ref="B36:O38"/>
    <mergeCell ref="B56:O57"/>
    <mergeCell ref="B60:O62"/>
    <mergeCell ref="B65:O67"/>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4" t="s">
        <v>569</v>
      </c>
      <c r="C4" s="495" t="s">
        <v>571</v>
      </c>
    </row>
    <row r="5" spans="1:3" x14ac:dyDescent="0.25">
      <c r="A5" s="485" t="s">
        <v>510</v>
      </c>
      <c r="B5" s="36" t="s">
        <v>654</v>
      </c>
      <c r="C5" s="487" t="s">
        <v>815</v>
      </c>
    </row>
    <row r="6" spans="1:3" ht="24.75" x14ac:dyDescent="0.25">
      <c r="A6" s="99" t="s">
        <v>510</v>
      </c>
      <c r="B6" s="16" t="s">
        <v>506</v>
      </c>
      <c r="C6" s="8" t="s">
        <v>816</v>
      </c>
    </row>
    <row r="7" spans="1:3" x14ac:dyDescent="0.25">
      <c r="A7" s="99" t="s">
        <v>510</v>
      </c>
      <c r="B7" s="16" t="s">
        <v>570</v>
      </c>
      <c r="C7" s="8" t="s">
        <v>572</v>
      </c>
    </row>
    <row r="8" spans="1:3" x14ac:dyDescent="0.25">
      <c r="A8" s="99" t="s">
        <v>510</v>
      </c>
      <c r="B8" s="16" t="s">
        <v>554</v>
      </c>
      <c r="C8" s="486" t="s">
        <v>817</v>
      </c>
    </row>
    <row r="9" spans="1:3" x14ac:dyDescent="0.25">
      <c r="A9" s="12" t="s">
        <v>510</v>
      </c>
      <c r="B9" s="17" t="s">
        <v>511</v>
      </c>
      <c r="C9" s="493" t="s">
        <v>573</v>
      </c>
    </row>
    <row r="10" spans="1:3" x14ac:dyDescent="0.25">
      <c r="A10" s="485" t="s">
        <v>421</v>
      </c>
      <c r="B10" s="36" t="s">
        <v>513</v>
      </c>
      <c r="C10" s="487" t="s">
        <v>575</v>
      </c>
    </row>
    <row r="11" spans="1:3" x14ac:dyDescent="0.25">
      <c r="A11" s="99" t="s">
        <v>421</v>
      </c>
      <c r="B11" s="16" t="s">
        <v>588</v>
      </c>
      <c r="C11" s="486" t="s">
        <v>637</v>
      </c>
    </row>
    <row r="12" spans="1:3" x14ac:dyDescent="0.25">
      <c r="A12" s="99" t="s">
        <v>421</v>
      </c>
      <c r="B12" s="16" t="s">
        <v>589</v>
      </c>
      <c r="C12" s="486" t="s">
        <v>576</v>
      </c>
    </row>
    <row r="13" spans="1:3" x14ac:dyDescent="0.25">
      <c r="A13" s="99" t="s">
        <v>421</v>
      </c>
      <c r="B13" s="16" t="s">
        <v>590</v>
      </c>
      <c r="C13" s="486" t="s">
        <v>577</v>
      </c>
    </row>
    <row r="14" spans="1:3" x14ac:dyDescent="0.25">
      <c r="A14" s="99" t="s">
        <v>421</v>
      </c>
      <c r="B14" s="16" t="s">
        <v>591</v>
      </c>
      <c r="C14" s="486" t="s">
        <v>578</v>
      </c>
    </row>
    <row r="15" spans="1:3" x14ac:dyDescent="0.25">
      <c r="A15" s="99" t="s">
        <v>421</v>
      </c>
      <c r="B15" s="16" t="s">
        <v>592</v>
      </c>
      <c r="C15" s="486" t="s">
        <v>579</v>
      </c>
    </row>
    <row r="16" spans="1:3" x14ac:dyDescent="0.25">
      <c r="A16" s="99" t="s">
        <v>421</v>
      </c>
      <c r="B16" s="16" t="s">
        <v>593</v>
      </c>
      <c r="C16" s="486" t="s">
        <v>580</v>
      </c>
    </row>
    <row r="17" spans="1:3" x14ac:dyDescent="0.25">
      <c r="A17" s="99" t="s">
        <v>421</v>
      </c>
      <c r="B17" s="16" t="s">
        <v>594</v>
      </c>
      <c r="C17" s="486" t="s">
        <v>581</v>
      </c>
    </row>
    <row r="18" spans="1:3" x14ac:dyDescent="0.25">
      <c r="A18" s="99" t="s">
        <v>421</v>
      </c>
      <c r="B18" s="16" t="s">
        <v>595</v>
      </c>
      <c r="C18" s="486" t="s">
        <v>582</v>
      </c>
    </row>
    <row r="19" spans="1:3" x14ac:dyDescent="0.25">
      <c r="A19" s="99" t="s">
        <v>421</v>
      </c>
      <c r="B19" s="16" t="s">
        <v>596</v>
      </c>
      <c r="C19" s="486" t="s">
        <v>583</v>
      </c>
    </row>
    <row r="20" spans="1:3" x14ac:dyDescent="0.25">
      <c r="A20" s="99" t="s">
        <v>421</v>
      </c>
      <c r="B20" s="16" t="s">
        <v>597</v>
      </c>
      <c r="C20" s="486" t="s">
        <v>584</v>
      </c>
    </row>
    <row r="21" spans="1:3" x14ac:dyDescent="0.25">
      <c r="A21" s="99" t="s">
        <v>421</v>
      </c>
      <c r="B21" s="16" t="s">
        <v>598</v>
      </c>
      <c r="C21" s="486" t="s">
        <v>585</v>
      </c>
    </row>
    <row r="22" spans="1:3" x14ac:dyDescent="0.25">
      <c r="A22" s="99" t="s">
        <v>421</v>
      </c>
      <c r="B22" s="16" t="s">
        <v>599</v>
      </c>
      <c r="C22" s="486" t="s">
        <v>586</v>
      </c>
    </row>
    <row r="23" spans="1:3" x14ac:dyDescent="0.25">
      <c r="A23" s="99" t="s">
        <v>421</v>
      </c>
      <c r="B23" s="16" t="s">
        <v>587</v>
      </c>
      <c r="C23" s="486" t="s">
        <v>1022</v>
      </c>
    </row>
    <row r="24" spans="1:3" x14ac:dyDescent="0.25">
      <c r="A24" s="99" t="s">
        <v>421</v>
      </c>
      <c r="B24" s="16" t="s">
        <v>999</v>
      </c>
      <c r="C24" s="486" t="s">
        <v>1020</v>
      </c>
    </row>
    <row r="25" spans="1:3" x14ac:dyDescent="0.25">
      <c r="A25" s="99" t="s">
        <v>421</v>
      </c>
      <c r="B25" s="16" t="s">
        <v>601</v>
      </c>
      <c r="C25" s="486" t="s">
        <v>600</v>
      </c>
    </row>
    <row r="26" spans="1:3" x14ac:dyDescent="0.25">
      <c r="A26" s="99" t="s">
        <v>421</v>
      </c>
      <c r="B26" s="16" t="s">
        <v>851</v>
      </c>
      <c r="C26" s="486" t="s">
        <v>853</v>
      </c>
    </row>
    <row r="27" spans="1:3" x14ac:dyDescent="0.25">
      <c r="A27" s="485" t="s">
        <v>438</v>
      </c>
      <c r="B27" s="36" t="s">
        <v>552</v>
      </c>
      <c r="C27" s="487" t="s">
        <v>602</v>
      </c>
    </row>
    <row r="28" spans="1:3" x14ac:dyDescent="0.25">
      <c r="A28" s="99" t="s">
        <v>438</v>
      </c>
      <c r="B28" s="16" t="s">
        <v>625</v>
      </c>
      <c r="C28" s="486" t="s">
        <v>638</v>
      </c>
    </row>
    <row r="29" spans="1:3" x14ac:dyDescent="0.25">
      <c r="A29" s="99" t="s">
        <v>438</v>
      </c>
      <c r="B29" s="16" t="s">
        <v>603</v>
      </c>
      <c r="C29" s="486" t="s">
        <v>604</v>
      </c>
    </row>
    <row r="30" spans="1:3" x14ac:dyDescent="0.25">
      <c r="A30" s="99" t="s">
        <v>438</v>
      </c>
      <c r="B30" s="16" t="s">
        <v>605</v>
      </c>
      <c r="C30" s="486" t="s">
        <v>606</v>
      </c>
    </row>
    <row r="31" spans="1:3" x14ac:dyDescent="0.25">
      <c r="A31" s="99" t="s">
        <v>438</v>
      </c>
      <c r="B31" s="16" t="s">
        <v>607</v>
      </c>
      <c r="C31" s="486" t="s">
        <v>608</v>
      </c>
    </row>
    <row r="32" spans="1:3" x14ac:dyDescent="0.25">
      <c r="A32" s="99" t="s">
        <v>438</v>
      </c>
      <c r="B32" s="16" t="s">
        <v>609</v>
      </c>
      <c r="C32" s="486" t="s">
        <v>610</v>
      </c>
    </row>
    <row r="33" spans="1:3" x14ac:dyDescent="0.25">
      <c r="A33" s="99" t="s">
        <v>438</v>
      </c>
      <c r="B33" s="16" t="s">
        <v>611</v>
      </c>
      <c r="C33" s="486" t="s">
        <v>612</v>
      </c>
    </row>
    <row r="34" spans="1:3" x14ac:dyDescent="0.25">
      <c r="A34" s="99" t="s">
        <v>438</v>
      </c>
      <c r="B34" s="16" t="s">
        <v>613</v>
      </c>
      <c r="C34" s="486" t="s">
        <v>614</v>
      </c>
    </row>
    <row r="35" spans="1:3" x14ac:dyDescent="0.25">
      <c r="A35" s="99" t="s">
        <v>438</v>
      </c>
      <c r="B35" s="16" t="s">
        <v>615</v>
      </c>
      <c r="C35" s="486" t="s">
        <v>616</v>
      </c>
    </row>
    <row r="36" spans="1:3" x14ac:dyDescent="0.25">
      <c r="A36" s="99" t="s">
        <v>438</v>
      </c>
      <c r="B36" s="16" t="s">
        <v>617</v>
      </c>
      <c r="C36" s="486" t="s">
        <v>618</v>
      </c>
    </row>
    <row r="37" spans="1:3" x14ac:dyDescent="0.25">
      <c r="A37" s="99" t="s">
        <v>438</v>
      </c>
      <c r="B37" s="16" t="s">
        <v>619</v>
      </c>
      <c r="C37" s="486" t="s">
        <v>620</v>
      </c>
    </row>
    <row r="38" spans="1:3" x14ac:dyDescent="0.25">
      <c r="A38" s="99" t="s">
        <v>438</v>
      </c>
      <c r="B38" s="16" t="s">
        <v>621</v>
      </c>
      <c r="C38" s="486" t="s">
        <v>622</v>
      </c>
    </row>
    <row r="39" spans="1:3" x14ac:dyDescent="0.25">
      <c r="A39" s="99" t="s">
        <v>438</v>
      </c>
      <c r="B39" s="16" t="s">
        <v>623</v>
      </c>
      <c r="C39" s="486" t="s">
        <v>624</v>
      </c>
    </row>
    <row r="40" spans="1:3" x14ac:dyDescent="0.25">
      <c r="A40" s="99" t="s">
        <v>438</v>
      </c>
      <c r="B40" s="16" t="s">
        <v>626</v>
      </c>
      <c r="C40" s="486" t="s">
        <v>1021</v>
      </c>
    </row>
    <row r="41" spans="1:3" x14ac:dyDescent="0.25">
      <c r="A41" s="99" t="s">
        <v>438</v>
      </c>
      <c r="B41" s="16" t="s">
        <v>1007</v>
      </c>
      <c r="C41" s="486" t="s">
        <v>1023</v>
      </c>
    </row>
    <row r="42" spans="1:3" x14ac:dyDescent="0.25">
      <c r="A42" s="99" t="s">
        <v>438</v>
      </c>
      <c r="B42" s="16" t="s">
        <v>627</v>
      </c>
      <c r="C42" s="486" t="s">
        <v>628</v>
      </c>
    </row>
    <row r="43" spans="1:3" x14ac:dyDescent="0.25">
      <c r="A43" s="485" t="s">
        <v>629</v>
      </c>
      <c r="B43" s="36" t="s">
        <v>630</v>
      </c>
      <c r="C43" s="487" t="s">
        <v>633</v>
      </c>
    </row>
    <row r="44" spans="1:3" x14ac:dyDescent="0.25">
      <c r="A44" s="99" t="s">
        <v>629</v>
      </c>
      <c r="B44" s="16" t="s">
        <v>537</v>
      </c>
      <c r="C44" s="486" t="s">
        <v>634</v>
      </c>
    </row>
    <row r="45" spans="1:3" x14ac:dyDescent="0.25">
      <c r="A45" s="12" t="s">
        <v>629</v>
      </c>
      <c r="B45" s="17" t="s">
        <v>631</v>
      </c>
      <c r="C45" s="486" t="s">
        <v>635</v>
      </c>
    </row>
    <row r="46" spans="1:3" x14ac:dyDescent="0.25">
      <c r="A46" s="99" t="s">
        <v>629</v>
      </c>
      <c r="B46" s="16" t="s">
        <v>1476</v>
      </c>
      <c r="C46" s="487" t="s">
        <v>1482</v>
      </c>
    </row>
    <row r="47" spans="1:3" x14ac:dyDescent="0.25">
      <c r="A47" s="99" t="s">
        <v>629</v>
      </c>
      <c r="B47" s="16" t="s">
        <v>1478</v>
      </c>
      <c r="C47" s="486" t="s">
        <v>1481</v>
      </c>
    </row>
    <row r="48" spans="1:3" x14ac:dyDescent="0.25">
      <c r="A48" s="13" t="s">
        <v>632</v>
      </c>
      <c r="B48" s="484"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1002</v>
      </c>
    </row>
    <row r="3" spans="1:5" x14ac:dyDescent="0.25">
      <c r="A3" s="107" t="s">
        <v>503</v>
      </c>
      <c r="C3" s="1476" t="s">
        <v>1764</v>
      </c>
      <c r="D3" s="756"/>
    </row>
    <row r="4" spans="1:5" x14ac:dyDescent="0.25">
      <c r="A4" t="s">
        <v>504</v>
      </c>
      <c r="C4" s="957" t="s">
        <v>1752</v>
      </c>
    </row>
    <row r="6" spans="1:5" x14ac:dyDescent="0.25">
      <c r="A6" s="756"/>
      <c r="B6" t="s">
        <v>1001</v>
      </c>
    </row>
    <row r="7" spans="1:5" x14ac:dyDescent="0.25">
      <c r="B7" s="460"/>
      <c r="C7" s="11"/>
    </row>
    <row r="8" spans="1:5" x14ac:dyDescent="0.25">
      <c r="A8" s="496" t="s">
        <v>568</v>
      </c>
      <c r="B8" s="495" t="s">
        <v>521</v>
      </c>
      <c r="C8" s="494" t="s">
        <v>528</v>
      </c>
      <c r="D8" s="496" t="s">
        <v>509</v>
      </c>
      <c r="E8" s="461" t="s">
        <v>505</v>
      </c>
    </row>
    <row r="9" spans="1:5" x14ac:dyDescent="0.25">
      <c r="A9" s="497" t="s">
        <v>540</v>
      </c>
      <c r="B9" s="1311">
        <v>1</v>
      </c>
      <c r="C9" s="1312" t="s">
        <v>551</v>
      </c>
      <c r="D9" s="497" t="s">
        <v>540</v>
      </c>
      <c r="E9" s="486" t="s">
        <v>541</v>
      </c>
    </row>
    <row r="10" spans="1:5" x14ac:dyDescent="0.25">
      <c r="A10" s="1313" t="s">
        <v>510</v>
      </c>
      <c r="B10" s="1314">
        <v>1</v>
      </c>
      <c r="C10" s="1315" t="s">
        <v>551</v>
      </c>
      <c r="D10" s="1313" t="s">
        <v>506</v>
      </c>
      <c r="E10" s="487" t="s">
        <v>507</v>
      </c>
    </row>
    <row r="11" spans="1:5" x14ac:dyDescent="0.25">
      <c r="A11" s="497" t="s">
        <v>510</v>
      </c>
      <c r="B11" s="1311">
        <f>1+B10</f>
        <v>2</v>
      </c>
      <c r="C11" s="1312" t="s">
        <v>551</v>
      </c>
      <c r="D11" s="497" t="s">
        <v>506</v>
      </c>
      <c r="E11" s="486" t="s">
        <v>547</v>
      </c>
    </row>
    <row r="12" spans="1:5" x14ac:dyDescent="0.25">
      <c r="A12" s="497" t="s">
        <v>510</v>
      </c>
      <c r="B12" s="1311">
        <f>1+B11</f>
        <v>3</v>
      </c>
      <c r="C12" s="1312" t="s">
        <v>551</v>
      </c>
      <c r="D12" s="497" t="s">
        <v>511</v>
      </c>
      <c r="E12" s="486" t="s">
        <v>508</v>
      </c>
    </row>
    <row r="13" spans="1:5" x14ac:dyDescent="0.25">
      <c r="A13" s="497" t="s">
        <v>512</v>
      </c>
      <c r="B13" s="1311">
        <f>B12+1</f>
        <v>4</v>
      </c>
      <c r="C13" s="1312" t="s">
        <v>551</v>
      </c>
      <c r="D13" s="497" t="s">
        <v>554</v>
      </c>
      <c r="E13" s="486" t="s">
        <v>545</v>
      </c>
    </row>
    <row r="14" spans="1:5" x14ac:dyDescent="0.25">
      <c r="A14" s="497" t="s">
        <v>510</v>
      </c>
      <c r="B14" s="1311">
        <v>6</v>
      </c>
      <c r="C14" s="1312" t="s">
        <v>653</v>
      </c>
      <c r="D14" s="497" t="s">
        <v>654</v>
      </c>
      <c r="E14" s="8" t="s">
        <v>655</v>
      </c>
    </row>
    <row r="15" spans="1:5" x14ac:dyDescent="0.25">
      <c r="A15" s="497" t="s">
        <v>510</v>
      </c>
      <c r="B15" s="1316">
        <v>7</v>
      </c>
      <c r="C15" s="1312" t="s">
        <v>653</v>
      </c>
      <c r="D15" s="497" t="s">
        <v>570</v>
      </c>
      <c r="E15" s="486" t="s">
        <v>641</v>
      </c>
    </row>
    <row r="16" spans="1:5" x14ac:dyDescent="0.25">
      <c r="A16" s="497" t="s">
        <v>510</v>
      </c>
      <c r="B16" s="1316">
        <v>8</v>
      </c>
      <c r="C16" s="1312" t="s">
        <v>670</v>
      </c>
      <c r="D16" s="497" t="s">
        <v>506</v>
      </c>
      <c r="E16" s="497" t="s">
        <v>677</v>
      </c>
    </row>
    <row r="17" spans="1:5" x14ac:dyDescent="0.25">
      <c r="A17" s="497" t="s">
        <v>510</v>
      </c>
      <c r="B17" s="1311">
        <v>9</v>
      </c>
      <c r="C17" s="1312" t="s">
        <v>713</v>
      </c>
      <c r="D17" s="497" t="s">
        <v>506</v>
      </c>
      <c r="E17" s="497" t="s">
        <v>723</v>
      </c>
    </row>
    <row r="18" spans="1:5" x14ac:dyDescent="0.25">
      <c r="A18" s="497" t="s">
        <v>510</v>
      </c>
      <c r="B18" s="1316">
        <v>10</v>
      </c>
      <c r="C18" s="1312" t="s">
        <v>799</v>
      </c>
      <c r="D18" s="497" t="s">
        <v>506</v>
      </c>
      <c r="E18" s="7" t="s">
        <v>814</v>
      </c>
    </row>
    <row r="19" spans="1:5" x14ac:dyDescent="0.25">
      <c r="A19" s="497" t="s">
        <v>510</v>
      </c>
      <c r="B19" s="1311">
        <v>11</v>
      </c>
      <c r="C19" s="1312" t="s">
        <v>829</v>
      </c>
      <c r="D19" s="497" t="s">
        <v>506</v>
      </c>
      <c r="E19" s="7" t="s">
        <v>882</v>
      </c>
    </row>
    <row r="20" spans="1:5" x14ac:dyDescent="0.25">
      <c r="A20" s="1317" t="s">
        <v>510</v>
      </c>
      <c r="B20" s="1316">
        <v>12</v>
      </c>
      <c r="C20" s="1312" t="s">
        <v>989</v>
      </c>
      <c r="D20" s="497" t="s">
        <v>506</v>
      </c>
      <c r="E20" s="7" t="s">
        <v>990</v>
      </c>
    </row>
    <row r="21" spans="1:5" x14ac:dyDescent="0.25">
      <c r="A21" s="1317" t="s">
        <v>510</v>
      </c>
      <c r="B21" s="1316">
        <v>13</v>
      </c>
      <c r="C21" s="1312" t="s">
        <v>1394</v>
      </c>
      <c r="D21" s="497" t="s">
        <v>654</v>
      </c>
      <c r="E21" s="7" t="s">
        <v>1398</v>
      </c>
    </row>
    <row r="22" spans="1:5" x14ac:dyDescent="0.25">
      <c r="A22" s="1317" t="s">
        <v>510</v>
      </c>
      <c r="B22" s="1316">
        <v>14</v>
      </c>
      <c r="C22" s="1312" t="s">
        <v>1397</v>
      </c>
      <c r="D22" s="497" t="s">
        <v>654</v>
      </c>
      <c r="E22" s="7" t="s">
        <v>1399</v>
      </c>
    </row>
    <row r="23" spans="1:5" x14ac:dyDescent="0.25">
      <c r="A23" s="1317" t="s">
        <v>510</v>
      </c>
      <c r="B23" s="1316">
        <v>15</v>
      </c>
      <c r="C23" s="1312" t="s">
        <v>1397</v>
      </c>
      <c r="D23" s="497" t="s">
        <v>506</v>
      </c>
      <c r="E23" s="7" t="s">
        <v>1408</v>
      </c>
    </row>
    <row r="24" spans="1:5" ht="24.75" x14ac:dyDescent="0.25">
      <c r="A24" s="2" t="s">
        <v>510</v>
      </c>
      <c r="B24" s="1316">
        <f>16</f>
        <v>16</v>
      </c>
      <c r="C24" s="1312" t="s">
        <v>1397</v>
      </c>
      <c r="D24" s="497" t="s">
        <v>506</v>
      </c>
      <c r="E24" s="7" t="s">
        <v>1406</v>
      </c>
    </row>
    <row r="25" spans="1:5" x14ac:dyDescent="0.25">
      <c r="A25" s="2" t="s">
        <v>510</v>
      </c>
      <c r="B25" s="1316">
        <v>17</v>
      </c>
      <c r="C25" s="1312" t="s">
        <v>1516</v>
      </c>
      <c r="D25" s="497" t="s">
        <v>506</v>
      </c>
      <c r="E25" s="497" t="s">
        <v>1515</v>
      </c>
    </row>
    <row r="26" spans="1:5" x14ac:dyDescent="0.25">
      <c r="A26" s="1318" t="s">
        <v>510</v>
      </c>
      <c r="B26" s="1319">
        <v>18</v>
      </c>
      <c r="C26" s="1320" t="s">
        <v>1516</v>
      </c>
      <c r="D26" s="1207" t="s">
        <v>506</v>
      </c>
      <c r="E26" s="1207" t="s">
        <v>1488</v>
      </c>
    </row>
    <row r="27" spans="1:5" x14ac:dyDescent="0.25">
      <c r="A27" s="497" t="s">
        <v>421</v>
      </c>
      <c r="B27" s="1311">
        <v>1</v>
      </c>
      <c r="C27" s="1312" t="s">
        <v>551</v>
      </c>
      <c r="D27" s="497" t="s">
        <v>513</v>
      </c>
      <c r="E27" s="486" t="s">
        <v>514</v>
      </c>
    </row>
    <row r="28" spans="1:5" x14ac:dyDescent="0.25">
      <c r="A28" s="497" t="s">
        <v>421</v>
      </c>
      <c r="B28" s="1311">
        <f t="shared" ref="B28:B42" si="0">B27+1</f>
        <v>2</v>
      </c>
      <c r="C28" s="1312" t="s">
        <v>551</v>
      </c>
      <c r="D28" s="497" t="s">
        <v>513</v>
      </c>
      <c r="E28" s="486" t="s">
        <v>515</v>
      </c>
    </row>
    <row r="29" spans="1:5" x14ac:dyDescent="0.25">
      <c r="A29" s="497" t="s">
        <v>421</v>
      </c>
      <c r="B29" s="1311">
        <f t="shared" si="0"/>
        <v>3</v>
      </c>
      <c r="C29" s="1312" t="s">
        <v>551</v>
      </c>
      <c r="D29" s="497" t="s">
        <v>516</v>
      </c>
      <c r="E29" s="486" t="s">
        <v>517</v>
      </c>
    </row>
    <row r="30" spans="1:5" x14ac:dyDescent="0.25">
      <c r="A30" s="497" t="s">
        <v>421</v>
      </c>
      <c r="B30" s="1311">
        <f t="shared" si="0"/>
        <v>4</v>
      </c>
      <c r="C30" s="1312" t="s">
        <v>551</v>
      </c>
      <c r="D30" s="497" t="s">
        <v>516</v>
      </c>
      <c r="E30" s="486" t="s">
        <v>544</v>
      </c>
    </row>
    <row r="31" spans="1:5" x14ac:dyDescent="0.25">
      <c r="A31" s="497" t="s">
        <v>421</v>
      </c>
      <c r="B31" s="1311">
        <f t="shared" si="0"/>
        <v>5</v>
      </c>
      <c r="C31" s="1312" t="s">
        <v>551</v>
      </c>
      <c r="D31" s="497" t="s">
        <v>516</v>
      </c>
      <c r="E31" s="486" t="s">
        <v>542</v>
      </c>
    </row>
    <row r="32" spans="1:5" x14ac:dyDescent="0.25">
      <c r="A32" s="497" t="s">
        <v>421</v>
      </c>
      <c r="B32" s="1311">
        <f t="shared" si="0"/>
        <v>6</v>
      </c>
      <c r="C32" s="1312" t="s">
        <v>551</v>
      </c>
      <c r="D32" s="497" t="s">
        <v>516</v>
      </c>
      <c r="E32" s="8" t="s">
        <v>543</v>
      </c>
    </row>
    <row r="33" spans="1:5" x14ac:dyDescent="0.25">
      <c r="A33" s="497" t="s">
        <v>421</v>
      </c>
      <c r="B33" s="1311">
        <f t="shared" si="0"/>
        <v>7</v>
      </c>
      <c r="C33" s="1312" t="s">
        <v>551</v>
      </c>
      <c r="D33" s="497" t="s">
        <v>516</v>
      </c>
      <c r="E33" s="8" t="s">
        <v>518</v>
      </c>
    </row>
    <row r="34" spans="1:5" x14ac:dyDescent="0.25">
      <c r="A34" s="497" t="s">
        <v>421</v>
      </c>
      <c r="B34" s="1311">
        <f t="shared" si="0"/>
        <v>8</v>
      </c>
      <c r="C34" s="1312" t="s">
        <v>551</v>
      </c>
      <c r="D34" s="497" t="s">
        <v>519</v>
      </c>
      <c r="E34" s="486" t="s">
        <v>520</v>
      </c>
    </row>
    <row r="35" spans="1:5" x14ac:dyDescent="0.25">
      <c r="A35" s="497" t="s">
        <v>421</v>
      </c>
      <c r="B35" s="1311">
        <f t="shared" si="0"/>
        <v>9</v>
      </c>
      <c r="C35" s="1312" t="s">
        <v>551</v>
      </c>
      <c r="D35" s="497" t="s">
        <v>519</v>
      </c>
      <c r="E35" s="486" t="s">
        <v>546</v>
      </c>
    </row>
    <row r="36" spans="1:5" x14ac:dyDescent="0.25">
      <c r="A36" s="497" t="s">
        <v>421</v>
      </c>
      <c r="B36" s="1311">
        <f t="shared" si="0"/>
        <v>10</v>
      </c>
      <c r="C36" s="1312" t="s">
        <v>551</v>
      </c>
      <c r="D36" s="497" t="s">
        <v>519</v>
      </c>
      <c r="E36" s="486" t="s">
        <v>522</v>
      </c>
    </row>
    <row r="37" spans="1:5" x14ac:dyDescent="0.25">
      <c r="A37" s="497" t="s">
        <v>421</v>
      </c>
      <c r="B37" s="1311">
        <f t="shared" si="0"/>
        <v>11</v>
      </c>
      <c r="C37" s="1312" t="s">
        <v>551</v>
      </c>
      <c r="D37" s="497" t="s">
        <v>523</v>
      </c>
      <c r="E37" s="486" t="s">
        <v>524</v>
      </c>
    </row>
    <row r="38" spans="1:5" x14ac:dyDescent="0.25">
      <c r="A38" s="497" t="s">
        <v>421</v>
      </c>
      <c r="B38" s="1311">
        <f t="shared" si="0"/>
        <v>12</v>
      </c>
      <c r="C38" s="1312" t="s">
        <v>551</v>
      </c>
      <c r="D38" s="497" t="s">
        <v>523</v>
      </c>
      <c r="E38" s="486" t="s">
        <v>526</v>
      </c>
    </row>
    <row r="39" spans="1:5" x14ac:dyDescent="0.25">
      <c r="A39" s="497"/>
      <c r="B39" s="1311">
        <f t="shared" si="0"/>
        <v>13</v>
      </c>
      <c r="C39" s="1312" t="s">
        <v>551</v>
      </c>
      <c r="D39" s="497" t="s">
        <v>523</v>
      </c>
      <c r="E39" s="486" t="s">
        <v>527</v>
      </c>
    </row>
    <row r="40" spans="1:5" x14ac:dyDescent="0.25">
      <c r="A40" s="497" t="s">
        <v>421</v>
      </c>
      <c r="B40" s="1311">
        <f t="shared" si="0"/>
        <v>14</v>
      </c>
      <c r="C40" s="1312" t="s">
        <v>551</v>
      </c>
      <c r="D40" s="497" t="s">
        <v>525</v>
      </c>
      <c r="E40" s="486" t="s">
        <v>524</v>
      </c>
    </row>
    <row r="41" spans="1:5" x14ac:dyDescent="0.25">
      <c r="A41" s="497" t="s">
        <v>421</v>
      </c>
      <c r="B41" s="1311">
        <f t="shared" si="0"/>
        <v>15</v>
      </c>
      <c r="C41" s="1312" t="s">
        <v>551</v>
      </c>
      <c r="D41" s="497" t="s">
        <v>525</v>
      </c>
      <c r="E41" s="486" t="s">
        <v>526</v>
      </c>
    </row>
    <row r="42" spans="1:5" x14ac:dyDescent="0.25">
      <c r="A42" s="497" t="s">
        <v>421</v>
      </c>
      <c r="B42" s="1316">
        <f t="shared" si="0"/>
        <v>16</v>
      </c>
      <c r="C42" s="1312" t="s">
        <v>551</v>
      </c>
      <c r="D42" s="497" t="s">
        <v>525</v>
      </c>
      <c r="E42" s="497" t="s">
        <v>527</v>
      </c>
    </row>
    <row r="43" spans="1:5" ht="24.75" x14ac:dyDescent="0.25">
      <c r="A43" s="497" t="s">
        <v>421</v>
      </c>
      <c r="B43" s="1311">
        <v>17</v>
      </c>
      <c r="C43" s="1312" t="s">
        <v>653</v>
      </c>
      <c r="D43" s="497" t="s">
        <v>642</v>
      </c>
      <c r="E43" s="8" t="s">
        <v>656</v>
      </c>
    </row>
    <row r="44" spans="1:5" ht="24.75" x14ac:dyDescent="0.25">
      <c r="A44" s="497" t="s">
        <v>421</v>
      </c>
      <c r="B44" s="1316">
        <v>18</v>
      </c>
      <c r="C44" s="1312" t="s">
        <v>653</v>
      </c>
      <c r="D44" s="497" t="s">
        <v>643</v>
      </c>
      <c r="E44" s="8" t="s">
        <v>656</v>
      </c>
    </row>
    <row r="45" spans="1:5" x14ac:dyDescent="0.25">
      <c r="A45" s="497" t="s">
        <v>421</v>
      </c>
      <c r="B45" s="1311">
        <v>19</v>
      </c>
      <c r="C45" s="1312" t="s">
        <v>713</v>
      </c>
      <c r="D45" s="497" t="s">
        <v>523</v>
      </c>
      <c r="E45" s="8" t="s">
        <v>720</v>
      </c>
    </row>
    <row r="46" spans="1:5" x14ac:dyDescent="0.25">
      <c r="A46" s="497" t="s">
        <v>421</v>
      </c>
      <c r="B46" s="1316">
        <v>20</v>
      </c>
      <c r="C46" s="1312" t="s">
        <v>713</v>
      </c>
      <c r="D46" s="497" t="s">
        <v>525</v>
      </c>
      <c r="E46" s="8" t="s">
        <v>714</v>
      </c>
    </row>
    <row r="47" spans="1:5" x14ac:dyDescent="0.25">
      <c r="A47" s="497" t="s">
        <v>421</v>
      </c>
      <c r="B47" s="1316">
        <v>21</v>
      </c>
      <c r="C47" s="1312" t="s">
        <v>713</v>
      </c>
      <c r="D47" s="497" t="s">
        <v>513</v>
      </c>
      <c r="E47" s="8" t="s">
        <v>725</v>
      </c>
    </row>
    <row r="48" spans="1:5" x14ac:dyDescent="0.25">
      <c r="A48" s="497" t="s">
        <v>421</v>
      </c>
      <c r="B48" s="1316">
        <v>22</v>
      </c>
      <c r="C48" s="1312" t="s">
        <v>799</v>
      </c>
      <c r="D48" s="497" t="s">
        <v>513</v>
      </c>
      <c r="E48" s="8" t="s">
        <v>770</v>
      </c>
    </row>
    <row r="49" spans="1:5" x14ac:dyDescent="0.25">
      <c r="A49" s="497" t="s">
        <v>421</v>
      </c>
      <c r="B49" s="1316">
        <v>23</v>
      </c>
      <c r="C49" s="1321" t="s">
        <v>823</v>
      </c>
      <c r="D49" s="497" t="s">
        <v>824</v>
      </c>
      <c r="E49" s="8" t="s">
        <v>825</v>
      </c>
    </row>
    <row r="50" spans="1:5" x14ac:dyDescent="0.25">
      <c r="A50" s="497" t="s">
        <v>421</v>
      </c>
      <c r="B50" s="1316">
        <v>24</v>
      </c>
      <c r="C50" s="1321" t="s">
        <v>826</v>
      </c>
      <c r="D50" s="497" t="s">
        <v>824</v>
      </c>
      <c r="E50" s="8" t="s">
        <v>827</v>
      </c>
    </row>
    <row r="51" spans="1:5" x14ac:dyDescent="0.25">
      <c r="A51" s="497" t="s">
        <v>421</v>
      </c>
      <c r="B51" s="1316">
        <v>25</v>
      </c>
      <c r="C51" s="1321" t="s">
        <v>829</v>
      </c>
      <c r="D51" s="497" t="s">
        <v>513</v>
      </c>
      <c r="E51" s="8" t="s">
        <v>880</v>
      </c>
    </row>
    <row r="52" spans="1:5" x14ac:dyDescent="0.25">
      <c r="A52" s="497" t="s">
        <v>421</v>
      </c>
      <c r="B52" s="1316">
        <v>26</v>
      </c>
      <c r="C52" s="1321" t="s">
        <v>829</v>
      </c>
      <c r="D52" s="497" t="s">
        <v>881</v>
      </c>
      <c r="E52" s="8" t="s">
        <v>856</v>
      </c>
    </row>
    <row r="53" spans="1:5" x14ac:dyDescent="0.25">
      <c r="A53" s="497" t="s">
        <v>421</v>
      </c>
      <c r="B53" s="1316">
        <v>27</v>
      </c>
      <c r="C53" s="1321" t="s">
        <v>829</v>
      </c>
      <c r="D53" s="497" t="s">
        <v>851</v>
      </c>
      <c r="E53" s="8" t="s">
        <v>852</v>
      </c>
    </row>
    <row r="54" spans="1:5" ht="24.75" x14ac:dyDescent="0.25">
      <c r="A54" s="497" t="s">
        <v>421</v>
      </c>
      <c r="B54" s="1316">
        <v>28</v>
      </c>
      <c r="C54" s="1321" t="s">
        <v>989</v>
      </c>
      <c r="D54" s="7" t="s">
        <v>1003</v>
      </c>
      <c r="E54" s="8" t="s">
        <v>1000</v>
      </c>
    </row>
    <row r="55" spans="1:5" x14ac:dyDescent="0.25">
      <c r="A55" s="497" t="s">
        <v>421</v>
      </c>
      <c r="B55" s="1316">
        <f>B54+1</f>
        <v>29</v>
      </c>
      <c r="C55" s="1321" t="s">
        <v>989</v>
      </c>
      <c r="D55" s="497" t="s">
        <v>824</v>
      </c>
      <c r="E55" s="8" t="s">
        <v>991</v>
      </c>
    </row>
    <row r="56" spans="1:5" x14ac:dyDescent="0.25">
      <c r="A56" s="497" t="s">
        <v>421</v>
      </c>
      <c r="B56" s="1316">
        <f t="shared" ref="B56:B64" si="1">B55+1</f>
        <v>30</v>
      </c>
      <c r="C56" s="1321" t="s">
        <v>989</v>
      </c>
      <c r="D56" s="497" t="s">
        <v>824</v>
      </c>
      <c r="E56" s="8" t="s">
        <v>992</v>
      </c>
    </row>
    <row r="57" spans="1:5" ht="24.75" x14ac:dyDescent="0.25">
      <c r="A57" s="497" t="s">
        <v>421</v>
      </c>
      <c r="B57" s="1316">
        <f t="shared" si="1"/>
        <v>31</v>
      </c>
      <c r="C57" s="1321" t="s">
        <v>989</v>
      </c>
      <c r="D57" s="497" t="s">
        <v>824</v>
      </c>
      <c r="E57" s="8" t="s">
        <v>993</v>
      </c>
    </row>
    <row r="58" spans="1:5" x14ac:dyDescent="0.25">
      <c r="A58" s="497" t="s">
        <v>421</v>
      </c>
      <c r="B58" s="1316">
        <f t="shared" si="1"/>
        <v>32</v>
      </c>
      <c r="C58" s="1321" t="s">
        <v>989</v>
      </c>
      <c r="D58" s="497" t="s">
        <v>824</v>
      </c>
      <c r="E58" s="8" t="s">
        <v>994</v>
      </c>
    </row>
    <row r="59" spans="1:5" ht="24.75" x14ac:dyDescent="0.25">
      <c r="A59" s="497" t="s">
        <v>421</v>
      </c>
      <c r="B59" s="1316">
        <f t="shared" si="1"/>
        <v>33</v>
      </c>
      <c r="C59" s="1321" t="s">
        <v>989</v>
      </c>
      <c r="D59" s="497" t="s">
        <v>824</v>
      </c>
      <c r="E59" s="8" t="s">
        <v>995</v>
      </c>
    </row>
    <row r="60" spans="1:5" x14ac:dyDescent="0.25">
      <c r="A60" s="497" t="s">
        <v>421</v>
      </c>
      <c r="B60" s="1316">
        <f t="shared" si="1"/>
        <v>34</v>
      </c>
      <c r="C60" s="1321" t="s">
        <v>989</v>
      </c>
      <c r="D60" s="497" t="s">
        <v>824</v>
      </c>
      <c r="E60" s="8" t="s">
        <v>996</v>
      </c>
    </row>
    <row r="61" spans="1:5" x14ac:dyDescent="0.25">
      <c r="A61" s="497" t="s">
        <v>421</v>
      </c>
      <c r="B61" s="1316">
        <f>B60+1</f>
        <v>35</v>
      </c>
      <c r="C61" s="1321" t="s">
        <v>989</v>
      </c>
      <c r="D61" s="497" t="s">
        <v>642</v>
      </c>
      <c r="E61" s="8" t="s">
        <v>997</v>
      </c>
    </row>
    <row r="62" spans="1:5" x14ac:dyDescent="0.25">
      <c r="A62" s="497" t="s">
        <v>421</v>
      </c>
      <c r="B62" s="1316">
        <f t="shared" si="1"/>
        <v>36</v>
      </c>
      <c r="C62" s="1321" t="s">
        <v>989</v>
      </c>
      <c r="D62" s="497" t="s">
        <v>643</v>
      </c>
      <c r="E62" s="8" t="s">
        <v>998</v>
      </c>
    </row>
    <row r="63" spans="1:5" x14ac:dyDescent="0.25">
      <c r="A63" s="497" t="s">
        <v>421</v>
      </c>
      <c r="B63" s="1316">
        <f t="shared" si="1"/>
        <v>37</v>
      </c>
      <c r="C63" s="1321" t="s">
        <v>989</v>
      </c>
      <c r="D63" s="497" t="s">
        <v>999</v>
      </c>
      <c r="E63" s="8" t="s">
        <v>1004</v>
      </c>
    </row>
    <row r="64" spans="1:5" ht="24.75" x14ac:dyDescent="0.25">
      <c r="A64" s="497" t="s">
        <v>421</v>
      </c>
      <c r="B64" s="1316">
        <f t="shared" si="1"/>
        <v>38</v>
      </c>
      <c r="C64" s="1321" t="s">
        <v>989</v>
      </c>
      <c r="D64" s="497" t="s">
        <v>513</v>
      </c>
      <c r="E64" s="8" t="s">
        <v>1063</v>
      </c>
    </row>
    <row r="65" spans="1:5" ht="24.75" x14ac:dyDescent="0.25">
      <c r="A65" s="497" t="s">
        <v>421</v>
      </c>
      <c r="B65" s="1316">
        <v>39</v>
      </c>
      <c r="C65" s="1321" t="s">
        <v>1065</v>
      </c>
      <c r="D65" s="497" t="s">
        <v>1060</v>
      </c>
      <c r="E65" s="8" t="s">
        <v>1064</v>
      </c>
    </row>
    <row r="66" spans="1:5" ht="24.75" x14ac:dyDescent="0.25">
      <c r="A66" s="497" t="s">
        <v>421</v>
      </c>
      <c r="B66" s="1316">
        <v>40</v>
      </c>
      <c r="C66" s="1321" t="s">
        <v>1065</v>
      </c>
      <c r="D66" s="497" t="s">
        <v>881</v>
      </c>
      <c r="E66" s="8" t="s">
        <v>1062</v>
      </c>
    </row>
    <row r="67" spans="1:5" ht="24.75" x14ac:dyDescent="0.25">
      <c r="A67" s="497" t="s">
        <v>421</v>
      </c>
      <c r="B67" s="1316">
        <v>41</v>
      </c>
      <c r="C67" s="1321" t="s">
        <v>1065</v>
      </c>
      <c r="D67" s="497" t="s">
        <v>881</v>
      </c>
      <c r="E67" s="8" t="s">
        <v>1066</v>
      </c>
    </row>
    <row r="68" spans="1:5" x14ac:dyDescent="0.25">
      <c r="A68" s="497" t="s">
        <v>421</v>
      </c>
      <c r="B68" s="1311">
        <f t="shared" ref="B68:B74" si="2">B67+1</f>
        <v>42</v>
      </c>
      <c r="C68" s="1316" t="s">
        <v>1065</v>
      </c>
      <c r="D68" s="497" t="s">
        <v>516</v>
      </c>
      <c r="E68" s="486" t="s">
        <v>1312</v>
      </c>
    </row>
    <row r="69" spans="1:5" x14ac:dyDescent="0.25">
      <c r="A69" s="497" t="s">
        <v>421</v>
      </c>
      <c r="B69" s="1311">
        <f t="shared" si="2"/>
        <v>43</v>
      </c>
      <c r="C69" s="1321" t="s">
        <v>1397</v>
      </c>
      <c r="D69" s="497" t="s">
        <v>881</v>
      </c>
      <c r="E69" s="486" t="s">
        <v>1326</v>
      </c>
    </row>
    <row r="70" spans="1:5" x14ac:dyDescent="0.25">
      <c r="A70" s="497" t="s">
        <v>421</v>
      </c>
      <c r="B70" s="1311">
        <f t="shared" si="2"/>
        <v>44</v>
      </c>
      <c r="C70" s="1321" t="s">
        <v>1397</v>
      </c>
      <c r="D70" s="497" t="s">
        <v>881</v>
      </c>
      <c r="E70" s="8" t="s">
        <v>1327</v>
      </c>
    </row>
    <row r="71" spans="1:5" x14ac:dyDescent="0.25">
      <c r="A71" s="497" t="s">
        <v>421</v>
      </c>
      <c r="B71" s="1311">
        <f t="shared" si="2"/>
        <v>45</v>
      </c>
      <c r="C71" s="1321" t="s">
        <v>1397</v>
      </c>
      <c r="D71" s="497" t="s">
        <v>881</v>
      </c>
      <c r="E71" s="486" t="s">
        <v>1328</v>
      </c>
    </row>
    <row r="72" spans="1:5" x14ac:dyDescent="0.25">
      <c r="A72" s="497" t="s">
        <v>421</v>
      </c>
      <c r="B72" s="1311">
        <f t="shared" si="2"/>
        <v>46</v>
      </c>
      <c r="C72" s="1321" t="s">
        <v>1397</v>
      </c>
      <c r="D72" s="497" t="s">
        <v>513</v>
      </c>
      <c r="E72" s="486" t="s">
        <v>1330</v>
      </c>
    </row>
    <row r="73" spans="1:5" x14ac:dyDescent="0.25">
      <c r="A73" s="497" t="s">
        <v>421</v>
      </c>
      <c r="B73" s="1311">
        <f t="shared" si="2"/>
        <v>47</v>
      </c>
      <c r="C73" s="1321" t="s">
        <v>1397</v>
      </c>
      <c r="D73" s="497" t="s">
        <v>999</v>
      </c>
      <c r="E73" s="486" t="s">
        <v>1329</v>
      </c>
    </row>
    <row r="74" spans="1:5" x14ac:dyDescent="0.25">
      <c r="A74" s="497" t="s">
        <v>421</v>
      </c>
      <c r="B74" s="1311">
        <f t="shared" si="2"/>
        <v>48</v>
      </c>
      <c r="C74" s="1321" t="s">
        <v>1397</v>
      </c>
      <c r="D74" s="497" t="s">
        <v>513</v>
      </c>
      <c r="E74" s="486" t="s">
        <v>1396</v>
      </c>
    </row>
    <row r="75" spans="1:5" x14ac:dyDescent="0.25">
      <c r="A75" s="497" t="s">
        <v>421</v>
      </c>
      <c r="B75" s="1311">
        <f>+B74+1</f>
        <v>49</v>
      </c>
      <c r="C75" s="1312" t="s">
        <v>1397</v>
      </c>
      <c r="D75" s="497" t="s">
        <v>999</v>
      </c>
      <c r="E75" s="8" t="s">
        <v>1403</v>
      </c>
    </row>
    <row r="76" spans="1:5" x14ac:dyDescent="0.25">
      <c r="A76" s="497" t="s">
        <v>421</v>
      </c>
      <c r="B76" s="1311">
        <v>50</v>
      </c>
      <c r="C76" s="1312" t="s">
        <v>1541</v>
      </c>
      <c r="D76" s="497" t="s">
        <v>824</v>
      </c>
      <c r="E76" s="8" t="s">
        <v>1539</v>
      </c>
    </row>
    <row r="77" spans="1:5" x14ac:dyDescent="0.25">
      <c r="A77" s="497" t="s">
        <v>421</v>
      </c>
      <c r="B77" s="1311">
        <v>51</v>
      </c>
      <c r="C77" s="1312" t="s">
        <v>1541</v>
      </c>
      <c r="D77" s="497" t="s">
        <v>516</v>
      </c>
      <c r="E77" s="8" t="s">
        <v>1538</v>
      </c>
    </row>
    <row r="78" spans="1:5" x14ac:dyDescent="0.25">
      <c r="A78" s="497" t="s">
        <v>421</v>
      </c>
      <c r="B78" s="1311">
        <v>52</v>
      </c>
      <c r="C78" s="1312" t="s">
        <v>1541</v>
      </c>
      <c r="D78" s="497" t="s">
        <v>999</v>
      </c>
      <c r="E78" s="8" t="s">
        <v>1540</v>
      </c>
    </row>
    <row r="79" spans="1:5" x14ac:dyDescent="0.25">
      <c r="A79" s="497" t="s">
        <v>421</v>
      </c>
      <c r="B79" s="1311">
        <v>53</v>
      </c>
      <c r="C79" s="1312" t="s">
        <v>1541</v>
      </c>
      <c r="D79" s="497" t="s">
        <v>1060</v>
      </c>
      <c r="E79" s="8" t="s">
        <v>1540</v>
      </c>
    </row>
    <row r="80" spans="1:5" x14ac:dyDescent="0.25">
      <c r="A80" s="497" t="s">
        <v>421</v>
      </c>
      <c r="B80" s="1311">
        <v>54</v>
      </c>
      <c r="C80" s="1312" t="s">
        <v>1547</v>
      </c>
      <c r="D80" s="497" t="s">
        <v>1548</v>
      </c>
      <c r="E80" s="8" t="s">
        <v>1554</v>
      </c>
    </row>
    <row r="81" spans="1:5" x14ac:dyDescent="0.25">
      <c r="A81" s="497" t="s">
        <v>421</v>
      </c>
      <c r="B81" s="1311">
        <v>55</v>
      </c>
      <c r="C81" s="1322" t="s">
        <v>1547</v>
      </c>
      <c r="D81" s="497" t="s">
        <v>1549</v>
      </c>
      <c r="E81" s="8" t="s">
        <v>1552</v>
      </c>
    </row>
    <row r="82" spans="1:5" x14ac:dyDescent="0.25">
      <c r="A82" s="497" t="s">
        <v>421</v>
      </c>
      <c r="B82" s="1311">
        <v>56</v>
      </c>
      <c r="C82" s="1322" t="s">
        <v>1547</v>
      </c>
      <c r="D82" s="497" t="s">
        <v>1550</v>
      </c>
      <c r="E82" s="8" t="s">
        <v>1551</v>
      </c>
    </row>
    <row r="83" spans="1:5" x14ac:dyDescent="0.25">
      <c r="A83" s="497" t="s">
        <v>421</v>
      </c>
      <c r="B83" s="1311">
        <v>57</v>
      </c>
      <c r="C83" s="1322" t="s">
        <v>1547</v>
      </c>
      <c r="D83" s="497" t="s">
        <v>516</v>
      </c>
      <c r="E83" s="8" t="s">
        <v>1553</v>
      </c>
    </row>
    <row r="84" spans="1:5" x14ac:dyDescent="0.25">
      <c r="A84" s="497" t="s">
        <v>421</v>
      </c>
      <c r="B84" s="1311">
        <v>58</v>
      </c>
      <c r="C84" s="1322" t="s">
        <v>1591</v>
      </c>
      <c r="D84" s="497" t="s">
        <v>1590</v>
      </c>
      <c r="E84" s="8" t="s">
        <v>1592</v>
      </c>
    </row>
    <row r="85" spans="1:5" x14ac:dyDescent="0.25">
      <c r="A85" s="497" t="s">
        <v>421</v>
      </c>
      <c r="B85" s="1311">
        <v>59</v>
      </c>
      <c r="C85" s="1322" t="s">
        <v>1628</v>
      </c>
      <c r="D85" s="497" t="s">
        <v>516</v>
      </c>
      <c r="E85" s="8" t="s">
        <v>1633</v>
      </c>
    </row>
    <row r="86" spans="1:5" x14ac:dyDescent="0.25">
      <c r="A86" s="1323" t="s">
        <v>438</v>
      </c>
      <c r="B86" s="1324">
        <v>1</v>
      </c>
      <c r="C86" s="1315" t="s">
        <v>551</v>
      </c>
      <c r="D86" s="487" t="s">
        <v>552</v>
      </c>
      <c r="E86" s="487" t="s">
        <v>553</v>
      </c>
    </row>
    <row r="87" spans="1:5" x14ac:dyDescent="0.25">
      <c r="A87" s="1317" t="s">
        <v>438</v>
      </c>
      <c r="B87" s="1325">
        <f t="shared" ref="B87:B102" si="3">B86+1</f>
        <v>2</v>
      </c>
      <c r="C87" s="1312" t="s">
        <v>551</v>
      </c>
      <c r="D87" s="486" t="s">
        <v>529</v>
      </c>
      <c r="E87" s="486" t="s">
        <v>549</v>
      </c>
    </row>
    <row r="88" spans="1:5" x14ac:dyDescent="0.25">
      <c r="A88" s="1317" t="s">
        <v>438</v>
      </c>
      <c r="B88" s="1325">
        <f t="shared" si="3"/>
        <v>3</v>
      </c>
      <c r="C88" s="1312" t="s">
        <v>551</v>
      </c>
      <c r="D88" s="486" t="s">
        <v>529</v>
      </c>
      <c r="E88" s="8" t="s">
        <v>543</v>
      </c>
    </row>
    <row r="89" spans="1:5" x14ac:dyDescent="0.25">
      <c r="A89" s="1317" t="s">
        <v>438</v>
      </c>
      <c r="B89" s="1325">
        <f t="shared" si="3"/>
        <v>4</v>
      </c>
      <c r="C89" s="1312" t="s">
        <v>551</v>
      </c>
      <c r="D89" s="486" t="s">
        <v>529</v>
      </c>
      <c r="E89" s="8" t="s">
        <v>518</v>
      </c>
    </row>
    <row r="90" spans="1:5" x14ac:dyDescent="0.25">
      <c r="A90" s="1317" t="s">
        <v>438</v>
      </c>
      <c r="B90" s="1325">
        <f t="shared" si="3"/>
        <v>5</v>
      </c>
      <c r="C90" s="1312" t="s">
        <v>551</v>
      </c>
      <c r="D90" s="486" t="s">
        <v>530</v>
      </c>
      <c r="E90" s="486" t="s">
        <v>549</v>
      </c>
    </row>
    <row r="91" spans="1:5" x14ac:dyDescent="0.25">
      <c r="A91" s="1317" t="s">
        <v>438</v>
      </c>
      <c r="B91" s="1325">
        <f t="shared" si="3"/>
        <v>6</v>
      </c>
      <c r="C91" s="1312" t="s">
        <v>551</v>
      </c>
      <c r="D91" s="486" t="s">
        <v>530</v>
      </c>
      <c r="E91" s="486" t="s">
        <v>520</v>
      </c>
    </row>
    <row r="92" spans="1:5" x14ac:dyDescent="0.25">
      <c r="A92" s="1317" t="s">
        <v>438</v>
      </c>
      <c r="B92" s="1325">
        <f t="shared" si="3"/>
        <v>7</v>
      </c>
      <c r="C92" s="1312" t="s">
        <v>551</v>
      </c>
      <c r="D92" s="486" t="s">
        <v>530</v>
      </c>
      <c r="E92" s="486" t="s">
        <v>522</v>
      </c>
    </row>
    <row r="93" spans="1:5" x14ac:dyDescent="0.25">
      <c r="A93" s="1317" t="s">
        <v>438</v>
      </c>
      <c r="B93" s="1325">
        <f t="shared" si="3"/>
        <v>8</v>
      </c>
      <c r="C93" s="1312" t="s">
        <v>551</v>
      </c>
      <c r="D93" s="486" t="s">
        <v>531</v>
      </c>
      <c r="E93" s="486" t="s">
        <v>550</v>
      </c>
    </row>
    <row r="94" spans="1:5" x14ac:dyDescent="0.25">
      <c r="A94" s="1317" t="s">
        <v>438</v>
      </c>
      <c r="B94" s="1325">
        <f t="shared" si="3"/>
        <v>9</v>
      </c>
      <c r="C94" s="1312" t="s">
        <v>551</v>
      </c>
      <c r="D94" s="486" t="s">
        <v>531</v>
      </c>
      <c r="E94" s="486" t="s">
        <v>524</v>
      </c>
    </row>
    <row r="95" spans="1:5" x14ac:dyDescent="0.25">
      <c r="A95" s="1317" t="s">
        <v>438</v>
      </c>
      <c r="B95" s="1325">
        <f t="shared" si="3"/>
        <v>10</v>
      </c>
      <c r="C95" s="1312" t="s">
        <v>551</v>
      </c>
      <c r="D95" s="486" t="s">
        <v>531</v>
      </c>
      <c r="E95" s="486" t="s">
        <v>526</v>
      </c>
    </row>
    <row r="96" spans="1:5" x14ac:dyDescent="0.25">
      <c r="A96" s="1317" t="s">
        <v>438</v>
      </c>
      <c r="B96" s="1325">
        <f t="shared" si="3"/>
        <v>11</v>
      </c>
      <c r="C96" s="1312" t="s">
        <v>551</v>
      </c>
      <c r="D96" s="486" t="s">
        <v>531</v>
      </c>
      <c r="E96" s="486" t="s">
        <v>527</v>
      </c>
    </row>
    <row r="97" spans="1:5" x14ac:dyDescent="0.25">
      <c r="A97" s="1317" t="s">
        <v>438</v>
      </c>
      <c r="B97" s="1325">
        <f t="shared" si="3"/>
        <v>12</v>
      </c>
      <c r="C97" s="1312" t="s">
        <v>551</v>
      </c>
      <c r="D97" s="486" t="s">
        <v>532</v>
      </c>
      <c r="E97" s="486" t="s">
        <v>524</v>
      </c>
    </row>
    <row r="98" spans="1:5" x14ac:dyDescent="0.25">
      <c r="A98" s="1317" t="s">
        <v>438</v>
      </c>
      <c r="B98" s="1325">
        <f t="shared" si="3"/>
        <v>13</v>
      </c>
      <c r="C98" s="1312" t="s">
        <v>551</v>
      </c>
      <c r="D98" s="486" t="s">
        <v>532</v>
      </c>
      <c r="E98" s="486" t="s">
        <v>526</v>
      </c>
    </row>
    <row r="99" spans="1:5" x14ac:dyDescent="0.25">
      <c r="A99" s="1317" t="s">
        <v>438</v>
      </c>
      <c r="B99" s="1325">
        <f t="shared" si="3"/>
        <v>14</v>
      </c>
      <c r="C99" s="1312" t="s">
        <v>551</v>
      </c>
      <c r="D99" s="486" t="s">
        <v>532</v>
      </c>
      <c r="E99" s="486" t="s">
        <v>527</v>
      </c>
    </row>
    <row r="100" spans="1:5" x14ac:dyDescent="0.25">
      <c r="A100" s="1317" t="s">
        <v>438</v>
      </c>
      <c r="B100" s="1325">
        <f t="shared" si="3"/>
        <v>15</v>
      </c>
      <c r="C100" s="1312" t="s">
        <v>653</v>
      </c>
      <c r="D100" s="486" t="s">
        <v>552</v>
      </c>
      <c r="E100" s="486" t="s">
        <v>646</v>
      </c>
    </row>
    <row r="101" spans="1:5" x14ac:dyDescent="0.25">
      <c r="A101" s="1317" t="s">
        <v>438</v>
      </c>
      <c r="B101" s="1325">
        <f t="shared" si="3"/>
        <v>16</v>
      </c>
      <c r="C101" s="1312" t="s">
        <v>653</v>
      </c>
      <c r="D101" s="486" t="s">
        <v>644</v>
      </c>
      <c r="E101" s="486" t="s">
        <v>645</v>
      </c>
    </row>
    <row r="102" spans="1:5" ht="24.75" x14ac:dyDescent="0.25">
      <c r="A102" s="1317" t="s">
        <v>438</v>
      </c>
      <c r="B102" s="1325">
        <f t="shared" si="3"/>
        <v>17</v>
      </c>
      <c r="C102" s="1312" t="s">
        <v>653</v>
      </c>
      <c r="D102" s="486" t="s">
        <v>647</v>
      </c>
      <c r="E102" s="8" t="s">
        <v>656</v>
      </c>
    </row>
    <row r="103" spans="1:5" ht="24.75" x14ac:dyDescent="0.25">
      <c r="A103" s="1317" t="s">
        <v>438</v>
      </c>
      <c r="B103" s="1325">
        <v>18</v>
      </c>
      <c r="C103" s="1312" t="s">
        <v>653</v>
      </c>
      <c r="D103" s="486" t="s">
        <v>648</v>
      </c>
      <c r="E103" s="8" t="s">
        <v>656</v>
      </c>
    </row>
    <row r="104" spans="1:5" x14ac:dyDescent="0.25">
      <c r="A104" s="1317" t="s">
        <v>438</v>
      </c>
      <c r="B104" s="1325">
        <v>19</v>
      </c>
      <c r="C104" s="1312" t="s">
        <v>670</v>
      </c>
      <c r="D104" s="486" t="s">
        <v>552</v>
      </c>
      <c r="E104" s="8" t="s">
        <v>671</v>
      </c>
    </row>
    <row r="105" spans="1:5" x14ac:dyDescent="0.25">
      <c r="A105" s="1317" t="s">
        <v>438</v>
      </c>
      <c r="B105" s="1325">
        <v>20</v>
      </c>
      <c r="C105" s="1312" t="s">
        <v>713</v>
      </c>
      <c r="D105" s="486" t="s">
        <v>531</v>
      </c>
      <c r="E105" s="8" t="s">
        <v>721</v>
      </c>
    </row>
    <row r="106" spans="1:5" x14ac:dyDescent="0.25">
      <c r="A106" s="1317" t="s">
        <v>438</v>
      </c>
      <c r="B106" s="1325">
        <v>21</v>
      </c>
      <c r="C106" s="1312" t="s">
        <v>713</v>
      </c>
      <c r="D106" s="486" t="s">
        <v>532</v>
      </c>
      <c r="E106" s="8" t="s">
        <v>715</v>
      </c>
    </row>
    <row r="107" spans="1:5" x14ac:dyDescent="0.25">
      <c r="A107" s="1317" t="s">
        <v>438</v>
      </c>
      <c r="B107" s="1325">
        <v>22</v>
      </c>
      <c r="C107" s="1312" t="s">
        <v>713</v>
      </c>
      <c r="D107" s="486" t="s">
        <v>552</v>
      </c>
      <c r="E107" s="8" t="s">
        <v>725</v>
      </c>
    </row>
    <row r="108" spans="1:5" x14ac:dyDescent="0.25">
      <c r="A108" s="1317" t="s">
        <v>438</v>
      </c>
      <c r="B108" s="1325">
        <v>23</v>
      </c>
      <c r="C108" s="1312" t="s">
        <v>799</v>
      </c>
      <c r="D108" s="486" t="s">
        <v>552</v>
      </c>
      <c r="E108" s="8" t="s">
        <v>770</v>
      </c>
    </row>
    <row r="109" spans="1:5" ht="24.75" x14ac:dyDescent="0.25">
      <c r="A109" s="1317" t="s">
        <v>438</v>
      </c>
      <c r="B109" s="1325">
        <v>24</v>
      </c>
      <c r="C109" s="1312" t="s">
        <v>799</v>
      </c>
      <c r="D109" s="486" t="s">
        <v>644</v>
      </c>
      <c r="E109" s="8" t="s">
        <v>811</v>
      </c>
    </row>
    <row r="110" spans="1:5" x14ac:dyDescent="0.25">
      <c r="A110" s="1317" t="s">
        <v>438</v>
      </c>
      <c r="B110" s="1325">
        <v>25</v>
      </c>
      <c r="C110" s="1312" t="s">
        <v>799</v>
      </c>
      <c r="D110" s="486" t="s">
        <v>644</v>
      </c>
      <c r="E110" s="8" t="s">
        <v>796</v>
      </c>
    </row>
    <row r="111" spans="1:5" x14ac:dyDescent="0.25">
      <c r="A111" s="1317" t="s">
        <v>438</v>
      </c>
      <c r="B111" s="1325">
        <v>26</v>
      </c>
      <c r="C111" s="1312" t="s">
        <v>799</v>
      </c>
      <c r="D111" s="486" t="s">
        <v>644</v>
      </c>
      <c r="E111" s="8" t="s">
        <v>797</v>
      </c>
    </row>
    <row r="112" spans="1:5" x14ac:dyDescent="0.25">
      <c r="A112" s="1317" t="s">
        <v>438</v>
      </c>
      <c r="B112" s="1325">
        <v>27</v>
      </c>
      <c r="C112" s="1312" t="s">
        <v>799</v>
      </c>
      <c r="D112" s="486" t="s">
        <v>552</v>
      </c>
      <c r="E112" s="8" t="s">
        <v>798</v>
      </c>
    </row>
    <row r="113" spans="1:5" x14ac:dyDescent="0.25">
      <c r="A113" s="1317" t="s">
        <v>438</v>
      </c>
      <c r="B113" s="1325">
        <v>28</v>
      </c>
      <c r="C113" s="1312" t="s">
        <v>823</v>
      </c>
      <c r="D113" s="486" t="s">
        <v>644</v>
      </c>
      <c r="E113" s="8" t="s">
        <v>825</v>
      </c>
    </row>
    <row r="114" spans="1:5" x14ac:dyDescent="0.25">
      <c r="A114" s="1317" t="s">
        <v>438</v>
      </c>
      <c r="B114" s="1325">
        <v>29</v>
      </c>
      <c r="C114" s="1312" t="s">
        <v>826</v>
      </c>
      <c r="D114" s="486" t="s">
        <v>644</v>
      </c>
      <c r="E114" s="8" t="s">
        <v>827</v>
      </c>
    </row>
    <row r="115" spans="1:5" x14ac:dyDescent="0.25">
      <c r="A115" s="1317" t="s">
        <v>438</v>
      </c>
      <c r="B115" s="1325">
        <v>30</v>
      </c>
      <c r="C115" s="1312" t="s">
        <v>829</v>
      </c>
      <c r="D115" s="486" t="s">
        <v>552</v>
      </c>
      <c r="E115" s="8" t="s">
        <v>880</v>
      </c>
    </row>
    <row r="116" spans="1:5" x14ac:dyDescent="0.25">
      <c r="A116" s="1317" t="s">
        <v>438</v>
      </c>
      <c r="B116" s="1325">
        <v>31</v>
      </c>
      <c r="C116" s="1312" t="s">
        <v>989</v>
      </c>
      <c r="D116" s="486" t="s">
        <v>644</v>
      </c>
      <c r="E116" s="8" t="s">
        <v>994</v>
      </c>
    </row>
    <row r="117" spans="1:5" ht="24.75" x14ac:dyDescent="0.25">
      <c r="A117" s="1317" t="s">
        <v>438</v>
      </c>
      <c r="B117" s="1325">
        <v>32</v>
      </c>
      <c r="C117" s="1312" t="s">
        <v>989</v>
      </c>
      <c r="D117" s="486" t="s">
        <v>644</v>
      </c>
      <c r="E117" s="8" t="s">
        <v>1005</v>
      </c>
    </row>
    <row r="118" spans="1:5" x14ac:dyDescent="0.25">
      <c r="A118" s="1317" t="s">
        <v>438</v>
      </c>
      <c r="B118" s="1325"/>
      <c r="C118" s="1312" t="s">
        <v>989</v>
      </c>
      <c r="D118" s="486" t="s">
        <v>644</v>
      </c>
      <c r="E118" s="8" t="s">
        <v>996</v>
      </c>
    </row>
    <row r="119" spans="1:5" x14ac:dyDescent="0.25">
      <c r="A119" s="1317" t="s">
        <v>438</v>
      </c>
      <c r="B119" s="1325">
        <v>33</v>
      </c>
      <c r="C119" s="1312" t="s">
        <v>989</v>
      </c>
      <c r="D119" s="486" t="s">
        <v>531</v>
      </c>
      <c r="E119" s="8" t="s">
        <v>1006</v>
      </c>
    </row>
    <row r="120" spans="1:5" x14ac:dyDescent="0.25">
      <c r="A120" s="1317" t="s">
        <v>438</v>
      </c>
      <c r="B120" s="1325">
        <v>34</v>
      </c>
      <c r="C120" s="1312" t="s">
        <v>989</v>
      </c>
      <c r="D120" s="486" t="s">
        <v>1007</v>
      </c>
      <c r="E120" s="8" t="s">
        <v>1008</v>
      </c>
    </row>
    <row r="121" spans="1:5" ht="24.75" x14ac:dyDescent="0.25">
      <c r="A121" s="1317" t="s">
        <v>438</v>
      </c>
      <c r="B121" s="1325">
        <v>35</v>
      </c>
      <c r="C121" s="1312" t="s">
        <v>829</v>
      </c>
      <c r="D121" s="486" t="s">
        <v>552</v>
      </c>
      <c r="E121" s="8" t="s">
        <v>1009</v>
      </c>
    </row>
    <row r="122" spans="1:5" ht="17.25" customHeight="1" x14ac:dyDescent="0.25">
      <c r="A122" s="1317" t="s">
        <v>438</v>
      </c>
      <c r="B122" s="1325">
        <f t="shared" ref="B122:B128" si="4">+B121+1</f>
        <v>36</v>
      </c>
      <c r="C122" s="1312" t="s">
        <v>1065</v>
      </c>
      <c r="D122" s="486" t="s">
        <v>552</v>
      </c>
      <c r="E122" s="8" t="s">
        <v>1480</v>
      </c>
    </row>
    <row r="123" spans="1:5" x14ac:dyDescent="0.25">
      <c r="A123" s="1317" t="s">
        <v>438</v>
      </c>
      <c r="B123" s="1325">
        <f t="shared" si="4"/>
        <v>37</v>
      </c>
      <c r="C123" s="1312" t="s">
        <v>1397</v>
      </c>
      <c r="D123" s="486" t="s">
        <v>1331</v>
      </c>
      <c r="E123" s="8" t="s">
        <v>1332</v>
      </c>
    </row>
    <row r="124" spans="1:5" x14ac:dyDescent="0.25">
      <c r="A124" s="1317" t="s">
        <v>438</v>
      </c>
      <c r="B124" s="1325">
        <f t="shared" si="4"/>
        <v>38</v>
      </c>
      <c r="C124" s="1312" t="s">
        <v>1397</v>
      </c>
      <c r="D124" s="486" t="s">
        <v>1331</v>
      </c>
      <c r="E124" s="8" t="s">
        <v>1333</v>
      </c>
    </row>
    <row r="125" spans="1:5" x14ac:dyDescent="0.25">
      <c r="A125" s="1317" t="s">
        <v>438</v>
      </c>
      <c r="B125" s="1325">
        <f t="shared" si="4"/>
        <v>39</v>
      </c>
      <c r="C125" s="1312" t="s">
        <v>1397</v>
      </c>
      <c r="D125" s="486" t="s">
        <v>552</v>
      </c>
      <c r="E125" s="486" t="s">
        <v>1330</v>
      </c>
    </row>
    <row r="126" spans="1:5" x14ac:dyDescent="0.25">
      <c r="A126" s="1317" t="s">
        <v>438</v>
      </c>
      <c r="B126" s="1325">
        <f t="shared" si="4"/>
        <v>40</v>
      </c>
      <c r="C126" s="1312" t="s">
        <v>1397</v>
      </c>
      <c r="D126" s="486" t="s">
        <v>1007</v>
      </c>
      <c r="E126" s="486" t="s">
        <v>1334</v>
      </c>
    </row>
    <row r="127" spans="1:5" x14ac:dyDescent="0.25">
      <c r="A127" s="1317" t="s">
        <v>438</v>
      </c>
      <c r="B127" s="1325">
        <f t="shared" si="4"/>
        <v>41</v>
      </c>
      <c r="C127" s="1312" t="s">
        <v>1397</v>
      </c>
      <c r="D127" s="486" t="s">
        <v>1007</v>
      </c>
      <c r="E127" s="8" t="s">
        <v>1404</v>
      </c>
    </row>
    <row r="128" spans="1:5" x14ac:dyDescent="0.25">
      <c r="A128" s="1326" t="s">
        <v>438</v>
      </c>
      <c r="B128" s="1319">
        <f t="shared" si="4"/>
        <v>42</v>
      </c>
      <c r="C128" s="1320" t="s">
        <v>1503</v>
      </c>
      <c r="D128" s="493" t="s">
        <v>1504</v>
      </c>
      <c r="E128" s="9" t="s">
        <v>1505</v>
      </c>
    </row>
    <row r="129" spans="1:5" x14ac:dyDescent="0.25">
      <c r="A129" s="1317" t="s">
        <v>533</v>
      </c>
      <c r="B129" s="1325">
        <v>1</v>
      </c>
      <c r="C129" s="1312" t="s">
        <v>551</v>
      </c>
      <c r="D129" s="486" t="s">
        <v>534</v>
      </c>
      <c r="E129" s="486" t="s">
        <v>535</v>
      </c>
    </row>
    <row r="130" spans="1:5" x14ac:dyDescent="0.25">
      <c r="A130" s="1317" t="s">
        <v>533</v>
      </c>
      <c r="B130" s="1325">
        <f>B129+1</f>
        <v>2</v>
      </c>
      <c r="C130" s="1312" t="s">
        <v>551</v>
      </c>
      <c r="D130" s="486" t="s">
        <v>537</v>
      </c>
      <c r="E130" s="486" t="s">
        <v>536</v>
      </c>
    </row>
    <row r="131" spans="1:5" x14ac:dyDescent="0.25">
      <c r="A131" s="1317" t="s">
        <v>533</v>
      </c>
      <c r="B131" s="1325">
        <f>B130+1</f>
        <v>3</v>
      </c>
      <c r="C131" s="1312" t="s">
        <v>551</v>
      </c>
      <c r="D131" s="486" t="s">
        <v>537</v>
      </c>
      <c r="E131" s="486" t="s">
        <v>538</v>
      </c>
    </row>
    <row r="132" spans="1:5" x14ac:dyDescent="0.25">
      <c r="A132" s="1317" t="s">
        <v>533</v>
      </c>
      <c r="B132" s="1325">
        <f>B131+1</f>
        <v>4</v>
      </c>
      <c r="C132" s="1312" t="s">
        <v>551</v>
      </c>
      <c r="D132" s="486" t="s">
        <v>537</v>
      </c>
      <c r="E132" s="486" t="s">
        <v>539</v>
      </c>
    </row>
    <row r="133" spans="1:5" x14ac:dyDescent="0.25">
      <c r="A133" s="1317" t="s">
        <v>533</v>
      </c>
      <c r="B133" s="1325">
        <v>5</v>
      </c>
      <c r="C133" s="1312" t="s">
        <v>653</v>
      </c>
      <c r="D133" s="486" t="s">
        <v>631</v>
      </c>
      <c r="E133" s="8" t="s">
        <v>639</v>
      </c>
    </row>
    <row r="134" spans="1:5" x14ac:dyDescent="0.25">
      <c r="A134" s="1317" t="s">
        <v>629</v>
      </c>
      <c r="B134" s="1325">
        <v>6</v>
      </c>
      <c r="C134" s="1312" t="s">
        <v>653</v>
      </c>
      <c r="D134" s="486" t="s">
        <v>534</v>
      </c>
      <c r="E134" s="486" t="s">
        <v>640</v>
      </c>
    </row>
    <row r="135" spans="1:5" x14ac:dyDescent="0.25">
      <c r="A135" s="1317" t="s">
        <v>629</v>
      </c>
      <c r="B135" s="1325">
        <v>7</v>
      </c>
      <c r="C135" s="1312" t="s">
        <v>653</v>
      </c>
      <c r="D135" s="486" t="s">
        <v>534</v>
      </c>
      <c r="E135" s="8" t="s">
        <v>667</v>
      </c>
    </row>
    <row r="136" spans="1:5" x14ac:dyDescent="0.25">
      <c r="A136" s="1317" t="s">
        <v>629</v>
      </c>
      <c r="B136" s="1325">
        <v>8</v>
      </c>
      <c r="C136" s="1312" t="s">
        <v>670</v>
      </c>
      <c r="D136" s="486" t="s">
        <v>537</v>
      </c>
      <c r="E136" s="8" t="s">
        <v>669</v>
      </c>
    </row>
    <row r="137" spans="1:5" x14ac:dyDescent="0.25">
      <c r="A137" s="1317" t="s">
        <v>629</v>
      </c>
      <c r="B137" s="1325">
        <v>9</v>
      </c>
      <c r="C137" s="1312" t="s">
        <v>799</v>
      </c>
      <c r="D137" s="486" t="s">
        <v>534</v>
      </c>
      <c r="E137" s="8" t="s">
        <v>1439</v>
      </c>
    </row>
    <row r="138" spans="1:5" x14ac:dyDescent="0.25">
      <c r="A138" s="1317" t="s">
        <v>533</v>
      </c>
      <c r="B138" s="1325">
        <v>10</v>
      </c>
      <c r="C138" s="1312" t="s">
        <v>826</v>
      </c>
      <c r="D138" s="486" t="s">
        <v>537</v>
      </c>
      <c r="E138" s="8" t="s">
        <v>825</v>
      </c>
    </row>
    <row r="139" spans="1:5" x14ac:dyDescent="0.25">
      <c r="A139" s="1317" t="s">
        <v>533</v>
      </c>
      <c r="B139" s="1316">
        <v>11</v>
      </c>
      <c r="C139" s="1312" t="s">
        <v>829</v>
      </c>
      <c r="D139" s="486" t="s">
        <v>537</v>
      </c>
      <c r="E139" s="8" t="s">
        <v>890</v>
      </c>
    </row>
    <row r="140" spans="1:5" x14ac:dyDescent="0.25">
      <c r="A140" s="1317" t="s">
        <v>533</v>
      </c>
      <c r="B140" s="1325">
        <v>12</v>
      </c>
      <c r="C140" s="1312" t="s">
        <v>829</v>
      </c>
      <c r="D140" s="486" t="s">
        <v>630</v>
      </c>
      <c r="E140" s="8" t="s">
        <v>891</v>
      </c>
    </row>
    <row r="141" spans="1:5" x14ac:dyDescent="0.25">
      <c r="A141" s="1317" t="s">
        <v>533</v>
      </c>
      <c r="B141" s="1325">
        <v>13</v>
      </c>
      <c r="C141" s="1312" t="s">
        <v>829</v>
      </c>
      <c r="D141" s="486" t="s">
        <v>631</v>
      </c>
      <c r="E141" s="8" t="s">
        <v>889</v>
      </c>
    </row>
    <row r="142" spans="1:5" ht="24.75" x14ac:dyDescent="0.25">
      <c r="A142" s="1317" t="s">
        <v>533</v>
      </c>
      <c r="B142" s="1325">
        <v>14</v>
      </c>
      <c r="C142" s="1312" t="s">
        <v>989</v>
      </c>
      <c r="D142" s="486" t="s">
        <v>537</v>
      </c>
      <c r="E142" s="8" t="s">
        <v>1012</v>
      </c>
    </row>
    <row r="143" spans="1:5" x14ac:dyDescent="0.25">
      <c r="A143" s="1317" t="s">
        <v>629</v>
      </c>
      <c r="B143" s="1325">
        <v>15</v>
      </c>
      <c r="C143" s="1312" t="s">
        <v>989</v>
      </c>
      <c r="D143" s="486" t="s">
        <v>630</v>
      </c>
      <c r="E143" s="8" t="s">
        <v>1011</v>
      </c>
    </row>
    <row r="144" spans="1:5" x14ac:dyDescent="0.25">
      <c r="A144" s="1317" t="s">
        <v>533</v>
      </c>
      <c r="B144" s="1325">
        <v>16</v>
      </c>
      <c r="C144" s="1312" t="s">
        <v>1065</v>
      </c>
      <c r="D144" s="486" t="s">
        <v>632</v>
      </c>
      <c r="E144" s="8" t="s">
        <v>1313</v>
      </c>
    </row>
    <row r="145" spans="1:5" x14ac:dyDescent="0.25">
      <c r="A145" s="1317" t="s">
        <v>533</v>
      </c>
      <c r="B145" s="1325">
        <v>17</v>
      </c>
      <c r="C145" s="1312" t="s">
        <v>1325</v>
      </c>
      <c r="D145" s="486" t="s">
        <v>632</v>
      </c>
      <c r="E145" s="8" t="s">
        <v>1335</v>
      </c>
    </row>
    <row r="146" spans="1:5" x14ac:dyDescent="0.25">
      <c r="A146" s="1317" t="s">
        <v>533</v>
      </c>
      <c r="B146" s="1325">
        <v>18</v>
      </c>
      <c r="C146" s="1312" t="s">
        <v>1420</v>
      </c>
      <c r="D146" s="486" t="s">
        <v>630</v>
      </c>
      <c r="E146" s="486" t="s">
        <v>640</v>
      </c>
    </row>
    <row r="147" spans="1:5" x14ac:dyDescent="0.25">
      <c r="A147" s="1317" t="s">
        <v>533</v>
      </c>
      <c r="B147" s="1325">
        <v>19</v>
      </c>
      <c r="C147" s="1312" t="s">
        <v>1420</v>
      </c>
      <c r="D147" s="486" t="s">
        <v>631</v>
      </c>
      <c r="E147" s="486" t="s">
        <v>1421</v>
      </c>
    </row>
    <row r="148" spans="1:5" x14ac:dyDescent="0.25">
      <c r="A148" s="1317" t="s">
        <v>533</v>
      </c>
      <c r="B148" s="1325">
        <v>20</v>
      </c>
      <c r="C148" s="1312" t="s">
        <v>1420</v>
      </c>
      <c r="D148" s="486" t="s">
        <v>631</v>
      </c>
      <c r="E148" s="486" t="s">
        <v>1434</v>
      </c>
    </row>
    <row r="149" spans="1:5" x14ac:dyDescent="0.25">
      <c r="A149" s="1317" t="s">
        <v>533</v>
      </c>
      <c r="B149" s="1325">
        <v>21</v>
      </c>
      <c r="C149" s="1312" t="s">
        <v>1420</v>
      </c>
      <c r="D149" s="486" t="s">
        <v>631</v>
      </c>
      <c r="E149" s="486" t="s">
        <v>1437</v>
      </c>
    </row>
    <row r="150" spans="1:5" x14ac:dyDescent="0.25">
      <c r="A150" s="1317" t="s">
        <v>533</v>
      </c>
      <c r="B150" s="1316">
        <v>22</v>
      </c>
      <c r="C150" s="1312" t="s">
        <v>1420</v>
      </c>
      <c r="D150" s="486" t="s">
        <v>631</v>
      </c>
      <c r="E150" s="486" t="s">
        <v>1438</v>
      </c>
    </row>
    <row r="151" spans="1:5" x14ac:dyDescent="0.25">
      <c r="A151" s="1317" t="s">
        <v>533</v>
      </c>
      <c r="B151" s="1325">
        <v>23</v>
      </c>
      <c r="C151" s="1312" t="s">
        <v>1516</v>
      </c>
      <c r="D151" s="486" t="s">
        <v>537</v>
      </c>
      <c r="E151" s="486" t="s">
        <v>1489</v>
      </c>
    </row>
    <row r="152" spans="1:5" x14ac:dyDescent="0.25">
      <c r="A152" s="1317" t="s">
        <v>533</v>
      </c>
      <c r="B152" s="1325">
        <v>24</v>
      </c>
      <c r="C152" s="1312" t="s">
        <v>1516</v>
      </c>
      <c r="D152" s="486" t="s">
        <v>537</v>
      </c>
      <c r="E152" s="486" t="s">
        <v>1490</v>
      </c>
    </row>
    <row r="153" spans="1:5" x14ac:dyDescent="0.25">
      <c r="A153" s="1317" t="s">
        <v>533</v>
      </c>
      <c r="B153" s="1325">
        <v>25</v>
      </c>
      <c r="C153" s="1312" t="s">
        <v>1516</v>
      </c>
      <c r="D153" s="486" t="s">
        <v>537</v>
      </c>
      <c r="E153" s="486" t="s">
        <v>1491</v>
      </c>
    </row>
    <row r="154" spans="1:5" x14ac:dyDescent="0.25">
      <c r="A154" s="1317" t="s">
        <v>533</v>
      </c>
      <c r="B154" s="1325">
        <v>26</v>
      </c>
      <c r="C154" s="1312" t="s">
        <v>1516</v>
      </c>
      <c r="D154" s="486" t="s">
        <v>537</v>
      </c>
      <c r="E154" s="486" t="s">
        <v>1492</v>
      </c>
    </row>
    <row r="155" spans="1:5" x14ac:dyDescent="0.25">
      <c r="A155" s="1317" t="s">
        <v>533</v>
      </c>
      <c r="B155" s="1325">
        <v>27</v>
      </c>
      <c r="C155" s="1312" t="s">
        <v>1516</v>
      </c>
      <c r="D155" s="486" t="s">
        <v>537</v>
      </c>
      <c r="E155" s="486" t="s">
        <v>1493</v>
      </c>
    </row>
    <row r="156" spans="1:5" x14ac:dyDescent="0.25">
      <c r="A156" s="1317" t="s">
        <v>533</v>
      </c>
      <c r="B156" s="1325">
        <v>28</v>
      </c>
      <c r="C156" s="1312" t="s">
        <v>1516</v>
      </c>
      <c r="D156" s="486" t="s">
        <v>537</v>
      </c>
      <c r="E156" s="486" t="s">
        <v>1494</v>
      </c>
    </row>
    <row r="157" spans="1:5" x14ac:dyDescent="0.25">
      <c r="A157" s="1317" t="s">
        <v>533</v>
      </c>
      <c r="B157" s="1325">
        <v>29</v>
      </c>
      <c r="C157" s="1312" t="s">
        <v>1516</v>
      </c>
      <c r="D157" s="486" t="s">
        <v>537</v>
      </c>
      <c r="E157" s="486" t="s">
        <v>1495</v>
      </c>
    </row>
    <row r="158" spans="1:5" x14ac:dyDescent="0.25">
      <c r="A158" s="1317" t="s">
        <v>533</v>
      </c>
      <c r="B158" s="1325">
        <v>30</v>
      </c>
      <c r="C158" s="1312" t="s">
        <v>1516</v>
      </c>
      <c r="D158" s="486" t="s">
        <v>537</v>
      </c>
      <c r="E158" s="486" t="s">
        <v>1496</v>
      </c>
    </row>
    <row r="159" spans="1:5" x14ac:dyDescent="0.25">
      <c r="A159" s="1317" t="s">
        <v>533</v>
      </c>
      <c r="B159" s="1325">
        <v>31</v>
      </c>
      <c r="C159" s="1312" t="s">
        <v>1516</v>
      </c>
      <c r="D159" s="486" t="s">
        <v>537</v>
      </c>
      <c r="E159" s="486" t="s">
        <v>1497</v>
      </c>
    </row>
    <row r="160" spans="1:5" x14ac:dyDescent="0.25">
      <c r="A160" s="1317" t="s">
        <v>533</v>
      </c>
      <c r="B160" s="1325">
        <v>32</v>
      </c>
      <c r="C160" s="1312" t="s">
        <v>1516</v>
      </c>
      <c r="D160" s="486" t="s">
        <v>537</v>
      </c>
      <c r="E160" s="486" t="s">
        <v>1498</v>
      </c>
    </row>
    <row r="161" spans="1:5" x14ac:dyDescent="0.25">
      <c r="A161" s="1317" t="s">
        <v>533</v>
      </c>
      <c r="B161" s="1316">
        <v>33</v>
      </c>
      <c r="C161" s="1312" t="s">
        <v>1516</v>
      </c>
      <c r="D161" s="486" t="s">
        <v>537</v>
      </c>
      <c r="E161" s="486" t="s">
        <v>1499</v>
      </c>
    </row>
    <row r="162" spans="1:5" x14ac:dyDescent="0.25">
      <c r="A162" s="1317" t="s">
        <v>533</v>
      </c>
      <c r="B162" s="1325">
        <v>34</v>
      </c>
      <c r="C162" s="1312" t="s">
        <v>1516</v>
      </c>
      <c r="D162" s="486" t="s">
        <v>537</v>
      </c>
      <c r="E162" s="486" t="s">
        <v>1500</v>
      </c>
    </row>
    <row r="163" spans="1:5" x14ac:dyDescent="0.25">
      <c r="A163" s="1317" t="s">
        <v>533</v>
      </c>
      <c r="B163" s="1325">
        <v>35</v>
      </c>
      <c r="C163" s="1312" t="s">
        <v>1516</v>
      </c>
      <c r="D163" s="486" t="s">
        <v>537</v>
      </c>
      <c r="E163" s="486" t="s">
        <v>1520</v>
      </c>
    </row>
    <row r="164" spans="1:5" x14ac:dyDescent="0.25">
      <c r="A164" s="1317" t="s">
        <v>533</v>
      </c>
      <c r="B164" s="1325">
        <v>36</v>
      </c>
      <c r="C164" s="1312" t="s">
        <v>1516</v>
      </c>
      <c r="D164" s="486" t="s">
        <v>630</v>
      </c>
      <c r="E164" s="8" t="s">
        <v>1440</v>
      </c>
    </row>
    <row r="165" spans="1:5" x14ac:dyDescent="0.25">
      <c r="A165" s="1317" t="s">
        <v>533</v>
      </c>
      <c r="B165" s="1325">
        <v>37</v>
      </c>
      <c r="C165" s="1312" t="s">
        <v>1516</v>
      </c>
      <c r="D165" s="486" t="s">
        <v>630</v>
      </c>
      <c r="E165" s="8" t="s">
        <v>1521</v>
      </c>
    </row>
    <row r="166" spans="1:5" x14ac:dyDescent="0.25">
      <c r="A166" s="1317" t="s">
        <v>533</v>
      </c>
      <c r="B166" s="1325">
        <v>38</v>
      </c>
      <c r="C166" s="1312" t="s">
        <v>1516</v>
      </c>
      <c r="D166" s="486" t="s">
        <v>630</v>
      </c>
      <c r="E166" s="8" t="s">
        <v>1523</v>
      </c>
    </row>
    <row r="167" spans="1:5" x14ac:dyDescent="0.25">
      <c r="A167" s="1317" t="s">
        <v>533</v>
      </c>
      <c r="B167" s="1325">
        <v>39</v>
      </c>
      <c r="C167" s="1312" t="s">
        <v>1516</v>
      </c>
      <c r="D167" s="486" t="s">
        <v>630</v>
      </c>
      <c r="E167" s="8" t="s">
        <v>1524</v>
      </c>
    </row>
    <row r="168" spans="1:5" x14ac:dyDescent="0.25">
      <c r="A168" s="1317" t="s">
        <v>533</v>
      </c>
      <c r="B168" s="1325">
        <v>40</v>
      </c>
      <c r="C168" s="1312" t="s">
        <v>1516</v>
      </c>
      <c r="D168" s="486" t="s">
        <v>630</v>
      </c>
      <c r="E168" s="8" t="s">
        <v>1522</v>
      </c>
    </row>
    <row r="169" spans="1:5" x14ac:dyDescent="0.25">
      <c r="A169" s="1317" t="s">
        <v>533</v>
      </c>
      <c r="B169" s="1325">
        <v>41</v>
      </c>
      <c r="C169" s="1312" t="s">
        <v>1516</v>
      </c>
      <c r="D169" s="486" t="s">
        <v>1477</v>
      </c>
      <c r="E169" s="486" t="s">
        <v>1501</v>
      </c>
    </row>
    <row r="170" spans="1:5" x14ac:dyDescent="0.25">
      <c r="A170" s="1317" t="s">
        <v>533</v>
      </c>
      <c r="B170" s="1325">
        <v>42</v>
      </c>
      <c r="C170" s="1312" t="s">
        <v>1516</v>
      </c>
      <c r="D170" s="486" t="s">
        <v>1478</v>
      </c>
      <c r="E170" s="486" t="s">
        <v>1508</v>
      </c>
    </row>
    <row r="171" spans="1:5" x14ac:dyDescent="0.25">
      <c r="A171" s="1317" t="s">
        <v>533</v>
      </c>
      <c r="B171" s="1325">
        <v>43</v>
      </c>
      <c r="C171" s="1312" t="s">
        <v>1541</v>
      </c>
      <c r="D171" s="486" t="s">
        <v>632</v>
      </c>
      <c r="E171" s="486" t="s">
        <v>1528</v>
      </c>
    </row>
    <row r="172" spans="1:5" x14ac:dyDescent="0.25">
      <c r="A172" s="1317" t="s">
        <v>533</v>
      </c>
      <c r="B172" s="1316">
        <v>44</v>
      </c>
      <c r="C172" s="1312" t="s">
        <v>1541</v>
      </c>
      <c r="D172" s="486" t="s">
        <v>1477</v>
      </c>
      <c r="E172" s="486" t="s">
        <v>1535</v>
      </c>
    </row>
    <row r="173" spans="1:5" x14ac:dyDescent="0.25">
      <c r="A173" s="1317" t="s">
        <v>533</v>
      </c>
      <c r="B173" s="1325">
        <v>45</v>
      </c>
      <c r="C173" s="1312" t="s">
        <v>1541</v>
      </c>
      <c r="D173" s="486" t="s">
        <v>1533</v>
      </c>
      <c r="E173" s="486" t="s">
        <v>1536</v>
      </c>
    </row>
    <row r="174" spans="1:5" x14ac:dyDescent="0.25">
      <c r="A174" s="486" t="s">
        <v>533</v>
      </c>
      <c r="B174" s="1316">
        <v>46</v>
      </c>
      <c r="C174" s="1312" t="s">
        <v>1562</v>
      </c>
      <c r="D174" s="486" t="s">
        <v>631</v>
      </c>
      <c r="E174" s="486" t="s">
        <v>1561</v>
      </c>
    </row>
    <row r="175" spans="1:5" x14ac:dyDescent="0.25">
      <c r="A175" s="486" t="s">
        <v>533</v>
      </c>
      <c r="B175" s="1316">
        <v>47</v>
      </c>
      <c r="C175" s="1312" t="s">
        <v>1562</v>
      </c>
      <c r="D175" s="486" t="s">
        <v>631</v>
      </c>
      <c r="E175" s="486" t="s">
        <v>1558</v>
      </c>
    </row>
    <row r="176" spans="1:5" x14ac:dyDescent="0.25">
      <c r="A176" s="486" t="s">
        <v>533</v>
      </c>
      <c r="B176" s="1316">
        <v>48</v>
      </c>
      <c r="C176" s="1312" t="s">
        <v>1562</v>
      </c>
      <c r="D176" s="486" t="s">
        <v>631</v>
      </c>
      <c r="E176" s="486" t="s">
        <v>1559</v>
      </c>
    </row>
    <row r="177" spans="1:5" x14ac:dyDescent="0.25">
      <c r="A177" s="486" t="s">
        <v>533</v>
      </c>
      <c r="B177" s="1316">
        <v>49</v>
      </c>
      <c r="C177" s="1312" t="s">
        <v>1562</v>
      </c>
      <c r="D177" s="486" t="s">
        <v>1563</v>
      </c>
      <c r="E177" s="486" t="s">
        <v>1564</v>
      </c>
    </row>
    <row r="178" spans="1:5" x14ac:dyDescent="0.25">
      <c r="A178" s="9" t="s">
        <v>533</v>
      </c>
      <c r="B178" s="1319">
        <v>50</v>
      </c>
      <c r="C178" s="1320" t="s">
        <v>1562</v>
      </c>
      <c r="D178" s="9" t="s">
        <v>1556</v>
      </c>
      <c r="E178" s="9" t="s">
        <v>1560</v>
      </c>
    </row>
    <row r="179" spans="1:5" x14ac:dyDescent="0.25">
      <c r="A179" s="486" t="s">
        <v>533</v>
      </c>
      <c r="B179" s="1316">
        <v>51</v>
      </c>
      <c r="C179" s="1312" t="s">
        <v>1589</v>
      </c>
      <c r="D179" s="486" t="s">
        <v>631</v>
      </c>
      <c r="E179" s="486" t="s">
        <v>1588</v>
      </c>
    </row>
    <row r="180" spans="1:5" x14ac:dyDescent="0.25">
      <c r="A180" s="9" t="s">
        <v>533</v>
      </c>
      <c r="B180" s="1319">
        <v>52</v>
      </c>
      <c r="C180" s="1320" t="s">
        <v>1589</v>
      </c>
      <c r="D180" s="9" t="s">
        <v>1563</v>
      </c>
      <c r="E180" s="9" t="s">
        <v>1584</v>
      </c>
    </row>
    <row r="181" spans="1:5" x14ac:dyDescent="0.25">
      <c r="A181" s="486" t="s">
        <v>533</v>
      </c>
      <c r="B181" s="1316">
        <v>53</v>
      </c>
      <c r="C181" s="1312" t="s">
        <v>1628</v>
      </c>
      <c r="D181" s="486" t="s">
        <v>1629</v>
      </c>
      <c r="E181" s="486" t="s">
        <v>1630</v>
      </c>
    </row>
    <row r="182" spans="1:5" x14ac:dyDescent="0.25">
      <c r="A182" s="9" t="s">
        <v>533</v>
      </c>
      <c r="B182" s="1319">
        <v>54</v>
      </c>
      <c r="C182" s="1320" t="s">
        <v>1628</v>
      </c>
      <c r="D182" s="9" t="s">
        <v>1631</v>
      </c>
      <c r="E182" s="9" t="s">
        <v>1632</v>
      </c>
    </row>
    <row r="183" spans="1:5" x14ac:dyDescent="0.25">
      <c r="A183" s="9" t="s">
        <v>629</v>
      </c>
      <c r="B183" s="1319">
        <v>55</v>
      </c>
      <c r="C183" s="1320" t="s">
        <v>1646</v>
      </c>
      <c r="D183" s="9" t="s">
        <v>1641</v>
      </c>
      <c r="E183" s="9" t="s">
        <v>1642</v>
      </c>
    </row>
    <row r="184" spans="1:5" x14ac:dyDescent="0.25">
      <c r="A184" s="9" t="s">
        <v>533</v>
      </c>
      <c r="B184" s="1319">
        <v>56</v>
      </c>
      <c r="C184" s="1320" t="s">
        <v>1646</v>
      </c>
      <c r="D184" s="9" t="s">
        <v>1478</v>
      </c>
      <c r="E184" s="9" t="s">
        <v>1642</v>
      </c>
    </row>
    <row r="185" spans="1:5" x14ac:dyDescent="0.25">
      <c r="A185" s="9" t="s">
        <v>533</v>
      </c>
      <c r="B185" s="1319">
        <v>57</v>
      </c>
      <c r="C185" s="1320" t="s">
        <v>1646</v>
      </c>
      <c r="D185" s="9" t="s">
        <v>1631</v>
      </c>
      <c r="E185" s="9" t="s">
        <v>1643</v>
      </c>
    </row>
    <row r="186" spans="1:5" x14ac:dyDescent="0.25">
      <c r="A186" s="9" t="s">
        <v>533</v>
      </c>
      <c r="B186" s="1319">
        <v>58</v>
      </c>
      <c r="C186" s="1320" t="s">
        <v>1646</v>
      </c>
      <c r="D186" s="9" t="s">
        <v>1644</v>
      </c>
      <c r="E186" s="9" t="s">
        <v>1645</v>
      </c>
    </row>
    <row r="187" spans="1:5" x14ac:dyDescent="0.25">
      <c r="A187" s="9" t="s">
        <v>533</v>
      </c>
      <c r="B187" s="1319">
        <v>59</v>
      </c>
      <c r="C187" s="1320" t="s">
        <v>1646</v>
      </c>
      <c r="D187" s="9" t="s">
        <v>824</v>
      </c>
      <c r="E187" s="9" t="s">
        <v>1647</v>
      </c>
    </row>
    <row r="188" spans="1:5" x14ac:dyDescent="0.25">
      <c r="A188" s="9" t="s">
        <v>533</v>
      </c>
      <c r="B188" s="1319">
        <v>60</v>
      </c>
      <c r="C188" s="1320" t="s">
        <v>1646</v>
      </c>
      <c r="D188" s="9" t="s">
        <v>644</v>
      </c>
      <c r="E188" s="9" t="s">
        <v>1647</v>
      </c>
    </row>
    <row r="189" spans="1:5" x14ac:dyDescent="0.25">
      <c r="A189" s="9" t="s">
        <v>533</v>
      </c>
      <c r="B189" s="1319">
        <v>61</v>
      </c>
      <c r="C189" s="1320" t="s">
        <v>1658</v>
      </c>
      <c r="D189" s="9" t="s">
        <v>654</v>
      </c>
      <c r="E189" s="9" t="s">
        <v>1649</v>
      </c>
    </row>
    <row r="190" spans="1:5" x14ac:dyDescent="0.25">
      <c r="A190" s="9" t="s">
        <v>533</v>
      </c>
      <c r="B190" s="1319">
        <v>62</v>
      </c>
      <c r="C190" s="1320" t="s">
        <v>1658</v>
      </c>
      <c r="D190" s="9" t="s">
        <v>1650</v>
      </c>
      <c r="E190" s="9" t="s">
        <v>1653</v>
      </c>
    </row>
    <row r="191" spans="1:5" x14ac:dyDescent="0.25">
      <c r="A191" s="9" t="s">
        <v>533</v>
      </c>
      <c r="B191" s="1319">
        <v>63</v>
      </c>
      <c r="C191" s="1320" t="s">
        <v>1658</v>
      </c>
      <c r="D191" s="9" t="s">
        <v>1652</v>
      </c>
      <c r="E191" s="9" t="s">
        <v>1654</v>
      </c>
    </row>
    <row r="192" spans="1:5" x14ac:dyDescent="0.25">
      <c r="A192" s="9" t="s">
        <v>533</v>
      </c>
      <c r="B192" s="1319">
        <v>64</v>
      </c>
      <c r="C192" s="1320" t="s">
        <v>1658</v>
      </c>
      <c r="D192" s="9" t="s">
        <v>1651</v>
      </c>
      <c r="E192" s="9" t="s">
        <v>1654</v>
      </c>
    </row>
    <row r="193" spans="1:5" x14ac:dyDescent="0.25">
      <c r="A193" s="9" t="s">
        <v>421</v>
      </c>
      <c r="B193" s="1319">
        <v>65</v>
      </c>
      <c r="C193" s="1320" t="s">
        <v>1658</v>
      </c>
      <c r="D193" s="9" t="s">
        <v>513</v>
      </c>
      <c r="E193" s="9" t="s">
        <v>1657</v>
      </c>
    </row>
    <row r="194" spans="1:5" x14ac:dyDescent="0.25">
      <c r="A194" s="9" t="s">
        <v>421</v>
      </c>
      <c r="B194" s="1319">
        <v>66</v>
      </c>
      <c r="C194" s="1320" t="s">
        <v>1658</v>
      </c>
      <c r="D194" s="9" t="s">
        <v>513</v>
      </c>
      <c r="E194" s="9" t="s">
        <v>1662</v>
      </c>
    </row>
    <row r="195" spans="1:5" x14ac:dyDescent="0.25">
      <c r="A195" s="21" t="s">
        <v>421</v>
      </c>
      <c r="B195" s="1393">
        <v>67</v>
      </c>
      <c r="C195" s="1394" t="s">
        <v>1685</v>
      </c>
      <c r="D195" s="21" t="s">
        <v>999</v>
      </c>
      <c r="E195" s="21" t="s">
        <v>1686</v>
      </c>
    </row>
    <row r="196" spans="1:5" x14ac:dyDescent="0.25">
      <c r="A196" s="21" t="s">
        <v>438</v>
      </c>
      <c r="B196" s="1393">
        <v>68</v>
      </c>
      <c r="C196" s="1394" t="s">
        <v>1685</v>
      </c>
      <c r="D196" s="21" t="s">
        <v>1007</v>
      </c>
      <c r="E196" s="21" t="s">
        <v>1686</v>
      </c>
    </row>
    <row r="197" spans="1:5" x14ac:dyDescent="0.25">
      <c r="A197" s="21" t="s">
        <v>533</v>
      </c>
      <c r="B197" s="1393">
        <v>69</v>
      </c>
      <c r="C197" s="1394" t="s">
        <v>1689</v>
      </c>
      <c r="D197" s="21" t="s">
        <v>1631</v>
      </c>
      <c r="E197" s="21" t="s">
        <v>1688</v>
      </c>
    </row>
    <row r="198" spans="1:5" x14ac:dyDescent="0.25">
      <c r="A198" s="21" t="s">
        <v>533</v>
      </c>
      <c r="B198" s="1393">
        <v>70</v>
      </c>
      <c r="C198" s="1394" t="s">
        <v>1689</v>
      </c>
      <c r="D198" s="21" t="s">
        <v>1631</v>
      </c>
      <c r="E198" s="21" t="s">
        <v>1690</v>
      </c>
    </row>
    <row r="199" spans="1:5" x14ac:dyDescent="0.25">
      <c r="A199" s="21" t="s">
        <v>438</v>
      </c>
      <c r="B199" s="1393">
        <v>71</v>
      </c>
      <c r="C199" s="1394" t="s">
        <v>1689</v>
      </c>
      <c r="D199" s="21" t="s">
        <v>1691</v>
      </c>
      <c r="E199" s="21" t="s">
        <v>1692</v>
      </c>
    </row>
    <row r="200" spans="1:5" x14ac:dyDescent="0.25">
      <c r="A200" s="62" t="s">
        <v>421</v>
      </c>
      <c r="B200" s="1393">
        <v>72</v>
      </c>
      <c r="C200" s="1394" t="s">
        <v>1731</v>
      </c>
      <c r="D200" s="62" t="s">
        <v>1477</v>
      </c>
      <c r="E200" s="62" t="s">
        <v>1719</v>
      </c>
    </row>
    <row r="201" spans="1:5" x14ac:dyDescent="0.25">
      <c r="A201" s="62" t="s">
        <v>421</v>
      </c>
      <c r="B201" s="1393">
        <v>73</v>
      </c>
      <c r="C201" s="1394" t="s">
        <v>1731</v>
      </c>
      <c r="D201" s="62" t="s">
        <v>1478</v>
      </c>
      <c r="E201" s="62" t="s">
        <v>1720</v>
      </c>
    </row>
    <row r="202" spans="1:5" x14ac:dyDescent="0.25">
      <c r="A202" s="62" t="s">
        <v>438</v>
      </c>
      <c r="B202" s="1393">
        <v>74</v>
      </c>
      <c r="C202" s="1394" t="s">
        <v>1731</v>
      </c>
      <c r="D202" s="62" t="s">
        <v>1007</v>
      </c>
      <c r="E202" s="62" t="s">
        <v>1732</v>
      </c>
    </row>
    <row r="203" spans="1:5" x14ac:dyDescent="0.25">
      <c r="A203" s="62" t="s">
        <v>1030</v>
      </c>
      <c r="B203" s="1393">
        <v>75</v>
      </c>
      <c r="C203" s="1394" t="s">
        <v>1733</v>
      </c>
      <c r="D203" s="62" t="s">
        <v>1478</v>
      </c>
      <c r="E203" s="62" t="s">
        <v>1734</v>
      </c>
    </row>
    <row r="204" spans="1:5" x14ac:dyDescent="0.25">
      <c r="A204" s="1313" t="s">
        <v>510</v>
      </c>
      <c r="B204" s="1393">
        <v>76</v>
      </c>
      <c r="C204" s="1394" t="s">
        <v>1754</v>
      </c>
      <c r="D204" s="62" t="s">
        <v>506</v>
      </c>
      <c r="E204" s="62" t="s">
        <v>1763</v>
      </c>
    </row>
    <row r="205" spans="1:5" x14ac:dyDescent="0.25">
      <c r="A205" s="62" t="s">
        <v>533</v>
      </c>
      <c r="B205" s="1393">
        <v>77</v>
      </c>
      <c r="C205" s="1394" t="s">
        <v>1754</v>
      </c>
      <c r="D205" s="62" t="s">
        <v>1755</v>
      </c>
      <c r="E205" s="62" t="s">
        <v>1756</v>
      </c>
    </row>
    <row r="206" spans="1:5" x14ac:dyDescent="0.25">
      <c r="A206" s="1475" t="s">
        <v>533</v>
      </c>
      <c r="B206" s="1483">
        <v>78</v>
      </c>
      <c r="C206" s="1484" t="s">
        <v>1765</v>
      </c>
      <c r="D206" s="1475" t="s">
        <v>1478</v>
      </c>
      <c r="E206" s="1475" t="s">
        <v>1766</v>
      </c>
    </row>
  </sheetData>
  <sheetProtection algorithmName="SHA-512" hashValue="+NTyeSS6LYhnoFiCCb/tOys9GGtCc7krzOY8bGE0I+HuuQufRPAKmFmVvQpvxU4YN7lCJeFI1HTPjSMPZ+SWRw==" saltValue="071u9wOlYsHxgp4Q0M9L5w==" spinCount="100000" sheet="1" objects="1" scenarios="1"/>
  <phoneticPr fontId="64"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345</v>
      </c>
      <c r="C1" s="1616" t="s">
        <v>346</v>
      </c>
      <c r="D1" s="1616"/>
      <c r="E1" s="1616"/>
      <c r="F1" s="1616"/>
      <c r="G1" s="1617" t="s">
        <v>347</v>
      </c>
      <c r="H1" s="1617"/>
      <c r="I1" s="75"/>
    </row>
    <row r="2" spans="1:9" ht="18.75" customHeight="1" x14ac:dyDescent="0.25">
      <c r="A2" s="76"/>
      <c r="B2" s="74" t="s">
        <v>348</v>
      </c>
      <c r="C2" s="1618"/>
      <c r="D2" s="1618"/>
      <c r="E2" s="1618"/>
      <c r="F2" s="1618"/>
      <c r="G2" s="1618"/>
      <c r="H2" s="77"/>
    </row>
    <row r="3" spans="1:9" ht="18.75" x14ac:dyDescent="0.3">
      <c r="A3" s="76"/>
      <c r="B3" s="74" t="s">
        <v>349</v>
      </c>
      <c r="C3" s="1616" t="s">
        <v>350</v>
      </c>
      <c r="D3" s="1616"/>
      <c r="E3" s="1616"/>
      <c r="F3" s="1616"/>
      <c r="G3" s="78"/>
      <c r="H3" s="78"/>
    </row>
    <row r="4" spans="1:9" x14ac:dyDescent="0.25">
      <c r="A4" s="74" t="s">
        <v>351</v>
      </c>
      <c r="C4" s="1619"/>
      <c r="D4" s="1619"/>
      <c r="E4" s="1619"/>
      <c r="F4" s="1619"/>
      <c r="G4" s="1619"/>
      <c r="H4" s="1620" t="s">
        <v>352</v>
      </c>
      <c r="I4" s="1620"/>
    </row>
    <row r="5" spans="1:9" ht="18.75" x14ac:dyDescent="0.3">
      <c r="A5" s="76"/>
      <c r="B5" s="74" t="s">
        <v>348</v>
      </c>
      <c r="C5" s="1616" t="s">
        <v>353</v>
      </c>
      <c r="D5" s="1616"/>
      <c r="E5" s="1616"/>
      <c r="F5" s="1616"/>
      <c r="G5" s="78"/>
      <c r="H5" s="78"/>
    </row>
    <row r="6" spans="1:9" ht="18.75" customHeight="1" x14ac:dyDescent="0.25">
      <c r="A6" s="76"/>
      <c r="B6" s="74" t="s">
        <v>349</v>
      </c>
      <c r="C6" s="1623"/>
      <c r="D6" s="1623"/>
      <c r="E6" s="1623"/>
      <c r="F6" s="1623"/>
      <c r="G6" s="1623"/>
      <c r="H6" s="79"/>
      <c r="I6" s="80"/>
    </row>
    <row r="8" spans="1:9" x14ac:dyDescent="0.25">
      <c r="B8" s="81" t="s">
        <v>354</v>
      </c>
      <c r="C8" s="1624"/>
      <c r="D8" s="1624"/>
      <c r="E8" s="1624"/>
    </row>
    <row r="9" spans="1:9" x14ac:dyDescent="0.25">
      <c r="B9" s="81" t="s">
        <v>355</v>
      </c>
      <c r="C9" s="82"/>
      <c r="D9" s="15"/>
      <c r="E9" s="15"/>
    </row>
    <row r="10" spans="1:9" x14ac:dyDescent="0.25">
      <c r="B10" s="81" t="s">
        <v>356</v>
      </c>
      <c r="C10" s="82"/>
      <c r="D10" s="15"/>
      <c r="E10" s="15"/>
    </row>
    <row r="11" spans="1:9" x14ac:dyDescent="0.25">
      <c r="B11" s="81" t="s">
        <v>357</v>
      </c>
      <c r="C11" s="1625"/>
      <c r="D11" s="1625"/>
      <c r="E11" s="1625"/>
    </row>
    <row r="12" spans="1:9" ht="18.75" x14ac:dyDescent="0.3">
      <c r="C12" s="1616" t="s">
        <v>358</v>
      </c>
      <c r="D12" s="1616"/>
      <c r="E12" s="1616"/>
      <c r="F12" s="1616"/>
      <c r="G12" s="1616"/>
    </row>
    <row r="13" spans="1:9" x14ac:dyDescent="0.25">
      <c r="C13" s="1618"/>
      <c r="D13" s="1618"/>
      <c r="E13" s="1618"/>
      <c r="F13" s="1618"/>
      <c r="G13" s="1618"/>
    </row>
    <row r="14" spans="1:9" ht="18.75" x14ac:dyDescent="0.3">
      <c r="C14" s="1616" t="s">
        <v>359</v>
      </c>
      <c r="D14" s="1616"/>
      <c r="E14" s="1616"/>
      <c r="F14" s="1616"/>
      <c r="G14" s="83"/>
    </row>
    <row r="15" spans="1:9" ht="18.75" x14ac:dyDescent="0.3">
      <c r="B15" t="s">
        <v>360</v>
      </c>
      <c r="C15" s="78"/>
      <c r="D15" s="78"/>
      <c r="E15" t="s">
        <v>361</v>
      </c>
      <c r="F15" s="78"/>
      <c r="G15" s="83"/>
    </row>
    <row r="16" spans="1:9" x14ac:dyDescent="0.25">
      <c r="A16" s="84" t="s">
        <v>277</v>
      </c>
      <c r="B16" s="1626"/>
      <c r="C16" s="1626"/>
      <c r="E16" s="1624"/>
      <c r="F16" s="1624"/>
      <c r="G16" s="1624"/>
      <c r="H16" s="1624"/>
    </row>
    <row r="17" spans="1:9" x14ac:dyDescent="0.25">
      <c r="A17" s="84" t="s">
        <v>278</v>
      </c>
      <c r="B17" s="1621"/>
      <c r="C17" s="1621"/>
      <c r="E17" s="1622"/>
      <c r="F17" s="1622"/>
      <c r="G17" s="1622"/>
      <c r="H17" s="1622"/>
    </row>
    <row r="18" spans="1:9" x14ac:dyDescent="0.25">
      <c r="A18" s="84" t="s">
        <v>279</v>
      </c>
      <c r="B18" s="1621"/>
      <c r="C18" s="1621"/>
      <c r="E18" s="1622"/>
      <c r="F18" s="1622"/>
      <c r="G18" s="1622"/>
      <c r="H18" s="1622"/>
    </row>
    <row r="19" spans="1:9" x14ac:dyDescent="0.25">
      <c r="A19" s="84" t="s">
        <v>280</v>
      </c>
      <c r="B19" s="1621"/>
      <c r="C19" s="1621"/>
      <c r="E19" s="1622"/>
      <c r="F19" s="1622"/>
      <c r="G19" s="1622"/>
      <c r="H19" s="1622"/>
    </row>
    <row r="20" spans="1:9" x14ac:dyDescent="0.25">
      <c r="A20" s="84" t="s">
        <v>290</v>
      </c>
      <c r="B20" s="1622"/>
      <c r="C20" s="1622"/>
      <c r="E20" s="1622"/>
      <c r="F20" s="1622"/>
      <c r="G20" s="1622"/>
      <c r="H20" s="1622"/>
    </row>
    <row r="21" spans="1:9" x14ac:dyDescent="0.25">
      <c r="A21" s="84" t="s">
        <v>291</v>
      </c>
      <c r="B21" s="1622"/>
      <c r="C21" s="1622"/>
      <c r="E21" s="1622"/>
      <c r="F21" s="1622"/>
      <c r="G21" s="1622"/>
      <c r="H21" s="1622"/>
    </row>
    <row r="22" spans="1:9" x14ac:dyDescent="0.25">
      <c r="A22" s="84" t="s">
        <v>294</v>
      </c>
      <c r="B22" s="1622"/>
      <c r="C22" s="1622"/>
      <c r="E22" s="1622"/>
      <c r="F22" s="1622"/>
      <c r="G22" s="1622"/>
      <c r="H22" s="1622"/>
    </row>
    <row r="23" spans="1:9" x14ac:dyDescent="0.25">
      <c r="A23" s="84" t="s">
        <v>362</v>
      </c>
      <c r="B23" s="1622"/>
      <c r="C23" s="1622"/>
      <c r="E23" s="1622"/>
      <c r="F23" s="1622"/>
      <c r="G23" s="1622"/>
      <c r="H23" s="1622"/>
    </row>
    <row r="24" spans="1:9" x14ac:dyDescent="0.25">
      <c r="A24" s="84" t="s">
        <v>363</v>
      </c>
      <c r="B24" s="1622"/>
      <c r="C24" s="1622"/>
      <c r="E24" s="1622"/>
      <c r="F24" s="1622"/>
      <c r="G24" s="1622"/>
      <c r="H24" s="1622"/>
    </row>
    <row r="25" spans="1:9" x14ac:dyDescent="0.25">
      <c r="A25" s="84" t="s">
        <v>364</v>
      </c>
      <c r="B25" s="1622"/>
      <c r="C25" s="1622"/>
      <c r="E25" s="1622"/>
      <c r="F25" s="1622"/>
      <c r="G25" s="1622"/>
      <c r="H25" s="1622"/>
    </row>
    <row r="26" spans="1:9" x14ac:dyDescent="0.25">
      <c r="A26" s="84"/>
      <c r="B26" s="85"/>
      <c r="C26" s="85"/>
    </row>
    <row r="28" spans="1:9" x14ac:dyDescent="0.25">
      <c r="C28" s="1628" t="s">
        <v>365</v>
      </c>
      <c r="D28" s="1628"/>
      <c r="E28" s="1628"/>
      <c r="F28" s="1628"/>
      <c r="G28" s="1628"/>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627"/>
      <c r="E33" s="1627"/>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813</v>
      </c>
      <c r="B6" s="185" t="s">
        <v>806</v>
      </c>
      <c r="C6" s="108"/>
    </row>
    <row r="7" spans="1:3" x14ac:dyDescent="0.25">
      <c r="A7" s="186" t="s">
        <v>199</v>
      </c>
      <c r="B7" s="185" t="s">
        <v>807</v>
      </c>
      <c r="C7" s="108"/>
    </row>
    <row r="8" spans="1:3" x14ac:dyDescent="0.25">
      <c r="A8" s="186" t="s">
        <v>201</v>
      </c>
      <c r="B8" s="185" t="s">
        <v>808</v>
      </c>
      <c r="C8" s="108"/>
    </row>
    <row r="9" spans="1:3" x14ac:dyDescent="0.25">
      <c r="A9" s="186" t="s">
        <v>200</v>
      </c>
      <c r="B9" s="185" t="s">
        <v>809</v>
      </c>
      <c r="C9" s="108"/>
    </row>
    <row r="10" spans="1:3" x14ac:dyDescent="0.25">
      <c r="A10" s="187" t="s">
        <v>805</v>
      </c>
      <c r="B10" s="38" t="s">
        <v>810</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1019</v>
      </c>
      <c r="B17" s="97"/>
    </row>
    <row r="18" spans="1:4" ht="30" customHeight="1" x14ac:dyDescent="0.25">
      <c r="A18" s="1629" t="s">
        <v>1660</v>
      </c>
      <c r="B18" s="1629"/>
      <c r="C18" s="1629"/>
      <c r="D18" s="1629"/>
    </row>
    <row r="19" spans="1:4" ht="27" customHeight="1" x14ac:dyDescent="0.25">
      <c r="A19" s="1640" t="s">
        <v>1067</v>
      </c>
      <c r="B19" s="1640"/>
      <c r="C19" s="1640"/>
      <c r="D19" s="1640"/>
    </row>
    <row r="20" spans="1:4" ht="27" customHeight="1" x14ac:dyDescent="0.25">
      <c r="A20" s="1640" t="s">
        <v>1661</v>
      </c>
      <c r="B20" s="1640"/>
      <c r="C20" s="1640"/>
      <c r="D20" s="1640"/>
    </row>
    <row r="22" spans="1:4" ht="18.75" x14ac:dyDescent="0.3">
      <c r="A22" s="1641" t="s">
        <v>51</v>
      </c>
      <c r="B22" s="1642"/>
      <c r="C22" s="1643"/>
      <c r="D22" s="4" t="s">
        <v>146</v>
      </c>
    </row>
    <row r="23" spans="1:4" ht="15" customHeight="1" x14ac:dyDescent="0.25">
      <c r="A23" s="1632" t="s">
        <v>11</v>
      </c>
      <c r="B23" s="1633"/>
      <c r="C23" s="1634"/>
      <c r="D23" s="1644"/>
    </row>
    <row r="24" spans="1:4" ht="15" customHeight="1" x14ac:dyDescent="0.25">
      <c r="A24" s="1635"/>
      <c r="B24" s="1636"/>
      <c r="C24" s="1637"/>
      <c r="D24" s="1645"/>
    </row>
    <row r="25" spans="1:4" ht="24.75" x14ac:dyDescent="0.25">
      <c r="A25" s="1638" t="s">
        <v>184</v>
      </c>
      <c r="B25" s="22">
        <v>1.1000000000000001</v>
      </c>
      <c r="C25" s="19" t="s">
        <v>12</v>
      </c>
      <c r="D25" s="5" t="s">
        <v>1296</v>
      </c>
    </row>
    <row r="26" spans="1:4" ht="24.75" x14ac:dyDescent="0.25">
      <c r="A26" s="1639"/>
      <c r="B26" s="221" t="s">
        <v>1314</v>
      </c>
      <c r="C26" s="222" t="s">
        <v>1323</v>
      </c>
      <c r="D26" s="7" t="s">
        <v>1315</v>
      </c>
    </row>
    <row r="27" spans="1:4" x14ac:dyDescent="0.25">
      <c r="A27" s="1639"/>
      <c r="B27" s="23" t="s">
        <v>63</v>
      </c>
      <c r="C27" s="8" t="s">
        <v>344</v>
      </c>
      <c r="D27" s="7" t="s">
        <v>1297</v>
      </c>
    </row>
    <row r="28" spans="1:4" x14ac:dyDescent="0.25">
      <c r="A28" s="1639"/>
      <c r="B28" s="221" t="s">
        <v>910</v>
      </c>
      <c r="C28" s="222" t="s">
        <v>911</v>
      </c>
      <c r="D28" s="7" t="s">
        <v>1298</v>
      </c>
    </row>
    <row r="29" spans="1:4" ht="24.75" x14ac:dyDescent="0.25">
      <c r="A29" s="1639"/>
      <c r="B29" s="23" t="s">
        <v>95</v>
      </c>
      <c r="C29" s="8" t="s">
        <v>147</v>
      </c>
      <c r="D29" s="7" t="s">
        <v>1299</v>
      </c>
    </row>
    <row r="30" spans="1:4" ht="24.75" x14ac:dyDescent="0.25">
      <c r="A30" s="1639"/>
      <c r="B30" s="23" t="s">
        <v>35</v>
      </c>
      <c r="C30" s="8" t="s">
        <v>13</v>
      </c>
      <c r="D30" s="7" t="s">
        <v>1659</v>
      </c>
    </row>
    <row r="31" spans="1:4" x14ac:dyDescent="0.25">
      <c r="A31" s="1639"/>
      <c r="B31" s="98" t="s">
        <v>202</v>
      </c>
      <c r="C31" s="100" t="s">
        <v>14</v>
      </c>
      <c r="D31" s="18" t="s">
        <v>343</v>
      </c>
    </row>
    <row r="32" spans="1:4" ht="15" customHeight="1" x14ac:dyDescent="0.25">
      <c r="A32" s="1632" t="s">
        <v>269</v>
      </c>
      <c r="B32" s="1633"/>
      <c r="C32" s="1634"/>
      <c r="D32" s="1630"/>
    </row>
    <row r="33" spans="1:4" ht="15" customHeight="1" x14ac:dyDescent="0.25">
      <c r="A33" s="1635"/>
      <c r="B33" s="1636"/>
      <c r="C33" s="1637"/>
      <c r="D33" s="1631"/>
    </row>
    <row r="34" spans="1:4" ht="24.75" x14ac:dyDescent="0.25">
      <c r="A34" s="1638" t="s">
        <v>0</v>
      </c>
      <c r="B34" s="22">
        <v>2.1</v>
      </c>
      <c r="C34" s="19" t="s">
        <v>148</v>
      </c>
      <c r="D34" s="5" t="s">
        <v>1017</v>
      </c>
    </row>
    <row r="35" spans="1:4" ht="24.75" x14ac:dyDescent="0.25">
      <c r="A35" s="1639"/>
      <c r="B35" s="23">
        <v>2.2000000000000002</v>
      </c>
      <c r="C35" s="8" t="s">
        <v>149</v>
      </c>
      <c r="D35" s="7" t="s">
        <v>861</v>
      </c>
    </row>
    <row r="36" spans="1:4" ht="24.75" x14ac:dyDescent="0.25">
      <c r="A36" s="1639"/>
      <c r="B36" s="23">
        <v>2.2999999999999998</v>
      </c>
      <c r="C36" s="8" t="s">
        <v>150</v>
      </c>
      <c r="D36" s="7" t="s">
        <v>740</v>
      </c>
    </row>
    <row r="37" spans="1:4" ht="24.75" x14ac:dyDescent="0.25">
      <c r="A37" s="1639"/>
      <c r="B37" s="23">
        <v>2.4</v>
      </c>
      <c r="C37" s="8" t="s">
        <v>151</v>
      </c>
      <c r="D37" s="7" t="s">
        <v>1016</v>
      </c>
    </row>
    <row r="38" spans="1:4" ht="24.75" x14ac:dyDescent="0.25">
      <c r="A38" s="1639"/>
      <c r="B38" s="23">
        <v>2.5</v>
      </c>
      <c r="C38" s="8" t="s">
        <v>152</v>
      </c>
      <c r="D38" s="7" t="s">
        <v>862</v>
      </c>
    </row>
    <row r="39" spans="1:4" x14ac:dyDescent="0.25">
      <c r="A39" s="1639"/>
      <c r="B39" s="23" t="s">
        <v>97</v>
      </c>
      <c r="C39" s="8" t="s">
        <v>7</v>
      </c>
      <c r="D39" s="7" t="s">
        <v>756</v>
      </c>
    </row>
    <row r="40" spans="1:4" ht="24.75" x14ac:dyDescent="0.25">
      <c r="A40" s="1639"/>
      <c r="B40" s="126" t="s">
        <v>153</v>
      </c>
      <c r="C40" s="131" t="s">
        <v>969</v>
      </c>
      <c r="D40" s="7" t="s">
        <v>970</v>
      </c>
    </row>
    <row r="41" spans="1:4" x14ac:dyDescent="0.25">
      <c r="A41" s="1639"/>
      <c r="B41" s="225" t="s">
        <v>912</v>
      </c>
      <c r="C41" s="226" t="s">
        <v>24</v>
      </c>
      <c r="D41" s="7" t="s">
        <v>943</v>
      </c>
    </row>
    <row r="42" spans="1:4" x14ac:dyDescent="0.25">
      <c r="A42" s="1649"/>
      <c r="B42" s="101" t="s">
        <v>222</v>
      </c>
      <c r="C42" s="102" t="s">
        <v>1</v>
      </c>
      <c r="D42" s="18" t="s">
        <v>947</v>
      </c>
    </row>
    <row r="43" spans="1:4" ht="36.75" x14ac:dyDescent="0.25">
      <c r="A43" s="1638" t="s">
        <v>53</v>
      </c>
      <c r="B43" s="22">
        <v>3.1</v>
      </c>
      <c r="C43" s="20" t="s">
        <v>33</v>
      </c>
      <c r="D43" s="5" t="s">
        <v>741</v>
      </c>
    </row>
    <row r="44" spans="1:4" x14ac:dyDescent="0.25">
      <c r="A44" s="1639"/>
      <c r="B44" s="23">
        <v>3.2</v>
      </c>
      <c r="C44" s="20" t="s">
        <v>34</v>
      </c>
      <c r="D44" s="6" t="s">
        <v>742</v>
      </c>
    </row>
    <row r="45" spans="1:4" x14ac:dyDescent="0.25">
      <c r="A45" s="1639"/>
      <c r="B45" s="23">
        <v>3.3</v>
      </c>
      <c r="C45" s="20" t="s">
        <v>54</v>
      </c>
      <c r="D45" s="7" t="s">
        <v>743</v>
      </c>
    </row>
    <row r="46" spans="1:4" x14ac:dyDescent="0.25">
      <c r="A46" s="1639"/>
      <c r="B46" s="23" t="s">
        <v>44</v>
      </c>
      <c r="C46" s="20" t="s">
        <v>154</v>
      </c>
      <c r="D46" s="7" t="s">
        <v>744</v>
      </c>
    </row>
    <row r="47" spans="1:4" x14ac:dyDescent="0.25">
      <c r="A47" s="1639"/>
      <c r="B47" s="23" t="s">
        <v>41</v>
      </c>
      <c r="C47" s="20" t="s">
        <v>52</v>
      </c>
      <c r="D47" s="7" t="s">
        <v>757</v>
      </c>
    </row>
    <row r="48" spans="1:4" ht="24.75" x14ac:dyDescent="0.25">
      <c r="A48" s="1639"/>
      <c r="B48" s="23" t="s">
        <v>42</v>
      </c>
      <c r="C48" s="20" t="s">
        <v>155</v>
      </c>
      <c r="D48" s="7" t="s">
        <v>863</v>
      </c>
    </row>
    <row r="49" spans="1:4" ht="24.75" x14ac:dyDescent="0.25">
      <c r="A49" s="1639"/>
      <c r="B49" s="126" t="s">
        <v>43</v>
      </c>
      <c r="C49" s="131" t="s">
        <v>478</v>
      </c>
      <c r="D49" s="7" t="s">
        <v>971</v>
      </c>
    </row>
    <row r="50" spans="1:4" x14ac:dyDescent="0.25">
      <c r="A50" s="1639"/>
      <c r="B50" s="98" t="s">
        <v>453</v>
      </c>
      <c r="C50" s="103" t="s">
        <v>2</v>
      </c>
      <c r="D50" s="18" t="s">
        <v>481</v>
      </c>
    </row>
    <row r="51" spans="1:4" ht="24.75" x14ac:dyDescent="0.25">
      <c r="A51" s="1653" t="s">
        <v>915</v>
      </c>
      <c r="B51" s="219" t="s">
        <v>916</v>
      </c>
      <c r="C51" s="232" t="s">
        <v>915</v>
      </c>
      <c r="D51" s="5" t="s">
        <v>1061</v>
      </c>
    </row>
    <row r="52" spans="1:4" ht="24.75" x14ac:dyDescent="0.25">
      <c r="A52" s="1654"/>
      <c r="B52" s="221" t="s">
        <v>917</v>
      </c>
      <c r="C52" s="233" t="s">
        <v>920</v>
      </c>
      <c r="D52" s="7" t="s">
        <v>944</v>
      </c>
    </row>
    <row r="53" spans="1:4" ht="24.75" x14ac:dyDescent="0.25">
      <c r="A53" s="1654"/>
      <c r="B53" s="225" t="s">
        <v>918</v>
      </c>
      <c r="C53" s="234" t="s">
        <v>921</v>
      </c>
      <c r="D53" s="7" t="s">
        <v>945</v>
      </c>
    </row>
    <row r="54" spans="1:4" ht="16.5" customHeight="1" x14ac:dyDescent="0.25">
      <c r="A54" s="1655"/>
      <c r="B54" s="227" t="s">
        <v>919</v>
      </c>
      <c r="C54" s="235" t="s">
        <v>922</v>
      </c>
      <c r="D54" s="18" t="s">
        <v>946</v>
      </c>
    </row>
    <row r="55" spans="1:4" ht="24.75" x14ac:dyDescent="0.25">
      <c r="A55" s="1648" t="s">
        <v>303</v>
      </c>
      <c r="B55" s="22">
        <v>5.0999999999999996</v>
      </c>
      <c r="C55" s="26" t="s">
        <v>37</v>
      </c>
      <c r="D55" s="5" t="s">
        <v>745</v>
      </c>
    </row>
    <row r="56" spans="1:4" ht="24" x14ac:dyDescent="0.25">
      <c r="A56" s="1646"/>
      <c r="B56" s="23">
        <v>5.2</v>
      </c>
      <c r="C56" s="20" t="s">
        <v>304</v>
      </c>
      <c r="D56" s="7" t="s">
        <v>758</v>
      </c>
    </row>
    <row r="57" spans="1:4" ht="24.75" x14ac:dyDescent="0.25">
      <c r="A57" s="1646"/>
      <c r="B57" s="23">
        <v>5.3</v>
      </c>
      <c r="C57" s="20" t="s">
        <v>305</v>
      </c>
      <c r="D57" s="7" t="s">
        <v>724</v>
      </c>
    </row>
    <row r="58" spans="1:4" ht="24.75" x14ac:dyDescent="0.25">
      <c r="A58" s="1646"/>
      <c r="B58" s="126" t="s">
        <v>82</v>
      </c>
      <c r="C58" s="131" t="s">
        <v>476</v>
      </c>
      <c r="D58" s="7" t="s">
        <v>972</v>
      </c>
    </row>
    <row r="59" spans="1:4" x14ac:dyDescent="0.25">
      <c r="A59" s="1647"/>
      <c r="B59" s="98" t="s">
        <v>217</v>
      </c>
      <c r="C59" s="104" t="s">
        <v>306</v>
      </c>
      <c r="D59" s="18" t="s">
        <v>480</v>
      </c>
    </row>
    <row r="60" spans="1:4" ht="24.75" x14ac:dyDescent="0.25">
      <c r="A60" s="1638" t="s">
        <v>4</v>
      </c>
      <c r="B60" s="22">
        <v>6.1</v>
      </c>
      <c r="C60" s="26" t="s">
        <v>18</v>
      </c>
      <c r="D60" s="5" t="s">
        <v>746</v>
      </c>
    </row>
    <row r="61" spans="1:4" x14ac:dyDescent="0.25">
      <c r="A61" s="1639"/>
      <c r="B61" s="23">
        <v>6.2</v>
      </c>
      <c r="C61" s="20" t="s">
        <v>19</v>
      </c>
      <c r="D61" s="7" t="s">
        <v>759</v>
      </c>
    </row>
    <row r="62" spans="1:4" ht="24.75" x14ac:dyDescent="0.25">
      <c r="A62" s="1639"/>
      <c r="B62" s="23">
        <v>6.3</v>
      </c>
      <c r="C62" s="20" t="s">
        <v>185</v>
      </c>
      <c r="D62" s="7" t="s">
        <v>864</v>
      </c>
    </row>
    <row r="63" spans="1:4" ht="24.75" x14ac:dyDescent="0.25">
      <c r="A63" s="1639"/>
      <c r="B63" s="126" t="s">
        <v>87</v>
      </c>
      <c r="C63" s="131" t="s">
        <v>474</v>
      </c>
      <c r="D63" s="7" t="s">
        <v>973</v>
      </c>
    </row>
    <row r="64" spans="1:4" x14ac:dyDescent="0.25">
      <c r="A64" s="1649"/>
      <c r="B64" s="101" t="s">
        <v>214</v>
      </c>
      <c r="C64" s="104" t="s">
        <v>25</v>
      </c>
      <c r="D64" s="18" t="s">
        <v>479</v>
      </c>
    </row>
    <row r="65" spans="1:4" ht="16.5" customHeight="1" x14ac:dyDescent="0.25">
      <c r="A65" s="1650" t="s">
        <v>157</v>
      </c>
      <c r="B65" s="22">
        <v>7.1</v>
      </c>
      <c r="C65" s="26" t="s">
        <v>20</v>
      </c>
      <c r="D65" s="5" t="s">
        <v>747</v>
      </c>
    </row>
    <row r="66" spans="1:4" ht="16.5" customHeight="1" x14ac:dyDescent="0.25">
      <c r="A66" s="1651"/>
      <c r="B66" s="23">
        <v>7.2</v>
      </c>
      <c r="C66" s="20" t="s">
        <v>21</v>
      </c>
      <c r="D66" s="7" t="s">
        <v>748</v>
      </c>
    </row>
    <row r="67" spans="1:4" ht="26.1" customHeight="1" x14ac:dyDescent="0.25">
      <c r="A67" s="1651"/>
      <c r="B67" s="23">
        <v>7.3</v>
      </c>
      <c r="C67" s="20" t="s">
        <v>156</v>
      </c>
      <c r="D67" s="7" t="s">
        <v>865</v>
      </c>
    </row>
    <row r="68" spans="1:4" ht="24.75" x14ac:dyDescent="0.25">
      <c r="A68" s="1651"/>
      <c r="B68" s="126" t="s">
        <v>91</v>
      </c>
      <c r="C68" s="131" t="s">
        <v>475</v>
      </c>
      <c r="D68" s="7" t="s">
        <v>974</v>
      </c>
    </row>
    <row r="69" spans="1:4" ht="16.5" customHeight="1" x14ac:dyDescent="0.25">
      <c r="A69" s="1652"/>
      <c r="B69" s="101" t="s">
        <v>262</v>
      </c>
      <c r="C69" s="104" t="s">
        <v>38</v>
      </c>
      <c r="D69" s="18" t="s">
        <v>473</v>
      </c>
    </row>
    <row r="70" spans="1:4" ht="24.75" x14ac:dyDescent="0.25">
      <c r="A70" s="1638" t="s">
        <v>29</v>
      </c>
      <c r="B70" s="22">
        <v>8.1</v>
      </c>
      <c r="C70" s="26" t="s">
        <v>22</v>
      </c>
      <c r="D70" s="5" t="s">
        <v>749</v>
      </c>
    </row>
    <row r="71" spans="1:4" ht="24.75" x14ac:dyDescent="0.25">
      <c r="A71" s="1639"/>
      <c r="B71" s="23" t="s">
        <v>113</v>
      </c>
      <c r="C71" s="20" t="s">
        <v>444</v>
      </c>
      <c r="D71" s="7" t="s">
        <v>750</v>
      </c>
    </row>
    <row r="72" spans="1:4" ht="24.75" x14ac:dyDescent="0.25">
      <c r="A72" s="1639"/>
      <c r="B72" s="23" t="s">
        <v>115</v>
      </c>
      <c r="C72" s="20" t="s">
        <v>158</v>
      </c>
      <c r="D72" s="7" t="s">
        <v>866</v>
      </c>
    </row>
    <row r="73" spans="1:4" x14ac:dyDescent="0.25">
      <c r="A73" s="1639"/>
      <c r="B73" s="23" t="s">
        <v>116</v>
      </c>
      <c r="C73" s="20" t="s">
        <v>114</v>
      </c>
      <c r="D73" s="7" t="s">
        <v>318</v>
      </c>
    </row>
    <row r="74" spans="1:4" x14ac:dyDescent="0.25">
      <c r="A74" s="1639"/>
      <c r="B74" s="23" t="s">
        <v>117</v>
      </c>
      <c r="C74" s="20" t="s">
        <v>159</v>
      </c>
      <c r="D74" s="7" t="s">
        <v>319</v>
      </c>
    </row>
    <row r="75" spans="1:4" x14ac:dyDescent="0.25">
      <c r="A75" s="1639"/>
      <c r="B75" s="23" t="s">
        <v>160</v>
      </c>
      <c r="C75" s="20" t="s">
        <v>23</v>
      </c>
      <c r="D75" s="7" t="s">
        <v>760</v>
      </c>
    </row>
    <row r="76" spans="1:4" ht="24.75" x14ac:dyDescent="0.25">
      <c r="A76" s="1639"/>
      <c r="B76" s="126" t="s">
        <v>443</v>
      </c>
      <c r="C76" s="131" t="s">
        <v>477</v>
      </c>
      <c r="D76" s="7" t="s">
        <v>1018</v>
      </c>
    </row>
    <row r="77" spans="1:4" x14ac:dyDescent="0.25">
      <c r="A77" s="1649"/>
      <c r="B77" s="101" t="s">
        <v>458</v>
      </c>
      <c r="C77" s="104" t="s">
        <v>30</v>
      </c>
      <c r="D77" s="18" t="s">
        <v>472</v>
      </c>
    </row>
    <row r="78" spans="1:4" ht="24.75" x14ac:dyDescent="0.25">
      <c r="A78" s="1638" t="s">
        <v>3</v>
      </c>
      <c r="B78" s="22">
        <v>9.1</v>
      </c>
      <c r="C78" s="26" t="s">
        <v>186</v>
      </c>
      <c r="D78" s="5" t="s">
        <v>751</v>
      </c>
    </row>
    <row r="79" spans="1:4" x14ac:dyDescent="0.25">
      <c r="A79" s="1639"/>
      <c r="B79" s="23" t="s">
        <v>107</v>
      </c>
      <c r="C79" s="20" t="s">
        <v>187</v>
      </c>
      <c r="D79" s="10" t="s">
        <v>752</v>
      </c>
    </row>
    <row r="80" spans="1:4" x14ac:dyDescent="0.25">
      <c r="A80" s="1639"/>
      <c r="B80" s="23" t="s">
        <v>1316</v>
      </c>
      <c r="C80" s="20" t="s">
        <v>1317</v>
      </c>
      <c r="D80" s="10" t="s">
        <v>1395</v>
      </c>
    </row>
    <row r="81" spans="1:5" ht="24.75" x14ac:dyDescent="0.25">
      <c r="A81" s="1639"/>
      <c r="B81" s="23" t="s">
        <v>108</v>
      </c>
      <c r="C81" s="20" t="s">
        <v>188</v>
      </c>
      <c r="D81" s="7" t="s">
        <v>753</v>
      </c>
    </row>
    <row r="82" spans="1:5" x14ac:dyDescent="0.25">
      <c r="A82" s="1639"/>
      <c r="B82" s="23" t="s">
        <v>109</v>
      </c>
      <c r="C82" s="20" t="s">
        <v>161</v>
      </c>
      <c r="D82" s="7" t="s">
        <v>162</v>
      </c>
    </row>
    <row r="83" spans="1:5" x14ac:dyDescent="0.25">
      <c r="A83" s="1639"/>
      <c r="B83" s="23" t="s">
        <v>110</v>
      </c>
      <c r="C83" s="20" t="s">
        <v>135</v>
      </c>
      <c r="D83" s="7" t="s">
        <v>761</v>
      </c>
    </row>
    <row r="84" spans="1:5" ht="24.75" x14ac:dyDescent="0.25">
      <c r="A84" s="1639"/>
      <c r="B84" s="23" t="s">
        <v>111</v>
      </c>
      <c r="C84" s="20" t="s">
        <v>163</v>
      </c>
      <c r="D84" s="7" t="s">
        <v>867</v>
      </c>
    </row>
    <row r="85" spans="1:5" ht="24.75" x14ac:dyDescent="0.25">
      <c r="A85" s="1639"/>
      <c r="B85" s="126" t="s">
        <v>112</v>
      </c>
      <c r="C85" s="131" t="s">
        <v>459</v>
      </c>
      <c r="D85" s="7" t="s">
        <v>975</v>
      </c>
    </row>
    <row r="86" spans="1:5" x14ac:dyDescent="0.25">
      <c r="A86" s="1649"/>
      <c r="B86" s="101" t="s">
        <v>460</v>
      </c>
      <c r="C86" s="104" t="s">
        <v>5</v>
      </c>
      <c r="D86" s="18" t="s">
        <v>471</v>
      </c>
    </row>
    <row r="87" spans="1:5" x14ac:dyDescent="0.25">
      <c r="A87" s="1646" t="s">
        <v>6</v>
      </c>
      <c r="B87" s="23" t="s">
        <v>118</v>
      </c>
      <c r="C87" s="20" t="s">
        <v>189</v>
      </c>
      <c r="D87" s="5" t="s">
        <v>1295</v>
      </c>
    </row>
    <row r="88" spans="1:5" x14ac:dyDescent="0.25">
      <c r="A88" s="1646"/>
      <c r="B88" s="23" t="s">
        <v>45</v>
      </c>
      <c r="C88" s="20" t="s">
        <v>164</v>
      </c>
      <c r="D88" s="7" t="s">
        <v>762</v>
      </c>
    </row>
    <row r="89" spans="1:5" ht="24.75" x14ac:dyDescent="0.25">
      <c r="A89" s="1646"/>
      <c r="B89" s="23" t="s">
        <v>46</v>
      </c>
      <c r="C89" s="20" t="s">
        <v>165</v>
      </c>
      <c r="D89" s="7" t="s">
        <v>868</v>
      </c>
    </row>
    <row r="90" spans="1:5" ht="24.75" x14ac:dyDescent="0.25">
      <c r="A90" s="1646"/>
      <c r="B90" s="126" t="s">
        <v>166</v>
      </c>
      <c r="C90" s="131" t="s">
        <v>462</v>
      </c>
      <c r="D90" s="7" t="s">
        <v>976</v>
      </c>
    </row>
    <row r="91" spans="1:5" x14ac:dyDescent="0.25">
      <c r="A91" s="1647"/>
      <c r="B91" s="105" t="s">
        <v>461</v>
      </c>
      <c r="C91" s="104" t="s">
        <v>8</v>
      </c>
      <c r="D91" s="18" t="s">
        <v>470</v>
      </c>
    </row>
    <row r="92" spans="1:5" x14ac:dyDescent="0.25">
      <c r="A92" s="1648" t="s">
        <v>233</v>
      </c>
      <c r="B92" s="136" t="s">
        <v>119</v>
      </c>
      <c r="C92" s="19" t="s">
        <v>172</v>
      </c>
      <c r="D92" s="2" t="s">
        <v>484</v>
      </c>
      <c r="E92" s="99"/>
    </row>
    <row r="93" spans="1:5" x14ac:dyDescent="0.25">
      <c r="A93" s="1659"/>
      <c r="B93" s="23" t="s">
        <v>55</v>
      </c>
      <c r="C93" s="8" t="s">
        <v>173</v>
      </c>
      <c r="D93" s="2" t="s">
        <v>482</v>
      </c>
      <c r="E93" s="99"/>
    </row>
    <row r="94" spans="1:5" x14ac:dyDescent="0.25">
      <c r="A94" s="1659"/>
      <c r="B94" s="23" t="s">
        <v>56</v>
      </c>
      <c r="C94" s="8" t="s">
        <v>174</v>
      </c>
      <c r="D94" s="2" t="s">
        <v>483</v>
      </c>
      <c r="E94" s="99"/>
    </row>
    <row r="95" spans="1:5" x14ac:dyDescent="0.25">
      <c r="A95" s="1659"/>
      <c r="B95" s="126" t="s">
        <v>120</v>
      </c>
      <c r="C95" s="127" t="s">
        <v>466</v>
      </c>
      <c r="D95" s="2" t="s">
        <v>468</v>
      </c>
      <c r="E95" s="99"/>
    </row>
    <row r="96" spans="1:5" ht="24.75" x14ac:dyDescent="0.25">
      <c r="A96" s="1659"/>
      <c r="B96" s="23" t="s">
        <v>121</v>
      </c>
      <c r="C96" s="8" t="s">
        <v>32</v>
      </c>
      <c r="D96" s="7" t="s">
        <v>317</v>
      </c>
    </row>
    <row r="97" spans="1:4" x14ac:dyDescent="0.25">
      <c r="A97" s="1659"/>
      <c r="B97" s="221" t="s">
        <v>938</v>
      </c>
      <c r="C97" s="222" t="s">
        <v>930</v>
      </c>
      <c r="D97" s="7" t="s">
        <v>948</v>
      </c>
    </row>
    <row r="98" spans="1:4" x14ac:dyDescent="0.25">
      <c r="A98" s="1659"/>
      <c r="B98" s="101" t="s">
        <v>167</v>
      </c>
      <c r="C98" s="102" t="s">
        <v>329</v>
      </c>
      <c r="D98" s="18" t="s">
        <v>320</v>
      </c>
    </row>
    <row r="99" spans="1:4" x14ac:dyDescent="0.25">
      <c r="A99" s="1659"/>
      <c r="B99" s="23" t="s">
        <v>168</v>
      </c>
      <c r="C99" s="8" t="s">
        <v>40</v>
      </c>
      <c r="D99" s="7" t="s">
        <v>755</v>
      </c>
    </row>
    <row r="100" spans="1:4" ht="24.75" x14ac:dyDescent="0.25">
      <c r="A100" s="1659"/>
      <c r="B100" s="23" t="s">
        <v>169</v>
      </c>
      <c r="C100" s="8" t="s">
        <v>330</v>
      </c>
      <c r="D100" s="7" t="s">
        <v>315</v>
      </c>
    </row>
    <row r="101" spans="1:4" x14ac:dyDescent="0.25">
      <c r="A101" s="1659"/>
      <c r="B101" s="23" t="s">
        <v>170</v>
      </c>
      <c r="C101" s="8" t="s">
        <v>252</v>
      </c>
      <c r="D101" s="7" t="s">
        <v>316</v>
      </c>
    </row>
    <row r="102" spans="1:4" ht="24.75" x14ac:dyDescent="0.25">
      <c r="A102" s="1660"/>
      <c r="B102" s="180" t="s">
        <v>171</v>
      </c>
      <c r="C102" s="102" t="s">
        <v>325</v>
      </c>
      <c r="D102" s="18" t="s">
        <v>175</v>
      </c>
    </row>
    <row r="103" spans="1:4" ht="39" customHeight="1" x14ac:dyDescent="0.3">
      <c r="A103" s="1656" t="s">
        <v>176</v>
      </c>
      <c r="B103" s="1657"/>
      <c r="C103" s="1658"/>
      <c r="D103" s="70"/>
    </row>
    <row r="104" spans="1:4" ht="25.5" customHeight="1" x14ac:dyDescent="0.25">
      <c r="A104" s="1648" t="s">
        <v>9</v>
      </c>
      <c r="B104" s="22" t="s">
        <v>122</v>
      </c>
      <c r="C104" s="19" t="s">
        <v>27</v>
      </c>
      <c r="D104" s="19" t="s">
        <v>1656</v>
      </c>
    </row>
    <row r="105" spans="1:4" ht="24.75" x14ac:dyDescent="0.25">
      <c r="A105" s="1646"/>
      <c r="B105" s="23" t="s">
        <v>123</v>
      </c>
      <c r="C105" s="8" t="s">
        <v>98</v>
      </c>
      <c r="D105" s="8" t="s">
        <v>875</v>
      </c>
    </row>
    <row r="106" spans="1:4" ht="24.75" x14ac:dyDescent="0.25">
      <c r="A106" s="1646"/>
      <c r="B106" s="23" t="s">
        <v>124</v>
      </c>
      <c r="C106" s="8" t="s">
        <v>99</v>
      </c>
      <c r="D106" s="8" t="s">
        <v>876</v>
      </c>
    </row>
    <row r="107" spans="1:4" ht="24.75" x14ac:dyDescent="0.25">
      <c r="A107" s="1646"/>
      <c r="B107" s="24" t="s">
        <v>125</v>
      </c>
      <c r="C107" s="8" t="s">
        <v>100</v>
      </c>
      <c r="D107" s="8" t="s">
        <v>877</v>
      </c>
    </row>
    <row r="108" spans="1:4" ht="24.75" x14ac:dyDescent="0.25">
      <c r="A108" s="1646"/>
      <c r="B108" s="24" t="s">
        <v>126</v>
      </c>
      <c r="C108" s="8" t="s">
        <v>101</v>
      </c>
      <c r="D108" s="8" t="s">
        <v>878</v>
      </c>
    </row>
    <row r="109" spans="1:4" ht="24.75" x14ac:dyDescent="0.25">
      <c r="A109" s="1646"/>
      <c r="B109" s="23" t="s">
        <v>127</v>
      </c>
      <c r="C109" s="8" t="s">
        <v>28</v>
      </c>
      <c r="D109" s="8" t="s">
        <v>879</v>
      </c>
    </row>
    <row r="110" spans="1:4" x14ac:dyDescent="0.25">
      <c r="A110" s="1647"/>
      <c r="B110" s="101" t="s">
        <v>128</v>
      </c>
      <c r="C110" s="102" t="s">
        <v>106</v>
      </c>
      <c r="D110" s="9" t="s">
        <v>136</v>
      </c>
    </row>
    <row r="111" spans="1:4" x14ac:dyDescent="0.25">
      <c r="A111" s="1648" t="s">
        <v>177</v>
      </c>
      <c r="B111" s="22" t="s">
        <v>129</v>
      </c>
      <c r="C111" s="19" t="s">
        <v>327</v>
      </c>
      <c r="D111" s="19" t="s">
        <v>178</v>
      </c>
    </row>
    <row r="112" spans="1:4" x14ac:dyDescent="0.25">
      <c r="A112" s="1646"/>
      <c r="B112" s="23" t="s">
        <v>130</v>
      </c>
      <c r="C112" s="8" t="s">
        <v>326</v>
      </c>
      <c r="D112" s="8" t="s">
        <v>179</v>
      </c>
    </row>
    <row r="113" spans="1:4" x14ac:dyDescent="0.25">
      <c r="A113" s="1646"/>
      <c r="B113" s="23" t="s">
        <v>131</v>
      </c>
      <c r="C113" s="8" t="s">
        <v>180</v>
      </c>
      <c r="D113" s="8" t="s">
        <v>502</v>
      </c>
    </row>
    <row r="114" spans="1:4" ht="24.75" x14ac:dyDescent="0.25">
      <c r="A114" s="1646"/>
      <c r="B114" s="23" t="s">
        <v>132</v>
      </c>
      <c r="C114" s="8" t="s">
        <v>495</v>
      </c>
      <c r="D114" s="8" t="s">
        <v>498</v>
      </c>
    </row>
    <row r="115" spans="1:4" ht="24.75" x14ac:dyDescent="0.25">
      <c r="A115" s="1646"/>
      <c r="B115" s="23" t="s">
        <v>133</v>
      </c>
      <c r="C115" s="8" t="s">
        <v>496</v>
      </c>
      <c r="D115" s="8" t="s">
        <v>498</v>
      </c>
    </row>
    <row r="116" spans="1:4" ht="24.75" x14ac:dyDescent="0.25">
      <c r="A116" s="1646"/>
      <c r="B116" s="23" t="s">
        <v>134</v>
      </c>
      <c r="C116" s="8" t="s">
        <v>497</v>
      </c>
      <c r="D116" s="8" t="s">
        <v>498</v>
      </c>
    </row>
    <row r="117" spans="1:4" x14ac:dyDescent="0.25">
      <c r="A117" s="1647"/>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AZ1" activePane="topRight" state="frozen"/>
      <selection activeCell="C3" sqref="C3"/>
      <selection pane="topRight" activeCell="A2" sqref="A2"/>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1365</v>
      </c>
    </row>
    <row r="4" spans="1:65" x14ac:dyDescent="0.25">
      <c r="A4" s="206" t="s">
        <v>15</v>
      </c>
      <c r="C4" s="448" t="s">
        <v>1773</v>
      </c>
    </row>
    <row r="5" spans="1:65" x14ac:dyDescent="0.25">
      <c r="A5" s="206" t="s">
        <v>16</v>
      </c>
      <c r="C5" s="449">
        <v>45382</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61" t="s">
        <v>248</v>
      </c>
      <c r="AO7" s="1662"/>
      <c r="AP7" s="1662"/>
      <c r="AQ7" s="1662"/>
      <c r="AR7" s="1662"/>
      <c r="AS7" s="1662"/>
      <c r="AT7" s="1662"/>
      <c r="AU7" s="1662"/>
      <c r="AV7" s="1662"/>
      <c r="AW7" s="1662"/>
      <c r="AX7" s="1662"/>
      <c r="AY7" s="1663"/>
      <c r="AZ7" s="870"/>
      <c r="BA7" s="1667" t="s">
        <v>821</v>
      </c>
      <c r="BB7" s="1668"/>
      <c r="BC7" s="1668"/>
      <c r="BD7" s="1668"/>
      <c r="BE7" s="1668"/>
      <c r="BF7" s="1668"/>
      <c r="BG7" s="1668"/>
      <c r="BH7" s="1668"/>
      <c r="BI7" s="1668"/>
      <c r="BJ7" s="1668"/>
      <c r="BK7" s="1668"/>
      <c r="BL7" s="1669"/>
    </row>
    <row r="8" spans="1:65" ht="45" customHeight="1" x14ac:dyDescent="0.3">
      <c r="A8" s="1238"/>
      <c r="B8" s="213"/>
      <c r="C8" s="214"/>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5" ht="18.75" x14ac:dyDescent="0.3">
      <c r="A9" s="218" t="s">
        <v>51</v>
      </c>
      <c r="B9" s="213"/>
      <c r="C9" s="214"/>
      <c r="D9" s="804">
        <f>SUM(E9:O9)</f>
        <v>294961.97811056406</v>
      </c>
      <c r="E9" s="805">
        <f>SUM('MMA Rev-Exp Region 1:MMA Rev-Exp Region 11'!E9)</f>
        <v>161461.85253453901</v>
      </c>
      <c r="F9" s="805">
        <f>SUM('MMA Rev-Exp Region 1:MMA Rev-Exp Region 11'!F9)</f>
        <v>21108.296082945002</v>
      </c>
      <c r="G9" s="805">
        <f>SUM('MMA Rev-Exp Region 1:MMA Rev-Exp Region 11'!G9)</f>
        <v>82920.243087552008</v>
      </c>
      <c r="H9" s="805">
        <f>SUM('MMA Rev-Exp Region 1:MMA Rev-Exp Region 11'!H9)</f>
        <v>12778.706221197999</v>
      </c>
      <c r="I9" s="805">
        <f>SUM('MMA Rev-Exp Region 1:MMA Rev-Exp Region 11'!I9)</f>
        <v>354.22235023000002</v>
      </c>
      <c r="J9" s="805">
        <f>SUM('MMA Rev-Exp Region 1:MMA Rev-Exp Region 11'!J9)</f>
        <v>10748.892857141998</v>
      </c>
      <c r="K9" s="805">
        <f>SUM('MMA Rev-Exp Region 1:MMA Rev-Exp Region 11'!K9)</f>
        <v>6</v>
      </c>
      <c r="L9" s="805">
        <f>SUM('MMA Rev-Exp Region 1:MMA Rev-Exp Region 11'!L9)</f>
        <v>1191.5172811059999</v>
      </c>
      <c r="M9" s="805">
        <f>SUM('MMA Rev-Exp Region 1:MMA Rev-Exp Region 11'!M9)</f>
        <v>4392.2476958520001</v>
      </c>
      <c r="N9" s="805">
        <f>SUM('MMA Rev-Exp Region 1:MMA Rev-Exp Region 11'!N9)</f>
        <v>0</v>
      </c>
      <c r="O9" s="848">
        <f>SUM('MMA Rev-Exp Region 1:MMA Rev-Exp Region 11'!O9)</f>
        <v>0</v>
      </c>
      <c r="P9" s="804">
        <f>SUM(Q9:AA9)</f>
        <v>296880.08064514789</v>
      </c>
      <c r="Q9" s="805">
        <f>SUM('MMA Rev-Exp Region 1:MMA Rev-Exp Region 11'!Q9)</f>
        <v>161776.75376343299</v>
      </c>
      <c r="R9" s="805">
        <f>SUM('MMA Rev-Exp Region 1:MMA Rev-Exp Region 11'!R9)</f>
        <v>20772.221505374004</v>
      </c>
      <c r="S9" s="805">
        <f>SUM('MMA Rev-Exp Region 1:MMA Rev-Exp Region 11'!S9)</f>
        <v>84469.216129028995</v>
      </c>
      <c r="T9" s="805">
        <f>SUM('MMA Rev-Exp Region 1:MMA Rev-Exp Region 11'!T9)</f>
        <v>12973.803225807</v>
      </c>
      <c r="U9" s="805">
        <f>SUM('MMA Rev-Exp Region 1:MMA Rev-Exp Region 11'!U9)</f>
        <v>333.70215053700002</v>
      </c>
      <c r="V9" s="805">
        <f>SUM('MMA Rev-Exp Region 1:MMA Rev-Exp Region 11'!V9)</f>
        <v>10811.955913978001</v>
      </c>
      <c r="W9" s="805">
        <f>SUM('MMA Rev-Exp Region 1:MMA Rev-Exp Region 11'!W9)</f>
        <v>9</v>
      </c>
      <c r="X9" s="805">
        <f>SUM('MMA Rev-Exp Region 1:MMA Rev-Exp Region 11'!X9)</f>
        <v>1160.0999999999999</v>
      </c>
      <c r="Y9" s="805">
        <f>SUM('MMA Rev-Exp Region 1:MMA Rev-Exp Region 11'!Y9)</f>
        <v>4573.3279569900005</v>
      </c>
      <c r="Z9" s="805">
        <f>SUM('MMA Rev-Exp Region 1:MMA Rev-Exp Region 11'!Z9)</f>
        <v>0</v>
      </c>
      <c r="AA9" s="848">
        <f>SUM('MMA Rev-Exp Region 1:MMA Rev-Exp Region 11'!AA9)</f>
        <v>0</v>
      </c>
      <c r="AB9" s="804">
        <f>SUM(AC9:AM9)</f>
        <v>286455.14086031099</v>
      </c>
      <c r="AC9" s="805">
        <f>SUM('MMA Rev-Exp Region 1:MMA Rev-Exp Region 11'!AC9)</f>
        <v>152945.79462372098</v>
      </c>
      <c r="AD9" s="805">
        <f>SUM('MMA Rev-Exp Region 1:MMA Rev-Exp Region 11'!AD9)</f>
        <v>18919.584946241001</v>
      </c>
      <c r="AE9" s="805">
        <f>SUM('MMA Rev-Exp Region 1:MMA Rev-Exp Region 11'!AE9)</f>
        <v>84688.59354840999</v>
      </c>
      <c r="AF9" s="805">
        <f>SUM('MMA Rev-Exp Region 1:MMA Rev-Exp Region 11'!AF9)</f>
        <v>12947.148387101999</v>
      </c>
      <c r="AG9" s="805">
        <f>SUM('MMA Rev-Exp Region 1:MMA Rev-Exp Region 11'!AG9)</f>
        <v>291.43118279700002</v>
      </c>
      <c r="AH9" s="805">
        <f>SUM('MMA Rev-Exp Region 1:MMA Rev-Exp Region 11'!AH9)</f>
        <v>10800.747311827001</v>
      </c>
      <c r="AI9" s="805">
        <f>SUM('MMA Rev-Exp Region 1:MMA Rev-Exp Region 11'!AI9)</f>
        <v>9</v>
      </c>
      <c r="AJ9" s="805">
        <f>SUM('MMA Rev-Exp Region 1:MMA Rev-Exp Region 11'!AJ9)</f>
        <v>1086.092473118</v>
      </c>
      <c r="AK9" s="805">
        <f>SUM('MMA Rev-Exp Region 1:MMA Rev-Exp Region 11'!AK9)</f>
        <v>4766.748387095</v>
      </c>
      <c r="AL9" s="805">
        <f>SUM('MMA Rev-Exp Region 1:MMA Rev-Exp Region 11'!AL9)</f>
        <v>0</v>
      </c>
      <c r="AM9" s="848">
        <f>SUM('MMA Rev-Exp Region 1:MMA Rev-Exp Region 11'!AM9)</f>
        <v>0</v>
      </c>
      <c r="AN9" s="804">
        <f>SUM(AO9:AY9)</f>
        <v>280259.05376308196</v>
      </c>
      <c r="AO9" s="805">
        <f>SUM('MMA Rev-Exp Region 1:MMA Rev-Exp Region 11'!AO9)</f>
        <v>145402.08279563999</v>
      </c>
      <c r="AP9" s="805">
        <f>SUM('MMA Rev-Exp Region 1:MMA Rev-Exp Region 11'!AP9)</f>
        <v>17369.319354829997</v>
      </c>
      <c r="AQ9" s="805">
        <f>SUM('MMA Rev-Exp Region 1:MMA Rev-Exp Region 11'!AQ9)</f>
        <v>86984.451612673001</v>
      </c>
      <c r="AR9" s="805">
        <f>SUM('MMA Rev-Exp Region 1:MMA Rev-Exp Region 11'!AR9)</f>
        <v>13377.697849409</v>
      </c>
      <c r="AS9" s="805">
        <f>SUM('MMA Rev-Exp Region 1:MMA Rev-Exp Region 11'!AS9)</f>
        <v>294.56559139699999</v>
      </c>
      <c r="AT9" s="805">
        <f>SUM('MMA Rev-Exp Region 1:MMA Rev-Exp Region 11'!AT9)</f>
        <v>10845.10537634</v>
      </c>
      <c r="AU9" s="805">
        <f>SUM('MMA Rev-Exp Region 1:MMA Rev-Exp Region 11'!AU9)</f>
        <v>3</v>
      </c>
      <c r="AV9" s="805">
        <f>SUM('MMA Rev-Exp Region 1:MMA Rev-Exp Region 11'!AV9)</f>
        <v>1035.304301073</v>
      </c>
      <c r="AW9" s="805">
        <f>SUM('MMA Rev-Exp Region 1:MMA Rev-Exp Region 11'!AW9)</f>
        <v>4947.5268817200003</v>
      </c>
      <c r="AX9" s="805">
        <f>SUM('MMA Rev-Exp Region 1:MMA Rev-Exp Region 11'!AX9)</f>
        <v>0</v>
      </c>
      <c r="AY9" s="848">
        <f>SUM('MMA Rev-Exp Region 1:MMA Rev-Exp Region 11'!AY9)</f>
        <v>0</v>
      </c>
      <c r="AZ9" s="806">
        <f>SUM('MMA Rev-Exp Region 1:MMA Rev-Exp Region 11'!AZ9)</f>
        <v>0</v>
      </c>
      <c r="BA9" s="739">
        <f>AN9+AB9+P9+D9+AZ9</f>
        <v>1158556.2533791051</v>
      </c>
      <c r="BB9" s="805">
        <f>SUM('MMA Rev-Exp Region 1:MMA Rev-Exp Region 11'!BB9)</f>
        <v>621586.48371733306</v>
      </c>
      <c r="BC9" s="805">
        <f>SUM('MMA Rev-Exp Region 1:MMA Rev-Exp Region 11'!BC9)</f>
        <v>78169.421889389996</v>
      </c>
      <c r="BD9" s="805">
        <f>SUM('MMA Rev-Exp Region 1:MMA Rev-Exp Region 11'!BD9)</f>
        <v>339062.50437766395</v>
      </c>
      <c r="BE9" s="805">
        <f>SUM('MMA Rev-Exp Region 1:MMA Rev-Exp Region 11'!BE9)</f>
        <v>52077.355683515991</v>
      </c>
      <c r="BF9" s="805">
        <f>SUM('MMA Rev-Exp Region 1:MMA Rev-Exp Region 11'!BF9)</f>
        <v>1273.9212749610001</v>
      </c>
      <c r="BG9" s="805">
        <f>SUM('MMA Rev-Exp Region 1:MMA Rev-Exp Region 11'!BG9)</f>
        <v>43206.701459286996</v>
      </c>
      <c r="BH9" s="805">
        <f>SUM('MMA Rev-Exp Region 1:MMA Rev-Exp Region 11'!BH9)</f>
        <v>27</v>
      </c>
      <c r="BI9" s="805">
        <f>SUM('MMA Rev-Exp Region 1:MMA Rev-Exp Region 11'!BI9)</f>
        <v>4473.0140552970006</v>
      </c>
      <c r="BJ9" s="805">
        <f>SUM('MMA Rev-Exp Region 1:MMA Rev-Exp Region 11'!BJ9)</f>
        <v>18679.850921657002</v>
      </c>
      <c r="BK9" s="805">
        <f>SUM('MMA Rev-Exp Region 1:MMA Rev-Exp Region 11'!BK9)</f>
        <v>0</v>
      </c>
      <c r="BL9" s="806">
        <f>SUM('MMA Rev-Exp Region 1:MMA Rev-Exp Region 11'!BL9)</f>
        <v>0</v>
      </c>
    </row>
    <row r="10" spans="1:65" customFormat="1" ht="18.75" x14ac:dyDescent="0.3">
      <c r="A10" s="1664" t="s">
        <v>11</v>
      </c>
      <c r="B10" s="1665"/>
      <c r="C10" s="1666"/>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673" t="s">
        <v>184</v>
      </c>
      <c r="B11" s="219">
        <v>1.1000000000000001</v>
      </c>
      <c r="C11" s="220" t="s">
        <v>12</v>
      </c>
      <c r="D11" s="270">
        <f t="shared" ref="D11:D16" si="0">SUM(E11:O11)</f>
        <v>485413466.89085174</v>
      </c>
      <c r="E11" s="539">
        <f>SUM('MMA Rev-Exp Region 1:MMA Rev-Exp Region 11'!E11)</f>
        <v>199889864.11712807</v>
      </c>
      <c r="F11" s="539">
        <f>SUM('MMA Rev-Exp Region 1:MMA Rev-Exp Region 11'!F11)</f>
        <v>25442976.400156025</v>
      </c>
      <c r="G11" s="539">
        <f>SUM('MMA Rev-Exp Region 1:MMA Rev-Exp Region 11'!G11)</f>
        <v>101327647.61545965</v>
      </c>
      <c r="H11" s="539">
        <f>SUM('MMA Rev-Exp Region 1:MMA Rev-Exp Region 11'!H11)</f>
        <v>15498789.906246651</v>
      </c>
      <c r="I11" s="539">
        <f>SUM('MMA Rev-Exp Region 1:MMA Rev-Exp Region 11'!I11)</f>
        <v>427405.7290138324</v>
      </c>
      <c r="J11" s="539">
        <f>SUM('MMA Rev-Exp Region 1:MMA Rev-Exp Region 11'!J11)</f>
        <v>12776748.396313753</v>
      </c>
      <c r="K11" s="539">
        <f>SUM('MMA Rev-Exp Region 1:MMA Rev-Exp Region 11'!K11)</f>
        <v>8030.4474894511677</v>
      </c>
      <c r="L11" s="539">
        <f>SUM('MMA Rev-Exp Region 1:MMA Rev-Exp Region 11'!L11)</f>
        <v>1426455.3543966152</v>
      </c>
      <c r="M11" s="539">
        <f>SUM('MMA Rev-Exp Region 1:MMA Rev-Exp Region 11'!M11)</f>
        <v>128615548.92464766</v>
      </c>
      <c r="N11" s="539">
        <f>SUM('MMA Rev-Exp Region 1:MMA Rev-Exp Region 11'!N11)</f>
        <v>0</v>
      </c>
      <c r="O11" s="541">
        <f>SUM('MMA Rev-Exp Region 1:MMA Rev-Exp Region 11'!O11)</f>
        <v>0</v>
      </c>
      <c r="P11" s="270">
        <f t="shared" ref="P11:P16" si="1">SUM(Q11:AA11)</f>
        <v>493280038.77840364</v>
      </c>
      <c r="Q11" s="539">
        <f>SUM('MMA Rev-Exp Region 1:MMA Rev-Exp Region 11'!Q11)</f>
        <v>200643284.69615725</v>
      </c>
      <c r="R11" s="539">
        <f>SUM('MMA Rev-Exp Region 1:MMA Rev-Exp Region 11'!R11)</f>
        <v>25070372.051417176</v>
      </c>
      <c r="S11" s="539">
        <f>SUM('MMA Rev-Exp Region 1:MMA Rev-Exp Region 11'!S11)</f>
        <v>103264303.23359922</v>
      </c>
      <c r="T11" s="539">
        <f>SUM('MMA Rev-Exp Region 1:MMA Rev-Exp Region 11'!T11)</f>
        <v>15743847.262085097</v>
      </c>
      <c r="U11" s="539">
        <f>SUM('MMA Rev-Exp Region 1:MMA Rev-Exp Region 11'!U11)</f>
        <v>404337.10300210549</v>
      </c>
      <c r="V11" s="539">
        <f>SUM('MMA Rev-Exp Region 1:MMA Rev-Exp Region 11'!V11)</f>
        <v>12867828.786060259</v>
      </c>
      <c r="W11" s="539">
        <f>SUM('MMA Rev-Exp Region 1:MMA Rev-Exp Region 11'!W11)</f>
        <v>11461.473152509447</v>
      </c>
      <c r="X11" s="539">
        <f>SUM('MMA Rev-Exp Region 1:MMA Rev-Exp Region 11'!X11)</f>
        <v>1388109.0300107999</v>
      </c>
      <c r="Y11" s="539">
        <f>SUM('MMA Rev-Exp Region 1:MMA Rev-Exp Region 11'!Y11)</f>
        <v>133886495.1429192</v>
      </c>
      <c r="Z11" s="539">
        <f>SUM('MMA Rev-Exp Region 1:MMA Rev-Exp Region 11'!Z11)</f>
        <v>0</v>
      </c>
      <c r="AA11" s="541">
        <f>SUM('MMA Rev-Exp Region 1:MMA Rev-Exp Region 11'!AA11)</f>
        <v>0</v>
      </c>
      <c r="AB11" s="270">
        <f t="shared" ref="AB11:AB16" si="2">SUM(AC11:AM11)</f>
        <v>487286644.93790984</v>
      </c>
      <c r="AC11" s="539">
        <f>SUM('MMA Rev-Exp Region 1:MMA Rev-Exp Region 11'!AC11)</f>
        <v>190354755.36045241</v>
      </c>
      <c r="AD11" s="539">
        <f>SUM('MMA Rev-Exp Region 1:MMA Rev-Exp Region 11'!AD11)</f>
        <v>22902384.673776086</v>
      </c>
      <c r="AE11" s="539">
        <f>SUM('MMA Rev-Exp Region 1:MMA Rev-Exp Region 11'!AE11)</f>
        <v>103774434.48186436</v>
      </c>
      <c r="AF11" s="539">
        <f>SUM('MMA Rev-Exp Region 1:MMA Rev-Exp Region 11'!AF11)</f>
        <v>15757413.617980689</v>
      </c>
      <c r="AG11" s="539">
        <f>SUM('MMA Rev-Exp Region 1:MMA Rev-Exp Region 11'!AG11)</f>
        <v>356323.48702631996</v>
      </c>
      <c r="AH11" s="539">
        <f>SUM('MMA Rev-Exp Region 1:MMA Rev-Exp Region 11'!AH11)</f>
        <v>12905588.962496791</v>
      </c>
      <c r="AI11" s="539">
        <f>SUM('MMA Rev-Exp Region 1:MMA Rev-Exp Region 11'!AI11)</f>
        <v>10870.49483562732</v>
      </c>
      <c r="AJ11" s="539">
        <f>SUM('MMA Rev-Exp Region 1:MMA Rev-Exp Region 11'!AJ11)</f>
        <v>1305079.7912659324</v>
      </c>
      <c r="AK11" s="539">
        <f>SUM('MMA Rev-Exp Region 1:MMA Rev-Exp Region 11'!AK11)</f>
        <v>139919794.06821156</v>
      </c>
      <c r="AL11" s="539">
        <f>SUM('MMA Rev-Exp Region 1:MMA Rev-Exp Region 11'!AL11)</f>
        <v>0</v>
      </c>
      <c r="AM11" s="541">
        <f>SUM('MMA Rev-Exp Region 1:MMA Rev-Exp Region 11'!AM11)</f>
        <v>0</v>
      </c>
      <c r="AN11" s="270">
        <f t="shared" ref="AN11:AN16" si="3">SUM(AO11:AY11)</f>
        <v>526428600.16329283</v>
      </c>
      <c r="AO11" s="539">
        <f>SUM('MMA Rev-Exp Region 1:MMA Rev-Exp Region 11'!AO11)</f>
        <v>208214597.81504896</v>
      </c>
      <c r="AP11" s="539">
        <f>SUM('MMA Rev-Exp Region 1:MMA Rev-Exp Region 11'!AP11)</f>
        <v>23898764.73973849</v>
      </c>
      <c r="AQ11" s="539">
        <f>SUM('MMA Rev-Exp Region 1:MMA Rev-Exp Region 11'!AQ11)</f>
        <v>121449439.36331975</v>
      </c>
      <c r="AR11" s="539">
        <f>SUM('MMA Rev-Exp Region 1:MMA Rev-Exp Region 11'!AR11)</f>
        <v>18488510.942735523</v>
      </c>
      <c r="AS11" s="539">
        <f>SUM('MMA Rev-Exp Region 1:MMA Rev-Exp Region 11'!AS11)</f>
        <v>410417.58145212912</v>
      </c>
      <c r="AT11" s="539">
        <f>SUM('MMA Rev-Exp Region 1:MMA Rev-Exp Region 11'!AT11)</f>
        <v>14498194.885883259</v>
      </c>
      <c r="AU11" s="539">
        <f>SUM('MMA Rev-Exp Region 1:MMA Rev-Exp Region 11'!AU11)</f>
        <v>3953.7015095916636</v>
      </c>
      <c r="AV11" s="539">
        <f>SUM('MMA Rev-Exp Region 1:MMA Rev-Exp Region 11'!AV11)</f>
        <v>1423650.9544100896</v>
      </c>
      <c r="AW11" s="539">
        <f>SUM('MMA Rev-Exp Region 1:MMA Rev-Exp Region 11'!AW11)</f>
        <v>138041070.17919505</v>
      </c>
      <c r="AX11" s="539">
        <f>SUM('MMA Rev-Exp Region 1:MMA Rev-Exp Region 11'!AX11)</f>
        <v>0</v>
      </c>
      <c r="AY11" s="541">
        <f>SUM('MMA Rev-Exp Region 1:MMA Rev-Exp Region 11'!AY11)</f>
        <v>0</v>
      </c>
      <c r="AZ11" s="544">
        <f>SUM('MMA Rev-Exp Region 1:MMA Rev-Exp Region 11'!AZ11)</f>
        <v>4984562.263428608</v>
      </c>
      <c r="BA11" s="321">
        <f t="shared" ref="BA11:BA16" si="4">SUM(BB11:BL11)+AZ11</f>
        <v>1997393313.0338867</v>
      </c>
      <c r="BB11" s="539">
        <f>SUM('MMA Rev-Exp Region 1:MMA Rev-Exp Region 11'!BB11)</f>
        <v>799102501.9887867</v>
      </c>
      <c r="BC11" s="539">
        <f>SUM('MMA Rev-Exp Region 1:MMA Rev-Exp Region 11'!BC11)</f>
        <v>97314497.865087777</v>
      </c>
      <c r="BD11" s="539">
        <f>SUM('MMA Rev-Exp Region 1:MMA Rev-Exp Region 11'!BD11)</f>
        <v>429815824.69424295</v>
      </c>
      <c r="BE11" s="539">
        <f>SUM('MMA Rev-Exp Region 1:MMA Rev-Exp Region 11'!BE11)</f>
        <v>65488561.729047962</v>
      </c>
      <c r="BF11" s="539">
        <f>SUM('MMA Rev-Exp Region 1:MMA Rev-Exp Region 11'!BF11)</f>
        <v>1598483.9004943869</v>
      </c>
      <c r="BG11" s="539">
        <f>SUM('MMA Rev-Exp Region 1:MMA Rev-Exp Region 11'!BG11)</f>
        <v>53048361.030754052</v>
      </c>
      <c r="BH11" s="539">
        <f>SUM('MMA Rev-Exp Region 1:MMA Rev-Exp Region 11'!BH11)</f>
        <v>34316.116987179601</v>
      </c>
      <c r="BI11" s="539">
        <f>SUM('MMA Rev-Exp Region 1:MMA Rev-Exp Region 11'!BI11)</f>
        <v>5543295.1300834361</v>
      </c>
      <c r="BJ11" s="539">
        <f>SUM('MMA Rev-Exp Region 1:MMA Rev-Exp Region 11'!BJ11)</f>
        <v>540462908.31497359</v>
      </c>
      <c r="BK11" s="539">
        <f>SUM('MMA Rev-Exp Region 1:MMA Rev-Exp Region 11'!BK11)</f>
        <v>0</v>
      </c>
      <c r="BL11" s="544">
        <f>SUM('MMA Rev-Exp Region 1:MMA Rev-Exp Region 11'!BL11)</f>
        <v>0</v>
      </c>
    </row>
    <row r="12" spans="1:65" x14ac:dyDescent="0.25">
      <c r="A12" s="1674"/>
      <c r="B12" s="221" t="s">
        <v>1314</v>
      </c>
      <c r="C12" s="222" t="s">
        <v>1323</v>
      </c>
      <c r="D12" s="270">
        <f t="shared" si="0"/>
        <v>7286519.9200000009</v>
      </c>
      <c r="E12" s="540">
        <f>SUM('MMA Rev-Exp Region 1:MMA Rev-Exp Region 11'!E12)</f>
        <v>2922430.5989478938</v>
      </c>
      <c r="F12" s="540">
        <f>SUM('MMA Rev-Exp Region 1:MMA Rev-Exp Region 11'!F12)</f>
        <v>355892.84925824543</v>
      </c>
      <c r="G12" s="540">
        <f>SUM('MMA Rev-Exp Region 1:MMA Rev-Exp Region 11'!G12)</f>
        <v>1571897.1156670281</v>
      </c>
      <c r="H12" s="540">
        <f>SUM('MMA Rev-Exp Region 1:MMA Rev-Exp Region 11'!H12)</f>
        <v>239500.9103359601</v>
      </c>
      <c r="I12" s="540">
        <f>SUM('MMA Rev-Exp Region 1:MMA Rev-Exp Region 11'!I12)</f>
        <v>5845.8811618086111</v>
      </c>
      <c r="J12" s="540">
        <f>SUM('MMA Rev-Exp Region 1:MMA Rev-Exp Region 11'!J12)</f>
        <v>194005.34113518038</v>
      </c>
      <c r="K12" s="540">
        <f>SUM('MMA Rev-Exp Region 1:MMA Rev-Exp Region 11'!K12)</f>
        <v>125.49888164637049</v>
      </c>
      <c r="L12" s="540">
        <f>SUM('MMA Rev-Exp Region 1:MMA Rev-Exp Region 11'!L12)</f>
        <v>20272.612420605346</v>
      </c>
      <c r="M12" s="540">
        <f>SUM('MMA Rev-Exp Region 1:MMA Rev-Exp Region 11'!M12)</f>
        <v>1976549.1121916326</v>
      </c>
      <c r="N12" s="540">
        <f>SUM('MMA Rev-Exp Region 1:MMA Rev-Exp Region 11'!N12)</f>
        <v>0</v>
      </c>
      <c r="O12" s="542">
        <f>SUM('MMA Rev-Exp Region 1:MMA Rev-Exp Region 11'!O12)</f>
        <v>0</v>
      </c>
      <c r="P12" s="270">
        <f t="shared" si="1"/>
        <v>7357791.6600000001</v>
      </c>
      <c r="Q12" s="540">
        <f>SUM('MMA Rev-Exp Region 1:MMA Rev-Exp Region 11'!Q12)</f>
        <v>2951015.8105582474</v>
      </c>
      <c r="R12" s="540">
        <f>SUM('MMA Rev-Exp Region 1:MMA Rev-Exp Region 11'!R12)</f>
        <v>359373.9490011516</v>
      </c>
      <c r="S12" s="540">
        <f>SUM('MMA Rev-Exp Region 1:MMA Rev-Exp Region 11'!S12)</f>
        <v>1587272.3350810402</v>
      </c>
      <c r="T12" s="540">
        <f>SUM('MMA Rev-Exp Region 1:MMA Rev-Exp Region 11'!T12)</f>
        <v>241843.5439660933</v>
      </c>
      <c r="U12" s="540">
        <f>SUM('MMA Rev-Exp Region 1:MMA Rev-Exp Region 11'!U12)</f>
        <v>5903.0615616167161</v>
      </c>
      <c r="V12" s="540">
        <f>SUM('MMA Rev-Exp Region 1:MMA Rev-Exp Region 11'!V12)</f>
        <v>195902.9683130112</v>
      </c>
      <c r="W12" s="540">
        <f>SUM('MMA Rev-Exp Region 1:MMA Rev-Exp Region 11'!W12)</f>
        <v>126.72642562637662</v>
      </c>
      <c r="X12" s="540">
        <f>SUM('MMA Rev-Exp Region 1:MMA Rev-Exp Region 11'!X12)</f>
        <v>20470.905210225843</v>
      </c>
      <c r="Y12" s="540">
        <f>SUM('MMA Rev-Exp Region 1:MMA Rev-Exp Region 11'!Y12)</f>
        <v>1995882.3598829873</v>
      </c>
      <c r="Z12" s="540">
        <f>SUM('MMA Rev-Exp Region 1:MMA Rev-Exp Region 11'!Z12)</f>
        <v>0</v>
      </c>
      <c r="AA12" s="542">
        <f>SUM('MMA Rev-Exp Region 1:MMA Rev-Exp Region 11'!AA12)</f>
        <v>0</v>
      </c>
      <c r="AB12" s="270">
        <f t="shared" si="2"/>
        <v>7161204.620000002</v>
      </c>
      <c r="AC12" s="540">
        <f>SUM('MMA Rev-Exp Region 1:MMA Rev-Exp Region 11'!AC12)</f>
        <v>2872169.9434831198</v>
      </c>
      <c r="AD12" s="540">
        <f>SUM('MMA Rev-Exp Region 1:MMA Rev-Exp Region 11'!AD12)</f>
        <v>349772.11951862904</v>
      </c>
      <c r="AE12" s="540">
        <f>SUM('MMA Rev-Exp Region 1:MMA Rev-Exp Region 11'!AE12)</f>
        <v>1544863.2557748358</v>
      </c>
      <c r="AF12" s="540">
        <f>SUM('MMA Rev-Exp Region 1:MMA Rev-Exp Region 11'!AF12)</f>
        <v>235381.91680289584</v>
      </c>
      <c r="AG12" s="540">
        <f>SUM('MMA Rev-Exp Region 1:MMA Rev-Exp Region 11'!AG12)</f>
        <v>5745.3423092974681</v>
      </c>
      <c r="AH12" s="540">
        <f>SUM('MMA Rev-Exp Region 1:MMA Rev-Exp Region 11'!AH12)</f>
        <v>190668.79120560063</v>
      </c>
      <c r="AI12" s="540">
        <f>SUM('MMA Rev-Exp Region 1:MMA Rev-Exp Region 11'!AI12)</f>
        <v>123.34052207611636</v>
      </c>
      <c r="AJ12" s="540">
        <f>SUM('MMA Rev-Exp Region 1:MMA Rev-Exp Region 11'!AJ12)</f>
        <v>19923.95921781936</v>
      </c>
      <c r="AK12" s="540">
        <f>SUM('MMA Rev-Exp Region 1:MMA Rev-Exp Region 11'!AK12)</f>
        <v>1942555.9511657271</v>
      </c>
      <c r="AL12" s="540">
        <f>SUM('MMA Rev-Exp Region 1:MMA Rev-Exp Region 11'!AL12)</f>
        <v>0</v>
      </c>
      <c r="AM12" s="542">
        <f>SUM('MMA Rev-Exp Region 1:MMA Rev-Exp Region 11'!AM12)</f>
        <v>0</v>
      </c>
      <c r="AN12" s="270">
        <f t="shared" si="3"/>
        <v>6747419.9400000013</v>
      </c>
      <c r="AO12" s="540">
        <f>SUM('MMA Rev-Exp Region 1:MMA Rev-Exp Region 11'!AO12)</f>
        <v>2706211.8422929067</v>
      </c>
      <c r="AP12" s="540">
        <f>SUM('MMA Rev-Exp Region 1:MMA Rev-Exp Region 11'!AP12)</f>
        <v>329561.78449430485</v>
      </c>
      <c r="AQ12" s="540">
        <f>SUM('MMA Rev-Exp Region 1:MMA Rev-Exp Region 11'!AQ12)</f>
        <v>1455598.8398203945</v>
      </c>
      <c r="AR12" s="540">
        <f>SUM('MMA Rev-Exp Region 1:MMA Rev-Exp Region 11'!AR12)</f>
        <v>221781.21185305278</v>
      </c>
      <c r="AS12" s="540">
        <f>SUM('MMA Rev-Exp Region 1:MMA Rev-Exp Region 11'!AS12)</f>
        <v>5413.3681855161658</v>
      </c>
      <c r="AT12" s="540">
        <f>SUM('MMA Rev-Exp Region 1:MMA Rev-Exp Region 11'!AT12)</f>
        <v>179651.67482064854</v>
      </c>
      <c r="AU12" s="540">
        <f>SUM('MMA Rev-Exp Region 1:MMA Rev-Exp Region 11'!AU12)</f>
        <v>116.21372970437446</v>
      </c>
      <c r="AV12" s="540">
        <f>SUM('MMA Rev-Exp Region 1:MMA Rev-Exp Region 11'!AV12)</f>
        <v>18772.72426130747</v>
      </c>
      <c r="AW12" s="540">
        <f>SUM('MMA Rev-Exp Region 1:MMA Rev-Exp Region 11'!AW12)</f>
        <v>1830312.2805421657</v>
      </c>
      <c r="AX12" s="540">
        <f>SUM('MMA Rev-Exp Region 1:MMA Rev-Exp Region 11'!AX12)</f>
        <v>0</v>
      </c>
      <c r="AY12" s="542">
        <f>SUM('MMA Rev-Exp Region 1:MMA Rev-Exp Region 11'!AY12)</f>
        <v>0</v>
      </c>
      <c r="AZ12" s="545">
        <f>SUM('MMA Rev-Exp Region 1:MMA Rev-Exp Region 11'!AZ12)</f>
        <v>0</v>
      </c>
      <c r="BA12" s="290">
        <f t="shared" si="4"/>
        <v>28552936.140000001</v>
      </c>
      <c r="BB12" s="540">
        <f>SUM('MMA Rev-Exp Region 1:MMA Rev-Exp Region 11'!BB12)</f>
        <v>11451828.195282167</v>
      </c>
      <c r="BC12" s="540">
        <f>SUM('MMA Rev-Exp Region 1:MMA Rev-Exp Region 11'!BC12)</f>
        <v>1394600.7022723309</v>
      </c>
      <c r="BD12" s="540">
        <f>SUM('MMA Rev-Exp Region 1:MMA Rev-Exp Region 11'!BD12)</f>
        <v>6159631.5463432986</v>
      </c>
      <c r="BE12" s="540">
        <f>SUM('MMA Rev-Exp Region 1:MMA Rev-Exp Region 11'!BE12)</f>
        <v>938507.58295800199</v>
      </c>
      <c r="BF12" s="540">
        <f>SUM('MMA Rev-Exp Region 1:MMA Rev-Exp Region 11'!BF12)</f>
        <v>22907.653218238956</v>
      </c>
      <c r="BG12" s="540">
        <f>SUM('MMA Rev-Exp Region 1:MMA Rev-Exp Region 11'!BG12)</f>
        <v>760228.77547444077</v>
      </c>
      <c r="BH12" s="540">
        <f>SUM('MMA Rev-Exp Region 1:MMA Rev-Exp Region 11'!BH12)</f>
        <v>491.7795590532379</v>
      </c>
      <c r="BI12" s="540">
        <f>SUM('MMA Rev-Exp Region 1:MMA Rev-Exp Region 11'!BI12)</f>
        <v>79440.201109958012</v>
      </c>
      <c r="BJ12" s="540">
        <f>SUM('MMA Rev-Exp Region 1:MMA Rev-Exp Region 11'!BJ12)</f>
        <v>7745299.7037825119</v>
      </c>
      <c r="BK12" s="540">
        <f>SUM('MMA Rev-Exp Region 1:MMA Rev-Exp Region 11'!BK12)</f>
        <v>0</v>
      </c>
      <c r="BL12" s="545">
        <f>SUM('MMA Rev-Exp Region 1:MMA Rev-Exp Region 11'!BL12)</f>
        <v>0</v>
      </c>
    </row>
    <row r="13" spans="1:65" x14ac:dyDescent="0.25">
      <c r="A13" s="1674"/>
      <c r="B13" s="221" t="s">
        <v>63</v>
      </c>
      <c r="C13" s="222" t="s">
        <v>344</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674"/>
      <c r="B14" s="221" t="s">
        <v>910</v>
      </c>
      <c r="C14" s="222" t="s">
        <v>911</v>
      </c>
      <c r="D14" s="270">
        <f t="shared" si="0"/>
        <v>0</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0</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0</v>
      </c>
      <c r="AC14" s="540">
        <f>SUM('MMA Rev-Exp Region 1:MMA Rev-Exp Region 11'!AC14)</f>
        <v>0</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0</v>
      </c>
      <c r="AO14" s="540">
        <f>SUM('MMA Rev-Exp Region 1:MMA Rev-Exp Region 11'!AO14)</f>
        <v>0</v>
      </c>
      <c r="AP14" s="540">
        <f>SUM('MMA Rev-Exp Region 1:MMA Rev-Exp Region 11'!AP14)</f>
        <v>0</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0</v>
      </c>
      <c r="BA14" s="290">
        <f t="shared" si="4"/>
        <v>0</v>
      </c>
      <c r="BB14" s="540">
        <f>SUM('MMA Rev-Exp Region 1:MMA Rev-Exp Region 11'!BB14)</f>
        <v>0</v>
      </c>
      <c r="BC14" s="540">
        <f>SUM('MMA Rev-Exp Region 1:MMA Rev-Exp Region 11'!BC14)</f>
        <v>0</v>
      </c>
      <c r="BD14" s="540">
        <f>SUM('MMA Rev-Exp Region 1:MMA Rev-Exp Region 11'!BD14)</f>
        <v>0</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25">
      <c r="A15" s="1674"/>
      <c r="B15" s="221" t="s">
        <v>95</v>
      </c>
      <c r="C15" s="222" t="s">
        <v>147</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674"/>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1048427.1599999999</v>
      </c>
      <c r="AC16" s="540">
        <f>SUM('MMA Rev-Exp Region 1:MMA Rev-Exp Region 11'!AC16)</f>
        <v>409592.28497571329</v>
      </c>
      <c r="AD16" s="540">
        <f>SUM('MMA Rev-Exp Region 1:MMA Rev-Exp Region 11'!AD16)</f>
        <v>49281.599734463336</v>
      </c>
      <c r="AE16" s="540">
        <f>SUM('MMA Rev-Exp Region 1:MMA Rev-Exp Region 11'!AE16)</f>
        <v>223285.63617720123</v>
      </c>
      <c r="AF16" s="540">
        <f>SUM('MMA Rev-Exp Region 1:MMA Rev-Exp Region 11'!AF16)</f>
        <v>33904.692564620025</v>
      </c>
      <c r="AG16" s="540">
        <f>SUM('MMA Rev-Exp Region 1:MMA Rev-Exp Region 11'!AG16)</f>
        <v>766.87208727595828</v>
      </c>
      <c r="AH16" s="540">
        <f>SUM('MMA Rev-Exp Region 1:MMA Rev-Exp Region 11'!AH16)</f>
        <v>27767.603621138209</v>
      </c>
      <c r="AI16" s="540">
        <f>SUM('MMA Rev-Exp Region 1:MMA Rev-Exp Region 11'!AI16)</f>
        <v>23.372777445880825</v>
      </c>
      <c r="AJ16" s="540">
        <f>SUM('MMA Rev-Exp Region 1:MMA Rev-Exp Region 11'!AJ16)</f>
        <v>2808.2815545624717</v>
      </c>
      <c r="AK16" s="540">
        <f>SUM('MMA Rev-Exp Region 1:MMA Rev-Exp Region 11'!AK16)</f>
        <v>300996.81650757941</v>
      </c>
      <c r="AL16" s="540">
        <f>SUM('MMA Rev-Exp Region 1:MMA Rev-Exp Region 11'!AL16)</f>
        <v>0</v>
      </c>
      <c r="AM16" s="542">
        <f>SUM('MMA Rev-Exp Region 1:MMA Rev-Exp Region 11'!AM16)</f>
        <v>0</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1048427.1599999999</v>
      </c>
      <c r="BB16" s="540">
        <f>SUM('MMA Rev-Exp Region 1:MMA Rev-Exp Region 11'!BB16)</f>
        <v>409592.28497571329</v>
      </c>
      <c r="BC16" s="540">
        <f>SUM('MMA Rev-Exp Region 1:MMA Rev-Exp Region 11'!BC16)</f>
        <v>49281.599734463336</v>
      </c>
      <c r="BD16" s="540">
        <f>SUM('MMA Rev-Exp Region 1:MMA Rev-Exp Region 11'!BD16)</f>
        <v>223285.63617720123</v>
      </c>
      <c r="BE16" s="540">
        <f>SUM('MMA Rev-Exp Region 1:MMA Rev-Exp Region 11'!BE16)</f>
        <v>33904.692564620025</v>
      </c>
      <c r="BF16" s="540">
        <f>SUM('MMA Rev-Exp Region 1:MMA Rev-Exp Region 11'!BF16)</f>
        <v>766.87208727595828</v>
      </c>
      <c r="BG16" s="540">
        <f>SUM('MMA Rev-Exp Region 1:MMA Rev-Exp Region 11'!BG16)</f>
        <v>27767.603621138209</v>
      </c>
      <c r="BH16" s="540">
        <f>SUM('MMA Rev-Exp Region 1:MMA Rev-Exp Region 11'!BH16)</f>
        <v>23.372777445880825</v>
      </c>
      <c r="BI16" s="540">
        <f>SUM('MMA Rev-Exp Region 1:MMA Rev-Exp Region 11'!BI16)</f>
        <v>2808.2815545624717</v>
      </c>
      <c r="BJ16" s="540">
        <f>SUM('MMA Rev-Exp Region 1:MMA Rev-Exp Region 11'!BJ16)</f>
        <v>300996.81650757941</v>
      </c>
      <c r="BK16" s="540">
        <f>SUM('MMA Rev-Exp Region 1:MMA Rev-Exp Region 11'!BK16)</f>
        <v>0</v>
      </c>
      <c r="BL16" s="545">
        <f>SUM('MMA Rev-Exp Region 1:MMA Rev-Exp Region 11'!BL16)</f>
        <v>0</v>
      </c>
      <c r="BM16" s="540"/>
    </row>
    <row r="17" spans="1:64" s="209" customFormat="1" x14ac:dyDescent="0.25">
      <c r="A17" s="1674"/>
      <c r="B17" s="223" t="s">
        <v>202</v>
      </c>
      <c r="C17" s="224" t="s">
        <v>14</v>
      </c>
      <c r="D17" s="594">
        <f t="shared" ref="D17:R17" si="5">SUM(D11:D16)</f>
        <v>492699986.81085175</v>
      </c>
      <c r="E17" s="272">
        <f t="shared" si="5"/>
        <v>202812294.71607596</v>
      </c>
      <c r="F17" s="272">
        <f t="shared" si="5"/>
        <v>25798869.249414269</v>
      </c>
      <c r="G17" s="272">
        <f t="shared" si="5"/>
        <v>102899544.73112668</v>
      </c>
      <c r="H17" s="272">
        <f t="shared" si="5"/>
        <v>15738290.816582611</v>
      </c>
      <c r="I17" s="272">
        <f t="shared" si="5"/>
        <v>433251.61017564102</v>
      </c>
      <c r="J17" s="272">
        <f t="shared" si="5"/>
        <v>12970753.737448933</v>
      </c>
      <c r="K17" s="272">
        <f t="shared" si="5"/>
        <v>8155.9463710975378</v>
      </c>
      <c r="L17" s="272">
        <f t="shared" si="5"/>
        <v>1446727.9668172204</v>
      </c>
      <c r="M17" s="272">
        <f t="shared" si="5"/>
        <v>130592098.03683929</v>
      </c>
      <c r="N17" s="272">
        <f t="shared" si="5"/>
        <v>0</v>
      </c>
      <c r="O17" s="869">
        <f t="shared" si="5"/>
        <v>0</v>
      </c>
      <c r="P17" s="594">
        <f t="shared" si="5"/>
        <v>500637830.43840367</v>
      </c>
      <c r="Q17" s="272">
        <f t="shared" si="5"/>
        <v>203594300.50671551</v>
      </c>
      <c r="R17" s="272">
        <f t="shared" si="5"/>
        <v>25429746.000418328</v>
      </c>
      <c r="S17" s="272">
        <f t="shared" ref="S17:AA17" si="6">SUM(S11:S16)</f>
        <v>104851575.56868026</v>
      </c>
      <c r="T17" s="272">
        <f t="shared" si="6"/>
        <v>15985690.806051191</v>
      </c>
      <c r="U17" s="272">
        <f t="shared" si="6"/>
        <v>410240.16456372221</v>
      </c>
      <c r="V17" s="272">
        <f t="shared" si="6"/>
        <v>13063731.754373269</v>
      </c>
      <c r="W17" s="272">
        <f t="shared" si="6"/>
        <v>11588.199578135824</v>
      </c>
      <c r="X17" s="272">
        <f t="shared" si="6"/>
        <v>1408579.9352210257</v>
      </c>
      <c r="Y17" s="272">
        <f t="shared" si="6"/>
        <v>135882377.50280219</v>
      </c>
      <c r="Z17" s="272">
        <f t="shared" si="6"/>
        <v>0</v>
      </c>
      <c r="AA17" s="281">
        <f t="shared" si="6"/>
        <v>0</v>
      </c>
      <c r="AB17" s="594">
        <f>SUM(AB11:AB16)</f>
        <v>495496276.71790987</v>
      </c>
      <c r="AC17" s="272">
        <f>SUM(AC11:AC16)</f>
        <v>193636517.58891124</v>
      </c>
      <c r="AD17" s="272">
        <f>SUM(AD11:AD16)</f>
        <v>23301438.393029179</v>
      </c>
      <c r="AE17" s="272">
        <f t="shared" ref="AE17:AM17" si="7">SUM(AE11:AE16)</f>
        <v>105542583.3738164</v>
      </c>
      <c r="AF17" s="272">
        <f t="shared" si="7"/>
        <v>16026700.227348205</v>
      </c>
      <c r="AG17" s="272">
        <f t="shared" si="7"/>
        <v>362835.70142289338</v>
      </c>
      <c r="AH17" s="272">
        <f t="shared" si="7"/>
        <v>13124025.357323529</v>
      </c>
      <c r="AI17" s="272">
        <f t="shared" si="7"/>
        <v>11017.208135149316</v>
      </c>
      <c r="AJ17" s="272">
        <f t="shared" si="7"/>
        <v>1327812.0320383143</v>
      </c>
      <c r="AK17" s="272">
        <f t="shared" si="7"/>
        <v>142163346.83588487</v>
      </c>
      <c r="AL17" s="272">
        <f t="shared" si="7"/>
        <v>0</v>
      </c>
      <c r="AM17" s="281">
        <f t="shared" si="7"/>
        <v>0</v>
      </c>
      <c r="AN17" s="594">
        <f>SUM(AN11:AN16)</f>
        <v>533176020.10329282</v>
      </c>
      <c r="AO17" s="272">
        <f>SUM(AO11:AO16)</f>
        <v>210920809.65734187</v>
      </c>
      <c r="AP17" s="272">
        <f>SUM(AP11:AP16)</f>
        <v>24228326.524232794</v>
      </c>
      <c r="AQ17" s="272">
        <f t="shared" ref="AQ17:AY17" si="8">SUM(AQ11:AQ16)</f>
        <v>122905038.20314015</v>
      </c>
      <c r="AR17" s="272">
        <f t="shared" si="8"/>
        <v>18710292.154588576</v>
      </c>
      <c r="AS17" s="272">
        <f t="shared" si="8"/>
        <v>415830.94963764527</v>
      </c>
      <c r="AT17" s="272">
        <f t="shared" si="8"/>
        <v>14677846.560703907</v>
      </c>
      <c r="AU17" s="272">
        <f t="shared" si="8"/>
        <v>4069.9152392960382</v>
      </c>
      <c r="AV17" s="272">
        <f t="shared" si="8"/>
        <v>1442423.678671397</v>
      </c>
      <c r="AW17" s="272">
        <f t="shared" si="8"/>
        <v>139871382.45973721</v>
      </c>
      <c r="AX17" s="272">
        <f t="shared" si="8"/>
        <v>0</v>
      </c>
      <c r="AY17" s="281">
        <f t="shared" si="8"/>
        <v>0</v>
      </c>
      <c r="AZ17" s="872">
        <f>SUM(AZ11:AZ16)</f>
        <v>4984562.263428608</v>
      </c>
      <c r="BA17" s="292">
        <f>SUM(BA11:BA16)</f>
        <v>2026994676.3338869</v>
      </c>
      <c r="BB17" s="540">
        <f>SUM('MMA Rev-Exp Region 1:MMA Rev-Exp Region 11'!BB17)</f>
        <v>810963922.46904445</v>
      </c>
      <c r="BC17" s="540">
        <f>SUM('MMA Rev-Exp Region 1:MMA Rev-Exp Region 11'!BC17)</f>
        <v>98758380.167094573</v>
      </c>
      <c r="BD17" s="540">
        <f>SUM('MMA Rev-Exp Region 1:MMA Rev-Exp Region 11'!BD17)</f>
        <v>436198741.87676346</v>
      </c>
      <c r="BE17" s="540">
        <f>SUM('MMA Rev-Exp Region 1:MMA Rev-Exp Region 11'!BE17)</f>
        <v>66460974.004570574</v>
      </c>
      <c r="BF17" s="540">
        <f>SUM('MMA Rev-Exp Region 1:MMA Rev-Exp Region 11'!BF17)</f>
        <v>1622158.4257999018</v>
      </c>
      <c r="BG17" s="540">
        <f>SUM('MMA Rev-Exp Region 1:MMA Rev-Exp Region 11'!BG17)</f>
        <v>53836357.409849644</v>
      </c>
      <c r="BH17" s="540">
        <f>SUM('MMA Rev-Exp Region 1:MMA Rev-Exp Region 11'!BH17)</f>
        <v>34831.269323678716</v>
      </c>
      <c r="BI17" s="540">
        <f>SUM('MMA Rev-Exp Region 1:MMA Rev-Exp Region 11'!BI17)</f>
        <v>5625543.6127479579</v>
      </c>
      <c r="BJ17" s="540">
        <f>SUM('MMA Rev-Exp Region 1:MMA Rev-Exp Region 11'!BJ17)</f>
        <v>548509204.83526349</v>
      </c>
      <c r="BK17" s="540">
        <f>SUM('MMA Rev-Exp Region 1:MMA Rev-Exp Region 11'!BK17)</f>
        <v>0</v>
      </c>
      <c r="BL17" s="545">
        <f>SUM('MMA Rev-Exp Region 1:MMA Rev-Exp Region 11'!BL17)</f>
        <v>0</v>
      </c>
    </row>
    <row r="18" spans="1:64" customFormat="1" ht="14.85" customHeight="1" x14ac:dyDescent="0.25">
      <c r="A18" s="1679" t="s">
        <v>269</v>
      </c>
      <c r="B18" s="1680"/>
      <c r="C18" s="1681"/>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76" t="s">
        <v>248</v>
      </c>
      <c r="AO18" s="1677"/>
      <c r="AP18" s="1677"/>
      <c r="AQ18" s="1677"/>
      <c r="AR18" s="1677"/>
      <c r="AS18" s="1677"/>
      <c r="AT18" s="1677"/>
      <c r="AU18" s="1677"/>
      <c r="AV18" s="1677"/>
      <c r="AW18" s="1677"/>
      <c r="AX18" s="1677"/>
      <c r="AY18" s="1678"/>
      <c r="AZ18" s="718"/>
      <c r="BA18" s="1670" t="s">
        <v>821</v>
      </c>
      <c r="BB18" s="1671"/>
      <c r="BC18" s="1671"/>
      <c r="BD18" s="1671"/>
      <c r="BE18" s="1671"/>
      <c r="BF18" s="1671"/>
      <c r="BG18" s="1671"/>
      <c r="BH18" s="1671"/>
      <c r="BI18" s="1671"/>
      <c r="BJ18" s="1671"/>
      <c r="BK18" s="1671"/>
      <c r="BL18" s="1672"/>
    </row>
    <row r="19" spans="1:64" customFormat="1" ht="45" customHeight="1" x14ac:dyDescent="0.25">
      <c r="A19" s="1664"/>
      <c r="B19" s="1665"/>
      <c r="C19" s="1666"/>
      <c r="D19" s="684" t="s">
        <v>36</v>
      </c>
      <c r="E19" s="318" t="s">
        <v>932</v>
      </c>
      <c r="F19" s="318" t="s">
        <v>933</v>
      </c>
      <c r="G19" s="318" t="s">
        <v>934</v>
      </c>
      <c r="H19" s="318" t="s">
        <v>935</v>
      </c>
      <c r="I19" s="318" t="s">
        <v>47</v>
      </c>
      <c r="J19" s="318" t="s">
        <v>48</v>
      </c>
      <c r="K19" s="318" t="s">
        <v>50</v>
      </c>
      <c r="L19" s="318" t="s">
        <v>49</v>
      </c>
      <c r="M19" s="215" t="s">
        <v>1537</v>
      </c>
      <c r="N19" s="318" t="s">
        <v>137</v>
      </c>
      <c r="O19" s="319" t="s">
        <v>138</v>
      </c>
      <c r="P19" s="684" t="s">
        <v>36</v>
      </c>
      <c r="Q19" s="318" t="s">
        <v>932</v>
      </c>
      <c r="R19" s="318" t="s">
        <v>933</v>
      </c>
      <c r="S19" s="318" t="s">
        <v>934</v>
      </c>
      <c r="T19" s="318" t="s">
        <v>935</v>
      </c>
      <c r="U19" s="318" t="s">
        <v>47</v>
      </c>
      <c r="V19" s="318" t="s">
        <v>48</v>
      </c>
      <c r="W19" s="318" t="s">
        <v>50</v>
      </c>
      <c r="X19" s="318" t="s">
        <v>49</v>
      </c>
      <c r="Y19" s="215" t="s">
        <v>1537</v>
      </c>
      <c r="Z19" s="318" t="s">
        <v>137</v>
      </c>
      <c r="AA19" s="319" t="s">
        <v>138</v>
      </c>
      <c r="AB19" s="684" t="s">
        <v>36</v>
      </c>
      <c r="AC19" s="318" t="s">
        <v>932</v>
      </c>
      <c r="AD19" s="318" t="s">
        <v>933</v>
      </c>
      <c r="AE19" s="318" t="s">
        <v>934</v>
      </c>
      <c r="AF19" s="318" t="s">
        <v>935</v>
      </c>
      <c r="AG19" s="318" t="s">
        <v>47</v>
      </c>
      <c r="AH19" s="318" t="s">
        <v>48</v>
      </c>
      <c r="AI19" s="318" t="s">
        <v>50</v>
      </c>
      <c r="AJ19" s="318" t="s">
        <v>49</v>
      </c>
      <c r="AK19" s="215" t="s">
        <v>1537</v>
      </c>
      <c r="AL19" s="318" t="s">
        <v>137</v>
      </c>
      <c r="AM19" s="319" t="s">
        <v>138</v>
      </c>
      <c r="AN19" s="684" t="s">
        <v>36</v>
      </c>
      <c r="AO19" s="318" t="s">
        <v>932</v>
      </c>
      <c r="AP19" s="318" t="s">
        <v>933</v>
      </c>
      <c r="AQ19" s="318" t="s">
        <v>934</v>
      </c>
      <c r="AR19" s="318" t="s">
        <v>935</v>
      </c>
      <c r="AS19" s="318" t="s">
        <v>47</v>
      </c>
      <c r="AT19" s="318" t="s">
        <v>48</v>
      </c>
      <c r="AU19" s="318" t="s">
        <v>50</v>
      </c>
      <c r="AV19" s="318" t="s">
        <v>49</v>
      </c>
      <c r="AW19" s="215" t="s">
        <v>1537</v>
      </c>
      <c r="AX19" s="318" t="s">
        <v>137</v>
      </c>
      <c r="AY19" s="319" t="s">
        <v>138</v>
      </c>
      <c r="AZ19" s="217" t="s">
        <v>822</v>
      </c>
      <c r="BA19" s="699" t="s">
        <v>36</v>
      </c>
      <c r="BB19" s="318" t="s">
        <v>932</v>
      </c>
      <c r="BC19" s="318" t="s">
        <v>933</v>
      </c>
      <c r="BD19" s="318" t="s">
        <v>934</v>
      </c>
      <c r="BE19" s="318" t="s">
        <v>935</v>
      </c>
      <c r="BF19" s="318" t="s">
        <v>47</v>
      </c>
      <c r="BG19" s="318" t="s">
        <v>48</v>
      </c>
      <c r="BH19" s="318" t="s">
        <v>50</v>
      </c>
      <c r="BI19" s="318" t="s">
        <v>49</v>
      </c>
      <c r="BJ19" s="215" t="s">
        <v>1537</v>
      </c>
      <c r="BK19" s="318" t="s">
        <v>137</v>
      </c>
      <c r="BL19" s="651" t="s">
        <v>138</v>
      </c>
    </row>
    <row r="20" spans="1:64" ht="14.85" customHeight="1" x14ac:dyDescent="0.25">
      <c r="A20" s="1673" t="s">
        <v>0</v>
      </c>
      <c r="B20" s="219">
        <v>2.1</v>
      </c>
      <c r="C20" s="220" t="s">
        <v>148</v>
      </c>
      <c r="D20" s="276">
        <f t="shared" ref="D20:D27" si="9">SUM(E20:O20)</f>
        <v>34104838.43</v>
      </c>
      <c r="E20" s="539">
        <f>SUM('MMA Rev-Exp Region 1:MMA Rev-Exp Region 11'!E20)</f>
        <v>7219583.8700000001</v>
      </c>
      <c r="F20" s="539">
        <f>SUM('MMA Rev-Exp Region 1:MMA Rev-Exp Region 11'!F20)</f>
        <v>1459410.25</v>
      </c>
      <c r="G20" s="539">
        <f>SUM('MMA Rev-Exp Region 1:MMA Rev-Exp Region 11'!G20)</f>
        <v>14252673.990000002</v>
      </c>
      <c r="H20" s="539">
        <f>SUM('MMA Rev-Exp Region 1:MMA Rev-Exp Region 11'!H20)</f>
        <v>1476481.38</v>
      </c>
      <c r="I20" s="539">
        <f>SUM('MMA Rev-Exp Region 1:MMA Rev-Exp Region 11'!I20)</f>
        <v>8847.0499999999993</v>
      </c>
      <c r="J20" s="539">
        <f>SUM('MMA Rev-Exp Region 1:MMA Rev-Exp Region 11'!J20)</f>
        <v>1354599.07</v>
      </c>
      <c r="K20" s="539">
        <f>SUM('MMA Rev-Exp Region 1:MMA Rev-Exp Region 11'!K20)</f>
        <v>0</v>
      </c>
      <c r="L20" s="539">
        <f>SUM('MMA Rev-Exp Region 1:MMA Rev-Exp Region 11'!L20)</f>
        <v>229066.77</v>
      </c>
      <c r="M20" s="539">
        <f>SUM('MMA Rev-Exp Region 1:MMA Rev-Exp Region 11'!M20)</f>
        <v>8104176.0499999998</v>
      </c>
      <c r="N20" s="539">
        <f>SUM('MMA Rev-Exp Region 1:MMA Rev-Exp Region 11'!N20)</f>
        <v>0</v>
      </c>
      <c r="O20" s="541">
        <f>SUM('MMA Rev-Exp Region 1:MMA Rev-Exp Region 11'!O20)</f>
        <v>0</v>
      </c>
      <c r="P20" s="276">
        <f t="shared" ref="P20:P27" si="10">SUM(Q20:AA20)</f>
        <v>39324733.780000001</v>
      </c>
      <c r="Q20" s="539">
        <f>SUM('MMA Rev-Exp Region 1:MMA Rev-Exp Region 11'!Q20)</f>
        <v>6999577.7700000005</v>
      </c>
      <c r="R20" s="539">
        <f>SUM('MMA Rev-Exp Region 1:MMA Rev-Exp Region 11'!R20)</f>
        <v>2646148.06</v>
      </c>
      <c r="S20" s="539">
        <f>SUM('MMA Rev-Exp Region 1:MMA Rev-Exp Region 11'!S20)</f>
        <v>13351957.939999998</v>
      </c>
      <c r="T20" s="539">
        <f>SUM('MMA Rev-Exp Region 1:MMA Rev-Exp Region 11'!T20)</f>
        <v>2007633.2199999997</v>
      </c>
      <c r="U20" s="539">
        <f>SUM('MMA Rev-Exp Region 1:MMA Rev-Exp Region 11'!U20)</f>
        <v>1600</v>
      </c>
      <c r="V20" s="539">
        <f>SUM('MMA Rev-Exp Region 1:MMA Rev-Exp Region 11'!V20)</f>
        <v>5505715.3800000008</v>
      </c>
      <c r="W20" s="539">
        <f>SUM('MMA Rev-Exp Region 1:MMA Rev-Exp Region 11'!W20)</f>
        <v>0</v>
      </c>
      <c r="X20" s="539">
        <f>SUM('MMA Rev-Exp Region 1:MMA Rev-Exp Region 11'!X20)</f>
        <v>220735.70999999996</v>
      </c>
      <c r="Y20" s="539">
        <f>SUM('MMA Rev-Exp Region 1:MMA Rev-Exp Region 11'!Y20)</f>
        <v>8591365.7000000011</v>
      </c>
      <c r="Z20" s="539">
        <f>SUM('MMA Rev-Exp Region 1:MMA Rev-Exp Region 11'!Z20)</f>
        <v>0</v>
      </c>
      <c r="AA20" s="541">
        <f>SUM('MMA Rev-Exp Region 1:MMA Rev-Exp Region 11'!AA20)</f>
        <v>0</v>
      </c>
      <c r="AB20" s="276">
        <f t="shared" ref="AB20:AB27" si="11">SUM(AC20:AM20)</f>
        <v>35532018.890000001</v>
      </c>
      <c r="AC20" s="539">
        <f>SUM('MMA Rev-Exp Region 1:MMA Rev-Exp Region 11'!AC20)</f>
        <v>6872662.7100000009</v>
      </c>
      <c r="AD20" s="539">
        <f>SUM('MMA Rev-Exp Region 1:MMA Rev-Exp Region 11'!AD20)</f>
        <v>2030912.1800000002</v>
      </c>
      <c r="AE20" s="539">
        <f>SUM('MMA Rev-Exp Region 1:MMA Rev-Exp Region 11'!AE20)</f>
        <v>12673990.909999998</v>
      </c>
      <c r="AF20" s="539">
        <f>SUM('MMA Rev-Exp Region 1:MMA Rev-Exp Region 11'!AF20)</f>
        <v>2142687.52</v>
      </c>
      <c r="AG20" s="539">
        <f>SUM('MMA Rev-Exp Region 1:MMA Rev-Exp Region 11'!AG20)</f>
        <v>1600</v>
      </c>
      <c r="AH20" s="539">
        <f>SUM('MMA Rev-Exp Region 1:MMA Rev-Exp Region 11'!AH20)</f>
        <v>2933739.37</v>
      </c>
      <c r="AI20" s="539">
        <f>SUM('MMA Rev-Exp Region 1:MMA Rev-Exp Region 11'!AI20)</f>
        <v>0</v>
      </c>
      <c r="AJ20" s="539">
        <f>SUM('MMA Rev-Exp Region 1:MMA Rev-Exp Region 11'!AJ20)</f>
        <v>405503.57</v>
      </c>
      <c r="AK20" s="539">
        <f>SUM('MMA Rev-Exp Region 1:MMA Rev-Exp Region 11'!AK20)</f>
        <v>8470922.629999999</v>
      </c>
      <c r="AL20" s="539">
        <f>SUM('MMA Rev-Exp Region 1:MMA Rev-Exp Region 11'!AL20)</f>
        <v>0</v>
      </c>
      <c r="AM20" s="541">
        <f>SUM('MMA Rev-Exp Region 1:MMA Rev-Exp Region 11'!AM20)</f>
        <v>0</v>
      </c>
      <c r="AN20" s="276">
        <f t="shared" ref="AN20:AN27" si="12">SUM(AO20:AY20)</f>
        <v>42063833.200000003</v>
      </c>
      <c r="AO20" s="539">
        <f>SUM('MMA Rev-Exp Region 1:MMA Rev-Exp Region 11'!AO20)</f>
        <v>7992507.0399999991</v>
      </c>
      <c r="AP20" s="539">
        <f>SUM('MMA Rev-Exp Region 1:MMA Rev-Exp Region 11'!AP20)</f>
        <v>3032361.2599999993</v>
      </c>
      <c r="AQ20" s="539">
        <f>SUM('MMA Rev-Exp Region 1:MMA Rev-Exp Region 11'!AQ20)</f>
        <v>15931226.310000002</v>
      </c>
      <c r="AR20" s="539">
        <f>SUM('MMA Rev-Exp Region 1:MMA Rev-Exp Region 11'!AR20)</f>
        <v>2524656.1399999997</v>
      </c>
      <c r="AS20" s="539">
        <f>SUM('MMA Rev-Exp Region 1:MMA Rev-Exp Region 11'!AS20)</f>
        <v>36406.839999999997</v>
      </c>
      <c r="AT20" s="539">
        <f>SUM('MMA Rev-Exp Region 1:MMA Rev-Exp Region 11'!AT20)</f>
        <v>2991964.08</v>
      </c>
      <c r="AU20" s="539">
        <f>SUM('MMA Rev-Exp Region 1:MMA Rev-Exp Region 11'!AU20)</f>
        <v>0</v>
      </c>
      <c r="AV20" s="539">
        <f>SUM('MMA Rev-Exp Region 1:MMA Rev-Exp Region 11'!AV20)</f>
        <v>316796.69999999995</v>
      </c>
      <c r="AW20" s="539">
        <f>SUM('MMA Rev-Exp Region 1:MMA Rev-Exp Region 11'!AW20)</f>
        <v>9237914.8300000001</v>
      </c>
      <c r="AX20" s="539">
        <f>SUM('MMA Rev-Exp Region 1:MMA Rev-Exp Region 11'!AX20)</f>
        <v>0</v>
      </c>
      <c r="AY20" s="541">
        <f>SUM('MMA Rev-Exp Region 1:MMA Rev-Exp Region 11'!AY20)</f>
        <v>0</v>
      </c>
      <c r="AZ20" s="544">
        <f>SUM('MMA Rev-Exp Region 1:MMA Rev-Exp Region 11'!AZ20)</f>
        <v>11589457.17987592</v>
      </c>
      <c r="BA20" s="294">
        <f>SUM(BB20:BL20)+AZ20</f>
        <v>162614881.47987592</v>
      </c>
      <c r="BB20" s="539">
        <f>SUM('MMA Rev-Exp Region 1:MMA Rev-Exp Region 11'!BB20)</f>
        <v>29084331.390000001</v>
      </c>
      <c r="BC20" s="539">
        <f>SUM('MMA Rev-Exp Region 1:MMA Rev-Exp Region 11'!BC20)</f>
        <v>9168831.75</v>
      </c>
      <c r="BD20" s="539">
        <f>SUM('MMA Rev-Exp Region 1:MMA Rev-Exp Region 11'!BD20)</f>
        <v>56209849.149999999</v>
      </c>
      <c r="BE20" s="539">
        <f>SUM('MMA Rev-Exp Region 1:MMA Rev-Exp Region 11'!BE20)</f>
        <v>8151458.2599999998</v>
      </c>
      <c r="BF20" s="539">
        <f>SUM('MMA Rev-Exp Region 1:MMA Rev-Exp Region 11'!BF20)</f>
        <v>48453.89</v>
      </c>
      <c r="BG20" s="539">
        <f>SUM('MMA Rev-Exp Region 1:MMA Rev-Exp Region 11'!BG20)</f>
        <v>12786017.9</v>
      </c>
      <c r="BH20" s="539">
        <f>SUM('MMA Rev-Exp Region 1:MMA Rev-Exp Region 11'!BH20)</f>
        <v>0</v>
      </c>
      <c r="BI20" s="539">
        <f>SUM('MMA Rev-Exp Region 1:MMA Rev-Exp Region 11'!BI20)</f>
        <v>1172102.7499999998</v>
      </c>
      <c r="BJ20" s="539">
        <f>SUM('MMA Rev-Exp Region 1:MMA Rev-Exp Region 11'!BJ20)</f>
        <v>34404379.210000001</v>
      </c>
      <c r="BK20" s="539">
        <f>SUM('MMA Rev-Exp Region 1:MMA Rev-Exp Region 11'!BK20)</f>
        <v>0</v>
      </c>
      <c r="BL20" s="544">
        <f>SUM('MMA Rev-Exp Region 1:MMA Rev-Exp Region 11'!BL20)</f>
        <v>0</v>
      </c>
    </row>
    <row r="21" spans="1:64" x14ac:dyDescent="0.25">
      <c r="A21" s="1674"/>
      <c r="B21" s="221">
        <v>2.2000000000000002</v>
      </c>
      <c r="C21" s="222" t="s">
        <v>149</v>
      </c>
      <c r="D21" s="289">
        <f t="shared" si="9"/>
        <v>712546.6437904177</v>
      </c>
      <c r="E21" s="540">
        <f>SUM('MMA Rev-Exp Region 1:MMA Rev-Exp Region 11'!E21)</f>
        <v>142750.03786829274</v>
      </c>
      <c r="F21" s="540">
        <f>SUM('MMA Rev-Exp Region 1:MMA Rev-Exp Region 11'!F21)</f>
        <v>31876.127851723249</v>
      </c>
      <c r="G21" s="540">
        <f>SUM('MMA Rev-Exp Region 1:MMA Rev-Exp Region 11'!G21)</f>
        <v>296754.9566146016</v>
      </c>
      <c r="H21" s="540">
        <f>SUM('MMA Rev-Exp Region 1:MMA Rev-Exp Region 11'!H21)</f>
        <v>31913.880338727653</v>
      </c>
      <c r="I21" s="540">
        <f>SUM('MMA Rev-Exp Region 1:MMA Rev-Exp Region 11'!I21)</f>
        <v>184.1241457874689</v>
      </c>
      <c r="J21" s="540">
        <f>SUM('MMA Rev-Exp Region 1:MMA Rev-Exp Region 11'!J21)</f>
        <v>33406.907796248612</v>
      </c>
      <c r="K21" s="540">
        <f>SUM('MMA Rev-Exp Region 1:MMA Rev-Exp Region 11'!K21)</f>
        <v>0</v>
      </c>
      <c r="L21" s="540">
        <f>SUM('MMA Rev-Exp Region 1:MMA Rev-Exp Region 11'!L21)</f>
        <v>5974.8514205274123</v>
      </c>
      <c r="M21" s="540">
        <f>SUM('MMA Rev-Exp Region 1:MMA Rev-Exp Region 11'!M21)</f>
        <v>169685.75775450899</v>
      </c>
      <c r="N21" s="540">
        <f>SUM('MMA Rev-Exp Region 1:MMA Rev-Exp Region 11'!N21)</f>
        <v>0</v>
      </c>
      <c r="O21" s="542">
        <f>SUM('MMA Rev-Exp Region 1:MMA Rev-Exp Region 11'!O21)</f>
        <v>0</v>
      </c>
      <c r="P21" s="289">
        <f t="shared" si="10"/>
        <v>844190.1070848573</v>
      </c>
      <c r="Q21" s="540">
        <f>SUM('MMA Rev-Exp Region 1:MMA Rev-Exp Region 11'!Q21)</f>
        <v>159252.61969451958</v>
      </c>
      <c r="R21" s="540">
        <f>SUM('MMA Rev-Exp Region 1:MMA Rev-Exp Region 11'!R21)</f>
        <v>46907.248224297531</v>
      </c>
      <c r="S21" s="540">
        <f>SUM('MMA Rev-Exp Region 1:MMA Rev-Exp Region 11'!S21)</f>
        <v>311767.95432397531</v>
      </c>
      <c r="T21" s="540">
        <f>SUM('MMA Rev-Exp Region 1:MMA Rev-Exp Region 11'!T21)</f>
        <v>50408.892027309361</v>
      </c>
      <c r="U21" s="540">
        <f>SUM('MMA Rev-Exp Region 1:MMA Rev-Exp Region 11'!U21)</f>
        <v>943.50792102046717</v>
      </c>
      <c r="V21" s="540">
        <f>SUM('MMA Rev-Exp Region 1:MMA Rev-Exp Region 11'!V21)</f>
        <v>88321.03803633248</v>
      </c>
      <c r="W21" s="540">
        <f>SUM('MMA Rev-Exp Region 1:MMA Rev-Exp Region 11'!W21)</f>
        <v>0</v>
      </c>
      <c r="X21" s="540">
        <f>SUM('MMA Rev-Exp Region 1:MMA Rev-Exp Region 11'!X21)</f>
        <v>7033.3557417908869</v>
      </c>
      <c r="Y21" s="540">
        <f>SUM('MMA Rev-Exp Region 1:MMA Rev-Exp Region 11'!Y21)</f>
        <v>179555.4911156116</v>
      </c>
      <c r="Z21" s="540">
        <f>SUM('MMA Rev-Exp Region 1:MMA Rev-Exp Region 11'!Z21)</f>
        <v>0</v>
      </c>
      <c r="AA21" s="542">
        <f>SUM('MMA Rev-Exp Region 1:MMA Rev-Exp Region 11'!AA21)</f>
        <v>0</v>
      </c>
      <c r="AB21" s="289">
        <f t="shared" si="11"/>
        <v>1946359.1957008608</v>
      </c>
      <c r="AC21" s="540">
        <f>SUM('MMA Rev-Exp Region 1:MMA Rev-Exp Region 11'!AC21)</f>
        <v>386212.93177921412</v>
      </c>
      <c r="AD21" s="540">
        <f>SUM('MMA Rev-Exp Region 1:MMA Rev-Exp Region 11'!AD21)</f>
        <v>113768.12467163737</v>
      </c>
      <c r="AE21" s="540">
        <f>SUM('MMA Rev-Exp Region 1:MMA Rev-Exp Region 11'!AE21)</f>
        <v>685491.23738914507</v>
      </c>
      <c r="AF21" s="540">
        <f>SUM('MMA Rev-Exp Region 1:MMA Rev-Exp Region 11'!AF21)</f>
        <v>110634.27693389838</v>
      </c>
      <c r="AG21" s="540">
        <f>SUM('MMA Rev-Exp Region 1:MMA Rev-Exp Region 11'!AG21)</f>
        <v>65.287945786252308</v>
      </c>
      <c r="AH21" s="540">
        <f>SUM('MMA Rev-Exp Region 1:MMA Rev-Exp Region 11'!AH21)</f>
        <v>175520.87026127428</v>
      </c>
      <c r="AI21" s="540">
        <f>SUM('MMA Rev-Exp Region 1:MMA Rev-Exp Region 11'!AI21)</f>
        <v>0</v>
      </c>
      <c r="AJ21" s="540">
        <f>SUM('MMA Rev-Exp Region 1:MMA Rev-Exp Region 11'!AJ21)</f>
        <v>25652.563311241796</v>
      </c>
      <c r="AK21" s="540">
        <f>SUM('MMA Rev-Exp Region 1:MMA Rev-Exp Region 11'!AK21)</f>
        <v>449013.90340866341</v>
      </c>
      <c r="AL21" s="540">
        <f>SUM('MMA Rev-Exp Region 1:MMA Rev-Exp Region 11'!AL21)</f>
        <v>0</v>
      </c>
      <c r="AM21" s="542">
        <f>SUM('MMA Rev-Exp Region 1:MMA Rev-Exp Region 11'!AM21)</f>
        <v>0</v>
      </c>
      <c r="AN21" s="289">
        <f t="shared" si="12"/>
        <v>4948932.5217351196</v>
      </c>
      <c r="AO21" s="540">
        <f>SUM('MMA Rev-Exp Region 1:MMA Rev-Exp Region 11'!AO21)</f>
        <v>939326.03559009149</v>
      </c>
      <c r="AP21" s="540">
        <f>SUM('MMA Rev-Exp Region 1:MMA Rev-Exp Region 11'!AP21)</f>
        <v>349950.15537214238</v>
      </c>
      <c r="AQ21" s="540">
        <f>SUM('MMA Rev-Exp Region 1:MMA Rev-Exp Region 11'!AQ21)</f>
        <v>1849168.715587867</v>
      </c>
      <c r="AR21" s="540">
        <f>SUM('MMA Rev-Exp Region 1:MMA Rev-Exp Region 11'!AR21)</f>
        <v>333466.74420718814</v>
      </c>
      <c r="AS21" s="540">
        <f>SUM('MMA Rev-Exp Region 1:MMA Rev-Exp Region 11'!AS21)</f>
        <v>4403.1877932817215</v>
      </c>
      <c r="AT21" s="540">
        <f>SUM('MMA Rev-Exp Region 1:MMA Rev-Exp Region 11'!AT21)</f>
        <v>361162.20693950658</v>
      </c>
      <c r="AU21" s="540">
        <f>SUM('MMA Rev-Exp Region 1:MMA Rev-Exp Region 11'!AU21)</f>
        <v>0</v>
      </c>
      <c r="AV21" s="540">
        <f>SUM('MMA Rev-Exp Region 1:MMA Rev-Exp Region 11'!AV21)</f>
        <v>36905.024262484905</v>
      </c>
      <c r="AW21" s="540">
        <f>SUM('MMA Rev-Exp Region 1:MMA Rev-Exp Region 11'!AW21)</f>
        <v>1074550.4519825568</v>
      </c>
      <c r="AX21" s="540">
        <f>SUM('MMA Rev-Exp Region 1:MMA Rev-Exp Region 11'!AX21)</f>
        <v>0</v>
      </c>
      <c r="AY21" s="542">
        <f>SUM('MMA Rev-Exp Region 1:MMA Rev-Exp Region 11'!AY21)</f>
        <v>0</v>
      </c>
      <c r="AZ21" s="545">
        <f>SUM('MMA Rev-Exp Region 1:MMA Rev-Exp Region 11'!AZ21)</f>
        <v>-4604220.2538463715</v>
      </c>
      <c r="BA21" s="296">
        <f t="shared" ref="BA21:BA27" si="13">SUM(BB21:BL21)+AZ21</f>
        <v>3847808.2144648843</v>
      </c>
      <c r="BB21" s="540">
        <f>SUM('MMA Rev-Exp Region 1:MMA Rev-Exp Region 11'!BB21)</f>
        <v>1627541.624932118</v>
      </c>
      <c r="BC21" s="540">
        <f>SUM('MMA Rev-Exp Region 1:MMA Rev-Exp Region 11'!BC21)</f>
        <v>542501.65611980052</v>
      </c>
      <c r="BD21" s="540">
        <f>SUM('MMA Rev-Exp Region 1:MMA Rev-Exp Region 11'!BD21)</f>
        <v>3143182.8639155892</v>
      </c>
      <c r="BE21" s="540">
        <f>SUM('MMA Rev-Exp Region 1:MMA Rev-Exp Region 11'!BE21)</f>
        <v>526423.7935071236</v>
      </c>
      <c r="BF21" s="540">
        <f>SUM('MMA Rev-Exp Region 1:MMA Rev-Exp Region 11'!BF21)</f>
        <v>5596.1078058759103</v>
      </c>
      <c r="BG21" s="540">
        <f>SUM('MMA Rev-Exp Region 1:MMA Rev-Exp Region 11'!BG21)</f>
        <v>658411.02303336188</v>
      </c>
      <c r="BH21" s="540">
        <f>SUM('MMA Rev-Exp Region 1:MMA Rev-Exp Region 11'!BH21)</f>
        <v>0</v>
      </c>
      <c r="BI21" s="540">
        <f>SUM('MMA Rev-Exp Region 1:MMA Rev-Exp Region 11'!BI21)</f>
        <v>75565.794736044991</v>
      </c>
      <c r="BJ21" s="540">
        <f>SUM('MMA Rev-Exp Region 1:MMA Rev-Exp Region 11'!BJ21)</f>
        <v>1872805.604261341</v>
      </c>
      <c r="BK21" s="540">
        <f>SUM('MMA Rev-Exp Region 1:MMA Rev-Exp Region 11'!BK21)</f>
        <v>0</v>
      </c>
      <c r="BL21" s="545">
        <f>SUM('MMA Rev-Exp Region 1:MMA Rev-Exp Region 11'!BL21)</f>
        <v>0</v>
      </c>
    </row>
    <row r="22" spans="1:64" x14ac:dyDescent="0.25">
      <c r="A22" s="1674"/>
      <c r="B22" s="221">
        <v>2.2999999999999998</v>
      </c>
      <c r="C22" s="222" t="s">
        <v>150</v>
      </c>
      <c r="D22" s="289">
        <f t="shared" si="9"/>
        <v>5772283.6099999994</v>
      </c>
      <c r="E22" s="540">
        <f>SUM('MMA Rev-Exp Region 1:MMA Rev-Exp Region 11'!E22)</f>
        <v>2732924.2800000003</v>
      </c>
      <c r="F22" s="540">
        <f>SUM('MMA Rev-Exp Region 1:MMA Rev-Exp Region 11'!F22)</f>
        <v>421848.22000000003</v>
      </c>
      <c r="G22" s="540">
        <f>SUM('MMA Rev-Exp Region 1:MMA Rev-Exp Region 11'!G22)</f>
        <v>1743739.7599999998</v>
      </c>
      <c r="H22" s="540">
        <f>SUM('MMA Rev-Exp Region 1:MMA Rev-Exp Region 11'!H22)</f>
        <v>323795.84999999998</v>
      </c>
      <c r="I22" s="540">
        <f>SUM('MMA Rev-Exp Region 1:MMA Rev-Exp Region 11'!I22)</f>
        <v>1038.71</v>
      </c>
      <c r="J22" s="540">
        <f>SUM('MMA Rev-Exp Region 1:MMA Rev-Exp Region 11'!J22)</f>
        <v>205623.83</v>
      </c>
      <c r="K22" s="540">
        <f>SUM('MMA Rev-Exp Region 1:MMA Rev-Exp Region 11'!K22)</f>
        <v>0</v>
      </c>
      <c r="L22" s="540">
        <f>SUM('MMA Rev-Exp Region 1:MMA Rev-Exp Region 11'!L22)</f>
        <v>39472.480000000003</v>
      </c>
      <c r="M22" s="540">
        <f>SUM('MMA Rev-Exp Region 1:MMA Rev-Exp Region 11'!M22)</f>
        <v>303840.48</v>
      </c>
      <c r="N22" s="540">
        <f>SUM('MMA Rev-Exp Region 1:MMA Rev-Exp Region 11'!N22)</f>
        <v>0</v>
      </c>
      <c r="O22" s="542">
        <f>SUM('MMA Rev-Exp Region 1:MMA Rev-Exp Region 11'!O22)</f>
        <v>0</v>
      </c>
      <c r="P22" s="289">
        <f t="shared" si="10"/>
        <v>5344782.0999999996</v>
      </c>
      <c r="Q22" s="540">
        <f>SUM('MMA Rev-Exp Region 1:MMA Rev-Exp Region 11'!Q22)</f>
        <v>2513823.4699999997</v>
      </c>
      <c r="R22" s="540">
        <f>SUM('MMA Rev-Exp Region 1:MMA Rev-Exp Region 11'!R22)</f>
        <v>390918.89999999997</v>
      </c>
      <c r="S22" s="540">
        <f>SUM('MMA Rev-Exp Region 1:MMA Rev-Exp Region 11'!S22)</f>
        <v>1593892.7000000002</v>
      </c>
      <c r="T22" s="540">
        <f>SUM('MMA Rev-Exp Region 1:MMA Rev-Exp Region 11'!T22)</f>
        <v>323524.80000000005</v>
      </c>
      <c r="U22" s="540">
        <f>SUM('MMA Rev-Exp Region 1:MMA Rev-Exp Region 11'!U22)</f>
        <v>1499.84</v>
      </c>
      <c r="V22" s="540">
        <f>SUM('MMA Rev-Exp Region 1:MMA Rev-Exp Region 11'!V22)</f>
        <v>210375.86000000002</v>
      </c>
      <c r="W22" s="540">
        <f>SUM('MMA Rev-Exp Region 1:MMA Rev-Exp Region 11'!W22)</f>
        <v>0</v>
      </c>
      <c r="X22" s="540">
        <f>SUM('MMA Rev-Exp Region 1:MMA Rev-Exp Region 11'!X22)</f>
        <v>36979.93</v>
      </c>
      <c r="Y22" s="540">
        <f>SUM('MMA Rev-Exp Region 1:MMA Rev-Exp Region 11'!Y22)</f>
        <v>273766.59999999998</v>
      </c>
      <c r="Z22" s="540">
        <f>SUM('MMA Rev-Exp Region 1:MMA Rev-Exp Region 11'!Z22)</f>
        <v>0</v>
      </c>
      <c r="AA22" s="542">
        <f>SUM('MMA Rev-Exp Region 1:MMA Rev-Exp Region 11'!AA22)</f>
        <v>0</v>
      </c>
      <c r="AB22" s="289">
        <f t="shared" si="11"/>
        <v>4859839.1300000008</v>
      </c>
      <c r="AC22" s="540">
        <f>SUM('MMA Rev-Exp Region 1:MMA Rev-Exp Region 11'!AC22)</f>
        <v>2152067.5700000003</v>
      </c>
      <c r="AD22" s="540">
        <f>SUM('MMA Rev-Exp Region 1:MMA Rev-Exp Region 11'!AD22)</f>
        <v>408983.32</v>
      </c>
      <c r="AE22" s="540">
        <f>SUM('MMA Rev-Exp Region 1:MMA Rev-Exp Region 11'!AE22)</f>
        <v>1471214.2000000002</v>
      </c>
      <c r="AF22" s="540">
        <f>SUM('MMA Rev-Exp Region 1:MMA Rev-Exp Region 11'!AF22)</f>
        <v>314359.44</v>
      </c>
      <c r="AG22" s="540">
        <f>SUM('MMA Rev-Exp Region 1:MMA Rev-Exp Region 11'!AG22)</f>
        <v>1452.8200000000002</v>
      </c>
      <c r="AH22" s="540">
        <f>SUM('MMA Rev-Exp Region 1:MMA Rev-Exp Region 11'!AH22)</f>
        <v>155708.03</v>
      </c>
      <c r="AI22" s="540">
        <f>SUM('MMA Rev-Exp Region 1:MMA Rev-Exp Region 11'!AI22)</f>
        <v>0</v>
      </c>
      <c r="AJ22" s="540">
        <f>SUM('MMA Rev-Exp Region 1:MMA Rev-Exp Region 11'!AJ22)</f>
        <v>40274.259999999995</v>
      </c>
      <c r="AK22" s="540">
        <f>SUM('MMA Rev-Exp Region 1:MMA Rev-Exp Region 11'!AK22)</f>
        <v>315779.49000000005</v>
      </c>
      <c r="AL22" s="540">
        <f>SUM('MMA Rev-Exp Region 1:MMA Rev-Exp Region 11'!AL22)</f>
        <v>0</v>
      </c>
      <c r="AM22" s="542">
        <f>SUM('MMA Rev-Exp Region 1:MMA Rev-Exp Region 11'!AM22)</f>
        <v>0</v>
      </c>
      <c r="AN22" s="289">
        <f t="shared" si="12"/>
        <v>5592272.8600000003</v>
      </c>
      <c r="AO22" s="540">
        <f>SUM('MMA Rev-Exp Region 1:MMA Rev-Exp Region 11'!AO22)</f>
        <v>2563102.6599999997</v>
      </c>
      <c r="AP22" s="540">
        <f>SUM('MMA Rev-Exp Region 1:MMA Rev-Exp Region 11'!AP22)</f>
        <v>357616.08</v>
      </c>
      <c r="AQ22" s="540">
        <f>SUM('MMA Rev-Exp Region 1:MMA Rev-Exp Region 11'!AQ22)</f>
        <v>1800912.3400000003</v>
      </c>
      <c r="AR22" s="540">
        <f>SUM('MMA Rev-Exp Region 1:MMA Rev-Exp Region 11'!AR22)</f>
        <v>344119.47000000003</v>
      </c>
      <c r="AS22" s="540">
        <f>SUM('MMA Rev-Exp Region 1:MMA Rev-Exp Region 11'!AS22)</f>
        <v>1398.15</v>
      </c>
      <c r="AT22" s="540">
        <f>SUM('MMA Rev-Exp Region 1:MMA Rev-Exp Region 11'!AT22)</f>
        <v>187517.83000000002</v>
      </c>
      <c r="AU22" s="540">
        <f>SUM('MMA Rev-Exp Region 1:MMA Rev-Exp Region 11'!AU22)</f>
        <v>0</v>
      </c>
      <c r="AV22" s="540">
        <f>SUM('MMA Rev-Exp Region 1:MMA Rev-Exp Region 11'!AV22)</f>
        <v>32551.72</v>
      </c>
      <c r="AW22" s="540">
        <f>SUM('MMA Rev-Exp Region 1:MMA Rev-Exp Region 11'!AW22)</f>
        <v>305054.61000000004</v>
      </c>
      <c r="AX22" s="540">
        <f>SUM('MMA Rev-Exp Region 1:MMA Rev-Exp Region 11'!AX22)</f>
        <v>0</v>
      </c>
      <c r="AY22" s="542">
        <f>SUM('MMA Rev-Exp Region 1:MMA Rev-Exp Region 11'!AY22)</f>
        <v>0</v>
      </c>
      <c r="AZ22" s="545">
        <f>SUM('MMA Rev-Exp Region 1:MMA Rev-Exp Region 11'!AZ22)</f>
        <v>734608.99357729685</v>
      </c>
      <c r="BA22" s="296">
        <f t="shared" si="13"/>
        <v>22303786.693577297</v>
      </c>
      <c r="BB22" s="540">
        <f>SUM('MMA Rev-Exp Region 1:MMA Rev-Exp Region 11'!BB22)</f>
        <v>9961917.9800000004</v>
      </c>
      <c r="BC22" s="540">
        <f>SUM('MMA Rev-Exp Region 1:MMA Rev-Exp Region 11'!BC22)</f>
        <v>1579366.5200000003</v>
      </c>
      <c r="BD22" s="540">
        <f>SUM('MMA Rev-Exp Region 1:MMA Rev-Exp Region 11'!BD22)</f>
        <v>6609759.0000000009</v>
      </c>
      <c r="BE22" s="540">
        <f>SUM('MMA Rev-Exp Region 1:MMA Rev-Exp Region 11'!BE22)</f>
        <v>1305799.56</v>
      </c>
      <c r="BF22" s="540">
        <f>SUM('MMA Rev-Exp Region 1:MMA Rev-Exp Region 11'!BF22)</f>
        <v>5389.5199999999995</v>
      </c>
      <c r="BG22" s="540">
        <f>SUM('MMA Rev-Exp Region 1:MMA Rev-Exp Region 11'!BG22)</f>
        <v>759225.54999999993</v>
      </c>
      <c r="BH22" s="540">
        <f>SUM('MMA Rev-Exp Region 1:MMA Rev-Exp Region 11'!BH22)</f>
        <v>0</v>
      </c>
      <c r="BI22" s="540">
        <f>SUM('MMA Rev-Exp Region 1:MMA Rev-Exp Region 11'!BI22)</f>
        <v>149278.39000000001</v>
      </c>
      <c r="BJ22" s="540">
        <f>SUM('MMA Rev-Exp Region 1:MMA Rev-Exp Region 11'!BJ22)</f>
        <v>1198441.18</v>
      </c>
      <c r="BK22" s="540">
        <f>SUM('MMA Rev-Exp Region 1:MMA Rev-Exp Region 11'!BK22)</f>
        <v>0</v>
      </c>
      <c r="BL22" s="545">
        <f>SUM('MMA Rev-Exp Region 1:MMA Rev-Exp Region 11'!BL22)</f>
        <v>0</v>
      </c>
    </row>
    <row r="23" spans="1:64" x14ac:dyDescent="0.25">
      <c r="A23" s="1674"/>
      <c r="B23" s="221">
        <v>2.4</v>
      </c>
      <c r="C23" s="222" t="s">
        <v>151</v>
      </c>
      <c r="D23" s="289">
        <f t="shared" si="9"/>
        <v>18357854.98</v>
      </c>
      <c r="E23" s="540">
        <f>SUM('MMA Rev-Exp Region 1:MMA Rev-Exp Region 11'!E23)</f>
        <v>7689336.3399999999</v>
      </c>
      <c r="F23" s="540">
        <f>SUM('MMA Rev-Exp Region 1:MMA Rev-Exp Region 11'!F23)</f>
        <v>675015.99</v>
      </c>
      <c r="G23" s="540">
        <f>SUM('MMA Rev-Exp Region 1:MMA Rev-Exp Region 11'!G23)</f>
        <v>6894526.7799999984</v>
      </c>
      <c r="H23" s="540">
        <f>SUM('MMA Rev-Exp Region 1:MMA Rev-Exp Region 11'!H23)</f>
        <v>805267.96</v>
      </c>
      <c r="I23" s="540">
        <f>SUM('MMA Rev-Exp Region 1:MMA Rev-Exp Region 11'!I23)</f>
        <v>47286.179999999993</v>
      </c>
      <c r="J23" s="540">
        <f>SUM('MMA Rev-Exp Region 1:MMA Rev-Exp Region 11'!J23)</f>
        <v>869543.49999999988</v>
      </c>
      <c r="K23" s="540">
        <f>SUM('MMA Rev-Exp Region 1:MMA Rev-Exp Region 11'!K23)</f>
        <v>0</v>
      </c>
      <c r="L23" s="540">
        <f>SUM('MMA Rev-Exp Region 1:MMA Rev-Exp Region 11'!L23)</f>
        <v>145272.12</v>
      </c>
      <c r="M23" s="540">
        <f>SUM('MMA Rev-Exp Region 1:MMA Rev-Exp Region 11'!M23)</f>
        <v>1231606.1100000001</v>
      </c>
      <c r="N23" s="540">
        <f>SUM('MMA Rev-Exp Region 1:MMA Rev-Exp Region 11'!N23)</f>
        <v>0</v>
      </c>
      <c r="O23" s="542">
        <f>SUM('MMA Rev-Exp Region 1:MMA Rev-Exp Region 11'!O23)</f>
        <v>0</v>
      </c>
      <c r="P23" s="289">
        <f t="shared" si="10"/>
        <v>19538072.489999998</v>
      </c>
      <c r="Q23" s="540">
        <f>SUM('MMA Rev-Exp Region 1:MMA Rev-Exp Region 11'!Q23)</f>
        <v>8613298.4799999986</v>
      </c>
      <c r="R23" s="540">
        <f>SUM('MMA Rev-Exp Region 1:MMA Rev-Exp Region 11'!R23)</f>
        <v>599831.37</v>
      </c>
      <c r="S23" s="540">
        <f>SUM('MMA Rev-Exp Region 1:MMA Rev-Exp Region 11'!S23)</f>
        <v>7181310.2400000002</v>
      </c>
      <c r="T23" s="540">
        <f>SUM('MMA Rev-Exp Region 1:MMA Rev-Exp Region 11'!T23)</f>
        <v>883758.35999999987</v>
      </c>
      <c r="U23" s="540">
        <f>SUM('MMA Rev-Exp Region 1:MMA Rev-Exp Region 11'!U23)</f>
        <v>14286.75</v>
      </c>
      <c r="V23" s="540">
        <f>SUM('MMA Rev-Exp Region 1:MMA Rev-Exp Region 11'!V23)</f>
        <v>886599.52</v>
      </c>
      <c r="W23" s="540">
        <f>SUM('MMA Rev-Exp Region 1:MMA Rev-Exp Region 11'!W23)</f>
        <v>0</v>
      </c>
      <c r="X23" s="540">
        <f>SUM('MMA Rev-Exp Region 1:MMA Rev-Exp Region 11'!X23)</f>
        <v>161072.75</v>
      </c>
      <c r="Y23" s="540">
        <f>SUM('MMA Rev-Exp Region 1:MMA Rev-Exp Region 11'!Y23)</f>
        <v>1197915.02</v>
      </c>
      <c r="Z23" s="540">
        <f>SUM('MMA Rev-Exp Region 1:MMA Rev-Exp Region 11'!Z23)</f>
        <v>0</v>
      </c>
      <c r="AA23" s="542">
        <f>SUM('MMA Rev-Exp Region 1:MMA Rev-Exp Region 11'!AA23)</f>
        <v>0</v>
      </c>
      <c r="AB23" s="289">
        <f t="shared" si="11"/>
        <v>19142689.5</v>
      </c>
      <c r="AC23" s="540">
        <f>SUM('MMA Rev-Exp Region 1:MMA Rev-Exp Region 11'!AC23)</f>
        <v>7535577.0299999993</v>
      </c>
      <c r="AD23" s="540">
        <f>SUM('MMA Rev-Exp Region 1:MMA Rev-Exp Region 11'!AD23)</f>
        <v>609416.07999999996</v>
      </c>
      <c r="AE23" s="540">
        <f>SUM('MMA Rev-Exp Region 1:MMA Rev-Exp Region 11'!AE23)</f>
        <v>7640267.8399999999</v>
      </c>
      <c r="AF23" s="540">
        <f>SUM('MMA Rev-Exp Region 1:MMA Rev-Exp Region 11'!AF23)</f>
        <v>907379.64999999991</v>
      </c>
      <c r="AG23" s="540">
        <f>SUM('MMA Rev-Exp Region 1:MMA Rev-Exp Region 11'!AG23)</f>
        <v>10680.05</v>
      </c>
      <c r="AH23" s="540">
        <f>SUM('MMA Rev-Exp Region 1:MMA Rev-Exp Region 11'!AH23)</f>
        <v>921371.64</v>
      </c>
      <c r="AI23" s="540">
        <f>SUM('MMA Rev-Exp Region 1:MMA Rev-Exp Region 11'!AI23)</f>
        <v>0</v>
      </c>
      <c r="AJ23" s="540">
        <f>SUM('MMA Rev-Exp Region 1:MMA Rev-Exp Region 11'!AJ23)</f>
        <v>242402.54000000007</v>
      </c>
      <c r="AK23" s="540">
        <f>SUM('MMA Rev-Exp Region 1:MMA Rev-Exp Region 11'!AK23)</f>
        <v>1275594.67</v>
      </c>
      <c r="AL23" s="540">
        <f>SUM('MMA Rev-Exp Region 1:MMA Rev-Exp Region 11'!AL23)</f>
        <v>0</v>
      </c>
      <c r="AM23" s="542">
        <f>SUM('MMA Rev-Exp Region 1:MMA Rev-Exp Region 11'!AM23)</f>
        <v>0</v>
      </c>
      <c r="AN23" s="289">
        <f t="shared" si="12"/>
        <v>20800511.280000005</v>
      </c>
      <c r="AO23" s="540">
        <f>SUM('MMA Rev-Exp Region 1:MMA Rev-Exp Region 11'!AO23)</f>
        <v>9250785.2599999998</v>
      </c>
      <c r="AP23" s="540">
        <f>SUM('MMA Rev-Exp Region 1:MMA Rev-Exp Region 11'!AP23)</f>
        <v>577292.4</v>
      </c>
      <c r="AQ23" s="540">
        <f>SUM('MMA Rev-Exp Region 1:MMA Rev-Exp Region 11'!AQ23)</f>
        <v>7855043.7299999986</v>
      </c>
      <c r="AR23" s="540">
        <f>SUM('MMA Rev-Exp Region 1:MMA Rev-Exp Region 11'!AR23)</f>
        <v>749690.69</v>
      </c>
      <c r="AS23" s="540">
        <f>SUM('MMA Rev-Exp Region 1:MMA Rev-Exp Region 11'!AS23)</f>
        <v>31316.759999999995</v>
      </c>
      <c r="AT23" s="540">
        <f>SUM('MMA Rev-Exp Region 1:MMA Rev-Exp Region 11'!AT23)</f>
        <v>840698.33000000007</v>
      </c>
      <c r="AU23" s="540">
        <f>SUM('MMA Rev-Exp Region 1:MMA Rev-Exp Region 11'!AU23)</f>
        <v>626.48</v>
      </c>
      <c r="AV23" s="540">
        <f>SUM('MMA Rev-Exp Region 1:MMA Rev-Exp Region 11'!AV23)</f>
        <v>187044.68999999997</v>
      </c>
      <c r="AW23" s="540">
        <f>SUM('MMA Rev-Exp Region 1:MMA Rev-Exp Region 11'!AW23)</f>
        <v>1308012.9400000002</v>
      </c>
      <c r="AX23" s="540">
        <f>SUM('MMA Rev-Exp Region 1:MMA Rev-Exp Region 11'!AX23)</f>
        <v>0</v>
      </c>
      <c r="AY23" s="542">
        <f>SUM('MMA Rev-Exp Region 1:MMA Rev-Exp Region 11'!AY23)</f>
        <v>0</v>
      </c>
      <c r="AZ23" s="545">
        <f>SUM('MMA Rev-Exp Region 1:MMA Rev-Exp Region 11'!AZ23)</f>
        <v>3203812.5649528657</v>
      </c>
      <c r="BA23" s="296">
        <f>SUM(BB23:BL23)+AZ23</f>
        <v>81042940.81495285</v>
      </c>
      <c r="BB23" s="540">
        <f>SUM('MMA Rev-Exp Region 1:MMA Rev-Exp Region 11'!BB23)</f>
        <v>33088997.109999999</v>
      </c>
      <c r="BC23" s="540">
        <f>SUM('MMA Rev-Exp Region 1:MMA Rev-Exp Region 11'!BC23)</f>
        <v>2461555.8400000003</v>
      </c>
      <c r="BD23" s="540">
        <f>SUM('MMA Rev-Exp Region 1:MMA Rev-Exp Region 11'!BD23)</f>
        <v>29571148.59</v>
      </c>
      <c r="BE23" s="540">
        <f>SUM('MMA Rev-Exp Region 1:MMA Rev-Exp Region 11'!BE23)</f>
        <v>3346096.66</v>
      </c>
      <c r="BF23" s="540">
        <f>SUM('MMA Rev-Exp Region 1:MMA Rev-Exp Region 11'!BF23)</f>
        <v>103569.73999999999</v>
      </c>
      <c r="BG23" s="540">
        <f>SUM('MMA Rev-Exp Region 1:MMA Rev-Exp Region 11'!BG23)</f>
        <v>3518212.99</v>
      </c>
      <c r="BH23" s="540">
        <f>SUM('MMA Rev-Exp Region 1:MMA Rev-Exp Region 11'!BH23)</f>
        <v>626.48</v>
      </c>
      <c r="BI23" s="540">
        <f>SUM('MMA Rev-Exp Region 1:MMA Rev-Exp Region 11'!BI23)</f>
        <v>735792.10000000009</v>
      </c>
      <c r="BJ23" s="540">
        <f>SUM('MMA Rev-Exp Region 1:MMA Rev-Exp Region 11'!BJ23)</f>
        <v>5013128.74</v>
      </c>
      <c r="BK23" s="540">
        <f>SUM('MMA Rev-Exp Region 1:MMA Rev-Exp Region 11'!BK23)</f>
        <v>0</v>
      </c>
      <c r="BL23" s="545">
        <f>SUM('MMA Rev-Exp Region 1:MMA Rev-Exp Region 11'!BL23)</f>
        <v>0</v>
      </c>
    </row>
    <row r="24" spans="1:64" x14ac:dyDescent="0.25">
      <c r="A24" s="1674"/>
      <c r="B24" s="221">
        <v>2.5</v>
      </c>
      <c r="C24" s="222" t="s">
        <v>152</v>
      </c>
      <c r="D24" s="289">
        <f t="shared" si="9"/>
        <v>175335.53337989296</v>
      </c>
      <c r="E24" s="540">
        <f>SUM('MMA Rev-Exp Region 1:MMA Rev-Exp Region 11'!E24)</f>
        <v>85060.040410247486</v>
      </c>
      <c r="F24" s="540">
        <f>SUM('MMA Rev-Exp Region 1:MMA Rev-Exp Region 11'!F24)</f>
        <v>7392.4865215630671</v>
      </c>
      <c r="G24" s="540">
        <f>SUM('MMA Rev-Exp Region 1:MMA Rev-Exp Region 11'!G24)</f>
        <v>59112.902419554419</v>
      </c>
      <c r="H24" s="540">
        <f>SUM('MMA Rev-Exp Region 1:MMA Rev-Exp Region 11'!H24)</f>
        <v>6840.628611116259</v>
      </c>
      <c r="I24" s="540">
        <f>SUM('MMA Rev-Exp Region 1:MMA Rev-Exp Region 11'!I24)</f>
        <v>358.54165763770106</v>
      </c>
      <c r="J24" s="540">
        <f>SUM('MMA Rev-Exp Region 1:MMA Rev-Exp Region 11'!J24)</f>
        <v>5601.6296008918816</v>
      </c>
      <c r="K24" s="540">
        <f>SUM('MMA Rev-Exp Region 1:MMA Rev-Exp Region 11'!K24)</f>
        <v>0</v>
      </c>
      <c r="L24" s="540">
        <f>SUM('MMA Rev-Exp Region 1:MMA Rev-Exp Region 11'!L24)</f>
        <v>980.33612813609284</v>
      </c>
      <c r="M24" s="540">
        <f>SUM('MMA Rev-Exp Region 1:MMA Rev-Exp Region 11'!M24)</f>
        <v>9988.968030746104</v>
      </c>
      <c r="N24" s="540">
        <f>SUM('MMA Rev-Exp Region 1:MMA Rev-Exp Region 11'!N24)</f>
        <v>0</v>
      </c>
      <c r="O24" s="542">
        <f>SUM('MMA Rev-Exp Region 1:MMA Rev-Exp Region 11'!O24)</f>
        <v>0</v>
      </c>
      <c r="P24" s="289">
        <f t="shared" si="10"/>
        <v>194427.67482532992</v>
      </c>
      <c r="Q24" s="540">
        <f>SUM('MMA Rev-Exp Region 1:MMA Rev-Exp Region 11'!Q24)</f>
        <v>87193.315480724705</v>
      </c>
      <c r="R24" s="540">
        <f>SUM('MMA Rev-Exp Region 1:MMA Rev-Exp Region 11'!R24)</f>
        <v>7532.9416102631112</v>
      </c>
      <c r="S24" s="540">
        <f>SUM('MMA Rev-Exp Region 1:MMA Rev-Exp Region 11'!S24)</f>
        <v>68928.419300981419</v>
      </c>
      <c r="T24" s="540">
        <f>SUM('MMA Rev-Exp Region 1:MMA Rev-Exp Region 11'!T24)</f>
        <v>8581.8156929153538</v>
      </c>
      <c r="U24" s="540">
        <f>SUM('MMA Rev-Exp Region 1:MMA Rev-Exp Region 11'!U24)</f>
        <v>132.96425801794362</v>
      </c>
      <c r="V24" s="540">
        <f>SUM('MMA Rev-Exp Region 1:MMA Rev-Exp Region 11'!V24)</f>
        <v>9244.4810299911405</v>
      </c>
      <c r="W24" s="540">
        <f>SUM('MMA Rev-Exp Region 1:MMA Rev-Exp Region 11'!W24)</f>
        <v>0</v>
      </c>
      <c r="X24" s="540">
        <f>SUM('MMA Rev-Exp Region 1:MMA Rev-Exp Region 11'!X24)</f>
        <v>1827.823392014107</v>
      </c>
      <c r="Y24" s="540">
        <f>SUM('MMA Rev-Exp Region 1:MMA Rev-Exp Region 11'!Y24)</f>
        <v>10985.914060422121</v>
      </c>
      <c r="Z24" s="540">
        <f>SUM('MMA Rev-Exp Region 1:MMA Rev-Exp Region 11'!Z24)</f>
        <v>0</v>
      </c>
      <c r="AA24" s="542">
        <f>SUM('MMA Rev-Exp Region 1:MMA Rev-Exp Region 11'!AA24)</f>
        <v>0</v>
      </c>
      <c r="AB24" s="289">
        <f t="shared" si="11"/>
        <v>416330.34769256337</v>
      </c>
      <c r="AC24" s="540">
        <f>SUM('MMA Rev-Exp Region 1:MMA Rev-Exp Region 11'!AC24)</f>
        <v>162994.41705032764</v>
      </c>
      <c r="AD24" s="540">
        <f>SUM('MMA Rev-Exp Region 1:MMA Rev-Exp Region 11'!AD24)</f>
        <v>17352.871484606829</v>
      </c>
      <c r="AE24" s="540">
        <f>SUM('MMA Rev-Exp Region 1:MMA Rev-Exp Region 11'!AE24)</f>
        <v>161613.83584540201</v>
      </c>
      <c r="AF24" s="540">
        <f>SUM('MMA Rev-Exp Region 1:MMA Rev-Exp Region 11'!AF24)</f>
        <v>21386.245829966716</v>
      </c>
      <c r="AG24" s="540">
        <f>SUM('MMA Rev-Exp Region 1:MMA Rev-Exp Region 11'!AG24)</f>
        <v>213.18486730285213</v>
      </c>
      <c r="AH24" s="540">
        <f>SUM('MMA Rev-Exp Region 1:MMA Rev-Exp Region 11'!AH24)</f>
        <v>19804.743949236508</v>
      </c>
      <c r="AI24" s="540">
        <f>SUM('MMA Rev-Exp Region 1:MMA Rev-Exp Region 11'!AI24)</f>
        <v>0</v>
      </c>
      <c r="AJ24" s="540">
        <f>SUM('MMA Rev-Exp Region 1:MMA Rev-Exp Region 11'!AJ24)</f>
        <v>5954.6167179589593</v>
      </c>
      <c r="AK24" s="540">
        <f>SUM('MMA Rev-Exp Region 1:MMA Rev-Exp Region 11'!AK24)</f>
        <v>27010.431947761866</v>
      </c>
      <c r="AL24" s="540">
        <f>SUM('MMA Rev-Exp Region 1:MMA Rev-Exp Region 11'!AL24)</f>
        <v>0</v>
      </c>
      <c r="AM24" s="542">
        <f>SUM('MMA Rev-Exp Region 1:MMA Rev-Exp Region 11'!AM24)</f>
        <v>0</v>
      </c>
      <c r="AN24" s="289">
        <f t="shared" si="12"/>
        <v>998414.33461930661</v>
      </c>
      <c r="AO24" s="540">
        <f>SUM('MMA Rev-Exp Region 1:MMA Rev-Exp Region 11'!AO24)</f>
        <v>428854.81120715092</v>
      </c>
      <c r="AP24" s="540">
        <f>SUM('MMA Rev-Exp Region 1:MMA Rev-Exp Region 11'!AP24)</f>
        <v>35333.7278478558</v>
      </c>
      <c r="AQ24" s="540">
        <f>SUM('MMA Rev-Exp Region 1:MMA Rev-Exp Region 11'!AQ24)</f>
        <v>379260.64506342576</v>
      </c>
      <c r="AR24" s="540">
        <f>SUM('MMA Rev-Exp Region 1:MMA Rev-Exp Region 11'!AR24)</f>
        <v>42064.305100476457</v>
      </c>
      <c r="AS24" s="540">
        <f>SUM('MMA Rev-Exp Region 1:MMA Rev-Exp Region 11'!AS24)</f>
        <v>1809.2281523194508</v>
      </c>
      <c r="AT24" s="540">
        <f>SUM('MMA Rev-Exp Region 1:MMA Rev-Exp Region 11'!AT24)</f>
        <v>42970.794817632661</v>
      </c>
      <c r="AU24" s="540">
        <f>SUM('MMA Rev-Exp Region 1:MMA Rev-Exp Region 11'!AU24)</f>
        <v>20.73235520581002</v>
      </c>
      <c r="AV24" s="540">
        <f>SUM('MMA Rev-Exp Region 1:MMA Rev-Exp Region 11'!AV24)</f>
        <v>9283.5347030233806</v>
      </c>
      <c r="AW24" s="540">
        <f>SUM('MMA Rev-Exp Region 1:MMA Rev-Exp Region 11'!AW24)</f>
        <v>58816.555372216368</v>
      </c>
      <c r="AX24" s="540">
        <f>SUM('MMA Rev-Exp Region 1:MMA Rev-Exp Region 11'!AX24)</f>
        <v>0</v>
      </c>
      <c r="AY24" s="542">
        <f>SUM('MMA Rev-Exp Region 1:MMA Rev-Exp Region 11'!AY24)</f>
        <v>0</v>
      </c>
      <c r="AZ24" s="545">
        <f>SUM('MMA Rev-Exp Region 1:MMA Rev-Exp Region 11'!AZ24)</f>
        <v>-4403838.0824855873</v>
      </c>
      <c r="BA24" s="296">
        <f t="shared" si="13"/>
        <v>-2619330.1919684941</v>
      </c>
      <c r="BB24" s="540">
        <f>SUM('MMA Rev-Exp Region 1:MMA Rev-Exp Region 11'!BB24)</f>
        <v>764102.58414845075</v>
      </c>
      <c r="BC24" s="540">
        <f>SUM('MMA Rev-Exp Region 1:MMA Rev-Exp Region 11'!BC24)</f>
        <v>67612.027464288811</v>
      </c>
      <c r="BD24" s="540">
        <f>SUM('MMA Rev-Exp Region 1:MMA Rev-Exp Region 11'!BD24)</f>
        <v>668915.80262936361</v>
      </c>
      <c r="BE24" s="540">
        <f>SUM('MMA Rev-Exp Region 1:MMA Rev-Exp Region 11'!BE24)</f>
        <v>78872.995234474787</v>
      </c>
      <c r="BF24" s="540">
        <f>SUM('MMA Rev-Exp Region 1:MMA Rev-Exp Region 11'!BF24)</f>
        <v>2513.9189352779481</v>
      </c>
      <c r="BG24" s="540">
        <f>SUM('MMA Rev-Exp Region 1:MMA Rev-Exp Region 11'!BG24)</f>
        <v>77621.649397752204</v>
      </c>
      <c r="BH24" s="540">
        <f>SUM('MMA Rev-Exp Region 1:MMA Rev-Exp Region 11'!BH24)</f>
        <v>20.73235520581002</v>
      </c>
      <c r="BI24" s="540">
        <f>SUM('MMA Rev-Exp Region 1:MMA Rev-Exp Region 11'!BI24)</f>
        <v>18046.310941132539</v>
      </c>
      <c r="BJ24" s="540">
        <f>SUM('MMA Rev-Exp Region 1:MMA Rev-Exp Region 11'!BJ24)</f>
        <v>106801.86941114647</v>
      </c>
      <c r="BK24" s="540">
        <f>SUM('MMA Rev-Exp Region 1:MMA Rev-Exp Region 11'!BK24)</f>
        <v>0</v>
      </c>
      <c r="BL24" s="545">
        <f>SUM('MMA Rev-Exp Region 1:MMA Rev-Exp Region 11'!BL24)</f>
        <v>0</v>
      </c>
    </row>
    <row r="25" spans="1:64" x14ac:dyDescent="0.25">
      <c r="A25" s="1674"/>
      <c r="B25" s="221" t="s">
        <v>97</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674"/>
      <c r="B26" s="225" t="s">
        <v>153</v>
      </c>
      <c r="C26" s="226" t="s">
        <v>913</v>
      </c>
      <c r="D26" s="289">
        <f t="shared" si="9"/>
        <v>-114523.55864697623</v>
      </c>
      <c r="E26" s="540">
        <f>SUM('MMA Rev-Exp Region 1:MMA Rev-Exp Region 11'!E26)</f>
        <v>-29338.607985898991</v>
      </c>
      <c r="F26" s="540">
        <f>SUM('MMA Rev-Exp Region 1:MMA Rev-Exp Region 11'!F26)</f>
        <v>-3369.1252298921067</v>
      </c>
      <c r="G26" s="540">
        <f>SUM('MMA Rev-Exp Region 1:MMA Rev-Exp Region 11'!G26)</f>
        <v>-33384.120899034453</v>
      </c>
      <c r="H26" s="540">
        <f>SUM('MMA Rev-Exp Region 1:MMA Rev-Exp Region 11'!H26)</f>
        <v>-4603.9964793205163</v>
      </c>
      <c r="I26" s="540">
        <f>SUM('MMA Rev-Exp Region 1:MMA Rev-Exp Region 11'!I26)</f>
        <v>-119.55217031452659</v>
      </c>
      <c r="J26" s="540">
        <f>SUM('MMA Rev-Exp Region 1:MMA Rev-Exp Region 11'!J26)</f>
        <v>-4895.239890136505</v>
      </c>
      <c r="K26" s="540">
        <f>SUM('MMA Rev-Exp Region 1:MMA Rev-Exp Region 11'!K26)</f>
        <v>-0.10824942229401775</v>
      </c>
      <c r="L26" s="540">
        <f>SUM('MMA Rev-Exp Region 1:MMA Rev-Exp Region 11'!L26)</f>
        <v>-407.17766035156046</v>
      </c>
      <c r="M26" s="540">
        <f>SUM('MMA Rev-Exp Region 1:MMA Rev-Exp Region 11'!M26)</f>
        <v>-38405.63008260529</v>
      </c>
      <c r="N26" s="540">
        <f>SUM('MMA Rev-Exp Region 1:MMA Rev-Exp Region 11'!N26)</f>
        <v>0</v>
      </c>
      <c r="O26" s="542">
        <f>SUM('MMA Rev-Exp Region 1:MMA Rev-Exp Region 11'!O26)</f>
        <v>0</v>
      </c>
      <c r="P26" s="289">
        <f t="shared" si="10"/>
        <v>-166705.44372252148</v>
      </c>
      <c r="Q26" s="540">
        <f>SUM('MMA Rev-Exp Region 1:MMA Rev-Exp Region 11'!Q26)</f>
        <v>-42706.546323510862</v>
      </c>
      <c r="R26" s="540">
        <f>SUM('MMA Rev-Exp Region 1:MMA Rev-Exp Region 11'!R26)</f>
        <v>-4904.2443584661969</v>
      </c>
      <c r="S26" s="540">
        <f>SUM('MMA Rev-Exp Region 1:MMA Rev-Exp Region 11'!S26)</f>
        <v>-48595.369839276136</v>
      </c>
      <c r="T26" s="540">
        <f>SUM('MMA Rev-Exp Region 1:MMA Rev-Exp Region 11'!T26)</f>
        <v>-6701.7763423501328</v>
      </c>
      <c r="U26" s="540">
        <f>SUM('MMA Rev-Exp Region 1:MMA Rev-Exp Region 11'!U26)</f>
        <v>-174.02530829231986</v>
      </c>
      <c r="V26" s="540">
        <f>SUM('MMA Rev-Exp Region 1:MMA Rev-Exp Region 11'!V26)</f>
        <v>-7125.7228438817783</v>
      </c>
      <c r="W26" s="540">
        <f>SUM('MMA Rev-Exp Region 1:MMA Rev-Exp Region 11'!W26)</f>
        <v>-0.15757253956679507</v>
      </c>
      <c r="X26" s="540">
        <f>SUM('MMA Rev-Exp Region 1:MMA Rev-Exp Region 11'!X26)</f>
        <v>-592.7054079068929</v>
      </c>
      <c r="Y26" s="540">
        <f>SUM('MMA Rev-Exp Region 1:MMA Rev-Exp Region 11'!Y26)</f>
        <v>-55904.895726297604</v>
      </c>
      <c r="Z26" s="540">
        <f>SUM('MMA Rev-Exp Region 1:MMA Rev-Exp Region 11'!Z26)</f>
        <v>0</v>
      </c>
      <c r="AA26" s="542">
        <f>SUM('MMA Rev-Exp Region 1:MMA Rev-Exp Region 11'!AA26)</f>
        <v>0</v>
      </c>
      <c r="AB26" s="289">
        <f t="shared" si="11"/>
        <v>37795.17371328923</v>
      </c>
      <c r="AC26" s="540">
        <f>SUM('MMA Rev-Exp Region 1:MMA Rev-Exp Region 11'!AC26)</f>
        <v>9682.3553025561177</v>
      </c>
      <c r="AD26" s="540">
        <f>SUM('MMA Rev-Exp Region 1:MMA Rev-Exp Region 11'!AD26)</f>
        <v>1111.8819117219225</v>
      </c>
      <c r="AE26" s="540">
        <f>SUM('MMA Rev-Exp Region 1:MMA Rev-Exp Region 11'!AE26)</f>
        <v>11017.459320609147</v>
      </c>
      <c r="AF26" s="540">
        <f>SUM('MMA Rev-Exp Region 1:MMA Rev-Exp Region 11'!AF26)</f>
        <v>1519.4152955697143</v>
      </c>
      <c r="AG26" s="540">
        <f>SUM('MMA Rev-Exp Region 1:MMA Rev-Exp Region 11'!AG26)</f>
        <v>39.454720917001239</v>
      </c>
      <c r="AH26" s="540">
        <f>SUM('MMA Rev-Exp Region 1:MMA Rev-Exp Region 11'!AH26)</f>
        <v>1615.5317229204613</v>
      </c>
      <c r="AI26" s="540">
        <f>SUM('MMA Rev-Exp Region 1:MMA Rev-Exp Region 11'!AI26)</f>
        <v>3.5724577268658138E-2</v>
      </c>
      <c r="AJ26" s="540">
        <f>SUM('MMA Rev-Exp Region 1:MMA Rev-Exp Region 11'!AJ26)</f>
        <v>134.37715861237106</v>
      </c>
      <c r="AK26" s="540">
        <f>SUM('MMA Rev-Exp Region 1:MMA Rev-Exp Region 11'!AK26)</f>
        <v>12674.662555805226</v>
      </c>
      <c r="AL26" s="540">
        <f>SUM('MMA Rev-Exp Region 1:MMA Rev-Exp Region 11'!AL26)</f>
        <v>0</v>
      </c>
      <c r="AM26" s="542">
        <f>SUM('MMA Rev-Exp Region 1:MMA Rev-Exp Region 11'!AM26)</f>
        <v>0</v>
      </c>
      <c r="AN26" s="289">
        <f t="shared" si="12"/>
        <v>-66647.820634251126</v>
      </c>
      <c r="AO26" s="540">
        <f>SUM('MMA Rev-Exp Region 1:MMA Rev-Exp Region 11'!AO26)</f>
        <v>-17073.817001532989</v>
      </c>
      <c r="AP26" s="540">
        <f>SUM('MMA Rev-Exp Region 1:MMA Rev-Exp Region 11'!AP26)</f>
        <v>-1960.6870120788708</v>
      </c>
      <c r="AQ26" s="540">
        <f>SUM('MMA Rev-Exp Region 1:MMA Rev-Exp Region 11'!AQ26)</f>
        <v>-19428.132761483557</v>
      </c>
      <c r="AR26" s="540">
        <f>SUM('MMA Rev-Exp Region 1:MMA Rev-Exp Region 11'!AR26)</f>
        <v>-2679.3293465525667</v>
      </c>
      <c r="AS26" s="540">
        <f>SUM('MMA Rev-Exp Region 1:MMA Rev-Exp Region 11'!AS26)</f>
        <v>-69.574257888015651</v>
      </c>
      <c r="AT26" s="540">
        <f>SUM('MMA Rev-Exp Region 1:MMA Rev-Exp Region 11'!AT26)</f>
        <v>-2848.8205746832427</v>
      </c>
      <c r="AU26" s="540">
        <f>SUM('MMA Rev-Exp Region 1:MMA Rev-Exp Region 11'!AU26)</f>
        <v>-6.2996541201206263E-2</v>
      </c>
      <c r="AV26" s="540">
        <f>SUM('MMA Rev-Exp Region 1:MMA Rev-Exp Region 11'!AV26)</f>
        <v>-236.96001062137211</v>
      </c>
      <c r="AW26" s="540">
        <f>SUM('MMA Rev-Exp Region 1:MMA Rev-Exp Region 11'!AW26)</f>
        <v>-22350.436672869309</v>
      </c>
      <c r="AX26" s="540">
        <f>SUM('MMA Rev-Exp Region 1:MMA Rev-Exp Region 11'!AX26)</f>
        <v>0</v>
      </c>
      <c r="AY26" s="542">
        <f>SUM('MMA Rev-Exp Region 1:MMA Rev-Exp Region 11'!AY26)</f>
        <v>0</v>
      </c>
      <c r="AZ26" s="545">
        <f>SUM('MMA Rev-Exp Region 1:MMA Rev-Exp Region 11'!AZ26)</f>
        <v>0</v>
      </c>
      <c r="BA26" s="296">
        <f t="shared" si="13"/>
        <v>-310081.64929045958</v>
      </c>
      <c r="BB26" s="540">
        <f>SUM('MMA Rev-Exp Region 1:MMA Rev-Exp Region 11'!BB26)</f>
        <v>-79436.616008386729</v>
      </c>
      <c r="BC26" s="540">
        <f>SUM('MMA Rev-Exp Region 1:MMA Rev-Exp Region 11'!BC26)</f>
        <v>-9122.1746887152512</v>
      </c>
      <c r="BD26" s="540">
        <f>SUM('MMA Rev-Exp Region 1:MMA Rev-Exp Region 11'!BD26)</f>
        <v>-90390.164179184998</v>
      </c>
      <c r="BE26" s="540">
        <f>SUM('MMA Rev-Exp Region 1:MMA Rev-Exp Region 11'!BE26)</f>
        <v>-12465.686872653501</v>
      </c>
      <c r="BF26" s="540">
        <f>SUM('MMA Rev-Exp Region 1:MMA Rev-Exp Region 11'!BF26)</f>
        <v>-323.69701557786084</v>
      </c>
      <c r="BG26" s="540">
        <f>SUM('MMA Rev-Exp Region 1:MMA Rev-Exp Region 11'!BG26)</f>
        <v>-13254.251585781063</v>
      </c>
      <c r="BH26" s="540">
        <f>SUM('MMA Rev-Exp Region 1:MMA Rev-Exp Region 11'!BH26)</f>
        <v>-0.29309392579336097</v>
      </c>
      <c r="BI26" s="540">
        <f>SUM('MMA Rev-Exp Region 1:MMA Rev-Exp Region 11'!BI26)</f>
        <v>-1102.4659202674545</v>
      </c>
      <c r="BJ26" s="540">
        <f>SUM('MMA Rev-Exp Region 1:MMA Rev-Exp Region 11'!BJ26)</f>
        <v>-103986.29992596697</v>
      </c>
      <c r="BK26" s="540">
        <f>SUM('MMA Rev-Exp Region 1:MMA Rev-Exp Region 11'!BK26)</f>
        <v>0</v>
      </c>
      <c r="BL26" s="545">
        <f>SUM('MMA Rev-Exp Region 1:MMA Rev-Exp Region 11'!BL26)</f>
        <v>0</v>
      </c>
    </row>
    <row r="27" spans="1:64" x14ac:dyDescent="0.25">
      <c r="A27" s="1674"/>
      <c r="B27" s="225" t="s">
        <v>912</v>
      </c>
      <c r="C27" s="226" t="s">
        <v>24</v>
      </c>
      <c r="D27" s="289">
        <f t="shared" si="9"/>
        <v>1432885.29</v>
      </c>
      <c r="E27" s="540">
        <f>SUM('MMA Rev-Exp Region 1:MMA Rev-Exp Region 11'!E27)</f>
        <v>171835.75</v>
      </c>
      <c r="F27" s="540">
        <f>SUM('MMA Rev-Exp Region 1:MMA Rev-Exp Region 11'!F27)</f>
        <v>0</v>
      </c>
      <c r="G27" s="540">
        <f>SUM('MMA Rev-Exp Region 1:MMA Rev-Exp Region 11'!G27)</f>
        <v>1087602.42</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173447.12</v>
      </c>
      <c r="N27" s="540">
        <f>SUM('MMA Rev-Exp Region 1:MMA Rev-Exp Region 11'!N27)</f>
        <v>0</v>
      </c>
      <c r="O27" s="542">
        <f>SUM('MMA Rev-Exp Region 1:MMA Rev-Exp Region 11'!O27)</f>
        <v>0</v>
      </c>
      <c r="P27" s="289">
        <f t="shared" si="10"/>
        <v>2147648.27</v>
      </c>
      <c r="Q27" s="540">
        <f>SUM('MMA Rev-Exp Region 1:MMA Rev-Exp Region 11'!Q27)</f>
        <v>1318380.6299999999</v>
      </c>
      <c r="R27" s="540">
        <f>SUM('MMA Rev-Exp Region 1:MMA Rev-Exp Region 11'!R27)</f>
        <v>0</v>
      </c>
      <c r="S27" s="540">
        <f>SUM('MMA Rev-Exp Region 1:MMA Rev-Exp Region 11'!S27)</f>
        <v>799021.0399999998</v>
      </c>
      <c r="T27" s="540">
        <f>SUM('MMA Rev-Exp Region 1:MMA Rev-Exp Region 11'!T27)</f>
        <v>0</v>
      </c>
      <c r="U27" s="540">
        <f>SUM('MMA Rev-Exp Region 1:MMA Rev-Exp Region 11'!U27)</f>
        <v>30246.6</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686750.15</v>
      </c>
      <c r="AC27" s="540">
        <f>SUM('MMA Rev-Exp Region 1:MMA Rev-Exp Region 11'!AC27)</f>
        <v>414056.17</v>
      </c>
      <c r="AD27" s="540">
        <f>SUM('MMA Rev-Exp Region 1:MMA Rev-Exp Region 11'!AD27)</f>
        <v>0</v>
      </c>
      <c r="AE27" s="540">
        <f>SUM('MMA Rev-Exp Region 1:MMA Rev-Exp Region 11'!AE27)</f>
        <v>204940.74000000002</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67753.240000000005</v>
      </c>
      <c r="AL27" s="540">
        <f>SUM('MMA Rev-Exp Region 1:MMA Rev-Exp Region 11'!AL27)</f>
        <v>0</v>
      </c>
      <c r="AM27" s="542">
        <f>SUM('MMA Rev-Exp Region 1:MMA Rev-Exp Region 11'!AM27)</f>
        <v>0</v>
      </c>
      <c r="AN27" s="289">
        <f t="shared" si="12"/>
        <v>401272.76999999996</v>
      </c>
      <c r="AO27" s="540">
        <f>SUM('MMA Rev-Exp Region 1:MMA Rev-Exp Region 11'!AO27)</f>
        <v>37957.599999999999</v>
      </c>
      <c r="AP27" s="540">
        <f>SUM('MMA Rev-Exp Region 1:MMA Rev-Exp Region 11'!AP27)</f>
        <v>0</v>
      </c>
      <c r="AQ27" s="540">
        <f>SUM('MMA Rev-Exp Region 1:MMA Rev-Exp Region 11'!AQ27)</f>
        <v>0</v>
      </c>
      <c r="AR27" s="540">
        <f>SUM('MMA Rev-Exp Region 1:MMA Rev-Exp Region 11'!AR27)</f>
        <v>298272.96999999997</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65042.2</v>
      </c>
      <c r="AX27" s="540">
        <f>SUM('MMA Rev-Exp Region 1:MMA Rev-Exp Region 11'!AX27)</f>
        <v>0</v>
      </c>
      <c r="AY27" s="542">
        <f>SUM('MMA Rev-Exp Region 1:MMA Rev-Exp Region 11'!AY27)</f>
        <v>0</v>
      </c>
      <c r="AZ27" s="545">
        <f>SUM('MMA Rev-Exp Region 1:MMA Rev-Exp Region 11'!AZ27)</f>
        <v>-19111.518268659598</v>
      </c>
      <c r="BA27" s="296">
        <f t="shared" si="13"/>
        <v>4649444.9617313389</v>
      </c>
      <c r="BB27" s="540">
        <f>SUM('MMA Rev-Exp Region 1:MMA Rev-Exp Region 11'!BB27)</f>
        <v>1942230.15</v>
      </c>
      <c r="BC27" s="540">
        <f>SUM('MMA Rev-Exp Region 1:MMA Rev-Exp Region 11'!BC27)</f>
        <v>0</v>
      </c>
      <c r="BD27" s="540">
        <f>SUM('MMA Rev-Exp Region 1:MMA Rev-Exp Region 11'!BD27)</f>
        <v>2091564.2</v>
      </c>
      <c r="BE27" s="540">
        <f>SUM('MMA Rev-Exp Region 1:MMA Rev-Exp Region 11'!BE27)</f>
        <v>298272.96999999997</v>
      </c>
      <c r="BF27" s="540">
        <f>SUM('MMA Rev-Exp Region 1:MMA Rev-Exp Region 11'!BF27)</f>
        <v>30246.6</v>
      </c>
      <c r="BG27" s="540">
        <f>SUM('MMA Rev-Exp Region 1:MMA Rev-Exp Region 11'!BG27)</f>
        <v>0</v>
      </c>
      <c r="BH27" s="540">
        <f>SUM('MMA Rev-Exp Region 1:MMA Rev-Exp Region 11'!BH27)</f>
        <v>0</v>
      </c>
      <c r="BI27" s="540">
        <f>SUM('MMA Rev-Exp Region 1:MMA Rev-Exp Region 11'!BI27)</f>
        <v>0</v>
      </c>
      <c r="BJ27" s="540">
        <f>SUM('MMA Rev-Exp Region 1:MMA Rev-Exp Region 11'!BJ27)</f>
        <v>306242.56</v>
      </c>
      <c r="BK27" s="540">
        <f>SUM('MMA Rev-Exp Region 1:MMA Rev-Exp Region 11'!BK27)</f>
        <v>0</v>
      </c>
      <c r="BL27" s="545">
        <f>SUM('MMA Rev-Exp Region 1:MMA Rev-Exp Region 11'!BL27)</f>
        <v>0</v>
      </c>
    </row>
    <row r="28" spans="1:64" s="209" customFormat="1" x14ac:dyDescent="0.25">
      <c r="A28" s="1675"/>
      <c r="B28" s="227" t="s">
        <v>222</v>
      </c>
      <c r="C28" s="228" t="s">
        <v>1</v>
      </c>
      <c r="D28" s="277">
        <f t="shared" ref="D28:P28" si="14">SUM(D20:D27)</f>
        <v>60441220.928523332</v>
      </c>
      <c r="E28" s="275">
        <f t="shared" si="14"/>
        <v>18012151.710292641</v>
      </c>
      <c r="F28" s="275">
        <f t="shared" si="14"/>
        <v>2592173.9491433939</v>
      </c>
      <c r="G28" s="275">
        <f t="shared" si="14"/>
        <v>24301026.688135125</v>
      </c>
      <c r="H28" s="275">
        <f t="shared" si="14"/>
        <v>2639695.7024705233</v>
      </c>
      <c r="I28" s="275">
        <f t="shared" si="14"/>
        <v>57595.053633110634</v>
      </c>
      <c r="J28" s="275">
        <f t="shared" si="14"/>
        <v>2463879.6975070043</v>
      </c>
      <c r="K28" s="275">
        <f t="shared" si="14"/>
        <v>-0.10824942229401775</v>
      </c>
      <c r="L28" s="275">
        <f t="shared" si="14"/>
        <v>420359.3798883119</v>
      </c>
      <c r="M28" s="275">
        <f t="shared" si="14"/>
        <v>9954338.8557026498</v>
      </c>
      <c r="N28" s="275">
        <f t="shared" si="14"/>
        <v>0</v>
      </c>
      <c r="O28" s="283">
        <f t="shared" si="14"/>
        <v>0</v>
      </c>
      <c r="P28" s="277">
        <f t="shared" si="14"/>
        <v>67227148.978187665</v>
      </c>
      <c r="Q28" s="275">
        <f t="shared" ref="Q28:AA28" si="15">SUM(Q20:Q27)</f>
        <v>19648819.73885173</v>
      </c>
      <c r="R28" s="275">
        <f t="shared" si="15"/>
        <v>3686434.2754760948</v>
      </c>
      <c r="S28" s="275">
        <f t="shared" si="15"/>
        <v>23258282.923785675</v>
      </c>
      <c r="T28" s="275">
        <f t="shared" si="15"/>
        <v>3267205.3113778746</v>
      </c>
      <c r="U28" s="275">
        <f t="shared" si="15"/>
        <v>48535.636870746093</v>
      </c>
      <c r="V28" s="275">
        <f t="shared" si="15"/>
        <v>6693130.5562224425</v>
      </c>
      <c r="W28" s="275">
        <f t="shared" si="15"/>
        <v>-0.15757253956679507</v>
      </c>
      <c r="X28" s="275">
        <f t="shared" si="15"/>
        <v>427056.86372589809</v>
      </c>
      <c r="Y28" s="275">
        <f t="shared" si="15"/>
        <v>10197683.829449736</v>
      </c>
      <c r="Z28" s="275">
        <f t="shared" si="15"/>
        <v>0</v>
      </c>
      <c r="AA28" s="283">
        <f t="shared" si="15"/>
        <v>0</v>
      </c>
      <c r="AB28" s="277">
        <f>SUM(AB20:AB27)</f>
        <v>62621782.387106717</v>
      </c>
      <c r="AC28" s="275">
        <f t="shared" ref="AC28:AM28" si="16">SUM(AC20:AC27)</f>
        <v>17533253.184132103</v>
      </c>
      <c r="AD28" s="275">
        <f t="shared" si="16"/>
        <v>3181544.4580679666</v>
      </c>
      <c r="AE28" s="275">
        <f t="shared" si="16"/>
        <v>22848536.222555153</v>
      </c>
      <c r="AF28" s="275">
        <f t="shared" si="16"/>
        <v>3497966.5480594346</v>
      </c>
      <c r="AG28" s="275">
        <f t="shared" si="16"/>
        <v>14050.797534006106</v>
      </c>
      <c r="AH28" s="275">
        <f t="shared" si="16"/>
        <v>4207760.1859334307</v>
      </c>
      <c r="AI28" s="275">
        <f t="shared" si="16"/>
        <v>3.5724577268658138E-2</v>
      </c>
      <c r="AJ28" s="275">
        <f t="shared" si="16"/>
        <v>719921.92718781321</v>
      </c>
      <c r="AK28" s="275">
        <f t="shared" si="16"/>
        <v>10618749.027912229</v>
      </c>
      <c r="AL28" s="275">
        <f t="shared" si="16"/>
        <v>0</v>
      </c>
      <c r="AM28" s="283">
        <f t="shared" si="16"/>
        <v>0</v>
      </c>
      <c r="AN28" s="277">
        <f>SUM(AN20:AN27)</f>
        <v>74738589.145720184</v>
      </c>
      <c r="AO28" s="275">
        <f t="shared" ref="AO28:AY28" si="17">SUM(AO20:AO27)</f>
        <v>21195459.589795709</v>
      </c>
      <c r="AP28" s="275">
        <f t="shared" si="17"/>
        <v>4350592.9362079185</v>
      </c>
      <c r="AQ28" s="275">
        <f t="shared" si="17"/>
        <v>27796183.607889809</v>
      </c>
      <c r="AR28" s="275">
        <f t="shared" si="17"/>
        <v>4289590.9899611119</v>
      </c>
      <c r="AS28" s="275">
        <f t="shared" si="17"/>
        <v>75264.591687713153</v>
      </c>
      <c r="AT28" s="275">
        <f t="shared" si="17"/>
        <v>4421464.4211824564</v>
      </c>
      <c r="AU28" s="275">
        <f t="shared" si="17"/>
        <v>647.14935866460883</v>
      </c>
      <c r="AV28" s="275">
        <f t="shared" si="17"/>
        <v>582344.70895488688</v>
      </c>
      <c r="AW28" s="275">
        <f t="shared" si="17"/>
        <v>12027041.1506819</v>
      </c>
      <c r="AX28" s="275">
        <f t="shared" si="17"/>
        <v>0</v>
      </c>
      <c r="AY28" s="283">
        <f t="shared" si="17"/>
        <v>0</v>
      </c>
      <c r="AZ28" s="299">
        <f>SUM(AZ20:AZ27)</f>
        <v>6500708.883805464</v>
      </c>
      <c r="BA28" s="297">
        <f>SUM(BA20:BA27)</f>
        <v>271529450.32334334</v>
      </c>
      <c r="BB28" s="275">
        <f>SUM('MMA Rev-Exp Region 1:MMA Rev-Exp Region 11'!BB28)</f>
        <v>76389684.223072186</v>
      </c>
      <c r="BC28" s="275">
        <f>SUM('MMA Rev-Exp Region 1:MMA Rev-Exp Region 11'!BC28)</f>
        <v>13810745.618895374</v>
      </c>
      <c r="BD28" s="275">
        <f>SUM('MMA Rev-Exp Region 1:MMA Rev-Exp Region 11'!BD28)</f>
        <v>98204029.44236578</v>
      </c>
      <c r="BE28" s="275">
        <f>SUM('MMA Rev-Exp Region 1:MMA Rev-Exp Region 11'!BE28)</f>
        <v>13694458.551868945</v>
      </c>
      <c r="BF28" s="275">
        <f>SUM('MMA Rev-Exp Region 1:MMA Rev-Exp Region 11'!BF28)</f>
        <v>195446.07972557595</v>
      </c>
      <c r="BG28" s="275">
        <f>SUM('MMA Rev-Exp Region 1:MMA Rev-Exp Region 11'!BG28)</f>
        <v>17786234.860845335</v>
      </c>
      <c r="BH28" s="275">
        <f>SUM('MMA Rev-Exp Region 1:MMA Rev-Exp Region 11'!BH28)</f>
        <v>646.9192612800166</v>
      </c>
      <c r="BI28" s="275">
        <f>SUM('MMA Rev-Exp Region 1:MMA Rev-Exp Region 11'!BI28)</f>
        <v>2149682.8797569098</v>
      </c>
      <c r="BJ28" s="275">
        <f>SUM('MMA Rev-Exp Region 1:MMA Rev-Exp Region 11'!BJ28)</f>
        <v>42797812.863746524</v>
      </c>
      <c r="BK28" s="275">
        <f>SUM('MMA Rev-Exp Region 1:MMA Rev-Exp Region 11'!BK28)</f>
        <v>0</v>
      </c>
      <c r="BL28" s="299">
        <f>SUM('MMA Rev-Exp Region 1:MMA Rev-Exp Region 11'!BL28)</f>
        <v>0</v>
      </c>
    </row>
    <row r="29" spans="1:64" ht="14.85" customHeight="1" x14ac:dyDescent="0.25">
      <c r="A29" s="1673" t="s">
        <v>53</v>
      </c>
      <c r="B29" s="219">
        <v>3.1</v>
      </c>
      <c r="C29" s="229" t="s">
        <v>33</v>
      </c>
      <c r="D29" s="276">
        <f t="shared" ref="D29:D35" si="18">SUM(E29:O29)</f>
        <v>9729766.2900000028</v>
      </c>
      <c r="E29" s="539">
        <f>SUM('MMA Rev-Exp Region 1:MMA Rev-Exp Region 11'!E29)</f>
        <v>4762223.7700000014</v>
      </c>
      <c r="F29" s="539">
        <f>SUM('MMA Rev-Exp Region 1:MMA Rev-Exp Region 11'!F29)</f>
        <v>587742.4</v>
      </c>
      <c r="G29" s="539">
        <f>SUM('MMA Rev-Exp Region 1:MMA Rev-Exp Region 11'!G29)</f>
        <v>2739242.7399999998</v>
      </c>
      <c r="H29" s="539">
        <f>SUM('MMA Rev-Exp Region 1:MMA Rev-Exp Region 11'!H29)</f>
        <v>436208.15999999992</v>
      </c>
      <c r="I29" s="539">
        <f>SUM('MMA Rev-Exp Region 1:MMA Rev-Exp Region 11'!I29)</f>
        <v>5841.42</v>
      </c>
      <c r="J29" s="539">
        <f>SUM('MMA Rev-Exp Region 1:MMA Rev-Exp Region 11'!J29)</f>
        <v>407497.81999999995</v>
      </c>
      <c r="K29" s="539">
        <f>SUM('MMA Rev-Exp Region 1:MMA Rev-Exp Region 11'!K29)</f>
        <v>0</v>
      </c>
      <c r="L29" s="539">
        <f>SUM('MMA Rev-Exp Region 1:MMA Rev-Exp Region 11'!L29)</f>
        <v>36568.720000000001</v>
      </c>
      <c r="M29" s="539">
        <f>SUM('MMA Rev-Exp Region 1:MMA Rev-Exp Region 11'!M29)</f>
        <v>754441.26000000024</v>
      </c>
      <c r="N29" s="539">
        <f>SUM('MMA Rev-Exp Region 1:MMA Rev-Exp Region 11'!N29)</f>
        <v>0</v>
      </c>
      <c r="O29" s="541">
        <f>SUM('MMA Rev-Exp Region 1:MMA Rev-Exp Region 11'!O29)</f>
        <v>0</v>
      </c>
      <c r="P29" s="276">
        <f t="shared" ref="P29:P35" si="19">SUM(Q29:AA29)</f>
        <v>9685071.7700000014</v>
      </c>
      <c r="Q29" s="539">
        <f>SUM('MMA Rev-Exp Region 1:MMA Rev-Exp Region 11'!Q29)</f>
        <v>4747918.0500000007</v>
      </c>
      <c r="R29" s="539">
        <f>SUM('MMA Rev-Exp Region 1:MMA Rev-Exp Region 11'!R29)</f>
        <v>563378.59000000008</v>
      </c>
      <c r="S29" s="539">
        <f>SUM('MMA Rev-Exp Region 1:MMA Rev-Exp Region 11'!S29)</f>
        <v>2676023.5499999998</v>
      </c>
      <c r="T29" s="539">
        <f>SUM('MMA Rev-Exp Region 1:MMA Rev-Exp Region 11'!T29)</f>
        <v>425228.08</v>
      </c>
      <c r="U29" s="539">
        <f>SUM('MMA Rev-Exp Region 1:MMA Rev-Exp Region 11'!U29)</f>
        <v>4944.17</v>
      </c>
      <c r="V29" s="539">
        <f>SUM('MMA Rev-Exp Region 1:MMA Rev-Exp Region 11'!V29)</f>
        <v>422512.89</v>
      </c>
      <c r="W29" s="539">
        <f>SUM('MMA Rev-Exp Region 1:MMA Rev-Exp Region 11'!W29)</f>
        <v>0</v>
      </c>
      <c r="X29" s="539">
        <f>SUM('MMA Rev-Exp Region 1:MMA Rev-Exp Region 11'!X29)</f>
        <v>32715.06</v>
      </c>
      <c r="Y29" s="539">
        <f>SUM('MMA Rev-Exp Region 1:MMA Rev-Exp Region 11'!Y29)</f>
        <v>812351.38000000024</v>
      </c>
      <c r="Z29" s="539">
        <f>SUM('MMA Rev-Exp Region 1:MMA Rev-Exp Region 11'!Z29)</f>
        <v>0</v>
      </c>
      <c r="AA29" s="541">
        <f>SUM('MMA Rev-Exp Region 1:MMA Rev-Exp Region 11'!AA29)</f>
        <v>0</v>
      </c>
      <c r="AB29" s="276">
        <f t="shared" ref="AB29:AB35" si="20">SUM(AC29:AM29)</f>
        <v>9611084.5099999979</v>
      </c>
      <c r="AC29" s="539">
        <f>SUM('MMA Rev-Exp Region 1:MMA Rev-Exp Region 11'!AC29)</f>
        <v>4597279.6100000003</v>
      </c>
      <c r="AD29" s="539">
        <f>SUM('MMA Rev-Exp Region 1:MMA Rev-Exp Region 11'!AD29)</f>
        <v>564089.23</v>
      </c>
      <c r="AE29" s="539">
        <f>SUM('MMA Rev-Exp Region 1:MMA Rev-Exp Region 11'!AE29)</f>
        <v>2757854.59</v>
      </c>
      <c r="AF29" s="539">
        <f>SUM('MMA Rev-Exp Region 1:MMA Rev-Exp Region 11'!AF29)</f>
        <v>464515.04999999993</v>
      </c>
      <c r="AG29" s="539">
        <f>SUM('MMA Rev-Exp Region 1:MMA Rev-Exp Region 11'!AG29)</f>
        <v>4697.37</v>
      </c>
      <c r="AH29" s="539">
        <f>SUM('MMA Rev-Exp Region 1:MMA Rev-Exp Region 11'!AH29)</f>
        <v>400219.45999999996</v>
      </c>
      <c r="AI29" s="539">
        <f>SUM('MMA Rev-Exp Region 1:MMA Rev-Exp Region 11'!AI29)</f>
        <v>0</v>
      </c>
      <c r="AJ29" s="539">
        <f>SUM('MMA Rev-Exp Region 1:MMA Rev-Exp Region 11'!AJ29)</f>
        <v>31355.01</v>
      </c>
      <c r="AK29" s="539">
        <f>SUM('MMA Rev-Exp Region 1:MMA Rev-Exp Region 11'!AK29)</f>
        <v>791074.19</v>
      </c>
      <c r="AL29" s="539">
        <f>SUM('MMA Rev-Exp Region 1:MMA Rev-Exp Region 11'!AL29)</f>
        <v>0</v>
      </c>
      <c r="AM29" s="541">
        <f>SUM('MMA Rev-Exp Region 1:MMA Rev-Exp Region 11'!AM29)</f>
        <v>0</v>
      </c>
      <c r="AN29" s="276">
        <f t="shared" ref="AN29:AN35" si="21">SUM(AO29:AY29)</f>
        <v>9786339.8799999971</v>
      </c>
      <c r="AO29" s="539">
        <f>SUM('MMA Rev-Exp Region 1:MMA Rev-Exp Region 11'!AO29)</f>
        <v>4483130.51</v>
      </c>
      <c r="AP29" s="539">
        <f>SUM('MMA Rev-Exp Region 1:MMA Rev-Exp Region 11'!AP29)</f>
        <v>534828.19999999995</v>
      </c>
      <c r="AQ29" s="539">
        <f>SUM('MMA Rev-Exp Region 1:MMA Rev-Exp Region 11'!AQ29)</f>
        <v>2919824.6999999997</v>
      </c>
      <c r="AR29" s="539">
        <f>SUM('MMA Rev-Exp Region 1:MMA Rev-Exp Region 11'!AR29)</f>
        <v>474750.68</v>
      </c>
      <c r="AS29" s="539">
        <f>SUM('MMA Rev-Exp Region 1:MMA Rev-Exp Region 11'!AS29)</f>
        <v>3446.8599999999997</v>
      </c>
      <c r="AT29" s="539">
        <f>SUM('MMA Rev-Exp Region 1:MMA Rev-Exp Region 11'!AT29)</f>
        <v>421590.87</v>
      </c>
      <c r="AU29" s="539">
        <f>SUM('MMA Rev-Exp Region 1:MMA Rev-Exp Region 11'!AU29)</f>
        <v>0</v>
      </c>
      <c r="AV29" s="539">
        <f>SUM('MMA Rev-Exp Region 1:MMA Rev-Exp Region 11'!AV29)</f>
        <v>33140.700000000004</v>
      </c>
      <c r="AW29" s="539">
        <f>SUM('MMA Rev-Exp Region 1:MMA Rev-Exp Region 11'!AW29)</f>
        <v>915627.36</v>
      </c>
      <c r="AX29" s="539">
        <f>SUM('MMA Rev-Exp Region 1:MMA Rev-Exp Region 11'!AX29)</f>
        <v>0</v>
      </c>
      <c r="AY29" s="541">
        <f>SUM('MMA Rev-Exp Region 1:MMA Rev-Exp Region 11'!AY29)</f>
        <v>0</v>
      </c>
      <c r="AZ29" s="544">
        <f>SUM('MMA Rev-Exp Region 1:MMA Rev-Exp Region 11'!AZ29)</f>
        <v>1425206.9467245729</v>
      </c>
      <c r="BA29" s="294">
        <f>SUM(BB29:BL29)+AZ29</f>
        <v>40237469.396724567</v>
      </c>
      <c r="BB29" s="540">
        <f>SUM('MMA Rev-Exp Region 1:MMA Rev-Exp Region 11'!BB29)</f>
        <v>18590551.939999998</v>
      </c>
      <c r="BC29" s="540">
        <f>SUM('MMA Rev-Exp Region 1:MMA Rev-Exp Region 11'!BC29)</f>
        <v>2250038.42</v>
      </c>
      <c r="BD29" s="540">
        <f>SUM('MMA Rev-Exp Region 1:MMA Rev-Exp Region 11'!BD29)</f>
        <v>11092945.579999998</v>
      </c>
      <c r="BE29" s="540">
        <f>SUM('MMA Rev-Exp Region 1:MMA Rev-Exp Region 11'!BE29)</f>
        <v>1800701.9700000002</v>
      </c>
      <c r="BF29" s="540">
        <f>SUM('MMA Rev-Exp Region 1:MMA Rev-Exp Region 11'!BF29)</f>
        <v>18929.82</v>
      </c>
      <c r="BG29" s="540">
        <f>SUM('MMA Rev-Exp Region 1:MMA Rev-Exp Region 11'!BG29)</f>
        <v>1651821.0399999998</v>
      </c>
      <c r="BH29" s="540">
        <f>SUM('MMA Rev-Exp Region 1:MMA Rev-Exp Region 11'!BH29)</f>
        <v>0</v>
      </c>
      <c r="BI29" s="540">
        <f>SUM('MMA Rev-Exp Region 1:MMA Rev-Exp Region 11'!BI29)</f>
        <v>133779.49</v>
      </c>
      <c r="BJ29" s="540">
        <f>SUM('MMA Rev-Exp Region 1:MMA Rev-Exp Region 11'!BJ29)</f>
        <v>3273494.19</v>
      </c>
      <c r="BK29" s="540">
        <f>SUM('MMA Rev-Exp Region 1:MMA Rev-Exp Region 11'!BK29)</f>
        <v>0</v>
      </c>
      <c r="BL29" s="545">
        <f>SUM('MMA Rev-Exp Region 1:MMA Rev-Exp Region 11'!BL29)</f>
        <v>0</v>
      </c>
    </row>
    <row r="30" spans="1:64" x14ac:dyDescent="0.25">
      <c r="A30" s="1674"/>
      <c r="B30" s="221">
        <v>3.2</v>
      </c>
      <c r="C30" s="229" t="s">
        <v>34</v>
      </c>
      <c r="D30" s="289">
        <f t="shared" si="18"/>
        <v>20961190.879999999</v>
      </c>
      <c r="E30" s="540">
        <f>SUM('MMA Rev-Exp Region 1:MMA Rev-Exp Region 11'!E30)</f>
        <v>7703090.0899999989</v>
      </c>
      <c r="F30" s="540">
        <f>SUM('MMA Rev-Exp Region 1:MMA Rev-Exp Region 11'!F30)</f>
        <v>970283.83000000007</v>
      </c>
      <c r="G30" s="540">
        <f>SUM('MMA Rev-Exp Region 1:MMA Rev-Exp Region 11'!G30)</f>
        <v>7693541.330000001</v>
      </c>
      <c r="H30" s="540">
        <f>SUM('MMA Rev-Exp Region 1:MMA Rev-Exp Region 11'!H30)</f>
        <v>1173711.3400000001</v>
      </c>
      <c r="I30" s="540">
        <f>SUM('MMA Rev-Exp Region 1:MMA Rev-Exp Region 11'!I30)</f>
        <v>17143.52</v>
      </c>
      <c r="J30" s="540">
        <f>SUM('MMA Rev-Exp Region 1:MMA Rev-Exp Region 11'!J30)</f>
        <v>990982.92999999982</v>
      </c>
      <c r="K30" s="540">
        <f>SUM('MMA Rev-Exp Region 1:MMA Rev-Exp Region 11'!K30)</f>
        <v>169.64999999999998</v>
      </c>
      <c r="L30" s="540">
        <f>SUM('MMA Rev-Exp Region 1:MMA Rev-Exp Region 11'!L30)</f>
        <v>119591.18999999999</v>
      </c>
      <c r="M30" s="540">
        <f>SUM('MMA Rev-Exp Region 1:MMA Rev-Exp Region 11'!M30)</f>
        <v>2292677.0000000005</v>
      </c>
      <c r="N30" s="540">
        <f>SUM('MMA Rev-Exp Region 1:MMA Rev-Exp Region 11'!N30)</f>
        <v>0</v>
      </c>
      <c r="O30" s="542">
        <f>SUM('MMA Rev-Exp Region 1:MMA Rev-Exp Region 11'!O30)</f>
        <v>0</v>
      </c>
      <c r="P30" s="289">
        <f t="shared" si="19"/>
        <v>21201143.539999999</v>
      </c>
      <c r="Q30" s="540">
        <f>SUM('MMA Rev-Exp Region 1:MMA Rev-Exp Region 11'!Q30)</f>
        <v>7805558.9800000014</v>
      </c>
      <c r="R30" s="540">
        <f>SUM('MMA Rev-Exp Region 1:MMA Rev-Exp Region 11'!R30)</f>
        <v>959266.1100000001</v>
      </c>
      <c r="S30" s="540">
        <f>SUM('MMA Rev-Exp Region 1:MMA Rev-Exp Region 11'!S30)</f>
        <v>7599680.9000000013</v>
      </c>
      <c r="T30" s="540">
        <f>SUM('MMA Rev-Exp Region 1:MMA Rev-Exp Region 11'!T30)</f>
        <v>1276565.28</v>
      </c>
      <c r="U30" s="540">
        <f>SUM('MMA Rev-Exp Region 1:MMA Rev-Exp Region 11'!U30)</f>
        <v>10360.739999999998</v>
      </c>
      <c r="V30" s="540">
        <f>SUM('MMA Rev-Exp Region 1:MMA Rev-Exp Region 11'!V30)</f>
        <v>1133726.17</v>
      </c>
      <c r="W30" s="540">
        <f>SUM('MMA Rev-Exp Region 1:MMA Rev-Exp Region 11'!W30)</f>
        <v>137.77000000000001</v>
      </c>
      <c r="X30" s="540">
        <f>SUM('MMA Rev-Exp Region 1:MMA Rev-Exp Region 11'!X30)</f>
        <v>132088.67000000001</v>
      </c>
      <c r="Y30" s="540">
        <f>SUM('MMA Rev-Exp Region 1:MMA Rev-Exp Region 11'!Y30)</f>
        <v>2283758.92</v>
      </c>
      <c r="Z30" s="540">
        <f>SUM('MMA Rev-Exp Region 1:MMA Rev-Exp Region 11'!Z30)</f>
        <v>0</v>
      </c>
      <c r="AA30" s="542">
        <f>SUM('MMA Rev-Exp Region 1:MMA Rev-Exp Region 11'!AA30)</f>
        <v>0</v>
      </c>
      <c r="AB30" s="289">
        <f t="shared" si="20"/>
        <v>20556018.289999995</v>
      </c>
      <c r="AC30" s="540">
        <f>SUM('MMA Rev-Exp Region 1:MMA Rev-Exp Region 11'!AC30)</f>
        <v>7471032.4000000004</v>
      </c>
      <c r="AD30" s="540">
        <f>SUM('MMA Rev-Exp Region 1:MMA Rev-Exp Region 11'!AD30)</f>
        <v>962059.46000000008</v>
      </c>
      <c r="AE30" s="540">
        <f>SUM('MMA Rev-Exp Region 1:MMA Rev-Exp Region 11'!AE30)</f>
        <v>7217250.1099999985</v>
      </c>
      <c r="AF30" s="540">
        <f>SUM('MMA Rev-Exp Region 1:MMA Rev-Exp Region 11'!AF30)</f>
        <v>1279374.24</v>
      </c>
      <c r="AG30" s="540">
        <f>SUM('MMA Rev-Exp Region 1:MMA Rev-Exp Region 11'!AG30)</f>
        <v>9119.74</v>
      </c>
      <c r="AH30" s="540">
        <f>SUM('MMA Rev-Exp Region 1:MMA Rev-Exp Region 11'!AH30)</f>
        <v>1089817.8999999999</v>
      </c>
      <c r="AI30" s="540">
        <f>SUM('MMA Rev-Exp Region 1:MMA Rev-Exp Region 11'!AI30)</f>
        <v>191.59</v>
      </c>
      <c r="AJ30" s="540">
        <f>SUM('MMA Rev-Exp Region 1:MMA Rev-Exp Region 11'!AJ30)</f>
        <v>137417.06999999998</v>
      </c>
      <c r="AK30" s="540">
        <f>SUM('MMA Rev-Exp Region 1:MMA Rev-Exp Region 11'!AK30)</f>
        <v>2389755.7799999998</v>
      </c>
      <c r="AL30" s="540">
        <f>SUM('MMA Rev-Exp Region 1:MMA Rev-Exp Region 11'!AL30)</f>
        <v>0</v>
      </c>
      <c r="AM30" s="542">
        <f>SUM('MMA Rev-Exp Region 1:MMA Rev-Exp Region 11'!AM30)</f>
        <v>0</v>
      </c>
      <c r="AN30" s="289">
        <f t="shared" si="21"/>
        <v>21622932.810000002</v>
      </c>
      <c r="AO30" s="540">
        <f>SUM('MMA Rev-Exp Region 1:MMA Rev-Exp Region 11'!AO30)</f>
        <v>7562714.9299999997</v>
      </c>
      <c r="AP30" s="540">
        <f>SUM('MMA Rev-Exp Region 1:MMA Rev-Exp Region 11'!AP30)</f>
        <v>971300.25999999989</v>
      </c>
      <c r="AQ30" s="540">
        <f>SUM('MMA Rev-Exp Region 1:MMA Rev-Exp Region 11'!AQ30)</f>
        <v>7794414.4500000002</v>
      </c>
      <c r="AR30" s="540">
        <f>SUM('MMA Rev-Exp Region 1:MMA Rev-Exp Region 11'!AR30)</f>
        <v>1386100.85</v>
      </c>
      <c r="AS30" s="540">
        <f>SUM('MMA Rev-Exp Region 1:MMA Rev-Exp Region 11'!AS30)</f>
        <v>9754.4500000000007</v>
      </c>
      <c r="AT30" s="540">
        <f>SUM('MMA Rev-Exp Region 1:MMA Rev-Exp Region 11'!AT30)</f>
        <v>1036430.5499999999</v>
      </c>
      <c r="AU30" s="540">
        <f>SUM('MMA Rev-Exp Region 1:MMA Rev-Exp Region 11'!AU30)</f>
        <v>0</v>
      </c>
      <c r="AV30" s="540">
        <f>SUM('MMA Rev-Exp Region 1:MMA Rev-Exp Region 11'!AV30)</f>
        <v>125421.69</v>
      </c>
      <c r="AW30" s="540">
        <f>SUM('MMA Rev-Exp Region 1:MMA Rev-Exp Region 11'!AW30)</f>
        <v>2736795.63</v>
      </c>
      <c r="AX30" s="540">
        <f>SUM('MMA Rev-Exp Region 1:MMA Rev-Exp Region 11'!AX30)</f>
        <v>0</v>
      </c>
      <c r="AY30" s="542">
        <f>SUM('MMA Rev-Exp Region 1:MMA Rev-Exp Region 11'!AY30)</f>
        <v>0</v>
      </c>
      <c r="AZ30" s="545">
        <f>SUM('MMA Rev-Exp Region 1:MMA Rev-Exp Region 11'!AZ30)</f>
        <v>2123534.6735226652</v>
      </c>
      <c r="BA30" s="296">
        <f t="shared" ref="BA30:BA35" si="22">SUM(BB30:BL30)+AZ30</f>
        <v>86464820.193522677</v>
      </c>
      <c r="BB30" s="540">
        <f>SUM('MMA Rev-Exp Region 1:MMA Rev-Exp Region 11'!BB30)</f>
        <v>30542396.399999999</v>
      </c>
      <c r="BC30" s="540">
        <f>SUM('MMA Rev-Exp Region 1:MMA Rev-Exp Region 11'!BC30)</f>
        <v>3862909.6600000006</v>
      </c>
      <c r="BD30" s="540">
        <f>SUM('MMA Rev-Exp Region 1:MMA Rev-Exp Region 11'!BD30)</f>
        <v>30304886.790000007</v>
      </c>
      <c r="BE30" s="540">
        <f>SUM('MMA Rev-Exp Region 1:MMA Rev-Exp Region 11'!BE30)</f>
        <v>5115751.709999999</v>
      </c>
      <c r="BF30" s="540">
        <f>SUM('MMA Rev-Exp Region 1:MMA Rev-Exp Region 11'!BF30)</f>
        <v>46378.450000000004</v>
      </c>
      <c r="BG30" s="540">
        <f>SUM('MMA Rev-Exp Region 1:MMA Rev-Exp Region 11'!BG30)</f>
        <v>4250957.5499999989</v>
      </c>
      <c r="BH30" s="540">
        <f>SUM('MMA Rev-Exp Region 1:MMA Rev-Exp Region 11'!BH30)</f>
        <v>499.01</v>
      </c>
      <c r="BI30" s="540">
        <f>SUM('MMA Rev-Exp Region 1:MMA Rev-Exp Region 11'!BI30)</f>
        <v>514518.61999999994</v>
      </c>
      <c r="BJ30" s="540">
        <f>SUM('MMA Rev-Exp Region 1:MMA Rev-Exp Region 11'!BJ30)</f>
        <v>9702987.3300000001</v>
      </c>
      <c r="BK30" s="540">
        <f>SUM('MMA Rev-Exp Region 1:MMA Rev-Exp Region 11'!BK30)</f>
        <v>0</v>
      </c>
      <c r="BL30" s="545">
        <f>SUM('MMA Rev-Exp Region 1:MMA Rev-Exp Region 11'!BL30)</f>
        <v>0</v>
      </c>
    </row>
    <row r="31" spans="1:64" x14ac:dyDescent="0.25">
      <c r="A31" s="1674"/>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9">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25">
      <c r="A32" s="1674"/>
      <c r="B32" s="221" t="s">
        <v>44</v>
      </c>
      <c r="C32" s="229" t="s">
        <v>154</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674"/>
      <c r="B33" s="221" t="s">
        <v>41</v>
      </c>
      <c r="C33" s="229" t="s">
        <v>52</v>
      </c>
      <c r="D33" s="289">
        <f t="shared" si="18"/>
        <v>673883.19000000006</v>
      </c>
      <c r="E33" s="540">
        <f>SUM('MMA Rev-Exp Region 1:MMA Rev-Exp Region 11'!E33)</f>
        <v>355549.32389527495</v>
      </c>
      <c r="F33" s="540">
        <f>SUM('MMA Rev-Exp Region 1:MMA Rev-Exp Region 11'!F33)</f>
        <v>48835.326508462342</v>
      </c>
      <c r="G33" s="540">
        <f>SUM('MMA Rev-Exp Region 1:MMA Rev-Exp Region 11'!G33)</f>
        <v>195844.59673233732</v>
      </c>
      <c r="H33" s="540">
        <f>SUM('MMA Rev-Exp Region 1:MMA Rev-Exp Region 11'!H33)</f>
        <v>30316.733084015523</v>
      </c>
      <c r="I33" s="540">
        <f>SUM('MMA Rev-Exp Region 1:MMA Rev-Exp Region 11'!I33)</f>
        <v>878.92274730117015</v>
      </c>
      <c r="J33" s="540">
        <f>SUM('MMA Rev-Exp Region 1:MMA Rev-Exp Region 11'!J33)</f>
        <v>29094.803490056052</v>
      </c>
      <c r="K33" s="540">
        <f>SUM('MMA Rev-Exp Region 1:MMA Rev-Exp Region 11'!K33)</f>
        <v>9.0631082440715858</v>
      </c>
      <c r="L33" s="540">
        <f>SUM('MMA Rev-Exp Region 1:MMA Rev-Exp Region 11'!L33)</f>
        <v>3580.7625163781245</v>
      </c>
      <c r="M33" s="540">
        <f>SUM('MMA Rev-Exp Region 1:MMA Rev-Exp Region 11'!M33)</f>
        <v>9773.6579179305354</v>
      </c>
      <c r="N33" s="540">
        <f>SUM('MMA Rev-Exp Region 1:MMA Rev-Exp Region 11'!N33)</f>
        <v>0</v>
      </c>
      <c r="O33" s="542">
        <f>SUM('MMA Rev-Exp Region 1:MMA Rev-Exp Region 11'!O33)</f>
        <v>0</v>
      </c>
      <c r="P33" s="289">
        <f t="shared" si="19"/>
        <v>686630.87000000011</v>
      </c>
      <c r="Q33" s="540">
        <f>SUM('MMA Rev-Exp Region 1:MMA Rev-Exp Region 11'!Q33)</f>
        <v>359475.34512111516</v>
      </c>
      <c r="R33" s="540">
        <f>SUM('MMA Rev-Exp Region 1:MMA Rev-Exp Region 11'!R33)</f>
        <v>48420.387227285704</v>
      </c>
      <c r="S33" s="540">
        <f>SUM('MMA Rev-Exp Region 1:MMA Rev-Exp Region 11'!S33)</f>
        <v>203055.16874168545</v>
      </c>
      <c r="T33" s="540">
        <f>SUM('MMA Rev-Exp Region 1:MMA Rev-Exp Region 11'!T33)</f>
        <v>31413.218899562715</v>
      </c>
      <c r="U33" s="540">
        <f>SUM('MMA Rev-Exp Region 1:MMA Rev-Exp Region 11'!U33)</f>
        <v>793.23718955766276</v>
      </c>
      <c r="V33" s="540">
        <f>SUM('MMA Rev-Exp Region 1:MMA Rev-Exp Region 11'!V33)</f>
        <v>29679.023020615125</v>
      </c>
      <c r="W33" s="540">
        <f>SUM('MMA Rev-Exp Region 1:MMA Rev-Exp Region 11'!W33)</f>
        <v>14.245974512190378</v>
      </c>
      <c r="X33" s="540">
        <f>SUM('MMA Rev-Exp Region 1:MMA Rev-Exp Region 11'!X33)</f>
        <v>3434.2456862183699</v>
      </c>
      <c r="Y33" s="540">
        <f>SUM('MMA Rev-Exp Region 1:MMA Rev-Exp Region 11'!Y33)</f>
        <v>10345.998139447776</v>
      </c>
      <c r="Z33" s="540">
        <f>SUM('MMA Rev-Exp Region 1:MMA Rev-Exp Region 11'!Z33)</f>
        <v>0</v>
      </c>
      <c r="AA33" s="542">
        <f>SUM('MMA Rev-Exp Region 1:MMA Rev-Exp Region 11'!AA33)</f>
        <v>0</v>
      </c>
      <c r="AB33" s="289">
        <f t="shared" si="20"/>
        <v>608950.03000000014</v>
      </c>
      <c r="AC33" s="540">
        <f>SUM('MMA Rev-Exp Region 1:MMA Rev-Exp Region 11'!AC33)</f>
        <v>312619.51343786513</v>
      </c>
      <c r="AD33" s="540">
        <f>SUM('MMA Rev-Exp Region 1:MMA Rev-Exp Region 11'!AD33)</f>
        <v>40371.87156535274</v>
      </c>
      <c r="AE33" s="540">
        <f>SUM('MMA Rev-Exp Region 1:MMA Rev-Exp Region 11'!AE33)</f>
        <v>186561.50645064635</v>
      </c>
      <c r="AF33" s="540">
        <f>SUM('MMA Rev-Exp Region 1:MMA Rev-Exp Region 11'!AF33)</f>
        <v>28999.642284104018</v>
      </c>
      <c r="AG33" s="540">
        <f>SUM('MMA Rev-Exp Region 1:MMA Rev-Exp Region 11'!AG33)</f>
        <v>607.21924785102601</v>
      </c>
      <c r="AH33" s="540">
        <f>SUM('MMA Rev-Exp Region 1:MMA Rev-Exp Region 11'!AH33)</f>
        <v>26062.639310302264</v>
      </c>
      <c r="AI33" s="540">
        <f>SUM('MMA Rev-Exp Region 1:MMA Rev-Exp Region 11'!AI33)</f>
        <v>13.103853556404729</v>
      </c>
      <c r="AJ33" s="540">
        <f>SUM('MMA Rev-Exp Region 1:MMA Rev-Exp Region 11'!AJ33)</f>
        <v>2905.5944434553985</v>
      </c>
      <c r="AK33" s="540">
        <f>SUM('MMA Rev-Exp Region 1:MMA Rev-Exp Region 11'!AK33)</f>
        <v>10808.939406866808</v>
      </c>
      <c r="AL33" s="540">
        <f>SUM('MMA Rev-Exp Region 1:MMA Rev-Exp Region 11'!AL33)</f>
        <v>0</v>
      </c>
      <c r="AM33" s="542">
        <f>SUM('MMA Rev-Exp Region 1:MMA Rev-Exp Region 11'!AM33)</f>
        <v>0</v>
      </c>
      <c r="AN33" s="289">
        <f t="shared" si="21"/>
        <v>642174.72999999975</v>
      </c>
      <c r="AO33" s="540">
        <f>SUM('MMA Rev-Exp Region 1:MMA Rev-Exp Region 11'!AO33)</f>
        <v>320713.74580955709</v>
      </c>
      <c r="AP33" s="540">
        <f>SUM('MMA Rev-Exp Region 1:MMA Rev-Exp Region 11'!AP33)</f>
        <v>39481.489355724363</v>
      </c>
      <c r="AQ33" s="540">
        <f>SUM('MMA Rev-Exp Region 1:MMA Rev-Exp Region 11'!AQ33)</f>
        <v>205499.08065024039</v>
      </c>
      <c r="AR33" s="540">
        <f>SUM('MMA Rev-Exp Region 1:MMA Rev-Exp Region 11'!AR33)</f>
        <v>32313.585118788818</v>
      </c>
      <c r="AS33" s="540">
        <f>SUM('MMA Rev-Exp Region 1:MMA Rev-Exp Region 11'!AS33)</f>
        <v>537.93983712900877</v>
      </c>
      <c r="AT33" s="540">
        <f>SUM('MMA Rev-Exp Region 1:MMA Rev-Exp Region 11'!AT33)</f>
        <v>28418.093379374448</v>
      </c>
      <c r="AU33" s="540">
        <f>SUM('MMA Rev-Exp Region 1:MMA Rev-Exp Region 11'!AU33)</f>
        <v>4.0685028278025355</v>
      </c>
      <c r="AV33" s="540">
        <f>SUM('MMA Rev-Exp Region 1:MMA Rev-Exp Region 11'!AV33)</f>
        <v>2888.5372895332357</v>
      </c>
      <c r="AW33" s="540">
        <f>SUM('MMA Rev-Exp Region 1:MMA Rev-Exp Region 11'!AW33)</f>
        <v>12318.190056824684</v>
      </c>
      <c r="AX33" s="540">
        <f>SUM('MMA Rev-Exp Region 1:MMA Rev-Exp Region 11'!AX33)</f>
        <v>0</v>
      </c>
      <c r="AY33" s="542">
        <f>SUM('MMA Rev-Exp Region 1:MMA Rev-Exp Region 11'!AY33)</f>
        <v>0</v>
      </c>
      <c r="AZ33" s="545">
        <f>SUM('MMA Rev-Exp Region 1:MMA Rev-Exp Region 11'!AZ33)</f>
        <v>0</v>
      </c>
      <c r="BA33" s="296">
        <f t="shared" si="22"/>
        <v>2611638.8200000003</v>
      </c>
      <c r="BB33" s="540">
        <f>SUM('MMA Rev-Exp Region 1:MMA Rev-Exp Region 11'!BB33)</f>
        <v>1348357.9282638123</v>
      </c>
      <c r="BC33" s="540">
        <f>SUM('MMA Rev-Exp Region 1:MMA Rev-Exp Region 11'!BC33)</f>
        <v>177109.07465682516</v>
      </c>
      <c r="BD33" s="540">
        <f>SUM('MMA Rev-Exp Region 1:MMA Rev-Exp Region 11'!BD33)</f>
        <v>790960.35257490946</v>
      </c>
      <c r="BE33" s="540">
        <f>SUM('MMA Rev-Exp Region 1:MMA Rev-Exp Region 11'!BE33)</f>
        <v>123043.17938647108</v>
      </c>
      <c r="BF33" s="540">
        <f>SUM('MMA Rev-Exp Region 1:MMA Rev-Exp Region 11'!BF33)</f>
        <v>2817.3190218388681</v>
      </c>
      <c r="BG33" s="540">
        <f>SUM('MMA Rev-Exp Region 1:MMA Rev-Exp Region 11'!BG33)</f>
        <v>113254.5592003479</v>
      </c>
      <c r="BH33" s="540">
        <f>SUM('MMA Rev-Exp Region 1:MMA Rev-Exp Region 11'!BH33)</f>
        <v>40.481439140469227</v>
      </c>
      <c r="BI33" s="540">
        <f>SUM('MMA Rev-Exp Region 1:MMA Rev-Exp Region 11'!BI33)</f>
        <v>12809.139935585128</v>
      </c>
      <c r="BJ33" s="540">
        <f>SUM('MMA Rev-Exp Region 1:MMA Rev-Exp Region 11'!BJ33)</f>
        <v>43246.785521069811</v>
      </c>
      <c r="BK33" s="540">
        <f>SUM('MMA Rev-Exp Region 1:MMA Rev-Exp Region 11'!BK33)</f>
        <v>0</v>
      </c>
      <c r="BL33" s="545">
        <f>SUM('MMA Rev-Exp Region 1:MMA Rev-Exp Region 11'!BL33)</f>
        <v>0</v>
      </c>
    </row>
    <row r="34" spans="1:64" x14ac:dyDescent="0.25">
      <c r="A34" s="1674"/>
      <c r="B34" s="221" t="s">
        <v>42</v>
      </c>
      <c r="C34" s="229" t="s">
        <v>155</v>
      </c>
      <c r="D34" s="289">
        <f t="shared" si="18"/>
        <v>319910.03772701655</v>
      </c>
      <c r="E34" s="540">
        <f>SUM('MMA Rev-Exp Region 1:MMA Rev-Exp Region 11'!E34)</f>
        <v>144952.7828496375</v>
      </c>
      <c r="F34" s="540">
        <f>SUM('MMA Rev-Exp Region 1:MMA Rev-Exp Region 11'!F34)</f>
        <v>14917.62281223311</v>
      </c>
      <c r="G34" s="540">
        <f>SUM('MMA Rev-Exp Region 1:MMA Rev-Exp Region 11'!G34)</f>
        <v>104588.2610443724</v>
      </c>
      <c r="H34" s="540">
        <f>SUM('MMA Rev-Exp Region 1:MMA Rev-Exp Region 11'!H34)</f>
        <v>14072.304593515873</v>
      </c>
      <c r="I34" s="540">
        <f>SUM('MMA Rev-Exp Region 1:MMA Rev-Exp Region 11'!I34)</f>
        <v>305.79964662776979</v>
      </c>
      <c r="J34" s="540">
        <f>SUM('MMA Rev-Exp Region 1:MMA Rev-Exp Region 11'!J34)</f>
        <v>11209.665249712125</v>
      </c>
      <c r="K34" s="540">
        <f>SUM('MMA Rev-Exp Region 1:MMA Rev-Exp Region 11'!K34)</f>
        <v>2.9283059506335025</v>
      </c>
      <c r="L34" s="540">
        <f>SUM('MMA Rev-Exp Region 1:MMA Rev-Exp Region 11'!L34)</f>
        <v>1607.0145061079486</v>
      </c>
      <c r="M34" s="540">
        <f>SUM('MMA Rev-Exp Region 1:MMA Rev-Exp Region 11'!M34)</f>
        <v>28253.658718859126</v>
      </c>
      <c r="N34" s="540">
        <f>SUM('MMA Rev-Exp Region 1:MMA Rev-Exp Region 11'!N34)</f>
        <v>0</v>
      </c>
      <c r="O34" s="542">
        <f>SUM('MMA Rev-Exp Region 1:MMA Rev-Exp Region 11'!O34)</f>
        <v>0</v>
      </c>
      <c r="P34" s="289">
        <f t="shared" si="19"/>
        <v>291159.61764585262</v>
      </c>
      <c r="Q34" s="540">
        <f>SUM('MMA Rev-Exp Region 1:MMA Rev-Exp Region 11'!Q34)</f>
        <v>130500.94483216284</v>
      </c>
      <c r="R34" s="540">
        <f>SUM('MMA Rev-Exp Region 1:MMA Rev-Exp Region 11'!R34)</f>
        <v>13837.257935801785</v>
      </c>
      <c r="S34" s="540">
        <f>SUM('MMA Rev-Exp Region 1:MMA Rev-Exp Region 11'!S34)</f>
        <v>92783.004535344793</v>
      </c>
      <c r="T34" s="540">
        <f>SUM('MMA Rev-Exp Region 1:MMA Rev-Exp Region 11'!T34)</f>
        <v>13447.647928014772</v>
      </c>
      <c r="U34" s="540">
        <f>SUM('MMA Rev-Exp Region 1:MMA Rev-Exp Region 11'!U34)</f>
        <v>142.81490917059728</v>
      </c>
      <c r="V34" s="540">
        <f>SUM('MMA Rev-Exp Region 1:MMA Rev-Exp Region 11'!V34)</f>
        <v>11940.155452326915</v>
      </c>
      <c r="W34" s="540">
        <f>SUM('MMA Rev-Exp Region 1:MMA Rev-Exp Region 11'!W34)</f>
        <v>1.9978257324797557</v>
      </c>
      <c r="X34" s="540">
        <f>SUM('MMA Rev-Exp Region 1:MMA Rev-Exp Region 11'!X34)</f>
        <v>1282.6046694110164</v>
      </c>
      <c r="Y34" s="540">
        <f>SUM('MMA Rev-Exp Region 1:MMA Rev-Exp Region 11'!Y34)</f>
        <v>27223.189557887461</v>
      </c>
      <c r="Z34" s="540">
        <f>SUM('MMA Rev-Exp Region 1:MMA Rev-Exp Region 11'!Z34)</f>
        <v>0</v>
      </c>
      <c r="AA34" s="542">
        <f>SUM('MMA Rev-Exp Region 1:MMA Rev-Exp Region 11'!AA34)</f>
        <v>0</v>
      </c>
      <c r="AB34" s="289">
        <f t="shared" si="20"/>
        <v>508378.04207957775</v>
      </c>
      <c r="AC34" s="540">
        <f>SUM('MMA Rev-Exp Region 1:MMA Rev-Exp Region 11'!AC34)</f>
        <v>219171.17821226199</v>
      </c>
      <c r="AD34" s="540">
        <f>SUM('MMA Rev-Exp Region 1:MMA Rev-Exp Region 11'!AD34)</f>
        <v>25286.533946740994</v>
      </c>
      <c r="AE34" s="540">
        <f>SUM('MMA Rev-Exp Region 1:MMA Rev-Exp Region 11'!AE34)</f>
        <v>164105.46235955361</v>
      </c>
      <c r="AF34" s="540">
        <f>SUM('MMA Rev-Exp Region 1:MMA Rev-Exp Region 11'!AF34)</f>
        <v>25927.70809350711</v>
      </c>
      <c r="AG34" s="540">
        <f>SUM('MMA Rev-Exp Region 1:MMA Rev-Exp Region 11'!AG34)</f>
        <v>221.24675433266751</v>
      </c>
      <c r="AH34" s="540">
        <f>SUM('MMA Rev-Exp Region 1:MMA Rev-Exp Region 11'!AH34)</f>
        <v>21632.422167901012</v>
      </c>
      <c r="AI34" s="540">
        <f>SUM('MMA Rev-Exp Region 1:MMA Rev-Exp Region 11'!AI34)</f>
        <v>3.7816314765843742</v>
      </c>
      <c r="AJ34" s="540">
        <f>SUM('MMA Rev-Exp Region 1:MMA Rev-Exp Region 11'!AJ34)</f>
        <v>2507.1698241126051</v>
      </c>
      <c r="AK34" s="540">
        <f>SUM('MMA Rev-Exp Region 1:MMA Rev-Exp Region 11'!AK34)</f>
        <v>49522.53908969117</v>
      </c>
      <c r="AL34" s="540">
        <f>SUM('MMA Rev-Exp Region 1:MMA Rev-Exp Region 11'!AL34)</f>
        <v>0</v>
      </c>
      <c r="AM34" s="542">
        <f>SUM('MMA Rev-Exp Region 1:MMA Rev-Exp Region 11'!AM34)</f>
        <v>0</v>
      </c>
      <c r="AN34" s="289">
        <f t="shared" si="21"/>
        <v>1085148.6759703222</v>
      </c>
      <c r="AO34" s="540">
        <f>SUM('MMA Rev-Exp Region 1:MMA Rev-Exp Region 11'!AO34)</f>
        <v>434586.21081972891</v>
      </c>
      <c r="AP34" s="540">
        <f>SUM('MMA Rev-Exp Region 1:MMA Rev-Exp Region 11'!AP34)</f>
        <v>51359.910832939167</v>
      </c>
      <c r="AQ34" s="540">
        <f>SUM('MMA Rev-Exp Region 1:MMA Rev-Exp Region 11'!AQ34)</f>
        <v>365029.1369830285</v>
      </c>
      <c r="AR34" s="540">
        <f>SUM('MMA Rev-Exp Region 1:MMA Rev-Exp Region 11'!AR34)</f>
        <v>59274.745431149946</v>
      </c>
      <c r="AS34" s="540">
        <f>SUM('MMA Rev-Exp Region 1:MMA Rev-Exp Region 11'!AS34)</f>
        <v>466.80330441500399</v>
      </c>
      <c r="AT34" s="540">
        <f>SUM('MMA Rev-Exp Region 1:MMA Rev-Exp Region 11'!AT34)</f>
        <v>45228.854036317658</v>
      </c>
      <c r="AU34" s="540">
        <f>SUM('MMA Rev-Exp Region 1:MMA Rev-Exp Region 11'!AU34)</f>
        <v>0</v>
      </c>
      <c r="AV34" s="540">
        <f>SUM('MMA Rev-Exp Region 1:MMA Rev-Exp Region 11'!AV34)</f>
        <v>4992.6177815402507</v>
      </c>
      <c r="AW34" s="540">
        <f>SUM('MMA Rev-Exp Region 1:MMA Rev-Exp Region 11'!AW34)</f>
        <v>124210.39678120281</v>
      </c>
      <c r="AX34" s="540">
        <f>SUM('MMA Rev-Exp Region 1:MMA Rev-Exp Region 11'!AX34)</f>
        <v>0</v>
      </c>
      <c r="AY34" s="542">
        <f>SUM('MMA Rev-Exp Region 1:MMA Rev-Exp Region 11'!AY34)</f>
        <v>0</v>
      </c>
      <c r="AZ34" s="545">
        <f>SUM('MMA Rev-Exp Region 1:MMA Rev-Exp Region 11'!AZ34)</f>
        <v>-14862035.777694838</v>
      </c>
      <c r="BA34" s="296">
        <f t="shared" si="22"/>
        <v>-12657439.404272068</v>
      </c>
      <c r="BB34" s="540">
        <f>SUM('MMA Rev-Exp Region 1:MMA Rev-Exp Region 11'!BB34)</f>
        <v>929211.11671379127</v>
      </c>
      <c r="BC34" s="540">
        <f>SUM('MMA Rev-Exp Region 1:MMA Rev-Exp Region 11'!BC34)</f>
        <v>105401.32552771506</v>
      </c>
      <c r="BD34" s="540">
        <f>SUM('MMA Rev-Exp Region 1:MMA Rev-Exp Region 11'!BD34)</f>
        <v>726505.86492229928</v>
      </c>
      <c r="BE34" s="540">
        <f>SUM('MMA Rev-Exp Region 1:MMA Rev-Exp Region 11'!BE34)</f>
        <v>112722.40604618771</v>
      </c>
      <c r="BF34" s="540">
        <f>SUM('MMA Rev-Exp Region 1:MMA Rev-Exp Region 11'!BF34)</f>
        <v>1136.6646145460386</v>
      </c>
      <c r="BG34" s="540">
        <f>SUM('MMA Rev-Exp Region 1:MMA Rev-Exp Region 11'!BG34)</f>
        <v>90011.096906257721</v>
      </c>
      <c r="BH34" s="540">
        <f>SUM('MMA Rev-Exp Region 1:MMA Rev-Exp Region 11'!BH34)</f>
        <v>8.707763159697631</v>
      </c>
      <c r="BI34" s="540">
        <f>SUM('MMA Rev-Exp Region 1:MMA Rev-Exp Region 11'!BI34)</f>
        <v>10389.406781171821</v>
      </c>
      <c r="BJ34" s="540">
        <f>SUM('MMA Rev-Exp Region 1:MMA Rev-Exp Region 11'!BJ34)</f>
        <v>229209.78414764057</v>
      </c>
      <c r="BK34" s="540">
        <f>SUM('MMA Rev-Exp Region 1:MMA Rev-Exp Region 11'!BK34)</f>
        <v>0</v>
      </c>
      <c r="BL34" s="545">
        <f>SUM('MMA Rev-Exp Region 1:MMA Rev-Exp Region 11'!BL34)</f>
        <v>0</v>
      </c>
    </row>
    <row r="35" spans="1:64" x14ac:dyDescent="0.25">
      <c r="A35" s="1674"/>
      <c r="B35" s="225" t="s">
        <v>43</v>
      </c>
      <c r="C35" s="230" t="s">
        <v>914</v>
      </c>
      <c r="D35" s="289">
        <f t="shared" si="18"/>
        <v>929049.37737301597</v>
      </c>
      <c r="E35" s="540">
        <f>SUM('MMA Rev-Exp Region 1:MMA Rev-Exp Region 11'!E35)</f>
        <v>238003.56716395239</v>
      </c>
      <c r="F35" s="540">
        <f>SUM('MMA Rev-Exp Region 1:MMA Rev-Exp Region 11'!F35)</f>
        <v>27331.352030123315</v>
      </c>
      <c r="G35" s="540">
        <f>SUM('MMA Rev-Exp Region 1:MMA Rev-Exp Region 11'!G35)</f>
        <v>270821.97848042811</v>
      </c>
      <c r="H35" s="540">
        <f>SUM('MMA Rev-Exp Region 1:MMA Rev-Exp Region 11'!H35)</f>
        <v>37348.997124035988</v>
      </c>
      <c r="I35" s="540">
        <f>SUM('MMA Rev-Exp Region 1:MMA Rev-Exp Region 11'!I35)</f>
        <v>969.84297996433475</v>
      </c>
      <c r="J35" s="540">
        <f>SUM('MMA Rev-Exp Region 1:MMA Rev-Exp Region 11'!J35)</f>
        <v>39711.650823233897</v>
      </c>
      <c r="K35" s="540">
        <f>SUM('MMA Rev-Exp Region 1:MMA Rev-Exp Region 11'!K35)</f>
        <v>0.87815170582722002</v>
      </c>
      <c r="L35" s="540">
        <f>SUM('MMA Rev-Exp Region 1:MMA Rev-Exp Region 11'!L35)</f>
        <v>3303.14702318942</v>
      </c>
      <c r="M35" s="540">
        <f>SUM('MMA Rev-Exp Region 1:MMA Rev-Exp Region 11'!M35)</f>
        <v>311557.9635963827</v>
      </c>
      <c r="N35" s="540">
        <f>SUM('MMA Rev-Exp Region 1:MMA Rev-Exp Region 11'!N35)</f>
        <v>0</v>
      </c>
      <c r="O35" s="542">
        <f>SUM('MMA Rev-Exp Region 1:MMA Rev-Exp Region 11'!O35)</f>
        <v>0</v>
      </c>
      <c r="P35" s="289">
        <f t="shared" si="19"/>
        <v>797916.4300635627</v>
      </c>
      <c r="Q35" s="540">
        <f>SUM('MMA Rev-Exp Region 1:MMA Rev-Exp Region 11'!Q35)</f>
        <v>204409.97139553117</v>
      </c>
      <c r="R35" s="540">
        <f>SUM('MMA Rev-Exp Region 1:MMA Rev-Exp Region 11'!R35)</f>
        <v>23473.601481065816</v>
      </c>
      <c r="S35" s="540">
        <f>SUM('MMA Rev-Exp Region 1:MMA Rev-Exp Region 11'!S35)</f>
        <v>232596.14775576364</v>
      </c>
      <c r="T35" s="540">
        <f>SUM('MMA Rev-Exp Region 1:MMA Rev-Exp Region 11'!T35)</f>
        <v>32077.281549804789</v>
      </c>
      <c r="U35" s="540">
        <f>SUM('MMA Rev-Exp Region 1:MMA Rev-Exp Region 11'!U35)</f>
        <v>832.95211981466605</v>
      </c>
      <c r="V35" s="540">
        <f>SUM('MMA Rev-Exp Region 1:MMA Rev-Exp Region 11'!V35)</f>
        <v>34106.452712344144</v>
      </c>
      <c r="W35" s="540">
        <f>SUM('MMA Rev-Exp Region 1:MMA Rev-Exp Region 11'!W35)</f>
        <v>0.75420283489039319</v>
      </c>
      <c r="X35" s="540">
        <f>SUM('MMA Rev-Exp Region 1:MMA Rev-Exp Region 11'!X35)</f>
        <v>2836.9162553780725</v>
      </c>
      <c r="Y35" s="540">
        <f>SUM('MMA Rev-Exp Region 1:MMA Rev-Exp Region 11'!Y35)</f>
        <v>267582.35259102558</v>
      </c>
      <c r="Z35" s="540">
        <f>SUM('MMA Rev-Exp Region 1:MMA Rev-Exp Region 11'!Z35)</f>
        <v>0</v>
      </c>
      <c r="AA35" s="542">
        <f>SUM('MMA Rev-Exp Region 1:MMA Rev-Exp Region 11'!AA35)</f>
        <v>0</v>
      </c>
      <c r="AB35" s="289">
        <f t="shared" si="20"/>
        <v>839911.73337853351</v>
      </c>
      <c r="AC35" s="540">
        <f>SUM('MMA Rev-Exp Region 1:MMA Rev-Exp Region 11'!AC35)</f>
        <v>215168.31453263893</v>
      </c>
      <c r="AD35" s="540">
        <f>SUM('MMA Rev-Exp Region 1:MMA Rev-Exp Region 11'!AD35)</f>
        <v>24709.045415982131</v>
      </c>
      <c r="AE35" s="540">
        <f>SUM('MMA Rev-Exp Region 1:MMA Rev-Exp Region 11'!AE35)</f>
        <v>244837.96332298903</v>
      </c>
      <c r="AF35" s="540">
        <f>SUM('MMA Rev-Exp Region 1:MMA Rev-Exp Region 11'!AF35)</f>
        <v>33765.547535374797</v>
      </c>
      <c r="AG35" s="540">
        <f>SUM('MMA Rev-Exp Region 1:MMA Rev-Exp Region 11'!AG35)</f>
        <v>876.79139370413623</v>
      </c>
      <c r="AH35" s="540">
        <f>SUM('MMA Rev-Exp Region 1:MMA Rev-Exp Region 11'!AH35)</f>
        <v>35901.51642163322</v>
      </c>
      <c r="AI35" s="540">
        <f>SUM('MMA Rev-Exp Region 1:MMA Rev-Exp Region 11'!AI35)</f>
        <v>0.79389743901041343</v>
      </c>
      <c r="AJ35" s="540">
        <f>SUM('MMA Rev-Exp Region 1:MMA Rev-Exp Region 11'!AJ35)</f>
        <v>2986.2265767788776</v>
      </c>
      <c r="AK35" s="540">
        <f>SUM('MMA Rev-Exp Region 1:MMA Rev-Exp Region 11'!AK35)</f>
        <v>281665.53428199334</v>
      </c>
      <c r="AL35" s="540">
        <f>SUM('MMA Rev-Exp Region 1:MMA Rev-Exp Region 11'!AL35)</f>
        <v>0</v>
      </c>
      <c r="AM35" s="542">
        <f>SUM('MMA Rev-Exp Region 1:MMA Rev-Exp Region 11'!AM35)</f>
        <v>0</v>
      </c>
      <c r="AN35" s="289">
        <f t="shared" si="21"/>
        <v>861246.66938754823</v>
      </c>
      <c r="AO35" s="540">
        <f>SUM('MMA Rev-Exp Region 1:MMA Rev-Exp Region 11'!AO35)</f>
        <v>220633.89149660844</v>
      </c>
      <c r="AP35" s="540">
        <f>SUM('MMA Rev-Exp Region 1:MMA Rev-Exp Region 11'!AP35)</f>
        <v>25336.68982413119</v>
      </c>
      <c r="AQ35" s="540">
        <f>SUM('MMA Rev-Exp Region 1:MMA Rev-Exp Region 11'!AQ35)</f>
        <v>251057.19097809232</v>
      </c>
      <c r="AR35" s="540">
        <f>SUM('MMA Rev-Exp Region 1:MMA Rev-Exp Region 11'!AR35)</f>
        <v>34623.239799154508</v>
      </c>
      <c r="AS35" s="540">
        <f>SUM('MMA Rev-Exp Region 1:MMA Rev-Exp Region 11'!AS35)</f>
        <v>899.06312480936435</v>
      </c>
      <c r="AT35" s="540">
        <f>SUM('MMA Rev-Exp Region 1:MMA Rev-Exp Region 11'!AT35)</f>
        <v>36813.465290832944</v>
      </c>
      <c r="AU35" s="540">
        <f>SUM('MMA Rev-Exp Region 1:MMA Rev-Exp Region 11'!AU35)</f>
        <v>0.81406354740715658</v>
      </c>
      <c r="AV35" s="540">
        <f>SUM('MMA Rev-Exp Region 1:MMA Rev-Exp Region 11'!AV35)</f>
        <v>3062.0809200295907</v>
      </c>
      <c r="AW35" s="540">
        <f>SUM('MMA Rev-Exp Region 1:MMA Rev-Exp Region 11'!AW35)</f>
        <v>288820.23389034258</v>
      </c>
      <c r="AX35" s="540">
        <f>SUM('MMA Rev-Exp Region 1:MMA Rev-Exp Region 11'!AX35)</f>
        <v>0</v>
      </c>
      <c r="AY35" s="542">
        <f>SUM('MMA Rev-Exp Region 1:MMA Rev-Exp Region 11'!AY35)</f>
        <v>0</v>
      </c>
      <c r="AZ35" s="545">
        <f>SUM('MMA Rev-Exp Region 1:MMA Rev-Exp Region 11'!AZ35)</f>
        <v>-10764.650066733047</v>
      </c>
      <c r="BA35" s="296">
        <f t="shared" si="22"/>
        <v>3417359.560135928</v>
      </c>
      <c r="BB35" s="540">
        <f>SUM('MMA Rev-Exp Region 1:MMA Rev-Exp Region 11'!BB35)</f>
        <v>878215.74458873109</v>
      </c>
      <c r="BC35" s="540">
        <f>SUM('MMA Rev-Exp Region 1:MMA Rev-Exp Region 11'!BC35)</f>
        <v>100850.68875130246</v>
      </c>
      <c r="BD35" s="540">
        <f>SUM('MMA Rev-Exp Region 1:MMA Rev-Exp Region 11'!BD35)</f>
        <v>999313.28053727304</v>
      </c>
      <c r="BE35" s="540">
        <f>SUM('MMA Rev-Exp Region 1:MMA Rev-Exp Region 11'!BE35)</f>
        <v>137815.06600837008</v>
      </c>
      <c r="BF35" s="540">
        <f>SUM('MMA Rev-Exp Region 1:MMA Rev-Exp Region 11'!BF35)</f>
        <v>3578.6496182925016</v>
      </c>
      <c r="BG35" s="540">
        <f>SUM('MMA Rev-Exp Region 1:MMA Rev-Exp Region 11'!BG35)</f>
        <v>146533.0852480442</v>
      </c>
      <c r="BH35" s="540">
        <f>SUM('MMA Rev-Exp Region 1:MMA Rev-Exp Region 11'!BH35)</f>
        <v>3.2403155271351833</v>
      </c>
      <c r="BI35" s="540">
        <f>SUM('MMA Rev-Exp Region 1:MMA Rev-Exp Region 11'!BI35)</f>
        <v>12188.370775375959</v>
      </c>
      <c r="BJ35" s="540">
        <f>SUM('MMA Rev-Exp Region 1:MMA Rev-Exp Region 11'!BJ35)</f>
        <v>1149626.0843597441</v>
      </c>
      <c r="BK35" s="540">
        <f>SUM('MMA Rev-Exp Region 1:MMA Rev-Exp Region 11'!BK35)</f>
        <v>0</v>
      </c>
      <c r="BL35" s="545">
        <f>SUM('MMA Rev-Exp Region 1:MMA Rev-Exp Region 11'!BL35)</f>
        <v>0</v>
      </c>
    </row>
    <row r="36" spans="1:64" s="209" customFormat="1" x14ac:dyDescent="0.25">
      <c r="A36" s="1674"/>
      <c r="B36" s="223" t="s">
        <v>453</v>
      </c>
      <c r="C36" s="231" t="s">
        <v>2</v>
      </c>
      <c r="D36" s="277">
        <f t="shared" ref="D36:Q36" si="23">SUM(D29:D35)</f>
        <v>32613799.775100037</v>
      </c>
      <c r="E36" s="275">
        <f t="shared" si="23"/>
        <v>13203819.533908864</v>
      </c>
      <c r="F36" s="275">
        <f t="shared" si="23"/>
        <v>1649110.5313508189</v>
      </c>
      <c r="G36" s="275">
        <f t="shared" si="23"/>
        <v>11004038.906257138</v>
      </c>
      <c r="H36" s="275">
        <f t="shared" si="23"/>
        <v>1691657.5348015674</v>
      </c>
      <c r="I36" s="275">
        <f t="shared" si="23"/>
        <v>25139.505373893277</v>
      </c>
      <c r="J36" s="275">
        <f t="shared" si="23"/>
        <v>1478496.8695630017</v>
      </c>
      <c r="K36" s="275">
        <f t="shared" si="23"/>
        <v>182.51956590053229</v>
      </c>
      <c r="L36" s="275">
        <f t="shared" si="23"/>
        <v>164650.83404567547</v>
      </c>
      <c r="M36" s="275">
        <f t="shared" si="23"/>
        <v>3396703.5402331734</v>
      </c>
      <c r="N36" s="275">
        <f t="shared" si="23"/>
        <v>0</v>
      </c>
      <c r="O36" s="283">
        <f t="shared" si="23"/>
        <v>0</v>
      </c>
      <c r="P36" s="277">
        <f t="shared" si="23"/>
        <v>32661922.22770942</v>
      </c>
      <c r="Q36" s="275">
        <f t="shared" si="23"/>
        <v>13247863.291348811</v>
      </c>
      <c r="R36" s="275">
        <f t="shared" ref="R36:AA36" si="24">SUM(R29:R35)</f>
        <v>1608375.9466441534</v>
      </c>
      <c r="S36" s="275">
        <f t="shared" si="24"/>
        <v>10804138.771032797</v>
      </c>
      <c r="T36" s="275">
        <f t="shared" si="24"/>
        <v>1778731.5083773825</v>
      </c>
      <c r="U36" s="275">
        <f t="shared" si="24"/>
        <v>17073.914218542923</v>
      </c>
      <c r="V36" s="275">
        <f t="shared" si="24"/>
        <v>1631964.6911852863</v>
      </c>
      <c r="W36" s="275">
        <f t="shared" si="24"/>
        <v>154.76800307956054</v>
      </c>
      <c r="X36" s="275">
        <f t="shared" si="24"/>
        <v>172357.49661100749</v>
      </c>
      <c r="Y36" s="275">
        <f t="shared" si="24"/>
        <v>3401261.8402883615</v>
      </c>
      <c r="Z36" s="275">
        <f t="shared" si="24"/>
        <v>0</v>
      </c>
      <c r="AA36" s="283">
        <f t="shared" si="24"/>
        <v>0</v>
      </c>
      <c r="AB36" s="277">
        <f>SUM(AB29:AB35)</f>
        <v>32124342.605458107</v>
      </c>
      <c r="AC36" s="275">
        <f>SUM(AC29:AC35)</f>
        <v>12815271.016182769</v>
      </c>
      <c r="AD36" s="275">
        <f t="shared" ref="AD36:AM36" si="25">SUM(AD29:AD35)</f>
        <v>1616516.1409280756</v>
      </c>
      <c r="AE36" s="275">
        <f t="shared" si="25"/>
        <v>10570609.632133188</v>
      </c>
      <c r="AF36" s="275">
        <f t="shared" si="25"/>
        <v>1832582.1879129861</v>
      </c>
      <c r="AG36" s="275">
        <f t="shared" si="25"/>
        <v>15522.36739588783</v>
      </c>
      <c r="AH36" s="275">
        <f t="shared" si="25"/>
        <v>1573633.9378998363</v>
      </c>
      <c r="AI36" s="275">
        <f t="shared" si="25"/>
        <v>209.26938247199953</v>
      </c>
      <c r="AJ36" s="275">
        <f t="shared" si="25"/>
        <v>177171.07084434689</v>
      </c>
      <c r="AK36" s="275">
        <f t="shared" si="25"/>
        <v>3522826.9827785511</v>
      </c>
      <c r="AL36" s="275">
        <f t="shared" si="25"/>
        <v>0</v>
      </c>
      <c r="AM36" s="283">
        <f t="shared" si="25"/>
        <v>0</v>
      </c>
      <c r="AN36" s="277">
        <f>SUM(AN29:AN35)</f>
        <v>33997842.765357867</v>
      </c>
      <c r="AO36" s="275">
        <f>SUM(AO29:AO35)</f>
        <v>13021779.288125893</v>
      </c>
      <c r="AP36" s="275">
        <f t="shared" ref="AP36:AY36" si="26">SUM(AP29:AP35)</f>
        <v>1622306.5500127946</v>
      </c>
      <c r="AQ36" s="275">
        <f t="shared" si="26"/>
        <v>11535824.558611361</v>
      </c>
      <c r="AR36" s="275">
        <f t="shared" si="26"/>
        <v>1987063.1003490931</v>
      </c>
      <c r="AS36" s="275">
        <f t="shared" si="26"/>
        <v>15105.116266353378</v>
      </c>
      <c r="AT36" s="275">
        <f t="shared" si="26"/>
        <v>1568481.832706525</v>
      </c>
      <c r="AU36" s="275">
        <f t="shared" si="26"/>
        <v>4.8825663752096924</v>
      </c>
      <c r="AV36" s="275">
        <f t="shared" si="26"/>
        <v>169505.62599110309</v>
      </c>
      <c r="AW36" s="275">
        <f t="shared" si="26"/>
        <v>4077771.8107283697</v>
      </c>
      <c r="AX36" s="275">
        <f t="shared" si="26"/>
        <v>0</v>
      </c>
      <c r="AY36" s="283">
        <f t="shared" si="26"/>
        <v>0</v>
      </c>
      <c r="AZ36" s="299">
        <f>SUM(AZ29:AZ35)</f>
        <v>-11324058.807514332</v>
      </c>
      <c r="BA36" s="297">
        <f>SUM(BA29:BA35)</f>
        <v>120073848.5661111</v>
      </c>
      <c r="BB36" s="275">
        <f>SUM('MMA Rev-Exp Region 1:MMA Rev-Exp Region 11'!BB36)</f>
        <v>52288733.129566327</v>
      </c>
      <c r="BC36" s="275">
        <f>SUM('MMA Rev-Exp Region 1:MMA Rev-Exp Region 11'!BC36)</f>
        <v>6496309.1689358428</v>
      </c>
      <c r="BD36" s="275">
        <f>SUM('MMA Rev-Exp Region 1:MMA Rev-Exp Region 11'!BD36)</f>
        <v>43914611.868034489</v>
      </c>
      <c r="BE36" s="275">
        <f>SUM('MMA Rev-Exp Region 1:MMA Rev-Exp Region 11'!BE36)</f>
        <v>7290034.3314410299</v>
      </c>
      <c r="BF36" s="275">
        <f>SUM('MMA Rev-Exp Region 1:MMA Rev-Exp Region 11'!BF36)</f>
        <v>72840.903254677396</v>
      </c>
      <c r="BG36" s="275">
        <f>SUM('MMA Rev-Exp Region 1:MMA Rev-Exp Region 11'!BG36)</f>
        <v>6252577.3313546497</v>
      </c>
      <c r="BH36" s="275">
        <f>SUM('MMA Rev-Exp Region 1:MMA Rev-Exp Region 11'!BH36)</f>
        <v>551.43951782730198</v>
      </c>
      <c r="BI36" s="275">
        <f>SUM('MMA Rev-Exp Region 1:MMA Rev-Exp Region 11'!BI36)</f>
        <v>683685.02749213285</v>
      </c>
      <c r="BJ36" s="275">
        <f>SUM('MMA Rev-Exp Region 1:MMA Rev-Exp Region 11'!BJ36)</f>
        <v>14398564.174028456</v>
      </c>
      <c r="BK36" s="275">
        <f>SUM('MMA Rev-Exp Region 1:MMA Rev-Exp Region 11'!BK36)</f>
        <v>0</v>
      </c>
      <c r="BL36" s="299">
        <f>SUM('MMA Rev-Exp Region 1:MMA Rev-Exp Region 11'!BL36)</f>
        <v>0</v>
      </c>
    </row>
    <row r="37" spans="1:64" ht="16.5" customHeight="1" x14ac:dyDescent="0.25">
      <c r="A37" s="1653" t="s">
        <v>915</v>
      </c>
      <c r="B37" s="219" t="s">
        <v>916</v>
      </c>
      <c r="C37" s="232" t="s">
        <v>915</v>
      </c>
      <c r="D37" s="276">
        <f>SUM(E37:O37)</f>
        <v>148470.33999999997</v>
      </c>
      <c r="E37" s="539">
        <f>SUM('MMA Rev-Exp Region 1:MMA Rev-Exp Region 11'!E37)</f>
        <v>67280.099999999991</v>
      </c>
      <c r="F37" s="539">
        <f>SUM('MMA Rev-Exp Region 1:MMA Rev-Exp Region 11'!F37)</f>
        <v>48862.9</v>
      </c>
      <c r="G37" s="539">
        <f>SUM('MMA Rev-Exp Region 1:MMA Rev-Exp Region 11'!G37)</f>
        <v>15530.550000000001</v>
      </c>
      <c r="H37" s="539">
        <f>SUM('MMA Rev-Exp Region 1:MMA Rev-Exp Region 11'!H37)</f>
        <v>4482.6499999999996</v>
      </c>
      <c r="I37" s="539">
        <f>SUM('MMA Rev-Exp Region 1:MMA Rev-Exp Region 11'!I37)</f>
        <v>0</v>
      </c>
      <c r="J37" s="539">
        <f>SUM('MMA Rev-Exp Region 1:MMA Rev-Exp Region 11'!J37)</f>
        <v>3701.08</v>
      </c>
      <c r="K37" s="539">
        <f>SUM('MMA Rev-Exp Region 1:MMA Rev-Exp Region 11'!K37)</f>
        <v>0</v>
      </c>
      <c r="L37" s="539">
        <f>SUM('MMA Rev-Exp Region 1:MMA Rev-Exp Region 11'!L37)</f>
        <v>8613.06</v>
      </c>
      <c r="M37" s="539">
        <f>SUM('MMA Rev-Exp Region 1:MMA Rev-Exp Region 11'!M37)</f>
        <v>0</v>
      </c>
      <c r="N37" s="539">
        <f>SUM('MMA Rev-Exp Region 1:MMA Rev-Exp Region 11'!N37)</f>
        <v>0</v>
      </c>
      <c r="O37" s="541">
        <f>SUM('MMA Rev-Exp Region 1:MMA Rev-Exp Region 11'!O37)</f>
        <v>0</v>
      </c>
      <c r="P37" s="276">
        <f>SUM(Q37:AA37)</f>
        <v>143614.41999999998</v>
      </c>
      <c r="Q37" s="539">
        <f>SUM('MMA Rev-Exp Region 1:MMA Rev-Exp Region 11'!Q37)</f>
        <v>56093.24</v>
      </c>
      <c r="R37" s="539">
        <f>SUM('MMA Rev-Exp Region 1:MMA Rev-Exp Region 11'!R37)</f>
        <v>32279.540000000008</v>
      </c>
      <c r="S37" s="539">
        <f>SUM('MMA Rev-Exp Region 1:MMA Rev-Exp Region 11'!S37)</f>
        <v>21855.329999999998</v>
      </c>
      <c r="T37" s="539">
        <f>SUM('MMA Rev-Exp Region 1:MMA Rev-Exp Region 11'!T37)</f>
        <v>30986.309999999998</v>
      </c>
      <c r="U37" s="539">
        <f>SUM('MMA Rev-Exp Region 1:MMA Rev-Exp Region 11'!U37)</f>
        <v>0</v>
      </c>
      <c r="V37" s="539">
        <f>SUM('MMA Rev-Exp Region 1:MMA Rev-Exp Region 11'!V37)</f>
        <v>2400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112917.60999999999</v>
      </c>
      <c r="AC37" s="539">
        <f>SUM('MMA Rev-Exp Region 1:MMA Rev-Exp Region 11'!AC37)</f>
        <v>50643.03</v>
      </c>
      <c r="AD37" s="539">
        <f>SUM('MMA Rev-Exp Region 1:MMA Rev-Exp Region 11'!AD37)</f>
        <v>43481.14</v>
      </c>
      <c r="AE37" s="539">
        <f>SUM('MMA Rev-Exp Region 1:MMA Rev-Exp Region 11'!AE37)</f>
        <v>5445.04</v>
      </c>
      <c r="AF37" s="539">
        <f>SUM('MMA Rev-Exp Region 1:MMA Rev-Exp Region 11'!AF37)</f>
        <v>8085.12</v>
      </c>
      <c r="AG37" s="539">
        <f>SUM('MMA Rev-Exp Region 1:MMA Rev-Exp Region 11'!AG37)</f>
        <v>0</v>
      </c>
      <c r="AH37" s="539">
        <f>SUM('MMA Rev-Exp Region 1:MMA Rev-Exp Region 11'!AH37)</f>
        <v>0</v>
      </c>
      <c r="AI37" s="539">
        <f>SUM('MMA Rev-Exp Region 1:MMA Rev-Exp Region 11'!AI37)</f>
        <v>0</v>
      </c>
      <c r="AJ37" s="539">
        <f>SUM('MMA Rev-Exp Region 1:MMA Rev-Exp Region 11'!AJ37)</f>
        <v>1532.93</v>
      </c>
      <c r="AK37" s="539">
        <f>SUM('MMA Rev-Exp Region 1:MMA Rev-Exp Region 11'!AK37)</f>
        <v>3730.35</v>
      </c>
      <c r="AL37" s="539">
        <f>SUM('MMA Rev-Exp Region 1:MMA Rev-Exp Region 11'!AL37)</f>
        <v>0</v>
      </c>
      <c r="AM37" s="541">
        <f>SUM('MMA Rev-Exp Region 1:MMA Rev-Exp Region 11'!AM37)</f>
        <v>0</v>
      </c>
      <c r="AN37" s="276">
        <f>SUM(AO37:AY37)</f>
        <v>125654.94999999998</v>
      </c>
      <c r="AO37" s="539">
        <f>SUM('MMA Rev-Exp Region 1:MMA Rev-Exp Region 11'!AO37)</f>
        <v>39832.17</v>
      </c>
      <c r="AP37" s="539">
        <f>SUM('MMA Rev-Exp Region 1:MMA Rev-Exp Region 11'!AP37)</f>
        <v>46540.56</v>
      </c>
      <c r="AQ37" s="539">
        <f>SUM('MMA Rev-Exp Region 1:MMA Rev-Exp Region 11'!AQ37)</f>
        <v>4335.5600000000004</v>
      </c>
      <c r="AR37" s="539">
        <f>SUM('MMA Rev-Exp Region 1:MMA Rev-Exp Region 11'!AR37)</f>
        <v>26996.230000000003</v>
      </c>
      <c r="AS37" s="539">
        <f>SUM('MMA Rev-Exp Region 1:MMA Rev-Exp Region 11'!AS37)</f>
        <v>0</v>
      </c>
      <c r="AT37" s="539">
        <f>SUM('MMA Rev-Exp Region 1:MMA Rev-Exp Region 11'!AT37)</f>
        <v>0</v>
      </c>
      <c r="AU37" s="539">
        <f>SUM('MMA Rev-Exp Region 1:MMA Rev-Exp Region 11'!AU37)</f>
        <v>0</v>
      </c>
      <c r="AV37" s="539">
        <f>SUM('MMA Rev-Exp Region 1:MMA Rev-Exp Region 11'!AV37)</f>
        <v>7950.43</v>
      </c>
      <c r="AW37" s="539">
        <f>SUM('MMA Rev-Exp Region 1:MMA Rev-Exp Region 11'!AW37)</f>
        <v>0</v>
      </c>
      <c r="AX37" s="539">
        <f>SUM('MMA Rev-Exp Region 1:MMA Rev-Exp Region 11'!AX37)</f>
        <v>0</v>
      </c>
      <c r="AY37" s="541">
        <f>SUM('MMA Rev-Exp Region 1:MMA Rev-Exp Region 11'!AY37)</f>
        <v>0</v>
      </c>
      <c r="AZ37" s="544">
        <f>SUM('MMA Rev-Exp Region 1:MMA Rev-Exp Region 11'!AZ37)</f>
        <v>1581.4611820271193</v>
      </c>
      <c r="BA37" s="294">
        <f>SUM(BB37:BL37)+AZ37</f>
        <v>532238.78118202707</v>
      </c>
      <c r="BB37" s="539">
        <f>SUM('MMA Rev-Exp Region 1:MMA Rev-Exp Region 11'!BB37)</f>
        <v>213848.53999999998</v>
      </c>
      <c r="BC37" s="539">
        <f>SUM('MMA Rev-Exp Region 1:MMA Rev-Exp Region 11'!BC37)</f>
        <v>171164.14</v>
      </c>
      <c r="BD37" s="539">
        <f>SUM('MMA Rev-Exp Region 1:MMA Rev-Exp Region 11'!BD37)</f>
        <v>47166.479999999996</v>
      </c>
      <c r="BE37" s="539">
        <f>SUM('MMA Rev-Exp Region 1:MMA Rev-Exp Region 11'!BE37)</f>
        <v>70550.31</v>
      </c>
      <c r="BF37" s="539">
        <f>SUM('MMA Rev-Exp Region 1:MMA Rev-Exp Region 11'!BF37)</f>
        <v>0</v>
      </c>
      <c r="BG37" s="539">
        <f>SUM('MMA Rev-Exp Region 1:MMA Rev-Exp Region 11'!BG37)</f>
        <v>6101.08</v>
      </c>
      <c r="BH37" s="539">
        <f>SUM('MMA Rev-Exp Region 1:MMA Rev-Exp Region 11'!BH37)</f>
        <v>0</v>
      </c>
      <c r="BI37" s="539">
        <f>SUM('MMA Rev-Exp Region 1:MMA Rev-Exp Region 11'!BI37)</f>
        <v>18096.419999999998</v>
      </c>
      <c r="BJ37" s="539">
        <f>SUM('MMA Rev-Exp Region 1:MMA Rev-Exp Region 11'!BJ37)</f>
        <v>3730.35</v>
      </c>
      <c r="BK37" s="539">
        <f>SUM('MMA Rev-Exp Region 1:MMA Rev-Exp Region 11'!BK37)</f>
        <v>0</v>
      </c>
      <c r="BL37" s="544">
        <f>SUM('MMA Rev-Exp Region 1:MMA Rev-Exp Region 11'!BL37)</f>
        <v>0</v>
      </c>
    </row>
    <row r="38" spans="1:64" ht="16.5" customHeight="1" x14ac:dyDescent="0.25">
      <c r="A38" s="1654"/>
      <c r="B38" s="221" t="s">
        <v>917</v>
      </c>
      <c r="C38" s="233" t="s">
        <v>920</v>
      </c>
      <c r="D38" s="289">
        <f>SUM(E38:O38)</f>
        <v>53.570486229968182</v>
      </c>
      <c r="E38" s="540">
        <f>SUM('MMA Rev-Exp Region 1:MMA Rev-Exp Region 11'!E38)</f>
        <v>24.27574201420218</v>
      </c>
      <c r="F38" s="540">
        <f>SUM('MMA Rev-Exp Region 1:MMA Rev-Exp Region 11'!F38)</f>
        <v>17.630520086411281</v>
      </c>
      <c r="G38" s="540">
        <f>SUM('MMA Rev-Exp Region 1:MMA Rev-Exp Region 11'!G38)</f>
        <v>5.6036721874472182</v>
      </c>
      <c r="H38" s="540">
        <f>SUM('MMA Rev-Exp Region 1:MMA Rev-Exp Region 11'!H38)</f>
        <v>1.6174122056888054</v>
      </c>
      <c r="I38" s="540">
        <f>SUM('MMA Rev-Exp Region 1:MMA Rev-Exp Region 11'!I38)</f>
        <v>0</v>
      </c>
      <c r="J38" s="540">
        <f>SUM('MMA Rev-Exp Region 1:MMA Rev-Exp Region 11'!J38)</f>
        <v>1.3354091812277835</v>
      </c>
      <c r="K38" s="540">
        <f>SUM('MMA Rev-Exp Region 1:MMA Rev-Exp Region 11'!K38)</f>
        <v>0</v>
      </c>
      <c r="L38" s="540">
        <f>SUM('MMA Rev-Exp Region 1:MMA Rev-Exp Region 11'!L38)</f>
        <v>3.1077305549909138</v>
      </c>
      <c r="M38" s="540">
        <f>SUM('MMA Rev-Exp Region 1:MMA Rev-Exp Region 11'!M38)</f>
        <v>0</v>
      </c>
      <c r="N38" s="540">
        <f>SUM('MMA Rev-Exp Region 1:MMA Rev-Exp Region 11'!N38)</f>
        <v>0</v>
      </c>
      <c r="O38" s="542">
        <f>SUM('MMA Rev-Exp Region 1:MMA Rev-Exp Region 11'!O38)</f>
        <v>0</v>
      </c>
      <c r="P38" s="289">
        <f>SUM(Q38:AA38)</f>
        <v>337.5834186077131</v>
      </c>
      <c r="Q38" s="540">
        <f>SUM('MMA Rev-Exp Region 1:MMA Rev-Exp Region 11'!Q38)</f>
        <v>131.85408345473189</v>
      </c>
      <c r="R38" s="540">
        <f>SUM('MMA Rev-Exp Region 1:MMA Rev-Exp Region 11'!R38)</f>
        <v>75.877042599791992</v>
      </c>
      <c r="S38" s="540">
        <f>SUM('MMA Rev-Exp Region 1:MMA Rev-Exp Region 11'!S38)</f>
        <v>51.37365047465088</v>
      </c>
      <c r="T38" s="540">
        <f>SUM('MMA Rev-Exp Region 1:MMA Rev-Exp Region 11'!T38)</f>
        <v>72.83714587879382</v>
      </c>
      <c r="U38" s="540">
        <f>SUM('MMA Rev-Exp Region 1:MMA Rev-Exp Region 11'!U38)</f>
        <v>0</v>
      </c>
      <c r="V38" s="540">
        <f>SUM('MMA Rev-Exp Region 1:MMA Rev-Exp Region 11'!V38)</f>
        <v>5.6414961997445063</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1079.1627720723595</v>
      </c>
      <c r="AC38" s="540">
        <f>SUM('MMA Rev-Exp Region 1:MMA Rev-Exp Region 11'!AC38)</f>
        <v>483.99955189401965</v>
      </c>
      <c r="AD38" s="540">
        <f>SUM('MMA Rev-Exp Region 1:MMA Rev-Exp Region 11'!AD38)</f>
        <v>415.55278733995846</v>
      </c>
      <c r="AE38" s="540">
        <f>SUM('MMA Rev-Exp Region 1:MMA Rev-Exp Region 11'!AE38)</f>
        <v>52.038689629056805</v>
      </c>
      <c r="AF38" s="540">
        <f>SUM('MMA Rev-Exp Region 1:MMA Rev-Exp Region 11'!AF38)</f>
        <v>77.270148666250336</v>
      </c>
      <c r="AG38" s="540">
        <f>SUM('MMA Rev-Exp Region 1:MMA Rev-Exp Region 11'!AG38)</f>
        <v>0</v>
      </c>
      <c r="AH38" s="540">
        <f>SUM('MMA Rev-Exp Region 1:MMA Rev-Exp Region 11'!AH38)</f>
        <v>0</v>
      </c>
      <c r="AI38" s="540">
        <f>SUM('MMA Rev-Exp Region 1:MMA Rev-Exp Region 11'!AI38)</f>
        <v>0</v>
      </c>
      <c r="AJ38" s="540">
        <f>SUM('MMA Rev-Exp Region 1:MMA Rev-Exp Region 11'!AJ38)</f>
        <v>14.650336543546063</v>
      </c>
      <c r="AK38" s="540">
        <f>SUM('MMA Rev-Exp Region 1:MMA Rev-Exp Region 11'!AK38)</f>
        <v>35.65125799952839</v>
      </c>
      <c r="AL38" s="540">
        <f>SUM('MMA Rev-Exp Region 1:MMA Rev-Exp Region 11'!AL38)</f>
        <v>0</v>
      </c>
      <c r="AM38" s="542">
        <f>SUM('MMA Rev-Exp Region 1:MMA Rev-Exp Region 11'!AM38)</f>
        <v>0</v>
      </c>
      <c r="AN38" s="289">
        <f>SUM(AO38:AY38)</f>
        <v>4103.8277027920121</v>
      </c>
      <c r="AO38" s="540">
        <f>SUM('MMA Rev-Exp Region 1:MMA Rev-Exp Region 11'!AO38)</f>
        <v>1300.8987127711314</v>
      </c>
      <c r="AP38" s="540">
        <f>SUM('MMA Rev-Exp Region 1:MMA Rev-Exp Region 11'!AP38)</f>
        <v>1519.9913686763139</v>
      </c>
      <c r="AQ38" s="540">
        <f>SUM('MMA Rev-Exp Region 1:MMA Rev-Exp Region 11'!AQ38)</f>
        <v>141.59721710220674</v>
      </c>
      <c r="AR38" s="540">
        <f>SUM('MMA Rev-Exp Region 1:MMA Rev-Exp Region 11'!AR38)</f>
        <v>881.68334430871846</v>
      </c>
      <c r="AS38" s="540">
        <f>SUM('MMA Rev-Exp Region 1:MMA Rev-Exp Region 11'!AS38)</f>
        <v>0</v>
      </c>
      <c r="AT38" s="540">
        <f>SUM('MMA Rev-Exp Region 1:MMA Rev-Exp Region 11'!AT38)</f>
        <v>0</v>
      </c>
      <c r="AU38" s="540">
        <f>SUM('MMA Rev-Exp Region 1:MMA Rev-Exp Region 11'!AU38)</f>
        <v>0</v>
      </c>
      <c r="AV38" s="540">
        <f>SUM('MMA Rev-Exp Region 1:MMA Rev-Exp Region 11'!AV38)</f>
        <v>259.65705993364122</v>
      </c>
      <c r="AW38" s="540">
        <f>SUM('MMA Rev-Exp Region 1:MMA Rev-Exp Region 11'!AW38)</f>
        <v>0</v>
      </c>
      <c r="AX38" s="540">
        <f>SUM('MMA Rev-Exp Region 1:MMA Rev-Exp Region 11'!AX38)</f>
        <v>0</v>
      </c>
      <c r="AY38" s="542">
        <f>SUM('MMA Rev-Exp Region 1:MMA Rev-Exp Region 11'!AY38)</f>
        <v>0</v>
      </c>
      <c r="AZ38" s="545">
        <f>SUM('MMA Rev-Exp Region 1:MMA Rev-Exp Region 11'!AZ38)</f>
        <v>-634202.33305248956</v>
      </c>
      <c r="BA38" s="296">
        <f>SUM(BB38:BL38)+AZ38</f>
        <v>-628628.18867278751</v>
      </c>
      <c r="BB38" s="540">
        <f>SUM('MMA Rev-Exp Region 1:MMA Rev-Exp Region 11'!BB38)</f>
        <v>1941.028090134085</v>
      </c>
      <c r="BC38" s="540">
        <f>SUM('MMA Rev-Exp Region 1:MMA Rev-Exp Region 11'!BC38)</f>
        <v>2029.0517187024755</v>
      </c>
      <c r="BD38" s="540">
        <f>SUM('MMA Rev-Exp Region 1:MMA Rev-Exp Region 11'!BD38)</f>
        <v>250.61322939336165</v>
      </c>
      <c r="BE38" s="540">
        <f>SUM('MMA Rev-Exp Region 1:MMA Rev-Exp Region 11'!BE38)</f>
        <v>1033.4080510594513</v>
      </c>
      <c r="BF38" s="540">
        <f>SUM('MMA Rev-Exp Region 1:MMA Rev-Exp Region 11'!BF38)</f>
        <v>0</v>
      </c>
      <c r="BG38" s="540">
        <f>SUM('MMA Rev-Exp Region 1:MMA Rev-Exp Region 11'!BG38)</f>
        <v>6.9769053809722896</v>
      </c>
      <c r="BH38" s="540">
        <f>SUM('MMA Rev-Exp Region 1:MMA Rev-Exp Region 11'!BH38)</f>
        <v>0</v>
      </c>
      <c r="BI38" s="540">
        <f>SUM('MMA Rev-Exp Region 1:MMA Rev-Exp Region 11'!BI38)</f>
        <v>277.41512703217819</v>
      </c>
      <c r="BJ38" s="540">
        <f>SUM('MMA Rev-Exp Region 1:MMA Rev-Exp Region 11'!BJ38)</f>
        <v>35.65125799952839</v>
      </c>
      <c r="BK38" s="540">
        <f>SUM('MMA Rev-Exp Region 1:MMA Rev-Exp Region 11'!BK38)</f>
        <v>0</v>
      </c>
      <c r="BL38" s="545">
        <f>SUM('MMA Rev-Exp Region 1:MMA Rev-Exp Region 11'!BL38)</f>
        <v>0</v>
      </c>
    </row>
    <row r="39" spans="1:64" ht="16.5" customHeight="1" x14ac:dyDescent="0.25">
      <c r="A39" s="1654"/>
      <c r="B39" s="225" t="s">
        <v>918</v>
      </c>
      <c r="C39" s="234" t="s">
        <v>921</v>
      </c>
      <c r="D39" s="289">
        <f>SUM(E39:O39)</f>
        <v>-242.67004547590187</v>
      </c>
      <c r="E39" s="540">
        <f>SUM('MMA Rev-Exp Region 1:MMA Rev-Exp Region 11'!E39)</f>
        <v>-62.167133280273276</v>
      </c>
      <c r="F39" s="540">
        <f>SUM('MMA Rev-Exp Region 1:MMA Rev-Exp Region 11'!F39)</f>
        <v>-7.1390182283120334</v>
      </c>
      <c r="G39" s="540">
        <f>SUM('MMA Rev-Exp Region 1:MMA Rev-Exp Region 11'!G39)</f>
        <v>-70.739385262331737</v>
      </c>
      <c r="H39" s="540">
        <f>SUM('MMA Rev-Exp Region 1:MMA Rev-Exp Region 11'!H39)</f>
        <v>-9.7556524457258504</v>
      </c>
      <c r="I39" s="540">
        <f>SUM('MMA Rev-Exp Region 1:MMA Rev-Exp Region 11'!I39)</f>
        <v>-0.25332543757567672</v>
      </c>
      <c r="J39" s="540">
        <f>SUM('MMA Rev-Exp Region 1:MMA Rev-Exp Region 11'!J39)</f>
        <v>-10.372783563395137</v>
      </c>
      <c r="K39" s="540">
        <f>SUM('MMA Rev-Exp Region 1:MMA Rev-Exp Region 11'!K39)</f>
        <v>-2.2937544502790356E-4</v>
      </c>
      <c r="L39" s="540">
        <f>SUM('MMA Rev-Exp Region 1:MMA Rev-Exp Region 11'!L39)</f>
        <v>-0.86279035092569878</v>
      </c>
      <c r="M39" s="540">
        <f>SUM('MMA Rev-Exp Region 1:MMA Rev-Exp Region 11'!M39)</f>
        <v>-81.37972753191741</v>
      </c>
      <c r="N39" s="540">
        <f>SUM('MMA Rev-Exp Region 1:MMA Rev-Exp Region 11'!N39)</f>
        <v>0</v>
      </c>
      <c r="O39" s="542">
        <f>SUM('MMA Rev-Exp Region 1:MMA Rev-Exp Region 11'!O39)</f>
        <v>0</v>
      </c>
      <c r="P39" s="289">
        <f>SUM(Q39:AA39)</f>
        <v>-353.24101073323396</v>
      </c>
      <c r="Q39" s="540">
        <f>SUM('MMA Rev-Exp Region 1:MMA Rev-Exp Region 11'!Q39)</f>
        <v>-90.493167177867093</v>
      </c>
      <c r="R39" s="540">
        <f>SUM('MMA Rev-Exp Region 1:MMA Rev-Exp Region 11'!R39)</f>
        <v>-10.39186360915051</v>
      </c>
      <c r="S39" s="540">
        <f>SUM('MMA Rev-Exp Region 1:MMA Rev-Exp Region 11'!S39)</f>
        <v>-102.97130780896117</v>
      </c>
      <c r="T39" s="540">
        <f>SUM('MMA Rev-Exp Region 1:MMA Rev-Exp Region 11'!T39)</f>
        <v>-14.200749513736572</v>
      </c>
      <c r="U39" s="540">
        <f>SUM('MMA Rev-Exp Region 1:MMA Rev-Exp Region 11'!U39)</f>
        <v>-0.36875146019024024</v>
      </c>
      <c r="V39" s="540">
        <f>SUM('MMA Rev-Exp Region 1:MMA Rev-Exp Region 11'!V39)</f>
        <v>-15.099072252057715</v>
      </c>
      <c r="W39" s="540">
        <f>SUM('MMA Rev-Exp Region 1:MMA Rev-Exp Region 11'!W39)</f>
        <v>-3.3388881549077762E-4</v>
      </c>
      <c r="X39" s="540">
        <f>SUM('MMA Rev-Exp Region 1:MMA Rev-Exp Region 11'!X39)</f>
        <v>-1.2559149400338356</v>
      </c>
      <c r="Y39" s="540">
        <f>SUM('MMA Rev-Exp Region 1:MMA Rev-Exp Region 11'!Y39)</f>
        <v>-118.4598500824213</v>
      </c>
      <c r="Z39" s="540">
        <f>SUM('MMA Rev-Exp Region 1:MMA Rev-Exp Region 11'!Z39)</f>
        <v>0</v>
      </c>
      <c r="AA39" s="542">
        <f>SUM('MMA Rev-Exp Region 1:MMA Rev-Exp Region 11'!AA39)</f>
        <v>0</v>
      </c>
      <c r="AB39" s="289">
        <f>SUM(AC39:AM39)</f>
        <v>80.086199137819662</v>
      </c>
      <c r="AC39" s="540">
        <f>SUM('MMA Rev-Exp Region 1:MMA Rev-Exp Region 11'!AC39)</f>
        <v>20.516456433456881</v>
      </c>
      <c r="AD39" s="540">
        <f>SUM('MMA Rev-Exp Region 1:MMA Rev-Exp Region 11'!AD39)</f>
        <v>2.3560255834620429</v>
      </c>
      <c r="AE39" s="540">
        <f>SUM('MMA Rev-Exp Region 1:MMA Rev-Exp Region 11'!AE39)</f>
        <v>23.345479183044155</v>
      </c>
      <c r="AF39" s="540">
        <f>SUM('MMA Rev-Exp Region 1:MMA Rev-Exp Region 11'!AF39)</f>
        <v>3.2195696957799576</v>
      </c>
      <c r="AG39" s="540">
        <f>SUM('MMA Rev-Exp Region 1:MMA Rev-Exp Region 11'!AG39)</f>
        <v>8.3602701769698307E-2</v>
      </c>
      <c r="AH39" s="540">
        <f>SUM('MMA Rev-Exp Region 1:MMA Rev-Exp Region 11'!AH39)</f>
        <v>3.4232358939993652</v>
      </c>
      <c r="AI39" s="540">
        <f>SUM('MMA Rev-Exp Region 1:MMA Rev-Exp Region 11'!AI39)</f>
        <v>7.5698702457509904E-5</v>
      </c>
      <c r="AJ39" s="540">
        <f>SUM('MMA Rev-Exp Region 1:MMA Rev-Exp Region 11'!AJ39)</f>
        <v>0.28473889195066104</v>
      </c>
      <c r="AK39" s="540">
        <f>SUM('MMA Rev-Exp Region 1:MMA Rev-Exp Region 11'!AK39)</f>
        <v>26.857015055654433</v>
      </c>
      <c r="AL39" s="540">
        <f>SUM('MMA Rev-Exp Region 1:MMA Rev-Exp Region 11'!AL39)</f>
        <v>0</v>
      </c>
      <c r="AM39" s="542">
        <f>SUM('MMA Rev-Exp Region 1:MMA Rev-Exp Region 11'!AM39)</f>
        <v>0</v>
      </c>
      <c r="AN39" s="289">
        <f>SUM(AO39:AY39)</f>
        <v>-141.22360373064163</v>
      </c>
      <c r="AO39" s="540">
        <f>SUM('MMA Rev-Exp Region 1:MMA Rev-Exp Region 11'!AO39)</f>
        <v>-36.178616846697437</v>
      </c>
      <c r="AP39" s="540">
        <f>SUM('MMA Rev-Exp Region 1:MMA Rev-Exp Region 11'!AP39)</f>
        <v>-4.1546037514592387</v>
      </c>
      <c r="AQ39" s="540">
        <f>SUM('MMA Rev-Exp Region 1:MMA Rev-Exp Region 11'!AQ39)</f>
        <v>-41.167301439471579</v>
      </c>
      <c r="AR39" s="540">
        <f>SUM('MMA Rev-Exp Region 1:MMA Rev-Exp Region 11'!AR39)</f>
        <v>-5.6773731278913306</v>
      </c>
      <c r="AS39" s="540">
        <f>SUM('MMA Rev-Exp Region 1:MMA Rev-Exp Region 11'!AS39)</f>
        <v>-0.14742458691561672</v>
      </c>
      <c r="AT39" s="540">
        <f>SUM('MMA Rev-Exp Region 1:MMA Rev-Exp Region 11'!AT39)</f>
        <v>-6.0365170850313961</v>
      </c>
      <c r="AU39" s="540">
        <f>SUM('MMA Rev-Exp Region 1:MMA Rev-Exp Region 11'!AU39)</f>
        <v>-1.334867139890861E-4</v>
      </c>
      <c r="AV39" s="540">
        <f>SUM('MMA Rev-Exp Region 1:MMA Rev-Exp Region 11'!AV39)</f>
        <v>-0.50210714051171168</v>
      </c>
      <c r="AW39" s="540">
        <f>SUM('MMA Rev-Exp Region 1:MMA Rev-Exp Region 11'!AW39)</f>
        <v>-47.35952626594932</v>
      </c>
      <c r="AX39" s="540">
        <f>SUM('MMA Rev-Exp Region 1:MMA Rev-Exp Region 11'!AX39)</f>
        <v>0</v>
      </c>
      <c r="AY39" s="542">
        <f>SUM('MMA Rev-Exp Region 1:MMA Rev-Exp Region 11'!AY39)</f>
        <v>0</v>
      </c>
      <c r="AZ39" s="545">
        <f>SUM('MMA Rev-Exp Region 1:MMA Rev-Exp Region 11'!AZ39)</f>
        <v>0</v>
      </c>
      <c r="BA39" s="296">
        <f>SUM(BB39:BL39)+AZ39</f>
        <v>-657.04846080195773</v>
      </c>
      <c r="BB39" s="540">
        <f>SUM('MMA Rev-Exp Region 1:MMA Rev-Exp Region 11'!BB39)</f>
        <v>-168.32246087138088</v>
      </c>
      <c r="BC39" s="540">
        <f>SUM('MMA Rev-Exp Region 1:MMA Rev-Exp Region 11'!BC39)</f>
        <v>-19.329460005459744</v>
      </c>
      <c r="BD39" s="540">
        <f>SUM('MMA Rev-Exp Region 1:MMA Rev-Exp Region 11'!BD39)</f>
        <v>-191.53251532772032</v>
      </c>
      <c r="BE39" s="540">
        <f>SUM('MMA Rev-Exp Region 1:MMA Rev-Exp Region 11'!BE39)</f>
        <v>-26.414205391573795</v>
      </c>
      <c r="BF39" s="540">
        <f>SUM('MMA Rev-Exp Region 1:MMA Rev-Exp Region 11'!BF39)</f>
        <v>-0.68589878291183526</v>
      </c>
      <c r="BG39" s="540">
        <f>SUM('MMA Rev-Exp Region 1:MMA Rev-Exp Region 11'!BG39)</f>
        <v>-28.085137006484885</v>
      </c>
      <c r="BH39" s="540">
        <f>SUM('MMA Rev-Exp Region 1:MMA Rev-Exp Region 11'!BH39)</f>
        <v>-6.2105227205025741E-4</v>
      </c>
      <c r="BI39" s="540">
        <f>SUM('MMA Rev-Exp Region 1:MMA Rev-Exp Region 11'!BI39)</f>
        <v>-2.3360735395205854</v>
      </c>
      <c r="BJ39" s="540">
        <f>SUM('MMA Rev-Exp Region 1:MMA Rev-Exp Region 11'!BJ39)</f>
        <v>-220.34208882463361</v>
      </c>
      <c r="BK39" s="540">
        <f>SUM('MMA Rev-Exp Region 1:MMA Rev-Exp Region 11'!BK39)</f>
        <v>0</v>
      </c>
      <c r="BL39" s="545">
        <f>SUM('MMA Rev-Exp Region 1:MMA Rev-Exp Region 11'!BL39)</f>
        <v>0</v>
      </c>
    </row>
    <row r="40" spans="1:64" s="209" customFormat="1" ht="16.5" customHeight="1" x14ac:dyDescent="0.25">
      <c r="A40" s="1655"/>
      <c r="B40" s="227" t="s">
        <v>919</v>
      </c>
      <c r="C40" s="235" t="s">
        <v>922</v>
      </c>
      <c r="D40" s="277">
        <f t="shared" ref="D40:P40" si="27">SUM(D37:D39)</f>
        <v>148281.24044075402</v>
      </c>
      <c r="E40" s="275">
        <f t="shared" si="27"/>
        <v>67242.208608733912</v>
      </c>
      <c r="F40" s="275">
        <f t="shared" si="27"/>
        <v>48873.391501858096</v>
      </c>
      <c r="G40" s="275">
        <f t="shared" si="27"/>
        <v>15465.414286925117</v>
      </c>
      <c r="H40" s="275">
        <f t="shared" si="27"/>
        <v>4474.5117597599628</v>
      </c>
      <c r="I40" s="275">
        <f t="shared" si="27"/>
        <v>-0.25332543757567672</v>
      </c>
      <c r="J40" s="275">
        <f t="shared" si="27"/>
        <v>3692.042625617833</v>
      </c>
      <c r="K40" s="275">
        <f t="shared" si="27"/>
        <v>-2.2937544502790356E-4</v>
      </c>
      <c r="L40" s="275">
        <f t="shared" si="27"/>
        <v>8615.3049402040651</v>
      </c>
      <c r="M40" s="275">
        <f t="shared" si="27"/>
        <v>-81.37972753191741</v>
      </c>
      <c r="N40" s="275">
        <f t="shared" si="27"/>
        <v>0</v>
      </c>
      <c r="O40" s="283">
        <f t="shared" si="27"/>
        <v>0</v>
      </c>
      <c r="P40" s="277">
        <f t="shared" si="27"/>
        <v>143598.76240787446</v>
      </c>
      <c r="Q40" s="275">
        <f t="shared" ref="Q40:AA40" si="28">SUM(Q37:Q39)</f>
        <v>56134.600916276861</v>
      </c>
      <c r="R40" s="275">
        <f t="shared" si="28"/>
        <v>32345.025178990651</v>
      </c>
      <c r="S40" s="275">
        <f t="shared" si="28"/>
        <v>21803.732342665688</v>
      </c>
      <c r="T40" s="275">
        <f t="shared" si="28"/>
        <v>31044.946396365056</v>
      </c>
      <c r="U40" s="275">
        <f t="shared" si="28"/>
        <v>-0.36875146019024024</v>
      </c>
      <c r="V40" s="275">
        <f t="shared" si="28"/>
        <v>2390.5424239476865</v>
      </c>
      <c r="W40" s="275">
        <f t="shared" si="28"/>
        <v>-3.3388881549077762E-4</v>
      </c>
      <c r="X40" s="275">
        <f t="shared" si="28"/>
        <v>-1.2559149400338356</v>
      </c>
      <c r="Y40" s="275">
        <f t="shared" si="28"/>
        <v>-118.4598500824213</v>
      </c>
      <c r="Z40" s="275">
        <f t="shared" si="28"/>
        <v>0</v>
      </c>
      <c r="AA40" s="283">
        <f t="shared" si="28"/>
        <v>0</v>
      </c>
      <c r="AB40" s="277">
        <f>SUM(AB37:AB39)</f>
        <v>114076.85897121017</v>
      </c>
      <c r="AC40" s="275">
        <f t="shared" ref="AC40:AM40" si="29">SUM(AC37:AC39)</f>
        <v>51147.546008327474</v>
      </c>
      <c r="AD40" s="275">
        <f t="shared" si="29"/>
        <v>43899.048812923415</v>
      </c>
      <c r="AE40" s="275">
        <f t="shared" si="29"/>
        <v>5520.424168812101</v>
      </c>
      <c r="AF40" s="275">
        <f t="shared" si="29"/>
        <v>8165.6097183620295</v>
      </c>
      <c r="AG40" s="275">
        <f t="shared" si="29"/>
        <v>8.3602701769698307E-2</v>
      </c>
      <c r="AH40" s="275">
        <f t="shared" si="29"/>
        <v>3.4232358939993652</v>
      </c>
      <c r="AI40" s="275">
        <f t="shared" si="29"/>
        <v>7.5698702457509904E-5</v>
      </c>
      <c r="AJ40" s="275">
        <f t="shared" si="29"/>
        <v>1547.8650754354967</v>
      </c>
      <c r="AK40" s="275">
        <f t="shared" si="29"/>
        <v>3792.8582730551825</v>
      </c>
      <c r="AL40" s="275">
        <f t="shared" si="29"/>
        <v>0</v>
      </c>
      <c r="AM40" s="283">
        <f t="shared" si="29"/>
        <v>0</v>
      </c>
      <c r="AN40" s="277">
        <f>SUM(AN37:AN39)</f>
        <v>129617.55409906135</v>
      </c>
      <c r="AO40" s="275">
        <f t="shared" ref="AO40:AY40" si="30">SUM(AO37:AO39)</f>
        <v>41096.890095924427</v>
      </c>
      <c r="AP40" s="275">
        <f t="shared" si="30"/>
        <v>48056.396764924859</v>
      </c>
      <c r="AQ40" s="275">
        <f t="shared" si="30"/>
        <v>4435.9899156627353</v>
      </c>
      <c r="AR40" s="275">
        <f t="shared" si="30"/>
        <v>27872.235971180831</v>
      </c>
      <c r="AS40" s="275">
        <f t="shared" si="30"/>
        <v>-0.14742458691561672</v>
      </c>
      <c r="AT40" s="275">
        <f t="shared" si="30"/>
        <v>-6.0365170850313961</v>
      </c>
      <c r="AU40" s="275">
        <f t="shared" si="30"/>
        <v>-1.334867139890861E-4</v>
      </c>
      <c r="AV40" s="275">
        <f t="shared" si="30"/>
        <v>8209.5849527931296</v>
      </c>
      <c r="AW40" s="275">
        <f t="shared" si="30"/>
        <v>-47.35952626594932</v>
      </c>
      <c r="AX40" s="275">
        <f t="shared" si="30"/>
        <v>0</v>
      </c>
      <c r="AY40" s="283">
        <f t="shared" si="30"/>
        <v>0</v>
      </c>
      <c r="AZ40" s="299">
        <f>SUM(AZ37:AZ39)</f>
        <v>-632620.87187046243</v>
      </c>
      <c r="BA40" s="297">
        <f>SUM(BA37:BA39)</f>
        <v>-97046.455951562399</v>
      </c>
      <c r="BB40" s="275">
        <f>SUM('MMA Rev-Exp Region 1:MMA Rev-Exp Region 11'!BB40)</f>
        <v>215621.2456292627</v>
      </c>
      <c r="BC40" s="275">
        <f>SUM('MMA Rev-Exp Region 1:MMA Rev-Exp Region 11'!BC40)</f>
        <v>173173.86225869702</v>
      </c>
      <c r="BD40" s="275">
        <f>SUM('MMA Rev-Exp Region 1:MMA Rev-Exp Region 11'!BD40)</f>
        <v>47225.560714065636</v>
      </c>
      <c r="BE40" s="275">
        <f>SUM('MMA Rev-Exp Region 1:MMA Rev-Exp Region 11'!BE40)</f>
        <v>71557.303845667891</v>
      </c>
      <c r="BF40" s="275">
        <f>SUM('MMA Rev-Exp Region 1:MMA Rev-Exp Region 11'!BF40)</f>
        <v>-0.68589878291183526</v>
      </c>
      <c r="BG40" s="275">
        <f>SUM('MMA Rev-Exp Region 1:MMA Rev-Exp Region 11'!BG40)</f>
        <v>6079.9717683744875</v>
      </c>
      <c r="BH40" s="275">
        <f>SUM('MMA Rev-Exp Region 1:MMA Rev-Exp Region 11'!BH40)</f>
        <v>-6.2105227205025741E-4</v>
      </c>
      <c r="BI40" s="275">
        <f>SUM('MMA Rev-Exp Region 1:MMA Rev-Exp Region 11'!BI40)</f>
        <v>18371.499053492658</v>
      </c>
      <c r="BJ40" s="275">
        <f>SUM('MMA Rev-Exp Region 1:MMA Rev-Exp Region 11'!BJ40)</f>
        <v>3545.6591691748949</v>
      </c>
      <c r="BK40" s="275">
        <f>SUM('MMA Rev-Exp Region 1:MMA Rev-Exp Region 11'!BK40)</f>
        <v>0</v>
      </c>
      <c r="BL40" s="299">
        <f>SUM('MMA Rev-Exp Region 1:MMA Rev-Exp Region 11'!BL40)</f>
        <v>0</v>
      </c>
    </row>
    <row r="41" spans="1:64" ht="14.85" customHeight="1" x14ac:dyDescent="0.25">
      <c r="A41" s="1653" t="s">
        <v>303</v>
      </c>
      <c r="B41" s="219">
        <v>5.0999999999999996</v>
      </c>
      <c r="C41" s="232" t="s">
        <v>37</v>
      </c>
      <c r="D41" s="276">
        <f>SUM(E41:O41)</f>
        <v>10124284.070000004</v>
      </c>
      <c r="E41" s="539">
        <f>SUM('MMA Rev-Exp Region 1:MMA Rev-Exp Region 11'!E41)</f>
        <v>3550182.6900000009</v>
      </c>
      <c r="F41" s="539">
        <f>SUM('MMA Rev-Exp Region 1:MMA Rev-Exp Region 11'!F41)</f>
        <v>2111068.3100000005</v>
      </c>
      <c r="G41" s="539">
        <f>SUM('MMA Rev-Exp Region 1:MMA Rev-Exp Region 11'!G41)</f>
        <v>1723542.06</v>
      </c>
      <c r="H41" s="539">
        <f>SUM('MMA Rev-Exp Region 1:MMA Rev-Exp Region 11'!H41)</f>
        <v>1547865.4300000002</v>
      </c>
      <c r="I41" s="539">
        <f>SUM('MMA Rev-Exp Region 1:MMA Rev-Exp Region 11'!I41)</f>
        <v>17669.460000000003</v>
      </c>
      <c r="J41" s="539">
        <f>SUM('MMA Rev-Exp Region 1:MMA Rev-Exp Region 11'!J41)</f>
        <v>1023926.1200000001</v>
      </c>
      <c r="K41" s="539">
        <f>SUM('MMA Rev-Exp Region 1:MMA Rev-Exp Region 11'!K41)</f>
        <v>0</v>
      </c>
      <c r="L41" s="539">
        <f>SUM('MMA Rev-Exp Region 1:MMA Rev-Exp Region 11'!L41)</f>
        <v>81560.58</v>
      </c>
      <c r="M41" s="539">
        <f>SUM('MMA Rev-Exp Region 1:MMA Rev-Exp Region 11'!M41)</f>
        <v>68469.419999999984</v>
      </c>
      <c r="N41" s="539">
        <f>SUM('MMA Rev-Exp Region 1:MMA Rev-Exp Region 11'!N41)</f>
        <v>0</v>
      </c>
      <c r="O41" s="541">
        <f>SUM('MMA Rev-Exp Region 1:MMA Rev-Exp Region 11'!O41)</f>
        <v>0</v>
      </c>
      <c r="P41" s="276">
        <f>SUM(Q41:AA41)</f>
        <v>9699211.6899999995</v>
      </c>
      <c r="Q41" s="539">
        <f>SUM('MMA Rev-Exp Region 1:MMA Rev-Exp Region 11'!Q41)</f>
        <v>3307578.1599999997</v>
      </c>
      <c r="R41" s="539">
        <f>SUM('MMA Rev-Exp Region 1:MMA Rev-Exp Region 11'!R41)</f>
        <v>2047195.5899999999</v>
      </c>
      <c r="S41" s="539">
        <f>SUM('MMA Rev-Exp Region 1:MMA Rev-Exp Region 11'!S41)</f>
        <v>1622235.6300000001</v>
      </c>
      <c r="T41" s="539">
        <f>SUM('MMA Rev-Exp Region 1:MMA Rev-Exp Region 11'!T41)</f>
        <v>1632653.56</v>
      </c>
      <c r="U41" s="539">
        <f>SUM('MMA Rev-Exp Region 1:MMA Rev-Exp Region 11'!U41)</f>
        <v>11023.75</v>
      </c>
      <c r="V41" s="539">
        <f>SUM('MMA Rev-Exp Region 1:MMA Rev-Exp Region 11'!V41)</f>
        <v>960783.33000000007</v>
      </c>
      <c r="W41" s="539">
        <f>SUM('MMA Rev-Exp Region 1:MMA Rev-Exp Region 11'!W41)</f>
        <v>0</v>
      </c>
      <c r="X41" s="539">
        <f>SUM('MMA Rev-Exp Region 1:MMA Rev-Exp Region 11'!X41)</f>
        <v>49273.409999999996</v>
      </c>
      <c r="Y41" s="539">
        <f>SUM('MMA Rev-Exp Region 1:MMA Rev-Exp Region 11'!Y41)</f>
        <v>68468.260000000009</v>
      </c>
      <c r="Z41" s="539">
        <f>SUM('MMA Rev-Exp Region 1:MMA Rev-Exp Region 11'!Z41)</f>
        <v>0</v>
      </c>
      <c r="AA41" s="541">
        <f>SUM('MMA Rev-Exp Region 1:MMA Rev-Exp Region 11'!AA41)</f>
        <v>0</v>
      </c>
      <c r="AB41" s="276">
        <f>SUM(AC41:AM41)</f>
        <v>9277840.5600000005</v>
      </c>
      <c r="AC41" s="539">
        <f>SUM('MMA Rev-Exp Region 1:MMA Rev-Exp Region 11'!AC41)</f>
        <v>3040468.12</v>
      </c>
      <c r="AD41" s="539">
        <f>SUM('MMA Rev-Exp Region 1:MMA Rev-Exp Region 11'!AD41)</f>
        <v>2013204.7199999997</v>
      </c>
      <c r="AE41" s="539">
        <f>SUM('MMA Rev-Exp Region 1:MMA Rev-Exp Region 11'!AE41)</f>
        <v>1605339.62</v>
      </c>
      <c r="AF41" s="539">
        <f>SUM('MMA Rev-Exp Region 1:MMA Rev-Exp Region 11'!AF41)</f>
        <v>1521003.7499999998</v>
      </c>
      <c r="AG41" s="539">
        <f>SUM('MMA Rev-Exp Region 1:MMA Rev-Exp Region 11'!AG41)</f>
        <v>12812.48</v>
      </c>
      <c r="AH41" s="539">
        <f>SUM('MMA Rev-Exp Region 1:MMA Rev-Exp Region 11'!AH41)</f>
        <v>992734.9800000001</v>
      </c>
      <c r="AI41" s="539">
        <f>SUM('MMA Rev-Exp Region 1:MMA Rev-Exp Region 11'!AI41)</f>
        <v>0</v>
      </c>
      <c r="AJ41" s="539">
        <f>SUM('MMA Rev-Exp Region 1:MMA Rev-Exp Region 11'!AJ41)</f>
        <v>42621.17</v>
      </c>
      <c r="AK41" s="539">
        <f>SUM('MMA Rev-Exp Region 1:MMA Rev-Exp Region 11'!AK41)</f>
        <v>49655.720000000008</v>
      </c>
      <c r="AL41" s="539">
        <f>SUM('MMA Rev-Exp Region 1:MMA Rev-Exp Region 11'!AL41)</f>
        <v>0</v>
      </c>
      <c r="AM41" s="541">
        <f>SUM('MMA Rev-Exp Region 1:MMA Rev-Exp Region 11'!AM41)</f>
        <v>0</v>
      </c>
      <c r="AN41" s="276">
        <f>SUM(AO41:AY41)</f>
        <v>9804178.8299999982</v>
      </c>
      <c r="AO41" s="539">
        <f>SUM('MMA Rev-Exp Region 1:MMA Rev-Exp Region 11'!AO41)</f>
        <v>3263328.89</v>
      </c>
      <c r="AP41" s="539">
        <f>SUM('MMA Rev-Exp Region 1:MMA Rev-Exp Region 11'!AP41)</f>
        <v>1968573.05</v>
      </c>
      <c r="AQ41" s="539">
        <f>SUM('MMA Rev-Exp Region 1:MMA Rev-Exp Region 11'!AQ41)</f>
        <v>1787545.1699999997</v>
      </c>
      <c r="AR41" s="539">
        <f>SUM('MMA Rev-Exp Region 1:MMA Rev-Exp Region 11'!AR41)</f>
        <v>1622064.21</v>
      </c>
      <c r="AS41" s="539">
        <f>SUM('MMA Rev-Exp Region 1:MMA Rev-Exp Region 11'!AS41)</f>
        <v>6126.04</v>
      </c>
      <c r="AT41" s="539">
        <f>SUM('MMA Rev-Exp Region 1:MMA Rev-Exp Region 11'!AT41)</f>
        <v>1027875.8799999999</v>
      </c>
      <c r="AU41" s="539">
        <f>SUM('MMA Rev-Exp Region 1:MMA Rev-Exp Region 11'!AU41)</f>
        <v>0</v>
      </c>
      <c r="AV41" s="539">
        <f>SUM('MMA Rev-Exp Region 1:MMA Rev-Exp Region 11'!AV41)</f>
        <v>78375.77</v>
      </c>
      <c r="AW41" s="539">
        <f>SUM('MMA Rev-Exp Region 1:MMA Rev-Exp Region 11'!AW41)</f>
        <v>50289.819999999992</v>
      </c>
      <c r="AX41" s="539">
        <f>SUM('MMA Rev-Exp Region 1:MMA Rev-Exp Region 11'!AX41)</f>
        <v>0</v>
      </c>
      <c r="AY41" s="541">
        <f>SUM('MMA Rev-Exp Region 1:MMA Rev-Exp Region 11'!AY41)</f>
        <v>0</v>
      </c>
      <c r="AZ41" s="544">
        <f>SUM('MMA Rev-Exp Region 1:MMA Rev-Exp Region 11'!AZ41)</f>
        <v>428505.73616576474</v>
      </c>
      <c r="BA41" s="294">
        <f>SUM(BB41:BL41)+AZ41</f>
        <v>39334020.88616576</v>
      </c>
      <c r="BB41" s="540">
        <f>SUM('MMA Rev-Exp Region 1:MMA Rev-Exp Region 11'!BB41)</f>
        <v>13161557.859999998</v>
      </c>
      <c r="BC41" s="540">
        <f>SUM('MMA Rev-Exp Region 1:MMA Rev-Exp Region 11'!BC41)</f>
        <v>8140041.6700000009</v>
      </c>
      <c r="BD41" s="540">
        <f>SUM('MMA Rev-Exp Region 1:MMA Rev-Exp Region 11'!BD41)</f>
        <v>6738662.4799999995</v>
      </c>
      <c r="BE41" s="540">
        <f>SUM('MMA Rev-Exp Region 1:MMA Rev-Exp Region 11'!BE41)</f>
        <v>6323586.9500000002</v>
      </c>
      <c r="BF41" s="540">
        <f>SUM('MMA Rev-Exp Region 1:MMA Rev-Exp Region 11'!BF41)</f>
        <v>47631.729999999996</v>
      </c>
      <c r="BG41" s="540">
        <f>SUM('MMA Rev-Exp Region 1:MMA Rev-Exp Region 11'!BG41)</f>
        <v>4005320.3100000005</v>
      </c>
      <c r="BH41" s="540">
        <f>SUM('MMA Rev-Exp Region 1:MMA Rev-Exp Region 11'!BH41)</f>
        <v>0</v>
      </c>
      <c r="BI41" s="540">
        <f>SUM('MMA Rev-Exp Region 1:MMA Rev-Exp Region 11'!BI41)</f>
        <v>251830.93</v>
      </c>
      <c r="BJ41" s="540">
        <f>SUM('MMA Rev-Exp Region 1:MMA Rev-Exp Region 11'!BJ41)</f>
        <v>236883.21999999997</v>
      </c>
      <c r="BK41" s="540">
        <f>SUM('MMA Rev-Exp Region 1:MMA Rev-Exp Region 11'!BK41)</f>
        <v>0</v>
      </c>
      <c r="BL41" s="545">
        <f>SUM('MMA Rev-Exp Region 1:MMA Rev-Exp Region 11'!BL41)</f>
        <v>0</v>
      </c>
    </row>
    <row r="42" spans="1:64" ht="24" x14ac:dyDescent="0.25">
      <c r="A42" s="1654"/>
      <c r="B42" s="221">
        <v>5.2</v>
      </c>
      <c r="C42" s="229" t="s">
        <v>304</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654"/>
      <c r="B43" s="221">
        <v>5.3</v>
      </c>
      <c r="C43" s="229" t="s">
        <v>305</v>
      </c>
      <c r="D43" s="289">
        <f>SUM(E43:O43)</f>
        <v>19159.466527916626</v>
      </c>
      <c r="E43" s="540">
        <f>SUM('MMA Rev-Exp Region 1:MMA Rev-Exp Region 11'!E43)</f>
        <v>6921.5181444693217</v>
      </c>
      <c r="F43" s="540">
        <f>SUM('MMA Rev-Exp Region 1:MMA Rev-Exp Region 11'!F43)</f>
        <v>4386.0193695252465</v>
      </c>
      <c r="G43" s="540">
        <f>SUM('MMA Rev-Exp Region 1:MMA Rev-Exp Region 11'!G43)</f>
        <v>2844.4971390260134</v>
      </c>
      <c r="H43" s="540">
        <f>SUM('MMA Rev-Exp Region 1:MMA Rev-Exp Region 11'!H43)</f>
        <v>2548.9981403671227</v>
      </c>
      <c r="I43" s="540">
        <f>SUM('MMA Rev-Exp Region 1:MMA Rev-Exp Region 11'!I43)</f>
        <v>45.087696149670691</v>
      </c>
      <c r="J43" s="540">
        <f>SUM('MMA Rev-Exp Region 1:MMA Rev-Exp Region 11'!J43)</f>
        <v>2149.9506198612407</v>
      </c>
      <c r="K43" s="540">
        <f>SUM('MMA Rev-Exp Region 1:MMA Rev-Exp Region 11'!K43)</f>
        <v>0</v>
      </c>
      <c r="L43" s="540">
        <f>SUM('MMA Rev-Exp Region 1:MMA Rev-Exp Region 11'!L43)</f>
        <v>124.25764218939062</v>
      </c>
      <c r="M43" s="540">
        <f>SUM('MMA Rev-Exp Region 1:MMA Rev-Exp Region 11'!M43)</f>
        <v>139.13777632861689</v>
      </c>
      <c r="N43" s="540">
        <f>SUM('MMA Rev-Exp Region 1:MMA Rev-Exp Region 11'!N43)</f>
        <v>0</v>
      </c>
      <c r="O43" s="542">
        <f>SUM('MMA Rev-Exp Region 1:MMA Rev-Exp Region 11'!O43)</f>
        <v>0</v>
      </c>
      <c r="P43" s="289">
        <f>SUM(Q43:AA43)</f>
        <v>36142.219706610609</v>
      </c>
      <c r="Q43" s="540">
        <f>SUM('MMA Rev-Exp Region 1:MMA Rev-Exp Region 11'!Q43)</f>
        <v>11648.04204071908</v>
      </c>
      <c r="R43" s="540">
        <f>SUM('MMA Rev-Exp Region 1:MMA Rev-Exp Region 11'!R43)</f>
        <v>8181.7922575168514</v>
      </c>
      <c r="S43" s="540">
        <f>SUM('MMA Rev-Exp Region 1:MMA Rev-Exp Region 11'!S43)</f>
        <v>5766.7390658119448</v>
      </c>
      <c r="T43" s="540">
        <f>SUM('MMA Rev-Exp Region 1:MMA Rev-Exp Region 11'!T43)</f>
        <v>6126.4105547371255</v>
      </c>
      <c r="U43" s="540">
        <f>SUM('MMA Rev-Exp Region 1:MMA Rev-Exp Region 11'!U43)</f>
        <v>44.476439242101684</v>
      </c>
      <c r="V43" s="540">
        <f>SUM('MMA Rev-Exp Region 1:MMA Rev-Exp Region 11'!V43)</f>
        <v>3936.5281027778597</v>
      </c>
      <c r="W43" s="540">
        <f>SUM('MMA Rev-Exp Region 1:MMA Rev-Exp Region 11'!W43)</f>
        <v>0</v>
      </c>
      <c r="X43" s="540">
        <f>SUM('MMA Rev-Exp Region 1:MMA Rev-Exp Region 11'!X43)</f>
        <v>153.16656417064959</v>
      </c>
      <c r="Y43" s="540">
        <f>SUM('MMA Rev-Exp Region 1:MMA Rev-Exp Region 11'!Y43)</f>
        <v>285.0646816349963</v>
      </c>
      <c r="Z43" s="540">
        <f>SUM('MMA Rev-Exp Region 1:MMA Rev-Exp Region 11'!Z43)</f>
        <v>0</v>
      </c>
      <c r="AA43" s="542">
        <f>SUM('MMA Rev-Exp Region 1:MMA Rev-Exp Region 11'!AA43)</f>
        <v>0</v>
      </c>
      <c r="AB43" s="289">
        <f>SUM(AC43:AM43)</f>
        <v>88328.710803422524</v>
      </c>
      <c r="AC43" s="540">
        <f>SUM('MMA Rev-Exp Region 1:MMA Rev-Exp Region 11'!AC43)</f>
        <v>27497.793809596395</v>
      </c>
      <c r="AD43" s="540">
        <f>SUM('MMA Rev-Exp Region 1:MMA Rev-Exp Region 11'!AD43)</f>
        <v>19699.804445709029</v>
      </c>
      <c r="AE43" s="540">
        <f>SUM('MMA Rev-Exp Region 1:MMA Rev-Exp Region 11'!AE43)</f>
        <v>14722.238491788883</v>
      </c>
      <c r="AF43" s="540">
        <f>SUM('MMA Rev-Exp Region 1:MMA Rev-Exp Region 11'!AF43)</f>
        <v>15057.553944819505</v>
      </c>
      <c r="AG43" s="540">
        <f>SUM('MMA Rev-Exp Region 1:MMA Rev-Exp Region 11'!AG43)</f>
        <v>154.27688970460306</v>
      </c>
      <c r="AH43" s="540">
        <f>SUM('MMA Rev-Exp Region 1:MMA Rev-Exp Region 11'!AH43)</f>
        <v>10320.72990255237</v>
      </c>
      <c r="AI43" s="540">
        <f>SUM('MMA Rev-Exp Region 1:MMA Rev-Exp Region 11'!AI43)</f>
        <v>0</v>
      </c>
      <c r="AJ43" s="540">
        <f>SUM('MMA Rev-Exp Region 1:MMA Rev-Exp Region 11'!AJ43)</f>
        <v>368.81869626075877</v>
      </c>
      <c r="AK43" s="540">
        <f>SUM('MMA Rev-Exp Region 1:MMA Rev-Exp Region 11'!AK43)</f>
        <v>507.49462299098252</v>
      </c>
      <c r="AL43" s="540">
        <f>SUM('MMA Rev-Exp Region 1:MMA Rev-Exp Region 11'!AL43)</f>
        <v>0</v>
      </c>
      <c r="AM43" s="542">
        <f>SUM('MMA Rev-Exp Region 1:MMA Rev-Exp Region 11'!AM43)</f>
        <v>0</v>
      </c>
      <c r="AN43" s="289">
        <f>SUM(AO43:AY43)</f>
        <v>238580.61269230442</v>
      </c>
      <c r="AO43" s="540">
        <f>SUM('MMA Rev-Exp Region 1:MMA Rev-Exp Region 11'!AO43)</f>
        <v>77022.536654545955</v>
      </c>
      <c r="AP43" s="540">
        <f>SUM('MMA Rev-Exp Region 1:MMA Rev-Exp Region 11'!AP43)</f>
        <v>48801.546514518464</v>
      </c>
      <c r="AQ43" s="540">
        <f>SUM('MMA Rev-Exp Region 1:MMA Rev-Exp Region 11'!AQ43)</f>
        <v>42747.131907289331</v>
      </c>
      <c r="AR43" s="540">
        <f>SUM('MMA Rev-Exp Region 1:MMA Rev-Exp Region 11'!AR43)</f>
        <v>40400.254538794172</v>
      </c>
      <c r="AS43" s="540">
        <f>SUM('MMA Rev-Exp Region 1:MMA Rev-Exp Region 11'!AS43)</f>
        <v>181.09768715278466</v>
      </c>
      <c r="AT43" s="540">
        <f>SUM('MMA Rev-Exp Region 1:MMA Rev-Exp Region 11'!AT43)</f>
        <v>26314.997780028647</v>
      </c>
      <c r="AU43" s="540">
        <f>SUM('MMA Rev-Exp Region 1:MMA Rev-Exp Region 11'!AU43)</f>
        <v>0</v>
      </c>
      <c r="AV43" s="540">
        <f>SUM('MMA Rev-Exp Region 1:MMA Rev-Exp Region 11'!AV43)</f>
        <v>1891.3329077345959</v>
      </c>
      <c r="AW43" s="540">
        <f>SUM('MMA Rev-Exp Region 1:MMA Rev-Exp Region 11'!AW43)</f>
        <v>1221.714702240474</v>
      </c>
      <c r="AX43" s="540">
        <f>SUM('MMA Rev-Exp Region 1:MMA Rev-Exp Region 11'!AX43)</f>
        <v>0</v>
      </c>
      <c r="AY43" s="542">
        <f>SUM('MMA Rev-Exp Region 1:MMA Rev-Exp Region 11'!AY43)</f>
        <v>0</v>
      </c>
      <c r="AZ43" s="545">
        <f>SUM('MMA Rev-Exp Region 1:MMA Rev-Exp Region 11'!AZ43)</f>
        <v>-911209.52830637293</v>
      </c>
      <c r="BA43" s="296">
        <f>SUM(BB43:BL43)+AZ43</f>
        <v>-528998.51857611886</v>
      </c>
      <c r="BB43" s="540">
        <f>SUM('MMA Rev-Exp Region 1:MMA Rev-Exp Region 11'!BB43)</f>
        <v>123089.89064933074</v>
      </c>
      <c r="BC43" s="540">
        <f>SUM('MMA Rev-Exp Region 1:MMA Rev-Exp Region 11'!BC43)</f>
        <v>81069.162587269588</v>
      </c>
      <c r="BD43" s="540">
        <f>SUM('MMA Rev-Exp Region 1:MMA Rev-Exp Region 11'!BD43)</f>
        <v>66080.606603916167</v>
      </c>
      <c r="BE43" s="540">
        <f>SUM('MMA Rev-Exp Region 1:MMA Rev-Exp Region 11'!BE43)</f>
        <v>64133.217178717932</v>
      </c>
      <c r="BF43" s="540">
        <f>SUM('MMA Rev-Exp Region 1:MMA Rev-Exp Region 11'!BF43)</f>
        <v>424.93871224916006</v>
      </c>
      <c r="BG43" s="540">
        <f>SUM('MMA Rev-Exp Region 1:MMA Rev-Exp Region 11'!BG43)</f>
        <v>42722.206405220109</v>
      </c>
      <c r="BH43" s="540">
        <f>SUM('MMA Rev-Exp Region 1:MMA Rev-Exp Region 11'!BH43)</f>
        <v>0</v>
      </c>
      <c r="BI43" s="540">
        <f>SUM('MMA Rev-Exp Region 1:MMA Rev-Exp Region 11'!BI43)</f>
        <v>2537.5758103553949</v>
      </c>
      <c r="BJ43" s="540">
        <f>SUM('MMA Rev-Exp Region 1:MMA Rev-Exp Region 11'!BJ43)</f>
        <v>2153.4117831950698</v>
      </c>
      <c r="BK43" s="540">
        <f>SUM('MMA Rev-Exp Region 1:MMA Rev-Exp Region 11'!BK43)</f>
        <v>0</v>
      </c>
      <c r="BL43" s="545">
        <f>SUM('MMA Rev-Exp Region 1:MMA Rev-Exp Region 11'!BL43)</f>
        <v>0</v>
      </c>
    </row>
    <row r="44" spans="1:64" x14ac:dyDescent="0.25">
      <c r="A44" s="1654"/>
      <c r="B44" s="225" t="s">
        <v>82</v>
      </c>
      <c r="C44" s="230" t="s">
        <v>923</v>
      </c>
      <c r="D44" s="289">
        <f>SUM(E44:O44)</f>
        <v>-17791.525293034472</v>
      </c>
      <c r="E44" s="540">
        <f>SUM('MMA Rev-Exp Region 1:MMA Rev-Exp Region 11'!E44)</f>
        <v>-4557.8271598472265</v>
      </c>
      <c r="F44" s="540">
        <f>SUM('MMA Rev-Exp Region 1:MMA Rev-Exp Region 11'!F44)</f>
        <v>-523.40214931496666</v>
      </c>
      <c r="G44" s="540">
        <f>SUM('MMA Rev-Exp Region 1:MMA Rev-Exp Region 11'!G44)</f>
        <v>-5186.3078512237125</v>
      </c>
      <c r="H44" s="540">
        <f>SUM('MMA Rev-Exp Region 1:MMA Rev-Exp Region 11'!H44)</f>
        <v>-715.24252982192274</v>
      </c>
      <c r="I44" s="540">
        <f>SUM('MMA Rev-Exp Region 1:MMA Rev-Exp Region 11'!I44)</f>
        <v>-18.572732869266492</v>
      </c>
      <c r="J44" s="540">
        <f>SUM('MMA Rev-Exp Region 1:MMA Rev-Exp Region 11'!J44)</f>
        <v>-760.48793235027915</v>
      </c>
      <c r="K44" s="540">
        <f>SUM('MMA Rev-Exp Region 1:MMA Rev-Exp Region 11'!K44)</f>
        <v>-1.681682229799656E-2</v>
      </c>
      <c r="L44" s="540">
        <f>SUM('MMA Rev-Exp Region 1:MMA Rev-Exp Region 11'!L44)</f>
        <v>-63.256082228760341</v>
      </c>
      <c r="M44" s="540">
        <f>SUM('MMA Rev-Exp Region 1:MMA Rev-Exp Region 11'!M44)</f>
        <v>-5966.4120385560409</v>
      </c>
      <c r="N44" s="540">
        <f>SUM('MMA Rev-Exp Region 1:MMA Rev-Exp Region 11'!N44)</f>
        <v>0</v>
      </c>
      <c r="O44" s="542">
        <f>SUM('MMA Rev-Exp Region 1:MMA Rev-Exp Region 11'!O44)</f>
        <v>0</v>
      </c>
      <c r="P44" s="289">
        <f>SUM(Q44:AA44)</f>
        <v>-25898.113484391673</v>
      </c>
      <c r="Q44" s="540">
        <f>SUM('MMA Rev-Exp Region 1:MMA Rev-Exp Region 11'!Q44)</f>
        <v>-6634.5702846612785</v>
      </c>
      <c r="R44" s="540">
        <f>SUM('MMA Rev-Exp Region 1:MMA Rev-Exp Region 11'!R44)</f>
        <v>-761.88679934263212</v>
      </c>
      <c r="S44" s="540">
        <f>SUM('MMA Rev-Exp Region 1:MMA Rev-Exp Region 11'!S44)</f>
        <v>-7549.4139532021381</v>
      </c>
      <c r="T44" s="540">
        <f>SUM('MMA Rev-Exp Region 1:MMA Rev-Exp Region 11'!T44)</f>
        <v>-1041.1379519800714</v>
      </c>
      <c r="U44" s="540">
        <f>SUM('MMA Rev-Exp Region 1:MMA Rev-Exp Region 11'!U44)</f>
        <v>-27.035273010115102</v>
      </c>
      <c r="V44" s="540">
        <f>SUM('MMA Rev-Exp Region 1:MMA Rev-Exp Region 11'!V44)</f>
        <v>-1106.9991162156703</v>
      </c>
      <c r="W44" s="540">
        <f>SUM('MMA Rev-Exp Region 1:MMA Rev-Exp Region 11'!W44)</f>
        <v>-2.4479293660722521E-2</v>
      </c>
      <c r="X44" s="540">
        <f>SUM('MMA Rev-Exp Region 1:MMA Rev-Exp Region 11'!X44)</f>
        <v>-92.078288351129757</v>
      </c>
      <c r="Y44" s="540">
        <f>SUM('MMA Rev-Exp Region 1:MMA Rev-Exp Region 11'!Y44)</f>
        <v>-8684.9673383349746</v>
      </c>
      <c r="Z44" s="540">
        <f>SUM('MMA Rev-Exp Region 1:MMA Rev-Exp Region 11'!Z44)</f>
        <v>0</v>
      </c>
      <c r="AA44" s="542">
        <f>SUM('MMA Rev-Exp Region 1:MMA Rev-Exp Region 11'!AA44)</f>
        <v>0</v>
      </c>
      <c r="AB44" s="289">
        <f>SUM(AC44:AM44)</f>
        <v>5871.5760933296078</v>
      </c>
      <c r="AC44" s="540">
        <f>SUM('MMA Rev-Exp Region 1:MMA Rev-Exp Region 11'!AC44)</f>
        <v>1504.1784528595058</v>
      </c>
      <c r="AD44" s="540">
        <f>SUM('MMA Rev-Exp Region 1:MMA Rev-Exp Region 11'!AD44)</f>
        <v>172.73367496592732</v>
      </c>
      <c r="AE44" s="540">
        <f>SUM('MMA Rev-Exp Region 1:MMA Rev-Exp Region 11'!AE44)</f>
        <v>1711.5902481849</v>
      </c>
      <c r="AF44" s="540">
        <f>SUM('MMA Rev-Exp Region 1:MMA Rev-Exp Region 11'!AF44)</f>
        <v>236.04501974202108</v>
      </c>
      <c r="AG44" s="540">
        <f>SUM('MMA Rev-Exp Region 1:MMA Rev-Exp Region 11'!AG44)</f>
        <v>6.1293909604072345</v>
      </c>
      <c r="AH44" s="540">
        <f>SUM('MMA Rev-Exp Region 1:MMA Rev-Exp Region 11'!AH44)</f>
        <v>250.97695050360576</v>
      </c>
      <c r="AI44" s="540">
        <f>SUM('MMA Rev-Exp Region 1:MMA Rev-Exp Region 11'!AI44)</f>
        <v>5.5499036841628671E-3</v>
      </c>
      <c r="AJ44" s="540">
        <f>SUM('MMA Rev-Exp Region 1:MMA Rev-Exp Region 11'!AJ44)</f>
        <v>20.875832400805578</v>
      </c>
      <c r="AK44" s="540">
        <f>SUM('MMA Rev-Exp Region 1:MMA Rev-Exp Region 11'!AK44)</f>
        <v>1969.0409738087506</v>
      </c>
      <c r="AL44" s="540">
        <f>SUM('MMA Rev-Exp Region 1:MMA Rev-Exp Region 11'!AL44)</f>
        <v>0</v>
      </c>
      <c r="AM44" s="542">
        <f>SUM('MMA Rev-Exp Region 1:MMA Rev-Exp Region 11'!AM44)</f>
        <v>0</v>
      </c>
      <c r="AN44" s="289">
        <f>SUM(AO44:AY44)</f>
        <v>-10353.907969233467</v>
      </c>
      <c r="AO44" s="540">
        <f>SUM('MMA Rev-Exp Region 1:MMA Rev-Exp Region 11'!AO44)</f>
        <v>-2652.4607741870636</v>
      </c>
      <c r="AP44" s="540">
        <f>SUM('MMA Rev-Exp Region 1:MMA Rev-Exp Region 11'!AP44)</f>
        <v>-304.59770006497649</v>
      </c>
      <c r="AQ44" s="540">
        <f>SUM('MMA Rev-Exp Region 1:MMA Rev-Exp Region 11'!AQ44)</f>
        <v>-3018.2096985639964</v>
      </c>
      <c r="AR44" s="540">
        <f>SUM('MMA Rev-Exp Region 1:MMA Rev-Exp Region 11'!AR44)</f>
        <v>-416.24060936232638</v>
      </c>
      <c r="AS44" s="540">
        <f>SUM('MMA Rev-Exp Region 1:MMA Rev-Exp Region 11'!AS44)</f>
        <v>-10.808537418701805</v>
      </c>
      <c r="AT44" s="540">
        <f>SUM('MMA Rev-Exp Region 1:MMA Rev-Exp Region 11'!AT44)</f>
        <v>-442.5715015198939</v>
      </c>
      <c r="AU44" s="540">
        <f>SUM('MMA Rev-Exp Region 1:MMA Rev-Exp Region 11'!AU44)</f>
        <v>-9.7866724488528782E-3</v>
      </c>
      <c r="AV44" s="540">
        <f>SUM('MMA Rev-Exp Region 1:MMA Rev-Exp Region 11'!AV44)</f>
        <v>-36.81233863334171</v>
      </c>
      <c r="AW44" s="540">
        <f>SUM('MMA Rev-Exp Region 1:MMA Rev-Exp Region 11'!AW44)</f>
        <v>-3472.1970228107175</v>
      </c>
      <c r="AX44" s="540">
        <f>SUM('MMA Rev-Exp Region 1:MMA Rev-Exp Region 11'!AX44)</f>
        <v>0</v>
      </c>
      <c r="AY44" s="542">
        <f>SUM('MMA Rev-Exp Region 1:MMA Rev-Exp Region 11'!AY44)</f>
        <v>0</v>
      </c>
      <c r="AZ44" s="545">
        <f>SUM('MMA Rev-Exp Region 1:MMA Rev-Exp Region 11'!AZ44)</f>
        <v>0</v>
      </c>
      <c r="BA44" s="296">
        <f>SUM(BB44:BL44)+AZ44</f>
        <v>-48171.970653330005</v>
      </c>
      <c r="BB44" s="540">
        <f>SUM('MMA Rev-Exp Region 1:MMA Rev-Exp Region 11'!BB44)</f>
        <v>-12340.679765836063</v>
      </c>
      <c r="BC44" s="540">
        <f>SUM('MMA Rev-Exp Region 1:MMA Rev-Exp Region 11'!BC44)</f>
        <v>-1417.152973756648</v>
      </c>
      <c r="BD44" s="540">
        <f>SUM('MMA Rev-Exp Region 1:MMA Rev-Exp Region 11'!BD44)</f>
        <v>-14042.341254804947</v>
      </c>
      <c r="BE44" s="540">
        <f>SUM('MMA Rev-Exp Region 1:MMA Rev-Exp Region 11'!BE44)</f>
        <v>-1936.5760714222993</v>
      </c>
      <c r="BF44" s="540">
        <f>SUM('MMA Rev-Exp Region 1:MMA Rev-Exp Region 11'!BF44)</f>
        <v>-50.287152337676176</v>
      </c>
      <c r="BG44" s="540">
        <f>SUM('MMA Rev-Exp Region 1:MMA Rev-Exp Region 11'!BG44)</f>
        <v>-2059.0815995822372</v>
      </c>
      <c r="BH44" s="540">
        <f>SUM('MMA Rev-Exp Region 1:MMA Rev-Exp Region 11'!BH44)</f>
        <v>-4.5532884723409092E-2</v>
      </c>
      <c r="BI44" s="540">
        <f>SUM('MMA Rev-Exp Region 1:MMA Rev-Exp Region 11'!BI44)</f>
        <v>-171.27087681242622</v>
      </c>
      <c r="BJ44" s="540">
        <f>SUM('MMA Rev-Exp Region 1:MMA Rev-Exp Region 11'!BJ44)</f>
        <v>-16154.53542589298</v>
      </c>
      <c r="BK44" s="540">
        <f>SUM('MMA Rev-Exp Region 1:MMA Rev-Exp Region 11'!BK44)</f>
        <v>0</v>
      </c>
      <c r="BL44" s="545">
        <f>SUM('MMA Rev-Exp Region 1:MMA Rev-Exp Region 11'!BL44)</f>
        <v>0</v>
      </c>
    </row>
    <row r="45" spans="1:64" s="209" customFormat="1" x14ac:dyDescent="0.25">
      <c r="A45" s="1655"/>
      <c r="B45" s="223" t="s">
        <v>217</v>
      </c>
      <c r="C45" s="235" t="s">
        <v>306</v>
      </c>
      <c r="D45" s="849">
        <f t="shared" ref="D45:P45" si="31">SUM(D41:D44)</f>
        <v>10125652.011234887</v>
      </c>
      <c r="E45" s="278">
        <f t="shared" si="31"/>
        <v>3552546.380984623</v>
      </c>
      <c r="F45" s="278">
        <f t="shared" si="31"/>
        <v>2114930.9272202109</v>
      </c>
      <c r="G45" s="278">
        <f t="shared" si="31"/>
        <v>1721200.2492878023</v>
      </c>
      <c r="H45" s="278">
        <f t="shared" si="31"/>
        <v>1549699.1856105456</v>
      </c>
      <c r="I45" s="278">
        <f t="shared" si="31"/>
        <v>17695.974963280409</v>
      </c>
      <c r="J45" s="278">
        <f t="shared" si="31"/>
        <v>1025315.5826875111</v>
      </c>
      <c r="K45" s="278">
        <f t="shared" si="31"/>
        <v>-1.681682229799656E-2</v>
      </c>
      <c r="L45" s="278">
        <f t="shared" si="31"/>
        <v>81621.581559960629</v>
      </c>
      <c r="M45" s="278">
        <f t="shared" si="31"/>
        <v>62642.14573777256</v>
      </c>
      <c r="N45" s="278">
        <f t="shared" si="31"/>
        <v>0</v>
      </c>
      <c r="O45" s="284">
        <f t="shared" si="31"/>
        <v>0</v>
      </c>
      <c r="P45" s="849">
        <f t="shared" si="31"/>
        <v>9709455.7962222174</v>
      </c>
      <c r="Q45" s="278">
        <f t="shared" ref="Q45:AA45" si="32">SUM(Q41:Q44)</f>
        <v>3312591.6317560575</v>
      </c>
      <c r="R45" s="278">
        <f t="shared" si="32"/>
        <v>2054615.495458174</v>
      </c>
      <c r="S45" s="278">
        <f t="shared" si="32"/>
        <v>1620452.95511261</v>
      </c>
      <c r="T45" s="278">
        <f t="shared" si="32"/>
        <v>1637738.832602757</v>
      </c>
      <c r="U45" s="278">
        <f t="shared" si="32"/>
        <v>11041.191166231987</v>
      </c>
      <c r="V45" s="278">
        <f t="shared" si="32"/>
        <v>963612.85898656235</v>
      </c>
      <c r="W45" s="278">
        <f t="shared" si="32"/>
        <v>-2.4479293660722521E-2</v>
      </c>
      <c r="X45" s="278">
        <f t="shared" si="32"/>
        <v>49334.498275819518</v>
      </c>
      <c r="Y45" s="278">
        <f t="shared" si="32"/>
        <v>60068.357343300027</v>
      </c>
      <c r="Z45" s="278">
        <f t="shared" si="32"/>
        <v>0</v>
      </c>
      <c r="AA45" s="284">
        <f t="shared" si="32"/>
        <v>0</v>
      </c>
      <c r="AB45" s="849">
        <f>SUM(AB41:AB44)</f>
        <v>9372040.8468967527</v>
      </c>
      <c r="AC45" s="278">
        <f t="shared" ref="AC45:AM45" si="33">SUM(AC41:AC44)</f>
        <v>3069470.0922624562</v>
      </c>
      <c r="AD45" s="278">
        <f t="shared" si="33"/>
        <v>2033077.2581206749</v>
      </c>
      <c r="AE45" s="278">
        <f t="shared" si="33"/>
        <v>1621773.4487399741</v>
      </c>
      <c r="AF45" s="278">
        <f t="shared" si="33"/>
        <v>1536297.3489645615</v>
      </c>
      <c r="AG45" s="278">
        <f t="shared" si="33"/>
        <v>12972.886280665009</v>
      </c>
      <c r="AH45" s="278">
        <f t="shared" si="33"/>
        <v>1003306.6868530561</v>
      </c>
      <c r="AI45" s="278">
        <f t="shared" si="33"/>
        <v>5.5499036841628671E-3</v>
      </c>
      <c r="AJ45" s="278">
        <f t="shared" si="33"/>
        <v>43010.864528661565</v>
      </c>
      <c r="AK45" s="278">
        <f t="shared" si="33"/>
        <v>52132.25559679974</v>
      </c>
      <c r="AL45" s="278">
        <f t="shared" si="33"/>
        <v>0</v>
      </c>
      <c r="AM45" s="284">
        <f t="shared" si="33"/>
        <v>0</v>
      </c>
      <c r="AN45" s="849">
        <f>SUM(AN41:AN44)</f>
        <v>10032405.53472307</v>
      </c>
      <c r="AO45" s="278">
        <f t="shared" ref="AO45:AY45" si="34">SUM(AO41:AO44)</f>
        <v>3337698.9658803591</v>
      </c>
      <c r="AP45" s="278">
        <f t="shared" si="34"/>
        <v>2017069.9988144536</v>
      </c>
      <c r="AQ45" s="278">
        <f t="shared" si="34"/>
        <v>1827274.0922087252</v>
      </c>
      <c r="AR45" s="278">
        <f t="shared" si="34"/>
        <v>1662048.223929432</v>
      </c>
      <c r="AS45" s="278">
        <f t="shared" si="34"/>
        <v>6296.3291497340824</v>
      </c>
      <c r="AT45" s="278">
        <f t="shared" si="34"/>
        <v>1053748.3062785086</v>
      </c>
      <c r="AU45" s="278">
        <f t="shared" si="34"/>
        <v>-9.7866724488528782E-3</v>
      </c>
      <c r="AV45" s="278">
        <f t="shared" si="34"/>
        <v>80230.290569101257</v>
      </c>
      <c r="AW45" s="278">
        <f t="shared" si="34"/>
        <v>48039.337679429751</v>
      </c>
      <c r="AX45" s="278">
        <f t="shared" si="34"/>
        <v>0</v>
      </c>
      <c r="AY45" s="284">
        <f t="shared" si="34"/>
        <v>0</v>
      </c>
      <c r="AZ45" s="305">
        <f>SUM(AZ41:AZ44)</f>
        <v>-482703.79214060819</v>
      </c>
      <c r="BA45" s="308">
        <f>SUM(BA41:BA44)</f>
        <v>38756850.396936312</v>
      </c>
      <c r="BB45" s="278">
        <f>SUM('MMA Rev-Exp Region 1:MMA Rev-Exp Region 11'!BB45)</f>
        <v>13272307.070883496</v>
      </c>
      <c r="BC45" s="278">
        <f>SUM('MMA Rev-Exp Region 1:MMA Rev-Exp Region 11'!BC45)</f>
        <v>8219693.6796135129</v>
      </c>
      <c r="BD45" s="278">
        <f>SUM('MMA Rev-Exp Region 1:MMA Rev-Exp Region 11'!BD45)</f>
        <v>6790700.745349112</v>
      </c>
      <c r="BE45" s="278">
        <f>SUM('MMA Rev-Exp Region 1:MMA Rev-Exp Region 11'!BE45)</f>
        <v>6385783.5911072968</v>
      </c>
      <c r="BF45" s="278">
        <f>SUM('MMA Rev-Exp Region 1:MMA Rev-Exp Region 11'!BF45)</f>
        <v>48006.38155991149</v>
      </c>
      <c r="BG45" s="278">
        <f>SUM('MMA Rev-Exp Region 1:MMA Rev-Exp Region 11'!BG45)</f>
        <v>4045983.4348056391</v>
      </c>
      <c r="BH45" s="278">
        <f>SUM('MMA Rev-Exp Region 1:MMA Rev-Exp Region 11'!BH45)</f>
        <v>-4.5532884723409092E-2</v>
      </c>
      <c r="BI45" s="278">
        <f>SUM('MMA Rev-Exp Region 1:MMA Rev-Exp Region 11'!BI45)</f>
        <v>254197.23493354296</v>
      </c>
      <c r="BJ45" s="278">
        <f>SUM('MMA Rev-Exp Region 1:MMA Rev-Exp Region 11'!BJ45)</f>
        <v>222882.09635730207</v>
      </c>
      <c r="BK45" s="278">
        <f>SUM('MMA Rev-Exp Region 1:MMA Rev-Exp Region 11'!BK45)</f>
        <v>0</v>
      </c>
      <c r="BL45" s="305">
        <f>SUM('MMA Rev-Exp Region 1:MMA Rev-Exp Region 11'!BL45)</f>
        <v>0</v>
      </c>
    </row>
    <row r="46" spans="1:64" ht="14.85" customHeight="1" x14ac:dyDescent="0.25">
      <c r="A46" s="1673"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674"/>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674"/>
      <c r="B48" s="221">
        <v>6.3</v>
      </c>
      <c r="C48" s="229" t="s">
        <v>185</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674"/>
      <c r="B49" s="225" t="s">
        <v>87</v>
      </c>
      <c r="C49" s="230" t="s">
        <v>924</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675"/>
      <c r="B50" s="227" t="s">
        <v>214</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682" t="s">
        <v>157</v>
      </c>
      <c r="B51" s="219">
        <v>7.1</v>
      </c>
      <c r="C51" s="232" t="s">
        <v>20</v>
      </c>
      <c r="D51" s="276">
        <f>SUM(E51:O51)</f>
        <v>8713954.5299999975</v>
      </c>
      <c r="E51" s="539">
        <f>SUM('MMA Rev-Exp Region 1:MMA Rev-Exp Region 11'!E51)</f>
        <v>1844127.5623745844</v>
      </c>
      <c r="F51" s="539">
        <f>SUM('MMA Rev-Exp Region 1:MMA Rev-Exp Region 11'!F51)</f>
        <v>126324.80886376288</v>
      </c>
      <c r="G51" s="539">
        <f>SUM('MMA Rev-Exp Region 1:MMA Rev-Exp Region 11'!G51)</f>
        <v>4397782.3874650132</v>
      </c>
      <c r="H51" s="539">
        <f>SUM('MMA Rev-Exp Region 1:MMA Rev-Exp Region 11'!H51)</f>
        <v>277385.22995003167</v>
      </c>
      <c r="I51" s="539">
        <f>SUM('MMA Rev-Exp Region 1:MMA Rev-Exp Region 11'!I51)</f>
        <v>24417.569173851403</v>
      </c>
      <c r="J51" s="539">
        <f>SUM('MMA Rev-Exp Region 1:MMA Rev-Exp Region 11'!J51)</f>
        <v>598595.94551078812</v>
      </c>
      <c r="K51" s="539">
        <f>SUM('MMA Rev-Exp Region 1:MMA Rev-Exp Region 11'!K51)</f>
        <v>0</v>
      </c>
      <c r="L51" s="539">
        <f>SUM('MMA Rev-Exp Region 1:MMA Rev-Exp Region 11'!L51)</f>
        <v>33706.980338658315</v>
      </c>
      <c r="M51" s="539">
        <f>SUM('MMA Rev-Exp Region 1:MMA Rev-Exp Region 11'!M51)</f>
        <v>1411614.0463233094</v>
      </c>
      <c r="N51" s="539">
        <f>SUM('MMA Rev-Exp Region 1:MMA Rev-Exp Region 11'!N51)</f>
        <v>0</v>
      </c>
      <c r="O51" s="541">
        <f>SUM('MMA Rev-Exp Region 1:MMA Rev-Exp Region 11'!O51)</f>
        <v>0</v>
      </c>
      <c r="P51" s="276">
        <f>SUM(Q51:AA51)</f>
        <v>8077273.8699999982</v>
      </c>
      <c r="Q51" s="539">
        <f>SUM('MMA Rev-Exp Region 1:MMA Rev-Exp Region 11'!Q51)</f>
        <v>1707202.7229792813</v>
      </c>
      <c r="R51" s="539">
        <f>SUM('MMA Rev-Exp Region 1:MMA Rev-Exp Region 11'!R51)</f>
        <v>121668.6574647341</v>
      </c>
      <c r="S51" s="539">
        <f>SUM('MMA Rev-Exp Region 1:MMA Rev-Exp Region 11'!S51)</f>
        <v>4069248.2205322832</v>
      </c>
      <c r="T51" s="539">
        <f>SUM('MMA Rev-Exp Region 1:MMA Rev-Exp Region 11'!T51)</f>
        <v>261614.20896006565</v>
      </c>
      <c r="U51" s="539">
        <f>SUM('MMA Rev-Exp Region 1:MMA Rev-Exp Region 11'!U51)</f>
        <v>22877.189606247815</v>
      </c>
      <c r="V51" s="539">
        <f>SUM('MMA Rev-Exp Region 1:MMA Rev-Exp Region 11'!V51)</f>
        <v>553256.68590913713</v>
      </c>
      <c r="W51" s="539">
        <f>SUM('MMA Rev-Exp Region 1:MMA Rev-Exp Region 11'!W51)</f>
        <v>0</v>
      </c>
      <c r="X51" s="539">
        <f>SUM('MMA Rev-Exp Region 1:MMA Rev-Exp Region 11'!X51)</f>
        <v>30712.023998898541</v>
      </c>
      <c r="Y51" s="539">
        <f>SUM('MMA Rev-Exp Region 1:MMA Rev-Exp Region 11'!Y51)</f>
        <v>1310694.160549351</v>
      </c>
      <c r="Z51" s="539">
        <f>SUM('MMA Rev-Exp Region 1:MMA Rev-Exp Region 11'!Z51)</f>
        <v>0</v>
      </c>
      <c r="AA51" s="541">
        <f>SUM('MMA Rev-Exp Region 1:MMA Rev-Exp Region 11'!AA51)</f>
        <v>0</v>
      </c>
      <c r="AB51" s="276">
        <f>SUM(AC51:AM51)</f>
        <v>9406323.5499999989</v>
      </c>
      <c r="AC51" s="539">
        <f>SUM('MMA Rev-Exp Region 1:MMA Rev-Exp Region 11'!AC51)</f>
        <v>1977634.1093418202</v>
      </c>
      <c r="AD51" s="539">
        <f>SUM('MMA Rev-Exp Region 1:MMA Rev-Exp Region 11'!AD51)</f>
        <v>132712.83434874713</v>
      </c>
      <c r="AE51" s="539">
        <f>SUM('MMA Rev-Exp Region 1:MMA Rev-Exp Region 11'!AE51)</f>
        <v>4756309.8173519764</v>
      </c>
      <c r="AF51" s="539">
        <f>SUM('MMA Rev-Exp Region 1:MMA Rev-Exp Region 11'!AF51)</f>
        <v>296599.37318387546</v>
      </c>
      <c r="AG51" s="539">
        <f>SUM('MMA Rev-Exp Region 1:MMA Rev-Exp Region 11'!AG51)</f>
        <v>26553.522332531022</v>
      </c>
      <c r="AH51" s="539">
        <f>SUM('MMA Rev-Exp Region 1:MMA Rev-Exp Region 11'!AH51)</f>
        <v>663391.13179217244</v>
      </c>
      <c r="AI51" s="539">
        <f>SUM('MMA Rev-Exp Region 1:MMA Rev-Exp Region 11'!AI51)</f>
        <v>0</v>
      </c>
      <c r="AJ51" s="539">
        <f>SUM('MMA Rev-Exp Region 1:MMA Rev-Exp Region 11'!AJ51)</f>
        <v>33988.225776705091</v>
      </c>
      <c r="AK51" s="539">
        <f>SUM('MMA Rev-Exp Region 1:MMA Rev-Exp Region 11'!AK51)</f>
        <v>1519134.5358721702</v>
      </c>
      <c r="AL51" s="539">
        <f>SUM('MMA Rev-Exp Region 1:MMA Rev-Exp Region 11'!AL51)</f>
        <v>0</v>
      </c>
      <c r="AM51" s="541">
        <f>SUM('MMA Rev-Exp Region 1:MMA Rev-Exp Region 11'!AM51)</f>
        <v>0</v>
      </c>
      <c r="AN51" s="276">
        <f>SUM(AO51:AY51)</f>
        <v>9915437.9499999993</v>
      </c>
      <c r="AO51" s="539">
        <f>SUM('MMA Rev-Exp Region 1:MMA Rev-Exp Region 11'!AO51)</f>
        <v>2098996.3944980856</v>
      </c>
      <c r="AP51" s="539">
        <f>SUM('MMA Rev-Exp Region 1:MMA Rev-Exp Region 11'!AP51)</f>
        <v>131366.93184768027</v>
      </c>
      <c r="AQ51" s="539">
        <f>SUM('MMA Rev-Exp Region 1:MMA Rev-Exp Region 11'!AQ51)</f>
        <v>5021821.3476736583</v>
      </c>
      <c r="AR51" s="539">
        <f>SUM('MMA Rev-Exp Region 1:MMA Rev-Exp Region 11'!AR51)</f>
        <v>318151.71514165925</v>
      </c>
      <c r="AS51" s="539">
        <f>SUM('MMA Rev-Exp Region 1:MMA Rev-Exp Region 11'!AS51)</f>
        <v>28141.325494884652</v>
      </c>
      <c r="AT51" s="539">
        <f>SUM('MMA Rev-Exp Region 1:MMA Rev-Exp Region 11'!AT51)</f>
        <v>681212.98149836354</v>
      </c>
      <c r="AU51" s="539">
        <f>SUM('MMA Rev-Exp Region 1:MMA Rev-Exp Region 11'!AU51)</f>
        <v>0</v>
      </c>
      <c r="AV51" s="539">
        <f>SUM('MMA Rev-Exp Region 1:MMA Rev-Exp Region 11'!AV51)</f>
        <v>36020.249892800763</v>
      </c>
      <c r="AW51" s="539">
        <f>SUM('MMA Rev-Exp Region 1:MMA Rev-Exp Region 11'!AW51)</f>
        <v>1599727.0039528674</v>
      </c>
      <c r="AX51" s="539">
        <f>SUM('MMA Rev-Exp Region 1:MMA Rev-Exp Region 11'!AX51)</f>
        <v>0</v>
      </c>
      <c r="AY51" s="541">
        <f>SUM('MMA Rev-Exp Region 1:MMA Rev-Exp Region 11'!AY51)</f>
        <v>0</v>
      </c>
      <c r="AZ51" s="544">
        <f>SUM('MMA Rev-Exp Region 1:MMA Rev-Exp Region 11'!AZ51)</f>
        <v>-51865.096636672693</v>
      </c>
      <c r="BA51" s="294">
        <f>SUM(BB51:BL51)+AZ51</f>
        <v>36061124.803363323</v>
      </c>
      <c r="BB51" s="539">
        <f>SUM('MMA Rev-Exp Region 1:MMA Rev-Exp Region 11'!BB51)</f>
        <v>7627960.7891937718</v>
      </c>
      <c r="BC51" s="539">
        <f>SUM('MMA Rev-Exp Region 1:MMA Rev-Exp Region 11'!BC51)</f>
        <v>512073.23252492445</v>
      </c>
      <c r="BD51" s="539">
        <f>SUM('MMA Rev-Exp Region 1:MMA Rev-Exp Region 11'!BD51)</f>
        <v>18245161.773022935</v>
      </c>
      <c r="BE51" s="539">
        <f>SUM('MMA Rev-Exp Region 1:MMA Rev-Exp Region 11'!BE51)</f>
        <v>1153750.5272356321</v>
      </c>
      <c r="BF51" s="539">
        <f>SUM('MMA Rev-Exp Region 1:MMA Rev-Exp Region 11'!BF51)</f>
        <v>101989.6066075149</v>
      </c>
      <c r="BG51" s="539">
        <f>SUM('MMA Rev-Exp Region 1:MMA Rev-Exp Region 11'!BG51)</f>
        <v>2496456.7447104612</v>
      </c>
      <c r="BH51" s="539">
        <f>SUM('MMA Rev-Exp Region 1:MMA Rev-Exp Region 11'!BH51)</f>
        <v>0</v>
      </c>
      <c r="BI51" s="539">
        <f>SUM('MMA Rev-Exp Region 1:MMA Rev-Exp Region 11'!BI51)</f>
        <v>134427.4800070627</v>
      </c>
      <c r="BJ51" s="539">
        <f>SUM('MMA Rev-Exp Region 1:MMA Rev-Exp Region 11'!BJ51)</f>
        <v>5841169.7466976978</v>
      </c>
      <c r="BK51" s="539">
        <f>SUM('MMA Rev-Exp Region 1:MMA Rev-Exp Region 11'!BK51)</f>
        <v>0</v>
      </c>
      <c r="BL51" s="544">
        <f>SUM('MMA Rev-Exp Region 1:MMA Rev-Exp Region 11'!BL51)</f>
        <v>0</v>
      </c>
    </row>
    <row r="52" spans="1:64" ht="16.5" customHeight="1" x14ac:dyDescent="0.25">
      <c r="A52" s="1683"/>
      <c r="B52" s="221">
        <v>7.2</v>
      </c>
      <c r="C52" s="229" t="s">
        <v>21</v>
      </c>
      <c r="D52" s="289">
        <f>SUM(E52:O52)</f>
        <v>0</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0</v>
      </c>
      <c r="K52" s="540">
        <f>SUM('MMA Rev-Exp Region 1:MMA Rev-Exp Region 11'!K52)</f>
        <v>0</v>
      </c>
      <c r="L52" s="540">
        <f>SUM('MMA Rev-Exp Region 1:MMA Rev-Exp Region 11'!L52)</f>
        <v>0</v>
      </c>
      <c r="M52" s="540">
        <f>SUM('MMA Rev-Exp Region 1:MMA Rev-Exp Region 11'!M52)</f>
        <v>0</v>
      </c>
      <c r="N52" s="540">
        <f>SUM('MMA Rev-Exp Region 1:MMA Rev-Exp Region 11'!N52)</f>
        <v>0</v>
      </c>
      <c r="O52" s="542">
        <f>SUM('MMA Rev-Exp Region 1:MMA Rev-Exp Region 11'!O52)</f>
        <v>0</v>
      </c>
      <c r="P52" s="289">
        <f>SUM(Q52:AA52)</f>
        <v>0</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0</v>
      </c>
      <c r="W52" s="540">
        <f>SUM('MMA Rev-Exp Region 1:MMA Rev-Exp Region 11'!W52)</f>
        <v>0</v>
      </c>
      <c r="X52" s="540">
        <f>SUM('MMA Rev-Exp Region 1:MMA Rev-Exp Region 11'!X52)</f>
        <v>0</v>
      </c>
      <c r="Y52" s="540">
        <f>SUM('MMA Rev-Exp Region 1:MMA Rev-Exp Region 11'!Y52)</f>
        <v>0</v>
      </c>
      <c r="Z52" s="540">
        <f>SUM('MMA Rev-Exp Region 1:MMA Rev-Exp Region 11'!Z52)</f>
        <v>0</v>
      </c>
      <c r="AA52" s="542">
        <f>SUM('MMA Rev-Exp Region 1:MMA Rev-Exp Region 11'!AA52)</f>
        <v>0</v>
      </c>
      <c r="AB52" s="289">
        <f>SUM(AC52:AM52)</f>
        <v>0</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0</v>
      </c>
      <c r="AI52" s="540">
        <f>SUM('MMA Rev-Exp Region 1:MMA Rev-Exp Region 11'!AI52)</f>
        <v>0</v>
      </c>
      <c r="AJ52" s="540">
        <f>SUM('MMA Rev-Exp Region 1:MMA Rev-Exp Region 11'!AJ52)</f>
        <v>0</v>
      </c>
      <c r="AK52" s="540">
        <f>SUM('MMA Rev-Exp Region 1:MMA Rev-Exp Region 11'!AK52)</f>
        <v>0</v>
      </c>
      <c r="AL52" s="540">
        <f>SUM('MMA Rev-Exp Region 1:MMA Rev-Exp Region 11'!AL52)</f>
        <v>0</v>
      </c>
      <c r="AM52" s="542">
        <f>SUM('MMA Rev-Exp Region 1:MMA Rev-Exp Region 11'!AM52)</f>
        <v>0</v>
      </c>
      <c r="AN52" s="289">
        <f>SUM(AO52:AY52)</f>
        <v>0</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0</v>
      </c>
      <c r="AU52" s="540">
        <f>SUM('MMA Rev-Exp Region 1:MMA Rev-Exp Region 11'!AU52)</f>
        <v>0</v>
      </c>
      <c r="AV52" s="540">
        <f>SUM('MMA Rev-Exp Region 1:MMA Rev-Exp Region 11'!AV52)</f>
        <v>0</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6">
        <f>SUM(BB52:BL52)+AZ52</f>
        <v>0</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0</v>
      </c>
      <c r="BH52" s="540">
        <f>SUM('MMA Rev-Exp Region 1:MMA Rev-Exp Region 11'!BH52)</f>
        <v>0</v>
      </c>
      <c r="BI52" s="540">
        <f>SUM('MMA Rev-Exp Region 1:MMA Rev-Exp Region 11'!BI52)</f>
        <v>0</v>
      </c>
      <c r="BJ52" s="540">
        <f>SUM('MMA Rev-Exp Region 1:MMA Rev-Exp Region 11'!BJ52)</f>
        <v>0</v>
      </c>
      <c r="BK52" s="540">
        <f>SUM('MMA Rev-Exp Region 1:MMA Rev-Exp Region 11'!BK52)</f>
        <v>0</v>
      </c>
      <c r="BL52" s="545">
        <f>SUM('MMA Rev-Exp Region 1:MMA Rev-Exp Region 11'!BL52)</f>
        <v>0</v>
      </c>
    </row>
    <row r="53" spans="1:64" ht="16.5" customHeight="1" x14ac:dyDescent="0.25">
      <c r="A53" s="1683"/>
      <c r="B53" s="221">
        <v>7.3</v>
      </c>
      <c r="C53" s="229" t="s">
        <v>156</v>
      </c>
      <c r="D53" s="289">
        <f>SUM(E53:O53)</f>
        <v>-244.07270863198178</v>
      </c>
      <c r="E53" s="540">
        <f>SUM('MMA Rev-Exp Region 1:MMA Rev-Exp Region 11'!E53)</f>
        <v>-50.949479630256391</v>
      </c>
      <c r="F53" s="540">
        <f>SUM('MMA Rev-Exp Region 1:MMA Rev-Exp Region 11'!F53)</f>
        <v>-25.336491045387447</v>
      </c>
      <c r="G53" s="540">
        <f>SUM('MMA Rev-Exp Region 1:MMA Rev-Exp Region 11'!G53)</f>
        <v>-81.702919007754645</v>
      </c>
      <c r="H53" s="540">
        <f>SUM('MMA Rev-Exp Region 1:MMA Rev-Exp Region 11'!H53)</f>
        <v>-36.044901190381374</v>
      </c>
      <c r="I53" s="540">
        <f>SUM('MMA Rev-Exp Region 1:MMA Rev-Exp Region 11'!I53)</f>
        <v>7.5590275950904642E-3</v>
      </c>
      <c r="J53" s="540">
        <f>SUM('MMA Rev-Exp Region 1:MMA Rev-Exp Region 11'!J53)</f>
        <v>-29.119490190518153</v>
      </c>
      <c r="K53" s="540">
        <f>SUM('MMA Rev-Exp Region 1:MMA Rev-Exp Region 11'!K53)</f>
        <v>0</v>
      </c>
      <c r="L53" s="540">
        <f>SUM('MMA Rev-Exp Region 1:MMA Rev-Exp Region 11'!L53)</f>
        <v>-4.5941649298906313</v>
      </c>
      <c r="M53" s="540">
        <f>SUM('MMA Rev-Exp Region 1:MMA Rev-Exp Region 11'!M53)</f>
        <v>-16.332821665388206</v>
      </c>
      <c r="N53" s="540">
        <f>SUM('MMA Rev-Exp Region 1:MMA Rev-Exp Region 11'!N53)</f>
        <v>0</v>
      </c>
      <c r="O53" s="542">
        <f>SUM('MMA Rev-Exp Region 1:MMA Rev-Exp Region 11'!O53)</f>
        <v>0</v>
      </c>
      <c r="P53" s="289">
        <f>SUM(Q53:AA53)</f>
        <v>90452.016884589393</v>
      </c>
      <c r="Q53" s="540">
        <f>SUM('MMA Rev-Exp Region 1:MMA Rev-Exp Region 11'!Q53)</f>
        <v>23139.432215017554</v>
      </c>
      <c r="R53" s="540">
        <f>SUM('MMA Rev-Exp Region 1:MMA Rev-Exp Region 11'!R53)</f>
        <v>2745.3701173304339</v>
      </c>
      <c r="S53" s="540">
        <f>SUM('MMA Rev-Exp Region 1:MMA Rev-Exp Region 11'!S53)</f>
        <v>26355.181572945366</v>
      </c>
      <c r="T53" s="540">
        <f>SUM('MMA Rev-Exp Region 1:MMA Rev-Exp Region 11'!T53)</f>
        <v>3726.4722468383075</v>
      </c>
      <c r="U53" s="540">
        <f>SUM('MMA Rev-Exp Region 1:MMA Rev-Exp Region 11'!U53)</f>
        <v>94.317247430508289</v>
      </c>
      <c r="V53" s="540">
        <f>SUM('MMA Rev-Exp Region 1:MMA Rev-Exp Region 11'!V53)</f>
        <v>3892.3628519063686</v>
      </c>
      <c r="W53" s="540">
        <f>SUM('MMA Rev-Exp Region 1:MMA Rev-Exp Region 11'!W53)</f>
        <v>8.43214678505122E-2</v>
      </c>
      <c r="X53" s="540">
        <f>SUM('MMA Rev-Exp Region 1:MMA Rev-Exp Region 11'!X53)</f>
        <v>328.62127818673946</v>
      </c>
      <c r="Y53" s="540">
        <f>SUM('MMA Rev-Exp Region 1:MMA Rev-Exp Region 11'!Y53)</f>
        <v>30170.175033466272</v>
      </c>
      <c r="Z53" s="540">
        <f>SUM('MMA Rev-Exp Region 1:MMA Rev-Exp Region 11'!Z53)</f>
        <v>0</v>
      </c>
      <c r="AA53" s="542">
        <f>SUM('MMA Rev-Exp Region 1:MMA Rev-Exp Region 11'!AA53)</f>
        <v>0</v>
      </c>
      <c r="AB53" s="289">
        <f>SUM(AC53:AM53)</f>
        <v>37248.022594233538</v>
      </c>
      <c r="AC53" s="540">
        <f>SUM('MMA Rev-Exp Region 1:MMA Rev-Exp Region 11'!AC53)</f>
        <v>9339.315384668007</v>
      </c>
      <c r="AD53" s="540">
        <f>SUM('MMA Rev-Exp Region 1:MMA Rev-Exp Region 11'!AD53)</f>
        <v>1405.3732492826157</v>
      </c>
      <c r="AE53" s="540">
        <f>SUM('MMA Rev-Exp Region 1:MMA Rev-Exp Region 11'!AE53)</f>
        <v>10933.789485296644</v>
      </c>
      <c r="AF53" s="540">
        <f>SUM('MMA Rev-Exp Region 1:MMA Rev-Exp Region 11'!AF53)</f>
        <v>1804.8772791673643</v>
      </c>
      <c r="AG53" s="540">
        <f>SUM('MMA Rev-Exp Region 1:MMA Rev-Exp Region 11'!AG53)</f>
        <v>35.618441126893956</v>
      </c>
      <c r="AH53" s="540">
        <f>SUM('MMA Rev-Exp Region 1:MMA Rev-Exp Region 11'!AH53)</f>
        <v>1968.8511056690552</v>
      </c>
      <c r="AI53" s="540">
        <f>SUM('MMA Rev-Exp Region 1:MMA Rev-Exp Region 11'!AI53)</f>
        <v>3.038409774075429E-2</v>
      </c>
      <c r="AJ53" s="540">
        <f>SUM('MMA Rev-Exp Region 1:MMA Rev-Exp Region 11'!AJ53)</f>
        <v>147.79283793766291</v>
      </c>
      <c r="AK53" s="540">
        <f>SUM('MMA Rev-Exp Region 1:MMA Rev-Exp Region 11'!AK53)</f>
        <v>11612.374426987555</v>
      </c>
      <c r="AL53" s="540">
        <f>SUM('MMA Rev-Exp Region 1:MMA Rev-Exp Region 11'!AL53)</f>
        <v>0</v>
      </c>
      <c r="AM53" s="542">
        <f>SUM('MMA Rev-Exp Region 1:MMA Rev-Exp Region 11'!AM53)</f>
        <v>0</v>
      </c>
      <c r="AN53" s="289">
        <f>SUM(AO53:AY53)</f>
        <v>101786.88619585356</v>
      </c>
      <c r="AO53" s="540">
        <f>SUM('MMA Rev-Exp Region 1:MMA Rev-Exp Region 11'!AO53)</f>
        <v>25904.789836016593</v>
      </c>
      <c r="AP53" s="540">
        <f>SUM('MMA Rev-Exp Region 1:MMA Rev-Exp Region 11'!AP53)</f>
        <v>3873.3346010479727</v>
      </c>
      <c r="AQ53" s="540">
        <f>SUM('MMA Rev-Exp Region 1:MMA Rev-Exp Region 11'!AQ53)</f>
        <v>30300.094879017932</v>
      </c>
      <c r="AR53" s="540">
        <f>SUM('MMA Rev-Exp Region 1:MMA Rev-Exp Region 11'!AR53)</f>
        <v>5950.4617016334614</v>
      </c>
      <c r="AS53" s="540">
        <f>SUM('MMA Rev-Exp Region 1:MMA Rev-Exp Region 11'!AS53)</f>
        <v>97.675377379139093</v>
      </c>
      <c r="AT53" s="540">
        <f>SUM('MMA Rev-Exp Region 1:MMA Rev-Exp Region 11'!AT53)</f>
        <v>4965.2681978740266</v>
      </c>
      <c r="AU53" s="540">
        <f>SUM('MMA Rev-Exp Region 1:MMA Rev-Exp Region 11'!AU53)</f>
        <v>7.693207693673397E-2</v>
      </c>
      <c r="AV53" s="540">
        <f>SUM('MMA Rev-Exp Region 1:MMA Rev-Exp Region 11'!AV53)</f>
        <v>441.72187779438178</v>
      </c>
      <c r="AW53" s="540">
        <f>SUM('MMA Rev-Exp Region 1:MMA Rev-Exp Region 11'!AW53)</f>
        <v>30253.462793013103</v>
      </c>
      <c r="AX53" s="540">
        <f>SUM('MMA Rev-Exp Region 1:MMA Rev-Exp Region 11'!AX53)</f>
        <v>0</v>
      </c>
      <c r="AY53" s="542">
        <f>SUM('MMA Rev-Exp Region 1:MMA Rev-Exp Region 11'!AY53)</f>
        <v>0</v>
      </c>
      <c r="AZ53" s="545">
        <f>SUM('MMA Rev-Exp Region 1:MMA Rev-Exp Region 11'!AZ53)</f>
        <v>0</v>
      </c>
      <c r="BA53" s="296">
        <f>SUM(BB53:BL53)+AZ53</f>
        <v>229242.85296604456</v>
      </c>
      <c r="BB53" s="540">
        <f>SUM('MMA Rev-Exp Region 1:MMA Rev-Exp Region 11'!BB53)</f>
        <v>58332.587956071897</v>
      </c>
      <c r="BC53" s="540">
        <f>SUM('MMA Rev-Exp Region 1:MMA Rev-Exp Region 11'!BC53)</f>
        <v>7998.7414766156335</v>
      </c>
      <c r="BD53" s="540">
        <f>SUM('MMA Rev-Exp Region 1:MMA Rev-Exp Region 11'!BD53)</f>
        <v>67507.363018252188</v>
      </c>
      <c r="BE53" s="540">
        <f>SUM('MMA Rev-Exp Region 1:MMA Rev-Exp Region 11'!BE53)</f>
        <v>11445.766326448751</v>
      </c>
      <c r="BF53" s="540">
        <f>SUM('MMA Rev-Exp Region 1:MMA Rev-Exp Region 11'!BF53)</f>
        <v>227.61862496413642</v>
      </c>
      <c r="BG53" s="540">
        <f>SUM('MMA Rev-Exp Region 1:MMA Rev-Exp Region 11'!BG53)</f>
        <v>10797.362665258934</v>
      </c>
      <c r="BH53" s="540">
        <f>SUM('MMA Rev-Exp Region 1:MMA Rev-Exp Region 11'!BH53)</f>
        <v>0.19163764252800045</v>
      </c>
      <c r="BI53" s="540">
        <f>SUM('MMA Rev-Exp Region 1:MMA Rev-Exp Region 11'!BI53)</f>
        <v>913.54182898889337</v>
      </c>
      <c r="BJ53" s="540">
        <f>SUM('MMA Rev-Exp Region 1:MMA Rev-Exp Region 11'!BJ53)</f>
        <v>72019.67943180156</v>
      </c>
      <c r="BK53" s="540">
        <f>SUM('MMA Rev-Exp Region 1:MMA Rev-Exp Region 11'!BK53)</f>
        <v>0</v>
      </c>
      <c r="BL53" s="545">
        <f>SUM('MMA Rev-Exp Region 1:MMA Rev-Exp Region 11'!BL53)</f>
        <v>0</v>
      </c>
    </row>
    <row r="54" spans="1:64" ht="16.5" customHeight="1" x14ac:dyDescent="0.25">
      <c r="A54" s="1683"/>
      <c r="B54" s="225" t="s">
        <v>91</v>
      </c>
      <c r="C54" s="230" t="s">
        <v>925</v>
      </c>
      <c r="D54" s="289">
        <f>SUM(E54:O54)</f>
        <v>-671.25592223845183</v>
      </c>
      <c r="E54" s="540">
        <f>SUM('MMA Rev-Exp Region 1:MMA Rev-Exp Region 11'!E54)</f>
        <v>-171.96212371878653</v>
      </c>
      <c r="F54" s="540">
        <f>SUM('MMA Rev-Exp Region 1:MMA Rev-Exp Region 11'!F54)</f>
        <v>-19.747423936583843</v>
      </c>
      <c r="G54" s="540">
        <f>SUM('MMA Rev-Exp Region 1:MMA Rev-Exp Region 11'!G54)</f>
        <v>-195.67405280584177</v>
      </c>
      <c r="H54" s="540">
        <f>SUM('MMA Rev-Exp Region 1:MMA Rev-Exp Region 11'!H54)</f>
        <v>-26.985363878146266</v>
      </c>
      <c r="I54" s="540">
        <f>SUM('MMA Rev-Exp Region 1:MMA Rev-Exp Region 11'!I54)</f>
        <v>-0.70073007936699194</v>
      </c>
      <c r="J54" s="540">
        <f>SUM('MMA Rev-Exp Region 1:MMA Rev-Exp Region 11'!J54)</f>
        <v>-28.69242630820742</v>
      </c>
      <c r="K54" s="540">
        <f>SUM('MMA Rev-Exp Region 1:MMA Rev-Exp Region 11'!K54)</f>
        <v>-6.3448138227818708E-4</v>
      </c>
      <c r="L54" s="540">
        <f>SUM('MMA Rev-Exp Region 1:MMA Rev-Exp Region 11'!L54)</f>
        <v>-2.3865868223384821</v>
      </c>
      <c r="M54" s="540">
        <f>SUM('MMA Rev-Exp Region 1:MMA Rev-Exp Region 11'!M54)</f>
        <v>-225.10658020779829</v>
      </c>
      <c r="N54" s="540">
        <f>SUM('MMA Rev-Exp Region 1:MMA Rev-Exp Region 11'!N54)</f>
        <v>0</v>
      </c>
      <c r="O54" s="542">
        <f>SUM('MMA Rev-Exp Region 1:MMA Rev-Exp Region 11'!O54)</f>
        <v>0</v>
      </c>
      <c r="P54" s="289">
        <f>SUM(Q54:AA54)</f>
        <v>-977.10914409387351</v>
      </c>
      <c r="Q54" s="540">
        <f>SUM('MMA Rev-Exp Region 1:MMA Rev-Exp Region 11'!Q54)</f>
        <v>-250.31550256288108</v>
      </c>
      <c r="R54" s="540">
        <f>SUM('MMA Rev-Exp Region 1:MMA Rev-Exp Region 11'!R54)</f>
        <v>-28.74520411885463</v>
      </c>
      <c r="S54" s="540">
        <f>SUM('MMA Rev-Exp Region 1:MMA Rev-Exp Region 11'!S54)</f>
        <v>-284.83161179556322</v>
      </c>
      <c r="T54" s="540">
        <f>SUM('MMA Rev-Exp Region 1:MMA Rev-Exp Region 11'!T54)</f>
        <v>-39.281062450977664</v>
      </c>
      <c r="U54" s="540">
        <f>SUM('MMA Rev-Exp Region 1:MMA Rev-Exp Region 11'!U54)</f>
        <v>-1.0200130016102704</v>
      </c>
      <c r="V54" s="540">
        <f>SUM('MMA Rev-Exp Region 1:MMA Rev-Exp Region 11'!V54)</f>
        <v>-41.765936333936622</v>
      </c>
      <c r="W54" s="540">
        <f>SUM('MMA Rev-Exp Region 1:MMA Rev-Exp Region 11'!W54)</f>
        <v>-9.2357853367453532E-4</v>
      </c>
      <c r="X54" s="540">
        <f>SUM('MMA Rev-Exp Region 1:MMA Rev-Exp Region 11'!X54)</f>
        <v>-3.4740189695525476</v>
      </c>
      <c r="Y54" s="540">
        <f>SUM('MMA Rev-Exp Region 1:MMA Rev-Exp Region 11'!Y54)</f>
        <v>-327.67487128196387</v>
      </c>
      <c r="Z54" s="540">
        <f>SUM('MMA Rev-Exp Region 1:MMA Rev-Exp Region 11'!Z54)</f>
        <v>0</v>
      </c>
      <c r="AA54" s="542">
        <f>SUM('MMA Rev-Exp Region 1:MMA Rev-Exp Region 11'!AA54)</f>
        <v>0</v>
      </c>
      <c r="AB54" s="289">
        <f>SUM(AC54:AM54)</f>
        <v>221.5285176850056</v>
      </c>
      <c r="AC54" s="540">
        <f>SUM('MMA Rev-Exp Region 1:MMA Rev-Exp Region 11'!AC54)</f>
        <v>56.751103570682417</v>
      </c>
      <c r="AD54" s="540">
        <f>SUM('MMA Rev-Exp Region 1:MMA Rev-Exp Region 11'!AD54)</f>
        <v>6.5170636233356172</v>
      </c>
      <c r="AE54" s="540">
        <f>SUM('MMA Rev-Exp Region 1:MMA Rev-Exp Region 11'!AE54)</f>
        <v>64.576536953214756</v>
      </c>
      <c r="AF54" s="540">
        <f>SUM('MMA Rev-Exp Region 1:MMA Rev-Exp Region 11'!AF54)</f>
        <v>8.9057354446589869</v>
      </c>
      <c r="AG54" s="540">
        <f>SUM('MMA Rev-Exp Region 1:MMA Rev-Exp Region 11'!AG54)</f>
        <v>0.2312556070444958</v>
      </c>
      <c r="AH54" s="540">
        <f>SUM('MMA Rev-Exp Region 1:MMA Rev-Exp Region 11'!AH54)</f>
        <v>9.4691018108969818</v>
      </c>
      <c r="AI54" s="540">
        <f>SUM('MMA Rev-Exp Region 1:MMA Rev-Exp Region 11'!AI54)</f>
        <v>2.0939214904221022E-4</v>
      </c>
      <c r="AJ54" s="540">
        <f>SUM('MMA Rev-Exp Region 1:MMA Rev-Exp Region 11'!AJ54)</f>
        <v>0.78762365226686437</v>
      </c>
      <c r="AK54" s="540">
        <f>SUM('MMA Rev-Exp Region 1:MMA Rev-Exp Region 11'!AK54)</f>
        <v>74.289887630756454</v>
      </c>
      <c r="AL54" s="540">
        <f>SUM('MMA Rev-Exp Region 1:MMA Rev-Exp Region 11'!AL54)</f>
        <v>0</v>
      </c>
      <c r="AM54" s="542">
        <f>SUM('MMA Rev-Exp Region 1:MMA Rev-Exp Region 11'!AM54)</f>
        <v>0</v>
      </c>
      <c r="AN54" s="289">
        <f>SUM(AO54:AY54)</f>
        <v>-390.6422821083753</v>
      </c>
      <c r="AO54" s="540">
        <f>SUM('MMA Rev-Exp Region 1:MMA Rev-Exp Region 11'!AO54)</f>
        <v>-100.07461270762028</v>
      </c>
      <c r="AP54" s="540">
        <f>SUM('MMA Rev-Exp Region 1:MMA Rev-Exp Region 11'!AP54)</f>
        <v>-11.492157457060532</v>
      </c>
      <c r="AQ54" s="540">
        <f>SUM('MMA Rev-Exp Region 1:MMA Rev-Exp Region 11'!AQ54)</f>
        <v>-113.87394286603451</v>
      </c>
      <c r="AR54" s="540">
        <f>SUM('MMA Rev-Exp Region 1:MMA Rev-Exp Region 11'!AR54)</f>
        <v>-15.704329421378645</v>
      </c>
      <c r="AS54" s="540">
        <f>SUM('MMA Rev-Exp Region 1:MMA Rev-Exp Region 11'!AS54)</f>
        <v>-0.40779498292257177</v>
      </c>
      <c r="AT54" s="540">
        <f>SUM('MMA Rev-Exp Region 1:MMA Rev-Exp Region 11'!AT54)</f>
        <v>-16.697766859005704</v>
      </c>
      <c r="AU54" s="540">
        <f>SUM('MMA Rev-Exp Region 1:MMA Rev-Exp Region 11'!AU54)</f>
        <v>-3.6924107023428434E-4</v>
      </c>
      <c r="AV54" s="540">
        <f>SUM('MMA Rev-Exp Region 1:MMA Rev-Exp Region 11'!AV54)</f>
        <v>-1.3888916162096763</v>
      </c>
      <c r="AW54" s="540">
        <f>SUM('MMA Rev-Exp Region 1:MMA Rev-Exp Region 11'!AW54)</f>
        <v>-131.00241695707317</v>
      </c>
      <c r="AX54" s="540">
        <f>SUM('MMA Rev-Exp Region 1:MMA Rev-Exp Region 11'!AX54)</f>
        <v>0</v>
      </c>
      <c r="AY54" s="542">
        <f>SUM('MMA Rev-Exp Region 1:MMA Rev-Exp Region 11'!AY54)</f>
        <v>0</v>
      </c>
      <c r="AZ54" s="545">
        <f>SUM('MMA Rev-Exp Region 1:MMA Rev-Exp Region 11'!AZ54)</f>
        <v>0</v>
      </c>
      <c r="BA54" s="296">
        <f>SUM(BB54:BL54)+AZ54</f>
        <v>-1817.4788307556953</v>
      </c>
      <c r="BB54" s="540">
        <f>SUM('MMA Rev-Exp Region 1:MMA Rev-Exp Region 11'!BB54)</f>
        <v>-465.60113541860557</v>
      </c>
      <c r="BC54" s="540">
        <f>SUM('MMA Rev-Exp Region 1:MMA Rev-Exp Region 11'!BC54)</f>
        <v>-53.467721889163386</v>
      </c>
      <c r="BD54" s="540">
        <f>SUM('MMA Rev-Exp Region 1:MMA Rev-Exp Region 11'!BD54)</f>
        <v>-529.80307051422483</v>
      </c>
      <c r="BE54" s="540">
        <f>SUM('MMA Rev-Exp Region 1:MMA Rev-Exp Region 11'!BE54)</f>
        <v>-73.065020305843589</v>
      </c>
      <c r="BF54" s="540">
        <f>SUM('MMA Rev-Exp Region 1:MMA Rev-Exp Region 11'!BF54)</f>
        <v>-1.8972824568553381</v>
      </c>
      <c r="BG54" s="540">
        <f>SUM('MMA Rev-Exp Region 1:MMA Rev-Exp Region 11'!BG54)</f>
        <v>-77.687027690252776</v>
      </c>
      <c r="BH54" s="540">
        <f>SUM('MMA Rev-Exp Region 1:MMA Rev-Exp Region 11'!BH54)</f>
        <v>-1.7179088371447966E-3</v>
      </c>
      <c r="BI54" s="540">
        <f>SUM('MMA Rev-Exp Region 1:MMA Rev-Exp Region 11'!BI54)</f>
        <v>-6.4618737558338415</v>
      </c>
      <c r="BJ54" s="540">
        <f>SUM('MMA Rev-Exp Region 1:MMA Rev-Exp Region 11'!BJ54)</f>
        <v>-609.49398081607887</v>
      </c>
      <c r="BK54" s="540">
        <f>SUM('MMA Rev-Exp Region 1:MMA Rev-Exp Region 11'!BK54)</f>
        <v>0</v>
      </c>
      <c r="BL54" s="545">
        <f>SUM('MMA Rev-Exp Region 1:MMA Rev-Exp Region 11'!BL54)</f>
        <v>0</v>
      </c>
    </row>
    <row r="55" spans="1:64" s="209" customFormat="1" ht="16.5" customHeight="1" x14ac:dyDescent="0.25">
      <c r="A55" s="1684"/>
      <c r="B55" s="227" t="s">
        <v>262</v>
      </c>
      <c r="C55" s="235" t="s">
        <v>38</v>
      </c>
      <c r="D55" s="277">
        <f t="shared" ref="D55:P55" si="39">SUM(D51:D54)</f>
        <v>8713039.2013691254</v>
      </c>
      <c r="E55" s="275">
        <f t="shared" si="39"/>
        <v>1843904.6507712353</v>
      </c>
      <c r="F55" s="275">
        <f t="shared" si="39"/>
        <v>126279.72494878092</v>
      </c>
      <c r="G55" s="275">
        <f t="shared" si="39"/>
        <v>4397505.0104931993</v>
      </c>
      <c r="H55" s="275">
        <f t="shared" si="39"/>
        <v>277322.19968496315</v>
      </c>
      <c r="I55" s="275">
        <f t="shared" si="39"/>
        <v>24416.876002799632</v>
      </c>
      <c r="J55" s="275">
        <f t="shared" si="39"/>
        <v>598538.13359428942</v>
      </c>
      <c r="K55" s="275">
        <f t="shared" si="39"/>
        <v>-6.3448138227818708E-4</v>
      </c>
      <c r="L55" s="275">
        <f t="shared" si="39"/>
        <v>33699.999586906088</v>
      </c>
      <c r="M55" s="275">
        <f t="shared" si="39"/>
        <v>1411372.6069214363</v>
      </c>
      <c r="N55" s="275">
        <f t="shared" si="39"/>
        <v>0</v>
      </c>
      <c r="O55" s="283">
        <f t="shared" si="39"/>
        <v>0</v>
      </c>
      <c r="P55" s="277">
        <f t="shared" si="39"/>
        <v>8166748.7777404943</v>
      </c>
      <c r="Q55" s="275">
        <f t="shared" ref="Q55:AA55" si="40">SUM(Q51:Q54)</f>
        <v>1730091.839691736</v>
      </c>
      <c r="R55" s="275">
        <f t="shared" si="40"/>
        <v>124385.28237794568</v>
      </c>
      <c r="S55" s="275">
        <f t="shared" si="40"/>
        <v>4095318.5704934332</v>
      </c>
      <c r="T55" s="275">
        <f t="shared" si="40"/>
        <v>265301.40014445299</v>
      </c>
      <c r="U55" s="275">
        <f t="shared" si="40"/>
        <v>22970.486840676713</v>
      </c>
      <c r="V55" s="275">
        <f t="shared" si="40"/>
        <v>557107.28282470955</v>
      </c>
      <c r="W55" s="275">
        <f t="shared" si="40"/>
        <v>8.339788931683767E-2</v>
      </c>
      <c r="X55" s="275">
        <f t="shared" si="40"/>
        <v>31037.17125811573</v>
      </c>
      <c r="Y55" s="275">
        <f t="shared" si="40"/>
        <v>1340536.6607115353</v>
      </c>
      <c r="Z55" s="275">
        <f t="shared" si="40"/>
        <v>0</v>
      </c>
      <c r="AA55" s="283">
        <f t="shared" si="40"/>
        <v>0</v>
      </c>
      <c r="AB55" s="277">
        <f>SUM(AB51:AB54)</f>
        <v>9443793.1011119187</v>
      </c>
      <c r="AC55" s="275">
        <f t="shared" ref="AC55:AM55" si="41">SUM(AC51:AC54)</f>
        <v>1987030.175830059</v>
      </c>
      <c r="AD55" s="275">
        <f t="shared" si="41"/>
        <v>134124.72466165308</v>
      </c>
      <c r="AE55" s="275">
        <f t="shared" si="41"/>
        <v>4767308.1833742261</v>
      </c>
      <c r="AF55" s="275">
        <f t="shared" si="41"/>
        <v>298413.1561984875</v>
      </c>
      <c r="AG55" s="275">
        <f t="shared" si="41"/>
        <v>26589.37202926496</v>
      </c>
      <c r="AH55" s="275">
        <f t="shared" si="41"/>
        <v>665369.45199965243</v>
      </c>
      <c r="AI55" s="275">
        <f t="shared" si="41"/>
        <v>3.0593489889796502E-2</v>
      </c>
      <c r="AJ55" s="275">
        <f t="shared" si="41"/>
        <v>34136.806238295016</v>
      </c>
      <c r="AK55" s="275">
        <f t="shared" si="41"/>
        <v>1530821.2001867886</v>
      </c>
      <c r="AL55" s="275">
        <f t="shared" si="41"/>
        <v>0</v>
      </c>
      <c r="AM55" s="283">
        <f t="shared" si="41"/>
        <v>0</v>
      </c>
      <c r="AN55" s="277">
        <f>SUM(AN51:AN54)</f>
        <v>10016834.193913745</v>
      </c>
      <c r="AO55" s="275">
        <f t="shared" ref="AO55:AY55" si="42">SUM(AO51:AO54)</f>
        <v>2124801.1097213943</v>
      </c>
      <c r="AP55" s="275">
        <f t="shared" si="42"/>
        <v>135228.7742912712</v>
      </c>
      <c r="AQ55" s="275">
        <f t="shared" si="42"/>
        <v>5052007.5686098104</v>
      </c>
      <c r="AR55" s="275">
        <f t="shared" si="42"/>
        <v>324086.47251387133</v>
      </c>
      <c r="AS55" s="275">
        <f t="shared" si="42"/>
        <v>28238.593077280868</v>
      </c>
      <c r="AT55" s="275">
        <f t="shared" si="42"/>
        <v>686161.55192937865</v>
      </c>
      <c r="AU55" s="275">
        <f t="shared" si="42"/>
        <v>7.6562835866499687E-2</v>
      </c>
      <c r="AV55" s="275">
        <f t="shared" si="42"/>
        <v>36460.582878978938</v>
      </c>
      <c r="AW55" s="275">
        <f t="shared" si="42"/>
        <v>1629849.4643289233</v>
      </c>
      <c r="AX55" s="275">
        <f t="shared" si="42"/>
        <v>0</v>
      </c>
      <c r="AY55" s="283">
        <f t="shared" si="42"/>
        <v>0</v>
      </c>
      <c r="AZ55" s="299">
        <f>SUM(AZ51:AZ54)</f>
        <v>-51865.096636672693</v>
      </c>
      <c r="BA55" s="297">
        <f>SUM(BA51:BA54)</f>
        <v>36288550.177498616</v>
      </c>
      <c r="BB55" s="275">
        <f>SUM('MMA Rev-Exp Region 1:MMA Rev-Exp Region 11'!BB55)</f>
        <v>7685827.7760144249</v>
      </c>
      <c r="BC55" s="275">
        <f>SUM('MMA Rev-Exp Region 1:MMA Rev-Exp Region 11'!BC55)</f>
        <v>520018.50627965084</v>
      </c>
      <c r="BD55" s="275">
        <f>SUM('MMA Rev-Exp Region 1:MMA Rev-Exp Region 11'!BD55)</f>
        <v>18312139.332970671</v>
      </c>
      <c r="BE55" s="275">
        <f>SUM('MMA Rev-Exp Region 1:MMA Rev-Exp Region 11'!BE55)</f>
        <v>1165123.2285417747</v>
      </c>
      <c r="BF55" s="275">
        <f>SUM('MMA Rev-Exp Region 1:MMA Rev-Exp Region 11'!BF55)</f>
        <v>102215.32795002218</v>
      </c>
      <c r="BG55" s="275">
        <f>SUM('MMA Rev-Exp Region 1:MMA Rev-Exp Region 11'!BG55)</f>
        <v>2507176.4203480296</v>
      </c>
      <c r="BH55" s="275">
        <f>SUM('MMA Rev-Exp Region 1:MMA Rev-Exp Region 11'!BH55)</f>
        <v>0.18991973369085566</v>
      </c>
      <c r="BI55" s="275">
        <f>SUM('MMA Rev-Exp Region 1:MMA Rev-Exp Region 11'!BI55)</f>
        <v>135334.55996229578</v>
      </c>
      <c r="BJ55" s="275">
        <f>SUM('MMA Rev-Exp Region 1:MMA Rev-Exp Region 11'!BJ55)</f>
        <v>5912579.9321486838</v>
      </c>
      <c r="BK55" s="275">
        <f>SUM('MMA Rev-Exp Region 1:MMA Rev-Exp Region 11'!BK55)</f>
        <v>0</v>
      </c>
      <c r="BL55" s="299">
        <f>SUM('MMA Rev-Exp Region 1:MMA Rev-Exp Region 11'!BL55)</f>
        <v>0</v>
      </c>
    </row>
    <row r="56" spans="1:64" ht="14.85" customHeight="1" x14ac:dyDescent="0.25">
      <c r="A56" s="1673" t="s">
        <v>29</v>
      </c>
      <c r="B56" s="219">
        <v>8.1</v>
      </c>
      <c r="C56" s="232" t="s">
        <v>22</v>
      </c>
      <c r="D56" s="276">
        <f t="shared" ref="D56:D62" si="43">SUM(E56:O56)</f>
        <v>102669966.72170046</v>
      </c>
      <c r="E56" s="539">
        <f>SUM('MMA Rev-Exp Region 1:MMA Rev-Exp Region 11'!E56)</f>
        <v>35567489.42998071</v>
      </c>
      <c r="F56" s="539">
        <f>SUM('MMA Rev-Exp Region 1:MMA Rev-Exp Region 11'!F56)</f>
        <v>5133774.5909477221</v>
      </c>
      <c r="G56" s="539">
        <f>SUM('MMA Rev-Exp Region 1:MMA Rev-Exp Region 11'!G56)</f>
        <v>36797657.803093687</v>
      </c>
      <c r="H56" s="539">
        <f>SUM('MMA Rev-Exp Region 1:MMA Rev-Exp Region 11'!H56)</f>
        <v>7226647.2338448102</v>
      </c>
      <c r="I56" s="539">
        <f>SUM('MMA Rev-Exp Region 1:MMA Rev-Exp Region 11'!I56)</f>
        <v>10029.700549139974</v>
      </c>
      <c r="J56" s="539">
        <f>SUM('MMA Rev-Exp Region 1:MMA Rev-Exp Region 11'!J56)</f>
        <v>5629541.5897451686</v>
      </c>
      <c r="K56" s="539">
        <f>SUM('MMA Rev-Exp Region 1:MMA Rev-Exp Region 11'!K56)</f>
        <v>0</v>
      </c>
      <c r="L56" s="539">
        <f>SUM('MMA Rev-Exp Region 1:MMA Rev-Exp Region 11'!L56)</f>
        <v>1491786.3589915703</v>
      </c>
      <c r="M56" s="539">
        <f>SUM('MMA Rev-Exp Region 1:MMA Rev-Exp Region 11'!M56)</f>
        <v>10813040.014547668</v>
      </c>
      <c r="N56" s="539">
        <f>SUM('MMA Rev-Exp Region 1:MMA Rev-Exp Region 11'!N56)</f>
        <v>0</v>
      </c>
      <c r="O56" s="541">
        <f>SUM('MMA Rev-Exp Region 1:MMA Rev-Exp Region 11'!O56)</f>
        <v>0</v>
      </c>
      <c r="P56" s="276">
        <f t="shared" ref="P56:P62" si="44">SUM(Q56:AA56)</f>
        <v>103902560.33819102</v>
      </c>
      <c r="Q56" s="539">
        <f>SUM('MMA Rev-Exp Region 1:MMA Rev-Exp Region 11'!Q56)</f>
        <v>36716172.620334119</v>
      </c>
      <c r="R56" s="539">
        <f>SUM('MMA Rev-Exp Region 1:MMA Rev-Exp Region 11'!R56)</f>
        <v>5213787.0846360289</v>
      </c>
      <c r="S56" s="539">
        <f>SUM('MMA Rev-Exp Region 1:MMA Rev-Exp Region 11'!S56)</f>
        <v>36980753.101572879</v>
      </c>
      <c r="T56" s="539">
        <f>SUM('MMA Rev-Exp Region 1:MMA Rev-Exp Region 11'!T56)</f>
        <v>7294269.5031354502</v>
      </c>
      <c r="U56" s="539">
        <f>SUM('MMA Rev-Exp Region 1:MMA Rev-Exp Region 11'!U56)</f>
        <v>15825.332528825347</v>
      </c>
      <c r="V56" s="539">
        <f>SUM('MMA Rev-Exp Region 1:MMA Rev-Exp Region 11'!V56)</f>
        <v>5100689.0738600139</v>
      </c>
      <c r="W56" s="539">
        <f>SUM('MMA Rev-Exp Region 1:MMA Rev-Exp Region 11'!W56)</f>
        <v>0</v>
      </c>
      <c r="X56" s="539">
        <f>SUM('MMA Rev-Exp Region 1:MMA Rev-Exp Region 11'!X56)</f>
        <v>1595744.0052918324</v>
      </c>
      <c r="Y56" s="539">
        <f>SUM('MMA Rev-Exp Region 1:MMA Rev-Exp Region 11'!Y56)</f>
        <v>10985319.616831873</v>
      </c>
      <c r="Z56" s="539">
        <f>SUM('MMA Rev-Exp Region 1:MMA Rev-Exp Region 11'!Z56)</f>
        <v>0</v>
      </c>
      <c r="AA56" s="541">
        <f>SUM('MMA Rev-Exp Region 1:MMA Rev-Exp Region 11'!AA56)</f>
        <v>0</v>
      </c>
      <c r="AB56" s="276">
        <f t="shared" ref="AB56:AB62" si="45">SUM(AC56:AM56)</f>
        <v>104009956.17638454</v>
      </c>
      <c r="AC56" s="539">
        <f>SUM('MMA Rev-Exp Region 1:MMA Rev-Exp Region 11'!AC56)</f>
        <v>33329612.13165332</v>
      </c>
      <c r="AD56" s="539">
        <f>SUM('MMA Rev-Exp Region 1:MMA Rev-Exp Region 11'!AD56)</f>
        <v>4721660.5914122807</v>
      </c>
      <c r="AE56" s="539">
        <f>SUM('MMA Rev-Exp Region 1:MMA Rev-Exp Region 11'!AE56)</f>
        <v>40449201.75427559</v>
      </c>
      <c r="AF56" s="539">
        <f>SUM('MMA Rev-Exp Region 1:MMA Rev-Exp Region 11'!AF56)</f>
        <v>7054295.3008361086</v>
      </c>
      <c r="AG56" s="539">
        <f>SUM('MMA Rev-Exp Region 1:MMA Rev-Exp Region 11'!AG56)</f>
        <v>44645.393095337356</v>
      </c>
      <c r="AH56" s="539">
        <f>SUM('MMA Rev-Exp Region 1:MMA Rev-Exp Region 11'!AH56)</f>
        <v>5335578.7888270887</v>
      </c>
      <c r="AI56" s="539">
        <f>SUM('MMA Rev-Exp Region 1:MMA Rev-Exp Region 11'!AI56)</f>
        <v>0</v>
      </c>
      <c r="AJ56" s="539">
        <f>SUM('MMA Rev-Exp Region 1:MMA Rev-Exp Region 11'!AJ56)</f>
        <v>1531370.2785362015</v>
      </c>
      <c r="AK56" s="539">
        <f>SUM('MMA Rev-Exp Region 1:MMA Rev-Exp Region 11'!AK56)</f>
        <v>11543591.937748613</v>
      </c>
      <c r="AL56" s="539">
        <f>SUM('MMA Rev-Exp Region 1:MMA Rev-Exp Region 11'!AL56)</f>
        <v>0</v>
      </c>
      <c r="AM56" s="541">
        <f>SUM('MMA Rev-Exp Region 1:MMA Rev-Exp Region 11'!AM56)</f>
        <v>0</v>
      </c>
      <c r="AN56" s="276">
        <f t="shared" ref="AN56:AN62" si="46">SUM(AO56:AY56)</f>
        <v>102765793.36372375</v>
      </c>
      <c r="AO56" s="539">
        <f>SUM('MMA Rev-Exp Region 1:MMA Rev-Exp Region 11'!AO56)</f>
        <v>33426498.86232191</v>
      </c>
      <c r="AP56" s="539">
        <f>SUM('MMA Rev-Exp Region 1:MMA Rev-Exp Region 11'!AP56)</f>
        <v>4882680.2491721865</v>
      </c>
      <c r="AQ56" s="539">
        <f>SUM('MMA Rev-Exp Region 1:MMA Rev-Exp Region 11'!AQ56)</f>
        <v>38032666.595377311</v>
      </c>
      <c r="AR56" s="539">
        <f>SUM('MMA Rev-Exp Region 1:MMA Rev-Exp Region 11'!AR56)</f>
        <v>7458501.2339106929</v>
      </c>
      <c r="AS56" s="539">
        <f>SUM('MMA Rev-Exp Region 1:MMA Rev-Exp Region 11'!AS56)</f>
        <v>112323.26509502214</v>
      </c>
      <c r="AT56" s="539">
        <f>SUM('MMA Rev-Exp Region 1:MMA Rev-Exp Region 11'!AT56)</f>
        <v>5281456.7519853562</v>
      </c>
      <c r="AU56" s="539">
        <f>SUM('MMA Rev-Exp Region 1:MMA Rev-Exp Region 11'!AU56)</f>
        <v>0</v>
      </c>
      <c r="AV56" s="539">
        <f>SUM('MMA Rev-Exp Region 1:MMA Rev-Exp Region 11'!AV56)</f>
        <v>1515010.4382234439</v>
      </c>
      <c r="AW56" s="539">
        <f>SUM('MMA Rev-Exp Region 1:MMA Rev-Exp Region 11'!AW56)</f>
        <v>12056655.967637844</v>
      </c>
      <c r="AX56" s="539">
        <f>SUM('MMA Rev-Exp Region 1:MMA Rev-Exp Region 11'!AX56)</f>
        <v>0</v>
      </c>
      <c r="AY56" s="541">
        <f>SUM('MMA Rev-Exp Region 1:MMA Rev-Exp Region 11'!AY56)</f>
        <v>0</v>
      </c>
      <c r="AZ56" s="544">
        <f>SUM('MMA Rev-Exp Region 1:MMA Rev-Exp Region 11'!AZ56)</f>
        <v>-111653.51000000004</v>
      </c>
      <c r="BA56" s="294">
        <f>SUM(BB56:BL56)+AZ56</f>
        <v>413236623.08999985</v>
      </c>
      <c r="BB56" s="539">
        <f>SUM('MMA Rev-Exp Region 1:MMA Rev-Exp Region 11'!BB56)</f>
        <v>139039773.04429007</v>
      </c>
      <c r="BC56" s="539">
        <f>SUM('MMA Rev-Exp Region 1:MMA Rev-Exp Region 11'!BC56)</f>
        <v>19951902.516168218</v>
      </c>
      <c r="BD56" s="539">
        <f>SUM('MMA Rev-Exp Region 1:MMA Rev-Exp Region 11'!BD56)</f>
        <v>152260279.25431946</v>
      </c>
      <c r="BE56" s="539">
        <f>SUM('MMA Rev-Exp Region 1:MMA Rev-Exp Region 11'!BE56)</f>
        <v>29033713.271727059</v>
      </c>
      <c r="BF56" s="539">
        <f>SUM('MMA Rev-Exp Region 1:MMA Rev-Exp Region 11'!BF56)</f>
        <v>182823.69126832482</v>
      </c>
      <c r="BG56" s="539">
        <f>SUM('MMA Rev-Exp Region 1:MMA Rev-Exp Region 11'!BG56)</f>
        <v>21347266.204417627</v>
      </c>
      <c r="BH56" s="539">
        <f>SUM('MMA Rev-Exp Region 1:MMA Rev-Exp Region 11'!BH56)</f>
        <v>0</v>
      </c>
      <c r="BI56" s="539">
        <f>SUM('MMA Rev-Exp Region 1:MMA Rev-Exp Region 11'!BI56)</f>
        <v>6133911.0810430488</v>
      </c>
      <c r="BJ56" s="539">
        <f>SUM('MMA Rev-Exp Region 1:MMA Rev-Exp Region 11'!BJ56)</f>
        <v>45398607.536766</v>
      </c>
      <c r="BK56" s="539">
        <f>SUM('MMA Rev-Exp Region 1:MMA Rev-Exp Region 11'!BK56)</f>
        <v>0</v>
      </c>
      <c r="BL56" s="544">
        <f>SUM('MMA Rev-Exp Region 1:MMA Rev-Exp Region 11'!BL56)</f>
        <v>0</v>
      </c>
    </row>
    <row r="57" spans="1:64" ht="14.85" customHeight="1" x14ac:dyDescent="0.25">
      <c r="A57" s="1674"/>
      <c r="B57" s="221" t="s">
        <v>113</v>
      </c>
      <c r="C57" s="229" t="s">
        <v>444</v>
      </c>
      <c r="D57" s="289">
        <f t="shared" si="43"/>
        <v>12386.88</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12386.88</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12386.88</v>
      </c>
      <c r="Q57" s="540">
        <f>SUM('MMA Rev-Exp Region 1:MMA Rev-Exp Region 11'!Q57)</f>
        <v>0</v>
      </c>
      <c r="R57" s="540">
        <f>SUM('MMA Rev-Exp Region 1:MMA Rev-Exp Region 11'!R57)</f>
        <v>12386.88</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24773.759999999998</v>
      </c>
      <c r="BB57" s="540">
        <f>SUM('MMA Rev-Exp Region 1:MMA Rev-Exp Region 11'!BB57)</f>
        <v>0</v>
      </c>
      <c r="BC57" s="540">
        <f>SUM('MMA Rev-Exp Region 1:MMA Rev-Exp Region 11'!BC57)</f>
        <v>12386.88</v>
      </c>
      <c r="BD57" s="540">
        <f>SUM('MMA Rev-Exp Region 1:MMA Rev-Exp Region 11'!BD57)</f>
        <v>0</v>
      </c>
      <c r="BE57" s="540">
        <f>SUM('MMA Rev-Exp Region 1:MMA Rev-Exp Region 11'!BE57)</f>
        <v>0</v>
      </c>
      <c r="BF57" s="540">
        <f>SUM('MMA Rev-Exp Region 1:MMA Rev-Exp Region 11'!BF57)</f>
        <v>0</v>
      </c>
      <c r="BG57" s="540">
        <f>SUM('MMA Rev-Exp Region 1:MMA Rev-Exp Region 11'!BG57)</f>
        <v>12386.88</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674"/>
      <c r="B58" s="221" t="s">
        <v>115</v>
      </c>
      <c r="C58" s="229" t="s">
        <v>158</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674"/>
      <c r="B59" s="221" t="s">
        <v>116</v>
      </c>
      <c r="C59" s="229" t="s">
        <v>114</v>
      </c>
      <c r="D59" s="289">
        <f t="shared" si="43"/>
        <v>-297505.44000000012</v>
      </c>
      <c r="E59" s="540">
        <f>SUM('MMA Rev-Exp Region 1:MMA Rev-Exp Region 11'!E59)</f>
        <v>-103063.45594953073</v>
      </c>
      <c r="F59" s="540">
        <f>SUM('MMA Rev-Exp Region 1:MMA Rev-Exp Region 11'!F59)</f>
        <v>-14876.072500156994</v>
      </c>
      <c r="G59" s="540">
        <f>SUM('MMA Rev-Exp Region 1:MMA Rev-Exp Region 11'!G59)</f>
        <v>-106628.09899757123</v>
      </c>
      <c r="H59" s="540">
        <f>SUM('MMA Rev-Exp Region 1:MMA Rev-Exp Region 11'!H59)</f>
        <v>-20940.562597604927</v>
      </c>
      <c r="I59" s="540">
        <f>SUM('MMA Rev-Exp Region 1:MMA Rev-Exp Region 11'!I59)</f>
        <v>-29.062934081086549</v>
      </c>
      <c r="J59" s="540">
        <f>SUM('MMA Rev-Exp Region 1:MMA Rev-Exp Region 11'!J59)</f>
        <v>-16312.65014622279</v>
      </c>
      <c r="K59" s="540">
        <f>SUM('MMA Rev-Exp Region 1:MMA Rev-Exp Region 11'!K59)</f>
        <v>0</v>
      </c>
      <c r="L59" s="540">
        <f>SUM('MMA Rev-Exp Region 1:MMA Rev-Exp Region 11'!L59)</f>
        <v>-4322.7301156218246</v>
      </c>
      <c r="M59" s="540">
        <f>SUM('MMA Rev-Exp Region 1:MMA Rev-Exp Region 11'!M59)</f>
        <v>-31332.806759210471</v>
      </c>
      <c r="N59" s="540">
        <f>SUM('MMA Rev-Exp Region 1:MMA Rev-Exp Region 11'!N59)</f>
        <v>0</v>
      </c>
      <c r="O59" s="542">
        <f>SUM('MMA Rev-Exp Region 1:MMA Rev-Exp Region 11'!O59)</f>
        <v>0</v>
      </c>
      <c r="P59" s="289">
        <f t="shared" si="44"/>
        <v>-373369.19</v>
      </c>
      <c r="Q59" s="540">
        <f>SUM('MMA Rev-Exp Region 1:MMA Rev-Exp Region 11'!Q59)</f>
        <v>-131937.91939807939</v>
      </c>
      <c r="R59" s="540">
        <f>SUM('MMA Rev-Exp Region 1:MMA Rev-Exp Region 11'!R59)</f>
        <v>-18735.510022917952</v>
      </c>
      <c r="S59" s="540">
        <f>SUM('MMA Rev-Exp Region 1:MMA Rev-Exp Region 11'!S59)</f>
        <v>-132888.67748958734</v>
      </c>
      <c r="T59" s="540">
        <f>SUM('MMA Rev-Exp Region 1:MMA Rev-Exp Region 11'!T59)</f>
        <v>-26211.630273237228</v>
      </c>
      <c r="U59" s="540">
        <f>SUM('MMA Rev-Exp Region 1:MMA Rev-Exp Region 11'!U59)</f>
        <v>-56.867622593091568</v>
      </c>
      <c r="V59" s="540">
        <f>SUM('MMA Rev-Exp Region 1:MMA Rev-Exp Region 11'!V59)</f>
        <v>-18329.097394233861</v>
      </c>
      <c r="W59" s="540">
        <f>SUM('MMA Rev-Exp Region 1:MMA Rev-Exp Region 11'!W59)</f>
        <v>0</v>
      </c>
      <c r="X59" s="540">
        <f>SUM('MMA Rev-Exp Region 1:MMA Rev-Exp Region 11'!X59)</f>
        <v>-5734.2345055203696</v>
      </c>
      <c r="Y59" s="540">
        <f>SUM('MMA Rev-Exp Region 1:MMA Rev-Exp Region 11'!Y59)</f>
        <v>-39475.253293830785</v>
      </c>
      <c r="Z59" s="540">
        <f>SUM('MMA Rev-Exp Region 1:MMA Rev-Exp Region 11'!Z59)</f>
        <v>0</v>
      </c>
      <c r="AA59" s="542">
        <f>SUM('MMA Rev-Exp Region 1:MMA Rev-Exp Region 11'!AA59)</f>
        <v>0</v>
      </c>
      <c r="AB59" s="289">
        <f t="shared" si="45"/>
        <v>-334463.5799999999</v>
      </c>
      <c r="AC59" s="540">
        <f>SUM('MMA Rev-Exp Region 1:MMA Rev-Exp Region 11'!AC59)</f>
        <v>-107177.63763557134</v>
      </c>
      <c r="AD59" s="540">
        <f>SUM('MMA Rev-Exp Region 1:MMA Rev-Exp Region 11'!AD59)</f>
        <v>-15183.387850587631</v>
      </c>
      <c r="AE59" s="540">
        <f>SUM('MMA Rev-Exp Region 1:MMA Rev-Exp Region 11'!AE59)</f>
        <v>-130072.01737432326</v>
      </c>
      <c r="AF59" s="540">
        <f>SUM('MMA Rev-Exp Region 1:MMA Rev-Exp Region 11'!AF59)</f>
        <v>-22684.413564155733</v>
      </c>
      <c r="AG59" s="540">
        <f>SUM('MMA Rev-Exp Region 1:MMA Rev-Exp Region 11'!AG59)</f>
        <v>-143.56566000134688</v>
      </c>
      <c r="AH59" s="540">
        <f>SUM('MMA Rev-Exp Region 1:MMA Rev-Exp Region 11'!AH59)</f>
        <v>-17157.557302080237</v>
      </c>
      <c r="AI59" s="540">
        <f>SUM('MMA Rev-Exp Region 1:MMA Rev-Exp Region 11'!AI59)</f>
        <v>0</v>
      </c>
      <c r="AJ59" s="540">
        <f>SUM('MMA Rev-Exp Region 1:MMA Rev-Exp Region 11'!AJ59)</f>
        <v>-4924.4092055593728</v>
      </c>
      <c r="AK59" s="540">
        <f>SUM('MMA Rev-Exp Region 1:MMA Rev-Exp Region 11'!AK59)</f>
        <v>-37120.591407721004</v>
      </c>
      <c r="AL59" s="540">
        <f>SUM('MMA Rev-Exp Region 1:MMA Rev-Exp Region 11'!AL59)</f>
        <v>0</v>
      </c>
      <c r="AM59" s="542">
        <f>SUM('MMA Rev-Exp Region 1:MMA Rev-Exp Region 11'!AM59)</f>
        <v>0</v>
      </c>
      <c r="AN59" s="289">
        <f t="shared" si="46"/>
        <v>-230296.89999999985</v>
      </c>
      <c r="AO59" s="540">
        <f>SUM('MMA Rev-Exp Region 1:MMA Rev-Exp Region 11'!AO59)</f>
        <v>-74908.379664819979</v>
      </c>
      <c r="AP59" s="540">
        <f>SUM('MMA Rev-Exp Region 1:MMA Rev-Exp Region 11'!AP59)</f>
        <v>-10942.027383525432</v>
      </c>
      <c r="AQ59" s="540">
        <f>SUM('MMA Rev-Exp Region 1:MMA Rev-Exp Region 11'!AQ59)</f>
        <v>-85230.745844081554</v>
      </c>
      <c r="AR59" s="540">
        <f>SUM('MMA Rev-Exp Region 1:MMA Rev-Exp Region 11'!AR59)</f>
        <v>-16714.411056375327</v>
      </c>
      <c r="AS59" s="540">
        <f>SUM('MMA Rev-Exp Region 1:MMA Rev-Exp Region 11'!AS59)</f>
        <v>-251.71507855446646</v>
      </c>
      <c r="AT59" s="540">
        <f>SUM('MMA Rev-Exp Region 1:MMA Rev-Exp Region 11'!AT59)</f>
        <v>-11835.680703221718</v>
      </c>
      <c r="AU59" s="540">
        <f>SUM('MMA Rev-Exp Region 1:MMA Rev-Exp Region 11'!AU59)</f>
        <v>0</v>
      </c>
      <c r="AV59" s="540">
        <f>SUM('MMA Rev-Exp Region 1:MMA Rev-Exp Region 11'!AV59)</f>
        <v>-3395.1200683637467</v>
      </c>
      <c r="AW59" s="540">
        <f>SUM('MMA Rev-Exp Region 1:MMA Rev-Exp Region 11'!AW59)</f>
        <v>-27018.820201057628</v>
      </c>
      <c r="AX59" s="540">
        <f>SUM('MMA Rev-Exp Region 1:MMA Rev-Exp Region 11'!AX59)</f>
        <v>0</v>
      </c>
      <c r="AY59" s="542">
        <f>SUM('MMA Rev-Exp Region 1:MMA Rev-Exp Region 11'!AY59)</f>
        <v>0</v>
      </c>
      <c r="AZ59" s="545">
        <f>SUM('MMA Rev-Exp Region 1:MMA Rev-Exp Region 11'!AZ59)</f>
        <v>0</v>
      </c>
      <c r="BA59" s="296">
        <f t="shared" si="47"/>
        <v>-1235635.1099999996</v>
      </c>
      <c r="BB59" s="540">
        <f>SUM('MMA Rev-Exp Region 1:MMA Rev-Exp Region 11'!BB59)</f>
        <v>-417087.39264800149</v>
      </c>
      <c r="BC59" s="540">
        <f>SUM('MMA Rev-Exp Region 1:MMA Rev-Exp Region 11'!BC59)</f>
        <v>-59736.997757188001</v>
      </c>
      <c r="BD59" s="540">
        <f>SUM('MMA Rev-Exp Region 1:MMA Rev-Exp Region 11'!BD59)</f>
        <v>-454819.53970556339</v>
      </c>
      <c r="BE59" s="540">
        <f>SUM('MMA Rev-Exp Region 1:MMA Rev-Exp Region 11'!BE59)</f>
        <v>-86551.017491373219</v>
      </c>
      <c r="BF59" s="540">
        <f>SUM('MMA Rev-Exp Region 1:MMA Rev-Exp Region 11'!BF59)</f>
        <v>-481.21129522999149</v>
      </c>
      <c r="BG59" s="540">
        <f>SUM('MMA Rev-Exp Region 1:MMA Rev-Exp Region 11'!BG59)</f>
        <v>-63634.985545758602</v>
      </c>
      <c r="BH59" s="540">
        <f>SUM('MMA Rev-Exp Region 1:MMA Rev-Exp Region 11'!BH59)</f>
        <v>0</v>
      </c>
      <c r="BI59" s="540">
        <f>SUM('MMA Rev-Exp Region 1:MMA Rev-Exp Region 11'!BI59)</f>
        <v>-18376.493895065316</v>
      </c>
      <c r="BJ59" s="540">
        <f>SUM('MMA Rev-Exp Region 1:MMA Rev-Exp Region 11'!BJ59)</f>
        <v>-134947.47166181987</v>
      </c>
      <c r="BK59" s="540">
        <f>SUM('MMA Rev-Exp Region 1:MMA Rev-Exp Region 11'!BK59)</f>
        <v>0</v>
      </c>
      <c r="BL59" s="545">
        <f>SUM('MMA Rev-Exp Region 1:MMA Rev-Exp Region 11'!BL59)</f>
        <v>0</v>
      </c>
    </row>
    <row r="60" spans="1:64" x14ac:dyDescent="0.25">
      <c r="A60" s="1674"/>
      <c r="B60" s="221" t="s">
        <v>117</v>
      </c>
      <c r="C60" s="229" t="s">
        <v>159</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674"/>
      <c r="B61" s="221" t="s">
        <v>160</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674"/>
      <c r="B62" s="225" t="s">
        <v>443</v>
      </c>
      <c r="C62" s="230" t="s">
        <v>926</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675"/>
      <c r="B63" s="227" t="s">
        <v>458</v>
      </c>
      <c r="C63" s="235" t="s">
        <v>30</v>
      </c>
      <c r="D63" s="277">
        <f t="shared" ref="D63:P63" si="48">SUM(D56:D62)</f>
        <v>102384848.16170046</v>
      </c>
      <c r="E63" s="275">
        <f t="shared" si="48"/>
        <v>35464425.97403118</v>
      </c>
      <c r="F63" s="275">
        <f t="shared" si="48"/>
        <v>5118898.5184475649</v>
      </c>
      <c r="G63" s="275">
        <f t="shared" si="48"/>
        <v>36691029.704096116</v>
      </c>
      <c r="H63" s="275">
        <f t="shared" si="48"/>
        <v>7205706.6712472057</v>
      </c>
      <c r="I63" s="275">
        <f t="shared" si="48"/>
        <v>10000.637615058888</v>
      </c>
      <c r="J63" s="275">
        <f t="shared" si="48"/>
        <v>5625615.8195989458</v>
      </c>
      <c r="K63" s="275">
        <f t="shared" si="48"/>
        <v>0</v>
      </c>
      <c r="L63" s="275">
        <f t="shared" si="48"/>
        <v>1487463.6288759485</v>
      </c>
      <c r="M63" s="275">
        <f t="shared" si="48"/>
        <v>10781707.207788458</v>
      </c>
      <c r="N63" s="275">
        <f t="shared" si="48"/>
        <v>0</v>
      </c>
      <c r="O63" s="283">
        <f t="shared" si="48"/>
        <v>0</v>
      </c>
      <c r="P63" s="277">
        <f t="shared" si="48"/>
        <v>103541578.02819102</v>
      </c>
      <c r="Q63" s="275">
        <f t="shared" ref="Q63:AA63" si="49">SUM(Q56:Q62)</f>
        <v>36584234.700936042</v>
      </c>
      <c r="R63" s="275">
        <f t="shared" si="49"/>
        <v>5207438.454613111</v>
      </c>
      <c r="S63" s="275">
        <f t="shared" si="49"/>
        <v>36847864.424083292</v>
      </c>
      <c r="T63" s="275">
        <f t="shared" si="49"/>
        <v>7268057.8728622133</v>
      </c>
      <c r="U63" s="275">
        <f t="shared" si="49"/>
        <v>15768.464906232255</v>
      </c>
      <c r="V63" s="275">
        <f t="shared" si="49"/>
        <v>5082359.9764657803</v>
      </c>
      <c r="W63" s="275">
        <f t="shared" si="49"/>
        <v>0</v>
      </c>
      <c r="X63" s="275">
        <f t="shared" si="49"/>
        <v>1590009.7707863119</v>
      </c>
      <c r="Y63" s="275">
        <f t="shared" si="49"/>
        <v>10945844.363538042</v>
      </c>
      <c r="Z63" s="275">
        <f t="shared" si="49"/>
        <v>0</v>
      </c>
      <c r="AA63" s="283">
        <f t="shared" si="49"/>
        <v>0</v>
      </c>
      <c r="AB63" s="277">
        <f>SUM(AB56:AB62)</f>
        <v>103675492.59638454</v>
      </c>
      <c r="AC63" s="275">
        <f t="shared" ref="AC63:AM63" si="50">SUM(AC56:AC62)</f>
        <v>33222434.49401775</v>
      </c>
      <c r="AD63" s="275">
        <f t="shared" si="50"/>
        <v>4706477.2035616934</v>
      </c>
      <c r="AE63" s="275">
        <f t="shared" si="50"/>
        <v>40319129.736901268</v>
      </c>
      <c r="AF63" s="275">
        <f t="shared" si="50"/>
        <v>7031610.8872719528</v>
      </c>
      <c r="AG63" s="275">
        <f t="shared" si="50"/>
        <v>44501.82743533601</v>
      </c>
      <c r="AH63" s="275">
        <f t="shared" si="50"/>
        <v>5318421.2315250086</v>
      </c>
      <c r="AI63" s="275">
        <f t="shared" si="50"/>
        <v>0</v>
      </c>
      <c r="AJ63" s="275">
        <f t="shared" si="50"/>
        <v>1526445.869330642</v>
      </c>
      <c r="AK63" s="275">
        <f t="shared" si="50"/>
        <v>11506471.346340891</v>
      </c>
      <c r="AL63" s="275">
        <f t="shared" si="50"/>
        <v>0</v>
      </c>
      <c r="AM63" s="283">
        <f t="shared" si="50"/>
        <v>0</v>
      </c>
      <c r="AN63" s="277">
        <f>SUM(AN56:AN62)</f>
        <v>102535496.46372375</v>
      </c>
      <c r="AO63" s="275">
        <f t="shared" ref="AO63:AY63" si="51">SUM(AO56:AO62)</f>
        <v>33351590.48265709</v>
      </c>
      <c r="AP63" s="275">
        <f t="shared" si="51"/>
        <v>4871738.2217886606</v>
      </c>
      <c r="AQ63" s="275">
        <f t="shared" si="51"/>
        <v>37947435.84953323</v>
      </c>
      <c r="AR63" s="275">
        <f t="shared" si="51"/>
        <v>7441786.8228543177</v>
      </c>
      <c r="AS63" s="275">
        <f t="shared" si="51"/>
        <v>112071.55001646768</v>
      </c>
      <c r="AT63" s="275">
        <f t="shared" si="51"/>
        <v>5269621.0712821344</v>
      </c>
      <c r="AU63" s="275">
        <f t="shared" si="51"/>
        <v>0</v>
      </c>
      <c r="AV63" s="275">
        <f t="shared" si="51"/>
        <v>1511615.3181550801</v>
      </c>
      <c r="AW63" s="275">
        <f t="shared" si="51"/>
        <v>12029637.147436786</v>
      </c>
      <c r="AX63" s="275">
        <f t="shared" si="51"/>
        <v>0</v>
      </c>
      <c r="AY63" s="283">
        <f t="shared" si="51"/>
        <v>0</v>
      </c>
      <c r="AZ63" s="299">
        <f>SUM(AZ56:AZ62)</f>
        <v>-111653.51000000004</v>
      </c>
      <c r="BA63" s="297">
        <f>SUM(BA56:BA62)</f>
        <v>412025761.73999983</v>
      </c>
      <c r="BB63" s="275">
        <f>SUM('MMA Rev-Exp Region 1:MMA Rev-Exp Region 11'!BB63)</f>
        <v>138622685.65164205</v>
      </c>
      <c r="BC63" s="275">
        <f>SUM('MMA Rev-Exp Region 1:MMA Rev-Exp Region 11'!BC63)</f>
        <v>19904552.398411028</v>
      </c>
      <c r="BD63" s="275">
        <f>SUM('MMA Rev-Exp Region 1:MMA Rev-Exp Region 11'!BD63)</f>
        <v>151805459.71461388</v>
      </c>
      <c r="BE63" s="275">
        <f>SUM('MMA Rev-Exp Region 1:MMA Rev-Exp Region 11'!BE63)</f>
        <v>28947162.254235689</v>
      </c>
      <c r="BF63" s="275">
        <f>SUM('MMA Rev-Exp Region 1:MMA Rev-Exp Region 11'!BF63)</f>
        <v>182342.47997309483</v>
      </c>
      <c r="BG63" s="275">
        <f>SUM('MMA Rev-Exp Region 1:MMA Rev-Exp Region 11'!BG63)</f>
        <v>21296018.098871868</v>
      </c>
      <c r="BH63" s="275">
        <f>SUM('MMA Rev-Exp Region 1:MMA Rev-Exp Region 11'!BH63)</f>
        <v>0</v>
      </c>
      <c r="BI63" s="275">
        <f>SUM('MMA Rev-Exp Region 1:MMA Rev-Exp Region 11'!BI63)</f>
        <v>6115534.5871479819</v>
      </c>
      <c r="BJ63" s="275">
        <f>SUM('MMA Rev-Exp Region 1:MMA Rev-Exp Region 11'!BJ63)</f>
        <v>45263660.065104187</v>
      </c>
      <c r="BK63" s="275">
        <f>SUM('MMA Rev-Exp Region 1:MMA Rev-Exp Region 11'!BK63)</f>
        <v>0</v>
      </c>
      <c r="BL63" s="299">
        <f>SUM('MMA Rev-Exp Region 1:MMA Rev-Exp Region 11'!BL63)</f>
        <v>0</v>
      </c>
    </row>
    <row r="64" spans="1:64" ht="24.75" customHeight="1" x14ac:dyDescent="0.25">
      <c r="A64" s="1673" t="s">
        <v>3</v>
      </c>
      <c r="B64" s="219">
        <v>9.1</v>
      </c>
      <c r="C64" s="232" t="s">
        <v>186</v>
      </c>
      <c r="D64" s="276">
        <f>SUM(E64:M64)</f>
        <v>136816914.09</v>
      </c>
      <c r="E64" s="539">
        <f>SUM('MMA Rev-Exp Region 1:MMA Rev-Exp Region 11'!E64)</f>
        <v>14119305.409999996</v>
      </c>
      <c r="F64" s="539">
        <f>SUM('MMA Rev-Exp Region 1:MMA Rev-Exp Region 11'!F64)</f>
        <v>1710519.9</v>
      </c>
      <c r="G64" s="539">
        <f>SUM('MMA Rev-Exp Region 1:MMA Rev-Exp Region 11'!G64)</f>
        <v>32003443.82</v>
      </c>
      <c r="H64" s="539">
        <f>SUM('MMA Rev-Exp Region 1:MMA Rev-Exp Region 11'!H64)</f>
        <v>4654756.5500000007</v>
      </c>
      <c r="I64" s="539">
        <f>SUM('MMA Rev-Exp Region 1:MMA Rev-Exp Region 11'!I64)</f>
        <v>231420.1</v>
      </c>
      <c r="J64" s="539">
        <f>SUM('MMA Rev-Exp Region 1:MMA Rev-Exp Region 11'!J64)</f>
        <v>3902457.2699999996</v>
      </c>
      <c r="K64" s="539">
        <f>SUM('MMA Rev-Exp Region 1:MMA Rev-Exp Region 11'!K64)</f>
        <v>0</v>
      </c>
      <c r="L64" s="539">
        <f>SUM('MMA Rev-Exp Region 1:MMA Rev-Exp Region 11'!L64)</f>
        <v>195462.31</v>
      </c>
      <c r="M64" s="539">
        <f>SUM('MMA Rev-Exp Region 1:MMA Rev-Exp Region 11'!M64)</f>
        <v>79999548.730000004</v>
      </c>
      <c r="N64" s="1248">
        <f>SUM('MMA Rev-Exp Region 1:MMA Rev-Exp Region 11'!N64)</f>
        <v>0</v>
      </c>
      <c r="O64" s="1249">
        <f>SUM('MMA Rev-Exp Region 1:MMA Rev-Exp Region 11'!O64)</f>
        <v>0</v>
      </c>
      <c r="P64" s="276">
        <f>SUM(Q64:Y64)</f>
        <v>142508161.24000001</v>
      </c>
      <c r="Q64" s="539">
        <f>SUM('MMA Rev-Exp Region 1:MMA Rev-Exp Region 11'!Q64)</f>
        <v>14977123.809999999</v>
      </c>
      <c r="R64" s="539">
        <f>SUM('MMA Rev-Exp Region 1:MMA Rev-Exp Region 11'!R64)</f>
        <v>1708733.68</v>
      </c>
      <c r="S64" s="539">
        <f>SUM('MMA Rev-Exp Region 1:MMA Rev-Exp Region 11'!S64)</f>
        <v>32606971.579999991</v>
      </c>
      <c r="T64" s="539">
        <f>SUM('MMA Rev-Exp Region 1:MMA Rev-Exp Region 11'!T64)</f>
        <v>4716389.5600000005</v>
      </c>
      <c r="U64" s="539">
        <f>SUM('MMA Rev-Exp Region 1:MMA Rev-Exp Region 11'!U64)</f>
        <v>230401.31</v>
      </c>
      <c r="V64" s="539">
        <f>SUM('MMA Rev-Exp Region 1:MMA Rev-Exp Region 11'!V64)</f>
        <v>3535973.9200000004</v>
      </c>
      <c r="W64" s="539">
        <f>SUM('MMA Rev-Exp Region 1:MMA Rev-Exp Region 11'!W64)</f>
        <v>0</v>
      </c>
      <c r="X64" s="539">
        <f>SUM('MMA Rev-Exp Region 1:MMA Rev-Exp Region 11'!X64)</f>
        <v>210329.25999999998</v>
      </c>
      <c r="Y64" s="539">
        <f>SUM('MMA Rev-Exp Region 1:MMA Rev-Exp Region 11'!Y64)</f>
        <v>84522238.120000005</v>
      </c>
      <c r="Z64" s="682"/>
      <c r="AA64" s="807"/>
      <c r="AB64" s="276">
        <f>SUM(AC64:AK64)</f>
        <v>148358032.94</v>
      </c>
      <c r="AC64" s="539">
        <f>SUM('MMA Rev-Exp Region 1:MMA Rev-Exp Region 11'!AC64)</f>
        <v>15478665.09</v>
      </c>
      <c r="AD64" s="539">
        <f>SUM('MMA Rev-Exp Region 1:MMA Rev-Exp Region 11'!AD64)</f>
        <v>1758879.15</v>
      </c>
      <c r="AE64" s="539">
        <f>SUM('MMA Rev-Exp Region 1:MMA Rev-Exp Region 11'!AE64)</f>
        <v>32333811.349999998</v>
      </c>
      <c r="AF64" s="539">
        <f>SUM('MMA Rev-Exp Region 1:MMA Rev-Exp Region 11'!AF64)</f>
        <v>4812255.2699999996</v>
      </c>
      <c r="AG64" s="539">
        <f>SUM('MMA Rev-Exp Region 1:MMA Rev-Exp Region 11'!AG64)</f>
        <v>234205.81</v>
      </c>
      <c r="AH64" s="539">
        <f>SUM('MMA Rev-Exp Region 1:MMA Rev-Exp Region 11'!AH64)</f>
        <v>3296946.1199999992</v>
      </c>
      <c r="AI64" s="539">
        <f>SUM('MMA Rev-Exp Region 1:MMA Rev-Exp Region 11'!AI64)</f>
        <v>0</v>
      </c>
      <c r="AJ64" s="539">
        <f>SUM('MMA Rev-Exp Region 1:MMA Rev-Exp Region 11'!AJ64)</f>
        <v>222992.53</v>
      </c>
      <c r="AK64" s="539">
        <f>SUM('MMA Rev-Exp Region 1:MMA Rev-Exp Region 11'!AK64)</f>
        <v>90220277.61999999</v>
      </c>
      <c r="AL64" s="682"/>
      <c r="AM64" s="807"/>
      <c r="AN64" s="276">
        <f>SUM(AO64:AW64)</f>
        <v>155021807.35000002</v>
      </c>
      <c r="AO64" s="539">
        <f>SUM('MMA Rev-Exp Region 1:MMA Rev-Exp Region 11'!AO64)</f>
        <v>16527429.68</v>
      </c>
      <c r="AP64" s="539">
        <f>SUM('MMA Rev-Exp Region 1:MMA Rev-Exp Region 11'!AP64)</f>
        <v>1699667.56</v>
      </c>
      <c r="AQ64" s="539">
        <f>SUM('MMA Rev-Exp Region 1:MMA Rev-Exp Region 11'!AQ64)</f>
        <v>32796334.649999999</v>
      </c>
      <c r="AR64" s="539">
        <f>SUM('MMA Rev-Exp Region 1:MMA Rev-Exp Region 11'!AR64)</f>
        <v>5025330.620000001</v>
      </c>
      <c r="AS64" s="539">
        <f>SUM('MMA Rev-Exp Region 1:MMA Rev-Exp Region 11'!AS64)</f>
        <v>239312.24</v>
      </c>
      <c r="AT64" s="539">
        <f>SUM('MMA Rev-Exp Region 1:MMA Rev-Exp Region 11'!AT64)</f>
        <v>3196060.06</v>
      </c>
      <c r="AU64" s="539">
        <f>SUM('MMA Rev-Exp Region 1:MMA Rev-Exp Region 11'!AU64)</f>
        <v>0</v>
      </c>
      <c r="AV64" s="539">
        <f>SUM('MMA Rev-Exp Region 1:MMA Rev-Exp Region 11'!AV64)</f>
        <v>197982.75</v>
      </c>
      <c r="AW64" s="539">
        <f>SUM('MMA Rev-Exp Region 1:MMA Rev-Exp Region 11'!AW64)</f>
        <v>95339689.790000007</v>
      </c>
      <c r="AX64" s="682"/>
      <c r="AY64" s="807"/>
      <c r="AZ64" s="544">
        <f>SUM('MMA Rev-Exp Region 1:MMA Rev-Exp Region 11'!AZ64)</f>
        <v>278172.02245850873</v>
      </c>
      <c r="BA64" s="294">
        <f>SUM(BB64:BJ64)+AZ64</f>
        <v>582983087.64245844</v>
      </c>
      <c r="BB64" s="540">
        <f>SUM('MMA Rev-Exp Region 1:MMA Rev-Exp Region 11'!BB64)</f>
        <v>61102523.989999995</v>
      </c>
      <c r="BC64" s="540">
        <f>SUM('MMA Rev-Exp Region 1:MMA Rev-Exp Region 11'!BC64)</f>
        <v>6877800.29</v>
      </c>
      <c r="BD64" s="540">
        <f>SUM('MMA Rev-Exp Region 1:MMA Rev-Exp Region 11'!BD64)</f>
        <v>129740561.40000001</v>
      </c>
      <c r="BE64" s="540">
        <f>SUM('MMA Rev-Exp Region 1:MMA Rev-Exp Region 11'!BE64)</f>
        <v>19208732</v>
      </c>
      <c r="BF64" s="540">
        <f>SUM('MMA Rev-Exp Region 1:MMA Rev-Exp Region 11'!BF64)</f>
        <v>935339.46</v>
      </c>
      <c r="BG64" s="540">
        <f>SUM('MMA Rev-Exp Region 1:MMA Rev-Exp Region 11'!BG64)</f>
        <v>13931437.370000001</v>
      </c>
      <c r="BH64" s="540">
        <f>SUM('MMA Rev-Exp Region 1:MMA Rev-Exp Region 11'!BH64)</f>
        <v>0</v>
      </c>
      <c r="BI64" s="540">
        <f>SUM('MMA Rev-Exp Region 1:MMA Rev-Exp Region 11'!BI64)</f>
        <v>826766.85</v>
      </c>
      <c r="BJ64" s="540">
        <f>SUM('MMA Rev-Exp Region 1:MMA Rev-Exp Region 11'!BJ64)</f>
        <v>350081754.25999993</v>
      </c>
      <c r="BK64" s="683"/>
      <c r="BL64" s="1252"/>
    </row>
    <row r="65" spans="1:64" x14ac:dyDescent="0.25">
      <c r="A65" s="1674"/>
      <c r="B65" s="221" t="s">
        <v>107</v>
      </c>
      <c r="C65" s="229" t="s">
        <v>187</v>
      </c>
      <c r="D65" s="289">
        <f>SUM(E65:M65)</f>
        <v>729890.88</v>
      </c>
      <c r="E65" s="540">
        <f>SUM('MMA Rev-Exp Region 1:MMA Rev-Exp Region 11'!E65)</f>
        <v>102271.7</v>
      </c>
      <c r="F65" s="540">
        <f>SUM('MMA Rev-Exp Region 1:MMA Rev-Exp Region 11'!F65)</f>
        <v>0</v>
      </c>
      <c r="G65" s="540">
        <f>SUM('MMA Rev-Exp Region 1:MMA Rev-Exp Region 11'!G65)</f>
        <v>191676.86</v>
      </c>
      <c r="H65" s="540">
        <f>SUM('MMA Rev-Exp Region 1:MMA Rev-Exp Region 11'!H65)</f>
        <v>29456.239999999998</v>
      </c>
      <c r="I65" s="540">
        <f>SUM('MMA Rev-Exp Region 1:MMA Rev-Exp Region 11'!I65)</f>
        <v>0</v>
      </c>
      <c r="J65" s="540">
        <f>SUM('MMA Rev-Exp Region 1:MMA Rev-Exp Region 11'!J65)</f>
        <v>16167.91</v>
      </c>
      <c r="K65" s="540">
        <f>SUM('MMA Rev-Exp Region 1:MMA Rev-Exp Region 11'!K65)</f>
        <v>0</v>
      </c>
      <c r="L65" s="540">
        <f>SUM('MMA Rev-Exp Region 1:MMA Rev-Exp Region 11'!L65)</f>
        <v>0</v>
      </c>
      <c r="M65" s="540">
        <f>SUM('MMA Rev-Exp Region 1:MMA Rev-Exp Region 11'!M65)</f>
        <v>390318.17000000004</v>
      </c>
      <c r="N65" s="1250">
        <f>SUM('MMA Rev-Exp Region 1:MMA Rev-Exp Region 11'!N65)</f>
        <v>0</v>
      </c>
      <c r="O65" s="1251">
        <f>SUM('MMA Rev-Exp Region 1:MMA Rev-Exp Region 11'!O65)</f>
        <v>0</v>
      </c>
      <c r="P65" s="289">
        <f>SUM(Q65:Y65)</f>
        <v>767148.12</v>
      </c>
      <c r="Q65" s="540">
        <f>SUM('MMA Rev-Exp Region 1:MMA Rev-Exp Region 11'!Q65)</f>
        <v>94589.7</v>
      </c>
      <c r="R65" s="540">
        <f>SUM('MMA Rev-Exp Region 1:MMA Rev-Exp Region 11'!R65)</f>
        <v>2830.72</v>
      </c>
      <c r="S65" s="540">
        <f>SUM('MMA Rev-Exp Region 1:MMA Rev-Exp Region 11'!S65)</f>
        <v>195308.76999999996</v>
      </c>
      <c r="T65" s="540">
        <f>SUM('MMA Rev-Exp Region 1:MMA Rev-Exp Region 11'!T65)</f>
        <v>20782.84</v>
      </c>
      <c r="U65" s="540">
        <f>SUM('MMA Rev-Exp Region 1:MMA Rev-Exp Region 11'!U65)</f>
        <v>0</v>
      </c>
      <c r="V65" s="540">
        <f>SUM('MMA Rev-Exp Region 1:MMA Rev-Exp Region 11'!V65)</f>
        <v>23180.959999999999</v>
      </c>
      <c r="W65" s="540">
        <f>SUM('MMA Rev-Exp Region 1:MMA Rev-Exp Region 11'!W65)</f>
        <v>0</v>
      </c>
      <c r="X65" s="540">
        <f>SUM('MMA Rev-Exp Region 1:MMA Rev-Exp Region 11'!X65)</f>
        <v>0</v>
      </c>
      <c r="Y65" s="540">
        <f>SUM('MMA Rev-Exp Region 1:MMA Rev-Exp Region 11'!Y65)</f>
        <v>430455.13</v>
      </c>
      <c r="Z65" s="683"/>
      <c r="AA65" s="808"/>
      <c r="AB65" s="289">
        <f>SUM(AC65:AK65)</f>
        <v>841069.92999999993</v>
      </c>
      <c r="AC65" s="540">
        <f>SUM('MMA Rev-Exp Region 1:MMA Rev-Exp Region 11'!AC65)</f>
        <v>85452.25</v>
      </c>
      <c r="AD65" s="540">
        <f>SUM('MMA Rev-Exp Region 1:MMA Rev-Exp Region 11'!AD65)</f>
        <v>0</v>
      </c>
      <c r="AE65" s="540">
        <f>SUM('MMA Rev-Exp Region 1:MMA Rev-Exp Region 11'!AE65)</f>
        <v>220212.65</v>
      </c>
      <c r="AF65" s="540">
        <f>SUM('MMA Rev-Exp Region 1:MMA Rev-Exp Region 11'!AF65)</f>
        <v>28460.42</v>
      </c>
      <c r="AG65" s="540">
        <f>SUM('MMA Rev-Exp Region 1:MMA Rev-Exp Region 11'!AG65)</f>
        <v>0</v>
      </c>
      <c r="AH65" s="540">
        <f>SUM('MMA Rev-Exp Region 1:MMA Rev-Exp Region 11'!AH65)</f>
        <v>16183.06</v>
      </c>
      <c r="AI65" s="540">
        <f>SUM('MMA Rev-Exp Region 1:MMA Rev-Exp Region 11'!AI65)</f>
        <v>0</v>
      </c>
      <c r="AJ65" s="540">
        <f>SUM('MMA Rev-Exp Region 1:MMA Rev-Exp Region 11'!AJ65)</f>
        <v>0</v>
      </c>
      <c r="AK65" s="540">
        <f>SUM('MMA Rev-Exp Region 1:MMA Rev-Exp Region 11'!AK65)</f>
        <v>490761.55</v>
      </c>
      <c r="AL65" s="683"/>
      <c r="AM65" s="808"/>
      <c r="AN65" s="289">
        <f>SUM(AO65:AW65)</f>
        <v>906924.66000000015</v>
      </c>
      <c r="AO65" s="540">
        <f>SUM('MMA Rev-Exp Region 1:MMA Rev-Exp Region 11'!AO65)</f>
        <v>109873.46</v>
      </c>
      <c r="AP65" s="540">
        <f>SUM('MMA Rev-Exp Region 1:MMA Rev-Exp Region 11'!AP65)</f>
        <v>0</v>
      </c>
      <c r="AQ65" s="540">
        <f>SUM('MMA Rev-Exp Region 1:MMA Rev-Exp Region 11'!AQ65)</f>
        <v>285753.67</v>
      </c>
      <c r="AR65" s="540">
        <f>SUM('MMA Rev-Exp Region 1:MMA Rev-Exp Region 11'!AR65)</f>
        <v>19913.679999999997</v>
      </c>
      <c r="AS65" s="540">
        <f>SUM('MMA Rev-Exp Region 1:MMA Rev-Exp Region 11'!AS65)</f>
        <v>0</v>
      </c>
      <c r="AT65" s="540">
        <f>SUM('MMA Rev-Exp Region 1:MMA Rev-Exp Region 11'!AT65)</f>
        <v>0</v>
      </c>
      <c r="AU65" s="540">
        <f>SUM('MMA Rev-Exp Region 1:MMA Rev-Exp Region 11'!AU65)</f>
        <v>0</v>
      </c>
      <c r="AV65" s="540">
        <f>SUM('MMA Rev-Exp Region 1:MMA Rev-Exp Region 11'!AV65)</f>
        <v>0</v>
      </c>
      <c r="AW65" s="540">
        <f>SUM('MMA Rev-Exp Region 1:MMA Rev-Exp Region 11'!AW65)</f>
        <v>491383.85000000009</v>
      </c>
      <c r="AX65" s="683"/>
      <c r="AY65" s="808"/>
      <c r="AZ65" s="545">
        <f>SUM('MMA Rev-Exp Region 1:MMA Rev-Exp Region 11'!AZ65)</f>
        <v>42576.217238580735</v>
      </c>
      <c r="BA65" s="296">
        <f>SUM(BB65:BJ65)+AZ65</f>
        <v>3287609.8072385807</v>
      </c>
      <c r="BB65" s="540">
        <f>SUM('MMA Rev-Exp Region 1:MMA Rev-Exp Region 11'!BB65)</f>
        <v>392187.11000000004</v>
      </c>
      <c r="BC65" s="540">
        <f>SUM('MMA Rev-Exp Region 1:MMA Rev-Exp Region 11'!BC65)</f>
        <v>2830.72</v>
      </c>
      <c r="BD65" s="540">
        <f>SUM('MMA Rev-Exp Region 1:MMA Rev-Exp Region 11'!BD65)</f>
        <v>892951.95</v>
      </c>
      <c r="BE65" s="540">
        <f>SUM('MMA Rev-Exp Region 1:MMA Rev-Exp Region 11'!BE65)</f>
        <v>98613.18</v>
      </c>
      <c r="BF65" s="540">
        <f>SUM('MMA Rev-Exp Region 1:MMA Rev-Exp Region 11'!BF65)</f>
        <v>0</v>
      </c>
      <c r="BG65" s="540">
        <f>SUM('MMA Rev-Exp Region 1:MMA Rev-Exp Region 11'!BG65)</f>
        <v>55531.929999999993</v>
      </c>
      <c r="BH65" s="540">
        <f>SUM('MMA Rev-Exp Region 1:MMA Rev-Exp Region 11'!BH65)</f>
        <v>0</v>
      </c>
      <c r="BI65" s="540">
        <f>SUM('MMA Rev-Exp Region 1:MMA Rev-Exp Region 11'!BI65)</f>
        <v>0</v>
      </c>
      <c r="BJ65" s="540">
        <f>SUM('MMA Rev-Exp Region 1:MMA Rev-Exp Region 11'!BJ65)</f>
        <v>1802918.7000000002</v>
      </c>
      <c r="BK65" s="683"/>
      <c r="BL65" s="1252"/>
    </row>
    <row r="66" spans="1:64" x14ac:dyDescent="0.25">
      <c r="A66" s="1674"/>
      <c r="B66" s="221" t="s">
        <v>1316</v>
      </c>
      <c r="C66" s="229" t="s">
        <v>1317</v>
      </c>
      <c r="D66" s="289">
        <f>SUM(E66:M66)</f>
        <v>2420398.1999999997</v>
      </c>
      <c r="E66" s="540">
        <f>SUM('MMA Rev-Exp Region 1:MMA Rev-Exp Region 11'!E66)</f>
        <v>241669.12999999998</v>
      </c>
      <c r="F66" s="540">
        <f>SUM('MMA Rev-Exp Region 1:MMA Rev-Exp Region 11'!F66)</f>
        <v>0</v>
      </c>
      <c r="G66" s="540">
        <f>SUM('MMA Rev-Exp Region 1:MMA Rev-Exp Region 11'!G66)</f>
        <v>1783813.46</v>
      </c>
      <c r="H66" s="540">
        <f>SUM('MMA Rev-Exp Region 1:MMA Rev-Exp Region 11'!H66)</f>
        <v>51017.04</v>
      </c>
      <c r="I66" s="540">
        <f>SUM('MMA Rev-Exp Region 1:MMA Rev-Exp Region 11'!I66)</f>
        <v>0</v>
      </c>
      <c r="J66" s="540">
        <f>SUM('MMA Rev-Exp Region 1:MMA Rev-Exp Region 11'!J66)</f>
        <v>249468.03</v>
      </c>
      <c r="K66" s="540">
        <f>SUM('MMA Rev-Exp Region 1:MMA Rev-Exp Region 11'!K66)</f>
        <v>0</v>
      </c>
      <c r="L66" s="540">
        <f>SUM('MMA Rev-Exp Region 1:MMA Rev-Exp Region 11'!L66)</f>
        <v>67221.899999999994</v>
      </c>
      <c r="M66" s="540">
        <f>SUM('MMA Rev-Exp Region 1:MMA Rev-Exp Region 11'!M66)</f>
        <v>27208.639999999999</v>
      </c>
      <c r="N66" s="1250">
        <f>SUM('MMA Rev-Exp Region 1:MMA Rev-Exp Region 11'!N66)</f>
        <v>0</v>
      </c>
      <c r="O66" s="1251">
        <f>SUM('MMA Rev-Exp Region 1:MMA Rev-Exp Region 11'!O66)</f>
        <v>0</v>
      </c>
      <c r="P66" s="289">
        <f>SUM(Q66:Y66)</f>
        <v>2448381.38</v>
      </c>
      <c r="Q66" s="540">
        <f>SUM('MMA Rev-Exp Region 1:MMA Rev-Exp Region 11'!Q66)</f>
        <v>276223.74</v>
      </c>
      <c r="R66" s="540">
        <f>SUM('MMA Rev-Exp Region 1:MMA Rev-Exp Region 11'!R66)</f>
        <v>0</v>
      </c>
      <c r="S66" s="540">
        <f>SUM('MMA Rev-Exp Region 1:MMA Rev-Exp Region 11'!S66)</f>
        <v>1736712.9200000002</v>
      </c>
      <c r="T66" s="540">
        <f>SUM('MMA Rev-Exp Region 1:MMA Rev-Exp Region 11'!T66)</f>
        <v>57315.44</v>
      </c>
      <c r="U66" s="540">
        <f>SUM('MMA Rev-Exp Region 1:MMA Rev-Exp Region 11'!U66)</f>
        <v>0</v>
      </c>
      <c r="V66" s="540">
        <f>SUM('MMA Rev-Exp Region 1:MMA Rev-Exp Region 11'!V66)</f>
        <v>171433.84</v>
      </c>
      <c r="W66" s="540">
        <f>SUM('MMA Rev-Exp Region 1:MMA Rev-Exp Region 11'!W66)</f>
        <v>0</v>
      </c>
      <c r="X66" s="540">
        <f>SUM('MMA Rev-Exp Region 1:MMA Rev-Exp Region 11'!X66)</f>
        <v>67968.81</v>
      </c>
      <c r="Y66" s="540">
        <f>SUM('MMA Rev-Exp Region 1:MMA Rev-Exp Region 11'!Y66)</f>
        <v>138726.63</v>
      </c>
      <c r="Z66" s="683"/>
      <c r="AA66" s="808"/>
      <c r="AB66" s="289">
        <f>SUM(AC66:AK66)</f>
        <v>2488834.2799999998</v>
      </c>
      <c r="AC66" s="540">
        <f>SUM('MMA Rev-Exp Region 1:MMA Rev-Exp Region 11'!AC66)</f>
        <v>190400.74</v>
      </c>
      <c r="AD66" s="540">
        <f>SUM('MMA Rev-Exp Region 1:MMA Rev-Exp Region 11'!AD66)</f>
        <v>0</v>
      </c>
      <c r="AE66" s="540">
        <f>SUM('MMA Rev-Exp Region 1:MMA Rev-Exp Region 11'!AE66)</f>
        <v>1811445.25</v>
      </c>
      <c r="AF66" s="540">
        <f>SUM('MMA Rev-Exp Region 1:MMA Rev-Exp Region 11'!AF66)</f>
        <v>55425.920000000006</v>
      </c>
      <c r="AG66" s="540">
        <f>SUM('MMA Rev-Exp Region 1:MMA Rev-Exp Region 11'!AG66)</f>
        <v>0</v>
      </c>
      <c r="AH66" s="540">
        <f>SUM('MMA Rev-Exp Region 1:MMA Rev-Exp Region 11'!AH66)</f>
        <v>264240.39</v>
      </c>
      <c r="AI66" s="540">
        <f>SUM('MMA Rev-Exp Region 1:MMA Rev-Exp Region 11'!AI66)</f>
        <v>0</v>
      </c>
      <c r="AJ66" s="540">
        <f>SUM('MMA Rev-Exp Region 1:MMA Rev-Exp Region 11'!AJ66)</f>
        <v>68715.78</v>
      </c>
      <c r="AK66" s="540">
        <f>SUM('MMA Rev-Exp Region 1:MMA Rev-Exp Region 11'!AK66)</f>
        <v>98606.200000000012</v>
      </c>
      <c r="AL66" s="683"/>
      <c r="AM66" s="808"/>
      <c r="AN66" s="289">
        <f>SUM(AO66:AW66)</f>
        <v>2502489.5600000005</v>
      </c>
      <c r="AO66" s="540">
        <f>SUM('MMA Rev-Exp Region 1:MMA Rev-Exp Region 11'!AO66)</f>
        <v>117293.18</v>
      </c>
      <c r="AP66" s="540">
        <f>SUM('MMA Rev-Exp Region 1:MMA Rev-Exp Region 11'!AP66)</f>
        <v>0</v>
      </c>
      <c r="AQ66" s="540">
        <f>SUM('MMA Rev-Exp Region 1:MMA Rev-Exp Region 11'!AQ66)</f>
        <v>1791873.06</v>
      </c>
      <c r="AR66" s="540">
        <f>SUM('MMA Rev-Exp Region 1:MMA Rev-Exp Region 11'!AR66)</f>
        <v>60029.08</v>
      </c>
      <c r="AS66" s="540">
        <f>SUM('MMA Rev-Exp Region 1:MMA Rev-Exp Region 11'!AS66)</f>
        <v>0</v>
      </c>
      <c r="AT66" s="540">
        <f>SUM('MMA Rev-Exp Region 1:MMA Rev-Exp Region 11'!AT66)</f>
        <v>425326</v>
      </c>
      <c r="AU66" s="540">
        <f>SUM('MMA Rev-Exp Region 1:MMA Rev-Exp Region 11'!AU66)</f>
        <v>0</v>
      </c>
      <c r="AV66" s="540">
        <f>SUM('MMA Rev-Exp Region 1:MMA Rev-Exp Region 11'!AV66)</f>
        <v>67853.62</v>
      </c>
      <c r="AW66" s="540">
        <f>SUM('MMA Rev-Exp Region 1:MMA Rev-Exp Region 11'!AW66)</f>
        <v>40114.620000000003</v>
      </c>
      <c r="AX66" s="683"/>
      <c r="AY66" s="808"/>
      <c r="AZ66" s="545">
        <f>SUM('MMA Rev-Exp Region 1:MMA Rev-Exp Region 11'!AZ66)</f>
        <v>-126935.65326825468</v>
      </c>
      <c r="BA66" s="296">
        <f>SUM(BB66:BJ66)+AZ66</f>
        <v>9733167.7667317446</v>
      </c>
      <c r="BB66" s="540">
        <f>SUM('MMA Rev-Exp Region 1:MMA Rev-Exp Region 11'!BB66)</f>
        <v>825586.78999999992</v>
      </c>
      <c r="BC66" s="540">
        <f>SUM('MMA Rev-Exp Region 1:MMA Rev-Exp Region 11'!BC66)</f>
        <v>0</v>
      </c>
      <c r="BD66" s="540">
        <f>SUM('MMA Rev-Exp Region 1:MMA Rev-Exp Region 11'!BD66)</f>
        <v>7123844.6899999995</v>
      </c>
      <c r="BE66" s="540">
        <f>SUM('MMA Rev-Exp Region 1:MMA Rev-Exp Region 11'!BE66)</f>
        <v>223787.48000000004</v>
      </c>
      <c r="BF66" s="540">
        <f>SUM('MMA Rev-Exp Region 1:MMA Rev-Exp Region 11'!BF66)</f>
        <v>0</v>
      </c>
      <c r="BG66" s="540">
        <f>SUM('MMA Rev-Exp Region 1:MMA Rev-Exp Region 11'!BG66)</f>
        <v>1110468.26</v>
      </c>
      <c r="BH66" s="540">
        <f>SUM('MMA Rev-Exp Region 1:MMA Rev-Exp Region 11'!BH66)</f>
        <v>0</v>
      </c>
      <c r="BI66" s="540">
        <f>SUM('MMA Rev-Exp Region 1:MMA Rev-Exp Region 11'!BI66)</f>
        <v>271760.11</v>
      </c>
      <c r="BJ66" s="540">
        <f>SUM('MMA Rev-Exp Region 1:MMA Rev-Exp Region 11'!BJ66)</f>
        <v>304656.09000000003</v>
      </c>
      <c r="BK66" s="683"/>
      <c r="BL66" s="1252"/>
    </row>
    <row r="67" spans="1:64" x14ac:dyDescent="0.25">
      <c r="A67" s="1674"/>
      <c r="B67" s="221" t="s">
        <v>108</v>
      </c>
      <c r="C67" s="229" t="s">
        <v>188</v>
      </c>
      <c r="D67" s="289">
        <f>SUM(E67:M67)</f>
        <v>23503910.25</v>
      </c>
      <c r="E67" s="540">
        <f>SUM('MMA Rev-Exp Region 1:MMA Rev-Exp Region 11'!E67)</f>
        <v>4516344.08</v>
      </c>
      <c r="F67" s="540">
        <f>SUM('MMA Rev-Exp Region 1:MMA Rev-Exp Region 11'!F67)</f>
        <v>380070.36</v>
      </c>
      <c r="G67" s="540">
        <f>SUM('MMA Rev-Exp Region 1:MMA Rev-Exp Region 11'!G67)</f>
        <v>9035201.0600000005</v>
      </c>
      <c r="H67" s="540">
        <f>SUM('MMA Rev-Exp Region 1:MMA Rev-Exp Region 11'!H67)</f>
        <v>683913.46000000008</v>
      </c>
      <c r="I67" s="540">
        <f>SUM('MMA Rev-Exp Region 1:MMA Rev-Exp Region 11'!I67)</f>
        <v>20705.850000000002</v>
      </c>
      <c r="J67" s="540">
        <f>SUM('MMA Rev-Exp Region 1:MMA Rev-Exp Region 11'!J67)</f>
        <v>2108560.11</v>
      </c>
      <c r="K67" s="540">
        <f>SUM('MMA Rev-Exp Region 1:MMA Rev-Exp Region 11'!K67)</f>
        <v>0</v>
      </c>
      <c r="L67" s="540">
        <f>SUM('MMA Rev-Exp Region 1:MMA Rev-Exp Region 11'!L67)</f>
        <v>73504.560000000012</v>
      </c>
      <c r="M67" s="540">
        <f>SUM('MMA Rev-Exp Region 1:MMA Rev-Exp Region 11'!M67)</f>
        <v>6685610.7699999986</v>
      </c>
      <c r="N67" s="1250">
        <f>SUM('MMA Rev-Exp Region 1:MMA Rev-Exp Region 11'!N67)</f>
        <v>0</v>
      </c>
      <c r="O67" s="1251">
        <f>SUM('MMA Rev-Exp Region 1:MMA Rev-Exp Region 11'!O67)</f>
        <v>0</v>
      </c>
      <c r="P67" s="289">
        <f>SUM(Q67:Y67)</f>
        <v>24526551.48</v>
      </c>
      <c r="Q67" s="540">
        <f>SUM('MMA Rev-Exp Region 1:MMA Rev-Exp Region 11'!Q67)</f>
        <v>4834472.99</v>
      </c>
      <c r="R67" s="540">
        <f>SUM('MMA Rev-Exp Region 1:MMA Rev-Exp Region 11'!R67)</f>
        <v>402238.62</v>
      </c>
      <c r="S67" s="540">
        <f>SUM('MMA Rev-Exp Region 1:MMA Rev-Exp Region 11'!S67)</f>
        <v>9363950.5099999998</v>
      </c>
      <c r="T67" s="540">
        <f>SUM('MMA Rev-Exp Region 1:MMA Rev-Exp Region 11'!T67)</f>
        <v>779764.60000000009</v>
      </c>
      <c r="U67" s="540">
        <f>SUM('MMA Rev-Exp Region 1:MMA Rev-Exp Region 11'!U67)</f>
        <v>14362.089999999998</v>
      </c>
      <c r="V67" s="540">
        <f>SUM('MMA Rev-Exp Region 1:MMA Rev-Exp Region 11'!V67)</f>
        <v>2025639.0300000003</v>
      </c>
      <c r="W67" s="540">
        <f>SUM('MMA Rev-Exp Region 1:MMA Rev-Exp Region 11'!W67)</f>
        <v>0</v>
      </c>
      <c r="X67" s="540">
        <f>SUM('MMA Rev-Exp Region 1:MMA Rev-Exp Region 11'!X67)</f>
        <v>49054</v>
      </c>
      <c r="Y67" s="540">
        <f>SUM('MMA Rev-Exp Region 1:MMA Rev-Exp Region 11'!Y67)</f>
        <v>7057069.6399999997</v>
      </c>
      <c r="Z67" s="683"/>
      <c r="AA67" s="808"/>
      <c r="AB67" s="289">
        <f>SUM(AC67:AK67)</f>
        <v>25725293.669999998</v>
      </c>
      <c r="AC67" s="540">
        <f>SUM('MMA Rev-Exp Region 1:MMA Rev-Exp Region 11'!AC67)</f>
        <v>4704923.63</v>
      </c>
      <c r="AD67" s="540">
        <f>SUM('MMA Rev-Exp Region 1:MMA Rev-Exp Region 11'!AD67)</f>
        <v>406041.31000000006</v>
      </c>
      <c r="AE67" s="540">
        <f>SUM('MMA Rev-Exp Region 1:MMA Rev-Exp Region 11'!AE67)</f>
        <v>10009270.380000001</v>
      </c>
      <c r="AF67" s="540">
        <f>SUM('MMA Rev-Exp Region 1:MMA Rev-Exp Region 11'!AF67)</f>
        <v>818651.77</v>
      </c>
      <c r="AG67" s="540">
        <f>SUM('MMA Rev-Exp Region 1:MMA Rev-Exp Region 11'!AG67)</f>
        <v>13521.080000000004</v>
      </c>
      <c r="AH67" s="540">
        <f>SUM('MMA Rev-Exp Region 1:MMA Rev-Exp Region 11'!AH67)</f>
        <v>1804419.44</v>
      </c>
      <c r="AI67" s="540">
        <f>SUM('MMA Rev-Exp Region 1:MMA Rev-Exp Region 11'!AI67)</f>
        <v>0</v>
      </c>
      <c r="AJ67" s="540">
        <f>SUM('MMA Rev-Exp Region 1:MMA Rev-Exp Region 11'!AJ67)</f>
        <v>62458.100000000013</v>
      </c>
      <c r="AK67" s="540">
        <f>SUM('MMA Rev-Exp Region 1:MMA Rev-Exp Region 11'!AK67)</f>
        <v>7906007.9599999981</v>
      </c>
      <c r="AL67" s="683"/>
      <c r="AM67" s="808"/>
      <c r="AN67" s="289">
        <f>SUM(AO67:AW67)</f>
        <v>26363630.510000005</v>
      </c>
      <c r="AO67" s="540">
        <f>SUM('MMA Rev-Exp Region 1:MMA Rev-Exp Region 11'!AO67)</f>
        <v>4922853.74</v>
      </c>
      <c r="AP67" s="540">
        <f>SUM('MMA Rev-Exp Region 1:MMA Rev-Exp Region 11'!AP67)</f>
        <v>372394.72</v>
      </c>
      <c r="AQ67" s="540">
        <f>SUM('MMA Rev-Exp Region 1:MMA Rev-Exp Region 11'!AQ67)</f>
        <v>10105979.5</v>
      </c>
      <c r="AR67" s="540">
        <f>SUM('MMA Rev-Exp Region 1:MMA Rev-Exp Region 11'!AR67)</f>
        <v>803355.29999999993</v>
      </c>
      <c r="AS67" s="540">
        <f>SUM('MMA Rev-Exp Region 1:MMA Rev-Exp Region 11'!AS67)</f>
        <v>12757.070000000002</v>
      </c>
      <c r="AT67" s="540">
        <f>SUM('MMA Rev-Exp Region 1:MMA Rev-Exp Region 11'!AT67)</f>
        <v>1795471.4300000002</v>
      </c>
      <c r="AU67" s="540">
        <f>SUM('MMA Rev-Exp Region 1:MMA Rev-Exp Region 11'!AU67)</f>
        <v>0</v>
      </c>
      <c r="AV67" s="540">
        <f>SUM('MMA Rev-Exp Region 1:MMA Rev-Exp Region 11'!AV67)</f>
        <v>54489.369999999995</v>
      </c>
      <c r="AW67" s="540">
        <f>SUM('MMA Rev-Exp Region 1:MMA Rev-Exp Region 11'!AW67)</f>
        <v>8296329.3800000008</v>
      </c>
      <c r="AX67" s="683"/>
      <c r="AY67" s="808"/>
      <c r="AZ67" s="545">
        <f>SUM('MMA Rev-Exp Region 1:MMA Rev-Exp Region 11'!AZ67)</f>
        <v>1503082.9175958328</v>
      </c>
      <c r="BA67" s="296">
        <f>SUM(BB67:BJ67)+AZ67</f>
        <v>101622468.82759584</v>
      </c>
      <c r="BB67" s="540">
        <f>SUM('MMA Rev-Exp Region 1:MMA Rev-Exp Region 11'!BB67)</f>
        <v>18978594.439999998</v>
      </c>
      <c r="BC67" s="540">
        <f>SUM('MMA Rev-Exp Region 1:MMA Rev-Exp Region 11'!BC67)</f>
        <v>1560745.0099999998</v>
      </c>
      <c r="BD67" s="540">
        <f>SUM('MMA Rev-Exp Region 1:MMA Rev-Exp Region 11'!BD67)</f>
        <v>38514401.450000003</v>
      </c>
      <c r="BE67" s="540">
        <f>SUM('MMA Rev-Exp Region 1:MMA Rev-Exp Region 11'!BE67)</f>
        <v>3085685.13</v>
      </c>
      <c r="BF67" s="540">
        <f>SUM('MMA Rev-Exp Region 1:MMA Rev-Exp Region 11'!BF67)</f>
        <v>61346.090000000004</v>
      </c>
      <c r="BG67" s="540">
        <f>SUM('MMA Rev-Exp Region 1:MMA Rev-Exp Region 11'!BG67)</f>
        <v>7734090.0100000007</v>
      </c>
      <c r="BH67" s="540">
        <f>SUM('MMA Rev-Exp Region 1:MMA Rev-Exp Region 11'!BH67)</f>
        <v>0</v>
      </c>
      <c r="BI67" s="540">
        <f>SUM('MMA Rev-Exp Region 1:MMA Rev-Exp Region 11'!BI67)</f>
        <v>239506.03000000003</v>
      </c>
      <c r="BJ67" s="540">
        <f>SUM('MMA Rev-Exp Region 1:MMA Rev-Exp Region 11'!BJ67)</f>
        <v>29945017.75</v>
      </c>
      <c r="BK67" s="683"/>
      <c r="BL67" s="1252"/>
    </row>
    <row r="68" spans="1:64" x14ac:dyDescent="0.25">
      <c r="A68" s="1674"/>
      <c r="B68" s="221" t="s">
        <v>109</v>
      </c>
      <c r="C68" s="229" t="s">
        <v>161</v>
      </c>
      <c r="D68" s="289">
        <f>SUM(E68:O68)</f>
        <v>54854180.900000922</v>
      </c>
      <c r="E68" s="540">
        <f>SUM('MMA Rev-Exp Region 1:MMA Rev-Exp Region 11'!E68)</f>
        <v>30854806.67271002</v>
      </c>
      <c r="F68" s="540">
        <f>SUM('MMA Rev-Exp Region 1:MMA Rev-Exp Region 11'!F68)</f>
        <v>803378.03979946882</v>
      </c>
      <c r="G68" s="540">
        <f>SUM('MMA Rev-Exp Region 1:MMA Rev-Exp Region 11'!G68)</f>
        <v>17835352.535579249</v>
      </c>
      <c r="H68" s="540">
        <f>SUM('MMA Rev-Exp Region 1:MMA Rev-Exp Region 11'!H68)</f>
        <v>1149491.0815761732</v>
      </c>
      <c r="I68" s="540">
        <f>SUM('MMA Rev-Exp Region 1:MMA Rev-Exp Region 11'!I68)</f>
        <v>38059.843928850576</v>
      </c>
      <c r="J68" s="540">
        <f>SUM('MMA Rev-Exp Region 1:MMA Rev-Exp Region 11'!J68)</f>
        <v>1732594.7771159462</v>
      </c>
      <c r="K68" s="540">
        <f>SUM('MMA Rev-Exp Region 1:MMA Rev-Exp Region 11'!K68)</f>
        <v>0</v>
      </c>
      <c r="L68" s="540">
        <f>SUM('MMA Rev-Exp Region 1:MMA Rev-Exp Region 11'!L68)</f>
        <v>87095.985929605667</v>
      </c>
      <c r="M68" s="540">
        <f>SUM('MMA Rev-Exp Region 1:MMA Rev-Exp Region 11'!M68)</f>
        <v>2353401.9633615976</v>
      </c>
      <c r="N68" s="540">
        <f>SUM('MMA Rev-Exp Region 1:MMA Rev-Exp Region 11'!N68)</f>
        <v>0</v>
      </c>
      <c r="O68" s="542">
        <f>SUM('MMA Rev-Exp Region 1:MMA Rev-Exp Region 11'!O68)</f>
        <v>0</v>
      </c>
      <c r="P68" s="289">
        <f>SUM(Q68:AA68)</f>
        <v>56005625.049999535</v>
      </c>
      <c r="Q68" s="540">
        <f>SUM('MMA Rev-Exp Region 1:MMA Rev-Exp Region 11'!Q68)</f>
        <v>32015738.96477465</v>
      </c>
      <c r="R68" s="540">
        <f>SUM('MMA Rev-Exp Region 1:MMA Rev-Exp Region 11'!R68)</f>
        <v>741327.06956170965</v>
      </c>
      <c r="S68" s="540">
        <f>SUM('MMA Rev-Exp Region 1:MMA Rev-Exp Region 11'!S68)</f>
        <v>17873236.923985817</v>
      </c>
      <c r="T68" s="540">
        <f>SUM('MMA Rev-Exp Region 1:MMA Rev-Exp Region 11'!T68)</f>
        <v>1142964.9193064687</v>
      </c>
      <c r="U68" s="540">
        <f>SUM('MMA Rev-Exp Region 1:MMA Rev-Exp Region 11'!U68)</f>
        <v>31175.507448948105</v>
      </c>
      <c r="V68" s="540">
        <f>SUM('MMA Rev-Exp Region 1:MMA Rev-Exp Region 11'!V68)</f>
        <v>1698829.6783034129</v>
      </c>
      <c r="W68" s="540">
        <f>SUM('MMA Rev-Exp Region 1:MMA Rev-Exp Region 11'!W68)</f>
        <v>62.839463482670965</v>
      </c>
      <c r="X68" s="540">
        <f>SUM('MMA Rev-Exp Region 1:MMA Rev-Exp Region 11'!X68)</f>
        <v>91961.767607080837</v>
      </c>
      <c r="Y68" s="540">
        <f>SUM('MMA Rev-Exp Region 1:MMA Rev-Exp Region 11'!Y68)</f>
        <v>2410327.379547968</v>
      </c>
      <c r="Z68" s="540">
        <f>SUM('MMA Rev-Exp Region 1:MMA Rev-Exp Region 11'!Z68)</f>
        <v>0</v>
      </c>
      <c r="AA68" s="542">
        <f>SUM('MMA Rev-Exp Region 1:MMA Rev-Exp Region 11'!AA68)</f>
        <v>0</v>
      </c>
      <c r="AB68" s="289">
        <f>SUM(AC68:AM68)</f>
        <v>54134737.130000435</v>
      </c>
      <c r="AC68" s="540">
        <f>SUM('MMA Rev-Exp Region 1:MMA Rev-Exp Region 11'!AC68)</f>
        <v>30664676.215267666</v>
      </c>
      <c r="AD68" s="540">
        <f>SUM('MMA Rev-Exp Region 1:MMA Rev-Exp Region 11'!AD68)</f>
        <v>710789.21752338437</v>
      </c>
      <c r="AE68" s="540">
        <f>SUM('MMA Rev-Exp Region 1:MMA Rev-Exp Region 11'!AE68)</f>
        <v>17202671.873378918</v>
      </c>
      <c r="AF68" s="540">
        <f>SUM('MMA Rev-Exp Region 1:MMA Rev-Exp Region 11'!AF68)</f>
        <v>1135325.6309514283</v>
      </c>
      <c r="AG68" s="540">
        <f>SUM('MMA Rev-Exp Region 1:MMA Rev-Exp Region 11'!AG68)</f>
        <v>24359.101847726713</v>
      </c>
      <c r="AH68" s="540">
        <f>SUM('MMA Rev-Exp Region 1:MMA Rev-Exp Region 11'!AH68)</f>
        <v>1715001.6082250071</v>
      </c>
      <c r="AI68" s="540">
        <f>SUM('MMA Rev-Exp Region 1:MMA Rev-Exp Region 11'!AI68)</f>
        <v>69.291691481656514</v>
      </c>
      <c r="AJ68" s="540">
        <f>SUM('MMA Rev-Exp Region 1:MMA Rev-Exp Region 11'!AJ68)</f>
        <v>101674.45897003383</v>
      </c>
      <c r="AK68" s="540">
        <f>SUM('MMA Rev-Exp Region 1:MMA Rev-Exp Region 11'!AK68)</f>
        <v>2580169.7321447879</v>
      </c>
      <c r="AL68" s="540">
        <f>SUM('MMA Rev-Exp Region 1:MMA Rev-Exp Region 11'!AL68)</f>
        <v>0</v>
      </c>
      <c r="AM68" s="542">
        <f>SUM('MMA Rev-Exp Region 1:MMA Rev-Exp Region 11'!AM68)</f>
        <v>0</v>
      </c>
      <c r="AN68" s="289">
        <f>SUM(AO68:AY68)</f>
        <v>55097577.890000254</v>
      </c>
      <c r="AO68" s="540">
        <f>SUM('MMA Rev-Exp Region 1:MMA Rev-Exp Region 11'!AO68)</f>
        <v>31031092.382733032</v>
      </c>
      <c r="AP68" s="540">
        <f>SUM('MMA Rev-Exp Region 1:MMA Rev-Exp Region 11'!AP68)</f>
        <v>681941.74048268422</v>
      </c>
      <c r="AQ68" s="540">
        <f>SUM('MMA Rev-Exp Region 1:MMA Rev-Exp Region 11'!AQ68)</f>
        <v>17647144.528665949</v>
      </c>
      <c r="AR68" s="540">
        <f>SUM('MMA Rev-Exp Region 1:MMA Rev-Exp Region 11'!AR68)</f>
        <v>1166542.834577783</v>
      </c>
      <c r="AS68" s="540">
        <f>SUM('MMA Rev-Exp Region 1:MMA Rev-Exp Region 11'!AS68)</f>
        <v>27386.623842526446</v>
      </c>
      <c r="AT68" s="540">
        <f>SUM('MMA Rev-Exp Region 1:MMA Rev-Exp Region 11'!AT68)</f>
        <v>1793101.9161914266</v>
      </c>
      <c r="AU68" s="540">
        <f>SUM('MMA Rev-Exp Region 1:MMA Rev-Exp Region 11'!AU68)</f>
        <v>0</v>
      </c>
      <c r="AV68" s="540">
        <f>SUM('MMA Rev-Exp Region 1:MMA Rev-Exp Region 11'!AV68)</f>
        <v>123243.0139814225</v>
      </c>
      <c r="AW68" s="540">
        <f>SUM('MMA Rev-Exp Region 1:MMA Rev-Exp Region 11'!AW68)</f>
        <v>2627124.8495254251</v>
      </c>
      <c r="AX68" s="540">
        <f>SUM('MMA Rev-Exp Region 1:MMA Rev-Exp Region 11'!AX68)</f>
        <v>0</v>
      </c>
      <c r="AY68" s="542">
        <f>SUM('MMA Rev-Exp Region 1:MMA Rev-Exp Region 11'!AY68)</f>
        <v>0</v>
      </c>
      <c r="AZ68" s="545">
        <f>SUM('MMA Rev-Exp Region 1:MMA Rev-Exp Region 11'!AZ68)</f>
        <v>938220.21346896538</v>
      </c>
      <c r="BA68" s="296">
        <f>SUM(BB68:BL68)+AZ68</f>
        <v>221030341.18347013</v>
      </c>
      <c r="BB68" s="540">
        <f>SUM('MMA Rev-Exp Region 1:MMA Rev-Exp Region 11'!BB68)</f>
        <v>124566314.23548537</v>
      </c>
      <c r="BC68" s="540">
        <f>SUM('MMA Rev-Exp Region 1:MMA Rev-Exp Region 11'!BC68)</f>
        <v>2937436.0673672468</v>
      </c>
      <c r="BD68" s="540">
        <f>SUM('MMA Rev-Exp Region 1:MMA Rev-Exp Region 11'!BD68)</f>
        <v>70558405.861609936</v>
      </c>
      <c r="BE68" s="540">
        <f>SUM('MMA Rev-Exp Region 1:MMA Rev-Exp Region 11'!BE68)</f>
        <v>4594324.4664118532</v>
      </c>
      <c r="BF68" s="540">
        <f>SUM('MMA Rev-Exp Region 1:MMA Rev-Exp Region 11'!BF68)</f>
        <v>120981.07706805185</v>
      </c>
      <c r="BG68" s="540">
        <f>SUM('MMA Rev-Exp Region 1:MMA Rev-Exp Region 11'!BG68)</f>
        <v>6939527.9798357934</v>
      </c>
      <c r="BH68" s="540">
        <f>SUM('MMA Rev-Exp Region 1:MMA Rev-Exp Region 11'!BH68)</f>
        <v>132.13115496432749</v>
      </c>
      <c r="BI68" s="540">
        <f>SUM('MMA Rev-Exp Region 1:MMA Rev-Exp Region 11'!BI68)</f>
        <v>403975.22648814286</v>
      </c>
      <c r="BJ68" s="540">
        <f>SUM('MMA Rev-Exp Region 1:MMA Rev-Exp Region 11'!BJ68)</f>
        <v>9971023.9245797787</v>
      </c>
      <c r="BK68" s="540">
        <f>SUM('MMA Rev-Exp Region 1:MMA Rev-Exp Region 11'!BK68)</f>
        <v>0</v>
      </c>
      <c r="BL68" s="545">
        <f>SUM('MMA Rev-Exp Region 1:MMA Rev-Exp Region 11'!BL68)</f>
        <v>0</v>
      </c>
    </row>
    <row r="69" spans="1:64" x14ac:dyDescent="0.25">
      <c r="A69" s="1674"/>
      <c r="B69" s="221" t="s">
        <v>110</v>
      </c>
      <c r="C69" s="229" t="s">
        <v>135</v>
      </c>
      <c r="D69" s="289">
        <f>SUM(E69:O69)</f>
        <v>364662.66999999993</v>
      </c>
      <c r="E69" s="540">
        <f>SUM('MMA Rev-Exp Region 1:MMA Rev-Exp Region 11'!E69)</f>
        <v>221667.63289906984</v>
      </c>
      <c r="F69" s="540">
        <f>SUM('MMA Rev-Exp Region 1:MMA Rev-Exp Region 11'!F69)</f>
        <v>28979.142464863118</v>
      </c>
      <c r="G69" s="540">
        <f>SUM('MMA Rev-Exp Region 1:MMA Rev-Exp Region 11'!G69)</f>
        <v>79794.030955802795</v>
      </c>
      <c r="H69" s="540">
        <f>SUM('MMA Rev-Exp Region 1:MMA Rev-Exp Region 11'!H69)</f>
        <v>12296.930662790774</v>
      </c>
      <c r="I69" s="540">
        <f>SUM('MMA Rev-Exp Region 1:MMA Rev-Exp Region 11'!I69)</f>
        <v>340.86765941636469</v>
      </c>
      <c r="J69" s="540">
        <f>SUM('MMA Rev-Exp Region 1:MMA Rev-Exp Region 11'!J69)</f>
        <v>16205.042540479175</v>
      </c>
      <c r="K69" s="540">
        <f>SUM('MMA Rev-Exp Region 1:MMA Rev-Exp Region 11'!K69)</f>
        <v>5.7737913916787473</v>
      </c>
      <c r="L69" s="540">
        <f>SUM('MMA Rev-Exp Region 1:MMA Rev-Exp Region 11'!L69)</f>
        <v>1146.5953701143812</v>
      </c>
      <c r="M69" s="540">
        <f>SUM('MMA Rev-Exp Region 1:MMA Rev-Exp Region 11'!M69)</f>
        <v>4226.6536560718478</v>
      </c>
      <c r="N69" s="540">
        <f>SUM('MMA Rev-Exp Region 1:MMA Rev-Exp Region 11'!N69)</f>
        <v>0</v>
      </c>
      <c r="O69" s="542">
        <f>SUM('MMA Rev-Exp Region 1:MMA Rev-Exp Region 11'!O69)</f>
        <v>0</v>
      </c>
      <c r="P69" s="289">
        <f>SUM(Q69:AA69)</f>
        <v>385211.95000000013</v>
      </c>
      <c r="Q69" s="540">
        <f>SUM('MMA Rev-Exp Region 1:MMA Rev-Exp Region 11'!Q69)</f>
        <v>233417.6936098194</v>
      </c>
      <c r="R69" s="540">
        <f>SUM('MMA Rev-Exp Region 1:MMA Rev-Exp Region 11'!R69)</f>
        <v>29970.956408402344</v>
      </c>
      <c r="S69" s="540">
        <f>SUM('MMA Rev-Exp Region 1:MMA Rev-Exp Region 11'!S69)</f>
        <v>85426.695389557615</v>
      </c>
      <c r="T69" s="540">
        <f>SUM('MMA Rev-Exp Region 1:MMA Rev-Exp Region 11'!T69)</f>
        <v>13120.86446406822</v>
      </c>
      <c r="U69" s="540">
        <f>SUM('MMA Rev-Exp Region 1:MMA Rev-Exp Region 11'!U69)</f>
        <v>337.48474617331931</v>
      </c>
      <c r="V69" s="540">
        <f>SUM('MMA Rev-Exp Region 1:MMA Rev-Exp Region 11'!V69)</f>
        <v>17130.735597151044</v>
      </c>
      <c r="W69" s="540">
        <f>SUM('MMA Rev-Exp Region 1:MMA Rev-Exp Region 11'!W69)</f>
        <v>9.1020172050797115</v>
      </c>
      <c r="X69" s="540">
        <f>SUM('MMA Rev-Exp Region 1:MMA Rev-Exp Region 11'!X69)</f>
        <v>1173.2500177347749</v>
      </c>
      <c r="Y69" s="540">
        <f>SUM('MMA Rev-Exp Region 1:MMA Rev-Exp Region 11'!Y69)</f>
        <v>4625.1677498883364</v>
      </c>
      <c r="Z69" s="540">
        <f>SUM('MMA Rev-Exp Region 1:MMA Rev-Exp Region 11'!Z69)</f>
        <v>0</v>
      </c>
      <c r="AA69" s="542">
        <f>SUM('MMA Rev-Exp Region 1:MMA Rev-Exp Region 11'!AA69)</f>
        <v>0</v>
      </c>
      <c r="AB69" s="289">
        <f>SUM(AC69:AM69)</f>
        <v>395697.66000000009</v>
      </c>
      <c r="AC69" s="540">
        <f>SUM('MMA Rev-Exp Region 1:MMA Rev-Exp Region 11'!AC69)</f>
        <v>235969.26413380756</v>
      </c>
      <c r="AD69" s="540">
        <f>SUM('MMA Rev-Exp Region 1:MMA Rev-Exp Region 11'!AD69)</f>
        <v>29189.691344342093</v>
      </c>
      <c r="AE69" s="540">
        <f>SUM('MMA Rev-Exp Region 1:MMA Rev-Exp Region 11'!AE69)</f>
        <v>91584.146863178277</v>
      </c>
      <c r="AF69" s="540">
        <f>SUM('MMA Rev-Exp Region 1:MMA Rev-Exp Region 11'!AF69)</f>
        <v>14001.337012001579</v>
      </c>
      <c r="AG69" s="540">
        <f>SUM('MMA Rev-Exp Region 1:MMA Rev-Exp Region 11'!AG69)</f>
        <v>315.16022556843257</v>
      </c>
      <c r="AH69" s="540">
        <f>SUM('MMA Rev-Exp Region 1:MMA Rev-Exp Region 11'!AH69)</f>
        <v>18298.934079094222</v>
      </c>
      <c r="AI69" s="540">
        <f>SUM('MMA Rev-Exp Region 1:MMA Rev-Exp Region 11'!AI69)</f>
        <v>9.7328021074932529</v>
      </c>
      <c r="AJ69" s="540">
        <f>SUM('MMA Rev-Exp Region 1:MMA Rev-Exp Region 11'!AJ69)</f>
        <v>1174.5247901439366</v>
      </c>
      <c r="AK69" s="540">
        <f>SUM('MMA Rev-Exp Region 1:MMA Rev-Exp Region 11'!AK69)</f>
        <v>5154.8687497564761</v>
      </c>
      <c r="AL69" s="540">
        <f>SUM('MMA Rev-Exp Region 1:MMA Rev-Exp Region 11'!AL69)</f>
        <v>0</v>
      </c>
      <c r="AM69" s="542">
        <f>SUM('MMA Rev-Exp Region 1:MMA Rev-Exp Region 11'!AM69)</f>
        <v>0</v>
      </c>
      <c r="AN69" s="289">
        <f>SUM(AO69:AY69)</f>
        <v>370749.07000000007</v>
      </c>
      <c r="AO69" s="540">
        <f>SUM('MMA Rev-Exp Region 1:MMA Rev-Exp Region 11'!AO69)</f>
        <v>216123.34041264214</v>
      </c>
      <c r="AP69" s="540">
        <f>SUM('MMA Rev-Exp Region 1:MMA Rev-Exp Region 11'!AP69)</f>
        <v>25817.479691373319</v>
      </c>
      <c r="AQ69" s="540">
        <f>SUM('MMA Rev-Exp Region 1:MMA Rev-Exp Region 11'!AQ69)</f>
        <v>90625.446514190509</v>
      </c>
      <c r="AR69" s="540">
        <f>SUM('MMA Rev-Exp Region 1:MMA Rev-Exp Region 11'!AR69)</f>
        <v>13937.66148383678</v>
      </c>
      <c r="AS69" s="540">
        <f>SUM('MMA Rev-Exp Region 1:MMA Rev-Exp Region 11'!AS69)</f>
        <v>306.89551699352705</v>
      </c>
      <c r="AT69" s="540">
        <f>SUM('MMA Rev-Exp Region 1:MMA Rev-Exp Region 11'!AT69)</f>
        <v>17701.860295382638</v>
      </c>
      <c r="AU69" s="540">
        <f>SUM('MMA Rev-Exp Region 1:MMA Rev-Exp Region 11'!AU69)</f>
        <v>3.1255739905470774</v>
      </c>
      <c r="AV69" s="540">
        <f>SUM('MMA Rev-Exp Region 1:MMA Rev-Exp Region 11'!AV69)</f>
        <v>1078.6400652450964</v>
      </c>
      <c r="AW69" s="540">
        <f>SUM('MMA Rev-Exp Region 1:MMA Rev-Exp Region 11'!AW69)</f>
        <v>5154.620446345506</v>
      </c>
      <c r="AX69" s="540">
        <f>SUM('MMA Rev-Exp Region 1:MMA Rev-Exp Region 11'!AX69)</f>
        <v>0</v>
      </c>
      <c r="AY69" s="542">
        <f>SUM('MMA Rev-Exp Region 1:MMA Rev-Exp Region 11'!AY69)</f>
        <v>0</v>
      </c>
      <c r="AZ69" s="545">
        <f>SUM('MMA Rev-Exp Region 1:MMA Rev-Exp Region 11'!AZ69)</f>
        <v>0</v>
      </c>
      <c r="BA69" s="296">
        <f>SUM(BB69:BL69)+AZ69</f>
        <v>1516321.3499999999</v>
      </c>
      <c r="BB69" s="540">
        <f>SUM('MMA Rev-Exp Region 1:MMA Rev-Exp Region 11'!BB69)</f>
        <v>907177.93105533894</v>
      </c>
      <c r="BC69" s="540">
        <f>SUM('MMA Rev-Exp Region 1:MMA Rev-Exp Region 11'!BC69)</f>
        <v>113957.26990898086</v>
      </c>
      <c r="BD69" s="540">
        <f>SUM('MMA Rev-Exp Region 1:MMA Rev-Exp Region 11'!BD69)</f>
        <v>347430.31972272915</v>
      </c>
      <c r="BE69" s="540">
        <f>SUM('MMA Rev-Exp Region 1:MMA Rev-Exp Region 11'!BE69)</f>
        <v>53356.793622697362</v>
      </c>
      <c r="BF69" s="540">
        <f>SUM('MMA Rev-Exp Region 1:MMA Rev-Exp Region 11'!BF69)</f>
        <v>1300.4081481516437</v>
      </c>
      <c r="BG69" s="540">
        <f>SUM('MMA Rev-Exp Region 1:MMA Rev-Exp Region 11'!BG69)</f>
        <v>69336.572512107072</v>
      </c>
      <c r="BH69" s="540">
        <f>SUM('MMA Rev-Exp Region 1:MMA Rev-Exp Region 11'!BH69)</f>
        <v>27.734184694798788</v>
      </c>
      <c r="BI69" s="540">
        <f>SUM('MMA Rev-Exp Region 1:MMA Rev-Exp Region 11'!BI69)</f>
        <v>4573.0102432381891</v>
      </c>
      <c r="BJ69" s="540">
        <f>SUM('MMA Rev-Exp Region 1:MMA Rev-Exp Region 11'!BJ69)</f>
        <v>19161.310602062167</v>
      </c>
      <c r="BK69" s="540">
        <f>SUM('MMA Rev-Exp Region 1:MMA Rev-Exp Region 11'!BK69)</f>
        <v>0</v>
      </c>
      <c r="BL69" s="545">
        <f>SUM('MMA Rev-Exp Region 1:MMA Rev-Exp Region 11'!BL69)</f>
        <v>0</v>
      </c>
    </row>
    <row r="70" spans="1:64" x14ac:dyDescent="0.25">
      <c r="A70" s="1674"/>
      <c r="B70" s="221" t="s">
        <v>111</v>
      </c>
      <c r="C70" s="229" t="s">
        <v>163</v>
      </c>
      <c r="D70" s="289">
        <f>SUM(E70:O70)</f>
        <v>-146529.10939759295</v>
      </c>
      <c r="E70" s="540">
        <f>SUM('MMA Rev-Exp Region 1:MMA Rev-Exp Region 11'!E70)</f>
        <v>-39356.16359691789</v>
      </c>
      <c r="F70" s="540">
        <f>SUM('MMA Rev-Exp Region 1:MMA Rev-Exp Region 11'!F70)</f>
        <v>-2306.6665866352259</v>
      </c>
      <c r="G70" s="540">
        <f>SUM('MMA Rev-Exp Region 1:MMA Rev-Exp Region 11'!G70)</f>
        <v>-42132.077387530677</v>
      </c>
      <c r="H70" s="540">
        <f>SUM('MMA Rev-Exp Region 1:MMA Rev-Exp Region 11'!H70)</f>
        <v>-4597.6985076980463</v>
      </c>
      <c r="I70" s="540">
        <f>SUM('MMA Rev-Exp Region 1:MMA Rev-Exp Region 11'!I70)</f>
        <v>-228.14926368685542</v>
      </c>
      <c r="J70" s="540">
        <f>SUM('MMA Rev-Exp Region 1:MMA Rev-Exp Region 11'!J70)</f>
        <v>-3927.7344849874153</v>
      </c>
      <c r="K70" s="540">
        <f>SUM('MMA Rev-Exp Region 1:MMA Rev-Exp Region 11'!K70)</f>
        <v>0</v>
      </c>
      <c r="L70" s="540">
        <f>SUM('MMA Rev-Exp Region 1:MMA Rev-Exp Region 11'!L70)</f>
        <v>-324.54676278198576</v>
      </c>
      <c r="M70" s="540">
        <f>SUM('MMA Rev-Exp Region 1:MMA Rev-Exp Region 11'!M70)</f>
        <v>-53656.072807354838</v>
      </c>
      <c r="N70" s="540">
        <f>SUM('MMA Rev-Exp Region 1:MMA Rev-Exp Region 11'!N70)</f>
        <v>0</v>
      </c>
      <c r="O70" s="542">
        <f>SUM('MMA Rev-Exp Region 1:MMA Rev-Exp Region 11'!O70)</f>
        <v>0</v>
      </c>
      <c r="P70" s="289">
        <f>SUM(Q70:AA70)</f>
        <v>151279.58608481541</v>
      </c>
      <c r="Q70" s="540">
        <f>SUM('MMA Rev-Exp Region 1:MMA Rev-Exp Region 11'!Q70)</f>
        <v>21493.472753037484</v>
      </c>
      <c r="R70" s="540">
        <f>SUM('MMA Rev-Exp Region 1:MMA Rev-Exp Region 11'!R70)</f>
        <v>1306.3219797466375</v>
      </c>
      <c r="S70" s="540">
        <f>SUM('MMA Rev-Exp Region 1:MMA Rev-Exp Region 11'!S70)</f>
        <v>39069.866099860425</v>
      </c>
      <c r="T70" s="540">
        <f>SUM('MMA Rev-Exp Region 1:MMA Rev-Exp Region 11'!T70)</f>
        <v>4137.9175465867229</v>
      </c>
      <c r="U70" s="540">
        <f>SUM('MMA Rev-Exp Region 1:MMA Rev-Exp Region 11'!U70)</f>
        <v>139.9857625559369</v>
      </c>
      <c r="V70" s="540">
        <f>SUM('MMA Rev-Exp Region 1:MMA Rev-Exp Region 11'!V70)</f>
        <v>7328.4990826319954</v>
      </c>
      <c r="W70" s="540">
        <f>SUM('MMA Rev-Exp Region 1:MMA Rev-Exp Region 11'!W70)</f>
        <v>-6.1086218777451733E-3</v>
      </c>
      <c r="X70" s="540">
        <f>SUM('MMA Rev-Exp Region 1:MMA Rev-Exp Region 11'!X70)</f>
        <v>266.12829362296611</v>
      </c>
      <c r="Y70" s="540">
        <f>SUM('MMA Rev-Exp Region 1:MMA Rev-Exp Region 11'!Y70)</f>
        <v>77537.400675395111</v>
      </c>
      <c r="Z70" s="540">
        <f>SUM('MMA Rev-Exp Region 1:MMA Rev-Exp Region 11'!Z70)</f>
        <v>0</v>
      </c>
      <c r="AA70" s="542">
        <f>SUM('MMA Rev-Exp Region 1:MMA Rev-Exp Region 11'!AA70)</f>
        <v>0</v>
      </c>
      <c r="AB70" s="289">
        <f>SUM(AC70:AM70)</f>
        <v>884132.34294979856</v>
      </c>
      <c r="AC70" s="540">
        <f>SUM('MMA Rev-Exp Region 1:MMA Rev-Exp Region 11'!AC70)</f>
        <v>170917.15176126844</v>
      </c>
      <c r="AD70" s="540">
        <f>SUM('MMA Rev-Exp Region 1:MMA Rev-Exp Region 11'!AD70)</f>
        <v>10207.420491282906</v>
      </c>
      <c r="AE70" s="540">
        <f>SUM('MMA Rev-Exp Region 1:MMA Rev-Exp Region 11'!AE70)</f>
        <v>231332.10812971566</v>
      </c>
      <c r="AF70" s="540">
        <f>SUM('MMA Rev-Exp Region 1:MMA Rev-Exp Region 11'!AF70)</f>
        <v>25566.993150378781</v>
      </c>
      <c r="AG70" s="540">
        <f>SUM('MMA Rev-Exp Region 1:MMA Rev-Exp Region 11'!AG70)</f>
        <v>1049.8862754647753</v>
      </c>
      <c r="AH70" s="540">
        <f>SUM('MMA Rev-Exp Region 1:MMA Rev-Exp Region 11'!AH70)</f>
        <v>30636.493370882992</v>
      </c>
      <c r="AI70" s="540">
        <f>SUM('MMA Rev-Exp Region 1:MMA Rev-Exp Region 11'!AI70)</f>
        <v>0.32858075401271886</v>
      </c>
      <c r="AJ70" s="540">
        <f>SUM('MMA Rev-Exp Region 1:MMA Rev-Exp Region 11'!AJ70)</f>
        <v>1655.9434850233408</v>
      </c>
      <c r="AK70" s="540">
        <f>SUM('MMA Rev-Exp Region 1:MMA Rev-Exp Region 11'!AK70)</f>
        <v>412766.01770502771</v>
      </c>
      <c r="AL70" s="540">
        <f>SUM('MMA Rev-Exp Region 1:MMA Rev-Exp Region 11'!AL70)</f>
        <v>0</v>
      </c>
      <c r="AM70" s="542">
        <f>SUM('MMA Rev-Exp Region 1:MMA Rev-Exp Region 11'!AM70)</f>
        <v>0</v>
      </c>
      <c r="AN70" s="289">
        <f>SUM(AO70:AY70)</f>
        <v>3118525.1777077769</v>
      </c>
      <c r="AO70" s="540">
        <f>SUM('MMA Rev-Exp Region 1:MMA Rev-Exp Region 11'!AO70)</f>
        <v>646261.57916086563</v>
      </c>
      <c r="AP70" s="540">
        <f>SUM('MMA Rev-Exp Region 1:MMA Rev-Exp Region 11'!AP70)</f>
        <v>34182.012584949232</v>
      </c>
      <c r="AQ70" s="540">
        <f>SUM('MMA Rev-Exp Region 1:MMA Rev-Exp Region 11'!AQ70)</f>
        <v>804599.99726965558</v>
      </c>
      <c r="AR70" s="540">
        <f>SUM('MMA Rev-Exp Region 1:MMA Rev-Exp Region 11'!AR70)</f>
        <v>90654.874453018958</v>
      </c>
      <c r="AS70" s="540">
        <f>SUM('MMA Rev-Exp Region 1:MMA Rev-Exp Region 11'!AS70)</f>
        <v>3651.7102808552881</v>
      </c>
      <c r="AT70" s="540">
        <f>SUM('MMA Rev-Exp Region 1:MMA Rev-Exp Region 11'!AT70)</f>
        <v>98197.283573171968</v>
      </c>
      <c r="AU70" s="540">
        <f>SUM('MMA Rev-Exp Region 1:MMA Rev-Exp Region 11'!AU70)</f>
        <v>0</v>
      </c>
      <c r="AV70" s="540">
        <f>SUM('MMA Rev-Exp Region 1:MMA Rev-Exp Region 11'!AV70)</f>
        <v>5616.4893661679962</v>
      </c>
      <c r="AW70" s="540">
        <f>SUM('MMA Rev-Exp Region 1:MMA Rev-Exp Region 11'!AW70)</f>
        <v>1435361.2310190925</v>
      </c>
      <c r="AX70" s="540">
        <f>SUM('MMA Rev-Exp Region 1:MMA Rev-Exp Region 11'!AX70)</f>
        <v>0</v>
      </c>
      <c r="AY70" s="542">
        <f>SUM('MMA Rev-Exp Region 1:MMA Rev-Exp Region 11'!AY70)</f>
        <v>0</v>
      </c>
      <c r="AZ70" s="545">
        <f>SUM('MMA Rev-Exp Region 1:MMA Rev-Exp Region 11'!AZ70)</f>
        <v>-7426678.3938554516</v>
      </c>
      <c r="BA70" s="296">
        <f>SUM(BB70:BL70)+AZ70</f>
        <v>-3419270.3965106532</v>
      </c>
      <c r="BB70" s="540">
        <f>SUM('MMA Rev-Exp Region 1:MMA Rev-Exp Region 11'!BB70)</f>
        <v>799316.04007825372</v>
      </c>
      <c r="BC70" s="540">
        <f>SUM('MMA Rev-Exp Region 1:MMA Rev-Exp Region 11'!BC70)</f>
        <v>43389.088469343544</v>
      </c>
      <c r="BD70" s="540">
        <f>SUM('MMA Rev-Exp Region 1:MMA Rev-Exp Region 11'!BD70)</f>
        <v>1032869.8941117011</v>
      </c>
      <c r="BE70" s="540">
        <f>SUM('MMA Rev-Exp Region 1:MMA Rev-Exp Region 11'!BE70)</f>
        <v>115762.08664228642</v>
      </c>
      <c r="BF70" s="540">
        <f>SUM('MMA Rev-Exp Region 1:MMA Rev-Exp Region 11'!BF70)</f>
        <v>4613.4330551891444</v>
      </c>
      <c r="BG70" s="540">
        <f>SUM('MMA Rev-Exp Region 1:MMA Rev-Exp Region 11'!BG70)</f>
        <v>132234.54154169952</v>
      </c>
      <c r="BH70" s="540">
        <f>SUM('MMA Rev-Exp Region 1:MMA Rev-Exp Region 11'!BH70)</f>
        <v>0.32247213213497367</v>
      </c>
      <c r="BI70" s="540">
        <f>SUM('MMA Rev-Exp Region 1:MMA Rev-Exp Region 11'!BI70)</f>
        <v>7214.0143820323174</v>
      </c>
      <c r="BJ70" s="540">
        <f>SUM('MMA Rev-Exp Region 1:MMA Rev-Exp Region 11'!BJ70)</f>
        <v>1872008.5765921602</v>
      </c>
      <c r="BK70" s="540">
        <f>SUM('MMA Rev-Exp Region 1:MMA Rev-Exp Region 11'!BK70)</f>
        <v>0</v>
      </c>
      <c r="BL70" s="545">
        <f>SUM('MMA Rev-Exp Region 1:MMA Rev-Exp Region 11'!BL70)</f>
        <v>0</v>
      </c>
    </row>
    <row r="71" spans="1:64" x14ac:dyDescent="0.25">
      <c r="A71" s="1674"/>
      <c r="B71" s="225" t="s">
        <v>112</v>
      </c>
      <c r="C71" s="230" t="s">
        <v>937</v>
      </c>
      <c r="D71" s="289">
        <f>SUM(E71:O71)</f>
        <v>3008694.118797835</v>
      </c>
      <c r="E71" s="540">
        <f>SUM('MMA Rev-Exp Region 1:MMA Rev-Exp Region 11'!E71)</f>
        <v>770766.2802636819</v>
      </c>
      <c r="F71" s="540">
        <f>SUM('MMA Rev-Exp Region 1:MMA Rev-Exp Region 11'!F71)</f>
        <v>88511.633627422416</v>
      </c>
      <c r="G71" s="540">
        <f>SUM('MMA Rev-Exp Region 1:MMA Rev-Exp Region 11'!G71)</f>
        <v>877047.56468299672</v>
      </c>
      <c r="H71" s="540">
        <f>SUM('MMA Rev-Exp Region 1:MMA Rev-Exp Region 11'!H71)</f>
        <v>120953.42909310924</v>
      </c>
      <c r="I71" s="540">
        <f>SUM('MMA Rev-Exp Region 1:MMA Rev-Exp Region 11'!I71)</f>
        <v>3140.8027829768307</v>
      </c>
      <c r="J71" s="540">
        <f>SUM('MMA Rev-Exp Region 1:MMA Rev-Exp Region 11'!J71)</f>
        <v>128604.80098211768</v>
      </c>
      <c r="K71" s="540">
        <f>SUM('MMA Rev-Exp Region 1:MMA Rev-Exp Region 11'!K71)</f>
        <v>2.8438637784844425</v>
      </c>
      <c r="L71" s="540">
        <f>SUM('MMA Rev-Exp Region 1:MMA Rev-Exp Region 11'!L71)</f>
        <v>10697.126831187132</v>
      </c>
      <c r="M71" s="540">
        <f>SUM('MMA Rev-Exp Region 1:MMA Rev-Exp Region 11'!M71)</f>
        <v>1008969.636670565</v>
      </c>
      <c r="N71" s="540">
        <f>SUM('MMA Rev-Exp Region 1:MMA Rev-Exp Region 11'!N71)</f>
        <v>0</v>
      </c>
      <c r="O71" s="542">
        <f>SUM('MMA Rev-Exp Region 1:MMA Rev-Exp Region 11'!O71)</f>
        <v>0</v>
      </c>
      <c r="P71" s="289">
        <f>SUM(Q71:AA71)</f>
        <v>2859447.7623484773</v>
      </c>
      <c r="Q71" s="540">
        <f>SUM('MMA Rev-Exp Region 1:MMA Rev-Exp Region 11'!Q71)</f>
        <v>732532.39723626967</v>
      </c>
      <c r="R71" s="540">
        <f>SUM('MMA Rev-Exp Region 1:MMA Rev-Exp Region 11'!R71)</f>
        <v>84121.011549977222</v>
      </c>
      <c r="S71" s="540">
        <f>SUM('MMA Rev-Exp Region 1:MMA Rev-Exp Region 11'!S71)</f>
        <v>833541.59555044118</v>
      </c>
      <c r="T71" s="540">
        <f>SUM('MMA Rev-Exp Region 1:MMA Rev-Exp Region 11'!T71)</f>
        <v>114953.53083844209</v>
      </c>
      <c r="U71" s="540">
        <f>SUM('MMA Rev-Exp Region 1:MMA Rev-Exp Region 11'!U71)</f>
        <v>2985.0031725223812</v>
      </c>
      <c r="V71" s="540">
        <f>SUM('MMA Rev-Exp Region 1:MMA Rev-Exp Region 11'!V71)</f>
        <v>122225.35620953138</v>
      </c>
      <c r="W71" s="540">
        <f>SUM('MMA Rev-Exp Region 1:MMA Rev-Exp Region 11'!W71)</f>
        <v>2.7027938357058465</v>
      </c>
      <c r="X71" s="540">
        <f>SUM('MMA Rev-Exp Region 1:MMA Rev-Exp Region 11'!X71)</f>
        <v>10166.49555363165</v>
      </c>
      <c r="Y71" s="540">
        <f>SUM('MMA Rev-Exp Region 1:MMA Rev-Exp Region 11'!Y71)</f>
        <v>958919.66944382584</v>
      </c>
      <c r="Z71" s="540">
        <f>SUM('MMA Rev-Exp Region 1:MMA Rev-Exp Region 11'!Z71)</f>
        <v>0</v>
      </c>
      <c r="AA71" s="542">
        <f>SUM('MMA Rev-Exp Region 1:MMA Rev-Exp Region 11'!AA71)</f>
        <v>0</v>
      </c>
      <c r="AB71" s="289">
        <f>SUM(AC71:AM71)</f>
        <v>4011614.0418318114</v>
      </c>
      <c r="AC71" s="540">
        <f>SUM('MMA Rev-Exp Region 1:MMA Rev-Exp Region 11'!AC71)</f>
        <v>1027693.9797760886</v>
      </c>
      <c r="AD71" s="540">
        <f>SUM('MMA Rev-Exp Region 1:MMA Rev-Exp Region 11'!AD71)</f>
        <v>118016.15528371336</v>
      </c>
      <c r="AE71" s="540">
        <f>SUM('MMA Rev-Exp Region 1:MMA Rev-Exp Region 11'!AE71)</f>
        <v>1169403.1320280968</v>
      </c>
      <c r="AF71" s="540">
        <f>SUM('MMA Rev-Exp Region 1:MMA Rev-Exp Region 11'!AF71)</f>
        <v>161272.11853343897</v>
      </c>
      <c r="AG71" s="540">
        <f>SUM('MMA Rev-Exp Region 1:MMA Rev-Exp Region 11'!AG71)</f>
        <v>4187.7598882829152</v>
      </c>
      <c r="AH71" s="540">
        <f>SUM('MMA Rev-Exp Region 1:MMA Rev-Exp Region 11'!AH71)</f>
        <v>171474.00337026906</v>
      </c>
      <c r="AI71" s="540">
        <f>SUM('MMA Rev-Exp Region 1:MMA Rev-Exp Region 11'!AI71)</f>
        <v>3.791839055870351</v>
      </c>
      <c r="AJ71" s="540">
        <f>SUM('MMA Rev-Exp Region 1:MMA Rev-Exp Region 11'!AJ71)</f>
        <v>14262.913579394535</v>
      </c>
      <c r="AK71" s="540">
        <f>SUM('MMA Rev-Exp Region 1:MMA Rev-Exp Region 11'!AK71)</f>
        <v>1345300.1875334713</v>
      </c>
      <c r="AL71" s="540">
        <f>SUM('MMA Rev-Exp Region 1:MMA Rev-Exp Region 11'!AL71)</f>
        <v>0</v>
      </c>
      <c r="AM71" s="542">
        <f>SUM('MMA Rev-Exp Region 1:MMA Rev-Exp Region 11'!AM71)</f>
        <v>0</v>
      </c>
      <c r="AN71" s="289">
        <f>SUM(AO71:AY71)</f>
        <v>1754910.2773932444</v>
      </c>
      <c r="AO71" s="540">
        <f>SUM('MMA Rev-Exp Region 1:MMA Rev-Exp Region 11'!AO71)</f>
        <v>449572.34377928625</v>
      </c>
      <c r="AP71" s="540">
        <f>SUM('MMA Rev-Exp Region 1:MMA Rev-Exp Region 11'!AP71)</f>
        <v>51627.04129713701</v>
      </c>
      <c r="AQ71" s="540">
        <f>SUM('MMA Rev-Exp Region 1:MMA Rev-Exp Region 11'!AQ71)</f>
        <v>511564.0620987725</v>
      </c>
      <c r="AR71" s="540">
        <f>SUM('MMA Rev-Exp Region 1:MMA Rev-Exp Region 11'!AR71)</f>
        <v>70549.682825938042</v>
      </c>
      <c r="AS71" s="540">
        <f>SUM('MMA Rev-Exp Region 1:MMA Rev-Exp Region 11'!AS71)</f>
        <v>1831.9665826693181</v>
      </c>
      <c r="AT71" s="540">
        <f>SUM('MMA Rev-Exp Region 1:MMA Rev-Exp Region 11'!AT71)</f>
        <v>75012.572915125245</v>
      </c>
      <c r="AU71" s="540">
        <f>SUM('MMA Rev-Exp Region 1:MMA Rev-Exp Region 11'!AU71)</f>
        <v>1.6587680818689692</v>
      </c>
      <c r="AV71" s="540">
        <f>SUM('MMA Rev-Exp Region 1:MMA Rev-Exp Region 11'!AV71)</f>
        <v>6239.4171934400993</v>
      </c>
      <c r="AW71" s="540">
        <f>SUM('MMA Rev-Exp Region 1:MMA Rev-Exp Region 11'!AW71)</f>
        <v>588511.53193279426</v>
      </c>
      <c r="AX71" s="540">
        <f>SUM('MMA Rev-Exp Region 1:MMA Rev-Exp Region 11'!AX71)</f>
        <v>0</v>
      </c>
      <c r="AY71" s="542">
        <f>SUM('MMA Rev-Exp Region 1:MMA Rev-Exp Region 11'!AY71)</f>
        <v>0</v>
      </c>
      <c r="AZ71" s="545">
        <f>SUM('MMA Rev-Exp Region 1:MMA Rev-Exp Region 11'!AZ71)</f>
        <v>-25000.917214735156</v>
      </c>
      <c r="BA71" s="296">
        <f>SUM(BB71:BL71)+AZ71</f>
        <v>11609665.283156633</v>
      </c>
      <c r="BB71" s="540">
        <f>SUM('MMA Rev-Exp Region 1:MMA Rev-Exp Region 11'!BB71)</f>
        <v>2980565.0010553263</v>
      </c>
      <c r="BC71" s="540">
        <f>SUM('MMA Rev-Exp Region 1:MMA Rev-Exp Region 11'!BC71)</f>
        <v>342275.84175825003</v>
      </c>
      <c r="BD71" s="540">
        <f>SUM('MMA Rev-Exp Region 1:MMA Rev-Exp Region 11'!BD71)</f>
        <v>3391556.3543603066</v>
      </c>
      <c r="BE71" s="540">
        <f>SUM('MMA Rev-Exp Region 1:MMA Rev-Exp Region 11'!BE71)</f>
        <v>467728.76129092835</v>
      </c>
      <c r="BF71" s="540">
        <f>SUM('MMA Rev-Exp Region 1:MMA Rev-Exp Region 11'!BF71)</f>
        <v>12145.532426451446</v>
      </c>
      <c r="BG71" s="540">
        <f>SUM('MMA Rev-Exp Region 1:MMA Rev-Exp Region 11'!BG71)</f>
        <v>497316.73347704334</v>
      </c>
      <c r="BH71" s="540">
        <f>SUM('MMA Rev-Exp Region 1:MMA Rev-Exp Region 11'!BH71)</f>
        <v>10.99726475192961</v>
      </c>
      <c r="BI71" s="540">
        <f>SUM('MMA Rev-Exp Region 1:MMA Rev-Exp Region 11'!BI71)</f>
        <v>41365.953157653414</v>
      </c>
      <c r="BJ71" s="540">
        <f>SUM('MMA Rev-Exp Region 1:MMA Rev-Exp Region 11'!BJ71)</f>
        <v>3901701.0255806562</v>
      </c>
      <c r="BK71" s="540">
        <f>SUM('MMA Rev-Exp Region 1:MMA Rev-Exp Region 11'!BK71)</f>
        <v>0</v>
      </c>
      <c r="BL71" s="545">
        <f>SUM('MMA Rev-Exp Region 1:MMA Rev-Exp Region 11'!BL71)</f>
        <v>0</v>
      </c>
    </row>
    <row r="72" spans="1:64" s="209" customFormat="1" x14ac:dyDescent="0.25">
      <c r="A72" s="1675"/>
      <c r="B72" s="227" t="s">
        <v>460</v>
      </c>
      <c r="C72" s="235" t="s">
        <v>5</v>
      </c>
      <c r="D72" s="277">
        <f t="shared" ref="D72:M72" si="52">SUM(D64:D71)</f>
        <v>221552121.99940115</v>
      </c>
      <c r="E72" s="275">
        <f t="shared" si="52"/>
        <v>50787474.742275849</v>
      </c>
      <c r="F72" s="275">
        <f t="shared" si="52"/>
        <v>3009152.409305119</v>
      </c>
      <c r="G72" s="275">
        <f t="shared" si="52"/>
        <v>61764197.253830522</v>
      </c>
      <c r="H72" s="275">
        <f t="shared" si="52"/>
        <v>6697287.0328243757</v>
      </c>
      <c r="I72" s="275">
        <f t="shared" si="52"/>
        <v>293439.31510755687</v>
      </c>
      <c r="J72" s="275">
        <f t="shared" si="52"/>
        <v>8150130.2061535548</v>
      </c>
      <c r="K72" s="275">
        <f t="shared" si="52"/>
        <v>8.6176551701631894</v>
      </c>
      <c r="L72" s="275">
        <f t="shared" si="52"/>
        <v>434803.93136812514</v>
      </c>
      <c r="M72" s="275">
        <f t="shared" si="52"/>
        <v>90415628.490880862</v>
      </c>
      <c r="N72" s="275">
        <f>SUM(N68:N71)</f>
        <v>0</v>
      </c>
      <c r="O72" s="283">
        <f>SUM(O68:O71)</f>
        <v>0</v>
      </c>
      <c r="P72" s="277">
        <f t="shared" ref="P72:Y72" si="53">SUM(P64:P71)</f>
        <v>229651806.56843281</v>
      </c>
      <c r="Q72" s="275">
        <f t="shared" si="53"/>
        <v>53185592.76837378</v>
      </c>
      <c r="R72" s="275">
        <f t="shared" si="53"/>
        <v>2970528.3794998359</v>
      </c>
      <c r="S72" s="275">
        <f t="shared" si="53"/>
        <v>62734218.861025654</v>
      </c>
      <c r="T72" s="275">
        <f t="shared" si="53"/>
        <v>6849429.6721555665</v>
      </c>
      <c r="U72" s="275">
        <f t="shared" si="53"/>
        <v>279401.3811301997</v>
      </c>
      <c r="V72" s="275">
        <f t="shared" si="53"/>
        <v>7601742.0191927282</v>
      </c>
      <c r="W72" s="275">
        <f t="shared" si="53"/>
        <v>74.638165901578773</v>
      </c>
      <c r="X72" s="275">
        <f t="shared" si="53"/>
        <v>430919.71147207019</v>
      </c>
      <c r="Y72" s="275">
        <f t="shared" si="53"/>
        <v>95599899.137417078</v>
      </c>
      <c r="Z72" s="275">
        <f>SUM(Z68:Z71)</f>
        <v>0</v>
      </c>
      <c r="AA72" s="283">
        <f>SUM(AA68:AA71)</f>
        <v>0</v>
      </c>
      <c r="AB72" s="277">
        <f>SUM(AB64:AB71)</f>
        <v>236839411.99478206</v>
      </c>
      <c r="AC72" s="275">
        <f t="shared" ref="AC72:AK72" si="54">SUM(AC64:AC71)</f>
        <v>52558698.320938841</v>
      </c>
      <c r="AD72" s="275">
        <f t="shared" si="54"/>
        <v>3033122.9446427226</v>
      </c>
      <c r="AE72" s="275">
        <f t="shared" si="54"/>
        <v>63069730.890399911</v>
      </c>
      <c r="AF72" s="275">
        <f t="shared" si="54"/>
        <v>7050959.4596472466</v>
      </c>
      <c r="AG72" s="275">
        <f t="shared" si="54"/>
        <v>277638.79823704291</v>
      </c>
      <c r="AH72" s="275">
        <f t="shared" si="54"/>
        <v>7317200.0490452526</v>
      </c>
      <c r="AI72" s="275">
        <f t="shared" si="54"/>
        <v>83.144913399032845</v>
      </c>
      <c r="AJ72" s="275">
        <f t="shared" si="54"/>
        <v>472934.25082459563</v>
      </c>
      <c r="AK72" s="275">
        <f t="shared" si="54"/>
        <v>103059044.13613302</v>
      </c>
      <c r="AL72" s="275">
        <f>SUM(AL68:AL71)</f>
        <v>0</v>
      </c>
      <c r="AM72" s="283">
        <f>SUM(AM68:AM71)</f>
        <v>0</v>
      </c>
      <c r="AN72" s="277">
        <f>SUM(AN64:AN71)</f>
        <v>245136614.49510133</v>
      </c>
      <c r="AO72" s="275">
        <f t="shared" ref="AO72:AV72" si="55">SUM(AO64:AO71)</f>
        <v>54020499.706085831</v>
      </c>
      <c r="AP72" s="275">
        <f t="shared" si="55"/>
        <v>2865630.5540561439</v>
      </c>
      <c r="AQ72" s="275">
        <f t="shared" si="55"/>
        <v>64033874.914548568</v>
      </c>
      <c r="AR72" s="275">
        <f t="shared" si="55"/>
        <v>7250313.7333405772</v>
      </c>
      <c r="AS72" s="275">
        <f t="shared" si="55"/>
        <v>285246.50622304459</v>
      </c>
      <c r="AT72" s="275">
        <f t="shared" si="55"/>
        <v>7400871.1229751073</v>
      </c>
      <c r="AU72" s="275">
        <f t="shared" si="55"/>
        <v>4.784342072416047</v>
      </c>
      <c r="AV72" s="275">
        <f t="shared" si="55"/>
        <v>456503.30060627568</v>
      </c>
      <c r="AW72" s="275">
        <f>SUM(AW64:AW71)</f>
        <v>108823669.87292366</v>
      </c>
      <c r="AX72" s="275">
        <f>SUM(AX68:AX71)</f>
        <v>0</v>
      </c>
      <c r="AY72" s="283">
        <f>SUM(AY68:AY71)</f>
        <v>0</v>
      </c>
      <c r="AZ72" s="299">
        <f>SUM(AZ64:AZ71)</f>
        <v>-4816563.5935765542</v>
      </c>
      <c r="BA72" s="297">
        <f>SUM(BA64:BA71)</f>
        <v>928363391.46414077</v>
      </c>
      <c r="BB72" s="275">
        <f>SUM('MMA Rev-Exp Region 1:MMA Rev-Exp Region 11'!BB72)</f>
        <v>210552265.53767428</v>
      </c>
      <c r="BC72" s="275">
        <f>SUM('MMA Rev-Exp Region 1:MMA Rev-Exp Region 11'!BC72)</f>
        <v>11878434.28750382</v>
      </c>
      <c r="BD72" s="275">
        <f>SUM('MMA Rev-Exp Region 1:MMA Rev-Exp Region 11'!BD72)</f>
        <v>251602021.91980469</v>
      </c>
      <c r="BE72" s="275">
        <f>SUM('MMA Rev-Exp Region 1:MMA Rev-Exp Region 11'!BE72)</f>
        <v>27847989.897967763</v>
      </c>
      <c r="BF72" s="275">
        <f>SUM('MMA Rev-Exp Region 1:MMA Rev-Exp Region 11'!BF72)</f>
        <v>1135726.000697844</v>
      </c>
      <c r="BG72" s="275">
        <f>SUM('MMA Rev-Exp Region 1:MMA Rev-Exp Region 11'!BG72)</f>
        <v>30469943.397366647</v>
      </c>
      <c r="BH72" s="275">
        <f>SUM('MMA Rev-Exp Region 1:MMA Rev-Exp Region 11'!BH72)</f>
        <v>171.18507654319086</v>
      </c>
      <c r="BI72" s="275">
        <f>SUM('MMA Rev-Exp Region 1:MMA Rev-Exp Region 11'!BI72)</f>
        <v>1795161.1942710669</v>
      </c>
      <c r="BJ72" s="275">
        <f>SUM('MMA Rev-Exp Region 1:MMA Rev-Exp Region 11'!BJ72)</f>
        <v>397898241.63735461</v>
      </c>
      <c r="BK72" s="275">
        <f>SUM('MMA Rev-Exp Region 1:MMA Rev-Exp Region 11'!BK72)</f>
        <v>0</v>
      </c>
      <c r="BL72" s="299">
        <f>SUM('MMA Rev-Exp Region 1:MMA Rev-Exp Region 11'!BL72)</f>
        <v>0</v>
      </c>
    </row>
    <row r="73" spans="1:64" ht="14.85" customHeight="1" x14ac:dyDescent="0.25">
      <c r="A73" s="1654" t="s">
        <v>6</v>
      </c>
      <c r="B73" s="221" t="s">
        <v>118</v>
      </c>
      <c r="C73" s="229" t="s">
        <v>189</v>
      </c>
      <c r="D73" s="276">
        <f>SUM(E73:O73)</f>
        <v>818374.60000000033</v>
      </c>
      <c r="E73" s="539">
        <f>SUM('MMA Rev-Exp Region 1:MMA Rev-Exp Region 11'!E73)</f>
        <v>283505.78912881343</v>
      </c>
      <c r="F73" s="539">
        <f>SUM('MMA Rev-Exp Region 1:MMA Rev-Exp Region 11'!F73)</f>
        <v>40920.932006779374</v>
      </c>
      <c r="G73" s="539">
        <f>SUM('MMA Rev-Exp Region 1:MMA Rev-Exp Region 11'!G73)</f>
        <v>293311.36891445681</v>
      </c>
      <c r="H73" s="539">
        <f>SUM('MMA Rev-Exp Region 1:MMA Rev-Exp Region 11'!H73)</f>
        <v>57603.062786313756</v>
      </c>
      <c r="I73" s="539">
        <f>SUM('MMA Rev-Exp Region 1:MMA Rev-Exp Region 11'!I73)</f>
        <v>79.945990410916778</v>
      </c>
      <c r="J73" s="539">
        <f>SUM('MMA Rev-Exp Region 1:MMA Rev-Exp Region 11'!J73)</f>
        <v>44872.65354998222</v>
      </c>
      <c r="K73" s="539">
        <f>SUM('MMA Rev-Exp Region 1:MMA Rev-Exp Region 11'!K73)</f>
        <v>0</v>
      </c>
      <c r="L73" s="539">
        <f>SUM('MMA Rev-Exp Region 1:MMA Rev-Exp Region 11'!L73)</f>
        <v>11890.917118288544</v>
      </c>
      <c r="M73" s="539">
        <f>SUM('MMA Rev-Exp Region 1:MMA Rev-Exp Region 11'!M73)</f>
        <v>86189.93050495538</v>
      </c>
      <c r="N73" s="539">
        <f>SUM('MMA Rev-Exp Region 1:MMA Rev-Exp Region 11'!N73)</f>
        <v>0</v>
      </c>
      <c r="O73" s="541">
        <f>SUM('MMA Rev-Exp Region 1:MMA Rev-Exp Region 11'!O73)</f>
        <v>0</v>
      </c>
      <c r="P73" s="276">
        <f>SUM(Q73:AA73)</f>
        <v>977552.57999999973</v>
      </c>
      <c r="Q73" s="539">
        <f>SUM('MMA Rev-Exp Region 1:MMA Rev-Exp Region 11'!Q73)</f>
        <v>345420.72789990075</v>
      </c>
      <c r="R73" s="539">
        <f>SUM('MMA Rev-Exp Region 1:MMA Rev-Exp Region 11'!R73)</f>
        <v>49050.595455929331</v>
      </c>
      <c r="S73" s="539">
        <f>SUM('MMA Rev-Exp Region 1:MMA Rev-Exp Region 11'!S73)</f>
        <v>347961.37486313051</v>
      </c>
      <c r="T73" s="539">
        <f>SUM('MMA Rev-Exp Region 1:MMA Rev-Exp Region 11'!T73)</f>
        <v>68623.489363259388</v>
      </c>
      <c r="U73" s="539">
        <f>SUM('MMA Rev-Exp Region 1:MMA Rev-Exp Region 11'!U73)</f>
        <v>148.88256294822605</v>
      </c>
      <c r="V73" s="539">
        <f>SUM('MMA Rev-Exp Region 1:MMA Rev-Exp Region 11'!V73)</f>
        <v>47986.584846483463</v>
      </c>
      <c r="W73" s="539">
        <f>SUM('MMA Rev-Exp Region 1:MMA Rev-Exp Region 11'!W73)</f>
        <v>0</v>
      </c>
      <c r="X73" s="539">
        <f>SUM('MMA Rev-Exp Region 1:MMA Rev-Exp Region 11'!X73)</f>
        <v>15012.541245776281</v>
      </c>
      <c r="Y73" s="539">
        <f>SUM('MMA Rev-Exp Region 1:MMA Rev-Exp Region 11'!Y73)</f>
        <v>103348.38376257187</v>
      </c>
      <c r="Z73" s="539">
        <f>SUM('MMA Rev-Exp Region 1:MMA Rev-Exp Region 11'!Z73)</f>
        <v>0</v>
      </c>
      <c r="AA73" s="541">
        <f>SUM('MMA Rev-Exp Region 1:MMA Rev-Exp Region 11'!AA73)</f>
        <v>0</v>
      </c>
      <c r="AB73" s="276">
        <f>SUM(AC73:AM73)</f>
        <v>1200003.9899999998</v>
      </c>
      <c r="AC73" s="539">
        <f>SUM('MMA Rev-Exp Region 1:MMA Rev-Exp Region 11'!AC73)</f>
        <v>384519.5038587072</v>
      </c>
      <c r="AD73" s="539">
        <f>SUM('MMA Rev-Exp Region 1:MMA Rev-Exp Region 11'!AD73)</f>
        <v>54473.19881273996</v>
      </c>
      <c r="AE73" s="539">
        <f>SUM('MMA Rev-Exp Region 1:MMA Rev-Exp Region 11'!AE73)</f>
        <v>466711.63547951821</v>
      </c>
      <c r="AF73" s="539">
        <f>SUM('MMA Rev-Exp Region 1:MMA Rev-Exp Region 11'!AF73)</f>
        <v>81384.50931969352</v>
      </c>
      <c r="AG73" s="539">
        <f>SUM('MMA Rev-Exp Region 1:MMA Rev-Exp Region 11'!AG73)</f>
        <v>515.06823226101858</v>
      </c>
      <c r="AH73" s="539">
        <f>SUM('MMA Rev-Exp Region 1:MMA Rev-Exp Region 11'!AH73)</f>
        <v>61555.895117374806</v>
      </c>
      <c r="AI73" s="539">
        <f>SUM('MMA Rev-Exp Region 1:MMA Rev-Exp Region 11'!AI73)</f>
        <v>0</v>
      </c>
      <c r="AJ73" s="539">
        <f>SUM('MMA Rev-Exp Region 1:MMA Rev-Exp Region 11'!AJ73)</f>
        <v>17667.224490965018</v>
      </c>
      <c r="AK73" s="539">
        <f>SUM('MMA Rev-Exp Region 1:MMA Rev-Exp Region 11'!AK73)</f>
        <v>133176.95468873988</v>
      </c>
      <c r="AL73" s="539">
        <f>SUM('MMA Rev-Exp Region 1:MMA Rev-Exp Region 11'!AL73)</f>
        <v>0</v>
      </c>
      <c r="AM73" s="541">
        <f>SUM('MMA Rev-Exp Region 1:MMA Rev-Exp Region 11'!AM73)</f>
        <v>0</v>
      </c>
      <c r="AN73" s="276">
        <f>SUM(AO73:AY73)</f>
        <v>1146843.8599999994</v>
      </c>
      <c r="AO73" s="539">
        <f>SUM('MMA Rev-Exp Region 1:MMA Rev-Exp Region 11'!AO73)</f>
        <v>373009.67444447195</v>
      </c>
      <c r="AP73" s="539">
        <f>SUM('MMA Rev-Exp Region 1:MMA Rev-Exp Region 11'!AP73)</f>
        <v>54486.321695303581</v>
      </c>
      <c r="AQ73" s="539">
        <f>SUM('MMA Rev-Exp Region 1:MMA Rev-Exp Region 11'!AQ73)</f>
        <v>424480.3650648201</v>
      </c>
      <c r="AR73" s="539">
        <f>SUM('MMA Rev-Exp Region 1:MMA Rev-Exp Region 11'!AR73)</f>
        <v>83230.168034160291</v>
      </c>
      <c r="AS73" s="539">
        <f>SUM('MMA Rev-Exp Region 1:MMA Rev-Exp Region 11'!AS73)</f>
        <v>1253.4266516575283</v>
      </c>
      <c r="AT73" s="539">
        <f>SUM('MMA Rev-Exp Region 1:MMA Rev-Exp Region 11'!AT73)</f>
        <v>58936.308937554437</v>
      </c>
      <c r="AU73" s="539">
        <f>SUM('MMA Rev-Exp Region 1:MMA Rev-Exp Region 11'!AU73)</f>
        <v>0</v>
      </c>
      <c r="AV73" s="539">
        <f>SUM('MMA Rev-Exp Region 1:MMA Rev-Exp Region 11'!AV73)</f>
        <v>16906.154385755763</v>
      </c>
      <c r="AW73" s="539">
        <f>SUM('MMA Rev-Exp Region 1:MMA Rev-Exp Region 11'!AW73)</f>
        <v>134541.44078627558</v>
      </c>
      <c r="AX73" s="539">
        <f>SUM('MMA Rev-Exp Region 1:MMA Rev-Exp Region 11'!AX73)</f>
        <v>0</v>
      </c>
      <c r="AY73" s="541">
        <f>SUM('MMA Rev-Exp Region 1:MMA Rev-Exp Region 11'!AY73)</f>
        <v>0</v>
      </c>
      <c r="AZ73" s="544">
        <f>SUM('MMA Rev-Exp Region 1:MMA Rev-Exp Region 11'!AZ73)</f>
        <v>117.64999999999998</v>
      </c>
      <c r="BA73" s="294">
        <f>SUM(BB73:BL73)+AZ73</f>
        <v>4142892.6799999988</v>
      </c>
      <c r="BB73" s="539">
        <f>SUM('MMA Rev-Exp Region 1:MMA Rev-Exp Region 11'!BB73)</f>
        <v>1386455.6953318932</v>
      </c>
      <c r="BC73" s="539">
        <f>SUM('MMA Rev-Exp Region 1:MMA Rev-Exp Region 11'!BC73)</f>
        <v>198931.04797075223</v>
      </c>
      <c r="BD73" s="539">
        <f>SUM('MMA Rev-Exp Region 1:MMA Rev-Exp Region 11'!BD73)</f>
        <v>1532464.7443219256</v>
      </c>
      <c r="BE73" s="539">
        <f>SUM('MMA Rev-Exp Region 1:MMA Rev-Exp Region 11'!BE73)</f>
        <v>290841.22950342693</v>
      </c>
      <c r="BF73" s="539">
        <f>SUM('MMA Rev-Exp Region 1:MMA Rev-Exp Region 11'!BF73)</f>
        <v>1997.3234372776899</v>
      </c>
      <c r="BG73" s="539">
        <f>SUM('MMA Rev-Exp Region 1:MMA Rev-Exp Region 11'!BG73)</f>
        <v>213351.44245139495</v>
      </c>
      <c r="BH73" s="539">
        <f>SUM('MMA Rev-Exp Region 1:MMA Rev-Exp Region 11'!BH73)</f>
        <v>0</v>
      </c>
      <c r="BI73" s="539">
        <f>SUM('MMA Rev-Exp Region 1:MMA Rev-Exp Region 11'!BI73)</f>
        <v>61476.837240785615</v>
      </c>
      <c r="BJ73" s="539">
        <f>SUM('MMA Rev-Exp Region 1:MMA Rev-Exp Region 11'!BJ73)</f>
        <v>457256.70974254276</v>
      </c>
      <c r="BK73" s="539">
        <f>SUM('MMA Rev-Exp Region 1:MMA Rev-Exp Region 11'!BK73)</f>
        <v>0</v>
      </c>
      <c r="BL73" s="544">
        <f>SUM('MMA Rev-Exp Region 1:MMA Rev-Exp Region 11'!BL73)</f>
        <v>0</v>
      </c>
    </row>
    <row r="74" spans="1:64" x14ac:dyDescent="0.25">
      <c r="A74" s="1654"/>
      <c r="B74" s="221" t="s">
        <v>45</v>
      </c>
      <c r="C74" s="229" t="s">
        <v>232</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654"/>
      <c r="B75" s="221" t="s">
        <v>46</v>
      </c>
      <c r="C75" s="229" t="s">
        <v>165</v>
      </c>
      <c r="D75" s="289">
        <f>SUM(E75:O75)</f>
        <v>28.649794759256011</v>
      </c>
      <c r="E75" s="540">
        <f>SUM('MMA Rev-Exp Region 1:MMA Rev-Exp Region 11'!E75)</f>
        <v>6.9852012203745719</v>
      </c>
      <c r="F75" s="540">
        <f>SUM('MMA Rev-Exp Region 1:MMA Rev-Exp Region 11'!F75)</f>
        <v>6.2510427171037595</v>
      </c>
      <c r="G75" s="540">
        <f>SUM('MMA Rev-Exp Region 1:MMA Rev-Exp Region 11'!G75)</f>
        <v>7.7897631887746019</v>
      </c>
      <c r="H75" s="540">
        <f>SUM('MMA Rev-Exp Region 1:MMA Rev-Exp Region 11'!H75)</f>
        <v>6.9798535007236406</v>
      </c>
      <c r="I75" s="540">
        <f>SUM('MMA Rev-Exp Region 1:MMA Rev-Exp Region 11'!I75)</f>
        <v>0</v>
      </c>
      <c r="J75" s="540">
        <f>SUM('MMA Rev-Exp Region 1:MMA Rev-Exp Region 11'!J75)</f>
        <v>0.1962465926946837</v>
      </c>
      <c r="K75" s="540">
        <f>SUM('MMA Rev-Exp Region 1:MMA Rev-Exp Region 11'!K75)</f>
        <v>0</v>
      </c>
      <c r="L75" s="540">
        <f>SUM('MMA Rev-Exp Region 1:MMA Rev-Exp Region 11'!L75)</f>
        <v>0</v>
      </c>
      <c r="M75" s="540">
        <f>SUM('MMA Rev-Exp Region 1:MMA Rev-Exp Region 11'!M75)</f>
        <v>0.44768753958474716</v>
      </c>
      <c r="N75" s="540">
        <f>SUM('MMA Rev-Exp Region 1:MMA Rev-Exp Region 11'!N75)</f>
        <v>0</v>
      </c>
      <c r="O75" s="542">
        <f>SUM('MMA Rev-Exp Region 1:MMA Rev-Exp Region 11'!O75)</f>
        <v>0</v>
      </c>
      <c r="P75" s="289">
        <f>SUM(Q75:AA75)</f>
        <v>54.406549337089388</v>
      </c>
      <c r="Q75" s="540">
        <f>SUM('MMA Rev-Exp Region 1:MMA Rev-Exp Region 11'!Q75)</f>
        <v>14.247821715871723</v>
      </c>
      <c r="R75" s="540">
        <f>SUM('MMA Rev-Exp Region 1:MMA Rev-Exp Region 11'!R75)</f>
        <v>28.501599429371961</v>
      </c>
      <c r="S75" s="540">
        <f>SUM('MMA Rev-Exp Region 1:MMA Rev-Exp Region 11'!S75)</f>
        <v>6.2037505854247339</v>
      </c>
      <c r="T75" s="540">
        <f>SUM('MMA Rev-Exp Region 1:MMA Rev-Exp Region 11'!T75)</f>
        <v>4.1242801911796922</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1.3290974152412722</v>
      </c>
      <c r="Z75" s="540">
        <f>SUM('MMA Rev-Exp Region 1:MMA Rev-Exp Region 11'!Z75)</f>
        <v>0</v>
      </c>
      <c r="AA75" s="542">
        <f>SUM('MMA Rev-Exp Region 1:MMA Rev-Exp Region 11'!AA75)</f>
        <v>0</v>
      </c>
      <c r="AB75" s="289">
        <f>SUM(AC75:AM75)</f>
        <v>90.582207485840925</v>
      </c>
      <c r="AC75" s="540">
        <f>SUM('MMA Rev-Exp Region 1:MMA Rev-Exp Region 11'!AC75)</f>
        <v>32.531768605536698</v>
      </c>
      <c r="AD75" s="540">
        <f>SUM('MMA Rev-Exp Region 1:MMA Rev-Exp Region 11'!AD75)</f>
        <v>24.018253274092896</v>
      </c>
      <c r="AE75" s="540">
        <f>SUM('MMA Rev-Exp Region 1:MMA Rev-Exp Region 11'!AE75)</f>
        <v>13.239671607153783</v>
      </c>
      <c r="AF75" s="540">
        <f>SUM('MMA Rev-Exp Region 1:MMA Rev-Exp Region 11'!AF75)</f>
        <v>10.265288639264064</v>
      </c>
      <c r="AG75" s="540">
        <f>SUM('MMA Rev-Exp Region 1:MMA Rev-Exp Region 11'!AG75)</f>
        <v>3.0866211368938745</v>
      </c>
      <c r="AH75" s="540">
        <f>SUM('MMA Rev-Exp Region 1:MMA Rev-Exp Region 11'!AH75)</f>
        <v>2.5793332087069434</v>
      </c>
      <c r="AI75" s="540">
        <f>SUM('MMA Rev-Exp Region 1:MMA Rev-Exp Region 11'!AI75)</f>
        <v>0</v>
      </c>
      <c r="AJ75" s="540">
        <f>SUM('MMA Rev-Exp Region 1:MMA Rev-Exp Region 11'!AJ75)</f>
        <v>0</v>
      </c>
      <c r="AK75" s="540">
        <f>SUM('MMA Rev-Exp Region 1:MMA Rev-Exp Region 11'!AK75)</f>
        <v>4.8612710141926865</v>
      </c>
      <c r="AL75" s="540">
        <f>SUM('MMA Rev-Exp Region 1:MMA Rev-Exp Region 11'!AL75)</f>
        <v>0</v>
      </c>
      <c r="AM75" s="542">
        <f>SUM('MMA Rev-Exp Region 1:MMA Rev-Exp Region 11'!AM75)</f>
        <v>0</v>
      </c>
      <c r="AN75" s="289">
        <f>SUM(AO75:AY75)</f>
        <v>115.61651902121586</v>
      </c>
      <c r="AO75" s="540">
        <f>SUM('MMA Rev-Exp Region 1:MMA Rev-Exp Region 11'!AO75)</f>
        <v>24.736750012597884</v>
      </c>
      <c r="AP75" s="540">
        <f>SUM('MMA Rev-Exp Region 1:MMA Rev-Exp Region 11'!AP75)</f>
        <v>29.915942146066836</v>
      </c>
      <c r="AQ75" s="540">
        <f>SUM('MMA Rev-Exp Region 1:MMA Rev-Exp Region 11'!AQ75)</f>
        <v>26.269311473133698</v>
      </c>
      <c r="AR75" s="540">
        <f>SUM('MMA Rev-Exp Region 1:MMA Rev-Exp Region 11'!AR75)</f>
        <v>17.713157337919299</v>
      </c>
      <c r="AS75" s="540">
        <f>SUM('MMA Rev-Exp Region 1:MMA Rev-Exp Region 11'!AS75)</f>
        <v>0</v>
      </c>
      <c r="AT75" s="540">
        <f>SUM('MMA Rev-Exp Region 1:MMA Rev-Exp Region 11'!AT75)</f>
        <v>1.5853537400804885</v>
      </c>
      <c r="AU75" s="540">
        <f>SUM('MMA Rev-Exp Region 1:MMA Rev-Exp Region 11'!AU75)</f>
        <v>0</v>
      </c>
      <c r="AV75" s="540">
        <f>SUM('MMA Rev-Exp Region 1:MMA Rev-Exp Region 11'!AV75)</f>
        <v>1.5853537400804885</v>
      </c>
      <c r="AW75" s="540">
        <f>SUM('MMA Rev-Exp Region 1:MMA Rev-Exp Region 11'!AW75)</f>
        <v>13.810650571337169</v>
      </c>
      <c r="AX75" s="540">
        <f>SUM('MMA Rev-Exp Region 1:MMA Rev-Exp Region 11'!AX75)</f>
        <v>0</v>
      </c>
      <c r="AY75" s="542">
        <f>SUM('MMA Rev-Exp Region 1:MMA Rev-Exp Region 11'!AY75)</f>
        <v>0</v>
      </c>
      <c r="AZ75" s="545">
        <f>SUM('MMA Rev-Exp Region 1:MMA Rev-Exp Region 11'!AZ75)</f>
        <v>-385.54157607923582</v>
      </c>
      <c r="BA75" s="296">
        <f>SUM(BB75:BL75)+AZ75</f>
        <v>-96.286505475833621</v>
      </c>
      <c r="BB75" s="540">
        <f>SUM('MMA Rev-Exp Region 1:MMA Rev-Exp Region 11'!BB75)</f>
        <v>78.501541554380893</v>
      </c>
      <c r="BC75" s="540">
        <f>SUM('MMA Rev-Exp Region 1:MMA Rev-Exp Region 11'!BC75)</f>
        <v>88.686837566635447</v>
      </c>
      <c r="BD75" s="540">
        <f>SUM('MMA Rev-Exp Region 1:MMA Rev-Exp Region 11'!BD75)</f>
        <v>53.502496854486814</v>
      </c>
      <c r="BE75" s="540">
        <f>SUM('MMA Rev-Exp Region 1:MMA Rev-Exp Region 11'!BE75)</f>
        <v>39.082579669086698</v>
      </c>
      <c r="BF75" s="540">
        <f>SUM('MMA Rev-Exp Region 1:MMA Rev-Exp Region 11'!BF75)</f>
        <v>3.0866211368938745</v>
      </c>
      <c r="BG75" s="540">
        <f>SUM('MMA Rev-Exp Region 1:MMA Rev-Exp Region 11'!BG75)</f>
        <v>4.3609335414821153</v>
      </c>
      <c r="BH75" s="540">
        <f>SUM('MMA Rev-Exp Region 1:MMA Rev-Exp Region 11'!BH75)</f>
        <v>0</v>
      </c>
      <c r="BI75" s="540">
        <f>SUM('MMA Rev-Exp Region 1:MMA Rev-Exp Region 11'!BI75)</f>
        <v>1.5853537400804885</v>
      </c>
      <c r="BJ75" s="540">
        <f>SUM('MMA Rev-Exp Region 1:MMA Rev-Exp Region 11'!BJ75)</f>
        <v>20.448706540355879</v>
      </c>
      <c r="BK75" s="540">
        <f>SUM('MMA Rev-Exp Region 1:MMA Rev-Exp Region 11'!BK75)</f>
        <v>0</v>
      </c>
      <c r="BL75" s="545">
        <f>SUM('MMA Rev-Exp Region 1:MMA Rev-Exp Region 11'!BL75)</f>
        <v>0</v>
      </c>
    </row>
    <row r="76" spans="1:64" x14ac:dyDescent="0.25">
      <c r="A76" s="1654"/>
      <c r="B76" s="225" t="s">
        <v>166</v>
      </c>
      <c r="C76" s="230" t="s">
        <v>928</v>
      </c>
      <c r="D76" s="289">
        <f>SUM(E76:O76)</f>
        <v>1961660.500539409</v>
      </c>
      <c r="E76" s="540">
        <f>SUM('MMA Rev-Exp Region 1:MMA Rev-Exp Region 11'!E76)</f>
        <v>502537.54866416438</v>
      </c>
      <c r="F76" s="540">
        <f>SUM('MMA Rev-Exp Region 1:MMA Rev-Exp Region 11'!F76)</f>
        <v>57709.347866344877</v>
      </c>
      <c r="G76" s="540">
        <f>SUM('MMA Rev-Exp Region 1:MMA Rev-Exp Region 11'!G76)</f>
        <v>571832.66121461161</v>
      </c>
      <c r="H76" s="540">
        <f>SUM('MMA Rev-Exp Region 1:MMA Rev-Exp Region 11'!H76)</f>
        <v>78861.311548530168</v>
      </c>
      <c r="I76" s="540">
        <f>SUM('MMA Rev-Exp Region 1:MMA Rev-Exp Region 11'!I76)</f>
        <v>2047.7949954619137</v>
      </c>
      <c r="J76" s="540">
        <f>SUM('MMA Rev-Exp Region 1:MMA Rev-Exp Region 11'!J76)</f>
        <v>83849.985510376006</v>
      </c>
      <c r="K76" s="540">
        <f>SUM('MMA Rev-Exp Region 1:MMA Rev-Exp Region 11'!K76)</f>
        <v>1.8541915604889505</v>
      </c>
      <c r="L76" s="540">
        <f>SUM('MMA Rev-Exp Region 1:MMA Rev-Exp Region 11'!L76)</f>
        <v>6974.4980198866415</v>
      </c>
      <c r="M76" s="540">
        <f>SUM('MMA Rev-Exp Region 1:MMA Rev-Exp Region 11'!M76)</f>
        <v>657845.49852847273</v>
      </c>
      <c r="N76" s="540">
        <f>SUM('MMA Rev-Exp Region 1:MMA Rev-Exp Region 11'!N76)</f>
        <v>0</v>
      </c>
      <c r="O76" s="542">
        <f>SUM('MMA Rev-Exp Region 1:MMA Rev-Exp Region 11'!O76)</f>
        <v>0</v>
      </c>
      <c r="P76" s="289">
        <f>SUM(Q76:AA76)</f>
        <v>1961660.500539409</v>
      </c>
      <c r="Q76" s="540">
        <f>SUM('MMA Rev-Exp Region 1:MMA Rev-Exp Region 11'!Q76)</f>
        <v>502537.54866416438</v>
      </c>
      <c r="R76" s="540">
        <f>SUM('MMA Rev-Exp Region 1:MMA Rev-Exp Region 11'!R76)</f>
        <v>57709.347866344877</v>
      </c>
      <c r="S76" s="540">
        <f>SUM('MMA Rev-Exp Region 1:MMA Rev-Exp Region 11'!S76)</f>
        <v>571832.66121461161</v>
      </c>
      <c r="T76" s="540">
        <f>SUM('MMA Rev-Exp Region 1:MMA Rev-Exp Region 11'!T76)</f>
        <v>78861.311548530168</v>
      </c>
      <c r="U76" s="540">
        <f>SUM('MMA Rev-Exp Region 1:MMA Rev-Exp Region 11'!U76)</f>
        <v>2047.7949954619137</v>
      </c>
      <c r="V76" s="540">
        <f>SUM('MMA Rev-Exp Region 1:MMA Rev-Exp Region 11'!V76)</f>
        <v>83849.985510376006</v>
      </c>
      <c r="W76" s="540">
        <f>SUM('MMA Rev-Exp Region 1:MMA Rev-Exp Region 11'!W76)</f>
        <v>1.8541915604889505</v>
      </c>
      <c r="X76" s="540">
        <f>SUM('MMA Rev-Exp Region 1:MMA Rev-Exp Region 11'!X76)</f>
        <v>6974.4980198866415</v>
      </c>
      <c r="Y76" s="540">
        <f>SUM('MMA Rev-Exp Region 1:MMA Rev-Exp Region 11'!Y76)</f>
        <v>657845.49852847273</v>
      </c>
      <c r="Z76" s="540">
        <f>SUM('MMA Rev-Exp Region 1:MMA Rev-Exp Region 11'!Z76)</f>
        <v>0</v>
      </c>
      <c r="AA76" s="542">
        <f>SUM('MMA Rev-Exp Region 1:MMA Rev-Exp Region 11'!AA76)</f>
        <v>0</v>
      </c>
      <c r="AB76" s="289">
        <f>SUM(AC76:AM76)</f>
        <v>1961660.500539409</v>
      </c>
      <c r="AC76" s="540">
        <f>SUM('MMA Rev-Exp Region 1:MMA Rev-Exp Region 11'!AC76)</f>
        <v>502537.54866416438</v>
      </c>
      <c r="AD76" s="540">
        <f>SUM('MMA Rev-Exp Region 1:MMA Rev-Exp Region 11'!AD76)</f>
        <v>57709.347866344877</v>
      </c>
      <c r="AE76" s="540">
        <f>SUM('MMA Rev-Exp Region 1:MMA Rev-Exp Region 11'!AE76)</f>
        <v>571832.66121461161</v>
      </c>
      <c r="AF76" s="540">
        <f>SUM('MMA Rev-Exp Region 1:MMA Rev-Exp Region 11'!AF76)</f>
        <v>78861.311548530168</v>
      </c>
      <c r="AG76" s="540">
        <f>SUM('MMA Rev-Exp Region 1:MMA Rev-Exp Region 11'!AG76)</f>
        <v>2047.7949954619137</v>
      </c>
      <c r="AH76" s="540">
        <f>SUM('MMA Rev-Exp Region 1:MMA Rev-Exp Region 11'!AH76)</f>
        <v>83849.985510376006</v>
      </c>
      <c r="AI76" s="540">
        <f>SUM('MMA Rev-Exp Region 1:MMA Rev-Exp Region 11'!AI76)</f>
        <v>1.8541915604889505</v>
      </c>
      <c r="AJ76" s="540">
        <f>SUM('MMA Rev-Exp Region 1:MMA Rev-Exp Region 11'!AJ76)</f>
        <v>6974.4980198866415</v>
      </c>
      <c r="AK76" s="540">
        <f>SUM('MMA Rev-Exp Region 1:MMA Rev-Exp Region 11'!AK76)</f>
        <v>657845.49852847273</v>
      </c>
      <c r="AL76" s="540">
        <f>SUM('MMA Rev-Exp Region 1:MMA Rev-Exp Region 11'!AL76)</f>
        <v>0</v>
      </c>
      <c r="AM76" s="542">
        <f>SUM('MMA Rev-Exp Region 1:MMA Rev-Exp Region 11'!AM76)</f>
        <v>0</v>
      </c>
      <c r="AN76" s="289">
        <f>SUM(AO76:AY76)</f>
        <v>1961660.500539409</v>
      </c>
      <c r="AO76" s="540">
        <f>SUM('MMA Rev-Exp Region 1:MMA Rev-Exp Region 11'!AO76)</f>
        <v>502537.54866416438</v>
      </c>
      <c r="AP76" s="540">
        <f>SUM('MMA Rev-Exp Region 1:MMA Rev-Exp Region 11'!AP76)</f>
        <v>57709.347866344877</v>
      </c>
      <c r="AQ76" s="540">
        <f>SUM('MMA Rev-Exp Region 1:MMA Rev-Exp Region 11'!AQ76)</f>
        <v>571832.66121461161</v>
      </c>
      <c r="AR76" s="540">
        <f>SUM('MMA Rev-Exp Region 1:MMA Rev-Exp Region 11'!AR76)</f>
        <v>78861.311548530168</v>
      </c>
      <c r="AS76" s="540">
        <f>SUM('MMA Rev-Exp Region 1:MMA Rev-Exp Region 11'!AS76)</f>
        <v>2047.7949954619137</v>
      </c>
      <c r="AT76" s="540">
        <f>SUM('MMA Rev-Exp Region 1:MMA Rev-Exp Region 11'!AT76)</f>
        <v>83849.985510376006</v>
      </c>
      <c r="AU76" s="540">
        <f>SUM('MMA Rev-Exp Region 1:MMA Rev-Exp Region 11'!AU76)</f>
        <v>1.8541915604889505</v>
      </c>
      <c r="AV76" s="540">
        <f>SUM('MMA Rev-Exp Region 1:MMA Rev-Exp Region 11'!AV76)</f>
        <v>6974.4980198866415</v>
      </c>
      <c r="AW76" s="540">
        <f>SUM('MMA Rev-Exp Region 1:MMA Rev-Exp Region 11'!AW76)</f>
        <v>657845.49852847273</v>
      </c>
      <c r="AX76" s="540">
        <f>SUM('MMA Rev-Exp Region 1:MMA Rev-Exp Region 11'!AX76)</f>
        <v>0</v>
      </c>
      <c r="AY76" s="542">
        <f>SUM('MMA Rev-Exp Region 1:MMA Rev-Exp Region 11'!AY76)</f>
        <v>0</v>
      </c>
      <c r="AZ76" s="545">
        <f>SUM('MMA Rev-Exp Region 1:MMA Rev-Exp Region 11'!AZ76)</f>
        <v>0</v>
      </c>
      <c r="BA76" s="296">
        <f>SUM(BB76:BL76)+AZ76</f>
        <v>7846642.002157636</v>
      </c>
      <c r="BB76" s="540">
        <f>SUM('MMA Rev-Exp Region 1:MMA Rev-Exp Region 11'!BB76)</f>
        <v>2010150.1946566575</v>
      </c>
      <c r="BC76" s="540">
        <f>SUM('MMA Rev-Exp Region 1:MMA Rev-Exp Region 11'!BC76)</f>
        <v>230837.39146537951</v>
      </c>
      <c r="BD76" s="540">
        <f>SUM('MMA Rev-Exp Region 1:MMA Rev-Exp Region 11'!BD76)</f>
        <v>2287330.6448584464</v>
      </c>
      <c r="BE76" s="540">
        <f>SUM('MMA Rev-Exp Region 1:MMA Rev-Exp Region 11'!BE76)</f>
        <v>315445.24619412067</v>
      </c>
      <c r="BF76" s="540">
        <f>SUM('MMA Rev-Exp Region 1:MMA Rev-Exp Region 11'!BF76)</f>
        <v>8191.1799818476547</v>
      </c>
      <c r="BG76" s="540">
        <f>SUM('MMA Rev-Exp Region 1:MMA Rev-Exp Region 11'!BG76)</f>
        <v>335399.94204150402</v>
      </c>
      <c r="BH76" s="540">
        <f>SUM('MMA Rev-Exp Region 1:MMA Rev-Exp Region 11'!BH76)</f>
        <v>7.416766241955802</v>
      </c>
      <c r="BI76" s="540">
        <f>SUM('MMA Rev-Exp Region 1:MMA Rev-Exp Region 11'!BI76)</f>
        <v>27897.992079546566</v>
      </c>
      <c r="BJ76" s="540">
        <f>SUM('MMA Rev-Exp Region 1:MMA Rev-Exp Region 11'!BJ76)</f>
        <v>2631381.9941138909</v>
      </c>
      <c r="BK76" s="540">
        <f>SUM('MMA Rev-Exp Region 1:MMA Rev-Exp Region 11'!BK76)</f>
        <v>0</v>
      </c>
      <c r="BL76" s="545">
        <f>SUM('MMA Rev-Exp Region 1:MMA Rev-Exp Region 11'!BL76)</f>
        <v>0</v>
      </c>
    </row>
    <row r="77" spans="1:64" s="209" customFormat="1" x14ac:dyDescent="0.25">
      <c r="A77" s="1655"/>
      <c r="B77" s="236" t="s">
        <v>461</v>
      </c>
      <c r="C77" s="235" t="s">
        <v>8</v>
      </c>
      <c r="D77" s="849">
        <f t="shared" ref="D77:P77" si="56">SUM(D73:D76)</f>
        <v>2780063.7503341688</v>
      </c>
      <c r="E77" s="278">
        <f t="shared" si="56"/>
        <v>786050.32299419818</v>
      </c>
      <c r="F77" s="278">
        <f t="shared" si="56"/>
        <v>98636.530915841358</v>
      </c>
      <c r="G77" s="278">
        <f t="shared" si="56"/>
        <v>865151.81989225722</v>
      </c>
      <c r="H77" s="278">
        <f t="shared" si="56"/>
        <v>136471.35418834465</v>
      </c>
      <c r="I77" s="278">
        <f t="shared" si="56"/>
        <v>2127.7409858728306</v>
      </c>
      <c r="J77" s="278">
        <f t="shared" si="56"/>
        <v>128722.83530695092</v>
      </c>
      <c r="K77" s="278">
        <f t="shared" si="56"/>
        <v>1.8541915604889505</v>
      </c>
      <c r="L77" s="278">
        <f t="shared" si="56"/>
        <v>18865.415138175187</v>
      </c>
      <c r="M77" s="278">
        <f t="shared" si="56"/>
        <v>744035.8767209677</v>
      </c>
      <c r="N77" s="278">
        <f t="shared" si="56"/>
        <v>0</v>
      </c>
      <c r="O77" s="284">
        <f t="shared" si="56"/>
        <v>0</v>
      </c>
      <c r="P77" s="849">
        <f t="shared" si="56"/>
        <v>2939267.4870887459</v>
      </c>
      <c r="Q77" s="278">
        <f t="shared" ref="Q77:AA77" si="57">SUM(Q73:Q76)</f>
        <v>847972.52438578103</v>
      </c>
      <c r="R77" s="278">
        <f t="shared" si="57"/>
        <v>106788.44492170357</v>
      </c>
      <c r="S77" s="278">
        <f t="shared" si="57"/>
        <v>919800.23982832755</v>
      </c>
      <c r="T77" s="278">
        <f t="shared" si="57"/>
        <v>147488.92519198073</v>
      </c>
      <c r="U77" s="278">
        <f t="shared" si="57"/>
        <v>2196.6775584101397</v>
      </c>
      <c r="V77" s="278">
        <f t="shared" si="57"/>
        <v>131836.57035685948</v>
      </c>
      <c r="W77" s="278">
        <f t="shared" si="57"/>
        <v>1.8541915604889505</v>
      </c>
      <c r="X77" s="278">
        <f t="shared" si="57"/>
        <v>21987.039265662923</v>
      </c>
      <c r="Y77" s="278">
        <f t="shared" si="57"/>
        <v>761195.21138845989</v>
      </c>
      <c r="Z77" s="278">
        <f t="shared" si="57"/>
        <v>0</v>
      </c>
      <c r="AA77" s="284">
        <f t="shared" si="57"/>
        <v>0</v>
      </c>
      <c r="AB77" s="849">
        <f>SUM(AB73:AB76)</f>
        <v>3161755.0727468943</v>
      </c>
      <c r="AC77" s="278">
        <f t="shared" ref="AC77:AM77" si="58">SUM(AC73:AC76)</f>
        <v>887089.58429147711</v>
      </c>
      <c r="AD77" s="278">
        <f t="shared" si="58"/>
        <v>112206.56493235893</v>
      </c>
      <c r="AE77" s="278">
        <f t="shared" si="58"/>
        <v>1038557.536365737</v>
      </c>
      <c r="AF77" s="278">
        <f t="shared" si="58"/>
        <v>160256.08615686296</v>
      </c>
      <c r="AG77" s="278">
        <f t="shared" si="58"/>
        <v>2565.949848859826</v>
      </c>
      <c r="AH77" s="278">
        <f t="shared" si="58"/>
        <v>145408.4599609595</v>
      </c>
      <c r="AI77" s="278">
        <f t="shared" si="58"/>
        <v>1.8541915604889505</v>
      </c>
      <c r="AJ77" s="278">
        <f t="shared" si="58"/>
        <v>24641.722510851658</v>
      </c>
      <c r="AK77" s="278">
        <f t="shared" si="58"/>
        <v>791027.31448822678</v>
      </c>
      <c r="AL77" s="278">
        <f t="shared" si="58"/>
        <v>0</v>
      </c>
      <c r="AM77" s="284">
        <f t="shared" si="58"/>
        <v>0</v>
      </c>
      <c r="AN77" s="849">
        <f>SUM(AN73:AN76)</f>
        <v>3108619.9770584293</v>
      </c>
      <c r="AO77" s="278">
        <f t="shared" ref="AO77:AY77" si="59">SUM(AO73:AO76)</f>
        <v>875571.95985864894</v>
      </c>
      <c r="AP77" s="278">
        <f t="shared" si="59"/>
        <v>112225.58550379451</v>
      </c>
      <c r="AQ77" s="278">
        <f t="shared" si="59"/>
        <v>996339.29559090477</v>
      </c>
      <c r="AR77" s="278">
        <f t="shared" si="59"/>
        <v>162109.19274002837</v>
      </c>
      <c r="AS77" s="278">
        <f t="shared" si="59"/>
        <v>3301.221647119442</v>
      </c>
      <c r="AT77" s="278">
        <f t="shared" si="59"/>
        <v>142787.87980167053</v>
      </c>
      <c r="AU77" s="278">
        <f t="shared" si="59"/>
        <v>1.8541915604889505</v>
      </c>
      <c r="AV77" s="278">
        <f t="shared" si="59"/>
        <v>23882.237759382486</v>
      </c>
      <c r="AW77" s="278">
        <f t="shared" si="59"/>
        <v>792400.74996531964</v>
      </c>
      <c r="AX77" s="278">
        <f t="shared" si="59"/>
        <v>0</v>
      </c>
      <c r="AY77" s="284">
        <f t="shared" si="59"/>
        <v>0</v>
      </c>
      <c r="AZ77" s="305">
        <f>SUM(AZ73:AZ76)</f>
        <v>-267.89157607923585</v>
      </c>
      <c r="BA77" s="308">
        <f>SUM(BA73:BA76)</f>
        <v>11989438.39565216</v>
      </c>
      <c r="BB77" s="278">
        <f>SUM('MMA Rev-Exp Region 1:MMA Rev-Exp Region 11'!BB77)</f>
        <v>3396684.3915301049</v>
      </c>
      <c r="BC77" s="278">
        <f>SUM('MMA Rev-Exp Region 1:MMA Rev-Exp Region 11'!BC77)</f>
        <v>429857.12627369835</v>
      </c>
      <c r="BD77" s="278">
        <f>SUM('MMA Rev-Exp Region 1:MMA Rev-Exp Region 11'!BD77)</f>
        <v>3819848.8916772264</v>
      </c>
      <c r="BE77" s="278">
        <f>SUM('MMA Rev-Exp Region 1:MMA Rev-Exp Region 11'!BE77)</f>
        <v>606325.55827721674</v>
      </c>
      <c r="BF77" s="278">
        <f>SUM('MMA Rev-Exp Region 1:MMA Rev-Exp Region 11'!BF77)</f>
        <v>10191.590040262237</v>
      </c>
      <c r="BG77" s="278">
        <f>SUM('MMA Rev-Exp Region 1:MMA Rev-Exp Region 11'!BG77)</f>
        <v>548755.74542644038</v>
      </c>
      <c r="BH77" s="278">
        <f>SUM('MMA Rev-Exp Region 1:MMA Rev-Exp Region 11'!BH77)</f>
        <v>7.416766241955802</v>
      </c>
      <c r="BI77" s="278">
        <f>SUM('MMA Rev-Exp Region 1:MMA Rev-Exp Region 11'!BI77)</f>
        <v>89376.414674072264</v>
      </c>
      <c r="BJ77" s="278">
        <f>SUM('MMA Rev-Exp Region 1:MMA Rev-Exp Region 11'!BJ77)</f>
        <v>3088659.1525629745</v>
      </c>
      <c r="BK77" s="278">
        <f>SUM('MMA Rev-Exp Region 1:MMA Rev-Exp Region 11'!BK77)</f>
        <v>0</v>
      </c>
      <c r="BL77" s="305">
        <f>SUM('MMA Rev-Exp Region 1:MMA Rev-Exp Region 11'!BL77)</f>
        <v>0</v>
      </c>
    </row>
    <row r="78" spans="1:64" s="209" customFormat="1" x14ac:dyDescent="0.25">
      <c r="A78" s="1653" t="s">
        <v>233</v>
      </c>
      <c r="B78" s="237" t="s">
        <v>119</v>
      </c>
      <c r="C78" s="220" t="s">
        <v>172</v>
      </c>
      <c r="D78" s="276">
        <f t="shared" ref="D78:T78" si="60">D20+SUM(D22:D23,D27)+SUM(D29:D32)+D37+D41+D46+D51+SUM(D56:D57)+SUM(D59:D60)+SUM(D64:D68)+D73</f>
        <v>430874045.50170141</v>
      </c>
      <c r="E78" s="273">
        <f t="shared" si="60"/>
        <v>121322913.20824459</v>
      </c>
      <c r="F78" s="273">
        <f t="shared" si="60"/>
        <v>14454344.459117578</v>
      </c>
      <c r="G78" s="273">
        <f t="shared" si="60"/>
        <v>138382010.82605484</v>
      </c>
      <c r="H78" s="273">
        <f t="shared" si="60"/>
        <v>19877142.105559725</v>
      </c>
      <c r="I78" s="273">
        <f t="shared" si="60"/>
        <v>422510.28670817177</v>
      </c>
      <c r="J78" s="273">
        <f t="shared" si="60"/>
        <v>19134206.865775656</v>
      </c>
      <c r="K78" s="273">
        <f t="shared" si="60"/>
        <v>169.64999999999998</v>
      </c>
      <c r="L78" s="273">
        <f t="shared" si="60"/>
        <v>2616491.2022625012</v>
      </c>
      <c r="M78" s="273">
        <f t="shared" si="60"/>
        <v>114664256.89797832</v>
      </c>
      <c r="N78" s="273">
        <f t="shared" si="60"/>
        <v>0</v>
      </c>
      <c r="O78" s="285">
        <f t="shared" si="60"/>
        <v>0</v>
      </c>
      <c r="P78" s="276">
        <f t="shared" si="60"/>
        <v>445936549.80819052</v>
      </c>
      <c r="Q78" s="273">
        <f t="shared" si="60"/>
        <v>126197236.13658985</v>
      </c>
      <c r="R78" s="273">
        <f t="shared" si="60"/>
        <v>15472305.957095485</v>
      </c>
      <c r="S78" s="273">
        <f t="shared" si="60"/>
        <v>137887232.05346447</v>
      </c>
      <c r="T78" s="273">
        <f t="shared" si="60"/>
        <v>20895862.540492006</v>
      </c>
      <c r="U78" s="273">
        <f t="shared" ref="U78:AA78" si="61">U20+SUM(U22:U23,U27)+SUM(U29:U32)+U37+U41+U46+U51+SUM(U56:U57)+SUM(U59:U60)+SUM(U64:U68)+U73</f>
        <v>388695.29452437646</v>
      </c>
      <c r="V78" s="273">
        <f t="shared" si="61"/>
        <v>22260773.825524814</v>
      </c>
      <c r="W78" s="273">
        <f t="shared" si="61"/>
        <v>200.60946348267098</v>
      </c>
      <c r="X78" s="273">
        <f t="shared" si="61"/>
        <v>2687913.7036380675</v>
      </c>
      <c r="Y78" s="273">
        <f t="shared" si="61"/>
        <v>120146329.68739793</v>
      </c>
      <c r="Z78" s="273">
        <f t="shared" si="61"/>
        <v>0</v>
      </c>
      <c r="AA78" s="285">
        <f t="shared" si="61"/>
        <v>0</v>
      </c>
      <c r="AB78" s="276">
        <f>AB20+SUM(AB22:AB23,AB27)+SUM(AB29:AB32)+AB37+AB41+AB46+AB51+SUM(AB56:AB57)+SUM(AB59:AB60)+SUM(AB64:AB68)+AB73</f>
        <v>445608946.726385</v>
      </c>
      <c r="AC78" s="273">
        <f>AC20+SUM(AC22:AC23,AC27)+SUM(AC29:AC32)+AC37+AC41+AC46+AC51+SUM(AC56:AC57)+SUM(AC59:AC60)+SUM(AC64:AC68)+AC73</f>
        <v>118842492.67248593</v>
      </c>
      <c r="AD78" s="273">
        <f>AD20+SUM(AD22:AD23,AD27)+SUM(AD29:AD32)+AD37+AD41+AD46+AD51+SUM(AD56:AD57)+SUM(AD59:AD60)+SUM(AD64:AD68)+AD73</f>
        <v>14401519.044246564</v>
      </c>
      <c r="AE78" s="273">
        <f>AE20+SUM(AE22:AE23,AE27)+SUM(AE29:AE32)+AE37+AE41+AE46+AE51+SUM(AE56:AE57)+SUM(AE59:AE60)+SUM(AE64:AE68)+AE73</f>
        <v>140695865.74311167</v>
      </c>
      <c r="AF78" s="273">
        <f>AF20+SUM(AF22:AF23,AF27)+SUM(AF29:AF32)+AF37+AF41+AF46+AF51+SUM(AF56:AF57)+SUM(AF59:AF60)+SUM(AF64:AF68)+AF73</f>
        <v>20897118.55072695</v>
      </c>
      <c r="AG78" s="273">
        <f t="shared" ref="AG78:AM78" si="62">AG20+SUM(AG22:AG23,AG27)+SUM(AG29:AG32)+AG37+AG41+AG46+AG51+SUM(AG56:AG57)+SUM(AG59:AG60)+SUM(AG64:AG68)+AG73</f>
        <v>384018.86984785477</v>
      </c>
      <c r="AH78" s="273">
        <f t="shared" si="62"/>
        <v>19633750.256659564</v>
      </c>
      <c r="AI78" s="273">
        <f t="shared" si="62"/>
        <v>260.8816914816565</v>
      </c>
      <c r="AJ78" s="273">
        <f t="shared" si="62"/>
        <v>2935048.738568346</v>
      </c>
      <c r="AK78" s="273">
        <f t="shared" si="62"/>
        <v>127818871.96904658</v>
      </c>
      <c r="AL78" s="273">
        <f t="shared" si="62"/>
        <v>0</v>
      </c>
      <c r="AM78" s="285">
        <f t="shared" si="62"/>
        <v>0</v>
      </c>
      <c r="AN78" s="276">
        <f>AN20+SUM(AN22:AN23,AN27)+SUM(AN29:AN32)+AN37+AN41+AN46+AN51+SUM(AN56:AN57)+SUM(AN59:AN60)+SUM(AN64:AN68)+AN73</f>
        <v>463687204.82372409</v>
      </c>
      <c r="AO78" s="273">
        <f>AO20+SUM(AO22:AO23,AO27)+SUM(AO29:AO32)+AO37+AO41+AO46+AO51+SUM(AO56:AO57)+SUM(AO59:AO60)+SUM(AO64:AO68)+AO73</f>
        <v>123725498.05433267</v>
      </c>
      <c r="AP78" s="273">
        <f>AP20+SUM(AP22:AP23,AP27)+SUM(AP29:AP32)+AP37+AP41+AP46+AP51+SUM(AP56:AP57)+SUM(AP59:AP60)+SUM(AP64:AP68)+AP73</f>
        <v>15300107.305814328</v>
      </c>
      <c r="AQ78" s="273">
        <f>AQ20+SUM(AQ22:AQ23,AQ27)+SUM(AQ29:AQ32)+AQ37+AQ41+AQ46+AQ51+SUM(AQ56:AQ57)+SUM(AQ59:AQ60)+SUM(AQ64:AQ68)+AQ73</f>
        <v>144114125.23093769</v>
      </c>
      <c r="AR78" s="273">
        <f>AR20+SUM(AR22:AR23,AR27)+SUM(AR29:AR32)+AR37+AR41+AR46+AR51+SUM(AR56:AR57)+SUM(AR59:AR60)+SUM(AR64:AR68)+AR73</f>
        <v>22344991.46060792</v>
      </c>
      <c r="AS78" s="273">
        <f t="shared" ref="AS78:AY78" si="63">AS20+SUM(AS22:AS23,AS27)+SUM(AS29:AS32)+AS37+AS41+AS46+AS51+SUM(AS56:AS57)+SUM(AS59:AS60)+SUM(AS64:AS68)+AS73</f>
        <v>509371.33600553626</v>
      </c>
      <c r="AT78" s="273">
        <f t="shared" si="63"/>
        <v>19725807.307909478</v>
      </c>
      <c r="AU78" s="273">
        <f t="shared" si="63"/>
        <v>626.48</v>
      </c>
      <c r="AV78" s="273">
        <f t="shared" si="63"/>
        <v>2789392.1764150592</v>
      </c>
      <c r="AW78" s="273">
        <f t="shared" si="63"/>
        <v>135177285.47170135</v>
      </c>
      <c r="AX78" s="273">
        <f t="shared" si="63"/>
        <v>0</v>
      </c>
      <c r="AY78" s="285">
        <f t="shared" si="63"/>
        <v>0</v>
      </c>
      <c r="AZ78" s="298">
        <f>AZ20+SUM(AZ22:AZ23,AZ27)+SUM(AZ29:AZ32)+AZ37+AZ41+AZ46+AZ51+SUM(AZ56:AZ57)+SUM(AZ59:AZ60)+SUM(AZ64:AZ68)+AZ73</f>
        <v>21959310.798589416</v>
      </c>
      <c r="BA78" s="294">
        <f>BA20+SUM(BA22:BA23,BA27)+SUM(BA29:BA32)+BA37+BA41+BA46+BA51+SUM(BA56:BA57)+SUM(BA59:BA60)+SUM(BA64:BA68)+BA73</f>
        <v>1808066057.6585906</v>
      </c>
      <c r="BB78" s="539">
        <f>SUM('MMA Rev-Exp Region 1:MMA Rev-Exp Region 11'!BB78)</f>
        <v>490088140.07165313</v>
      </c>
      <c r="BC78" s="539">
        <f>SUM('MMA Rev-Exp Region 1:MMA Rev-Exp Region 11'!BC78)</f>
        <v>59628276.766273953</v>
      </c>
      <c r="BD78" s="539">
        <f>SUM('MMA Rev-Exp Region 1:MMA Rev-Exp Region 11'!BD78)</f>
        <v>561079233.85356867</v>
      </c>
      <c r="BE78" s="539">
        <f>SUM('MMA Rev-Exp Region 1:MMA Rev-Exp Region 11'!BE78)</f>
        <v>84015114.657386616</v>
      </c>
      <c r="BF78" s="539">
        <f>SUM('MMA Rev-Exp Region 1:MMA Rev-Exp Region 11'!BF78)</f>
        <v>1704595.7870859392</v>
      </c>
      <c r="BG78" s="539">
        <f>SUM('MMA Rev-Exp Region 1:MMA Rev-Exp Region 11'!BG78)</f>
        <v>80754538.255869508</v>
      </c>
      <c r="BH78" s="539">
        <f>SUM('MMA Rev-Exp Region 1:MMA Rev-Exp Region 11'!BH78)</f>
        <v>1257.6211549643274</v>
      </c>
      <c r="BI78" s="539">
        <f>SUM('MMA Rev-Exp Region 1:MMA Rev-Exp Region 11'!BI78)</f>
        <v>11028845.820883973</v>
      </c>
      <c r="BJ78" s="539">
        <f>SUM('MMA Rev-Exp Region 1:MMA Rev-Exp Region 11'!BJ78)</f>
        <v>497806744.02612424</v>
      </c>
      <c r="BK78" s="539">
        <f>SUM('MMA Rev-Exp Region 1:MMA Rev-Exp Region 11'!BK78)</f>
        <v>0</v>
      </c>
      <c r="BL78" s="544">
        <f>SUM('MMA Rev-Exp Region 1:MMA Rev-Exp Region 11'!BL78)</f>
        <v>0</v>
      </c>
    </row>
    <row r="79" spans="1:64" s="209" customFormat="1" x14ac:dyDescent="0.25">
      <c r="A79" s="1685"/>
      <c r="B79" s="221" t="s">
        <v>55</v>
      </c>
      <c r="C79" s="222" t="s">
        <v>173</v>
      </c>
      <c r="D79" s="289">
        <f t="shared" ref="D79:L79" si="64">D21+D24+D34+D38+D43+D48+D53+D58+D70+D75</f>
        <v>1080260.7196000083</v>
      </c>
      <c r="E79" s="274">
        <f t="shared" si="64"/>
        <v>340308.52713933348</v>
      </c>
      <c r="F79" s="274">
        <f t="shared" si="64"/>
        <v>56264.135040167566</v>
      </c>
      <c r="G79" s="274">
        <f t="shared" si="64"/>
        <v>421100.2303463922</v>
      </c>
      <c r="H79" s="274">
        <f t="shared" si="64"/>
        <v>50750.665540544891</v>
      </c>
      <c r="I79" s="274">
        <f t="shared" si="64"/>
        <v>665.41144154335018</v>
      </c>
      <c r="J79" s="274">
        <f t="shared" si="64"/>
        <v>48412.830947309849</v>
      </c>
      <c r="K79" s="274">
        <f t="shared" si="64"/>
        <v>2.9283059506335025</v>
      </c>
      <c r="L79" s="274">
        <f t="shared" si="64"/>
        <v>8360.4264998039598</v>
      </c>
      <c r="M79" s="274">
        <f t="shared" ref="M79:X79" si="65">M21+M24+M34+M38+M43+M48+M53+M58+M70+M75</f>
        <v>154395.56433896223</v>
      </c>
      <c r="N79" s="274">
        <f t="shared" si="65"/>
        <v>0</v>
      </c>
      <c r="O79" s="282">
        <f t="shared" si="65"/>
        <v>0</v>
      </c>
      <c r="P79" s="289">
        <f t="shared" si="65"/>
        <v>1608043.2122</v>
      </c>
      <c r="Q79" s="274">
        <f t="shared" si="65"/>
        <v>433373.92892135191</v>
      </c>
      <c r="R79" s="274">
        <f t="shared" si="65"/>
        <v>80615.310766985524</v>
      </c>
      <c r="S79" s="274">
        <f t="shared" si="65"/>
        <v>544728.74229997932</v>
      </c>
      <c r="T79" s="274">
        <f t="shared" si="65"/>
        <v>86506.117422471623</v>
      </c>
      <c r="U79" s="274">
        <f t="shared" si="65"/>
        <v>1498.0665374375549</v>
      </c>
      <c r="V79" s="274">
        <f t="shared" si="65"/>
        <v>124668.7060521665</v>
      </c>
      <c r="W79" s="274">
        <f t="shared" si="65"/>
        <v>2.0760385784525228</v>
      </c>
      <c r="X79" s="274">
        <f t="shared" si="65"/>
        <v>10891.699939196365</v>
      </c>
      <c r="Y79" s="274">
        <f t="shared" ref="Y79:AY79" si="66">Y21+Y24+Y34+Y38+Y43+Y48+Y53+Y58+Y70+Y75</f>
        <v>325758.56422183284</v>
      </c>
      <c r="Z79" s="274">
        <f t="shared" si="66"/>
        <v>0</v>
      </c>
      <c r="AA79" s="282">
        <f t="shared" si="66"/>
        <v>0</v>
      </c>
      <c r="AB79" s="289">
        <f t="shared" si="66"/>
        <v>3881946.4068000149</v>
      </c>
      <c r="AC79" s="274">
        <f t="shared" si="66"/>
        <v>976649.31931783631</v>
      </c>
      <c r="AD79" s="274">
        <f t="shared" si="66"/>
        <v>188159.69932987378</v>
      </c>
      <c r="AE79" s="274">
        <f t="shared" si="66"/>
        <v>1268263.9500621383</v>
      </c>
      <c r="AF79" s="274">
        <f t="shared" si="66"/>
        <v>200465.19066904334</v>
      </c>
      <c r="AG79" s="274">
        <f t="shared" si="66"/>
        <v>1742.587794854938</v>
      </c>
      <c r="AH79" s="274">
        <f t="shared" si="66"/>
        <v>259886.69009072494</v>
      </c>
      <c r="AI79" s="274">
        <f t="shared" si="66"/>
        <v>4.1405963283378471</v>
      </c>
      <c r="AJ79" s="274">
        <f t="shared" si="66"/>
        <v>36301.555209078666</v>
      </c>
      <c r="AK79" s="274">
        <f t="shared" si="66"/>
        <v>950473.27373013634</v>
      </c>
      <c r="AL79" s="274">
        <f t="shared" si="66"/>
        <v>0</v>
      </c>
      <c r="AM79" s="282">
        <f t="shared" si="66"/>
        <v>0</v>
      </c>
      <c r="AN79" s="289">
        <f t="shared" si="66"/>
        <v>10495607.653142497</v>
      </c>
      <c r="AO79" s="274">
        <f t="shared" si="66"/>
        <v>2553281.598731183</v>
      </c>
      <c r="AP79" s="274">
        <f t="shared" si="66"/>
        <v>525050.59506427543</v>
      </c>
      <c r="AQ79" s="274">
        <f t="shared" si="66"/>
        <v>3471273.5882188599</v>
      </c>
      <c r="AR79" s="274">
        <f t="shared" si="66"/>
        <v>572710.78193390789</v>
      </c>
      <c r="AS79" s="274">
        <f t="shared" si="66"/>
        <v>10609.702595403389</v>
      </c>
      <c r="AT79" s="274">
        <f t="shared" si="66"/>
        <v>578840.99069827155</v>
      </c>
      <c r="AU79" s="274">
        <f t="shared" si="66"/>
        <v>20.809287282746755</v>
      </c>
      <c r="AV79" s="274">
        <f t="shared" si="66"/>
        <v>59391.963312419241</v>
      </c>
      <c r="AW79" s="274">
        <f t="shared" si="66"/>
        <v>2724427.6233008932</v>
      </c>
      <c r="AX79" s="274">
        <f t="shared" si="66"/>
        <v>0</v>
      </c>
      <c r="AY79" s="282">
        <f t="shared" si="66"/>
        <v>0</v>
      </c>
      <c r="AZ79" s="300">
        <f>AZ21+AZ24+AZ34+AZ38+AZ43+AZ48+AZ53+AZ58+AZ70+AZ75</f>
        <v>-32842569.910817195</v>
      </c>
      <c r="BA79" s="296">
        <f>BA21+BA24+BA34+BA38+BA43+BA48+BA53+BA58+BA70+BA75</f>
        <v>-15776711.919074669</v>
      </c>
      <c r="BB79" s="540">
        <f>SUM('MMA Rev-Exp Region 1:MMA Rev-Exp Region 11'!BB79)</f>
        <v>4303613.374109705</v>
      </c>
      <c r="BC79" s="540">
        <f>SUM('MMA Rev-Exp Region 1:MMA Rev-Exp Region 11'!BC79)</f>
        <v>850089.74020130234</v>
      </c>
      <c r="BD79" s="540">
        <f>SUM('MMA Rev-Exp Region 1:MMA Rev-Exp Region 11'!BD79)</f>
        <v>5705366.5109273698</v>
      </c>
      <c r="BE79" s="540">
        <f>SUM('MMA Rev-Exp Region 1:MMA Rev-Exp Region 11'!BE79)</f>
        <v>910432.75556596753</v>
      </c>
      <c r="BF79" s="540">
        <f>SUM('MMA Rev-Exp Region 1:MMA Rev-Exp Region 11'!BF79)</f>
        <v>14515.768369239229</v>
      </c>
      <c r="BG79" s="540">
        <f>SUM('MMA Rev-Exp Region 1:MMA Rev-Exp Region 11'!BG79)</f>
        <v>1011809.2177884728</v>
      </c>
      <c r="BH79" s="540">
        <f>SUM('MMA Rev-Exp Region 1:MMA Rev-Exp Region 11'!BH79)</f>
        <v>29.954228140170624</v>
      </c>
      <c r="BI79" s="540">
        <f>SUM('MMA Rev-Exp Region 1:MMA Rev-Exp Region 11'!BI79)</f>
        <v>114945.64496049823</v>
      </c>
      <c r="BJ79" s="540">
        <f>SUM('MMA Rev-Exp Region 1:MMA Rev-Exp Region 11'!BJ79)</f>
        <v>4155055.0255918251</v>
      </c>
      <c r="BK79" s="540">
        <f>SUM('MMA Rev-Exp Region 1:MMA Rev-Exp Region 11'!BK79)</f>
        <v>0</v>
      </c>
      <c r="BL79" s="545">
        <f>SUM('MMA Rev-Exp Region 1:MMA Rev-Exp Region 11'!BL79)</f>
        <v>0</v>
      </c>
    </row>
    <row r="80" spans="1:64" s="209" customFormat="1" x14ac:dyDescent="0.25">
      <c r="A80" s="1685"/>
      <c r="B80" s="221" t="s">
        <v>56</v>
      </c>
      <c r="C80" s="222" t="s">
        <v>174</v>
      </c>
      <c r="D80" s="289">
        <f>D25+D33+D42+D47+D52+D61+D69+D74</f>
        <v>1038545.86</v>
      </c>
      <c r="E80" s="274">
        <f t="shared" ref="E80:L80" si="67">E25+E33+E42+E47+E52+E61+E69+E74</f>
        <v>577216.95679434482</v>
      </c>
      <c r="F80" s="274">
        <f t="shared" si="67"/>
        <v>77814.468973325464</v>
      </c>
      <c r="G80" s="274">
        <f t="shared" si="67"/>
        <v>275638.62768814014</v>
      </c>
      <c r="H80" s="274">
        <f t="shared" si="67"/>
        <v>42613.663746806298</v>
      </c>
      <c r="I80" s="274">
        <f t="shared" si="67"/>
        <v>1219.7904067175348</v>
      </c>
      <c r="J80" s="274">
        <f t="shared" si="67"/>
        <v>45299.846030535227</v>
      </c>
      <c r="K80" s="274">
        <f t="shared" si="67"/>
        <v>14.836899635750333</v>
      </c>
      <c r="L80" s="274">
        <f t="shared" si="67"/>
        <v>4727.3578864925057</v>
      </c>
      <c r="M80" s="274">
        <f>M25+M33+M42+M47+M52+M61+M69+M74</f>
        <v>14000.311574002382</v>
      </c>
      <c r="N80" s="274">
        <f>N25+N33+N42+N47+N52+N61+N69+N74</f>
        <v>0</v>
      </c>
      <c r="O80" s="282">
        <f>O25+O33+O42+O47+O52+O61+O69+O74</f>
        <v>0</v>
      </c>
      <c r="P80" s="289">
        <f>P25+P33+P42+P47+P52+P61+P69+P74</f>
        <v>1071842.8200000003</v>
      </c>
      <c r="Q80" s="274">
        <f t="shared" ref="Q80:AA80" si="68">Q25+Q33+Q42+Q47+Q52+Q61+Q69+Q74</f>
        <v>592893.0387309345</v>
      </c>
      <c r="R80" s="274">
        <f t="shared" si="68"/>
        <v>78391.343635688041</v>
      </c>
      <c r="S80" s="274">
        <f t="shared" si="68"/>
        <v>288481.86413124308</v>
      </c>
      <c r="T80" s="274">
        <f t="shared" si="68"/>
        <v>44534.083363630933</v>
      </c>
      <c r="U80" s="274">
        <f t="shared" si="68"/>
        <v>1130.7219357309821</v>
      </c>
      <c r="V80" s="274">
        <f t="shared" si="68"/>
        <v>46809.758617766172</v>
      </c>
      <c r="W80" s="274">
        <f t="shared" si="68"/>
        <v>23.347991717270091</v>
      </c>
      <c r="X80" s="274">
        <f t="shared" si="68"/>
        <v>4607.4957039531446</v>
      </c>
      <c r="Y80" s="274">
        <f t="shared" si="68"/>
        <v>14971.165889336113</v>
      </c>
      <c r="Z80" s="274">
        <f t="shared" si="68"/>
        <v>0</v>
      </c>
      <c r="AA80" s="282">
        <f t="shared" si="68"/>
        <v>0</v>
      </c>
      <c r="AB80" s="289">
        <f>AB25+AB33+AB42+AB47+AB52+AB61+AB69+AB74</f>
        <v>1004647.6900000002</v>
      </c>
      <c r="AC80" s="274">
        <f t="shared" ref="AC80:AM80" si="69">AC25+AC33+AC42+AC47+AC52+AC61+AC69+AC74</f>
        <v>548588.77757167269</v>
      </c>
      <c r="AD80" s="274">
        <f t="shared" si="69"/>
        <v>69561.562909694825</v>
      </c>
      <c r="AE80" s="274">
        <f t="shared" si="69"/>
        <v>278145.65331382462</v>
      </c>
      <c r="AF80" s="274">
        <f t="shared" si="69"/>
        <v>43000.979296105594</v>
      </c>
      <c r="AG80" s="274">
        <f t="shared" si="69"/>
        <v>922.37947341945858</v>
      </c>
      <c r="AH80" s="274">
        <f t="shared" si="69"/>
        <v>44361.573389396486</v>
      </c>
      <c r="AI80" s="274">
        <f t="shared" si="69"/>
        <v>22.836655663897982</v>
      </c>
      <c r="AJ80" s="274">
        <f t="shared" si="69"/>
        <v>4080.1192335993351</v>
      </c>
      <c r="AK80" s="274">
        <f t="shared" si="69"/>
        <v>15963.808156623283</v>
      </c>
      <c r="AL80" s="274">
        <f t="shared" si="69"/>
        <v>0</v>
      </c>
      <c r="AM80" s="282">
        <f t="shared" si="69"/>
        <v>0</v>
      </c>
      <c r="AN80" s="289">
        <f>AN25+AN33+AN42+AN47+AN52+AN61+AN69+AN74</f>
        <v>1012923.7999999998</v>
      </c>
      <c r="AO80" s="274">
        <f t="shared" ref="AO80:AY80" si="70">AO25+AO33+AO42+AO47+AO52+AO61+AO69+AO74</f>
        <v>536837.08622219926</v>
      </c>
      <c r="AP80" s="274">
        <f t="shared" si="70"/>
        <v>65298.969047097678</v>
      </c>
      <c r="AQ80" s="274">
        <f t="shared" si="70"/>
        <v>296124.52716443088</v>
      </c>
      <c r="AR80" s="274">
        <f t="shared" si="70"/>
        <v>46251.246602625601</v>
      </c>
      <c r="AS80" s="274">
        <f t="shared" si="70"/>
        <v>844.83535412253582</v>
      </c>
      <c r="AT80" s="274">
        <f t="shared" si="70"/>
        <v>46119.953674757082</v>
      </c>
      <c r="AU80" s="274">
        <f t="shared" si="70"/>
        <v>7.1940768183496129</v>
      </c>
      <c r="AV80" s="274">
        <f t="shared" si="70"/>
        <v>3967.1773547783323</v>
      </c>
      <c r="AW80" s="274">
        <f t="shared" si="70"/>
        <v>17472.810503170189</v>
      </c>
      <c r="AX80" s="274">
        <f t="shared" si="70"/>
        <v>0</v>
      </c>
      <c r="AY80" s="282">
        <f t="shared" si="70"/>
        <v>0</v>
      </c>
      <c r="AZ80" s="300">
        <f>AZ25+AZ33+AZ42+AZ47+AZ52+AZ61+AZ69+AZ74</f>
        <v>0</v>
      </c>
      <c r="BA80" s="296">
        <f>BA25+BA33+BA42+BA47+BA52+BA61+BA69+BA74</f>
        <v>4127960.17</v>
      </c>
      <c r="BB80" s="540">
        <f>SUM('MMA Rev-Exp Region 1:MMA Rev-Exp Region 11'!BB80)</f>
        <v>2255535.8593191514</v>
      </c>
      <c r="BC80" s="540">
        <f>SUM('MMA Rev-Exp Region 1:MMA Rev-Exp Region 11'!BC80)</f>
        <v>291066.34456580604</v>
      </c>
      <c r="BD80" s="540">
        <f>SUM('MMA Rev-Exp Region 1:MMA Rev-Exp Region 11'!BD80)</f>
        <v>1138390.6722976386</v>
      </c>
      <c r="BE80" s="540">
        <f>SUM('MMA Rev-Exp Region 1:MMA Rev-Exp Region 11'!BE80)</f>
        <v>176399.9730091684</v>
      </c>
      <c r="BF80" s="540">
        <f>SUM('MMA Rev-Exp Region 1:MMA Rev-Exp Region 11'!BF80)</f>
        <v>4117.7271699905114</v>
      </c>
      <c r="BG80" s="540">
        <f>SUM('MMA Rev-Exp Region 1:MMA Rev-Exp Region 11'!BG80)</f>
        <v>182591.13171245498</v>
      </c>
      <c r="BH80" s="540">
        <f>SUM('MMA Rev-Exp Region 1:MMA Rev-Exp Region 11'!BH80)</f>
        <v>68.215623835268019</v>
      </c>
      <c r="BI80" s="540">
        <f>SUM('MMA Rev-Exp Region 1:MMA Rev-Exp Region 11'!BI80)</f>
        <v>17382.150178823314</v>
      </c>
      <c r="BJ80" s="540">
        <f>SUM('MMA Rev-Exp Region 1:MMA Rev-Exp Region 11'!BJ80)</f>
        <v>62408.096123131967</v>
      </c>
      <c r="BK80" s="540">
        <f>SUM('MMA Rev-Exp Region 1:MMA Rev-Exp Region 11'!BK80)</f>
        <v>0</v>
      </c>
      <c r="BL80" s="545">
        <f>SUM('MMA Rev-Exp Region 1:MMA Rev-Exp Region 11'!BL80)</f>
        <v>0</v>
      </c>
    </row>
    <row r="81" spans="1:64" s="209" customFormat="1" x14ac:dyDescent="0.25">
      <c r="A81" s="1685"/>
      <c r="B81" s="225" t="s">
        <v>120</v>
      </c>
      <c r="C81" s="226" t="s">
        <v>929</v>
      </c>
      <c r="D81" s="289">
        <f>D26+D35+D39+D44+D49+D54+D62+D71+D76</f>
        <v>5766174.9868025351</v>
      </c>
      <c r="E81" s="274">
        <f t="shared" ref="E81:L81" si="71">E26+E35+E39+E44+E49+E54+E62+E71+E76</f>
        <v>1477176.8316890532</v>
      </c>
      <c r="F81" s="274">
        <f t="shared" si="71"/>
        <v>169632.91970251864</v>
      </c>
      <c r="G81" s="274">
        <f t="shared" si="71"/>
        <v>1680865.3621897101</v>
      </c>
      <c r="H81" s="274">
        <f t="shared" si="71"/>
        <v>231807.75774020911</v>
      </c>
      <c r="I81" s="274">
        <f t="shared" si="71"/>
        <v>6019.361799702343</v>
      </c>
      <c r="J81" s="274">
        <f t="shared" si="71"/>
        <v>246471.64428336918</v>
      </c>
      <c r="K81" s="274">
        <f t="shared" si="71"/>
        <v>5.4502769433812928</v>
      </c>
      <c r="L81" s="274">
        <f t="shared" si="71"/>
        <v>20501.088754509608</v>
      </c>
      <c r="M81" s="274">
        <f>M26+M35+M39+M44+M49+M54+M62+M71+M76</f>
        <v>1933694.5703665195</v>
      </c>
      <c r="N81" s="274">
        <f>N26+N35+N39+N44+N49+N54+N62+N71+N76</f>
        <v>0</v>
      </c>
      <c r="O81" s="282">
        <f>O26+O35+O39+O44+O49+O54+O62+O71+O76</f>
        <v>0</v>
      </c>
      <c r="P81" s="289">
        <f>P26+P35+P39+P44+P49+P54+P62+P71+P76</f>
        <v>5425090.7855897089</v>
      </c>
      <c r="Q81" s="274">
        <f t="shared" ref="Q81:AA81" si="72">Q26+Q35+Q39+Q44+Q49+Q54+Q62+Q71+Q76</f>
        <v>1389797.9920180524</v>
      </c>
      <c r="R81" s="274">
        <f t="shared" si="72"/>
        <v>159598.69267185108</v>
      </c>
      <c r="S81" s="274">
        <f t="shared" si="72"/>
        <v>1581437.8178087338</v>
      </c>
      <c r="T81" s="274">
        <f t="shared" si="72"/>
        <v>218095.72783048212</v>
      </c>
      <c r="U81" s="274">
        <f t="shared" si="72"/>
        <v>5663.3009420347253</v>
      </c>
      <c r="V81" s="274">
        <f t="shared" si="72"/>
        <v>231892.20746356808</v>
      </c>
      <c r="W81" s="274">
        <f t="shared" si="72"/>
        <v>5.1278789305085075</v>
      </c>
      <c r="X81" s="274">
        <f t="shared" si="72"/>
        <v>19288.396198728755</v>
      </c>
      <c r="Y81" s="274">
        <f t="shared" si="72"/>
        <v>1819311.5227773273</v>
      </c>
      <c r="Z81" s="274">
        <f t="shared" si="72"/>
        <v>0</v>
      </c>
      <c r="AA81" s="282">
        <f t="shared" si="72"/>
        <v>0</v>
      </c>
      <c r="AB81" s="289">
        <f>AB26+AB35+AB39+AB44+AB49+AB54+AB62+AB71+AB76</f>
        <v>6857154.6402731957</v>
      </c>
      <c r="AC81" s="274">
        <f t="shared" ref="AC81:AM81" si="73">AC26+AC35+AC39+AC44+AC49+AC54+AC62+AC71+AC76</f>
        <v>1756663.6442883117</v>
      </c>
      <c r="AD81" s="274">
        <f t="shared" si="73"/>
        <v>201728.037241935</v>
      </c>
      <c r="AE81" s="274">
        <f t="shared" si="73"/>
        <v>1998890.7281506276</v>
      </c>
      <c r="AF81" s="274">
        <f t="shared" si="73"/>
        <v>275666.56323779613</v>
      </c>
      <c r="AG81" s="274">
        <f t="shared" si="73"/>
        <v>7158.2452476351873</v>
      </c>
      <c r="AH81" s="274">
        <f t="shared" si="73"/>
        <v>293104.90631340723</v>
      </c>
      <c r="AI81" s="274">
        <f t="shared" si="73"/>
        <v>6.4814876271740358</v>
      </c>
      <c r="AJ81" s="274">
        <f t="shared" si="73"/>
        <v>24379.963529617446</v>
      </c>
      <c r="AK81" s="274">
        <f t="shared" si="73"/>
        <v>2299556.0707762376</v>
      </c>
      <c r="AL81" s="274">
        <f t="shared" si="73"/>
        <v>0</v>
      </c>
      <c r="AM81" s="282">
        <f t="shared" si="73"/>
        <v>0</v>
      </c>
      <c r="AN81" s="289">
        <f>AN26+AN35+AN39+AN44+AN49+AN54+AN62+AN71+AN76</f>
        <v>4500283.8528308775</v>
      </c>
      <c r="AO81" s="274">
        <f t="shared" ref="AO81:AY81" si="74">AO26+AO35+AO39+AO44+AO49+AO54+AO62+AO71+AO76</f>
        <v>1152881.2529347846</v>
      </c>
      <c r="AP81" s="274">
        <f t="shared" si="74"/>
        <v>132392.14751426072</v>
      </c>
      <c r="AQ81" s="274">
        <f t="shared" si="74"/>
        <v>1311852.5305871232</v>
      </c>
      <c r="AR81" s="274">
        <f t="shared" si="74"/>
        <v>180917.28251515856</v>
      </c>
      <c r="AS81" s="274">
        <f t="shared" si="74"/>
        <v>4697.8866880640408</v>
      </c>
      <c r="AT81" s="274">
        <f t="shared" si="74"/>
        <v>192361.89735618702</v>
      </c>
      <c r="AU81" s="274">
        <f t="shared" si="74"/>
        <v>4.2537372483307934</v>
      </c>
      <c r="AV81" s="274">
        <f t="shared" si="74"/>
        <v>16000.332785344895</v>
      </c>
      <c r="AW81" s="274">
        <f t="shared" si="74"/>
        <v>1509176.2687127064</v>
      </c>
      <c r="AX81" s="274">
        <f t="shared" si="74"/>
        <v>0</v>
      </c>
      <c r="AY81" s="282">
        <f t="shared" si="74"/>
        <v>0</v>
      </c>
      <c r="AZ81" s="300">
        <f>AZ26+AZ35+AZ39+AZ44+AZ49+AZ54+AZ62+AZ71+AZ76</f>
        <v>-35765.567281468204</v>
      </c>
      <c r="BA81" s="296">
        <f>BA26+BA35+BA39+BA44+BA49+BA54+BA62+BA71+BA76</f>
        <v>22512938.698214851</v>
      </c>
      <c r="BB81" s="540">
        <f>SUM('MMA Rev-Exp Region 1:MMA Rev-Exp Region 11'!BB81)</f>
        <v>5776519.7209302019</v>
      </c>
      <c r="BC81" s="540">
        <f>SUM('MMA Rev-Exp Region 1:MMA Rev-Exp Region 11'!BC81)</f>
        <v>663351.79713056539</v>
      </c>
      <c r="BD81" s="540">
        <f>SUM('MMA Rev-Exp Region 1:MMA Rev-Exp Region 11'!BD81)</f>
        <v>6573046.4387361947</v>
      </c>
      <c r="BE81" s="540">
        <f>SUM('MMA Rev-Exp Region 1:MMA Rev-Exp Region 11'!BE81)</f>
        <v>906487.33132364601</v>
      </c>
      <c r="BF81" s="540">
        <f>SUM('MMA Rev-Exp Region 1:MMA Rev-Exp Region 11'!BF81)</f>
        <v>23538.794677436297</v>
      </c>
      <c r="BG81" s="540">
        <f>SUM('MMA Rev-Exp Region 1:MMA Rev-Exp Region 11'!BG81)</f>
        <v>963830.65541653149</v>
      </c>
      <c r="BH81" s="540">
        <f>SUM('MMA Rev-Exp Region 1:MMA Rev-Exp Region 11'!BH81)</f>
        <v>21.313380749394632</v>
      </c>
      <c r="BI81" s="540">
        <f>SUM('MMA Rev-Exp Region 1:MMA Rev-Exp Region 11'!BI81)</f>
        <v>80169.781268200692</v>
      </c>
      <c r="BJ81" s="540">
        <f>SUM('MMA Rev-Exp Region 1:MMA Rev-Exp Region 11'!BJ81)</f>
        <v>7561738.4326327909</v>
      </c>
      <c r="BK81" s="540">
        <f>SUM('MMA Rev-Exp Region 1:MMA Rev-Exp Region 11'!BK81)</f>
        <v>0</v>
      </c>
      <c r="BL81" s="545">
        <f>SUM('MMA Rev-Exp Region 1:MMA Rev-Exp Region 11'!BL81)</f>
        <v>0</v>
      </c>
    </row>
    <row r="82" spans="1:64" x14ac:dyDescent="0.25">
      <c r="A82" s="1685"/>
      <c r="B82" s="221" t="s">
        <v>121</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685"/>
      <c r="B83" s="221" t="s">
        <v>938</v>
      </c>
      <c r="C83" s="222" t="s">
        <v>930</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685"/>
      <c r="B84" s="766" t="s">
        <v>167</v>
      </c>
      <c r="C84" s="137" t="s">
        <v>329</v>
      </c>
      <c r="D84" s="850">
        <f t="shared" ref="D84:P84" si="75">SUM(D78:D83)</f>
        <v>438759027.06810397</v>
      </c>
      <c r="E84" s="286">
        <f t="shared" si="75"/>
        <v>123717615.52386734</v>
      </c>
      <c r="F84" s="286">
        <f t="shared" si="75"/>
        <v>14758055.98283359</v>
      </c>
      <c r="G84" s="286">
        <f t="shared" si="75"/>
        <v>140759615.04627907</v>
      </c>
      <c r="H84" s="286">
        <f t="shared" si="75"/>
        <v>20202314.19258729</v>
      </c>
      <c r="I84" s="286">
        <f t="shared" si="75"/>
        <v>430414.85035613499</v>
      </c>
      <c r="J84" s="286">
        <f t="shared" si="75"/>
        <v>19474391.187036872</v>
      </c>
      <c r="K84" s="286">
        <f t="shared" si="75"/>
        <v>192.8654825297651</v>
      </c>
      <c r="L84" s="286">
        <f t="shared" si="75"/>
        <v>2650080.0754033071</v>
      </c>
      <c r="M84" s="286">
        <f t="shared" si="75"/>
        <v>116766347.3442578</v>
      </c>
      <c r="N84" s="286">
        <f t="shared" si="75"/>
        <v>0</v>
      </c>
      <c r="O84" s="287">
        <f t="shared" si="75"/>
        <v>0</v>
      </c>
      <c r="P84" s="850">
        <f t="shared" si="75"/>
        <v>454041526.6259802</v>
      </c>
      <c r="Q84" s="286">
        <f t="shared" ref="Q84:AA84" si="76">SUM(Q78:Q83)</f>
        <v>128613301.0962602</v>
      </c>
      <c r="R84" s="286">
        <f t="shared" si="76"/>
        <v>15790911.304170009</v>
      </c>
      <c r="S84" s="286">
        <f t="shared" si="76"/>
        <v>140301880.47770444</v>
      </c>
      <c r="T84" s="286">
        <f t="shared" si="76"/>
        <v>21244998.469108589</v>
      </c>
      <c r="U84" s="286">
        <f t="shared" si="76"/>
        <v>396987.38393957977</v>
      </c>
      <c r="V84" s="286">
        <f t="shared" si="76"/>
        <v>22664144.497658312</v>
      </c>
      <c r="W84" s="286">
        <f t="shared" si="76"/>
        <v>231.16137270890206</v>
      </c>
      <c r="X84" s="286">
        <f t="shared" si="76"/>
        <v>2722701.2954799458</v>
      </c>
      <c r="Y84" s="286">
        <f t="shared" si="76"/>
        <v>122306370.94028643</v>
      </c>
      <c r="Z84" s="286">
        <f t="shared" si="76"/>
        <v>0</v>
      </c>
      <c r="AA84" s="287">
        <f t="shared" si="76"/>
        <v>0</v>
      </c>
      <c r="AB84" s="850">
        <f>SUM(AB78:AB83)</f>
        <v>457352695.46345824</v>
      </c>
      <c r="AC84" s="286">
        <f t="shared" ref="AC84:AM84" si="77">SUM(AC78:AC83)</f>
        <v>122124394.41366376</v>
      </c>
      <c r="AD84" s="286">
        <f t="shared" si="77"/>
        <v>14860968.343728067</v>
      </c>
      <c r="AE84" s="286">
        <f t="shared" si="77"/>
        <v>144241166.07463825</v>
      </c>
      <c r="AF84" s="286">
        <f t="shared" si="77"/>
        <v>21416251.283929899</v>
      </c>
      <c r="AG84" s="286">
        <f t="shared" si="77"/>
        <v>393842.08236376435</v>
      </c>
      <c r="AH84" s="286">
        <f t="shared" si="77"/>
        <v>20231103.426453091</v>
      </c>
      <c r="AI84" s="286">
        <f t="shared" si="77"/>
        <v>294.34043110106637</v>
      </c>
      <c r="AJ84" s="286">
        <f t="shared" si="77"/>
        <v>2999810.3765406418</v>
      </c>
      <c r="AK84" s="286">
        <f t="shared" si="77"/>
        <v>131084865.12170957</v>
      </c>
      <c r="AL84" s="286">
        <f t="shared" si="77"/>
        <v>0</v>
      </c>
      <c r="AM84" s="287">
        <f t="shared" si="77"/>
        <v>0</v>
      </c>
      <c r="AN84" s="850">
        <f>SUM(AN78:AN83)</f>
        <v>479696020.1296975</v>
      </c>
      <c r="AO84" s="286">
        <f t="shared" ref="AO84:AY84" si="78">SUM(AO78:AO83)</f>
        <v>127968497.99222085</v>
      </c>
      <c r="AP84" s="286">
        <f t="shared" si="78"/>
        <v>16022849.017439961</v>
      </c>
      <c r="AQ84" s="286">
        <f t="shared" si="78"/>
        <v>149193375.87690812</v>
      </c>
      <c r="AR84" s="286">
        <f t="shared" si="78"/>
        <v>23144870.771659609</v>
      </c>
      <c r="AS84" s="286">
        <f t="shared" si="78"/>
        <v>525523.76064312621</v>
      </c>
      <c r="AT84" s="286">
        <f t="shared" si="78"/>
        <v>20543130.14963869</v>
      </c>
      <c r="AU84" s="286">
        <f t="shared" si="78"/>
        <v>658.73710134942712</v>
      </c>
      <c r="AV84" s="286">
        <f t="shared" si="78"/>
        <v>2868751.6498676012</v>
      </c>
      <c r="AW84" s="286">
        <f t="shared" si="78"/>
        <v>139428362.17421812</v>
      </c>
      <c r="AX84" s="286">
        <f t="shared" si="78"/>
        <v>0</v>
      </c>
      <c r="AY84" s="287">
        <f t="shared" si="78"/>
        <v>0</v>
      </c>
      <c r="AZ84" s="856">
        <f>SUM(AZ78:AZ83)</f>
        <v>-10919024.679509247</v>
      </c>
      <c r="BA84" s="306">
        <f>SUM(BA78:BA83)</f>
        <v>1818930244.6077306</v>
      </c>
      <c r="BB84" s="279">
        <f>SUM('MMA Rev-Exp Region 1:MMA Rev-Exp Region 11'!BB84)</f>
        <v>502423809.02601218</v>
      </c>
      <c r="BC84" s="279">
        <f>SUM('MMA Rev-Exp Region 1:MMA Rev-Exp Region 11'!BC84)</f>
        <v>61432784.648171626</v>
      </c>
      <c r="BD84" s="279">
        <f>SUM('MMA Rev-Exp Region 1:MMA Rev-Exp Region 11'!BD84)</f>
        <v>574496037.47552991</v>
      </c>
      <c r="BE84" s="279">
        <f>SUM('MMA Rev-Exp Region 1:MMA Rev-Exp Region 11'!BE84)</f>
        <v>86008434.717285395</v>
      </c>
      <c r="BF84" s="279">
        <f>SUM('MMA Rev-Exp Region 1:MMA Rev-Exp Region 11'!BF84)</f>
        <v>1746768.0773026051</v>
      </c>
      <c r="BG84" s="279">
        <f>SUM('MMA Rev-Exp Region 1:MMA Rev-Exp Region 11'!BG84)</f>
        <v>82912769.260786965</v>
      </c>
      <c r="BH84" s="279">
        <f>SUM('MMA Rev-Exp Region 1:MMA Rev-Exp Region 11'!BH84)</f>
        <v>1377.1043876891606</v>
      </c>
      <c r="BI84" s="279">
        <f>SUM('MMA Rev-Exp Region 1:MMA Rev-Exp Region 11'!BI84)</f>
        <v>11241343.397291496</v>
      </c>
      <c r="BJ84" s="279">
        <f>SUM('MMA Rev-Exp Region 1:MMA Rev-Exp Region 11'!BJ84)</f>
        <v>509585945.58047187</v>
      </c>
      <c r="BK84" s="279">
        <f>SUM('MMA Rev-Exp Region 1:MMA Rev-Exp Region 11'!BK84)</f>
        <v>0</v>
      </c>
      <c r="BL84" s="307">
        <f>SUM('MMA Rev-Exp Region 1:MMA Rev-Exp Region 11'!BL84)</f>
        <v>0</v>
      </c>
    </row>
    <row r="85" spans="1:64" x14ac:dyDescent="0.25">
      <c r="A85" s="1685"/>
      <c r="B85" s="221" t="s">
        <v>168</v>
      </c>
      <c r="C85" s="222" t="s">
        <v>40</v>
      </c>
      <c r="D85" s="276">
        <f>SUM(E85:O85)</f>
        <v>8554.2899999999991</v>
      </c>
      <c r="E85" s="539">
        <f>SUM('MMA Rev-Exp Region 1:MMA Rev-Exp Region 11'!E85)</f>
        <v>4682.6086513426944</v>
      </c>
      <c r="F85" s="539">
        <f>SUM('MMA Rev-Exp Region 1:MMA Rev-Exp Region 11'!F85)</f>
        <v>612.16868443868304</v>
      </c>
      <c r="G85" s="539">
        <f>SUM('MMA Rev-Exp Region 1:MMA Rev-Exp Region 11'!G85)</f>
        <v>2404.7974277400972</v>
      </c>
      <c r="H85" s="539">
        <f>SUM('MMA Rev-Exp Region 1:MMA Rev-Exp Region 11'!H85)</f>
        <v>370.59949062301473</v>
      </c>
      <c r="I85" s="539">
        <f>SUM('MMA Rev-Exp Region 1:MMA Rev-Exp Region 11'!I85)</f>
        <v>10.272919675135796</v>
      </c>
      <c r="J85" s="539">
        <f>SUM('MMA Rev-Exp Region 1:MMA Rev-Exp Region 11'!J85)</f>
        <v>311.73220110578075</v>
      </c>
      <c r="K85" s="539">
        <f>SUM('MMA Rev-Exp Region 1:MMA Rev-Exp Region 11'!K85)</f>
        <v>0.17400798682181667</v>
      </c>
      <c r="L85" s="539">
        <f>SUM('MMA Rev-Exp Region 1:MMA Rev-Exp Region 11'!L85)</f>
        <v>34.555587224776616</v>
      </c>
      <c r="M85" s="539">
        <f>SUM('MMA Rev-Exp Region 1:MMA Rev-Exp Region 11'!M85)</f>
        <v>127.38102986299492</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8554.2899999999991</v>
      </c>
      <c r="BB85" s="539">
        <f>SUM('MMA Rev-Exp Region 1:MMA Rev-Exp Region 11'!BB85)</f>
        <v>4682.6086513426944</v>
      </c>
      <c r="BC85" s="539">
        <f>SUM('MMA Rev-Exp Region 1:MMA Rev-Exp Region 11'!BC85)</f>
        <v>612.16868443868304</v>
      </c>
      <c r="BD85" s="539">
        <f>SUM('MMA Rev-Exp Region 1:MMA Rev-Exp Region 11'!BD85)</f>
        <v>2404.7974277400972</v>
      </c>
      <c r="BE85" s="539">
        <f>SUM('MMA Rev-Exp Region 1:MMA Rev-Exp Region 11'!BE85)</f>
        <v>370.59949062301473</v>
      </c>
      <c r="BF85" s="539">
        <f>SUM('MMA Rev-Exp Region 1:MMA Rev-Exp Region 11'!BF85)</f>
        <v>10.272919675135796</v>
      </c>
      <c r="BG85" s="539">
        <f>SUM('MMA Rev-Exp Region 1:MMA Rev-Exp Region 11'!BG85)</f>
        <v>311.73220110578075</v>
      </c>
      <c r="BH85" s="539">
        <f>SUM('MMA Rev-Exp Region 1:MMA Rev-Exp Region 11'!BH85)</f>
        <v>0.17400798682181667</v>
      </c>
      <c r="BI85" s="539">
        <f>SUM('MMA Rev-Exp Region 1:MMA Rev-Exp Region 11'!BI85)</f>
        <v>34.555587224776616</v>
      </c>
      <c r="BJ85" s="539">
        <f>SUM('MMA Rev-Exp Region 1:MMA Rev-Exp Region 11'!BJ85)</f>
        <v>127.38102986299492</v>
      </c>
      <c r="BK85" s="539">
        <f>SUM('MMA Rev-Exp Region 1:MMA Rev-Exp Region 11'!BK85)</f>
        <v>0</v>
      </c>
      <c r="BL85" s="544">
        <f>SUM('MMA Rev-Exp Region 1:MMA Rev-Exp Region 11'!BL85)</f>
        <v>0</v>
      </c>
    </row>
    <row r="86" spans="1:64" x14ac:dyDescent="0.25">
      <c r="A86" s="1685"/>
      <c r="B86" s="221" t="s">
        <v>169</v>
      </c>
      <c r="C86" s="222" t="s">
        <v>330</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685"/>
      <c r="B87" s="221" t="s">
        <v>170</v>
      </c>
      <c r="C87" s="222" t="s">
        <v>252</v>
      </c>
      <c r="D87" s="289">
        <f>SUM(D85:D86)</f>
        <v>8554.2899999999991</v>
      </c>
      <c r="E87" s="540">
        <f>SUM('MMA Rev-Exp Region 1:MMA Rev-Exp Region 11'!E87)</f>
        <v>4682.6086513426944</v>
      </c>
      <c r="F87" s="540">
        <f>SUM('MMA Rev-Exp Region 1:MMA Rev-Exp Region 11'!F87)</f>
        <v>612.16868443868304</v>
      </c>
      <c r="G87" s="540">
        <f>SUM('MMA Rev-Exp Region 1:MMA Rev-Exp Region 11'!G87)</f>
        <v>2404.7974277400972</v>
      </c>
      <c r="H87" s="540">
        <f>SUM('MMA Rev-Exp Region 1:MMA Rev-Exp Region 11'!H87)</f>
        <v>370.59949062301473</v>
      </c>
      <c r="I87" s="540">
        <f>SUM('MMA Rev-Exp Region 1:MMA Rev-Exp Region 11'!I87)</f>
        <v>10.272919675135796</v>
      </c>
      <c r="J87" s="540">
        <f>SUM('MMA Rev-Exp Region 1:MMA Rev-Exp Region 11'!J87)</f>
        <v>311.73220110578075</v>
      </c>
      <c r="K87" s="540">
        <f>SUM('MMA Rev-Exp Region 1:MMA Rev-Exp Region 11'!K87)</f>
        <v>0.17400798682181667</v>
      </c>
      <c r="L87" s="540">
        <f>SUM('MMA Rev-Exp Region 1:MMA Rev-Exp Region 11'!L87)</f>
        <v>34.555587224776616</v>
      </c>
      <c r="M87" s="540">
        <f>SUM('MMA Rev-Exp Region 1:MMA Rev-Exp Region 11'!M87)</f>
        <v>127.38102986299492</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8554.2899999999991</v>
      </c>
      <c r="BB87" s="540">
        <f>SUM('MMA Rev-Exp Region 1:MMA Rev-Exp Region 11'!BB87)</f>
        <v>4682.6086513426944</v>
      </c>
      <c r="BC87" s="540">
        <f>SUM('MMA Rev-Exp Region 1:MMA Rev-Exp Region 11'!BC87)</f>
        <v>612.16868443868304</v>
      </c>
      <c r="BD87" s="540">
        <f>SUM('MMA Rev-Exp Region 1:MMA Rev-Exp Region 11'!BD87)</f>
        <v>2404.7974277400972</v>
      </c>
      <c r="BE87" s="540">
        <f>SUM('MMA Rev-Exp Region 1:MMA Rev-Exp Region 11'!BE87)</f>
        <v>370.59949062301473</v>
      </c>
      <c r="BF87" s="540">
        <f>SUM('MMA Rev-Exp Region 1:MMA Rev-Exp Region 11'!BF87)</f>
        <v>10.272919675135796</v>
      </c>
      <c r="BG87" s="540">
        <f>SUM('MMA Rev-Exp Region 1:MMA Rev-Exp Region 11'!BG87)</f>
        <v>311.73220110578075</v>
      </c>
      <c r="BH87" s="540">
        <f>SUM('MMA Rev-Exp Region 1:MMA Rev-Exp Region 11'!BH87)</f>
        <v>0.17400798682181667</v>
      </c>
      <c r="BI87" s="540">
        <f>SUM('MMA Rev-Exp Region 1:MMA Rev-Exp Region 11'!BI87)</f>
        <v>34.555587224776616</v>
      </c>
      <c r="BJ87" s="540">
        <f>SUM('MMA Rev-Exp Region 1:MMA Rev-Exp Region 11'!BJ87)</f>
        <v>127.38102986299492</v>
      </c>
      <c r="BK87" s="540">
        <f>SUM('MMA Rev-Exp Region 1:MMA Rev-Exp Region 11'!BK87)</f>
        <v>0</v>
      </c>
      <c r="BL87" s="545">
        <f>SUM('MMA Rev-Exp Region 1:MMA Rev-Exp Region 11'!BL87)</f>
        <v>0</v>
      </c>
    </row>
    <row r="88" spans="1:64" s="209" customFormat="1" ht="24.75" x14ac:dyDescent="0.25">
      <c r="A88" s="1686"/>
      <c r="B88" s="227" t="s">
        <v>171</v>
      </c>
      <c r="C88" s="228" t="s">
        <v>325</v>
      </c>
      <c r="D88" s="277">
        <f t="shared" ref="D88:P88" si="79">D84+D87</f>
        <v>438767581.35810399</v>
      </c>
      <c r="E88" s="275">
        <f t="shared" si="79"/>
        <v>123722298.13251868</v>
      </c>
      <c r="F88" s="275">
        <f t="shared" si="79"/>
        <v>14758668.151518028</v>
      </c>
      <c r="G88" s="275">
        <f t="shared" si="79"/>
        <v>140762019.84370682</v>
      </c>
      <c r="H88" s="275">
        <f t="shared" si="79"/>
        <v>20202684.792077914</v>
      </c>
      <c r="I88" s="275">
        <f t="shared" si="79"/>
        <v>430425.12327581015</v>
      </c>
      <c r="J88" s="275">
        <f t="shared" si="79"/>
        <v>19474702.919237979</v>
      </c>
      <c r="K88" s="275">
        <f t="shared" si="79"/>
        <v>193.03949051658691</v>
      </c>
      <c r="L88" s="275">
        <f t="shared" si="79"/>
        <v>2650114.6309905318</v>
      </c>
      <c r="M88" s="275">
        <f t="shared" si="79"/>
        <v>116766474.72528766</v>
      </c>
      <c r="N88" s="275">
        <f t="shared" si="79"/>
        <v>0</v>
      </c>
      <c r="O88" s="283">
        <f t="shared" si="79"/>
        <v>0</v>
      </c>
      <c r="P88" s="277">
        <f t="shared" si="79"/>
        <v>454041526.6259802</v>
      </c>
      <c r="Q88" s="275">
        <f t="shared" ref="Q88:AA88" si="80">Q84+Q87</f>
        <v>128613301.0962602</v>
      </c>
      <c r="R88" s="275">
        <f t="shared" si="80"/>
        <v>15790911.304170009</v>
      </c>
      <c r="S88" s="275">
        <f t="shared" si="80"/>
        <v>140301880.47770444</v>
      </c>
      <c r="T88" s="275">
        <f t="shared" si="80"/>
        <v>21244998.469108589</v>
      </c>
      <c r="U88" s="275">
        <f t="shared" si="80"/>
        <v>396987.38393957977</v>
      </c>
      <c r="V88" s="275">
        <f t="shared" si="80"/>
        <v>22664144.497658312</v>
      </c>
      <c r="W88" s="275">
        <f t="shared" si="80"/>
        <v>231.16137270890206</v>
      </c>
      <c r="X88" s="275">
        <f t="shared" si="80"/>
        <v>2722701.2954799458</v>
      </c>
      <c r="Y88" s="275">
        <f t="shared" si="80"/>
        <v>122306370.94028643</v>
      </c>
      <c r="Z88" s="275">
        <f t="shared" si="80"/>
        <v>0</v>
      </c>
      <c r="AA88" s="283">
        <f t="shared" si="80"/>
        <v>0</v>
      </c>
      <c r="AB88" s="277">
        <f>AB84+AB87</f>
        <v>457352695.46345824</v>
      </c>
      <c r="AC88" s="275">
        <f t="shared" ref="AC88:AM88" si="81">AC84+AC87</f>
        <v>122124394.41366376</v>
      </c>
      <c r="AD88" s="275">
        <f t="shared" si="81"/>
        <v>14860968.343728067</v>
      </c>
      <c r="AE88" s="275">
        <f t="shared" si="81"/>
        <v>144241166.07463825</v>
      </c>
      <c r="AF88" s="275">
        <f t="shared" si="81"/>
        <v>21416251.283929899</v>
      </c>
      <c r="AG88" s="275">
        <f t="shared" si="81"/>
        <v>393842.08236376435</v>
      </c>
      <c r="AH88" s="275">
        <f t="shared" si="81"/>
        <v>20231103.426453091</v>
      </c>
      <c r="AI88" s="275">
        <f t="shared" si="81"/>
        <v>294.34043110106637</v>
      </c>
      <c r="AJ88" s="275">
        <f t="shared" si="81"/>
        <v>2999810.3765406418</v>
      </c>
      <c r="AK88" s="275">
        <f t="shared" si="81"/>
        <v>131084865.12170957</v>
      </c>
      <c r="AL88" s="275">
        <f t="shared" si="81"/>
        <v>0</v>
      </c>
      <c r="AM88" s="283">
        <f t="shared" si="81"/>
        <v>0</v>
      </c>
      <c r="AN88" s="277">
        <f>AN84+AN87</f>
        <v>479696020.1296975</v>
      </c>
      <c r="AO88" s="275">
        <f t="shared" ref="AO88:AY88" si="82">AO84+AO87</f>
        <v>127968497.99222085</v>
      </c>
      <c r="AP88" s="275">
        <f t="shared" si="82"/>
        <v>16022849.017439961</v>
      </c>
      <c r="AQ88" s="275">
        <f t="shared" si="82"/>
        <v>149193375.87690812</v>
      </c>
      <c r="AR88" s="275">
        <f t="shared" si="82"/>
        <v>23144870.771659609</v>
      </c>
      <c r="AS88" s="275">
        <f t="shared" si="82"/>
        <v>525523.76064312621</v>
      </c>
      <c r="AT88" s="275">
        <f t="shared" si="82"/>
        <v>20543130.14963869</v>
      </c>
      <c r="AU88" s="275">
        <f t="shared" si="82"/>
        <v>658.73710134942712</v>
      </c>
      <c r="AV88" s="275">
        <f t="shared" si="82"/>
        <v>2868751.6498676012</v>
      </c>
      <c r="AW88" s="275">
        <f t="shared" si="82"/>
        <v>139428362.17421812</v>
      </c>
      <c r="AX88" s="275">
        <f t="shared" si="82"/>
        <v>0</v>
      </c>
      <c r="AY88" s="283">
        <f t="shared" si="82"/>
        <v>0</v>
      </c>
      <c r="AZ88" s="299">
        <f>AZ84+AZ87</f>
        <v>-10919024.679509247</v>
      </c>
      <c r="BA88" s="297">
        <f>BA84+BA87</f>
        <v>1818938798.8977306</v>
      </c>
      <c r="BB88" s="275">
        <f>SUM('MMA Rev-Exp Region 1:MMA Rev-Exp Region 11'!BB88)</f>
        <v>502428491.63466346</v>
      </c>
      <c r="BC88" s="275">
        <f>SUM('MMA Rev-Exp Region 1:MMA Rev-Exp Region 11'!BC88)</f>
        <v>61433396.816856064</v>
      </c>
      <c r="BD88" s="275">
        <f>SUM('MMA Rev-Exp Region 1:MMA Rev-Exp Region 11'!BD88)</f>
        <v>574498442.27295756</v>
      </c>
      <c r="BE88" s="275">
        <f>SUM('MMA Rev-Exp Region 1:MMA Rev-Exp Region 11'!BE88)</f>
        <v>86008805.316776022</v>
      </c>
      <c r="BF88" s="275">
        <f>SUM('MMA Rev-Exp Region 1:MMA Rev-Exp Region 11'!BF88)</f>
        <v>1746778.3502222807</v>
      </c>
      <c r="BG88" s="275">
        <f>SUM('MMA Rev-Exp Region 1:MMA Rev-Exp Region 11'!BG88)</f>
        <v>82913080.99298808</v>
      </c>
      <c r="BH88" s="275">
        <f>SUM('MMA Rev-Exp Region 1:MMA Rev-Exp Region 11'!BH88)</f>
        <v>1377.2783956759824</v>
      </c>
      <c r="BI88" s="275">
        <f>SUM('MMA Rev-Exp Region 1:MMA Rev-Exp Region 11'!BI88)</f>
        <v>11241377.952878721</v>
      </c>
      <c r="BJ88" s="275">
        <f>SUM('MMA Rev-Exp Region 1:MMA Rev-Exp Region 11'!BJ88)</f>
        <v>509586072.96150184</v>
      </c>
      <c r="BK88" s="275">
        <f>SUM('MMA Rev-Exp Region 1:MMA Rev-Exp Region 11'!BK88)</f>
        <v>0</v>
      </c>
      <c r="BL88" s="299">
        <f>SUM('MMA Rev-Exp Region 1:MMA Rev-Exp Region 11'!BL88)</f>
        <v>0</v>
      </c>
    </row>
    <row r="89" spans="1:64" customFormat="1" x14ac:dyDescent="0.25">
      <c r="A89" s="1687" t="s">
        <v>176</v>
      </c>
      <c r="B89" s="1688"/>
      <c r="C89" s="1689"/>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76" t="s">
        <v>248</v>
      </c>
      <c r="AO89" s="1677"/>
      <c r="AP89" s="1677"/>
      <c r="AQ89" s="1677"/>
      <c r="AR89" s="1677"/>
      <c r="AS89" s="1677"/>
      <c r="AT89" s="1677"/>
      <c r="AU89" s="1677"/>
      <c r="AV89" s="1677"/>
      <c r="AW89" s="1677"/>
      <c r="AX89" s="1677"/>
      <c r="AY89" s="1678"/>
      <c r="AZ89" s="718"/>
      <c r="BA89" s="1670" t="s">
        <v>821</v>
      </c>
      <c r="BB89" s="1671"/>
      <c r="BC89" s="1671"/>
      <c r="BD89" s="1671"/>
      <c r="BE89" s="1671"/>
      <c r="BF89" s="1671"/>
      <c r="BG89" s="1671"/>
      <c r="BH89" s="1671"/>
      <c r="BI89" s="1671"/>
      <c r="BJ89" s="1671"/>
      <c r="BK89" s="1671"/>
      <c r="BL89" s="1672"/>
    </row>
    <row r="90" spans="1:64" customFormat="1" ht="45" customHeight="1" x14ac:dyDescent="0.25">
      <c r="A90" s="1690"/>
      <c r="B90" s="1691"/>
      <c r="C90" s="1692"/>
      <c r="D90" s="684" t="s">
        <v>36</v>
      </c>
      <c r="E90" s="318" t="s">
        <v>854</v>
      </c>
      <c r="F90" s="318" t="s">
        <v>855</v>
      </c>
      <c r="G90" s="318"/>
      <c r="H90" s="318"/>
      <c r="I90" s="318"/>
      <c r="J90" s="318"/>
      <c r="K90" s="318"/>
      <c r="L90" s="318"/>
      <c r="M90" s="318"/>
      <c r="N90" s="318"/>
      <c r="O90" s="319"/>
      <c r="P90" s="684" t="s">
        <v>36</v>
      </c>
      <c r="Q90" s="318" t="s">
        <v>854</v>
      </c>
      <c r="R90" s="318" t="s">
        <v>855</v>
      </c>
      <c r="S90" s="318"/>
      <c r="T90" s="318"/>
      <c r="U90" s="318"/>
      <c r="V90" s="318"/>
      <c r="W90" s="318"/>
      <c r="X90" s="318"/>
      <c r="Y90" s="318"/>
      <c r="Z90" s="318"/>
      <c r="AA90" s="319"/>
      <c r="AB90" s="684" t="s">
        <v>36</v>
      </c>
      <c r="AC90" s="318" t="s">
        <v>854</v>
      </c>
      <c r="AD90" s="318" t="s">
        <v>855</v>
      </c>
      <c r="AE90" s="318"/>
      <c r="AF90" s="318"/>
      <c r="AG90" s="318"/>
      <c r="AH90" s="318"/>
      <c r="AI90" s="318"/>
      <c r="AJ90" s="318"/>
      <c r="AK90" s="318"/>
      <c r="AL90" s="318"/>
      <c r="AM90" s="319"/>
      <c r="AN90" s="684" t="s">
        <v>36</v>
      </c>
      <c r="AO90" s="318" t="s">
        <v>854</v>
      </c>
      <c r="AP90" s="318" t="s">
        <v>855</v>
      </c>
      <c r="AQ90" s="318"/>
      <c r="AR90" s="318"/>
      <c r="AS90" s="318"/>
      <c r="AT90" s="318"/>
      <c r="AU90" s="318"/>
      <c r="AV90" s="318"/>
      <c r="AW90" s="318"/>
      <c r="AX90" s="318"/>
      <c r="AY90" s="319"/>
      <c r="AZ90" s="217" t="s">
        <v>822</v>
      </c>
      <c r="BA90" s="699" t="s">
        <v>36</v>
      </c>
      <c r="BB90" s="318" t="s">
        <v>854</v>
      </c>
      <c r="BC90" s="318" t="s">
        <v>855</v>
      </c>
      <c r="BD90" s="318"/>
      <c r="BE90" s="318"/>
      <c r="BF90" s="318"/>
      <c r="BG90" s="318"/>
      <c r="BH90" s="318"/>
      <c r="BI90" s="318"/>
      <c r="BJ90" s="318"/>
      <c r="BK90" s="318"/>
      <c r="BL90" s="651"/>
    </row>
    <row r="91" spans="1:64" ht="14.85" customHeight="1" x14ac:dyDescent="0.25">
      <c r="A91" s="1653" t="s">
        <v>9</v>
      </c>
      <c r="B91" s="219" t="s">
        <v>122</v>
      </c>
      <c r="C91" s="220" t="s">
        <v>27</v>
      </c>
      <c r="D91" s="687">
        <f t="shared" ref="D91:D96" si="83">SUM(E91:F91)</f>
        <v>27558573.425974928</v>
      </c>
      <c r="E91" s="539">
        <f>SUM('MMA Rev-Exp Region 1:MMA Rev-Exp Region 11'!E91)</f>
        <v>607.61864325975739</v>
      </c>
      <c r="F91" s="539">
        <f>SUM('MMA Rev-Exp Region 1:MMA Rev-Exp Region 11'!F91)</f>
        <v>27557965.807331666</v>
      </c>
      <c r="G91" s="682"/>
      <c r="H91" s="683"/>
      <c r="I91" s="324"/>
      <c r="J91" s="324"/>
      <c r="K91" s="324"/>
      <c r="L91" s="324"/>
      <c r="M91" s="324"/>
      <c r="N91" s="324"/>
      <c r="O91" s="325"/>
      <c r="P91" s="687">
        <f t="shared" ref="P91:P96" si="84">SUM(Q91:R91)</f>
        <v>28003508.667881012</v>
      </c>
      <c r="Q91" s="539">
        <f>SUM('MMA Rev-Exp Region 1:MMA Rev-Exp Region 11'!Q91)</f>
        <v>617.42869198204039</v>
      </c>
      <c r="R91" s="539">
        <f>SUM('MMA Rev-Exp Region 1:MMA Rev-Exp Region 11'!R91)</f>
        <v>28002891.239189029</v>
      </c>
      <c r="S91" s="682"/>
      <c r="T91" s="683"/>
      <c r="U91" s="324"/>
      <c r="V91" s="324"/>
      <c r="W91" s="324"/>
      <c r="X91" s="324"/>
      <c r="Y91" s="324"/>
      <c r="Z91" s="324"/>
      <c r="AA91" s="325"/>
      <c r="AB91" s="687">
        <f t="shared" ref="AB91:AB96" si="85">SUM(AC91:AD91)</f>
        <v>27718368.759685103</v>
      </c>
      <c r="AC91" s="539">
        <f>SUM('MMA Rev-Exp Region 1:MMA Rev-Exp Region 11'!AC91)</f>
        <v>611.14185262068531</v>
      </c>
      <c r="AD91" s="539">
        <f>SUM('MMA Rev-Exp Region 1:MMA Rev-Exp Region 11'!AD91)</f>
        <v>27717757.617832482</v>
      </c>
      <c r="AE91" s="682"/>
      <c r="AF91" s="683"/>
      <c r="AG91" s="324"/>
      <c r="AH91" s="324"/>
      <c r="AI91" s="324"/>
      <c r="AJ91" s="324"/>
      <c r="AK91" s="324"/>
      <c r="AL91" s="324"/>
      <c r="AM91" s="325"/>
      <c r="AN91" s="687">
        <f t="shared" ref="AN91:AN96" si="86">SUM(AO91:AP91)</f>
        <v>30119214.322322093</v>
      </c>
      <c r="AO91" s="539">
        <f>SUM('MMA Rev-Exp Region 1:MMA Rev-Exp Region 11'!AO91)</f>
        <v>664.07632426030693</v>
      </c>
      <c r="AP91" s="539">
        <f>SUM('MMA Rev-Exp Region 1:MMA Rev-Exp Region 11'!AP91)</f>
        <v>30118550.245997831</v>
      </c>
      <c r="AQ91" s="682"/>
      <c r="AR91" s="683"/>
      <c r="AS91" s="324"/>
      <c r="AT91" s="324"/>
      <c r="AU91" s="324"/>
      <c r="AV91" s="324"/>
      <c r="AW91" s="324"/>
      <c r="AX91" s="324"/>
      <c r="AY91" s="325"/>
      <c r="AZ91" s="298">
        <f>SUM('MMA Rev-Exp Region 1:MMA Rev-Exp Region 11'!AZ91)</f>
        <v>0</v>
      </c>
      <c r="BA91" s="546">
        <f t="shared" ref="BA91:BA96" si="87">SUM(BB91:BC91)+AZ91</f>
        <v>113399665.17586315</v>
      </c>
      <c r="BB91" s="540">
        <f>SUM('MMA Rev-Exp Region 1:MMA Rev-Exp Region 11'!BB91)</f>
        <v>2500.2655121227899</v>
      </c>
      <c r="BC91" s="540">
        <f>SUM('MMA Rev-Exp Region 1:MMA Rev-Exp Region 11'!BC91)</f>
        <v>113397164.91035102</v>
      </c>
      <c r="BD91" s="682"/>
      <c r="BE91" s="683"/>
      <c r="BF91" s="324"/>
      <c r="BG91" s="324"/>
      <c r="BH91" s="324"/>
      <c r="BI91" s="324"/>
      <c r="BJ91" s="324"/>
      <c r="BK91" s="324"/>
      <c r="BL91" s="326"/>
    </row>
    <row r="92" spans="1:64" x14ac:dyDescent="0.25">
      <c r="A92" s="1654"/>
      <c r="B92" s="221" t="s">
        <v>123</v>
      </c>
      <c r="C92" s="222" t="s">
        <v>98</v>
      </c>
      <c r="D92" s="543">
        <f t="shared" si="83"/>
        <v>3436487.9029996446</v>
      </c>
      <c r="E92" s="540">
        <f>SUM('MMA Rev-Exp Region 1:MMA Rev-Exp Region 11'!E92)</f>
        <v>315914.01294924214</v>
      </c>
      <c r="F92" s="540">
        <f>SUM('MMA Rev-Exp Region 1:MMA Rev-Exp Region 11'!F92)</f>
        <v>3120573.8900504024</v>
      </c>
      <c r="G92" s="683"/>
      <c r="H92" s="683"/>
      <c r="I92" s="324"/>
      <c r="J92" s="324"/>
      <c r="K92" s="324"/>
      <c r="L92" s="324"/>
      <c r="M92" s="324"/>
      <c r="N92" s="324"/>
      <c r="O92" s="325"/>
      <c r="P92" s="543">
        <f t="shared" si="84"/>
        <v>3491970.2588093728</v>
      </c>
      <c r="Q92" s="540">
        <f>SUM('MMA Rev-Exp Region 1:MMA Rev-Exp Region 11'!Q92)</f>
        <v>321014.46846268349</v>
      </c>
      <c r="R92" s="540">
        <f>SUM('MMA Rev-Exp Region 1:MMA Rev-Exp Region 11'!R92)</f>
        <v>3170955.7903466895</v>
      </c>
      <c r="S92" s="683"/>
      <c r="T92" s="683"/>
      <c r="U92" s="324"/>
      <c r="V92" s="324"/>
      <c r="W92" s="324"/>
      <c r="X92" s="324"/>
      <c r="Y92" s="324"/>
      <c r="Z92" s="324"/>
      <c r="AA92" s="325"/>
      <c r="AB92" s="543">
        <f t="shared" si="85"/>
        <v>3456413.9972412721</v>
      </c>
      <c r="AC92" s="540">
        <f>SUM('MMA Rev-Exp Region 1:MMA Rev-Exp Region 11'!AC92)</f>
        <v>317745.80534076563</v>
      </c>
      <c r="AD92" s="540">
        <f>SUM('MMA Rev-Exp Region 1:MMA Rev-Exp Region 11'!AD92)</f>
        <v>3138668.1919005066</v>
      </c>
      <c r="AE92" s="683"/>
      <c r="AF92" s="683"/>
      <c r="AG92" s="324"/>
      <c r="AH92" s="324"/>
      <c r="AI92" s="324"/>
      <c r="AJ92" s="324"/>
      <c r="AK92" s="324"/>
      <c r="AL92" s="324"/>
      <c r="AM92" s="325"/>
      <c r="AN92" s="543">
        <f t="shared" si="86"/>
        <v>3755793.6714154095</v>
      </c>
      <c r="AO92" s="540">
        <f>SUM('MMA Rev-Exp Region 1:MMA Rev-Exp Region 11'!AO92)</f>
        <v>345267.57667632971</v>
      </c>
      <c r="AP92" s="540">
        <f>SUM('MMA Rev-Exp Region 1:MMA Rev-Exp Region 11'!AP92)</f>
        <v>3410526.0947390799</v>
      </c>
      <c r="AQ92" s="683"/>
      <c r="AR92" s="683"/>
      <c r="AS92" s="324"/>
      <c r="AT92" s="324"/>
      <c r="AU92" s="324"/>
      <c r="AV92" s="324"/>
      <c r="AW92" s="324"/>
      <c r="AX92" s="324"/>
      <c r="AY92" s="325"/>
      <c r="AZ92" s="300">
        <f>SUM('MMA Rev-Exp Region 1:MMA Rev-Exp Region 11'!AZ92)</f>
        <v>0</v>
      </c>
      <c r="BA92" s="547">
        <f t="shared" si="87"/>
        <v>14140665.830465702</v>
      </c>
      <c r="BB92" s="540">
        <f>SUM('MMA Rev-Exp Region 1:MMA Rev-Exp Region 11'!BB92)</f>
        <v>1299941.8634290209</v>
      </c>
      <c r="BC92" s="540">
        <f>SUM('MMA Rev-Exp Region 1:MMA Rev-Exp Region 11'!BC92)</f>
        <v>12840723.967036681</v>
      </c>
      <c r="BD92" s="683"/>
      <c r="BE92" s="683"/>
      <c r="BF92" s="324"/>
      <c r="BG92" s="324"/>
      <c r="BH92" s="324"/>
      <c r="BI92" s="324"/>
      <c r="BJ92" s="324"/>
      <c r="BK92" s="324"/>
      <c r="BL92" s="326"/>
    </row>
    <row r="93" spans="1:64" x14ac:dyDescent="0.25">
      <c r="A93" s="1654"/>
      <c r="B93" s="221" t="s">
        <v>124</v>
      </c>
      <c r="C93" s="222" t="s">
        <v>99</v>
      </c>
      <c r="D93" s="543">
        <f t="shared" si="83"/>
        <v>2789747.7445843597</v>
      </c>
      <c r="E93" s="540">
        <f>SUM('MMA Rev-Exp Region 1:MMA Rev-Exp Region 11'!E93)</f>
        <v>504031.75748524646</v>
      </c>
      <c r="F93" s="540">
        <f>SUM('MMA Rev-Exp Region 1:MMA Rev-Exp Region 11'!F93)</f>
        <v>2285715.9870991134</v>
      </c>
      <c r="G93" s="683"/>
      <c r="H93" s="683"/>
      <c r="I93" s="324"/>
      <c r="J93" s="324"/>
      <c r="K93" s="324"/>
      <c r="L93" s="324"/>
      <c r="M93" s="324"/>
      <c r="N93" s="324"/>
      <c r="O93" s="325"/>
      <c r="P93" s="543">
        <f t="shared" si="84"/>
        <v>2834788.4318654975</v>
      </c>
      <c r="Q93" s="540">
        <f>SUM('MMA Rev-Exp Region 1:MMA Rev-Exp Region 11'!Q93)</f>
        <v>512169.38814118144</v>
      </c>
      <c r="R93" s="540">
        <f>SUM('MMA Rev-Exp Region 1:MMA Rev-Exp Region 11'!R93)</f>
        <v>2322619.0437243162</v>
      </c>
      <c r="S93" s="683"/>
      <c r="T93" s="683"/>
      <c r="U93" s="324"/>
      <c r="V93" s="324"/>
      <c r="W93" s="324"/>
      <c r="X93" s="324"/>
      <c r="Y93" s="324"/>
      <c r="Z93" s="324"/>
      <c r="AA93" s="325"/>
      <c r="AB93" s="543">
        <f t="shared" si="85"/>
        <v>2805923.7876952454</v>
      </c>
      <c r="AC93" s="540">
        <f>SUM('MMA Rev-Exp Region 1:MMA Rev-Exp Region 11'!AC93)</f>
        <v>506954.32976948412</v>
      </c>
      <c r="AD93" s="540">
        <f>SUM('MMA Rev-Exp Region 1:MMA Rev-Exp Region 11'!AD93)</f>
        <v>2298969.4579257611</v>
      </c>
      <c r="AE93" s="683"/>
      <c r="AF93" s="683"/>
      <c r="AG93" s="324"/>
      <c r="AH93" s="324"/>
      <c r="AI93" s="324"/>
      <c r="AJ93" s="324"/>
      <c r="AK93" s="324"/>
      <c r="AL93" s="324"/>
      <c r="AM93" s="325"/>
      <c r="AN93" s="543">
        <f t="shared" si="86"/>
        <v>3048960.805248159</v>
      </c>
      <c r="AO93" s="540">
        <f>SUM('MMA Rev-Exp Region 1:MMA Rev-Exp Region 11'!AO93)</f>
        <v>550864.52750294213</v>
      </c>
      <c r="AP93" s="540">
        <f>SUM('MMA Rev-Exp Region 1:MMA Rev-Exp Region 11'!AP93)</f>
        <v>2498096.2777452166</v>
      </c>
      <c r="AQ93" s="683"/>
      <c r="AR93" s="683"/>
      <c r="AS93" s="324"/>
      <c r="AT93" s="324"/>
      <c r="AU93" s="324"/>
      <c r="AV93" s="324"/>
      <c r="AW93" s="324"/>
      <c r="AX93" s="324"/>
      <c r="AY93" s="325"/>
      <c r="AZ93" s="300">
        <f>SUM('MMA Rev-Exp Region 1:MMA Rev-Exp Region 11'!AZ93)</f>
        <v>0</v>
      </c>
      <c r="BA93" s="547">
        <f t="shared" si="87"/>
        <v>11479420.769393262</v>
      </c>
      <c r="BB93" s="540">
        <f>SUM('MMA Rev-Exp Region 1:MMA Rev-Exp Region 11'!BB93)</f>
        <v>2074020.0028988542</v>
      </c>
      <c r="BC93" s="540">
        <f>SUM('MMA Rev-Exp Region 1:MMA Rev-Exp Region 11'!BC93)</f>
        <v>9405400.7664944064</v>
      </c>
      <c r="BD93" s="683"/>
      <c r="BE93" s="683"/>
      <c r="BF93" s="324"/>
      <c r="BG93" s="324"/>
      <c r="BH93" s="324"/>
      <c r="BI93" s="324"/>
      <c r="BJ93" s="324"/>
      <c r="BK93" s="324"/>
      <c r="BL93" s="326"/>
    </row>
    <row r="94" spans="1:64" x14ac:dyDescent="0.25">
      <c r="A94" s="1654"/>
      <c r="B94" s="238" t="s">
        <v>125</v>
      </c>
      <c r="C94" s="222" t="s">
        <v>100</v>
      </c>
      <c r="D94" s="543">
        <f t="shared" si="83"/>
        <v>165259.65883749077</v>
      </c>
      <c r="E94" s="540">
        <f>SUM('MMA Rev-Exp Region 1:MMA Rev-Exp Region 11'!E94)</f>
        <v>153797.63584809127</v>
      </c>
      <c r="F94" s="540">
        <f>SUM('MMA Rev-Exp Region 1:MMA Rev-Exp Region 11'!F94)</f>
        <v>11462.022989399484</v>
      </c>
      <c r="G94" s="683"/>
      <c r="H94" s="683"/>
      <c r="I94" s="324"/>
      <c r="J94" s="324"/>
      <c r="K94" s="324"/>
      <c r="L94" s="324"/>
      <c r="M94" s="324"/>
      <c r="N94" s="324"/>
      <c r="O94" s="325"/>
      <c r="P94" s="543">
        <f t="shared" si="84"/>
        <v>167927.78846617727</v>
      </c>
      <c r="Q94" s="540">
        <f>SUM('MMA Rev-Exp Region 1:MMA Rev-Exp Region 11'!Q94)</f>
        <v>156280.71025302971</v>
      </c>
      <c r="R94" s="540">
        <f>SUM('MMA Rev-Exp Region 1:MMA Rev-Exp Region 11'!R94)</f>
        <v>11647.078213147561</v>
      </c>
      <c r="S94" s="683"/>
      <c r="T94" s="683"/>
      <c r="U94" s="324"/>
      <c r="V94" s="324"/>
      <c r="W94" s="324"/>
      <c r="X94" s="324"/>
      <c r="Y94" s="324"/>
      <c r="Z94" s="324"/>
      <c r="AA94" s="325"/>
      <c r="AB94" s="543">
        <f t="shared" si="85"/>
        <v>166217.89865362999</v>
      </c>
      <c r="AC94" s="540">
        <f>SUM('MMA Rev-Exp Region 1:MMA Rev-Exp Region 11'!AC94)</f>
        <v>154689.4143942557</v>
      </c>
      <c r="AD94" s="540">
        <f>SUM('MMA Rev-Exp Region 1:MMA Rev-Exp Region 11'!AD94)</f>
        <v>11528.484259374309</v>
      </c>
      <c r="AE94" s="683"/>
      <c r="AF94" s="683"/>
      <c r="AG94" s="324"/>
      <c r="AH94" s="324"/>
      <c r="AI94" s="324"/>
      <c r="AJ94" s="324"/>
      <c r="AK94" s="324"/>
      <c r="AL94" s="324"/>
      <c r="AM94" s="325"/>
      <c r="AN94" s="543">
        <f t="shared" si="86"/>
        <v>180614.97619716244</v>
      </c>
      <c r="AO94" s="540">
        <f>SUM('MMA Rev-Exp Region 1:MMA Rev-Exp Region 11'!AO94)</f>
        <v>168087.94434943562</v>
      </c>
      <c r="AP94" s="540">
        <f>SUM('MMA Rev-Exp Region 1:MMA Rev-Exp Region 11'!AP94)</f>
        <v>12527.031847726825</v>
      </c>
      <c r="AQ94" s="683"/>
      <c r="AR94" s="683"/>
      <c r="AS94" s="324"/>
      <c r="AT94" s="324"/>
      <c r="AU94" s="324"/>
      <c r="AV94" s="324"/>
      <c r="AW94" s="324"/>
      <c r="AX94" s="324"/>
      <c r="AY94" s="325"/>
      <c r="AZ94" s="300">
        <f>SUM('MMA Rev-Exp Region 1:MMA Rev-Exp Region 11'!AZ94)</f>
        <v>0</v>
      </c>
      <c r="BA94" s="547">
        <f t="shared" si="87"/>
        <v>680020.32215446047</v>
      </c>
      <c r="BB94" s="540">
        <f>SUM('MMA Rev-Exp Region 1:MMA Rev-Exp Region 11'!BB94)</f>
        <v>632855.70484481228</v>
      </c>
      <c r="BC94" s="540">
        <f>SUM('MMA Rev-Exp Region 1:MMA Rev-Exp Region 11'!BC94)</f>
        <v>47164.61730964818</v>
      </c>
      <c r="BD94" s="683"/>
      <c r="BE94" s="683"/>
      <c r="BF94" s="324"/>
      <c r="BG94" s="324"/>
      <c r="BH94" s="324"/>
      <c r="BI94" s="324"/>
      <c r="BJ94" s="324"/>
      <c r="BK94" s="324"/>
      <c r="BL94" s="326"/>
    </row>
    <row r="95" spans="1:64" x14ac:dyDescent="0.25">
      <c r="A95" s="1654"/>
      <c r="B95" s="238" t="s">
        <v>126</v>
      </c>
      <c r="C95" s="222" t="s">
        <v>101</v>
      </c>
      <c r="D95" s="543">
        <f t="shared" si="83"/>
        <v>3426264.2581358468</v>
      </c>
      <c r="E95" s="540">
        <f>SUM('MMA Rev-Exp Region 1:MMA Rev-Exp Region 11'!E95)</f>
        <v>546907.8143272663</v>
      </c>
      <c r="F95" s="540">
        <f>SUM('MMA Rev-Exp Region 1:MMA Rev-Exp Region 11'!F95)</f>
        <v>2879356.4438085807</v>
      </c>
      <c r="G95" s="683"/>
      <c r="H95" s="683"/>
      <c r="I95" s="324"/>
      <c r="J95" s="324"/>
      <c r="K95" s="324"/>
      <c r="L95" s="324"/>
      <c r="M95" s="324"/>
      <c r="N95" s="324"/>
      <c r="O95" s="325"/>
      <c r="P95" s="543">
        <f t="shared" si="84"/>
        <v>3481581.5524298614</v>
      </c>
      <c r="Q95" s="540">
        <f>SUM('MMA Rev-Exp Region 1:MMA Rev-Exp Region 11'!Q95)</f>
        <v>555737.68214758951</v>
      </c>
      <c r="R95" s="540">
        <f>SUM('MMA Rev-Exp Region 1:MMA Rev-Exp Region 11'!R95)</f>
        <v>2925843.8702822719</v>
      </c>
      <c r="S95" s="683"/>
      <c r="T95" s="683"/>
      <c r="U95" s="324"/>
      <c r="V95" s="324"/>
      <c r="W95" s="324"/>
      <c r="X95" s="324"/>
      <c r="Y95" s="324"/>
      <c r="Z95" s="324"/>
      <c r="AA95" s="325"/>
      <c r="AB95" s="543">
        <f t="shared" si="85"/>
        <v>3446131.0717058126</v>
      </c>
      <c r="AC95" s="540">
        <f>SUM('MMA Rev-Exp Region 1:MMA Rev-Exp Region 11'!AC95)</f>
        <v>550078.99867517431</v>
      </c>
      <c r="AD95" s="540">
        <f>SUM('MMA Rev-Exp Region 1:MMA Rev-Exp Region 11'!AD95)</f>
        <v>2896052.0730306385</v>
      </c>
      <c r="AE95" s="683"/>
      <c r="AF95" s="683"/>
      <c r="AG95" s="324"/>
      <c r="AH95" s="324"/>
      <c r="AI95" s="324"/>
      <c r="AJ95" s="324"/>
      <c r="AK95" s="324"/>
      <c r="AL95" s="324"/>
      <c r="AM95" s="325"/>
      <c r="AN95" s="543">
        <f t="shared" si="86"/>
        <v>3744620.0832166178</v>
      </c>
      <c r="AO95" s="540">
        <f>SUM('MMA Rev-Exp Region 1:MMA Rev-Exp Region 11'!AO95)</f>
        <v>597724.46924810053</v>
      </c>
      <c r="AP95" s="540">
        <f>SUM('MMA Rev-Exp Region 1:MMA Rev-Exp Region 11'!AP95)</f>
        <v>3146895.6139685172</v>
      </c>
      <c r="AQ95" s="683"/>
      <c r="AR95" s="683"/>
      <c r="AS95" s="324"/>
      <c r="AT95" s="324"/>
      <c r="AU95" s="324"/>
      <c r="AV95" s="324"/>
      <c r="AW95" s="324"/>
      <c r="AX95" s="324"/>
      <c r="AY95" s="325"/>
      <c r="AZ95" s="300">
        <f>SUM('MMA Rev-Exp Region 1:MMA Rev-Exp Region 11'!AZ95)</f>
        <v>0</v>
      </c>
      <c r="BA95" s="547">
        <f t="shared" si="87"/>
        <v>14098596.96548814</v>
      </c>
      <c r="BB95" s="540">
        <f>SUM('MMA Rev-Exp Region 1:MMA Rev-Exp Region 11'!BB95)</f>
        <v>2250448.9643981308</v>
      </c>
      <c r="BC95" s="540">
        <f>SUM('MMA Rev-Exp Region 1:MMA Rev-Exp Region 11'!BC95)</f>
        <v>11848148.001090009</v>
      </c>
      <c r="BD95" s="683"/>
      <c r="BE95" s="683"/>
      <c r="BF95" s="324"/>
      <c r="BG95" s="324"/>
      <c r="BH95" s="324"/>
      <c r="BI95" s="324"/>
      <c r="BJ95" s="324"/>
      <c r="BK95" s="324"/>
      <c r="BL95" s="326"/>
    </row>
    <row r="96" spans="1:64" x14ac:dyDescent="0.25">
      <c r="A96" s="1654"/>
      <c r="B96" s="221" t="s">
        <v>127</v>
      </c>
      <c r="C96" s="222" t="s">
        <v>28</v>
      </c>
      <c r="D96" s="543">
        <f t="shared" si="83"/>
        <v>158820.5813223311</v>
      </c>
      <c r="E96" s="540">
        <f>SUM('MMA Rev-Exp Region 1:MMA Rev-Exp Region 11'!E96)</f>
        <v>158820.5813223311</v>
      </c>
      <c r="F96" s="540">
        <f>SUM('MMA Rev-Exp Region 1:MMA Rev-Exp Region 11'!F96)</f>
        <v>0</v>
      </c>
      <c r="G96" s="683"/>
      <c r="H96" s="683"/>
      <c r="I96" s="324"/>
      <c r="J96" s="324"/>
      <c r="K96" s="324"/>
      <c r="L96" s="324"/>
      <c r="M96" s="324"/>
      <c r="N96" s="324"/>
      <c r="O96" s="325"/>
      <c r="P96" s="543">
        <f t="shared" si="84"/>
        <v>161384.75155995713</v>
      </c>
      <c r="Q96" s="540">
        <f>SUM('MMA Rev-Exp Region 1:MMA Rev-Exp Region 11'!Q96)</f>
        <v>161384.75155995713</v>
      </c>
      <c r="R96" s="540">
        <f>SUM('MMA Rev-Exp Region 1:MMA Rev-Exp Region 11'!R96)</f>
        <v>0</v>
      </c>
      <c r="S96" s="683"/>
      <c r="T96" s="683"/>
      <c r="U96" s="324"/>
      <c r="V96" s="324"/>
      <c r="W96" s="324"/>
      <c r="X96" s="324"/>
      <c r="Y96" s="324"/>
      <c r="Z96" s="324"/>
      <c r="AA96" s="325"/>
      <c r="AB96" s="543">
        <f t="shared" si="85"/>
        <v>159741.48486113787</v>
      </c>
      <c r="AC96" s="540">
        <f>SUM('MMA Rev-Exp Region 1:MMA Rev-Exp Region 11'!AC96)</f>
        <v>159741.48486113787</v>
      </c>
      <c r="AD96" s="540">
        <f>SUM('MMA Rev-Exp Region 1:MMA Rev-Exp Region 11'!AD96)</f>
        <v>0</v>
      </c>
      <c r="AE96" s="683"/>
      <c r="AF96" s="683"/>
      <c r="AG96" s="324"/>
      <c r="AH96" s="324"/>
      <c r="AI96" s="324"/>
      <c r="AJ96" s="324"/>
      <c r="AK96" s="324"/>
      <c r="AL96" s="324"/>
      <c r="AM96" s="325"/>
      <c r="AN96" s="543">
        <f t="shared" si="86"/>
        <v>173577.60337240133</v>
      </c>
      <c r="AO96" s="540">
        <f>SUM('MMA Rev-Exp Region 1:MMA Rev-Exp Region 11'!AO96)</f>
        <v>173577.60337240133</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653524.4211158274</v>
      </c>
      <c r="BB96" s="540">
        <f>SUM('MMA Rev-Exp Region 1:MMA Rev-Exp Region 11'!BB96)</f>
        <v>653524.4211158274</v>
      </c>
      <c r="BC96" s="540">
        <f>SUM('MMA Rev-Exp Region 1:MMA Rev-Exp Region 11'!BC96)</f>
        <v>0</v>
      </c>
      <c r="BD96" s="683"/>
      <c r="BE96" s="683"/>
      <c r="BF96" s="324"/>
      <c r="BG96" s="324"/>
      <c r="BH96" s="324"/>
      <c r="BI96" s="324"/>
      <c r="BJ96" s="324"/>
      <c r="BK96" s="324"/>
      <c r="BL96" s="326"/>
    </row>
    <row r="97" spans="1:64" s="209" customFormat="1" x14ac:dyDescent="0.25">
      <c r="A97" s="1655"/>
      <c r="B97" s="227" t="s">
        <v>128</v>
      </c>
      <c r="C97" s="228" t="s">
        <v>106</v>
      </c>
      <c r="D97" s="277">
        <f>SUM(D91:D96)</f>
        <v>37535153.571854606</v>
      </c>
      <c r="E97" s="275">
        <f>SUM(E91:E96)</f>
        <v>1680079.4205754371</v>
      </c>
      <c r="F97" s="275">
        <f>SUM(F91:F96)</f>
        <v>35855074.151279166</v>
      </c>
      <c r="G97" s="335"/>
      <c r="H97" s="335"/>
      <c r="I97" s="327"/>
      <c r="J97" s="327"/>
      <c r="K97" s="327"/>
      <c r="L97" s="327"/>
      <c r="M97" s="327"/>
      <c r="N97" s="327"/>
      <c r="O97" s="328"/>
      <c r="P97" s="277">
        <f>SUM(P91:P96)</f>
        <v>38141161.451011881</v>
      </c>
      <c r="Q97" s="275">
        <f>SUM(Q91:Q96)</f>
        <v>1707204.4292564234</v>
      </c>
      <c r="R97" s="275">
        <f>SUM(R91:R96)</f>
        <v>36433957.021755457</v>
      </c>
      <c r="S97" s="335"/>
      <c r="T97" s="335"/>
      <c r="U97" s="327"/>
      <c r="V97" s="327"/>
      <c r="W97" s="327"/>
      <c r="X97" s="327"/>
      <c r="Y97" s="327"/>
      <c r="Z97" s="327"/>
      <c r="AA97" s="328"/>
      <c r="AB97" s="277">
        <f>SUM(AB91:AB96)</f>
        <v>37752796.999842197</v>
      </c>
      <c r="AC97" s="275">
        <f>SUM(AC91:AC96)</f>
        <v>1689821.1748934384</v>
      </c>
      <c r="AD97" s="275">
        <f>SUM(AD91:AD96)</f>
        <v>36062975.824948758</v>
      </c>
      <c r="AE97" s="335"/>
      <c r="AF97" s="335"/>
      <c r="AG97" s="327"/>
      <c r="AH97" s="327"/>
      <c r="AI97" s="327"/>
      <c r="AJ97" s="327"/>
      <c r="AK97" s="327"/>
      <c r="AL97" s="327"/>
      <c r="AM97" s="328"/>
      <c r="AN97" s="277">
        <f>SUM(AN91:AN96)</f>
        <v>41022781.461771838</v>
      </c>
      <c r="AO97" s="275">
        <f>SUM(AO91:AO96)</f>
        <v>1836186.1974734699</v>
      </c>
      <c r="AP97" s="275">
        <f>SUM(AP91:AP96)</f>
        <v>39186595.264298372</v>
      </c>
      <c r="AQ97" s="335"/>
      <c r="AR97" s="335"/>
      <c r="AS97" s="327"/>
      <c r="AT97" s="327"/>
      <c r="AU97" s="327"/>
      <c r="AV97" s="327"/>
      <c r="AW97" s="327"/>
      <c r="AX97" s="327"/>
      <c r="AY97" s="328"/>
      <c r="AZ97" s="299">
        <f>SUM(AZ91:AZ96)</f>
        <v>0</v>
      </c>
      <c r="BA97" s="297">
        <f>SUM(BA91:BA96)</f>
        <v>154451893.48448053</v>
      </c>
      <c r="BB97" s="540">
        <f>SUM('MMA Rev-Exp Region 1:MMA Rev-Exp Region 11'!BB97)</f>
        <v>6913291.2221987685</v>
      </c>
      <c r="BC97" s="540">
        <f>SUM('MMA Rev-Exp Region 1:MMA Rev-Exp Region 11'!BC97)</f>
        <v>147538602.26228175</v>
      </c>
      <c r="BD97" s="335"/>
      <c r="BE97" s="335"/>
      <c r="BF97" s="327"/>
      <c r="BG97" s="327"/>
      <c r="BH97" s="327"/>
      <c r="BI97" s="327"/>
      <c r="BJ97" s="327"/>
      <c r="BK97" s="327"/>
      <c r="BL97" s="329"/>
    </row>
    <row r="98" spans="1:64" ht="14.85" customHeight="1" x14ac:dyDescent="0.25">
      <c r="A98" s="1653" t="s">
        <v>177</v>
      </c>
      <c r="B98" s="219" t="s">
        <v>129</v>
      </c>
      <c r="C98" s="220" t="s">
        <v>327</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654"/>
      <c r="B99" s="221" t="s">
        <v>130</v>
      </c>
      <c r="C99" s="222" t="s">
        <v>326</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654"/>
      <c r="B100" s="221" t="s">
        <v>131</v>
      </c>
      <c r="C100" s="222" t="s">
        <v>180</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654"/>
      <c r="B101" s="221" t="s">
        <v>132</v>
      </c>
      <c r="C101" s="1119" t="s">
        <v>495</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654"/>
      <c r="B102" s="221" t="s">
        <v>133</v>
      </c>
      <c r="C102" s="1119" t="s">
        <v>496</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654"/>
      <c r="B103" s="221" t="s">
        <v>134</v>
      </c>
      <c r="C103" s="1119" t="s">
        <v>497</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655"/>
      <c r="B104" s="227" t="s">
        <v>39</v>
      </c>
      <c r="C104" s="228" t="s">
        <v>181</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260</v>
      </c>
      <c r="C105" s="243" t="s">
        <v>31</v>
      </c>
      <c r="D105" s="289">
        <f>D88+D97+D104</f>
        <v>476302734.92995858</v>
      </c>
      <c r="E105" s="324"/>
      <c r="F105" s="324"/>
      <c r="G105" s="324"/>
      <c r="H105" s="324"/>
      <c r="I105" s="324"/>
      <c r="J105" s="324"/>
      <c r="K105" s="324"/>
      <c r="L105" s="324"/>
      <c r="M105" s="324"/>
      <c r="N105" s="324"/>
      <c r="O105" s="325"/>
      <c r="P105" s="289">
        <f>P88+P97+P104</f>
        <v>492182688.07699209</v>
      </c>
      <c r="Q105" s="324"/>
      <c r="R105" s="324"/>
      <c r="S105" s="324"/>
      <c r="T105" s="324"/>
      <c r="U105" s="324"/>
      <c r="V105" s="324"/>
      <c r="W105" s="324"/>
      <c r="X105" s="324"/>
      <c r="Y105" s="324"/>
      <c r="Z105" s="324"/>
      <c r="AA105" s="325"/>
      <c r="AB105" s="289">
        <f>AB88+AB97+AB104</f>
        <v>495105492.46330047</v>
      </c>
      <c r="AC105" s="324"/>
      <c r="AD105" s="324"/>
      <c r="AE105" s="324"/>
      <c r="AF105" s="324"/>
      <c r="AG105" s="324"/>
      <c r="AH105" s="324"/>
      <c r="AI105" s="324"/>
      <c r="AJ105" s="324"/>
      <c r="AK105" s="324"/>
      <c r="AL105" s="324"/>
      <c r="AM105" s="325"/>
      <c r="AN105" s="289">
        <f>AN88+AN97+AN104</f>
        <v>520718801.59146935</v>
      </c>
      <c r="AO105" s="324"/>
      <c r="AP105" s="324"/>
      <c r="AQ105" s="324"/>
      <c r="AR105" s="324"/>
      <c r="AS105" s="324"/>
      <c r="AT105" s="324"/>
      <c r="AU105" s="324"/>
      <c r="AV105" s="324"/>
      <c r="AW105" s="324"/>
      <c r="AX105" s="324"/>
      <c r="AY105" s="325"/>
      <c r="AZ105" s="300">
        <f>AZ88+AZ97+AZ104</f>
        <v>-10919024.679509247</v>
      </c>
      <c r="BA105" s="296">
        <f>BA88+BA97+BA104</f>
        <v>1973390692.3822112</v>
      </c>
      <c r="BB105" s="324"/>
      <c r="BC105" s="324"/>
      <c r="BD105" s="324"/>
      <c r="BE105" s="324"/>
      <c r="BF105" s="324"/>
      <c r="BG105" s="324"/>
      <c r="BH105" s="324"/>
      <c r="BI105" s="324"/>
      <c r="BJ105" s="324"/>
      <c r="BK105" s="324"/>
      <c r="BL105" s="326"/>
    </row>
    <row r="106" spans="1:64" s="209" customFormat="1" ht="24.75" x14ac:dyDescent="0.25">
      <c r="A106" s="240"/>
      <c r="B106" s="223" t="s">
        <v>267</v>
      </c>
      <c r="C106" s="224" t="s">
        <v>182</v>
      </c>
      <c r="D106" s="549">
        <f>D17-D105</f>
        <v>16397251.880893171</v>
      </c>
      <c r="E106" s="550"/>
      <c r="F106" s="550"/>
      <c r="G106" s="550"/>
      <c r="H106" s="550"/>
      <c r="I106" s="550"/>
      <c r="J106" s="550"/>
      <c r="K106" s="550"/>
      <c r="L106" s="550"/>
      <c r="M106" s="550"/>
      <c r="N106" s="550"/>
      <c r="O106" s="551"/>
      <c r="P106" s="549">
        <f>P17-P105</f>
        <v>8455142.3614115715</v>
      </c>
      <c r="Q106" s="550"/>
      <c r="R106" s="550"/>
      <c r="S106" s="550"/>
      <c r="T106" s="550"/>
      <c r="U106" s="550"/>
      <c r="V106" s="550"/>
      <c r="W106" s="550"/>
      <c r="X106" s="550"/>
      <c r="Y106" s="550"/>
      <c r="Z106" s="550"/>
      <c r="AA106" s="551"/>
      <c r="AB106" s="549">
        <f>AB17-AB105</f>
        <v>390784.25460940599</v>
      </c>
      <c r="AC106" s="550"/>
      <c r="AD106" s="550"/>
      <c r="AE106" s="550"/>
      <c r="AF106" s="550"/>
      <c r="AG106" s="550"/>
      <c r="AH106" s="550"/>
      <c r="AI106" s="550"/>
      <c r="AJ106" s="550"/>
      <c r="AK106" s="550"/>
      <c r="AL106" s="550"/>
      <c r="AM106" s="551"/>
      <c r="AN106" s="549">
        <f>AN17-AN105</f>
        <v>12457218.511823475</v>
      </c>
      <c r="AO106" s="550"/>
      <c r="AP106" s="550"/>
      <c r="AQ106" s="550"/>
      <c r="AR106" s="550"/>
      <c r="AS106" s="550"/>
      <c r="AT106" s="550"/>
      <c r="AU106" s="550"/>
      <c r="AV106" s="550"/>
      <c r="AW106" s="550"/>
      <c r="AX106" s="550"/>
      <c r="AY106" s="551"/>
      <c r="AZ106" s="871">
        <f>AZ17-AZ105</f>
        <v>15903586.942937855</v>
      </c>
      <c r="BA106" s="552">
        <f>BA17-BA105</f>
        <v>53603983.951675653</v>
      </c>
      <c r="BB106" s="550"/>
      <c r="BC106" s="550"/>
      <c r="BD106" s="550"/>
      <c r="BE106" s="550"/>
      <c r="BF106" s="550"/>
      <c r="BG106" s="550"/>
      <c r="BH106" s="550"/>
      <c r="BI106" s="550"/>
      <c r="BJ106" s="550"/>
      <c r="BK106" s="550"/>
      <c r="BL106" s="553"/>
    </row>
    <row r="107" spans="1:64" x14ac:dyDescent="0.25">
      <c r="A107" s="241"/>
      <c r="B107" s="242" t="s">
        <v>270</v>
      </c>
      <c r="C107" s="243" t="s">
        <v>26</v>
      </c>
      <c r="D107" s="543">
        <f>SUM('MMA Rev-Exp Region 1:MMA Rev-Exp Region 11'!D107)</f>
        <v>3902545.9476525676</v>
      </c>
      <c r="E107" s="331"/>
      <c r="F107" s="331"/>
      <c r="G107" s="331"/>
      <c r="H107" s="331"/>
      <c r="I107" s="331"/>
      <c r="J107" s="331"/>
      <c r="K107" s="331"/>
      <c r="L107" s="331"/>
      <c r="M107" s="331"/>
      <c r="N107" s="331"/>
      <c r="O107" s="332"/>
      <c r="P107" s="543">
        <f>SUM('MMA Rev-Exp Region 1:MMA Rev-Exp Region 11'!P107)</f>
        <v>2012323.8820159282</v>
      </c>
      <c r="Q107" s="331"/>
      <c r="R107" s="331"/>
      <c r="S107" s="331"/>
      <c r="T107" s="331"/>
      <c r="U107" s="331"/>
      <c r="V107" s="331"/>
      <c r="W107" s="331"/>
      <c r="X107" s="331"/>
      <c r="Y107" s="331"/>
      <c r="Z107" s="331"/>
      <c r="AA107" s="332"/>
      <c r="AB107" s="543">
        <f>SUM('MMA Rev-Exp Region 1:MMA Rev-Exp Region 11'!AB107)</f>
        <v>93006.652597042965</v>
      </c>
      <c r="AC107" s="331"/>
      <c r="AD107" s="331"/>
      <c r="AE107" s="331"/>
      <c r="AF107" s="331"/>
      <c r="AG107" s="331"/>
      <c r="AH107" s="331"/>
      <c r="AI107" s="331"/>
      <c r="AJ107" s="331"/>
      <c r="AK107" s="331"/>
      <c r="AL107" s="331"/>
      <c r="AM107" s="332"/>
      <c r="AN107" s="543">
        <f>SUM('MMA Rev-Exp Region 1:MMA Rev-Exp Region 11'!AN107)</f>
        <v>2964818.0058140028</v>
      </c>
      <c r="AO107" s="331"/>
      <c r="AP107" s="331"/>
      <c r="AQ107" s="331"/>
      <c r="AR107" s="331"/>
      <c r="AS107" s="331"/>
      <c r="AT107" s="331"/>
      <c r="AU107" s="331"/>
      <c r="AV107" s="331"/>
      <c r="AW107" s="331"/>
      <c r="AX107" s="331"/>
      <c r="AY107" s="332"/>
      <c r="AZ107" s="545">
        <f>SUM('MMA Rev-Exp Region 1:MMA Rev-Exp Region 11'!AZ107)</f>
        <v>3785053.6924192091</v>
      </c>
      <c r="BA107" s="547">
        <f>SUM('MMA Rev-Exp Region 1:MMA Rev-Exp Region 11'!BA107)</f>
        <v>12757748.180498753</v>
      </c>
      <c r="BB107" s="331"/>
      <c r="BC107" s="331"/>
      <c r="BD107" s="331"/>
      <c r="BE107" s="331"/>
      <c r="BF107" s="331"/>
      <c r="BG107" s="331"/>
      <c r="BH107" s="331"/>
      <c r="BI107" s="331"/>
      <c r="BJ107" s="331"/>
      <c r="BK107" s="331"/>
      <c r="BL107" s="333"/>
    </row>
    <row r="108" spans="1:64" s="209" customFormat="1" ht="15.75" thickBot="1" x14ac:dyDescent="0.3">
      <c r="A108" s="239"/>
      <c r="B108" s="554" t="s">
        <v>271</v>
      </c>
      <c r="C108" s="555" t="s">
        <v>183</v>
      </c>
      <c r="D108" s="549">
        <f>D106-D107</f>
        <v>12494705.933240604</v>
      </c>
      <c r="E108" s="557"/>
      <c r="F108" s="557"/>
      <c r="G108" s="557"/>
      <c r="H108" s="557"/>
      <c r="I108" s="557"/>
      <c r="J108" s="557"/>
      <c r="K108" s="557"/>
      <c r="L108" s="557"/>
      <c r="M108" s="557"/>
      <c r="N108" s="557"/>
      <c r="O108" s="558"/>
      <c r="P108" s="549">
        <f>P106-P107</f>
        <v>6442818.4793956429</v>
      </c>
      <c r="Q108" s="557"/>
      <c r="R108" s="557"/>
      <c r="S108" s="557"/>
      <c r="T108" s="557"/>
      <c r="U108" s="557"/>
      <c r="V108" s="557"/>
      <c r="W108" s="557"/>
      <c r="X108" s="557"/>
      <c r="Y108" s="557"/>
      <c r="Z108" s="557"/>
      <c r="AA108" s="558"/>
      <c r="AB108" s="549">
        <f>AB106-AB107</f>
        <v>297777.60201236303</v>
      </c>
      <c r="AC108" s="557"/>
      <c r="AD108" s="557"/>
      <c r="AE108" s="557"/>
      <c r="AF108" s="557"/>
      <c r="AG108" s="557"/>
      <c r="AH108" s="557"/>
      <c r="AI108" s="557"/>
      <c r="AJ108" s="557"/>
      <c r="AK108" s="557"/>
      <c r="AL108" s="557"/>
      <c r="AM108" s="558"/>
      <c r="AN108" s="549">
        <f>AN106-AN107</f>
        <v>9492400.5060094725</v>
      </c>
      <c r="AO108" s="557"/>
      <c r="AP108" s="557"/>
      <c r="AQ108" s="557"/>
      <c r="AR108" s="557"/>
      <c r="AS108" s="557"/>
      <c r="AT108" s="557"/>
      <c r="AU108" s="557"/>
      <c r="AV108" s="557"/>
      <c r="AW108" s="557"/>
      <c r="AX108" s="557"/>
      <c r="AY108" s="558"/>
      <c r="AZ108" s="871">
        <f>AZ106-AZ107</f>
        <v>12118533.250518646</v>
      </c>
      <c r="BA108" s="347">
        <f>BA106-BA107</f>
        <v>40846235.771176904</v>
      </c>
      <c r="BB108" s="896"/>
      <c r="BC108" s="896"/>
      <c r="BD108" s="896"/>
      <c r="BE108" s="896"/>
      <c r="BF108" s="896"/>
      <c r="BG108" s="896"/>
      <c r="BH108" s="896"/>
      <c r="BI108" s="896"/>
      <c r="BJ108" s="896"/>
      <c r="BK108" s="896"/>
      <c r="BL108" s="1208"/>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43" zoomScaleNormal="100" workbookViewId="0">
      <pane xSplit="3" topLeftCell="I1" activePane="topRight" state="frozen"/>
      <selection pane="topRight" activeCell="R51" sqref="R51"/>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381</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70"/>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5339.199308753</v>
      </c>
      <c r="E9" s="736">
        <v>2515.418202763</v>
      </c>
      <c r="F9" s="736">
        <v>361.68433179700003</v>
      </c>
      <c r="G9" s="736">
        <v>1684.4193548380001</v>
      </c>
      <c r="H9" s="736">
        <v>247.54838709699999</v>
      </c>
      <c r="I9" s="736">
        <v>8</v>
      </c>
      <c r="J9" s="736">
        <v>410.129032258</v>
      </c>
      <c r="K9" s="736">
        <v>0</v>
      </c>
      <c r="L9" s="736">
        <v>39</v>
      </c>
      <c r="M9" s="736">
        <v>73</v>
      </c>
      <c r="N9" s="736">
        <v>0</v>
      </c>
      <c r="O9" s="803">
        <v>0</v>
      </c>
      <c r="P9" s="741">
        <f>SUM(Q9:AA9)</f>
        <v>5345.9290322589995</v>
      </c>
      <c r="Q9" s="736">
        <v>2484.0580645169998</v>
      </c>
      <c r="R9" s="736">
        <v>349.838709677</v>
      </c>
      <c r="S9" s="736">
        <v>1722</v>
      </c>
      <c r="T9" s="736">
        <v>260.03225806500001</v>
      </c>
      <c r="U9" s="736">
        <v>6</v>
      </c>
      <c r="V9" s="736">
        <v>412</v>
      </c>
      <c r="W9" s="736">
        <v>0</v>
      </c>
      <c r="X9" s="736">
        <v>39</v>
      </c>
      <c r="Y9" s="736">
        <v>73</v>
      </c>
      <c r="Z9" s="736">
        <v>0</v>
      </c>
      <c r="AA9" s="737">
        <v>0</v>
      </c>
      <c r="AB9" s="741">
        <f>SUM(AC9:AM9)</f>
        <v>5123.8043010800002</v>
      </c>
      <c r="AC9" s="736">
        <v>2344.6258064560002</v>
      </c>
      <c r="AD9" s="736">
        <v>307.165591398</v>
      </c>
      <c r="AE9" s="736">
        <v>1691.0774193550001</v>
      </c>
      <c r="AF9" s="736">
        <v>263.93548387099997</v>
      </c>
      <c r="AG9" s="736">
        <v>5</v>
      </c>
      <c r="AH9" s="736">
        <v>368</v>
      </c>
      <c r="AI9" s="736">
        <v>0</v>
      </c>
      <c r="AJ9" s="736">
        <v>36</v>
      </c>
      <c r="AK9" s="736">
        <v>108</v>
      </c>
      <c r="AL9" s="736">
        <v>0</v>
      </c>
      <c r="AM9" s="737">
        <v>0</v>
      </c>
      <c r="AN9" s="735">
        <f>SUM(AO9:AY9)</f>
        <v>4980.0548387040008</v>
      </c>
      <c r="AO9" s="736">
        <v>2198.6892473109997</v>
      </c>
      <c r="AP9" s="736">
        <v>276.366666667</v>
      </c>
      <c r="AQ9" s="736">
        <v>1712.353763437</v>
      </c>
      <c r="AR9" s="736">
        <v>264.90322580500003</v>
      </c>
      <c r="AS9" s="736">
        <v>2</v>
      </c>
      <c r="AT9" s="736">
        <v>372.74193548400001</v>
      </c>
      <c r="AU9" s="736">
        <v>0</v>
      </c>
      <c r="AV9" s="736">
        <v>32</v>
      </c>
      <c r="AW9" s="736">
        <v>121</v>
      </c>
      <c r="AX9" s="736">
        <v>0</v>
      </c>
      <c r="AY9" s="737">
        <v>0</v>
      </c>
      <c r="AZ9" s="852">
        <v>0</v>
      </c>
      <c r="BA9" s="739">
        <f>AN9+AB9+P9+D9+AZ9</f>
        <v>20788.987480796</v>
      </c>
      <c r="BB9" s="740">
        <f t="shared" ref="BB9:BJ9" si="0">AO9+AC9+Q9+E9</f>
        <v>9542.7913210469997</v>
      </c>
      <c r="BC9" s="740">
        <f t="shared" si="0"/>
        <v>1295.0552995389999</v>
      </c>
      <c r="BD9" s="740">
        <f t="shared" si="0"/>
        <v>6809.85053763</v>
      </c>
      <c r="BE9" s="740">
        <f t="shared" si="0"/>
        <v>1036.4193548379999</v>
      </c>
      <c r="BF9" s="740">
        <f t="shared" si="0"/>
        <v>21</v>
      </c>
      <c r="BG9" s="740">
        <f t="shared" si="0"/>
        <v>1562.8709677419999</v>
      </c>
      <c r="BH9" s="740">
        <f t="shared" si="0"/>
        <v>0</v>
      </c>
      <c r="BI9" s="741">
        <f t="shared" si="0"/>
        <v>146</v>
      </c>
      <c r="BJ9" s="741">
        <f t="shared" si="0"/>
        <v>375</v>
      </c>
      <c r="BK9" s="740">
        <f>AX9+AL9+Z9+N9</f>
        <v>0</v>
      </c>
      <c r="BL9" s="742">
        <f>AY9+AM9+AA9+O9</f>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7610436.3479427369</v>
      </c>
      <c r="E11" s="249">
        <v>2696759.8660352957</v>
      </c>
      <c r="F11" s="249">
        <v>387866.53381652443</v>
      </c>
      <c r="G11" s="249">
        <v>1805266.3507341209</v>
      </c>
      <c r="H11" s="249">
        <v>265258.80538112012</v>
      </c>
      <c r="I11" s="249">
        <v>8589.7952322669425</v>
      </c>
      <c r="J11" s="249">
        <v>439686.26199856563</v>
      </c>
      <c r="K11" s="249">
        <v>0</v>
      </c>
      <c r="L11" s="249">
        <v>41814.330468080349</v>
      </c>
      <c r="M11" s="249">
        <v>1965194.4042767633</v>
      </c>
      <c r="N11" s="249">
        <v>0</v>
      </c>
      <c r="O11" s="249">
        <v>0</v>
      </c>
      <c r="P11" s="270">
        <f t="shared" ref="P11:P16" si="2">SUM(Q11:AA11)</f>
        <v>7619637.9512691144</v>
      </c>
      <c r="Q11" s="249">
        <v>2663590.9047546005</v>
      </c>
      <c r="R11" s="249">
        <v>375188.13307647925</v>
      </c>
      <c r="S11" s="249">
        <v>1846195.9352741693</v>
      </c>
      <c r="T11" s="249">
        <v>278775.79000719381</v>
      </c>
      <c r="U11" s="249">
        <v>6436.3935957955264</v>
      </c>
      <c r="V11" s="249">
        <v>441803.19492713147</v>
      </c>
      <c r="W11" s="249">
        <v>0</v>
      </c>
      <c r="X11" s="249">
        <v>41823.782167650388</v>
      </c>
      <c r="Y11" s="249">
        <v>1965823.8174660937</v>
      </c>
      <c r="Z11" s="249">
        <v>0</v>
      </c>
      <c r="AA11" s="250">
        <v>0</v>
      </c>
      <c r="AB11" s="270">
        <f t="shared" ref="AB11:AB16" si="3">SUM(AC11:AM11)</f>
        <v>8307880.6140498724</v>
      </c>
      <c r="AC11" s="249">
        <v>2518609.9837138355</v>
      </c>
      <c r="AD11" s="249">
        <v>329924.09221954347</v>
      </c>
      <c r="AE11" s="249">
        <v>1816620.85085595</v>
      </c>
      <c r="AF11" s="249">
        <v>283550.31274339015</v>
      </c>
      <c r="AG11" s="249">
        <v>5370.5357146674041</v>
      </c>
      <c r="AH11" s="249">
        <v>395256.80169935967</v>
      </c>
      <c r="AI11" s="249">
        <v>0</v>
      </c>
      <c r="AJ11" s="249">
        <v>38671.814819297419</v>
      </c>
      <c r="AK11" s="251">
        <v>2919876.2222838285</v>
      </c>
      <c r="AL11" s="249">
        <v>0</v>
      </c>
      <c r="AM11" s="250">
        <v>0</v>
      </c>
      <c r="AN11" s="270">
        <f t="shared" ref="AN11:AN16" si="4">SUM(AO11:AY11)</f>
        <v>8875528.9806357399</v>
      </c>
      <c r="AO11" s="249">
        <v>2384734.7002489683</v>
      </c>
      <c r="AP11" s="249">
        <v>299752.21817406354</v>
      </c>
      <c r="AQ11" s="249">
        <v>1857244.8300035002</v>
      </c>
      <c r="AR11" s="249">
        <v>287317.98645648942</v>
      </c>
      <c r="AS11" s="249">
        <v>2169.2799037369755</v>
      </c>
      <c r="AT11" s="249">
        <v>404281.85556139878</v>
      </c>
      <c r="AU11" s="249">
        <v>0</v>
      </c>
      <c r="AV11" s="249">
        <v>34707.755982327646</v>
      </c>
      <c r="AW11" s="249">
        <v>3605320.3543052548</v>
      </c>
      <c r="AX11" s="249">
        <v>0</v>
      </c>
      <c r="AY11" s="250">
        <v>0</v>
      </c>
      <c r="AZ11" s="853">
        <v>98277.890205887292</v>
      </c>
      <c r="BA11" s="321">
        <f t="shared" ref="BA11:BA16" si="5">SUM(BB11:BL11)+AZ11</f>
        <v>32511761.784103345</v>
      </c>
      <c r="BB11" s="271">
        <f t="shared" ref="BB11:BJ16" si="6">E11+Q11+AC11+AO11</f>
        <v>10263695.4547527</v>
      </c>
      <c r="BC11" s="271">
        <f t="shared" si="6"/>
        <v>1392730.9772866108</v>
      </c>
      <c r="BD11" s="271">
        <f t="shared" si="6"/>
        <v>7325327.9668677403</v>
      </c>
      <c r="BE11" s="271">
        <f t="shared" si="6"/>
        <v>1114902.8945881936</v>
      </c>
      <c r="BF11" s="271">
        <f t="shared" si="6"/>
        <v>22566.00444646685</v>
      </c>
      <c r="BG11" s="271">
        <f t="shared" si="6"/>
        <v>1681028.1141864555</v>
      </c>
      <c r="BH11" s="271">
        <f t="shared" si="6"/>
        <v>0</v>
      </c>
      <c r="BI11" s="271">
        <f t="shared" si="6"/>
        <v>157017.68343735579</v>
      </c>
      <c r="BJ11" s="271">
        <f t="shared" si="6"/>
        <v>10456214.798331941</v>
      </c>
      <c r="BK11" s="271">
        <f t="shared" ref="BK11:BL16" si="7">N11+Z11+AL11+AX11</f>
        <v>0</v>
      </c>
      <c r="BL11" s="295">
        <f t="shared" si="7"/>
        <v>0</v>
      </c>
    </row>
    <row r="12" spans="1:64" x14ac:dyDescent="0.25">
      <c r="A12" s="1699"/>
      <c r="B12" s="126" t="s">
        <v>1314</v>
      </c>
      <c r="C12" s="127" t="s">
        <v>1323</v>
      </c>
      <c r="D12" s="270">
        <f t="shared" si="1"/>
        <v>118540.68397268004</v>
      </c>
      <c r="E12" s="249">
        <v>37535.782431666834</v>
      </c>
      <c r="F12" s="249">
        <v>5093.4136909786685</v>
      </c>
      <c r="G12" s="249">
        <v>26789.7579402191</v>
      </c>
      <c r="H12" s="249">
        <v>4077.3571924641974</v>
      </c>
      <c r="I12" s="249">
        <v>82.527062205687287</v>
      </c>
      <c r="J12" s="249">
        <v>6147.7569978364409</v>
      </c>
      <c r="K12" s="249">
        <v>0</v>
      </c>
      <c r="L12" s="249">
        <v>574.23582270260692</v>
      </c>
      <c r="M12" s="249">
        <v>38239.852834606492</v>
      </c>
      <c r="N12" s="249">
        <v>0</v>
      </c>
      <c r="O12" s="249">
        <v>0</v>
      </c>
      <c r="P12" s="270">
        <f t="shared" si="2"/>
        <v>119700.16763570183</v>
      </c>
      <c r="Q12" s="249">
        <v>37902.931709448028</v>
      </c>
      <c r="R12" s="249">
        <v>5143.2339701080055</v>
      </c>
      <c r="S12" s="249">
        <v>27051.796977172453</v>
      </c>
      <c r="T12" s="249">
        <v>4117.2391038428786</v>
      </c>
      <c r="U12" s="249">
        <v>83.334285322492761</v>
      </c>
      <c r="V12" s="249">
        <v>6207.8901400145487</v>
      </c>
      <c r="W12" s="249">
        <v>0</v>
      </c>
      <c r="X12" s="249">
        <v>579.85260364929866</v>
      </c>
      <c r="Y12" s="249">
        <v>38613.888846144124</v>
      </c>
      <c r="Z12" s="249">
        <v>0</v>
      </c>
      <c r="AA12" s="250">
        <v>0</v>
      </c>
      <c r="AB12" s="270">
        <f t="shared" si="3"/>
        <v>116501.99313846332</v>
      </c>
      <c r="AC12" s="249">
        <v>36890.233131341993</v>
      </c>
      <c r="AD12" s="249">
        <v>5005.815952728185</v>
      </c>
      <c r="AE12" s="249">
        <v>26329.021321083375</v>
      </c>
      <c r="AF12" s="249">
        <v>4007.2338351700882</v>
      </c>
      <c r="AG12" s="249">
        <v>81.107742191198909</v>
      </c>
      <c r="AH12" s="249">
        <v>6042.0264130072746</v>
      </c>
      <c r="AI12" s="249">
        <v>0</v>
      </c>
      <c r="AJ12" s="249">
        <v>564.35997865321281</v>
      </c>
      <c r="AK12" s="249">
        <v>37582.19476428799</v>
      </c>
      <c r="AL12" s="249">
        <v>0</v>
      </c>
      <c r="AM12" s="250">
        <v>0</v>
      </c>
      <c r="AN12" s="270">
        <f t="shared" si="4"/>
        <v>109770.34078272304</v>
      </c>
      <c r="AO12" s="249">
        <v>34758.662519779471</v>
      </c>
      <c r="AP12" s="249">
        <v>4716.572723124933</v>
      </c>
      <c r="AQ12" s="249">
        <v>24807.692684329846</v>
      </c>
      <c r="AR12" s="249">
        <v>3775.6901133861643</v>
      </c>
      <c r="AS12" s="249">
        <v>76.421220449538666</v>
      </c>
      <c r="AT12" s="249">
        <v>5692.9094559417799</v>
      </c>
      <c r="AU12" s="249">
        <v>0</v>
      </c>
      <c r="AV12" s="249">
        <v>531.75044917270668</v>
      </c>
      <c r="AW12" s="249">
        <v>35410.641616538582</v>
      </c>
      <c r="AX12" s="249">
        <v>0</v>
      </c>
      <c r="AY12" s="250">
        <v>0</v>
      </c>
      <c r="AZ12" s="853">
        <v>0</v>
      </c>
      <c r="BA12" s="290">
        <f t="shared" si="5"/>
        <v>464513.18552956823</v>
      </c>
      <c r="BB12" s="271">
        <f t="shared" si="6"/>
        <v>147087.60979223633</v>
      </c>
      <c r="BC12" s="271">
        <f t="shared" si="6"/>
        <v>19959.036336939793</v>
      </c>
      <c r="BD12" s="271">
        <f t="shared" si="6"/>
        <v>104978.26892280477</v>
      </c>
      <c r="BE12" s="271">
        <f t="shared" si="6"/>
        <v>15977.520244863328</v>
      </c>
      <c r="BF12" s="271">
        <f t="shared" si="6"/>
        <v>323.39031016891761</v>
      </c>
      <c r="BG12" s="271">
        <f t="shared" si="6"/>
        <v>24090.583006800043</v>
      </c>
      <c r="BH12" s="271">
        <f t="shared" si="6"/>
        <v>0</v>
      </c>
      <c r="BI12" s="271">
        <f t="shared" si="6"/>
        <v>2250.1988541778251</v>
      </c>
      <c r="BJ12" s="271">
        <f t="shared" si="6"/>
        <v>149846.57806157719</v>
      </c>
      <c r="BK12" s="271">
        <f t="shared" si="7"/>
        <v>0</v>
      </c>
      <c r="BL12" s="291">
        <f t="shared" si="7"/>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17872.495652239639</v>
      </c>
      <c r="AC16" s="249">
        <v>5418.8907085973624</v>
      </c>
      <c r="AD16" s="249">
        <v>709.92000712616584</v>
      </c>
      <c r="AE16" s="249">
        <v>3908.4120331819713</v>
      </c>
      <c r="AF16" s="249">
        <v>610.0067385079135</v>
      </c>
      <c r="AG16" s="249">
        <v>11.555981968799196</v>
      </c>
      <c r="AH16" s="249">
        <v>850.52027290362093</v>
      </c>
      <c r="AI16" s="249">
        <v>0</v>
      </c>
      <c r="AJ16" s="249">
        <v>83.203070175354213</v>
      </c>
      <c r="AK16" s="249">
        <v>6279.9868397784512</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17872.495652239639</v>
      </c>
      <c r="BB16" s="271">
        <f t="shared" si="6"/>
        <v>5418.8907085973624</v>
      </c>
      <c r="BC16" s="271">
        <f t="shared" si="6"/>
        <v>709.92000712616584</v>
      </c>
      <c r="BD16" s="271">
        <f t="shared" si="6"/>
        <v>3908.4120331819713</v>
      </c>
      <c r="BE16" s="271">
        <f t="shared" si="6"/>
        <v>610.0067385079135</v>
      </c>
      <c r="BF16" s="271">
        <f t="shared" si="6"/>
        <v>11.555981968799196</v>
      </c>
      <c r="BG16" s="271">
        <f t="shared" si="6"/>
        <v>850.52027290362093</v>
      </c>
      <c r="BH16" s="271">
        <f t="shared" si="6"/>
        <v>0</v>
      </c>
      <c r="BI16" s="271">
        <f t="shared" si="6"/>
        <v>83.203070175354213</v>
      </c>
      <c r="BJ16" s="271">
        <f t="shared" si="6"/>
        <v>6279.9868397784512</v>
      </c>
      <c r="BK16" s="271">
        <f t="shared" si="7"/>
        <v>0</v>
      </c>
      <c r="BL16" s="291">
        <f t="shared" si="7"/>
        <v>0</v>
      </c>
    </row>
    <row r="17" spans="1:64" s="209" customFormat="1" x14ac:dyDescent="0.25">
      <c r="A17" s="1699"/>
      <c r="B17" s="128" t="s">
        <v>202</v>
      </c>
      <c r="C17" s="309" t="s">
        <v>14</v>
      </c>
      <c r="D17" s="272">
        <f>SUM(D11:D16)</f>
        <v>7728977.0319154169</v>
      </c>
      <c r="E17" s="272">
        <f>SUM(E11:E16)</f>
        <v>2734295.6484669624</v>
      </c>
      <c r="F17" s="272">
        <f>SUM(F11:F16)</f>
        <v>392959.94750750309</v>
      </c>
      <c r="G17" s="272">
        <f t="shared" ref="G17:O17" si="8">SUM(G11:G16)</f>
        <v>1832056.10867434</v>
      </c>
      <c r="H17" s="272">
        <f t="shared" si="8"/>
        <v>269336.1625735843</v>
      </c>
      <c r="I17" s="272">
        <f t="shared" si="8"/>
        <v>8672.3222944726294</v>
      </c>
      <c r="J17" s="272">
        <f t="shared" si="8"/>
        <v>445834.0189964021</v>
      </c>
      <c r="K17" s="272">
        <f t="shared" si="8"/>
        <v>0</v>
      </c>
      <c r="L17" s="272">
        <f t="shared" si="8"/>
        <v>42388.566290782954</v>
      </c>
      <c r="M17" s="272">
        <f t="shared" si="8"/>
        <v>2003434.2571113699</v>
      </c>
      <c r="N17" s="272">
        <f t="shared" si="8"/>
        <v>0</v>
      </c>
      <c r="O17" s="272">
        <f t="shared" si="8"/>
        <v>0</v>
      </c>
      <c r="P17" s="288">
        <f>SUM(P11:P16)</f>
        <v>7739338.118904816</v>
      </c>
      <c r="Q17" s="272">
        <f>SUM(Q11:Q16)</f>
        <v>2701493.8364640484</v>
      </c>
      <c r="R17" s="272">
        <f>SUM(R11:R16)</f>
        <v>380331.36704658729</v>
      </c>
      <c r="S17" s="272">
        <f t="shared" ref="S17:AA17" si="9">SUM(S11:S16)</f>
        <v>1873247.7322513417</v>
      </c>
      <c r="T17" s="272">
        <f t="shared" si="9"/>
        <v>282893.02911103668</v>
      </c>
      <c r="U17" s="272">
        <f t="shared" si="9"/>
        <v>6519.7278811180195</v>
      </c>
      <c r="V17" s="272">
        <f t="shared" si="9"/>
        <v>448011.08506714599</v>
      </c>
      <c r="W17" s="272">
        <f t="shared" si="9"/>
        <v>0</v>
      </c>
      <c r="X17" s="272">
        <f t="shared" si="9"/>
        <v>42403.634771299687</v>
      </c>
      <c r="Y17" s="272">
        <f t="shared" si="9"/>
        <v>2004437.7063122378</v>
      </c>
      <c r="Z17" s="272">
        <f t="shared" si="9"/>
        <v>0</v>
      </c>
      <c r="AA17" s="281">
        <f t="shared" si="9"/>
        <v>0</v>
      </c>
      <c r="AB17" s="288">
        <f>SUM(AB11:AB16)</f>
        <v>8442255.1028405763</v>
      </c>
      <c r="AC17" s="272">
        <f>SUM(AC11:AC16)</f>
        <v>2560919.107553775</v>
      </c>
      <c r="AD17" s="272">
        <f>SUM(AD11:AD16)</f>
        <v>335639.82817939785</v>
      </c>
      <c r="AE17" s="272">
        <f t="shared" ref="AE17:AM17" si="10">SUM(AE11:AE16)</f>
        <v>1846858.2842102153</v>
      </c>
      <c r="AF17" s="272">
        <f t="shared" si="10"/>
        <v>288167.55331706814</v>
      </c>
      <c r="AG17" s="272">
        <f t="shared" si="10"/>
        <v>5463.1994388274024</v>
      </c>
      <c r="AH17" s="272">
        <f t="shared" si="10"/>
        <v>402149.34838527057</v>
      </c>
      <c r="AI17" s="272">
        <f t="shared" si="10"/>
        <v>0</v>
      </c>
      <c r="AJ17" s="272">
        <f t="shared" si="10"/>
        <v>39319.377868125986</v>
      </c>
      <c r="AK17" s="272">
        <f t="shared" si="10"/>
        <v>2963738.4038878949</v>
      </c>
      <c r="AL17" s="272">
        <f t="shared" si="10"/>
        <v>0</v>
      </c>
      <c r="AM17" s="272">
        <f t="shared" si="10"/>
        <v>0</v>
      </c>
      <c r="AN17" s="288">
        <f>SUM(AN11:AN16)</f>
        <v>8985299.3214184623</v>
      </c>
      <c r="AO17" s="272">
        <f>SUM(AO11:AO16)</f>
        <v>2419493.3627687478</v>
      </c>
      <c r="AP17" s="272">
        <f t="shared" ref="AP17:AZ17" si="11">SUM(AP11:AP16)</f>
        <v>304468.79089718848</v>
      </c>
      <c r="AQ17" s="272">
        <f t="shared" si="11"/>
        <v>1882052.52268783</v>
      </c>
      <c r="AR17" s="272">
        <f t="shared" si="11"/>
        <v>291093.67656987556</v>
      </c>
      <c r="AS17" s="272">
        <f t="shared" si="11"/>
        <v>2245.7011241865143</v>
      </c>
      <c r="AT17" s="272">
        <f t="shared" si="11"/>
        <v>409974.76501734054</v>
      </c>
      <c r="AU17" s="272">
        <f t="shared" si="11"/>
        <v>0</v>
      </c>
      <c r="AV17" s="272">
        <f t="shared" si="11"/>
        <v>35239.506431500355</v>
      </c>
      <c r="AW17" s="272">
        <f t="shared" si="11"/>
        <v>3640730.9959217934</v>
      </c>
      <c r="AX17" s="272">
        <f t="shared" si="11"/>
        <v>0</v>
      </c>
      <c r="AY17" s="281">
        <f t="shared" si="11"/>
        <v>0</v>
      </c>
      <c r="AZ17" s="293">
        <f t="shared" si="11"/>
        <v>98277.890205887292</v>
      </c>
      <c r="BA17" s="292">
        <f>SUM(BA11:BA16)</f>
        <v>32994147.465285152</v>
      </c>
      <c r="BB17" s="272">
        <f>SUM(BB11:BB16)</f>
        <v>10416201.955253534</v>
      </c>
      <c r="BC17" s="272">
        <f t="shared" ref="BC17:BL17" si="12">SUM(BC11:BC16)</f>
        <v>1413399.9336306767</v>
      </c>
      <c r="BD17" s="272">
        <f t="shared" si="12"/>
        <v>7434214.6478237268</v>
      </c>
      <c r="BE17" s="272">
        <f t="shared" si="12"/>
        <v>1131490.4215715649</v>
      </c>
      <c r="BF17" s="272">
        <f t="shared" si="12"/>
        <v>22900.950738604566</v>
      </c>
      <c r="BG17" s="272">
        <f t="shared" si="12"/>
        <v>1705969.2174661593</v>
      </c>
      <c r="BH17" s="272">
        <f t="shared" si="12"/>
        <v>0</v>
      </c>
      <c r="BI17" s="272">
        <f t="shared" si="12"/>
        <v>159351.08536170897</v>
      </c>
      <c r="BJ17" s="272">
        <f>SUM(BJ11:BJ16)</f>
        <v>10612341.363233296</v>
      </c>
      <c r="BK17" s="272">
        <f t="shared" si="12"/>
        <v>0</v>
      </c>
      <c r="BL17" s="293">
        <f t="shared" si="12"/>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1246" t="s">
        <v>36</v>
      </c>
      <c r="BB19" s="215" t="s">
        <v>932</v>
      </c>
      <c r="BC19" s="215" t="s">
        <v>933</v>
      </c>
      <c r="BD19" s="215" t="s">
        <v>934</v>
      </c>
      <c r="BE19" s="215" t="s">
        <v>935</v>
      </c>
      <c r="BF19" s="215" t="s">
        <v>47</v>
      </c>
      <c r="BG19" s="215" t="s">
        <v>48</v>
      </c>
      <c r="BH19" s="215" t="s">
        <v>50</v>
      </c>
      <c r="BI19" s="215" t="s">
        <v>49</v>
      </c>
      <c r="BJ19" s="215" t="s">
        <v>1537</v>
      </c>
      <c r="BK19" s="215" t="s">
        <v>137</v>
      </c>
      <c r="BL19" s="1247" t="s">
        <v>138</v>
      </c>
    </row>
    <row r="20" spans="1:64" ht="14.85" customHeight="1" x14ac:dyDescent="0.25">
      <c r="A20" s="1698" t="s">
        <v>0</v>
      </c>
      <c r="B20" s="124">
        <v>2.1</v>
      </c>
      <c r="C20" s="125" t="s">
        <v>148</v>
      </c>
      <c r="D20" s="273">
        <f t="shared" ref="D20:D27" si="13">SUM(E20:O20)</f>
        <v>391361.6</v>
      </c>
      <c r="E20" s="251">
        <v>111250.09</v>
      </c>
      <c r="F20" s="251">
        <v>0</v>
      </c>
      <c r="G20" s="251">
        <v>136479.09999999998</v>
      </c>
      <c r="H20" s="251">
        <v>4154.3100000000004</v>
      </c>
      <c r="I20" s="251">
        <v>0</v>
      </c>
      <c r="J20" s="251">
        <v>65701.7</v>
      </c>
      <c r="K20" s="251">
        <v>0</v>
      </c>
      <c r="L20" s="251">
        <v>0</v>
      </c>
      <c r="M20" s="251">
        <v>73776.399999999994</v>
      </c>
      <c r="N20" s="251">
        <v>0</v>
      </c>
      <c r="O20" s="252">
        <v>0</v>
      </c>
      <c r="P20" s="273">
        <f t="shared" ref="P20:P27" si="14">SUM(Q20:AA20)</f>
        <v>399080.23000000004</v>
      </c>
      <c r="Q20" s="251">
        <v>31037.42</v>
      </c>
      <c r="R20" s="251">
        <v>2508.37</v>
      </c>
      <c r="S20" s="251">
        <v>186864.07000000004</v>
      </c>
      <c r="T20" s="251">
        <v>10288.89</v>
      </c>
      <c r="U20" s="251">
        <v>0</v>
      </c>
      <c r="V20" s="251">
        <v>72292.930000000008</v>
      </c>
      <c r="W20" s="251">
        <v>0</v>
      </c>
      <c r="X20" s="251">
        <v>0</v>
      </c>
      <c r="Y20" s="251">
        <v>96088.55</v>
      </c>
      <c r="Z20" s="251">
        <v>0</v>
      </c>
      <c r="AA20" s="252">
        <v>0</v>
      </c>
      <c r="AB20" s="273">
        <f t="shared" ref="AB20:AB27" si="15">SUM(AC20:AM20)</f>
        <v>766105.56</v>
      </c>
      <c r="AC20" s="251">
        <v>96709.65</v>
      </c>
      <c r="AD20" s="251">
        <v>6766.8</v>
      </c>
      <c r="AE20" s="251">
        <v>263894.75</v>
      </c>
      <c r="AF20" s="251">
        <v>4054.99</v>
      </c>
      <c r="AG20" s="251">
        <v>0</v>
      </c>
      <c r="AH20" s="251">
        <v>83969.150000000009</v>
      </c>
      <c r="AI20" s="251">
        <v>0</v>
      </c>
      <c r="AJ20" s="251">
        <v>0</v>
      </c>
      <c r="AK20" s="251">
        <v>310710.21999999997</v>
      </c>
      <c r="AL20" s="251">
        <v>0</v>
      </c>
      <c r="AM20" s="252">
        <v>0</v>
      </c>
      <c r="AN20" s="276">
        <f t="shared" ref="AN20:AN27" si="16">SUM(AO20:AY20)</f>
        <v>378763.68</v>
      </c>
      <c r="AO20" s="251">
        <v>60087.73</v>
      </c>
      <c r="AP20" s="251">
        <v>5031.5499999999993</v>
      </c>
      <c r="AQ20" s="251">
        <v>153475.19</v>
      </c>
      <c r="AR20" s="251">
        <v>4049.86</v>
      </c>
      <c r="AS20" s="251">
        <v>0</v>
      </c>
      <c r="AT20" s="251">
        <v>36932.050000000003</v>
      </c>
      <c r="AU20" s="251">
        <v>0</v>
      </c>
      <c r="AV20" s="251">
        <v>0</v>
      </c>
      <c r="AW20" s="249">
        <v>119187.29999999997</v>
      </c>
      <c r="AX20" s="251">
        <v>0</v>
      </c>
      <c r="AY20" s="252">
        <v>0</v>
      </c>
      <c r="AZ20" s="854">
        <v>-85695.602987195671</v>
      </c>
      <c r="BA20" s="294">
        <f>SUM(BB20:BL20)+AZ20</f>
        <v>1849615.4670128047</v>
      </c>
      <c r="BB20" s="271">
        <f t="shared" ref="BB20:BJ27" si="17">E20+Q20+AC20+AO20</f>
        <v>299084.89</v>
      </c>
      <c r="BC20" s="271">
        <f t="shared" si="17"/>
        <v>14306.72</v>
      </c>
      <c r="BD20" s="271">
        <f t="shared" si="17"/>
        <v>740713.1100000001</v>
      </c>
      <c r="BE20" s="271">
        <f t="shared" si="17"/>
        <v>22548.050000000003</v>
      </c>
      <c r="BF20" s="271">
        <f t="shared" si="17"/>
        <v>0</v>
      </c>
      <c r="BG20" s="271">
        <f t="shared" si="17"/>
        <v>258895.83000000002</v>
      </c>
      <c r="BH20" s="271">
        <f t="shared" si="17"/>
        <v>0</v>
      </c>
      <c r="BI20" s="271">
        <f t="shared" si="17"/>
        <v>0</v>
      </c>
      <c r="BJ20" s="271">
        <f t="shared" si="17"/>
        <v>599762.47</v>
      </c>
      <c r="BK20" s="271">
        <f t="shared" ref="BK20:BL27" si="18">N20+Z20+AL20+AX20</f>
        <v>0</v>
      </c>
      <c r="BL20" s="295">
        <f t="shared" si="18"/>
        <v>0</v>
      </c>
    </row>
    <row r="21" spans="1:64" ht="24.75" x14ac:dyDescent="0.25">
      <c r="A21" s="1699"/>
      <c r="B21" s="126">
        <v>2.2000000000000002</v>
      </c>
      <c r="C21" s="127" t="s">
        <v>149</v>
      </c>
      <c r="D21" s="274">
        <f t="shared" si="13"/>
        <v>5262.8864341860799</v>
      </c>
      <c r="E21" s="253">
        <v>1496.0501731978313</v>
      </c>
      <c r="F21" s="253">
        <v>0</v>
      </c>
      <c r="G21" s="253">
        <v>1835.3205933845463</v>
      </c>
      <c r="H21" s="253">
        <v>55.86562846841278</v>
      </c>
      <c r="I21" s="253">
        <v>0</v>
      </c>
      <c r="J21" s="253">
        <v>883.53222603587972</v>
      </c>
      <c r="K21" s="253">
        <v>0</v>
      </c>
      <c r="L21" s="253">
        <v>0</v>
      </c>
      <c r="M21" s="253">
        <v>992.11781309940943</v>
      </c>
      <c r="N21" s="253">
        <v>0</v>
      </c>
      <c r="O21" s="254">
        <v>0</v>
      </c>
      <c r="P21" s="274">
        <f t="shared" si="14"/>
        <v>19499.329366135775</v>
      </c>
      <c r="Q21" s="253">
        <v>13714.708203736807</v>
      </c>
      <c r="R21" s="253">
        <v>39.424680474335858</v>
      </c>
      <c r="S21" s="253">
        <v>2936.9894600413531</v>
      </c>
      <c r="T21" s="253">
        <v>161.71306493284064</v>
      </c>
      <c r="U21" s="253">
        <v>0</v>
      </c>
      <c r="V21" s="253">
        <v>1136.2461143306327</v>
      </c>
      <c r="W21" s="253">
        <v>0</v>
      </c>
      <c r="X21" s="253">
        <v>0</v>
      </c>
      <c r="Y21" s="253">
        <v>1510.2478426198068</v>
      </c>
      <c r="Z21" s="253">
        <v>0</v>
      </c>
      <c r="AA21" s="254">
        <v>0</v>
      </c>
      <c r="AB21" s="274">
        <f t="shared" si="15"/>
        <v>31260.911417391537</v>
      </c>
      <c r="AC21" s="253">
        <v>3946.2339913796468</v>
      </c>
      <c r="AD21" s="253">
        <v>276.11904471650757</v>
      </c>
      <c r="AE21" s="253">
        <v>10768.216332047878</v>
      </c>
      <c r="AF21" s="253">
        <v>165.463729552372</v>
      </c>
      <c r="AG21" s="253">
        <v>0</v>
      </c>
      <c r="AH21" s="253">
        <v>3426.3583205735545</v>
      </c>
      <c r="AI21" s="253">
        <v>0</v>
      </c>
      <c r="AJ21" s="253">
        <v>0</v>
      </c>
      <c r="AK21" s="253">
        <v>12678.519999121578</v>
      </c>
      <c r="AL21" s="253">
        <v>0</v>
      </c>
      <c r="AM21" s="254">
        <v>0</v>
      </c>
      <c r="AN21" s="289">
        <f t="shared" si="16"/>
        <v>29622.512492356705</v>
      </c>
      <c r="AO21" s="253">
        <v>4699.3669840845259</v>
      </c>
      <c r="AP21" s="253">
        <v>393.5096224931529</v>
      </c>
      <c r="AQ21" s="253">
        <v>12003.0535479057</v>
      </c>
      <c r="AR21" s="253">
        <v>316.73318952412683</v>
      </c>
      <c r="AS21" s="253">
        <v>0</v>
      </c>
      <c r="AT21" s="253">
        <v>2888.3976216868059</v>
      </c>
      <c r="AU21" s="253">
        <v>0</v>
      </c>
      <c r="AV21" s="253">
        <v>0</v>
      </c>
      <c r="AW21" s="253">
        <v>9321.451526662393</v>
      </c>
      <c r="AX21" s="253">
        <v>0</v>
      </c>
      <c r="AY21" s="254">
        <v>0</v>
      </c>
      <c r="AZ21" s="525">
        <v>-67053.890473656109</v>
      </c>
      <c r="BA21" s="296">
        <f t="shared" ref="BA21:BA27" si="19">SUM(BB21:BL21)+AZ21</f>
        <v>18591.749236413991</v>
      </c>
      <c r="BB21" s="271">
        <f t="shared" si="17"/>
        <v>23856.359352398809</v>
      </c>
      <c r="BC21" s="271">
        <f t="shared" si="17"/>
        <v>709.05334768399632</v>
      </c>
      <c r="BD21" s="271">
        <f t="shared" si="17"/>
        <v>27543.579933379478</v>
      </c>
      <c r="BE21" s="271">
        <f t="shared" si="17"/>
        <v>699.77561247775225</v>
      </c>
      <c r="BF21" s="271">
        <f t="shared" si="17"/>
        <v>0</v>
      </c>
      <c r="BG21" s="271">
        <f t="shared" si="17"/>
        <v>8334.5342826268716</v>
      </c>
      <c r="BH21" s="271">
        <f t="shared" si="17"/>
        <v>0</v>
      </c>
      <c r="BI21" s="271">
        <f t="shared" si="17"/>
        <v>0</v>
      </c>
      <c r="BJ21" s="271">
        <f t="shared" si="17"/>
        <v>24502.337181503186</v>
      </c>
      <c r="BK21" s="271">
        <f t="shared" si="18"/>
        <v>0</v>
      </c>
      <c r="BL21" s="291">
        <f t="shared" si="18"/>
        <v>0</v>
      </c>
    </row>
    <row r="22" spans="1:64" x14ac:dyDescent="0.25">
      <c r="A22" s="1699"/>
      <c r="B22" s="126">
        <v>2.2999999999999998</v>
      </c>
      <c r="C22" s="127" t="s">
        <v>150</v>
      </c>
      <c r="D22" s="274">
        <f t="shared" si="13"/>
        <v>80567.579999999987</v>
      </c>
      <c r="E22" s="253">
        <v>31312.609999999997</v>
      </c>
      <c r="F22" s="253">
        <v>8405.94</v>
      </c>
      <c r="G22" s="253">
        <v>29244.6</v>
      </c>
      <c r="H22" s="253">
        <v>5048.2</v>
      </c>
      <c r="I22" s="253">
        <v>27.48</v>
      </c>
      <c r="J22" s="253">
        <v>4369.7300000000005</v>
      </c>
      <c r="K22" s="253">
        <v>0</v>
      </c>
      <c r="L22" s="253">
        <v>0</v>
      </c>
      <c r="M22" s="253">
        <v>2159.02</v>
      </c>
      <c r="N22" s="253">
        <v>0</v>
      </c>
      <c r="O22" s="254">
        <v>0</v>
      </c>
      <c r="P22" s="274">
        <f t="shared" si="14"/>
        <v>71273.72</v>
      </c>
      <c r="Q22" s="253">
        <v>24851.420000000002</v>
      </c>
      <c r="R22" s="253">
        <v>5231.51</v>
      </c>
      <c r="S22" s="253">
        <v>21586.760000000002</v>
      </c>
      <c r="T22" s="253">
        <v>8367.76</v>
      </c>
      <c r="U22" s="253">
        <v>0</v>
      </c>
      <c r="V22" s="253">
        <v>8575.85</v>
      </c>
      <c r="W22" s="253">
        <v>0</v>
      </c>
      <c r="X22" s="253">
        <v>477.53999999999996</v>
      </c>
      <c r="Y22" s="253">
        <v>2182.88</v>
      </c>
      <c r="Z22" s="253">
        <v>0</v>
      </c>
      <c r="AA22" s="254">
        <v>0</v>
      </c>
      <c r="AB22" s="274">
        <f t="shared" si="15"/>
        <v>60464.649999999994</v>
      </c>
      <c r="AC22" s="253">
        <v>26291.96</v>
      </c>
      <c r="AD22" s="253">
        <v>3167.6499999999996</v>
      </c>
      <c r="AE22" s="253">
        <v>21582.760000000002</v>
      </c>
      <c r="AF22" s="253">
        <v>3292.41</v>
      </c>
      <c r="AG22" s="253">
        <v>0</v>
      </c>
      <c r="AH22" s="253">
        <v>4323.04</v>
      </c>
      <c r="AI22" s="253">
        <v>0</v>
      </c>
      <c r="AJ22" s="253">
        <v>477.56</v>
      </c>
      <c r="AK22" s="253">
        <v>1329.2700000000002</v>
      </c>
      <c r="AL22" s="253">
        <v>0</v>
      </c>
      <c r="AM22" s="254">
        <v>0</v>
      </c>
      <c r="AN22" s="289">
        <f t="shared" si="16"/>
        <v>65583.8</v>
      </c>
      <c r="AO22" s="253">
        <v>23343.370000000003</v>
      </c>
      <c r="AP22" s="253">
        <v>5395.7399999999989</v>
      </c>
      <c r="AQ22" s="253">
        <v>25295.370000000003</v>
      </c>
      <c r="AR22" s="253">
        <v>6149.6900000000005</v>
      </c>
      <c r="AS22" s="253">
        <v>0</v>
      </c>
      <c r="AT22" s="253">
        <v>1934.4199999999998</v>
      </c>
      <c r="AU22" s="253">
        <v>0</v>
      </c>
      <c r="AV22" s="253">
        <v>274.14999999999998</v>
      </c>
      <c r="AW22" s="253">
        <v>3191.06</v>
      </c>
      <c r="AX22" s="253">
        <v>0</v>
      </c>
      <c r="AY22" s="254">
        <v>0</v>
      </c>
      <c r="AZ22" s="525">
        <v>-1627.5869087500726</v>
      </c>
      <c r="BA22" s="296">
        <f t="shared" si="19"/>
        <v>276262.16309124988</v>
      </c>
      <c r="BB22" s="271">
        <f t="shared" si="17"/>
        <v>105799.35999999999</v>
      </c>
      <c r="BC22" s="271">
        <f t="shared" si="17"/>
        <v>22200.839999999997</v>
      </c>
      <c r="BD22" s="271">
        <f t="shared" si="17"/>
        <v>97709.489999999991</v>
      </c>
      <c r="BE22" s="271">
        <f t="shared" si="17"/>
        <v>22858.059999999998</v>
      </c>
      <c r="BF22" s="271">
        <f t="shared" si="17"/>
        <v>27.48</v>
      </c>
      <c r="BG22" s="271">
        <f t="shared" si="17"/>
        <v>19203.04</v>
      </c>
      <c r="BH22" s="271">
        <f t="shared" si="17"/>
        <v>0</v>
      </c>
      <c r="BI22" s="271">
        <f t="shared" si="17"/>
        <v>1229.25</v>
      </c>
      <c r="BJ22" s="271">
        <f t="shared" si="17"/>
        <v>8862.23</v>
      </c>
      <c r="BK22" s="271">
        <f t="shared" si="18"/>
        <v>0</v>
      </c>
      <c r="BL22" s="291">
        <f t="shared" si="18"/>
        <v>0</v>
      </c>
    </row>
    <row r="23" spans="1:64" x14ac:dyDescent="0.25">
      <c r="A23" s="1699"/>
      <c r="B23" s="126">
        <v>2.4</v>
      </c>
      <c r="C23" s="127" t="s">
        <v>151</v>
      </c>
      <c r="D23" s="274">
        <f t="shared" si="13"/>
        <v>190071.29</v>
      </c>
      <c r="E23" s="253">
        <v>67021.52</v>
      </c>
      <c r="F23" s="253">
        <v>4918.26</v>
      </c>
      <c r="G23" s="253">
        <v>85370.15</v>
      </c>
      <c r="H23" s="253">
        <v>3214.42</v>
      </c>
      <c r="I23" s="253">
        <v>214.6</v>
      </c>
      <c r="J23" s="253">
        <v>19548.93</v>
      </c>
      <c r="K23" s="253">
        <v>0</v>
      </c>
      <c r="L23" s="253">
        <v>1652.39</v>
      </c>
      <c r="M23" s="253">
        <v>8131.0199999999995</v>
      </c>
      <c r="N23" s="253">
        <v>0</v>
      </c>
      <c r="O23" s="254">
        <v>0</v>
      </c>
      <c r="P23" s="274">
        <f t="shared" si="14"/>
        <v>206333.38999999998</v>
      </c>
      <c r="Q23" s="253">
        <v>81104.530000000013</v>
      </c>
      <c r="R23" s="253">
        <v>6816.62</v>
      </c>
      <c r="S23" s="253">
        <v>76117.909999999989</v>
      </c>
      <c r="T23" s="253">
        <v>6294.4399999999987</v>
      </c>
      <c r="U23" s="253">
        <v>0</v>
      </c>
      <c r="V23" s="253">
        <v>26574.9</v>
      </c>
      <c r="W23" s="253">
        <v>0</v>
      </c>
      <c r="X23" s="253">
        <v>1918.94</v>
      </c>
      <c r="Y23" s="253">
        <v>7506.05</v>
      </c>
      <c r="Z23" s="253">
        <v>0</v>
      </c>
      <c r="AA23" s="254">
        <v>0</v>
      </c>
      <c r="AB23" s="274">
        <f t="shared" si="15"/>
        <v>266237.3</v>
      </c>
      <c r="AC23" s="253">
        <v>81122.19</v>
      </c>
      <c r="AD23" s="253">
        <v>17731.45</v>
      </c>
      <c r="AE23" s="253">
        <v>92197.95</v>
      </c>
      <c r="AF23" s="253">
        <v>4050.17</v>
      </c>
      <c r="AG23" s="253">
        <v>0</v>
      </c>
      <c r="AH23" s="253">
        <v>13745.689999999999</v>
      </c>
      <c r="AI23" s="253">
        <v>0</v>
      </c>
      <c r="AJ23" s="253">
        <v>2018.27</v>
      </c>
      <c r="AK23" s="253">
        <v>55371.58</v>
      </c>
      <c r="AL23" s="253">
        <v>0</v>
      </c>
      <c r="AM23" s="254">
        <v>0</v>
      </c>
      <c r="AN23" s="289">
        <f t="shared" si="16"/>
        <v>210987.88</v>
      </c>
      <c r="AO23" s="253">
        <v>63190.780000000006</v>
      </c>
      <c r="AP23" s="253">
        <v>6443.28</v>
      </c>
      <c r="AQ23" s="253">
        <v>92157.960000000021</v>
      </c>
      <c r="AR23" s="253">
        <v>3462.54</v>
      </c>
      <c r="AS23" s="253">
        <v>7.69</v>
      </c>
      <c r="AT23" s="253">
        <v>11374.859999999999</v>
      </c>
      <c r="AU23" s="253">
        <v>0</v>
      </c>
      <c r="AV23" s="253">
        <v>1571.03</v>
      </c>
      <c r="AW23" s="253">
        <v>32779.74</v>
      </c>
      <c r="AX23" s="253">
        <v>0</v>
      </c>
      <c r="AY23" s="254">
        <v>0</v>
      </c>
      <c r="AZ23" s="525">
        <v>-13578.956691130519</v>
      </c>
      <c r="BA23" s="296">
        <f t="shared" si="19"/>
        <v>860050.90330886957</v>
      </c>
      <c r="BB23" s="271">
        <f t="shared" si="17"/>
        <v>292439.02</v>
      </c>
      <c r="BC23" s="271">
        <f t="shared" si="17"/>
        <v>35909.61</v>
      </c>
      <c r="BD23" s="271">
        <f t="shared" si="17"/>
        <v>345843.97000000003</v>
      </c>
      <c r="BE23" s="271">
        <f t="shared" si="17"/>
        <v>17021.57</v>
      </c>
      <c r="BF23" s="271">
        <f t="shared" si="17"/>
        <v>222.29</v>
      </c>
      <c r="BG23" s="271">
        <f t="shared" si="17"/>
        <v>71244.38</v>
      </c>
      <c r="BH23" s="271">
        <f t="shared" si="17"/>
        <v>0</v>
      </c>
      <c r="BI23" s="271">
        <f t="shared" si="17"/>
        <v>7160.63</v>
      </c>
      <c r="BJ23" s="271">
        <f t="shared" si="17"/>
        <v>103788.38999999998</v>
      </c>
      <c r="BK23" s="271">
        <f t="shared" si="18"/>
        <v>0</v>
      </c>
      <c r="BL23" s="291">
        <f t="shared" si="18"/>
        <v>0</v>
      </c>
    </row>
    <row r="24" spans="1:64" ht="24.75" x14ac:dyDescent="0.25">
      <c r="A24" s="1699"/>
      <c r="B24" s="126">
        <v>2.5</v>
      </c>
      <c r="C24" s="127" t="s">
        <v>152</v>
      </c>
      <c r="D24" s="274">
        <f t="shared" si="13"/>
        <v>1163.9264964818019</v>
      </c>
      <c r="E24" s="253">
        <v>422.76499802324452</v>
      </c>
      <c r="F24" s="253">
        <v>57.313478652772467</v>
      </c>
      <c r="G24" s="253">
        <v>493.01046422433279</v>
      </c>
      <c r="H24" s="253">
        <v>35.541307919872928</v>
      </c>
      <c r="I24" s="253">
        <v>1.0412968067323487</v>
      </c>
      <c r="J24" s="253">
        <v>102.88509698990728</v>
      </c>
      <c r="K24" s="253">
        <v>0</v>
      </c>
      <c r="L24" s="253">
        <v>7.1076851886833516</v>
      </c>
      <c r="M24" s="253">
        <v>44.262168676256358</v>
      </c>
      <c r="N24" s="253">
        <v>0</v>
      </c>
      <c r="O24" s="254">
        <v>0</v>
      </c>
      <c r="P24" s="274">
        <f t="shared" si="14"/>
        <v>789.11733932506797</v>
      </c>
      <c r="Q24" s="253">
        <v>301.18708901101246</v>
      </c>
      <c r="R24" s="253">
        <v>34.247639728833065</v>
      </c>
      <c r="S24" s="253">
        <v>277.73225703777467</v>
      </c>
      <c r="T24" s="253">
        <v>41.678313832279045</v>
      </c>
      <c r="U24" s="253">
        <v>0</v>
      </c>
      <c r="V24" s="253">
        <v>99.91842901747232</v>
      </c>
      <c r="W24" s="253">
        <v>0</v>
      </c>
      <c r="X24" s="253">
        <v>6.8121595349115465</v>
      </c>
      <c r="Y24" s="253">
        <v>27.541451162784806</v>
      </c>
      <c r="Z24" s="253">
        <v>0</v>
      </c>
      <c r="AA24" s="254">
        <v>0</v>
      </c>
      <c r="AB24" s="274">
        <f t="shared" si="15"/>
        <v>2877.2091109648641</v>
      </c>
      <c r="AC24" s="253">
        <v>946.12314736387327</v>
      </c>
      <c r="AD24" s="253">
        <v>184.08303067214447</v>
      </c>
      <c r="AE24" s="253">
        <v>1001.7605436260302</v>
      </c>
      <c r="AF24" s="253">
        <v>64.674764911057167</v>
      </c>
      <c r="AG24" s="253">
        <v>0</v>
      </c>
      <c r="AH24" s="253">
        <v>159.15262278264123</v>
      </c>
      <c r="AI24" s="253">
        <v>0</v>
      </c>
      <c r="AJ24" s="253">
        <v>21.983719415786247</v>
      </c>
      <c r="AK24" s="253">
        <v>499.43128219333187</v>
      </c>
      <c r="AL24" s="253">
        <v>0</v>
      </c>
      <c r="AM24" s="254">
        <v>0</v>
      </c>
      <c r="AN24" s="289">
        <f t="shared" si="16"/>
        <v>7176.828201887578</v>
      </c>
      <c r="AO24" s="253">
        <v>2245.3370730079223</v>
      </c>
      <c r="AP24" s="253">
        <v>306.24844069655165</v>
      </c>
      <c r="AQ24" s="253">
        <v>3047.2390326772738</v>
      </c>
      <c r="AR24" s="253">
        <v>249.70103105403294</v>
      </c>
      <c r="AS24" s="253">
        <v>0.1997664359680858</v>
      </c>
      <c r="AT24" s="253">
        <v>345.74088828365728</v>
      </c>
      <c r="AU24" s="253">
        <v>0</v>
      </c>
      <c r="AV24" s="253">
        <v>47.933034111780565</v>
      </c>
      <c r="AW24" s="253">
        <v>934.42893562039285</v>
      </c>
      <c r="AX24" s="253">
        <v>0</v>
      </c>
      <c r="AY24" s="254">
        <v>0</v>
      </c>
      <c r="AZ24" s="525">
        <v>-56883.480835862778</v>
      </c>
      <c r="BA24" s="296">
        <f t="shared" si="19"/>
        <v>-44876.399687203462</v>
      </c>
      <c r="BB24" s="271">
        <f t="shared" si="17"/>
        <v>3915.4123074060526</v>
      </c>
      <c r="BC24" s="271">
        <f t="shared" si="17"/>
        <v>581.89258975030157</v>
      </c>
      <c r="BD24" s="271">
        <f t="shared" si="17"/>
        <v>4819.7422975654117</v>
      </c>
      <c r="BE24" s="271">
        <f t="shared" si="17"/>
        <v>391.59541771724207</v>
      </c>
      <c r="BF24" s="271">
        <f t="shared" si="17"/>
        <v>1.2410632427004344</v>
      </c>
      <c r="BG24" s="271">
        <f t="shared" si="17"/>
        <v>707.69703707367808</v>
      </c>
      <c r="BH24" s="271">
        <f t="shared" si="17"/>
        <v>0</v>
      </c>
      <c r="BI24" s="271">
        <f t="shared" si="17"/>
        <v>83.836598251161718</v>
      </c>
      <c r="BJ24" s="271">
        <f t="shared" si="17"/>
        <v>1505.6638376527658</v>
      </c>
      <c r="BK24" s="271">
        <f t="shared" si="18"/>
        <v>0</v>
      </c>
      <c r="BL24" s="291">
        <f t="shared" si="18"/>
        <v>0</v>
      </c>
    </row>
    <row r="25" spans="1:64" s="255" customFormat="1" x14ac:dyDescent="0.25">
      <c r="A25" s="1699"/>
      <c r="B25" s="126" t="s">
        <v>97</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5">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699"/>
      <c r="B26" s="126" t="s">
        <v>153</v>
      </c>
      <c r="C26" s="127" t="s">
        <v>913</v>
      </c>
      <c r="D26" s="274">
        <f t="shared" si="13"/>
        <v>-1374.8759806101548</v>
      </c>
      <c r="E26" s="253">
        <v>-181.47023491079679</v>
      </c>
      <c r="F26" s="253">
        <v>-17.012894794350103</v>
      </c>
      <c r="G26" s="253">
        <v>-342.21513656063041</v>
      </c>
      <c r="H26" s="253">
        <v>-19.230005622033872</v>
      </c>
      <c r="I26" s="253">
        <v>-0.163606822105061</v>
      </c>
      <c r="J26" s="253">
        <v>-222.62644812832136</v>
      </c>
      <c r="K26" s="253">
        <v>0</v>
      </c>
      <c r="L26" s="253">
        <v>-1.5581772501429993</v>
      </c>
      <c r="M26" s="253">
        <v>-590.59947652177402</v>
      </c>
      <c r="N26" s="253">
        <v>0</v>
      </c>
      <c r="O26" s="254">
        <v>0</v>
      </c>
      <c r="P26" s="274">
        <f t="shared" si="14"/>
        <v>-2001.3289240999693</v>
      </c>
      <c r="Q26" s="253">
        <v>-264.15592032455004</v>
      </c>
      <c r="R26" s="253">
        <v>-24.76470526417398</v>
      </c>
      <c r="S26" s="253">
        <v>-498.14314943495202</v>
      </c>
      <c r="T26" s="253">
        <v>-27.992027648124264</v>
      </c>
      <c r="U26" s="253">
        <v>-0.23815316426840658</v>
      </c>
      <c r="V26" s="253">
        <v>-324.064683791422</v>
      </c>
      <c r="W26" s="253">
        <v>0</v>
      </c>
      <c r="X26" s="253">
        <v>-2.2681501775904289</v>
      </c>
      <c r="Y26" s="253">
        <v>-859.70213429488797</v>
      </c>
      <c r="Z26" s="253">
        <v>0</v>
      </c>
      <c r="AA26" s="254">
        <v>0</v>
      </c>
      <c r="AB26" s="274">
        <f t="shared" si="15"/>
        <v>453.73787834841841</v>
      </c>
      <c r="AC26" s="253">
        <v>59.888979466549763</v>
      </c>
      <c r="AD26" s="253">
        <v>5.6146117158345339</v>
      </c>
      <c r="AE26" s="253">
        <v>112.93816474473934</v>
      </c>
      <c r="AF26" s="253">
        <v>6.3463047392082448</v>
      </c>
      <c r="AG26" s="253">
        <v>5.3993678987928055E-2</v>
      </c>
      <c r="AH26" s="253">
        <v>73.471392083786242</v>
      </c>
      <c r="AI26" s="253">
        <v>0</v>
      </c>
      <c r="AJ26" s="253">
        <v>0.514231137601878</v>
      </c>
      <c r="AK26" s="253">
        <v>194.91020078171044</v>
      </c>
      <c r="AL26" s="253">
        <v>0</v>
      </c>
      <c r="AM26" s="254">
        <v>0</v>
      </c>
      <c r="AN26" s="289">
        <f t="shared" si="16"/>
        <v>-800.11910940094663</v>
      </c>
      <c r="AO26" s="253">
        <v>-105.60792739660062</v>
      </c>
      <c r="AP26" s="253">
        <v>-9.9007782688489474</v>
      </c>
      <c r="AQ26" s="253">
        <v>-199.15459586900326</v>
      </c>
      <c r="AR26" s="253">
        <v>-11.191042093301151</v>
      </c>
      <c r="AS26" s="253">
        <v>-9.5212183964786659E-2</v>
      </c>
      <c r="AT26" s="253">
        <v>-129.55908599587102</v>
      </c>
      <c r="AU26" s="253">
        <v>0</v>
      </c>
      <c r="AV26" s="253">
        <v>-0.90679262075692735</v>
      </c>
      <c r="AW26" s="253">
        <v>-343.70367497259986</v>
      </c>
      <c r="AX26" s="253">
        <v>0</v>
      </c>
      <c r="AY26" s="254">
        <v>0</v>
      </c>
      <c r="AZ26" s="525">
        <v>0</v>
      </c>
      <c r="BA26" s="296">
        <f t="shared" si="19"/>
        <v>-3722.5861357626518</v>
      </c>
      <c r="BB26" s="271">
        <f t="shared" si="17"/>
        <v>-491.34510316539763</v>
      </c>
      <c r="BC26" s="271">
        <f t="shared" si="17"/>
        <v>-46.063766611538497</v>
      </c>
      <c r="BD26" s="271">
        <f t="shared" si="17"/>
        <v>-926.57471711984647</v>
      </c>
      <c r="BE26" s="271">
        <f t="shared" si="17"/>
        <v>-52.066770624251042</v>
      </c>
      <c r="BF26" s="271">
        <f t="shared" si="17"/>
        <v>-0.44297849135032613</v>
      </c>
      <c r="BG26" s="271">
        <f t="shared" si="17"/>
        <v>-602.77882583182816</v>
      </c>
      <c r="BH26" s="271">
        <f t="shared" si="17"/>
        <v>0</v>
      </c>
      <c r="BI26" s="271">
        <f t="shared" si="17"/>
        <v>-4.2188889108884773</v>
      </c>
      <c r="BJ26" s="271">
        <f t="shared" si="17"/>
        <v>-1599.0950850075515</v>
      </c>
      <c r="BK26" s="271">
        <f t="shared" si="18"/>
        <v>0</v>
      </c>
      <c r="BL26" s="291">
        <f t="shared" si="18"/>
        <v>0</v>
      </c>
    </row>
    <row r="27" spans="1:64" s="255" customFormat="1" x14ac:dyDescent="0.25">
      <c r="A27" s="1699"/>
      <c r="B27" s="126" t="s">
        <v>912</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841552.09</v>
      </c>
      <c r="Q27" s="253">
        <v>841552.09</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5">
        <v>3155.933569704549</v>
      </c>
      <c r="BA27" s="296">
        <f t="shared" si="19"/>
        <v>844708.0235697045</v>
      </c>
      <c r="BB27" s="271">
        <f t="shared" si="17"/>
        <v>841552.09</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703"/>
      <c r="B28" s="129" t="s">
        <v>222</v>
      </c>
      <c r="C28" s="130" t="s">
        <v>1</v>
      </c>
      <c r="D28" s="275">
        <f>SUM(D20:D27)</f>
        <v>667052.40695005772</v>
      </c>
      <c r="E28" s="275">
        <f t="shared" ref="E28:O28" si="20">SUM(E20:E27)</f>
        <v>211321.56493631031</v>
      </c>
      <c r="F28" s="275">
        <f t="shared" si="20"/>
        <v>13364.500583858422</v>
      </c>
      <c r="G28" s="275">
        <f t="shared" si="20"/>
        <v>253079.96592104822</v>
      </c>
      <c r="H28" s="275">
        <f t="shared" si="20"/>
        <v>12489.106930766253</v>
      </c>
      <c r="I28" s="275">
        <f t="shared" si="20"/>
        <v>242.95768998462728</v>
      </c>
      <c r="J28" s="275">
        <f t="shared" si="20"/>
        <v>90384.150874897474</v>
      </c>
      <c r="K28" s="275">
        <f t="shared" si="20"/>
        <v>0</v>
      </c>
      <c r="L28" s="275">
        <f t="shared" si="20"/>
        <v>1657.9395079385404</v>
      </c>
      <c r="M28" s="275">
        <f>SUM(M20:M27)</f>
        <v>84512.220505253892</v>
      </c>
      <c r="N28" s="275">
        <f t="shared" si="20"/>
        <v>0</v>
      </c>
      <c r="O28" s="283">
        <f t="shared" si="20"/>
        <v>0</v>
      </c>
      <c r="P28" s="275">
        <f>SUM(P20:P27)</f>
        <v>1536526.5477813608</v>
      </c>
      <c r="Q28" s="275">
        <f t="shared" ref="Q28:AA28" si="21">SUM(Q20:Q27)</f>
        <v>992297.19937242323</v>
      </c>
      <c r="R28" s="275">
        <f t="shared" si="21"/>
        <v>14605.407614938995</v>
      </c>
      <c r="S28" s="275">
        <f t="shared" si="21"/>
        <v>287285.31856764422</v>
      </c>
      <c r="T28" s="275">
        <f t="shared" si="21"/>
        <v>25126.489351116994</v>
      </c>
      <c r="U28" s="275">
        <f t="shared" si="21"/>
        <v>-0.23815316426840658</v>
      </c>
      <c r="V28" s="275">
        <f t="shared" si="21"/>
        <v>108355.7798595567</v>
      </c>
      <c r="W28" s="275">
        <f t="shared" si="21"/>
        <v>0</v>
      </c>
      <c r="X28" s="275">
        <f t="shared" si="21"/>
        <v>2401.0240093573211</v>
      </c>
      <c r="Y28" s="275">
        <f>SUM(Y20:Y27)</f>
        <v>106455.56715948772</v>
      </c>
      <c r="Z28" s="275">
        <f t="shared" si="21"/>
        <v>0</v>
      </c>
      <c r="AA28" s="283">
        <f t="shared" si="21"/>
        <v>0</v>
      </c>
      <c r="AB28" s="275">
        <f>SUM(AB20:AB27)</f>
        <v>1127399.3684067049</v>
      </c>
      <c r="AC28" s="275">
        <f t="shared" ref="AC28:AM28" si="22">SUM(AC20:AC27)</f>
        <v>209076.04611821004</v>
      </c>
      <c r="AD28" s="275">
        <f t="shared" si="22"/>
        <v>28131.716687104486</v>
      </c>
      <c r="AE28" s="275">
        <f t="shared" si="22"/>
        <v>389558.3750404187</v>
      </c>
      <c r="AF28" s="275">
        <f t="shared" si="22"/>
        <v>11634.054799202637</v>
      </c>
      <c r="AG28" s="275">
        <f t="shared" si="22"/>
        <v>5.3993678987928055E-2</v>
      </c>
      <c r="AH28" s="275">
        <f t="shared" si="22"/>
        <v>105696.86233543998</v>
      </c>
      <c r="AI28" s="275">
        <f t="shared" si="22"/>
        <v>0</v>
      </c>
      <c r="AJ28" s="275">
        <f t="shared" si="22"/>
        <v>2518.3279505533878</v>
      </c>
      <c r="AK28" s="275">
        <f>SUM(AK20:AK27)</f>
        <v>380783.93148209661</v>
      </c>
      <c r="AL28" s="275">
        <f t="shared" si="22"/>
        <v>0</v>
      </c>
      <c r="AM28" s="283">
        <f t="shared" si="22"/>
        <v>0</v>
      </c>
      <c r="AN28" s="277">
        <f>SUM(AN20:AN27)</f>
        <v>691334.58158484334</v>
      </c>
      <c r="AO28" s="275">
        <f t="shared" ref="AO28:AY28" si="23">SUM(AO20:AO27)</f>
        <v>153460.97612969586</v>
      </c>
      <c r="AP28" s="275">
        <f t="shared" si="23"/>
        <v>17560.427284920854</v>
      </c>
      <c r="AQ28" s="275">
        <f t="shared" si="23"/>
        <v>285779.65798471397</v>
      </c>
      <c r="AR28" s="275">
        <f t="shared" si="23"/>
        <v>14217.333178484858</v>
      </c>
      <c r="AS28" s="275">
        <f t="shared" si="23"/>
        <v>7.7945542520032998</v>
      </c>
      <c r="AT28" s="275">
        <f t="shared" si="23"/>
        <v>53345.909423974597</v>
      </c>
      <c r="AU28" s="275">
        <f t="shared" si="23"/>
        <v>0</v>
      </c>
      <c r="AV28" s="275">
        <f t="shared" si="23"/>
        <v>1892.2062414910235</v>
      </c>
      <c r="AW28" s="275">
        <f>SUM(AW20:AW27)</f>
        <v>165070.27678731014</v>
      </c>
      <c r="AX28" s="275">
        <f t="shared" si="23"/>
        <v>0</v>
      </c>
      <c r="AY28" s="283">
        <f t="shared" si="23"/>
        <v>0</v>
      </c>
      <c r="AZ28" s="293">
        <f>SUM(AZ20:AZ27)</f>
        <v>-221683.58432689059</v>
      </c>
      <c r="BA28" s="297">
        <f>SUM(BA20:BA27)</f>
        <v>3800629.3203960764</v>
      </c>
      <c r="BB28" s="280">
        <f t="shared" ref="BB28:BL28" si="24">SUM(BB20:BB27)</f>
        <v>1566155.7865566395</v>
      </c>
      <c r="BC28" s="280">
        <f t="shared" si="24"/>
        <v>73662.052170822761</v>
      </c>
      <c r="BD28" s="280">
        <f t="shared" si="24"/>
        <v>1215703.3175138251</v>
      </c>
      <c r="BE28" s="280">
        <f t="shared" si="24"/>
        <v>63466.984259570738</v>
      </c>
      <c r="BF28" s="280">
        <f t="shared" si="24"/>
        <v>250.56808475135009</v>
      </c>
      <c r="BG28" s="280">
        <f t="shared" si="24"/>
        <v>357782.70249386871</v>
      </c>
      <c r="BH28" s="280">
        <f t="shared" si="24"/>
        <v>0</v>
      </c>
      <c r="BI28" s="280">
        <f t="shared" si="24"/>
        <v>8469.497709340274</v>
      </c>
      <c r="BJ28" s="280">
        <f>SUM(BJ20:BJ27)</f>
        <v>736821.99593414832</v>
      </c>
      <c r="BK28" s="280">
        <f t="shared" si="24"/>
        <v>0</v>
      </c>
      <c r="BL28" s="293">
        <f t="shared" si="24"/>
        <v>0</v>
      </c>
    </row>
    <row r="29" spans="1:64" ht="14.85" customHeight="1" x14ac:dyDescent="0.25">
      <c r="A29" s="1698" t="s">
        <v>53</v>
      </c>
      <c r="B29" s="124">
        <v>3.1</v>
      </c>
      <c r="C29" s="131" t="s">
        <v>33</v>
      </c>
      <c r="D29" s="273">
        <f t="shared" ref="D29:D35" si="25">SUM(E29:O29)</f>
        <v>135668.85999999999</v>
      </c>
      <c r="E29" s="251">
        <v>55772.68</v>
      </c>
      <c r="F29" s="251">
        <v>9961.48</v>
      </c>
      <c r="G29" s="251">
        <v>43189.77</v>
      </c>
      <c r="H29" s="251">
        <v>5150.0899999999992</v>
      </c>
      <c r="I29" s="251">
        <v>121.80000000000001</v>
      </c>
      <c r="J29" s="251">
        <v>13430.060000000001</v>
      </c>
      <c r="K29" s="251">
        <v>0</v>
      </c>
      <c r="L29" s="251">
        <v>1025.8300000000002</v>
      </c>
      <c r="M29" s="251">
        <v>7017.1500000000005</v>
      </c>
      <c r="N29" s="251">
        <v>0</v>
      </c>
      <c r="O29" s="252">
        <v>0</v>
      </c>
      <c r="P29" s="273">
        <f t="shared" ref="P29:P35" si="26">SUM(Q29:AA29)</f>
        <v>151805.85999999999</v>
      </c>
      <c r="Q29" s="251">
        <v>60145.74</v>
      </c>
      <c r="R29" s="251">
        <v>8024.31</v>
      </c>
      <c r="S29" s="251">
        <v>52268.97</v>
      </c>
      <c r="T29" s="251">
        <v>5551.92</v>
      </c>
      <c r="U29" s="251">
        <v>0</v>
      </c>
      <c r="V29" s="251">
        <v>15888.12</v>
      </c>
      <c r="W29" s="251">
        <v>0</v>
      </c>
      <c r="X29" s="251">
        <v>945.39999999999986</v>
      </c>
      <c r="Y29" s="251">
        <v>8981.4</v>
      </c>
      <c r="Z29" s="251">
        <v>0</v>
      </c>
      <c r="AA29" s="252">
        <v>0</v>
      </c>
      <c r="AB29" s="273">
        <f t="shared" ref="AB29:AB35" si="27">SUM(AC29:AM29)</f>
        <v>179772.66999999998</v>
      </c>
      <c r="AC29" s="251">
        <v>61643.079999999987</v>
      </c>
      <c r="AD29" s="251">
        <v>8145.99</v>
      </c>
      <c r="AE29" s="251">
        <v>62479.260000000009</v>
      </c>
      <c r="AF29" s="251">
        <v>6928.96</v>
      </c>
      <c r="AG29" s="251">
        <v>0</v>
      </c>
      <c r="AH29" s="251">
        <v>17118.859999999997</v>
      </c>
      <c r="AI29" s="251">
        <v>0</v>
      </c>
      <c r="AJ29" s="251">
        <v>1448.9700000000003</v>
      </c>
      <c r="AK29" s="251">
        <v>22007.55</v>
      </c>
      <c r="AL29" s="251">
        <v>0</v>
      </c>
      <c r="AM29" s="252">
        <v>0</v>
      </c>
      <c r="AN29" s="276">
        <f t="shared" ref="AN29:AN35" si="28">SUM(AO29:AY29)</f>
        <v>119335.4</v>
      </c>
      <c r="AO29" s="251">
        <v>46190.03</v>
      </c>
      <c r="AP29" s="251">
        <v>6582.16</v>
      </c>
      <c r="AQ29" s="251">
        <v>37334.46</v>
      </c>
      <c r="AR29" s="251">
        <v>3250.3</v>
      </c>
      <c r="AS29" s="251">
        <v>0</v>
      </c>
      <c r="AT29" s="251">
        <v>14384.069999999998</v>
      </c>
      <c r="AU29" s="251">
        <v>0</v>
      </c>
      <c r="AV29" s="251">
        <v>559.24</v>
      </c>
      <c r="AW29" s="249">
        <v>11035.14</v>
      </c>
      <c r="AX29" s="251">
        <v>0</v>
      </c>
      <c r="AY29" s="252">
        <v>0</v>
      </c>
      <c r="AZ29" s="854">
        <v>17531.970631958819</v>
      </c>
      <c r="BA29" s="294">
        <f t="shared" ref="BA29:BA35" si="29">SUM(BB29:BL29)+AZ29</f>
        <v>604114.76063195872</v>
      </c>
      <c r="BB29" s="271">
        <f t="shared" ref="BB29:BJ35" si="30">E29+Q29+AC29+AO29</f>
        <v>223751.53</v>
      </c>
      <c r="BC29" s="271">
        <f t="shared" si="30"/>
        <v>32713.94</v>
      </c>
      <c r="BD29" s="271">
        <f t="shared" si="30"/>
        <v>195272.46</v>
      </c>
      <c r="BE29" s="271">
        <f t="shared" si="30"/>
        <v>20881.269999999997</v>
      </c>
      <c r="BF29" s="271">
        <f t="shared" si="30"/>
        <v>121.80000000000001</v>
      </c>
      <c r="BG29" s="271">
        <f t="shared" si="30"/>
        <v>60821.109999999993</v>
      </c>
      <c r="BH29" s="271">
        <f t="shared" si="30"/>
        <v>0</v>
      </c>
      <c r="BI29" s="271">
        <f t="shared" si="30"/>
        <v>3979.4400000000005</v>
      </c>
      <c r="BJ29" s="271">
        <f t="shared" si="30"/>
        <v>49041.24</v>
      </c>
      <c r="BK29" s="271">
        <f t="shared" ref="BK29:BL35" si="31">N29+Z29+AL29+AX29</f>
        <v>0</v>
      </c>
      <c r="BL29" s="295">
        <f t="shared" si="31"/>
        <v>0</v>
      </c>
    </row>
    <row r="30" spans="1:64" x14ac:dyDescent="0.25">
      <c r="A30" s="1699"/>
      <c r="B30" s="126">
        <v>3.2</v>
      </c>
      <c r="C30" s="131" t="s">
        <v>34</v>
      </c>
      <c r="D30" s="274">
        <f t="shared" si="25"/>
        <v>269098.01</v>
      </c>
      <c r="E30" s="253">
        <v>94474.930000000008</v>
      </c>
      <c r="F30" s="253">
        <v>8963.5399999999991</v>
      </c>
      <c r="G30" s="253">
        <v>99683.48</v>
      </c>
      <c r="H30" s="253">
        <v>10553.889999999998</v>
      </c>
      <c r="I30" s="253">
        <v>668.22</v>
      </c>
      <c r="J30" s="253">
        <v>33985.019999999997</v>
      </c>
      <c r="K30" s="253">
        <v>0</v>
      </c>
      <c r="L30" s="253">
        <v>564.54</v>
      </c>
      <c r="M30" s="253">
        <v>20204.39</v>
      </c>
      <c r="N30" s="253">
        <v>0</v>
      </c>
      <c r="O30" s="254">
        <v>0</v>
      </c>
      <c r="P30" s="274">
        <f t="shared" si="26"/>
        <v>274321.31</v>
      </c>
      <c r="Q30" s="253">
        <v>95104.26</v>
      </c>
      <c r="R30" s="253">
        <v>11221.87</v>
      </c>
      <c r="S30" s="253">
        <v>88187.76</v>
      </c>
      <c r="T30" s="253">
        <v>24098.249999999996</v>
      </c>
      <c r="U30" s="253">
        <v>0</v>
      </c>
      <c r="V30" s="253">
        <v>38941.629999999997</v>
      </c>
      <c r="W30" s="253">
        <v>0</v>
      </c>
      <c r="X30" s="253">
        <v>517.40000000000009</v>
      </c>
      <c r="Y30" s="253">
        <v>16250.14</v>
      </c>
      <c r="Z30" s="253">
        <v>0</v>
      </c>
      <c r="AA30" s="254">
        <v>0</v>
      </c>
      <c r="AB30" s="274">
        <f t="shared" si="27"/>
        <v>333636.98</v>
      </c>
      <c r="AC30" s="253">
        <v>98918.290000000008</v>
      </c>
      <c r="AD30" s="253">
        <v>11004.38</v>
      </c>
      <c r="AE30" s="253">
        <v>112705.53000000003</v>
      </c>
      <c r="AF30" s="253">
        <v>12336.710000000001</v>
      </c>
      <c r="AG30" s="253">
        <v>0</v>
      </c>
      <c r="AH30" s="253">
        <v>42527.329999999987</v>
      </c>
      <c r="AI30" s="253">
        <v>0</v>
      </c>
      <c r="AJ30" s="253">
        <v>746.87</v>
      </c>
      <c r="AK30" s="253">
        <v>55397.87</v>
      </c>
      <c r="AL30" s="253">
        <v>0</v>
      </c>
      <c r="AM30" s="254">
        <v>0</v>
      </c>
      <c r="AN30" s="289">
        <f t="shared" si="28"/>
        <v>246726.1</v>
      </c>
      <c r="AO30" s="253">
        <v>79275.509999999995</v>
      </c>
      <c r="AP30" s="253">
        <v>10680.42</v>
      </c>
      <c r="AQ30" s="253">
        <v>88073.750000000029</v>
      </c>
      <c r="AR30" s="253">
        <v>9840.4600000000028</v>
      </c>
      <c r="AS30" s="253">
        <v>0</v>
      </c>
      <c r="AT30" s="253">
        <v>22988.839999999993</v>
      </c>
      <c r="AU30" s="253">
        <v>0</v>
      </c>
      <c r="AV30" s="253">
        <v>1460.71</v>
      </c>
      <c r="AW30" s="253">
        <v>34406.409999999996</v>
      </c>
      <c r="AX30" s="253">
        <v>0</v>
      </c>
      <c r="AY30" s="254">
        <v>0</v>
      </c>
      <c r="AZ30" s="525">
        <v>10525.148510439447</v>
      </c>
      <c r="BA30" s="296">
        <f t="shared" si="29"/>
        <v>1134307.5485104395</v>
      </c>
      <c r="BB30" s="271">
        <f t="shared" si="30"/>
        <v>367772.99</v>
      </c>
      <c r="BC30" s="271">
        <f t="shared" si="30"/>
        <v>41870.21</v>
      </c>
      <c r="BD30" s="271">
        <f t="shared" si="30"/>
        <v>388650.52</v>
      </c>
      <c r="BE30" s="271">
        <f t="shared" si="30"/>
        <v>56829.31</v>
      </c>
      <c r="BF30" s="271">
        <f t="shared" si="30"/>
        <v>668.22</v>
      </c>
      <c r="BG30" s="271">
        <f t="shared" si="30"/>
        <v>138442.81999999998</v>
      </c>
      <c r="BH30" s="271">
        <f t="shared" si="30"/>
        <v>0</v>
      </c>
      <c r="BI30" s="271">
        <f t="shared" si="30"/>
        <v>3289.52</v>
      </c>
      <c r="BJ30" s="271">
        <f t="shared" si="30"/>
        <v>126258.81</v>
      </c>
      <c r="BK30" s="271">
        <f t="shared" si="31"/>
        <v>0</v>
      </c>
      <c r="BL30" s="291">
        <f t="shared" si="31"/>
        <v>0</v>
      </c>
    </row>
    <row r="31" spans="1:64" x14ac:dyDescent="0.25">
      <c r="A31" s="1699"/>
      <c r="B31" s="126">
        <v>3.3</v>
      </c>
      <c r="C31" s="131" t="s">
        <v>54</v>
      </c>
      <c r="D31" s="274">
        <f t="shared" si="25"/>
        <v>0</v>
      </c>
      <c r="E31" s="253">
        <v>0</v>
      </c>
      <c r="F31" s="253">
        <v>0</v>
      </c>
      <c r="G31" s="253">
        <v>0</v>
      </c>
      <c r="H31" s="253">
        <v>0</v>
      </c>
      <c r="I31" s="253">
        <v>0</v>
      </c>
      <c r="J31" s="253">
        <v>0</v>
      </c>
      <c r="K31" s="253">
        <v>0</v>
      </c>
      <c r="L31" s="253">
        <v>0</v>
      </c>
      <c r="M31" s="253">
        <v>0</v>
      </c>
      <c r="N31" s="253">
        <v>0</v>
      </c>
      <c r="O31" s="254">
        <v>0</v>
      </c>
      <c r="P31" s="274">
        <f t="shared" si="26"/>
        <v>0</v>
      </c>
      <c r="Q31" s="253">
        <v>0</v>
      </c>
      <c r="R31" s="253">
        <v>0</v>
      </c>
      <c r="S31" s="253">
        <v>0</v>
      </c>
      <c r="T31" s="253">
        <v>0</v>
      </c>
      <c r="U31" s="253">
        <v>0</v>
      </c>
      <c r="V31" s="253">
        <v>0</v>
      </c>
      <c r="W31" s="253">
        <v>0</v>
      </c>
      <c r="X31" s="253">
        <v>0</v>
      </c>
      <c r="Y31" s="253">
        <v>0</v>
      </c>
      <c r="Z31" s="253">
        <v>0</v>
      </c>
      <c r="AA31" s="254">
        <v>0</v>
      </c>
      <c r="AB31" s="274">
        <f t="shared" si="27"/>
        <v>0</v>
      </c>
      <c r="AC31" s="253">
        <v>0</v>
      </c>
      <c r="AD31" s="253">
        <v>0</v>
      </c>
      <c r="AE31" s="253">
        <v>0</v>
      </c>
      <c r="AF31" s="253">
        <v>0</v>
      </c>
      <c r="AG31" s="253">
        <v>0</v>
      </c>
      <c r="AH31" s="253">
        <v>0</v>
      </c>
      <c r="AI31" s="253">
        <v>0</v>
      </c>
      <c r="AJ31" s="253">
        <v>0</v>
      </c>
      <c r="AK31" s="253">
        <v>0</v>
      </c>
      <c r="AL31" s="253">
        <v>0</v>
      </c>
      <c r="AM31" s="254">
        <v>0</v>
      </c>
      <c r="AN31" s="289">
        <f t="shared" si="28"/>
        <v>0</v>
      </c>
      <c r="AO31" s="253">
        <v>0</v>
      </c>
      <c r="AP31" s="253">
        <v>0</v>
      </c>
      <c r="AQ31" s="253">
        <v>0</v>
      </c>
      <c r="AR31" s="253">
        <v>0</v>
      </c>
      <c r="AS31" s="253">
        <v>0</v>
      </c>
      <c r="AT31" s="253">
        <v>0</v>
      </c>
      <c r="AU31" s="253">
        <v>0</v>
      </c>
      <c r="AV31" s="253">
        <v>0</v>
      </c>
      <c r="AW31" s="253">
        <v>0</v>
      </c>
      <c r="AX31" s="253">
        <v>0</v>
      </c>
      <c r="AY31" s="254">
        <v>0</v>
      </c>
      <c r="AZ31" s="525">
        <v>0</v>
      </c>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699"/>
      <c r="B32" s="221" t="s">
        <v>44</v>
      </c>
      <c r="C32" s="229" t="s">
        <v>154</v>
      </c>
      <c r="D32" s="274">
        <f t="shared" si="25"/>
        <v>0</v>
      </c>
      <c r="E32" s="253">
        <v>0</v>
      </c>
      <c r="F32" s="253">
        <v>0</v>
      </c>
      <c r="G32" s="253">
        <v>0</v>
      </c>
      <c r="H32" s="253">
        <v>0</v>
      </c>
      <c r="I32" s="253">
        <v>0</v>
      </c>
      <c r="J32" s="253">
        <v>0</v>
      </c>
      <c r="K32" s="253">
        <v>0</v>
      </c>
      <c r="L32" s="253">
        <v>0</v>
      </c>
      <c r="M32" s="253">
        <v>0</v>
      </c>
      <c r="N32" s="253">
        <v>0</v>
      </c>
      <c r="O32" s="254">
        <v>0</v>
      </c>
      <c r="P32" s="274">
        <f>SUM(Q32:AA32)</f>
        <v>0</v>
      </c>
      <c r="Q32" s="809">
        <v>0</v>
      </c>
      <c r="R32" s="809">
        <v>0</v>
      </c>
      <c r="S32" s="809">
        <v>0</v>
      </c>
      <c r="T32" s="809">
        <v>0</v>
      </c>
      <c r="U32" s="809">
        <v>0</v>
      </c>
      <c r="V32" s="809">
        <v>0</v>
      </c>
      <c r="W32" s="809">
        <v>0</v>
      </c>
      <c r="X32" s="809">
        <v>0</v>
      </c>
      <c r="Y32" s="809">
        <v>0</v>
      </c>
      <c r="Z32" s="809">
        <v>0</v>
      </c>
      <c r="AA32" s="810">
        <v>0</v>
      </c>
      <c r="AB32" s="274">
        <f>SUM(AC32:AM32)</f>
        <v>0</v>
      </c>
      <c r="AC32" s="809">
        <v>0</v>
      </c>
      <c r="AD32" s="809">
        <v>0</v>
      </c>
      <c r="AE32" s="809">
        <v>0</v>
      </c>
      <c r="AF32" s="809">
        <v>0</v>
      </c>
      <c r="AG32" s="809">
        <v>0</v>
      </c>
      <c r="AH32" s="809">
        <v>0</v>
      </c>
      <c r="AI32" s="809">
        <v>0</v>
      </c>
      <c r="AJ32" s="809">
        <v>0</v>
      </c>
      <c r="AK32" s="809">
        <v>0</v>
      </c>
      <c r="AL32" s="809">
        <v>0</v>
      </c>
      <c r="AM32" s="810">
        <v>0</v>
      </c>
      <c r="AN32" s="289">
        <f>SUM(AO32:AY32)</f>
        <v>0</v>
      </c>
      <c r="AO32" s="809">
        <v>0</v>
      </c>
      <c r="AP32" s="809">
        <v>0</v>
      </c>
      <c r="AQ32" s="809">
        <v>0</v>
      </c>
      <c r="AR32" s="809">
        <v>0</v>
      </c>
      <c r="AS32" s="809">
        <v>0</v>
      </c>
      <c r="AT32" s="809">
        <v>0</v>
      </c>
      <c r="AU32" s="809">
        <v>0</v>
      </c>
      <c r="AV32" s="809">
        <v>0</v>
      </c>
      <c r="AW32" s="809">
        <v>0</v>
      </c>
      <c r="AX32" s="809">
        <v>0</v>
      </c>
      <c r="AY32" s="810">
        <v>0</v>
      </c>
      <c r="AZ32" s="855">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699"/>
      <c r="B33" s="126" t="s">
        <v>41</v>
      </c>
      <c r="C33" s="131" t="s">
        <v>52</v>
      </c>
      <c r="D33" s="274">
        <f t="shared" si="25"/>
        <v>159676.66332776088</v>
      </c>
      <c r="E33" s="253">
        <v>75423.942066184129</v>
      </c>
      <c r="F33" s="253">
        <v>10846.831297739238</v>
      </c>
      <c r="G33" s="253">
        <v>50326.04881271311</v>
      </c>
      <c r="H33" s="253">
        <v>7441.9248816759036</v>
      </c>
      <c r="I33" s="253">
        <v>240.56987321544401</v>
      </c>
      <c r="J33" s="253">
        <v>12135.641065473494</v>
      </c>
      <c r="K33" s="253">
        <v>0</v>
      </c>
      <c r="L33" s="253">
        <v>1074.9323383165954</v>
      </c>
      <c r="M33" s="253">
        <v>2186.77299244293</v>
      </c>
      <c r="N33" s="253">
        <v>0</v>
      </c>
      <c r="O33" s="254">
        <v>0</v>
      </c>
      <c r="P33" s="274">
        <f t="shared" si="26"/>
        <v>161546.71506052554</v>
      </c>
      <c r="Q33" s="253">
        <v>75327.98468372495</v>
      </c>
      <c r="R33" s="253">
        <v>10618.120398350125</v>
      </c>
      <c r="S33" s="253">
        <v>51901.103362848597</v>
      </c>
      <c r="T33" s="253">
        <v>7899.1111669485899</v>
      </c>
      <c r="U33" s="253">
        <v>182.66236810969531</v>
      </c>
      <c r="V33" s="253">
        <v>12327.697704111752</v>
      </c>
      <c r="W33" s="253">
        <v>0</v>
      </c>
      <c r="X33" s="253">
        <v>1088.2475784142721</v>
      </c>
      <c r="Y33" s="253">
        <v>2201.7877980175595</v>
      </c>
      <c r="Z33" s="253">
        <v>0</v>
      </c>
      <c r="AA33" s="254">
        <v>0</v>
      </c>
      <c r="AB33" s="274">
        <f t="shared" si="27"/>
        <v>142265.68778865499</v>
      </c>
      <c r="AC33" s="253">
        <v>65283.046760921425</v>
      </c>
      <c r="AD33" s="253">
        <v>8578.2674546371964</v>
      </c>
      <c r="AE33" s="253">
        <v>46854.993858250105</v>
      </c>
      <c r="AF33" s="253">
        <v>7379.9126435968892</v>
      </c>
      <c r="AG33" s="253">
        <v>139.42278084801816</v>
      </c>
      <c r="AH33" s="253">
        <v>10116.859751450651</v>
      </c>
      <c r="AI33" s="253">
        <v>0</v>
      </c>
      <c r="AJ33" s="253">
        <v>918.17665406734773</v>
      </c>
      <c r="AK33" s="253">
        <v>2995.0078848833523</v>
      </c>
      <c r="AL33" s="253">
        <v>0</v>
      </c>
      <c r="AM33" s="254">
        <v>0</v>
      </c>
      <c r="AN33" s="289">
        <f t="shared" si="28"/>
        <v>148777.2706744202</v>
      </c>
      <c r="AO33" s="253">
        <v>65969.018312382614</v>
      </c>
      <c r="AP33" s="253">
        <v>8222.0652858039812</v>
      </c>
      <c r="AQ33" s="253">
        <v>51044.194335980508</v>
      </c>
      <c r="AR33" s="253">
        <v>8035.7517886602018</v>
      </c>
      <c r="AS33" s="253">
        <v>30.174729306202135</v>
      </c>
      <c r="AT33" s="253">
        <v>11079.630100378501</v>
      </c>
      <c r="AU33" s="253">
        <v>0</v>
      </c>
      <c r="AV33" s="253">
        <v>869.32338118178757</v>
      </c>
      <c r="AW33" s="253">
        <v>3527.1127407264194</v>
      </c>
      <c r="AX33" s="253">
        <v>0</v>
      </c>
      <c r="AY33" s="254">
        <v>0</v>
      </c>
      <c r="AZ33" s="525">
        <v>0</v>
      </c>
      <c r="BA33" s="296">
        <f>SUM(BB33:BL33)+AZ33</f>
        <v>612266.33685136144</v>
      </c>
      <c r="BB33" s="271">
        <f t="shared" si="30"/>
        <v>282003.99182321312</v>
      </c>
      <c r="BC33" s="271">
        <f t="shared" si="30"/>
        <v>38265.284436530543</v>
      </c>
      <c r="BD33" s="271">
        <f t="shared" si="30"/>
        <v>200126.34036979231</v>
      </c>
      <c r="BE33" s="271">
        <f t="shared" si="30"/>
        <v>30756.700480881584</v>
      </c>
      <c r="BF33" s="271">
        <f t="shared" si="30"/>
        <v>592.82975147935963</v>
      </c>
      <c r="BG33" s="271">
        <f t="shared" si="30"/>
        <v>45659.828621414403</v>
      </c>
      <c r="BH33" s="271">
        <f t="shared" si="30"/>
        <v>0</v>
      </c>
      <c r="BI33" s="271">
        <f t="shared" si="30"/>
        <v>3950.6799519800029</v>
      </c>
      <c r="BJ33" s="271">
        <f t="shared" si="30"/>
        <v>10910.681416070262</v>
      </c>
      <c r="BK33" s="271">
        <f t="shared" si="31"/>
        <v>0</v>
      </c>
      <c r="BL33" s="291">
        <f t="shared" si="31"/>
        <v>0</v>
      </c>
    </row>
    <row r="34" spans="1:64" s="255" customFormat="1" x14ac:dyDescent="0.25">
      <c r="A34" s="1699"/>
      <c r="B34" s="126" t="s">
        <v>42</v>
      </c>
      <c r="C34" s="131" t="s">
        <v>155</v>
      </c>
      <c r="D34" s="274">
        <f t="shared" si="25"/>
        <v>2542.1318977754045</v>
      </c>
      <c r="E34" s="253">
        <v>943.62772809325736</v>
      </c>
      <c r="F34" s="253">
        <v>118.85828750766456</v>
      </c>
      <c r="G34" s="253">
        <v>897.31317724654662</v>
      </c>
      <c r="H34" s="253">
        <v>98.628596950207395</v>
      </c>
      <c r="I34" s="253">
        <v>4.9617080614342903</v>
      </c>
      <c r="J34" s="253">
        <v>297.78965680558946</v>
      </c>
      <c r="K34" s="253">
        <v>0</v>
      </c>
      <c r="L34" s="253">
        <v>9.9882935237883235</v>
      </c>
      <c r="M34" s="253">
        <v>170.96444958691677</v>
      </c>
      <c r="N34" s="253">
        <v>0</v>
      </c>
      <c r="O34" s="254">
        <v>0</v>
      </c>
      <c r="P34" s="274">
        <f t="shared" si="26"/>
        <v>3090.5414520282061</v>
      </c>
      <c r="Q34" s="253">
        <v>1125.9703539377197</v>
      </c>
      <c r="R34" s="253">
        <v>139.58536622575889</v>
      </c>
      <c r="S34" s="253">
        <v>1018.6802833561015</v>
      </c>
      <c r="T34" s="253">
        <v>215.04162582424198</v>
      </c>
      <c r="U34" s="253">
        <v>0</v>
      </c>
      <c r="V34" s="253">
        <v>397.6597295575956</v>
      </c>
      <c r="W34" s="253">
        <v>0</v>
      </c>
      <c r="X34" s="253">
        <v>10.609142890435407</v>
      </c>
      <c r="Y34" s="253">
        <v>182.99495023635259</v>
      </c>
      <c r="Z34" s="253">
        <v>0</v>
      </c>
      <c r="AA34" s="254">
        <v>0</v>
      </c>
      <c r="AB34" s="274">
        <f t="shared" si="27"/>
        <v>7398.2011017834739</v>
      </c>
      <c r="AC34" s="253">
        <v>2313.6793483290858</v>
      </c>
      <c r="AD34" s="253">
        <v>275.95563977724453</v>
      </c>
      <c r="AE34" s="253">
        <v>2524.4019203645794</v>
      </c>
      <c r="AF34" s="253">
        <v>277.6171056009502</v>
      </c>
      <c r="AG34" s="253">
        <v>0</v>
      </c>
      <c r="AH34" s="253">
        <v>859.49788550952712</v>
      </c>
      <c r="AI34" s="253">
        <v>0</v>
      </c>
      <c r="AJ34" s="253">
        <v>31.641917730491087</v>
      </c>
      <c r="AK34" s="253">
        <v>1115.4072844715961</v>
      </c>
      <c r="AL34" s="253">
        <v>0</v>
      </c>
      <c r="AM34" s="254">
        <v>0</v>
      </c>
      <c r="AN34" s="289">
        <f t="shared" si="28"/>
        <v>12603.797697243121</v>
      </c>
      <c r="AO34" s="253">
        <v>4315.2925297383717</v>
      </c>
      <c r="AP34" s="253">
        <v>593.9882180290524</v>
      </c>
      <c r="AQ34" s="253">
        <v>4320.6958021609098</v>
      </c>
      <c r="AR34" s="253">
        <v>451.01665815257178</v>
      </c>
      <c r="AS34" s="253">
        <v>0</v>
      </c>
      <c r="AT34" s="253">
        <v>1287.6108777211434</v>
      </c>
      <c r="AU34" s="253">
        <v>0</v>
      </c>
      <c r="AV34" s="253">
        <v>69.593445959996785</v>
      </c>
      <c r="AW34" s="253">
        <v>1565.6001654810725</v>
      </c>
      <c r="AX34" s="253">
        <v>0</v>
      </c>
      <c r="AY34" s="254">
        <v>0</v>
      </c>
      <c r="AZ34" s="525">
        <v>-207357.06652133621</v>
      </c>
      <c r="BA34" s="296">
        <f t="shared" si="29"/>
        <v>-181722.39437250601</v>
      </c>
      <c r="BB34" s="271">
        <f t="shared" si="30"/>
        <v>8698.5699600984335</v>
      </c>
      <c r="BC34" s="271">
        <f t="shared" si="30"/>
        <v>1128.3875115397204</v>
      </c>
      <c r="BD34" s="271">
        <f t="shared" si="30"/>
        <v>8761.0911831281373</v>
      </c>
      <c r="BE34" s="271">
        <f t="shared" si="30"/>
        <v>1042.3039865279713</v>
      </c>
      <c r="BF34" s="271">
        <f t="shared" si="30"/>
        <v>4.9617080614342903</v>
      </c>
      <c r="BG34" s="271">
        <f t="shared" si="30"/>
        <v>2842.5581495938559</v>
      </c>
      <c r="BH34" s="271">
        <f t="shared" si="30"/>
        <v>0</v>
      </c>
      <c r="BI34" s="271">
        <f t="shared" si="30"/>
        <v>121.83280010471159</v>
      </c>
      <c r="BJ34" s="271">
        <f t="shared" si="30"/>
        <v>3034.966849775938</v>
      </c>
      <c r="BK34" s="271">
        <f t="shared" si="31"/>
        <v>0</v>
      </c>
      <c r="BL34" s="291">
        <f t="shared" si="31"/>
        <v>0</v>
      </c>
    </row>
    <row r="35" spans="1:64" x14ac:dyDescent="0.25">
      <c r="A35" s="1699"/>
      <c r="B35" s="126" t="s">
        <v>43</v>
      </c>
      <c r="C35" s="131" t="s">
        <v>914</v>
      </c>
      <c r="D35" s="274">
        <f t="shared" si="25"/>
        <v>11153.405367784595</v>
      </c>
      <c r="E35" s="253">
        <v>1472.1408481141543</v>
      </c>
      <c r="F35" s="253">
        <v>138.01369345084447</v>
      </c>
      <c r="G35" s="253">
        <v>2776.1515910392095</v>
      </c>
      <c r="H35" s="253">
        <v>155.99955992549721</v>
      </c>
      <c r="I35" s="253">
        <v>1.3272274980489169</v>
      </c>
      <c r="J35" s="253">
        <v>1806.0123651758697</v>
      </c>
      <c r="K35" s="253">
        <v>0</v>
      </c>
      <c r="L35" s="253">
        <v>12.640400116665193</v>
      </c>
      <c r="M35" s="253">
        <v>4791.1196824643075</v>
      </c>
      <c r="N35" s="253">
        <v>0</v>
      </c>
      <c r="O35" s="254">
        <v>0</v>
      </c>
      <c r="P35" s="274">
        <f t="shared" si="26"/>
        <v>9579.1306800922539</v>
      </c>
      <c r="Q35" s="253">
        <v>1264.3519264814793</v>
      </c>
      <c r="R35" s="253">
        <v>118.53341303512858</v>
      </c>
      <c r="S35" s="253">
        <v>2384.3048828048477</v>
      </c>
      <c r="T35" s="253">
        <v>133.98062038339071</v>
      </c>
      <c r="U35" s="253">
        <v>1.1398927257449609</v>
      </c>
      <c r="V35" s="253">
        <v>1551.098331443364</v>
      </c>
      <c r="W35" s="253">
        <v>0</v>
      </c>
      <c r="X35" s="253">
        <v>10.856239917176094</v>
      </c>
      <c r="Y35" s="253">
        <v>4114.8653733011224</v>
      </c>
      <c r="Z35" s="253">
        <v>0</v>
      </c>
      <c r="AA35" s="254">
        <v>0</v>
      </c>
      <c r="AB35" s="274">
        <f t="shared" si="27"/>
        <v>10083.291871975682</v>
      </c>
      <c r="AC35" s="253">
        <v>1330.8962920928352</v>
      </c>
      <c r="AD35" s="253">
        <v>124.771969412483</v>
      </c>
      <c r="AE35" s="253">
        <v>2509.7937222072132</v>
      </c>
      <c r="AF35" s="253">
        <v>141.03218189952622</v>
      </c>
      <c r="AG35" s="253">
        <v>1.1998866536308364</v>
      </c>
      <c r="AH35" s="253">
        <v>1632.7345059173254</v>
      </c>
      <c r="AI35" s="253">
        <v>0</v>
      </c>
      <c r="AJ35" s="253">
        <v>11.427616907302227</v>
      </c>
      <c r="AK35" s="253">
        <v>4331.4356968853663</v>
      </c>
      <c r="AL35" s="253">
        <v>0</v>
      </c>
      <c r="AM35" s="254">
        <v>0</v>
      </c>
      <c r="AN35" s="289">
        <f t="shared" si="28"/>
        <v>10339.42162740067</v>
      </c>
      <c r="AO35" s="253">
        <v>1364.702924501956</v>
      </c>
      <c r="AP35" s="253">
        <v>127.94135242898908</v>
      </c>
      <c r="AQ35" s="253">
        <v>2573.5460027518952</v>
      </c>
      <c r="AR35" s="253">
        <v>144.61459711824787</v>
      </c>
      <c r="AS35" s="253">
        <v>1.2303654574812255</v>
      </c>
      <c r="AT35" s="253">
        <v>1674.2082522874778</v>
      </c>
      <c r="AU35" s="253">
        <v>0</v>
      </c>
      <c r="AV35" s="253">
        <v>11.717894404048359</v>
      </c>
      <c r="AW35" s="253">
        <v>4441.4602384505743</v>
      </c>
      <c r="AX35" s="253">
        <v>0</v>
      </c>
      <c r="AY35" s="254">
        <v>0</v>
      </c>
      <c r="AZ35" s="525">
        <v>-130.42181642106993</v>
      </c>
      <c r="BA35" s="296">
        <f t="shared" si="29"/>
        <v>41024.827730832134</v>
      </c>
      <c r="BB35" s="271">
        <f t="shared" si="30"/>
        <v>5432.0919911904248</v>
      </c>
      <c r="BC35" s="271">
        <f t="shared" si="30"/>
        <v>509.26042832744514</v>
      </c>
      <c r="BD35" s="271">
        <f t="shared" si="30"/>
        <v>10243.796198803166</v>
      </c>
      <c r="BE35" s="271">
        <f t="shared" si="30"/>
        <v>575.62695932666202</v>
      </c>
      <c r="BF35" s="271">
        <f t="shared" si="30"/>
        <v>4.8973723349059401</v>
      </c>
      <c r="BG35" s="271">
        <f t="shared" si="30"/>
        <v>6664.0534548240366</v>
      </c>
      <c r="BH35" s="271">
        <f t="shared" si="30"/>
        <v>0</v>
      </c>
      <c r="BI35" s="271">
        <f t="shared" si="30"/>
        <v>46.64215134519187</v>
      </c>
      <c r="BJ35" s="271">
        <f t="shared" si="30"/>
        <v>17678.88099110137</v>
      </c>
      <c r="BK35" s="271">
        <f t="shared" si="31"/>
        <v>0</v>
      </c>
      <c r="BL35" s="291">
        <f t="shared" si="31"/>
        <v>0</v>
      </c>
    </row>
    <row r="36" spans="1:64" s="209" customFormat="1" x14ac:dyDescent="0.25">
      <c r="A36" s="1699"/>
      <c r="B36" s="128" t="s">
        <v>453</v>
      </c>
      <c r="C36" s="310" t="s">
        <v>2</v>
      </c>
      <c r="D36" s="275">
        <f t="shared" ref="D36:BL36" si="32">SUM(D29:D35)</f>
        <v>578139.07059332088</v>
      </c>
      <c r="E36" s="280">
        <f t="shared" si="32"/>
        <v>228087.32064239157</v>
      </c>
      <c r="F36" s="280">
        <f t="shared" si="32"/>
        <v>30028.723278697744</v>
      </c>
      <c r="G36" s="280">
        <f t="shared" si="32"/>
        <v>196872.76358099887</v>
      </c>
      <c r="H36" s="280">
        <f t="shared" si="32"/>
        <v>23400.533038551603</v>
      </c>
      <c r="I36" s="280">
        <f t="shared" si="32"/>
        <v>1036.8788087749272</v>
      </c>
      <c r="J36" s="280">
        <f t="shared" si="32"/>
        <v>61654.523087454952</v>
      </c>
      <c r="K36" s="280">
        <f t="shared" si="32"/>
        <v>0</v>
      </c>
      <c r="L36" s="280">
        <f t="shared" si="32"/>
        <v>2687.9310319570491</v>
      </c>
      <c r="M36" s="280">
        <f>SUM(M29:M35)</f>
        <v>34370.397124494157</v>
      </c>
      <c r="N36" s="280">
        <f t="shared" si="32"/>
        <v>0</v>
      </c>
      <c r="O36" s="281">
        <f t="shared" si="32"/>
        <v>0</v>
      </c>
      <c r="P36" s="275">
        <f t="shared" si="32"/>
        <v>600343.55719264597</v>
      </c>
      <c r="Q36" s="280">
        <f t="shared" si="32"/>
        <v>232968.30696414411</v>
      </c>
      <c r="R36" s="280">
        <f t="shared" si="32"/>
        <v>30122.419177611013</v>
      </c>
      <c r="S36" s="280">
        <f t="shared" si="32"/>
        <v>195760.81852900953</v>
      </c>
      <c r="T36" s="280">
        <f t="shared" si="32"/>
        <v>37898.303413156224</v>
      </c>
      <c r="U36" s="280">
        <f t="shared" si="32"/>
        <v>183.80226083544028</v>
      </c>
      <c r="V36" s="280">
        <f t="shared" si="32"/>
        <v>69106.205765112711</v>
      </c>
      <c r="W36" s="280">
        <f t="shared" si="32"/>
        <v>0</v>
      </c>
      <c r="X36" s="280">
        <f t="shared" si="32"/>
        <v>2572.5129612218834</v>
      </c>
      <c r="Y36" s="280">
        <f>SUM(Y29:Y35)</f>
        <v>31731.188121555035</v>
      </c>
      <c r="Z36" s="280">
        <f t="shared" si="32"/>
        <v>0</v>
      </c>
      <c r="AA36" s="281">
        <f t="shared" si="32"/>
        <v>0</v>
      </c>
      <c r="AB36" s="275">
        <f t="shared" si="32"/>
        <v>673156.83076241403</v>
      </c>
      <c r="AC36" s="280">
        <f t="shared" si="32"/>
        <v>229488.99240134333</v>
      </c>
      <c r="AD36" s="280">
        <f t="shared" si="32"/>
        <v>28129.365063826921</v>
      </c>
      <c r="AE36" s="280">
        <f t="shared" si="32"/>
        <v>227073.97950082194</v>
      </c>
      <c r="AF36" s="280">
        <f t="shared" si="32"/>
        <v>27064.231931097369</v>
      </c>
      <c r="AG36" s="280">
        <f t="shared" si="32"/>
        <v>140.622667501649</v>
      </c>
      <c r="AH36" s="280">
        <f t="shared" si="32"/>
        <v>72255.282142877491</v>
      </c>
      <c r="AI36" s="280">
        <f t="shared" si="32"/>
        <v>0</v>
      </c>
      <c r="AJ36" s="280">
        <f t="shared" si="32"/>
        <v>3157.0861887051415</v>
      </c>
      <c r="AK36" s="280">
        <f>SUM(AK29:AK35)</f>
        <v>85847.270866240317</v>
      </c>
      <c r="AL36" s="280">
        <f t="shared" si="32"/>
        <v>0</v>
      </c>
      <c r="AM36" s="281">
        <f t="shared" si="32"/>
        <v>0</v>
      </c>
      <c r="AN36" s="277">
        <f t="shared" si="32"/>
        <v>537781.98999906401</v>
      </c>
      <c r="AO36" s="280">
        <f t="shared" si="32"/>
        <v>197114.55376662294</v>
      </c>
      <c r="AP36" s="280">
        <f t="shared" si="32"/>
        <v>26206.574856262025</v>
      </c>
      <c r="AQ36" s="280">
        <f t="shared" si="32"/>
        <v>183346.64614089334</v>
      </c>
      <c r="AR36" s="280">
        <f t="shared" si="32"/>
        <v>21722.143043931021</v>
      </c>
      <c r="AS36" s="280">
        <f t="shared" si="32"/>
        <v>31.405094763683362</v>
      </c>
      <c r="AT36" s="280">
        <f t="shared" si="32"/>
        <v>51414.359230387112</v>
      </c>
      <c r="AU36" s="280">
        <f t="shared" si="32"/>
        <v>0</v>
      </c>
      <c r="AV36" s="280">
        <f t="shared" si="32"/>
        <v>2970.5847215458325</v>
      </c>
      <c r="AW36" s="280">
        <f>SUM(AW29:AW35)</f>
        <v>54975.72314465807</v>
      </c>
      <c r="AX36" s="280">
        <f t="shared" si="32"/>
        <v>0</v>
      </c>
      <c r="AY36" s="281">
        <f t="shared" si="32"/>
        <v>0</v>
      </c>
      <c r="AZ36" s="293">
        <f t="shared" si="32"/>
        <v>-179430.369195359</v>
      </c>
      <c r="BA36" s="297">
        <f t="shared" si="32"/>
        <v>2209991.0793520859</v>
      </c>
      <c r="BB36" s="280">
        <f t="shared" si="32"/>
        <v>887659.17377450212</v>
      </c>
      <c r="BC36" s="280">
        <f t="shared" si="32"/>
        <v>114487.08237639771</v>
      </c>
      <c r="BD36" s="280">
        <f t="shared" si="32"/>
        <v>803054.20775172359</v>
      </c>
      <c r="BE36" s="280">
        <f t="shared" si="32"/>
        <v>110085.2114267362</v>
      </c>
      <c r="BF36" s="280">
        <f t="shared" si="32"/>
        <v>1392.7088318756998</v>
      </c>
      <c r="BG36" s="280">
        <f t="shared" si="32"/>
        <v>254430.37022583224</v>
      </c>
      <c r="BH36" s="280">
        <f t="shared" si="32"/>
        <v>0</v>
      </c>
      <c r="BI36" s="280">
        <f t="shared" si="32"/>
        <v>11388.114903429907</v>
      </c>
      <c r="BJ36" s="280">
        <f>SUM(BJ29:BJ35)</f>
        <v>206924.57925694756</v>
      </c>
      <c r="BK36" s="280">
        <f t="shared" si="32"/>
        <v>0</v>
      </c>
      <c r="BL36" s="293">
        <f t="shared" si="32"/>
        <v>0</v>
      </c>
    </row>
    <row r="37" spans="1:64" ht="16.5" customHeight="1" x14ac:dyDescent="0.25">
      <c r="A37" s="1707" t="s">
        <v>915</v>
      </c>
      <c r="B37" s="124" t="s">
        <v>916</v>
      </c>
      <c r="C37" s="311" t="s">
        <v>915</v>
      </c>
      <c r="D37" s="276">
        <f>SUM(E37:O37)</f>
        <v>0</v>
      </c>
      <c r="E37" s="251">
        <v>0</v>
      </c>
      <c r="F37" s="251">
        <v>0</v>
      </c>
      <c r="G37" s="251">
        <v>0</v>
      </c>
      <c r="H37" s="251">
        <v>0</v>
      </c>
      <c r="I37" s="251">
        <v>0</v>
      </c>
      <c r="J37" s="251">
        <v>0</v>
      </c>
      <c r="K37" s="251">
        <v>0</v>
      </c>
      <c r="L37" s="251">
        <v>0</v>
      </c>
      <c r="M37" s="251">
        <v>0</v>
      </c>
      <c r="N37" s="251">
        <v>0</v>
      </c>
      <c r="O37" s="252">
        <v>0</v>
      </c>
      <c r="P37" s="273">
        <f>SUM(Q37:AA37)</f>
        <v>3409.3900000000003</v>
      </c>
      <c r="Q37" s="251">
        <v>3409.3900000000003</v>
      </c>
      <c r="R37" s="251">
        <v>0</v>
      </c>
      <c r="S37" s="251">
        <v>0</v>
      </c>
      <c r="T37" s="251">
        <v>0</v>
      </c>
      <c r="U37" s="251">
        <v>0</v>
      </c>
      <c r="V37" s="251">
        <v>0</v>
      </c>
      <c r="W37" s="251">
        <v>0</v>
      </c>
      <c r="X37" s="251">
        <v>0</v>
      </c>
      <c r="Y37" s="251">
        <v>0</v>
      </c>
      <c r="Z37" s="251">
        <v>0</v>
      </c>
      <c r="AA37" s="252">
        <v>0</v>
      </c>
      <c r="AB37" s="276">
        <f>SUM(AC37:AM37)</f>
        <v>12158.009999999998</v>
      </c>
      <c r="AC37" s="251">
        <v>12158.009999999998</v>
      </c>
      <c r="AD37" s="251">
        <v>0</v>
      </c>
      <c r="AE37" s="251">
        <v>0</v>
      </c>
      <c r="AF37" s="251">
        <v>0</v>
      </c>
      <c r="AG37" s="251">
        <v>0</v>
      </c>
      <c r="AH37" s="251">
        <v>0</v>
      </c>
      <c r="AI37" s="251">
        <v>0</v>
      </c>
      <c r="AJ37" s="251">
        <v>0</v>
      </c>
      <c r="AK37" s="251">
        <v>0</v>
      </c>
      <c r="AL37" s="251">
        <v>0</v>
      </c>
      <c r="AM37" s="252">
        <v>0</v>
      </c>
      <c r="AN37" s="276">
        <f>SUM(AO37:AY37)</f>
        <v>6581.51</v>
      </c>
      <c r="AO37" s="251">
        <v>6581.51</v>
      </c>
      <c r="AP37" s="251">
        <v>0</v>
      </c>
      <c r="AQ37" s="251">
        <v>0</v>
      </c>
      <c r="AR37" s="251">
        <v>0</v>
      </c>
      <c r="AS37" s="251">
        <v>0</v>
      </c>
      <c r="AT37" s="251">
        <v>0</v>
      </c>
      <c r="AU37" s="251">
        <v>0</v>
      </c>
      <c r="AV37" s="251">
        <v>0</v>
      </c>
      <c r="AW37" s="249">
        <v>0</v>
      </c>
      <c r="AX37" s="251">
        <v>0</v>
      </c>
      <c r="AY37" s="252">
        <v>0</v>
      </c>
      <c r="AZ37" s="854">
        <v>-82.35357230384524</v>
      </c>
      <c r="BA37" s="294">
        <f>SUM(BB37:BL37)+AZ37</f>
        <v>22066.556427696152</v>
      </c>
      <c r="BB37" s="273">
        <f t="shared" ref="BB37:BJ39" si="33">E37+Q37+AC37+AO37</f>
        <v>22148.909999999996</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708"/>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8.0141919701862161</v>
      </c>
      <c r="Q38" s="253">
        <v>8.0141919701862161</v>
      </c>
      <c r="R38" s="253">
        <v>0</v>
      </c>
      <c r="S38" s="253">
        <v>0</v>
      </c>
      <c r="T38" s="253">
        <v>0</v>
      </c>
      <c r="U38" s="253">
        <v>0</v>
      </c>
      <c r="V38" s="253">
        <v>0</v>
      </c>
      <c r="W38" s="253">
        <v>0</v>
      </c>
      <c r="X38" s="253">
        <v>0</v>
      </c>
      <c r="Y38" s="253">
        <v>0</v>
      </c>
      <c r="Z38" s="253">
        <v>0</v>
      </c>
      <c r="AA38" s="254">
        <v>0</v>
      </c>
      <c r="AB38" s="289">
        <f>SUM(AC38:AM38)</f>
        <v>116.19508927335133</v>
      </c>
      <c r="AC38" s="253">
        <v>116.19508927335133</v>
      </c>
      <c r="AD38" s="253">
        <v>0</v>
      </c>
      <c r="AE38" s="253">
        <v>0</v>
      </c>
      <c r="AF38" s="253">
        <v>0</v>
      </c>
      <c r="AG38" s="253">
        <v>0</v>
      </c>
      <c r="AH38" s="253">
        <v>0</v>
      </c>
      <c r="AI38" s="253">
        <v>0</v>
      </c>
      <c r="AJ38" s="253">
        <v>0</v>
      </c>
      <c r="AK38" s="253">
        <v>0</v>
      </c>
      <c r="AL38" s="253">
        <v>0</v>
      </c>
      <c r="AM38" s="254">
        <v>0</v>
      </c>
      <c r="AN38" s="289">
        <f>SUM(AO38:AY38)</f>
        <v>214.94881868324848</v>
      </c>
      <c r="AO38" s="253">
        <v>214.94881868324848</v>
      </c>
      <c r="AP38" s="253">
        <v>0</v>
      </c>
      <c r="AQ38" s="253">
        <v>0</v>
      </c>
      <c r="AR38" s="253">
        <v>0</v>
      </c>
      <c r="AS38" s="253">
        <v>0</v>
      </c>
      <c r="AT38" s="253">
        <v>0</v>
      </c>
      <c r="AU38" s="253">
        <v>0</v>
      </c>
      <c r="AV38" s="253">
        <v>0</v>
      </c>
      <c r="AW38" s="253">
        <v>0</v>
      </c>
      <c r="AX38" s="253">
        <v>0</v>
      </c>
      <c r="AY38" s="254">
        <v>0</v>
      </c>
      <c r="AZ38" s="525">
        <v>-9236.2509684702345</v>
      </c>
      <c r="BA38" s="296">
        <f>SUM(BB38:BL38)+AZ38</f>
        <v>-8897.0928685434483</v>
      </c>
      <c r="BB38" s="274">
        <f t="shared" si="33"/>
        <v>339.15809992678601</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708"/>
      <c r="B39" s="126" t="s">
        <v>918</v>
      </c>
      <c r="C39" s="312" t="s">
        <v>921</v>
      </c>
      <c r="D39" s="274">
        <f>SUM(E39:O39)</f>
        <v>-2.9132976715022858</v>
      </c>
      <c r="E39" s="253">
        <v>-0.38452691025846286</v>
      </c>
      <c r="F39" s="253">
        <v>-3.6049525549131878E-2</v>
      </c>
      <c r="G39" s="253">
        <v>-0.72513781210467809</v>
      </c>
      <c r="H39" s="253">
        <v>-4.0747479330306494E-2</v>
      </c>
      <c r="I39" s="253">
        <v>-3.4667517696326138E-4</v>
      </c>
      <c r="J39" s="253">
        <v>-0.47173499435144084</v>
      </c>
      <c r="K39" s="253">
        <v>0</v>
      </c>
      <c r="L39" s="253">
        <v>-3.3017044581831185E-3</v>
      </c>
      <c r="M39" s="253">
        <v>-1.2514525702731192</v>
      </c>
      <c r="N39" s="253">
        <v>0</v>
      </c>
      <c r="O39" s="254">
        <v>0</v>
      </c>
      <c r="P39" s="274">
        <f>SUM(Q39:AA39)</f>
        <v>-4.2407220554563168</v>
      </c>
      <c r="Q39" s="253">
        <v>-0.55973399670094648</v>
      </c>
      <c r="R39" s="253">
        <v>-5.2475248094406617E-2</v>
      </c>
      <c r="S39" s="253">
        <v>-1.0555419527218861</v>
      </c>
      <c r="T39" s="253">
        <v>-5.9313792747850196E-2</v>
      </c>
      <c r="U39" s="253">
        <v>-5.0463537708771709E-4</v>
      </c>
      <c r="V39" s="253">
        <v>-0.68667785459943409</v>
      </c>
      <c r="W39" s="253">
        <v>0</v>
      </c>
      <c r="X39" s="253">
        <v>-4.8061037680352994E-3</v>
      </c>
      <c r="Y39" s="253">
        <v>-1.8216684714466702</v>
      </c>
      <c r="Z39" s="253">
        <v>0</v>
      </c>
      <c r="AA39" s="254">
        <v>0</v>
      </c>
      <c r="AB39" s="274">
        <f>SUM(AC39:AM39)</f>
        <v>0.96144926750280568</v>
      </c>
      <c r="AC39" s="253">
        <v>0.12690193653039006</v>
      </c>
      <c r="AD39" s="253">
        <v>1.1897098697492071E-2</v>
      </c>
      <c r="AE39" s="253">
        <v>0.23931067020937713</v>
      </c>
      <c r="AF39" s="253">
        <v>1.344752187115396E-2</v>
      </c>
      <c r="AG39" s="253">
        <v>1.1441007151900704E-4</v>
      </c>
      <c r="AH39" s="253">
        <v>0.1556824313599075</v>
      </c>
      <c r="AI39" s="253">
        <v>0</v>
      </c>
      <c r="AJ39" s="253">
        <v>1.0896316445390799E-3</v>
      </c>
      <c r="AK39" s="253">
        <v>0.41300556711842684</v>
      </c>
      <c r="AL39" s="253">
        <v>0</v>
      </c>
      <c r="AM39" s="254">
        <v>0</v>
      </c>
      <c r="AN39" s="289">
        <f>SUM(AO39:AY39)</f>
        <v>-1.695414838295302</v>
      </c>
      <c r="AO39" s="253">
        <v>-0.22377824132192614</v>
      </c>
      <c r="AP39" s="253">
        <v>-2.0979284447094248E-2</v>
      </c>
      <c r="AQ39" s="253">
        <v>-0.42199924109275744</v>
      </c>
      <c r="AR39" s="253">
        <v>-2.3713292931068251E-2</v>
      </c>
      <c r="AS39" s="253">
        <v>-2.0175014892627731E-4</v>
      </c>
      <c r="AT39" s="253">
        <v>-0.2745296222181654</v>
      </c>
      <c r="AU39" s="253">
        <v>0</v>
      </c>
      <c r="AV39" s="253">
        <v>-1.9214510020127268E-3</v>
      </c>
      <c r="AW39" s="253">
        <v>-0.72829195513335165</v>
      </c>
      <c r="AX39" s="253">
        <v>0</v>
      </c>
      <c r="AY39" s="254">
        <v>0</v>
      </c>
      <c r="AZ39" s="525">
        <v>0</v>
      </c>
      <c r="BA39" s="296">
        <f>SUM(BB39:BL39)+AZ39</f>
        <v>-7.8879852977510989</v>
      </c>
      <c r="BB39" s="274">
        <f t="shared" si="33"/>
        <v>-1.0411372117509454</v>
      </c>
      <c r="BC39" s="274">
        <f t="shared" si="33"/>
        <v>-9.760695939314068E-2</v>
      </c>
      <c r="BD39" s="274">
        <f t="shared" si="33"/>
        <v>-1.9633683357099443</v>
      </c>
      <c r="BE39" s="274">
        <f t="shared" si="33"/>
        <v>-0.11032704313807097</v>
      </c>
      <c r="BF39" s="274">
        <f t="shared" si="33"/>
        <v>-9.3865063145824872E-4</v>
      </c>
      <c r="BG39" s="274">
        <f t="shared" si="33"/>
        <v>-1.2772600398091329</v>
      </c>
      <c r="BH39" s="274">
        <f t="shared" si="33"/>
        <v>0</v>
      </c>
      <c r="BI39" s="274">
        <f t="shared" si="33"/>
        <v>-8.9396275836920655E-3</v>
      </c>
      <c r="BJ39" s="274">
        <f t="shared" si="33"/>
        <v>-3.388407429734714</v>
      </c>
      <c r="BK39" s="274">
        <f t="shared" si="34"/>
        <v>0</v>
      </c>
      <c r="BL39" s="300">
        <f t="shared" si="34"/>
        <v>0</v>
      </c>
    </row>
    <row r="40" spans="1:64" s="209" customFormat="1" ht="16.5" customHeight="1" x14ac:dyDescent="0.25">
      <c r="A40" s="1709"/>
      <c r="B40" s="129" t="s">
        <v>919</v>
      </c>
      <c r="C40" s="313" t="s">
        <v>922</v>
      </c>
      <c r="D40" s="277">
        <f t="shared" ref="D40:O40" si="35">SUM(D37:D39)</f>
        <v>-2.9132976715022858</v>
      </c>
      <c r="E40" s="275">
        <f t="shared" si="35"/>
        <v>-0.38452691025846286</v>
      </c>
      <c r="F40" s="275">
        <f t="shared" si="35"/>
        <v>-3.6049525549131878E-2</v>
      </c>
      <c r="G40" s="275">
        <f t="shared" si="35"/>
        <v>-0.72513781210467809</v>
      </c>
      <c r="H40" s="275">
        <f t="shared" si="35"/>
        <v>-4.0747479330306494E-2</v>
      </c>
      <c r="I40" s="275">
        <f t="shared" si="35"/>
        <v>-3.4667517696326138E-4</v>
      </c>
      <c r="J40" s="275">
        <f t="shared" si="35"/>
        <v>-0.47173499435144084</v>
      </c>
      <c r="K40" s="275">
        <f t="shared" si="35"/>
        <v>0</v>
      </c>
      <c r="L40" s="275">
        <f t="shared" si="35"/>
        <v>-3.3017044581831185E-3</v>
      </c>
      <c r="M40" s="275">
        <f>SUM(M37:M39)</f>
        <v>-1.2514525702731192</v>
      </c>
      <c r="N40" s="275">
        <f t="shared" si="35"/>
        <v>0</v>
      </c>
      <c r="O40" s="283">
        <f t="shared" si="35"/>
        <v>0</v>
      </c>
      <c r="P40" s="275">
        <f t="shared" ref="P40:BL40" si="36">SUM(P37:P39)</f>
        <v>3413.1634699147303</v>
      </c>
      <c r="Q40" s="275">
        <f t="shared" si="36"/>
        <v>3416.844457973486</v>
      </c>
      <c r="R40" s="275">
        <f t="shared" si="36"/>
        <v>-5.2475248094406617E-2</v>
      </c>
      <c r="S40" s="275">
        <f t="shared" si="36"/>
        <v>-1.0555419527218861</v>
      </c>
      <c r="T40" s="275">
        <f t="shared" si="36"/>
        <v>-5.9313792747850196E-2</v>
      </c>
      <c r="U40" s="275">
        <f t="shared" si="36"/>
        <v>-5.0463537708771709E-4</v>
      </c>
      <c r="V40" s="275">
        <f>SUM(V37:V39)</f>
        <v>-0.68667785459943409</v>
      </c>
      <c r="W40" s="275">
        <f t="shared" si="36"/>
        <v>0</v>
      </c>
      <c r="X40" s="275">
        <f t="shared" si="36"/>
        <v>-4.8061037680352994E-3</v>
      </c>
      <c r="Y40" s="275">
        <f>SUM(Y37:Y39)</f>
        <v>-1.8216684714466702</v>
      </c>
      <c r="Z40" s="275">
        <f t="shared" si="36"/>
        <v>0</v>
      </c>
      <c r="AA40" s="283">
        <f t="shared" si="36"/>
        <v>0</v>
      </c>
      <c r="AB40" s="277">
        <f t="shared" si="36"/>
        <v>12275.166538540852</v>
      </c>
      <c r="AC40" s="275">
        <f t="shared" si="36"/>
        <v>12274.33199120988</v>
      </c>
      <c r="AD40" s="275">
        <f t="shared" si="36"/>
        <v>1.1897098697492071E-2</v>
      </c>
      <c r="AE40" s="275">
        <f t="shared" si="36"/>
        <v>0.23931067020937713</v>
      </c>
      <c r="AF40" s="275">
        <f t="shared" si="36"/>
        <v>1.344752187115396E-2</v>
      </c>
      <c r="AG40" s="275">
        <f t="shared" si="36"/>
        <v>1.1441007151900704E-4</v>
      </c>
      <c r="AH40" s="275">
        <f t="shared" si="36"/>
        <v>0.1556824313599075</v>
      </c>
      <c r="AI40" s="275">
        <f t="shared" si="36"/>
        <v>0</v>
      </c>
      <c r="AJ40" s="275">
        <f>SUM(AJ37:AJ39)</f>
        <v>1.0896316445390799E-3</v>
      </c>
      <c r="AK40" s="275">
        <f>SUM(AK37:AK39)</f>
        <v>0.41300556711842684</v>
      </c>
      <c r="AL40" s="275">
        <f t="shared" si="36"/>
        <v>0</v>
      </c>
      <c r="AM40" s="283">
        <f t="shared" si="36"/>
        <v>0</v>
      </c>
      <c r="AN40" s="277">
        <f t="shared" si="36"/>
        <v>6794.7634038449532</v>
      </c>
      <c r="AO40" s="275">
        <f t="shared" si="36"/>
        <v>6796.2350404419267</v>
      </c>
      <c r="AP40" s="275">
        <f t="shared" si="36"/>
        <v>-2.0979284447094248E-2</v>
      </c>
      <c r="AQ40" s="275">
        <f t="shared" si="36"/>
        <v>-0.42199924109275744</v>
      </c>
      <c r="AR40" s="275">
        <f t="shared" si="36"/>
        <v>-2.3713292931068251E-2</v>
      </c>
      <c r="AS40" s="275">
        <f t="shared" si="36"/>
        <v>-2.0175014892627731E-4</v>
      </c>
      <c r="AT40" s="275">
        <f t="shared" si="36"/>
        <v>-0.2745296222181654</v>
      </c>
      <c r="AU40" s="275">
        <f t="shared" si="36"/>
        <v>0</v>
      </c>
      <c r="AV40" s="275">
        <f t="shared" si="36"/>
        <v>-1.9214510020127268E-3</v>
      </c>
      <c r="AW40" s="275">
        <f>SUM(AW37:AW39)</f>
        <v>-0.72829195513335165</v>
      </c>
      <c r="AX40" s="275">
        <f t="shared" si="36"/>
        <v>0</v>
      </c>
      <c r="AY40" s="283">
        <f t="shared" si="36"/>
        <v>0</v>
      </c>
      <c r="AZ40" s="299">
        <f t="shared" si="36"/>
        <v>-9318.6045407740803</v>
      </c>
      <c r="BA40" s="297">
        <f t="shared" si="36"/>
        <v>13161.575573854952</v>
      </c>
      <c r="BB40" s="275">
        <f>SUM(BB37:BB39)</f>
        <v>22487.02696271503</v>
      </c>
      <c r="BC40" s="275">
        <f>SUM(BC37:BC39)</f>
        <v>-9.760695939314068E-2</v>
      </c>
      <c r="BD40" s="275">
        <f>SUM(BD37:BD39)</f>
        <v>-1.9633683357099443</v>
      </c>
      <c r="BE40" s="275">
        <f>SUM(BE37:BE39)</f>
        <v>-0.11032704313807097</v>
      </c>
      <c r="BF40" s="275">
        <f t="shared" si="36"/>
        <v>-9.3865063145824872E-4</v>
      </c>
      <c r="BG40" s="275">
        <f t="shared" si="36"/>
        <v>-1.2772600398091329</v>
      </c>
      <c r="BH40" s="275">
        <f t="shared" si="36"/>
        <v>0</v>
      </c>
      <c r="BI40" s="275">
        <f t="shared" si="36"/>
        <v>-8.9396275836920655E-3</v>
      </c>
      <c r="BJ40" s="275">
        <f>SUM(BJ37:BJ39)</f>
        <v>-3.388407429734714</v>
      </c>
      <c r="BK40" s="275">
        <f t="shared" si="36"/>
        <v>0</v>
      </c>
      <c r="BL40" s="299">
        <f t="shared" si="36"/>
        <v>0</v>
      </c>
    </row>
    <row r="41" spans="1:64" ht="14.85" customHeight="1" x14ac:dyDescent="0.25">
      <c r="A41" s="1707" t="s">
        <v>303</v>
      </c>
      <c r="B41" s="124">
        <v>5.0999999999999996</v>
      </c>
      <c r="C41" s="311" t="s">
        <v>37</v>
      </c>
      <c r="D41" s="273">
        <f>SUM(E41:O41)</f>
        <v>39353.200000000004</v>
      </c>
      <c r="E41" s="251">
        <v>14609.350000000002</v>
      </c>
      <c r="F41" s="251">
        <v>6998.06</v>
      </c>
      <c r="G41" s="251">
        <v>7577.3900000000012</v>
      </c>
      <c r="H41" s="251">
        <v>5082.7700000000004</v>
      </c>
      <c r="I41" s="251">
        <v>621.27999999999986</v>
      </c>
      <c r="J41" s="251">
        <v>4464.3500000000004</v>
      </c>
      <c r="K41" s="251">
        <v>0</v>
      </c>
      <c r="L41" s="251">
        <v>0</v>
      </c>
      <c r="M41" s="251">
        <v>0</v>
      </c>
      <c r="N41" s="251">
        <v>0</v>
      </c>
      <c r="O41" s="252">
        <v>0</v>
      </c>
      <c r="P41" s="273">
        <f>SUM(Q41:AA41)</f>
        <v>30917.030000000006</v>
      </c>
      <c r="Q41" s="251">
        <v>13615.690000000004</v>
      </c>
      <c r="R41" s="251">
        <v>3067.23</v>
      </c>
      <c r="S41" s="251">
        <v>7845.41</v>
      </c>
      <c r="T41" s="251">
        <v>532.35</v>
      </c>
      <c r="U41" s="251">
        <v>206.7</v>
      </c>
      <c r="V41" s="251">
        <v>5649.6500000000005</v>
      </c>
      <c r="W41" s="251">
        <v>0</v>
      </c>
      <c r="X41" s="251">
        <v>0</v>
      </c>
      <c r="Y41" s="251">
        <v>0</v>
      </c>
      <c r="Z41" s="251">
        <v>0</v>
      </c>
      <c r="AA41" s="252">
        <v>0</v>
      </c>
      <c r="AB41" s="273">
        <f>SUM(AC41:AM41)</f>
        <v>37594.590000000004</v>
      </c>
      <c r="AC41" s="251">
        <v>10437.429999999998</v>
      </c>
      <c r="AD41" s="251">
        <v>7982.07</v>
      </c>
      <c r="AE41" s="251">
        <v>7373.02</v>
      </c>
      <c r="AF41" s="251">
        <v>4257.95</v>
      </c>
      <c r="AG41" s="251">
        <v>0</v>
      </c>
      <c r="AH41" s="251">
        <v>7175.52</v>
      </c>
      <c r="AI41" s="251">
        <v>0</v>
      </c>
      <c r="AJ41" s="251">
        <v>0</v>
      </c>
      <c r="AK41" s="251">
        <v>368.6</v>
      </c>
      <c r="AL41" s="251">
        <v>0</v>
      </c>
      <c r="AM41" s="252">
        <v>0</v>
      </c>
      <c r="AN41" s="276">
        <f>SUM(AO41:AY41)</f>
        <v>37397.360000000008</v>
      </c>
      <c r="AO41" s="251">
        <v>19498.2</v>
      </c>
      <c r="AP41" s="251">
        <v>4999.97</v>
      </c>
      <c r="AQ41" s="251">
        <v>5389.98</v>
      </c>
      <c r="AR41" s="251">
        <v>1168.9699999999998</v>
      </c>
      <c r="AS41" s="251">
        <v>0</v>
      </c>
      <c r="AT41" s="251">
        <v>5491.44</v>
      </c>
      <c r="AU41" s="251">
        <v>0</v>
      </c>
      <c r="AV41" s="251">
        <v>0</v>
      </c>
      <c r="AW41" s="249">
        <v>848.8</v>
      </c>
      <c r="AX41" s="251">
        <v>0</v>
      </c>
      <c r="AY41" s="252">
        <v>0</v>
      </c>
      <c r="AZ41" s="854">
        <v>11638.874538788144</v>
      </c>
      <c r="BA41" s="294">
        <f>SUM(BB41:BL41)+AZ41</f>
        <v>156901.05453878813</v>
      </c>
      <c r="BB41" s="274">
        <f t="shared" ref="BB41:BJ44" si="37">E41+Q41+AC41+AO41</f>
        <v>58160.670000000013</v>
      </c>
      <c r="BC41" s="274">
        <f t="shared" si="37"/>
        <v>23047.33</v>
      </c>
      <c r="BD41" s="274">
        <f t="shared" si="37"/>
        <v>28185.8</v>
      </c>
      <c r="BE41" s="274">
        <f t="shared" si="37"/>
        <v>11042.039999999999</v>
      </c>
      <c r="BF41" s="274">
        <f t="shared" si="37"/>
        <v>827.97999999999979</v>
      </c>
      <c r="BG41" s="274">
        <f t="shared" si="37"/>
        <v>22780.959999999999</v>
      </c>
      <c r="BH41" s="274">
        <f t="shared" si="37"/>
        <v>0</v>
      </c>
      <c r="BI41" s="274">
        <f t="shared" si="37"/>
        <v>0</v>
      </c>
      <c r="BJ41" s="274">
        <f t="shared" si="37"/>
        <v>1217.4000000000001</v>
      </c>
      <c r="BK41" s="274">
        <f t="shared" ref="BK41:BL44" si="38">N41+Z41+AL41+AX41</f>
        <v>0</v>
      </c>
      <c r="BL41" s="298">
        <f t="shared" si="38"/>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708"/>
      <c r="B43" s="126">
        <v>5.3</v>
      </c>
      <c r="C43" s="131" t="s">
        <v>305</v>
      </c>
      <c r="D43" s="274">
        <f>SUM(E43:O43)</f>
        <v>-36.286109518191132</v>
      </c>
      <c r="E43" s="253">
        <v>-13.470733614790811</v>
      </c>
      <c r="F43" s="253">
        <v>-6.4526486175170659</v>
      </c>
      <c r="G43" s="253">
        <v>-6.9868270789172486</v>
      </c>
      <c r="H43" s="253">
        <v>-4.6866315541246033</v>
      </c>
      <c r="I43" s="253">
        <v>-0.57285898278823033</v>
      </c>
      <c r="J43" s="253">
        <v>-4.1164096700531747</v>
      </c>
      <c r="K43" s="253">
        <v>0</v>
      </c>
      <c r="L43" s="253">
        <v>0</v>
      </c>
      <c r="M43" s="253">
        <v>0</v>
      </c>
      <c r="N43" s="253">
        <v>0</v>
      </c>
      <c r="O43" s="254">
        <v>0</v>
      </c>
      <c r="P43" s="274">
        <f>SUM(Q43:AA43)</f>
        <v>51.817338935949607</v>
      </c>
      <c r="Q43" s="253">
        <v>22.820071125099002</v>
      </c>
      <c r="R43" s="253">
        <v>5.1407168316139265</v>
      </c>
      <c r="S43" s="253">
        <v>13.149007814188115</v>
      </c>
      <c r="T43" s="253">
        <v>0.89222542988614284</v>
      </c>
      <c r="U43" s="253">
        <v>0.34643185189718367</v>
      </c>
      <c r="V43" s="253">
        <v>9.4688858832652318</v>
      </c>
      <c r="W43" s="253">
        <v>0</v>
      </c>
      <c r="X43" s="253">
        <v>0</v>
      </c>
      <c r="Y43" s="253">
        <v>0</v>
      </c>
      <c r="Z43" s="253">
        <v>0</v>
      </c>
      <c r="AA43" s="254">
        <v>0</v>
      </c>
      <c r="AB43" s="274">
        <f>SUM(AC43:AM43)</f>
        <v>219.74890651633262</v>
      </c>
      <c r="AC43" s="253">
        <v>61.009145979268972</v>
      </c>
      <c r="AD43" s="253">
        <v>46.657009804783698</v>
      </c>
      <c r="AE43" s="253">
        <v>43.096974397727195</v>
      </c>
      <c r="AF43" s="253">
        <v>24.888683624458157</v>
      </c>
      <c r="AG43" s="253">
        <v>0</v>
      </c>
      <c r="AH43" s="253">
        <v>41.942542096777089</v>
      </c>
      <c r="AI43" s="253">
        <v>0</v>
      </c>
      <c r="AJ43" s="253">
        <v>0</v>
      </c>
      <c r="AK43" s="253">
        <v>2.1545506133175065</v>
      </c>
      <c r="AL43" s="253">
        <v>0</v>
      </c>
      <c r="AM43" s="254">
        <v>0</v>
      </c>
      <c r="AN43" s="289">
        <f>SUM(AO43:AY43)</f>
        <v>796.84933155757255</v>
      </c>
      <c r="AO43" s="253">
        <v>415.46054685613791</v>
      </c>
      <c r="AP43" s="253">
        <v>106.5375404121552</v>
      </c>
      <c r="AQ43" s="253">
        <v>114.84773150053064</v>
      </c>
      <c r="AR43" s="253">
        <v>24.907987171042439</v>
      </c>
      <c r="AS43" s="253">
        <v>0</v>
      </c>
      <c r="AT43" s="253">
        <v>117.00960424181055</v>
      </c>
      <c r="AU43" s="253">
        <v>0</v>
      </c>
      <c r="AV43" s="253">
        <v>0</v>
      </c>
      <c r="AW43" s="253">
        <v>18.085921375895722</v>
      </c>
      <c r="AX43" s="253">
        <v>0</v>
      </c>
      <c r="AY43" s="254">
        <v>0</v>
      </c>
      <c r="AZ43" s="525">
        <v>-3132.1008902476774</v>
      </c>
      <c r="BA43" s="296">
        <f>SUM(BB43:BL43)+AZ43</f>
        <v>-2099.9714227560139</v>
      </c>
      <c r="BB43" s="274">
        <f t="shared" si="37"/>
        <v>485.81903034571508</v>
      </c>
      <c r="BC43" s="274">
        <f t="shared" si="37"/>
        <v>151.88261843103575</v>
      </c>
      <c r="BD43" s="274">
        <f t="shared" si="37"/>
        <v>164.10688663352869</v>
      </c>
      <c r="BE43" s="274">
        <f t="shared" si="37"/>
        <v>46.002264671262139</v>
      </c>
      <c r="BF43" s="274">
        <f t="shared" si="37"/>
        <v>-0.22642713089104666</v>
      </c>
      <c r="BG43" s="274">
        <f t="shared" si="37"/>
        <v>164.3046225517997</v>
      </c>
      <c r="BH43" s="274">
        <f t="shared" si="37"/>
        <v>0</v>
      </c>
      <c r="BI43" s="274">
        <f t="shared" si="37"/>
        <v>0</v>
      </c>
      <c r="BJ43" s="274">
        <f t="shared" si="37"/>
        <v>20.24047198921323</v>
      </c>
      <c r="BK43" s="274">
        <f t="shared" si="38"/>
        <v>0</v>
      </c>
      <c r="BL43" s="300">
        <f t="shared" si="38"/>
        <v>0</v>
      </c>
    </row>
    <row r="44" spans="1:64" x14ac:dyDescent="0.25">
      <c r="A44" s="1708"/>
      <c r="B44" s="126" t="s">
        <v>82</v>
      </c>
      <c r="C44" s="131" t="s">
        <v>923</v>
      </c>
      <c r="D44" s="274">
        <f>SUM(E44:O44)</f>
        <v>-213.59047057919014</v>
      </c>
      <c r="E44" s="253">
        <v>-28.19186124228592</v>
      </c>
      <c r="F44" s="253">
        <v>-2.642996354788929</v>
      </c>
      <c r="G44" s="253">
        <v>-53.163989398424583</v>
      </c>
      <c r="H44" s="253">
        <v>-2.9874301449559781</v>
      </c>
      <c r="I44" s="253">
        <v>-2.5416734757325303E-2</v>
      </c>
      <c r="J44" s="253">
        <v>-34.585583346942514</v>
      </c>
      <c r="K44" s="253">
        <v>0</v>
      </c>
      <c r="L44" s="253">
        <v>-0.24206678769392243</v>
      </c>
      <c r="M44" s="253">
        <v>-91.751126569340968</v>
      </c>
      <c r="N44" s="253">
        <v>0</v>
      </c>
      <c r="O44" s="254">
        <v>0</v>
      </c>
      <c r="P44" s="274">
        <f>SUM(Q44:AA44)</f>
        <v>-310.91152417438593</v>
      </c>
      <c r="Q44" s="253">
        <v>-41.037292180608617</v>
      </c>
      <c r="R44" s="253">
        <v>-3.8472597715922308</v>
      </c>
      <c r="S44" s="253">
        <v>-77.387801666585744</v>
      </c>
      <c r="T44" s="253">
        <v>-4.3486324891465662</v>
      </c>
      <c r="U44" s="253">
        <v>-3.6997698078511651E-2</v>
      </c>
      <c r="V44" s="253">
        <v>-50.344270527141283</v>
      </c>
      <c r="W44" s="253">
        <v>0</v>
      </c>
      <c r="X44" s="253">
        <v>-0.35236288262219662</v>
      </c>
      <c r="Y44" s="253">
        <v>-133.55690695861082</v>
      </c>
      <c r="Z44" s="253">
        <v>0</v>
      </c>
      <c r="AA44" s="254">
        <v>0</v>
      </c>
      <c r="AB44" s="274">
        <f>SUM(AC44:AM44)</f>
        <v>70.489330181644917</v>
      </c>
      <c r="AC44" s="253">
        <v>9.3039048519059886</v>
      </c>
      <c r="AD44" s="253">
        <v>0.87224416995948151</v>
      </c>
      <c r="AE44" s="253">
        <v>17.545230329410277</v>
      </c>
      <c r="AF44" s="253">
        <v>0.98591453687689956</v>
      </c>
      <c r="AG44" s="253">
        <v>8.3880549707583633E-3</v>
      </c>
      <c r="AH44" s="253">
        <v>11.413967100014217</v>
      </c>
      <c r="AI44" s="253">
        <v>0</v>
      </c>
      <c r="AJ44" s="253">
        <v>7.9887111431035343E-2</v>
      </c>
      <c r="AK44" s="253">
        <v>30.27979402707626</v>
      </c>
      <c r="AL44" s="253">
        <v>0</v>
      </c>
      <c r="AM44" s="254">
        <v>0</v>
      </c>
      <c r="AN44" s="289">
        <f>SUM(AO44:AY44)</f>
        <v>-124.30053292552843</v>
      </c>
      <c r="AO44" s="253">
        <v>-16.406459366264002</v>
      </c>
      <c r="AP44" s="253">
        <v>-1.5381110146423393</v>
      </c>
      <c r="AQ44" s="253">
        <v>-30.939171568617532</v>
      </c>
      <c r="AR44" s="253">
        <v>-1.7385567721671373</v>
      </c>
      <c r="AS44" s="253">
        <v>-1.4791454258213261E-2</v>
      </c>
      <c r="AT44" s="253">
        <v>-20.127332600128099</v>
      </c>
      <c r="AU44" s="253">
        <v>0</v>
      </c>
      <c r="AV44" s="253">
        <v>-0.14087253346244016</v>
      </c>
      <c r="AW44" s="253">
        <v>-53.395237615988663</v>
      </c>
      <c r="AX44" s="253">
        <v>0</v>
      </c>
      <c r="AY44" s="254">
        <v>0</v>
      </c>
      <c r="AZ44" s="525">
        <v>0</v>
      </c>
      <c r="BA44" s="296">
        <f>SUM(BB44:BL44)+AZ44</f>
        <v>-578.31319749745967</v>
      </c>
      <c r="BB44" s="271">
        <f t="shared" si="37"/>
        <v>-76.33170793725256</v>
      </c>
      <c r="BC44" s="274">
        <f t="shared" si="37"/>
        <v>-7.1561229710640184</v>
      </c>
      <c r="BD44" s="271">
        <f t="shared" si="37"/>
        <v>-143.94573230421759</v>
      </c>
      <c r="BE44" s="274">
        <f t="shared" si="37"/>
        <v>-8.0887048693927817</v>
      </c>
      <c r="BF44" s="271">
        <f t="shared" si="37"/>
        <v>-6.8817832123291858E-2</v>
      </c>
      <c r="BG44" s="271">
        <f t="shared" si="37"/>
        <v>-93.64321937419767</v>
      </c>
      <c r="BH44" s="271">
        <f t="shared" si="37"/>
        <v>0</v>
      </c>
      <c r="BI44" s="271">
        <f t="shared" si="37"/>
        <v>-0.65541509234752393</v>
      </c>
      <c r="BJ44" s="271">
        <f t="shared" si="37"/>
        <v>-248.42347711686421</v>
      </c>
      <c r="BK44" s="271">
        <f t="shared" si="38"/>
        <v>0</v>
      </c>
      <c r="BL44" s="291">
        <f t="shared" si="38"/>
        <v>0</v>
      </c>
    </row>
    <row r="45" spans="1:64" s="209" customFormat="1" ht="24" x14ac:dyDescent="0.25">
      <c r="A45" s="1709"/>
      <c r="B45" s="128" t="s">
        <v>217</v>
      </c>
      <c r="C45" s="313" t="s">
        <v>306</v>
      </c>
      <c r="D45" s="278">
        <f>SUM(D41:D44)</f>
        <v>39103.323419902619</v>
      </c>
      <c r="E45" s="278">
        <f t="shared" ref="E45:BL45" si="39">SUM(E41:E44)</f>
        <v>14567.687405142926</v>
      </c>
      <c r="F45" s="278">
        <f t="shared" si="39"/>
        <v>6988.9643550276942</v>
      </c>
      <c r="G45" s="278">
        <f t="shared" si="39"/>
        <v>7517.239183522659</v>
      </c>
      <c r="H45" s="278">
        <f t="shared" si="39"/>
        <v>5075.0959383009194</v>
      </c>
      <c r="I45" s="278">
        <f>SUM(I41:I44)</f>
        <v>620.6817242824543</v>
      </c>
      <c r="J45" s="278">
        <f t="shared" si="39"/>
        <v>4425.648006983005</v>
      </c>
      <c r="K45" s="278">
        <f t="shared" si="39"/>
        <v>0</v>
      </c>
      <c r="L45" s="278">
        <f t="shared" si="39"/>
        <v>-0.24206678769392243</v>
      </c>
      <c r="M45" s="278">
        <f>SUM(M41:M44)</f>
        <v>-91.751126569340968</v>
      </c>
      <c r="N45" s="278">
        <f t="shared" si="39"/>
        <v>0</v>
      </c>
      <c r="O45" s="283">
        <f t="shared" si="39"/>
        <v>0</v>
      </c>
      <c r="P45" s="278">
        <f t="shared" si="39"/>
        <v>30657.935814761571</v>
      </c>
      <c r="Q45" s="278">
        <f t="shared" si="39"/>
        <v>13597.472778944495</v>
      </c>
      <c r="R45" s="278">
        <f t="shared" si="39"/>
        <v>3068.5234570600219</v>
      </c>
      <c r="S45" s="278">
        <f t="shared" si="39"/>
        <v>7781.1712061476019</v>
      </c>
      <c r="T45" s="278">
        <f t="shared" si="39"/>
        <v>528.89359294073961</v>
      </c>
      <c r="U45" s="278">
        <f t="shared" si="39"/>
        <v>207.00943415381866</v>
      </c>
      <c r="V45" s="278">
        <f t="shared" si="39"/>
        <v>5608.7746153561247</v>
      </c>
      <c r="W45" s="278">
        <f t="shared" si="39"/>
        <v>0</v>
      </c>
      <c r="X45" s="278">
        <f t="shared" si="39"/>
        <v>-0.35236288262219662</v>
      </c>
      <c r="Y45" s="278">
        <f>SUM(Y41:Y44)</f>
        <v>-133.55690695861082</v>
      </c>
      <c r="Z45" s="278">
        <f t="shared" si="39"/>
        <v>0</v>
      </c>
      <c r="AA45" s="284">
        <f t="shared" si="39"/>
        <v>0</v>
      </c>
      <c r="AB45" s="278">
        <f t="shared" si="39"/>
        <v>37884.828236697984</v>
      </c>
      <c r="AC45" s="278">
        <f t="shared" si="39"/>
        <v>10507.743050831174</v>
      </c>
      <c r="AD45" s="278">
        <f t="shared" si="39"/>
        <v>8029.5992539747431</v>
      </c>
      <c r="AE45" s="278">
        <f t="shared" si="39"/>
        <v>7433.6622047271385</v>
      </c>
      <c r="AF45" s="278">
        <f t="shared" si="39"/>
        <v>4283.8245981613354</v>
      </c>
      <c r="AG45" s="278">
        <f t="shared" si="39"/>
        <v>8.3880549707583633E-3</v>
      </c>
      <c r="AH45" s="278">
        <f t="shared" si="39"/>
        <v>7228.8765091967916</v>
      </c>
      <c r="AI45" s="278">
        <f t="shared" si="39"/>
        <v>0</v>
      </c>
      <c r="AJ45" s="278">
        <f t="shared" si="39"/>
        <v>7.9887111431035343E-2</v>
      </c>
      <c r="AK45" s="278">
        <f>SUM(AK41:AK44)</f>
        <v>401.03434464039378</v>
      </c>
      <c r="AL45" s="278">
        <f t="shared" si="39"/>
        <v>0</v>
      </c>
      <c r="AM45" s="284">
        <f t="shared" si="39"/>
        <v>0</v>
      </c>
      <c r="AN45" s="849">
        <f t="shared" si="39"/>
        <v>38069.908798632052</v>
      </c>
      <c r="AO45" s="278">
        <f t="shared" si="39"/>
        <v>19897.254087489877</v>
      </c>
      <c r="AP45" s="278">
        <f t="shared" si="39"/>
        <v>5104.9694293975126</v>
      </c>
      <c r="AQ45" s="278">
        <f t="shared" si="39"/>
        <v>5473.8885599319119</v>
      </c>
      <c r="AR45" s="278">
        <f t="shared" si="39"/>
        <v>1192.139430398875</v>
      </c>
      <c r="AS45" s="278">
        <f t="shared" si="39"/>
        <v>-1.4791454258213261E-2</v>
      </c>
      <c r="AT45" s="278">
        <f t="shared" si="39"/>
        <v>5588.3222716416822</v>
      </c>
      <c r="AU45" s="278">
        <f t="shared" si="39"/>
        <v>0</v>
      </c>
      <c r="AV45" s="278">
        <f t="shared" si="39"/>
        <v>-0.14087253346244016</v>
      </c>
      <c r="AW45" s="275">
        <f>SUM(AW41:AW44)</f>
        <v>813.49068375990703</v>
      </c>
      <c r="AX45" s="278">
        <f t="shared" si="39"/>
        <v>0</v>
      </c>
      <c r="AY45" s="284">
        <f t="shared" si="39"/>
        <v>0</v>
      </c>
      <c r="AZ45" s="305">
        <f t="shared" si="39"/>
        <v>8506.7736485404675</v>
      </c>
      <c r="BA45" s="297">
        <f t="shared" si="39"/>
        <v>154222.76991853467</v>
      </c>
      <c r="BB45" s="275">
        <f t="shared" si="39"/>
        <v>58570.157322408479</v>
      </c>
      <c r="BC45" s="275">
        <f t="shared" si="39"/>
        <v>23192.056495459972</v>
      </c>
      <c r="BD45" s="275">
        <f t="shared" si="39"/>
        <v>28205.96115432931</v>
      </c>
      <c r="BE45" s="275">
        <f t="shared" si="39"/>
        <v>11079.953559801868</v>
      </c>
      <c r="BF45" s="275">
        <f t="shared" si="39"/>
        <v>827.68475503698551</v>
      </c>
      <c r="BG45" s="275">
        <f t="shared" si="39"/>
        <v>22851.621403177603</v>
      </c>
      <c r="BH45" s="275">
        <f t="shared" si="39"/>
        <v>0</v>
      </c>
      <c r="BI45" s="275">
        <f t="shared" si="39"/>
        <v>-0.65541509234752393</v>
      </c>
      <c r="BJ45" s="275">
        <f>SUM(BJ41:BJ44)</f>
        <v>989.21699487234901</v>
      </c>
      <c r="BK45" s="275">
        <f t="shared" si="39"/>
        <v>0</v>
      </c>
      <c r="BL45" s="299">
        <f t="shared" si="39"/>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4">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703"/>
      <c r="B50" s="129" t="s">
        <v>214</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710" t="s">
        <v>157</v>
      </c>
      <c r="B51" s="124">
        <v>7.1</v>
      </c>
      <c r="C51" s="311" t="s">
        <v>20</v>
      </c>
      <c r="D51" s="273">
        <f>SUM(E51:O51)</f>
        <v>88003.43</v>
      </c>
      <c r="E51" s="251">
        <v>19781.959139802213</v>
      </c>
      <c r="F51" s="251">
        <v>1229.2722338568813</v>
      </c>
      <c r="G51" s="251">
        <v>43613.236257643526</v>
      </c>
      <c r="H51" s="251">
        <v>2876.0558547125615</v>
      </c>
      <c r="I51" s="251">
        <v>237.1770678074204</v>
      </c>
      <c r="J51" s="251">
        <v>6284.9793585900961</v>
      </c>
      <c r="K51" s="251">
        <v>0</v>
      </c>
      <c r="L51" s="251">
        <v>284.68729406790345</v>
      </c>
      <c r="M51" s="251">
        <v>13696.062793519386</v>
      </c>
      <c r="N51" s="251">
        <v>0</v>
      </c>
      <c r="O51" s="252">
        <v>0</v>
      </c>
      <c r="P51" s="273">
        <f>SUM(Q51:AA51)</f>
        <v>95486.709999999977</v>
      </c>
      <c r="Q51" s="251">
        <v>20874.589972305472</v>
      </c>
      <c r="R51" s="251">
        <v>1389.5591150505393</v>
      </c>
      <c r="S51" s="251">
        <v>47444.281149559611</v>
      </c>
      <c r="T51" s="251">
        <v>3820.0397612729821</v>
      </c>
      <c r="U51" s="251">
        <v>257.52647104469969</v>
      </c>
      <c r="V51" s="251">
        <v>6762.7757797414151</v>
      </c>
      <c r="W51" s="251">
        <v>0</v>
      </c>
      <c r="X51" s="251">
        <v>309.11299675945355</v>
      </c>
      <c r="Y51" s="251">
        <v>14628.824754265808</v>
      </c>
      <c r="Z51" s="251">
        <v>0</v>
      </c>
      <c r="AA51" s="252">
        <v>0</v>
      </c>
      <c r="AB51" s="273">
        <f>SUM(AC51:AM51)</f>
        <v>111567.25</v>
      </c>
      <c r="AC51" s="251">
        <v>23832.642176533656</v>
      </c>
      <c r="AD51" s="251">
        <v>1170.0029719222196</v>
      </c>
      <c r="AE51" s="251">
        <v>56929.070331290059</v>
      </c>
      <c r="AF51" s="251">
        <v>3356.9455333756491</v>
      </c>
      <c r="AG51" s="251">
        <v>308.81745014633492</v>
      </c>
      <c r="AH51" s="251">
        <v>8050.2588966625663</v>
      </c>
      <c r="AI51" s="251">
        <v>0</v>
      </c>
      <c r="AJ51" s="251">
        <v>370.67835038122166</v>
      </c>
      <c r="AK51" s="251">
        <v>17548.83428968829</v>
      </c>
      <c r="AL51" s="251">
        <v>0</v>
      </c>
      <c r="AM51" s="252">
        <v>0</v>
      </c>
      <c r="AN51" s="276">
        <f>SUM(AO51:AY51)</f>
        <v>100130.97</v>
      </c>
      <c r="AO51" s="251">
        <v>21177.636173620544</v>
      </c>
      <c r="AP51" s="251">
        <v>1050.7266273124537</v>
      </c>
      <c r="AQ51" s="251">
        <v>51455.989197705931</v>
      </c>
      <c r="AR51" s="251">
        <v>3324.3529000418253</v>
      </c>
      <c r="AS51" s="251">
        <v>277.33495182015787</v>
      </c>
      <c r="AT51" s="251">
        <v>6704.4515426294492</v>
      </c>
      <c r="AU51" s="251">
        <v>0</v>
      </c>
      <c r="AV51" s="251">
        <v>332.88942187379109</v>
      </c>
      <c r="AW51" s="249">
        <v>15807.589184995852</v>
      </c>
      <c r="AX51" s="251">
        <v>0</v>
      </c>
      <c r="AY51" s="252">
        <v>0</v>
      </c>
      <c r="AZ51" s="854">
        <v>-1374.5524411550209</v>
      </c>
      <c r="BA51" s="294">
        <f>SUM(BB51:BL51)+AZ51</f>
        <v>393813.80755884497</v>
      </c>
      <c r="BB51" s="274">
        <f t="shared" ref="BB51:BJ54" si="43">E51+Q51+AC51+AO51</f>
        <v>85666.827462261892</v>
      </c>
      <c r="BC51" s="274">
        <f t="shared" si="43"/>
        <v>4839.5609481420943</v>
      </c>
      <c r="BD51" s="274">
        <f t="shared" si="43"/>
        <v>199442.57693619913</v>
      </c>
      <c r="BE51" s="274">
        <f t="shared" si="43"/>
        <v>13377.394049403018</v>
      </c>
      <c r="BF51" s="274">
        <f t="shared" si="43"/>
        <v>1080.8559408186129</v>
      </c>
      <c r="BG51" s="274">
        <f t="shared" si="43"/>
        <v>27802.465577623527</v>
      </c>
      <c r="BH51" s="274">
        <f t="shared" si="43"/>
        <v>0</v>
      </c>
      <c r="BI51" s="274">
        <f t="shared" si="43"/>
        <v>1297.3680630823696</v>
      </c>
      <c r="BJ51" s="274">
        <f t="shared" si="43"/>
        <v>61681.31102246933</v>
      </c>
      <c r="BK51" s="274">
        <f t="shared" ref="BK51:BL54" si="44">N51+Z51+AL51+AX51</f>
        <v>0</v>
      </c>
      <c r="BL51" s="298">
        <f t="shared" si="44"/>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711"/>
      <c r="B53" s="126">
        <v>7.3</v>
      </c>
      <c r="C53" s="131" t="s">
        <v>156</v>
      </c>
      <c r="D53" s="274">
        <f>SUM(E53:O53)</f>
        <v>2.9673604913799871</v>
      </c>
      <c r="E53" s="253">
        <v>1.1874848331472052</v>
      </c>
      <c r="F53" s="253">
        <v>0.14630369531101992</v>
      </c>
      <c r="G53" s="253">
        <v>0.81678598146088111</v>
      </c>
      <c r="H53" s="253">
        <v>0.24414476162095386</v>
      </c>
      <c r="I53" s="253">
        <v>0</v>
      </c>
      <c r="J53" s="253">
        <v>0.31683870512258283</v>
      </c>
      <c r="K53" s="253">
        <v>0</v>
      </c>
      <c r="L53" s="253">
        <v>0</v>
      </c>
      <c r="M53" s="253">
        <v>0.25580251471734433</v>
      </c>
      <c r="N53" s="253">
        <v>0</v>
      </c>
      <c r="O53" s="254">
        <v>0</v>
      </c>
      <c r="P53" s="274">
        <f>SUM(Q53:AA53)</f>
        <v>1103.4525328845177</v>
      </c>
      <c r="Q53" s="253">
        <v>151.75631825429252</v>
      </c>
      <c r="R53" s="253">
        <v>15.115699054388863</v>
      </c>
      <c r="S53" s="253">
        <v>275.99669848332127</v>
      </c>
      <c r="T53" s="253">
        <v>20.816147479386849</v>
      </c>
      <c r="U53" s="253">
        <v>0.12744241121939695</v>
      </c>
      <c r="V53" s="253">
        <v>176.64039010484851</v>
      </c>
      <c r="W53" s="253">
        <v>0</v>
      </c>
      <c r="X53" s="253">
        <v>1.2137505228108119</v>
      </c>
      <c r="Y53" s="253">
        <v>461.78608657424951</v>
      </c>
      <c r="Z53" s="253">
        <v>0</v>
      </c>
      <c r="AA53" s="254">
        <v>0</v>
      </c>
      <c r="AB53" s="274">
        <f>SUM(AC53:AM53)</f>
        <v>464.56565087445006</v>
      </c>
      <c r="AC53" s="253">
        <v>72.547986429193529</v>
      </c>
      <c r="AD53" s="253">
        <v>4.77528145028512</v>
      </c>
      <c r="AE53" s="253">
        <v>131.09739194486781</v>
      </c>
      <c r="AF53" s="253">
        <v>9.9489521390615714</v>
      </c>
      <c r="AG53" s="253">
        <v>4.5922145065979629E-2</v>
      </c>
      <c r="AH53" s="253">
        <v>73.489619071050328</v>
      </c>
      <c r="AI53" s="253">
        <v>0</v>
      </c>
      <c r="AJ53" s="253">
        <v>0.43735854531559037</v>
      </c>
      <c r="AK53" s="253">
        <v>172.22313914961018</v>
      </c>
      <c r="AL53" s="253">
        <v>0</v>
      </c>
      <c r="AM53" s="254">
        <v>0</v>
      </c>
      <c r="AN53" s="289">
        <f>SUM(AO53:AY53)</f>
        <v>1224.7519154838587</v>
      </c>
      <c r="AO53" s="253">
        <v>186.84084690345315</v>
      </c>
      <c r="AP53" s="253">
        <v>12.090940565766271</v>
      </c>
      <c r="AQ53" s="253">
        <v>371.04142821617296</v>
      </c>
      <c r="AR53" s="253">
        <v>43.296344686724545</v>
      </c>
      <c r="AS53" s="253">
        <v>0.11627417827112671</v>
      </c>
      <c r="AT53" s="253">
        <v>167.63284763893134</v>
      </c>
      <c r="AU53" s="253">
        <v>0</v>
      </c>
      <c r="AV53" s="253">
        <v>1.1073852363246695</v>
      </c>
      <c r="AW53" s="253">
        <v>442.62584805821473</v>
      </c>
      <c r="AX53" s="253">
        <v>0</v>
      </c>
      <c r="AY53" s="254">
        <v>0</v>
      </c>
      <c r="AZ53" s="525">
        <v>0</v>
      </c>
      <c r="BA53" s="296">
        <f>SUM(BB53:BL53)+AZ53</f>
        <v>2795.7374597342068</v>
      </c>
      <c r="BB53" s="274">
        <f t="shared" si="43"/>
        <v>412.33263642008643</v>
      </c>
      <c r="BC53" s="274">
        <f t="shared" si="43"/>
        <v>32.12822476575127</v>
      </c>
      <c r="BD53" s="274">
        <f t="shared" si="43"/>
        <v>778.95230462582299</v>
      </c>
      <c r="BE53" s="274">
        <f t="shared" si="43"/>
        <v>74.305589066793914</v>
      </c>
      <c r="BF53" s="274">
        <f t="shared" si="43"/>
        <v>0.2896387345565033</v>
      </c>
      <c r="BG53" s="274">
        <f t="shared" si="43"/>
        <v>418.07969551995279</v>
      </c>
      <c r="BH53" s="274">
        <f t="shared" si="43"/>
        <v>0</v>
      </c>
      <c r="BI53" s="274">
        <f t="shared" si="43"/>
        <v>2.7584943044510717</v>
      </c>
      <c r="BJ53" s="274">
        <f t="shared" si="43"/>
        <v>1076.8908762967917</v>
      </c>
      <c r="BK53" s="274">
        <f t="shared" si="44"/>
        <v>0</v>
      </c>
      <c r="BL53" s="300">
        <f t="shared" si="44"/>
        <v>0</v>
      </c>
    </row>
    <row r="54" spans="1:64" ht="16.5" customHeight="1" x14ac:dyDescent="0.25">
      <c r="A54" s="1711"/>
      <c r="B54" s="126" t="s">
        <v>91</v>
      </c>
      <c r="C54" s="131" t="s">
        <v>925</v>
      </c>
      <c r="D54" s="274">
        <f>SUM(E54:O54)</f>
        <v>-8.0585484351985972</v>
      </c>
      <c r="E54" s="253">
        <v>-1.0636498842073978</v>
      </c>
      <c r="F54" s="253">
        <v>-9.9717529913036437E-2</v>
      </c>
      <c r="G54" s="253">
        <v>-2.0058225557246847</v>
      </c>
      <c r="H54" s="253">
        <v>-0.11271266201445249</v>
      </c>
      <c r="I54" s="253">
        <v>-9.5894722059036079E-4</v>
      </c>
      <c r="J54" s="253">
        <v>-1.3048784330366499</v>
      </c>
      <c r="K54" s="253">
        <v>0</v>
      </c>
      <c r="L54" s="253">
        <v>-9.1329305464551216E-3</v>
      </c>
      <c r="M54" s="253">
        <v>-3.4616754925353308</v>
      </c>
      <c r="N54" s="253">
        <v>0</v>
      </c>
      <c r="O54" s="254">
        <v>0</v>
      </c>
      <c r="P54" s="274">
        <f>SUM(Q54:AA54)</f>
        <v>-11.730371536832113</v>
      </c>
      <c r="Q54" s="253">
        <v>-1.5482947614192435</v>
      </c>
      <c r="R54" s="253">
        <v>-0.14515314811609251</v>
      </c>
      <c r="S54" s="253">
        <v>-2.9197620396295143</v>
      </c>
      <c r="T54" s="253">
        <v>-0.16406942428488708</v>
      </c>
      <c r="U54" s="253">
        <v>-1.3958850371369907E-3</v>
      </c>
      <c r="V54" s="253">
        <v>-1.8994374673063537</v>
      </c>
      <c r="W54" s="253">
        <v>0</v>
      </c>
      <c r="X54" s="253">
        <v>-1.329428859198282E-2</v>
      </c>
      <c r="Y54" s="253">
        <v>-5.0389645224469017</v>
      </c>
      <c r="Z54" s="253">
        <v>0</v>
      </c>
      <c r="AA54" s="254">
        <v>0</v>
      </c>
      <c r="AB54" s="274">
        <f>SUM(AC54:AM54)</f>
        <v>2.6594898166249719</v>
      </c>
      <c r="AC54" s="253">
        <v>0.35102674610085555</v>
      </c>
      <c r="AD54" s="253">
        <v>3.2908874032992128E-2</v>
      </c>
      <c r="AE54" s="253">
        <v>0.66196346696959574</v>
      </c>
      <c r="AF54" s="253">
        <v>3.7197539884829316E-2</v>
      </c>
      <c r="AG54" s="253">
        <v>3.1647267350302081E-4</v>
      </c>
      <c r="AH54" s="253">
        <v>0.43063722114477765</v>
      </c>
      <c r="AI54" s="253">
        <v>0</v>
      </c>
      <c r="AJ54" s="253">
        <v>3.0140584225007458E-3</v>
      </c>
      <c r="AK54" s="253">
        <v>1.1424254373959177</v>
      </c>
      <c r="AL54" s="253">
        <v>0</v>
      </c>
      <c r="AM54" s="254">
        <v>0</v>
      </c>
      <c r="AN54" s="289">
        <f>SUM(AO54:AY54)</f>
        <v>-4.6897310651787167</v>
      </c>
      <c r="AO54" s="253">
        <v>-0.61899881157917824</v>
      </c>
      <c r="AP54" s="253">
        <v>-5.8031344172783404E-2</v>
      </c>
      <c r="AQ54" s="253">
        <v>-1.1673030728128146</v>
      </c>
      <c r="AR54" s="253">
        <v>-6.5593956124821648E-2</v>
      </c>
      <c r="AS54" s="253">
        <v>-5.5806633247077733E-4</v>
      </c>
      <c r="AT54" s="253">
        <v>-0.75938352581768542</v>
      </c>
      <c r="AU54" s="253">
        <v>0</v>
      </c>
      <c r="AV54" s="253">
        <v>-5.3149755746023106E-3</v>
      </c>
      <c r="AW54" s="253">
        <v>-2.0145473127643605</v>
      </c>
      <c r="AX54" s="253">
        <v>0</v>
      </c>
      <c r="AY54" s="254">
        <v>0</v>
      </c>
      <c r="AZ54" s="525">
        <v>0</v>
      </c>
      <c r="BA54" s="296">
        <f>SUM(BB54:BL54)+AZ54</f>
        <v>-21.819161220584455</v>
      </c>
      <c r="BB54" s="274">
        <f t="shared" si="43"/>
        <v>-2.8799167111049639</v>
      </c>
      <c r="BC54" s="274">
        <f t="shared" si="43"/>
        <v>-0.26999314816892017</v>
      </c>
      <c r="BD54" s="274">
        <f t="shared" si="43"/>
        <v>-5.4309242011974179</v>
      </c>
      <c r="BE54" s="274">
        <f t="shared" si="43"/>
        <v>-0.30517850253933188</v>
      </c>
      <c r="BF54" s="274">
        <f t="shared" si="43"/>
        <v>-2.5964259166951081E-3</v>
      </c>
      <c r="BG54" s="274">
        <f t="shared" si="43"/>
        <v>-3.5330622050159115</v>
      </c>
      <c r="BH54" s="274">
        <f t="shared" si="43"/>
        <v>0</v>
      </c>
      <c r="BI54" s="274">
        <f t="shared" si="43"/>
        <v>-2.4728136290539503E-2</v>
      </c>
      <c r="BJ54" s="274">
        <f t="shared" si="43"/>
        <v>-9.3727618903506755</v>
      </c>
      <c r="BK54" s="274">
        <f t="shared" si="44"/>
        <v>0</v>
      </c>
      <c r="BL54" s="300">
        <f t="shared" si="44"/>
        <v>0</v>
      </c>
    </row>
    <row r="55" spans="1:64" s="209" customFormat="1" ht="16.5" customHeight="1" x14ac:dyDescent="0.25">
      <c r="A55" s="1712"/>
      <c r="B55" s="129" t="s">
        <v>262</v>
      </c>
      <c r="C55" s="313" t="s">
        <v>38</v>
      </c>
      <c r="D55" s="277">
        <f>SUM(D51:D54)</f>
        <v>87998.338812056172</v>
      </c>
      <c r="E55" s="275">
        <f t="shared" ref="E55:BL55" si="45">SUM(E51:E54)</f>
        <v>19782.082974751153</v>
      </c>
      <c r="F55" s="275">
        <f t="shared" si="45"/>
        <v>1229.3188200222792</v>
      </c>
      <c r="G55" s="275">
        <f t="shared" si="45"/>
        <v>43612.047221069268</v>
      </c>
      <c r="H55" s="275">
        <f t="shared" si="45"/>
        <v>2876.1872868121682</v>
      </c>
      <c r="I55" s="275">
        <f t="shared" si="45"/>
        <v>237.1761088601998</v>
      </c>
      <c r="J55" s="275">
        <f t="shared" si="45"/>
        <v>6283.9913188621822</v>
      </c>
      <c r="K55" s="275">
        <f t="shared" si="45"/>
        <v>0</v>
      </c>
      <c r="L55" s="275">
        <f t="shared" si="45"/>
        <v>284.67816113735699</v>
      </c>
      <c r="M55" s="275">
        <f>SUM(M51:M54)</f>
        <v>13692.856920541568</v>
      </c>
      <c r="N55" s="275">
        <f t="shared" si="45"/>
        <v>0</v>
      </c>
      <c r="O55" s="283">
        <f t="shared" si="45"/>
        <v>0</v>
      </c>
      <c r="P55" s="275">
        <f t="shared" si="45"/>
        <v>96578.432161347664</v>
      </c>
      <c r="Q55" s="275">
        <f t="shared" si="45"/>
        <v>21024.797995798344</v>
      </c>
      <c r="R55" s="275">
        <f t="shared" si="45"/>
        <v>1404.529660956812</v>
      </c>
      <c r="S55" s="275">
        <f t="shared" si="45"/>
        <v>47717.358086003303</v>
      </c>
      <c r="T55" s="275">
        <f t="shared" si="45"/>
        <v>3840.6918393280844</v>
      </c>
      <c r="U55" s="275">
        <f t="shared" si="45"/>
        <v>257.65251757088197</v>
      </c>
      <c r="V55" s="275">
        <f t="shared" si="45"/>
        <v>6937.5167323789574</v>
      </c>
      <c r="W55" s="275">
        <f t="shared" si="45"/>
        <v>0</v>
      </c>
      <c r="X55" s="275">
        <f t="shared" si="45"/>
        <v>310.3134529936724</v>
      </c>
      <c r="Y55" s="275">
        <f>SUM(Y51:Y54)</f>
        <v>15085.57187631761</v>
      </c>
      <c r="Z55" s="275">
        <f>SUM(Z51:Z54)</f>
        <v>0</v>
      </c>
      <c r="AA55" s="283">
        <f t="shared" si="45"/>
        <v>0</v>
      </c>
      <c r="AB55" s="275">
        <f t="shared" si="45"/>
        <v>112034.47514069107</v>
      </c>
      <c r="AC55" s="275">
        <f t="shared" si="45"/>
        <v>23905.541189708951</v>
      </c>
      <c r="AD55" s="275">
        <f t="shared" si="45"/>
        <v>1174.8111622465376</v>
      </c>
      <c r="AE55" s="275">
        <f t="shared" si="45"/>
        <v>57060.829686701894</v>
      </c>
      <c r="AF55" s="275">
        <f t="shared" si="45"/>
        <v>3366.9316830545954</v>
      </c>
      <c r="AG55" s="275">
        <f t="shared" si="45"/>
        <v>308.86368876407437</v>
      </c>
      <c r="AH55" s="275">
        <f t="shared" si="45"/>
        <v>8124.1791529547618</v>
      </c>
      <c r="AI55" s="275">
        <f t="shared" si="45"/>
        <v>0</v>
      </c>
      <c r="AJ55" s="275">
        <f t="shared" si="45"/>
        <v>371.11872298495973</v>
      </c>
      <c r="AK55" s="275">
        <f>SUM(AK51:AK54)</f>
        <v>17722.199854275295</v>
      </c>
      <c r="AL55" s="275">
        <f t="shared" si="45"/>
        <v>0</v>
      </c>
      <c r="AM55" s="283">
        <f t="shared" si="45"/>
        <v>0</v>
      </c>
      <c r="AN55" s="277">
        <f t="shared" si="45"/>
        <v>101351.03218441867</v>
      </c>
      <c r="AO55" s="275">
        <f t="shared" si="45"/>
        <v>21363.858021712418</v>
      </c>
      <c r="AP55" s="275">
        <f t="shared" si="45"/>
        <v>1062.7595365340471</v>
      </c>
      <c r="AQ55" s="275">
        <f t="shared" si="45"/>
        <v>51825.863322849291</v>
      </c>
      <c r="AR55" s="275">
        <f t="shared" si="45"/>
        <v>3367.5836507724252</v>
      </c>
      <c r="AS55" s="275">
        <f t="shared" si="45"/>
        <v>277.45066793209651</v>
      </c>
      <c r="AT55" s="275">
        <f t="shared" si="45"/>
        <v>6871.3250067425633</v>
      </c>
      <c r="AU55" s="275">
        <f t="shared" si="45"/>
        <v>0</v>
      </c>
      <c r="AV55" s="275">
        <f t="shared" si="45"/>
        <v>333.99149213454115</v>
      </c>
      <c r="AW55" s="275">
        <f>SUM(AW51:AW54)</f>
        <v>16248.200485741301</v>
      </c>
      <c r="AX55" s="275">
        <f t="shared" si="45"/>
        <v>0</v>
      </c>
      <c r="AY55" s="283">
        <f t="shared" si="45"/>
        <v>0</v>
      </c>
      <c r="AZ55" s="299">
        <f t="shared" si="45"/>
        <v>-1374.5524411550209</v>
      </c>
      <c r="BA55" s="297">
        <f t="shared" si="45"/>
        <v>396587.7258573586</v>
      </c>
      <c r="BB55" s="275">
        <f t="shared" si="45"/>
        <v>86076.280181970884</v>
      </c>
      <c r="BC55" s="275">
        <f t="shared" si="45"/>
        <v>4871.4191797596759</v>
      </c>
      <c r="BD55" s="275">
        <f t="shared" si="45"/>
        <v>200216.09831662374</v>
      </c>
      <c r="BE55" s="275">
        <f t="shared" si="45"/>
        <v>13451.394459967272</v>
      </c>
      <c r="BF55" s="275">
        <f t="shared" si="45"/>
        <v>1081.1429831272528</v>
      </c>
      <c r="BG55" s="275">
        <f t="shared" si="45"/>
        <v>28217.012210938461</v>
      </c>
      <c r="BH55" s="275">
        <f t="shared" si="45"/>
        <v>0</v>
      </c>
      <c r="BI55" s="275">
        <f t="shared" si="45"/>
        <v>1300.10182925053</v>
      </c>
      <c r="BJ55" s="275">
        <f>SUM(BJ51:BJ54)</f>
        <v>62748.829136875771</v>
      </c>
      <c r="BK55" s="275">
        <f t="shared" si="45"/>
        <v>0</v>
      </c>
      <c r="BL55" s="299">
        <f t="shared" si="45"/>
        <v>0</v>
      </c>
    </row>
    <row r="56" spans="1:64" ht="14.85" customHeight="1" x14ac:dyDescent="0.25">
      <c r="A56" s="1698" t="s">
        <v>29</v>
      </c>
      <c r="B56" s="124">
        <v>8.1</v>
      </c>
      <c r="C56" s="311" t="s">
        <v>22</v>
      </c>
      <c r="D56" s="276">
        <f t="shared" ref="D56:D62" si="46">SUM(E56:O56)</f>
        <v>2396801.3910507206</v>
      </c>
      <c r="E56" s="251">
        <v>922781.28977904585</v>
      </c>
      <c r="F56" s="251">
        <v>68823.662838343356</v>
      </c>
      <c r="G56" s="251">
        <v>992004.23063130991</v>
      </c>
      <c r="H56" s="251">
        <v>74176.071293989589</v>
      </c>
      <c r="I56" s="251">
        <v>0</v>
      </c>
      <c r="J56" s="251">
        <v>185388.96791764867</v>
      </c>
      <c r="K56" s="251">
        <v>0</v>
      </c>
      <c r="L56" s="251">
        <v>43262.91978337802</v>
      </c>
      <c r="M56" s="251">
        <v>110364.24880700522</v>
      </c>
      <c r="N56" s="251">
        <v>0</v>
      </c>
      <c r="O56" s="252">
        <v>0</v>
      </c>
      <c r="P56" s="276">
        <f t="shared" ref="P56:P62" si="47">SUM(Q56:AA56)</f>
        <v>2291438.2076207926</v>
      </c>
      <c r="Q56" s="251">
        <v>924132.3949087183</v>
      </c>
      <c r="R56" s="251">
        <v>54130.266787327157</v>
      </c>
      <c r="S56" s="251">
        <v>950345.8347856102</v>
      </c>
      <c r="T56" s="251">
        <v>66672.560431622245</v>
      </c>
      <c r="U56" s="251">
        <v>0</v>
      </c>
      <c r="V56" s="251">
        <v>128133.33815108625</v>
      </c>
      <c r="W56" s="251">
        <v>0</v>
      </c>
      <c r="X56" s="251">
        <v>41084.780835100624</v>
      </c>
      <c r="Y56" s="251">
        <v>126939.03172132802</v>
      </c>
      <c r="Z56" s="251">
        <v>0</v>
      </c>
      <c r="AA56" s="252">
        <v>0</v>
      </c>
      <c r="AB56" s="273">
        <f t="shared" ref="AB56:AB62" si="48">SUM(AC56:AM56)</f>
        <v>2511059.6757684695</v>
      </c>
      <c r="AC56" s="251">
        <v>1086897.9317430686</v>
      </c>
      <c r="AD56" s="251">
        <v>35274.475166236261</v>
      </c>
      <c r="AE56" s="251">
        <v>1037296.1922277306</v>
      </c>
      <c r="AF56" s="251">
        <v>70670.657122788994</v>
      </c>
      <c r="AG56" s="251">
        <v>0</v>
      </c>
      <c r="AH56" s="251">
        <v>119689.07924840401</v>
      </c>
      <c r="AI56" s="251">
        <v>0</v>
      </c>
      <c r="AJ56" s="251">
        <v>37094.493141560968</v>
      </c>
      <c r="AK56" s="251">
        <v>124136.84711867996</v>
      </c>
      <c r="AL56" s="251">
        <v>0</v>
      </c>
      <c r="AM56" s="252">
        <v>0</v>
      </c>
      <c r="AN56" s="276">
        <f t="shared" ref="AN56:AN62" si="49">SUM(AO56:AY56)</f>
        <v>2306761.072172422</v>
      </c>
      <c r="AO56" s="251">
        <v>805378.44080759608</v>
      </c>
      <c r="AP56" s="251">
        <v>38341.06365036458</v>
      </c>
      <c r="AQ56" s="251">
        <v>990229.75311469974</v>
      </c>
      <c r="AR56" s="251">
        <v>61770.228197249759</v>
      </c>
      <c r="AS56" s="251">
        <v>0</v>
      </c>
      <c r="AT56" s="251">
        <v>128883.31719545598</v>
      </c>
      <c r="AU56" s="251">
        <v>0</v>
      </c>
      <c r="AV56" s="251">
        <v>38256.681067950987</v>
      </c>
      <c r="AW56" s="249">
        <v>243901.58813910489</v>
      </c>
      <c r="AX56" s="251">
        <v>0</v>
      </c>
      <c r="AY56" s="252">
        <v>0</v>
      </c>
      <c r="AZ56" s="854">
        <v>-2713.7612019444832</v>
      </c>
      <c r="BA56" s="294">
        <f>SUM(BB56:BL56)+AZ56</f>
        <v>9503346.585410459</v>
      </c>
      <c r="BB56" s="273">
        <f t="shared" ref="BB56:BJ62" si="50">E56+Q56+AC56+AO56</f>
        <v>3739190.0572384289</v>
      </c>
      <c r="BC56" s="273">
        <f t="shared" si="50"/>
        <v>196569.46844227135</v>
      </c>
      <c r="BD56" s="273">
        <f t="shared" si="50"/>
        <v>3969876.0107593504</v>
      </c>
      <c r="BE56" s="273">
        <f t="shared" si="50"/>
        <v>273289.51704565057</v>
      </c>
      <c r="BF56" s="273">
        <f t="shared" si="50"/>
        <v>0</v>
      </c>
      <c r="BG56" s="273">
        <f t="shared" si="50"/>
        <v>562094.70251259487</v>
      </c>
      <c r="BH56" s="273">
        <f t="shared" si="50"/>
        <v>0</v>
      </c>
      <c r="BI56" s="273">
        <f t="shared" si="50"/>
        <v>159698.8748279906</v>
      </c>
      <c r="BJ56" s="273">
        <f t="shared" si="50"/>
        <v>605341.71578611806</v>
      </c>
      <c r="BK56" s="273">
        <f t="shared" ref="BK56:BL62" si="51">N56+Z56+AL56+AX56</f>
        <v>0</v>
      </c>
      <c r="BL56" s="298">
        <f t="shared" si="51"/>
        <v>0</v>
      </c>
    </row>
    <row r="57" spans="1:64" ht="14.85" customHeight="1" x14ac:dyDescent="0.25">
      <c r="A57" s="1699"/>
      <c r="B57" s="126" t="s">
        <v>113</v>
      </c>
      <c r="C57" s="131" t="s">
        <v>444</v>
      </c>
      <c r="D57" s="274">
        <f t="shared" si="46"/>
        <v>0</v>
      </c>
      <c r="E57" s="253">
        <v>0</v>
      </c>
      <c r="F57" s="253">
        <v>0</v>
      </c>
      <c r="G57" s="253">
        <v>0</v>
      </c>
      <c r="H57" s="253">
        <v>0</v>
      </c>
      <c r="I57" s="253">
        <v>0</v>
      </c>
      <c r="J57" s="253">
        <v>0</v>
      </c>
      <c r="K57" s="253">
        <v>0</v>
      </c>
      <c r="L57" s="253">
        <v>0</v>
      </c>
      <c r="M57" s="253">
        <v>0</v>
      </c>
      <c r="N57" s="253">
        <v>0</v>
      </c>
      <c r="O57" s="254">
        <v>0</v>
      </c>
      <c r="P57" s="274">
        <f t="shared" si="47"/>
        <v>0</v>
      </c>
      <c r="Q57" s="253">
        <v>0</v>
      </c>
      <c r="R57" s="253">
        <v>0</v>
      </c>
      <c r="S57" s="253">
        <v>0</v>
      </c>
      <c r="T57" s="253">
        <v>0</v>
      </c>
      <c r="U57" s="253">
        <v>0</v>
      </c>
      <c r="V57" s="253">
        <v>0</v>
      </c>
      <c r="W57" s="253">
        <v>0</v>
      </c>
      <c r="X57" s="253">
        <v>0</v>
      </c>
      <c r="Y57" s="253">
        <v>0</v>
      </c>
      <c r="Z57" s="253">
        <v>0</v>
      </c>
      <c r="AA57" s="254">
        <v>0</v>
      </c>
      <c r="AB57" s="274">
        <f t="shared" si="48"/>
        <v>0</v>
      </c>
      <c r="AC57" s="253">
        <v>0</v>
      </c>
      <c r="AD57" s="253">
        <v>0</v>
      </c>
      <c r="AE57" s="253">
        <v>0</v>
      </c>
      <c r="AF57" s="253">
        <v>0</v>
      </c>
      <c r="AG57" s="253">
        <v>0</v>
      </c>
      <c r="AH57" s="253">
        <v>0</v>
      </c>
      <c r="AI57" s="253">
        <v>0</v>
      </c>
      <c r="AJ57" s="253">
        <v>0</v>
      </c>
      <c r="AK57" s="253">
        <v>0</v>
      </c>
      <c r="AL57" s="253">
        <v>0</v>
      </c>
      <c r="AM57" s="254">
        <v>0</v>
      </c>
      <c r="AN57" s="289">
        <f t="shared" si="49"/>
        <v>0</v>
      </c>
      <c r="AO57" s="253">
        <v>0</v>
      </c>
      <c r="AP57" s="253">
        <v>0</v>
      </c>
      <c r="AQ57" s="253">
        <v>0</v>
      </c>
      <c r="AR57" s="253">
        <v>0</v>
      </c>
      <c r="AS57" s="253">
        <v>0</v>
      </c>
      <c r="AT57" s="253">
        <v>0</v>
      </c>
      <c r="AU57" s="253">
        <v>0</v>
      </c>
      <c r="AV57" s="253">
        <v>0</v>
      </c>
      <c r="AW57" s="253">
        <v>0</v>
      </c>
      <c r="AX57" s="253">
        <v>0</v>
      </c>
      <c r="AY57" s="254">
        <v>0</v>
      </c>
      <c r="AZ57" s="525">
        <v>0</v>
      </c>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699"/>
      <c r="B58" s="126" t="s">
        <v>115</v>
      </c>
      <c r="C58" s="131" t="s">
        <v>158</v>
      </c>
      <c r="D58" s="274">
        <f t="shared" si="46"/>
        <v>0</v>
      </c>
      <c r="E58" s="253">
        <v>0</v>
      </c>
      <c r="F58" s="253">
        <v>0</v>
      </c>
      <c r="G58" s="253">
        <v>0</v>
      </c>
      <c r="H58" s="253">
        <v>0</v>
      </c>
      <c r="I58" s="253">
        <v>0</v>
      </c>
      <c r="J58" s="253">
        <v>0</v>
      </c>
      <c r="K58" s="253">
        <v>0</v>
      </c>
      <c r="L58" s="253">
        <v>0</v>
      </c>
      <c r="M58" s="253">
        <v>0</v>
      </c>
      <c r="N58" s="253">
        <v>0</v>
      </c>
      <c r="O58" s="254">
        <v>0</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0</v>
      </c>
      <c r="AO58" s="253">
        <v>0</v>
      </c>
      <c r="AP58" s="253">
        <v>0</v>
      </c>
      <c r="AQ58" s="253">
        <v>0</v>
      </c>
      <c r="AR58" s="253">
        <v>0</v>
      </c>
      <c r="AS58" s="253">
        <v>0</v>
      </c>
      <c r="AT58" s="253">
        <v>0</v>
      </c>
      <c r="AU58" s="253">
        <v>0</v>
      </c>
      <c r="AV58" s="253">
        <v>0</v>
      </c>
      <c r="AW58" s="253">
        <v>0</v>
      </c>
      <c r="AX58" s="253">
        <v>0</v>
      </c>
      <c r="AY58" s="254">
        <v>0</v>
      </c>
      <c r="AZ58" s="525">
        <v>0</v>
      </c>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699"/>
      <c r="B59" s="126" t="s">
        <v>116</v>
      </c>
      <c r="C59" s="131" t="s">
        <v>114</v>
      </c>
      <c r="D59" s="274">
        <f t="shared" si="46"/>
        <v>-6945.1805158367042</v>
      </c>
      <c r="E59" s="253">
        <v>-2673.9314563492212</v>
      </c>
      <c r="F59" s="253">
        <v>-199.4294412370281</v>
      </c>
      <c r="G59" s="253">
        <v>-2874.5178803437848</v>
      </c>
      <c r="H59" s="253">
        <v>-214.93904627053382</v>
      </c>
      <c r="I59" s="253">
        <v>0</v>
      </c>
      <c r="J59" s="253">
        <v>-537.19922419949978</v>
      </c>
      <c r="K59" s="253">
        <v>0</v>
      </c>
      <c r="L59" s="253">
        <v>-125.36240535391312</v>
      </c>
      <c r="M59" s="253">
        <v>-319.8010620827223</v>
      </c>
      <c r="N59" s="253">
        <v>0</v>
      </c>
      <c r="O59" s="254">
        <v>0</v>
      </c>
      <c r="P59" s="274">
        <f t="shared" si="47"/>
        <v>-8234.1804160523207</v>
      </c>
      <c r="Q59" s="253">
        <v>-3320.8283089151405</v>
      </c>
      <c r="R59" s="253">
        <v>-194.51468567362653</v>
      </c>
      <c r="S59" s="253">
        <v>-3415.0251293023607</v>
      </c>
      <c r="T59" s="253">
        <v>-239.58485529668761</v>
      </c>
      <c r="U59" s="253">
        <v>0</v>
      </c>
      <c r="V59" s="253">
        <v>-460.44140319304955</v>
      </c>
      <c r="W59" s="253">
        <v>0</v>
      </c>
      <c r="X59" s="253">
        <v>-147.63631706283047</v>
      </c>
      <c r="Y59" s="253">
        <v>-456.14971660862648</v>
      </c>
      <c r="Z59" s="253">
        <v>0</v>
      </c>
      <c r="AA59" s="254">
        <v>0</v>
      </c>
      <c r="AB59" s="274">
        <f t="shared" si="48"/>
        <v>-8074.7847574023981</v>
      </c>
      <c r="AC59" s="253">
        <v>-3495.1247621804237</v>
      </c>
      <c r="AD59" s="253">
        <v>-113.43171058271453</v>
      </c>
      <c r="AE59" s="253">
        <v>-3335.6210378985534</v>
      </c>
      <c r="AF59" s="253">
        <v>-227.25479224466039</v>
      </c>
      <c r="AG59" s="253">
        <v>0</v>
      </c>
      <c r="AH59" s="253">
        <v>-384.88274972866577</v>
      </c>
      <c r="AI59" s="253">
        <v>0</v>
      </c>
      <c r="AJ59" s="253">
        <v>-119.28432075648618</v>
      </c>
      <c r="AK59" s="253">
        <v>-399.18538401089455</v>
      </c>
      <c r="AL59" s="253">
        <v>0</v>
      </c>
      <c r="AM59" s="254">
        <v>0</v>
      </c>
      <c r="AN59" s="289">
        <f t="shared" si="49"/>
        <v>-5169.4236630056712</v>
      </c>
      <c r="AO59" s="253">
        <v>-1804.8433449869681</v>
      </c>
      <c r="AP59" s="253">
        <v>-85.921859914318176</v>
      </c>
      <c r="AQ59" s="253">
        <v>-2219.0929001340332</v>
      </c>
      <c r="AR59" s="253">
        <v>-138.4263342936521</v>
      </c>
      <c r="AS59" s="253">
        <v>0</v>
      </c>
      <c r="AT59" s="253">
        <v>-288.82595502160262</v>
      </c>
      <c r="AU59" s="253">
        <v>0</v>
      </c>
      <c r="AV59" s="253">
        <v>-85.732759567716812</v>
      </c>
      <c r="AW59" s="253">
        <v>-546.5805090873796</v>
      </c>
      <c r="AX59" s="253">
        <v>0</v>
      </c>
      <c r="AY59" s="254">
        <v>0</v>
      </c>
      <c r="AZ59" s="525">
        <v>0</v>
      </c>
      <c r="BA59" s="296">
        <f t="shared" si="52"/>
        <v>-28423.569352297091</v>
      </c>
      <c r="BB59" s="274">
        <f t="shared" si="50"/>
        <v>-11294.727872431753</v>
      </c>
      <c r="BC59" s="274">
        <f t="shared" si="50"/>
        <v>-593.29769740768734</v>
      </c>
      <c r="BD59" s="274">
        <f t="shared" si="50"/>
        <v>-11844.256947678732</v>
      </c>
      <c r="BE59" s="274">
        <f t="shared" si="50"/>
        <v>-820.20502810553387</v>
      </c>
      <c r="BF59" s="274">
        <f t="shared" si="50"/>
        <v>0</v>
      </c>
      <c r="BG59" s="274">
        <f t="shared" si="50"/>
        <v>-1671.3493321428177</v>
      </c>
      <c r="BH59" s="274">
        <f t="shared" si="50"/>
        <v>0</v>
      </c>
      <c r="BI59" s="274">
        <f t="shared" si="50"/>
        <v>-478.01580274094658</v>
      </c>
      <c r="BJ59" s="274">
        <f t="shared" si="50"/>
        <v>-1721.716671789623</v>
      </c>
      <c r="BK59" s="274">
        <f t="shared" si="51"/>
        <v>0</v>
      </c>
      <c r="BL59" s="300">
        <f t="shared" si="51"/>
        <v>0</v>
      </c>
    </row>
    <row r="60" spans="1:64" x14ac:dyDescent="0.25">
      <c r="A60" s="1699"/>
      <c r="B60" s="126" t="s">
        <v>117</v>
      </c>
      <c r="C60" s="131" t="s">
        <v>159</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5">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699"/>
      <c r="B61" s="126" t="s">
        <v>160</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5">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699"/>
      <c r="B62" s="126" t="s">
        <v>443</v>
      </c>
      <c r="C62" s="131" t="s">
        <v>926</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5">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703"/>
      <c r="B63" s="128" t="s">
        <v>458</v>
      </c>
      <c r="C63" s="313" t="s">
        <v>30</v>
      </c>
      <c r="D63" s="275">
        <f>SUM(D56:D62)</f>
        <v>2389856.2105348837</v>
      </c>
      <c r="E63" s="275">
        <f t="shared" ref="E63:BL63" si="53">SUM(E56:E62)</f>
        <v>920107.35832269664</v>
      </c>
      <c r="F63" s="275">
        <f t="shared" si="53"/>
        <v>68624.233397106334</v>
      </c>
      <c r="G63" s="275">
        <f t="shared" si="53"/>
        <v>989129.71275096608</v>
      </c>
      <c r="H63" s="275">
        <f t="shared" si="53"/>
        <v>73961.132247719055</v>
      </c>
      <c r="I63" s="275">
        <f t="shared" si="53"/>
        <v>0</v>
      </c>
      <c r="J63" s="275">
        <f t="shared" si="53"/>
        <v>184851.76869344918</v>
      </c>
      <c r="K63" s="275">
        <f t="shared" si="53"/>
        <v>0</v>
      </c>
      <c r="L63" s="275">
        <f t="shared" si="53"/>
        <v>43137.55737802411</v>
      </c>
      <c r="M63" s="275">
        <f>SUM(M56:M62)</f>
        <v>110044.44774492249</v>
      </c>
      <c r="N63" s="275">
        <f>SUM(N56:N62)</f>
        <v>0</v>
      </c>
      <c r="O63" s="283">
        <f t="shared" si="53"/>
        <v>0</v>
      </c>
      <c r="P63" s="275">
        <f t="shared" si="53"/>
        <v>2283204.0272047403</v>
      </c>
      <c r="Q63" s="275">
        <f t="shared" si="53"/>
        <v>920811.56659980316</v>
      </c>
      <c r="R63" s="275">
        <f t="shared" si="53"/>
        <v>53935.752101653532</v>
      </c>
      <c r="S63" s="275">
        <f t="shared" si="53"/>
        <v>946930.8096563078</v>
      </c>
      <c r="T63" s="275">
        <f t="shared" si="53"/>
        <v>66432.975576325553</v>
      </c>
      <c r="U63" s="275">
        <f t="shared" si="53"/>
        <v>0</v>
      </c>
      <c r="V63" s="275">
        <f t="shared" si="53"/>
        <v>127672.8967478932</v>
      </c>
      <c r="W63" s="275">
        <f t="shared" si="53"/>
        <v>0</v>
      </c>
      <c r="X63" s="275">
        <f t="shared" si="53"/>
        <v>40937.144518037792</v>
      </c>
      <c r="Y63" s="275">
        <f>SUM(Y56:Y62)</f>
        <v>126482.8820047194</v>
      </c>
      <c r="Z63" s="275">
        <f t="shared" si="53"/>
        <v>0</v>
      </c>
      <c r="AA63" s="283">
        <f t="shared" si="53"/>
        <v>0</v>
      </c>
      <c r="AB63" s="275">
        <f t="shared" si="53"/>
        <v>2502984.8910110672</v>
      </c>
      <c r="AC63" s="275">
        <f t="shared" si="53"/>
        <v>1083402.8069808881</v>
      </c>
      <c r="AD63" s="275">
        <f t="shared" si="53"/>
        <v>35161.043455653547</v>
      </c>
      <c r="AE63" s="275">
        <f t="shared" si="53"/>
        <v>1033960.5711898321</v>
      </c>
      <c r="AF63" s="275">
        <f t="shared" si="53"/>
        <v>70443.402330544341</v>
      </c>
      <c r="AG63" s="275">
        <f t="shared" si="53"/>
        <v>0</v>
      </c>
      <c r="AH63" s="275">
        <f t="shared" si="53"/>
        <v>119304.19649867534</v>
      </c>
      <c r="AI63" s="275">
        <f t="shared" si="53"/>
        <v>0</v>
      </c>
      <c r="AJ63" s="275">
        <f t="shared" si="53"/>
        <v>36975.208820804481</v>
      </c>
      <c r="AK63" s="275">
        <f>SUM(AK56:AK62)</f>
        <v>123737.66173466906</v>
      </c>
      <c r="AL63" s="275">
        <f t="shared" si="53"/>
        <v>0</v>
      </c>
      <c r="AM63" s="283">
        <f t="shared" si="53"/>
        <v>0</v>
      </c>
      <c r="AN63" s="277">
        <f t="shared" si="53"/>
        <v>2301591.6485094163</v>
      </c>
      <c r="AO63" s="275">
        <f t="shared" si="53"/>
        <v>803573.59746260906</v>
      </c>
      <c r="AP63" s="275">
        <f t="shared" si="53"/>
        <v>38255.14179045026</v>
      </c>
      <c r="AQ63" s="275">
        <f t="shared" si="53"/>
        <v>988010.66021456569</v>
      </c>
      <c r="AR63" s="275">
        <f t="shared" si="53"/>
        <v>61631.801862956105</v>
      </c>
      <c r="AS63" s="275">
        <f t="shared" si="53"/>
        <v>0</v>
      </c>
      <c r="AT63" s="275">
        <f t="shared" si="53"/>
        <v>128594.49124043438</v>
      </c>
      <c r="AU63" s="275">
        <f t="shared" si="53"/>
        <v>0</v>
      </c>
      <c r="AV63" s="275">
        <f t="shared" si="53"/>
        <v>38170.948308383267</v>
      </c>
      <c r="AW63" s="275">
        <f>SUM(AW56:AW62)</f>
        <v>243355.0076300175</v>
      </c>
      <c r="AX63" s="275">
        <f t="shared" si="53"/>
        <v>0</v>
      </c>
      <c r="AY63" s="283">
        <f t="shared" si="53"/>
        <v>0</v>
      </c>
      <c r="AZ63" s="299">
        <f t="shared" si="53"/>
        <v>-2713.7612019444832</v>
      </c>
      <c r="BA63" s="297">
        <f t="shared" si="53"/>
        <v>9474923.0160581619</v>
      </c>
      <c r="BB63" s="275">
        <f t="shared" si="53"/>
        <v>3727895.3293659971</v>
      </c>
      <c r="BC63" s="275">
        <f t="shared" si="53"/>
        <v>195976.17074486366</v>
      </c>
      <c r="BD63" s="275">
        <f t="shared" si="53"/>
        <v>3958031.7538116719</v>
      </c>
      <c r="BE63" s="275">
        <f t="shared" si="53"/>
        <v>272469.31201754505</v>
      </c>
      <c r="BF63" s="275">
        <f t="shared" si="53"/>
        <v>0</v>
      </c>
      <c r="BG63" s="275">
        <f t="shared" si="53"/>
        <v>560423.35318045202</v>
      </c>
      <c r="BH63" s="275">
        <f t="shared" si="53"/>
        <v>0</v>
      </c>
      <c r="BI63" s="275">
        <f t="shared" si="53"/>
        <v>159220.85902524967</v>
      </c>
      <c r="BJ63" s="275">
        <f>SUM(BJ56:BJ62)</f>
        <v>603619.99911432841</v>
      </c>
      <c r="BK63" s="275">
        <f t="shared" si="53"/>
        <v>0</v>
      </c>
      <c r="BL63" s="299">
        <f t="shared" si="53"/>
        <v>0</v>
      </c>
    </row>
    <row r="64" spans="1:64" ht="24.75" customHeight="1" x14ac:dyDescent="0.25">
      <c r="A64" s="1698" t="s">
        <v>3</v>
      </c>
      <c r="B64" s="124">
        <v>9.1</v>
      </c>
      <c r="C64" s="131" t="s">
        <v>186</v>
      </c>
      <c r="D64" s="276">
        <f>SUM(E64:M64)</f>
        <v>1605284.35</v>
      </c>
      <c r="E64" s="251">
        <v>81303.069999999992</v>
      </c>
      <c r="F64" s="251">
        <v>3.73</v>
      </c>
      <c r="G64" s="251">
        <v>155655.80000000005</v>
      </c>
      <c r="H64" s="251">
        <v>0</v>
      </c>
      <c r="I64" s="251">
        <v>0</v>
      </c>
      <c r="J64" s="251">
        <v>348526.20999999996</v>
      </c>
      <c r="K64" s="251">
        <v>0</v>
      </c>
      <c r="L64" s="251">
        <v>0</v>
      </c>
      <c r="M64" s="251">
        <v>1019795.5399999999</v>
      </c>
      <c r="N64" s="301"/>
      <c r="O64" s="1116"/>
      <c r="P64" s="273">
        <f>SUM(Q64:Y64)</f>
        <v>1816633.13</v>
      </c>
      <c r="Q64" s="251">
        <v>34698.039999999994</v>
      </c>
      <c r="R64" s="251">
        <v>0</v>
      </c>
      <c r="S64" s="251">
        <v>247072.39</v>
      </c>
      <c r="T64" s="251">
        <v>0</v>
      </c>
      <c r="U64" s="251">
        <v>0</v>
      </c>
      <c r="V64" s="251">
        <v>636188.57000000007</v>
      </c>
      <c r="W64" s="251">
        <v>0</v>
      </c>
      <c r="X64" s="251">
        <v>0</v>
      </c>
      <c r="Y64" s="251">
        <v>898674.13</v>
      </c>
      <c r="Z64" s="301"/>
      <c r="AA64" s="1116"/>
      <c r="AB64" s="273">
        <f>SUM(AC64:AK64)</f>
        <v>1917395.85</v>
      </c>
      <c r="AC64" s="251">
        <v>50526.470000000016</v>
      </c>
      <c r="AD64" s="251">
        <v>0</v>
      </c>
      <c r="AE64" s="251">
        <v>242013.32000000004</v>
      </c>
      <c r="AF64" s="251">
        <v>0</v>
      </c>
      <c r="AG64" s="251">
        <v>0</v>
      </c>
      <c r="AH64" s="251">
        <v>178661.85</v>
      </c>
      <c r="AI64" s="251">
        <v>0</v>
      </c>
      <c r="AJ64" s="251">
        <v>0</v>
      </c>
      <c r="AK64" s="251">
        <v>1446194.21</v>
      </c>
      <c r="AL64" s="301"/>
      <c r="AM64" s="1116"/>
      <c r="AN64" s="276">
        <f>SUM(AO64:AW64)</f>
        <v>2302675.5699999998</v>
      </c>
      <c r="AO64" s="251">
        <v>21001.200000000001</v>
      </c>
      <c r="AP64" s="251">
        <v>30.479999999999997</v>
      </c>
      <c r="AQ64" s="251">
        <v>189870.22</v>
      </c>
      <c r="AR64" s="251">
        <v>0</v>
      </c>
      <c r="AS64" s="251">
        <v>0</v>
      </c>
      <c r="AT64" s="251">
        <v>167985.19</v>
      </c>
      <c r="AU64" s="251">
        <v>0</v>
      </c>
      <c r="AV64" s="251">
        <v>0</v>
      </c>
      <c r="AW64" s="249">
        <v>1923788.48</v>
      </c>
      <c r="AX64" s="301"/>
      <c r="AY64" s="1116"/>
      <c r="AZ64" s="854">
        <v>331159.46219781134</v>
      </c>
      <c r="BA64" s="294">
        <f>SUM(BB64:BJ64)+AZ64</f>
        <v>7973148.3621978108</v>
      </c>
      <c r="BB64" s="274">
        <f t="shared" ref="BB64:BJ65" si="54">E64+Q64+AC64+AO64</f>
        <v>187528.78000000003</v>
      </c>
      <c r="BC64" s="274">
        <f t="shared" si="54"/>
        <v>34.209999999999994</v>
      </c>
      <c r="BD64" s="274">
        <f t="shared" si="54"/>
        <v>834611.7300000001</v>
      </c>
      <c r="BE64" s="274">
        <f t="shared" si="54"/>
        <v>0</v>
      </c>
      <c r="BF64" s="274">
        <f t="shared" si="54"/>
        <v>0</v>
      </c>
      <c r="BG64" s="274">
        <f t="shared" si="54"/>
        <v>1331361.82</v>
      </c>
      <c r="BH64" s="274">
        <f t="shared" si="54"/>
        <v>0</v>
      </c>
      <c r="BI64" s="274">
        <f t="shared" si="54"/>
        <v>0</v>
      </c>
      <c r="BJ64" s="274">
        <f t="shared" si="54"/>
        <v>5288452.3599999994</v>
      </c>
      <c r="BK64" s="301"/>
      <c r="BL64" s="302"/>
    </row>
    <row r="65" spans="1:64" x14ac:dyDescent="0.25">
      <c r="A65" s="1699"/>
      <c r="B65" s="126" t="s">
        <v>107</v>
      </c>
      <c r="C65" s="131" t="s">
        <v>187</v>
      </c>
      <c r="D65" s="274">
        <f>SUM(E65:M65)</f>
        <v>28746.739999999998</v>
      </c>
      <c r="E65" s="253">
        <v>1292.06</v>
      </c>
      <c r="F65" s="253">
        <v>0</v>
      </c>
      <c r="G65" s="253">
        <v>15504.72</v>
      </c>
      <c r="H65" s="253">
        <v>0</v>
      </c>
      <c r="I65" s="253">
        <v>0</v>
      </c>
      <c r="J65" s="253">
        <v>11949.96</v>
      </c>
      <c r="K65" s="253">
        <v>0</v>
      </c>
      <c r="L65" s="253">
        <v>0</v>
      </c>
      <c r="M65" s="253">
        <v>0</v>
      </c>
      <c r="N65" s="303"/>
      <c r="O65" s="375"/>
      <c r="P65" s="274">
        <f>SUM(Q65:Y65)</f>
        <v>35918.74</v>
      </c>
      <c r="Q65" s="253">
        <v>0</v>
      </c>
      <c r="R65" s="253">
        <v>0</v>
      </c>
      <c r="S65" s="253">
        <v>23520.639999999999</v>
      </c>
      <c r="T65" s="253">
        <v>0</v>
      </c>
      <c r="U65" s="253">
        <v>0</v>
      </c>
      <c r="V65" s="253">
        <v>8022.2999999999993</v>
      </c>
      <c r="W65" s="253">
        <v>0</v>
      </c>
      <c r="X65" s="253">
        <v>0</v>
      </c>
      <c r="Y65" s="253">
        <v>4375.8</v>
      </c>
      <c r="Z65" s="303"/>
      <c r="AA65" s="375"/>
      <c r="AB65" s="274">
        <f>SUM(AC65:AK65)</f>
        <v>69101.56</v>
      </c>
      <c r="AC65" s="253">
        <v>0</v>
      </c>
      <c r="AD65" s="253">
        <v>0</v>
      </c>
      <c r="AE65" s="253">
        <v>33829.839999999997</v>
      </c>
      <c r="AF65" s="253">
        <v>0</v>
      </c>
      <c r="AG65" s="253">
        <v>0</v>
      </c>
      <c r="AH65" s="253">
        <v>0</v>
      </c>
      <c r="AI65" s="253">
        <v>0</v>
      </c>
      <c r="AJ65" s="253">
        <v>0</v>
      </c>
      <c r="AK65" s="253">
        <v>35271.72</v>
      </c>
      <c r="AL65" s="303"/>
      <c r="AM65" s="375"/>
      <c r="AN65" s="289">
        <f>SUM(AO65:AW65)</f>
        <v>81156.01999999999</v>
      </c>
      <c r="AO65" s="253">
        <v>5905.19</v>
      </c>
      <c r="AP65" s="253">
        <v>0</v>
      </c>
      <c r="AQ65" s="253">
        <v>34866.949999999997</v>
      </c>
      <c r="AR65" s="253">
        <v>0</v>
      </c>
      <c r="AS65" s="253">
        <v>0</v>
      </c>
      <c r="AT65" s="253">
        <v>0</v>
      </c>
      <c r="AU65" s="253">
        <v>0</v>
      </c>
      <c r="AV65" s="253">
        <v>0</v>
      </c>
      <c r="AW65" s="253">
        <v>40383.879999999997</v>
      </c>
      <c r="AX65" s="303"/>
      <c r="AY65" s="375"/>
      <c r="AZ65" s="525">
        <v>-16.162412489053871</v>
      </c>
      <c r="BA65" s="296">
        <f>SUM(BB65:BJ65)+AZ65</f>
        <v>214906.89758751093</v>
      </c>
      <c r="BB65" s="274">
        <f t="shared" si="54"/>
        <v>7197.25</v>
      </c>
      <c r="BC65" s="274">
        <f t="shared" si="54"/>
        <v>0</v>
      </c>
      <c r="BD65" s="274">
        <f t="shared" si="54"/>
        <v>107722.15</v>
      </c>
      <c r="BE65" s="274">
        <f t="shared" si="54"/>
        <v>0</v>
      </c>
      <c r="BF65" s="274">
        <f t="shared" si="54"/>
        <v>0</v>
      </c>
      <c r="BG65" s="274">
        <f t="shared" si="54"/>
        <v>19972.259999999998</v>
      </c>
      <c r="BH65" s="274">
        <f t="shared" si="54"/>
        <v>0</v>
      </c>
      <c r="BI65" s="274">
        <f t="shared" si="54"/>
        <v>0</v>
      </c>
      <c r="BJ65" s="274">
        <f t="shared" si="54"/>
        <v>80031.399999999994</v>
      </c>
      <c r="BK65" s="303"/>
      <c r="BL65" s="304"/>
    </row>
    <row r="66" spans="1:64" x14ac:dyDescent="0.25">
      <c r="A66" s="1699"/>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58267.3</v>
      </c>
      <c r="Q66" s="253">
        <v>0</v>
      </c>
      <c r="R66" s="253">
        <v>0</v>
      </c>
      <c r="S66" s="253">
        <v>58267.3</v>
      </c>
      <c r="T66" s="253">
        <v>0</v>
      </c>
      <c r="U66" s="253">
        <v>0</v>
      </c>
      <c r="V66" s="253">
        <v>0</v>
      </c>
      <c r="W66" s="253">
        <v>0</v>
      </c>
      <c r="X66" s="253">
        <v>0</v>
      </c>
      <c r="Y66" s="253">
        <v>0</v>
      </c>
      <c r="Z66" s="303"/>
      <c r="AA66" s="375"/>
      <c r="AB66" s="274">
        <f>SUM(AC66:AK66)</f>
        <v>58907.600000000006</v>
      </c>
      <c r="AC66" s="253">
        <v>0</v>
      </c>
      <c r="AD66" s="253">
        <v>0</v>
      </c>
      <c r="AE66" s="253">
        <v>58907.600000000006</v>
      </c>
      <c r="AF66" s="253">
        <v>0</v>
      </c>
      <c r="AG66" s="253">
        <v>0</v>
      </c>
      <c r="AH66" s="253">
        <v>0</v>
      </c>
      <c r="AI66" s="253">
        <v>0</v>
      </c>
      <c r="AJ66" s="253">
        <v>0</v>
      </c>
      <c r="AK66" s="253">
        <v>0</v>
      </c>
      <c r="AL66" s="303"/>
      <c r="AM66" s="375"/>
      <c r="AN66" s="289">
        <f>SUM(AO66:AW66)</f>
        <v>54995.850000000006</v>
      </c>
      <c r="AO66" s="253">
        <v>0</v>
      </c>
      <c r="AP66" s="253">
        <v>0</v>
      </c>
      <c r="AQ66" s="253">
        <v>54995.850000000006</v>
      </c>
      <c r="AR66" s="253">
        <v>0</v>
      </c>
      <c r="AS66" s="253">
        <v>0</v>
      </c>
      <c r="AT66" s="253">
        <v>0</v>
      </c>
      <c r="AU66" s="253">
        <v>0</v>
      </c>
      <c r="AV66" s="253">
        <v>0</v>
      </c>
      <c r="AW66" s="253">
        <v>0</v>
      </c>
      <c r="AX66" s="303"/>
      <c r="AY66" s="375"/>
      <c r="AZ66" s="525">
        <v>0</v>
      </c>
      <c r="BA66" s="296">
        <f>SUM(BB66:BJ66)+AZ66</f>
        <v>172170.75</v>
      </c>
      <c r="BB66" s="274">
        <f t="shared" ref="BB66:BG66" si="55">E66+Q66+AC66+AO66</f>
        <v>0</v>
      </c>
      <c r="BC66" s="274">
        <f t="shared" si="55"/>
        <v>0</v>
      </c>
      <c r="BD66" s="274">
        <f t="shared" si="55"/>
        <v>172170.75</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699"/>
      <c r="B67" s="126" t="s">
        <v>108</v>
      </c>
      <c r="C67" s="131" t="s">
        <v>188</v>
      </c>
      <c r="D67" s="274">
        <f>SUM(E67:M67)</f>
        <v>575760.16999999993</v>
      </c>
      <c r="E67" s="253">
        <v>77499.64</v>
      </c>
      <c r="F67" s="253">
        <v>7414.7799999999979</v>
      </c>
      <c r="G67" s="253">
        <v>202458.12</v>
      </c>
      <c r="H67" s="253">
        <v>16674.439999999999</v>
      </c>
      <c r="I67" s="253">
        <v>0</v>
      </c>
      <c r="J67" s="253">
        <v>177766.15</v>
      </c>
      <c r="K67" s="253">
        <v>0</v>
      </c>
      <c r="L67" s="253">
        <v>0</v>
      </c>
      <c r="M67" s="253">
        <v>93947.039999999979</v>
      </c>
      <c r="N67" s="303"/>
      <c r="O67" s="375"/>
      <c r="P67" s="274">
        <f>SUM(Q67:Y67)</f>
        <v>555829.32999999984</v>
      </c>
      <c r="Q67" s="253">
        <v>75886.710000000006</v>
      </c>
      <c r="R67" s="253">
        <v>2850.4400000000005</v>
      </c>
      <c r="S67" s="253">
        <v>185765.17999999996</v>
      </c>
      <c r="T67" s="253">
        <v>10517.54</v>
      </c>
      <c r="U67" s="253">
        <v>0</v>
      </c>
      <c r="V67" s="253">
        <v>192133.78999999998</v>
      </c>
      <c r="W67" s="253">
        <v>0</v>
      </c>
      <c r="X67" s="253">
        <v>0</v>
      </c>
      <c r="Y67" s="253">
        <v>88675.669999999984</v>
      </c>
      <c r="Z67" s="303"/>
      <c r="AA67" s="375"/>
      <c r="AB67" s="274">
        <f>SUM(AC67:AK67)</f>
        <v>664625.02</v>
      </c>
      <c r="AC67" s="253">
        <v>76188.28</v>
      </c>
      <c r="AD67" s="253">
        <v>1483.81</v>
      </c>
      <c r="AE67" s="253">
        <v>295856.94</v>
      </c>
      <c r="AF67" s="253">
        <v>18729.540000000005</v>
      </c>
      <c r="AG67" s="253">
        <v>0</v>
      </c>
      <c r="AH67" s="253">
        <v>112187.40000000001</v>
      </c>
      <c r="AI67" s="253">
        <v>0</v>
      </c>
      <c r="AJ67" s="253">
        <v>558.88</v>
      </c>
      <c r="AK67" s="253">
        <v>159620.17000000001</v>
      </c>
      <c r="AL67" s="303"/>
      <c r="AM67" s="375"/>
      <c r="AN67" s="289">
        <f>SUM(AO67:AW67)</f>
        <v>629131.05999999994</v>
      </c>
      <c r="AO67" s="253">
        <v>92987.41</v>
      </c>
      <c r="AP67" s="253">
        <v>2367.37</v>
      </c>
      <c r="AQ67" s="253">
        <v>190060.15</v>
      </c>
      <c r="AR67" s="253">
        <v>18051.03</v>
      </c>
      <c r="AS67" s="253">
        <v>0</v>
      </c>
      <c r="AT67" s="253">
        <v>116262.68000000001</v>
      </c>
      <c r="AU67" s="253">
        <v>0</v>
      </c>
      <c r="AV67" s="253">
        <v>779.94</v>
      </c>
      <c r="AW67" s="253">
        <v>208622.47999999998</v>
      </c>
      <c r="AX67" s="303"/>
      <c r="AY67" s="375"/>
      <c r="AZ67" s="525">
        <v>82119.690797267453</v>
      </c>
      <c r="BA67" s="296">
        <f>SUM(BB67:BJ67)+AZ67</f>
        <v>2507465.2707972676</v>
      </c>
      <c r="BB67" s="274">
        <f t="shared" ref="BB67:BG71" si="57">E67+Q67+AC67+AO67</f>
        <v>322562.04000000004</v>
      </c>
      <c r="BC67" s="274">
        <f t="shared" si="57"/>
        <v>14116.399999999998</v>
      </c>
      <c r="BD67" s="274">
        <f t="shared" si="57"/>
        <v>874140.39</v>
      </c>
      <c r="BE67" s="274">
        <f t="shared" si="57"/>
        <v>63972.55</v>
      </c>
      <c r="BF67" s="274">
        <f t="shared" si="57"/>
        <v>0</v>
      </c>
      <c r="BG67" s="274">
        <f t="shared" si="57"/>
        <v>598350.02</v>
      </c>
      <c r="BH67" s="274">
        <f t="shared" si="56"/>
        <v>0</v>
      </c>
      <c r="BI67" s="274">
        <f t="shared" ref="BI67:BJ71" si="58">L67+X67+AJ67+AV67</f>
        <v>1338.8200000000002</v>
      </c>
      <c r="BJ67" s="274">
        <f t="shared" si="58"/>
        <v>550865.36</v>
      </c>
      <c r="BK67" s="303"/>
      <c r="BL67" s="304"/>
    </row>
    <row r="68" spans="1:64" x14ac:dyDescent="0.25">
      <c r="A68" s="1699"/>
      <c r="B68" s="126" t="s">
        <v>109</v>
      </c>
      <c r="C68" s="131" t="s">
        <v>161</v>
      </c>
      <c r="D68" s="274">
        <f t="shared" ref="D68:D76" si="59">SUM(E68:O68)</f>
        <v>133189.54286885393</v>
      </c>
      <c r="E68" s="253">
        <v>65439.99534287498</v>
      </c>
      <c r="F68" s="253">
        <v>4941.8839468567348</v>
      </c>
      <c r="G68" s="253">
        <v>41473.951922245098</v>
      </c>
      <c r="H68" s="253">
        <v>1740.532515368913</v>
      </c>
      <c r="I68" s="253">
        <v>32.98287438444661</v>
      </c>
      <c r="J68" s="253">
        <v>11658.72515775686</v>
      </c>
      <c r="K68" s="253">
        <v>0</v>
      </c>
      <c r="L68" s="253">
        <v>98.027425690264806</v>
      </c>
      <c r="M68" s="253">
        <v>7803.4436836766172</v>
      </c>
      <c r="N68" s="253">
        <v>0</v>
      </c>
      <c r="O68" s="254">
        <v>0</v>
      </c>
      <c r="P68" s="274">
        <f>SUM(Q68:AA68)</f>
        <v>113842.29446032712</v>
      </c>
      <c r="Q68" s="253">
        <v>60111.286973285147</v>
      </c>
      <c r="R68" s="253">
        <v>1456.3887262066357</v>
      </c>
      <c r="S68" s="253">
        <v>35764.842187840914</v>
      </c>
      <c r="T68" s="253">
        <v>1437.8735271447767</v>
      </c>
      <c r="U68" s="253">
        <v>0</v>
      </c>
      <c r="V68" s="253">
        <v>8869.8523886710973</v>
      </c>
      <c r="W68" s="253">
        <v>0</v>
      </c>
      <c r="X68" s="253">
        <v>386.78531373541341</v>
      </c>
      <c r="Y68" s="253">
        <v>5815.2653434431386</v>
      </c>
      <c r="Z68" s="253">
        <v>0</v>
      </c>
      <c r="AA68" s="254">
        <v>0</v>
      </c>
      <c r="AB68" s="274">
        <f>SUM(AC68:AM68)</f>
        <v>157352.14442680977</v>
      </c>
      <c r="AC68" s="253">
        <v>47326.265311833624</v>
      </c>
      <c r="AD68" s="253">
        <v>2833.3236545317841</v>
      </c>
      <c r="AE68" s="253">
        <v>69171.361715859952</v>
      </c>
      <c r="AF68" s="253">
        <v>1392.8890928472504</v>
      </c>
      <c r="AG68" s="253">
        <v>0</v>
      </c>
      <c r="AH68" s="253">
        <v>15950.288887844015</v>
      </c>
      <c r="AI68" s="253">
        <v>0</v>
      </c>
      <c r="AJ68" s="253">
        <v>578.72172540333838</v>
      </c>
      <c r="AK68" s="253">
        <v>20099.294038489799</v>
      </c>
      <c r="AL68" s="253">
        <v>0</v>
      </c>
      <c r="AM68" s="254">
        <v>0</v>
      </c>
      <c r="AN68" s="289">
        <f>SUM(AO68:AY68)</f>
        <v>124920.49808241622</v>
      </c>
      <c r="AO68" s="253">
        <v>41214.751817224234</v>
      </c>
      <c r="AP68" s="253">
        <v>3477.142592761872</v>
      </c>
      <c r="AQ68" s="253">
        <v>35256.65166092357</v>
      </c>
      <c r="AR68" s="253">
        <v>900.84478111161479</v>
      </c>
      <c r="AS68" s="253">
        <v>0</v>
      </c>
      <c r="AT68" s="253">
        <v>26456.163452808476</v>
      </c>
      <c r="AU68" s="253">
        <v>0</v>
      </c>
      <c r="AV68" s="253">
        <v>41.411825683007812</v>
      </c>
      <c r="AW68" s="253">
        <v>17573.531951903446</v>
      </c>
      <c r="AX68" s="253">
        <v>0</v>
      </c>
      <c r="AY68" s="254">
        <v>0</v>
      </c>
      <c r="AZ68" s="525">
        <v>5908.7642113996699</v>
      </c>
      <c r="BA68" s="296">
        <f>SUM(BB68:BL68)+AZ68</f>
        <v>535213.24404980673</v>
      </c>
      <c r="BB68" s="274">
        <f t="shared" si="57"/>
        <v>214092.29944521797</v>
      </c>
      <c r="BC68" s="274">
        <f t="shared" si="57"/>
        <v>12708.738920357027</v>
      </c>
      <c r="BD68" s="274">
        <f t="shared" si="57"/>
        <v>181666.80748686951</v>
      </c>
      <c r="BE68" s="274">
        <f t="shared" si="57"/>
        <v>5472.1399164725544</v>
      </c>
      <c r="BF68" s="274">
        <f t="shared" si="57"/>
        <v>32.98287438444661</v>
      </c>
      <c r="BG68" s="274">
        <f t="shared" si="57"/>
        <v>62935.029887080447</v>
      </c>
      <c r="BH68" s="274">
        <f t="shared" si="56"/>
        <v>0</v>
      </c>
      <c r="BI68" s="274">
        <f t="shared" si="58"/>
        <v>1104.9462905120245</v>
      </c>
      <c r="BJ68" s="274">
        <f t="shared" si="58"/>
        <v>51291.535017513001</v>
      </c>
      <c r="BK68" s="274">
        <f t="shared" ref="BK68:BL71" si="60">N68+Z68+AL68+AX68</f>
        <v>0</v>
      </c>
      <c r="BL68" s="300">
        <f t="shared" si="60"/>
        <v>0</v>
      </c>
    </row>
    <row r="69" spans="1:64" s="255" customFormat="1" x14ac:dyDescent="0.25">
      <c r="A69" s="1699"/>
      <c r="B69" s="126" t="s">
        <v>110</v>
      </c>
      <c r="C69" s="131" t="s">
        <v>135</v>
      </c>
      <c r="D69" s="274">
        <f t="shared" si="59"/>
        <v>6542.8310630705328</v>
      </c>
      <c r="E69" s="253">
        <v>3453.3655473724416</v>
      </c>
      <c r="F69" s="253">
        <v>496.54892736333784</v>
      </c>
      <c r="G69" s="253">
        <v>1620.9143284901188</v>
      </c>
      <c r="H69" s="253">
        <v>238.21545774076944</v>
      </c>
      <c r="I69" s="253">
        <v>7.6983885222383295</v>
      </c>
      <c r="J69" s="253">
        <v>618.31097427029135</v>
      </c>
      <c r="K69" s="253">
        <v>0</v>
      </c>
      <c r="L69" s="253">
        <v>37.529644045911859</v>
      </c>
      <c r="M69" s="253">
        <v>70.247795265424742</v>
      </c>
      <c r="N69" s="253">
        <v>0</v>
      </c>
      <c r="O69" s="254">
        <v>0</v>
      </c>
      <c r="P69" s="274">
        <f>SUM(Q69:AA69)</f>
        <v>6865.4745832503177</v>
      </c>
      <c r="Q69" s="253">
        <v>3584.0940723801914</v>
      </c>
      <c r="R69" s="253">
        <v>504.76068315507342</v>
      </c>
      <c r="S69" s="253">
        <v>1741.5192919052513</v>
      </c>
      <c r="T69" s="253">
        <v>262.97978742037304</v>
      </c>
      <c r="U69" s="253">
        <v>6.0680114700531407</v>
      </c>
      <c r="V69" s="253">
        <v>652.78318947838341</v>
      </c>
      <c r="W69" s="253">
        <v>0</v>
      </c>
      <c r="X69" s="253">
        <v>39.442074555345414</v>
      </c>
      <c r="Y69" s="253">
        <v>73.827472885646543</v>
      </c>
      <c r="Z69" s="253">
        <v>0</v>
      </c>
      <c r="AA69" s="254">
        <v>0</v>
      </c>
      <c r="AB69" s="274">
        <f>SUM(AC69:AM69)</f>
        <v>6990.0645502779034</v>
      </c>
      <c r="AC69" s="253">
        <v>3617.3575584715691</v>
      </c>
      <c r="AD69" s="253">
        <v>473.90409620435804</v>
      </c>
      <c r="AE69" s="253">
        <v>1828.7690967813996</v>
      </c>
      <c r="AF69" s="253">
        <v>285.42575929576896</v>
      </c>
      <c r="AG69" s="253">
        <v>5.4071122819406963</v>
      </c>
      <c r="AH69" s="253">
        <v>623.47609352297525</v>
      </c>
      <c r="AI69" s="253">
        <v>0</v>
      </c>
      <c r="AJ69" s="253">
        <v>38.931208429973012</v>
      </c>
      <c r="AK69" s="253">
        <v>116.79362528991904</v>
      </c>
      <c r="AL69" s="253">
        <v>0</v>
      </c>
      <c r="AM69" s="254">
        <v>0</v>
      </c>
      <c r="AN69" s="289">
        <f>SUM(AO69:AY69)</f>
        <v>6508.7985525498952</v>
      </c>
      <c r="AO69" s="253">
        <v>3268.0966841862878</v>
      </c>
      <c r="AP69" s="253">
        <v>410.78701233411959</v>
      </c>
      <c r="AQ69" s="253">
        <v>1784.0294618713633</v>
      </c>
      <c r="AR69" s="253">
        <v>275.99154419604247</v>
      </c>
      <c r="AS69" s="253">
        <v>2.0837159936980516</v>
      </c>
      <c r="AT69" s="253">
        <v>608.40586045048281</v>
      </c>
      <c r="AU69" s="253">
        <v>0</v>
      </c>
      <c r="AV69" s="253">
        <v>33.339455899168826</v>
      </c>
      <c r="AW69" s="253">
        <v>126.06481761873212</v>
      </c>
      <c r="AX69" s="253">
        <v>0</v>
      </c>
      <c r="AY69" s="254">
        <v>0</v>
      </c>
      <c r="AZ69" s="525">
        <v>0</v>
      </c>
      <c r="BA69" s="296">
        <f>SUM(BB69:BL69)+AZ69</f>
        <v>26907.168749148648</v>
      </c>
      <c r="BB69" s="274">
        <f t="shared" si="57"/>
        <v>13922.913862410491</v>
      </c>
      <c r="BC69" s="274">
        <f t="shared" si="57"/>
        <v>1886.000719056889</v>
      </c>
      <c r="BD69" s="274">
        <f t="shared" si="57"/>
        <v>6975.2321790481328</v>
      </c>
      <c r="BE69" s="274">
        <f t="shared" si="57"/>
        <v>1062.6125486529538</v>
      </c>
      <c r="BF69" s="274">
        <f t="shared" si="57"/>
        <v>21.257228267930216</v>
      </c>
      <c r="BG69" s="274">
        <f t="shared" si="57"/>
        <v>2502.9761177221326</v>
      </c>
      <c r="BH69" s="274">
        <f t="shared" si="56"/>
        <v>0</v>
      </c>
      <c r="BI69" s="274">
        <f t="shared" si="58"/>
        <v>149.24238293039912</v>
      </c>
      <c r="BJ69" s="274">
        <f t="shared" si="58"/>
        <v>386.93371105972244</v>
      </c>
      <c r="BK69" s="274">
        <f t="shared" si="60"/>
        <v>0</v>
      </c>
      <c r="BL69" s="300">
        <f t="shared" si="60"/>
        <v>0</v>
      </c>
    </row>
    <row r="70" spans="1:64" x14ac:dyDescent="0.25">
      <c r="A70" s="1699"/>
      <c r="B70" s="126" t="s">
        <v>111</v>
      </c>
      <c r="C70" s="131" t="s">
        <v>163</v>
      </c>
      <c r="D70" s="274">
        <f t="shared" si="59"/>
        <v>-909.32897274194443</v>
      </c>
      <c r="E70" s="253">
        <v>-87.505238578111488</v>
      </c>
      <c r="F70" s="253">
        <v>-4.7950256409160552</v>
      </c>
      <c r="G70" s="253">
        <v>-161.09162581517955</v>
      </c>
      <c r="H70" s="253">
        <v>-7.1466432708474636</v>
      </c>
      <c r="I70" s="253">
        <v>-1.2785213547691538E-2</v>
      </c>
      <c r="J70" s="253">
        <v>-213.43073863122095</v>
      </c>
      <c r="K70" s="253">
        <v>0</v>
      </c>
      <c r="L70" s="253">
        <v>-3.7998555140224696E-2</v>
      </c>
      <c r="M70" s="253">
        <v>-435.30891703698092</v>
      </c>
      <c r="N70" s="253">
        <v>0</v>
      </c>
      <c r="O70" s="254">
        <v>0</v>
      </c>
      <c r="P70" s="274">
        <f>SUM(Q70:AA70)</f>
        <v>4620.3726252076722</v>
      </c>
      <c r="Q70" s="253">
        <v>305.45251444083641</v>
      </c>
      <c r="R70" s="253">
        <v>7.7070722526501454</v>
      </c>
      <c r="S70" s="253">
        <v>985.4356562801039</v>
      </c>
      <c r="T70" s="253">
        <v>21.40308647481827</v>
      </c>
      <c r="U70" s="253">
        <v>0</v>
      </c>
      <c r="V70" s="253">
        <v>1513.4545885327129</v>
      </c>
      <c r="W70" s="253">
        <v>0</v>
      </c>
      <c r="X70" s="253">
        <v>0.69128107952388884</v>
      </c>
      <c r="Y70" s="253">
        <v>1786.2284261470268</v>
      </c>
      <c r="Z70" s="253">
        <v>0</v>
      </c>
      <c r="AA70" s="254">
        <v>0</v>
      </c>
      <c r="AB70" s="274">
        <f>SUM(AC70:AM70)</f>
        <v>17125.651900788005</v>
      </c>
      <c r="AC70" s="253">
        <v>1039.3045067210087</v>
      </c>
      <c r="AD70" s="253">
        <v>25.772830860500427</v>
      </c>
      <c r="AE70" s="253">
        <v>4179.3450493920245</v>
      </c>
      <c r="AF70" s="253">
        <v>120.18140846349834</v>
      </c>
      <c r="AG70" s="253">
        <v>0</v>
      </c>
      <c r="AH70" s="253">
        <v>1832.3868616627717</v>
      </c>
      <c r="AI70" s="253">
        <v>0</v>
      </c>
      <c r="AJ70" s="253">
        <v>6.7921099020711999</v>
      </c>
      <c r="AK70" s="253">
        <v>9921.8691337861292</v>
      </c>
      <c r="AL70" s="253">
        <v>0</v>
      </c>
      <c r="AM70" s="254">
        <v>0</v>
      </c>
      <c r="AN70" s="289">
        <f>SUM(AO70:AY70)</f>
        <v>49498.051788048469</v>
      </c>
      <c r="AO70" s="253">
        <v>2497.3225347494367</v>
      </c>
      <c r="AP70" s="253">
        <v>91.051359184292124</v>
      </c>
      <c r="AQ70" s="253">
        <v>7829.4786507652507</v>
      </c>
      <c r="AR70" s="253">
        <v>293.80277881842045</v>
      </c>
      <c r="AS70" s="253">
        <v>0</v>
      </c>
      <c r="AT70" s="253">
        <v>4816.6157536300816</v>
      </c>
      <c r="AU70" s="253">
        <v>0</v>
      </c>
      <c r="AV70" s="253">
        <v>12.733045385931025</v>
      </c>
      <c r="AW70" s="253">
        <v>33957.047665515056</v>
      </c>
      <c r="AX70" s="253">
        <v>0</v>
      </c>
      <c r="AY70" s="254">
        <v>0</v>
      </c>
      <c r="AZ70" s="525">
        <v>-84343.44016290833</v>
      </c>
      <c r="BA70" s="296">
        <f>SUM(BB70:BL70)+AZ70</f>
        <v>-14008.692821606135</v>
      </c>
      <c r="BB70" s="274">
        <f t="shared" si="57"/>
        <v>3754.5743173331703</v>
      </c>
      <c r="BC70" s="274">
        <f t="shared" si="57"/>
        <v>119.73623665652664</v>
      </c>
      <c r="BD70" s="274">
        <f t="shared" si="57"/>
        <v>12833.167730622201</v>
      </c>
      <c r="BE70" s="274">
        <f t="shared" si="57"/>
        <v>428.2406304858896</v>
      </c>
      <c r="BF70" s="274">
        <f t="shared" si="57"/>
        <v>-1.2785213547691538E-2</v>
      </c>
      <c r="BG70" s="274">
        <f t="shared" si="57"/>
        <v>7949.0264651943453</v>
      </c>
      <c r="BH70" s="274">
        <f t="shared" si="56"/>
        <v>0</v>
      </c>
      <c r="BI70" s="274">
        <f t="shared" si="58"/>
        <v>20.178437812385887</v>
      </c>
      <c r="BJ70" s="274">
        <f t="shared" si="58"/>
        <v>45229.836308411235</v>
      </c>
      <c r="BK70" s="274">
        <f t="shared" si="60"/>
        <v>0</v>
      </c>
      <c r="BL70" s="300">
        <f t="shared" si="60"/>
        <v>0</v>
      </c>
    </row>
    <row r="71" spans="1:64" x14ac:dyDescent="0.25">
      <c r="A71" s="1699"/>
      <c r="B71" s="126" t="s">
        <v>112</v>
      </c>
      <c r="C71" s="131" t="s">
        <v>927</v>
      </c>
      <c r="D71" s="274">
        <f t="shared" si="59"/>
        <v>36119.915638400365</v>
      </c>
      <c r="E71" s="253">
        <v>4767.4769712318193</v>
      </c>
      <c r="F71" s="253">
        <v>446.95254946864111</v>
      </c>
      <c r="G71" s="253">
        <v>8990.4704402996813</v>
      </c>
      <c r="H71" s="253">
        <v>505.19915293420047</v>
      </c>
      <c r="I71" s="253">
        <v>4.2981801236203321</v>
      </c>
      <c r="J71" s="253">
        <v>5848.7082752751758</v>
      </c>
      <c r="K71" s="253">
        <v>0</v>
      </c>
      <c r="L71" s="253">
        <v>40.935496451005584</v>
      </c>
      <c r="M71" s="253">
        <v>15515.874572616225</v>
      </c>
      <c r="N71" s="253">
        <v>0</v>
      </c>
      <c r="O71" s="254">
        <v>0</v>
      </c>
      <c r="P71" s="274">
        <f>SUM(Q71:AA71)</f>
        <v>34328.186206482111</v>
      </c>
      <c r="Q71" s="253">
        <v>4530.9861418826158</v>
      </c>
      <c r="R71" s="253">
        <v>424.78145567177495</v>
      </c>
      <c r="S71" s="253">
        <v>8544.4979010518164</v>
      </c>
      <c r="T71" s="253">
        <v>480.13873473294495</v>
      </c>
      <c r="U71" s="253">
        <v>4.0849687776063002</v>
      </c>
      <c r="V71" s="253">
        <v>5558.5829366552398</v>
      </c>
      <c r="W71" s="253">
        <v>0</v>
      </c>
      <c r="X71" s="253">
        <v>38.904889997332802</v>
      </c>
      <c r="Y71" s="253">
        <v>14746.209177712777</v>
      </c>
      <c r="Z71" s="253">
        <v>0</v>
      </c>
      <c r="AA71" s="254">
        <v>0</v>
      </c>
      <c r="AB71" s="274">
        <f>SUM(AC71:AM71)</f>
        <v>48160.150232448286</v>
      </c>
      <c r="AC71" s="253">
        <v>6356.6706374076757</v>
      </c>
      <c r="AD71" s="253">
        <v>595.93998348936373</v>
      </c>
      <c r="AE71" s="253">
        <v>11987.359311683969</v>
      </c>
      <c r="AF71" s="253">
        <v>673.60254509426704</v>
      </c>
      <c r="AG71" s="253">
        <v>5.7309380938755066</v>
      </c>
      <c r="AH71" s="253">
        <v>7798.3202403595196</v>
      </c>
      <c r="AI71" s="253">
        <v>0</v>
      </c>
      <c r="AJ71" s="253">
        <v>54.580959674898942</v>
      </c>
      <c r="AK71" s="253">
        <v>20687.945616644713</v>
      </c>
      <c r="AL71" s="253">
        <v>0</v>
      </c>
      <c r="AM71" s="254">
        <v>0</v>
      </c>
      <c r="AN71" s="289">
        <f>SUM(AO71:AY71)</f>
        <v>21068.014450645787</v>
      </c>
      <c r="AO71" s="253">
        <v>2780.7726554114729</v>
      </c>
      <c r="AP71" s="253">
        <v>260.6983600190747</v>
      </c>
      <c r="AQ71" s="253">
        <v>5243.959123563608</v>
      </c>
      <c r="AR71" s="253">
        <v>294.67242285461532</v>
      </c>
      <c r="AS71" s="253">
        <v>2.5070413193224717</v>
      </c>
      <c r="AT71" s="253">
        <v>3411.432952797617</v>
      </c>
      <c r="AU71" s="253">
        <v>0</v>
      </c>
      <c r="AV71" s="253">
        <v>23.876845101411732</v>
      </c>
      <c r="AW71" s="253">
        <v>9050.0950495786637</v>
      </c>
      <c r="AX71" s="253">
        <v>0</v>
      </c>
      <c r="AY71" s="254">
        <v>0</v>
      </c>
      <c r="AZ71" s="525">
        <v>-302.90487987299093</v>
      </c>
      <c r="BA71" s="296">
        <f>SUM(BB71:BL71)+AZ71</f>
        <v>139373.36164810357</v>
      </c>
      <c r="BB71" s="274">
        <f t="shared" si="57"/>
        <v>18435.906405933583</v>
      </c>
      <c r="BC71" s="274">
        <f t="shared" si="57"/>
        <v>1728.3723486488543</v>
      </c>
      <c r="BD71" s="274">
        <f t="shared" si="57"/>
        <v>34766.286776599074</v>
      </c>
      <c r="BE71" s="274">
        <f t="shared" si="57"/>
        <v>1953.6128556160279</v>
      </c>
      <c r="BF71" s="274">
        <f t="shared" si="57"/>
        <v>16.62112831442461</v>
      </c>
      <c r="BG71" s="274">
        <f t="shared" si="57"/>
        <v>22617.044405087552</v>
      </c>
      <c r="BH71" s="274">
        <f t="shared" si="56"/>
        <v>0</v>
      </c>
      <c r="BI71" s="274">
        <f t="shared" si="58"/>
        <v>158.29819122464906</v>
      </c>
      <c r="BJ71" s="274">
        <f t="shared" si="58"/>
        <v>60000.124416552382</v>
      </c>
      <c r="BK71" s="274">
        <f t="shared" si="60"/>
        <v>0</v>
      </c>
      <c r="BL71" s="300">
        <f t="shared" si="60"/>
        <v>0</v>
      </c>
    </row>
    <row r="72" spans="1:64" s="209" customFormat="1" x14ac:dyDescent="0.25">
      <c r="A72" s="1703"/>
      <c r="B72" s="129" t="s">
        <v>460</v>
      </c>
      <c r="C72" s="313" t="s">
        <v>5</v>
      </c>
      <c r="D72" s="275">
        <f t="shared" si="59"/>
        <v>2384734.2205975829</v>
      </c>
      <c r="E72" s="275">
        <f t="shared" ref="E72:BG72" si="61">SUM(E64:E71)</f>
        <v>233668.10262290112</v>
      </c>
      <c r="F72" s="275">
        <f t="shared" si="61"/>
        <v>13299.100398047794</v>
      </c>
      <c r="G72" s="275">
        <f t="shared" si="61"/>
        <v>425542.88506521966</v>
      </c>
      <c r="H72" s="275">
        <f t="shared" si="61"/>
        <v>19151.240482773035</v>
      </c>
      <c r="I72" s="275">
        <f t="shared" si="61"/>
        <v>44.966657816757582</v>
      </c>
      <c r="J72" s="275">
        <f t="shared" si="61"/>
        <v>556154.63366867113</v>
      </c>
      <c r="K72" s="275">
        <f t="shared" si="61"/>
        <v>0</v>
      </c>
      <c r="L72" s="275">
        <f t="shared" si="61"/>
        <v>176.454567632042</v>
      </c>
      <c r="M72" s="275">
        <f>SUM(M64:M71)</f>
        <v>1136696.8371345212</v>
      </c>
      <c r="N72" s="275">
        <f>SUM(N68:N71)</f>
        <v>0</v>
      </c>
      <c r="O72" s="275">
        <f>SUM(O68:O71)</f>
        <v>0</v>
      </c>
      <c r="P72" s="277">
        <f>SUM(P64:P71)</f>
        <v>2626304.8278752668</v>
      </c>
      <c r="Q72" s="275">
        <f t="shared" si="61"/>
        <v>179116.56970198877</v>
      </c>
      <c r="R72" s="275">
        <f t="shared" si="61"/>
        <v>5244.0779372861352</v>
      </c>
      <c r="S72" s="275">
        <f t="shared" si="61"/>
        <v>561661.8050370781</v>
      </c>
      <c r="T72" s="275">
        <f t="shared" si="61"/>
        <v>12719.935135772914</v>
      </c>
      <c r="U72" s="275">
        <f t="shared" si="61"/>
        <v>10.152980247659441</v>
      </c>
      <c r="V72" s="275">
        <f t="shared" si="61"/>
        <v>852939.33310333756</v>
      </c>
      <c r="W72" s="275">
        <f t="shared" si="61"/>
        <v>0</v>
      </c>
      <c r="X72" s="275">
        <f t="shared" si="61"/>
        <v>465.82355936761553</v>
      </c>
      <c r="Y72" s="275">
        <f>SUM(Y64:Y71)</f>
        <v>1014147.1304201887</v>
      </c>
      <c r="Z72" s="275">
        <f>SUM(Z68:Z71)</f>
        <v>0</v>
      </c>
      <c r="AA72" s="283">
        <f>SUM(AA68:AA71)</f>
        <v>0</v>
      </c>
      <c r="AB72" s="277">
        <f t="shared" si="61"/>
        <v>2939658.0411103237</v>
      </c>
      <c r="AC72" s="275">
        <f t="shared" si="61"/>
        <v>185054.3480144339</v>
      </c>
      <c r="AD72" s="275">
        <f t="shared" si="61"/>
        <v>5412.7505650860066</v>
      </c>
      <c r="AE72" s="275">
        <f t="shared" si="61"/>
        <v>717774.5351737173</v>
      </c>
      <c r="AF72" s="275">
        <f t="shared" si="61"/>
        <v>21201.638805700786</v>
      </c>
      <c r="AG72" s="275">
        <f t="shared" si="61"/>
        <v>11.138050375816203</v>
      </c>
      <c r="AH72" s="275">
        <f t="shared" si="61"/>
        <v>317053.72208338929</v>
      </c>
      <c r="AI72" s="275">
        <f t="shared" si="61"/>
        <v>0</v>
      </c>
      <c r="AJ72" s="275">
        <f t="shared" si="61"/>
        <v>1237.9060034102813</v>
      </c>
      <c r="AK72" s="275">
        <f>SUM(AK64:AK71)</f>
        <v>1691912.0024142102</v>
      </c>
      <c r="AL72" s="275">
        <f>SUM(AL68:AL71)</f>
        <v>0</v>
      </c>
      <c r="AM72" s="275">
        <f>SUM(AM68:AM71)</f>
        <v>0</v>
      </c>
      <c r="AN72" s="277">
        <f t="shared" si="61"/>
        <v>3269953.8628736604</v>
      </c>
      <c r="AO72" s="275">
        <f t="shared" si="61"/>
        <v>169654.74369157144</v>
      </c>
      <c r="AP72" s="275">
        <f t="shared" si="61"/>
        <v>6637.5293242993575</v>
      </c>
      <c r="AQ72" s="275">
        <f t="shared" si="61"/>
        <v>519907.28889712383</v>
      </c>
      <c r="AR72" s="275">
        <f t="shared" si="61"/>
        <v>19816.34152698069</v>
      </c>
      <c r="AS72" s="275">
        <f t="shared" si="61"/>
        <v>4.5907573130205233</v>
      </c>
      <c r="AT72" s="275">
        <f t="shared" si="61"/>
        <v>319540.4880196866</v>
      </c>
      <c r="AU72" s="275">
        <f t="shared" si="61"/>
        <v>0</v>
      </c>
      <c r="AV72" s="275">
        <f t="shared" si="61"/>
        <v>891.30117206951945</v>
      </c>
      <c r="AW72" s="275">
        <f>SUM(AW64:AW71)</f>
        <v>2233501.5794846155</v>
      </c>
      <c r="AX72" s="275">
        <f>SUM(AX68:AX71)</f>
        <v>0</v>
      </c>
      <c r="AY72" s="283">
        <f>SUM(AY68:AY71)</f>
        <v>0</v>
      </c>
      <c r="AZ72" s="299">
        <f>SUM(AZ64:AZ71)</f>
        <v>334525.40975120809</v>
      </c>
      <c r="BA72" s="297">
        <f>SUM(BA64:BA71)</f>
        <v>11555176.362208039</v>
      </c>
      <c r="BB72" s="275">
        <f t="shared" si="61"/>
        <v>767493.7640308952</v>
      </c>
      <c r="BC72" s="275">
        <f>SUM(BC64:BC71)</f>
        <v>30593.458224719296</v>
      </c>
      <c r="BD72" s="275">
        <f t="shared" si="61"/>
        <v>2224886.5141731384</v>
      </c>
      <c r="BE72" s="275">
        <f t="shared" si="61"/>
        <v>72889.155951227425</v>
      </c>
      <c r="BF72" s="275">
        <f t="shared" si="61"/>
        <v>70.848445753253742</v>
      </c>
      <c r="BG72" s="275">
        <f t="shared" si="61"/>
        <v>2045688.1768750846</v>
      </c>
      <c r="BH72" s="275">
        <f>SUM(BH64:BH71)</f>
        <v>0</v>
      </c>
      <c r="BI72" s="275">
        <f>SUM(BI64:BI71)</f>
        <v>2771.4853024794588</v>
      </c>
      <c r="BJ72" s="275">
        <f>SUM(BJ64:BJ71)</f>
        <v>6076257.549453536</v>
      </c>
      <c r="BK72" s="275">
        <f>SUM(BK68:BK71)</f>
        <v>0</v>
      </c>
      <c r="BL72" s="299">
        <f>SUM(BL68:BL71)</f>
        <v>0</v>
      </c>
    </row>
    <row r="73" spans="1:64" ht="14.85" customHeight="1" x14ac:dyDescent="0.25">
      <c r="A73" s="1708" t="s">
        <v>6</v>
      </c>
      <c r="B73" s="126" t="s">
        <v>118</v>
      </c>
      <c r="C73" s="131" t="s">
        <v>189</v>
      </c>
      <c r="D73" s="273">
        <f t="shared" si="59"/>
        <v>19104.724023115868</v>
      </c>
      <c r="E73" s="251">
        <v>7355.4204118661219</v>
      </c>
      <c r="F73" s="251">
        <v>548.58825169911654</v>
      </c>
      <c r="G73" s="251">
        <v>7907.1912786508829</v>
      </c>
      <c r="H73" s="251">
        <v>591.25189783430403</v>
      </c>
      <c r="I73" s="251">
        <v>0</v>
      </c>
      <c r="J73" s="251">
        <v>1477.7215509893738</v>
      </c>
      <c r="K73" s="251">
        <v>0</v>
      </c>
      <c r="L73" s="251">
        <v>344.84548698183983</v>
      </c>
      <c r="M73" s="251">
        <v>879.70514509423128</v>
      </c>
      <c r="N73" s="251">
        <v>0</v>
      </c>
      <c r="O73" s="252">
        <v>0</v>
      </c>
      <c r="P73" s="273">
        <f>SUM(Q73:AA73)</f>
        <v>21557.537104934094</v>
      </c>
      <c r="Q73" s="251">
        <v>8694.1111162676261</v>
      </c>
      <c r="R73" s="251">
        <v>509.25014293944162</v>
      </c>
      <c r="S73" s="251">
        <v>8940.7235716743126</v>
      </c>
      <c r="T73" s="251">
        <v>627.24632530152599</v>
      </c>
      <c r="U73" s="251">
        <v>0</v>
      </c>
      <c r="V73" s="251">
        <v>1205.4609120091222</v>
      </c>
      <c r="W73" s="251">
        <v>0</v>
      </c>
      <c r="X73" s="251">
        <v>386.5199961994079</v>
      </c>
      <c r="Y73" s="251">
        <v>1194.2250405426571</v>
      </c>
      <c r="Z73" s="251">
        <v>0</v>
      </c>
      <c r="AA73" s="252">
        <v>0</v>
      </c>
      <c r="AB73" s="273">
        <f>SUM(AC73:AM73)</f>
        <v>28969.776692033825</v>
      </c>
      <c r="AC73" s="251">
        <v>12539.40345324289</v>
      </c>
      <c r="AD73" s="251">
        <v>406.95714178191446</v>
      </c>
      <c r="AE73" s="251">
        <v>11967.154481558848</v>
      </c>
      <c r="AF73" s="251">
        <v>815.31839935263156</v>
      </c>
      <c r="AG73" s="251">
        <v>0</v>
      </c>
      <c r="AH73" s="251">
        <v>1380.8377123655064</v>
      </c>
      <c r="AI73" s="251">
        <v>0</v>
      </c>
      <c r="AJ73" s="251">
        <v>427.9544581059514</v>
      </c>
      <c r="AK73" s="251">
        <v>1432.1510456260808</v>
      </c>
      <c r="AL73" s="251">
        <v>0</v>
      </c>
      <c r="AM73" s="252">
        <v>0</v>
      </c>
      <c r="AN73" s="276">
        <f>SUM(AO73:AY73)</f>
        <v>25741.379619093226</v>
      </c>
      <c r="AO73" s="251">
        <v>8987.2993054879007</v>
      </c>
      <c r="AP73" s="251">
        <v>427.85179892704554</v>
      </c>
      <c r="AQ73" s="251">
        <v>11050.073756031017</v>
      </c>
      <c r="AR73" s="251">
        <v>689.30021074353044</v>
      </c>
      <c r="AS73" s="251">
        <v>0</v>
      </c>
      <c r="AT73" s="251">
        <v>1438.2219444044169</v>
      </c>
      <c r="AU73" s="251">
        <v>0</v>
      </c>
      <c r="AV73" s="251">
        <v>426.91016517340233</v>
      </c>
      <c r="AW73" s="249">
        <v>2721.722438325914</v>
      </c>
      <c r="AX73" s="251">
        <v>0</v>
      </c>
      <c r="AY73" s="252">
        <v>0</v>
      </c>
      <c r="AZ73" s="854">
        <v>0</v>
      </c>
      <c r="BA73" s="294">
        <f>SUM(BB73:BL73)+AZ73</f>
        <v>95373.417439177007</v>
      </c>
      <c r="BB73" s="274">
        <f t="shared" ref="BB73:BJ76" si="62">E73+Q73+AC73+AO73</f>
        <v>37576.234286864536</v>
      </c>
      <c r="BC73" s="274">
        <f t="shared" si="62"/>
        <v>1892.6473353475183</v>
      </c>
      <c r="BD73" s="274">
        <f t="shared" si="62"/>
        <v>39865.143087915058</v>
      </c>
      <c r="BE73" s="274">
        <f t="shared" si="62"/>
        <v>2723.1168332319921</v>
      </c>
      <c r="BF73" s="274">
        <f t="shared" si="62"/>
        <v>0</v>
      </c>
      <c r="BG73" s="274">
        <f t="shared" si="62"/>
        <v>5502.2421197684189</v>
      </c>
      <c r="BH73" s="274">
        <f t="shared" si="62"/>
        <v>0</v>
      </c>
      <c r="BI73" s="274">
        <f t="shared" si="62"/>
        <v>1586.2301064606013</v>
      </c>
      <c r="BJ73" s="274">
        <f t="shared" si="62"/>
        <v>6227.8036695888832</v>
      </c>
      <c r="BK73" s="274">
        <f t="shared" ref="BK73:BL76" si="63">N73+Z73+AL73+AX73</f>
        <v>0</v>
      </c>
      <c r="BL73" s="298">
        <f t="shared" si="63"/>
        <v>0</v>
      </c>
    </row>
    <row r="74" spans="1:64" s="255" customFormat="1" x14ac:dyDescent="0.25">
      <c r="A74" s="1708"/>
      <c r="B74" s="126" t="s">
        <v>45</v>
      </c>
      <c r="C74" s="131" t="s">
        <v>232</v>
      </c>
      <c r="D74" s="274">
        <f t="shared" si="59"/>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708"/>
      <c r="B75" s="126" t="s">
        <v>46</v>
      </c>
      <c r="C75" s="131" t="s">
        <v>165</v>
      </c>
      <c r="D75" s="274">
        <f t="shared" si="59"/>
        <v>0.24530824086835462</v>
      </c>
      <c r="E75" s="253">
        <v>0.24530824086835462</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0.71489279620480684</v>
      </c>
      <c r="AC75" s="253">
        <v>0</v>
      </c>
      <c r="AD75" s="253">
        <v>0</v>
      </c>
      <c r="AE75" s="253">
        <v>0.71489279620480684</v>
      </c>
      <c r="AF75" s="253">
        <v>0</v>
      </c>
      <c r="AG75" s="253">
        <v>0</v>
      </c>
      <c r="AH75" s="253">
        <v>0</v>
      </c>
      <c r="AI75" s="253">
        <v>0</v>
      </c>
      <c r="AJ75" s="253">
        <v>0</v>
      </c>
      <c r="AK75" s="253">
        <v>0</v>
      </c>
      <c r="AL75" s="253">
        <v>0</v>
      </c>
      <c r="AM75" s="254">
        <v>0</v>
      </c>
      <c r="AN75" s="289">
        <f>SUM(AO75:AY75)</f>
        <v>8.5011423604336027</v>
      </c>
      <c r="AO75" s="253">
        <v>4.9805473098368624</v>
      </c>
      <c r="AP75" s="253">
        <v>1.142564440476008</v>
      </c>
      <c r="AQ75" s="253">
        <v>2.3780306101207329</v>
      </c>
      <c r="AR75" s="253">
        <v>0</v>
      </c>
      <c r="AS75" s="253">
        <v>0</v>
      </c>
      <c r="AT75" s="253">
        <v>0</v>
      </c>
      <c r="AU75" s="253">
        <v>0</v>
      </c>
      <c r="AV75" s="253">
        <v>0</v>
      </c>
      <c r="AW75" s="253">
        <v>0</v>
      </c>
      <c r="AX75" s="253">
        <v>0</v>
      </c>
      <c r="AY75" s="254">
        <v>0</v>
      </c>
      <c r="AZ75" s="525">
        <v>-63.585488541760284</v>
      </c>
      <c r="BA75" s="296">
        <f>SUM(BB75:BL75)+AZ75</f>
        <v>-54.124145144253518</v>
      </c>
      <c r="BB75" s="274">
        <f t="shared" si="62"/>
        <v>5.2258555507052167</v>
      </c>
      <c r="BC75" s="274">
        <f t="shared" si="62"/>
        <v>1.142564440476008</v>
      </c>
      <c r="BD75" s="274">
        <f t="shared" si="62"/>
        <v>3.0929234063255397</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708"/>
      <c r="B76" s="126" t="s">
        <v>166</v>
      </c>
      <c r="C76" s="131" t="s">
        <v>928</v>
      </c>
      <c r="D76" s="274">
        <f t="shared" si="59"/>
        <v>23550.088175456258</v>
      </c>
      <c r="E76" s="253">
        <v>3108.3822058433452</v>
      </c>
      <c r="F76" s="253">
        <v>291.41186418057828</v>
      </c>
      <c r="G76" s="253">
        <v>5861.7626277841218</v>
      </c>
      <c r="H76" s="253">
        <v>329.38849350793032</v>
      </c>
      <c r="I76" s="253">
        <v>2.8024019191683558</v>
      </c>
      <c r="J76" s="253">
        <v>3813.3421177987839</v>
      </c>
      <c r="K76" s="253">
        <v>0</v>
      </c>
      <c r="L76" s="253">
        <v>26.689833956930915</v>
      </c>
      <c r="M76" s="253">
        <v>10116.308630465399</v>
      </c>
      <c r="N76" s="253">
        <v>0</v>
      </c>
      <c r="O76" s="254">
        <v>0</v>
      </c>
      <c r="P76" s="274">
        <f>SUM(Q76:AA76)</f>
        <v>23550.088175456258</v>
      </c>
      <c r="Q76" s="253">
        <v>3108.3822058433452</v>
      </c>
      <c r="R76" s="253">
        <v>291.41186418057828</v>
      </c>
      <c r="S76" s="253">
        <v>5861.7626277841218</v>
      </c>
      <c r="T76" s="253">
        <v>329.38849350793032</v>
      </c>
      <c r="U76" s="253">
        <v>2.8024019191683558</v>
      </c>
      <c r="V76" s="253">
        <v>3813.3421177987839</v>
      </c>
      <c r="W76" s="253">
        <v>0</v>
      </c>
      <c r="X76" s="253">
        <v>26.689833956930915</v>
      </c>
      <c r="Y76" s="253">
        <v>10116.308630465399</v>
      </c>
      <c r="Z76" s="253">
        <v>0</v>
      </c>
      <c r="AA76" s="254">
        <v>0</v>
      </c>
      <c r="AB76" s="274">
        <f>SUM(AC76:AM76)</f>
        <v>23550.088175456258</v>
      </c>
      <c r="AC76" s="253">
        <v>3108.3822058433452</v>
      </c>
      <c r="AD76" s="253">
        <v>291.41186418057828</v>
      </c>
      <c r="AE76" s="253">
        <v>5861.7626277841218</v>
      </c>
      <c r="AF76" s="253">
        <v>329.38849350793032</v>
      </c>
      <c r="AG76" s="253">
        <v>2.8024019191683558</v>
      </c>
      <c r="AH76" s="253">
        <v>3813.3421177987839</v>
      </c>
      <c r="AI76" s="253">
        <v>0</v>
      </c>
      <c r="AJ76" s="253">
        <v>26.689833956930915</v>
      </c>
      <c r="AK76" s="253">
        <v>10116.308630465399</v>
      </c>
      <c r="AL76" s="253">
        <v>0</v>
      </c>
      <c r="AM76" s="254">
        <v>0</v>
      </c>
      <c r="AN76" s="289">
        <f>SUM(AO76:AY76)</f>
        <v>23550.088175456258</v>
      </c>
      <c r="AO76" s="253">
        <v>3108.3822058433452</v>
      </c>
      <c r="AP76" s="253">
        <v>291.41186418057828</v>
      </c>
      <c r="AQ76" s="253">
        <v>5861.7626277841218</v>
      </c>
      <c r="AR76" s="253">
        <v>329.38849350793032</v>
      </c>
      <c r="AS76" s="253">
        <v>2.8024019191683558</v>
      </c>
      <c r="AT76" s="253">
        <v>3813.3421177987839</v>
      </c>
      <c r="AU76" s="253">
        <v>0</v>
      </c>
      <c r="AV76" s="253">
        <v>26.689833956930915</v>
      </c>
      <c r="AW76" s="253">
        <v>10116.308630465399</v>
      </c>
      <c r="AX76" s="253">
        <v>0</v>
      </c>
      <c r="AY76" s="254">
        <v>0</v>
      </c>
      <c r="AZ76" s="525">
        <v>0</v>
      </c>
      <c r="BA76" s="296">
        <f>SUM(BB76:BL76)+AZ76</f>
        <v>94200.352701825032</v>
      </c>
      <c r="BB76" s="274">
        <f t="shared" si="62"/>
        <v>12433.528823373381</v>
      </c>
      <c r="BC76" s="274">
        <f t="shared" si="62"/>
        <v>1165.6474567223131</v>
      </c>
      <c r="BD76" s="274">
        <f t="shared" si="62"/>
        <v>23447.050511136487</v>
      </c>
      <c r="BE76" s="274">
        <f t="shared" si="62"/>
        <v>1317.5539740317213</v>
      </c>
      <c r="BF76" s="274">
        <f t="shared" si="62"/>
        <v>11.209607676673423</v>
      </c>
      <c r="BG76" s="274">
        <f t="shared" si="62"/>
        <v>15253.368471195135</v>
      </c>
      <c r="BH76" s="274">
        <f t="shared" si="62"/>
        <v>0</v>
      </c>
      <c r="BI76" s="274">
        <f t="shared" si="62"/>
        <v>106.75933582772366</v>
      </c>
      <c r="BJ76" s="274">
        <f t="shared" si="62"/>
        <v>40465.234521861596</v>
      </c>
      <c r="BK76" s="274">
        <f t="shared" si="63"/>
        <v>0</v>
      </c>
      <c r="BL76" s="300">
        <f t="shared" si="63"/>
        <v>0</v>
      </c>
    </row>
    <row r="77" spans="1:64" s="209" customFormat="1" x14ac:dyDescent="0.25">
      <c r="A77" s="1709"/>
      <c r="B77" s="314" t="s">
        <v>461</v>
      </c>
      <c r="C77" s="313" t="s">
        <v>8</v>
      </c>
      <c r="D77" s="278">
        <f>SUM(D73:D76)</f>
        <v>42655.057506812998</v>
      </c>
      <c r="E77" s="278">
        <f t="shared" ref="E77:BL77" si="64">SUM(E73:E76)</f>
        <v>10464.047925950335</v>
      </c>
      <c r="F77" s="278">
        <f t="shared" si="64"/>
        <v>840.00011587969482</v>
      </c>
      <c r="G77" s="278">
        <f t="shared" si="64"/>
        <v>13768.953906435005</v>
      </c>
      <c r="H77" s="278">
        <f t="shared" si="64"/>
        <v>920.64039134223435</v>
      </c>
      <c r="I77" s="278">
        <f t="shared" si="64"/>
        <v>2.8024019191683558</v>
      </c>
      <c r="J77" s="278">
        <f t="shared" si="64"/>
        <v>5291.0636687881579</v>
      </c>
      <c r="K77" s="278">
        <f t="shared" si="64"/>
        <v>0</v>
      </c>
      <c r="L77" s="278">
        <f t="shared" si="64"/>
        <v>371.53532093877072</v>
      </c>
      <c r="M77" s="278">
        <f>SUM(M73:M76)</f>
        <v>10996.01377555963</v>
      </c>
      <c r="N77" s="278">
        <f t="shared" si="64"/>
        <v>0</v>
      </c>
      <c r="O77" s="284">
        <f t="shared" si="64"/>
        <v>0</v>
      </c>
      <c r="P77" s="278">
        <f t="shared" si="64"/>
        <v>45107.625280390348</v>
      </c>
      <c r="Q77" s="278">
        <f t="shared" si="64"/>
        <v>11802.493322110971</v>
      </c>
      <c r="R77" s="278">
        <f t="shared" si="64"/>
        <v>800.66200712001989</v>
      </c>
      <c r="S77" s="278">
        <f t="shared" si="64"/>
        <v>14802.486199458435</v>
      </c>
      <c r="T77" s="278">
        <f t="shared" si="64"/>
        <v>956.63481880945631</v>
      </c>
      <c r="U77" s="278">
        <f t="shared" si="64"/>
        <v>2.8024019191683558</v>
      </c>
      <c r="V77" s="278">
        <f t="shared" si="64"/>
        <v>5018.8030298079066</v>
      </c>
      <c r="W77" s="278">
        <f t="shared" si="64"/>
        <v>0</v>
      </c>
      <c r="X77" s="278">
        <f t="shared" si="64"/>
        <v>413.2098301563388</v>
      </c>
      <c r="Y77" s="278">
        <f>SUM(Y73:Y76)</f>
        <v>11310.533671008056</v>
      </c>
      <c r="Z77" s="278">
        <f>SUM(Z73:Z76)</f>
        <v>0</v>
      </c>
      <c r="AA77" s="284">
        <f t="shared" si="64"/>
        <v>0</v>
      </c>
      <c r="AB77" s="278">
        <f t="shared" si="64"/>
        <v>52520.579760286288</v>
      </c>
      <c r="AC77" s="278">
        <f t="shared" si="64"/>
        <v>15647.785659086236</v>
      </c>
      <c r="AD77" s="278">
        <f t="shared" si="64"/>
        <v>698.36900596249279</v>
      </c>
      <c r="AE77" s="278">
        <f t="shared" si="64"/>
        <v>17829.632002139173</v>
      </c>
      <c r="AF77" s="278">
        <f t="shared" si="64"/>
        <v>1144.7068928605618</v>
      </c>
      <c r="AG77" s="278">
        <f t="shared" si="64"/>
        <v>2.8024019191683558</v>
      </c>
      <c r="AH77" s="278">
        <f t="shared" si="64"/>
        <v>5194.1798301642903</v>
      </c>
      <c r="AI77" s="278">
        <f t="shared" si="64"/>
        <v>0</v>
      </c>
      <c r="AJ77" s="278">
        <f t="shared" si="64"/>
        <v>454.6442920628823</v>
      </c>
      <c r="AK77" s="278">
        <f>SUM(AK73:AK76)</f>
        <v>11548.459676091479</v>
      </c>
      <c r="AL77" s="278">
        <f t="shared" si="64"/>
        <v>0</v>
      </c>
      <c r="AM77" s="284">
        <f t="shared" si="64"/>
        <v>0</v>
      </c>
      <c r="AN77" s="849">
        <f t="shared" si="64"/>
        <v>49299.968936909921</v>
      </c>
      <c r="AO77" s="278">
        <f t="shared" si="64"/>
        <v>12100.662058641083</v>
      </c>
      <c r="AP77" s="278">
        <f t="shared" si="64"/>
        <v>720.40622754809988</v>
      </c>
      <c r="AQ77" s="278">
        <f t="shared" si="64"/>
        <v>16914.21441442526</v>
      </c>
      <c r="AR77" s="278">
        <f t="shared" si="64"/>
        <v>1018.6887042514608</v>
      </c>
      <c r="AS77" s="278">
        <f t="shared" si="64"/>
        <v>2.8024019191683558</v>
      </c>
      <c r="AT77" s="278">
        <f t="shared" si="64"/>
        <v>5251.5640622032006</v>
      </c>
      <c r="AU77" s="278">
        <f t="shared" si="64"/>
        <v>0</v>
      </c>
      <c r="AV77" s="278">
        <f t="shared" si="64"/>
        <v>453.59999913033323</v>
      </c>
      <c r="AW77" s="278">
        <f>SUM(AW73:AW76)</f>
        <v>12838.031068791313</v>
      </c>
      <c r="AX77" s="278">
        <f t="shared" si="64"/>
        <v>0</v>
      </c>
      <c r="AY77" s="284">
        <f t="shared" si="64"/>
        <v>0</v>
      </c>
      <c r="AZ77" s="305">
        <f t="shared" si="64"/>
        <v>-63.585488541760284</v>
      </c>
      <c r="BA77" s="297">
        <f t="shared" si="64"/>
        <v>189519.64599585778</v>
      </c>
      <c r="BB77" s="275">
        <f t="shared" si="64"/>
        <v>50014.988965788623</v>
      </c>
      <c r="BC77" s="275">
        <f t="shared" si="64"/>
        <v>3059.4373565103074</v>
      </c>
      <c r="BD77" s="275">
        <f t="shared" si="64"/>
        <v>63315.286522457871</v>
      </c>
      <c r="BE77" s="275">
        <f t="shared" si="64"/>
        <v>4040.6708072637134</v>
      </c>
      <c r="BF77" s="275">
        <f t="shared" si="64"/>
        <v>11.209607676673423</v>
      </c>
      <c r="BG77" s="275">
        <f t="shared" si="64"/>
        <v>20755.610590963555</v>
      </c>
      <c r="BH77" s="275">
        <f t="shared" si="64"/>
        <v>0</v>
      </c>
      <c r="BI77" s="275">
        <f t="shared" si="64"/>
        <v>1692.9894422883249</v>
      </c>
      <c r="BJ77" s="275">
        <f>SUM(BJ73:BJ76)</f>
        <v>46693.038191450476</v>
      </c>
      <c r="BK77" s="275">
        <f t="shared" si="64"/>
        <v>0</v>
      </c>
      <c r="BL77" s="299">
        <f t="shared" si="64"/>
        <v>0</v>
      </c>
    </row>
    <row r="78" spans="1:64" s="209" customFormat="1" ht="14.85" customHeight="1" x14ac:dyDescent="0.25">
      <c r="A78" s="1707" t="s">
        <v>233</v>
      </c>
      <c r="B78" s="315" t="s">
        <v>119</v>
      </c>
      <c r="C78" s="125" t="s">
        <v>172</v>
      </c>
      <c r="D78" s="273">
        <f>D20+SUM(D22:D23,D27)+SUM(D29:D32)+D37+D41+D46+D51+SUM(D56:D57)+SUM(D59:D60)+SUM(D64:D68)+D73</f>
        <v>5946065.7074268525</v>
      </c>
      <c r="E78" s="273">
        <f>E20+SUM(E22:E23,E27)+SUM(E29:E32)+E37+E41+E46+E51+SUM(E56:E57)+SUM(E59:E60)+SUM(E64:E68)+E73</f>
        <v>1547220.6832172398</v>
      </c>
      <c r="F78" s="273">
        <f>F20+SUM(F22:F23,F27)+SUM(F29:F32)+F37+F41+F46+F51+SUM(F56:F57)+SUM(F59:F60)+SUM(F64:F68)+F73</f>
        <v>122009.76782951906</v>
      </c>
      <c r="G78" s="273">
        <f t="shared" ref="G78:O78" si="65">G20+SUM(G22:G23,G27)+SUM(G29:G32)+G37+G41+G46+G51+SUM(G56:G57)+SUM(G59:G60)+SUM(G64:G68)+G73</f>
        <v>1857287.2222095057</v>
      </c>
      <c r="H78" s="273">
        <f t="shared" si="65"/>
        <v>129047.09251563482</v>
      </c>
      <c r="I78" s="273">
        <f t="shared" si="65"/>
        <v>1923.5399421918667</v>
      </c>
      <c r="J78" s="273">
        <f t="shared" si="65"/>
        <v>884015.30476078542</v>
      </c>
      <c r="K78" s="273">
        <f t="shared" si="65"/>
        <v>0</v>
      </c>
      <c r="L78" s="273">
        <f t="shared" si="65"/>
        <v>47107.877584764115</v>
      </c>
      <c r="M78" s="273">
        <f>M20+SUM(M22:M23,M27)+SUM(M29:M32)+M37+M41+M46+M51+SUM(M56:M57)+SUM(M59:M60)+SUM(M64:M68)+M73</f>
        <v>1357454.2193672126</v>
      </c>
      <c r="N78" s="273">
        <f t="shared" si="65"/>
        <v>0</v>
      </c>
      <c r="O78" s="285">
        <f t="shared" si="65"/>
        <v>0</v>
      </c>
      <c r="P78" s="273">
        <f>P20+SUM(P22:P23,P27)+SUM(P29:P32)+P37+P41+P46+P51+SUM(P56:P57)+SUM(P59:P60)+SUM(P64:P68)+P73</f>
        <v>6959432.0887700021</v>
      </c>
      <c r="Q78" s="273">
        <f t="shared" ref="Q78:AA78" si="66">Q20+SUM(Q22:Q23,Q27)+SUM(Q29:Q32)+Q37+Q41+Q46+Q51+SUM(Q56:Q57)+SUM(Q59:Q60)+SUM(Q64:Q68)+Q73</f>
        <v>2271896.8446616614</v>
      </c>
      <c r="R78" s="273">
        <f t="shared" si="66"/>
        <v>97011.300085850147</v>
      </c>
      <c r="S78" s="273">
        <f t="shared" si="66"/>
        <v>1986577.0465653825</v>
      </c>
      <c r="T78" s="273">
        <f t="shared" si="66"/>
        <v>137969.28519004484</v>
      </c>
      <c r="U78" s="273">
        <f t="shared" si="66"/>
        <v>464.22647104469968</v>
      </c>
      <c r="V78" s="273">
        <f t="shared" si="66"/>
        <v>1148778.7258283151</v>
      </c>
      <c r="W78" s="273">
        <f t="shared" si="66"/>
        <v>0</v>
      </c>
      <c r="X78" s="273">
        <f t="shared" si="66"/>
        <v>45878.842824732063</v>
      </c>
      <c r="Y78" s="273">
        <f>Y20+SUM(Y22:Y23,Y27)+SUM(Y29:Y32)+Y37+Y41+Y46+Y51+SUM(Y56:Y57)+SUM(Y59:Y60)+SUM(Y64:Y68)+Y73</f>
        <v>1270855.8171429711</v>
      </c>
      <c r="Z78" s="273">
        <f t="shared" si="66"/>
        <v>0</v>
      </c>
      <c r="AA78" s="285">
        <f t="shared" si="66"/>
        <v>0</v>
      </c>
      <c r="AB78" s="273">
        <f>AB20+SUM(AB22:AB23,AB27)+SUM(AB29:AB32)+AB37+AB41+AB46+AB51+SUM(AB56:AB57)+SUM(AB59:AB60)+SUM(AB64:AB68)+AB73</f>
        <v>7166873.8521299101</v>
      </c>
      <c r="AC78" s="273">
        <f t="shared" ref="AC78:AM78" si="67">AC20+SUM(AC22:AC23,AC27)+SUM(AC29:AC32)+AC37+AC41+AC46+AC51+SUM(AC56:AC57)+SUM(AC59:AC60)+SUM(AC64:AC68)+AC73</f>
        <v>1681096.4779224985</v>
      </c>
      <c r="AD78" s="273">
        <f t="shared" si="67"/>
        <v>95853.477223889451</v>
      </c>
      <c r="AE78" s="273">
        <f t="shared" si="67"/>
        <v>2362869.1277185408</v>
      </c>
      <c r="AF78" s="273">
        <f t="shared" si="67"/>
        <v>129659.28535611989</v>
      </c>
      <c r="AG78" s="273">
        <f t="shared" si="67"/>
        <v>308.81745014633492</v>
      </c>
      <c r="AH78" s="273">
        <f t="shared" si="67"/>
        <v>604394.42199554748</v>
      </c>
      <c r="AI78" s="273">
        <f t="shared" si="67"/>
        <v>0</v>
      </c>
      <c r="AJ78" s="273">
        <f t="shared" si="67"/>
        <v>43603.113354694993</v>
      </c>
      <c r="AK78" s="273">
        <f>AK20+SUM(AK22:AK23,AK27)+SUM(AK29:AK32)+AK37+AK41+AK46+AK51+SUM(AK56:AK57)+SUM(AK59:AK60)+SUM(AK64:AK68)+AK73</f>
        <v>2249089.1311084731</v>
      </c>
      <c r="AL78" s="273">
        <f t="shared" si="67"/>
        <v>0</v>
      </c>
      <c r="AM78" s="273">
        <f t="shared" si="67"/>
        <v>0</v>
      </c>
      <c r="AN78" s="276">
        <f>AN20+SUM(AN22:AN23,AN27)+SUM(AN29:AN32)+AN37+AN41+AN46+AN51+SUM(AN56:AN57)+SUM(AN59:AN60)+SUM(AN64:AN68)+AN73</f>
        <v>6685718.7262109257</v>
      </c>
      <c r="AO78" s="273">
        <f t="shared" ref="AO78:AY78" si="68">AO20+SUM(AO22:AO23,AO27)+SUM(AO29:AO32)+AO37+AO41+AO46+AO51+SUM(AO56:AO57)+SUM(AO59:AO60)+SUM(AO64:AO68)+AO73</f>
        <v>1293014.2147589419</v>
      </c>
      <c r="AP78" s="273">
        <f t="shared" si="68"/>
        <v>84741.832809451633</v>
      </c>
      <c r="AQ78" s="273">
        <f t="shared" si="68"/>
        <v>1957293.2548292263</v>
      </c>
      <c r="AR78" s="273">
        <f t="shared" si="68"/>
        <v>112519.14975485308</v>
      </c>
      <c r="AS78" s="273">
        <f t="shared" si="68"/>
        <v>285.02495182015787</v>
      </c>
      <c r="AT78" s="273">
        <f t="shared" si="68"/>
        <v>540546.87818027672</v>
      </c>
      <c r="AU78" s="273">
        <f t="shared" si="68"/>
        <v>0</v>
      </c>
      <c r="AV78" s="273">
        <f t="shared" si="68"/>
        <v>43617.229721113465</v>
      </c>
      <c r="AW78" s="273">
        <f>AW20+SUM(AW22:AW23,AW27)+SUM(AW29:AW32)+AW37+AW41+AW46+AW51+SUM(AW56:AW57)+SUM(AW59:AW60)+SUM(AW64:AW68)+AW73</f>
        <v>2653701.1412052428</v>
      </c>
      <c r="AX78" s="273">
        <f t="shared" si="68"/>
        <v>0</v>
      </c>
      <c r="AY78" s="285">
        <f t="shared" si="68"/>
        <v>0</v>
      </c>
      <c r="AZ78" s="298">
        <f>AZ20+SUM(AZ22:AZ23,AZ27)+SUM(AZ29:AZ32)+AZ37+AZ41+AZ46+AZ51+SUM(AZ56:AZ57)+SUM(AZ59:AZ60)+SUM(AZ64:AZ68)+AZ73</f>
        <v>356950.86824240076</v>
      </c>
      <c r="BA78" s="294">
        <f>BA20+SUM(BA22:BA23,BA27)+SUM(BA29:BA32)+BA37+BA41+BA46+BA51+SUM(BA56:BA57)+SUM(BA59:BA60)+SUM(BA64:BA68)+BA73</f>
        <v>27115041.242780089</v>
      </c>
      <c r="BB78" s="273">
        <f t="shared" ref="BB78:BL78" si="69">BB20+SUM(BB22:BB23,BB27)+SUM(BB29:BB32)+BB37+BB41+BB46+BB51+SUM(BB56:BB57)+SUM(BB59:BB60)+SUM(BB64:BB68)+BB73</f>
        <v>6793228.2205603402</v>
      </c>
      <c r="BC78" s="273">
        <f t="shared" si="69"/>
        <v>399616.37794871035</v>
      </c>
      <c r="BD78" s="273">
        <f t="shared" si="69"/>
        <v>8164026.6513226563</v>
      </c>
      <c r="BE78" s="273">
        <f t="shared" si="69"/>
        <v>509194.81281665259</v>
      </c>
      <c r="BF78" s="273">
        <f t="shared" si="69"/>
        <v>2981.6088152030588</v>
      </c>
      <c r="BG78" s="273">
        <f t="shared" si="69"/>
        <v>3177735.3307649246</v>
      </c>
      <c r="BH78" s="273">
        <f t="shared" si="69"/>
        <v>0</v>
      </c>
      <c r="BI78" s="273">
        <f t="shared" si="69"/>
        <v>180207.06348530465</v>
      </c>
      <c r="BJ78" s="273">
        <f>BJ20+SUM(BJ22:BJ23,BJ27)+SUM(BJ29:BJ32)+BJ37+BJ41+BJ46+BJ51+SUM(BJ56:BJ57)+SUM(BJ59:BJ60)+SUM(BJ64:BJ68)+BJ73</f>
        <v>7531100.3088238994</v>
      </c>
      <c r="BK78" s="273">
        <f t="shared" si="69"/>
        <v>0</v>
      </c>
      <c r="BL78" s="298">
        <f t="shared" si="69"/>
        <v>0</v>
      </c>
    </row>
    <row r="79" spans="1:64" s="209" customFormat="1" x14ac:dyDescent="0.25">
      <c r="A79" s="1713"/>
      <c r="B79" s="126" t="s">
        <v>55</v>
      </c>
      <c r="C79" s="127" t="s">
        <v>173</v>
      </c>
      <c r="D79" s="274">
        <f>D21+D24+D34+D38+D43+D48+D53+D58+D70+D75</f>
        <v>8026.5424149154014</v>
      </c>
      <c r="E79" s="274">
        <f>E21+E24+E34+E38+E43+E48+E53+E58+E70+E75</f>
        <v>2762.8997201954467</v>
      </c>
      <c r="F79" s="274">
        <f>F21+F24+F34+F38+F43+F48+F53+F58+F70+F75</f>
        <v>165.0703955973149</v>
      </c>
      <c r="G79" s="274">
        <f t="shared" ref="G79:O79" si="70">G21+G24+G34+G38+G43+G48+G53+G58+G70+G75</f>
        <v>3058.38256794279</v>
      </c>
      <c r="H79" s="274">
        <f t="shared" si="70"/>
        <v>178.44640327514199</v>
      </c>
      <c r="I79" s="274">
        <f t="shared" si="70"/>
        <v>5.4173606718307168</v>
      </c>
      <c r="J79" s="274">
        <f t="shared" si="70"/>
        <v>1066.9766702352249</v>
      </c>
      <c r="K79" s="274">
        <f t="shared" si="70"/>
        <v>0</v>
      </c>
      <c r="L79" s="274">
        <f t="shared" si="70"/>
        <v>17.057980157331453</v>
      </c>
      <c r="M79" s="274">
        <f>M21+M24+M34+M38+M43+M48+M53+M58+M70+M75</f>
        <v>772.29131684031893</v>
      </c>
      <c r="N79" s="274">
        <f t="shared" si="70"/>
        <v>0</v>
      </c>
      <c r="O79" s="282">
        <f t="shared" si="70"/>
        <v>0</v>
      </c>
      <c r="P79" s="274">
        <f>P21+P24+P34+P38+P43+P48+P53+P58+P70+P75</f>
        <v>29162.644846487376</v>
      </c>
      <c r="Q79" s="274">
        <f t="shared" ref="Q79:AA79" si="71">Q21+Q24+Q34+Q38+Q43+Q48+Q53+Q58+Q70+Q75</f>
        <v>15629.908742475953</v>
      </c>
      <c r="R79" s="274">
        <f t="shared" si="71"/>
        <v>241.22117456758073</v>
      </c>
      <c r="S79" s="274">
        <f t="shared" si="71"/>
        <v>5507.9833630128423</v>
      </c>
      <c r="T79" s="274">
        <f t="shared" si="71"/>
        <v>461.54446397345293</v>
      </c>
      <c r="U79" s="274">
        <f t="shared" si="71"/>
        <v>0.47387426311658065</v>
      </c>
      <c r="V79" s="274">
        <f t="shared" si="71"/>
        <v>3333.3881374265275</v>
      </c>
      <c r="W79" s="274">
        <f t="shared" si="71"/>
        <v>0</v>
      </c>
      <c r="X79" s="274">
        <f t="shared" si="71"/>
        <v>19.326334027681657</v>
      </c>
      <c r="Y79" s="274">
        <f>Y21+Y24+Y34+Y38+Y43+Y48+Y53+Y58+Y70+Y75</f>
        <v>3968.7987567402206</v>
      </c>
      <c r="Z79" s="274">
        <f t="shared" si="71"/>
        <v>0</v>
      </c>
      <c r="AA79" s="282">
        <f t="shared" si="71"/>
        <v>0</v>
      </c>
      <c r="AB79" s="274">
        <f>AB21+AB24+AB34+AB38+AB43+AB48+AB53+AB58+AB70+AB75</f>
        <v>59463.198070388215</v>
      </c>
      <c r="AC79" s="274">
        <f t="shared" ref="AC79:AM79" si="72">AC21+AC24+AC34+AC38+AC43+AC48+AC53+AC58+AC70+AC75</f>
        <v>8495.09321547543</v>
      </c>
      <c r="AD79" s="274">
        <f t="shared" si="72"/>
        <v>813.36283728146577</v>
      </c>
      <c r="AE79" s="274">
        <f t="shared" si="72"/>
        <v>18648.633104569311</v>
      </c>
      <c r="AF79" s="274">
        <f t="shared" si="72"/>
        <v>662.77464429139741</v>
      </c>
      <c r="AG79" s="274">
        <f t="shared" si="72"/>
        <v>4.5922145065979629E-2</v>
      </c>
      <c r="AH79" s="274">
        <f t="shared" si="72"/>
        <v>6392.8278516963219</v>
      </c>
      <c r="AI79" s="274">
        <f t="shared" si="72"/>
        <v>0</v>
      </c>
      <c r="AJ79" s="274">
        <f t="shared" si="72"/>
        <v>60.855105593664121</v>
      </c>
      <c r="AK79" s="274">
        <f>AK21+AK24+AK34+AK38+AK43+AK48+AK53+AK58+AK70+AK75</f>
        <v>24389.605389335564</v>
      </c>
      <c r="AL79" s="274">
        <f t="shared" si="72"/>
        <v>0</v>
      </c>
      <c r="AM79" s="282">
        <f t="shared" si="72"/>
        <v>0</v>
      </c>
      <c r="AN79" s="289">
        <f>AN21+AN24+AN34+AN38+AN43+AN48+AN53+AN58+AN70+AN75</f>
        <v>101146.24138762099</v>
      </c>
      <c r="AO79" s="274">
        <f t="shared" ref="AO79:AY79" si="73">AO21+AO24+AO34+AO38+AO43+AO48+AO53+AO58+AO70+AO75</f>
        <v>14579.549881332934</v>
      </c>
      <c r="AP79" s="274">
        <f t="shared" si="73"/>
        <v>1504.5686858214465</v>
      </c>
      <c r="AQ79" s="274">
        <f t="shared" si="73"/>
        <v>27688.734223835956</v>
      </c>
      <c r="AR79" s="274">
        <f t="shared" si="73"/>
        <v>1379.4579894069188</v>
      </c>
      <c r="AS79" s="274">
        <f t="shared" si="73"/>
        <v>0.31604061423921248</v>
      </c>
      <c r="AT79" s="274">
        <f t="shared" si="73"/>
        <v>9623.0075932024301</v>
      </c>
      <c r="AU79" s="274">
        <f t="shared" si="73"/>
        <v>0</v>
      </c>
      <c r="AV79" s="274">
        <f t="shared" si="73"/>
        <v>131.36691069403304</v>
      </c>
      <c r="AW79" s="274">
        <f>AW21+AW24+AW34+AW38+AW43+AW48+AW53+AW58+AW70+AW75</f>
        <v>46239.240062713026</v>
      </c>
      <c r="AX79" s="274">
        <f t="shared" si="73"/>
        <v>0</v>
      </c>
      <c r="AY79" s="282">
        <f t="shared" si="73"/>
        <v>0</v>
      </c>
      <c r="AZ79" s="300">
        <f>AZ21+AZ24+AZ34+AZ38+AZ43+AZ48+AZ53+AZ58+AZ70+AZ75</f>
        <v>-428069.81534102309</v>
      </c>
      <c r="BA79" s="296">
        <f>BA21+BA24+BA34+BA38+BA43+BA48+BA53+BA58+BA70+BA75</f>
        <v>-230271.18862161116</v>
      </c>
      <c r="BB79" s="274">
        <f t="shared" ref="BB79:BL79" si="74">BB21+BB24+BB34+BB38+BB43+BB48+BB53+BB58+BB70+BB75</f>
        <v>41467.451559479756</v>
      </c>
      <c r="BC79" s="274">
        <f t="shared" si="74"/>
        <v>2724.2230932678081</v>
      </c>
      <c r="BD79" s="274">
        <f t="shared" si="74"/>
        <v>54903.733259360903</v>
      </c>
      <c r="BE79" s="274">
        <f t="shared" si="74"/>
        <v>2682.2235009469114</v>
      </c>
      <c r="BF79" s="274">
        <f t="shared" si="74"/>
        <v>6.2531976942524903</v>
      </c>
      <c r="BG79" s="274">
        <f t="shared" si="74"/>
        <v>20416.200252560506</v>
      </c>
      <c r="BH79" s="274">
        <f t="shared" si="74"/>
        <v>0</v>
      </c>
      <c r="BI79" s="274">
        <f t="shared" si="74"/>
        <v>228.60633047271025</v>
      </c>
      <c r="BJ79" s="274">
        <f>BJ21+BJ24+BJ34+BJ38+BJ43+BJ48+BJ53+BJ58+BJ70+BJ75</f>
        <v>75369.935525629131</v>
      </c>
      <c r="BK79" s="274">
        <f t="shared" si="74"/>
        <v>0</v>
      </c>
      <c r="BL79" s="300">
        <f t="shared" si="74"/>
        <v>0</v>
      </c>
    </row>
    <row r="80" spans="1:64" s="209" customFormat="1" x14ac:dyDescent="0.25">
      <c r="A80" s="1713"/>
      <c r="B80" s="126" t="s">
        <v>56</v>
      </c>
      <c r="C80" s="127" t="s">
        <v>174</v>
      </c>
      <c r="D80" s="274">
        <f>D25+D33+D42+D47+D52+D61+D69+D74</f>
        <v>166219.49439083142</v>
      </c>
      <c r="E80" s="274">
        <f>E25+E33+E42+E47+E52+E61+E69+E74</f>
        <v>78877.307613556564</v>
      </c>
      <c r="F80" s="274">
        <f>F25+F33+F42+F47+F52+F61+F69+F74</f>
        <v>11343.380225102575</v>
      </c>
      <c r="G80" s="274">
        <f t="shared" ref="G80:O80" si="75">G25+G33+G42+G47+G52+G61+G69+G74</f>
        <v>51946.963141203232</v>
      </c>
      <c r="H80" s="274">
        <f t="shared" si="75"/>
        <v>7680.1403394166728</v>
      </c>
      <c r="I80" s="274">
        <f t="shared" si="75"/>
        <v>248.26826173768234</v>
      </c>
      <c r="J80" s="274">
        <f t="shared" si="75"/>
        <v>12753.952039743785</v>
      </c>
      <c r="K80" s="274">
        <f t="shared" si="75"/>
        <v>0</v>
      </c>
      <c r="L80" s="274">
        <f t="shared" si="75"/>
        <v>1112.4619823625073</v>
      </c>
      <c r="M80" s="274">
        <f>M25+M33+M42+M47+M52+M61+M69+M74</f>
        <v>2257.0207877083549</v>
      </c>
      <c r="N80" s="274">
        <f t="shared" si="75"/>
        <v>0</v>
      </c>
      <c r="O80" s="282">
        <f t="shared" si="75"/>
        <v>0</v>
      </c>
      <c r="P80" s="274">
        <f>P25+P33+P42+P47+P52+P61+P69+P74</f>
        <v>168412.18964377587</v>
      </c>
      <c r="Q80" s="274">
        <f t="shared" ref="Q80:AA80" si="76">Q25+Q33+Q42+Q47+Q52+Q61+Q69+Q74</f>
        <v>78912.07875610514</v>
      </c>
      <c r="R80" s="274">
        <f t="shared" si="76"/>
        <v>11122.881081505198</v>
      </c>
      <c r="S80" s="274">
        <f t="shared" si="76"/>
        <v>53642.622654753846</v>
      </c>
      <c r="T80" s="274">
        <f t="shared" si="76"/>
        <v>8162.0909543689631</v>
      </c>
      <c r="U80" s="274">
        <f t="shared" si="76"/>
        <v>188.73037957974844</v>
      </c>
      <c r="V80" s="274">
        <f t="shared" si="76"/>
        <v>12980.480893590135</v>
      </c>
      <c r="W80" s="274">
        <f t="shared" si="76"/>
        <v>0</v>
      </c>
      <c r="X80" s="274">
        <f t="shared" si="76"/>
        <v>1127.6896529696176</v>
      </c>
      <c r="Y80" s="274">
        <f>Y25+Y33+Y42+Y47+Y52+Y61+Y69+Y74</f>
        <v>2275.6152709032058</v>
      </c>
      <c r="Z80" s="274">
        <f t="shared" si="76"/>
        <v>0</v>
      </c>
      <c r="AA80" s="282">
        <f t="shared" si="76"/>
        <v>0</v>
      </c>
      <c r="AB80" s="274">
        <f>AB25+AB33+AB42+AB47+AB52+AB61+AB69+AB74</f>
        <v>149255.75233893289</v>
      </c>
      <c r="AC80" s="274">
        <f t="shared" ref="AC80:AM80" si="77">AC25+AC33+AC42+AC47+AC52+AC61+AC69+AC74</f>
        <v>68900.404319392997</v>
      </c>
      <c r="AD80" s="274">
        <f t="shared" si="77"/>
        <v>9052.1715508415546</v>
      </c>
      <c r="AE80" s="274">
        <f t="shared" si="77"/>
        <v>48683.762955031503</v>
      </c>
      <c r="AF80" s="274">
        <f t="shared" si="77"/>
        <v>7665.3384028926585</v>
      </c>
      <c r="AG80" s="274">
        <f t="shared" si="77"/>
        <v>144.82989312995886</v>
      </c>
      <c r="AH80" s="274">
        <f t="shared" si="77"/>
        <v>10740.335844973626</v>
      </c>
      <c r="AI80" s="274">
        <f t="shared" si="77"/>
        <v>0</v>
      </c>
      <c r="AJ80" s="274">
        <f t="shared" si="77"/>
        <v>957.10786249732075</v>
      </c>
      <c r="AK80" s="274">
        <f>AK25+AK33+AK42+AK47+AK52+AK61+AK69+AK74</f>
        <v>3111.8015101732713</v>
      </c>
      <c r="AL80" s="274">
        <f t="shared" si="77"/>
        <v>0</v>
      </c>
      <c r="AM80" s="282">
        <f t="shared" si="77"/>
        <v>0</v>
      </c>
      <c r="AN80" s="289">
        <f>AN25+AN33+AN42+AN47+AN52+AN61+AN69+AN74</f>
        <v>155286.06922697008</v>
      </c>
      <c r="AO80" s="274">
        <f t="shared" ref="AO80:AY80" si="78">AO25+AO33+AO42+AO47+AO52+AO61+AO69+AO74</f>
        <v>69237.114996568896</v>
      </c>
      <c r="AP80" s="274">
        <f t="shared" si="78"/>
        <v>8632.8522981381011</v>
      </c>
      <c r="AQ80" s="274">
        <f t="shared" si="78"/>
        <v>52828.223797851868</v>
      </c>
      <c r="AR80" s="274">
        <f t="shared" si="78"/>
        <v>8311.7433328562438</v>
      </c>
      <c r="AS80" s="274">
        <f t="shared" si="78"/>
        <v>32.258445299900188</v>
      </c>
      <c r="AT80" s="274">
        <f t="shared" si="78"/>
        <v>11688.035960828984</v>
      </c>
      <c r="AU80" s="274">
        <f t="shared" si="78"/>
        <v>0</v>
      </c>
      <c r="AV80" s="274">
        <f t="shared" si="78"/>
        <v>902.66283708095636</v>
      </c>
      <c r="AW80" s="274">
        <f>AW25+AW33+AW42+AW47+AW52+AW61+AW69+AW74</f>
        <v>3653.1775583451513</v>
      </c>
      <c r="AX80" s="274">
        <f t="shared" si="78"/>
        <v>0</v>
      </c>
      <c r="AY80" s="282">
        <f t="shared" si="78"/>
        <v>0</v>
      </c>
      <c r="AZ80" s="300">
        <f>AZ25+AZ33+AZ42+AZ47+AZ52+AZ61+AZ69+AZ74</f>
        <v>0</v>
      </c>
      <c r="BA80" s="296">
        <f>BA25+BA33+BA42+BA47+BA52+BA61+BA69+BA74</f>
        <v>639173.50560051005</v>
      </c>
      <c r="BB80" s="274">
        <f t="shared" ref="BB80:BL80" si="79">BB25+BB33+BB42+BB47+BB52+BB61+BB69+BB74</f>
        <v>295926.90568562358</v>
      </c>
      <c r="BC80" s="274">
        <f t="shared" si="79"/>
        <v>40151.285155587429</v>
      </c>
      <c r="BD80" s="274">
        <f t="shared" si="79"/>
        <v>207101.57254884043</v>
      </c>
      <c r="BE80" s="274">
        <f t="shared" si="79"/>
        <v>31819.313029534536</v>
      </c>
      <c r="BF80" s="274">
        <f t="shared" si="79"/>
        <v>614.08697974728989</v>
      </c>
      <c r="BG80" s="274">
        <f t="shared" si="79"/>
        <v>48162.804739136533</v>
      </c>
      <c r="BH80" s="274">
        <f t="shared" si="79"/>
        <v>0</v>
      </c>
      <c r="BI80" s="274">
        <f t="shared" si="79"/>
        <v>4099.9223349104022</v>
      </c>
      <c r="BJ80" s="274">
        <f>BJ25+BJ33+BJ42+BJ47+BJ52+BJ61+BJ69+BJ74</f>
        <v>11297.615127129984</v>
      </c>
      <c r="BK80" s="274">
        <f t="shared" si="79"/>
        <v>0</v>
      </c>
      <c r="BL80" s="300">
        <f t="shared" si="79"/>
        <v>0</v>
      </c>
    </row>
    <row r="81" spans="1:64" s="209" customFormat="1" x14ac:dyDescent="0.25">
      <c r="A81" s="1713"/>
      <c r="B81" s="126" t="s">
        <v>120</v>
      </c>
      <c r="C81" s="127" t="s">
        <v>929</v>
      </c>
      <c r="D81" s="274">
        <f>D26+D35+D39+D44+D49+D54+D62+D71+D76</f>
        <v>69223.970884345181</v>
      </c>
      <c r="E81" s="274">
        <f>E26+E35+E39+E44+E49+E54+E62+E71+E76</f>
        <v>9136.8897522417701</v>
      </c>
      <c r="F81" s="274">
        <f>F26+F35+F39+F44+F49+F54+F62+F71+F76</f>
        <v>856.58644889546269</v>
      </c>
      <c r="G81" s="274">
        <f t="shared" ref="G81:O81" si="80">G26+G35+G39+G44+G49+G54+G62+G71+G76</f>
        <v>17230.27457279613</v>
      </c>
      <c r="H81" s="274">
        <f t="shared" si="80"/>
        <v>968.21631045929337</v>
      </c>
      <c r="I81" s="274">
        <f t="shared" si="80"/>
        <v>8.2374803615776653</v>
      </c>
      <c r="J81" s="274">
        <f t="shared" si="80"/>
        <v>11209.074113347178</v>
      </c>
      <c r="K81" s="274">
        <f t="shared" si="80"/>
        <v>0</v>
      </c>
      <c r="L81" s="274">
        <f t="shared" si="80"/>
        <v>78.453051851760137</v>
      </c>
      <c r="M81" s="274">
        <f>M26+M35+M39+M44+M49+M54+M62+M71+M76</f>
        <v>29736.239154392009</v>
      </c>
      <c r="N81" s="274">
        <f t="shared" si="80"/>
        <v>0</v>
      </c>
      <c r="O81" s="282">
        <f t="shared" si="80"/>
        <v>0</v>
      </c>
      <c r="P81" s="274">
        <f>P26+P35+P39+P44+P49+P54+P62+P71+P76</f>
        <v>65129.193520163979</v>
      </c>
      <c r="Q81" s="274">
        <f t="shared" ref="Q81:AA81" si="81">Q26+Q35+Q39+Q44+Q49+Q54+Q62+Q71+Q76</f>
        <v>8596.4190329441626</v>
      </c>
      <c r="R81" s="274">
        <f t="shared" si="81"/>
        <v>805.91713945550509</v>
      </c>
      <c r="S81" s="274">
        <f t="shared" si="81"/>
        <v>16211.059156546897</v>
      </c>
      <c r="T81" s="274">
        <f t="shared" si="81"/>
        <v>910.94380526996247</v>
      </c>
      <c r="U81" s="274">
        <f t="shared" si="81"/>
        <v>7.7502120397584733</v>
      </c>
      <c r="V81" s="274">
        <f t="shared" si="81"/>
        <v>10546.028316256918</v>
      </c>
      <c r="W81" s="274">
        <f t="shared" si="81"/>
        <v>0</v>
      </c>
      <c r="X81" s="274">
        <f t="shared" si="81"/>
        <v>73.812350418867169</v>
      </c>
      <c r="Y81" s="274">
        <f>Y26+Y35+Y39+Y44+Y49+Y54+Y62+Y71+Y76</f>
        <v>27977.263507231906</v>
      </c>
      <c r="Z81" s="274">
        <f t="shared" si="81"/>
        <v>0</v>
      </c>
      <c r="AA81" s="282">
        <f t="shared" si="81"/>
        <v>0</v>
      </c>
      <c r="AB81" s="274">
        <f>AB26+AB35+AB39+AB44+AB49+AB54+AB62+AB71+AB76</f>
        <v>82321.378427494419</v>
      </c>
      <c r="AC81" s="274">
        <f t="shared" ref="AC81:AM81" si="82">AC26+AC35+AC39+AC44+AC49+AC54+AC62+AC71+AC76</f>
        <v>10865.619948344944</v>
      </c>
      <c r="AD81" s="274">
        <f t="shared" si="82"/>
        <v>1018.6554789409495</v>
      </c>
      <c r="AE81" s="274">
        <f t="shared" si="82"/>
        <v>20490.300330886632</v>
      </c>
      <c r="AF81" s="274">
        <f t="shared" si="82"/>
        <v>1151.4060848395648</v>
      </c>
      <c r="AG81" s="274">
        <f t="shared" si="82"/>
        <v>9.7960392833784073</v>
      </c>
      <c r="AH81" s="274">
        <f t="shared" si="82"/>
        <v>13329.868542911934</v>
      </c>
      <c r="AI81" s="274">
        <f t="shared" si="82"/>
        <v>0</v>
      </c>
      <c r="AJ81" s="274">
        <f t="shared" si="82"/>
        <v>93.296632478232041</v>
      </c>
      <c r="AK81" s="274">
        <f>AK26+AK35+AK39+AK44+AK49+AK54+AK62+AK71+AK76</f>
        <v>35362.43536980878</v>
      </c>
      <c r="AL81" s="274">
        <f t="shared" si="82"/>
        <v>0</v>
      </c>
      <c r="AM81" s="282">
        <f t="shared" si="82"/>
        <v>0</v>
      </c>
      <c r="AN81" s="289">
        <f>AN26+AN35+AN39+AN44+AN49+AN54+AN62+AN71+AN76</f>
        <v>54026.719465272763</v>
      </c>
      <c r="AO81" s="274">
        <f t="shared" ref="AO81:AY81" si="83">AO26+AO35+AO39+AO44+AO49+AO54+AO62+AO71+AO76</f>
        <v>7131.0006219410079</v>
      </c>
      <c r="AP81" s="274">
        <f t="shared" si="83"/>
        <v>668.53367671653086</v>
      </c>
      <c r="AQ81" s="274">
        <f t="shared" si="83"/>
        <v>13447.584684348098</v>
      </c>
      <c r="AR81" s="274">
        <f t="shared" si="83"/>
        <v>755.65660736626933</v>
      </c>
      <c r="AS81" s="274">
        <f t="shared" si="83"/>
        <v>6.4290452412676569</v>
      </c>
      <c r="AT81" s="274">
        <f t="shared" si="83"/>
        <v>8748.2629911398435</v>
      </c>
      <c r="AU81" s="274">
        <f t="shared" si="83"/>
        <v>0</v>
      </c>
      <c r="AV81" s="274">
        <f t="shared" si="83"/>
        <v>61.229671881595024</v>
      </c>
      <c r="AW81" s="274">
        <f>AW26+AW35+AW39+AW44+AW49+AW54+AW62+AW71+AW76</f>
        <v>23208.022166638151</v>
      </c>
      <c r="AX81" s="274">
        <f t="shared" si="83"/>
        <v>0</v>
      </c>
      <c r="AY81" s="282">
        <f t="shared" si="83"/>
        <v>0</v>
      </c>
      <c r="AZ81" s="300">
        <f>AZ26+AZ35+AZ39+AZ44+AZ49+AZ54+AZ62+AZ71+AZ76</f>
        <v>-433.32669629406087</v>
      </c>
      <c r="BA81" s="296">
        <f>BA26+BA35+BA39+BA44+BA49+BA54+BA62+BA71+BA76</f>
        <v>270267.93560098228</v>
      </c>
      <c r="BB81" s="274">
        <f t="shared" ref="BB81:BL81" si="84">BB26+BB35+BB39+BB44+BB49+BB54+BB62+BB71+BB76</f>
        <v>35729.929355471882</v>
      </c>
      <c r="BC81" s="274">
        <f t="shared" si="84"/>
        <v>3349.6927440084482</v>
      </c>
      <c r="BD81" s="274">
        <f t="shared" si="84"/>
        <v>67379.218744577753</v>
      </c>
      <c r="BE81" s="274">
        <f t="shared" si="84"/>
        <v>3786.2228079350898</v>
      </c>
      <c r="BF81" s="274">
        <f t="shared" si="84"/>
        <v>32.212776925982197</v>
      </c>
      <c r="BG81" s="274">
        <f t="shared" si="84"/>
        <v>43833.233963655875</v>
      </c>
      <c r="BH81" s="274">
        <f t="shared" si="84"/>
        <v>0</v>
      </c>
      <c r="BI81" s="274">
        <f t="shared" si="84"/>
        <v>306.79170663045437</v>
      </c>
      <c r="BJ81" s="274">
        <f>BJ26+BJ35+BJ39+BJ44+BJ49+BJ54+BJ62+BJ71+BJ76</f>
        <v>116283.96019807085</v>
      </c>
      <c r="BK81" s="274">
        <f t="shared" si="84"/>
        <v>0</v>
      </c>
      <c r="BL81" s="300">
        <f t="shared" si="84"/>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713"/>
      <c r="B84" s="316" t="s">
        <v>167</v>
      </c>
      <c r="C84" s="137" t="s">
        <v>329</v>
      </c>
      <c r="D84" s="279">
        <f>SUM(D78:D83)</f>
        <v>6189535.7151169451</v>
      </c>
      <c r="E84" s="286">
        <f t="shared" ref="E84:BL84" si="86">SUM(E78:E83)</f>
        <v>1637997.7803032335</v>
      </c>
      <c r="F84" s="286">
        <f t="shared" si="86"/>
        <v>134374.80489911439</v>
      </c>
      <c r="G84" s="286">
        <f t="shared" si="86"/>
        <v>1929522.8424914479</v>
      </c>
      <c r="H84" s="286">
        <f t="shared" si="86"/>
        <v>137873.89556878596</v>
      </c>
      <c r="I84" s="286">
        <f t="shared" si="86"/>
        <v>2185.4630449629572</v>
      </c>
      <c r="J84" s="286">
        <f t="shared" si="86"/>
        <v>909045.3075841117</v>
      </c>
      <c r="K84" s="286">
        <f t="shared" si="86"/>
        <v>0</v>
      </c>
      <c r="L84" s="286">
        <f t="shared" si="86"/>
        <v>48315.850599135716</v>
      </c>
      <c r="M84" s="286">
        <f>SUM(M78:M83)</f>
        <v>1390219.7706261533</v>
      </c>
      <c r="N84" s="286">
        <f t="shared" si="86"/>
        <v>0</v>
      </c>
      <c r="O84" s="287">
        <f t="shared" si="86"/>
        <v>0</v>
      </c>
      <c r="P84" s="279">
        <f t="shared" si="86"/>
        <v>7222136.1167804301</v>
      </c>
      <c r="Q84" s="286">
        <f t="shared" si="86"/>
        <v>2375035.2511931867</v>
      </c>
      <c r="R84" s="286">
        <f t="shared" si="86"/>
        <v>109181.31948137842</v>
      </c>
      <c r="S84" s="286">
        <f t="shared" si="86"/>
        <v>2061938.7117396959</v>
      </c>
      <c r="T84" s="286">
        <f t="shared" si="86"/>
        <v>147503.86441365723</v>
      </c>
      <c r="U84" s="286">
        <f t="shared" si="86"/>
        <v>661.18093692732316</v>
      </c>
      <c r="V84" s="286">
        <f t="shared" si="86"/>
        <v>1175638.6231755884</v>
      </c>
      <c r="W84" s="286">
        <f t="shared" si="86"/>
        <v>0</v>
      </c>
      <c r="X84" s="286">
        <f t="shared" si="86"/>
        <v>47099.671162148232</v>
      </c>
      <c r="Y84" s="286">
        <f>SUM(Y78:Y83)</f>
        <v>1305077.4946778463</v>
      </c>
      <c r="Z84" s="286">
        <f t="shared" si="86"/>
        <v>0</v>
      </c>
      <c r="AA84" s="287">
        <f t="shared" si="86"/>
        <v>0</v>
      </c>
      <c r="AB84" s="279">
        <f t="shared" si="86"/>
        <v>7457914.1809667256</v>
      </c>
      <c r="AC84" s="286">
        <f t="shared" si="86"/>
        <v>1769357.5954057118</v>
      </c>
      <c r="AD84" s="286">
        <f t="shared" si="86"/>
        <v>106737.66709095343</v>
      </c>
      <c r="AE84" s="286">
        <f t="shared" si="86"/>
        <v>2450691.8241090281</v>
      </c>
      <c r="AF84" s="286">
        <f t="shared" si="86"/>
        <v>139138.80448814351</v>
      </c>
      <c r="AG84" s="286">
        <f t="shared" si="86"/>
        <v>463.48930470473817</v>
      </c>
      <c r="AH84" s="286">
        <f t="shared" si="86"/>
        <v>634857.45423512929</v>
      </c>
      <c r="AI84" s="286">
        <f t="shared" si="86"/>
        <v>0</v>
      </c>
      <c r="AJ84" s="286">
        <f t="shared" si="86"/>
        <v>44714.372955264211</v>
      </c>
      <c r="AK84" s="286">
        <f>SUM(AK78:AK83)</f>
        <v>2311952.9733777908</v>
      </c>
      <c r="AL84" s="286">
        <f t="shared" si="86"/>
        <v>0</v>
      </c>
      <c r="AM84" s="287">
        <f t="shared" si="86"/>
        <v>0</v>
      </c>
      <c r="AN84" s="850">
        <f t="shared" si="86"/>
        <v>6996177.7562907888</v>
      </c>
      <c r="AO84" s="286">
        <f t="shared" si="86"/>
        <v>1383961.8802587849</v>
      </c>
      <c r="AP84" s="286">
        <f t="shared" si="86"/>
        <v>95547.787470127703</v>
      </c>
      <c r="AQ84" s="286">
        <f t="shared" si="86"/>
        <v>2051257.7975352623</v>
      </c>
      <c r="AR84" s="286">
        <f t="shared" si="86"/>
        <v>122966.00768448251</v>
      </c>
      <c r="AS84" s="286">
        <f t="shared" si="86"/>
        <v>324.02848297556494</v>
      </c>
      <c r="AT84" s="286">
        <f t="shared" si="86"/>
        <v>570606.18472544802</v>
      </c>
      <c r="AU84" s="286">
        <f t="shared" si="86"/>
        <v>0</v>
      </c>
      <c r="AV84" s="286">
        <f t="shared" si="86"/>
        <v>44712.489140770049</v>
      </c>
      <c r="AW84" s="286">
        <f>SUM(AW78:AW83)</f>
        <v>2726801.5809929394</v>
      </c>
      <c r="AX84" s="286">
        <f t="shared" si="86"/>
        <v>0</v>
      </c>
      <c r="AY84" s="287">
        <f t="shared" si="86"/>
        <v>0</v>
      </c>
      <c r="AZ84" s="856">
        <f t="shared" si="86"/>
        <v>-71552.273794916386</v>
      </c>
      <c r="BA84" s="306">
        <f t="shared" si="86"/>
        <v>27794211.495359968</v>
      </c>
      <c r="BB84" s="279">
        <f t="shared" si="86"/>
        <v>7166352.5071609151</v>
      </c>
      <c r="BC84" s="279">
        <f t="shared" si="86"/>
        <v>445841.57894157403</v>
      </c>
      <c r="BD84" s="279">
        <f t="shared" si="86"/>
        <v>8493411.1758754365</v>
      </c>
      <c r="BE84" s="279">
        <f t="shared" si="86"/>
        <v>547482.57215506909</v>
      </c>
      <c r="BF84" s="279">
        <f t="shared" si="86"/>
        <v>3634.1617695705836</v>
      </c>
      <c r="BG84" s="279">
        <f t="shared" si="86"/>
        <v>3290147.5697202776</v>
      </c>
      <c r="BH84" s="279">
        <f t="shared" si="86"/>
        <v>0</v>
      </c>
      <c r="BI84" s="279">
        <f t="shared" si="86"/>
        <v>184842.38385731823</v>
      </c>
      <c r="BJ84" s="279">
        <f>SUM(BJ78:BJ83)</f>
        <v>7734051.8196747294</v>
      </c>
      <c r="BK84" s="279">
        <f t="shared" si="86"/>
        <v>0</v>
      </c>
      <c r="BL84" s="307">
        <f t="shared" si="86"/>
        <v>0</v>
      </c>
    </row>
    <row r="85" spans="1:64" x14ac:dyDescent="0.25">
      <c r="A85" s="1713"/>
      <c r="B85" s="126" t="s">
        <v>168</v>
      </c>
      <c r="C85" s="127" t="s">
        <v>40</v>
      </c>
      <c r="D85" s="273">
        <f>SUM(E85:O85)</f>
        <v>154.84388715942413</v>
      </c>
      <c r="E85" s="251">
        <v>72.950476246290307</v>
      </c>
      <c r="F85" s="251">
        <v>10.489327073498325</v>
      </c>
      <c r="G85" s="251">
        <v>48.850403483177274</v>
      </c>
      <c r="H85" s="251">
        <v>7.179232746622791</v>
      </c>
      <c r="I85" s="251">
        <v>0.23201064909575556</v>
      </c>
      <c r="J85" s="251">
        <v>11.894287873399081</v>
      </c>
      <c r="K85" s="251">
        <v>0</v>
      </c>
      <c r="L85" s="251">
        <v>1.1310519143418083</v>
      </c>
      <c r="M85" s="251">
        <v>2.1170971729987698</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154.84388715942413</v>
      </c>
      <c r="BB85" s="274">
        <f t="shared" ref="BB85:BJ86" si="87">E85+Q85+AC85+AO85</f>
        <v>72.950476246290307</v>
      </c>
      <c r="BC85" s="274">
        <f t="shared" si="87"/>
        <v>10.489327073498325</v>
      </c>
      <c r="BD85" s="274">
        <f t="shared" si="87"/>
        <v>48.850403483177274</v>
      </c>
      <c r="BE85" s="274">
        <f t="shared" si="87"/>
        <v>7.179232746622791</v>
      </c>
      <c r="BF85" s="274">
        <f t="shared" si="87"/>
        <v>0.23201064909575556</v>
      </c>
      <c r="BG85" s="274">
        <f t="shared" si="87"/>
        <v>11.894287873399081</v>
      </c>
      <c r="BH85" s="274">
        <f t="shared" si="87"/>
        <v>0</v>
      </c>
      <c r="BI85" s="274">
        <f t="shared" si="87"/>
        <v>1.1310519143418083</v>
      </c>
      <c r="BJ85" s="274">
        <f t="shared" si="87"/>
        <v>2.1170971729987698</v>
      </c>
      <c r="BK85" s="274">
        <f>N85+Z85+AL85+AX85</f>
        <v>0</v>
      </c>
      <c r="BL85" s="298">
        <f>O85+AA85+AM85+AY85</f>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713"/>
      <c r="B87" s="126" t="s">
        <v>170</v>
      </c>
      <c r="C87" s="127" t="s">
        <v>252</v>
      </c>
      <c r="D87" s="274">
        <f>SUM(D85:D86)</f>
        <v>154.84388715942413</v>
      </c>
      <c r="E87" s="274">
        <f t="shared" ref="E87:O87" si="88">SUM(E85:E86)</f>
        <v>72.950476246290307</v>
      </c>
      <c r="F87" s="274">
        <f t="shared" si="88"/>
        <v>10.489327073498325</v>
      </c>
      <c r="G87" s="274">
        <f t="shared" si="88"/>
        <v>48.850403483177274</v>
      </c>
      <c r="H87" s="274">
        <f t="shared" si="88"/>
        <v>7.179232746622791</v>
      </c>
      <c r="I87" s="274">
        <f t="shared" si="88"/>
        <v>0.23201064909575556</v>
      </c>
      <c r="J87" s="274">
        <f t="shared" si="88"/>
        <v>11.894287873399081</v>
      </c>
      <c r="K87" s="274">
        <f t="shared" si="88"/>
        <v>0</v>
      </c>
      <c r="L87" s="274">
        <f t="shared" si="88"/>
        <v>1.1310519143418083</v>
      </c>
      <c r="M87" s="274">
        <f>SUM(M85:M86)</f>
        <v>2.1170971729987698</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154.84388715942413</v>
      </c>
      <c r="BB87" s="274">
        <f>SUM(BB85:BB86)</f>
        <v>72.950476246290307</v>
      </c>
      <c r="BC87" s="274">
        <f>F87+R87+AD87+AP87</f>
        <v>10.489327073498325</v>
      </c>
      <c r="BD87" s="274">
        <f>SUM(BD85:BD86)</f>
        <v>48.850403483177274</v>
      </c>
      <c r="BE87" s="274">
        <f>H87+T87+AF87+AR87</f>
        <v>7.179232746622791</v>
      </c>
      <c r="BF87" s="274">
        <f t="shared" ref="BF87:BL87" si="92">SUM(BF85:BF86)</f>
        <v>0.23201064909575556</v>
      </c>
      <c r="BG87" s="274">
        <f t="shared" si="92"/>
        <v>11.894287873399081</v>
      </c>
      <c r="BH87" s="274">
        <f t="shared" si="92"/>
        <v>0</v>
      </c>
      <c r="BI87" s="274">
        <f t="shared" si="92"/>
        <v>1.1310519143418083</v>
      </c>
      <c r="BJ87" s="274">
        <f>SUM(BJ85:BJ86)</f>
        <v>2.1170971729987698</v>
      </c>
      <c r="BK87" s="274">
        <f t="shared" si="92"/>
        <v>0</v>
      </c>
      <c r="BL87" s="300">
        <f t="shared" si="92"/>
        <v>0</v>
      </c>
    </row>
    <row r="88" spans="1:64" s="209" customFormat="1" ht="24.75" x14ac:dyDescent="0.25">
      <c r="A88" s="1714"/>
      <c r="B88" s="129" t="s">
        <v>171</v>
      </c>
      <c r="C88" s="130" t="s">
        <v>325</v>
      </c>
      <c r="D88" s="275">
        <f>D84+D87</f>
        <v>6189690.5590041047</v>
      </c>
      <c r="E88" s="275">
        <f t="shared" ref="E88:O88" si="93">E84+E87</f>
        <v>1638070.7307794797</v>
      </c>
      <c r="F88" s="275">
        <f t="shared" si="93"/>
        <v>134385.29422618789</v>
      </c>
      <c r="G88" s="275">
        <f t="shared" si="93"/>
        <v>1929571.6928949312</v>
      </c>
      <c r="H88" s="275">
        <f t="shared" si="93"/>
        <v>137881.07480153258</v>
      </c>
      <c r="I88" s="275">
        <f t="shared" si="93"/>
        <v>2185.6950556120528</v>
      </c>
      <c r="J88" s="275">
        <f t="shared" si="93"/>
        <v>909057.2018719851</v>
      </c>
      <c r="K88" s="275">
        <f t="shared" si="93"/>
        <v>0</v>
      </c>
      <c r="L88" s="275">
        <f t="shared" si="93"/>
        <v>48316.98165105006</v>
      </c>
      <c r="M88" s="275">
        <f>M84+M87</f>
        <v>1390221.8877233262</v>
      </c>
      <c r="N88" s="275">
        <f t="shared" si="93"/>
        <v>0</v>
      </c>
      <c r="O88" s="283">
        <f t="shared" si="93"/>
        <v>0</v>
      </c>
      <c r="P88" s="275">
        <f>P84+P87</f>
        <v>7222136.1167804301</v>
      </c>
      <c r="Q88" s="275">
        <f t="shared" ref="Q88:AA88" si="94">Q84+Q87</f>
        <v>2375035.2511931867</v>
      </c>
      <c r="R88" s="275">
        <f t="shared" si="94"/>
        <v>109181.31948137842</v>
      </c>
      <c r="S88" s="275">
        <f t="shared" si="94"/>
        <v>2061938.7117396959</v>
      </c>
      <c r="T88" s="275">
        <f t="shared" si="94"/>
        <v>147503.86441365723</v>
      </c>
      <c r="U88" s="275">
        <f t="shared" si="94"/>
        <v>661.18093692732316</v>
      </c>
      <c r="V88" s="275">
        <f t="shared" si="94"/>
        <v>1175638.6231755884</v>
      </c>
      <c r="W88" s="275">
        <f t="shared" si="94"/>
        <v>0</v>
      </c>
      <c r="X88" s="275">
        <f t="shared" si="94"/>
        <v>47099.671162148232</v>
      </c>
      <c r="Y88" s="275">
        <f>Y84+Y87</f>
        <v>1305077.4946778463</v>
      </c>
      <c r="Z88" s="275">
        <f t="shared" si="94"/>
        <v>0</v>
      </c>
      <c r="AA88" s="283">
        <f t="shared" si="94"/>
        <v>0</v>
      </c>
      <c r="AB88" s="275">
        <f>AB84+AB87</f>
        <v>7457914.1809667256</v>
      </c>
      <c r="AC88" s="275">
        <f t="shared" ref="AC88:AM88" si="95">AC84+AC87</f>
        <v>1769357.5954057118</v>
      </c>
      <c r="AD88" s="275">
        <f t="shared" si="95"/>
        <v>106737.66709095343</v>
      </c>
      <c r="AE88" s="275">
        <f t="shared" si="95"/>
        <v>2450691.8241090281</v>
      </c>
      <c r="AF88" s="275">
        <f t="shared" si="95"/>
        <v>139138.80448814351</v>
      </c>
      <c r="AG88" s="275">
        <f t="shared" si="95"/>
        <v>463.48930470473817</v>
      </c>
      <c r="AH88" s="275">
        <f t="shared" si="95"/>
        <v>634857.45423512929</v>
      </c>
      <c r="AI88" s="275">
        <f t="shared" si="95"/>
        <v>0</v>
      </c>
      <c r="AJ88" s="275">
        <f t="shared" si="95"/>
        <v>44714.372955264211</v>
      </c>
      <c r="AK88" s="275">
        <f>AK84+AK87</f>
        <v>2311952.9733777908</v>
      </c>
      <c r="AL88" s="275">
        <f t="shared" si="95"/>
        <v>0</v>
      </c>
      <c r="AM88" s="283">
        <f t="shared" si="95"/>
        <v>0</v>
      </c>
      <c r="AN88" s="277">
        <f>AN84+AN87</f>
        <v>6996177.7562907888</v>
      </c>
      <c r="AO88" s="275">
        <f>AO84+AO87</f>
        <v>1383961.8802587849</v>
      </c>
      <c r="AP88" s="275">
        <f t="shared" ref="AP88:AZ88" si="96">AP84+AP87</f>
        <v>95547.787470127703</v>
      </c>
      <c r="AQ88" s="275">
        <f t="shared" si="96"/>
        <v>2051257.7975352623</v>
      </c>
      <c r="AR88" s="275">
        <f t="shared" si="96"/>
        <v>122966.00768448251</v>
      </c>
      <c r="AS88" s="275">
        <f t="shared" si="96"/>
        <v>324.02848297556494</v>
      </c>
      <c r="AT88" s="275">
        <f t="shared" si="96"/>
        <v>570606.18472544802</v>
      </c>
      <c r="AU88" s="275">
        <f t="shared" si="96"/>
        <v>0</v>
      </c>
      <c r="AV88" s="275">
        <f t="shared" si="96"/>
        <v>44712.489140770049</v>
      </c>
      <c r="AW88" s="275">
        <f>AW84+AW87</f>
        <v>2726801.5809929394</v>
      </c>
      <c r="AX88" s="275">
        <f t="shared" si="96"/>
        <v>0</v>
      </c>
      <c r="AY88" s="283">
        <f t="shared" si="96"/>
        <v>0</v>
      </c>
      <c r="AZ88" s="299">
        <f t="shared" si="96"/>
        <v>-71552.273794916386</v>
      </c>
      <c r="BA88" s="308">
        <f>BA84+BA87</f>
        <v>27794366.339247126</v>
      </c>
      <c r="BB88" s="278">
        <f>BB84+BB87</f>
        <v>7166425.457637161</v>
      </c>
      <c r="BC88" s="278">
        <f t="shared" ref="BC88:BL88" si="97">BC84+BC87</f>
        <v>445852.06826864753</v>
      </c>
      <c r="BD88" s="278">
        <f t="shared" si="97"/>
        <v>8493460.0262789205</v>
      </c>
      <c r="BE88" s="278">
        <f t="shared" si="97"/>
        <v>547489.75138781569</v>
      </c>
      <c r="BF88" s="278">
        <f t="shared" si="97"/>
        <v>3634.3937802196792</v>
      </c>
      <c r="BG88" s="278">
        <f t="shared" si="97"/>
        <v>3290159.4640081511</v>
      </c>
      <c r="BH88" s="278">
        <f t="shared" si="97"/>
        <v>0</v>
      </c>
      <c r="BI88" s="278">
        <f t="shared" si="97"/>
        <v>184843.51490923256</v>
      </c>
      <c r="BJ88" s="278">
        <f>BJ84+BJ87</f>
        <v>7734053.9367719023</v>
      </c>
      <c r="BK88" s="278">
        <f t="shared" si="97"/>
        <v>0</v>
      </c>
      <c r="BL88" s="305">
        <f t="shared" si="97"/>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98">E91+F91</f>
        <v>447829.06649255968</v>
      </c>
      <c r="E91" s="253">
        <v>9.8738525245294504</v>
      </c>
      <c r="F91" s="253">
        <v>447819.19264003512</v>
      </c>
      <c r="G91" s="303"/>
      <c r="H91" s="303"/>
      <c r="I91" s="303"/>
      <c r="J91" s="303"/>
      <c r="K91" s="303"/>
      <c r="L91" s="303"/>
      <c r="M91" s="303"/>
      <c r="N91" s="303"/>
      <c r="O91" s="375"/>
      <c r="P91" s="274">
        <f t="shared" ref="P91:P97" si="99">Q91+R91</f>
        <v>455059.30047283665</v>
      </c>
      <c r="Q91" s="253">
        <v>10.033266616603091</v>
      </c>
      <c r="R91" s="253">
        <v>455049.26720622007</v>
      </c>
      <c r="S91" s="303"/>
      <c r="T91" s="303"/>
      <c r="U91" s="303"/>
      <c r="V91" s="303"/>
      <c r="W91" s="303"/>
      <c r="X91" s="303"/>
      <c r="Y91" s="303"/>
      <c r="Z91" s="303"/>
      <c r="AA91" s="375"/>
      <c r="AB91" s="274">
        <f t="shared" ref="AB91:AB97" si="100">AC91+AD91</f>
        <v>450425.75370198698</v>
      </c>
      <c r="AC91" s="253">
        <v>9.9311049640797187</v>
      </c>
      <c r="AD91" s="253">
        <v>450415.82259702293</v>
      </c>
      <c r="AE91" s="303"/>
      <c r="AF91" s="303"/>
      <c r="AG91" s="303"/>
      <c r="AH91" s="303"/>
      <c r="AI91" s="303"/>
      <c r="AJ91" s="303"/>
      <c r="AK91" s="303"/>
      <c r="AL91" s="303"/>
      <c r="AM91" s="375"/>
      <c r="AN91" s="289">
        <f t="shared" ref="AN91:AN97" si="101">AO91+AP91</f>
        <v>489439.68996383809</v>
      </c>
      <c r="AO91" s="253">
        <v>10.791294446794568</v>
      </c>
      <c r="AP91" s="253">
        <v>489428.89866939129</v>
      </c>
      <c r="AQ91" s="303"/>
      <c r="AR91" s="303"/>
      <c r="AS91" s="303"/>
      <c r="AT91" s="303"/>
      <c r="AU91" s="303"/>
      <c r="AV91" s="303"/>
      <c r="AW91" s="303"/>
      <c r="AX91" s="303"/>
      <c r="AY91" s="375"/>
      <c r="AZ91" s="525">
        <v>0</v>
      </c>
      <c r="BA91" s="296">
        <f>BB91+BC91+AZ91</f>
        <v>1842753.8106312214</v>
      </c>
      <c r="BB91" s="274">
        <f t="shared" ref="BB91:BC96" si="102">E91+Q91+AC91+AO91</f>
        <v>40.629518552006829</v>
      </c>
      <c r="BC91" s="274">
        <f t="shared" si="102"/>
        <v>1842713.1811126694</v>
      </c>
      <c r="BD91" s="303"/>
      <c r="BE91" s="303"/>
      <c r="BF91" s="303"/>
      <c r="BG91" s="303"/>
      <c r="BH91" s="303"/>
      <c r="BI91" s="303"/>
      <c r="BJ91" s="303"/>
      <c r="BK91" s="303"/>
      <c r="BL91" s="304"/>
    </row>
    <row r="92" spans="1:64" x14ac:dyDescent="0.25">
      <c r="A92" s="1708"/>
      <c r="B92" s="126" t="s">
        <v>123</v>
      </c>
      <c r="C92" s="127" t="s">
        <v>98</v>
      </c>
      <c r="D92" s="274">
        <f t="shared" si="98"/>
        <v>55843.208783905393</v>
      </c>
      <c r="E92" s="253">
        <v>5133.6284837455287</v>
      </c>
      <c r="F92" s="253">
        <v>50709.580300159862</v>
      </c>
      <c r="G92" s="303"/>
      <c r="H92" s="303"/>
      <c r="I92" s="303"/>
      <c r="J92" s="303"/>
      <c r="K92" s="303"/>
      <c r="L92" s="303"/>
      <c r="M92" s="303"/>
      <c r="N92" s="303"/>
      <c r="O92" s="375"/>
      <c r="P92" s="274">
        <f t="shared" si="99"/>
        <v>56744.801592249387</v>
      </c>
      <c r="Q92" s="253">
        <v>5216.5113019511473</v>
      </c>
      <c r="R92" s="253">
        <v>51528.290290298239</v>
      </c>
      <c r="S92" s="303"/>
      <c r="T92" s="303"/>
      <c r="U92" s="303"/>
      <c r="V92" s="303"/>
      <c r="W92" s="303"/>
      <c r="X92" s="303"/>
      <c r="Y92" s="303"/>
      <c r="Z92" s="303"/>
      <c r="AA92" s="375"/>
      <c r="AB92" s="274">
        <f t="shared" si="100"/>
        <v>56167.009440969174</v>
      </c>
      <c r="AC92" s="253">
        <v>5163.3952595515275</v>
      </c>
      <c r="AD92" s="253">
        <v>51003.614181417644</v>
      </c>
      <c r="AE92" s="303"/>
      <c r="AF92" s="303"/>
      <c r="AG92" s="303"/>
      <c r="AH92" s="303"/>
      <c r="AI92" s="303"/>
      <c r="AJ92" s="303"/>
      <c r="AK92" s="303"/>
      <c r="AL92" s="303"/>
      <c r="AM92" s="375"/>
      <c r="AN92" s="289">
        <f t="shared" si="101"/>
        <v>61031.953570692662</v>
      </c>
      <c r="AO92" s="253">
        <v>5610.6262890724729</v>
      </c>
      <c r="AP92" s="253">
        <v>55421.327281620186</v>
      </c>
      <c r="AQ92" s="303"/>
      <c r="AR92" s="303"/>
      <c r="AS92" s="303"/>
      <c r="AT92" s="303"/>
      <c r="AU92" s="303"/>
      <c r="AV92" s="303"/>
      <c r="AW92" s="303"/>
      <c r="AX92" s="303"/>
      <c r="AY92" s="375"/>
      <c r="AZ92" s="525">
        <v>0</v>
      </c>
      <c r="BA92" s="296">
        <f t="shared" ref="BA92:BA97" si="103">BB92+BC92+AZ92</f>
        <v>229786.9733878166</v>
      </c>
      <c r="BB92" s="274">
        <f t="shared" si="102"/>
        <v>21124.161334320677</v>
      </c>
      <c r="BC92" s="274">
        <f t="shared" si="102"/>
        <v>208662.81205349593</v>
      </c>
      <c r="BD92" s="303"/>
      <c r="BE92" s="303"/>
      <c r="BF92" s="303"/>
      <c r="BG92" s="303"/>
      <c r="BH92" s="303"/>
      <c r="BI92" s="303"/>
      <c r="BJ92" s="303"/>
      <c r="BK92" s="303"/>
      <c r="BL92" s="304"/>
    </row>
    <row r="93" spans="1:64" x14ac:dyDescent="0.25">
      <c r="A93" s="1708"/>
      <c r="B93" s="126" t="s">
        <v>124</v>
      </c>
      <c r="C93" s="127" t="s">
        <v>99</v>
      </c>
      <c r="D93" s="274">
        <f t="shared" si="98"/>
        <v>45333.628446434748</v>
      </c>
      <c r="E93" s="253">
        <v>8190.5571797295224</v>
      </c>
      <c r="F93" s="253">
        <v>37143.071266705228</v>
      </c>
      <c r="G93" s="303"/>
      <c r="H93" s="303"/>
      <c r="I93" s="303"/>
      <c r="J93" s="303"/>
      <c r="K93" s="303"/>
      <c r="L93" s="303"/>
      <c r="M93" s="303"/>
      <c r="N93" s="303"/>
      <c r="O93" s="375"/>
      <c r="P93" s="274">
        <f t="shared" si="99"/>
        <v>46065.543289322937</v>
      </c>
      <c r="Q93" s="253">
        <v>8322.794341783554</v>
      </c>
      <c r="R93" s="253">
        <v>37742.748947539381</v>
      </c>
      <c r="S93" s="303"/>
      <c r="T93" s="303"/>
      <c r="U93" s="303"/>
      <c r="V93" s="303"/>
      <c r="W93" s="303"/>
      <c r="X93" s="303"/>
      <c r="Y93" s="303"/>
      <c r="Z93" s="303"/>
      <c r="AA93" s="375"/>
      <c r="AB93" s="274">
        <f t="shared" si="100"/>
        <v>45596.490466682255</v>
      </c>
      <c r="AC93" s="253">
        <v>8238.0492177815904</v>
      </c>
      <c r="AD93" s="253">
        <v>37358.441248900665</v>
      </c>
      <c r="AE93" s="303"/>
      <c r="AF93" s="303"/>
      <c r="AG93" s="303"/>
      <c r="AH93" s="303"/>
      <c r="AI93" s="303"/>
      <c r="AJ93" s="303"/>
      <c r="AK93" s="303"/>
      <c r="AL93" s="303"/>
      <c r="AM93" s="375"/>
      <c r="AN93" s="289">
        <f t="shared" si="101"/>
        <v>49545.861829688743</v>
      </c>
      <c r="AO93" s="253">
        <v>8951.5935132908762</v>
      </c>
      <c r="AP93" s="253">
        <v>40594.268316397865</v>
      </c>
      <c r="AQ93" s="303"/>
      <c r="AR93" s="303"/>
      <c r="AS93" s="303"/>
      <c r="AT93" s="303"/>
      <c r="AU93" s="303"/>
      <c r="AV93" s="303"/>
      <c r="AW93" s="303"/>
      <c r="AX93" s="303"/>
      <c r="AY93" s="375"/>
      <c r="AZ93" s="525">
        <v>0</v>
      </c>
      <c r="BA93" s="296">
        <f t="shared" si="103"/>
        <v>186541.52403212868</v>
      </c>
      <c r="BB93" s="274">
        <f t="shared" si="102"/>
        <v>33702.994252585544</v>
      </c>
      <c r="BC93" s="274">
        <f t="shared" si="102"/>
        <v>152838.52977954314</v>
      </c>
      <c r="BD93" s="303"/>
      <c r="BE93" s="303"/>
      <c r="BF93" s="303"/>
      <c r="BG93" s="303"/>
      <c r="BH93" s="303"/>
      <c r="BI93" s="303"/>
      <c r="BJ93" s="303"/>
      <c r="BK93" s="303"/>
      <c r="BL93" s="304"/>
    </row>
    <row r="94" spans="1:64" x14ac:dyDescent="0.25">
      <c r="A94" s="1708"/>
      <c r="B94" s="132" t="s">
        <v>125</v>
      </c>
      <c r="C94" s="127" t="s">
        <v>100</v>
      </c>
      <c r="D94" s="274">
        <f t="shared" si="98"/>
        <v>2685.4829385441685</v>
      </c>
      <c r="E94" s="253">
        <v>2499.2241298563076</v>
      </c>
      <c r="F94" s="253">
        <v>186.25880868786081</v>
      </c>
      <c r="G94" s="303"/>
      <c r="H94" s="303"/>
      <c r="I94" s="303"/>
      <c r="J94" s="303"/>
      <c r="K94" s="303"/>
      <c r="L94" s="303"/>
      <c r="M94" s="303"/>
      <c r="N94" s="303"/>
      <c r="O94" s="375"/>
      <c r="P94" s="274">
        <f t="shared" si="99"/>
        <v>2728.8402626852508</v>
      </c>
      <c r="Q94" s="253">
        <v>2539.5742915140604</v>
      </c>
      <c r="R94" s="253">
        <v>189.2659711711903</v>
      </c>
      <c r="S94" s="303"/>
      <c r="T94" s="303"/>
      <c r="U94" s="303"/>
      <c r="V94" s="303"/>
      <c r="W94" s="303"/>
      <c r="X94" s="303"/>
      <c r="Y94" s="303"/>
      <c r="Z94" s="303"/>
      <c r="AA94" s="375"/>
      <c r="AB94" s="274">
        <f t="shared" si="100"/>
        <v>2701.0544137328361</v>
      </c>
      <c r="AC94" s="253">
        <v>2513.7156039857518</v>
      </c>
      <c r="AD94" s="253">
        <v>187.33880974708413</v>
      </c>
      <c r="AE94" s="303"/>
      <c r="AF94" s="303"/>
      <c r="AG94" s="303"/>
      <c r="AH94" s="303"/>
      <c r="AI94" s="303"/>
      <c r="AJ94" s="303"/>
      <c r="AK94" s="303"/>
      <c r="AL94" s="303"/>
      <c r="AM94" s="375"/>
      <c r="AN94" s="289">
        <f t="shared" si="101"/>
        <v>2935.0080983769108</v>
      </c>
      <c r="AO94" s="253">
        <v>2731.4428088542509</v>
      </c>
      <c r="AP94" s="253">
        <v>203.56528952265995</v>
      </c>
      <c r="AQ94" s="303"/>
      <c r="AR94" s="303"/>
      <c r="AS94" s="303"/>
      <c r="AT94" s="303"/>
      <c r="AU94" s="303"/>
      <c r="AV94" s="303"/>
      <c r="AW94" s="303"/>
      <c r="AX94" s="303"/>
      <c r="AY94" s="375"/>
      <c r="AZ94" s="525">
        <v>0</v>
      </c>
      <c r="BA94" s="296">
        <f t="shared" si="103"/>
        <v>11050.385713339165</v>
      </c>
      <c r="BB94" s="274">
        <f t="shared" si="102"/>
        <v>10283.95683421037</v>
      </c>
      <c r="BC94" s="274">
        <f t="shared" si="102"/>
        <v>766.42887912879519</v>
      </c>
      <c r="BD94" s="303"/>
      <c r="BE94" s="303"/>
      <c r="BF94" s="303"/>
      <c r="BG94" s="303"/>
      <c r="BH94" s="303"/>
      <c r="BI94" s="303"/>
      <c r="BJ94" s="303"/>
      <c r="BK94" s="303"/>
      <c r="BL94" s="304"/>
    </row>
    <row r="95" spans="1:64" x14ac:dyDescent="0.25">
      <c r="A95" s="1708"/>
      <c r="B95" s="132" t="s">
        <v>126</v>
      </c>
      <c r="C95" s="127" t="s">
        <v>101</v>
      </c>
      <c r="D95" s="274">
        <f t="shared" si="98"/>
        <v>55677.073720789587</v>
      </c>
      <c r="E95" s="253">
        <v>8887.2966013842688</v>
      </c>
      <c r="F95" s="253">
        <v>46789.77711940532</v>
      </c>
      <c r="G95" s="303"/>
      <c r="H95" s="303"/>
      <c r="I95" s="303"/>
      <c r="J95" s="303"/>
      <c r="K95" s="303"/>
      <c r="L95" s="303"/>
      <c r="M95" s="303"/>
      <c r="N95" s="303"/>
      <c r="O95" s="375"/>
      <c r="P95" s="274">
        <f t="shared" si="99"/>
        <v>56575.984266036947</v>
      </c>
      <c r="Q95" s="253">
        <v>9030.7826738346303</v>
      </c>
      <c r="R95" s="253">
        <v>47545.20159220232</v>
      </c>
      <c r="S95" s="303"/>
      <c r="T95" s="303"/>
      <c r="U95" s="303"/>
      <c r="V95" s="303"/>
      <c r="W95" s="303"/>
      <c r="X95" s="303"/>
      <c r="Y95" s="303"/>
      <c r="Z95" s="303"/>
      <c r="AA95" s="375"/>
      <c r="AB95" s="274">
        <f t="shared" si="100"/>
        <v>55999.911062102547</v>
      </c>
      <c r="AC95" s="253">
        <v>8938.8286057535861</v>
      </c>
      <c r="AD95" s="253">
        <v>47061.082456348959</v>
      </c>
      <c r="AE95" s="303"/>
      <c r="AF95" s="303"/>
      <c r="AG95" s="303"/>
      <c r="AH95" s="303"/>
      <c r="AI95" s="303"/>
      <c r="AJ95" s="303"/>
      <c r="AK95" s="303"/>
      <c r="AL95" s="303"/>
      <c r="AM95" s="375"/>
      <c r="AN95" s="289">
        <f t="shared" si="101"/>
        <v>60850.381850883641</v>
      </c>
      <c r="AO95" s="253">
        <v>9713.0713896402631</v>
      </c>
      <c r="AP95" s="253">
        <v>51137.310461243374</v>
      </c>
      <c r="AQ95" s="303"/>
      <c r="AR95" s="303"/>
      <c r="AS95" s="303"/>
      <c r="AT95" s="303"/>
      <c r="AU95" s="303"/>
      <c r="AV95" s="303"/>
      <c r="AW95" s="303"/>
      <c r="AX95" s="303"/>
      <c r="AY95" s="375"/>
      <c r="AZ95" s="525">
        <v>0</v>
      </c>
      <c r="BA95" s="296">
        <f t="shared" si="103"/>
        <v>229103.35089981271</v>
      </c>
      <c r="BB95" s="274">
        <f t="shared" si="102"/>
        <v>36569.979270612748</v>
      </c>
      <c r="BC95" s="274">
        <f t="shared" si="102"/>
        <v>192533.37162919997</v>
      </c>
      <c r="BD95" s="303"/>
      <c r="BE95" s="303"/>
      <c r="BF95" s="303"/>
      <c r="BG95" s="303"/>
      <c r="BH95" s="303"/>
      <c r="BI95" s="303"/>
      <c r="BJ95" s="303"/>
      <c r="BK95" s="303"/>
      <c r="BL95" s="304"/>
    </row>
    <row r="96" spans="1:64" x14ac:dyDescent="0.25">
      <c r="A96" s="1708"/>
      <c r="B96" s="126" t="s">
        <v>127</v>
      </c>
      <c r="C96" s="127" t="s">
        <v>28</v>
      </c>
      <c r="D96" s="274">
        <f t="shared" si="98"/>
        <v>2580.8474036013731</v>
      </c>
      <c r="E96" s="253">
        <v>2580.8474036013731</v>
      </c>
      <c r="F96" s="253">
        <v>0</v>
      </c>
      <c r="G96" s="303"/>
      <c r="H96" s="303"/>
      <c r="I96" s="303"/>
      <c r="J96" s="303"/>
      <c r="K96" s="303"/>
      <c r="L96" s="303"/>
      <c r="M96" s="303"/>
      <c r="N96" s="303"/>
      <c r="O96" s="375"/>
      <c r="P96" s="274">
        <f t="shared" si="99"/>
        <v>2622.5153791563685</v>
      </c>
      <c r="Q96" s="253">
        <v>2622.5153791563685</v>
      </c>
      <c r="R96" s="253">
        <v>0</v>
      </c>
      <c r="S96" s="303"/>
      <c r="T96" s="303"/>
      <c r="U96" s="303"/>
      <c r="V96" s="303"/>
      <c r="W96" s="303"/>
      <c r="X96" s="303"/>
      <c r="Y96" s="303"/>
      <c r="Z96" s="303"/>
      <c r="AA96" s="375"/>
      <c r="AB96" s="274">
        <f t="shared" si="100"/>
        <v>2595.8121612373693</v>
      </c>
      <c r="AC96" s="253">
        <v>2595.8121612373693</v>
      </c>
      <c r="AD96" s="253">
        <v>0</v>
      </c>
      <c r="AE96" s="303"/>
      <c r="AF96" s="303"/>
      <c r="AG96" s="303"/>
      <c r="AH96" s="303"/>
      <c r="AI96" s="303"/>
      <c r="AJ96" s="303"/>
      <c r="AK96" s="303"/>
      <c r="AL96" s="303"/>
      <c r="AM96" s="375"/>
      <c r="AN96" s="289">
        <f t="shared" si="101"/>
        <v>2820.6502158421627</v>
      </c>
      <c r="AO96" s="253">
        <v>2820.6502158421627</v>
      </c>
      <c r="AP96" s="253">
        <v>0</v>
      </c>
      <c r="AQ96" s="303"/>
      <c r="AR96" s="303"/>
      <c r="AS96" s="303"/>
      <c r="AT96" s="303"/>
      <c r="AU96" s="303"/>
      <c r="AV96" s="303"/>
      <c r="AW96" s="303"/>
      <c r="AX96" s="303"/>
      <c r="AY96" s="375"/>
      <c r="AZ96" s="525">
        <v>0</v>
      </c>
      <c r="BA96" s="296">
        <f t="shared" si="103"/>
        <v>10619.825159837274</v>
      </c>
      <c r="BB96" s="274">
        <f t="shared" si="102"/>
        <v>10619.825159837274</v>
      </c>
      <c r="BC96" s="274">
        <f t="shared" si="102"/>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98"/>
        <v>609949.307785835</v>
      </c>
      <c r="E97" s="275">
        <f>SUM(E91:E96)</f>
        <v>27301.427650841528</v>
      </c>
      <c r="F97" s="275">
        <f>SUM(F91:F96)</f>
        <v>582647.88013499347</v>
      </c>
      <c r="G97" s="335"/>
      <c r="H97" s="335"/>
      <c r="I97" s="335"/>
      <c r="J97" s="335"/>
      <c r="K97" s="335"/>
      <c r="L97" s="335"/>
      <c r="M97" s="335"/>
      <c r="N97" s="335"/>
      <c r="O97" s="376"/>
      <c r="P97" s="275">
        <f t="shared" si="99"/>
        <v>619796.98526228755</v>
      </c>
      <c r="Q97" s="275">
        <f>SUM(Q91:Q96)</f>
        <v>27742.211254856364</v>
      </c>
      <c r="R97" s="275">
        <f>SUM(R91:R96)</f>
        <v>592054.77400743123</v>
      </c>
      <c r="S97" s="335"/>
      <c r="T97" s="335"/>
      <c r="U97" s="335"/>
      <c r="V97" s="335"/>
      <c r="W97" s="335"/>
      <c r="X97" s="335"/>
      <c r="Y97" s="335"/>
      <c r="Z97" s="335"/>
      <c r="AA97" s="376"/>
      <c r="AB97" s="275">
        <f t="shared" si="100"/>
        <v>613486.03124671115</v>
      </c>
      <c r="AC97" s="275">
        <f>SUM(AC91:AC96)</f>
        <v>27459.731953273902</v>
      </c>
      <c r="AD97" s="275">
        <f>SUM(AD91:AD96)</f>
        <v>586026.29929343727</v>
      </c>
      <c r="AE97" s="335"/>
      <c r="AF97" s="335"/>
      <c r="AG97" s="335"/>
      <c r="AH97" s="335"/>
      <c r="AI97" s="335"/>
      <c r="AJ97" s="335"/>
      <c r="AK97" s="335"/>
      <c r="AL97" s="335"/>
      <c r="AM97" s="376"/>
      <c r="AN97" s="277">
        <f t="shared" si="101"/>
        <v>666623.54552932223</v>
      </c>
      <c r="AO97" s="275">
        <f>SUM(AO91:AO96)</f>
        <v>29838.175511146823</v>
      </c>
      <c r="AP97" s="275">
        <f>SUM(AP91:AP96)</f>
        <v>636785.37001817545</v>
      </c>
      <c r="AQ97" s="335"/>
      <c r="AR97" s="335"/>
      <c r="AS97" s="335"/>
      <c r="AT97" s="335"/>
      <c r="AU97" s="335"/>
      <c r="AV97" s="335"/>
      <c r="AW97" s="335"/>
      <c r="AX97" s="335"/>
      <c r="AY97" s="376"/>
      <c r="AZ97" s="299">
        <f>SUM(AZ91:AZ96)</f>
        <v>0</v>
      </c>
      <c r="BA97" s="297">
        <f t="shared" si="103"/>
        <v>2509855.8698241562</v>
      </c>
      <c r="BB97" s="275">
        <f>SUM(BB91:BB96)</f>
        <v>112341.54637011862</v>
      </c>
      <c r="BC97" s="275">
        <f>SUM(BC91:BC96)</f>
        <v>2397514.3234540373</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104">D98+P98+AB98+AN98+AZ98</f>
        <v>0</v>
      </c>
      <c r="BB98" s="301"/>
      <c r="BC98" s="301"/>
      <c r="BD98" s="301"/>
      <c r="BE98" s="301"/>
      <c r="BF98" s="301"/>
      <c r="BG98" s="301"/>
      <c r="BH98" s="301"/>
      <c r="BI98" s="301"/>
      <c r="BJ98" s="301"/>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104"/>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104"/>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104"/>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104"/>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104"/>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6799639.8667899398</v>
      </c>
      <c r="E105" s="303"/>
      <c r="F105" s="303"/>
      <c r="G105" s="303"/>
      <c r="H105" s="303"/>
      <c r="I105" s="303"/>
      <c r="J105" s="303"/>
      <c r="K105" s="303"/>
      <c r="L105" s="303"/>
      <c r="M105" s="303"/>
      <c r="N105" s="303"/>
      <c r="O105" s="375"/>
      <c r="P105" s="274">
        <f>P88+P97+P104</f>
        <v>7841933.1020427179</v>
      </c>
      <c r="Q105" s="303"/>
      <c r="R105" s="303"/>
      <c r="S105" s="303"/>
      <c r="T105" s="303"/>
      <c r="U105" s="303"/>
      <c r="V105" s="303"/>
      <c r="W105" s="303"/>
      <c r="X105" s="303"/>
      <c r="Y105" s="303"/>
      <c r="Z105" s="303"/>
      <c r="AA105" s="375"/>
      <c r="AB105" s="274">
        <f>AB88+AB97+AB104</f>
        <v>8071400.2122134371</v>
      </c>
      <c r="AC105" s="303"/>
      <c r="AD105" s="303"/>
      <c r="AE105" s="303"/>
      <c r="AF105" s="303"/>
      <c r="AG105" s="303"/>
      <c r="AH105" s="303"/>
      <c r="AI105" s="303"/>
      <c r="AJ105" s="303"/>
      <c r="AK105" s="303"/>
      <c r="AL105" s="303"/>
      <c r="AM105" s="375"/>
      <c r="AN105" s="289">
        <f>AN88+AN97+AN104</f>
        <v>7662801.3018201105</v>
      </c>
      <c r="AO105" s="303"/>
      <c r="AP105" s="303"/>
      <c r="AQ105" s="303"/>
      <c r="AR105" s="303"/>
      <c r="AS105" s="303"/>
      <c r="AT105" s="303"/>
      <c r="AU105" s="303"/>
      <c r="AV105" s="303"/>
      <c r="AW105" s="303"/>
      <c r="AX105" s="303"/>
      <c r="AY105" s="375"/>
      <c r="AZ105" s="300">
        <f>AZ88+AZ97+AZ104</f>
        <v>-71552.273794916386</v>
      </c>
      <c r="BA105" s="296">
        <f>BA88+BA97+BA104</f>
        <v>30304222.209071282</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929337.16512547713</v>
      </c>
      <c r="E106" s="338"/>
      <c r="F106" s="338"/>
      <c r="G106" s="338"/>
      <c r="H106" s="338"/>
      <c r="I106" s="338"/>
      <c r="J106" s="338"/>
      <c r="K106" s="338"/>
      <c r="L106" s="338"/>
      <c r="M106" s="338"/>
      <c r="N106" s="338"/>
      <c r="O106" s="565"/>
      <c r="P106" s="344">
        <f>P17-P105</f>
        <v>-102594.98313790187</v>
      </c>
      <c r="Q106" s="338"/>
      <c r="R106" s="338"/>
      <c r="S106" s="338"/>
      <c r="T106" s="338"/>
      <c r="U106" s="338"/>
      <c r="V106" s="338"/>
      <c r="W106" s="338"/>
      <c r="X106" s="338"/>
      <c r="Y106" s="338"/>
      <c r="Z106" s="338"/>
      <c r="AA106" s="565"/>
      <c r="AB106" s="344">
        <f>AB17-AB105</f>
        <v>370854.89062713925</v>
      </c>
      <c r="AC106" s="338"/>
      <c r="AD106" s="338"/>
      <c r="AE106" s="338"/>
      <c r="AF106" s="338"/>
      <c r="AG106" s="338"/>
      <c r="AH106" s="338"/>
      <c r="AI106" s="338"/>
      <c r="AJ106" s="338"/>
      <c r="AK106" s="338"/>
      <c r="AL106" s="338"/>
      <c r="AM106" s="565"/>
      <c r="AN106" s="344">
        <f>AN17-AN105</f>
        <v>1322498.0195983518</v>
      </c>
      <c r="AO106" s="338"/>
      <c r="AP106" s="338"/>
      <c r="AQ106" s="338"/>
      <c r="AR106" s="338"/>
      <c r="AS106" s="338"/>
      <c r="AT106" s="338"/>
      <c r="AU106" s="338"/>
      <c r="AV106" s="338"/>
      <c r="AW106" s="338"/>
      <c r="AX106" s="338"/>
      <c r="AY106" s="565"/>
      <c r="AZ106" s="857">
        <f>AZ17-AZ105</f>
        <v>169830.16400080366</v>
      </c>
      <c r="BA106" s="345">
        <f>BA17-BA105</f>
        <v>2689925.2562138699</v>
      </c>
      <c r="BB106" s="338"/>
      <c r="BC106" s="338"/>
      <c r="BD106" s="338"/>
      <c r="BE106" s="338"/>
      <c r="BF106" s="338"/>
      <c r="BG106" s="338"/>
      <c r="BH106" s="338"/>
      <c r="BI106" s="338"/>
      <c r="BJ106" s="338"/>
      <c r="BK106" s="338"/>
      <c r="BL106" s="339"/>
    </row>
    <row r="107" spans="1:64" x14ac:dyDescent="0.25">
      <c r="A107" s="267"/>
      <c r="B107" s="126" t="s">
        <v>270</v>
      </c>
      <c r="C107" s="127" t="s">
        <v>26</v>
      </c>
      <c r="D107" s="257">
        <v>221182.24529986354</v>
      </c>
      <c r="E107" s="340"/>
      <c r="F107" s="340"/>
      <c r="G107" s="340"/>
      <c r="H107" s="340"/>
      <c r="I107" s="340"/>
      <c r="J107" s="340"/>
      <c r="K107" s="340"/>
      <c r="L107" s="340"/>
      <c r="M107" s="340"/>
      <c r="N107" s="340"/>
      <c r="O107" s="377"/>
      <c r="P107" s="258">
        <v>-24417.605986820643</v>
      </c>
      <c r="Q107" s="340"/>
      <c r="R107" s="340"/>
      <c r="S107" s="340"/>
      <c r="T107" s="340"/>
      <c r="U107" s="340"/>
      <c r="V107" s="340"/>
      <c r="W107" s="340"/>
      <c r="X107" s="340"/>
      <c r="Y107" s="340"/>
      <c r="Z107" s="340"/>
      <c r="AA107" s="377"/>
      <c r="AB107" s="258">
        <v>88263.46396925913</v>
      </c>
      <c r="AC107" s="340"/>
      <c r="AD107" s="340"/>
      <c r="AE107" s="340"/>
      <c r="AF107" s="340"/>
      <c r="AG107" s="340"/>
      <c r="AH107" s="340"/>
      <c r="AI107" s="340"/>
      <c r="AJ107" s="340"/>
      <c r="AK107" s="340"/>
      <c r="AL107" s="340"/>
      <c r="AM107" s="340"/>
      <c r="AN107" s="258">
        <v>314754.52866440773</v>
      </c>
      <c r="AO107" s="340"/>
      <c r="AP107" s="340"/>
      <c r="AQ107" s="340"/>
      <c r="AR107" s="340"/>
      <c r="AS107" s="340"/>
      <c r="AT107" s="340"/>
      <c r="AU107" s="340"/>
      <c r="AV107" s="340"/>
      <c r="AW107" s="340"/>
      <c r="AX107" s="340"/>
      <c r="AY107" s="377"/>
      <c r="AZ107" s="525">
        <v>40419.579032191272</v>
      </c>
      <c r="BA107" s="296">
        <f>D107+P107+AB107+AN107+AZ107</f>
        <v>640202.21097890101</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708154.91982561362</v>
      </c>
      <c r="E108" s="342"/>
      <c r="F108" s="342"/>
      <c r="G108" s="342"/>
      <c r="H108" s="342"/>
      <c r="I108" s="342"/>
      <c r="J108" s="342"/>
      <c r="K108" s="342"/>
      <c r="L108" s="342"/>
      <c r="M108" s="342"/>
      <c r="N108" s="342"/>
      <c r="O108" s="1117"/>
      <c r="P108" s="556">
        <f>P106-P107</f>
        <v>-78177.377151081222</v>
      </c>
      <c r="Q108" s="342"/>
      <c r="R108" s="342"/>
      <c r="S108" s="342"/>
      <c r="T108" s="342"/>
      <c r="U108" s="342"/>
      <c r="V108" s="342"/>
      <c r="W108" s="342"/>
      <c r="X108" s="342"/>
      <c r="Y108" s="342"/>
      <c r="Z108" s="342"/>
      <c r="AA108" s="1117"/>
      <c r="AB108" s="556">
        <f>AB106-AB107</f>
        <v>282591.42665788013</v>
      </c>
      <c r="AC108" s="342"/>
      <c r="AD108" s="342"/>
      <c r="AE108" s="342"/>
      <c r="AF108" s="342"/>
      <c r="AG108" s="342"/>
      <c r="AH108" s="342"/>
      <c r="AI108" s="342"/>
      <c r="AJ108" s="342"/>
      <c r="AK108" s="342"/>
      <c r="AL108" s="342"/>
      <c r="AM108" s="342"/>
      <c r="AN108" s="549">
        <f>AN106-AN107</f>
        <v>1007743.490933944</v>
      </c>
      <c r="AO108" s="342"/>
      <c r="AP108" s="342"/>
      <c r="AQ108" s="342"/>
      <c r="AR108" s="342"/>
      <c r="AS108" s="342"/>
      <c r="AT108" s="342"/>
      <c r="AU108" s="342"/>
      <c r="AV108" s="342"/>
      <c r="AW108" s="342"/>
      <c r="AX108" s="342"/>
      <c r="AY108" s="1117"/>
      <c r="AZ108" s="871">
        <f>AZ106-AZ107</f>
        <v>129410.58496861238</v>
      </c>
      <c r="BA108" s="347">
        <f>BA106-BA107</f>
        <v>2049723.0452349689</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topLeftCell="A98" zoomScaleNormal="100" workbookViewId="0">
      <pane xSplit="3" topLeftCell="AT1" activePane="topRight" state="frozen"/>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382</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858"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13100.609447004999</v>
      </c>
      <c r="E9" s="736">
        <v>6424.5990783409998</v>
      </c>
      <c r="F9" s="736">
        <v>1275.4285714289999</v>
      </c>
      <c r="G9" s="736">
        <v>3513.2903225810001</v>
      </c>
      <c r="H9" s="736">
        <v>641.64516129000003</v>
      </c>
      <c r="I9" s="736">
        <v>17</v>
      </c>
      <c r="J9" s="736">
        <v>1046</v>
      </c>
      <c r="K9" s="736">
        <v>0</v>
      </c>
      <c r="L9" s="736">
        <v>85.678571429000002</v>
      </c>
      <c r="M9" s="736">
        <v>96.967741934999992</v>
      </c>
      <c r="N9" s="736">
        <v>0</v>
      </c>
      <c r="O9" s="803">
        <v>0</v>
      </c>
      <c r="P9" s="741">
        <f>SUM(Q9:AA9)</f>
        <v>12968.8344086</v>
      </c>
      <c r="Q9" s="736">
        <v>6251.2365591380003</v>
      </c>
      <c r="R9" s="736">
        <v>1230.195698924</v>
      </c>
      <c r="S9" s="736">
        <v>3582.035483871</v>
      </c>
      <c r="T9" s="736">
        <v>656</v>
      </c>
      <c r="U9" s="736">
        <v>14</v>
      </c>
      <c r="V9" s="736">
        <v>1052.3666666670001</v>
      </c>
      <c r="W9" s="736">
        <v>0</v>
      </c>
      <c r="X9" s="736">
        <v>84</v>
      </c>
      <c r="Y9" s="736">
        <v>99</v>
      </c>
      <c r="Z9" s="736">
        <v>0</v>
      </c>
      <c r="AA9" s="737">
        <v>0</v>
      </c>
      <c r="AB9" s="804">
        <f>SUM(AC9:AM9)</f>
        <v>12350.845161296002</v>
      </c>
      <c r="AC9" s="736">
        <v>5768.3193548409999</v>
      </c>
      <c r="AD9" s="736">
        <v>1100.3881720429999</v>
      </c>
      <c r="AE9" s="736">
        <v>3627.2000000030002</v>
      </c>
      <c r="AF9" s="736">
        <v>635.90537634399993</v>
      </c>
      <c r="AG9" s="736">
        <v>8</v>
      </c>
      <c r="AH9" s="736">
        <v>1027.032258065</v>
      </c>
      <c r="AI9" s="736">
        <v>0</v>
      </c>
      <c r="AJ9" s="736">
        <v>75</v>
      </c>
      <c r="AK9" s="736">
        <v>109</v>
      </c>
      <c r="AL9" s="736">
        <v>0</v>
      </c>
      <c r="AM9" s="737">
        <v>0</v>
      </c>
      <c r="AN9" s="735">
        <f>SUM(AO9:AY9)</f>
        <v>11849.338709654998</v>
      </c>
      <c r="AO9" s="736">
        <v>5294.3204301010001</v>
      </c>
      <c r="AP9" s="736">
        <v>1004.4935483849999</v>
      </c>
      <c r="AQ9" s="736">
        <v>3708.8838709579995</v>
      </c>
      <c r="AR9" s="736">
        <v>647.774193545</v>
      </c>
      <c r="AS9" s="736">
        <v>6</v>
      </c>
      <c r="AT9" s="736">
        <v>1008</v>
      </c>
      <c r="AU9" s="736">
        <v>0</v>
      </c>
      <c r="AV9" s="736">
        <v>58.866666666</v>
      </c>
      <c r="AW9" s="736">
        <v>121</v>
      </c>
      <c r="AX9" s="736">
        <v>0</v>
      </c>
      <c r="AY9" s="737">
        <v>0</v>
      </c>
      <c r="AZ9" s="859">
        <v>0</v>
      </c>
      <c r="BA9" s="739">
        <f>AN9+AB9+P9+D9+AZ9</f>
        <v>50269.627726555998</v>
      </c>
      <c r="BB9" s="740">
        <f t="shared" ref="BB9:BL9" si="0">AO9+AC9+Q9+E9</f>
        <v>23738.475422420997</v>
      </c>
      <c r="BC9" s="740">
        <f t="shared" si="0"/>
        <v>4610.505990781</v>
      </c>
      <c r="BD9" s="740">
        <f t="shared" si="0"/>
        <v>14431.409677413001</v>
      </c>
      <c r="BE9" s="740">
        <f t="shared" si="0"/>
        <v>2581.3247311790001</v>
      </c>
      <c r="BF9" s="740">
        <f t="shared" si="0"/>
        <v>45</v>
      </c>
      <c r="BG9" s="740">
        <f t="shared" si="0"/>
        <v>4133.3989247320005</v>
      </c>
      <c r="BH9" s="740">
        <f t="shared" si="0"/>
        <v>0</v>
      </c>
      <c r="BI9" s="741">
        <f t="shared" si="0"/>
        <v>303.545238095</v>
      </c>
      <c r="BJ9" s="741">
        <f t="shared" si="0"/>
        <v>425.96774193499999</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12527578.447683269</v>
      </c>
      <c r="E11" s="249">
        <v>4836683.4619047157</v>
      </c>
      <c r="F11" s="249">
        <v>960292.8719006849</v>
      </c>
      <c r="G11" s="249">
        <v>2643491.3587010694</v>
      </c>
      <c r="H11" s="249">
        <v>482844.78697028547</v>
      </c>
      <c r="I11" s="249">
        <v>12815.959457257699</v>
      </c>
      <c r="J11" s="249">
        <v>787200.83927467745</v>
      </c>
      <c r="K11" s="249">
        <v>0</v>
      </c>
      <c r="L11" s="249">
        <v>64515.277701044055</v>
      </c>
      <c r="M11" s="249">
        <v>2739733.8917735326</v>
      </c>
      <c r="N11" s="249">
        <v>0</v>
      </c>
      <c r="O11" s="249">
        <v>0</v>
      </c>
      <c r="P11" s="270">
        <f t="shared" ref="P11:P16" si="2">SUM(Q11:AA11)</f>
        <v>12487115.87549559</v>
      </c>
      <c r="Q11" s="249">
        <v>4706624.9408396082</v>
      </c>
      <c r="R11" s="249">
        <v>926286.13767432305</v>
      </c>
      <c r="S11" s="249">
        <v>2696157.2354091522</v>
      </c>
      <c r="T11" s="249">
        <v>493822.23606505897</v>
      </c>
      <c r="U11" s="249">
        <v>10548.572487931522</v>
      </c>
      <c r="V11" s="249">
        <v>792206.47530861932</v>
      </c>
      <c r="W11" s="249">
        <v>0</v>
      </c>
      <c r="X11" s="249">
        <v>63259.352905097039</v>
      </c>
      <c r="Y11" s="249">
        <v>2798210.9248058</v>
      </c>
      <c r="Z11" s="249">
        <v>0</v>
      </c>
      <c r="AA11" s="250">
        <v>0</v>
      </c>
      <c r="AB11" s="270">
        <f t="shared" ref="AB11:AB16" si="3">SUM(AC11:AM11)</f>
        <v>12321758.715312174</v>
      </c>
      <c r="AC11" s="249">
        <v>4350525.994483578</v>
      </c>
      <c r="AD11" s="249">
        <v>829879.363608149</v>
      </c>
      <c r="AE11" s="249">
        <v>2735934.6796997529</v>
      </c>
      <c r="AF11" s="249">
        <v>479624.52351540275</v>
      </c>
      <c r="AG11" s="249">
        <v>6027.1070187059468</v>
      </c>
      <c r="AH11" s="249">
        <v>774647.89017514768</v>
      </c>
      <c r="AI11" s="249">
        <v>0</v>
      </c>
      <c r="AJ11" s="251">
        <v>56568.775756343472</v>
      </c>
      <c r="AK11" s="249">
        <v>3088550.3810550943</v>
      </c>
      <c r="AL11" s="249">
        <v>0</v>
      </c>
      <c r="AM11" s="250">
        <v>0</v>
      </c>
      <c r="AN11" s="270">
        <f t="shared" ref="AN11:AN16" si="4">SUM(AO11:AY11)</f>
        <v>12694353.134687126</v>
      </c>
      <c r="AO11" s="249">
        <v>4160076.2048613653</v>
      </c>
      <c r="AP11" s="249">
        <v>789293.21912387968</v>
      </c>
      <c r="AQ11" s="249">
        <v>2914294.4155520382</v>
      </c>
      <c r="AR11" s="249">
        <v>508995.53144312685</v>
      </c>
      <c r="AS11" s="249">
        <v>4714.6207665102247</v>
      </c>
      <c r="AT11" s="249">
        <v>792047.14000198175</v>
      </c>
      <c r="AU11" s="249">
        <v>0</v>
      </c>
      <c r="AV11" s="249">
        <v>46255.299857436723</v>
      </c>
      <c r="AW11" s="249">
        <v>3478676.7030807855</v>
      </c>
      <c r="AX11" s="249">
        <v>0</v>
      </c>
      <c r="AY11" s="250">
        <v>0</v>
      </c>
      <c r="AZ11" s="860">
        <v>122803.09951176062</v>
      </c>
      <c r="BA11" s="321">
        <f t="shared" ref="BA11:BA16" si="5">SUM(BB11:BL11)+AZ11</f>
        <v>50153609.272689909</v>
      </c>
      <c r="BB11" s="271">
        <f t="shared" ref="BB11:BL16" si="6">E11+Q11+AC11+AO11</f>
        <v>18053910.602089267</v>
      </c>
      <c r="BC11" s="271">
        <f t="shared" si="6"/>
        <v>3505751.5923070367</v>
      </c>
      <c r="BD11" s="271">
        <f t="shared" si="6"/>
        <v>10989877.689362014</v>
      </c>
      <c r="BE11" s="271">
        <f t="shared" si="6"/>
        <v>1965287.077993874</v>
      </c>
      <c r="BF11" s="271">
        <f t="shared" si="6"/>
        <v>34106.259730405392</v>
      </c>
      <c r="BG11" s="271">
        <f t="shared" si="6"/>
        <v>3146102.3447604263</v>
      </c>
      <c r="BH11" s="271">
        <f t="shared" si="6"/>
        <v>0</v>
      </c>
      <c r="BI11" s="271">
        <f t="shared" si="6"/>
        <v>230598.7062199213</v>
      </c>
      <c r="BJ11" s="271">
        <f t="shared" si="6"/>
        <v>12105171.900715213</v>
      </c>
      <c r="BK11" s="271">
        <f t="shared" si="6"/>
        <v>0</v>
      </c>
      <c r="BL11" s="295">
        <f t="shared" si="6"/>
        <v>0</v>
      </c>
    </row>
    <row r="12" spans="1:64" x14ac:dyDescent="0.25">
      <c r="A12" s="1699"/>
      <c r="B12" s="126" t="s">
        <v>1314</v>
      </c>
      <c r="C12" s="127" t="s">
        <v>1323</v>
      </c>
      <c r="D12" s="270">
        <f t="shared" si="1"/>
        <v>182969.71725985</v>
      </c>
      <c r="E12" s="249">
        <v>66025.698384005096</v>
      </c>
      <c r="F12" s="249">
        <v>12821.028216242717</v>
      </c>
      <c r="G12" s="249">
        <v>40191.533324140444</v>
      </c>
      <c r="H12" s="249">
        <v>7187.3321359301499</v>
      </c>
      <c r="I12" s="249">
        <v>124.73140404858815</v>
      </c>
      <c r="J12" s="249">
        <v>11505.740173340871</v>
      </c>
      <c r="K12" s="249">
        <v>0</v>
      </c>
      <c r="L12" s="249">
        <v>843.33200491512241</v>
      </c>
      <c r="M12" s="249">
        <v>44270.321617227011</v>
      </c>
      <c r="N12" s="249">
        <v>0</v>
      </c>
      <c r="O12" s="249">
        <v>0</v>
      </c>
      <c r="P12" s="270">
        <f t="shared" si="2"/>
        <v>184759.40153431738</v>
      </c>
      <c r="Q12" s="249">
        <v>66671.516478268022</v>
      </c>
      <c r="R12" s="249">
        <v>12946.434720251931</v>
      </c>
      <c r="S12" s="249">
        <v>40584.659335560093</v>
      </c>
      <c r="T12" s="249">
        <v>7257.633689059734</v>
      </c>
      <c r="U12" s="249">
        <v>125.95144108914918</v>
      </c>
      <c r="V12" s="249">
        <v>11618.281431876523</v>
      </c>
      <c r="W12" s="249">
        <v>0</v>
      </c>
      <c r="X12" s="249">
        <v>851.580900141911</v>
      </c>
      <c r="Y12" s="249">
        <v>44703.343538070039</v>
      </c>
      <c r="Z12" s="249">
        <v>0</v>
      </c>
      <c r="AA12" s="250">
        <v>0</v>
      </c>
      <c r="AB12" s="270">
        <f t="shared" si="3"/>
        <v>179822.96061043796</v>
      </c>
      <c r="AC12" s="249">
        <v>64890.17274329553</v>
      </c>
      <c r="AD12" s="249">
        <v>12600.529128218965</v>
      </c>
      <c r="AE12" s="249">
        <v>39500.309789274346</v>
      </c>
      <c r="AF12" s="249">
        <v>7063.7226909958772</v>
      </c>
      <c r="AG12" s="249">
        <v>122.58624374032266</v>
      </c>
      <c r="AH12" s="249">
        <v>11307.861721435911</v>
      </c>
      <c r="AI12" s="249">
        <v>0</v>
      </c>
      <c r="AJ12" s="249">
        <v>828.82818081859273</v>
      </c>
      <c r="AK12" s="249">
        <v>43508.950112658444</v>
      </c>
      <c r="AL12" s="249">
        <v>0</v>
      </c>
      <c r="AM12" s="250">
        <v>0</v>
      </c>
      <c r="AN12" s="270">
        <f t="shared" si="4"/>
        <v>169432.53188214355</v>
      </c>
      <c r="AO12" s="249">
        <v>61140.725438195441</v>
      </c>
      <c r="AP12" s="249">
        <v>11872.45247215062</v>
      </c>
      <c r="AQ12" s="249">
        <v>37217.925202691236</v>
      </c>
      <c r="AR12" s="249">
        <v>6655.5706567502102</v>
      </c>
      <c r="AS12" s="249">
        <v>115.50303465328898</v>
      </c>
      <c r="AT12" s="249">
        <v>10654.477243240592</v>
      </c>
      <c r="AU12" s="249">
        <v>0</v>
      </c>
      <c r="AV12" s="249">
        <v>780.93729907822376</v>
      </c>
      <c r="AW12" s="249">
        <v>40994.940535383947</v>
      </c>
      <c r="AX12" s="249">
        <v>0</v>
      </c>
      <c r="AY12" s="250">
        <v>0</v>
      </c>
      <c r="AZ12" s="860">
        <v>0</v>
      </c>
      <c r="BA12" s="290">
        <f t="shared" si="5"/>
        <v>716984.6112867489</v>
      </c>
      <c r="BB12" s="271">
        <f t="shared" si="6"/>
        <v>258728.11304376408</v>
      </c>
      <c r="BC12" s="271">
        <f t="shared" si="6"/>
        <v>50240.444536864234</v>
      </c>
      <c r="BD12" s="271">
        <f t="shared" si="6"/>
        <v>157494.4276516661</v>
      </c>
      <c r="BE12" s="271">
        <f t="shared" si="6"/>
        <v>28164.259172735972</v>
      </c>
      <c r="BF12" s="271">
        <f t="shared" si="6"/>
        <v>488.77212353134894</v>
      </c>
      <c r="BG12" s="271">
        <f t="shared" si="6"/>
        <v>45086.360569893892</v>
      </c>
      <c r="BH12" s="271">
        <f t="shared" si="6"/>
        <v>0</v>
      </c>
      <c r="BI12" s="271">
        <f t="shared" si="6"/>
        <v>3304.6783849538497</v>
      </c>
      <c r="BJ12" s="271">
        <f t="shared" si="6"/>
        <v>173477.55580333943</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0">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0">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60">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0">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26510.47628957059</v>
      </c>
      <c r="AC16" s="249">
        <v>9360.8371295514589</v>
      </c>
      <c r="AD16" s="249">
        <v>1785.7115433691683</v>
      </c>
      <c r="AE16" s="249">
        <v>5886.2254926717787</v>
      </c>
      <c r="AF16" s="249">
        <v>1031.9481796316713</v>
      </c>
      <c r="AG16" s="249">
        <v>12.982411761506199</v>
      </c>
      <c r="AH16" s="249">
        <v>1666.6694583186659</v>
      </c>
      <c r="AI16" s="249">
        <v>0</v>
      </c>
      <c r="AJ16" s="249">
        <v>121.71011026412062</v>
      </c>
      <c r="AK16" s="249">
        <v>6644.3919640022168</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60">
        <v>0</v>
      </c>
      <c r="BA16" s="290">
        <f t="shared" si="5"/>
        <v>26510.47628957059</v>
      </c>
      <c r="BB16" s="271">
        <f t="shared" si="6"/>
        <v>9360.8371295514589</v>
      </c>
      <c r="BC16" s="271">
        <f t="shared" si="6"/>
        <v>1785.7115433691683</v>
      </c>
      <c r="BD16" s="271">
        <f t="shared" si="6"/>
        <v>5886.2254926717787</v>
      </c>
      <c r="BE16" s="271">
        <f t="shared" si="6"/>
        <v>1031.9481796316713</v>
      </c>
      <c r="BF16" s="271">
        <f t="shared" si="6"/>
        <v>12.982411761506199</v>
      </c>
      <c r="BG16" s="271">
        <f t="shared" si="6"/>
        <v>1666.6694583186659</v>
      </c>
      <c r="BH16" s="271">
        <f t="shared" si="6"/>
        <v>0</v>
      </c>
      <c r="BI16" s="271">
        <f t="shared" si="6"/>
        <v>121.71011026412062</v>
      </c>
      <c r="BJ16" s="271">
        <f t="shared" si="6"/>
        <v>6644.3919640022168</v>
      </c>
      <c r="BK16" s="271">
        <f t="shared" si="6"/>
        <v>0</v>
      </c>
      <c r="BL16" s="291">
        <f t="shared" si="6"/>
        <v>0</v>
      </c>
    </row>
    <row r="17" spans="1:64" s="209" customFormat="1" x14ac:dyDescent="0.25">
      <c r="A17" s="1699"/>
      <c r="B17" s="128" t="s">
        <v>202</v>
      </c>
      <c r="C17" s="309" t="s">
        <v>14</v>
      </c>
      <c r="D17" s="272">
        <f>SUM(D11:D16)</f>
        <v>12710548.16494312</v>
      </c>
      <c r="E17" s="272">
        <f>SUM(E11:E16)</f>
        <v>4902709.1602887204</v>
      </c>
      <c r="F17" s="272">
        <f>SUM(F11:F16)</f>
        <v>973113.90011692757</v>
      </c>
      <c r="G17" s="272">
        <f t="shared" ref="G17:O17" si="7">SUM(G11:G16)</f>
        <v>2683682.89202521</v>
      </c>
      <c r="H17" s="272">
        <f t="shared" si="7"/>
        <v>490032.1191062156</v>
      </c>
      <c r="I17" s="272">
        <f t="shared" si="7"/>
        <v>12940.690861306288</v>
      </c>
      <c r="J17" s="272">
        <f t="shared" si="7"/>
        <v>798706.57944801834</v>
      </c>
      <c r="K17" s="272">
        <f t="shared" si="7"/>
        <v>0</v>
      </c>
      <c r="L17" s="272">
        <f t="shared" si="7"/>
        <v>65358.609705959178</v>
      </c>
      <c r="M17" s="272">
        <f t="shared" si="7"/>
        <v>2784004.2133907597</v>
      </c>
      <c r="N17" s="272">
        <f t="shared" si="7"/>
        <v>0</v>
      </c>
      <c r="O17" s="281">
        <f t="shared" si="7"/>
        <v>0</v>
      </c>
      <c r="P17" s="288">
        <f>SUM(P11:P16)</f>
        <v>12671875.277029907</v>
      </c>
      <c r="Q17" s="272">
        <f>SUM(Q11:Q16)</f>
        <v>4773296.4573178766</v>
      </c>
      <c r="R17" s="272">
        <f>SUM(R11:R16)</f>
        <v>939232.57239457499</v>
      </c>
      <c r="S17" s="272">
        <f t="shared" ref="S17:AA17" si="8">SUM(S11:S16)</f>
        <v>2736741.8947447124</v>
      </c>
      <c r="T17" s="272">
        <f t="shared" si="8"/>
        <v>501079.86975411873</v>
      </c>
      <c r="U17" s="272">
        <f t="shared" si="8"/>
        <v>10674.523929020672</v>
      </c>
      <c r="V17" s="272">
        <f t="shared" si="8"/>
        <v>803824.7567404958</v>
      </c>
      <c r="W17" s="272">
        <f t="shared" si="8"/>
        <v>0</v>
      </c>
      <c r="X17" s="272">
        <f t="shared" si="8"/>
        <v>64110.93380523895</v>
      </c>
      <c r="Y17" s="272">
        <f t="shared" si="8"/>
        <v>2842914.2683438701</v>
      </c>
      <c r="Z17" s="272">
        <f t="shared" si="8"/>
        <v>0</v>
      </c>
      <c r="AA17" s="281">
        <f t="shared" si="8"/>
        <v>0</v>
      </c>
      <c r="AB17" s="288">
        <f>SUM(AB11:AB16)</f>
        <v>12528092.152212182</v>
      </c>
      <c r="AC17" s="272">
        <f>SUM(AC11:AC16)</f>
        <v>4424777.0043564253</v>
      </c>
      <c r="AD17" s="272">
        <f>SUM(AD11:AD16)</f>
        <v>844265.60427973722</v>
      </c>
      <c r="AE17" s="272">
        <f t="shared" ref="AE17:AM17" si="9">SUM(AE11:AE16)</f>
        <v>2781321.2149816989</v>
      </c>
      <c r="AF17" s="272">
        <f t="shared" si="9"/>
        <v>487720.19438603031</v>
      </c>
      <c r="AG17" s="272">
        <f t="shared" si="9"/>
        <v>6162.675674207776</v>
      </c>
      <c r="AH17" s="272">
        <f t="shared" si="9"/>
        <v>787622.42135490221</v>
      </c>
      <c r="AI17" s="272">
        <f t="shared" si="9"/>
        <v>0</v>
      </c>
      <c r="AJ17" s="272">
        <f t="shared" si="9"/>
        <v>57519.314047426182</v>
      </c>
      <c r="AK17" s="272">
        <f t="shared" si="9"/>
        <v>3138703.7231317549</v>
      </c>
      <c r="AL17" s="272">
        <f t="shared" si="9"/>
        <v>0</v>
      </c>
      <c r="AM17" s="272">
        <f t="shared" si="9"/>
        <v>0</v>
      </c>
      <c r="AN17" s="288">
        <f>SUM(AN11:AN16)</f>
        <v>12863785.666569268</v>
      </c>
      <c r="AO17" s="272">
        <f>SUM(AO11:AO16)</f>
        <v>4221216.9302995605</v>
      </c>
      <c r="AP17" s="272">
        <f t="shared" ref="AP17:AZ17" si="10">SUM(AP11:AP16)</f>
        <v>801165.67159603036</v>
      </c>
      <c r="AQ17" s="272">
        <f t="shared" si="10"/>
        <v>2951512.3407547297</v>
      </c>
      <c r="AR17" s="272">
        <f t="shared" si="10"/>
        <v>515651.10209987708</v>
      </c>
      <c r="AS17" s="272">
        <f t="shared" si="10"/>
        <v>4830.1238011635141</v>
      </c>
      <c r="AT17" s="272">
        <f t="shared" si="10"/>
        <v>802701.61724522233</v>
      </c>
      <c r="AU17" s="272">
        <f t="shared" si="10"/>
        <v>0</v>
      </c>
      <c r="AV17" s="272">
        <f t="shared" si="10"/>
        <v>47036.237156514944</v>
      </c>
      <c r="AW17" s="272">
        <f t="shared" si="10"/>
        <v>3519671.6436161692</v>
      </c>
      <c r="AX17" s="272">
        <f t="shared" si="10"/>
        <v>0</v>
      </c>
      <c r="AY17" s="281">
        <f t="shared" si="10"/>
        <v>0</v>
      </c>
      <c r="AZ17" s="861">
        <f t="shared" si="10"/>
        <v>122803.09951176062</v>
      </c>
      <c r="BA17" s="292">
        <f>SUM(BA11:BA16)</f>
        <v>50897104.360266231</v>
      </c>
      <c r="BB17" s="272">
        <f>SUM(BB11:BB16)</f>
        <v>18321999.552262582</v>
      </c>
      <c r="BC17" s="272">
        <f t="shared" ref="BC17:BL17" si="11">SUM(BC11:BC16)</f>
        <v>3557777.7483872701</v>
      </c>
      <c r="BD17" s="272">
        <f t="shared" si="11"/>
        <v>11153258.342506351</v>
      </c>
      <c r="BE17" s="272">
        <f t="shared" si="11"/>
        <v>1994483.2853462417</v>
      </c>
      <c r="BF17" s="272">
        <f t="shared" si="11"/>
        <v>34608.01426569825</v>
      </c>
      <c r="BG17" s="272">
        <f t="shared" si="11"/>
        <v>3192855.3747886387</v>
      </c>
      <c r="BH17" s="272">
        <f t="shared" si="11"/>
        <v>0</v>
      </c>
      <c r="BI17" s="272">
        <f t="shared" si="11"/>
        <v>234025.09471513928</v>
      </c>
      <c r="BJ17" s="272">
        <f>SUM(BJ11:BJ16)</f>
        <v>12285293.848482555</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1115"/>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1240" t="s">
        <v>36</v>
      </c>
      <c r="E19" s="215" t="s">
        <v>932</v>
      </c>
      <c r="F19" s="215" t="s">
        <v>933</v>
      </c>
      <c r="G19" s="215" t="s">
        <v>934</v>
      </c>
      <c r="H19" s="215" t="s">
        <v>935</v>
      </c>
      <c r="I19" s="1241" t="s">
        <v>47</v>
      </c>
      <c r="J19" s="1241" t="s">
        <v>48</v>
      </c>
      <c r="K19" s="1241" t="s">
        <v>50</v>
      </c>
      <c r="L19" s="1241" t="s">
        <v>49</v>
      </c>
      <c r="M19" s="215" t="s">
        <v>1537</v>
      </c>
      <c r="N19" s="215" t="s">
        <v>137</v>
      </c>
      <c r="O19" s="1242" t="s">
        <v>138</v>
      </c>
      <c r="P19" s="1240" t="s">
        <v>36</v>
      </c>
      <c r="Q19" s="215" t="s">
        <v>932</v>
      </c>
      <c r="R19" s="215" t="s">
        <v>933</v>
      </c>
      <c r="S19" s="215" t="s">
        <v>934</v>
      </c>
      <c r="T19" s="215" t="s">
        <v>935</v>
      </c>
      <c r="U19" s="1241" t="s">
        <v>47</v>
      </c>
      <c r="V19" s="1241" t="s">
        <v>48</v>
      </c>
      <c r="W19" s="1241" t="s">
        <v>50</v>
      </c>
      <c r="X19" s="1241" t="s">
        <v>49</v>
      </c>
      <c r="Y19" s="215" t="s">
        <v>1537</v>
      </c>
      <c r="Z19" s="215" t="s">
        <v>137</v>
      </c>
      <c r="AA19" s="1242" t="s">
        <v>138</v>
      </c>
      <c r="AB19" s="1243" t="s">
        <v>36</v>
      </c>
      <c r="AC19" s="215" t="s">
        <v>932</v>
      </c>
      <c r="AD19" s="215" t="s">
        <v>933</v>
      </c>
      <c r="AE19" s="215" t="s">
        <v>934</v>
      </c>
      <c r="AF19" s="215" t="s">
        <v>935</v>
      </c>
      <c r="AG19" s="1241" t="s">
        <v>47</v>
      </c>
      <c r="AH19" s="1241" t="s">
        <v>48</v>
      </c>
      <c r="AI19" s="1241" t="s">
        <v>50</v>
      </c>
      <c r="AJ19" s="1241" t="s">
        <v>49</v>
      </c>
      <c r="AK19" s="215" t="s">
        <v>1537</v>
      </c>
      <c r="AL19" s="215" t="s">
        <v>137</v>
      </c>
      <c r="AM19" s="1242" t="s">
        <v>138</v>
      </c>
      <c r="AN19" s="1243" t="s">
        <v>36</v>
      </c>
      <c r="AO19" s="215" t="s">
        <v>932</v>
      </c>
      <c r="AP19" s="215" t="s">
        <v>933</v>
      </c>
      <c r="AQ19" s="215" t="s">
        <v>934</v>
      </c>
      <c r="AR19" s="215" t="s">
        <v>935</v>
      </c>
      <c r="AS19" s="1241" t="s">
        <v>47</v>
      </c>
      <c r="AT19" s="1241" t="s">
        <v>48</v>
      </c>
      <c r="AU19" s="1241" t="s">
        <v>50</v>
      </c>
      <c r="AV19" s="1241" t="s">
        <v>49</v>
      </c>
      <c r="AW19" s="215" t="s">
        <v>1537</v>
      </c>
      <c r="AX19" s="215" t="s">
        <v>137</v>
      </c>
      <c r="AY19" s="216" t="s">
        <v>138</v>
      </c>
      <c r="AZ19" s="858" t="s">
        <v>903</v>
      </c>
      <c r="BA19" s="1244" t="s">
        <v>36</v>
      </c>
      <c r="BB19" s="215" t="s">
        <v>932</v>
      </c>
      <c r="BC19" s="215" t="s">
        <v>933</v>
      </c>
      <c r="BD19" s="215" t="s">
        <v>934</v>
      </c>
      <c r="BE19" s="215" t="s">
        <v>935</v>
      </c>
      <c r="BF19" s="215" t="s">
        <v>47</v>
      </c>
      <c r="BG19" s="215" t="s">
        <v>48</v>
      </c>
      <c r="BH19" s="215" t="s">
        <v>50</v>
      </c>
      <c r="BI19" s="215" t="s">
        <v>49</v>
      </c>
      <c r="BJ19" s="215" t="s">
        <v>1537</v>
      </c>
      <c r="BK19" s="215" t="s">
        <v>137</v>
      </c>
      <c r="BL19" s="1245" t="s">
        <v>138</v>
      </c>
    </row>
    <row r="20" spans="1:64" ht="14.85" customHeight="1" x14ac:dyDescent="0.25">
      <c r="A20" s="1698" t="s">
        <v>0</v>
      </c>
      <c r="B20" s="124">
        <v>2.1</v>
      </c>
      <c r="C20" s="125" t="s">
        <v>148</v>
      </c>
      <c r="D20" s="273">
        <f t="shared" ref="D20:D27" si="12">SUM(E20:O20)</f>
        <v>670763.90999999992</v>
      </c>
      <c r="E20" s="251">
        <v>133752.29</v>
      </c>
      <c r="F20" s="251">
        <v>14595.3</v>
      </c>
      <c r="G20" s="251">
        <v>277041.65999999997</v>
      </c>
      <c r="H20" s="251">
        <v>58498.770000000004</v>
      </c>
      <c r="I20" s="251">
        <v>4042.32</v>
      </c>
      <c r="J20" s="251">
        <v>71319.280000000013</v>
      </c>
      <c r="K20" s="251">
        <v>0</v>
      </c>
      <c r="L20" s="251">
        <v>17544.580000000002</v>
      </c>
      <c r="M20" s="251">
        <v>93969.709999999992</v>
      </c>
      <c r="N20" s="251">
        <v>0</v>
      </c>
      <c r="O20" s="252">
        <v>0</v>
      </c>
      <c r="P20" s="273">
        <f t="shared" ref="P20:P27" si="13">SUM(Q20:AA20)</f>
        <v>696948.45</v>
      </c>
      <c r="Q20" s="251">
        <v>101567.57</v>
      </c>
      <c r="R20" s="251">
        <v>111209.29999999999</v>
      </c>
      <c r="S20" s="251">
        <v>239905.72000000003</v>
      </c>
      <c r="T20" s="251">
        <v>12717.21</v>
      </c>
      <c r="U20" s="251">
        <v>0</v>
      </c>
      <c r="V20" s="251">
        <v>93516.43</v>
      </c>
      <c r="W20" s="251">
        <v>0</v>
      </c>
      <c r="X20" s="251">
        <v>15152.87</v>
      </c>
      <c r="Y20" s="251">
        <v>122879.35</v>
      </c>
      <c r="Z20" s="251">
        <v>0</v>
      </c>
      <c r="AA20" s="252">
        <v>0</v>
      </c>
      <c r="AB20" s="276">
        <f t="shared" ref="AB20:AB27" si="14">SUM(AC20:AM20)</f>
        <v>1477692.5599999998</v>
      </c>
      <c r="AC20" s="251">
        <v>74744.02</v>
      </c>
      <c r="AD20" s="251">
        <v>0</v>
      </c>
      <c r="AE20" s="251">
        <v>260650.61</v>
      </c>
      <c r="AF20" s="251">
        <v>446303.77</v>
      </c>
      <c r="AG20" s="251">
        <v>0</v>
      </c>
      <c r="AH20" s="251">
        <v>405137.45999999996</v>
      </c>
      <c r="AI20" s="251">
        <v>0</v>
      </c>
      <c r="AJ20" s="251">
        <v>40462.43</v>
      </c>
      <c r="AK20" s="251">
        <v>250394.27</v>
      </c>
      <c r="AL20" s="251">
        <v>0</v>
      </c>
      <c r="AM20" s="252">
        <v>0</v>
      </c>
      <c r="AN20" s="276">
        <f t="shared" ref="AN20:AN27" si="15">SUM(AO20:AY20)</f>
        <v>1777332</v>
      </c>
      <c r="AO20" s="251">
        <v>306921.17000000004</v>
      </c>
      <c r="AP20" s="251">
        <v>136830</v>
      </c>
      <c r="AQ20" s="251">
        <v>786667.6</v>
      </c>
      <c r="AR20" s="251">
        <v>269615.06</v>
      </c>
      <c r="AS20" s="251">
        <v>0</v>
      </c>
      <c r="AT20" s="251">
        <v>70923.94</v>
      </c>
      <c r="AU20" s="251">
        <v>0</v>
      </c>
      <c r="AV20" s="249">
        <v>25969.35</v>
      </c>
      <c r="AW20" s="251">
        <v>180404.88</v>
      </c>
      <c r="AX20" s="251">
        <v>0</v>
      </c>
      <c r="AY20" s="252">
        <v>0</v>
      </c>
      <c r="AZ20" s="681">
        <v>375986.66971606063</v>
      </c>
      <c r="BA20" s="294">
        <f t="shared" ref="BA20:BA27" si="16">SUM(BB20:BL20)+AZ20</f>
        <v>4998723.5897160601</v>
      </c>
      <c r="BB20" s="271">
        <f t="shared" ref="BB20:BL27" si="17">E20+Q20+AC20+AO20</f>
        <v>616985.05000000005</v>
      </c>
      <c r="BC20" s="271">
        <f t="shared" si="17"/>
        <v>262634.59999999998</v>
      </c>
      <c r="BD20" s="271">
        <f t="shared" si="17"/>
        <v>1564265.5899999999</v>
      </c>
      <c r="BE20" s="271">
        <f t="shared" si="17"/>
        <v>787134.81</v>
      </c>
      <c r="BF20" s="271">
        <f t="shared" si="17"/>
        <v>4042.32</v>
      </c>
      <c r="BG20" s="271">
        <f t="shared" si="17"/>
        <v>640897.10999999987</v>
      </c>
      <c r="BH20" s="271">
        <f t="shared" si="17"/>
        <v>0</v>
      </c>
      <c r="BI20" s="271">
        <f t="shared" si="17"/>
        <v>99129.23000000001</v>
      </c>
      <c r="BJ20" s="271">
        <f t="shared" si="17"/>
        <v>647648.21</v>
      </c>
      <c r="BK20" s="271">
        <f t="shared" si="17"/>
        <v>0</v>
      </c>
      <c r="BL20" s="295">
        <f t="shared" si="17"/>
        <v>0</v>
      </c>
    </row>
    <row r="21" spans="1:64" ht="24.75" x14ac:dyDescent="0.25">
      <c r="A21" s="1699"/>
      <c r="B21" s="126">
        <v>2.2000000000000002</v>
      </c>
      <c r="C21" s="127" t="s">
        <v>149</v>
      </c>
      <c r="D21" s="274">
        <f t="shared" si="12"/>
        <v>9545.9968876924431</v>
      </c>
      <c r="E21" s="253">
        <v>1798.6514583503404</v>
      </c>
      <c r="F21" s="253">
        <v>196.27221059213801</v>
      </c>
      <c r="G21" s="253">
        <v>4251.3653030857249</v>
      </c>
      <c r="H21" s="253">
        <v>786.66988036018768</v>
      </c>
      <c r="I21" s="253">
        <v>54.359628258467545</v>
      </c>
      <c r="J21" s="253">
        <v>959.07536970392243</v>
      </c>
      <c r="K21" s="253">
        <v>0</v>
      </c>
      <c r="L21" s="253">
        <v>235.93304012323239</v>
      </c>
      <c r="M21" s="253">
        <v>1263.6699972184292</v>
      </c>
      <c r="N21" s="253">
        <v>0</v>
      </c>
      <c r="O21" s="254">
        <v>0</v>
      </c>
      <c r="P21" s="274">
        <f t="shared" si="13"/>
        <v>10954.113606977297</v>
      </c>
      <c r="Q21" s="253">
        <v>1596.3629742839935</v>
      </c>
      <c r="R21" s="253">
        <v>1747.9044631671402</v>
      </c>
      <c r="S21" s="253">
        <v>3770.6583777375295</v>
      </c>
      <c r="T21" s="253">
        <v>199.87957947791946</v>
      </c>
      <c r="U21" s="253">
        <v>0</v>
      </c>
      <c r="V21" s="253">
        <v>1469.821187404807</v>
      </c>
      <c r="W21" s="253">
        <v>0</v>
      </c>
      <c r="X21" s="253">
        <v>238.16145864411936</v>
      </c>
      <c r="Y21" s="253">
        <v>1931.3255662617883</v>
      </c>
      <c r="Z21" s="253">
        <v>0</v>
      </c>
      <c r="AA21" s="254">
        <v>0</v>
      </c>
      <c r="AB21" s="289">
        <f t="shared" si="14"/>
        <v>60297.194841267738</v>
      </c>
      <c r="AC21" s="253">
        <v>3049.927203504099</v>
      </c>
      <c r="AD21" s="253">
        <v>0</v>
      </c>
      <c r="AE21" s="253">
        <v>10635.839309270996</v>
      </c>
      <c r="AF21" s="253">
        <v>18211.41021247501</v>
      </c>
      <c r="AG21" s="253">
        <v>0</v>
      </c>
      <c r="AH21" s="253">
        <v>16531.620327787477</v>
      </c>
      <c r="AI21" s="253">
        <v>0</v>
      </c>
      <c r="AJ21" s="253">
        <v>1651.068085137518</v>
      </c>
      <c r="AK21" s="253">
        <v>10217.329703092639</v>
      </c>
      <c r="AL21" s="253">
        <v>0</v>
      </c>
      <c r="AM21" s="254">
        <v>0</v>
      </c>
      <c r="AN21" s="289">
        <f t="shared" si="15"/>
        <v>139002.34408184365</v>
      </c>
      <c r="AO21" s="253">
        <v>24003.822627591257</v>
      </c>
      <c r="AP21" s="253">
        <v>10701.259382444397</v>
      </c>
      <c r="AQ21" s="253">
        <v>61524.037384820709</v>
      </c>
      <c r="AR21" s="253">
        <v>21086.170360836873</v>
      </c>
      <c r="AS21" s="253">
        <v>0</v>
      </c>
      <c r="AT21" s="253">
        <v>5546.8499478544445</v>
      </c>
      <c r="AU21" s="253">
        <v>0</v>
      </c>
      <c r="AV21" s="253">
        <v>2031.0220736935059</v>
      </c>
      <c r="AW21" s="253">
        <v>14109.182304602469</v>
      </c>
      <c r="AX21" s="253">
        <v>0</v>
      </c>
      <c r="AY21" s="254">
        <v>0</v>
      </c>
      <c r="AZ21" s="170">
        <v>-131838.82755773544</v>
      </c>
      <c r="BA21" s="296">
        <f t="shared" si="16"/>
        <v>87960.821860045689</v>
      </c>
      <c r="BB21" s="271">
        <f t="shared" si="17"/>
        <v>30448.764263729689</v>
      </c>
      <c r="BC21" s="271">
        <f t="shared" si="17"/>
        <v>12645.436056203676</v>
      </c>
      <c r="BD21" s="271">
        <f t="shared" si="17"/>
        <v>80181.900374914956</v>
      </c>
      <c r="BE21" s="271">
        <f t="shared" si="17"/>
        <v>40284.130033149995</v>
      </c>
      <c r="BF21" s="271">
        <f t="shared" si="17"/>
        <v>54.359628258467545</v>
      </c>
      <c r="BG21" s="271">
        <f t="shared" si="17"/>
        <v>24507.366832750649</v>
      </c>
      <c r="BH21" s="271">
        <f t="shared" si="17"/>
        <v>0</v>
      </c>
      <c r="BI21" s="271">
        <f t="shared" si="17"/>
        <v>4156.1846575983755</v>
      </c>
      <c r="BJ21" s="271">
        <f t="shared" si="17"/>
        <v>27521.507571175323</v>
      </c>
      <c r="BK21" s="271">
        <f t="shared" si="17"/>
        <v>0</v>
      </c>
      <c r="BL21" s="291">
        <f t="shared" si="17"/>
        <v>0</v>
      </c>
    </row>
    <row r="22" spans="1:64" x14ac:dyDescent="0.25">
      <c r="A22" s="1699"/>
      <c r="B22" s="126">
        <v>2.2999999999999998</v>
      </c>
      <c r="C22" s="127" t="s">
        <v>150</v>
      </c>
      <c r="D22" s="274">
        <f t="shared" si="12"/>
        <v>200634.34000000003</v>
      </c>
      <c r="E22" s="253">
        <v>78685.16</v>
      </c>
      <c r="F22" s="253">
        <v>29752.560000000001</v>
      </c>
      <c r="G22" s="253">
        <v>53272.409999999996</v>
      </c>
      <c r="H22" s="253">
        <v>13657.04</v>
      </c>
      <c r="I22" s="253">
        <v>0</v>
      </c>
      <c r="J22" s="253">
        <v>18344.390000000003</v>
      </c>
      <c r="K22" s="253">
        <v>0</v>
      </c>
      <c r="L22" s="253">
        <v>1350.06</v>
      </c>
      <c r="M22" s="253">
        <v>5572.72</v>
      </c>
      <c r="N22" s="253">
        <v>0</v>
      </c>
      <c r="O22" s="254">
        <v>0</v>
      </c>
      <c r="P22" s="274">
        <f t="shared" si="13"/>
        <v>182241.74000000002</v>
      </c>
      <c r="Q22" s="253">
        <v>80092.78</v>
      </c>
      <c r="R22" s="253">
        <v>26111.35</v>
      </c>
      <c r="S22" s="253">
        <v>45606.22</v>
      </c>
      <c r="T22" s="253">
        <v>10174.779999999999</v>
      </c>
      <c r="U22" s="253">
        <v>0</v>
      </c>
      <c r="V22" s="253">
        <v>12634.17</v>
      </c>
      <c r="W22" s="253">
        <v>0</v>
      </c>
      <c r="X22" s="253">
        <v>1298.6400000000001</v>
      </c>
      <c r="Y22" s="253">
        <v>6323.8</v>
      </c>
      <c r="Z22" s="253">
        <v>0</v>
      </c>
      <c r="AA22" s="254">
        <v>0</v>
      </c>
      <c r="AB22" s="289">
        <f t="shared" si="14"/>
        <v>187951.00000000003</v>
      </c>
      <c r="AC22" s="253">
        <v>69254.84</v>
      </c>
      <c r="AD22" s="253">
        <v>35020.349999999991</v>
      </c>
      <c r="AE22" s="253">
        <v>53645</v>
      </c>
      <c r="AF22" s="253">
        <v>12343.45</v>
      </c>
      <c r="AG22" s="253">
        <v>0</v>
      </c>
      <c r="AH22" s="253">
        <v>12498.45</v>
      </c>
      <c r="AI22" s="253">
        <v>0</v>
      </c>
      <c r="AJ22" s="253">
        <v>836.2</v>
      </c>
      <c r="AK22" s="253">
        <v>4352.71</v>
      </c>
      <c r="AL22" s="253">
        <v>0</v>
      </c>
      <c r="AM22" s="254">
        <v>0</v>
      </c>
      <c r="AN22" s="289">
        <f t="shared" si="15"/>
        <v>205661.12000000002</v>
      </c>
      <c r="AO22" s="253">
        <v>78765.760000000009</v>
      </c>
      <c r="AP22" s="253">
        <v>26689.800000000003</v>
      </c>
      <c r="AQ22" s="253">
        <v>63404.23</v>
      </c>
      <c r="AR22" s="253">
        <v>14027.69</v>
      </c>
      <c r="AS22" s="253">
        <v>227.53</v>
      </c>
      <c r="AT22" s="253">
        <v>14030.48</v>
      </c>
      <c r="AU22" s="253">
        <v>0</v>
      </c>
      <c r="AV22" s="253">
        <v>1676.44</v>
      </c>
      <c r="AW22" s="253">
        <v>6839.1900000000014</v>
      </c>
      <c r="AX22" s="253">
        <v>0</v>
      </c>
      <c r="AY22" s="254">
        <v>0</v>
      </c>
      <c r="AZ22" s="170">
        <v>-3840.5390364776872</v>
      </c>
      <c r="BA22" s="296">
        <f t="shared" si="16"/>
        <v>772647.66096352239</v>
      </c>
      <c r="BB22" s="271">
        <f t="shared" si="17"/>
        <v>306798.54000000004</v>
      </c>
      <c r="BC22" s="271">
        <f t="shared" si="17"/>
        <v>117574.06</v>
      </c>
      <c r="BD22" s="271">
        <f t="shared" si="17"/>
        <v>215927.86000000002</v>
      </c>
      <c r="BE22" s="271">
        <f t="shared" si="17"/>
        <v>50202.960000000006</v>
      </c>
      <c r="BF22" s="271">
        <f t="shared" si="17"/>
        <v>227.53</v>
      </c>
      <c r="BG22" s="271">
        <f t="shared" si="17"/>
        <v>57507.490000000005</v>
      </c>
      <c r="BH22" s="271">
        <f t="shared" si="17"/>
        <v>0</v>
      </c>
      <c r="BI22" s="271">
        <f t="shared" si="17"/>
        <v>5161.34</v>
      </c>
      <c r="BJ22" s="271">
        <f t="shared" si="17"/>
        <v>23088.420000000002</v>
      </c>
      <c r="BK22" s="271">
        <f t="shared" si="17"/>
        <v>0</v>
      </c>
      <c r="BL22" s="291">
        <f t="shared" si="17"/>
        <v>0</v>
      </c>
    </row>
    <row r="23" spans="1:64" x14ac:dyDescent="0.25">
      <c r="A23" s="1699"/>
      <c r="B23" s="126">
        <v>2.4</v>
      </c>
      <c r="C23" s="127" t="s">
        <v>151</v>
      </c>
      <c r="D23" s="274">
        <f t="shared" si="12"/>
        <v>446944.69999999995</v>
      </c>
      <c r="E23" s="253">
        <v>169885.56</v>
      </c>
      <c r="F23" s="253">
        <v>32888.11</v>
      </c>
      <c r="G23" s="253">
        <v>150342.88999999996</v>
      </c>
      <c r="H23" s="253">
        <v>16366.26</v>
      </c>
      <c r="I23" s="253">
        <v>86.53</v>
      </c>
      <c r="J23" s="253">
        <v>61828.619999999995</v>
      </c>
      <c r="K23" s="253">
        <v>0</v>
      </c>
      <c r="L23" s="253">
        <v>330.35</v>
      </c>
      <c r="M23" s="253">
        <v>15216.38</v>
      </c>
      <c r="N23" s="253">
        <v>0</v>
      </c>
      <c r="O23" s="254">
        <v>0</v>
      </c>
      <c r="P23" s="274">
        <f t="shared" si="13"/>
        <v>554585.4800000001</v>
      </c>
      <c r="Q23" s="253">
        <v>184457.61</v>
      </c>
      <c r="R23" s="253">
        <v>26054.62</v>
      </c>
      <c r="S23" s="253">
        <v>147166.68</v>
      </c>
      <c r="T23" s="253">
        <v>148636.37000000005</v>
      </c>
      <c r="U23" s="253">
        <v>173.34</v>
      </c>
      <c r="V23" s="253">
        <v>31764.84</v>
      </c>
      <c r="W23" s="253">
        <v>0</v>
      </c>
      <c r="X23" s="253">
        <v>3288.64</v>
      </c>
      <c r="Y23" s="253">
        <v>13043.38</v>
      </c>
      <c r="Z23" s="253">
        <v>0</v>
      </c>
      <c r="AA23" s="254">
        <v>0</v>
      </c>
      <c r="AB23" s="289">
        <f t="shared" si="14"/>
        <v>490477.70000000007</v>
      </c>
      <c r="AC23" s="253">
        <v>140003.41</v>
      </c>
      <c r="AD23" s="253">
        <v>22424.95</v>
      </c>
      <c r="AE23" s="253">
        <v>132216.43</v>
      </c>
      <c r="AF23" s="253">
        <v>87946.78</v>
      </c>
      <c r="AG23" s="253">
        <v>0</v>
      </c>
      <c r="AH23" s="253">
        <v>82530.429999999993</v>
      </c>
      <c r="AI23" s="253">
        <v>0</v>
      </c>
      <c r="AJ23" s="253">
        <v>11090.28</v>
      </c>
      <c r="AK23" s="253">
        <v>14265.42</v>
      </c>
      <c r="AL23" s="253">
        <v>0</v>
      </c>
      <c r="AM23" s="254">
        <v>0</v>
      </c>
      <c r="AN23" s="289">
        <f t="shared" si="15"/>
        <v>465373.35</v>
      </c>
      <c r="AO23" s="253">
        <v>195306.92</v>
      </c>
      <c r="AP23" s="253">
        <v>21498.149999999998</v>
      </c>
      <c r="AQ23" s="253">
        <v>155999.62999999998</v>
      </c>
      <c r="AR23" s="253">
        <v>52582.759999999995</v>
      </c>
      <c r="AS23" s="253">
        <v>174.19</v>
      </c>
      <c r="AT23" s="253">
        <v>27392.57</v>
      </c>
      <c r="AU23" s="253">
        <v>0</v>
      </c>
      <c r="AV23" s="253">
        <v>1026.3899999999999</v>
      </c>
      <c r="AW23" s="253">
        <v>11392.74</v>
      </c>
      <c r="AX23" s="253">
        <v>0</v>
      </c>
      <c r="AY23" s="254">
        <v>0</v>
      </c>
      <c r="AZ23" s="170">
        <v>72795.927751184296</v>
      </c>
      <c r="BA23" s="296">
        <f t="shared" si="16"/>
        <v>2030177.157751184</v>
      </c>
      <c r="BB23" s="271">
        <f t="shared" si="17"/>
        <v>689653.5</v>
      </c>
      <c r="BC23" s="271">
        <f t="shared" si="17"/>
        <v>102865.82999999999</v>
      </c>
      <c r="BD23" s="271">
        <f t="shared" si="17"/>
        <v>585725.62999999989</v>
      </c>
      <c r="BE23" s="271">
        <f t="shared" si="17"/>
        <v>305532.17000000004</v>
      </c>
      <c r="BF23" s="271">
        <f t="shared" si="17"/>
        <v>434.06</v>
      </c>
      <c r="BG23" s="271">
        <f t="shared" si="17"/>
        <v>203516.46</v>
      </c>
      <c r="BH23" s="271">
        <f t="shared" si="17"/>
        <v>0</v>
      </c>
      <c r="BI23" s="271">
        <f t="shared" si="17"/>
        <v>15735.66</v>
      </c>
      <c r="BJ23" s="271">
        <f t="shared" si="17"/>
        <v>53917.919999999998</v>
      </c>
      <c r="BK23" s="271">
        <f t="shared" si="17"/>
        <v>0</v>
      </c>
      <c r="BL23" s="291">
        <f t="shared" si="17"/>
        <v>0</v>
      </c>
    </row>
    <row r="24" spans="1:64" ht="24.75" x14ac:dyDescent="0.25">
      <c r="A24" s="1699"/>
      <c r="B24" s="126">
        <v>2.5</v>
      </c>
      <c r="C24" s="127" t="s">
        <v>152</v>
      </c>
      <c r="D24" s="274">
        <f t="shared" si="12"/>
        <v>2784.5443167269145</v>
      </c>
      <c r="E24" s="253">
        <v>1069.2163622899902</v>
      </c>
      <c r="F24" s="253">
        <v>269.23110047190272</v>
      </c>
      <c r="G24" s="253">
        <v>875.28334892173655</v>
      </c>
      <c r="H24" s="253">
        <v>128.92887300574483</v>
      </c>
      <c r="I24" s="253">
        <v>0.37220510858621175</v>
      </c>
      <c r="J24" s="253">
        <v>344.86078692630815</v>
      </c>
      <c r="K24" s="253">
        <v>0</v>
      </c>
      <c r="L24" s="253">
        <v>7.228212024954999</v>
      </c>
      <c r="M24" s="253">
        <v>89.423427977691134</v>
      </c>
      <c r="N24" s="253">
        <v>0</v>
      </c>
      <c r="O24" s="254">
        <v>0</v>
      </c>
      <c r="P24" s="274">
        <f t="shared" si="13"/>
        <v>2094.1978887167334</v>
      </c>
      <c r="Q24" s="253">
        <v>751.71845613131643</v>
      </c>
      <c r="R24" s="253">
        <v>148.28536433995265</v>
      </c>
      <c r="S24" s="253">
        <v>547.97025170564746</v>
      </c>
      <c r="T24" s="253">
        <v>451.43163711892771</v>
      </c>
      <c r="U24" s="253">
        <v>0.49273089438742135</v>
      </c>
      <c r="V24" s="253">
        <v>126.20724533988729</v>
      </c>
      <c r="W24" s="253">
        <v>0</v>
      </c>
      <c r="X24" s="253">
        <v>13.03965949697433</v>
      </c>
      <c r="Y24" s="253">
        <v>55.052543689639883</v>
      </c>
      <c r="Z24" s="253">
        <v>0</v>
      </c>
      <c r="AA24" s="254">
        <v>0</v>
      </c>
      <c r="AB24" s="289">
        <f t="shared" si="14"/>
        <v>5971.3178881208778</v>
      </c>
      <c r="AC24" s="253">
        <v>1840.9822478231715</v>
      </c>
      <c r="AD24" s="253">
        <v>505.54812266255163</v>
      </c>
      <c r="AE24" s="253">
        <v>1635.3392592659111</v>
      </c>
      <c r="AF24" s="253">
        <v>883.37437905012291</v>
      </c>
      <c r="AG24" s="253">
        <v>0</v>
      </c>
      <c r="AH24" s="253">
        <v>837.0314622055273</v>
      </c>
      <c r="AI24" s="253">
        <v>0</v>
      </c>
      <c r="AJ24" s="253">
        <v>105.050580343207</v>
      </c>
      <c r="AK24" s="253">
        <v>163.99183677038596</v>
      </c>
      <c r="AL24" s="253">
        <v>0</v>
      </c>
      <c r="AM24" s="254">
        <v>0</v>
      </c>
      <c r="AN24" s="289">
        <f t="shared" si="15"/>
        <v>17415.904675902842</v>
      </c>
      <c r="AO24" s="253">
        <v>7113.2094760506689</v>
      </c>
      <c r="AP24" s="253">
        <v>1248.9415760925656</v>
      </c>
      <c r="AQ24" s="253">
        <v>5694.3529080165463</v>
      </c>
      <c r="AR24" s="253">
        <v>1730.3682958036904</v>
      </c>
      <c r="AS24" s="253">
        <v>10.435653141365336</v>
      </c>
      <c r="AT24" s="253">
        <v>1074.7655063237205</v>
      </c>
      <c r="AU24" s="253">
        <v>0</v>
      </c>
      <c r="AV24" s="253">
        <v>70.21257686965167</v>
      </c>
      <c r="AW24" s="253">
        <v>473.61868360463228</v>
      </c>
      <c r="AX24" s="253">
        <v>0</v>
      </c>
      <c r="AY24" s="254">
        <v>0</v>
      </c>
      <c r="AZ24" s="170">
        <v>-126381.50152255766</v>
      </c>
      <c r="BA24" s="296">
        <f t="shared" si="16"/>
        <v>-98115.536753090302</v>
      </c>
      <c r="BB24" s="271">
        <f t="shared" si="17"/>
        <v>10775.126542295147</v>
      </c>
      <c r="BC24" s="271">
        <f t="shared" si="17"/>
        <v>2172.0061635669726</v>
      </c>
      <c r="BD24" s="271">
        <f t="shared" si="17"/>
        <v>8752.9457679098414</v>
      </c>
      <c r="BE24" s="271">
        <f t="shared" si="17"/>
        <v>3194.1031849784858</v>
      </c>
      <c r="BF24" s="271">
        <f t="shared" si="17"/>
        <v>11.300589144338968</v>
      </c>
      <c r="BG24" s="271">
        <f t="shared" si="17"/>
        <v>2382.8650007954429</v>
      </c>
      <c r="BH24" s="271">
        <f t="shared" si="17"/>
        <v>0</v>
      </c>
      <c r="BI24" s="271">
        <f t="shared" si="17"/>
        <v>195.53102873478798</v>
      </c>
      <c r="BJ24" s="271">
        <f t="shared" si="17"/>
        <v>782.08649204234916</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-2464.583944635101</v>
      </c>
      <c r="E26" s="253">
        <v>-444.23913057332572</v>
      </c>
      <c r="F26" s="253">
        <v>-125.53693408458633</v>
      </c>
      <c r="G26" s="253">
        <v>-631.33271604021286</v>
      </c>
      <c r="H26" s="253">
        <v>-187.36681719453878</v>
      </c>
      <c r="I26" s="253">
        <v>-2.2462299168058051</v>
      </c>
      <c r="J26" s="253">
        <v>-270.07890396245347</v>
      </c>
      <c r="K26" s="253">
        <v>0</v>
      </c>
      <c r="L26" s="253">
        <v>-16.164626985088827</v>
      </c>
      <c r="M26" s="253">
        <v>-787.61858587808945</v>
      </c>
      <c r="N26" s="253">
        <v>0</v>
      </c>
      <c r="O26" s="254">
        <v>0</v>
      </c>
      <c r="P26" s="274">
        <f t="shared" si="13"/>
        <v>-3587.5549531977872</v>
      </c>
      <c r="Q26" s="253">
        <v>-646.65368642112787</v>
      </c>
      <c r="R26" s="253">
        <v>-182.73698920452162</v>
      </c>
      <c r="S26" s="253">
        <v>-918.99519895688434</v>
      </c>
      <c r="T26" s="253">
        <v>-272.73924045248708</v>
      </c>
      <c r="U26" s="253">
        <v>-3.2697093891240256</v>
      </c>
      <c r="V26" s="253">
        <v>-393.13853024721584</v>
      </c>
      <c r="W26" s="253">
        <v>0</v>
      </c>
      <c r="X26" s="253">
        <v>-23.529929963710803</v>
      </c>
      <c r="Y26" s="253">
        <v>-1146.4916685627154</v>
      </c>
      <c r="Z26" s="253">
        <v>0</v>
      </c>
      <c r="AA26" s="254">
        <v>0</v>
      </c>
      <c r="AB26" s="289">
        <f t="shared" si="14"/>
        <v>813.36433672659598</v>
      </c>
      <c r="AC26" s="253">
        <v>146.60822025287919</v>
      </c>
      <c r="AD26" s="253">
        <v>41.429818346689608</v>
      </c>
      <c r="AE26" s="253">
        <v>208.35302321661268</v>
      </c>
      <c r="AF26" s="253">
        <v>61.834975158280884</v>
      </c>
      <c r="AG26" s="253">
        <v>0.74130293285209681</v>
      </c>
      <c r="AH26" s="253">
        <v>89.131696675801805</v>
      </c>
      <c r="AI26" s="253">
        <v>0</v>
      </c>
      <c r="AJ26" s="253">
        <v>5.3346655668919496</v>
      </c>
      <c r="AK26" s="253">
        <v>259.93063457658775</v>
      </c>
      <c r="AL26" s="253">
        <v>0</v>
      </c>
      <c r="AM26" s="254">
        <v>0</v>
      </c>
      <c r="AN26" s="289">
        <f t="shared" si="15"/>
        <v>-1434.2826106760372</v>
      </c>
      <c r="AO26" s="253">
        <v>-258.52820365487656</v>
      </c>
      <c r="AP26" s="253">
        <v>-73.057134834887719</v>
      </c>
      <c r="AQ26" s="253">
        <v>-367.40868094124369</v>
      </c>
      <c r="AR26" s="253">
        <v>-109.03948648404884</v>
      </c>
      <c r="AS26" s="253">
        <v>-1.3072098908490806</v>
      </c>
      <c r="AT26" s="253">
        <v>-157.17438892962647</v>
      </c>
      <c r="AU26" s="253">
        <v>0</v>
      </c>
      <c r="AV26" s="253">
        <v>-9.4071226274299899</v>
      </c>
      <c r="AW26" s="253">
        <v>-458.36038331307464</v>
      </c>
      <c r="AX26" s="253">
        <v>0</v>
      </c>
      <c r="AY26" s="254">
        <v>0</v>
      </c>
      <c r="AZ26" s="170">
        <v>0</v>
      </c>
      <c r="BA26" s="296">
        <f t="shared" si="16"/>
        <v>-6673.0571717823295</v>
      </c>
      <c r="BB26" s="271">
        <f t="shared" si="17"/>
        <v>-1202.8128003964509</v>
      </c>
      <c r="BC26" s="271">
        <f t="shared" si="17"/>
        <v>-339.9012397773061</v>
      </c>
      <c r="BD26" s="271">
        <f t="shared" si="17"/>
        <v>-1709.3835727217283</v>
      </c>
      <c r="BE26" s="271">
        <f t="shared" si="17"/>
        <v>-507.31056897279382</v>
      </c>
      <c r="BF26" s="271">
        <f t="shared" si="17"/>
        <v>-6.0818462639268134</v>
      </c>
      <c r="BG26" s="271">
        <f t="shared" si="17"/>
        <v>-731.26012646349409</v>
      </c>
      <c r="BH26" s="271">
        <f t="shared" si="17"/>
        <v>0</v>
      </c>
      <c r="BI26" s="271">
        <f t="shared" si="17"/>
        <v>-43.767014009337672</v>
      </c>
      <c r="BJ26" s="271">
        <f t="shared" si="17"/>
        <v>-2132.540003177292</v>
      </c>
      <c r="BK26" s="271">
        <f t="shared" si="17"/>
        <v>0</v>
      </c>
      <c r="BL26" s="291">
        <f t="shared" si="17"/>
        <v>0</v>
      </c>
    </row>
    <row r="27" spans="1:64" s="255" customFormat="1" x14ac:dyDescent="0.25">
      <c r="A27" s="1699"/>
      <c r="B27" s="126" t="s">
        <v>912</v>
      </c>
      <c r="C27" s="127" t="s">
        <v>24</v>
      </c>
      <c r="D27" s="274">
        <f t="shared" si="12"/>
        <v>39100.660000000003</v>
      </c>
      <c r="E27" s="253">
        <v>0</v>
      </c>
      <c r="F27" s="253">
        <v>0</v>
      </c>
      <c r="G27" s="253">
        <v>39100.660000000003</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-124.36358037969622</v>
      </c>
      <c r="BA27" s="296">
        <f t="shared" si="16"/>
        <v>38976.29641962031</v>
      </c>
      <c r="BB27" s="271">
        <f t="shared" si="17"/>
        <v>0</v>
      </c>
      <c r="BC27" s="271">
        <f t="shared" si="17"/>
        <v>0</v>
      </c>
      <c r="BD27" s="271">
        <f t="shared" si="17"/>
        <v>39100.660000000003</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703"/>
      <c r="B28" s="129" t="s">
        <v>222</v>
      </c>
      <c r="C28" s="130" t="s">
        <v>1</v>
      </c>
      <c r="D28" s="275">
        <f>SUM(D20:D27)</f>
        <v>1367309.5672597843</v>
      </c>
      <c r="E28" s="275">
        <f t="shared" ref="E28:O28" si="18">SUM(E20:E27)</f>
        <v>384746.63869006699</v>
      </c>
      <c r="F28" s="275">
        <f t="shared" si="18"/>
        <v>77575.936376979473</v>
      </c>
      <c r="G28" s="275">
        <f t="shared" si="18"/>
        <v>524252.93593596714</v>
      </c>
      <c r="H28" s="275">
        <f t="shared" si="18"/>
        <v>89250.301936171396</v>
      </c>
      <c r="I28" s="275">
        <f t="shared" si="18"/>
        <v>4181.3356034502476</v>
      </c>
      <c r="J28" s="275">
        <f t="shared" si="18"/>
        <v>152526.14725266778</v>
      </c>
      <c r="K28" s="275">
        <f t="shared" si="18"/>
        <v>0</v>
      </c>
      <c r="L28" s="275">
        <f t="shared" si="18"/>
        <v>19451.986625163099</v>
      </c>
      <c r="M28" s="275">
        <f>SUM(M20:M27)</f>
        <v>115324.28483931802</v>
      </c>
      <c r="N28" s="275">
        <f t="shared" si="18"/>
        <v>0</v>
      </c>
      <c r="O28" s="283">
        <f t="shared" si="18"/>
        <v>0</v>
      </c>
      <c r="P28" s="275">
        <f>SUM(P20:P27)</f>
        <v>1443236.4265424963</v>
      </c>
      <c r="Q28" s="275">
        <f t="shared" ref="Q28:AA28" si="19">SUM(Q20:Q27)</f>
        <v>367819.38774399419</v>
      </c>
      <c r="R28" s="275">
        <f t="shared" si="19"/>
        <v>165088.72283830255</v>
      </c>
      <c r="S28" s="275">
        <f t="shared" si="19"/>
        <v>436078.25343048637</v>
      </c>
      <c r="T28" s="275">
        <f t="shared" si="19"/>
        <v>171906.93197614443</v>
      </c>
      <c r="U28" s="275">
        <f t="shared" si="19"/>
        <v>170.56302150526341</v>
      </c>
      <c r="V28" s="275">
        <f t="shared" si="19"/>
        <v>139118.3299024975</v>
      </c>
      <c r="W28" s="275">
        <f t="shared" si="19"/>
        <v>0</v>
      </c>
      <c r="X28" s="275">
        <f t="shared" si="19"/>
        <v>19967.821188177382</v>
      </c>
      <c r="Y28" s="275">
        <f>SUM(Y20:Y27)</f>
        <v>143086.41644138872</v>
      </c>
      <c r="Z28" s="275">
        <f t="shared" si="19"/>
        <v>0</v>
      </c>
      <c r="AA28" s="283">
        <f t="shared" si="19"/>
        <v>0</v>
      </c>
      <c r="AB28" s="277">
        <f>SUM(AB20:AB27)</f>
        <v>2223203.1370661152</v>
      </c>
      <c r="AC28" s="275">
        <f t="shared" ref="AC28:AM28" si="20">SUM(AC20:AC27)</f>
        <v>289039.78767158015</v>
      </c>
      <c r="AD28" s="275">
        <f t="shared" si="20"/>
        <v>57992.277941009226</v>
      </c>
      <c r="AE28" s="275">
        <f t="shared" si="20"/>
        <v>458991.57159175351</v>
      </c>
      <c r="AF28" s="275">
        <f t="shared" si="20"/>
        <v>565750.61956668342</v>
      </c>
      <c r="AG28" s="275">
        <f t="shared" si="20"/>
        <v>0.74130293285209681</v>
      </c>
      <c r="AH28" s="275">
        <f t="shared" si="20"/>
        <v>517624.12348666874</v>
      </c>
      <c r="AI28" s="275">
        <f t="shared" si="20"/>
        <v>0</v>
      </c>
      <c r="AJ28" s="275">
        <f t="shared" si="20"/>
        <v>54150.363331047614</v>
      </c>
      <c r="AK28" s="275">
        <f>SUM(AK20:AK27)</f>
        <v>279653.65217443957</v>
      </c>
      <c r="AL28" s="275">
        <f t="shared" si="20"/>
        <v>0</v>
      </c>
      <c r="AM28" s="283">
        <f t="shared" si="20"/>
        <v>0</v>
      </c>
      <c r="AN28" s="277">
        <f>SUM(AN20:AN27)</f>
        <v>2603350.4361470705</v>
      </c>
      <c r="AO28" s="275">
        <f t="shared" ref="AO28:AY28" si="21">SUM(AO20:AO27)</f>
        <v>611852.35389998707</v>
      </c>
      <c r="AP28" s="275">
        <f t="shared" si="21"/>
        <v>196895.0938237021</v>
      </c>
      <c r="AQ28" s="275">
        <f t="shared" si="21"/>
        <v>1072922.441611896</v>
      </c>
      <c r="AR28" s="275">
        <f t="shared" si="21"/>
        <v>358933.00917015655</v>
      </c>
      <c r="AS28" s="275">
        <f t="shared" si="21"/>
        <v>410.84844325051625</v>
      </c>
      <c r="AT28" s="275">
        <f t="shared" si="21"/>
        <v>118811.43106524853</v>
      </c>
      <c r="AU28" s="275">
        <f t="shared" si="21"/>
        <v>0</v>
      </c>
      <c r="AV28" s="275">
        <f t="shared" si="21"/>
        <v>30764.007527935726</v>
      </c>
      <c r="AW28" s="275">
        <f>SUM(AW20:AW27)</f>
        <v>212761.25060489404</v>
      </c>
      <c r="AX28" s="275">
        <f t="shared" si="21"/>
        <v>0</v>
      </c>
      <c r="AY28" s="283">
        <f t="shared" si="21"/>
        <v>0</v>
      </c>
      <c r="AZ28" s="861">
        <f>SUM(AZ20:AZ27)</f>
        <v>186597.36577009442</v>
      </c>
      <c r="BA28" s="297">
        <f>SUM(BA20:BA27)</f>
        <v>7823696.9327855604</v>
      </c>
      <c r="BB28" s="280">
        <f t="shared" ref="BB28:BL28" si="22">SUM(BB20:BB27)</f>
        <v>1653458.1680056285</v>
      </c>
      <c r="BC28" s="280">
        <f t="shared" si="22"/>
        <v>497552.03097999329</v>
      </c>
      <c r="BD28" s="280">
        <f t="shared" si="22"/>
        <v>2492245.2025701026</v>
      </c>
      <c r="BE28" s="280">
        <f t="shared" si="22"/>
        <v>1185840.8626491558</v>
      </c>
      <c r="BF28" s="280">
        <f t="shared" si="22"/>
        <v>4763.4883711388793</v>
      </c>
      <c r="BG28" s="280">
        <f t="shared" si="22"/>
        <v>928080.03170708241</v>
      </c>
      <c r="BH28" s="280">
        <f t="shared" si="22"/>
        <v>0</v>
      </c>
      <c r="BI28" s="280">
        <f t="shared" si="22"/>
        <v>124334.17867232383</v>
      </c>
      <c r="BJ28" s="280">
        <f>SUM(BJ20:BJ27)</f>
        <v>750825.60406004055</v>
      </c>
      <c r="BK28" s="280">
        <f t="shared" si="22"/>
        <v>0</v>
      </c>
      <c r="BL28" s="293">
        <f t="shared" si="22"/>
        <v>0</v>
      </c>
    </row>
    <row r="29" spans="1:64" ht="14.85" customHeight="1" x14ac:dyDescent="0.25">
      <c r="A29" s="1698" t="s">
        <v>53</v>
      </c>
      <c r="B29" s="124">
        <v>3.1</v>
      </c>
      <c r="C29" s="131" t="s">
        <v>33</v>
      </c>
      <c r="D29" s="273">
        <f t="shared" ref="D29:D35" si="23">SUM(E29:O29)</f>
        <v>354553.75</v>
      </c>
      <c r="E29" s="251">
        <v>147889.22</v>
      </c>
      <c r="F29" s="251">
        <v>41830.520000000011</v>
      </c>
      <c r="G29" s="251">
        <v>95092.249999999985</v>
      </c>
      <c r="H29" s="251">
        <v>23369.26</v>
      </c>
      <c r="I29" s="251">
        <v>334.01</v>
      </c>
      <c r="J29" s="251">
        <v>36468.92</v>
      </c>
      <c r="K29" s="251">
        <v>0</v>
      </c>
      <c r="L29" s="251">
        <v>3335.14</v>
      </c>
      <c r="M29" s="251">
        <v>6234.43</v>
      </c>
      <c r="N29" s="251">
        <v>0</v>
      </c>
      <c r="O29" s="252">
        <v>0</v>
      </c>
      <c r="P29" s="273">
        <f t="shared" ref="P29:P35" si="24">SUM(Q29:AA29)</f>
        <v>318216.93000000005</v>
      </c>
      <c r="Q29" s="251">
        <v>133438.97000000003</v>
      </c>
      <c r="R29" s="251">
        <v>37273.330000000016</v>
      </c>
      <c r="S29" s="251">
        <v>76479.63</v>
      </c>
      <c r="T29" s="251">
        <v>17870.16</v>
      </c>
      <c r="U29" s="251">
        <v>281.88</v>
      </c>
      <c r="V29" s="251">
        <v>33577.22</v>
      </c>
      <c r="W29" s="251">
        <v>0</v>
      </c>
      <c r="X29" s="251">
        <v>2327.3500000000004</v>
      </c>
      <c r="Y29" s="251">
        <v>16968.390000000007</v>
      </c>
      <c r="Z29" s="251">
        <v>0</v>
      </c>
      <c r="AA29" s="252">
        <v>0</v>
      </c>
      <c r="AB29" s="276">
        <f t="shared" ref="AB29:AB35" si="25">SUM(AC29:AM29)</f>
        <v>328232.03000000009</v>
      </c>
      <c r="AC29" s="251">
        <v>138861.47</v>
      </c>
      <c r="AD29" s="251">
        <v>34283.839999999997</v>
      </c>
      <c r="AE29" s="251">
        <v>90158.660000000018</v>
      </c>
      <c r="AF29" s="251">
        <v>21848.000000000004</v>
      </c>
      <c r="AG29" s="251">
        <v>0</v>
      </c>
      <c r="AH29" s="251">
        <v>29848.340000000004</v>
      </c>
      <c r="AI29" s="251">
        <v>0</v>
      </c>
      <c r="AJ29" s="251">
        <v>3359.4600000000005</v>
      </c>
      <c r="AK29" s="251">
        <v>9872.26</v>
      </c>
      <c r="AL29" s="251">
        <v>0</v>
      </c>
      <c r="AM29" s="252">
        <v>0</v>
      </c>
      <c r="AN29" s="276">
        <f t="shared" ref="AN29:AN35" si="26">SUM(AO29:AY29)</f>
        <v>312449.31</v>
      </c>
      <c r="AO29" s="251">
        <v>124077.79999999999</v>
      </c>
      <c r="AP29" s="251">
        <v>30154.649999999994</v>
      </c>
      <c r="AQ29" s="251">
        <v>91328.23</v>
      </c>
      <c r="AR29" s="251">
        <v>28988.799999999996</v>
      </c>
      <c r="AS29" s="251">
        <v>0</v>
      </c>
      <c r="AT29" s="251">
        <v>29597.279999999999</v>
      </c>
      <c r="AU29" s="251">
        <v>0</v>
      </c>
      <c r="AV29" s="249">
        <v>2599.31</v>
      </c>
      <c r="AW29" s="251">
        <v>5703.2400000000007</v>
      </c>
      <c r="AX29" s="251">
        <v>0</v>
      </c>
      <c r="AY29" s="252">
        <v>0</v>
      </c>
      <c r="AZ29" s="681">
        <v>51725.458257551647</v>
      </c>
      <c r="BA29" s="294">
        <f t="shared" ref="BA29:BA35" si="27">SUM(BB29:BL29)+AZ29</f>
        <v>1365177.4782575516</v>
      </c>
      <c r="BB29" s="271">
        <f t="shared" ref="BB29:BL35" si="28">E29+Q29+AC29+AO29</f>
        <v>544267.46</v>
      </c>
      <c r="BC29" s="271">
        <f t="shared" si="28"/>
        <v>143542.34000000003</v>
      </c>
      <c r="BD29" s="271">
        <f t="shared" si="28"/>
        <v>353058.77</v>
      </c>
      <c r="BE29" s="271">
        <f t="shared" si="28"/>
        <v>92076.22</v>
      </c>
      <c r="BF29" s="271">
        <f t="shared" si="28"/>
        <v>615.89</v>
      </c>
      <c r="BG29" s="271">
        <f t="shared" si="28"/>
        <v>129491.76000000001</v>
      </c>
      <c r="BH29" s="271">
        <f t="shared" si="28"/>
        <v>0</v>
      </c>
      <c r="BI29" s="271">
        <f t="shared" si="28"/>
        <v>11621.26</v>
      </c>
      <c r="BJ29" s="271">
        <f t="shared" si="28"/>
        <v>38778.320000000007</v>
      </c>
      <c r="BK29" s="271">
        <f t="shared" si="28"/>
        <v>0</v>
      </c>
      <c r="BL29" s="295">
        <f t="shared" si="28"/>
        <v>0</v>
      </c>
    </row>
    <row r="30" spans="1:64" x14ac:dyDescent="0.25">
      <c r="A30" s="1699"/>
      <c r="B30" s="126">
        <v>3.2</v>
      </c>
      <c r="C30" s="131" t="s">
        <v>34</v>
      </c>
      <c r="D30" s="274">
        <f t="shared" si="23"/>
        <v>579329.64</v>
      </c>
      <c r="E30" s="253">
        <v>162711.11000000002</v>
      </c>
      <c r="F30" s="253">
        <v>44764.229999999996</v>
      </c>
      <c r="G30" s="253">
        <v>205923.21999999994</v>
      </c>
      <c r="H30" s="253">
        <v>33813.340000000004</v>
      </c>
      <c r="I30" s="253">
        <v>187.95</v>
      </c>
      <c r="J30" s="253">
        <v>67161.58</v>
      </c>
      <c r="K30" s="253">
        <v>0</v>
      </c>
      <c r="L30" s="253">
        <v>2827.31</v>
      </c>
      <c r="M30" s="253">
        <v>61940.9</v>
      </c>
      <c r="N30" s="253">
        <v>0</v>
      </c>
      <c r="O30" s="254">
        <v>0</v>
      </c>
      <c r="P30" s="274">
        <f t="shared" si="24"/>
        <v>538646.39999999991</v>
      </c>
      <c r="Q30" s="253">
        <v>165140.11000000002</v>
      </c>
      <c r="R30" s="253">
        <v>35779.39</v>
      </c>
      <c r="S30" s="253">
        <v>173575.35</v>
      </c>
      <c r="T30" s="253">
        <v>25653.799999999988</v>
      </c>
      <c r="U30" s="253">
        <v>37.729999999999997</v>
      </c>
      <c r="V30" s="253">
        <v>74304.50999999998</v>
      </c>
      <c r="W30" s="253">
        <v>0</v>
      </c>
      <c r="X30" s="253">
        <v>4196.01</v>
      </c>
      <c r="Y30" s="253">
        <v>59959.499999999993</v>
      </c>
      <c r="Z30" s="253">
        <v>0</v>
      </c>
      <c r="AA30" s="254">
        <v>0</v>
      </c>
      <c r="AB30" s="289">
        <f t="shared" si="25"/>
        <v>548707.93999999994</v>
      </c>
      <c r="AC30" s="253">
        <v>174113.76999999996</v>
      </c>
      <c r="AD30" s="253">
        <v>53105.249999999993</v>
      </c>
      <c r="AE30" s="253">
        <v>154237.13</v>
      </c>
      <c r="AF30" s="253">
        <v>30179.099999999991</v>
      </c>
      <c r="AG30" s="253">
        <v>22.45</v>
      </c>
      <c r="AH30" s="253">
        <v>63981.399999999994</v>
      </c>
      <c r="AI30" s="253">
        <v>0</v>
      </c>
      <c r="AJ30" s="253">
        <v>4263.84</v>
      </c>
      <c r="AK30" s="253">
        <v>68804.999999999985</v>
      </c>
      <c r="AL30" s="253">
        <v>0</v>
      </c>
      <c r="AM30" s="254">
        <v>0</v>
      </c>
      <c r="AN30" s="289">
        <f t="shared" si="26"/>
        <v>601122.05000000016</v>
      </c>
      <c r="AO30" s="253">
        <v>164595.74</v>
      </c>
      <c r="AP30" s="253">
        <v>48053.720000000016</v>
      </c>
      <c r="AQ30" s="253">
        <v>211156.62</v>
      </c>
      <c r="AR30" s="253">
        <v>55449.71</v>
      </c>
      <c r="AS30" s="253">
        <v>490.96000000000004</v>
      </c>
      <c r="AT30" s="253">
        <v>51842.069999999992</v>
      </c>
      <c r="AU30" s="253">
        <v>0</v>
      </c>
      <c r="AV30" s="253">
        <v>2906.2999999999997</v>
      </c>
      <c r="AW30" s="253">
        <v>66626.930000000008</v>
      </c>
      <c r="AX30" s="253">
        <v>0</v>
      </c>
      <c r="AY30" s="254">
        <v>0</v>
      </c>
      <c r="AZ30" s="170">
        <v>37019.80115077048</v>
      </c>
      <c r="BA30" s="296">
        <f t="shared" si="27"/>
        <v>2304825.8311507707</v>
      </c>
      <c r="BB30" s="271">
        <f t="shared" si="28"/>
        <v>666560.73</v>
      </c>
      <c r="BC30" s="271">
        <f t="shared" si="28"/>
        <v>181702.59000000003</v>
      </c>
      <c r="BD30" s="271">
        <f t="shared" si="28"/>
        <v>744892.32</v>
      </c>
      <c r="BE30" s="271">
        <f t="shared" si="28"/>
        <v>145095.94999999998</v>
      </c>
      <c r="BF30" s="271">
        <f t="shared" si="28"/>
        <v>739.09</v>
      </c>
      <c r="BG30" s="271">
        <f t="shared" si="28"/>
        <v>257289.55999999994</v>
      </c>
      <c r="BH30" s="271">
        <f t="shared" si="28"/>
        <v>0</v>
      </c>
      <c r="BI30" s="271">
        <f t="shared" si="28"/>
        <v>14193.46</v>
      </c>
      <c r="BJ30" s="271">
        <f t="shared" si="28"/>
        <v>257332.32999999996</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170">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89">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62">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18343.452832677609</v>
      </c>
      <c r="E33" s="253">
        <v>8945.1685854743882</v>
      </c>
      <c r="F33" s="253">
        <v>1899.9931923251474</v>
      </c>
      <c r="G33" s="253">
        <v>4857.9055197718808</v>
      </c>
      <c r="H33" s="253">
        <v>937.63419851386209</v>
      </c>
      <c r="I33" s="253">
        <v>27.427827580742949</v>
      </c>
      <c r="J33" s="253">
        <v>1422.5899905212016</v>
      </c>
      <c r="K33" s="253">
        <v>0</v>
      </c>
      <c r="L33" s="253">
        <v>120.04643375919382</v>
      </c>
      <c r="M33" s="253">
        <v>132.68708473118843</v>
      </c>
      <c r="N33" s="253">
        <v>0</v>
      </c>
      <c r="O33" s="254">
        <v>0</v>
      </c>
      <c r="P33" s="274">
        <f t="shared" si="24"/>
        <v>18372.377369658523</v>
      </c>
      <c r="Q33" s="253">
        <v>8807.1310706373133</v>
      </c>
      <c r="R33" s="253">
        <v>1849.0792002432863</v>
      </c>
      <c r="S33" s="253">
        <v>5018.5268291446728</v>
      </c>
      <c r="T33" s="253">
        <v>972.6700676826033</v>
      </c>
      <c r="U33" s="253">
        <v>22.696976341455862</v>
      </c>
      <c r="V33" s="253">
        <v>1447.1334560970795</v>
      </c>
      <c r="W33" s="253">
        <v>0</v>
      </c>
      <c r="X33" s="253">
        <v>119.76276878044791</v>
      </c>
      <c r="Y33" s="253">
        <v>135.37700073166218</v>
      </c>
      <c r="Z33" s="253">
        <v>0</v>
      </c>
      <c r="AA33" s="254">
        <v>0</v>
      </c>
      <c r="AB33" s="289">
        <f t="shared" si="25"/>
        <v>16107.227178304318</v>
      </c>
      <c r="AC33" s="253">
        <v>7491.0732996135066</v>
      </c>
      <c r="AD33" s="253">
        <v>1516.4193920668818</v>
      </c>
      <c r="AE33" s="253">
        <v>4685.3309605886225</v>
      </c>
      <c r="AF33" s="253">
        <v>865.33554968382305</v>
      </c>
      <c r="AG33" s="253">
        <v>13.103853556404728</v>
      </c>
      <c r="AH33" s="253">
        <v>1299.6505603541534</v>
      </c>
      <c r="AI33" s="253">
        <v>0</v>
      </c>
      <c r="AJ33" s="253">
        <v>97.945752853804834</v>
      </c>
      <c r="AK33" s="253">
        <v>138.36780958712114</v>
      </c>
      <c r="AL33" s="253">
        <v>0</v>
      </c>
      <c r="AM33" s="254">
        <v>0</v>
      </c>
      <c r="AN33" s="289">
        <f t="shared" si="26"/>
        <v>16603.240942001139</v>
      </c>
      <c r="AO33" s="253">
        <v>7384.4124070268517</v>
      </c>
      <c r="AP33" s="253">
        <v>1483.9664627996615</v>
      </c>
      <c r="AQ33" s="253">
        <v>5156.9868833702149</v>
      </c>
      <c r="AR33" s="253">
        <v>951.23191605328293</v>
      </c>
      <c r="AS33" s="253">
        <v>10.769566308889059</v>
      </c>
      <c r="AT33" s="253">
        <v>1370.2877073169436</v>
      </c>
      <c r="AU33" s="253">
        <v>0</v>
      </c>
      <c r="AV33" s="253">
        <v>80.253212642536269</v>
      </c>
      <c r="AW33" s="253">
        <v>165.33278648275993</v>
      </c>
      <c r="AX33" s="253">
        <v>0</v>
      </c>
      <c r="AY33" s="254">
        <v>0</v>
      </c>
      <c r="AZ33" s="170">
        <v>0</v>
      </c>
      <c r="BA33" s="296">
        <f t="shared" si="27"/>
        <v>69426.298322641596</v>
      </c>
      <c r="BB33" s="271">
        <f t="shared" si="28"/>
        <v>32627.78536275206</v>
      </c>
      <c r="BC33" s="271">
        <f t="shared" si="28"/>
        <v>6749.4582474349772</v>
      </c>
      <c r="BD33" s="271">
        <f t="shared" si="28"/>
        <v>19718.750192875392</v>
      </c>
      <c r="BE33" s="271">
        <f t="shared" si="28"/>
        <v>3726.8717319335715</v>
      </c>
      <c r="BF33" s="271">
        <f t="shared" si="28"/>
        <v>73.998223787492591</v>
      </c>
      <c r="BG33" s="271">
        <f t="shared" si="28"/>
        <v>5539.6617142893783</v>
      </c>
      <c r="BH33" s="271">
        <f t="shared" si="28"/>
        <v>0</v>
      </c>
      <c r="BI33" s="271">
        <f t="shared" si="28"/>
        <v>418.00816803598281</v>
      </c>
      <c r="BJ33" s="271">
        <f t="shared" si="28"/>
        <v>571.76468153273163</v>
      </c>
      <c r="BK33" s="271">
        <f t="shared" si="28"/>
        <v>0</v>
      </c>
      <c r="BL33" s="291">
        <f t="shared" si="28"/>
        <v>0</v>
      </c>
    </row>
    <row r="34" spans="1:64" s="255" customFormat="1" x14ac:dyDescent="0.25">
      <c r="A34" s="1699"/>
      <c r="B34" s="126" t="s">
        <v>42</v>
      </c>
      <c r="C34" s="131" t="s">
        <v>155</v>
      </c>
      <c r="D34" s="274">
        <f t="shared" si="23"/>
        <v>5865.2397972235922</v>
      </c>
      <c r="E34" s="253">
        <v>1950.72043903338</v>
      </c>
      <c r="F34" s="253">
        <v>543.85695191626405</v>
      </c>
      <c r="G34" s="253">
        <v>1890.5228780479379</v>
      </c>
      <c r="H34" s="253">
        <v>359.13441101968601</v>
      </c>
      <c r="I34" s="253">
        <v>3.2781614892613375</v>
      </c>
      <c r="J34" s="253">
        <v>650.84970919782563</v>
      </c>
      <c r="K34" s="253">
        <v>0</v>
      </c>
      <c r="L34" s="253">
        <v>38.703169341517608</v>
      </c>
      <c r="M34" s="253">
        <v>428.17407717772073</v>
      </c>
      <c r="N34" s="253">
        <v>0</v>
      </c>
      <c r="O34" s="254">
        <v>0</v>
      </c>
      <c r="P34" s="274">
        <f t="shared" si="24"/>
        <v>6213.2227759022599</v>
      </c>
      <c r="Q34" s="253">
        <v>2164.540459372723</v>
      </c>
      <c r="R34" s="253">
        <v>529.82413523035859</v>
      </c>
      <c r="S34" s="253">
        <v>1813.2103665400684</v>
      </c>
      <c r="T34" s="253">
        <v>315.66305085971766</v>
      </c>
      <c r="U34" s="253">
        <v>2.3180121405606102</v>
      </c>
      <c r="V34" s="253">
        <v>782.42595627383923</v>
      </c>
      <c r="W34" s="253">
        <v>0</v>
      </c>
      <c r="X34" s="253">
        <v>47.311497378828768</v>
      </c>
      <c r="Y34" s="253">
        <v>557.92929810616431</v>
      </c>
      <c r="Z34" s="253">
        <v>0</v>
      </c>
      <c r="AA34" s="254">
        <v>0</v>
      </c>
      <c r="AB34" s="289">
        <f t="shared" si="25"/>
        <v>12635.94026505281</v>
      </c>
      <c r="AC34" s="253">
        <v>4509.953728760157</v>
      </c>
      <c r="AD34" s="253">
        <v>1259.2713477860327</v>
      </c>
      <c r="AE34" s="253">
        <v>3521.0180009256678</v>
      </c>
      <c r="AF34" s="253">
        <v>749.70727282317148</v>
      </c>
      <c r="AG34" s="253">
        <v>0.32350310270763122</v>
      </c>
      <c r="AH34" s="253">
        <v>1352.0807134187232</v>
      </c>
      <c r="AI34" s="253">
        <v>0</v>
      </c>
      <c r="AJ34" s="253">
        <v>109.85127852432451</v>
      </c>
      <c r="AK34" s="253">
        <v>1133.7344197120271</v>
      </c>
      <c r="AL34" s="253">
        <v>0</v>
      </c>
      <c r="AM34" s="254">
        <v>0</v>
      </c>
      <c r="AN34" s="289">
        <f t="shared" si="26"/>
        <v>31473.625341094514</v>
      </c>
      <c r="AO34" s="253">
        <v>9945.684995208283</v>
      </c>
      <c r="AP34" s="253">
        <v>2694.5171767689467</v>
      </c>
      <c r="AQ34" s="253">
        <v>10419.828954764142</v>
      </c>
      <c r="AR34" s="253">
        <v>2909.164525175202</v>
      </c>
      <c r="AS34" s="253">
        <v>16.915071278259376</v>
      </c>
      <c r="AT34" s="253">
        <v>2805.8343044343992</v>
      </c>
      <c r="AU34" s="253">
        <v>0</v>
      </c>
      <c r="AV34" s="253">
        <v>189.68507735925044</v>
      </c>
      <c r="AW34" s="253">
        <v>2491.9952361060327</v>
      </c>
      <c r="AX34" s="253">
        <v>0</v>
      </c>
      <c r="AY34" s="254">
        <v>0</v>
      </c>
      <c r="AZ34" s="170">
        <v>-464060.78723924229</v>
      </c>
      <c r="BA34" s="296">
        <f t="shared" si="27"/>
        <v>-407872.7590599691</v>
      </c>
      <c r="BB34" s="271">
        <f t="shared" si="28"/>
        <v>18570.899622374542</v>
      </c>
      <c r="BC34" s="271">
        <f t="shared" si="28"/>
        <v>5027.4696117016028</v>
      </c>
      <c r="BD34" s="271">
        <f t="shared" si="28"/>
        <v>17644.580200277815</v>
      </c>
      <c r="BE34" s="271">
        <f t="shared" si="28"/>
        <v>4333.6692598777772</v>
      </c>
      <c r="BF34" s="271">
        <f t="shared" si="28"/>
        <v>22.834748010788957</v>
      </c>
      <c r="BG34" s="271">
        <f t="shared" si="28"/>
        <v>5591.1906833247876</v>
      </c>
      <c r="BH34" s="271">
        <f t="shared" si="28"/>
        <v>0</v>
      </c>
      <c r="BI34" s="271">
        <f t="shared" si="28"/>
        <v>385.55102260392135</v>
      </c>
      <c r="BJ34" s="271">
        <f t="shared" si="28"/>
        <v>4611.8330311019454</v>
      </c>
      <c r="BK34" s="271">
        <f t="shared" si="28"/>
        <v>0</v>
      </c>
      <c r="BL34" s="291">
        <f t="shared" si="28"/>
        <v>0</v>
      </c>
    </row>
    <row r="35" spans="1:64" x14ac:dyDescent="0.25">
      <c r="A35" s="1699"/>
      <c r="B35" s="126" t="s">
        <v>43</v>
      </c>
      <c r="C35" s="131" t="s">
        <v>914</v>
      </c>
      <c r="D35" s="274">
        <f t="shared" si="23"/>
        <v>19993.442452351068</v>
      </c>
      <c r="E35" s="253">
        <v>3603.8007597729779</v>
      </c>
      <c r="F35" s="253">
        <v>1018.3931745268172</v>
      </c>
      <c r="G35" s="253">
        <v>5121.5599103098702</v>
      </c>
      <c r="H35" s="253">
        <v>1519.9756880725081</v>
      </c>
      <c r="I35" s="253">
        <v>18.222089239104985</v>
      </c>
      <c r="J35" s="253">
        <v>2190.9608864091028</v>
      </c>
      <c r="K35" s="253">
        <v>0</v>
      </c>
      <c r="L35" s="253">
        <v>131.13229114942752</v>
      </c>
      <c r="M35" s="253">
        <v>6389.397652871261</v>
      </c>
      <c r="N35" s="253">
        <v>0</v>
      </c>
      <c r="O35" s="254">
        <v>0</v>
      </c>
      <c r="P35" s="274">
        <f t="shared" si="24"/>
        <v>17171.419103008597</v>
      </c>
      <c r="Q35" s="253">
        <v>3095.1334847554344</v>
      </c>
      <c r="R35" s="253">
        <v>874.64957838648718</v>
      </c>
      <c r="S35" s="253">
        <v>4398.6648067579945</v>
      </c>
      <c r="T35" s="253">
        <v>1305.4350009249024</v>
      </c>
      <c r="U35" s="253">
        <v>15.650087872701494</v>
      </c>
      <c r="V35" s="253">
        <v>1881.7123518619414</v>
      </c>
      <c r="W35" s="253">
        <v>0</v>
      </c>
      <c r="X35" s="253">
        <v>112.62330309705018</v>
      </c>
      <c r="Y35" s="253">
        <v>5487.5504893520847</v>
      </c>
      <c r="Z35" s="253">
        <v>0</v>
      </c>
      <c r="AA35" s="254">
        <v>0</v>
      </c>
      <c r="AB35" s="289">
        <f t="shared" si="25"/>
        <v>18075.171584357908</v>
      </c>
      <c r="AC35" s="253">
        <v>3258.0340901261898</v>
      </c>
      <c r="AD35" s="253">
        <v>920.68343977185282</v>
      </c>
      <c r="AE35" s="253">
        <v>4630.1718365430243</v>
      </c>
      <c r="AF35" s="253">
        <v>1374.141618255057</v>
      </c>
      <c r="AG35" s="253">
        <v>16.473770857983162</v>
      </c>
      <c r="AH35" s="253">
        <v>1980.7491406665968</v>
      </c>
      <c r="AI35" s="253">
        <v>0</v>
      </c>
      <c r="AJ35" s="253">
        <v>118.55080326585576</v>
      </c>
      <c r="AK35" s="253">
        <v>5776.3668848713496</v>
      </c>
      <c r="AL35" s="253">
        <v>0</v>
      </c>
      <c r="AM35" s="254">
        <v>0</v>
      </c>
      <c r="AN35" s="289">
        <f t="shared" si="26"/>
        <v>18534.306293136218</v>
      </c>
      <c r="AO35" s="253">
        <v>3340.7927254275792</v>
      </c>
      <c r="AP35" s="253">
        <v>944.07009040605647</v>
      </c>
      <c r="AQ35" s="253">
        <v>4747.7846950347475</v>
      </c>
      <c r="AR35" s="253">
        <v>1409.0467426005257</v>
      </c>
      <c r="AS35" s="253">
        <v>16.892227742337514</v>
      </c>
      <c r="AT35" s="253">
        <v>2031.0629468519751</v>
      </c>
      <c r="AU35" s="253">
        <v>0</v>
      </c>
      <c r="AV35" s="253">
        <v>121.56215993701497</v>
      </c>
      <c r="AW35" s="253">
        <v>5923.0947051359826</v>
      </c>
      <c r="AX35" s="253">
        <v>0</v>
      </c>
      <c r="AY35" s="254">
        <v>0</v>
      </c>
      <c r="AZ35" s="170">
        <v>-247.51777782125828</v>
      </c>
      <c r="BA35" s="296">
        <f t="shared" si="27"/>
        <v>73526.821655032545</v>
      </c>
      <c r="BB35" s="271">
        <f t="shared" si="28"/>
        <v>13297.761060082183</v>
      </c>
      <c r="BC35" s="271">
        <f t="shared" si="28"/>
        <v>3757.7962830912134</v>
      </c>
      <c r="BD35" s="271">
        <f t="shared" si="28"/>
        <v>18898.181248645637</v>
      </c>
      <c r="BE35" s="271">
        <f t="shared" si="28"/>
        <v>5608.5990498529936</v>
      </c>
      <c r="BF35" s="271">
        <f t="shared" si="28"/>
        <v>67.238175712127159</v>
      </c>
      <c r="BG35" s="271">
        <f t="shared" si="28"/>
        <v>8084.4853257896157</v>
      </c>
      <c r="BH35" s="271">
        <f t="shared" si="28"/>
        <v>0</v>
      </c>
      <c r="BI35" s="271">
        <f t="shared" si="28"/>
        <v>483.86855744934837</v>
      </c>
      <c r="BJ35" s="271">
        <f t="shared" si="28"/>
        <v>23576.409732230677</v>
      </c>
      <c r="BK35" s="271">
        <f t="shared" si="28"/>
        <v>0</v>
      </c>
      <c r="BL35" s="291">
        <f t="shared" si="28"/>
        <v>0</v>
      </c>
    </row>
    <row r="36" spans="1:64" s="209" customFormat="1" x14ac:dyDescent="0.25">
      <c r="A36" s="1699"/>
      <c r="B36" s="128" t="s">
        <v>453</v>
      </c>
      <c r="C36" s="310" t="s">
        <v>2</v>
      </c>
      <c r="D36" s="275">
        <f t="shared" ref="D36:BL36" si="29">SUM(D29:D35)</f>
        <v>978085.52508225234</v>
      </c>
      <c r="E36" s="280">
        <f t="shared" si="29"/>
        <v>325100.0197842808</v>
      </c>
      <c r="F36" s="280">
        <f t="shared" si="29"/>
        <v>90056.993318768233</v>
      </c>
      <c r="G36" s="280">
        <f t="shared" si="29"/>
        <v>312885.45830812957</v>
      </c>
      <c r="H36" s="280">
        <f t="shared" si="29"/>
        <v>59999.344297606069</v>
      </c>
      <c r="I36" s="280">
        <f t="shared" si="29"/>
        <v>570.88807830910935</v>
      </c>
      <c r="J36" s="280">
        <f t="shared" si="29"/>
        <v>107894.90058612812</v>
      </c>
      <c r="K36" s="280">
        <f t="shared" si="29"/>
        <v>0</v>
      </c>
      <c r="L36" s="280">
        <f t="shared" si="29"/>
        <v>6452.3318942501382</v>
      </c>
      <c r="M36" s="280">
        <f>SUM(M29:M35)</f>
        <v>75125.588814780189</v>
      </c>
      <c r="N36" s="280">
        <f t="shared" si="29"/>
        <v>0</v>
      </c>
      <c r="O36" s="281">
        <f t="shared" si="29"/>
        <v>0</v>
      </c>
      <c r="P36" s="275">
        <f t="shared" si="29"/>
        <v>898620.34924856934</v>
      </c>
      <c r="Q36" s="280">
        <f t="shared" si="29"/>
        <v>312645.88501476555</v>
      </c>
      <c r="R36" s="280">
        <f t="shared" si="29"/>
        <v>76306.272913860143</v>
      </c>
      <c r="S36" s="280">
        <f t="shared" si="29"/>
        <v>261285.38200244276</v>
      </c>
      <c r="T36" s="280">
        <f t="shared" si="29"/>
        <v>46117.72811946721</v>
      </c>
      <c r="U36" s="280">
        <f t="shared" si="29"/>
        <v>360.27507635471795</v>
      </c>
      <c r="V36" s="280">
        <f t="shared" si="29"/>
        <v>111993.00176423286</v>
      </c>
      <c r="W36" s="280">
        <f t="shared" si="29"/>
        <v>0</v>
      </c>
      <c r="X36" s="280">
        <f t="shared" si="29"/>
        <v>6803.057569256327</v>
      </c>
      <c r="Y36" s="280">
        <f>SUM(Y29:Y35)</f>
        <v>83108.746788189907</v>
      </c>
      <c r="Z36" s="280">
        <f t="shared" si="29"/>
        <v>0</v>
      </c>
      <c r="AA36" s="281">
        <f t="shared" si="29"/>
        <v>0</v>
      </c>
      <c r="AB36" s="277">
        <f t="shared" si="29"/>
        <v>923758.309027715</v>
      </c>
      <c r="AC36" s="280">
        <f t="shared" si="29"/>
        <v>328234.30111849983</v>
      </c>
      <c r="AD36" s="280">
        <f t="shared" si="29"/>
        <v>91085.46417962476</v>
      </c>
      <c r="AE36" s="280">
        <f t="shared" si="29"/>
        <v>257232.31079805733</v>
      </c>
      <c r="AF36" s="280">
        <f t="shared" si="29"/>
        <v>55016.284440762043</v>
      </c>
      <c r="AG36" s="280">
        <f t="shared" si="29"/>
        <v>52.35112751709552</v>
      </c>
      <c r="AH36" s="280">
        <f t="shared" si="29"/>
        <v>98462.220414439464</v>
      </c>
      <c r="AI36" s="280">
        <f t="shared" si="29"/>
        <v>0</v>
      </c>
      <c r="AJ36" s="280">
        <f t="shared" si="29"/>
        <v>7949.6478346439862</v>
      </c>
      <c r="AK36" s="280">
        <f>SUM(AK29:AK35)</f>
        <v>85725.729114170477</v>
      </c>
      <c r="AL36" s="280">
        <f t="shared" si="29"/>
        <v>0</v>
      </c>
      <c r="AM36" s="281">
        <f t="shared" si="29"/>
        <v>0</v>
      </c>
      <c r="AN36" s="277">
        <f t="shared" si="29"/>
        <v>980182.53257623198</v>
      </c>
      <c r="AO36" s="280">
        <f t="shared" si="29"/>
        <v>309344.43012766272</v>
      </c>
      <c r="AP36" s="280">
        <f t="shared" si="29"/>
        <v>83330.923729974675</v>
      </c>
      <c r="AQ36" s="280">
        <f t="shared" si="29"/>
        <v>322809.45053316903</v>
      </c>
      <c r="AR36" s="280">
        <f t="shared" si="29"/>
        <v>89707.953183828999</v>
      </c>
      <c r="AS36" s="280">
        <f t="shared" si="29"/>
        <v>535.53686532948598</v>
      </c>
      <c r="AT36" s="280">
        <f t="shared" si="29"/>
        <v>87646.534958603297</v>
      </c>
      <c r="AU36" s="280">
        <f t="shared" si="29"/>
        <v>0</v>
      </c>
      <c r="AV36" s="280">
        <f t="shared" si="29"/>
        <v>5897.110449938802</v>
      </c>
      <c r="AW36" s="280">
        <f>SUM(AW29:AW35)</f>
        <v>80910.592727724783</v>
      </c>
      <c r="AX36" s="280">
        <f t="shared" si="29"/>
        <v>0</v>
      </c>
      <c r="AY36" s="281">
        <f t="shared" si="29"/>
        <v>0</v>
      </c>
      <c r="AZ36" s="861">
        <f t="shared" si="29"/>
        <v>-375563.04560874146</v>
      </c>
      <c r="BA36" s="297">
        <f t="shared" si="29"/>
        <v>3405083.6703260276</v>
      </c>
      <c r="BB36" s="280">
        <f t="shared" si="29"/>
        <v>1275324.6360452087</v>
      </c>
      <c r="BC36" s="280">
        <f t="shared" si="29"/>
        <v>340779.65414222784</v>
      </c>
      <c r="BD36" s="280">
        <f t="shared" si="29"/>
        <v>1154212.6016417986</v>
      </c>
      <c r="BE36" s="280">
        <f t="shared" si="29"/>
        <v>250841.31004166434</v>
      </c>
      <c r="BF36" s="280">
        <f t="shared" si="29"/>
        <v>1519.0511475104088</v>
      </c>
      <c r="BG36" s="280">
        <f t="shared" si="29"/>
        <v>405996.65772340371</v>
      </c>
      <c r="BH36" s="280">
        <f t="shared" si="29"/>
        <v>0</v>
      </c>
      <c r="BI36" s="280">
        <f t="shared" si="29"/>
        <v>27102.147748089257</v>
      </c>
      <c r="BJ36" s="280">
        <f>SUM(BJ29:BJ35)</f>
        <v>324870.65744486533</v>
      </c>
      <c r="BK36" s="280">
        <f t="shared" si="29"/>
        <v>0</v>
      </c>
      <c r="BL36" s="293">
        <f t="shared" si="29"/>
        <v>0</v>
      </c>
    </row>
    <row r="37" spans="1:64" ht="16.5" customHeight="1" x14ac:dyDescent="0.25">
      <c r="A37" s="1707" t="s">
        <v>915</v>
      </c>
      <c r="B37" s="124" t="s">
        <v>916</v>
      </c>
      <c r="C37" s="311" t="s">
        <v>915</v>
      </c>
      <c r="D37" s="276">
        <f>SUM(E37:O37)</f>
        <v>4721.3</v>
      </c>
      <c r="E37" s="251">
        <v>1000</v>
      </c>
      <c r="F37" s="251">
        <v>3721.3</v>
      </c>
      <c r="G37" s="251">
        <v>0</v>
      </c>
      <c r="H37" s="251">
        <v>0</v>
      </c>
      <c r="I37" s="251">
        <v>0</v>
      </c>
      <c r="J37" s="251">
        <v>0</v>
      </c>
      <c r="K37" s="251">
        <v>0</v>
      </c>
      <c r="L37" s="251">
        <v>0</v>
      </c>
      <c r="M37" s="251">
        <v>0</v>
      </c>
      <c r="N37" s="251">
        <v>0</v>
      </c>
      <c r="O37" s="252">
        <v>0</v>
      </c>
      <c r="P37" s="273">
        <f>SUM(Q37:AA37)</f>
        <v>32329.200000000001</v>
      </c>
      <c r="Q37" s="251">
        <v>10784.260000000002</v>
      </c>
      <c r="R37" s="251">
        <v>4961.1899999999996</v>
      </c>
      <c r="S37" s="251">
        <v>11051.269999999999</v>
      </c>
      <c r="T37" s="251">
        <v>3132.48</v>
      </c>
      <c r="U37" s="251">
        <v>0</v>
      </c>
      <c r="V37" s="251">
        <v>2400</v>
      </c>
      <c r="W37" s="251">
        <v>0</v>
      </c>
      <c r="X37" s="251">
        <v>0</v>
      </c>
      <c r="Y37" s="251">
        <v>0</v>
      </c>
      <c r="Z37" s="251">
        <v>0</v>
      </c>
      <c r="AA37" s="252">
        <v>0</v>
      </c>
      <c r="AB37" s="276">
        <f>SUM(AC37:AM37)</f>
        <v>15811.369999999999</v>
      </c>
      <c r="AC37" s="251">
        <v>4270.78</v>
      </c>
      <c r="AD37" s="251">
        <v>9215.18</v>
      </c>
      <c r="AE37" s="251">
        <v>2325.41</v>
      </c>
      <c r="AF37" s="251">
        <v>0</v>
      </c>
      <c r="AG37" s="251">
        <v>0</v>
      </c>
      <c r="AH37" s="251">
        <v>0</v>
      </c>
      <c r="AI37" s="251">
        <v>0</v>
      </c>
      <c r="AJ37" s="251">
        <v>0</v>
      </c>
      <c r="AK37" s="251">
        <v>0</v>
      </c>
      <c r="AL37" s="251">
        <v>0</v>
      </c>
      <c r="AM37" s="252">
        <v>0</v>
      </c>
      <c r="AN37" s="276">
        <f>SUM(AO37:AY37)</f>
        <v>14518.98</v>
      </c>
      <c r="AO37" s="251">
        <v>3388.87</v>
      </c>
      <c r="AP37" s="251">
        <v>7047.43</v>
      </c>
      <c r="AQ37" s="251">
        <v>0</v>
      </c>
      <c r="AR37" s="251">
        <v>4082.6800000000003</v>
      </c>
      <c r="AS37" s="251">
        <v>0</v>
      </c>
      <c r="AT37" s="251">
        <v>0</v>
      </c>
      <c r="AU37" s="251">
        <v>0</v>
      </c>
      <c r="AV37" s="249">
        <v>0</v>
      </c>
      <c r="AW37" s="251">
        <v>0</v>
      </c>
      <c r="AX37" s="251">
        <v>0</v>
      </c>
      <c r="AY37" s="252">
        <v>0</v>
      </c>
      <c r="AZ37" s="681">
        <v>-80.074799239686286</v>
      </c>
      <c r="BA37" s="294">
        <f>SUM(BB37:BL37)+AZ37</f>
        <v>67300.775200760312</v>
      </c>
      <c r="BB37" s="273">
        <f t="shared" ref="BB37:BL39" si="30">E37+Q37+AC37+AO37</f>
        <v>19443.91</v>
      </c>
      <c r="BC37" s="273">
        <f t="shared" si="30"/>
        <v>24945.1</v>
      </c>
      <c r="BD37" s="273">
        <f t="shared" si="30"/>
        <v>13376.679999999998</v>
      </c>
      <c r="BE37" s="273">
        <f t="shared" si="30"/>
        <v>7215.16</v>
      </c>
      <c r="BF37" s="273">
        <f t="shared" si="30"/>
        <v>0</v>
      </c>
      <c r="BG37" s="273">
        <f t="shared" si="30"/>
        <v>2400</v>
      </c>
      <c r="BH37" s="273">
        <f t="shared" si="30"/>
        <v>0</v>
      </c>
      <c r="BI37" s="273">
        <f t="shared" si="30"/>
        <v>0</v>
      </c>
      <c r="BJ37" s="273">
        <f t="shared" si="30"/>
        <v>0</v>
      </c>
      <c r="BK37" s="273">
        <f t="shared" si="30"/>
        <v>0</v>
      </c>
      <c r="BL37" s="298">
        <f t="shared" si="30"/>
        <v>0</v>
      </c>
    </row>
    <row r="38" spans="1:64" ht="16.5" customHeight="1" x14ac:dyDescent="0.25">
      <c r="A38" s="1708"/>
      <c r="B38" s="126" t="s">
        <v>917</v>
      </c>
      <c r="C38" s="312" t="s">
        <v>920</v>
      </c>
      <c r="D38" s="289">
        <f>SUM(E38:O38)</f>
        <v>1.7035209634297921</v>
      </c>
      <c r="E38" s="253">
        <v>0.36081608104331264</v>
      </c>
      <c r="F38" s="253">
        <v>1.3427048823864793</v>
      </c>
      <c r="G38" s="253">
        <v>0</v>
      </c>
      <c r="H38" s="253">
        <v>0</v>
      </c>
      <c r="I38" s="253">
        <v>0</v>
      </c>
      <c r="J38" s="253">
        <v>0</v>
      </c>
      <c r="K38" s="253">
        <v>0</v>
      </c>
      <c r="L38" s="253">
        <v>0</v>
      </c>
      <c r="M38" s="253">
        <v>0</v>
      </c>
      <c r="N38" s="253">
        <v>0</v>
      </c>
      <c r="O38" s="254">
        <v>0</v>
      </c>
      <c r="P38" s="274">
        <f>SUM(Q38:AA38)</f>
        <v>75.993774558658387</v>
      </c>
      <c r="Q38" s="253">
        <v>25.349734086273624</v>
      </c>
      <c r="R38" s="253">
        <v>11.661889388004353</v>
      </c>
      <c r="S38" s="253">
        <v>25.977374044729363</v>
      </c>
      <c r="T38" s="253">
        <v>7.3632808399065297</v>
      </c>
      <c r="U38" s="253">
        <v>0</v>
      </c>
      <c r="V38" s="253">
        <v>5.6414961997445063</v>
      </c>
      <c r="W38" s="253">
        <v>0</v>
      </c>
      <c r="X38" s="253">
        <v>0</v>
      </c>
      <c r="Y38" s="253">
        <v>0</v>
      </c>
      <c r="Z38" s="253">
        <v>0</v>
      </c>
      <c r="AA38" s="254">
        <v>0</v>
      </c>
      <c r="AB38" s="289">
        <f>SUM(AC38:AM38)</f>
        <v>151.11054758829687</v>
      </c>
      <c r="AC38" s="253">
        <v>40.81619141346679</v>
      </c>
      <c r="AD38" s="253">
        <v>88.070223891081014</v>
      </c>
      <c r="AE38" s="253">
        <v>22.224132283749061</v>
      </c>
      <c r="AF38" s="253">
        <v>0</v>
      </c>
      <c r="AG38" s="253">
        <v>0</v>
      </c>
      <c r="AH38" s="253">
        <v>0</v>
      </c>
      <c r="AI38" s="253">
        <v>0</v>
      </c>
      <c r="AJ38" s="253">
        <v>0</v>
      </c>
      <c r="AK38" s="253">
        <v>0</v>
      </c>
      <c r="AL38" s="253">
        <v>0</v>
      </c>
      <c r="AM38" s="254">
        <v>0</v>
      </c>
      <c r="AN38" s="289">
        <f>SUM(AO38:AY38)</f>
        <v>474.18261151099227</v>
      </c>
      <c r="AO38" s="253">
        <v>110.67879607735917</v>
      </c>
      <c r="AP38" s="253">
        <v>230.16553241625186</v>
      </c>
      <c r="AQ38" s="253">
        <v>0</v>
      </c>
      <c r="AR38" s="253">
        <v>133.33828301738126</v>
      </c>
      <c r="AS38" s="253">
        <v>0</v>
      </c>
      <c r="AT38" s="253">
        <v>0</v>
      </c>
      <c r="AU38" s="253">
        <v>0</v>
      </c>
      <c r="AV38" s="253">
        <v>0</v>
      </c>
      <c r="AW38" s="253">
        <v>0</v>
      </c>
      <c r="AX38" s="253">
        <v>0</v>
      </c>
      <c r="AY38" s="254">
        <v>0</v>
      </c>
      <c r="AZ38" s="170">
        <v>-18159.967902093893</v>
      </c>
      <c r="BA38" s="296">
        <f>SUM(BB38:BL38)+AZ38</f>
        <v>-17456.977447472516</v>
      </c>
      <c r="BB38" s="274">
        <f t="shared" si="30"/>
        <v>177.20553765814287</v>
      </c>
      <c r="BC38" s="274">
        <f t="shared" si="30"/>
        <v>331.24035057772369</v>
      </c>
      <c r="BD38" s="274">
        <f t="shared" si="30"/>
        <v>48.201506328478423</v>
      </c>
      <c r="BE38" s="274">
        <f t="shared" si="30"/>
        <v>140.70156385728779</v>
      </c>
      <c r="BF38" s="274">
        <f t="shared" si="30"/>
        <v>0</v>
      </c>
      <c r="BG38" s="274">
        <f t="shared" si="30"/>
        <v>5.6414961997445063</v>
      </c>
      <c r="BH38" s="274">
        <f t="shared" si="30"/>
        <v>0</v>
      </c>
      <c r="BI38" s="274">
        <f t="shared" si="30"/>
        <v>0</v>
      </c>
      <c r="BJ38" s="274">
        <f t="shared" si="30"/>
        <v>0</v>
      </c>
      <c r="BK38" s="274">
        <f t="shared" si="30"/>
        <v>0</v>
      </c>
      <c r="BL38" s="300">
        <f t="shared" si="30"/>
        <v>0</v>
      </c>
    </row>
    <row r="39" spans="1:64" ht="16.5" customHeight="1" x14ac:dyDescent="0.25">
      <c r="A39" s="1708"/>
      <c r="B39" s="126" t="s">
        <v>918</v>
      </c>
      <c r="C39" s="312" t="s">
        <v>921</v>
      </c>
      <c r="D39" s="274">
        <f>SUM(E39:O39)</f>
        <v>-5.2223377005545801</v>
      </c>
      <c r="E39" s="253">
        <v>-0.94132186680220986</v>
      </c>
      <c r="F39" s="253">
        <v>-0.26600687110255278</v>
      </c>
      <c r="G39" s="253">
        <v>-1.3377643929504992</v>
      </c>
      <c r="H39" s="253">
        <v>-0.3970214913547328</v>
      </c>
      <c r="I39" s="253">
        <v>-4.7596557642857343E-3</v>
      </c>
      <c r="J39" s="253">
        <v>-0.57228452102750604</v>
      </c>
      <c r="K39" s="253">
        <v>0</v>
      </c>
      <c r="L39" s="253">
        <v>-3.4252085875748024E-2</v>
      </c>
      <c r="M39" s="253">
        <v>-1.6689268156770456</v>
      </c>
      <c r="N39" s="253">
        <v>0</v>
      </c>
      <c r="O39" s="254">
        <v>0</v>
      </c>
      <c r="P39" s="274">
        <f>SUM(Q39:AA39)</f>
        <v>-7.6018605597424811</v>
      </c>
      <c r="Q39" s="253">
        <v>-1.3702288100800113</v>
      </c>
      <c r="R39" s="253">
        <v>-0.38721110315027285</v>
      </c>
      <c r="S39" s="253">
        <v>-1.9473076924761694</v>
      </c>
      <c r="T39" s="253">
        <v>-0.57792164918388556</v>
      </c>
      <c r="U39" s="253">
        <v>-6.9283607279231199E-3</v>
      </c>
      <c r="V39" s="253">
        <v>-0.83304209317756805</v>
      </c>
      <c r="W39" s="253">
        <v>0</v>
      </c>
      <c r="X39" s="253">
        <v>-4.985881718834665E-2</v>
      </c>
      <c r="Y39" s="253">
        <v>-2.4293620337583048</v>
      </c>
      <c r="Z39" s="253">
        <v>0</v>
      </c>
      <c r="AA39" s="254">
        <v>0</v>
      </c>
      <c r="AB39" s="289">
        <f>SUM(AC39:AM39)</f>
        <v>1.7234808533181327</v>
      </c>
      <c r="AC39" s="253">
        <v>0.31065593748772824</v>
      </c>
      <c r="AD39" s="253">
        <v>8.7787840519702273E-2</v>
      </c>
      <c r="AE39" s="253">
        <v>0.44149027690340636</v>
      </c>
      <c r="AF39" s="253">
        <v>0.13102541006358673</v>
      </c>
      <c r="AG39" s="253">
        <v>1.5707861207942602E-3</v>
      </c>
      <c r="AH39" s="253">
        <v>0.1888658817556941</v>
      </c>
      <c r="AI39" s="253">
        <v>0</v>
      </c>
      <c r="AJ39" s="253">
        <v>1.1303905947482339E-2</v>
      </c>
      <c r="AK39" s="253">
        <v>0.55078081451973815</v>
      </c>
      <c r="AL39" s="253">
        <v>0</v>
      </c>
      <c r="AM39" s="254">
        <v>0</v>
      </c>
      <c r="AN39" s="289">
        <f>SUM(AO39:AY39)</f>
        <v>-3.0391775322922947</v>
      </c>
      <c r="AO39" s="253">
        <v>-0.54780912922136615</v>
      </c>
      <c r="AP39" s="253">
        <v>-0.15480463969313957</v>
      </c>
      <c r="AQ39" s="253">
        <v>-0.77852175015875458</v>
      </c>
      <c r="AR39" s="253">
        <v>-0.23104955396399351</v>
      </c>
      <c r="AS39" s="253">
        <v>-2.7699164032855576E-3</v>
      </c>
      <c r="AT39" s="253">
        <v>-0.33304515297828274</v>
      </c>
      <c r="AU39" s="253">
        <v>0</v>
      </c>
      <c r="AV39" s="253">
        <v>-1.9933251313231821E-2</v>
      </c>
      <c r="AW39" s="253">
        <v>-0.9712441385602405</v>
      </c>
      <c r="AX39" s="253">
        <v>0</v>
      </c>
      <c r="AY39" s="254">
        <v>0</v>
      </c>
      <c r="AZ39" s="170">
        <v>0</v>
      </c>
      <c r="BA39" s="296">
        <f>SUM(BB39:BL39)+AZ39</f>
        <v>-14.139894939271226</v>
      </c>
      <c r="BB39" s="274">
        <f t="shared" si="30"/>
        <v>-2.548703868615859</v>
      </c>
      <c r="BC39" s="274">
        <f t="shared" si="30"/>
        <v>-0.72023477342626308</v>
      </c>
      <c r="BD39" s="274">
        <f t="shared" si="30"/>
        <v>-3.6221035586820172</v>
      </c>
      <c r="BE39" s="274">
        <f t="shared" si="30"/>
        <v>-1.0749672844390252</v>
      </c>
      <c r="BF39" s="274">
        <f t="shared" si="30"/>
        <v>-1.2887146774700153E-2</v>
      </c>
      <c r="BG39" s="274">
        <f t="shared" si="30"/>
        <v>-1.5495058854276627</v>
      </c>
      <c r="BH39" s="274">
        <f t="shared" si="30"/>
        <v>0</v>
      </c>
      <c r="BI39" s="274">
        <f t="shared" si="30"/>
        <v>-9.2740248429844158E-2</v>
      </c>
      <c r="BJ39" s="274">
        <f t="shared" si="30"/>
        <v>-4.5187521734758525</v>
      </c>
      <c r="BK39" s="274">
        <f t="shared" si="30"/>
        <v>0</v>
      </c>
      <c r="BL39" s="300">
        <f t="shared" si="30"/>
        <v>0</v>
      </c>
    </row>
    <row r="40" spans="1:64" s="209" customFormat="1" ht="16.5" customHeight="1" x14ac:dyDescent="0.25">
      <c r="A40" s="1709"/>
      <c r="B40" s="129" t="s">
        <v>919</v>
      </c>
      <c r="C40" s="313" t="s">
        <v>922</v>
      </c>
      <c r="D40" s="277">
        <f t="shared" ref="D40:O40" si="31">SUM(D37:D39)</f>
        <v>4717.7811832628749</v>
      </c>
      <c r="E40" s="275">
        <f t="shared" si="31"/>
        <v>999.41949421424113</v>
      </c>
      <c r="F40" s="275">
        <f t="shared" si="31"/>
        <v>3722.3766980112841</v>
      </c>
      <c r="G40" s="275">
        <f t="shared" si="31"/>
        <v>-1.3377643929504992</v>
      </c>
      <c r="H40" s="275">
        <f t="shared" si="31"/>
        <v>-0.3970214913547328</v>
      </c>
      <c r="I40" s="275">
        <f t="shared" si="31"/>
        <v>-4.7596557642857343E-3</v>
      </c>
      <c r="J40" s="275">
        <f t="shared" si="31"/>
        <v>-0.57228452102750604</v>
      </c>
      <c r="K40" s="275">
        <f t="shared" si="31"/>
        <v>0</v>
      </c>
      <c r="L40" s="275">
        <f t="shared" si="31"/>
        <v>-3.4252085875748024E-2</v>
      </c>
      <c r="M40" s="275">
        <f t="shared" si="31"/>
        <v>-1.6689268156770456</v>
      </c>
      <c r="N40" s="275">
        <f t="shared" si="31"/>
        <v>0</v>
      </c>
      <c r="O40" s="283">
        <f t="shared" si="31"/>
        <v>0</v>
      </c>
      <c r="P40" s="275">
        <f t="shared" ref="P40:BL40" si="32">SUM(P37:P39)</f>
        <v>32397.591913998916</v>
      </c>
      <c r="Q40" s="275">
        <f t="shared" si="32"/>
        <v>10808.239505276197</v>
      </c>
      <c r="R40" s="275">
        <f t="shared" si="32"/>
        <v>4972.4646782848531</v>
      </c>
      <c r="S40" s="275">
        <f t="shared" si="32"/>
        <v>11075.300066352251</v>
      </c>
      <c r="T40" s="275">
        <f t="shared" si="32"/>
        <v>3139.2653591907228</v>
      </c>
      <c r="U40" s="275">
        <f t="shared" si="32"/>
        <v>-6.9283607279231199E-3</v>
      </c>
      <c r="V40" s="275">
        <f>SUM(V37:V39)</f>
        <v>2404.8084541065668</v>
      </c>
      <c r="W40" s="275">
        <f t="shared" si="32"/>
        <v>0</v>
      </c>
      <c r="X40" s="275">
        <f t="shared" si="32"/>
        <v>-4.985881718834665E-2</v>
      </c>
      <c r="Y40" s="275">
        <f>SUM(Y37:Y39)</f>
        <v>-2.4293620337583048</v>
      </c>
      <c r="Z40" s="275">
        <f t="shared" si="32"/>
        <v>0</v>
      </c>
      <c r="AA40" s="283">
        <f t="shared" si="32"/>
        <v>0</v>
      </c>
      <c r="AB40" s="277">
        <f t="shared" si="32"/>
        <v>15964.204028441614</v>
      </c>
      <c r="AC40" s="275">
        <f t="shared" si="32"/>
        <v>4311.9068473509542</v>
      </c>
      <c r="AD40" s="275">
        <f t="shared" si="32"/>
        <v>9303.338011731601</v>
      </c>
      <c r="AE40" s="275">
        <f t="shared" si="32"/>
        <v>2348.0756225606524</v>
      </c>
      <c r="AF40" s="275">
        <f t="shared" si="32"/>
        <v>0.13102541006358673</v>
      </c>
      <c r="AG40" s="275">
        <f t="shared" si="32"/>
        <v>1.5707861207942602E-3</v>
      </c>
      <c r="AH40" s="275">
        <f t="shared" si="32"/>
        <v>0.1888658817556941</v>
      </c>
      <c r="AI40" s="275">
        <f t="shared" si="32"/>
        <v>0</v>
      </c>
      <c r="AJ40" s="275">
        <f>SUM(AJ37:AJ39)</f>
        <v>1.1303905947482339E-2</v>
      </c>
      <c r="AK40" s="275">
        <f>SUM(AK37:AK39)</f>
        <v>0.55078081451973815</v>
      </c>
      <c r="AL40" s="275">
        <f t="shared" si="32"/>
        <v>0</v>
      </c>
      <c r="AM40" s="283">
        <f t="shared" si="32"/>
        <v>0</v>
      </c>
      <c r="AN40" s="277">
        <f t="shared" si="32"/>
        <v>14990.123433978701</v>
      </c>
      <c r="AO40" s="275">
        <f t="shared" si="32"/>
        <v>3499.0009869481378</v>
      </c>
      <c r="AP40" s="275">
        <f t="shared" si="32"/>
        <v>7277.4407277765595</v>
      </c>
      <c r="AQ40" s="275">
        <f t="shared" si="32"/>
        <v>-0.77852175015875458</v>
      </c>
      <c r="AR40" s="275">
        <f t="shared" si="32"/>
        <v>4215.7872334634176</v>
      </c>
      <c r="AS40" s="275">
        <f t="shared" si="32"/>
        <v>-2.7699164032855576E-3</v>
      </c>
      <c r="AT40" s="275">
        <f t="shared" si="32"/>
        <v>-0.33304515297828274</v>
      </c>
      <c r="AU40" s="275">
        <f t="shared" si="32"/>
        <v>0</v>
      </c>
      <c r="AV40" s="275">
        <f t="shared" si="32"/>
        <v>-1.9933251313231821E-2</v>
      </c>
      <c r="AW40" s="275">
        <f>SUM(AW37:AW39)</f>
        <v>-0.9712441385602405</v>
      </c>
      <c r="AX40" s="275">
        <f t="shared" si="32"/>
        <v>0</v>
      </c>
      <c r="AY40" s="283">
        <f t="shared" si="32"/>
        <v>0</v>
      </c>
      <c r="AZ40" s="418">
        <f t="shared" si="32"/>
        <v>-18240.042701333579</v>
      </c>
      <c r="BA40" s="297">
        <f t="shared" si="32"/>
        <v>49829.657858348532</v>
      </c>
      <c r="BB40" s="275">
        <f>SUM(BB37:BB39)</f>
        <v>19618.566833789526</v>
      </c>
      <c r="BC40" s="275">
        <f>SUM(BC37:BC39)</f>
        <v>25275.620115804293</v>
      </c>
      <c r="BD40" s="275">
        <f>SUM(BD37:BD39)</f>
        <v>13421.259402769794</v>
      </c>
      <c r="BE40" s="275">
        <f>SUM(BE37:BE39)</f>
        <v>7354.7865965728488</v>
      </c>
      <c r="BF40" s="275">
        <f t="shared" si="32"/>
        <v>-1.2887146774700153E-2</v>
      </c>
      <c r="BG40" s="275">
        <f t="shared" si="32"/>
        <v>2404.0919903143167</v>
      </c>
      <c r="BH40" s="275">
        <f t="shared" si="32"/>
        <v>0</v>
      </c>
      <c r="BI40" s="275">
        <f t="shared" si="32"/>
        <v>-9.2740248429844158E-2</v>
      </c>
      <c r="BJ40" s="275">
        <f>SUM(BJ37:BJ39)</f>
        <v>-4.5187521734758525</v>
      </c>
      <c r="BK40" s="275">
        <f t="shared" si="32"/>
        <v>0</v>
      </c>
      <c r="BL40" s="299">
        <f t="shared" si="32"/>
        <v>0</v>
      </c>
    </row>
    <row r="41" spans="1:64" ht="14.85" customHeight="1" x14ac:dyDescent="0.25">
      <c r="A41" s="1707" t="s">
        <v>303</v>
      </c>
      <c r="B41" s="124">
        <v>5.0999999999999996</v>
      </c>
      <c r="C41" s="311" t="s">
        <v>37</v>
      </c>
      <c r="D41" s="273">
        <f>SUM(E41:O41)</f>
        <v>694848.15000000014</v>
      </c>
      <c r="E41" s="251">
        <v>192431.3</v>
      </c>
      <c r="F41" s="251">
        <v>111240.94000000005</v>
      </c>
      <c r="G41" s="251">
        <v>102911.54000000001</v>
      </c>
      <c r="H41" s="251">
        <v>108075.05000000002</v>
      </c>
      <c r="I41" s="251">
        <v>75.66</v>
      </c>
      <c r="J41" s="251">
        <v>166860.89000000001</v>
      </c>
      <c r="K41" s="251">
        <v>0</v>
      </c>
      <c r="L41" s="251">
        <v>12055.060000000001</v>
      </c>
      <c r="M41" s="251">
        <v>1197.71</v>
      </c>
      <c r="N41" s="251">
        <v>0</v>
      </c>
      <c r="O41" s="252">
        <v>0</v>
      </c>
      <c r="P41" s="273">
        <f>SUM(Q41:AA41)</f>
        <v>568877.75000000012</v>
      </c>
      <c r="Q41" s="251">
        <v>146956.90000000002</v>
      </c>
      <c r="R41" s="251">
        <v>115841.52</v>
      </c>
      <c r="S41" s="251">
        <v>69235.700000000012</v>
      </c>
      <c r="T41" s="251">
        <v>92559.650000000009</v>
      </c>
      <c r="U41" s="251">
        <v>119.55</v>
      </c>
      <c r="V41" s="251">
        <v>137995.15</v>
      </c>
      <c r="W41" s="251">
        <v>0</v>
      </c>
      <c r="X41" s="251">
        <v>5494.28</v>
      </c>
      <c r="Y41" s="251">
        <v>675</v>
      </c>
      <c r="Z41" s="251">
        <v>0</v>
      </c>
      <c r="AA41" s="252">
        <v>0</v>
      </c>
      <c r="AB41" s="276">
        <f>SUM(AC41:AM41)</f>
        <v>478443.55999999994</v>
      </c>
      <c r="AC41" s="251">
        <v>94342.66</v>
      </c>
      <c r="AD41" s="251">
        <v>105058.22</v>
      </c>
      <c r="AE41" s="251">
        <v>66086.37000000001</v>
      </c>
      <c r="AF41" s="251">
        <v>48078.469999999994</v>
      </c>
      <c r="AG41" s="251">
        <v>70.62</v>
      </c>
      <c r="AH41" s="251">
        <v>152423.91999999998</v>
      </c>
      <c r="AI41" s="251">
        <v>0</v>
      </c>
      <c r="AJ41" s="251">
        <v>11102.279999999999</v>
      </c>
      <c r="AK41" s="251">
        <v>1281.02</v>
      </c>
      <c r="AL41" s="251">
        <v>0</v>
      </c>
      <c r="AM41" s="252">
        <v>0</v>
      </c>
      <c r="AN41" s="276">
        <f>SUM(AO41:AY41)</f>
        <v>471809.32</v>
      </c>
      <c r="AO41" s="251">
        <v>113672.77000000002</v>
      </c>
      <c r="AP41" s="251">
        <v>91878.93</v>
      </c>
      <c r="AQ41" s="251">
        <v>70772.960000000006</v>
      </c>
      <c r="AR41" s="251">
        <v>51619.659999999989</v>
      </c>
      <c r="AS41" s="251">
        <v>0</v>
      </c>
      <c r="AT41" s="251">
        <v>142096.43999999997</v>
      </c>
      <c r="AU41" s="251">
        <v>0</v>
      </c>
      <c r="AV41" s="249">
        <v>708.61</v>
      </c>
      <c r="AW41" s="251">
        <v>1059.95</v>
      </c>
      <c r="AX41" s="251">
        <v>0</v>
      </c>
      <c r="AY41" s="252">
        <v>0</v>
      </c>
      <c r="AZ41" s="681">
        <v>3535.2690725745979</v>
      </c>
      <c r="BA41" s="294">
        <f>SUM(BB41:BL41)+AZ41</f>
        <v>2217514.0490725748</v>
      </c>
      <c r="BB41" s="274">
        <f t="shared" ref="BB41:BL44" si="33">E41+Q41+AC41+AO41</f>
        <v>547403.63</v>
      </c>
      <c r="BC41" s="274">
        <f t="shared" si="33"/>
        <v>424019.61000000004</v>
      </c>
      <c r="BD41" s="274">
        <f t="shared" si="33"/>
        <v>309006.57000000007</v>
      </c>
      <c r="BE41" s="274">
        <f t="shared" si="33"/>
        <v>300332.83</v>
      </c>
      <c r="BF41" s="274">
        <f t="shared" si="33"/>
        <v>265.83</v>
      </c>
      <c r="BG41" s="274">
        <f t="shared" si="33"/>
        <v>599376.4</v>
      </c>
      <c r="BH41" s="274">
        <f t="shared" si="33"/>
        <v>0</v>
      </c>
      <c r="BI41" s="274">
        <f t="shared" si="33"/>
        <v>29360.23</v>
      </c>
      <c r="BJ41" s="274">
        <f t="shared" si="33"/>
        <v>4213.68</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-640.69341424363199</v>
      </c>
      <c r="E43" s="253">
        <v>-177.43368332252254</v>
      </c>
      <c r="F43" s="253">
        <v>-102.57109794747386</v>
      </c>
      <c r="G43" s="253">
        <v>-94.890870656660894</v>
      </c>
      <c r="H43" s="253">
        <v>-99.651949536098272</v>
      </c>
      <c r="I43" s="253">
        <v>-6.9763247871744635E-2</v>
      </c>
      <c r="J43" s="253">
        <v>-153.85616744871686</v>
      </c>
      <c r="K43" s="253">
        <v>0</v>
      </c>
      <c r="L43" s="253">
        <v>-11.115518621315809</v>
      </c>
      <c r="M43" s="253">
        <v>-1.104363462972076</v>
      </c>
      <c r="N43" s="253">
        <v>0</v>
      </c>
      <c r="O43" s="254">
        <v>0</v>
      </c>
      <c r="P43" s="274">
        <f>SUM(Q43:AA43)</f>
        <v>953.44640752589771</v>
      </c>
      <c r="Q43" s="253">
        <v>246.30164981165572</v>
      </c>
      <c r="R43" s="253">
        <v>194.15187373093681</v>
      </c>
      <c r="S43" s="253">
        <v>116.03992147265522</v>
      </c>
      <c r="T43" s="253">
        <v>155.13116091173271</v>
      </c>
      <c r="U43" s="253">
        <v>0.20036733378959026</v>
      </c>
      <c r="V43" s="253">
        <v>231.28164183517001</v>
      </c>
      <c r="W43" s="253">
        <v>0</v>
      </c>
      <c r="X43" s="253">
        <v>9.2084837699161017</v>
      </c>
      <c r="Y43" s="253">
        <v>1.1313086600416011</v>
      </c>
      <c r="Z43" s="253">
        <v>0</v>
      </c>
      <c r="AA43" s="254">
        <v>0</v>
      </c>
      <c r="AB43" s="289">
        <f>SUM(AC43:AM43)</f>
        <v>2796.6111384585224</v>
      </c>
      <c r="AC43" s="253">
        <v>551.45424841292731</v>
      </c>
      <c r="AD43" s="253">
        <v>614.089127333276</v>
      </c>
      <c r="AE43" s="253">
        <v>386.28982369893572</v>
      </c>
      <c r="AF43" s="253">
        <v>281.02956328233137</v>
      </c>
      <c r="AG43" s="253">
        <v>0.41278991945871496</v>
      </c>
      <c r="AH43" s="253">
        <v>890.95238828067988</v>
      </c>
      <c r="AI43" s="253">
        <v>0</v>
      </c>
      <c r="AJ43" s="253">
        <v>64.895345044011634</v>
      </c>
      <c r="AK43" s="253">
        <v>7.4878524869017689</v>
      </c>
      <c r="AL43" s="253">
        <v>0</v>
      </c>
      <c r="AM43" s="254">
        <v>0</v>
      </c>
      <c r="AN43" s="289">
        <f>SUM(AO43:AY43)</f>
        <v>10053.1412181136</v>
      </c>
      <c r="AO43" s="253">
        <v>2422.0979981153127</v>
      </c>
      <c r="AP43" s="253">
        <v>1957.7227899168554</v>
      </c>
      <c r="AQ43" s="253">
        <v>1508.0044652443601</v>
      </c>
      <c r="AR43" s="253">
        <v>1099.892922019874</v>
      </c>
      <c r="AS43" s="253">
        <v>0</v>
      </c>
      <c r="AT43" s="253">
        <v>3027.7392102199383</v>
      </c>
      <c r="AU43" s="253">
        <v>0</v>
      </c>
      <c r="AV43" s="253">
        <v>15.098803895114829</v>
      </c>
      <c r="AW43" s="253">
        <v>22.585028702144996</v>
      </c>
      <c r="AX43" s="253">
        <v>0</v>
      </c>
      <c r="AY43" s="254">
        <v>0</v>
      </c>
      <c r="AZ43" s="170">
        <v>-52842.932424311148</v>
      </c>
      <c r="BA43" s="296">
        <f>SUM(BB43:BL43)+AZ43</f>
        <v>-39680.427074456762</v>
      </c>
      <c r="BB43" s="274">
        <f t="shared" si="33"/>
        <v>3042.4202130173735</v>
      </c>
      <c r="BC43" s="274">
        <f t="shared" si="33"/>
        <v>2663.3926930335942</v>
      </c>
      <c r="BD43" s="274">
        <f t="shared" si="33"/>
        <v>1915.4433397592902</v>
      </c>
      <c r="BE43" s="274">
        <f t="shared" si="33"/>
        <v>1436.4016966778399</v>
      </c>
      <c r="BF43" s="274">
        <f t="shared" si="33"/>
        <v>0.54339400537656057</v>
      </c>
      <c r="BG43" s="274">
        <f t="shared" si="33"/>
        <v>3996.1170728870711</v>
      </c>
      <c r="BH43" s="274">
        <f t="shared" si="33"/>
        <v>0</v>
      </c>
      <c r="BI43" s="274">
        <f t="shared" si="33"/>
        <v>78.087114087726761</v>
      </c>
      <c r="BJ43" s="274">
        <f t="shared" si="33"/>
        <v>30.099826386116291</v>
      </c>
      <c r="BK43" s="274">
        <f t="shared" si="33"/>
        <v>0</v>
      </c>
      <c r="BL43" s="300">
        <f t="shared" si="33"/>
        <v>0</v>
      </c>
    </row>
    <row r="44" spans="1:64" x14ac:dyDescent="0.25">
      <c r="A44" s="1708"/>
      <c r="B44" s="126" t="s">
        <v>82</v>
      </c>
      <c r="C44" s="131" t="s">
        <v>923</v>
      </c>
      <c r="D44" s="274">
        <f>SUM(E44:O44)</f>
        <v>-382.87936653232697</v>
      </c>
      <c r="E44" s="253">
        <v>-69.013675623846396</v>
      </c>
      <c r="F44" s="253">
        <v>-19.50248109963783</v>
      </c>
      <c r="G44" s="253">
        <v>-98.079138637089187</v>
      </c>
      <c r="H44" s="253">
        <v>-29.107910255109925</v>
      </c>
      <c r="I44" s="253">
        <v>-0.34895751451464657</v>
      </c>
      <c r="J44" s="253">
        <v>-41.957442710761306</v>
      </c>
      <c r="K44" s="253">
        <v>0</v>
      </c>
      <c r="L44" s="253">
        <v>-2.5112157992242823</v>
      </c>
      <c r="M44" s="253">
        <v>-122.35854489214348</v>
      </c>
      <c r="N44" s="253">
        <v>0</v>
      </c>
      <c r="O44" s="254">
        <v>0</v>
      </c>
      <c r="P44" s="274">
        <f>SUM(Q44:AA44)</f>
        <v>-557.33576081688398</v>
      </c>
      <c r="Q44" s="253">
        <v>-100.4592902431542</v>
      </c>
      <c r="R44" s="253">
        <v>-28.388654734586819</v>
      </c>
      <c r="S44" s="253">
        <v>-142.76823493425692</v>
      </c>
      <c r="T44" s="253">
        <v>-42.370732731693302</v>
      </c>
      <c r="U44" s="253">
        <v>-0.50795764631095253</v>
      </c>
      <c r="V44" s="253">
        <v>-61.075067760692697</v>
      </c>
      <c r="W44" s="253">
        <v>0</v>
      </c>
      <c r="X44" s="253">
        <v>-3.6554342970003715</v>
      </c>
      <c r="Y44" s="253">
        <v>-178.11038846918862</v>
      </c>
      <c r="Z44" s="253">
        <v>0</v>
      </c>
      <c r="AA44" s="254">
        <v>0</v>
      </c>
      <c r="AB44" s="289">
        <f>SUM(AC44:AM44)</f>
        <v>126.3582125834117</v>
      </c>
      <c r="AC44" s="253">
        <v>22.775958847352303</v>
      </c>
      <c r="AD44" s="253">
        <v>6.4362273553958707</v>
      </c>
      <c r="AE44" s="253">
        <v>32.368170586327103</v>
      </c>
      <c r="AF44" s="253">
        <v>9.6062202180944851</v>
      </c>
      <c r="AG44" s="253">
        <v>0.11516329072775405</v>
      </c>
      <c r="AH44" s="253">
        <v>13.846835136400767</v>
      </c>
      <c r="AI44" s="253">
        <v>0</v>
      </c>
      <c r="AJ44" s="253">
        <v>0.82875382571552803</v>
      </c>
      <c r="AK44" s="253">
        <v>40.380883323397875</v>
      </c>
      <c r="AL44" s="253">
        <v>0</v>
      </c>
      <c r="AM44" s="254">
        <v>0</v>
      </c>
      <c r="AN44" s="289">
        <f>SUM(AO44:AY44)</f>
        <v>-222.81944122835708</v>
      </c>
      <c r="AO44" s="253">
        <v>-40.16301212283318</v>
      </c>
      <c r="AP44" s="253">
        <v>-11.349611185749275</v>
      </c>
      <c r="AQ44" s="253">
        <v>-57.077870414387078</v>
      </c>
      <c r="AR44" s="253">
        <v>-16.939560773696464</v>
      </c>
      <c r="AS44" s="253">
        <v>-0.20307837191854769</v>
      </c>
      <c r="AT44" s="253">
        <v>-24.417439949439775</v>
      </c>
      <c r="AU44" s="253">
        <v>0</v>
      </c>
      <c r="AV44" s="253">
        <v>-1.4614203587273571</v>
      </c>
      <c r="AW44" s="253">
        <v>-71.207448051605382</v>
      </c>
      <c r="AX44" s="253">
        <v>0</v>
      </c>
      <c r="AY44" s="254">
        <v>0</v>
      </c>
      <c r="AZ44" s="170">
        <v>0</v>
      </c>
      <c r="BA44" s="296">
        <f>SUM(BB44:BL44)+AZ44</f>
        <v>-1036.6763559941562</v>
      </c>
      <c r="BB44" s="271">
        <f t="shared" si="33"/>
        <v>-186.86001914248146</v>
      </c>
      <c r="BC44" s="274">
        <f t="shared" si="33"/>
        <v>-52.804519664578052</v>
      </c>
      <c r="BD44" s="271">
        <f t="shared" si="33"/>
        <v>-265.55707339940608</v>
      </c>
      <c r="BE44" s="274">
        <f t="shared" si="33"/>
        <v>-78.811983542405201</v>
      </c>
      <c r="BF44" s="271">
        <f t="shared" si="33"/>
        <v>-0.94483024201639287</v>
      </c>
      <c r="BG44" s="271">
        <f t="shared" si="33"/>
        <v>-113.60311528449301</v>
      </c>
      <c r="BH44" s="271">
        <f t="shared" si="33"/>
        <v>0</v>
      </c>
      <c r="BI44" s="271">
        <f t="shared" si="33"/>
        <v>-6.7993166292364826</v>
      </c>
      <c r="BJ44" s="271">
        <f t="shared" si="33"/>
        <v>-331.29549808953959</v>
      </c>
      <c r="BK44" s="271">
        <f t="shared" si="33"/>
        <v>0</v>
      </c>
      <c r="BL44" s="291">
        <f t="shared" si="33"/>
        <v>0</v>
      </c>
    </row>
    <row r="45" spans="1:64" s="209" customFormat="1" ht="24" x14ac:dyDescent="0.25">
      <c r="A45" s="1709"/>
      <c r="B45" s="128" t="s">
        <v>217</v>
      </c>
      <c r="C45" s="313" t="s">
        <v>306</v>
      </c>
      <c r="D45" s="278">
        <f>SUM(D41:D44)</f>
        <v>693824.57721922419</v>
      </c>
      <c r="E45" s="278">
        <f t="shared" ref="E45:BL45" si="34">SUM(E41:E44)</f>
        <v>192184.85264105364</v>
      </c>
      <c r="F45" s="278">
        <f t="shared" si="34"/>
        <v>111118.86642095294</v>
      </c>
      <c r="G45" s="278">
        <f t="shared" si="34"/>
        <v>102718.56999070627</v>
      </c>
      <c r="H45" s="278">
        <f t="shared" si="34"/>
        <v>107946.2901402088</v>
      </c>
      <c r="I45" s="278">
        <f>SUM(I41:I44)</f>
        <v>75.241279237613597</v>
      </c>
      <c r="J45" s="278">
        <f t="shared" si="34"/>
        <v>166665.07638984054</v>
      </c>
      <c r="K45" s="278">
        <f t="shared" si="34"/>
        <v>0</v>
      </c>
      <c r="L45" s="278">
        <f t="shared" si="34"/>
        <v>12041.433265579461</v>
      </c>
      <c r="M45" s="278">
        <f t="shared" si="34"/>
        <v>1074.2470916448844</v>
      </c>
      <c r="N45" s="278">
        <f t="shared" si="34"/>
        <v>0</v>
      </c>
      <c r="O45" s="283">
        <f t="shared" si="34"/>
        <v>0</v>
      </c>
      <c r="P45" s="278">
        <f t="shared" si="34"/>
        <v>569273.8606467091</v>
      </c>
      <c r="Q45" s="278">
        <f t="shared" si="34"/>
        <v>147102.74235956851</v>
      </c>
      <c r="R45" s="278">
        <f t="shared" si="34"/>
        <v>116007.28321899635</v>
      </c>
      <c r="S45" s="278">
        <f t="shared" si="34"/>
        <v>69208.971686538411</v>
      </c>
      <c r="T45" s="278">
        <f t="shared" si="34"/>
        <v>92672.410428180039</v>
      </c>
      <c r="U45" s="278">
        <f t="shared" si="34"/>
        <v>119.24240968747863</v>
      </c>
      <c r="V45" s="278">
        <f t="shared" si="34"/>
        <v>138165.35657407448</v>
      </c>
      <c r="W45" s="278">
        <f t="shared" si="34"/>
        <v>0</v>
      </c>
      <c r="X45" s="278">
        <f t="shared" si="34"/>
        <v>5499.8330494729153</v>
      </c>
      <c r="Y45" s="278">
        <f>SUM(Y41:Y44)</f>
        <v>498.02092019085296</v>
      </c>
      <c r="Z45" s="278">
        <f t="shared" si="34"/>
        <v>0</v>
      </c>
      <c r="AA45" s="284">
        <f t="shared" si="34"/>
        <v>0</v>
      </c>
      <c r="AB45" s="849">
        <f t="shared" si="34"/>
        <v>481366.52935104189</v>
      </c>
      <c r="AC45" s="278">
        <f t="shared" si="34"/>
        <v>94916.890207260294</v>
      </c>
      <c r="AD45" s="278">
        <f t="shared" si="34"/>
        <v>105678.74535468868</v>
      </c>
      <c r="AE45" s="278">
        <f t="shared" si="34"/>
        <v>66505.027994285279</v>
      </c>
      <c r="AF45" s="278">
        <f t="shared" si="34"/>
        <v>48369.105783500418</v>
      </c>
      <c r="AG45" s="278">
        <f t="shared" si="34"/>
        <v>71.147953210186472</v>
      </c>
      <c r="AH45" s="278">
        <f t="shared" si="34"/>
        <v>153328.71922341708</v>
      </c>
      <c r="AI45" s="278">
        <f t="shared" si="34"/>
        <v>0</v>
      </c>
      <c r="AJ45" s="278">
        <f t="shared" si="34"/>
        <v>11168.004098869726</v>
      </c>
      <c r="AK45" s="278">
        <f t="shared" si="34"/>
        <v>1328.8887358102997</v>
      </c>
      <c r="AL45" s="278">
        <f t="shared" si="34"/>
        <v>0</v>
      </c>
      <c r="AM45" s="284">
        <f t="shared" si="34"/>
        <v>0</v>
      </c>
      <c r="AN45" s="849">
        <f t="shared" si="34"/>
        <v>481639.64177688526</v>
      </c>
      <c r="AO45" s="278">
        <f t="shared" si="34"/>
        <v>116054.70498599249</v>
      </c>
      <c r="AP45" s="278">
        <f t="shared" si="34"/>
        <v>93825.30317873109</v>
      </c>
      <c r="AQ45" s="278">
        <f t="shared" si="34"/>
        <v>72223.886594829979</v>
      </c>
      <c r="AR45" s="278">
        <f t="shared" si="34"/>
        <v>52702.613361246171</v>
      </c>
      <c r="AS45" s="278">
        <f t="shared" si="34"/>
        <v>-0.20307837191854769</v>
      </c>
      <c r="AT45" s="278">
        <f t="shared" si="34"/>
        <v>145099.76177027047</v>
      </c>
      <c r="AU45" s="278">
        <f t="shared" si="34"/>
        <v>0</v>
      </c>
      <c r="AV45" s="275">
        <f t="shared" si="34"/>
        <v>722.24738353638759</v>
      </c>
      <c r="AW45" s="278">
        <f>SUM(AW41:AW44)</f>
        <v>1011.3275806505397</v>
      </c>
      <c r="AX45" s="278">
        <f t="shared" si="34"/>
        <v>0</v>
      </c>
      <c r="AY45" s="284">
        <f t="shared" si="34"/>
        <v>0</v>
      </c>
      <c r="AZ45" s="863">
        <f t="shared" si="34"/>
        <v>-49307.663351736548</v>
      </c>
      <c r="BA45" s="297">
        <f t="shared" si="34"/>
        <v>2176796.9456421239</v>
      </c>
      <c r="BB45" s="275">
        <f t="shared" si="34"/>
        <v>550259.19019387488</v>
      </c>
      <c r="BC45" s="275">
        <f t="shared" si="34"/>
        <v>426630.19817336911</v>
      </c>
      <c r="BD45" s="275">
        <f t="shared" si="34"/>
        <v>310656.45626635995</v>
      </c>
      <c r="BE45" s="275">
        <f t="shared" si="34"/>
        <v>301690.41971313546</v>
      </c>
      <c r="BF45" s="275">
        <f t="shared" si="34"/>
        <v>265.42856376336016</v>
      </c>
      <c r="BG45" s="275">
        <f t="shared" si="34"/>
        <v>603258.91395760258</v>
      </c>
      <c r="BH45" s="275">
        <f t="shared" si="34"/>
        <v>0</v>
      </c>
      <c r="BI45" s="275">
        <f t="shared" si="34"/>
        <v>29431.517797458491</v>
      </c>
      <c r="BJ45" s="275">
        <f>SUM(BJ41:BJ44)</f>
        <v>3912.4843282965771</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1">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174138.87</v>
      </c>
      <c r="E51" s="251">
        <v>38088.94346613848</v>
      </c>
      <c r="F51" s="251">
        <v>3810.6145644409135</v>
      </c>
      <c r="G51" s="251">
        <v>85085.091430789427</v>
      </c>
      <c r="H51" s="251">
        <v>7394.7941265229556</v>
      </c>
      <c r="I51" s="251">
        <v>453.17778414497866</v>
      </c>
      <c r="J51" s="251">
        <v>12596.165859025863</v>
      </c>
      <c r="K51" s="251">
        <v>0</v>
      </c>
      <c r="L51" s="251">
        <v>543.95628672109774</v>
      </c>
      <c r="M51" s="251">
        <v>26166.126482216278</v>
      </c>
      <c r="N51" s="251">
        <v>0</v>
      </c>
      <c r="O51" s="252">
        <v>0</v>
      </c>
      <c r="P51" s="273">
        <f>SUM(Q51:AA51)</f>
        <v>137659.65</v>
      </c>
      <c r="Q51" s="251">
        <v>31127.80218759894</v>
      </c>
      <c r="R51" s="251">
        <v>3375.9797840672791</v>
      </c>
      <c r="S51" s="251">
        <v>65960.770290134547</v>
      </c>
      <c r="T51" s="251">
        <v>5598.6552565914462</v>
      </c>
      <c r="U51" s="251">
        <v>351.90841115716569</v>
      </c>
      <c r="V51" s="251">
        <v>9309.5186379619226</v>
      </c>
      <c r="W51" s="251">
        <v>0</v>
      </c>
      <c r="X51" s="251">
        <v>560.36109576451349</v>
      </c>
      <c r="Y51" s="251">
        <v>21374.654336724179</v>
      </c>
      <c r="Z51" s="251">
        <v>0</v>
      </c>
      <c r="AA51" s="252">
        <v>0</v>
      </c>
      <c r="AB51" s="276">
        <f>SUM(AC51:AM51)</f>
        <v>194141.72999999998</v>
      </c>
      <c r="AC51" s="251">
        <v>36776.97657359374</v>
      </c>
      <c r="AD51" s="251">
        <v>4455.4520454459089</v>
      </c>
      <c r="AE51" s="251">
        <v>87431.223560539307</v>
      </c>
      <c r="AF51" s="251">
        <v>7138.1515353006289</v>
      </c>
      <c r="AG51" s="251">
        <v>455.76642823307469</v>
      </c>
      <c r="AH51" s="251">
        <v>30835.066259635394</v>
      </c>
      <c r="AI51" s="251">
        <v>0</v>
      </c>
      <c r="AJ51" s="251">
        <v>547.06347616212463</v>
      </c>
      <c r="AK51" s="251">
        <v>26502.030121089796</v>
      </c>
      <c r="AL51" s="251">
        <v>0</v>
      </c>
      <c r="AM51" s="252">
        <v>0</v>
      </c>
      <c r="AN51" s="276">
        <f>SUM(AO51:AY51)</f>
        <v>147100.28999999995</v>
      </c>
      <c r="AO51" s="251">
        <v>32267.423581021725</v>
      </c>
      <c r="AP51" s="251">
        <v>3402.2026708429016</v>
      </c>
      <c r="AQ51" s="251">
        <v>66993.523003983792</v>
      </c>
      <c r="AR51" s="251">
        <v>6701.5518073425774</v>
      </c>
      <c r="AS51" s="251">
        <v>345.37915233196571</v>
      </c>
      <c r="AT51" s="251">
        <v>12104.344068630075</v>
      </c>
      <c r="AU51" s="251">
        <v>0</v>
      </c>
      <c r="AV51" s="249">
        <v>414.56392565191038</v>
      </c>
      <c r="AW51" s="251">
        <v>24871.301790195008</v>
      </c>
      <c r="AX51" s="251">
        <v>0</v>
      </c>
      <c r="AY51" s="252">
        <v>0</v>
      </c>
      <c r="AZ51" s="681">
        <v>1593.6683092596902</v>
      </c>
      <c r="BA51" s="294">
        <f>SUM(BB51:BL51)+AZ51</f>
        <v>654634.20830925973</v>
      </c>
      <c r="BB51" s="274">
        <f t="shared" ref="BB51:BL54" si="37">E51+Q51+AC51+AO51</f>
        <v>138261.14580835289</v>
      </c>
      <c r="BC51" s="274">
        <f t="shared" si="37"/>
        <v>15044.249064797003</v>
      </c>
      <c r="BD51" s="274">
        <f t="shared" si="37"/>
        <v>305470.60828544706</v>
      </c>
      <c r="BE51" s="274">
        <f t="shared" si="37"/>
        <v>26833.152725757609</v>
      </c>
      <c r="BF51" s="274">
        <f t="shared" si="37"/>
        <v>1606.2317758671848</v>
      </c>
      <c r="BG51" s="274">
        <f t="shared" si="37"/>
        <v>64845.094825253254</v>
      </c>
      <c r="BH51" s="274">
        <f t="shared" si="37"/>
        <v>0</v>
      </c>
      <c r="BI51" s="274">
        <f t="shared" si="37"/>
        <v>2065.944784299646</v>
      </c>
      <c r="BJ51" s="274">
        <f t="shared" si="37"/>
        <v>98914.112730225272</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170">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8.3196052694297222</v>
      </c>
      <c r="E53" s="253">
        <v>2.3978029352623311</v>
      </c>
      <c r="F53" s="253">
        <v>0.92628480086720544</v>
      </c>
      <c r="G53" s="253">
        <v>2.3360411769224405</v>
      </c>
      <c r="H53" s="253">
        <v>1.306854030981631</v>
      </c>
      <c r="I53" s="253">
        <v>0</v>
      </c>
      <c r="J53" s="253">
        <v>0.8652486104619671</v>
      </c>
      <c r="K53" s="253">
        <v>0</v>
      </c>
      <c r="L53" s="253">
        <v>0</v>
      </c>
      <c r="M53" s="253">
        <v>0.48737371493414572</v>
      </c>
      <c r="N53" s="253">
        <v>0</v>
      </c>
      <c r="O53" s="254">
        <v>0</v>
      </c>
      <c r="P53" s="274">
        <f>SUM(Q53:AA53)</f>
        <v>1996.5079753212271</v>
      </c>
      <c r="Q53" s="253">
        <v>371.97135436034409</v>
      </c>
      <c r="R53" s="253">
        <v>106.98461359874476</v>
      </c>
      <c r="S53" s="253">
        <v>509.74167426524872</v>
      </c>
      <c r="T53" s="253">
        <v>155.63092497141733</v>
      </c>
      <c r="U53" s="253">
        <v>1.749712836345239</v>
      </c>
      <c r="V53" s="253">
        <v>215.09260178350414</v>
      </c>
      <c r="W53" s="253">
        <v>0</v>
      </c>
      <c r="X53" s="253">
        <v>13.212660667520495</v>
      </c>
      <c r="Y53" s="253">
        <v>622.12443283810239</v>
      </c>
      <c r="Z53" s="253">
        <v>0</v>
      </c>
      <c r="AA53" s="254">
        <v>0</v>
      </c>
      <c r="AB53" s="289">
        <f>SUM(AC53:AM53)</f>
        <v>1213.6802790143715</v>
      </c>
      <c r="AC53" s="253">
        <v>178.65962553356937</v>
      </c>
      <c r="AD53" s="253">
        <v>72.792292168819444</v>
      </c>
      <c r="AE53" s="253">
        <v>275.89431391136048</v>
      </c>
      <c r="AF53" s="253">
        <v>89.364773627897463</v>
      </c>
      <c r="AG53" s="253">
        <v>0.63048529861951674</v>
      </c>
      <c r="AH53" s="253">
        <v>352.91380648220922</v>
      </c>
      <c r="AI53" s="253">
        <v>0</v>
      </c>
      <c r="AJ53" s="253">
        <v>4.5371845488815676</v>
      </c>
      <c r="AK53" s="253">
        <v>238.88779744301462</v>
      </c>
      <c r="AL53" s="253">
        <v>0</v>
      </c>
      <c r="AM53" s="254">
        <v>0</v>
      </c>
      <c r="AN53" s="289">
        <f>SUM(AO53:AY53)</f>
        <v>3154.1855529340437</v>
      </c>
      <c r="AO53" s="253">
        <v>675.67115863891854</v>
      </c>
      <c r="AP53" s="253">
        <v>191.48348195797354</v>
      </c>
      <c r="AQ53" s="253">
        <v>750.15342438312416</v>
      </c>
      <c r="AR53" s="253">
        <v>295.1787897754524</v>
      </c>
      <c r="AS53" s="253">
        <v>1.596379261109901</v>
      </c>
      <c r="AT53" s="253">
        <v>387.07646130939281</v>
      </c>
      <c r="AU53" s="253">
        <v>0</v>
      </c>
      <c r="AV53" s="253">
        <v>11.488082804661619</v>
      </c>
      <c r="AW53" s="253">
        <v>841.53777480341046</v>
      </c>
      <c r="AX53" s="253">
        <v>0</v>
      </c>
      <c r="AY53" s="254">
        <v>0</v>
      </c>
      <c r="AZ53" s="170">
        <v>0</v>
      </c>
      <c r="BA53" s="296">
        <f>SUM(BB53:BL53)+AZ53</f>
        <v>6372.6934125390726</v>
      </c>
      <c r="BB53" s="274">
        <f t="shared" si="37"/>
        <v>1228.6999414680945</v>
      </c>
      <c r="BC53" s="274">
        <f t="shared" si="37"/>
        <v>372.18667252640495</v>
      </c>
      <c r="BD53" s="274">
        <f t="shared" si="37"/>
        <v>1538.1254537366558</v>
      </c>
      <c r="BE53" s="274">
        <f t="shared" si="37"/>
        <v>541.48134240574882</v>
      </c>
      <c r="BF53" s="274">
        <f t="shared" si="37"/>
        <v>3.9765773960746569</v>
      </c>
      <c r="BG53" s="274">
        <f t="shared" si="37"/>
        <v>955.94811818556821</v>
      </c>
      <c r="BH53" s="274">
        <f t="shared" si="37"/>
        <v>0</v>
      </c>
      <c r="BI53" s="274">
        <f t="shared" si="37"/>
        <v>29.237928021063684</v>
      </c>
      <c r="BJ53" s="274">
        <f t="shared" si="37"/>
        <v>1703.0373787994617</v>
      </c>
      <c r="BK53" s="274">
        <f t="shared" si="37"/>
        <v>0</v>
      </c>
      <c r="BL53" s="300">
        <f t="shared" si="37"/>
        <v>0</v>
      </c>
    </row>
    <row r="54" spans="1:64" ht="16.5" customHeight="1" x14ac:dyDescent="0.25">
      <c r="A54" s="1711"/>
      <c r="B54" s="126" t="s">
        <v>91</v>
      </c>
      <c r="C54" s="131" t="s">
        <v>925</v>
      </c>
      <c r="D54" s="274">
        <f>SUM(E54:O54)</f>
        <v>-14.44564409485189</v>
      </c>
      <c r="E54" s="253">
        <v>-2.6038148902324481</v>
      </c>
      <c r="F54" s="253">
        <v>-0.73580852236433403</v>
      </c>
      <c r="G54" s="253">
        <v>-3.7004248693600035</v>
      </c>
      <c r="H54" s="253">
        <v>-1.0982114698382566</v>
      </c>
      <c r="I54" s="253">
        <v>-1.3165807561158E-2</v>
      </c>
      <c r="J54" s="253">
        <v>-1.5830110930739367</v>
      </c>
      <c r="K54" s="253">
        <v>0</v>
      </c>
      <c r="L54" s="253">
        <v>-9.474558529886247E-2</v>
      </c>
      <c r="M54" s="253">
        <v>-4.6164618571228901</v>
      </c>
      <c r="N54" s="253">
        <v>0</v>
      </c>
      <c r="O54" s="254">
        <v>0</v>
      </c>
      <c r="P54" s="274">
        <f>SUM(Q54:AA54)</f>
        <v>-21.027704143504533</v>
      </c>
      <c r="Q54" s="253">
        <v>-3.7902255376603211</v>
      </c>
      <c r="R54" s="253">
        <v>-1.0710746999547403</v>
      </c>
      <c r="S54" s="253">
        <v>-5.386498438370003</v>
      </c>
      <c r="T54" s="253">
        <v>-1.5986040998332429</v>
      </c>
      <c r="U54" s="253">
        <v>-1.9164718747640159E-2</v>
      </c>
      <c r="V54" s="253">
        <v>-2.3042993931234426</v>
      </c>
      <c r="W54" s="253">
        <v>0</v>
      </c>
      <c r="X54" s="253">
        <v>-0.13791577055935206</v>
      </c>
      <c r="Y54" s="253">
        <v>-6.7199214852557887</v>
      </c>
      <c r="Z54" s="253">
        <v>0</v>
      </c>
      <c r="AA54" s="254">
        <v>0</v>
      </c>
      <c r="AB54" s="289">
        <f>SUM(AC54:AM54)</f>
        <v>4.7673651990528096</v>
      </c>
      <c r="AC54" s="253">
        <v>0.85931346577294698</v>
      </c>
      <c r="AD54" s="253">
        <v>0.24283222815494418</v>
      </c>
      <c r="AE54" s="253">
        <v>1.2212177337377002</v>
      </c>
      <c r="AF54" s="253">
        <v>0.36243279345179086</v>
      </c>
      <c r="AG54" s="253">
        <v>4.3449923293388823E-3</v>
      </c>
      <c r="AH54" s="253">
        <v>0.52242682605788016</v>
      </c>
      <c r="AI54" s="253">
        <v>0</v>
      </c>
      <c r="AJ54" s="253">
        <v>3.1268028144114224E-2</v>
      </c>
      <c r="AK54" s="253">
        <v>1.5235291314040933</v>
      </c>
      <c r="AL54" s="253">
        <v>0</v>
      </c>
      <c r="AM54" s="254">
        <v>0</v>
      </c>
      <c r="AN54" s="289">
        <f>SUM(AO54:AY54)</f>
        <v>-8.4067479910199019</v>
      </c>
      <c r="AO54" s="253">
        <v>-1.5153090754361256</v>
      </c>
      <c r="AP54" s="253">
        <v>-0.42820913879265216</v>
      </c>
      <c r="AQ54" s="253">
        <v>-2.1534892547642577</v>
      </c>
      <c r="AR54" s="253">
        <v>-0.63911217853331981</v>
      </c>
      <c r="AS54" s="253">
        <v>-7.6619377812557473E-3</v>
      </c>
      <c r="AT54" s="253">
        <v>-0.92124485686340618</v>
      </c>
      <c r="AU54" s="253">
        <v>0</v>
      </c>
      <c r="AV54" s="253">
        <v>-5.5137884724231361E-2</v>
      </c>
      <c r="AW54" s="253">
        <v>-2.6865836641246545</v>
      </c>
      <c r="AX54" s="253">
        <v>0</v>
      </c>
      <c r="AY54" s="254">
        <v>0</v>
      </c>
      <c r="AZ54" s="170">
        <v>0</v>
      </c>
      <c r="BA54" s="296">
        <f>SUM(BB54:BL54)+AZ54</f>
        <v>-39.112731030323516</v>
      </c>
      <c r="BB54" s="274">
        <f t="shared" si="37"/>
        <v>-7.0500360375559481</v>
      </c>
      <c r="BC54" s="274">
        <f t="shared" si="37"/>
        <v>-1.9922601329567822</v>
      </c>
      <c r="BD54" s="274">
        <f t="shared" si="37"/>
        <v>-10.019194828756564</v>
      </c>
      <c r="BE54" s="274">
        <f t="shared" si="37"/>
        <v>-2.9734949547530283</v>
      </c>
      <c r="BF54" s="274">
        <f t="shared" si="37"/>
        <v>-3.5647471760715026E-2</v>
      </c>
      <c r="BG54" s="274">
        <f t="shared" si="37"/>
        <v>-4.286128517002906</v>
      </c>
      <c r="BH54" s="274">
        <f t="shared" si="37"/>
        <v>0</v>
      </c>
      <c r="BI54" s="274">
        <f t="shared" si="37"/>
        <v>-0.25653121243833166</v>
      </c>
      <c r="BJ54" s="274">
        <f t="shared" si="37"/>
        <v>-12.49943787509924</v>
      </c>
      <c r="BK54" s="274">
        <f t="shared" si="37"/>
        <v>0</v>
      </c>
      <c r="BL54" s="300">
        <f t="shared" si="37"/>
        <v>0</v>
      </c>
    </row>
    <row r="55" spans="1:64" s="209" customFormat="1" ht="16.5" customHeight="1" x14ac:dyDescent="0.25">
      <c r="A55" s="1712"/>
      <c r="B55" s="129" t="s">
        <v>262</v>
      </c>
      <c r="C55" s="313" t="s">
        <v>38</v>
      </c>
      <c r="D55" s="278">
        <f>SUM(D51:D54)</f>
        <v>174132.74396117459</v>
      </c>
      <c r="E55" s="278">
        <f t="shared" ref="E55:BL55" si="38">SUM(E51:E54)</f>
        <v>38088.737454183516</v>
      </c>
      <c r="F55" s="278">
        <f t="shared" si="38"/>
        <v>3810.805040719416</v>
      </c>
      <c r="G55" s="278">
        <f t="shared" si="38"/>
        <v>85083.727047096996</v>
      </c>
      <c r="H55" s="278">
        <f t="shared" si="38"/>
        <v>7395.0027690840989</v>
      </c>
      <c r="I55" s="278">
        <f t="shared" si="38"/>
        <v>453.16461833741749</v>
      </c>
      <c r="J55" s="278">
        <f t="shared" si="38"/>
        <v>12595.44809654325</v>
      </c>
      <c r="K55" s="278">
        <f t="shared" si="38"/>
        <v>0</v>
      </c>
      <c r="L55" s="278">
        <f t="shared" si="38"/>
        <v>543.86154113579892</v>
      </c>
      <c r="M55" s="275">
        <f t="shared" si="38"/>
        <v>26161.997394074089</v>
      </c>
      <c r="N55" s="278">
        <f t="shared" si="38"/>
        <v>0</v>
      </c>
      <c r="O55" s="283">
        <f t="shared" si="38"/>
        <v>0</v>
      </c>
      <c r="P55" s="278">
        <f t="shared" si="38"/>
        <v>139635.13027117771</v>
      </c>
      <c r="Q55" s="278">
        <f t="shared" si="38"/>
        <v>31495.983316421622</v>
      </c>
      <c r="R55" s="278">
        <f t="shared" si="38"/>
        <v>3481.8933229660688</v>
      </c>
      <c r="S55" s="278">
        <f t="shared" si="38"/>
        <v>66465.125465961421</v>
      </c>
      <c r="T55" s="278">
        <f t="shared" si="38"/>
        <v>5752.6875774630307</v>
      </c>
      <c r="U55" s="278">
        <f t="shared" si="38"/>
        <v>353.63895927476329</v>
      </c>
      <c r="V55" s="278">
        <f t="shared" si="38"/>
        <v>9522.3069403523041</v>
      </c>
      <c r="W55" s="278">
        <f t="shared" si="38"/>
        <v>0</v>
      </c>
      <c r="X55" s="278">
        <f t="shared" si="38"/>
        <v>573.43584066147457</v>
      </c>
      <c r="Y55" s="275">
        <f>SUM(Y51:Y54)</f>
        <v>21990.058848077028</v>
      </c>
      <c r="Z55" s="278">
        <f>SUM(Z51:Z54)</f>
        <v>0</v>
      </c>
      <c r="AA55" s="284">
        <f t="shared" si="38"/>
        <v>0</v>
      </c>
      <c r="AB55" s="849">
        <f t="shared" si="38"/>
        <v>195360.1776442134</v>
      </c>
      <c r="AC55" s="278">
        <f t="shared" si="38"/>
        <v>36956.495512593079</v>
      </c>
      <c r="AD55" s="278">
        <f t="shared" si="38"/>
        <v>4528.4871698428833</v>
      </c>
      <c r="AE55" s="278">
        <f t="shared" si="38"/>
        <v>87708.339092184397</v>
      </c>
      <c r="AF55" s="278">
        <f t="shared" si="38"/>
        <v>7227.8787417219783</v>
      </c>
      <c r="AG55" s="278">
        <f t="shared" si="38"/>
        <v>456.40125852402355</v>
      </c>
      <c r="AH55" s="278">
        <f t="shared" si="38"/>
        <v>31188.502492943662</v>
      </c>
      <c r="AI55" s="278">
        <f t="shared" si="38"/>
        <v>0</v>
      </c>
      <c r="AJ55" s="278">
        <f t="shared" si="38"/>
        <v>551.63192873915034</v>
      </c>
      <c r="AK55" s="275">
        <f t="shared" si="38"/>
        <v>26742.441447664216</v>
      </c>
      <c r="AL55" s="278">
        <f t="shared" si="38"/>
        <v>0</v>
      </c>
      <c r="AM55" s="284">
        <f t="shared" si="38"/>
        <v>0</v>
      </c>
      <c r="AN55" s="849">
        <f t="shared" si="38"/>
        <v>150246.06880494297</v>
      </c>
      <c r="AO55" s="278">
        <f t="shared" si="38"/>
        <v>32941.579430585203</v>
      </c>
      <c r="AP55" s="278">
        <f t="shared" si="38"/>
        <v>3593.2579436620827</v>
      </c>
      <c r="AQ55" s="278">
        <f t="shared" si="38"/>
        <v>67741.522939112154</v>
      </c>
      <c r="AR55" s="278">
        <f t="shared" si="38"/>
        <v>6996.0914849394958</v>
      </c>
      <c r="AS55" s="278">
        <f t="shared" si="38"/>
        <v>346.96786965529435</v>
      </c>
      <c r="AT55" s="278">
        <f t="shared" si="38"/>
        <v>12490.499285082604</v>
      </c>
      <c r="AU55" s="278">
        <f t="shared" si="38"/>
        <v>0</v>
      </c>
      <c r="AV55" s="275">
        <f t="shared" si="38"/>
        <v>425.99687057184781</v>
      </c>
      <c r="AW55" s="275">
        <f>SUM(AW51:AW54)</f>
        <v>25710.152981334293</v>
      </c>
      <c r="AX55" s="278">
        <f t="shared" si="38"/>
        <v>0</v>
      </c>
      <c r="AY55" s="284">
        <f t="shared" si="38"/>
        <v>0</v>
      </c>
      <c r="AZ55" s="863">
        <f t="shared" si="38"/>
        <v>1593.6683092596902</v>
      </c>
      <c r="BA55" s="297">
        <f t="shared" si="38"/>
        <v>660967.78899076849</v>
      </c>
      <c r="BB55" s="275">
        <f t="shared" si="38"/>
        <v>139482.79571378345</v>
      </c>
      <c r="BC55" s="275">
        <f t="shared" si="38"/>
        <v>15414.443477190451</v>
      </c>
      <c r="BD55" s="275">
        <f t="shared" si="38"/>
        <v>306998.71454435494</v>
      </c>
      <c r="BE55" s="275">
        <f t="shared" si="38"/>
        <v>27371.660573208606</v>
      </c>
      <c r="BF55" s="275">
        <f t="shared" si="38"/>
        <v>1610.1727057914986</v>
      </c>
      <c r="BG55" s="275">
        <f t="shared" si="38"/>
        <v>65796.756814921813</v>
      </c>
      <c r="BH55" s="275">
        <f t="shared" si="38"/>
        <v>0</v>
      </c>
      <c r="BI55" s="275">
        <f t="shared" si="38"/>
        <v>2094.9261811082715</v>
      </c>
      <c r="BJ55" s="275">
        <f>SUM(BJ51:BJ54)</f>
        <v>100604.65067114963</v>
      </c>
      <c r="BK55" s="275">
        <f t="shared" si="38"/>
        <v>0</v>
      </c>
      <c r="BL55" s="299">
        <f t="shared" si="38"/>
        <v>0</v>
      </c>
    </row>
    <row r="56" spans="1:64" ht="14.85" customHeight="1" x14ac:dyDescent="0.25">
      <c r="A56" s="1698" t="s">
        <v>29</v>
      </c>
      <c r="B56" s="124">
        <v>8.1</v>
      </c>
      <c r="C56" s="311" t="s">
        <v>22</v>
      </c>
      <c r="D56" s="273">
        <f t="shared" ref="D56:D62" si="39">SUM(E56:O56)</f>
        <v>3488857.7254543812</v>
      </c>
      <c r="E56" s="251">
        <v>872077.24913463509</v>
      </c>
      <c r="F56" s="251">
        <v>224404.02553575352</v>
      </c>
      <c r="G56" s="251">
        <v>1230656.7656946525</v>
      </c>
      <c r="H56" s="251">
        <v>177429.40133573132</v>
      </c>
      <c r="I56" s="251">
        <v>187.1891048426032</v>
      </c>
      <c r="J56" s="251">
        <v>586257.06203437876</v>
      </c>
      <c r="K56" s="251">
        <v>0</v>
      </c>
      <c r="L56" s="251">
        <v>71196.134006827924</v>
      </c>
      <c r="M56" s="251">
        <v>326649.89860755956</v>
      </c>
      <c r="N56" s="251">
        <v>0</v>
      </c>
      <c r="O56" s="252">
        <v>0</v>
      </c>
      <c r="P56" s="276">
        <f t="shared" ref="P56:P62" si="40">SUM(Q56:AA56)</f>
        <v>3282802.6791319815</v>
      </c>
      <c r="Q56" s="251">
        <v>796206.58700620034</v>
      </c>
      <c r="R56" s="251">
        <v>246776.37087891067</v>
      </c>
      <c r="S56" s="251">
        <v>1131914.5928626219</v>
      </c>
      <c r="T56" s="251">
        <v>174832.74346716754</v>
      </c>
      <c r="U56" s="251">
        <v>0</v>
      </c>
      <c r="V56" s="251">
        <v>463092.27853185585</v>
      </c>
      <c r="W56" s="251">
        <v>0</v>
      </c>
      <c r="X56" s="251">
        <v>81512.453512095803</v>
      </c>
      <c r="Y56" s="251">
        <v>388467.65287312941</v>
      </c>
      <c r="Z56" s="251">
        <v>0</v>
      </c>
      <c r="AA56" s="252">
        <v>0</v>
      </c>
      <c r="AB56" s="276">
        <f t="shared" ref="AB56:AB62" si="41">SUM(AC56:AM56)</f>
        <v>3130810.4629512774</v>
      </c>
      <c r="AC56" s="251">
        <v>745499.92998220318</v>
      </c>
      <c r="AD56" s="251">
        <v>183661.90270561542</v>
      </c>
      <c r="AE56" s="251">
        <v>1023813.4500392718</v>
      </c>
      <c r="AF56" s="251">
        <v>234037.9401675142</v>
      </c>
      <c r="AG56" s="251">
        <v>1575.5351411853662</v>
      </c>
      <c r="AH56" s="251">
        <v>565656.08403555746</v>
      </c>
      <c r="AI56" s="251">
        <v>0</v>
      </c>
      <c r="AJ56" s="251">
        <v>85161.675666296913</v>
      </c>
      <c r="AK56" s="251">
        <v>291403.9452136326</v>
      </c>
      <c r="AL56" s="251">
        <v>0</v>
      </c>
      <c r="AM56" s="252">
        <v>0</v>
      </c>
      <c r="AN56" s="276">
        <f t="shared" ref="AN56:AN62" si="42">SUM(AO56:AY56)</f>
        <v>2912440.1626721043</v>
      </c>
      <c r="AO56" s="251">
        <v>732053.78796355543</v>
      </c>
      <c r="AP56" s="251">
        <v>172242.60035071048</v>
      </c>
      <c r="AQ56" s="251">
        <v>897552.84990088793</v>
      </c>
      <c r="AR56" s="251">
        <v>212808.22012374672</v>
      </c>
      <c r="AS56" s="251">
        <v>34.390555056877837</v>
      </c>
      <c r="AT56" s="251">
        <v>429954.54049387074</v>
      </c>
      <c r="AU56" s="251">
        <v>0</v>
      </c>
      <c r="AV56" s="249">
        <v>64909.173148215508</v>
      </c>
      <c r="AW56" s="251">
        <v>402884.60013606056</v>
      </c>
      <c r="AX56" s="251">
        <v>0</v>
      </c>
      <c r="AY56" s="252">
        <v>0</v>
      </c>
      <c r="AZ56" s="681">
        <v>-3748.966393553535</v>
      </c>
      <c r="BA56" s="294">
        <f t="shared" ref="BA56:BA62" si="43">SUM(BB56:BL56)+AZ56</f>
        <v>12811162.063816193</v>
      </c>
      <c r="BB56" s="273">
        <f t="shared" ref="BB56:BL62" si="44">E56+Q56+AC56+AO56</f>
        <v>3145837.5540865939</v>
      </c>
      <c r="BC56" s="273">
        <f t="shared" si="44"/>
        <v>827084.89947099006</v>
      </c>
      <c r="BD56" s="273">
        <f t="shared" si="44"/>
        <v>4283937.6584974341</v>
      </c>
      <c r="BE56" s="273">
        <f t="shared" si="44"/>
        <v>799108.30509415967</v>
      </c>
      <c r="BF56" s="273">
        <f t="shared" si="44"/>
        <v>1797.1148010848474</v>
      </c>
      <c r="BG56" s="273">
        <f t="shared" si="44"/>
        <v>2044959.965095663</v>
      </c>
      <c r="BH56" s="273">
        <f t="shared" si="44"/>
        <v>0</v>
      </c>
      <c r="BI56" s="273">
        <f t="shared" si="44"/>
        <v>302779.43633343617</v>
      </c>
      <c r="BJ56" s="273">
        <f t="shared" si="44"/>
        <v>1409406.096830382</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-10109.61808843483</v>
      </c>
      <c r="E59" s="253">
        <v>-2527.0070109309972</v>
      </c>
      <c r="F59" s="253">
        <v>-650.25265407702534</v>
      </c>
      <c r="G59" s="253">
        <v>-3566.0582569330804</v>
      </c>
      <c r="H59" s="253">
        <v>-514.13489064827343</v>
      </c>
      <c r="I59" s="253">
        <v>-0.5424154577780157</v>
      </c>
      <c r="J59" s="253">
        <v>-1698.7895366365269</v>
      </c>
      <c r="K59" s="253">
        <v>0</v>
      </c>
      <c r="L59" s="253">
        <v>-206.30412038035084</v>
      </c>
      <c r="M59" s="253">
        <v>-946.52920337079729</v>
      </c>
      <c r="N59" s="253">
        <v>0</v>
      </c>
      <c r="O59" s="254">
        <v>0</v>
      </c>
      <c r="P59" s="274">
        <f t="shared" si="40"/>
        <v>-11796.604176526855</v>
      </c>
      <c r="Q59" s="253">
        <v>-2861.1326563615003</v>
      </c>
      <c r="R59" s="253">
        <v>-886.7798195376273</v>
      </c>
      <c r="S59" s="253">
        <v>-4067.4843171401189</v>
      </c>
      <c r="T59" s="253">
        <v>-628.25362148290083</v>
      </c>
      <c r="U59" s="253">
        <v>0</v>
      </c>
      <c r="V59" s="253">
        <v>-1664.1013307844321</v>
      </c>
      <c r="W59" s="253">
        <v>0</v>
      </c>
      <c r="X59" s="253">
        <v>-292.91134543425954</v>
      </c>
      <c r="Y59" s="253">
        <v>-1395.9410857860169</v>
      </c>
      <c r="Z59" s="253">
        <v>0</v>
      </c>
      <c r="AA59" s="254">
        <v>0</v>
      </c>
      <c r="AB59" s="289">
        <f t="shared" si="41"/>
        <v>-10067.709998496226</v>
      </c>
      <c r="AC59" s="253">
        <v>-2397.2952651643377</v>
      </c>
      <c r="AD59" s="253">
        <v>-590.59939785340543</v>
      </c>
      <c r="AE59" s="253">
        <v>-3292.2647440748974</v>
      </c>
      <c r="AF59" s="253">
        <v>-752.59302284010971</v>
      </c>
      <c r="AG59" s="253">
        <v>-5.0664296295156879</v>
      </c>
      <c r="AH59" s="253">
        <v>-1818.9735470561543</v>
      </c>
      <c r="AI59" s="253">
        <v>0</v>
      </c>
      <c r="AJ59" s="253">
        <v>-273.85338836067808</v>
      </c>
      <c r="AK59" s="253">
        <v>-937.0642035171303</v>
      </c>
      <c r="AL59" s="253">
        <v>0</v>
      </c>
      <c r="AM59" s="254">
        <v>0</v>
      </c>
      <c r="AN59" s="289">
        <f t="shared" si="42"/>
        <v>-6526.743179269286</v>
      </c>
      <c r="AO59" s="253">
        <v>-1640.5236848079066</v>
      </c>
      <c r="AP59" s="253">
        <v>-385.99358415219427</v>
      </c>
      <c r="AQ59" s="253">
        <v>-2011.4050809372322</v>
      </c>
      <c r="AR59" s="253">
        <v>-476.90064743193642</v>
      </c>
      <c r="AS59" s="253">
        <v>-7.7068817936786854E-2</v>
      </c>
      <c r="AT59" s="253">
        <v>-963.52292504770207</v>
      </c>
      <c r="AU59" s="253">
        <v>0</v>
      </c>
      <c r="AV59" s="253">
        <v>-145.4606719639653</v>
      </c>
      <c r="AW59" s="253">
        <v>-902.85951611041253</v>
      </c>
      <c r="AX59" s="253">
        <v>0</v>
      </c>
      <c r="AY59" s="254">
        <v>0</v>
      </c>
      <c r="AZ59" s="170">
        <v>0</v>
      </c>
      <c r="BA59" s="296">
        <f t="shared" si="43"/>
        <v>-38500.675442727203</v>
      </c>
      <c r="BB59" s="274">
        <f t="shared" si="44"/>
        <v>-9425.9586172647432</v>
      </c>
      <c r="BC59" s="274">
        <f t="shared" si="44"/>
        <v>-2513.6254556202525</v>
      </c>
      <c r="BD59" s="274">
        <f t="shared" si="44"/>
        <v>-12937.212399085329</v>
      </c>
      <c r="BE59" s="274">
        <f t="shared" si="44"/>
        <v>-2371.8821824032202</v>
      </c>
      <c r="BF59" s="274">
        <f t="shared" si="44"/>
        <v>-5.6859139052304899</v>
      </c>
      <c r="BG59" s="274">
        <f t="shared" si="44"/>
        <v>-6145.3873395248156</v>
      </c>
      <c r="BH59" s="274">
        <f t="shared" si="44"/>
        <v>0</v>
      </c>
      <c r="BI59" s="274">
        <f t="shared" si="44"/>
        <v>-918.52952613925379</v>
      </c>
      <c r="BJ59" s="274">
        <f t="shared" si="44"/>
        <v>-4182.3940087843566</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3478748.1073659463</v>
      </c>
      <c r="E63" s="275">
        <f t="shared" ref="E63:BL63" si="45">SUM(E56:E62)</f>
        <v>869550.24212370405</v>
      </c>
      <c r="F63" s="275">
        <f t="shared" si="45"/>
        <v>223753.7728816765</v>
      </c>
      <c r="G63" s="275">
        <f t="shared" si="45"/>
        <v>1227090.7074377195</v>
      </c>
      <c r="H63" s="275">
        <f t="shared" si="45"/>
        <v>176915.26644508305</v>
      </c>
      <c r="I63" s="275">
        <f t="shared" si="45"/>
        <v>186.64668938482518</v>
      </c>
      <c r="J63" s="275">
        <f t="shared" si="45"/>
        <v>584558.2724977422</v>
      </c>
      <c r="K63" s="275">
        <f t="shared" si="45"/>
        <v>0</v>
      </c>
      <c r="L63" s="275">
        <f t="shared" si="45"/>
        <v>70989.82988644758</v>
      </c>
      <c r="M63" s="275">
        <f>SUM(M56:M62)</f>
        <v>325703.36940418876</v>
      </c>
      <c r="N63" s="275">
        <f t="shared" si="45"/>
        <v>0</v>
      </c>
      <c r="O63" s="283">
        <f t="shared" si="45"/>
        <v>0</v>
      </c>
      <c r="P63" s="275">
        <f t="shared" si="45"/>
        <v>3271006.0749554546</v>
      </c>
      <c r="Q63" s="275">
        <f t="shared" si="45"/>
        <v>793345.4543498389</v>
      </c>
      <c r="R63" s="275">
        <f t="shared" si="45"/>
        <v>245889.59105937305</v>
      </c>
      <c r="S63" s="275">
        <f t="shared" si="45"/>
        <v>1127847.1085454817</v>
      </c>
      <c r="T63" s="275">
        <f t="shared" si="45"/>
        <v>174204.48984568464</v>
      </c>
      <c r="U63" s="275">
        <f t="shared" si="45"/>
        <v>0</v>
      </c>
      <c r="V63" s="275">
        <f t="shared" si="45"/>
        <v>461428.1772010714</v>
      </c>
      <c r="W63" s="275">
        <f t="shared" si="45"/>
        <v>0</v>
      </c>
      <c r="X63" s="275">
        <f t="shared" si="45"/>
        <v>81219.542166661544</v>
      </c>
      <c r="Y63" s="275">
        <f>SUM(Y56:Y62)</f>
        <v>387071.71178734337</v>
      </c>
      <c r="Z63" s="275">
        <f t="shared" si="45"/>
        <v>0</v>
      </c>
      <c r="AA63" s="283">
        <f t="shared" si="45"/>
        <v>0</v>
      </c>
      <c r="AB63" s="277">
        <f t="shared" si="45"/>
        <v>3120742.752952781</v>
      </c>
      <c r="AC63" s="275">
        <f t="shared" si="45"/>
        <v>743102.63471703883</v>
      </c>
      <c r="AD63" s="275">
        <f t="shared" si="45"/>
        <v>183071.30330776202</v>
      </c>
      <c r="AE63" s="275">
        <f t="shared" si="45"/>
        <v>1020521.1852951969</v>
      </c>
      <c r="AF63" s="275">
        <f t="shared" si="45"/>
        <v>233285.3471446741</v>
      </c>
      <c r="AG63" s="275">
        <f t="shared" si="45"/>
        <v>1570.4687115558506</v>
      </c>
      <c r="AH63" s="275">
        <f t="shared" si="45"/>
        <v>563837.11048850126</v>
      </c>
      <c r="AI63" s="275">
        <f t="shared" si="45"/>
        <v>0</v>
      </c>
      <c r="AJ63" s="275">
        <f t="shared" si="45"/>
        <v>84887.82227793624</v>
      </c>
      <c r="AK63" s="275">
        <f>SUM(AK56:AK62)</f>
        <v>290466.8810101155</v>
      </c>
      <c r="AL63" s="275">
        <f t="shared" si="45"/>
        <v>0</v>
      </c>
      <c r="AM63" s="283">
        <f t="shared" si="45"/>
        <v>0</v>
      </c>
      <c r="AN63" s="277">
        <f t="shared" si="45"/>
        <v>2905913.4194928352</v>
      </c>
      <c r="AO63" s="275">
        <f t="shared" si="45"/>
        <v>730413.26427874749</v>
      </c>
      <c r="AP63" s="275">
        <f t="shared" si="45"/>
        <v>171856.60676655828</v>
      </c>
      <c r="AQ63" s="275">
        <f t="shared" si="45"/>
        <v>895541.44481995073</v>
      </c>
      <c r="AR63" s="275">
        <f t="shared" si="45"/>
        <v>212331.31947631479</v>
      </c>
      <c r="AS63" s="275">
        <f t="shared" si="45"/>
        <v>34.313486238941053</v>
      </c>
      <c r="AT63" s="275">
        <f t="shared" si="45"/>
        <v>428991.01756882301</v>
      </c>
      <c r="AU63" s="275">
        <f t="shared" si="45"/>
        <v>0</v>
      </c>
      <c r="AV63" s="275">
        <f t="shared" si="45"/>
        <v>64763.712476251545</v>
      </c>
      <c r="AW63" s="275">
        <f>SUM(AW56:AW62)</f>
        <v>401981.74061995017</v>
      </c>
      <c r="AX63" s="275">
        <f t="shared" si="45"/>
        <v>0</v>
      </c>
      <c r="AY63" s="283">
        <f t="shared" si="45"/>
        <v>0</v>
      </c>
      <c r="AZ63" s="418">
        <f t="shared" si="45"/>
        <v>-3748.966393553535</v>
      </c>
      <c r="BA63" s="297">
        <f t="shared" si="45"/>
        <v>12772661.388373466</v>
      </c>
      <c r="BB63" s="275">
        <f t="shared" si="45"/>
        <v>3136411.595469329</v>
      </c>
      <c r="BC63" s="275">
        <f t="shared" si="45"/>
        <v>824571.27401536983</v>
      </c>
      <c r="BD63" s="275">
        <f t="shared" si="45"/>
        <v>4271000.4460983491</v>
      </c>
      <c r="BE63" s="275">
        <f t="shared" si="45"/>
        <v>796736.42291175644</v>
      </c>
      <c r="BF63" s="275">
        <f t="shared" si="45"/>
        <v>1791.4288871796168</v>
      </c>
      <c r="BG63" s="275">
        <f t="shared" si="45"/>
        <v>2038814.5777561381</v>
      </c>
      <c r="BH63" s="275">
        <f t="shared" si="45"/>
        <v>0</v>
      </c>
      <c r="BI63" s="275">
        <f t="shared" si="45"/>
        <v>301860.90680729691</v>
      </c>
      <c r="BJ63" s="275">
        <f>SUM(BJ56:BJ62)</f>
        <v>1405223.7028215977</v>
      </c>
      <c r="BK63" s="275">
        <f t="shared" si="45"/>
        <v>0</v>
      </c>
      <c r="BL63" s="299">
        <f t="shared" si="45"/>
        <v>0</v>
      </c>
    </row>
    <row r="64" spans="1:64" ht="24.75" customHeight="1" x14ac:dyDescent="0.25">
      <c r="A64" s="1698" t="s">
        <v>3</v>
      </c>
      <c r="B64" s="124">
        <v>9.1</v>
      </c>
      <c r="C64" s="311" t="s">
        <v>186</v>
      </c>
      <c r="D64" s="273">
        <f>SUM(E64:M64)</f>
        <v>2387039.83</v>
      </c>
      <c r="E64" s="251">
        <v>145826.87999999998</v>
      </c>
      <c r="F64" s="251">
        <v>1216.05</v>
      </c>
      <c r="G64" s="251">
        <v>421668.36999999994</v>
      </c>
      <c r="H64" s="251">
        <v>89740.459999999992</v>
      </c>
      <c r="I64" s="251">
        <v>0</v>
      </c>
      <c r="J64" s="251">
        <v>151703.88</v>
      </c>
      <c r="K64" s="251">
        <v>0</v>
      </c>
      <c r="L64" s="251">
        <v>0</v>
      </c>
      <c r="M64" s="251">
        <v>1576884.19</v>
      </c>
      <c r="N64" s="301"/>
      <c r="O64" s="1116"/>
      <c r="P64" s="273">
        <f>SUM(Q64:Y64)</f>
        <v>2541952.2199999997</v>
      </c>
      <c r="Q64" s="251">
        <v>120082.00000000001</v>
      </c>
      <c r="R64" s="251">
        <v>11282.7</v>
      </c>
      <c r="S64" s="251">
        <v>464434.67999999993</v>
      </c>
      <c r="T64" s="251">
        <v>66789.59</v>
      </c>
      <c r="U64" s="251">
        <v>0</v>
      </c>
      <c r="V64" s="251">
        <v>102524.49000000002</v>
      </c>
      <c r="W64" s="251">
        <v>0</v>
      </c>
      <c r="X64" s="251">
        <v>233.55</v>
      </c>
      <c r="Y64" s="251">
        <v>1776605.2099999997</v>
      </c>
      <c r="Z64" s="301"/>
      <c r="AA64" s="1116"/>
      <c r="AB64" s="276">
        <f>SUM(AC64:AK64)</f>
        <v>2453913.9699999997</v>
      </c>
      <c r="AC64" s="251">
        <v>43388.08</v>
      </c>
      <c r="AD64" s="251">
        <v>1671.8200000000002</v>
      </c>
      <c r="AE64" s="251">
        <v>239825.56999999998</v>
      </c>
      <c r="AF64" s="251">
        <v>63911.429999999993</v>
      </c>
      <c r="AG64" s="251">
        <v>0</v>
      </c>
      <c r="AH64" s="251">
        <v>79584.47</v>
      </c>
      <c r="AI64" s="251">
        <v>0</v>
      </c>
      <c r="AJ64" s="251">
        <v>0</v>
      </c>
      <c r="AK64" s="251">
        <v>2025532.5999999996</v>
      </c>
      <c r="AL64" s="301"/>
      <c r="AM64" s="1116"/>
      <c r="AN64" s="276">
        <f>SUM(AO64:AW64)</f>
        <v>2235507.88</v>
      </c>
      <c r="AO64" s="251">
        <v>18337.490000000002</v>
      </c>
      <c r="AP64" s="251">
        <v>1883.86</v>
      </c>
      <c r="AQ64" s="251">
        <v>196036.85</v>
      </c>
      <c r="AR64" s="251">
        <v>52085.23</v>
      </c>
      <c r="AS64" s="251">
        <v>0</v>
      </c>
      <c r="AT64" s="251">
        <v>53801.919999999998</v>
      </c>
      <c r="AU64" s="251">
        <v>0</v>
      </c>
      <c r="AV64" s="249">
        <v>0</v>
      </c>
      <c r="AW64" s="251">
        <v>1913362.53</v>
      </c>
      <c r="AX64" s="301"/>
      <c r="AY64" s="1116"/>
      <c r="AZ64" s="681">
        <v>579280.63852112414</v>
      </c>
      <c r="BA64" s="294">
        <f>SUM(BB64:BJ64)+AZ64</f>
        <v>10197694.538521122</v>
      </c>
      <c r="BB64" s="273">
        <f t="shared" ref="BB64:BJ71" si="46">E64+Q64+AC64+AO64</f>
        <v>327634.45</v>
      </c>
      <c r="BC64" s="273">
        <f t="shared" si="46"/>
        <v>16054.43</v>
      </c>
      <c r="BD64" s="273">
        <f t="shared" si="46"/>
        <v>1321965.47</v>
      </c>
      <c r="BE64" s="273">
        <f t="shared" si="46"/>
        <v>272526.70999999996</v>
      </c>
      <c r="BF64" s="273">
        <f t="shared" si="46"/>
        <v>0</v>
      </c>
      <c r="BG64" s="273">
        <f t="shared" si="46"/>
        <v>387614.76</v>
      </c>
      <c r="BH64" s="273">
        <f t="shared" si="46"/>
        <v>0</v>
      </c>
      <c r="BI64" s="273">
        <f t="shared" si="46"/>
        <v>233.55</v>
      </c>
      <c r="BJ64" s="273">
        <f t="shared" si="46"/>
        <v>7292384.5299999993</v>
      </c>
      <c r="BK64" s="301"/>
      <c r="BL64" s="302"/>
    </row>
    <row r="65" spans="1:64" x14ac:dyDescent="0.25">
      <c r="A65" s="1699"/>
      <c r="B65" s="126" t="s">
        <v>107</v>
      </c>
      <c r="C65" s="131" t="s">
        <v>187</v>
      </c>
      <c r="D65" s="274">
        <f>SUM(E65:M65)</f>
        <v>49025.58</v>
      </c>
      <c r="E65" s="253">
        <v>12157.32</v>
      </c>
      <c r="F65" s="253">
        <v>0</v>
      </c>
      <c r="G65" s="253">
        <v>24316.82</v>
      </c>
      <c r="H65" s="253">
        <v>12551.439999999999</v>
      </c>
      <c r="I65" s="253">
        <v>0</v>
      </c>
      <c r="J65" s="253">
        <v>0</v>
      </c>
      <c r="K65" s="253">
        <v>0</v>
      </c>
      <c r="L65" s="253">
        <v>0</v>
      </c>
      <c r="M65" s="253">
        <v>0</v>
      </c>
      <c r="N65" s="303"/>
      <c r="O65" s="375"/>
      <c r="P65" s="274">
        <f>SUM(Q65:Y65)</f>
        <v>37626.6</v>
      </c>
      <c r="Q65" s="253">
        <v>0</v>
      </c>
      <c r="R65" s="253">
        <v>0</v>
      </c>
      <c r="S65" s="253">
        <v>26832.959999999999</v>
      </c>
      <c r="T65" s="253">
        <v>10793.64</v>
      </c>
      <c r="U65" s="253">
        <v>0</v>
      </c>
      <c r="V65" s="253">
        <v>0</v>
      </c>
      <c r="W65" s="253">
        <v>0</v>
      </c>
      <c r="X65" s="253">
        <v>0</v>
      </c>
      <c r="Y65" s="253">
        <v>0</v>
      </c>
      <c r="Z65" s="303"/>
      <c r="AA65" s="375"/>
      <c r="AB65" s="289">
        <f>SUM(AC65:AK65)</f>
        <v>39760.199999999997</v>
      </c>
      <c r="AC65" s="253">
        <v>0</v>
      </c>
      <c r="AD65" s="253">
        <v>0</v>
      </c>
      <c r="AE65" s="253">
        <v>25432.480000000003</v>
      </c>
      <c r="AF65" s="253">
        <v>14327.719999999998</v>
      </c>
      <c r="AG65" s="253">
        <v>0</v>
      </c>
      <c r="AH65" s="253">
        <v>0</v>
      </c>
      <c r="AI65" s="253">
        <v>0</v>
      </c>
      <c r="AJ65" s="253">
        <v>0</v>
      </c>
      <c r="AK65" s="253">
        <v>0</v>
      </c>
      <c r="AL65" s="303"/>
      <c r="AM65" s="375"/>
      <c r="AN65" s="289">
        <f>SUM(AO65:AW65)</f>
        <v>58480.429999999993</v>
      </c>
      <c r="AO65" s="253">
        <v>0</v>
      </c>
      <c r="AP65" s="253">
        <v>0</v>
      </c>
      <c r="AQ65" s="253">
        <v>40955.35</v>
      </c>
      <c r="AR65" s="253">
        <v>17525.079999999998</v>
      </c>
      <c r="AS65" s="253">
        <v>0</v>
      </c>
      <c r="AT65" s="253">
        <v>0</v>
      </c>
      <c r="AU65" s="253">
        <v>0</v>
      </c>
      <c r="AV65" s="253">
        <v>0</v>
      </c>
      <c r="AW65" s="253">
        <v>0</v>
      </c>
      <c r="AX65" s="303"/>
      <c r="AY65" s="375"/>
      <c r="AZ65" s="170">
        <v>-160.35928738539235</v>
      </c>
      <c r="BA65" s="296">
        <f>SUM(BB65:BJ65)+AZ65</f>
        <v>184732.45071261461</v>
      </c>
      <c r="BB65" s="274">
        <f t="shared" si="46"/>
        <v>12157.32</v>
      </c>
      <c r="BC65" s="274">
        <f t="shared" si="46"/>
        <v>0</v>
      </c>
      <c r="BD65" s="274">
        <f t="shared" si="46"/>
        <v>117537.61000000002</v>
      </c>
      <c r="BE65" s="274">
        <f t="shared" si="46"/>
        <v>55197.87999999999</v>
      </c>
      <c r="BF65" s="274">
        <f t="shared" si="46"/>
        <v>0</v>
      </c>
      <c r="BG65" s="274">
        <f t="shared" si="46"/>
        <v>0</v>
      </c>
      <c r="BH65" s="274">
        <f t="shared" si="46"/>
        <v>0</v>
      </c>
      <c r="BI65" s="274">
        <f t="shared" si="46"/>
        <v>0</v>
      </c>
      <c r="BJ65" s="274">
        <f t="shared" si="46"/>
        <v>0</v>
      </c>
      <c r="BK65" s="303"/>
      <c r="BL65" s="304"/>
    </row>
    <row r="66" spans="1:64" x14ac:dyDescent="0.25">
      <c r="A66" s="1699"/>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89">
        <f>SUM(AC66:AK66)</f>
        <v>56018.3</v>
      </c>
      <c r="AC66" s="253">
        <v>0</v>
      </c>
      <c r="AD66" s="253">
        <v>0</v>
      </c>
      <c r="AE66" s="253">
        <v>0</v>
      </c>
      <c r="AF66" s="253">
        <v>0</v>
      </c>
      <c r="AG66" s="253">
        <v>0</v>
      </c>
      <c r="AH66" s="253">
        <v>56018.3</v>
      </c>
      <c r="AI66" s="253">
        <v>0</v>
      </c>
      <c r="AJ66" s="253">
        <v>0</v>
      </c>
      <c r="AK66" s="253">
        <v>0</v>
      </c>
      <c r="AL66" s="303"/>
      <c r="AM66" s="375"/>
      <c r="AN66" s="289">
        <f>SUM(AO66:AW66)</f>
        <v>89418.81</v>
      </c>
      <c r="AO66" s="253">
        <v>0</v>
      </c>
      <c r="AP66" s="253">
        <v>0</v>
      </c>
      <c r="AQ66" s="253">
        <v>0</v>
      </c>
      <c r="AR66" s="253">
        <v>0</v>
      </c>
      <c r="AS66" s="253">
        <v>0</v>
      </c>
      <c r="AT66" s="253">
        <v>69361.5</v>
      </c>
      <c r="AU66" s="253">
        <v>0</v>
      </c>
      <c r="AV66" s="253">
        <v>0</v>
      </c>
      <c r="AW66" s="253">
        <v>20057.310000000001</v>
      </c>
      <c r="AX66" s="303"/>
      <c r="AY66" s="375"/>
      <c r="AZ66" s="170">
        <v>-37220.32543692617</v>
      </c>
      <c r="BA66" s="296">
        <f>SUM(BB66:BJ66)+AZ66</f>
        <v>108216.78456307384</v>
      </c>
      <c r="BB66" s="274">
        <f t="shared" si="46"/>
        <v>0</v>
      </c>
      <c r="BC66" s="274">
        <f t="shared" si="46"/>
        <v>0</v>
      </c>
      <c r="BD66" s="274">
        <f t="shared" si="46"/>
        <v>0</v>
      </c>
      <c r="BE66" s="274">
        <f t="shared" si="46"/>
        <v>0</v>
      </c>
      <c r="BF66" s="274">
        <f t="shared" si="46"/>
        <v>0</v>
      </c>
      <c r="BG66" s="274">
        <f t="shared" si="46"/>
        <v>125379.8</v>
      </c>
      <c r="BH66" s="274">
        <f t="shared" si="46"/>
        <v>0</v>
      </c>
      <c r="BI66" s="274">
        <f t="shared" si="46"/>
        <v>0</v>
      </c>
      <c r="BJ66" s="274">
        <f t="shared" si="46"/>
        <v>20057.310000000001</v>
      </c>
      <c r="BK66" s="303"/>
      <c r="BL66" s="304"/>
    </row>
    <row r="67" spans="1:64" x14ac:dyDescent="0.25">
      <c r="A67" s="1699"/>
      <c r="B67" s="126" t="s">
        <v>108</v>
      </c>
      <c r="C67" s="131" t="s">
        <v>188</v>
      </c>
      <c r="D67" s="274">
        <f>SUM(E67:M67)</f>
        <v>615040.91999999993</v>
      </c>
      <c r="E67" s="253">
        <v>85024.119999999966</v>
      </c>
      <c r="F67" s="253">
        <v>12913.189999999999</v>
      </c>
      <c r="G67" s="253">
        <v>241297.51</v>
      </c>
      <c r="H67" s="253">
        <v>14829.420000000002</v>
      </c>
      <c r="I67" s="253">
        <v>9124.99</v>
      </c>
      <c r="J67" s="253">
        <v>100841.61000000002</v>
      </c>
      <c r="K67" s="253">
        <v>0</v>
      </c>
      <c r="L67" s="253">
        <v>89.68</v>
      </c>
      <c r="M67" s="253">
        <v>150920.39999999997</v>
      </c>
      <c r="N67" s="303"/>
      <c r="O67" s="375"/>
      <c r="P67" s="274">
        <f>SUM(Q67:Y67)</f>
        <v>601142.53</v>
      </c>
      <c r="Q67" s="253">
        <v>88740.999999999985</v>
      </c>
      <c r="R67" s="253">
        <v>12429.410000000002</v>
      </c>
      <c r="S67" s="253">
        <v>250775.84000000003</v>
      </c>
      <c r="T67" s="253">
        <v>23175.63</v>
      </c>
      <c r="U67" s="253">
        <v>206.36</v>
      </c>
      <c r="V67" s="253">
        <v>84183.090000000026</v>
      </c>
      <c r="W67" s="253">
        <v>0</v>
      </c>
      <c r="X67" s="253">
        <v>474.34</v>
      </c>
      <c r="Y67" s="253">
        <v>141156.86000000002</v>
      </c>
      <c r="Z67" s="303"/>
      <c r="AA67" s="375"/>
      <c r="AB67" s="289">
        <f>SUM(AC67:AK67)</f>
        <v>641100.45000000007</v>
      </c>
      <c r="AC67" s="253">
        <v>104466.34</v>
      </c>
      <c r="AD67" s="253">
        <v>6595.28</v>
      </c>
      <c r="AE67" s="253">
        <v>262636.53000000003</v>
      </c>
      <c r="AF67" s="253">
        <v>13183.269999999999</v>
      </c>
      <c r="AG67" s="253">
        <v>156.84</v>
      </c>
      <c r="AH67" s="253">
        <v>84539.839999999997</v>
      </c>
      <c r="AI67" s="253">
        <v>0</v>
      </c>
      <c r="AJ67" s="253">
        <v>16.98</v>
      </c>
      <c r="AK67" s="253">
        <v>169505.37</v>
      </c>
      <c r="AL67" s="303"/>
      <c r="AM67" s="375"/>
      <c r="AN67" s="289">
        <f>SUM(AO67:AW67)</f>
        <v>665216.37999999989</v>
      </c>
      <c r="AO67" s="253">
        <v>106231.00999999998</v>
      </c>
      <c r="AP67" s="253">
        <v>21303.879999999997</v>
      </c>
      <c r="AQ67" s="253">
        <v>272659.39999999997</v>
      </c>
      <c r="AR67" s="253">
        <v>11924.660000000002</v>
      </c>
      <c r="AS67" s="253">
        <v>164.26999999999998</v>
      </c>
      <c r="AT67" s="253">
        <v>103237.76999999999</v>
      </c>
      <c r="AU67" s="253">
        <v>0</v>
      </c>
      <c r="AV67" s="253">
        <v>123.73</v>
      </c>
      <c r="AW67" s="253">
        <v>149571.65999999997</v>
      </c>
      <c r="AX67" s="303"/>
      <c r="AY67" s="375"/>
      <c r="AZ67" s="170">
        <v>39891.681433618869</v>
      </c>
      <c r="BA67" s="296">
        <f>SUM(BB67:BJ67)+AZ67</f>
        <v>2562391.9614336193</v>
      </c>
      <c r="BB67" s="274">
        <f t="shared" si="46"/>
        <v>384462.47</v>
      </c>
      <c r="BC67" s="274">
        <f t="shared" si="46"/>
        <v>53241.759999999995</v>
      </c>
      <c r="BD67" s="274">
        <f t="shared" si="46"/>
        <v>1027369.28</v>
      </c>
      <c r="BE67" s="274">
        <f t="shared" si="46"/>
        <v>63112.98</v>
      </c>
      <c r="BF67" s="274">
        <f t="shared" si="46"/>
        <v>9652.4600000000009</v>
      </c>
      <c r="BG67" s="274">
        <f t="shared" si="46"/>
        <v>372802.31000000006</v>
      </c>
      <c r="BH67" s="274">
        <f t="shared" si="46"/>
        <v>0</v>
      </c>
      <c r="BI67" s="274">
        <f t="shared" si="46"/>
        <v>704.73</v>
      </c>
      <c r="BJ67" s="274">
        <f t="shared" si="46"/>
        <v>611154.29</v>
      </c>
      <c r="BK67" s="303"/>
      <c r="BL67" s="304"/>
    </row>
    <row r="68" spans="1:64" x14ac:dyDescent="0.25">
      <c r="A68" s="1699"/>
      <c r="B68" s="126" t="s">
        <v>109</v>
      </c>
      <c r="C68" s="131" t="s">
        <v>161</v>
      </c>
      <c r="D68" s="274">
        <f>SUM(E68:O68)</f>
        <v>905445.45706817601</v>
      </c>
      <c r="E68" s="253">
        <v>331390.27367453696</v>
      </c>
      <c r="F68" s="253">
        <v>38005.993929324308</v>
      </c>
      <c r="G68" s="253">
        <v>339624.45727632864</v>
      </c>
      <c r="H68" s="253">
        <v>30549.280960336404</v>
      </c>
      <c r="I68" s="253">
        <v>6284.8696918292662</v>
      </c>
      <c r="J68" s="253">
        <v>112204.71472508465</v>
      </c>
      <c r="K68" s="253">
        <v>0</v>
      </c>
      <c r="L68" s="253">
        <v>3652.898396649025</v>
      </c>
      <c r="M68" s="253">
        <v>43732.968414086696</v>
      </c>
      <c r="N68" s="253">
        <v>0</v>
      </c>
      <c r="O68" s="254">
        <v>0</v>
      </c>
      <c r="P68" s="274">
        <f>SUM(Q68:AA68)</f>
        <v>752412.83460000798</v>
      </c>
      <c r="Q68" s="253">
        <v>280575.5393835943</v>
      </c>
      <c r="R68" s="253">
        <v>42036.364917689876</v>
      </c>
      <c r="S68" s="253">
        <v>264861.2551131504</v>
      </c>
      <c r="T68" s="253">
        <v>24502.62169181665</v>
      </c>
      <c r="U68" s="253">
        <v>781.91649371461881</v>
      </c>
      <c r="V68" s="253">
        <v>87428.078655844714</v>
      </c>
      <c r="W68" s="253">
        <v>0</v>
      </c>
      <c r="X68" s="253">
        <v>3085.7162246030639</v>
      </c>
      <c r="Y68" s="253">
        <v>49141.342119594497</v>
      </c>
      <c r="Z68" s="253">
        <v>0</v>
      </c>
      <c r="AA68" s="254">
        <v>0</v>
      </c>
      <c r="AB68" s="289">
        <f>SUM(AC68:AM68)</f>
        <v>576948.39250006853</v>
      </c>
      <c r="AC68" s="253">
        <v>210439.52752251734</v>
      </c>
      <c r="AD68" s="253">
        <v>18277.725151259499</v>
      </c>
      <c r="AE68" s="253">
        <v>213448.58227214121</v>
      </c>
      <c r="AF68" s="253">
        <v>12992.712541019298</v>
      </c>
      <c r="AG68" s="253">
        <v>895.83829381332271</v>
      </c>
      <c r="AH68" s="253">
        <v>65213.158903427502</v>
      </c>
      <c r="AI68" s="253">
        <v>0</v>
      </c>
      <c r="AJ68" s="253">
        <v>2788.3200819446943</v>
      </c>
      <c r="AK68" s="253">
        <v>52892.527733945622</v>
      </c>
      <c r="AL68" s="253">
        <v>0</v>
      </c>
      <c r="AM68" s="254">
        <v>0</v>
      </c>
      <c r="AN68" s="289">
        <f>SUM(AO68:AY68)</f>
        <v>605313.29423673742</v>
      </c>
      <c r="AO68" s="253">
        <v>200843.85271697564</v>
      </c>
      <c r="AP68" s="253">
        <v>24604.977804174549</v>
      </c>
      <c r="AQ68" s="253">
        <v>241031.07298411071</v>
      </c>
      <c r="AR68" s="253">
        <v>19226.793286533681</v>
      </c>
      <c r="AS68" s="253">
        <v>2156.4665438356419</v>
      </c>
      <c r="AT68" s="253">
        <v>69472.254647694732</v>
      </c>
      <c r="AU68" s="253">
        <v>0</v>
      </c>
      <c r="AV68" s="253">
        <v>1993.2004961199325</v>
      </c>
      <c r="AW68" s="253">
        <v>45984.675757292564</v>
      </c>
      <c r="AX68" s="253">
        <v>0</v>
      </c>
      <c r="AY68" s="254">
        <v>0</v>
      </c>
      <c r="AZ68" s="170">
        <v>14251.64858687396</v>
      </c>
      <c r="BA68" s="296">
        <f>SUM(BB68:BL68)+AZ68</f>
        <v>2854371.6269918638</v>
      </c>
      <c r="BB68" s="274">
        <f t="shared" si="46"/>
        <v>1023249.1932976242</v>
      </c>
      <c r="BC68" s="274">
        <f t="shared" si="46"/>
        <v>122925.06180244822</v>
      </c>
      <c r="BD68" s="274">
        <f t="shared" si="46"/>
        <v>1058965.367645731</v>
      </c>
      <c r="BE68" s="274">
        <f t="shared" si="46"/>
        <v>87271.408479706035</v>
      </c>
      <c r="BF68" s="274">
        <f t="shared" si="46"/>
        <v>10119.09102319285</v>
      </c>
      <c r="BG68" s="274">
        <f t="shared" si="46"/>
        <v>334318.20693205157</v>
      </c>
      <c r="BH68" s="274">
        <f t="shared" si="46"/>
        <v>0</v>
      </c>
      <c r="BI68" s="274">
        <f t="shared" si="46"/>
        <v>11520.135199316715</v>
      </c>
      <c r="BJ68" s="274">
        <f t="shared" si="46"/>
        <v>191751.51402491939</v>
      </c>
      <c r="BK68" s="274">
        <f t="shared" ref="BK68:BL71" si="47">N68+Z68+AL68+AX68</f>
        <v>0</v>
      </c>
      <c r="BL68" s="300">
        <f t="shared" si="47"/>
        <v>0</v>
      </c>
    </row>
    <row r="69" spans="1:64" s="255" customFormat="1" x14ac:dyDescent="0.25">
      <c r="A69" s="1699"/>
      <c r="B69" s="126" t="s">
        <v>110</v>
      </c>
      <c r="C69" s="131" t="s">
        <v>135</v>
      </c>
      <c r="D69" s="274">
        <f>SUM(E69:O69)</f>
        <v>16338.56701699901</v>
      </c>
      <c r="E69" s="253">
        <v>8820.1989985018554</v>
      </c>
      <c r="F69" s="253">
        <v>1751.0094670815849</v>
      </c>
      <c r="G69" s="253">
        <v>3380.8342368310705</v>
      </c>
      <c r="H69" s="253">
        <v>617.45421812808718</v>
      </c>
      <c r="I69" s="253">
        <v>16.359075609756449</v>
      </c>
      <c r="J69" s="253">
        <v>1576.9507355428364</v>
      </c>
      <c r="K69" s="253">
        <v>0</v>
      </c>
      <c r="L69" s="253">
        <v>82.448366361348803</v>
      </c>
      <c r="M69" s="253">
        <v>93.311918942471522</v>
      </c>
      <c r="N69" s="253">
        <v>0</v>
      </c>
      <c r="O69" s="254">
        <v>0</v>
      </c>
      <c r="P69" s="274">
        <f>SUM(Q69:AA69)</f>
        <v>16947.20085479107</v>
      </c>
      <c r="Q69" s="253">
        <v>9019.5234228589907</v>
      </c>
      <c r="R69" s="253">
        <v>1774.9734498410073</v>
      </c>
      <c r="S69" s="253">
        <v>3622.6387337110964</v>
      </c>
      <c r="T69" s="253">
        <v>663.43592072581009</v>
      </c>
      <c r="U69" s="253">
        <v>14.158693430123995</v>
      </c>
      <c r="V69" s="253">
        <v>1667.3962843874251</v>
      </c>
      <c r="W69" s="253">
        <v>0</v>
      </c>
      <c r="X69" s="253">
        <v>84.952160580743978</v>
      </c>
      <c r="Y69" s="253">
        <v>100.12218925587682</v>
      </c>
      <c r="Z69" s="253">
        <v>0</v>
      </c>
      <c r="AA69" s="254">
        <v>0</v>
      </c>
      <c r="AB69" s="289">
        <f>SUM(AC69:AM69)</f>
        <v>17155.122051070735</v>
      </c>
      <c r="AC69" s="253">
        <v>8899.532522612586</v>
      </c>
      <c r="AD69" s="253">
        <v>1697.7111914541056</v>
      </c>
      <c r="AE69" s="253">
        <v>3922.5355338143031</v>
      </c>
      <c r="AF69" s="253">
        <v>687.6823541163526</v>
      </c>
      <c r="AG69" s="253">
        <v>8.6513796511051133</v>
      </c>
      <c r="AH69" s="253">
        <v>1740.0273374468652</v>
      </c>
      <c r="AI69" s="253">
        <v>0</v>
      </c>
      <c r="AJ69" s="253">
        <v>81.106684229110442</v>
      </c>
      <c r="AK69" s="253">
        <v>117.87504774630717</v>
      </c>
      <c r="AL69" s="253">
        <v>0</v>
      </c>
      <c r="AM69" s="254">
        <v>0</v>
      </c>
      <c r="AN69" s="289">
        <f>SUM(AO69:AY69)</f>
        <v>15740.424657864305</v>
      </c>
      <c r="AO69" s="253">
        <v>7869.393577920845</v>
      </c>
      <c r="AP69" s="253">
        <v>1493.0632142665836</v>
      </c>
      <c r="AQ69" s="253">
        <v>3864.130320341962</v>
      </c>
      <c r="AR69" s="253">
        <v>674.88872369728688</v>
      </c>
      <c r="AS69" s="253">
        <v>6.2511479810941548</v>
      </c>
      <c r="AT69" s="253">
        <v>1645.3021486239816</v>
      </c>
      <c r="AU69" s="253">
        <v>0</v>
      </c>
      <c r="AV69" s="253">
        <v>61.330707413818075</v>
      </c>
      <c r="AW69" s="253">
        <v>126.06481761873212</v>
      </c>
      <c r="AX69" s="253">
        <v>0</v>
      </c>
      <c r="AY69" s="254">
        <v>0</v>
      </c>
      <c r="AZ69" s="170">
        <v>0</v>
      </c>
      <c r="BA69" s="296">
        <f>SUM(BB69:BL69)+AZ69</f>
        <v>66181.314580725113</v>
      </c>
      <c r="BB69" s="274">
        <f t="shared" si="46"/>
        <v>34608.648521894276</v>
      </c>
      <c r="BC69" s="274">
        <f t="shared" si="46"/>
        <v>6716.7573226432814</v>
      </c>
      <c r="BD69" s="274">
        <f t="shared" si="46"/>
        <v>14790.138824698432</v>
      </c>
      <c r="BE69" s="274">
        <f t="shared" si="46"/>
        <v>2643.461216667537</v>
      </c>
      <c r="BF69" s="274">
        <f t="shared" si="46"/>
        <v>45.420296672079708</v>
      </c>
      <c r="BG69" s="274">
        <f t="shared" si="46"/>
        <v>6629.6765060011076</v>
      </c>
      <c r="BH69" s="274">
        <f t="shared" si="46"/>
        <v>0</v>
      </c>
      <c r="BI69" s="274">
        <f t="shared" si="46"/>
        <v>309.83791858502127</v>
      </c>
      <c r="BJ69" s="274">
        <f t="shared" si="46"/>
        <v>437.37397356338761</v>
      </c>
      <c r="BK69" s="274">
        <f t="shared" si="47"/>
        <v>0</v>
      </c>
      <c r="BL69" s="300">
        <f t="shared" si="47"/>
        <v>0</v>
      </c>
    </row>
    <row r="70" spans="1:64" x14ac:dyDescent="0.25">
      <c r="A70" s="1699"/>
      <c r="B70" s="126" t="s">
        <v>111</v>
      </c>
      <c r="C70" s="131" t="s">
        <v>163</v>
      </c>
      <c r="D70" s="274">
        <f>SUM(E70:O70)</f>
        <v>-1535.2249993672651</v>
      </c>
      <c r="E70" s="253">
        <v>-222.77781263518455</v>
      </c>
      <c r="F70" s="253">
        <v>-20.21640738794045</v>
      </c>
      <c r="G70" s="253">
        <v>-398.40871032715268</v>
      </c>
      <c r="H70" s="253">
        <v>-57.30092455633757</v>
      </c>
      <c r="I70" s="253">
        <v>-5.9779567591179505</v>
      </c>
      <c r="J70" s="253">
        <v>-141.51622571849626</v>
      </c>
      <c r="K70" s="253">
        <v>0</v>
      </c>
      <c r="L70" s="253">
        <v>-1.4507879403451081</v>
      </c>
      <c r="M70" s="253">
        <v>-687.57617404269058</v>
      </c>
      <c r="N70" s="253">
        <v>0</v>
      </c>
      <c r="O70" s="254">
        <v>0</v>
      </c>
      <c r="P70" s="274">
        <f>SUM(Q70:AA70)</f>
        <v>7039.7043593074723</v>
      </c>
      <c r="Q70" s="253">
        <v>875.38718228415235</v>
      </c>
      <c r="R70" s="253">
        <v>116.98191309849815</v>
      </c>
      <c r="S70" s="253">
        <v>1802.114013425587</v>
      </c>
      <c r="T70" s="253">
        <v>224.21627054649861</v>
      </c>
      <c r="U70" s="253">
        <v>1.7669971673704914</v>
      </c>
      <c r="V70" s="253">
        <v>490.58385481819988</v>
      </c>
      <c r="W70" s="253">
        <v>0</v>
      </c>
      <c r="X70" s="253">
        <v>6.7825229792923576</v>
      </c>
      <c r="Y70" s="253">
        <v>3521.871604987874</v>
      </c>
      <c r="Z70" s="253">
        <v>0</v>
      </c>
      <c r="AA70" s="254">
        <v>0</v>
      </c>
      <c r="AB70" s="289">
        <f>SUM(AC70:AM70)</f>
        <v>22496.19208043467</v>
      </c>
      <c r="AC70" s="253">
        <v>2139.0870250830367</v>
      </c>
      <c r="AD70" s="253">
        <v>153.19413142165925</v>
      </c>
      <c r="AE70" s="253">
        <v>4426.9570162852042</v>
      </c>
      <c r="AF70" s="253">
        <v>623.59473328886668</v>
      </c>
      <c r="AG70" s="253">
        <v>6.2834646869666999</v>
      </c>
      <c r="AH70" s="253">
        <v>1704.0876165247203</v>
      </c>
      <c r="AI70" s="253">
        <v>0</v>
      </c>
      <c r="AJ70" s="253">
        <v>16.743124000531164</v>
      </c>
      <c r="AK70" s="253">
        <v>13426.244969143685</v>
      </c>
      <c r="AL70" s="253">
        <v>0</v>
      </c>
      <c r="AM70" s="254">
        <v>0</v>
      </c>
      <c r="AN70" s="289">
        <f>SUM(AO70:AY70)</f>
        <v>56641.886803421396</v>
      </c>
      <c r="AO70" s="253">
        <v>5043.2133598411974</v>
      </c>
      <c r="AP70" s="253">
        <v>740.72750937922376</v>
      </c>
      <c r="AQ70" s="253">
        <v>11635.83337852813</v>
      </c>
      <c r="AR70" s="253">
        <v>1561.9483977165448</v>
      </c>
      <c r="AS70" s="253">
        <v>35.960663895396003</v>
      </c>
      <c r="AT70" s="253">
        <v>4586.3462715594951</v>
      </c>
      <c r="AU70" s="253">
        <v>0</v>
      </c>
      <c r="AV70" s="253">
        <v>32.802401070439089</v>
      </c>
      <c r="AW70" s="253">
        <v>33005.054821430975</v>
      </c>
      <c r="AX70" s="253">
        <v>0</v>
      </c>
      <c r="AY70" s="254">
        <v>0</v>
      </c>
      <c r="AZ70" s="170">
        <v>-131327.39736193858</v>
      </c>
      <c r="BA70" s="296">
        <f>SUM(BB70:BL70)+AZ70</f>
        <v>-46684.839118142292</v>
      </c>
      <c r="BB70" s="274">
        <f t="shared" si="46"/>
        <v>7834.909754573202</v>
      </c>
      <c r="BC70" s="274">
        <f t="shared" si="46"/>
        <v>990.68714651144069</v>
      </c>
      <c r="BD70" s="274">
        <f t="shared" si="46"/>
        <v>17466.495697911771</v>
      </c>
      <c r="BE70" s="274">
        <f t="shared" si="46"/>
        <v>2352.4584769955727</v>
      </c>
      <c r="BF70" s="274">
        <f t="shared" si="46"/>
        <v>38.033168990615245</v>
      </c>
      <c r="BG70" s="274">
        <f t="shared" si="46"/>
        <v>6639.5015171839186</v>
      </c>
      <c r="BH70" s="274">
        <f t="shared" si="46"/>
        <v>0</v>
      </c>
      <c r="BI70" s="274">
        <f t="shared" si="46"/>
        <v>54.877260109917501</v>
      </c>
      <c r="BJ70" s="274">
        <f t="shared" si="46"/>
        <v>49265.595221519841</v>
      </c>
      <c r="BK70" s="274">
        <f t="shared" si="47"/>
        <v>0</v>
      </c>
      <c r="BL70" s="300">
        <f t="shared" si="47"/>
        <v>0</v>
      </c>
    </row>
    <row r="71" spans="1:64" x14ac:dyDescent="0.25">
      <c r="A71" s="1699"/>
      <c r="B71" s="126" t="s">
        <v>112</v>
      </c>
      <c r="C71" s="131" t="s">
        <v>927</v>
      </c>
      <c r="D71" s="274">
        <f>SUM(E71:O71)</f>
        <v>64748.068494490333</v>
      </c>
      <c r="E71" s="253">
        <v>11670.783507661446</v>
      </c>
      <c r="F71" s="253">
        <v>3298.0309006681296</v>
      </c>
      <c r="G71" s="253">
        <v>16585.993765790165</v>
      </c>
      <c r="H71" s="253">
        <v>4922.3884379003457</v>
      </c>
      <c r="I71" s="253">
        <v>59.011602678134324</v>
      </c>
      <c r="J71" s="253">
        <v>7095.3506821074816</v>
      </c>
      <c r="K71" s="253">
        <v>0</v>
      </c>
      <c r="L71" s="253">
        <v>424.66736728392459</v>
      </c>
      <c r="M71" s="253">
        <v>20691.842230400711</v>
      </c>
      <c r="N71" s="253">
        <v>0</v>
      </c>
      <c r="O71" s="254">
        <v>0</v>
      </c>
      <c r="P71" s="274">
        <f>SUM(Q71:AA71)</f>
        <v>61536.23873434266</v>
      </c>
      <c r="Q71" s="253">
        <v>11091.853963263724</v>
      </c>
      <c r="R71" s="253">
        <v>3134.4319850100674</v>
      </c>
      <c r="S71" s="253">
        <v>15763.245078188438</v>
      </c>
      <c r="T71" s="253">
        <v>4678.2132208867215</v>
      </c>
      <c r="U71" s="253">
        <v>56.084330466272576</v>
      </c>
      <c r="V71" s="253">
        <v>6743.3856118071044</v>
      </c>
      <c r="W71" s="253">
        <v>0</v>
      </c>
      <c r="X71" s="253">
        <v>403.60173057659739</v>
      </c>
      <c r="Y71" s="253">
        <v>19665.422814143734</v>
      </c>
      <c r="Z71" s="253">
        <v>0</v>
      </c>
      <c r="AA71" s="254">
        <v>0</v>
      </c>
      <c r="AB71" s="289">
        <f>SUM(AC71:AM71)</f>
        <v>86331.228931231351</v>
      </c>
      <c r="AC71" s="253">
        <v>15561.129563154402</v>
      </c>
      <c r="AD71" s="253">
        <v>4397.3985221209132</v>
      </c>
      <c r="AE71" s="253">
        <v>22114.778990947845</v>
      </c>
      <c r="AF71" s="253">
        <v>6563.2203863653813</v>
      </c>
      <c r="AG71" s="253">
        <v>78.682566119148319</v>
      </c>
      <c r="AH71" s="253">
        <v>9460.5191834643501</v>
      </c>
      <c r="AI71" s="253">
        <v>0</v>
      </c>
      <c r="AJ71" s="253">
        <v>566.22624515403913</v>
      </c>
      <c r="AK71" s="253">
        <v>27589.273473905283</v>
      </c>
      <c r="AL71" s="253">
        <v>0</v>
      </c>
      <c r="AM71" s="254">
        <v>0</v>
      </c>
      <c r="AN71" s="289">
        <f>SUM(AO71:AY71)</f>
        <v>37766.235567922762</v>
      </c>
      <c r="AO71" s="253">
        <v>6807.3313916704119</v>
      </c>
      <c r="AP71" s="253">
        <v>1923.6745558752823</v>
      </c>
      <c r="AQ71" s="253">
        <v>9674.2738779957854</v>
      </c>
      <c r="AR71" s="253">
        <v>2871.1293730465914</v>
      </c>
      <c r="AS71" s="253">
        <v>34.420271365665933</v>
      </c>
      <c r="AT71" s="253">
        <v>4138.5741926849096</v>
      </c>
      <c r="AU71" s="253">
        <v>0</v>
      </c>
      <c r="AV71" s="253">
        <v>247.69986508893334</v>
      </c>
      <c r="AW71" s="253">
        <v>12069.132040195182</v>
      </c>
      <c r="AX71" s="253">
        <v>0</v>
      </c>
      <c r="AY71" s="254">
        <v>0</v>
      </c>
      <c r="AZ71" s="170">
        <v>-574.86043987703272</v>
      </c>
      <c r="BA71" s="296">
        <f>SUM(BB71:BL71)+AZ71</f>
        <v>249806.91128811007</v>
      </c>
      <c r="BB71" s="274">
        <f t="shared" si="46"/>
        <v>45131.098425749988</v>
      </c>
      <c r="BC71" s="274">
        <f t="shared" si="46"/>
        <v>12753.535963674392</v>
      </c>
      <c r="BD71" s="274">
        <f t="shared" si="46"/>
        <v>64138.291712922233</v>
      </c>
      <c r="BE71" s="274">
        <f t="shared" si="46"/>
        <v>19034.951418199038</v>
      </c>
      <c r="BF71" s="274">
        <f t="shared" si="46"/>
        <v>228.19877062922114</v>
      </c>
      <c r="BG71" s="274">
        <f t="shared" si="46"/>
        <v>27437.829670063846</v>
      </c>
      <c r="BH71" s="274">
        <f t="shared" si="46"/>
        <v>0</v>
      </c>
      <c r="BI71" s="274">
        <f t="shared" si="46"/>
        <v>1642.1952081034945</v>
      </c>
      <c r="BJ71" s="274">
        <f t="shared" si="46"/>
        <v>80015.67055864491</v>
      </c>
      <c r="BK71" s="274">
        <f t="shared" si="47"/>
        <v>0</v>
      </c>
      <c r="BL71" s="300">
        <f t="shared" si="47"/>
        <v>0</v>
      </c>
    </row>
    <row r="72" spans="1:64" s="209" customFormat="1" x14ac:dyDescent="0.25">
      <c r="A72" s="1703"/>
      <c r="B72" s="129" t="s">
        <v>460</v>
      </c>
      <c r="C72" s="313" t="s">
        <v>5</v>
      </c>
      <c r="D72" s="275">
        <f>SUM(D64:D71)</f>
        <v>4036103.1975802984</v>
      </c>
      <c r="E72" s="275">
        <f t="shared" ref="E72:BG72" si="48">SUM(E64:E71)</f>
        <v>594666.79836806504</v>
      </c>
      <c r="F72" s="275">
        <f t="shared" si="48"/>
        <v>57164.057889686075</v>
      </c>
      <c r="G72" s="275">
        <f t="shared" si="48"/>
        <v>1046475.5765686227</v>
      </c>
      <c r="H72" s="275">
        <f t="shared" si="48"/>
        <v>153153.14269180849</v>
      </c>
      <c r="I72" s="275">
        <f t="shared" si="48"/>
        <v>15479.252413358039</v>
      </c>
      <c r="J72" s="275">
        <f t="shared" si="48"/>
        <v>373280.98991701653</v>
      </c>
      <c r="K72" s="275">
        <f t="shared" si="48"/>
        <v>0</v>
      </c>
      <c r="L72" s="275">
        <f t="shared" si="48"/>
        <v>4248.2433423539533</v>
      </c>
      <c r="M72" s="275">
        <f>SUM(M64:M71)</f>
        <v>1791635.1363893871</v>
      </c>
      <c r="N72" s="275">
        <f>SUM(N68:N71)</f>
        <v>0</v>
      </c>
      <c r="O72" s="275">
        <f>SUM(O68:O71)</f>
        <v>0</v>
      </c>
      <c r="P72" s="277">
        <f t="shared" si="48"/>
        <v>4018657.3285484486</v>
      </c>
      <c r="Q72" s="275">
        <f t="shared" si="48"/>
        <v>510385.30395200115</v>
      </c>
      <c r="R72" s="275">
        <f t="shared" si="48"/>
        <v>70774.862265639458</v>
      </c>
      <c r="S72" s="275">
        <f t="shared" si="48"/>
        <v>1028092.7329384756</v>
      </c>
      <c r="T72" s="275">
        <f t="shared" si="48"/>
        <v>130827.34710397568</v>
      </c>
      <c r="U72" s="275">
        <f t="shared" si="48"/>
        <v>1060.2865147783859</v>
      </c>
      <c r="V72" s="275">
        <f t="shared" si="48"/>
        <v>283037.0244068575</v>
      </c>
      <c r="W72" s="275">
        <f t="shared" si="48"/>
        <v>0</v>
      </c>
      <c r="X72" s="275">
        <f t="shared" si="48"/>
        <v>4288.9426387396979</v>
      </c>
      <c r="Y72" s="275">
        <f>SUM(Y64:Y71)</f>
        <v>1990190.828727982</v>
      </c>
      <c r="Z72" s="275">
        <f>SUM(Z68:Z71)</f>
        <v>0</v>
      </c>
      <c r="AA72" s="283">
        <f>SUM(AA68:AA71)</f>
        <v>0</v>
      </c>
      <c r="AB72" s="277">
        <f t="shared" si="48"/>
        <v>3893723.8555628057</v>
      </c>
      <c r="AC72" s="275">
        <f t="shared" si="48"/>
        <v>384893.69663336733</v>
      </c>
      <c r="AD72" s="275">
        <f t="shared" si="48"/>
        <v>32793.128996256179</v>
      </c>
      <c r="AE72" s="275">
        <f t="shared" si="48"/>
        <v>771807.43381318869</v>
      </c>
      <c r="AF72" s="275">
        <f t="shared" si="48"/>
        <v>112289.63001478989</v>
      </c>
      <c r="AG72" s="275">
        <f t="shared" si="48"/>
        <v>1146.2957042705427</v>
      </c>
      <c r="AH72" s="275">
        <f t="shared" si="48"/>
        <v>298260.40304086346</v>
      </c>
      <c r="AI72" s="275">
        <f t="shared" si="48"/>
        <v>0</v>
      </c>
      <c r="AJ72" s="275">
        <f t="shared" si="48"/>
        <v>3469.3761353283749</v>
      </c>
      <c r="AK72" s="275">
        <f>SUM(AK64:AK71)</f>
        <v>2289063.8912247405</v>
      </c>
      <c r="AL72" s="275">
        <f>SUM(AL68:AL71)</f>
        <v>0</v>
      </c>
      <c r="AM72" s="283">
        <f>SUM(AM68:AM71)</f>
        <v>0</v>
      </c>
      <c r="AN72" s="277">
        <f t="shared" si="48"/>
        <v>3764085.3412659457</v>
      </c>
      <c r="AO72" s="275">
        <f t="shared" si="48"/>
        <v>345132.29104640806</v>
      </c>
      <c r="AP72" s="275">
        <f t="shared" si="48"/>
        <v>51950.183083695643</v>
      </c>
      <c r="AQ72" s="275">
        <f t="shared" si="48"/>
        <v>775856.91056097648</v>
      </c>
      <c r="AR72" s="275">
        <f t="shared" si="48"/>
        <v>105869.72978099409</v>
      </c>
      <c r="AS72" s="275">
        <f t="shared" si="48"/>
        <v>2397.368627077798</v>
      </c>
      <c r="AT72" s="275">
        <f t="shared" si="48"/>
        <v>306243.66726056306</v>
      </c>
      <c r="AU72" s="275">
        <f t="shared" si="48"/>
        <v>0</v>
      </c>
      <c r="AV72" s="275">
        <f t="shared" si="48"/>
        <v>2458.7634696931223</v>
      </c>
      <c r="AW72" s="275">
        <f>SUM(AW64:AW71)</f>
        <v>2174176.4274365376</v>
      </c>
      <c r="AX72" s="275">
        <f>SUM(AX68:AX71)</f>
        <v>0</v>
      </c>
      <c r="AY72" s="283">
        <f>SUM(AY68:AY71)</f>
        <v>0</v>
      </c>
      <c r="AZ72" s="418">
        <f>SUM(AZ64:AZ71)</f>
        <v>464141.02601548983</v>
      </c>
      <c r="BA72" s="297">
        <f>SUM(BA64:BA71)</f>
        <v>16176710.748972988</v>
      </c>
      <c r="BB72" s="275">
        <f t="shared" si="48"/>
        <v>1835078.0899998418</v>
      </c>
      <c r="BC72" s="275">
        <f>SUM(BC64:BC71)</f>
        <v>212682.23223527736</v>
      </c>
      <c r="BD72" s="275">
        <f t="shared" si="48"/>
        <v>3622232.6538812639</v>
      </c>
      <c r="BE72" s="275">
        <f t="shared" si="48"/>
        <v>502139.84959156817</v>
      </c>
      <c r="BF72" s="275">
        <f t="shared" si="48"/>
        <v>20083.203259484766</v>
      </c>
      <c r="BG72" s="275">
        <f t="shared" si="48"/>
        <v>1260822.0846253005</v>
      </c>
      <c r="BH72" s="275">
        <f>SUM(BH64:BH71)</f>
        <v>0</v>
      </c>
      <c r="BI72" s="275">
        <f>SUM(BI64:BI71)</f>
        <v>14465.325586115148</v>
      </c>
      <c r="BJ72" s="275">
        <f>SUM(BJ64:BJ71)</f>
        <v>8245066.283778646</v>
      </c>
      <c r="BK72" s="275">
        <f>SUM(BK68:BK71)</f>
        <v>0</v>
      </c>
      <c r="BL72" s="299">
        <f>SUM(BL68:BL71)</f>
        <v>0</v>
      </c>
    </row>
    <row r="73" spans="1:64" ht="14.85" customHeight="1" x14ac:dyDescent="0.25">
      <c r="A73" s="1708" t="s">
        <v>6</v>
      </c>
      <c r="B73" s="126" t="s">
        <v>118</v>
      </c>
      <c r="C73" s="131" t="s">
        <v>189</v>
      </c>
      <c r="D73" s="273">
        <f>SUM(E73:O73)</f>
        <v>27809.423112651726</v>
      </c>
      <c r="E73" s="251">
        <v>6951.2623089105573</v>
      </c>
      <c r="F73" s="251">
        <v>1788.7076474273013</v>
      </c>
      <c r="G73" s="251">
        <v>9809.4727262610995</v>
      </c>
      <c r="H73" s="251">
        <v>1414.2764430805858</v>
      </c>
      <c r="I73" s="251">
        <v>1.4920703073291723</v>
      </c>
      <c r="J73" s="251">
        <v>4673.0110465512944</v>
      </c>
      <c r="K73" s="251">
        <v>0</v>
      </c>
      <c r="L73" s="251">
        <v>567.49904134398855</v>
      </c>
      <c r="M73" s="251">
        <v>2603.7018287695687</v>
      </c>
      <c r="N73" s="251">
        <v>0</v>
      </c>
      <c r="O73" s="252">
        <v>0</v>
      </c>
      <c r="P73" s="273">
        <f>SUM(Q73:AA73)</f>
        <v>30884.158398076361</v>
      </c>
      <c r="Q73" s="251">
        <v>7490.6026204393247</v>
      </c>
      <c r="R73" s="251">
        <v>2321.6383292162845</v>
      </c>
      <c r="S73" s="251">
        <v>10648.897602431214</v>
      </c>
      <c r="T73" s="251">
        <v>1644.8025270400872</v>
      </c>
      <c r="U73" s="251">
        <v>0</v>
      </c>
      <c r="V73" s="251">
        <v>4356.7087885055698</v>
      </c>
      <c r="W73" s="251">
        <v>0</v>
      </c>
      <c r="X73" s="251">
        <v>766.85800876373401</v>
      </c>
      <c r="Y73" s="251">
        <v>3654.6505216801443</v>
      </c>
      <c r="Z73" s="251">
        <v>0</v>
      </c>
      <c r="AA73" s="252">
        <v>0</v>
      </c>
      <c r="AB73" s="276">
        <f>SUM(AC73:AM73)</f>
        <v>36119.762844355573</v>
      </c>
      <c r="AC73" s="251">
        <v>8600.7380485299982</v>
      </c>
      <c r="AD73" s="251">
        <v>2118.8840550304417</v>
      </c>
      <c r="AE73" s="251">
        <v>11811.605796609185</v>
      </c>
      <c r="AF73" s="251">
        <v>2700.0660038242781</v>
      </c>
      <c r="AG73" s="251">
        <v>18.17674890447347</v>
      </c>
      <c r="AH73" s="251">
        <v>6525.9024296128928</v>
      </c>
      <c r="AI73" s="251">
        <v>0</v>
      </c>
      <c r="AJ73" s="251">
        <v>982.49944060648875</v>
      </c>
      <c r="AK73" s="251">
        <v>3361.8903212378195</v>
      </c>
      <c r="AL73" s="251">
        <v>0</v>
      </c>
      <c r="AM73" s="252">
        <v>0</v>
      </c>
      <c r="AN73" s="276">
        <f>SUM(AO73:AY73)</f>
        <v>32500.213719417457</v>
      </c>
      <c r="AO73" s="251">
        <v>8169.0621039561811</v>
      </c>
      <c r="AP73" s="251">
        <v>1922.0725612609051</v>
      </c>
      <c r="AQ73" s="251">
        <v>10015.882839456379</v>
      </c>
      <c r="AR73" s="251">
        <v>2374.7484064788573</v>
      </c>
      <c r="AS73" s="251">
        <v>0.3837676748189241</v>
      </c>
      <c r="AT73" s="251">
        <v>4797.906111438946</v>
      </c>
      <c r="AU73" s="251">
        <v>0</v>
      </c>
      <c r="AV73" s="249">
        <v>724.32801425598961</v>
      </c>
      <c r="AW73" s="251">
        <v>4495.8299148953793</v>
      </c>
      <c r="AX73" s="251">
        <v>0</v>
      </c>
      <c r="AY73" s="252">
        <v>0</v>
      </c>
      <c r="AZ73" s="681">
        <v>0</v>
      </c>
      <c r="BA73" s="294">
        <f>SUM(BB73:BL73)+AZ73</f>
        <v>127313.55807450112</v>
      </c>
      <c r="BB73" s="274">
        <f t="shared" ref="BB73:BL76" si="49">E73+Q73+AC73+AO73</f>
        <v>31211.665081836061</v>
      </c>
      <c r="BC73" s="274">
        <f t="shared" si="49"/>
        <v>8151.3025929349324</v>
      </c>
      <c r="BD73" s="274">
        <f t="shared" si="49"/>
        <v>42285.858964757877</v>
      </c>
      <c r="BE73" s="274">
        <f t="shared" si="49"/>
        <v>8133.8933804238077</v>
      </c>
      <c r="BF73" s="274">
        <f t="shared" si="49"/>
        <v>20.052586886621565</v>
      </c>
      <c r="BG73" s="274">
        <f t="shared" si="49"/>
        <v>20353.528376108705</v>
      </c>
      <c r="BH73" s="274">
        <f t="shared" si="49"/>
        <v>0</v>
      </c>
      <c r="BI73" s="274">
        <f t="shared" si="49"/>
        <v>3041.184504970201</v>
      </c>
      <c r="BJ73" s="274">
        <f t="shared" si="49"/>
        <v>14116.072586582912</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70">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1.1284179079944314</v>
      </c>
      <c r="E75" s="253">
        <v>0</v>
      </c>
      <c r="F75" s="253">
        <v>0.24530824086835462</v>
      </c>
      <c r="G75" s="253">
        <v>0.63780142625772207</v>
      </c>
      <c r="H75" s="253">
        <v>0.24530824086835462</v>
      </c>
      <c r="I75" s="253">
        <v>0</v>
      </c>
      <c r="J75" s="253">
        <v>0</v>
      </c>
      <c r="K75" s="253">
        <v>0</v>
      </c>
      <c r="L75" s="253">
        <v>0</v>
      </c>
      <c r="M75" s="253">
        <v>0</v>
      </c>
      <c r="N75" s="253">
        <v>0</v>
      </c>
      <c r="O75" s="254">
        <v>0</v>
      </c>
      <c r="P75" s="274">
        <f>SUM(Q75:AA75)</f>
        <v>5.1025528016634958</v>
      </c>
      <c r="Q75" s="253">
        <v>1.9019485760395423</v>
      </c>
      <c r="R75" s="253">
        <v>2.8069293268168822</v>
      </c>
      <c r="S75" s="253">
        <v>0.39367489880707129</v>
      </c>
      <c r="T75" s="253">
        <v>0</v>
      </c>
      <c r="U75" s="253">
        <v>0</v>
      </c>
      <c r="V75" s="253">
        <v>0</v>
      </c>
      <c r="W75" s="253">
        <v>0</v>
      </c>
      <c r="X75" s="253">
        <v>0</v>
      </c>
      <c r="Y75" s="253">
        <v>0</v>
      </c>
      <c r="Z75" s="253">
        <v>0</v>
      </c>
      <c r="AA75" s="254">
        <v>0</v>
      </c>
      <c r="AB75" s="289">
        <f>SUM(AC75:AM75)</f>
        <v>20.47338585483174</v>
      </c>
      <c r="AC75" s="253">
        <v>3.5744639810240342</v>
      </c>
      <c r="AD75" s="253">
        <v>13.334752349049021</v>
      </c>
      <c r="AE75" s="253">
        <v>3.5641695247586851</v>
      </c>
      <c r="AF75" s="253">
        <v>0</v>
      </c>
      <c r="AG75" s="253">
        <v>0</v>
      </c>
      <c r="AH75" s="253">
        <v>0</v>
      </c>
      <c r="AI75" s="253">
        <v>0</v>
      </c>
      <c r="AJ75" s="253">
        <v>0</v>
      </c>
      <c r="AK75" s="253">
        <v>0</v>
      </c>
      <c r="AL75" s="253">
        <v>0</v>
      </c>
      <c r="AM75" s="254">
        <v>0</v>
      </c>
      <c r="AN75" s="289">
        <f>SUM(AO75:AY75)</f>
        <v>10.451920137602645</v>
      </c>
      <c r="AO75" s="253">
        <v>3.9633843502012214</v>
      </c>
      <c r="AP75" s="253">
        <v>1.7438891140885373</v>
      </c>
      <c r="AQ75" s="253">
        <v>3.9519698032726422</v>
      </c>
      <c r="AR75" s="253">
        <v>0</v>
      </c>
      <c r="AS75" s="253">
        <v>0</v>
      </c>
      <c r="AT75" s="253">
        <v>0.79267687004024423</v>
      </c>
      <c r="AU75" s="253">
        <v>0</v>
      </c>
      <c r="AV75" s="253">
        <v>0</v>
      </c>
      <c r="AW75" s="253">
        <v>0</v>
      </c>
      <c r="AX75" s="253">
        <v>0</v>
      </c>
      <c r="AY75" s="254">
        <v>0</v>
      </c>
      <c r="AZ75" s="170">
        <v>-7.9967604867578661</v>
      </c>
      <c r="BA75" s="296">
        <f>SUM(BB75:BL75)+AZ75</f>
        <v>29.159516215334456</v>
      </c>
      <c r="BB75" s="274">
        <f t="shared" si="49"/>
        <v>9.4397969072647978</v>
      </c>
      <c r="BC75" s="274">
        <f t="shared" si="49"/>
        <v>18.130879030822797</v>
      </c>
      <c r="BD75" s="274">
        <f t="shared" si="49"/>
        <v>8.5476156530961198</v>
      </c>
      <c r="BE75" s="274">
        <f t="shared" si="49"/>
        <v>0.24530824086835462</v>
      </c>
      <c r="BF75" s="274">
        <f t="shared" si="49"/>
        <v>0</v>
      </c>
      <c r="BG75" s="274">
        <f t="shared" si="49"/>
        <v>0.79267687004024423</v>
      </c>
      <c r="BH75" s="274">
        <f t="shared" si="49"/>
        <v>0</v>
      </c>
      <c r="BI75" s="274">
        <f t="shared" si="49"/>
        <v>0</v>
      </c>
      <c r="BJ75" s="274">
        <f t="shared" si="49"/>
        <v>0</v>
      </c>
      <c r="BK75" s="274">
        <f t="shared" si="49"/>
        <v>0</v>
      </c>
      <c r="BL75" s="300">
        <f t="shared" si="49"/>
        <v>0</v>
      </c>
    </row>
    <row r="76" spans="1:64" x14ac:dyDescent="0.25">
      <c r="A76" s="1708"/>
      <c r="B76" s="126" t="s">
        <v>166</v>
      </c>
      <c r="C76" s="131" t="s">
        <v>928</v>
      </c>
      <c r="D76" s="274">
        <f>SUM(E76:O76)</f>
        <v>42215.56709879564</v>
      </c>
      <c r="E76" s="253">
        <v>7609.3195630248665</v>
      </c>
      <c r="F76" s="253">
        <v>2150.3073067408072</v>
      </c>
      <c r="G76" s="253">
        <v>10814.023475920407</v>
      </c>
      <c r="H76" s="253">
        <v>3209.3840668652615</v>
      </c>
      <c r="I76" s="253">
        <v>38.47540676334205</v>
      </c>
      <c r="J76" s="253">
        <v>4626.1496253819887</v>
      </c>
      <c r="K76" s="253">
        <v>0</v>
      </c>
      <c r="L76" s="253">
        <v>276.88198513240496</v>
      </c>
      <c r="M76" s="253">
        <v>13491.025668966564</v>
      </c>
      <c r="N76" s="253">
        <v>0</v>
      </c>
      <c r="O76" s="254">
        <v>0</v>
      </c>
      <c r="P76" s="274">
        <f>SUM(Q76:AA76)</f>
        <v>42215.56709879564</v>
      </c>
      <c r="Q76" s="253">
        <v>7609.3195630248665</v>
      </c>
      <c r="R76" s="253">
        <v>2150.3073067408072</v>
      </c>
      <c r="S76" s="253">
        <v>10814.023475920407</v>
      </c>
      <c r="T76" s="253">
        <v>3209.3840668652615</v>
      </c>
      <c r="U76" s="253">
        <v>38.47540676334205</v>
      </c>
      <c r="V76" s="253">
        <v>4626.1496253819887</v>
      </c>
      <c r="W76" s="253">
        <v>0</v>
      </c>
      <c r="X76" s="253">
        <v>276.88198513240496</v>
      </c>
      <c r="Y76" s="253">
        <v>13491.025668966564</v>
      </c>
      <c r="Z76" s="253">
        <v>0</v>
      </c>
      <c r="AA76" s="254">
        <v>0</v>
      </c>
      <c r="AB76" s="289">
        <f>SUM(AC76:AM76)</f>
        <v>42215.56709879564</v>
      </c>
      <c r="AC76" s="253">
        <v>7609.3195630248665</v>
      </c>
      <c r="AD76" s="253">
        <v>2150.3073067408072</v>
      </c>
      <c r="AE76" s="253">
        <v>10814.023475920407</v>
      </c>
      <c r="AF76" s="253">
        <v>3209.3840668652615</v>
      </c>
      <c r="AG76" s="253">
        <v>38.47540676334205</v>
      </c>
      <c r="AH76" s="253">
        <v>4626.1496253819887</v>
      </c>
      <c r="AI76" s="253">
        <v>0</v>
      </c>
      <c r="AJ76" s="253">
        <v>276.88198513240496</v>
      </c>
      <c r="AK76" s="253">
        <v>13491.025668966564</v>
      </c>
      <c r="AL76" s="253">
        <v>0</v>
      </c>
      <c r="AM76" s="254">
        <v>0</v>
      </c>
      <c r="AN76" s="289">
        <f>SUM(AO76:AY76)</f>
        <v>42215.56709879564</v>
      </c>
      <c r="AO76" s="253">
        <v>7609.3195630248665</v>
      </c>
      <c r="AP76" s="253">
        <v>2150.3073067408072</v>
      </c>
      <c r="AQ76" s="253">
        <v>10814.023475920407</v>
      </c>
      <c r="AR76" s="253">
        <v>3209.3840668652615</v>
      </c>
      <c r="AS76" s="253">
        <v>38.47540676334205</v>
      </c>
      <c r="AT76" s="253">
        <v>4626.1496253819887</v>
      </c>
      <c r="AU76" s="253">
        <v>0</v>
      </c>
      <c r="AV76" s="253">
        <v>276.88198513240496</v>
      </c>
      <c r="AW76" s="253">
        <v>13491.025668966564</v>
      </c>
      <c r="AX76" s="253">
        <v>0</v>
      </c>
      <c r="AY76" s="254">
        <v>0</v>
      </c>
      <c r="AZ76" s="170">
        <v>0</v>
      </c>
      <c r="BA76" s="296">
        <f>SUM(BB76:BL76)+AZ76</f>
        <v>168862.26839518256</v>
      </c>
      <c r="BB76" s="274">
        <f t="shared" si="49"/>
        <v>30437.278252099466</v>
      </c>
      <c r="BC76" s="274">
        <f t="shared" si="49"/>
        <v>8601.2292269632289</v>
      </c>
      <c r="BD76" s="274">
        <f t="shared" si="49"/>
        <v>43256.093903681627</v>
      </c>
      <c r="BE76" s="274">
        <f t="shared" si="49"/>
        <v>12837.536267461046</v>
      </c>
      <c r="BF76" s="274">
        <f t="shared" si="49"/>
        <v>153.9016270533682</v>
      </c>
      <c r="BG76" s="274">
        <f t="shared" si="49"/>
        <v>18504.598501527955</v>
      </c>
      <c r="BH76" s="274">
        <f t="shared" si="49"/>
        <v>0</v>
      </c>
      <c r="BI76" s="274">
        <f t="shared" si="49"/>
        <v>1107.5279405296199</v>
      </c>
      <c r="BJ76" s="274">
        <f t="shared" si="49"/>
        <v>53964.102675866256</v>
      </c>
      <c r="BK76" s="274">
        <f t="shared" si="49"/>
        <v>0</v>
      </c>
      <c r="BL76" s="300">
        <f t="shared" si="49"/>
        <v>0</v>
      </c>
    </row>
    <row r="77" spans="1:64" s="209" customFormat="1" x14ac:dyDescent="0.25">
      <c r="A77" s="1709"/>
      <c r="B77" s="314" t="s">
        <v>461</v>
      </c>
      <c r="C77" s="313" t="s">
        <v>8</v>
      </c>
      <c r="D77" s="278">
        <f>SUM(D73:D76)</f>
        <v>70026.118629355362</v>
      </c>
      <c r="E77" s="278">
        <f t="shared" ref="E77:BL77" si="50">SUM(E73:E76)</f>
        <v>14560.581871935425</v>
      </c>
      <c r="F77" s="278">
        <f t="shared" si="50"/>
        <v>3939.2602624089768</v>
      </c>
      <c r="G77" s="278">
        <f t="shared" si="50"/>
        <v>20624.134003607764</v>
      </c>
      <c r="H77" s="278">
        <f t="shared" si="50"/>
        <v>4623.9058181867158</v>
      </c>
      <c r="I77" s="278">
        <f t="shared" si="50"/>
        <v>39.967477070671222</v>
      </c>
      <c r="J77" s="278">
        <f t="shared" si="50"/>
        <v>9299.1606719332831</v>
      </c>
      <c r="K77" s="278">
        <f t="shared" si="50"/>
        <v>0</v>
      </c>
      <c r="L77" s="278">
        <f t="shared" si="50"/>
        <v>844.38102647639357</v>
      </c>
      <c r="M77" s="278">
        <f t="shared" si="50"/>
        <v>16094.727497736132</v>
      </c>
      <c r="N77" s="278">
        <f t="shared" si="50"/>
        <v>0</v>
      </c>
      <c r="O77" s="284">
        <f t="shared" si="50"/>
        <v>0</v>
      </c>
      <c r="P77" s="278">
        <f t="shared" si="50"/>
        <v>73104.82804967367</v>
      </c>
      <c r="Q77" s="278">
        <f t="shared" si="50"/>
        <v>15101.82413204023</v>
      </c>
      <c r="R77" s="278">
        <f t="shared" si="50"/>
        <v>4474.7525652839086</v>
      </c>
      <c r="S77" s="278">
        <f t="shared" si="50"/>
        <v>21463.31475325043</v>
      </c>
      <c r="T77" s="278">
        <f t="shared" si="50"/>
        <v>4854.1865939053487</v>
      </c>
      <c r="U77" s="278">
        <f t="shared" si="50"/>
        <v>38.47540676334205</v>
      </c>
      <c r="V77" s="278">
        <f t="shared" si="50"/>
        <v>8982.8584138875594</v>
      </c>
      <c r="W77" s="278">
        <f t="shared" si="50"/>
        <v>0</v>
      </c>
      <c r="X77" s="278">
        <f t="shared" si="50"/>
        <v>1043.7399938961389</v>
      </c>
      <c r="Y77" s="278">
        <f>SUM(Y73:Y76)</f>
        <v>17145.676190646707</v>
      </c>
      <c r="Z77" s="278">
        <f>SUM(Z73:Z76)</f>
        <v>0</v>
      </c>
      <c r="AA77" s="284">
        <f t="shared" si="50"/>
        <v>0</v>
      </c>
      <c r="AB77" s="849">
        <f t="shared" si="50"/>
        <v>78355.803329006041</v>
      </c>
      <c r="AC77" s="278">
        <f t="shared" si="50"/>
        <v>16213.632075535888</v>
      </c>
      <c r="AD77" s="278">
        <f t="shared" si="50"/>
        <v>4282.5261141202973</v>
      </c>
      <c r="AE77" s="278">
        <f t="shared" si="50"/>
        <v>22629.193442054351</v>
      </c>
      <c r="AF77" s="278">
        <f t="shared" si="50"/>
        <v>5909.4500706895396</v>
      </c>
      <c r="AG77" s="278">
        <f t="shared" si="50"/>
        <v>56.652155667815521</v>
      </c>
      <c r="AH77" s="278">
        <f t="shared" si="50"/>
        <v>11152.052054994881</v>
      </c>
      <c r="AI77" s="278">
        <f t="shared" si="50"/>
        <v>0</v>
      </c>
      <c r="AJ77" s="278">
        <f t="shared" si="50"/>
        <v>1259.3814257388938</v>
      </c>
      <c r="AK77" s="278">
        <f t="shared" si="50"/>
        <v>16852.915990204383</v>
      </c>
      <c r="AL77" s="278">
        <f t="shared" si="50"/>
        <v>0</v>
      </c>
      <c r="AM77" s="284">
        <f t="shared" si="50"/>
        <v>0</v>
      </c>
      <c r="AN77" s="849">
        <f t="shared" si="50"/>
        <v>74726.232738350693</v>
      </c>
      <c r="AO77" s="278">
        <f t="shared" si="50"/>
        <v>15782.345051331249</v>
      </c>
      <c r="AP77" s="278">
        <f t="shared" si="50"/>
        <v>4074.1237571158008</v>
      </c>
      <c r="AQ77" s="278">
        <f t="shared" si="50"/>
        <v>20833.85828518006</v>
      </c>
      <c r="AR77" s="278">
        <f t="shared" si="50"/>
        <v>5584.1324733441188</v>
      </c>
      <c r="AS77" s="278">
        <f t="shared" si="50"/>
        <v>38.859174438160977</v>
      </c>
      <c r="AT77" s="278">
        <f t="shared" si="50"/>
        <v>9424.8484136909756</v>
      </c>
      <c r="AU77" s="278">
        <f t="shared" si="50"/>
        <v>0</v>
      </c>
      <c r="AV77" s="278">
        <f t="shared" si="50"/>
        <v>1001.2099993883946</v>
      </c>
      <c r="AW77" s="278">
        <f>SUM(AW73:AW76)</f>
        <v>17986.855583861943</v>
      </c>
      <c r="AX77" s="278">
        <f t="shared" si="50"/>
        <v>0</v>
      </c>
      <c r="AY77" s="284">
        <f t="shared" si="50"/>
        <v>0</v>
      </c>
      <c r="AZ77" s="863">
        <f t="shared" si="50"/>
        <v>-7.9967604867578661</v>
      </c>
      <c r="BA77" s="297">
        <f t="shared" si="50"/>
        <v>296204.98598589899</v>
      </c>
      <c r="BB77" s="275">
        <f t="shared" si="50"/>
        <v>61658.383130842791</v>
      </c>
      <c r="BC77" s="275">
        <f t="shared" si="50"/>
        <v>16770.662698928983</v>
      </c>
      <c r="BD77" s="275">
        <f t="shared" si="50"/>
        <v>85550.500484092598</v>
      </c>
      <c r="BE77" s="275">
        <f t="shared" si="50"/>
        <v>20971.674956125724</v>
      </c>
      <c r="BF77" s="275">
        <f t="shared" si="50"/>
        <v>173.95421393998976</v>
      </c>
      <c r="BG77" s="275">
        <f t="shared" si="50"/>
        <v>38858.919554506705</v>
      </c>
      <c r="BH77" s="275">
        <f t="shared" si="50"/>
        <v>0</v>
      </c>
      <c r="BI77" s="275">
        <f t="shared" si="50"/>
        <v>4148.7124454998211</v>
      </c>
      <c r="BJ77" s="275">
        <f>SUM(BJ73:BJ76)</f>
        <v>68080.175262449164</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10628144.637546774</v>
      </c>
      <c r="E78" s="273">
        <f>E20+SUM(E22:E23,E27)+SUM(E29:E32)+E37+E41+E46+E51+SUM(E56:E57)+SUM(E59:E60)+SUM(E64:E68)+E73</f>
        <v>2375343.6815732904</v>
      </c>
      <c r="F78" s="273">
        <f>F20+SUM(F22:F23,F27)+SUM(F29:F32)+F37+F41+F46+F51+SUM(F56:F57)+SUM(F59:F60)+SUM(F64:F68)+F73</f>
        <v>560281.28902286908</v>
      </c>
      <c r="G78" s="273">
        <f t="shared" ref="G78:O78" si="51">G20+SUM(G22:G23,G27)+SUM(G29:G32)+G37+G41+G46+G51+SUM(G56:G57)+SUM(G59:G60)+SUM(G64:G68)+G73</f>
        <v>3272577.0588710988</v>
      </c>
      <c r="H78" s="273">
        <f t="shared" si="51"/>
        <v>587174.65797502303</v>
      </c>
      <c r="I78" s="273">
        <f t="shared" si="51"/>
        <v>20777.646235666398</v>
      </c>
      <c r="J78" s="273">
        <f t="shared" si="51"/>
        <v>1388561.334128404</v>
      </c>
      <c r="K78" s="273">
        <f t="shared" si="51"/>
        <v>0</v>
      </c>
      <c r="L78" s="273">
        <f t="shared" si="51"/>
        <v>113286.36361116171</v>
      </c>
      <c r="M78" s="273">
        <f t="shared" si="51"/>
        <v>2310142.6061292607</v>
      </c>
      <c r="N78" s="273">
        <f t="shared" si="51"/>
        <v>0</v>
      </c>
      <c r="O78" s="285">
        <f t="shared" si="51"/>
        <v>0</v>
      </c>
      <c r="P78" s="273">
        <f>P20+SUM(P22:P23,P27)+SUM(P29:P32)+P37+P41+P46+P51+SUM(P56:P57)+SUM(P59:P60)+SUM(P64:P68)+P73</f>
        <v>10264530.017953539</v>
      </c>
      <c r="Q78" s="273">
        <f t="shared" ref="Q78:AA78" si="52">Q20+SUM(Q22:Q23,Q27)+SUM(Q29:Q32)+Q37+Q41+Q46+Q51+SUM(Q56:Q57)+SUM(Q59:Q60)+SUM(Q64:Q68)+Q73</f>
        <v>2143800.5985414712</v>
      </c>
      <c r="R78" s="273">
        <f t="shared" si="52"/>
        <v>674566.38409034652</v>
      </c>
      <c r="S78" s="273">
        <f t="shared" si="52"/>
        <v>2974382.0815511979</v>
      </c>
      <c r="T78" s="273">
        <f t="shared" si="52"/>
        <v>617453.8793211329</v>
      </c>
      <c r="U78" s="273">
        <f t="shared" si="52"/>
        <v>1952.6849048717845</v>
      </c>
      <c r="V78" s="273">
        <f t="shared" si="52"/>
        <v>1135422.3832833834</v>
      </c>
      <c r="W78" s="273">
        <f t="shared" si="52"/>
        <v>0</v>
      </c>
      <c r="X78" s="273">
        <f t="shared" si="52"/>
        <v>118098.15749579287</v>
      </c>
      <c r="Y78" s="273">
        <f t="shared" si="52"/>
        <v>2598853.848765342</v>
      </c>
      <c r="Z78" s="273">
        <f t="shared" si="52"/>
        <v>0</v>
      </c>
      <c r="AA78" s="285">
        <f t="shared" si="52"/>
        <v>0</v>
      </c>
      <c r="AB78" s="276">
        <f>AB20+SUM(AB22:AB23,AB27)+SUM(AB29:AB32)+AB37+AB41+AB46+AB51+SUM(AB56:AB57)+SUM(AB59:AB60)+SUM(AB64:AB68)+AB73</f>
        <v>10646061.718297206</v>
      </c>
      <c r="AC78" s="273">
        <f t="shared" ref="AC78:AM78" si="53">AC20+SUM(AC22:AC23,AC27)+SUM(AC29:AC32)+AC37+AC41+AC46+AC51+SUM(AC56:AC57)+SUM(AC59:AC60)+SUM(AC64:AC68)+AC73</f>
        <v>1842365.2468616802</v>
      </c>
      <c r="AD78" s="273">
        <f t="shared" si="53"/>
        <v>475298.25455949781</v>
      </c>
      <c r="AE78" s="273">
        <f t="shared" si="53"/>
        <v>2620426.786924487</v>
      </c>
      <c r="AF78" s="273">
        <f t="shared" si="53"/>
        <v>994238.26722481812</v>
      </c>
      <c r="AG78" s="273">
        <f t="shared" si="53"/>
        <v>3190.160182506721</v>
      </c>
      <c r="AH78" s="273">
        <f t="shared" si="53"/>
        <v>1632973.8480811771</v>
      </c>
      <c r="AI78" s="273">
        <f t="shared" si="53"/>
        <v>0</v>
      </c>
      <c r="AJ78" s="273">
        <f t="shared" si="53"/>
        <v>160337.17527664956</v>
      </c>
      <c r="AK78" s="273">
        <f t="shared" si="53"/>
        <v>2917231.9791863887</v>
      </c>
      <c r="AL78" s="273">
        <f t="shared" si="53"/>
        <v>0</v>
      </c>
      <c r="AM78" s="285">
        <f t="shared" si="53"/>
        <v>0</v>
      </c>
      <c r="AN78" s="276">
        <f>AN20+SUM(AN22:AN23,AN27)+SUM(AN29:AN32)+AN37+AN41+AN46+AN51+SUM(AN56:AN57)+SUM(AN59:AN60)+SUM(AN64:AN68)+AN73</f>
        <v>10587716.847448992</v>
      </c>
      <c r="AO78" s="273">
        <f t="shared" ref="AO78:AY78" si="54">AO20+SUM(AO22:AO23,AO27)+SUM(AO29:AO32)+AO37+AO41+AO46+AO51+SUM(AO56:AO57)+SUM(AO59:AO60)+SUM(AO64:AO68)+AO73</f>
        <v>2082991.1326807013</v>
      </c>
      <c r="AP78" s="273">
        <f t="shared" si="54"/>
        <v>587126.27980283659</v>
      </c>
      <c r="AQ78" s="273">
        <f t="shared" si="54"/>
        <v>3102562.7936475012</v>
      </c>
      <c r="AR78" s="273">
        <f t="shared" si="54"/>
        <v>798535.74297666992</v>
      </c>
      <c r="AS78" s="273">
        <f t="shared" si="54"/>
        <v>3593.4929500813678</v>
      </c>
      <c r="AT78" s="273">
        <f t="shared" si="54"/>
        <v>1077649.4923965868</v>
      </c>
      <c r="AU78" s="273">
        <f t="shared" si="54"/>
        <v>0</v>
      </c>
      <c r="AV78" s="273">
        <f t="shared" si="54"/>
        <v>102905.93491227939</v>
      </c>
      <c r="AW78" s="273">
        <f t="shared" si="54"/>
        <v>2832351.9780823332</v>
      </c>
      <c r="AX78" s="273">
        <f t="shared" si="54"/>
        <v>0</v>
      </c>
      <c r="AY78" s="285">
        <f t="shared" si="54"/>
        <v>0</v>
      </c>
      <c r="AZ78" s="864">
        <f>AZ20+SUM(AZ22:AZ23,AZ27)+SUM(AZ29:AZ32)+AZ37+AZ41+AZ46+AZ51+SUM(AZ56:AZ57)+SUM(AZ59:AZ60)+SUM(AZ64:AZ68)+AZ73</f>
        <v>1130906.1342650563</v>
      </c>
      <c r="BA78" s="294">
        <f>BA20+SUM(BA22:BA23,BA27)+SUM(BA29:BA32)+BA37+BA41+BA46+BA51+SUM(BA56:BA57)+SUM(BA59:BA60)+SUM(BA64:BA68)+BA73</f>
        <v>43257359.355511568</v>
      </c>
      <c r="BB78" s="273">
        <f t="shared" ref="BB78:BL78" si="55">BB20+SUM(BB22:BB23,BB27)+SUM(BB29:BB32)+BB37+BB41+BB46+BB51+SUM(BB56:BB57)+SUM(BB59:BB60)+SUM(BB64:BB68)+BB73</f>
        <v>8444500.6596571431</v>
      </c>
      <c r="BC78" s="273">
        <f t="shared" si="55"/>
        <v>2297272.20747555</v>
      </c>
      <c r="BD78" s="273">
        <f t="shared" si="55"/>
        <v>11969948.720994284</v>
      </c>
      <c r="BE78" s="273">
        <f t="shared" si="55"/>
        <v>2997402.5474976441</v>
      </c>
      <c r="BF78" s="273">
        <f t="shared" si="55"/>
        <v>29513.984273126272</v>
      </c>
      <c r="BG78" s="273">
        <f t="shared" si="55"/>
        <v>5234607.0578895519</v>
      </c>
      <c r="BH78" s="273">
        <f t="shared" si="55"/>
        <v>0</v>
      </c>
      <c r="BI78" s="273">
        <f t="shared" si="55"/>
        <v>494627.63129588345</v>
      </c>
      <c r="BJ78" s="273">
        <f>BJ20+SUM(BJ22:BJ23,BJ27)+SUM(BJ29:BJ32)+BJ37+BJ41+BJ46+BJ51+SUM(BJ56:BJ57)+SUM(BJ59:BJ60)+SUM(BJ64:BJ68)+BJ73</f>
        <v>10658580.412163325</v>
      </c>
      <c r="BK78" s="273">
        <f t="shared" si="55"/>
        <v>0</v>
      </c>
      <c r="BL78" s="298">
        <f t="shared" si="55"/>
        <v>0</v>
      </c>
    </row>
    <row r="79" spans="1:64" s="209" customFormat="1" x14ac:dyDescent="0.25">
      <c r="A79" s="1713"/>
      <c r="B79" s="126" t="s">
        <v>55</v>
      </c>
      <c r="C79" s="127" t="s">
        <v>173</v>
      </c>
      <c r="D79" s="274">
        <f>D21+D24+D34+D38+D43+D48+D53+D58+D70+D75</f>
        <v>16031.014132172906</v>
      </c>
      <c r="E79" s="274">
        <f>E21+E24+E34+E38+E43+E48+E53+E58+E70+E75</f>
        <v>4421.1353827323092</v>
      </c>
      <c r="F79" s="274">
        <f>F21+F24+F34+F38+F43+F48+F53+F58+F70+F75</f>
        <v>889.08705556901248</v>
      </c>
      <c r="G79" s="274">
        <f t="shared" ref="G79:O79" si="56">G21+G24+G34+G38+G43+G48+G53+G58+G70+G75</f>
        <v>6526.8457916747648</v>
      </c>
      <c r="H79" s="274">
        <f t="shared" si="56"/>
        <v>1119.3324525650326</v>
      </c>
      <c r="I79" s="274">
        <f t="shared" si="56"/>
        <v>51.962274849325397</v>
      </c>
      <c r="J79" s="274">
        <f t="shared" si="56"/>
        <v>1660.2787212713049</v>
      </c>
      <c r="K79" s="274">
        <f t="shared" si="56"/>
        <v>0</v>
      </c>
      <c r="L79" s="274">
        <f t="shared" si="56"/>
        <v>269.29811492804407</v>
      </c>
      <c r="M79" s="274">
        <f t="shared" si="56"/>
        <v>1093.0743385831126</v>
      </c>
      <c r="N79" s="274">
        <f t="shared" si="56"/>
        <v>0</v>
      </c>
      <c r="O79" s="282">
        <f t="shared" si="56"/>
        <v>0</v>
      </c>
      <c r="P79" s="274">
        <f>P21+P24+P34+P38+P43+P48+P53+P58+P70+P75</f>
        <v>29332.289341111213</v>
      </c>
      <c r="Q79" s="274">
        <f t="shared" ref="Q79:AA79" si="57">Q21+Q24+Q34+Q38+Q43+Q48+Q53+Q58+Q70+Q75</f>
        <v>6033.5337589064975</v>
      </c>
      <c r="R79" s="274">
        <f t="shared" si="57"/>
        <v>2858.6011818804527</v>
      </c>
      <c r="S79" s="274">
        <f t="shared" si="57"/>
        <v>8586.1056540902719</v>
      </c>
      <c r="T79" s="274">
        <f t="shared" si="57"/>
        <v>1509.3159047261199</v>
      </c>
      <c r="U79" s="274">
        <f t="shared" si="57"/>
        <v>6.5278203724533528</v>
      </c>
      <c r="V79" s="274">
        <f t="shared" si="57"/>
        <v>3321.053983655152</v>
      </c>
      <c r="W79" s="274">
        <f t="shared" si="57"/>
        <v>0</v>
      </c>
      <c r="X79" s="274">
        <f t="shared" si="57"/>
        <v>327.7162829366514</v>
      </c>
      <c r="Y79" s="274">
        <f t="shared" si="57"/>
        <v>6689.4347545436103</v>
      </c>
      <c r="Z79" s="274">
        <f t="shared" si="57"/>
        <v>0</v>
      </c>
      <c r="AA79" s="282">
        <f t="shared" si="57"/>
        <v>0</v>
      </c>
      <c r="AB79" s="289">
        <f>AB21+AB24+AB34+AB38+AB43+AB48+AB53+AB58+AB70+AB75</f>
        <v>105582.52042579211</v>
      </c>
      <c r="AC79" s="274">
        <f t="shared" ref="AC79:AM79" si="58">AC21+AC24+AC34+AC38+AC43+AC48+AC53+AC58+AC70+AC75</f>
        <v>12314.454734511453</v>
      </c>
      <c r="AD79" s="274">
        <f t="shared" si="58"/>
        <v>2706.2999976124688</v>
      </c>
      <c r="AE79" s="274">
        <f t="shared" si="58"/>
        <v>20907.126025166581</v>
      </c>
      <c r="AF79" s="274">
        <f t="shared" si="58"/>
        <v>20838.480934547402</v>
      </c>
      <c r="AG79" s="274">
        <f t="shared" si="58"/>
        <v>7.6502430077525627</v>
      </c>
      <c r="AH79" s="274">
        <f t="shared" si="58"/>
        <v>21668.686314699338</v>
      </c>
      <c r="AI79" s="274">
        <f t="shared" si="58"/>
        <v>0</v>
      </c>
      <c r="AJ79" s="274">
        <f t="shared" si="58"/>
        <v>1952.1455975984741</v>
      </c>
      <c r="AK79" s="274">
        <f t="shared" si="58"/>
        <v>25187.676578648654</v>
      </c>
      <c r="AL79" s="274">
        <f t="shared" si="58"/>
        <v>0</v>
      </c>
      <c r="AM79" s="282">
        <f t="shared" si="58"/>
        <v>0</v>
      </c>
      <c r="AN79" s="289">
        <f>AN21+AN24+AN34+AN38+AN43+AN48+AN53+AN58+AN70+AN75</f>
        <v>258225.72220495861</v>
      </c>
      <c r="AO79" s="274">
        <f t="shared" ref="AO79:AY79" si="59">AO21+AO24+AO34+AO38+AO43+AO48+AO53+AO58+AO70+AO75</f>
        <v>49318.341795873202</v>
      </c>
      <c r="AP79" s="274">
        <f t="shared" si="59"/>
        <v>17766.561338090301</v>
      </c>
      <c r="AQ79" s="274">
        <f t="shared" si="59"/>
        <v>91536.162485560286</v>
      </c>
      <c r="AR79" s="274">
        <f t="shared" si="59"/>
        <v>28816.061574345014</v>
      </c>
      <c r="AS79" s="274">
        <f t="shared" si="59"/>
        <v>64.907767576130624</v>
      </c>
      <c r="AT79" s="274">
        <f t="shared" si="59"/>
        <v>17429.404378571431</v>
      </c>
      <c r="AU79" s="274">
        <f t="shared" si="59"/>
        <v>0</v>
      </c>
      <c r="AV79" s="274">
        <f t="shared" si="59"/>
        <v>2350.3090156926237</v>
      </c>
      <c r="AW79" s="274">
        <f t="shared" si="59"/>
        <v>50943.973849249669</v>
      </c>
      <c r="AX79" s="274">
        <f t="shared" si="59"/>
        <v>0</v>
      </c>
      <c r="AY79" s="282">
        <f t="shared" si="59"/>
        <v>0</v>
      </c>
      <c r="AZ79" s="422">
        <f>AZ21+AZ24+AZ34+AZ38+AZ43+AZ48+AZ53+AZ58+AZ70+AZ75</f>
        <v>-924619.41076836584</v>
      </c>
      <c r="BA79" s="296">
        <f>BA21+BA24+BA34+BA38+BA43+BA48+BA53+BA58+BA70+BA75</f>
        <v>-515447.86466433085</v>
      </c>
      <c r="BB79" s="274">
        <f t="shared" ref="BB79:BL79" si="60">BB21+BB24+BB34+BB38+BB43+BB48+BB53+BB58+BB70+BB75</f>
        <v>72087.465672023449</v>
      </c>
      <c r="BC79" s="274">
        <f t="shared" si="60"/>
        <v>24220.549573152235</v>
      </c>
      <c r="BD79" s="274">
        <f t="shared" si="60"/>
        <v>127556.23995649192</v>
      </c>
      <c r="BE79" s="274">
        <f t="shared" si="60"/>
        <v>52283.19086618357</v>
      </c>
      <c r="BF79" s="274">
        <f t="shared" si="60"/>
        <v>131.04810580566192</v>
      </c>
      <c r="BG79" s="274">
        <f t="shared" si="60"/>
        <v>44079.423398197221</v>
      </c>
      <c r="BH79" s="274">
        <f t="shared" si="60"/>
        <v>0</v>
      </c>
      <c r="BI79" s="274">
        <f t="shared" si="60"/>
        <v>4899.4690111557929</v>
      </c>
      <c r="BJ79" s="274">
        <f>BJ21+BJ24+BJ34+BJ38+BJ43+BJ48+BJ53+BJ58+BJ70+BJ75</f>
        <v>83914.159521025038</v>
      </c>
      <c r="BK79" s="274">
        <f t="shared" si="60"/>
        <v>0</v>
      </c>
      <c r="BL79" s="300">
        <f t="shared" si="60"/>
        <v>0</v>
      </c>
    </row>
    <row r="80" spans="1:64" s="209" customFormat="1" x14ac:dyDescent="0.25">
      <c r="A80" s="1713"/>
      <c r="B80" s="126" t="s">
        <v>56</v>
      </c>
      <c r="C80" s="127" t="s">
        <v>174</v>
      </c>
      <c r="D80" s="274">
        <f>D25+D33+D42+D47+D52+D61+D69+D74</f>
        <v>34682.019849676617</v>
      </c>
      <c r="E80" s="274">
        <f>E25+E33+E42+E47+E52+E61+E69+E74</f>
        <v>17765.367583976244</v>
      </c>
      <c r="F80" s="274">
        <f>F25+F33+F42+F47+F52+F61+F69+F74</f>
        <v>3651.0026594067322</v>
      </c>
      <c r="G80" s="274">
        <f t="shared" ref="G80:O80" si="61">G25+G33+G42+G47+G52+G61+G69+G74</f>
        <v>8238.7397566029504</v>
      </c>
      <c r="H80" s="274">
        <f t="shared" si="61"/>
        <v>1555.0884166419492</v>
      </c>
      <c r="I80" s="274">
        <f t="shared" si="61"/>
        <v>43.786903190499402</v>
      </c>
      <c r="J80" s="274">
        <f t="shared" si="61"/>
        <v>2999.5407260640377</v>
      </c>
      <c r="K80" s="274">
        <f t="shared" si="61"/>
        <v>0</v>
      </c>
      <c r="L80" s="274">
        <f t="shared" si="61"/>
        <v>202.49480012054261</v>
      </c>
      <c r="M80" s="274">
        <f t="shared" si="61"/>
        <v>225.99900367365996</v>
      </c>
      <c r="N80" s="274">
        <f t="shared" si="61"/>
        <v>0</v>
      </c>
      <c r="O80" s="282">
        <f t="shared" si="61"/>
        <v>0</v>
      </c>
      <c r="P80" s="274">
        <f>P25+P33+P42+P47+P52+P61+P69+P74</f>
        <v>35319.578224449593</v>
      </c>
      <c r="Q80" s="274">
        <f t="shared" ref="Q80:AA80" si="62">Q25+Q33+Q42+Q47+Q52+Q61+Q69+Q74</f>
        <v>17826.654493496302</v>
      </c>
      <c r="R80" s="274">
        <f t="shared" si="62"/>
        <v>3624.0526500842934</v>
      </c>
      <c r="S80" s="274">
        <f t="shared" si="62"/>
        <v>8641.1655628557692</v>
      </c>
      <c r="T80" s="274">
        <f t="shared" si="62"/>
        <v>1636.1059884084134</v>
      </c>
      <c r="U80" s="274">
        <f t="shared" si="62"/>
        <v>36.855669771579855</v>
      </c>
      <c r="V80" s="274">
        <f t="shared" si="62"/>
        <v>3114.5297404845046</v>
      </c>
      <c r="W80" s="274">
        <f t="shared" si="62"/>
        <v>0</v>
      </c>
      <c r="X80" s="274">
        <f t="shared" si="62"/>
        <v>204.71492936119188</v>
      </c>
      <c r="Y80" s="274">
        <f t="shared" si="62"/>
        <v>235.49918998753901</v>
      </c>
      <c r="Z80" s="274">
        <f t="shared" si="62"/>
        <v>0</v>
      </c>
      <c r="AA80" s="282">
        <f t="shared" si="62"/>
        <v>0</v>
      </c>
      <c r="AB80" s="289">
        <f>AB25+AB33+AB42+AB47+AB52+AB61+AB69+AB74</f>
        <v>33262.349229375053</v>
      </c>
      <c r="AC80" s="274">
        <f t="shared" ref="AC80:AM80" si="63">AC25+AC33+AC42+AC47+AC52+AC61+AC69+AC74</f>
        <v>16390.605822226091</v>
      </c>
      <c r="AD80" s="274">
        <f t="shared" si="63"/>
        <v>3214.1305835209873</v>
      </c>
      <c r="AE80" s="274">
        <f t="shared" si="63"/>
        <v>8607.866494402926</v>
      </c>
      <c r="AF80" s="274">
        <f t="shared" si="63"/>
        <v>1553.0179038001756</v>
      </c>
      <c r="AG80" s="274">
        <f t="shared" si="63"/>
        <v>21.755233207509839</v>
      </c>
      <c r="AH80" s="274">
        <f t="shared" si="63"/>
        <v>3039.6778978010188</v>
      </c>
      <c r="AI80" s="274">
        <f t="shared" si="63"/>
        <v>0</v>
      </c>
      <c r="AJ80" s="274">
        <f t="shared" si="63"/>
        <v>179.05243708291528</v>
      </c>
      <c r="AK80" s="274">
        <f t="shared" si="63"/>
        <v>256.24285733342833</v>
      </c>
      <c r="AL80" s="274">
        <f t="shared" si="63"/>
        <v>0</v>
      </c>
      <c r="AM80" s="282">
        <f t="shared" si="63"/>
        <v>0</v>
      </c>
      <c r="AN80" s="289">
        <f>AN25+AN33+AN42+AN47+AN52+AN61+AN69+AN74</f>
        <v>32343.665599865446</v>
      </c>
      <c r="AO80" s="274">
        <f t="shared" ref="AO80:AY80" si="64">AO25+AO33+AO42+AO47+AO52+AO61+AO69+AO74</f>
        <v>15253.805984947696</v>
      </c>
      <c r="AP80" s="274">
        <f t="shared" si="64"/>
        <v>2977.0296770662453</v>
      </c>
      <c r="AQ80" s="274">
        <f t="shared" si="64"/>
        <v>9021.117203712176</v>
      </c>
      <c r="AR80" s="274">
        <f t="shared" si="64"/>
        <v>1626.1206397505698</v>
      </c>
      <c r="AS80" s="274">
        <f t="shared" si="64"/>
        <v>17.020714289983214</v>
      </c>
      <c r="AT80" s="274">
        <f t="shared" si="64"/>
        <v>3015.5898559409252</v>
      </c>
      <c r="AU80" s="274">
        <f t="shared" si="64"/>
        <v>0</v>
      </c>
      <c r="AV80" s="274">
        <f t="shared" si="64"/>
        <v>141.58392005635434</v>
      </c>
      <c r="AW80" s="274">
        <f t="shared" si="64"/>
        <v>291.39760410149205</v>
      </c>
      <c r="AX80" s="274">
        <f t="shared" si="64"/>
        <v>0</v>
      </c>
      <c r="AY80" s="282">
        <f t="shared" si="64"/>
        <v>0</v>
      </c>
      <c r="AZ80" s="422">
        <f>AZ25+AZ33+AZ42+AZ47+AZ52+AZ61+AZ69+AZ74</f>
        <v>0</v>
      </c>
      <c r="BA80" s="296">
        <f>BA25+BA33+BA42+BA47+BA52+BA61+BA69+BA74</f>
        <v>135607.61290336671</v>
      </c>
      <c r="BB80" s="274">
        <f t="shared" ref="BB80:BL80" si="65">BB25+BB33+BB42+BB47+BB52+BB61+BB69+BB74</f>
        <v>67236.433884646336</v>
      </c>
      <c r="BC80" s="274">
        <f t="shared" si="65"/>
        <v>13466.215570078259</v>
      </c>
      <c r="BD80" s="274">
        <f t="shared" si="65"/>
        <v>34508.88901757382</v>
      </c>
      <c r="BE80" s="274">
        <f t="shared" si="65"/>
        <v>6370.332948601108</v>
      </c>
      <c r="BF80" s="274">
        <f t="shared" si="65"/>
        <v>119.41852045957231</v>
      </c>
      <c r="BG80" s="274">
        <f t="shared" si="65"/>
        <v>12169.338220290487</v>
      </c>
      <c r="BH80" s="274">
        <f t="shared" si="65"/>
        <v>0</v>
      </c>
      <c r="BI80" s="274">
        <f t="shared" si="65"/>
        <v>727.84608662100413</v>
      </c>
      <c r="BJ80" s="274">
        <f>BJ25+BJ33+BJ42+BJ47+BJ52+BJ61+BJ69+BJ74</f>
        <v>1009.1386550961192</v>
      </c>
      <c r="BK80" s="274">
        <f t="shared" si="65"/>
        <v>0</v>
      </c>
      <c r="BL80" s="300">
        <f t="shared" si="65"/>
        <v>0</v>
      </c>
    </row>
    <row r="81" spans="1:64" s="209" customFormat="1" x14ac:dyDescent="0.25">
      <c r="A81" s="1713"/>
      <c r="B81" s="126" t="s">
        <v>120</v>
      </c>
      <c r="C81" s="127" t="s">
        <v>929</v>
      </c>
      <c r="D81" s="274">
        <f>D26+D35+D39+D44+D49+D54+D62+D71+D76</f>
        <v>124089.94675267421</v>
      </c>
      <c r="E81" s="274">
        <f>E26+E35+E39+E44+E49+E54+E62+E71+E76</f>
        <v>22367.105887505084</v>
      </c>
      <c r="F81" s="274">
        <f>F26+F35+F39+F44+F49+F54+F62+F71+F76</f>
        <v>6320.6901513580633</v>
      </c>
      <c r="G81" s="274">
        <f t="shared" ref="G81:O81" si="66">G26+G35+G39+G44+G49+G54+G62+G71+G76</f>
        <v>31787.127108080829</v>
      </c>
      <c r="H81" s="274">
        <f t="shared" si="66"/>
        <v>9433.7782324272739</v>
      </c>
      <c r="I81" s="274">
        <f t="shared" si="66"/>
        <v>113.09598578593547</v>
      </c>
      <c r="J81" s="274">
        <f t="shared" si="66"/>
        <v>13598.269551611258</v>
      </c>
      <c r="K81" s="274">
        <f t="shared" si="66"/>
        <v>0</v>
      </c>
      <c r="L81" s="274">
        <f t="shared" si="66"/>
        <v>813.87680311026929</v>
      </c>
      <c r="M81" s="274">
        <f t="shared" si="66"/>
        <v>39656.003032795503</v>
      </c>
      <c r="N81" s="274">
        <f t="shared" si="66"/>
        <v>0</v>
      </c>
      <c r="O81" s="282">
        <f t="shared" si="66"/>
        <v>0</v>
      </c>
      <c r="P81" s="274">
        <f>P26+P35+P39+P44+P49+P54+P62+P71+P76</f>
        <v>116749.70465742899</v>
      </c>
      <c r="Q81" s="274">
        <f t="shared" ref="Q81:AA81" si="67">Q26+Q35+Q39+Q44+Q49+Q54+Q62+Q71+Q76</f>
        <v>21044.033580032003</v>
      </c>
      <c r="R81" s="274">
        <f t="shared" si="67"/>
        <v>5946.8049403951482</v>
      </c>
      <c r="S81" s="274">
        <f t="shared" si="67"/>
        <v>29906.836120844851</v>
      </c>
      <c r="T81" s="274">
        <f t="shared" si="67"/>
        <v>8875.7457897436871</v>
      </c>
      <c r="U81" s="274">
        <f t="shared" si="67"/>
        <v>106.40606498740559</v>
      </c>
      <c r="V81" s="274">
        <f t="shared" si="67"/>
        <v>12793.896649556824</v>
      </c>
      <c r="W81" s="274">
        <f t="shared" si="67"/>
        <v>0</v>
      </c>
      <c r="X81" s="274">
        <f t="shared" si="67"/>
        <v>765.73387995759367</v>
      </c>
      <c r="Y81" s="274">
        <f t="shared" si="67"/>
        <v>37310.247631911465</v>
      </c>
      <c r="Z81" s="274">
        <f t="shared" si="67"/>
        <v>0</v>
      </c>
      <c r="AA81" s="282">
        <f t="shared" si="67"/>
        <v>0</v>
      </c>
      <c r="AB81" s="289">
        <f>AB26+AB35+AB39+AB44+AB49+AB54+AB62+AB71+AB76</f>
        <v>147568.18100974726</v>
      </c>
      <c r="AC81" s="274">
        <f t="shared" ref="AC81:AM81" si="68">AC26+AC35+AC39+AC44+AC49+AC54+AC62+AC71+AC76</f>
        <v>26599.037364808952</v>
      </c>
      <c r="AD81" s="274">
        <f t="shared" si="68"/>
        <v>7516.5859344043329</v>
      </c>
      <c r="AE81" s="274">
        <f t="shared" si="68"/>
        <v>37801.358205224853</v>
      </c>
      <c r="AF81" s="274">
        <f t="shared" si="68"/>
        <v>11218.680725065591</v>
      </c>
      <c r="AG81" s="274">
        <f t="shared" si="68"/>
        <v>134.49412574250351</v>
      </c>
      <c r="AH81" s="274">
        <f t="shared" si="68"/>
        <v>16171.107774032953</v>
      </c>
      <c r="AI81" s="274">
        <f t="shared" si="68"/>
        <v>0</v>
      </c>
      <c r="AJ81" s="274">
        <f t="shared" si="68"/>
        <v>967.86502487899884</v>
      </c>
      <c r="AK81" s="274">
        <f t="shared" si="68"/>
        <v>47159.051855589103</v>
      </c>
      <c r="AL81" s="274">
        <f t="shared" si="68"/>
        <v>0</v>
      </c>
      <c r="AM81" s="282">
        <f t="shared" si="68"/>
        <v>0</v>
      </c>
      <c r="AN81" s="289">
        <f>AN26+AN35+AN39+AN44+AN49+AN54+AN62+AN71+AN76</f>
        <v>96847.56098242692</v>
      </c>
      <c r="AO81" s="274">
        <f t="shared" ref="AO81:AZ81" si="69">AO26+AO35+AO39+AO44+AO49+AO54+AO62+AO71+AO76</f>
        <v>17456.689346140491</v>
      </c>
      <c r="AP81" s="274">
        <f t="shared" si="69"/>
        <v>4933.0621932230233</v>
      </c>
      <c r="AQ81" s="274">
        <f t="shared" si="69"/>
        <v>24808.663486590387</v>
      </c>
      <c r="AR81" s="274">
        <f t="shared" si="69"/>
        <v>7362.7109735221366</v>
      </c>
      <c r="AS81" s="274">
        <f t="shared" si="69"/>
        <v>88.267185754393324</v>
      </c>
      <c r="AT81" s="274">
        <f t="shared" si="69"/>
        <v>10612.940646029965</v>
      </c>
      <c r="AU81" s="274">
        <f t="shared" si="69"/>
        <v>0</v>
      </c>
      <c r="AV81" s="274">
        <f t="shared" si="69"/>
        <v>635.20039603615851</v>
      </c>
      <c r="AW81" s="274">
        <f t="shared" si="69"/>
        <v>30950.026755130362</v>
      </c>
      <c r="AX81" s="274">
        <f t="shared" si="69"/>
        <v>0</v>
      </c>
      <c r="AY81" s="282">
        <f t="shared" si="69"/>
        <v>0</v>
      </c>
      <c r="AZ81" s="422">
        <f t="shared" si="69"/>
        <v>-822.378217698291</v>
      </c>
      <c r="BA81" s="296">
        <f>BA26+BA35+BA39+BA44+BA49+BA54+BA62+BA71+BA76</f>
        <v>484433.01518457907</v>
      </c>
      <c r="BB81" s="274">
        <f t="shared" ref="BB81:BL81" si="70">BB26+BB35+BB39+BB44+BB49+BB54+BB62+BB71+BB76</f>
        <v>87466.866178486525</v>
      </c>
      <c r="BC81" s="274">
        <f t="shared" si="70"/>
        <v>24717.143219380567</v>
      </c>
      <c r="BD81" s="274">
        <f t="shared" si="70"/>
        <v>124303.98492074093</v>
      </c>
      <c r="BE81" s="274">
        <f t="shared" si="70"/>
        <v>36890.91572075869</v>
      </c>
      <c r="BF81" s="274">
        <f t="shared" si="70"/>
        <v>442.26336227023785</v>
      </c>
      <c r="BG81" s="274">
        <f t="shared" si="70"/>
        <v>53176.214621231004</v>
      </c>
      <c r="BH81" s="274">
        <f t="shared" si="70"/>
        <v>0</v>
      </c>
      <c r="BI81" s="274">
        <f t="shared" si="70"/>
        <v>3182.6761039830199</v>
      </c>
      <c r="BJ81" s="274">
        <f>BJ26+BJ35+BJ39+BJ44+BJ49+BJ54+BJ62+BJ71+BJ76</f>
        <v>155075.32927542643</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10802947.618281299</v>
      </c>
      <c r="E84" s="286">
        <f t="shared" ref="E84:BL84" si="72">SUM(E78:E83)</f>
        <v>2419897.2904275041</v>
      </c>
      <c r="F84" s="286">
        <f t="shared" si="72"/>
        <v>571142.0688892029</v>
      </c>
      <c r="G84" s="286">
        <f t="shared" si="72"/>
        <v>3319129.7715274571</v>
      </c>
      <c r="H84" s="286">
        <f t="shared" si="72"/>
        <v>599282.85707665735</v>
      </c>
      <c r="I84" s="286">
        <f t="shared" si="72"/>
        <v>20986.491399492155</v>
      </c>
      <c r="J84" s="286">
        <f t="shared" si="72"/>
        <v>1406819.4231273506</v>
      </c>
      <c r="K84" s="286">
        <f t="shared" si="72"/>
        <v>0</v>
      </c>
      <c r="L84" s="286">
        <f t="shared" si="72"/>
        <v>114572.03332932056</v>
      </c>
      <c r="M84" s="286">
        <f t="shared" si="72"/>
        <v>2351117.6825043131</v>
      </c>
      <c r="N84" s="286">
        <f t="shared" si="72"/>
        <v>0</v>
      </c>
      <c r="O84" s="287">
        <f t="shared" si="72"/>
        <v>0</v>
      </c>
      <c r="P84" s="279">
        <f t="shared" si="72"/>
        <v>10445931.59017653</v>
      </c>
      <c r="Q84" s="286">
        <f t="shared" si="72"/>
        <v>2188704.8203739063</v>
      </c>
      <c r="R84" s="286">
        <f t="shared" si="72"/>
        <v>686995.8428627064</v>
      </c>
      <c r="S84" s="286">
        <f t="shared" si="72"/>
        <v>3021516.1888889885</v>
      </c>
      <c r="T84" s="286">
        <f t="shared" si="72"/>
        <v>629475.04700401123</v>
      </c>
      <c r="U84" s="286">
        <f t="shared" si="72"/>
        <v>2102.4744600032232</v>
      </c>
      <c r="V84" s="286">
        <f t="shared" si="72"/>
        <v>1154651.8636570799</v>
      </c>
      <c r="W84" s="286">
        <f t="shared" si="72"/>
        <v>0</v>
      </c>
      <c r="X84" s="286">
        <f t="shared" si="72"/>
        <v>119396.32258804831</v>
      </c>
      <c r="Y84" s="286">
        <f>SUM(Y78:Y83)</f>
        <v>2643089.0303417845</v>
      </c>
      <c r="Z84" s="286">
        <f t="shared" si="72"/>
        <v>0</v>
      </c>
      <c r="AA84" s="287">
        <f t="shared" si="72"/>
        <v>0</v>
      </c>
      <c r="AB84" s="850">
        <f t="shared" si="72"/>
        <v>10932474.768962121</v>
      </c>
      <c r="AC84" s="286">
        <f t="shared" si="72"/>
        <v>1897669.3447832265</v>
      </c>
      <c r="AD84" s="286">
        <f t="shared" si="72"/>
        <v>488735.27107503562</v>
      </c>
      <c r="AE84" s="286">
        <f t="shared" si="72"/>
        <v>2687743.137649281</v>
      </c>
      <c r="AF84" s="286">
        <f t="shared" si="72"/>
        <v>1027848.4467882313</v>
      </c>
      <c r="AG84" s="286">
        <f t="shared" si="72"/>
        <v>3354.0597844644867</v>
      </c>
      <c r="AH84" s="286">
        <f t="shared" si="72"/>
        <v>1673853.3200677102</v>
      </c>
      <c r="AI84" s="286">
        <f t="shared" si="72"/>
        <v>0</v>
      </c>
      <c r="AJ84" s="286">
        <f t="shared" si="72"/>
        <v>163436.23833620996</v>
      </c>
      <c r="AK84" s="286">
        <f t="shared" si="72"/>
        <v>2989834.9504779601</v>
      </c>
      <c r="AL84" s="286">
        <f t="shared" si="72"/>
        <v>0</v>
      </c>
      <c r="AM84" s="287">
        <f t="shared" si="72"/>
        <v>0</v>
      </c>
      <c r="AN84" s="850">
        <f t="shared" si="72"/>
        <v>10975133.796236243</v>
      </c>
      <c r="AO84" s="286">
        <f t="shared" si="72"/>
        <v>2165019.969807663</v>
      </c>
      <c r="AP84" s="286">
        <f t="shared" si="72"/>
        <v>612802.93301121623</v>
      </c>
      <c r="AQ84" s="286">
        <f t="shared" si="72"/>
        <v>3227928.7368233642</v>
      </c>
      <c r="AR84" s="286">
        <f t="shared" si="72"/>
        <v>836340.63616428769</v>
      </c>
      <c r="AS84" s="286">
        <f t="shared" si="72"/>
        <v>3763.6886177018746</v>
      </c>
      <c r="AT84" s="286">
        <f t="shared" si="72"/>
        <v>1108707.4272771291</v>
      </c>
      <c r="AU84" s="286">
        <f t="shared" si="72"/>
        <v>0</v>
      </c>
      <c r="AV84" s="286">
        <f t="shared" si="72"/>
        <v>106033.02824406452</v>
      </c>
      <c r="AW84" s="286">
        <f>SUM(AW78:AW83)</f>
        <v>2914537.3762908145</v>
      </c>
      <c r="AX84" s="286">
        <f t="shared" si="72"/>
        <v>0</v>
      </c>
      <c r="AY84" s="287">
        <f t="shared" si="72"/>
        <v>0</v>
      </c>
      <c r="AZ84" s="865">
        <f t="shared" si="72"/>
        <v>205464.34527899223</v>
      </c>
      <c r="BA84" s="306">
        <f t="shared" si="72"/>
        <v>43361952.118935183</v>
      </c>
      <c r="BB84" s="279">
        <f t="shared" si="72"/>
        <v>8671291.4253922999</v>
      </c>
      <c r="BC84" s="279">
        <f t="shared" si="72"/>
        <v>2359676.1158381612</v>
      </c>
      <c r="BD84" s="279">
        <f t="shared" si="72"/>
        <v>12256317.834889092</v>
      </c>
      <c r="BE84" s="279">
        <f t="shared" si="72"/>
        <v>3092946.9870331874</v>
      </c>
      <c r="BF84" s="279">
        <f t="shared" si="72"/>
        <v>30206.714261661742</v>
      </c>
      <c r="BG84" s="279">
        <f t="shared" si="72"/>
        <v>5344032.0341292713</v>
      </c>
      <c r="BH84" s="279">
        <f t="shared" si="72"/>
        <v>0</v>
      </c>
      <c r="BI84" s="279">
        <f t="shared" si="72"/>
        <v>503437.62249764323</v>
      </c>
      <c r="BJ84" s="279">
        <f>SUM(BJ78:BJ83)</f>
        <v>10898579.039614871</v>
      </c>
      <c r="BK84" s="279">
        <f t="shared" si="72"/>
        <v>0</v>
      </c>
      <c r="BL84" s="307">
        <f t="shared" si="72"/>
        <v>0</v>
      </c>
    </row>
    <row r="85" spans="1:64" x14ac:dyDescent="0.25">
      <c r="A85" s="1713"/>
      <c r="B85" s="126" t="s">
        <v>168</v>
      </c>
      <c r="C85" s="127" t="s">
        <v>40</v>
      </c>
      <c r="D85" s="273">
        <f>SUM(E85:O85)</f>
        <v>379.93511266870217</v>
      </c>
      <c r="E85" s="251">
        <v>186.32192529323601</v>
      </c>
      <c r="F85" s="251">
        <v>36.989126341564308</v>
      </c>
      <c r="G85" s="251">
        <v>101.89009602548177</v>
      </c>
      <c r="H85" s="251">
        <v>18.608563795005459</v>
      </c>
      <c r="I85" s="251">
        <v>0.49302262932848057</v>
      </c>
      <c r="J85" s="251">
        <v>30.335392369270039</v>
      </c>
      <c r="K85" s="251">
        <v>0</v>
      </c>
      <c r="L85" s="251">
        <v>2.4847926213549183</v>
      </c>
      <c r="M85" s="251">
        <v>2.8121935934611328</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1">
        <v>0</v>
      </c>
      <c r="BA85" s="294">
        <f>SUM(BB85:BL85)+AZ85</f>
        <v>379.93511266870217</v>
      </c>
      <c r="BB85" s="274">
        <f t="shared" ref="BB85:BL86" si="73">E85+Q85+AC85+AO85</f>
        <v>186.32192529323601</v>
      </c>
      <c r="BC85" s="274">
        <f t="shared" si="73"/>
        <v>36.989126341564308</v>
      </c>
      <c r="BD85" s="274">
        <f t="shared" si="73"/>
        <v>101.89009602548177</v>
      </c>
      <c r="BE85" s="274">
        <f t="shared" si="73"/>
        <v>18.608563795005459</v>
      </c>
      <c r="BF85" s="274">
        <f t="shared" si="73"/>
        <v>0.49302262932848057</v>
      </c>
      <c r="BG85" s="274">
        <f t="shared" si="73"/>
        <v>30.335392369270039</v>
      </c>
      <c r="BH85" s="274">
        <f t="shared" si="73"/>
        <v>0</v>
      </c>
      <c r="BI85" s="274">
        <f t="shared" si="73"/>
        <v>2.4847926213549183</v>
      </c>
      <c r="BJ85" s="274">
        <f t="shared" si="73"/>
        <v>2.8121935934611328</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379.93511266870217</v>
      </c>
      <c r="E87" s="274">
        <f t="shared" ref="E87:O87" si="74">SUM(E85:E86)</f>
        <v>186.32192529323601</v>
      </c>
      <c r="F87" s="274">
        <f t="shared" si="74"/>
        <v>36.989126341564308</v>
      </c>
      <c r="G87" s="274">
        <f t="shared" si="74"/>
        <v>101.89009602548177</v>
      </c>
      <c r="H87" s="274">
        <f t="shared" si="74"/>
        <v>18.608563795005459</v>
      </c>
      <c r="I87" s="274">
        <f t="shared" si="74"/>
        <v>0.49302262932848057</v>
      </c>
      <c r="J87" s="274">
        <f t="shared" si="74"/>
        <v>30.335392369270039</v>
      </c>
      <c r="K87" s="274">
        <f t="shared" si="74"/>
        <v>0</v>
      </c>
      <c r="L87" s="274">
        <f t="shared" si="74"/>
        <v>2.4847926213549183</v>
      </c>
      <c r="M87" s="274">
        <f t="shared" si="74"/>
        <v>2.8121935934611328</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379.93511266870217</v>
      </c>
      <c r="BB87" s="274">
        <f>SUM(BB85:BB86)</f>
        <v>186.32192529323601</v>
      </c>
      <c r="BC87" s="274">
        <f>F87+R87+AD87+AP87</f>
        <v>36.989126341564308</v>
      </c>
      <c r="BD87" s="274">
        <f>SUM(BD85:BD86)</f>
        <v>101.89009602548177</v>
      </c>
      <c r="BE87" s="274">
        <f>H87+T87+AF87+AR87</f>
        <v>18.608563795005459</v>
      </c>
      <c r="BF87" s="274">
        <f t="shared" ref="BF87:BL87" si="78">SUM(BF85:BF86)</f>
        <v>0.49302262932848057</v>
      </c>
      <c r="BG87" s="274">
        <f t="shared" si="78"/>
        <v>30.335392369270039</v>
      </c>
      <c r="BH87" s="274">
        <f t="shared" si="78"/>
        <v>0</v>
      </c>
      <c r="BI87" s="274">
        <f t="shared" si="78"/>
        <v>2.4847926213549183</v>
      </c>
      <c r="BJ87" s="274">
        <f>SUM(BJ85:BJ86)</f>
        <v>2.8121935934611328</v>
      </c>
      <c r="BK87" s="274">
        <f t="shared" si="78"/>
        <v>0</v>
      </c>
      <c r="BL87" s="300">
        <f t="shared" si="78"/>
        <v>0</v>
      </c>
    </row>
    <row r="88" spans="1:64" s="209" customFormat="1" ht="24.75" x14ac:dyDescent="0.25">
      <c r="A88" s="1714"/>
      <c r="B88" s="129" t="s">
        <v>171</v>
      </c>
      <c r="C88" s="130" t="s">
        <v>325</v>
      </c>
      <c r="D88" s="275">
        <f>D84+D87</f>
        <v>10803327.553393967</v>
      </c>
      <c r="E88" s="275">
        <f t="shared" ref="E88:O88" si="79">E84+E87</f>
        <v>2420083.6123527973</v>
      </c>
      <c r="F88" s="275">
        <f t="shared" si="79"/>
        <v>571179.05801554443</v>
      </c>
      <c r="G88" s="275">
        <f t="shared" si="79"/>
        <v>3319231.6616234826</v>
      </c>
      <c r="H88" s="275">
        <f t="shared" si="79"/>
        <v>599301.46564045234</v>
      </c>
      <c r="I88" s="275">
        <f t="shared" si="79"/>
        <v>20986.984422121484</v>
      </c>
      <c r="J88" s="275">
        <f t="shared" si="79"/>
        <v>1406849.7585197198</v>
      </c>
      <c r="K88" s="275">
        <f t="shared" si="79"/>
        <v>0</v>
      </c>
      <c r="L88" s="275">
        <f t="shared" si="79"/>
        <v>114574.51812194192</v>
      </c>
      <c r="M88" s="275">
        <f t="shared" si="79"/>
        <v>2351120.4946979065</v>
      </c>
      <c r="N88" s="275">
        <f t="shared" si="79"/>
        <v>0</v>
      </c>
      <c r="O88" s="283">
        <f t="shared" si="79"/>
        <v>0</v>
      </c>
      <c r="P88" s="275">
        <f>P84+P87</f>
        <v>10445931.59017653</v>
      </c>
      <c r="Q88" s="275">
        <f t="shared" ref="Q88:AA88" si="80">Q84+Q87</f>
        <v>2188704.8203739063</v>
      </c>
      <c r="R88" s="275">
        <f t="shared" si="80"/>
        <v>686995.8428627064</v>
      </c>
      <c r="S88" s="275">
        <f t="shared" si="80"/>
        <v>3021516.1888889885</v>
      </c>
      <c r="T88" s="275">
        <f t="shared" si="80"/>
        <v>629475.04700401123</v>
      </c>
      <c r="U88" s="275">
        <f t="shared" si="80"/>
        <v>2102.4744600032232</v>
      </c>
      <c r="V88" s="275">
        <f t="shared" si="80"/>
        <v>1154651.8636570799</v>
      </c>
      <c r="W88" s="275">
        <f t="shared" si="80"/>
        <v>0</v>
      </c>
      <c r="X88" s="275">
        <f t="shared" si="80"/>
        <v>119396.32258804831</v>
      </c>
      <c r="Y88" s="275">
        <f t="shared" si="80"/>
        <v>2643089.0303417845</v>
      </c>
      <c r="Z88" s="275">
        <f t="shared" si="80"/>
        <v>0</v>
      </c>
      <c r="AA88" s="283">
        <f t="shared" si="80"/>
        <v>0</v>
      </c>
      <c r="AB88" s="277">
        <f>AB84+AB87</f>
        <v>10932474.768962121</v>
      </c>
      <c r="AC88" s="275">
        <f t="shared" ref="AC88:AM88" si="81">AC84+AC87</f>
        <v>1897669.3447832265</v>
      </c>
      <c r="AD88" s="275">
        <f t="shared" si="81"/>
        <v>488735.27107503562</v>
      </c>
      <c r="AE88" s="275">
        <f t="shared" si="81"/>
        <v>2687743.137649281</v>
      </c>
      <c r="AF88" s="275">
        <f t="shared" si="81"/>
        <v>1027848.4467882313</v>
      </c>
      <c r="AG88" s="275">
        <f t="shared" si="81"/>
        <v>3354.0597844644867</v>
      </c>
      <c r="AH88" s="275">
        <f t="shared" si="81"/>
        <v>1673853.3200677102</v>
      </c>
      <c r="AI88" s="275">
        <f t="shared" si="81"/>
        <v>0</v>
      </c>
      <c r="AJ88" s="275">
        <f t="shared" si="81"/>
        <v>163436.23833620996</v>
      </c>
      <c r="AK88" s="275">
        <f t="shared" si="81"/>
        <v>2989834.9504779601</v>
      </c>
      <c r="AL88" s="275">
        <f t="shared" si="81"/>
        <v>0</v>
      </c>
      <c r="AM88" s="283">
        <f t="shared" si="81"/>
        <v>0</v>
      </c>
      <c r="AN88" s="277">
        <f>AN84+AN87</f>
        <v>10975133.796236243</v>
      </c>
      <c r="AO88" s="275">
        <f>AO84+AO87</f>
        <v>2165019.969807663</v>
      </c>
      <c r="AP88" s="275">
        <f t="shared" ref="AP88:AZ88" si="82">AP84+AP87</f>
        <v>612802.93301121623</v>
      </c>
      <c r="AQ88" s="275">
        <f t="shared" si="82"/>
        <v>3227928.7368233642</v>
      </c>
      <c r="AR88" s="275">
        <f t="shared" si="82"/>
        <v>836340.63616428769</v>
      </c>
      <c r="AS88" s="275">
        <f t="shared" si="82"/>
        <v>3763.6886177018746</v>
      </c>
      <c r="AT88" s="275">
        <f t="shared" si="82"/>
        <v>1108707.4272771291</v>
      </c>
      <c r="AU88" s="275">
        <f t="shared" si="82"/>
        <v>0</v>
      </c>
      <c r="AV88" s="275">
        <f t="shared" si="82"/>
        <v>106033.02824406452</v>
      </c>
      <c r="AW88" s="275">
        <f t="shared" si="82"/>
        <v>2914537.3762908145</v>
      </c>
      <c r="AX88" s="275">
        <f t="shared" si="82"/>
        <v>0</v>
      </c>
      <c r="AY88" s="283">
        <f t="shared" si="82"/>
        <v>0</v>
      </c>
      <c r="AZ88" s="418">
        <f t="shared" si="82"/>
        <v>205464.34527899223</v>
      </c>
      <c r="BA88" s="308">
        <f>BA84+BA87</f>
        <v>43362332.054047853</v>
      </c>
      <c r="BB88" s="278">
        <f>BB84+BB87</f>
        <v>8671477.7473175935</v>
      </c>
      <c r="BC88" s="278">
        <f t="shared" ref="BC88:BL88" si="83">BC84+BC87</f>
        <v>2359713.1049645026</v>
      </c>
      <c r="BD88" s="278">
        <f t="shared" si="83"/>
        <v>12256419.724985117</v>
      </c>
      <c r="BE88" s="278">
        <f t="shared" si="83"/>
        <v>3092965.5955969826</v>
      </c>
      <c r="BF88" s="278">
        <f t="shared" si="83"/>
        <v>30207.207284291071</v>
      </c>
      <c r="BG88" s="278">
        <f t="shared" si="83"/>
        <v>5344062.3695216402</v>
      </c>
      <c r="BH88" s="278">
        <f t="shared" si="83"/>
        <v>0</v>
      </c>
      <c r="BI88" s="278">
        <f t="shared" si="83"/>
        <v>503440.10729026457</v>
      </c>
      <c r="BJ88" s="278">
        <f>BJ84+BJ87</f>
        <v>10898581.851808464</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1115"/>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858"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690086.65964438941</v>
      </c>
      <c r="E91" s="253">
        <v>15.21521137482276</v>
      </c>
      <c r="F91" s="253">
        <v>690071.44443301461</v>
      </c>
      <c r="G91" s="303"/>
      <c r="H91" s="303"/>
      <c r="I91" s="303"/>
      <c r="J91" s="303"/>
      <c r="K91" s="303"/>
      <c r="L91" s="303"/>
      <c r="M91" s="303"/>
      <c r="N91" s="303"/>
      <c r="O91" s="375"/>
      <c r="P91" s="274">
        <f t="shared" ref="P91:P97" si="85">Q91+R91</f>
        <v>701228.16069740255</v>
      </c>
      <c r="Q91" s="253">
        <v>15.460862107502857</v>
      </c>
      <c r="R91" s="253">
        <v>701212.69983529509</v>
      </c>
      <c r="S91" s="303"/>
      <c r="T91" s="303"/>
      <c r="U91" s="303"/>
      <c r="V91" s="303"/>
      <c r="W91" s="303"/>
      <c r="X91" s="303"/>
      <c r="Y91" s="303"/>
      <c r="Z91" s="303"/>
      <c r="AA91" s="375"/>
      <c r="AB91" s="289">
        <f t="shared" ref="AB91:AB97" si="86">AC91+AD91</f>
        <v>694088.05065844243</v>
      </c>
      <c r="AC91" s="253">
        <v>15.30343509168682</v>
      </c>
      <c r="AD91" s="253">
        <v>694072.74722335069</v>
      </c>
      <c r="AE91" s="303"/>
      <c r="AF91" s="303"/>
      <c r="AG91" s="303"/>
      <c r="AH91" s="303"/>
      <c r="AI91" s="303"/>
      <c r="AJ91" s="303"/>
      <c r="AK91" s="303"/>
      <c r="AL91" s="303"/>
      <c r="AM91" s="375"/>
      <c r="AN91" s="289">
        <f t="shared" ref="AN91:AN97" si="87">AO91+AP91</f>
        <v>754206.9642550596</v>
      </c>
      <c r="AO91" s="253">
        <v>16.628952641132862</v>
      </c>
      <c r="AP91" s="253">
        <v>754190.33530241845</v>
      </c>
      <c r="AQ91" s="303"/>
      <c r="AR91" s="303"/>
      <c r="AS91" s="303"/>
      <c r="AT91" s="303"/>
      <c r="AU91" s="303"/>
      <c r="AV91" s="303"/>
      <c r="AW91" s="303"/>
      <c r="AX91" s="303"/>
      <c r="AY91" s="375"/>
      <c r="AZ91" s="170">
        <v>0</v>
      </c>
      <c r="BA91" s="296">
        <f t="shared" ref="BA91:BA97" si="88">BB91+BC91+AZ91</f>
        <v>2839609.8352552941</v>
      </c>
      <c r="BB91" s="274">
        <f t="shared" ref="BB91:BC96" si="89">E91+Q91+AC91+AO91</f>
        <v>62.608461215145297</v>
      </c>
      <c r="BC91" s="274">
        <f t="shared" si="89"/>
        <v>2839547.2267940789</v>
      </c>
      <c r="BD91" s="303"/>
      <c r="BE91" s="303"/>
      <c r="BF91" s="303"/>
      <c r="BG91" s="303"/>
      <c r="BH91" s="303"/>
      <c r="BI91" s="303"/>
      <c r="BJ91" s="303"/>
      <c r="BK91" s="303"/>
      <c r="BL91" s="304"/>
    </row>
    <row r="92" spans="1:64" x14ac:dyDescent="0.25">
      <c r="A92" s="1708"/>
      <c r="B92" s="126" t="s">
        <v>123</v>
      </c>
      <c r="C92" s="127" t="s">
        <v>98</v>
      </c>
      <c r="D92" s="274">
        <f t="shared" si="84"/>
        <v>86052.148681040911</v>
      </c>
      <c r="E92" s="253">
        <v>7910.7159344291967</v>
      </c>
      <c r="F92" s="253">
        <v>78141.43274661171</v>
      </c>
      <c r="G92" s="303"/>
      <c r="H92" s="303"/>
      <c r="I92" s="303"/>
      <c r="J92" s="303"/>
      <c r="K92" s="303"/>
      <c r="L92" s="303"/>
      <c r="M92" s="303"/>
      <c r="N92" s="303"/>
      <c r="O92" s="375"/>
      <c r="P92" s="274">
        <f t="shared" si="85"/>
        <v>87441.467097423447</v>
      </c>
      <c r="Q92" s="253">
        <v>8038.4350385181651</v>
      </c>
      <c r="R92" s="253">
        <v>79403.032058905286</v>
      </c>
      <c r="S92" s="303"/>
      <c r="T92" s="303"/>
      <c r="U92" s="303"/>
      <c r="V92" s="303"/>
      <c r="W92" s="303"/>
      <c r="X92" s="303"/>
      <c r="Y92" s="303"/>
      <c r="Z92" s="303"/>
      <c r="AA92" s="375"/>
      <c r="AB92" s="289">
        <f t="shared" si="86"/>
        <v>86551.112528059341</v>
      </c>
      <c r="AC92" s="253">
        <v>7956.5853440350311</v>
      </c>
      <c r="AD92" s="253">
        <v>78594.527184024308</v>
      </c>
      <c r="AE92" s="303"/>
      <c r="AF92" s="303"/>
      <c r="AG92" s="303"/>
      <c r="AH92" s="303"/>
      <c r="AI92" s="303"/>
      <c r="AJ92" s="303"/>
      <c r="AK92" s="303"/>
      <c r="AL92" s="303"/>
      <c r="AM92" s="375"/>
      <c r="AN92" s="289">
        <f t="shared" si="87"/>
        <v>94047.796631508987</v>
      </c>
      <c r="AO92" s="253">
        <v>8645.7504526525572</v>
      </c>
      <c r="AP92" s="253">
        <v>85402.046178856428</v>
      </c>
      <c r="AQ92" s="303"/>
      <c r="AR92" s="303"/>
      <c r="AS92" s="303"/>
      <c r="AT92" s="303"/>
      <c r="AU92" s="303"/>
      <c r="AV92" s="303"/>
      <c r="AW92" s="303"/>
      <c r="AX92" s="303"/>
      <c r="AY92" s="375"/>
      <c r="AZ92" s="170">
        <v>0</v>
      </c>
      <c r="BA92" s="296">
        <f t="shared" si="88"/>
        <v>354092.52493803267</v>
      </c>
      <c r="BB92" s="274">
        <f t="shared" si="89"/>
        <v>32551.486769634954</v>
      </c>
      <c r="BC92" s="274">
        <f t="shared" si="89"/>
        <v>321541.03816839773</v>
      </c>
      <c r="BD92" s="303"/>
      <c r="BE92" s="303"/>
      <c r="BF92" s="303"/>
      <c r="BG92" s="303"/>
      <c r="BH92" s="303"/>
      <c r="BI92" s="303"/>
      <c r="BJ92" s="303"/>
      <c r="BK92" s="303"/>
      <c r="BL92" s="304"/>
    </row>
    <row r="93" spans="1:64" x14ac:dyDescent="0.25">
      <c r="A93" s="1708"/>
      <c r="B93" s="126" t="s">
        <v>124</v>
      </c>
      <c r="C93" s="127" t="s">
        <v>99</v>
      </c>
      <c r="D93" s="274">
        <f t="shared" si="84"/>
        <v>69857.306202074746</v>
      </c>
      <c r="E93" s="253">
        <v>12621.320650431306</v>
      </c>
      <c r="F93" s="253">
        <v>57235.98555164344</v>
      </c>
      <c r="G93" s="303"/>
      <c r="H93" s="303"/>
      <c r="I93" s="303"/>
      <c r="J93" s="303"/>
      <c r="K93" s="303"/>
      <c r="L93" s="303"/>
      <c r="M93" s="303"/>
      <c r="N93" s="303"/>
      <c r="O93" s="375"/>
      <c r="P93" s="274">
        <f t="shared" si="85"/>
        <v>70985.157667877822</v>
      </c>
      <c r="Q93" s="253">
        <v>12825.092822160665</v>
      </c>
      <c r="R93" s="253">
        <v>58160.064845717163</v>
      </c>
      <c r="S93" s="303"/>
      <c r="T93" s="303"/>
      <c r="U93" s="303"/>
      <c r="V93" s="303"/>
      <c r="W93" s="303"/>
      <c r="X93" s="303"/>
      <c r="Y93" s="303"/>
      <c r="Z93" s="303"/>
      <c r="AA93" s="375"/>
      <c r="AB93" s="289">
        <f t="shared" si="86"/>
        <v>70262.36604984368</v>
      </c>
      <c r="AC93" s="253">
        <v>12694.503979409352</v>
      </c>
      <c r="AD93" s="253">
        <v>57567.862070434327</v>
      </c>
      <c r="AE93" s="303"/>
      <c r="AF93" s="303"/>
      <c r="AG93" s="303"/>
      <c r="AH93" s="303"/>
      <c r="AI93" s="303"/>
      <c r="AJ93" s="303"/>
      <c r="AK93" s="303"/>
      <c r="AL93" s="303"/>
      <c r="AM93" s="375"/>
      <c r="AN93" s="289">
        <f t="shared" si="87"/>
        <v>76348.189180838774</v>
      </c>
      <c r="AO93" s="253">
        <v>13794.047167288812</v>
      </c>
      <c r="AP93" s="253">
        <v>62554.142013549957</v>
      </c>
      <c r="AQ93" s="303"/>
      <c r="AR93" s="303"/>
      <c r="AS93" s="303"/>
      <c r="AT93" s="303"/>
      <c r="AU93" s="303"/>
      <c r="AV93" s="303"/>
      <c r="AW93" s="303"/>
      <c r="AX93" s="303"/>
      <c r="AY93" s="375"/>
      <c r="AZ93" s="170">
        <v>0</v>
      </c>
      <c r="BA93" s="296">
        <f t="shared" si="88"/>
        <v>287453.01910063502</v>
      </c>
      <c r="BB93" s="274">
        <f t="shared" si="89"/>
        <v>51934.964619290142</v>
      </c>
      <c r="BC93" s="274">
        <f t="shared" si="89"/>
        <v>235518.05448134488</v>
      </c>
      <c r="BD93" s="303"/>
      <c r="BE93" s="303"/>
      <c r="BF93" s="303"/>
      <c r="BG93" s="303"/>
      <c r="BH93" s="303"/>
      <c r="BI93" s="303"/>
      <c r="BJ93" s="303"/>
      <c r="BK93" s="303"/>
      <c r="BL93" s="304"/>
    </row>
    <row r="94" spans="1:64" x14ac:dyDescent="0.25">
      <c r="A94" s="1708"/>
      <c r="B94" s="132" t="s">
        <v>125</v>
      </c>
      <c r="C94" s="127" t="s">
        <v>100</v>
      </c>
      <c r="D94" s="274">
        <f t="shared" si="84"/>
        <v>4138.22167709325</v>
      </c>
      <c r="E94" s="253">
        <v>3851.2043110177387</v>
      </c>
      <c r="F94" s="253">
        <v>287.01736607551084</v>
      </c>
      <c r="G94" s="303"/>
      <c r="H94" s="303"/>
      <c r="I94" s="303"/>
      <c r="J94" s="303"/>
      <c r="K94" s="303"/>
      <c r="L94" s="303"/>
      <c r="M94" s="303"/>
      <c r="N94" s="303"/>
      <c r="O94" s="375"/>
      <c r="P94" s="274">
        <f t="shared" si="85"/>
        <v>4205.0335774952873</v>
      </c>
      <c r="Q94" s="253">
        <v>3913.3822944447534</v>
      </c>
      <c r="R94" s="253">
        <v>291.65128305053429</v>
      </c>
      <c r="S94" s="303"/>
      <c r="T94" s="303"/>
      <c r="U94" s="303"/>
      <c r="V94" s="303"/>
      <c r="W94" s="303"/>
      <c r="X94" s="303"/>
      <c r="Y94" s="303"/>
      <c r="Z94" s="303"/>
      <c r="AA94" s="375"/>
      <c r="AB94" s="289">
        <f t="shared" si="86"/>
        <v>4162.2166968512211</v>
      </c>
      <c r="AC94" s="253">
        <v>3873.5350923884862</v>
      </c>
      <c r="AD94" s="253">
        <v>288.68160446273532</v>
      </c>
      <c r="AE94" s="303"/>
      <c r="AF94" s="303"/>
      <c r="AG94" s="303"/>
      <c r="AH94" s="303"/>
      <c r="AI94" s="303"/>
      <c r="AJ94" s="303"/>
      <c r="AK94" s="303"/>
      <c r="AL94" s="303"/>
      <c r="AM94" s="375"/>
      <c r="AN94" s="289">
        <f t="shared" si="87"/>
        <v>4522.7299569930992</v>
      </c>
      <c r="AO94" s="253">
        <v>4209.0439969314393</v>
      </c>
      <c r="AP94" s="253">
        <v>313.68596006165978</v>
      </c>
      <c r="AQ94" s="303"/>
      <c r="AR94" s="303"/>
      <c r="AS94" s="303"/>
      <c r="AT94" s="303"/>
      <c r="AU94" s="303"/>
      <c r="AV94" s="303"/>
      <c r="AW94" s="303"/>
      <c r="AX94" s="303"/>
      <c r="AY94" s="375"/>
      <c r="AZ94" s="170">
        <v>0</v>
      </c>
      <c r="BA94" s="296">
        <f t="shared" si="88"/>
        <v>17028.201908432857</v>
      </c>
      <c r="BB94" s="274">
        <f t="shared" si="89"/>
        <v>15847.165694782418</v>
      </c>
      <c r="BC94" s="274">
        <f t="shared" si="89"/>
        <v>1181.0362136504402</v>
      </c>
      <c r="BD94" s="303"/>
      <c r="BE94" s="303"/>
      <c r="BF94" s="303"/>
      <c r="BG94" s="303"/>
      <c r="BH94" s="303"/>
      <c r="BI94" s="303"/>
      <c r="BJ94" s="303"/>
      <c r="BK94" s="303"/>
      <c r="BL94" s="304"/>
    </row>
    <row r="95" spans="1:64" x14ac:dyDescent="0.25">
      <c r="A95" s="1708"/>
      <c r="B95" s="132" t="s">
        <v>126</v>
      </c>
      <c r="C95" s="127" t="s">
        <v>101</v>
      </c>
      <c r="D95" s="274">
        <f t="shared" si="84"/>
        <v>85796.141201103703</v>
      </c>
      <c r="E95" s="253">
        <v>13694.968200596022</v>
      </c>
      <c r="F95" s="253">
        <v>72101.173000507682</v>
      </c>
      <c r="G95" s="303"/>
      <c r="H95" s="303"/>
      <c r="I95" s="303"/>
      <c r="J95" s="303"/>
      <c r="K95" s="303"/>
      <c r="L95" s="303"/>
      <c r="M95" s="303"/>
      <c r="N95" s="303"/>
      <c r="O95" s="375"/>
      <c r="P95" s="274">
        <f t="shared" si="85"/>
        <v>87181.326357456608</v>
      </c>
      <c r="Q95" s="253">
        <v>13916.074492821044</v>
      </c>
      <c r="R95" s="253">
        <v>73265.25186463556</v>
      </c>
      <c r="S95" s="303"/>
      <c r="T95" s="303"/>
      <c r="U95" s="303"/>
      <c r="V95" s="303"/>
      <c r="W95" s="303"/>
      <c r="X95" s="303"/>
      <c r="Y95" s="303"/>
      <c r="Z95" s="303"/>
      <c r="AA95" s="375"/>
      <c r="AB95" s="289">
        <f t="shared" si="86"/>
        <v>86293.620617122884</v>
      </c>
      <c r="AC95" s="253">
        <v>13774.376955901978</v>
      </c>
      <c r="AD95" s="253">
        <v>72519.243661220899</v>
      </c>
      <c r="AE95" s="303"/>
      <c r="AF95" s="303"/>
      <c r="AG95" s="303"/>
      <c r="AH95" s="303"/>
      <c r="AI95" s="303"/>
      <c r="AJ95" s="303"/>
      <c r="AK95" s="303"/>
      <c r="AL95" s="303"/>
      <c r="AM95" s="375"/>
      <c r="AN95" s="289">
        <f t="shared" si="87"/>
        <v>93768.001881716933</v>
      </c>
      <c r="AO95" s="253">
        <v>14967.454083902574</v>
      </c>
      <c r="AP95" s="253">
        <v>78800.547797814361</v>
      </c>
      <c r="AQ95" s="303"/>
      <c r="AR95" s="303"/>
      <c r="AS95" s="303"/>
      <c r="AT95" s="303"/>
      <c r="AU95" s="303"/>
      <c r="AV95" s="303"/>
      <c r="AW95" s="303"/>
      <c r="AX95" s="303"/>
      <c r="AY95" s="375"/>
      <c r="AZ95" s="170">
        <v>0</v>
      </c>
      <c r="BA95" s="296">
        <f t="shared" si="88"/>
        <v>353039.09005740011</v>
      </c>
      <c r="BB95" s="274">
        <f t="shared" si="89"/>
        <v>56352.873733221619</v>
      </c>
      <c r="BC95" s="274">
        <f t="shared" si="89"/>
        <v>296686.2163241785</v>
      </c>
      <c r="BD95" s="303"/>
      <c r="BE95" s="303"/>
      <c r="BF95" s="303"/>
      <c r="BG95" s="303"/>
      <c r="BH95" s="303"/>
      <c r="BI95" s="303"/>
      <c r="BJ95" s="303"/>
      <c r="BK95" s="303"/>
      <c r="BL95" s="304"/>
    </row>
    <row r="96" spans="1:64" x14ac:dyDescent="0.25">
      <c r="A96" s="1708"/>
      <c r="B96" s="126" t="s">
        <v>127</v>
      </c>
      <c r="C96" s="127" t="s">
        <v>28</v>
      </c>
      <c r="D96" s="274">
        <f t="shared" si="84"/>
        <v>3976.9825075272493</v>
      </c>
      <c r="E96" s="253">
        <v>3976.9825075272493</v>
      </c>
      <c r="F96" s="253">
        <v>0</v>
      </c>
      <c r="G96" s="303"/>
      <c r="H96" s="303"/>
      <c r="I96" s="303"/>
      <c r="J96" s="303"/>
      <c r="K96" s="303"/>
      <c r="L96" s="303"/>
      <c r="M96" s="303"/>
      <c r="N96" s="303"/>
      <c r="O96" s="375"/>
      <c r="P96" s="274">
        <f t="shared" si="85"/>
        <v>4041.1911894024547</v>
      </c>
      <c r="Q96" s="253">
        <v>4041.1911894024547</v>
      </c>
      <c r="R96" s="253">
        <v>0</v>
      </c>
      <c r="S96" s="303"/>
      <c r="T96" s="303"/>
      <c r="U96" s="303"/>
      <c r="V96" s="303"/>
      <c r="W96" s="303"/>
      <c r="X96" s="303"/>
      <c r="Y96" s="303"/>
      <c r="Z96" s="303"/>
      <c r="AA96" s="375"/>
      <c r="AB96" s="289">
        <f t="shared" si="86"/>
        <v>4000.0425998305345</v>
      </c>
      <c r="AC96" s="253">
        <v>4000.0425998305345</v>
      </c>
      <c r="AD96" s="253">
        <v>0</v>
      </c>
      <c r="AE96" s="303"/>
      <c r="AF96" s="303"/>
      <c r="AG96" s="303"/>
      <c r="AH96" s="303"/>
      <c r="AI96" s="303"/>
      <c r="AJ96" s="303"/>
      <c r="AK96" s="303"/>
      <c r="AL96" s="303"/>
      <c r="AM96" s="375"/>
      <c r="AN96" s="289">
        <f t="shared" si="87"/>
        <v>4346.5090390868672</v>
      </c>
      <c r="AO96" s="253">
        <v>4346.5090390868672</v>
      </c>
      <c r="AP96" s="253">
        <v>0</v>
      </c>
      <c r="AQ96" s="303"/>
      <c r="AR96" s="303"/>
      <c r="AS96" s="303"/>
      <c r="AT96" s="303"/>
      <c r="AU96" s="303"/>
      <c r="AV96" s="303"/>
      <c r="AW96" s="303"/>
      <c r="AX96" s="303"/>
      <c r="AY96" s="375"/>
      <c r="AZ96" s="170">
        <v>0</v>
      </c>
      <c r="BA96" s="296">
        <f t="shared" si="88"/>
        <v>16364.725335847106</v>
      </c>
      <c r="BB96" s="274">
        <f t="shared" si="89"/>
        <v>16364.725335847106</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939907.45991322934</v>
      </c>
      <c r="E97" s="275">
        <f>SUM(E91:E96)</f>
        <v>42070.406815376336</v>
      </c>
      <c r="F97" s="275">
        <f>SUM(F91:F96)</f>
        <v>897837.05309785297</v>
      </c>
      <c r="G97" s="335"/>
      <c r="H97" s="335"/>
      <c r="I97" s="335"/>
      <c r="J97" s="335"/>
      <c r="K97" s="335"/>
      <c r="L97" s="335"/>
      <c r="M97" s="335"/>
      <c r="N97" s="335"/>
      <c r="O97" s="376"/>
      <c r="P97" s="275">
        <f t="shared" si="85"/>
        <v>955082.33658705838</v>
      </c>
      <c r="Q97" s="275">
        <f>SUM(Q91:Q96)</f>
        <v>42749.636699454582</v>
      </c>
      <c r="R97" s="275">
        <f>SUM(R91:R96)</f>
        <v>912332.69988760375</v>
      </c>
      <c r="S97" s="335"/>
      <c r="T97" s="335"/>
      <c r="U97" s="335"/>
      <c r="V97" s="335"/>
      <c r="W97" s="335"/>
      <c r="X97" s="335"/>
      <c r="Y97" s="335"/>
      <c r="Z97" s="335"/>
      <c r="AA97" s="376"/>
      <c r="AB97" s="277">
        <f t="shared" si="86"/>
        <v>945357.40915015014</v>
      </c>
      <c r="AC97" s="275">
        <f>SUM(AC91:AC96)</f>
        <v>42314.347406657071</v>
      </c>
      <c r="AD97" s="275">
        <f>SUM(AD91:AD96)</f>
        <v>903043.06174349308</v>
      </c>
      <c r="AE97" s="335"/>
      <c r="AF97" s="335"/>
      <c r="AG97" s="335"/>
      <c r="AH97" s="335"/>
      <c r="AI97" s="335"/>
      <c r="AJ97" s="335"/>
      <c r="AK97" s="335"/>
      <c r="AL97" s="335"/>
      <c r="AM97" s="376"/>
      <c r="AN97" s="277">
        <f t="shared" si="87"/>
        <v>1027240.1909452041</v>
      </c>
      <c r="AO97" s="275">
        <f>SUM(AO91:AO96)</f>
        <v>45979.433692503379</v>
      </c>
      <c r="AP97" s="275">
        <f>SUM(AP91:AP96)</f>
        <v>981260.75725270074</v>
      </c>
      <c r="AQ97" s="335"/>
      <c r="AR97" s="335"/>
      <c r="AS97" s="335"/>
      <c r="AT97" s="335"/>
      <c r="AU97" s="335"/>
      <c r="AV97" s="335"/>
      <c r="AW97" s="335"/>
      <c r="AX97" s="335"/>
      <c r="AY97" s="376"/>
      <c r="AZ97" s="418">
        <f>SUM(AZ91:AZ96)</f>
        <v>0</v>
      </c>
      <c r="BA97" s="297">
        <f t="shared" si="88"/>
        <v>3867587.3965956415</v>
      </c>
      <c r="BB97" s="275">
        <f>SUM(BB91:BB96)</f>
        <v>173113.82461399137</v>
      </c>
      <c r="BC97" s="275">
        <f>SUM(BC91:BC96)</f>
        <v>3694473.5719816503</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851">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170">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170">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170">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170">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170">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170">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11743235.013307197</v>
      </c>
      <c r="E105" s="303"/>
      <c r="F105" s="303"/>
      <c r="G105" s="303"/>
      <c r="H105" s="303"/>
      <c r="I105" s="303"/>
      <c r="J105" s="303"/>
      <c r="K105" s="303"/>
      <c r="L105" s="303"/>
      <c r="M105" s="303"/>
      <c r="N105" s="303"/>
      <c r="O105" s="375"/>
      <c r="P105" s="274">
        <f>P88+P97+P104</f>
        <v>11401013.926763589</v>
      </c>
      <c r="Q105" s="303"/>
      <c r="R105" s="303"/>
      <c r="S105" s="303"/>
      <c r="T105" s="303"/>
      <c r="U105" s="303"/>
      <c r="V105" s="303"/>
      <c r="W105" s="303"/>
      <c r="X105" s="303"/>
      <c r="Y105" s="303"/>
      <c r="Z105" s="303"/>
      <c r="AA105" s="375"/>
      <c r="AB105" s="289">
        <f>AB88+AB97+AB104</f>
        <v>11877832.17811227</v>
      </c>
      <c r="AC105" s="303"/>
      <c r="AD105" s="303"/>
      <c r="AE105" s="303"/>
      <c r="AF105" s="303"/>
      <c r="AG105" s="303"/>
      <c r="AH105" s="303"/>
      <c r="AI105" s="303"/>
      <c r="AJ105" s="303"/>
      <c r="AK105" s="303"/>
      <c r="AL105" s="303"/>
      <c r="AM105" s="375"/>
      <c r="AN105" s="289">
        <f>AN88+AN97+AN104</f>
        <v>12002373.987181447</v>
      </c>
      <c r="AO105" s="303"/>
      <c r="AP105" s="303"/>
      <c r="AQ105" s="303"/>
      <c r="AR105" s="303"/>
      <c r="AS105" s="303"/>
      <c r="AT105" s="303"/>
      <c r="AU105" s="303"/>
      <c r="AV105" s="303"/>
      <c r="AW105" s="303"/>
      <c r="AX105" s="303"/>
      <c r="AY105" s="375"/>
      <c r="AZ105" s="422">
        <f>AZ88+AZ97+AZ104</f>
        <v>205464.34527899223</v>
      </c>
      <c r="BA105" s="296">
        <f>BA88+BA97+BA104</f>
        <v>47229919.450643495</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967313.15163592249</v>
      </c>
      <c r="E106" s="338"/>
      <c r="F106" s="338"/>
      <c r="G106" s="338"/>
      <c r="H106" s="338"/>
      <c r="I106" s="338"/>
      <c r="J106" s="338"/>
      <c r="K106" s="338"/>
      <c r="L106" s="338"/>
      <c r="M106" s="338"/>
      <c r="N106" s="338"/>
      <c r="O106" s="565"/>
      <c r="P106" s="344">
        <f>P17-P105</f>
        <v>1270861.3502663188</v>
      </c>
      <c r="Q106" s="338"/>
      <c r="R106" s="338"/>
      <c r="S106" s="338"/>
      <c r="T106" s="338"/>
      <c r="U106" s="338"/>
      <c r="V106" s="338"/>
      <c r="W106" s="338"/>
      <c r="X106" s="338"/>
      <c r="Y106" s="338"/>
      <c r="Z106" s="338"/>
      <c r="AA106" s="565"/>
      <c r="AB106" s="344">
        <f>AB17-AB105</f>
        <v>650259.97409991175</v>
      </c>
      <c r="AC106" s="338"/>
      <c r="AD106" s="338"/>
      <c r="AE106" s="338"/>
      <c r="AF106" s="338"/>
      <c r="AG106" s="338"/>
      <c r="AH106" s="338"/>
      <c r="AI106" s="338"/>
      <c r="AJ106" s="338"/>
      <c r="AK106" s="338"/>
      <c r="AL106" s="338"/>
      <c r="AM106" s="565"/>
      <c r="AN106" s="344">
        <f>AN17-AN105</f>
        <v>861411.67938782088</v>
      </c>
      <c r="AO106" s="338"/>
      <c r="AP106" s="338"/>
      <c r="AQ106" s="338"/>
      <c r="AR106" s="338"/>
      <c r="AS106" s="338"/>
      <c r="AT106" s="338"/>
      <c r="AU106" s="338"/>
      <c r="AV106" s="338"/>
      <c r="AW106" s="338"/>
      <c r="AX106" s="338"/>
      <c r="AY106" s="565"/>
      <c r="AZ106" s="866">
        <f>AZ17-AZ105</f>
        <v>-82661.245767231609</v>
      </c>
      <c r="BA106" s="345">
        <f>BA17-BA105</f>
        <v>3667184.9096227363</v>
      </c>
      <c r="BB106" s="338"/>
      <c r="BC106" s="338"/>
      <c r="BD106" s="338"/>
      <c r="BE106" s="338"/>
      <c r="BF106" s="338"/>
      <c r="BG106" s="338"/>
      <c r="BH106" s="338"/>
      <c r="BI106" s="338"/>
      <c r="BJ106" s="338"/>
      <c r="BK106" s="338"/>
      <c r="BL106" s="339"/>
    </row>
    <row r="107" spans="1:64" x14ac:dyDescent="0.25">
      <c r="A107" s="267"/>
      <c r="B107" s="126" t="s">
        <v>270</v>
      </c>
      <c r="C107" s="127" t="s">
        <v>26</v>
      </c>
      <c r="D107" s="257">
        <v>230220.53008934954</v>
      </c>
      <c r="E107" s="340"/>
      <c r="F107" s="340"/>
      <c r="G107" s="340"/>
      <c r="H107" s="340"/>
      <c r="I107" s="340"/>
      <c r="J107" s="340"/>
      <c r="K107" s="340"/>
      <c r="L107" s="340"/>
      <c r="M107" s="340"/>
      <c r="N107" s="340"/>
      <c r="O107" s="377"/>
      <c r="P107" s="258">
        <v>302465.00136338384</v>
      </c>
      <c r="Q107" s="340"/>
      <c r="R107" s="340"/>
      <c r="S107" s="340"/>
      <c r="T107" s="340"/>
      <c r="U107" s="340"/>
      <c r="V107" s="340"/>
      <c r="W107" s="340"/>
      <c r="X107" s="340"/>
      <c r="Y107" s="340"/>
      <c r="Z107" s="340"/>
      <c r="AA107" s="377"/>
      <c r="AB107" s="258">
        <v>154761.873835779</v>
      </c>
      <c r="AC107" s="340"/>
      <c r="AD107" s="340"/>
      <c r="AE107" s="340"/>
      <c r="AF107" s="340"/>
      <c r="AG107" s="340"/>
      <c r="AH107" s="340"/>
      <c r="AI107" s="340"/>
      <c r="AJ107" s="340"/>
      <c r="AK107" s="340"/>
      <c r="AL107" s="340"/>
      <c r="AM107" s="340"/>
      <c r="AN107" s="258">
        <v>205015.97969430135</v>
      </c>
      <c r="AO107" s="340"/>
      <c r="AP107" s="340"/>
      <c r="AQ107" s="340"/>
      <c r="AR107" s="340"/>
      <c r="AS107" s="340"/>
      <c r="AT107" s="340"/>
      <c r="AU107" s="340"/>
      <c r="AV107" s="340"/>
      <c r="AW107" s="340"/>
      <c r="AX107" s="340"/>
      <c r="AY107" s="377"/>
      <c r="AZ107" s="170">
        <v>-19673.376492601121</v>
      </c>
      <c r="BA107" s="296">
        <f>D107+P107+AB107+AN107+AZ107</f>
        <v>872790.00849021261</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737092.62154657301</v>
      </c>
      <c r="E108" s="342"/>
      <c r="F108" s="342"/>
      <c r="G108" s="342"/>
      <c r="H108" s="342"/>
      <c r="I108" s="342"/>
      <c r="J108" s="342"/>
      <c r="K108" s="342"/>
      <c r="L108" s="342"/>
      <c r="M108" s="342"/>
      <c r="N108" s="342"/>
      <c r="O108" s="1117"/>
      <c r="P108" s="556">
        <f>P106-P107</f>
        <v>968396.34890293493</v>
      </c>
      <c r="Q108" s="342"/>
      <c r="R108" s="342"/>
      <c r="S108" s="342"/>
      <c r="T108" s="342"/>
      <c r="U108" s="342"/>
      <c r="V108" s="342"/>
      <c r="W108" s="342"/>
      <c r="X108" s="342"/>
      <c r="Y108" s="342"/>
      <c r="Z108" s="342"/>
      <c r="AA108" s="1117"/>
      <c r="AB108" s="549">
        <f>AB106-AB107</f>
        <v>495498.10026413272</v>
      </c>
      <c r="AC108" s="342"/>
      <c r="AD108" s="342"/>
      <c r="AE108" s="342"/>
      <c r="AF108" s="342"/>
      <c r="AG108" s="342"/>
      <c r="AH108" s="342"/>
      <c r="AI108" s="342"/>
      <c r="AJ108" s="342"/>
      <c r="AK108" s="342"/>
      <c r="AL108" s="342"/>
      <c r="AM108" s="342"/>
      <c r="AN108" s="549">
        <f>AN106-AN107</f>
        <v>656395.69969351951</v>
      </c>
      <c r="AO108" s="342"/>
      <c r="AP108" s="342"/>
      <c r="AQ108" s="342"/>
      <c r="AR108" s="342"/>
      <c r="AS108" s="342"/>
      <c r="AT108" s="342"/>
      <c r="AU108" s="342"/>
      <c r="AV108" s="342"/>
      <c r="AW108" s="342"/>
      <c r="AX108" s="342"/>
      <c r="AY108" s="1117"/>
      <c r="AZ108" s="578">
        <f>AZ106-AZ107</f>
        <v>-62987.869274630488</v>
      </c>
      <c r="BA108" s="347">
        <f>BA106-BA107</f>
        <v>2794394.9011325235</v>
      </c>
      <c r="BB108" s="517"/>
      <c r="BC108" s="517"/>
      <c r="BD108" s="517"/>
      <c r="BE108" s="517"/>
      <c r="BF108" s="517"/>
      <c r="BG108" s="517"/>
      <c r="BH108" s="517"/>
      <c r="BI108" s="517"/>
      <c r="BJ108" s="342"/>
      <c r="BK108" s="517"/>
      <c r="BL108" s="474"/>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383</v>
      </c>
      <c r="B6" s="108"/>
      <c r="C6" s="451"/>
      <c r="E6" s="162"/>
      <c r="F6" s="162"/>
      <c r="G6" s="162"/>
      <c r="H6" s="162"/>
      <c r="I6" s="162"/>
      <c r="J6" s="162"/>
      <c r="AY6" s="868"/>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721"/>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24313.185483867997</v>
      </c>
      <c r="E9" s="736">
        <v>11626.619815668</v>
      </c>
      <c r="F9" s="736">
        <v>2316.1797235009999</v>
      </c>
      <c r="G9" s="736">
        <v>7260.9089861740003</v>
      </c>
      <c r="H9" s="736">
        <v>1447.5483870969999</v>
      </c>
      <c r="I9" s="736">
        <v>40.964285713999999</v>
      </c>
      <c r="J9" s="736">
        <v>1269.964285714</v>
      </c>
      <c r="K9" s="736">
        <v>0</v>
      </c>
      <c r="L9" s="736">
        <v>73</v>
      </c>
      <c r="M9" s="736">
        <v>278</v>
      </c>
      <c r="N9" s="736">
        <v>0</v>
      </c>
      <c r="O9" s="803">
        <v>0</v>
      </c>
      <c r="P9" s="741">
        <f>SUM(Q9:AA9)</f>
        <v>24333.653763442002</v>
      </c>
      <c r="Q9" s="736">
        <v>11566.030107528999</v>
      </c>
      <c r="R9" s="736">
        <v>2253.2602150530001</v>
      </c>
      <c r="S9" s="736">
        <v>7379.6967741939998</v>
      </c>
      <c r="T9" s="736">
        <v>1461</v>
      </c>
      <c r="U9" s="736">
        <v>28</v>
      </c>
      <c r="V9" s="736">
        <v>1283.3333333329999</v>
      </c>
      <c r="W9" s="736">
        <v>0</v>
      </c>
      <c r="X9" s="736">
        <v>69.333333332999999</v>
      </c>
      <c r="Y9" s="736">
        <v>293</v>
      </c>
      <c r="Z9" s="736">
        <v>0</v>
      </c>
      <c r="AA9" s="737">
        <v>0</v>
      </c>
      <c r="AB9" s="741">
        <f>SUM(AC9:AM9)</f>
        <v>23392.150537636</v>
      </c>
      <c r="AC9" s="736">
        <v>10845.106451613001</v>
      </c>
      <c r="AD9" s="736">
        <v>1998.1967741929998</v>
      </c>
      <c r="AE9" s="736">
        <v>7428.5376344099986</v>
      </c>
      <c r="AF9" s="736">
        <v>1425.5677419369999</v>
      </c>
      <c r="AG9" s="736">
        <v>31</v>
      </c>
      <c r="AH9" s="736">
        <v>1274.677419355</v>
      </c>
      <c r="AI9" s="736">
        <v>0</v>
      </c>
      <c r="AJ9" s="736">
        <v>68</v>
      </c>
      <c r="AK9" s="736">
        <v>321.06451612800004</v>
      </c>
      <c r="AL9" s="736">
        <v>0</v>
      </c>
      <c r="AM9" s="737">
        <v>0</v>
      </c>
      <c r="AN9" s="735">
        <f>SUM(AO9:AY9)</f>
        <v>22782.829032224003</v>
      </c>
      <c r="AO9" s="736">
        <v>10142.918279568001</v>
      </c>
      <c r="AP9" s="736">
        <v>1827.4537634389999</v>
      </c>
      <c r="AQ9" s="736">
        <v>7603.3591397609998</v>
      </c>
      <c r="AR9" s="736">
        <v>1503.8301075210002</v>
      </c>
      <c r="AS9" s="736">
        <v>28.533333333000002</v>
      </c>
      <c r="AT9" s="736">
        <v>1274.734408602</v>
      </c>
      <c r="AU9" s="736">
        <v>0</v>
      </c>
      <c r="AV9" s="736">
        <v>64</v>
      </c>
      <c r="AW9" s="736">
        <v>338</v>
      </c>
      <c r="AX9" s="736">
        <v>0</v>
      </c>
      <c r="AY9" s="737">
        <v>0</v>
      </c>
      <c r="AZ9" s="852">
        <v>0</v>
      </c>
      <c r="BA9" s="739">
        <f>AN9+AB9+P9+D9+AZ9</f>
        <v>94821.818817170017</v>
      </c>
      <c r="BB9" s="740">
        <f t="shared" ref="BB9:BL9" si="0">AO9+AC9+Q9+E9</f>
        <v>44180.674654378003</v>
      </c>
      <c r="BC9" s="740">
        <f t="shared" si="0"/>
        <v>8395.0904761860002</v>
      </c>
      <c r="BD9" s="740">
        <f t="shared" si="0"/>
        <v>29672.502534538999</v>
      </c>
      <c r="BE9" s="740">
        <f t="shared" si="0"/>
        <v>5837.9462365550007</v>
      </c>
      <c r="BF9" s="740">
        <f t="shared" si="0"/>
        <v>128.497619047</v>
      </c>
      <c r="BG9" s="740">
        <f t="shared" si="0"/>
        <v>5102.7094470040001</v>
      </c>
      <c r="BH9" s="740">
        <f t="shared" si="0"/>
        <v>0</v>
      </c>
      <c r="BI9" s="741">
        <f t="shared" si="0"/>
        <v>274.33333333299998</v>
      </c>
      <c r="BJ9" s="741">
        <f t="shared" si="0"/>
        <v>1230.0645161279999</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38872766.346159697</v>
      </c>
      <c r="E11" s="249">
        <v>14828867.680609468</v>
      </c>
      <c r="F11" s="249">
        <v>2954813.199146302</v>
      </c>
      <c r="G11" s="249">
        <v>9257094.7771104984</v>
      </c>
      <c r="H11" s="249">
        <v>1845642.0855107906</v>
      </c>
      <c r="I11" s="249">
        <v>52292.913007521121</v>
      </c>
      <c r="J11" s="249">
        <v>1619258.5462056117</v>
      </c>
      <c r="K11" s="249">
        <v>0</v>
      </c>
      <c r="L11" s="249">
        <v>93110.962161984397</v>
      </c>
      <c r="M11" s="249">
        <v>8221686.1824075216</v>
      </c>
      <c r="N11" s="249">
        <v>0</v>
      </c>
      <c r="O11" s="249">
        <v>0</v>
      </c>
      <c r="P11" s="270">
        <f t="shared" ref="P11:P16" si="2">SUM(Q11:AA11)</f>
        <v>39335396.183904633</v>
      </c>
      <c r="Q11" s="249">
        <v>14754671.128837438</v>
      </c>
      <c r="R11" s="249">
        <v>2874818.5437728311</v>
      </c>
      <c r="S11" s="249">
        <v>9411699.3073256891</v>
      </c>
      <c r="T11" s="249">
        <v>1863344.7700632915</v>
      </c>
      <c r="U11" s="249">
        <v>35684.729875397672</v>
      </c>
      <c r="V11" s="249">
        <v>1636797.2116676851</v>
      </c>
      <c r="W11" s="249">
        <v>0</v>
      </c>
      <c r="X11" s="249">
        <v>88432.401487366587</v>
      </c>
      <c r="Y11" s="249">
        <v>8669948.0908749308</v>
      </c>
      <c r="Z11" s="249">
        <v>0</v>
      </c>
      <c r="AA11" s="250">
        <v>0</v>
      </c>
      <c r="AB11" s="270">
        <f t="shared" ref="AB11:AB16" si="3">SUM(AC11:AM11)</f>
        <v>39007864.933052406</v>
      </c>
      <c r="AC11" s="249">
        <v>13859992.006406095</v>
      </c>
      <c r="AD11" s="249">
        <v>2553452.938207156</v>
      </c>
      <c r="AE11" s="249">
        <v>9494124.1685371753</v>
      </c>
      <c r="AF11" s="249">
        <v>1821825.5608012618</v>
      </c>
      <c r="AG11" s="249">
        <v>39615.837216279207</v>
      </c>
      <c r="AH11" s="249">
        <v>1629107.7321863465</v>
      </c>
      <c r="AI11" s="249">
        <v>0</v>
      </c>
      <c r="AJ11" s="251">
        <v>86906.113690640443</v>
      </c>
      <c r="AK11" s="249">
        <v>9522840.5760074519</v>
      </c>
      <c r="AL11" s="249">
        <v>0</v>
      </c>
      <c r="AM11" s="250">
        <v>0</v>
      </c>
      <c r="AN11" s="270">
        <f t="shared" ref="AN11:AN16" si="4">SUM(AO11:AY11)</f>
        <v>40729870.677373081</v>
      </c>
      <c r="AO11" s="249">
        <v>14208404.065172143</v>
      </c>
      <c r="AP11" s="249">
        <v>2559935.9798565628</v>
      </c>
      <c r="AQ11" s="249">
        <v>10650922.918514958</v>
      </c>
      <c r="AR11" s="249">
        <v>2106592.2578244046</v>
      </c>
      <c r="AS11" s="249">
        <v>39970.086657005661</v>
      </c>
      <c r="AT11" s="249">
        <v>1785671.580262132</v>
      </c>
      <c r="AU11" s="249">
        <v>0</v>
      </c>
      <c r="AV11" s="249">
        <v>89652.467999557412</v>
      </c>
      <c r="AW11" s="249">
        <v>9288721.3210863192</v>
      </c>
      <c r="AX11" s="249">
        <v>0</v>
      </c>
      <c r="AY11" s="250">
        <v>0</v>
      </c>
      <c r="AZ11" s="853">
        <v>400899.77186143678</v>
      </c>
      <c r="BA11" s="321">
        <f t="shared" ref="BA11:BA16" si="5">SUM(BB11:BL11)+AZ11</f>
        <v>158346797.91235125</v>
      </c>
      <c r="BB11" s="271">
        <f t="shared" ref="BB11:BL16" si="6">E11+Q11+AC11+AO11</f>
        <v>57651934.881025143</v>
      </c>
      <c r="BC11" s="271">
        <f t="shared" si="6"/>
        <v>10943020.660982851</v>
      </c>
      <c r="BD11" s="271">
        <f t="shared" si="6"/>
        <v>38813841.171488322</v>
      </c>
      <c r="BE11" s="271">
        <f t="shared" si="6"/>
        <v>7637404.6741997488</v>
      </c>
      <c r="BF11" s="271">
        <f t="shared" si="6"/>
        <v>167563.56675620365</v>
      </c>
      <c r="BG11" s="271">
        <f t="shared" si="6"/>
        <v>6670835.070321775</v>
      </c>
      <c r="BH11" s="271">
        <f t="shared" si="6"/>
        <v>0</v>
      </c>
      <c r="BI11" s="271">
        <f t="shared" si="6"/>
        <v>358101.94533954887</v>
      </c>
      <c r="BJ11" s="271">
        <f t="shared" si="6"/>
        <v>35703196.170376226</v>
      </c>
      <c r="BK11" s="271">
        <f t="shared" si="6"/>
        <v>0</v>
      </c>
      <c r="BL11" s="295">
        <f t="shared" si="6"/>
        <v>0</v>
      </c>
    </row>
    <row r="12" spans="1:64" x14ac:dyDescent="0.25">
      <c r="A12" s="1699"/>
      <c r="B12" s="126" t="s">
        <v>1314</v>
      </c>
      <c r="C12" s="127" t="s">
        <v>1323</v>
      </c>
      <c r="D12" s="270">
        <f t="shared" si="1"/>
        <v>577630.43483819778</v>
      </c>
      <c r="E12" s="249">
        <v>210841.26024576445</v>
      </c>
      <c r="F12" s="249">
        <v>40020.170560076724</v>
      </c>
      <c r="G12" s="249">
        <v>141947.69359369713</v>
      </c>
      <c r="H12" s="249">
        <v>27931.066491320053</v>
      </c>
      <c r="I12" s="249">
        <v>612.80360596849835</v>
      </c>
      <c r="J12" s="249">
        <v>24396.185072033029</v>
      </c>
      <c r="K12" s="249">
        <v>0</v>
      </c>
      <c r="L12" s="249">
        <v>1309.6293404143903</v>
      </c>
      <c r="M12" s="249">
        <v>130571.62592892356</v>
      </c>
      <c r="N12" s="249">
        <v>0</v>
      </c>
      <c r="O12" s="249">
        <v>0</v>
      </c>
      <c r="P12" s="270">
        <f t="shared" si="2"/>
        <v>583280.4195524198</v>
      </c>
      <c r="Q12" s="249">
        <v>212903.56483650085</v>
      </c>
      <c r="R12" s="249">
        <v>40411.620418476807</v>
      </c>
      <c r="S12" s="249">
        <v>143336.12856985643</v>
      </c>
      <c r="T12" s="249">
        <v>28204.269025691501</v>
      </c>
      <c r="U12" s="249">
        <v>618.79763051727764</v>
      </c>
      <c r="V12" s="249">
        <v>24634.811820952393</v>
      </c>
      <c r="W12" s="249">
        <v>0</v>
      </c>
      <c r="X12" s="249">
        <v>1322.4392363415511</v>
      </c>
      <c r="Y12" s="249">
        <v>131848.78801408305</v>
      </c>
      <c r="Z12" s="249">
        <v>0</v>
      </c>
      <c r="AA12" s="250">
        <v>0</v>
      </c>
      <c r="AB12" s="270">
        <f t="shared" si="3"/>
        <v>567696.20944313728</v>
      </c>
      <c r="AC12" s="249">
        <v>207215.16218109659</v>
      </c>
      <c r="AD12" s="249">
        <v>39331.894162722536</v>
      </c>
      <c r="AE12" s="249">
        <v>139506.4434492795</v>
      </c>
      <c r="AF12" s="249">
        <v>27450.701376682489</v>
      </c>
      <c r="AG12" s="249">
        <v>602.26446402335102</v>
      </c>
      <c r="AH12" s="249">
        <v>23976.613687514353</v>
      </c>
      <c r="AI12" s="249">
        <v>0</v>
      </c>
      <c r="AJ12" s="249">
        <v>1287.1060240048155</v>
      </c>
      <c r="AK12" s="249">
        <v>128326.02409781366</v>
      </c>
      <c r="AL12" s="249">
        <v>0</v>
      </c>
      <c r="AM12" s="250">
        <v>0</v>
      </c>
      <c r="AN12" s="270">
        <f t="shared" si="4"/>
        <v>534893.90775975911</v>
      </c>
      <c r="AO12" s="249">
        <v>195241.97273545645</v>
      </c>
      <c r="AP12" s="249">
        <v>37059.240872735121</v>
      </c>
      <c r="AQ12" s="249">
        <v>131445.56094085617</v>
      </c>
      <c r="AR12" s="249">
        <v>25864.560456591571</v>
      </c>
      <c r="AS12" s="249">
        <v>567.46475898136976</v>
      </c>
      <c r="AT12" s="249">
        <v>22591.210539772463</v>
      </c>
      <c r="AU12" s="249">
        <v>0</v>
      </c>
      <c r="AV12" s="249">
        <v>1212.7351908098681</v>
      </c>
      <c r="AW12" s="249">
        <v>120911.16226455604</v>
      </c>
      <c r="AX12" s="249">
        <v>0</v>
      </c>
      <c r="AY12" s="250">
        <v>0</v>
      </c>
      <c r="AZ12" s="853">
        <v>0</v>
      </c>
      <c r="BA12" s="290">
        <f t="shared" si="5"/>
        <v>2263500.9715935141</v>
      </c>
      <c r="BB12" s="271">
        <f t="shared" si="6"/>
        <v>826201.95999881835</v>
      </c>
      <c r="BC12" s="271">
        <f t="shared" si="6"/>
        <v>156822.9260140112</v>
      </c>
      <c r="BD12" s="271">
        <f t="shared" si="6"/>
        <v>556235.82655368932</v>
      </c>
      <c r="BE12" s="271">
        <f t="shared" si="6"/>
        <v>109450.59735028562</v>
      </c>
      <c r="BF12" s="271">
        <f t="shared" si="6"/>
        <v>2401.3304594904971</v>
      </c>
      <c r="BG12" s="271">
        <f t="shared" si="6"/>
        <v>95598.821120272245</v>
      </c>
      <c r="BH12" s="271">
        <f t="shared" si="6"/>
        <v>0</v>
      </c>
      <c r="BI12" s="271">
        <f t="shared" si="6"/>
        <v>5131.9097915706252</v>
      </c>
      <c r="BJ12" s="271">
        <f t="shared" si="6"/>
        <v>511657.60030537628</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83925.40910641072</v>
      </c>
      <c r="AC16" s="249">
        <v>29822.151278998947</v>
      </c>
      <c r="AD16" s="249">
        <v>5494.6926294419554</v>
      </c>
      <c r="AE16" s="249">
        <v>20427.182905352023</v>
      </c>
      <c r="AF16" s="249">
        <v>3920.0626612736555</v>
      </c>
      <c r="AG16" s="249">
        <v>85.244593381696859</v>
      </c>
      <c r="AH16" s="249">
        <v>3505.1405905079891</v>
      </c>
      <c r="AI16" s="249">
        <v>0</v>
      </c>
      <c r="AJ16" s="249">
        <v>186.98814032114149</v>
      </c>
      <c r="AK16" s="249">
        <v>20483.946307133319</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83925.40910641072</v>
      </c>
      <c r="BB16" s="271">
        <f t="shared" si="6"/>
        <v>29822.151278998947</v>
      </c>
      <c r="BC16" s="271">
        <f t="shared" si="6"/>
        <v>5494.6926294419554</v>
      </c>
      <c r="BD16" s="271">
        <f t="shared" si="6"/>
        <v>20427.182905352023</v>
      </c>
      <c r="BE16" s="271">
        <f t="shared" si="6"/>
        <v>3920.0626612736555</v>
      </c>
      <c r="BF16" s="271">
        <f t="shared" si="6"/>
        <v>85.244593381696859</v>
      </c>
      <c r="BG16" s="271">
        <f t="shared" si="6"/>
        <v>3505.1405905079891</v>
      </c>
      <c r="BH16" s="271">
        <f t="shared" si="6"/>
        <v>0</v>
      </c>
      <c r="BI16" s="271">
        <f t="shared" si="6"/>
        <v>186.98814032114149</v>
      </c>
      <c r="BJ16" s="271">
        <f t="shared" si="6"/>
        <v>20483.946307133319</v>
      </c>
      <c r="BK16" s="271">
        <f t="shared" si="6"/>
        <v>0</v>
      </c>
      <c r="BL16" s="291">
        <f t="shared" si="6"/>
        <v>0</v>
      </c>
    </row>
    <row r="17" spans="1:64" s="209" customFormat="1" x14ac:dyDescent="0.25">
      <c r="A17" s="1699"/>
      <c r="B17" s="128" t="s">
        <v>202</v>
      </c>
      <c r="C17" s="309" t="s">
        <v>14</v>
      </c>
      <c r="D17" s="272">
        <f>SUM(D11:D16)</f>
        <v>39450396.780997895</v>
      </c>
      <c r="E17" s="272">
        <f>SUM(E11:E16)</f>
        <v>15039708.940855233</v>
      </c>
      <c r="F17" s="272">
        <f>SUM(F11:F16)</f>
        <v>2994833.3697063788</v>
      </c>
      <c r="G17" s="272">
        <f t="shared" ref="G17:O17" si="7">SUM(G11:G16)</f>
        <v>9399042.470704196</v>
      </c>
      <c r="H17" s="272">
        <f t="shared" si="7"/>
        <v>1873573.1520021106</v>
      </c>
      <c r="I17" s="272">
        <f t="shared" si="7"/>
        <v>52905.716613489618</v>
      </c>
      <c r="J17" s="272">
        <f t="shared" si="7"/>
        <v>1643654.7312776446</v>
      </c>
      <c r="K17" s="272">
        <f t="shared" si="7"/>
        <v>0</v>
      </c>
      <c r="L17" s="272">
        <f t="shared" si="7"/>
        <v>94420.591502398791</v>
      </c>
      <c r="M17" s="272">
        <f t="shared" si="7"/>
        <v>8352257.8083364451</v>
      </c>
      <c r="N17" s="272">
        <f t="shared" si="7"/>
        <v>0</v>
      </c>
      <c r="O17" s="272">
        <f t="shared" si="7"/>
        <v>0</v>
      </c>
      <c r="P17" s="288">
        <f>SUM(P11:P16)</f>
        <v>39918676.603457056</v>
      </c>
      <c r="Q17" s="272">
        <f>SUM(Q11:Q16)</f>
        <v>14967574.693673939</v>
      </c>
      <c r="R17" s="272">
        <f>SUM(R11:R16)</f>
        <v>2915230.164191308</v>
      </c>
      <c r="S17" s="272">
        <f t="shared" ref="S17:AA17" si="8">SUM(S11:S16)</f>
        <v>9555035.4358955454</v>
      </c>
      <c r="T17" s="272">
        <f t="shared" si="8"/>
        <v>1891549.0390889831</v>
      </c>
      <c r="U17" s="272">
        <f t="shared" si="8"/>
        <v>36303.52750591495</v>
      </c>
      <c r="V17" s="272">
        <f t="shared" si="8"/>
        <v>1661432.0234886375</v>
      </c>
      <c r="W17" s="272">
        <f t="shared" si="8"/>
        <v>0</v>
      </c>
      <c r="X17" s="272">
        <f t="shared" si="8"/>
        <v>89754.840723708141</v>
      </c>
      <c r="Y17" s="272">
        <f t="shared" si="8"/>
        <v>8801796.8788890131</v>
      </c>
      <c r="Z17" s="272">
        <f t="shared" si="8"/>
        <v>0</v>
      </c>
      <c r="AA17" s="281">
        <f t="shared" si="8"/>
        <v>0</v>
      </c>
      <c r="AB17" s="288">
        <f>SUM(AB11:AB16)</f>
        <v>39659486.551601954</v>
      </c>
      <c r="AC17" s="272">
        <f>SUM(AC11:AC16)</f>
        <v>14097029.31986619</v>
      </c>
      <c r="AD17" s="272">
        <f>SUM(AD11:AD16)</f>
        <v>2598279.5249993205</v>
      </c>
      <c r="AE17" s="272">
        <f t="shared" ref="AE17:AM17" si="9">SUM(AE11:AE16)</f>
        <v>9654057.7948918063</v>
      </c>
      <c r="AF17" s="272">
        <f t="shared" si="9"/>
        <v>1853196.3248392178</v>
      </c>
      <c r="AG17" s="272">
        <f t="shared" si="9"/>
        <v>40303.346273684256</v>
      </c>
      <c r="AH17" s="272">
        <f t="shared" si="9"/>
        <v>1656589.4864643689</v>
      </c>
      <c r="AI17" s="272">
        <f t="shared" si="9"/>
        <v>0</v>
      </c>
      <c r="AJ17" s="272">
        <f t="shared" si="9"/>
        <v>88380.2078549664</v>
      </c>
      <c r="AK17" s="272">
        <f t="shared" si="9"/>
        <v>9671650.546412399</v>
      </c>
      <c r="AL17" s="272">
        <f t="shared" si="9"/>
        <v>0</v>
      </c>
      <c r="AM17" s="272">
        <f t="shared" si="9"/>
        <v>0</v>
      </c>
      <c r="AN17" s="288">
        <f>SUM(AN11:AN16)</f>
        <v>41264764.585132837</v>
      </c>
      <c r="AO17" s="272">
        <f>SUM(AO11:AO16)</f>
        <v>14403646.0379076</v>
      </c>
      <c r="AP17" s="272">
        <f t="shared" ref="AP17:AZ17" si="10">SUM(AP11:AP16)</f>
        <v>2596995.220729298</v>
      </c>
      <c r="AQ17" s="272">
        <f t="shared" si="10"/>
        <v>10782368.479455814</v>
      </c>
      <c r="AR17" s="272">
        <f t="shared" si="10"/>
        <v>2132456.8182809963</v>
      </c>
      <c r="AS17" s="272">
        <f t="shared" si="10"/>
        <v>40537.551415987029</v>
      </c>
      <c r="AT17" s="272">
        <f t="shared" si="10"/>
        <v>1808262.7908019044</v>
      </c>
      <c r="AU17" s="272">
        <f t="shared" si="10"/>
        <v>0</v>
      </c>
      <c r="AV17" s="272">
        <f t="shared" si="10"/>
        <v>90865.203190367276</v>
      </c>
      <c r="AW17" s="272">
        <f t="shared" si="10"/>
        <v>9409632.4833508749</v>
      </c>
      <c r="AX17" s="272">
        <f t="shared" si="10"/>
        <v>0</v>
      </c>
      <c r="AY17" s="281">
        <f t="shared" si="10"/>
        <v>0</v>
      </c>
      <c r="AZ17" s="293">
        <f t="shared" si="10"/>
        <v>400899.77186143678</v>
      </c>
      <c r="BA17" s="292">
        <f>SUM(BA11:BA16)</f>
        <v>160694224.29305115</v>
      </c>
      <c r="BB17" s="272">
        <f>SUM(BB11:BB16)</f>
        <v>58507958.992302962</v>
      </c>
      <c r="BC17" s="272">
        <f t="shared" ref="BC17:BL17" si="11">SUM(BC11:BC16)</f>
        <v>11105338.279626304</v>
      </c>
      <c r="BD17" s="272">
        <f t="shared" si="11"/>
        <v>39390504.180947363</v>
      </c>
      <c r="BE17" s="272">
        <f t="shared" si="11"/>
        <v>7750775.3342113076</v>
      </c>
      <c r="BF17" s="272">
        <f t="shared" si="11"/>
        <v>170050.14180907587</v>
      </c>
      <c r="BG17" s="272">
        <f t="shared" si="11"/>
        <v>6769939.032032555</v>
      </c>
      <c r="BH17" s="272">
        <f t="shared" si="11"/>
        <v>0</v>
      </c>
      <c r="BI17" s="272">
        <f t="shared" si="11"/>
        <v>363420.84327144065</v>
      </c>
      <c r="BJ17" s="272">
        <f>SUM(BJ11:BJ16)</f>
        <v>36235337.716988735</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2775562.69</v>
      </c>
      <c r="E20" s="251">
        <v>431891.59</v>
      </c>
      <c r="F20" s="251">
        <v>51381.13</v>
      </c>
      <c r="G20" s="251">
        <v>1059397.0400000003</v>
      </c>
      <c r="H20" s="251">
        <v>176873.65000000002</v>
      </c>
      <c r="I20" s="251">
        <v>1604.73</v>
      </c>
      <c r="J20" s="251">
        <v>341575.88</v>
      </c>
      <c r="K20" s="251">
        <v>0</v>
      </c>
      <c r="L20" s="251">
        <v>19919.93</v>
      </c>
      <c r="M20" s="251">
        <v>692918.74</v>
      </c>
      <c r="N20" s="251">
        <v>0</v>
      </c>
      <c r="O20" s="252">
        <v>0</v>
      </c>
      <c r="P20" s="273">
        <f t="shared" ref="P20:P27" si="13">SUM(Q20:AA20)</f>
        <v>3383005.8499999996</v>
      </c>
      <c r="Q20" s="251">
        <v>823551.5</v>
      </c>
      <c r="R20" s="251">
        <v>84945.61</v>
      </c>
      <c r="S20" s="251">
        <v>1257774.0899999999</v>
      </c>
      <c r="T20" s="251">
        <v>253166.15</v>
      </c>
      <c r="U20" s="251">
        <v>0</v>
      </c>
      <c r="V20" s="251">
        <v>438016.57000000007</v>
      </c>
      <c r="W20" s="251">
        <v>0</v>
      </c>
      <c r="X20" s="251">
        <v>21201.59</v>
      </c>
      <c r="Y20" s="251">
        <v>504350.34</v>
      </c>
      <c r="Z20" s="251">
        <v>0</v>
      </c>
      <c r="AA20" s="252">
        <v>0</v>
      </c>
      <c r="AB20" s="273">
        <f t="shared" ref="AB20:AB27" si="14">SUM(AC20:AM20)</f>
        <v>3605685.49</v>
      </c>
      <c r="AC20" s="251">
        <v>718501.3</v>
      </c>
      <c r="AD20" s="251">
        <v>102017.1</v>
      </c>
      <c r="AE20" s="251">
        <v>1022736.36</v>
      </c>
      <c r="AF20" s="251">
        <v>384687.07000000007</v>
      </c>
      <c r="AG20" s="251">
        <v>0</v>
      </c>
      <c r="AH20" s="251">
        <v>362427.5</v>
      </c>
      <c r="AI20" s="251">
        <v>0</v>
      </c>
      <c r="AJ20" s="251">
        <v>218441.27000000002</v>
      </c>
      <c r="AK20" s="251">
        <v>796874.8899999999</v>
      </c>
      <c r="AL20" s="251">
        <v>0</v>
      </c>
      <c r="AM20" s="252">
        <v>0</v>
      </c>
      <c r="AN20" s="276">
        <f t="shared" ref="AN20:AN27" si="15">SUM(AO20:AY20)</f>
        <v>4144322.9400000004</v>
      </c>
      <c r="AO20" s="251">
        <v>745576.55999999994</v>
      </c>
      <c r="AP20" s="251">
        <v>47215.1</v>
      </c>
      <c r="AQ20" s="251">
        <v>2038601.4100000001</v>
      </c>
      <c r="AR20" s="251">
        <v>252290.85</v>
      </c>
      <c r="AS20" s="251">
        <v>0</v>
      </c>
      <c r="AT20" s="251">
        <v>520992.31000000006</v>
      </c>
      <c r="AU20" s="251">
        <v>0</v>
      </c>
      <c r="AV20" s="249">
        <v>51374.84</v>
      </c>
      <c r="AW20" s="251">
        <v>488271.86999999994</v>
      </c>
      <c r="AX20" s="251">
        <v>0</v>
      </c>
      <c r="AY20" s="252">
        <v>0</v>
      </c>
      <c r="AZ20" s="854">
        <v>1192555.5572737134</v>
      </c>
      <c r="BA20" s="294">
        <f t="shared" ref="BA20:BA27" si="16">SUM(BB20:BL20)+AZ20</f>
        <v>15101132.527273716</v>
      </c>
      <c r="BB20" s="271">
        <f t="shared" ref="BB20:BL27" si="17">E20+Q20+AC20+AO20</f>
        <v>2719520.95</v>
      </c>
      <c r="BC20" s="271">
        <f t="shared" si="17"/>
        <v>285558.94</v>
      </c>
      <c r="BD20" s="271">
        <f t="shared" si="17"/>
        <v>5378508.9000000004</v>
      </c>
      <c r="BE20" s="271">
        <f t="shared" si="17"/>
        <v>1067017.7200000002</v>
      </c>
      <c r="BF20" s="271">
        <f t="shared" si="17"/>
        <v>1604.73</v>
      </c>
      <c r="BG20" s="271">
        <f t="shared" si="17"/>
        <v>1663012.2600000002</v>
      </c>
      <c r="BH20" s="271">
        <f t="shared" si="17"/>
        <v>0</v>
      </c>
      <c r="BI20" s="271">
        <f t="shared" si="17"/>
        <v>310937.63</v>
      </c>
      <c r="BJ20" s="271">
        <f t="shared" si="17"/>
        <v>2482415.84</v>
      </c>
      <c r="BK20" s="271">
        <f t="shared" si="17"/>
        <v>0</v>
      </c>
      <c r="BL20" s="295">
        <f t="shared" si="17"/>
        <v>0</v>
      </c>
    </row>
    <row r="21" spans="1:64" ht="24.75" x14ac:dyDescent="0.25">
      <c r="A21" s="1699"/>
      <c r="B21" s="126">
        <v>2.2000000000000002</v>
      </c>
      <c r="C21" s="127" t="s">
        <v>149</v>
      </c>
      <c r="D21" s="274">
        <f t="shared" si="12"/>
        <v>65203.209398820298</v>
      </c>
      <c r="E21" s="253">
        <v>9553.0039750574597</v>
      </c>
      <c r="F21" s="253">
        <v>1136.498488273282</v>
      </c>
      <c r="G21" s="253">
        <v>27243.365641948199</v>
      </c>
      <c r="H21" s="253">
        <v>3912.2657645010459</v>
      </c>
      <c r="I21" s="253">
        <v>35.495000189501155</v>
      </c>
      <c r="J21" s="253">
        <v>7555.3120620472137</v>
      </c>
      <c r="K21" s="253">
        <v>0</v>
      </c>
      <c r="L21" s="253">
        <v>440.60865013108116</v>
      </c>
      <c r="M21" s="253">
        <v>15326.659816672527</v>
      </c>
      <c r="N21" s="253">
        <v>0</v>
      </c>
      <c r="O21" s="254">
        <v>0</v>
      </c>
      <c r="P21" s="274">
        <f t="shared" si="13"/>
        <v>101184.90754914453</v>
      </c>
      <c r="Q21" s="253">
        <v>26068.863178832056</v>
      </c>
      <c r="R21" s="253">
        <v>2488.204991380614</v>
      </c>
      <c r="S21" s="253">
        <v>36987.560507360453</v>
      </c>
      <c r="T21" s="253">
        <v>7415.6778446657017</v>
      </c>
      <c r="U21" s="253">
        <v>0</v>
      </c>
      <c r="V21" s="253">
        <v>12830.268871827704</v>
      </c>
      <c r="W21" s="253">
        <v>0</v>
      </c>
      <c r="X21" s="253">
        <v>621.03152903611283</v>
      </c>
      <c r="Y21" s="253">
        <v>14773.300626041884</v>
      </c>
      <c r="Z21" s="253">
        <v>0</v>
      </c>
      <c r="AA21" s="254">
        <v>0</v>
      </c>
      <c r="AB21" s="274">
        <f t="shared" si="14"/>
        <v>246340.69579874669</v>
      </c>
      <c r="AC21" s="253">
        <v>49088.061248044141</v>
      </c>
      <c r="AD21" s="253">
        <v>6969.8157166143528</v>
      </c>
      <c r="AE21" s="253">
        <v>69873.422748548561</v>
      </c>
      <c r="AF21" s="253">
        <v>26281.848694623994</v>
      </c>
      <c r="AG21" s="253">
        <v>0</v>
      </c>
      <c r="AH21" s="253">
        <v>24761.073247850094</v>
      </c>
      <c r="AI21" s="253">
        <v>0</v>
      </c>
      <c r="AJ21" s="253">
        <v>14923.923506972844</v>
      </c>
      <c r="AK21" s="253">
        <v>54442.550636092703</v>
      </c>
      <c r="AL21" s="253">
        <v>0</v>
      </c>
      <c r="AM21" s="254">
        <v>0</v>
      </c>
      <c r="AN21" s="289">
        <f t="shared" si="15"/>
        <v>533035.33325651474</v>
      </c>
      <c r="AO21" s="253">
        <v>95894.710880770741</v>
      </c>
      <c r="AP21" s="253">
        <v>6072.7209070342551</v>
      </c>
      <c r="AQ21" s="253">
        <v>262201.23230950505</v>
      </c>
      <c r="AR21" s="253">
        <v>32449.193572574095</v>
      </c>
      <c r="AS21" s="253">
        <v>0</v>
      </c>
      <c r="AT21" s="253">
        <v>67009.090171175572</v>
      </c>
      <c r="AU21" s="253">
        <v>0</v>
      </c>
      <c r="AV21" s="253">
        <v>6607.7391547098214</v>
      </c>
      <c r="AW21" s="253">
        <v>62800.646260745219</v>
      </c>
      <c r="AX21" s="253">
        <v>0</v>
      </c>
      <c r="AY21" s="254">
        <v>0</v>
      </c>
      <c r="AZ21" s="525">
        <v>-395975.75510006293</v>
      </c>
      <c r="BA21" s="296">
        <f t="shared" si="16"/>
        <v>549788.39090316324</v>
      </c>
      <c r="BB21" s="271">
        <f t="shared" si="17"/>
        <v>180604.63928270439</v>
      </c>
      <c r="BC21" s="271">
        <f t="shared" si="17"/>
        <v>16667.240103302505</v>
      </c>
      <c r="BD21" s="271">
        <f t="shared" si="17"/>
        <v>396305.58120736224</v>
      </c>
      <c r="BE21" s="271">
        <f t="shared" si="17"/>
        <v>70058.985876364837</v>
      </c>
      <c r="BF21" s="271">
        <f t="shared" si="17"/>
        <v>35.495000189501155</v>
      </c>
      <c r="BG21" s="271">
        <f t="shared" si="17"/>
        <v>112155.74435290058</v>
      </c>
      <c r="BH21" s="271">
        <f t="shared" si="17"/>
        <v>0</v>
      </c>
      <c r="BI21" s="271">
        <f t="shared" si="17"/>
        <v>22593.302840849858</v>
      </c>
      <c r="BJ21" s="271">
        <f t="shared" si="17"/>
        <v>147343.15733955233</v>
      </c>
      <c r="BK21" s="271">
        <f t="shared" si="17"/>
        <v>0</v>
      </c>
      <c r="BL21" s="291">
        <f t="shared" si="17"/>
        <v>0</v>
      </c>
    </row>
    <row r="22" spans="1:64" x14ac:dyDescent="0.25">
      <c r="A22" s="1699"/>
      <c r="B22" s="126">
        <v>2.2999999999999998</v>
      </c>
      <c r="C22" s="127" t="s">
        <v>150</v>
      </c>
      <c r="D22" s="274">
        <f t="shared" si="12"/>
        <v>393321.29</v>
      </c>
      <c r="E22" s="253">
        <v>156250.24000000002</v>
      </c>
      <c r="F22" s="253">
        <v>34152.850000000006</v>
      </c>
      <c r="G22" s="253">
        <v>134089.89999999994</v>
      </c>
      <c r="H22" s="253">
        <v>30391.97</v>
      </c>
      <c r="I22" s="253">
        <v>0</v>
      </c>
      <c r="J22" s="253">
        <v>20571.250000000004</v>
      </c>
      <c r="K22" s="253">
        <v>0</v>
      </c>
      <c r="L22" s="253">
        <v>3829.3100000000004</v>
      </c>
      <c r="M22" s="253">
        <v>14035.769999999999</v>
      </c>
      <c r="N22" s="253">
        <v>0</v>
      </c>
      <c r="O22" s="254">
        <v>0</v>
      </c>
      <c r="P22" s="274">
        <f t="shared" si="13"/>
        <v>418113.75</v>
      </c>
      <c r="Q22" s="253">
        <v>157102.87999999998</v>
      </c>
      <c r="R22" s="253">
        <v>36689.75</v>
      </c>
      <c r="S22" s="253">
        <v>136085.86000000002</v>
      </c>
      <c r="T22" s="253">
        <v>48897.89</v>
      </c>
      <c r="U22" s="253">
        <v>0</v>
      </c>
      <c r="V22" s="253">
        <v>22204.35</v>
      </c>
      <c r="W22" s="253">
        <v>0</v>
      </c>
      <c r="X22" s="253">
        <v>2788.71</v>
      </c>
      <c r="Y22" s="253">
        <v>14344.31</v>
      </c>
      <c r="Z22" s="253">
        <v>0</v>
      </c>
      <c r="AA22" s="254">
        <v>0</v>
      </c>
      <c r="AB22" s="274">
        <f t="shared" si="14"/>
        <v>340192.8</v>
      </c>
      <c r="AC22" s="253">
        <v>120250.36000000002</v>
      </c>
      <c r="AD22" s="253">
        <v>38569.629999999997</v>
      </c>
      <c r="AE22" s="253">
        <v>111534.73000000001</v>
      </c>
      <c r="AF22" s="253">
        <v>32927.480000000003</v>
      </c>
      <c r="AG22" s="253">
        <v>0</v>
      </c>
      <c r="AH22" s="253">
        <v>14855.07</v>
      </c>
      <c r="AI22" s="253">
        <v>0</v>
      </c>
      <c r="AJ22" s="253">
        <v>3313.0400000000004</v>
      </c>
      <c r="AK22" s="253">
        <v>18742.490000000002</v>
      </c>
      <c r="AL22" s="253">
        <v>0</v>
      </c>
      <c r="AM22" s="254">
        <v>0</v>
      </c>
      <c r="AN22" s="289">
        <f t="shared" si="15"/>
        <v>400983.96000000014</v>
      </c>
      <c r="AO22" s="253">
        <v>142799.72</v>
      </c>
      <c r="AP22" s="253">
        <v>33217.35</v>
      </c>
      <c r="AQ22" s="253">
        <v>139218.99000000005</v>
      </c>
      <c r="AR22" s="253">
        <v>37796.520000000004</v>
      </c>
      <c r="AS22" s="253">
        <v>212.06</v>
      </c>
      <c r="AT22" s="253">
        <v>33352.520000000004</v>
      </c>
      <c r="AU22" s="253">
        <v>0</v>
      </c>
      <c r="AV22" s="253">
        <v>3115.4</v>
      </c>
      <c r="AW22" s="253">
        <v>11271.400000000001</v>
      </c>
      <c r="AX22" s="253">
        <v>0</v>
      </c>
      <c r="AY22" s="254">
        <v>0</v>
      </c>
      <c r="AZ22" s="525">
        <v>14939.644205062727</v>
      </c>
      <c r="BA22" s="296">
        <f t="shared" si="16"/>
        <v>1567551.4442050627</v>
      </c>
      <c r="BB22" s="271">
        <f t="shared" si="17"/>
        <v>576403.19999999995</v>
      </c>
      <c r="BC22" s="271">
        <f t="shared" si="17"/>
        <v>142629.58000000002</v>
      </c>
      <c r="BD22" s="271">
        <f t="shared" si="17"/>
        <v>520929.48000000004</v>
      </c>
      <c r="BE22" s="271">
        <f t="shared" si="17"/>
        <v>150013.85999999999</v>
      </c>
      <c r="BF22" s="271">
        <f t="shared" si="17"/>
        <v>212.06</v>
      </c>
      <c r="BG22" s="271">
        <f t="shared" si="17"/>
        <v>90983.19</v>
      </c>
      <c r="BH22" s="271">
        <f t="shared" si="17"/>
        <v>0</v>
      </c>
      <c r="BI22" s="271">
        <f t="shared" si="17"/>
        <v>13046.460000000001</v>
      </c>
      <c r="BJ22" s="271">
        <f t="shared" si="17"/>
        <v>58393.97</v>
      </c>
      <c r="BK22" s="271">
        <f t="shared" si="17"/>
        <v>0</v>
      </c>
      <c r="BL22" s="291">
        <f t="shared" si="17"/>
        <v>0</v>
      </c>
    </row>
    <row r="23" spans="1:64" x14ac:dyDescent="0.25">
      <c r="A23" s="1699"/>
      <c r="B23" s="126">
        <v>2.4</v>
      </c>
      <c r="C23" s="127" t="s">
        <v>151</v>
      </c>
      <c r="D23" s="274">
        <f t="shared" si="12"/>
        <v>1427294.8299999996</v>
      </c>
      <c r="E23" s="253">
        <v>385395.36999999988</v>
      </c>
      <c r="F23" s="253">
        <v>52205.11</v>
      </c>
      <c r="G23" s="253">
        <v>770384.60999999975</v>
      </c>
      <c r="H23" s="253">
        <v>62560.420000000013</v>
      </c>
      <c r="I23" s="253">
        <v>164.11</v>
      </c>
      <c r="J23" s="253">
        <v>88897.24000000002</v>
      </c>
      <c r="K23" s="253">
        <v>0</v>
      </c>
      <c r="L23" s="253">
        <v>22095.94</v>
      </c>
      <c r="M23" s="253">
        <v>45592.03</v>
      </c>
      <c r="N23" s="253">
        <v>0</v>
      </c>
      <c r="O23" s="254">
        <v>0</v>
      </c>
      <c r="P23" s="274">
        <f t="shared" si="13"/>
        <v>1413036.7100000004</v>
      </c>
      <c r="Q23" s="253">
        <v>447561.67999999993</v>
      </c>
      <c r="R23" s="253">
        <v>45137.369999999995</v>
      </c>
      <c r="S23" s="253">
        <v>709986.4500000003</v>
      </c>
      <c r="T23" s="253">
        <v>51336.810000000012</v>
      </c>
      <c r="U23" s="253">
        <v>1060.7900000000002</v>
      </c>
      <c r="V23" s="253">
        <v>80661.570000000007</v>
      </c>
      <c r="W23" s="253">
        <v>0</v>
      </c>
      <c r="X23" s="253">
        <v>36339.109999999993</v>
      </c>
      <c r="Y23" s="253">
        <v>40952.930000000008</v>
      </c>
      <c r="Z23" s="253">
        <v>0</v>
      </c>
      <c r="AA23" s="254">
        <v>0</v>
      </c>
      <c r="AB23" s="274">
        <f t="shared" si="14"/>
        <v>1439204.7100000002</v>
      </c>
      <c r="AC23" s="253">
        <v>427882.51999999996</v>
      </c>
      <c r="AD23" s="253">
        <v>34502.879999999997</v>
      </c>
      <c r="AE23" s="253">
        <v>642014.92000000016</v>
      </c>
      <c r="AF23" s="253">
        <v>58020.460000000006</v>
      </c>
      <c r="AG23" s="253">
        <v>460.58</v>
      </c>
      <c r="AH23" s="253">
        <v>111329.31000000001</v>
      </c>
      <c r="AI23" s="253">
        <v>0</v>
      </c>
      <c r="AJ23" s="253">
        <v>98562.240000000005</v>
      </c>
      <c r="AK23" s="253">
        <v>66431.799999999988</v>
      </c>
      <c r="AL23" s="253">
        <v>0</v>
      </c>
      <c r="AM23" s="254">
        <v>0</v>
      </c>
      <c r="AN23" s="289">
        <f t="shared" si="15"/>
        <v>1317839.8599999996</v>
      </c>
      <c r="AO23" s="253">
        <v>390973.24000000005</v>
      </c>
      <c r="AP23" s="253">
        <v>31061.279999999999</v>
      </c>
      <c r="AQ23" s="253">
        <v>670305.07999999984</v>
      </c>
      <c r="AR23" s="253">
        <v>42211.060000000005</v>
      </c>
      <c r="AS23" s="253">
        <v>6945.92</v>
      </c>
      <c r="AT23" s="253">
        <v>80232.41</v>
      </c>
      <c r="AU23" s="253">
        <v>0</v>
      </c>
      <c r="AV23" s="253">
        <v>51522.14</v>
      </c>
      <c r="AW23" s="253">
        <v>44588.73</v>
      </c>
      <c r="AX23" s="253">
        <v>0</v>
      </c>
      <c r="AY23" s="254">
        <v>0</v>
      </c>
      <c r="AZ23" s="525">
        <v>146082.98269197351</v>
      </c>
      <c r="BA23" s="296">
        <f t="shared" si="16"/>
        <v>5743459.0926919738</v>
      </c>
      <c r="BB23" s="271">
        <f t="shared" si="17"/>
        <v>1651812.8099999998</v>
      </c>
      <c r="BC23" s="271">
        <f t="shared" si="17"/>
        <v>162906.63999999998</v>
      </c>
      <c r="BD23" s="271">
        <f t="shared" si="17"/>
        <v>2792691.0600000005</v>
      </c>
      <c r="BE23" s="271">
        <f t="shared" si="17"/>
        <v>214128.75000000003</v>
      </c>
      <c r="BF23" s="271">
        <f t="shared" si="17"/>
        <v>8631.4</v>
      </c>
      <c r="BG23" s="271">
        <f t="shared" si="17"/>
        <v>361120.53</v>
      </c>
      <c r="BH23" s="271">
        <f t="shared" si="17"/>
        <v>0</v>
      </c>
      <c r="BI23" s="271">
        <f t="shared" si="17"/>
        <v>208519.43</v>
      </c>
      <c r="BJ23" s="271">
        <f t="shared" si="17"/>
        <v>197565.49000000002</v>
      </c>
      <c r="BK23" s="271">
        <f t="shared" si="17"/>
        <v>0</v>
      </c>
      <c r="BL23" s="291">
        <f t="shared" si="17"/>
        <v>0</v>
      </c>
    </row>
    <row r="24" spans="1:64" ht="24.75" x14ac:dyDescent="0.25">
      <c r="A24" s="1699"/>
      <c r="B24" s="126">
        <v>2.5</v>
      </c>
      <c r="C24" s="127" t="s">
        <v>152</v>
      </c>
      <c r="D24" s="274">
        <f t="shared" si="12"/>
        <v>6471.9558950494275</v>
      </c>
      <c r="E24" s="253">
        <v>1925.5035343990378</v>
      </c>
      <c r="F24" s="253">
        <v>306.99511661045437</v>
      </c>
      <c r="G24" s="253">
        <v>3215.151306408849</v>
      </c>
      <c r="H24" s="253">
        <v>330.43774780310281</v>
      </c>
      <c r="I24" s="253">
        <v>0.58339692816900357</v>
      </c>
      <c r="J24" s="253">
        <v>389.15106207604214</v>
      </c>
      <c r="K24" s="253">
        <v>0</v>
      </c>
      <c r="L24" s="253">
        <v>92.162032856093234</v>
      </c>
      <c r="M24" s="253">
        <v>211.97169796767847</v>
      </c>
      <c r="N24" s="253">
        <v>0</v>
      </c>
      <c r="O24" s="254">
        <v>0</v>
      </c>
      <c r="P24" s="274">
        <f t="shared" si="13"/>
        <v>23771.134429020083</v>
      </c>
      <c r="Q24" s="253">
        <v>7849.4710588797152</v>
      </c>
      <c r="R24" s="253">
        <v>1062.2412040677193</v>
      </c>
      <c r="S24" s="253">
        <v>10983.312981108909</v>
      </c>
      <c r="T24" s="253">
        <v>1301.1997540346842</v>
      </c>
      <c r="U24" s="253">
        <v>13.770677091690333</v>
      </c>
      <c r="V24" s="253">
        <v>1335.3570151110496</v>
      </c>
      <c r="W24" s="253">
        <v>0</v>
      </c>
      <c r="X24" s="253">
        <v>507.93896484863433</v>
      </c>
      <c r="Y24" s="253">
        <v>717.84277387767827</v>
      </c>
      <c r="Z24" s="253">
        <v>0</v>
      </c>
      <c r="AA24" s="254">
        <v>0</v>
      </c>
      <c r="AB24" s="274">
        <f t="shared" si="14"/>
        <v>47849.661191532701</v>
      </c>
      <c r="AC24" s="253">
        <v>14737.013821511724</v>
      </c>
      <c r="AD24" s="253">
        <v>1965.1537103541514</v>
      </c>
      <c r="AE24" s="253">
        <v>20265.362317971176</v>
      </c>
      <c r="AF24" s="253">
        <v>2445.8812450819978</v>
      </c>
      <c r="AG24" s="253">
        <v>12.386470588117406</v>
      </c>
      <c r="AH24" s="253">
        <v>3393.501913999371</v>
      </c>
      <c r="AI24" s="253">
        <v>0</v>
      </c>
      <c r="AJ24" s="253">
        <v>2739.7523977945748</v>
      </c>
      <c r="AK24" s="253">
        <v>2290.6093142315835</v>
      </c>
      <c r="AL24" s="253">
        <v>0</v>
      </c>
      <c r="AM24" s="254">
        <v>0</v>
      </c>
      <c r="AN24" s="289">
        <f t="shared" si="15"/>
        <v>99409.276420402399</v>
      </c>
      <c r="AO24" s="253">
        <v>30876.490106710535</v>
      </c>
      <c r="AP24" s="253">
        <v>3718.2447070153335</v>
      </c>
      <c r="AQ24" s="253">
        <v>46810.162492058487</v>
      </c>
      <c r="AR24" s="253">
        <v>4628.0974074292781</v>
      </c>
      <c r="AS24" s="253">
        <v>414.05862645052662</v>
      </c>
      <c r="AT24" s="253">
        <v>6570.4039549257213</v>
      </c>
      <c r="AU24" s="253">
        <v>0</v>
      </c>
      <c r="AV24" s="253">
        <v>3160.5487532845455</v>
      </c>
      <c r="AW24" s="253">
        <v>3231.2703725279835</v>
      </c>
      <c r="AX24" s="253">
        <v>0</v>
      </c>
      <c r="AY24" s="254">
        <v>0</v>
      </c>
      <c r="AZ24" s="525">
        <v>-357255.89764300041</v>
      </c>
      <c r="BA24" s="296">
        <f t="shared" si="16"/>
        <v>-179753.86970699581</v>
      </c>
      <c r="BB24" s="271">
        <f t="shared" si="17"/>
        <v>55388.478521501012</v>
      </c>
      <c r="BC24" s="271">
        <f t="shared" si="17"/>
        <v>7052.6347380476582</v>
      </c>
      <c r="BD24" s="271">
        <f t="shared" si="17"/>
        <v>81273.989097547426</v>
      </c>
      <c r="BE24" s="271">
        <f t="shared" si="17"/>
        <v>8705.6161543490634</v>
      </c>
      <c r="BF24" s="271">
        <f t="shared" si="17"/>
        <v>440.79917105850336</v>
      </c>
      <c r="BG24" s="271">
        <f t="shared" si="17"/>
        <v>11688.413946112185</v>
      </c>
      <c r="BH24" s="271">
        <f t="shared" si="17"/>
        <v>0</v>
      </c>
      <c r="BI24" s="271">
        <f t="shared" si="17"/>
        <v>6500.4021487838472</v>
      </c>
      <c r="BJ24" s="271">
        <f t="shared" si="17"/>
        <v>6451.6941586049234</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-7443.4800544967948</v>
      </c>
      <c r="E26" s="253">
        <v>-1483.255658172091</v>
      </c>
      <c r="F26" s="253">
        <v>-267.27914689273877</v>
      </c>
      <c r="G26" s="253">
        <v>-2487.2443545853239</v>
      </c>
      <c r="H26" s="253">
        <v>-467.75486188813829</v>
      </c>
      <c r="I26" s="253">
        <v>-31.329055017305812</v>
      </c>
      <c r="J26" s="253">
        <v>-593.40509903292389</v>
      </c>
      <c r="K26" s="253">
        <v>0</v>
      </c>
      <c r="L26" s="253">
        <v>-76.712640273680833</v>
      </c>
      <c r="M26" s="253">
        <v>-2036.4992386345916</v>
      </c>
      <c r="N26" s="253">
        <v>0</v>
      </c>
      <c r="O26" s="254">
        <v>0</v>
      </c>
      <c r="P26" s="274">
        <f t="shared" si="13"/>
        <v>-10835.051407629211</v>
      </c>
      <c r="Q26" s="253">
        <v>-2159.0910688667082</v>
      </c>
      <c r="R26" s="253">
        <v>-389.06308280097659</v>
      </c>
      <c r="S26" s="253">
        <v>-3620.5404257094365</v>
      </c>
      <c r="T26" s="253">
        <v>-680.88420169335768</v>
      </c>
      <c r="U26" s="253">
        <v>-45.603927085138203</v>
      </c>
      <c r="V26" s="253">
        <v>-863.78611973128955</v>
      </c>
      <c r="W26" s="253">
        <v>0</v>
      </c>
      <c r="X26" s="253">
        <v>-111.66623607436938</v>
      </c>
      <c r="Y26" s="253">
        <v>-2964.4163456679353</v>
      </c>
      <c r="Z26" s="253">
        <v>0</v>
      </c>
      <c r="AA26" s="254">
        <v>0</v>
      </c>
      <c r="AB26" s="274">
        <f t="shared" si="14"/>
        <v>2456.5043648208161</v>
      </c>
      <c r="AC26" s="253">
        <v>489.50544258444131</v>
      </c>
      <c r="AD26" s="253">
        <v>88.207718185654969</v>
      </c>
      <c r="AE26" s="253">
        <v>820.84274676380994</v>
      </c>
      <c r="AF26" s="253">
        <v>154.36890426007184</v>
      </c>
      <c r="AG26" s="253">
        <v>10.339244524371335</v>
      </c>
      <c r="AH26" s="253">
        <v>195.83611499041655</v>
      </c>
      <c r="AI26" s="253">
        <v>0</v>
      </c>
      <c r="AJ26" s="253">
        <v>25.316778481240341</v>
      </c>
      <c r="AK26" s="253">
        <v>672.08741503081012</v>
      </c>
      <c r="AL26" s="253">
        <v>0</v>
      </c>
      <c r="AM26" s="254">
        <v>0</v>
      </c>
      <c r="AN26" s="289">
        <f t="shared" si="15"/>
        <v>-4331.7875328686914</v>
      </c>
      <c r="AO26" s="253">
        <v>-863.19145360579216</v>
      </c>
      <c r="AP26" s="253">
        <v>-155.54504987304847</v>
      </c>
      <c r="AQ26" s="253">
        <v>-1447.4700015998251</v>
      </c>
      <c r="AR26" s="253">
        <v>-272.21335508807692</v>
      </c>
      <c r="AS26" s="253">
        <v>-18.232172175773655</v>
      </c>
      <c r="AT26" s="253">
        <v>-345.33642746562123</v>
      </c>
      <c r="AU26" s="253">
        <v>0</v>
      </c>
      <c r="AV26" s="253">
        <v>-44.643480780232466</v>
      </c>
      <c r="AW26" s="253">
        <v>-1185.1555922803213</v>
      </c>
      <c r="AX26" s="253">
        <v>0</v>
      </c>
      <c r="AY26" s="254">
        <v>0</v>
      </c>
      <c r="AZ26" s="525">
        <v>0</v>
      </c>
      <c r="BA26" s="296">
        <f t="shared" si="16"/>
        <v>-20153.814630173882</v>
      </c>
      <c r="BB26" s="271">
        <f t="shared" si="17"/>
        <v>-4016.0327380601498</v>
      </c>
      <c r="BC26" s="271">
        <f t="shared" si="17"/>
        <v>-723.6795613811089</v>
      </c>
      <c r="BD26" s="271">
        <f t="shared" si="17"/>
        <v>-6734.4120351307747</v>
      </c>
      <c r="BE26" s="271">
        <f t="shared" si="17"/>
        <v>-1266.4835144095009</v>
      </c>
      <c r="BF26" s="271">
        <f t="shared" si="17"/>
        <v>-84.825909753846332</v>
      </c>
      <c r="BG26" s="271">
        <f t="shared" si="17"/>
        <v>-1606.6915312394181</v>
      </c>
      <c r="BH26" s="271">
        <f t="shared" si="17"/>
        <v>0</v>
      </c>
      <c r="BI26" s="271">
        <f t="shared" si="17"/>
        <v>-207.70557864704233</v>
      </c>
      <c r="BJ26" s="271">
        <f t="shared" si="17"/>
        <v>-5513.9837615520391</v>
      </c>
      <c r="BK26" s="271">
        <f t="shared" si="17"/>
        <v>0</v>
      </c>
      <c r="BL26" s="291">
        <f t="shared" si="17"/>
        <v>0</v>
      </c>
    </row>
    <row r="27" spans="1:64" s="255" customFormat="1" x14ac:dyDescent="0.25">
      <c r="A27" s="1699"/>
      <c r="B27" s="126" t="s">
        <v>912</v>
      </c>
      <c r="C27" s="127" t="s">
        <v>24</v>
      </c>
      <c r="D27" s="274">
        <f t="shared" si="12"/>
        <v>172276.31999999998</v>
      </c>
      <c r="E27" s="253">
        <v>0</v>
      </c>
      <c r="F27" s="253">
        <v>0</v>
      </c>
      <c r="G27" s="253">
        <v>172276.31999999998</v>
      </c>
      <c r="H27" s="253">
        <v>0</v>
      </c>
      <c r="I27" s="253">
        <v>0</v>
      </c>
      <c r="J27" s="253">
        <v>0</v>
      </c>
      <c r="K27" s="253">
        <v>0</v>
      </c>
      <c r="L27" s="253">
        <v>0</v>
      </c>
      <c r="M27" s="253">
        <v>0</v>
      </c>
      <c r="N27" s="253">
        <v>0</v>
      </c>
      <c r="O27" s="254">
        <v>0</v>
      </c>
      <c r="P27" s="274">
        <f t="shared" si="13"/>
        <v>71377.42</v>
      </c>
      <c r="Q27" s="253">
        <v>66421.59</v>
      </c>
      <c r="R27" s="253">
        <v>0</v>
      </c>
      <c r="S27" s="253">
        <v>4955.83</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-295.13170918579544</v>
      </c>
      <c r="BA27" s="296">
        <f t="shared" si="16"/>
        <v>243358.60829081415</v>
      </c>
      <c r="BB27" s="271">
        <f t="shared" si="17"/>
        <v>66421.59</v>
      </c>
      <c r="BC27" s="271">
        <f t="shared" si="17"/>
        <v>0</v>
      </c>
      <c r="BD27" s="271">
        <f t="shared" si="17"/>
        <v>177232.14999999997</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703"/>
      <c r="B28" s="129" t="s">
        <v>222</v>
      </c>
      <c r="C28" s="130" t="s">
        <v>1</v>
      </c>
      <c r="D28" s="275">
        <f>SUM(D20:D27)</f>
        <v>4832686.8152393727</v>
      </c>
      <c r="E28" s="275">
        <f t="shared" ref="E28:O28" si="18">SUM(E20:E27)</f>
        <v>983532.45185128436</v>
      </c>
      <c r="F28" s="275">
        <f t="shared" si="18"/>
        <v>138915.30445799098</v>
      </c>
      <c r="G28" s="275">
        <f t="shared" si="18"/>
        <v>2164119.1425937717</v>
      </c>
      <c r="H28" s="275">
        <f t="shared" si="18"/>
        <v>273600.98865041608</v>
      </c>
      <c r="I28" s="275">
        <f t="shared" si="18"/>
        <v>1773.5893421003641</v>
      </c>
      <c r="J28" s="275">
        <f t="shared" si="18"/>
        <v>458395.42802509031</v>
      </c>
      <c r="K28" s="275">
        <f t="shared" si="18"/>
        <v>0</v>
      </c>
      <c r="L28" s="275">
        <f t="shared" si="18"/>
        <v>46301.238042713499</v>
      </c>
      <c r="M28" s="275">
        <f>SUM(M20:M27)</f>
        <v>766048.67227600573</v>
      </c>
      <c r="N28" s="275">
        <f t="shared" si="18"/>
        <v>0</v>
      </c>
      <c r="O28" s="283">
        <f t="shared" si="18"/>
        <v>0</v>
      </c>
      <c r="P28" s="275">
        <f>SUM(P20:P27)</f>
        <v>5399654.7205705354</v>
      </c>
      <c r="Q28" s="275">
        <f t="shared" ref="Q28:AA28" si="19">SUM(Q20:Q27)</f>
        <v>1526396.8931688452</v>
      </c>
      <c r="R28" s="275">
        <f t="shared" si="19"/>
        <v>169934.11311264735</v>
      </c>
      <c r="S28" s="275">
        <f t="shared" si="19"/>
        <v>2153152.5630627605</v>
      </c>
      <c r="T28" s="275">
        <f t="shared" si="19"/>
        <v>361436.84339700703</v>
      </c>
      <c r="U28" s="275">
        <f t="shared" si="19"/>
        <v>1028.9567500065523</v>
      </c>
      <c r="V28" s="275">
        <f t="shared" si="19"/>
        <v>554184.3297672075</v>
      </c>
      <c r="W28" s="275">
        <f t="shared" si="19"/>
        <v>0</v>
      </c>
      <c r="X28" s="275">
        <f t="shared" si="19"/>
        <v>61346.714257810367</v>
      </c>
      <c r="Y28" s="275">
        <f>SUM(Y20:Y27)</f>
        <v>572174.30705425178</v>
      </c>
      <c r="Z28" s="275">
        <f t="shared" si="19"/>
        <v>0</v>
      </c>
      <c r="AA28" s="283">
        <f t="shared" si="19"/>
        <v>0</v>
      </c>
      <c r="AB28" s="275">
        <f>SUM(AB20:AB27)</f>
        <v>5681729.8613551008</v>
      </c>
      <c r="AC28" s="275">
        <f t="shared" ref="AC28:AM28" si="20">SUM(AC20:AC27)</f>
        <v>1330948.7605121403</v>
      </c>
      <c r="AD28" s="275">
        <f t="shared" si="20"/>
        <v>184112.78714515414</v>
      </c>
      <c r="AE28" s="275">
        <f t="shared" si="20"/>
        <v>1867245.6378132836</v>
      </c>
      <c r="AF28" s="275">
        <f t="shared" si="20"/>
        <v>504517.1088439661</v>
      </c>
      <c r="AG28" s="275">
        <f t="shared" si="20"/>
        <v>483.30571511248871</v>
      </c>
      <c r="AH28" s="275">
        <f t="shared" si="20"/>
        <v>516962.29127683991</v>
      </c>
      <c r="AI28" s="275">
        <f t="shared" si="20"/>
        <v>0</v>
      </c>
      <c r="AJ28" s="275">
        <f t="shared" si="20"/>
        <v>338005.5426832487</v>
      </c>
      <c r="AK28" s="275">
        <f>SUM(AK20:AK27)</f>
        <v>939454.42736535496</v>
      </c>
      <c r="AL28" s="275">
        <f t="shared" si="20"/>
        <v>0</v>
      </c>
      <c r="AM28" s="283">
        <f t="shared" si="20"/>
        <v>0</v>
      </c>
      <c r="AN28" s="277">
        <f>SUM(AN20:AN27)</f>
        <v>6491259.5821440481</v>
      </c>
      <c r="AO28" s="275">
        <f t="shared" ref="AO28:AY28" si="21">SUM(AO20:AO27)</f>
        <v>1405257.5295338752</v>
      </c>
      <c r="AP28" s="275">
        <f t="shared" si="21"/>
        <v>121129.15056417653</v>
      </c>
      <c r="AQ28" s="275">
        <f t="shared" si="21"/>
        <v>3155689.4047999638</v>
      </c>
      <c r="AR28" s="275">
        <f t="shared" si="21"/>
        <v>369103.50762491534</v>
      </c>
      <c r="AS28" s="275">
        <f t="shared" si="21"/>
        <v>7553.8064542747534</v>
      </c>
      <c r="AT28" s="275">
        <f t="shared" si="21"/>
        <v>707811.3976986357</v>
      </c>
      <c r="AU28" s="275">
        <f t="shared" si="21"/>
        <v>0</v>
      </c>
      <c r="AV28" s="275">
        <f t="shared" si="21"/>
        <v>115736.02442721414</v>
      </c>
      <c r="AW28" s="275">
        <f>SUM(AW20:AW27)</f>
        <v>608978.7610409928</v>
      </c>
      <c r="AX28" s="275">
        <f t="shared" si="21"/>
        <v>0</v>
      </c>
      <c r="AY28" s="283">
        <f t="shared" si="21"/>
        <v>0</v>
      </c>
      <c r="AZ28" s="293">
        <f>SUM(AZ20:AZ27)</f>
        <v>600051.39971850056</v>
      </c>
      <c r="BA28" s="297">
        <f>SUM(BA20:BA27)</f>
        <v>23005382.37902756</v>
      </c>
      <c r="BB28" s="280">
        <f t="shared" ref="BB28:BL28" si="22">SUM(BB20:BB27)</f>
        <v>5246135.6350661451</v>
      </c>
      <c r="BC28" s="280">
        <f t="shared" si="22"/>
        <v>614091.35527996905</v>
      </c>
      <c r="BD28" s="280">
        <f t="shared" si="22"/>
        <v>9340206.7482697796</v>
      </c>
      <c r="BE28" s="280">
        <f t="shared" si="22"/>
        <v>1508658.4485163048</v>
      </c>
      <c r="BF28" s="280">
        <f t="shared" si="22"/>
        <v>10839.658261494156</v>
      </c>
      <c r="BG28" s="280">
        <f t="shared" si="22"/>
        <v>2237353.4467677735</v>
      </c>
      <c r="BH28" s="280">
        <f t="shared" si="22"/>
        <v>0</v>
      </c>
      <c r="BI28" s="280">
        <f t="shared" si="22"/>
        <v>561389.51941098669</v>
      </c>
      <c r="BJ28" s="280">
        <f>SUM(BJ20:BJ27)</f>
        <v>2886656.1677366053</v>
      </c>
      <c r="BK28" s="280">
        <f t="shared" si="22"/>
        <v>0</v>
      </c>
      <c r="BL28" s="293">
        <f t="shared" si="22"/>
        <v>0</v>
      </c>
    </row>
    <row r="29" spans="1:64" ht="14.85" customHeight="1" x14ac:dyDescent="0.25">
      <c r="A29" s="1698" t="s">
        <v>53</v>
      </c>
      <c r="B29" s="124">
        <v>3.1</v>
      </c>
      <c r="C29" s="131" t="s">
        <v>33</v>
      </c>
      <c r="D29" s="273">
        <f t="shared" ref="D29:D35" si="23">SUM(E29:O29)</f>
        <v>788622.47</v>
      </c>
      <c r="E29" s="251">
        <v>321693.78000000003</v>
      </c>
      <c r="F29" s="251">
        <v>68523.37000000001</v>
      </c>
      <c r="G29" s="251">
        <v>256531.12</v>
      </c>
      <c r="H29" s="251">
        <v>59952.140000000007</v>
      </c>
      <c r="I29" s="251">
        <v>468.05000000000007</v>
      </c>
      <c r="J29" s="251">
        <v>57427.210000000006</v>
      </c>
      <c r="K29" s="251">
        <v>0</v>
      </c>
      <c r="L29" s="251">
        <v>1380.4799999999998</v>
      </c>
      <c r="M29" s="251">
        <v>22646.320000000003</v>
      </c>
      <c r="N29" s="251">
        <v>0</v>
      </c>
      <c r="O29" s="252">
        <v>0</v>
      </c>
      <c r="P29" s="273">
        <f t="shared" ref="P29:P35" si="24">SUM(Q29:AA29)</f>
        <v>770176.06000000029</v>
      </c>
      <c r="Q29" s="251">
        <v>315250.74000000011</v>
      </c>
      <c r="R29" s="251">
        <v>59513.42</v>
      </c>
      <c r="S29" s="251">
        <v>258916.68000000008</v>
      </c>
      <c r="T29" s="251">
        <v>56329.970000000008</v>
      </c>
      <c r="U29" s="251">
        <v>899.66999999999985</v>
      </c>
      <c r="V29" s="251">
        <v>58183.420000000006</v>
      </c>
      <c r="W29" s="251">
        <v>0</v>
      </c>
      <c r="X29" s="251">
        <v>2910.3900000000003</v>
      </c>
      <c r="Y29" s="251">
        <v>18171.77</v>
      </c>
      <c r="Z29" s="251">
        <v>0</v>
      </c>
      <c r="AA29" s="252">
        <v>0</v>
      </c>
      <c r="AB29" s="273">
        <f t="shared" ref="AB29:AB35" si="25">SUM(AC29:AM29)</f>
        <v>763595.47000000009</v>
      </c>
      <c r="AC29" s="251">
        <v>300396.37000000005</v>
      </c>
      <c r="AD29" s="251">
        <v>62136.7</v>
      </c>
      <c r="AE29" s="251">
        <v>264438.79000000004</v>
      </c>
      <c r="AF29" s="251">
        <v>56464.84</v>
      </c>
      <c r="AG29" s="251">
        <v>727.92000000000007</v>
      </c>
      <c r="AH29" s="251">
        <v>52484.119999999995</v>
      </c>
      <c r="AI29" s="251">
        <v>0</v>
      </c>
      <c r="AJ29" s="251">
        <v>2191.58</v>
      </c>
      <c r="AK29" s="251">
        <v>24755.15</v>
      </c>
      <c r="AL29" s="251">
        <v>0</v>
      </c>
      <c r="AM29" s="252">
        <v>0</v>
      </c>
      <c r="AN29" s="276">
        <f t="shared" ref="AN29:AN35" si="26">SUM(AO29:AY29)</f>
        <v>746136.25</v>
      </c>
      <c r="AO29" s="251">
        <v>294560.30999999994</v>
      </c>
      <c r="AP29" s="251">
        <v>59031.249999999985</v>
      </c>
      <c r="AQ29" s="251">
        <v>256673.26</v>
      </c>
      <c r="AR29" s="251">
        <v>52552.91</v>
      </c>
      <c r="AS29" s="251">
        <v>353.36</v>
      </c>
      <c r="AT29" s="251">
        <v>57720.520000000011</v>
      </c>
      <c r="AU29" s="251">
        <v>0</v>
      </c>
      <c r="AV29" s="249">
        <v>2342.36</v>
      </c>
      <c r="AW29" s="251">
        <v>22902.279999999995</v>
      </c>
      <c r="AX29" s="251">
        <v>0</v>
      </c>
      <c r="AY29" s="252">
        <v>0</v>
      </c>
      <c r="AZ29" s="854">
        <v>93206.103493384027</v>
      </c>
      <c r="BA29" s="294">
        <f t="shared" ref="BA29:BA35" si="27">SUM(BB29:BL29)+AZ29</f>
        <v>3161736.3534933841</v>
      </c>
      <c r="BB29" s="271">
        <f t="shared" ref="BB29:BL35" si="28">E29+Q29+AC29+AO29</f>
        <v>1231901.2000000002</v>
      </c>
      <c r="BC29" s="271">
        <f t="shared" si="28"/>
        <v>249204.74</v>
      </c>
      <c r="BD29" s="271">
        <f t="shared" si="28"/>
        <v>1036559.8500000001</v>
      </c>
      <c r="BE29" s="271">
        <f t="shared" si="28"/>
        <v>225299.86000000002</v>
      </c>
      <c r="BF29" s="271">
        <f t="shared" si="28"/>
        <v>2449</v>
      </c>
      <c r="BG29" s="271">
        <f t="shared" si="28"/>
        <v>225815.27000000002</v>
      </c>
      <c r="BH29" s="271">
        <f t="shared" si="28"/>
        <v>0</v>
      </c>
      <c r="BI29" s="271">
        <f t="shared" si="28"/>
        <v>8824.81</v>
      </c>
      <c r="BJ29" s="271">
        <f t="shared" si="28"/>
        <v>88475.520000000004</v>
      </c>
      <c r="BK29" s="271">
        <f t="shared" si="28"/>
        <v>0</v>
      </c>
      <c r="BL29" s="295">
        <f t="shared" si="28"/>
        <v>0</v>
      </c>
    </row>
    <row r="30" spans="1:64" x14ac:dyDescent="0.25">
      <c r="A30" s="1699"/>
      <c r="B30" s="126">
        <v>3.2</v>
      </c>
      <c r="C30" s="131" t="s">
        <v>34</v>
      </c>
      <c r="D30" s="274">
        <f t="shared" si="23"/>
        <v>1944849.7000000002</v>
      </c>
      <c r="E30" s="253">
        <v>456756.28000000032</v>
      </c>
      <c r="F30" s="253">
        <v>75029.86</v>
      </c>
      <c r="G30" s="253">
        <v>808835.8899999999</v>
      </c>
      <c r="H30" s="253">
        <v>279102.06000000006</v>
      </c>
      <c r="I30" s="253">
        <v>1065.47</v>
      </c>
      <c r="J30" s="253">
        <v>128445.74999999999</v>
      </c>
      <c r="K30" s="253">
        <v>0</v>
      </c>
      <c r="L30" s="253">
        <v>18767.020000000004</v>
      </c>
      <c r="M30" s="253">
        <v>176847.37</v>
      </c>
      <c r="N30" s="253">
        <v>0</v>
      </c>
      <c r="O30" s="254">
        <v>0</v>
      </c>
      <c r="P30" s="274">
        <f t="shared" si="24"/>
        <v>2066835.0699999998</v>
      </c>
      <c r="Q30" s="253">
        <v>459272.22</v>
      </c>
      <c r="R30" s="253">
        <v>72867.930000000022</v>
      </c>
      <c r="S30" s="253">
        <v>874619.85000000009</v>
      </c>
      <c r="T30" s="253">
        <v>361165.31</v>
      </c>
      <c r="U30" s="253">
        <v>2632.97</v>
      </c>
      <c r="V30" s="253">
        <v>136696.91</v>
      </c>
      <c r="W30" s="253">
        <v>0</v>
      </c>
      <c r="X30" s="253">
        <v>20908.25</v>
      </c>
      <c r="Y30" s="253">
        <v>138671.62999999998</v>
      </c>
      <c r="Z30" s="253">
        <v>0</v>
      </c>
      <c r="AA30" s="254">
        <v>0</v>
      </c>
      <c r="AB30" s="274">
        <f t="shared" si="25"/>
        <v>2059925.8599999996</v>
      </c>
      <c r="AC30" s="253">
        <v>428690.99999999988</v>
      </c>
      <c r="AD30" s="253">
        <v>69912.520000000019</v>
      </c>
      <c r="AE30" s="253">
        <v>737631.48</v>
      </c>
      <c r="AF30" s="253">
        <v>431680.19</v>
      </c>
      <c r="AG30" s="253">
        <v>716.67</v>
      </c>
      <c r="AH30" s="253">
        <v>157810.16999999998</v>
      </c>
      <c r="AI30" s="253">
        <v>0</v>
      </c>
      <c r="AJ30" s="253">
        <v>32344.66</v>
      </c>
      <c r="AK30" s="253">
        <v>201139.16999999998</v>
      </c>
      <c r="AL30" s="253">
        <v>0</v>
      </c>
      <c r="AM30" s="254">
        <v>0</v>
      </c>
      <c r="AN30" s="289">
        <f t="shared" si="26"/>
        <v>2152329.1999999997</v>
      </c>
      <c r="AO30" s="253">
        <v>490900.95000000007</v>
      </c>
      <c r="AP30" s="253">
        <v>75043.270000000033</v>
      </c>
      <c r="AQ30" s="253">
        <v>817834.47</v>
      </c>
      <c r="AR30" s="253">
        <v>446066.65</v>
      </c>
      <c r="AS30" s="253">
        <v>755.09999999999991</v>
      </c>
      <c r="AT30" s="253">
        <v>174566.38999999993</v>
      </c>
      <c r="AU30" s="253">
        <v>0</v>
      </c>
      <c r="AV30" s="253">
        <v>25668.950000000004</v>
      </c>
      <c r="AW30" s="253">
        <v>121493.42000000001</v>
      </c>
      <c r="AX30" s="253">
        <v>0</v>
      </c>
      <c r="AY30" s="254">
        <v>0</v>
      </c>
      <c r="AZ30" s="525">
        <v>42347.134093478315</v>
      </c>
      <c r="BA30" s="296">
        <f t="shared" si="27"/>
        <v>8266286.9640934775</v>
      </c>
      <c r="BB30" s="271">
        <f t="shared" si="28"/>
        <v>1835620.4500000002</v>
      </c>
      <c r="BC30" s="271">
        <f t="shared" si="28"/>
        <v>292853.58000000007</v>
      </c>
      <c r="BD30" s="271">
        <f t="shared" si="28"/>
        <v>3238921.6899999995</v>
      </c>
      <c r="BE30" s="271">
        <f t="shared" si="28"/>
        <v>1518014.21</v>
      </c>
      <c r="BF30" s="271">
        <f t="shared" si="28"/>
        <v>5170.2099999999991</v>
      </c>
      <c r="BG30" s="271">
        <f t="shared" si="28"/>
        <v>597519.21999999986</v>
      </c>
      <c r="BH30" s="271">
        <f t="shared" si="28"/>
        <v>0</v>
      </c>
      <c r="BI30" s="271">
        <f t="shared" si="28"/>
        <v>97688.88</v>
      </c>
      <c r="BJ30" s="271">
        <f t="shared" si="28"/>
        <v>638151.59</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42754.666572379829</v>
      </c>
      <c r="E33" s="253">
        <v>20148.680893187549</v>
      </c>
      <c r="F33" s="253">
        <v>4079.0347174282879</v>
      </c>
      <c r="G33" s="253">
        <v>13012.934043309722</v>
      </c>
      <c r="H33" s="253">
        <v>2654.3975774572205</v>
      </c>
      <c r="I33" s="253">
        <v>66.224290941330082</v>
      </c>
      <c r="J33" s="253">
        <v>2171.687687273522</v>
      </c>
      <c r="K33" s="253">
        <v>0</v>
      </c>
      <c r="L33" s="253">
        <v>166.87249302023037</v>
      </c>
      <c r="M33" s="253">
        <v>454.83486976196542</v>
      </c>
      <c r="N33" s="253">
        <v>0</v>
      </c>
      <c r="O33" s="254">
        <v>0</v>
      </c>
      <c r="P33" s="274">
        <f t="shared" si="24"/>
        <v>43335.489851631923</v>
      </c>
      <c r="Q33" s="253">
        <v>20331.933297386524</v>
      </c>
      <c r="R33" s="253">
        <v>4006.8815458828112</v>
      </c>
      <c r="S33" s="253">
        <v>13427.303831413217</v>
      </c>
      <c r="T33" s="253">
        <v>2704.1596139015396</v>
      </c>
      <c r="U33" s="253">
        <v>45.715895609740869</v>
      </c>
      <c r="V33" s="253">
        <v>2186.0729589017119</v>
      </c>
      <c r="W33" s="253">
        <v>0</v>
      </c>
      <c r="X33" s="253">
        <v>161.85680646336073</v>
      </c>
      <c r="Y33" s="253">
        <v>471.56590207301389</v>
      </c>
      <c r="Z33" s="253">
        <v>0</v>
      </c>
      <c r="AA33" s="254">
        <v>0</v>
      </c>
      <c r="AB33" s="274">
        <f t="shared" si="25"/>
        <v>38299.547097730232</v>
      </c>
      <c r="AC33" s="253">
        <v>17496.272671818697</v>
      </c>
      <c r="AD33" s="253">
        <v>3304.1514808616389</v>
      </c>
      <c r="AE33" s="253">
        <v>12406.313962006738</v>
      </c>
      <c r="AF33" s="253">
        <v>2410.4797732754787</v>
      </c>
      <c r="AG33" s="253">
        <v>46.4187354794676</v>
      </c>
      <c r="AH33" s="253">
        <v>1990.8973437222385</v>
      </c>
      <c r="AI33" s="253">
        <v>0</v>
      </c>
      <c r="AJ33" s="253">
        <v>146.73354660335696</v>
      </c>
      <c r="AK33" s="253">
        <v>498.27958396261045</v>
      </c>
      <c r="AL33" s="253">
        <v>0</v>
      </c>
      <c r="AM33" s="254">
        <v>0</v>
      </c>
      <c r="AN33" s="289">
        <f t="shared" si="26"/>
        <v>40567.14141422564</v>
      </c>
      <c r="AO33" s="253">
        <v>17826.683618332256</v>
      </c>
      <c r="AP33" s="253">
        <v>3277.6776188277604</v>
      </c>
      <c r="AQ33" s="253">
        <v>13702.897016810753</v>
      </c>
      <c r="AR33" s="253">
        <v>2788.8390266107617</v>
      </c>
      <c r="AS33" s="253">
        <v>44.992854801580982</v>
      </c>
      <c r="AT33" s="253">
        <v>2135.4853372048246</v>
      </c>
      <c r="AU33" s="253">
        <v>0</v>
      </c>
      <c r="AV33" s="253">
        <v>153.32671441247984</v>
      </c>
      <c r="AW33" s="253">
        <v>637.23922722522843</v>
      </c>
      <c r="AX33" s="253">
        <v>0</v>
      </c>
      <c r="AY33" s="254">
        <v>0</v>
      </c>
      <c r="AZ33" s="525">
        <v>0</v>
      </c>
      <c r="BA33" s="296">
        <f t="shared" si="27"/>
        <v>164956.84493596765</v>
      </c>
      <c r="BB33" s="271">
        <f t="shared" si="28"/>
        <v>75803.570480725029</v>
      </c>
      <c r="BC33" s="271">
        <f t="shared" si="28"/>
        <v>14667.745363000498</v>
      </c>
      <c r="BD33" s="271">
        <f t="shared" si="28"/>
        <v>52549.448853540431</v>
      </c>
      <c r="BE33" s="271">
        <f t="shared" si="28"/>
        <v>10557.875991245</v>
      </c>
      <c r="BF33" s="271">
        <f t="shared" si="28"/>
        <v>203.35177683211955</v>
      </c>
      <c r="BG33" s="271">
        <f t="shared" si="28"/>
        <v>8484.1433271022979</v>
      </c>
      <c r="BH33" s="271">
        <f t="shared" si="28"/>
        <v>0</v>
      </c>
      <c r="BI33" s="271">
        <f t="shared" si="28"/>
        <v>628.78956049942792</v>
      </c>
      <c r="BJ33" s="271">
        <f t="shared" si="28"/>
        <v>2061.9195830228182</v>
      </c>
      <c r="BK33" s="271">
        <f t="shared" si="28"/>
        <v>0</v>
      </c>
      <c r="BL33" s="291">
        <f t="shared" si="28"/>
        <v>0</v>
      </c>
    </row>
    <row r="34" spans="1:64" s="255" customFormat="1" x14ac:dyDescent="0.25">
      <c r="A34" s="1699"/>
      <c r="B34" s="126" t="s">
        <v>42</v>
      </c>
      <c r="C34" s="131" t="s">
        <v>155</v>
      </c>
      <c r="D34" s="274">
        <f t="shared" si="23"/>
        <v>7792.0139323634157</v>
      </c>
      <c r="E34" s="253">
        <v>2219.0789746902606</v>
      </c>
      <c r="F34" s="253">
        <v>409.0937410462148</v>
      </c>
      <c r="G34" s="253">
        <v>3036.9752071438324</v>
      </c>
      <c r="H34" s="253">
        <v>966.52063524849177</v>
      </c>
      <c r="I34" s="253">
        <v>4.3715097012992814</v>
      </c>
      <c r="J34" s="253">
        <v>529.85643998722765</v>
      </c>
      <c r="K34" s="253">
        <v>0</v>
      </c>
      <c r="L34" s="253">
        <v>57.433220112504088</v>
      </c>
      <c r="M34" s="253">
        <v>568.68420443358514</v>
      </c>
      <c r="N34" s="253">
        <v>0</v>
      </c>
      <c r="O34" s="254">
        <v>0</v>
      </c>
      <c r="P34" s="274">
        <f t="shared" si="24"/>
        <v>10269.618631538926</v>
      </c>
      <c r="Q34" s="253">
        <v>2803.712368683633</v>
      </c>
      <c r="R34" s="253">
        <v>479.07095442927192</v>
      </c>
      <c r="S34" s="253">
        <v>4103.3133343338532</v>
      </c>
      <c r="T34" s="253">
        <v>1511.3001690783146</v>
      </c>
      <c r="U34" s="253">
        <v>12.787879731940485</v>
      </c>
      <c r="V34" s="253">
        <v>705.45150996446625</v>
      </c>
      <c r="W34" s="253">
        <v>0</v>
      </c>
      <c r="X34" s="253">
        <v>86.221608683134107</v>
      </c>
      <c r="Y34" s="253">
        <v>567.76080663431151</v>
      </c>
      <c r="Z34" s="253">
        <v>0</v>
      </c>
      <c r="AA34" s="254">
        <v>0</v>
      </c>
      <c r="AB34" s="274">
        <f t="shared" si="25"/>
        <v>26409.306791051018</v>
      </c>
      <c r="AC34" s="253">
        <v>6819.3896136816238</v>
      </c>
      <c r="AD34" s="253">
        <v>1235.0989969319585</v>
      </c>
      <c r="AE34" s="253">
        <v>9372.6868309584643</v>
      </c>
      <c r="AF34" s="253">
        <v>4565.7781008499778</v>
      </c>
      <c r="AG34" s="253">
        <v>13.511716767262524</v>
      </c>
      <c r="AH34" s="253">
        <v>1966.9504040956729</v>
      </c>
      <c r="AI34" s="253">
        <v>0</v>
      </c>
      <c r="AJ34" s="253">
        <v>323.02860540790306</v>
      </c>
      <c r="AK34" s="253">
        <v>2112.8625223581548</v>
      </c>
      <c r="AL34" s="253">
        <v>0</v>
      </c>
      <c r="AM34" s="254">
        <v>0</v>
      </c>
      <c r="AN34" s="289">
        <f t="shared" si="26"/>
        <v>70824.007317161071</v>
      </c>
      <c r="AO34" s="253">
        <v>19193.629365738874</v>
      </c>
      <c r="AP34" s="253">
        <v>3273.0055880239838</v>
      </c>
      <c r="AQ34" s="253">
        <v>26256.804976277781</v>
      </c>
      <c r="AR34" s="253">
        <v>12184.329790049476</v>
      </c>
      <c r="AS34" s="253">
        <v>27.08646688284399</v>
      </c>
      <c r="AT34" s="253">
        <v>5676.1919194496541</v>
      </c>
      <c r="AU34" s="253">
        <v>0</v>
      </c>
      <c r="AV34" s="253">
        <v>684.48786664388138</v>
      </c>
      <c r="AW34" s="253">
        <v>3528.4713440945784</v>
      </c>
      <c r="AX34" s="253">
        <v>0</v>
      </c>
      <c r="AY34" s="254">
        <v>0</v>
      </c>
      <c r="AZ34" s="525">
        <v>-1355419.1975445393</v>
      </c>
      <c r="BA34" s="296">
        <f t="shared" si="27"/>
        <v>-1240124.2508724248</v>
      </c>
      <c r="BB34" s="271">
        <f t="shared" si="28"/>
        <v>31035.810322794394</v>
      </c>
      <c r="BC34" s="271">
        <f t="shared" si="28"/>
        <v>5396.2692804314283</v>
      </c>
      <c r="BD34" s="271">
        <f t="shared" si="28"/>
        <v>42769.780348713932</v>
      </c>
      <c r="BE34" s="271">
        <f t="shared" si="28"/>
        <v>19227.928695226263</v>
      </c>
      <c r="BF34" s="271">
        <f t="shared" si="28"/>
        <v>57.75757308334628</v>
      </c>
      <c r="BG34" s="271">
        <f t="shared" si="28"/>
        <v>8878.450273497021</v>
      </c>
      <c r="BH34" s="271">
        <f t="shared" si="28"/>
        <v>0</v>
      </c>
      <c r="BI34" s="271">
        <f t="shared" si="28"/>
        <v>1151.1713008474226</v>
      </c>
      <c r="BJ34" s="271">
        <f t="shared" si="28"/>
        <v>6777.77887752063</v>
      </c>
      <c r="BK34" s="271">
        <f t="shared" si="28"/>
        <v>0</v>
      </c>
      <c r="BL34" s="291">
        <f t="shared" si="28"/>
        <v>0</v>
      </c>
    </row>
    <row r="35" spans="1:64" x14ac:dyDescent="0.25">
      <c r="A35" s="1699"/>
      <c r="B35" s="126" t="s">
        <v>43</v>
      </c>
      <c r="C35" s="131" t="s">
        <v>914</v>
      </c>
      <c r="D35" s="274">
        <f t="shared" si="23"/>
        <v>60383.73756299002</v>
      </c>
      <c r="E35" s="253">
        <v>12032.613743322303</v>
      </c>
      <c r="F35" s="253">
        <v>2168.2484192700736</v>
      </c>
      <c r="G35" s="253">
        <v>20177.270478689017</v>
      </c>
      <c r="H35" s="253">
        <v>3794.5674089638483</v>
      </c>
      <c r="I35" s="253">
        <v>254.15066909712567</v>
      </c>
      <c r="J35" s="253">
        <v>4813.8797318194129</v>
      </c>
      <c r="K35" s="253">
        <v>0</v>
      </c>
      <c r="L35" s="253">
        <v>622.31589312200492</v>
      </c>
      <c r="M35" s="253">
        <v>16520.69121870623</v>
      </c>
      <c r="N35" s="253">
        <v>0</v>
      </c>
      <c r="O35" s="254">
        <v>0</v>
      </c>
      <c r="P35" s="274">
        <f t="shared" si="24"/>
        <v>51860.727194493527</v>
      </c>
      <c r="Q35" s="253">
        <v>10334.241038461681</v>
      </c>
      <c r="R35" s="253">
        <v>1862.2056914638108</v>
      </c>
      <c r="S35" s="253">
        <v>17329.300272829685</v>
      </c>
      <c r="T35" s="253">
        <v>3258.9739085313736</v>
      </c>
      <c r="U35" s="253">
        <v>218.27795112209972</v>
      </c>
      <c r="V35" s="253">
        <v>4134.41289980703</v>
      </c>
      <c r="W35" s="253">
        <v>0</v>
      </c>
      <c r="X35" s="253">
        <v>534.47759387750943</v>
      </c>
      <c r="Y35" s="253">
        <v>14188.837838400339</v>
      </c>
      <c r="Z35" s="253">
        <v>0</v>
      </c>
      <c r="AA35" s="254">
        <v>0</v>
      </c>
      <c r="AB35" s="274">
        <f t="shared" si="25"/>
        <v>54590.219766158232</v>
      </c>
      <c r="AC35" s="253">
        <v>10878.144598519524</v>
      </c>
      <c r="AD35" s="253">
        <v>1960.2158212234622</v>
      </c>
      <c r="AE35" s="253">
        <v>18241.362230415536</v>
      </c>
      <c r="AF35" s="253">
        <v>3430.4976328560479</v>
      </c>
      <c r="AG35" s="253">
        <v>229.76618274506893</v>
      </c>
      <c r="AH35" s="253">
        <v>4352.0120332687802</v>
      </c>
      <c r="AI35" s="253">
        <v>0</v>
      </c>
      <c r="AJ35" s="253">
        <v>562.60779376342202</v>
      </c>
      <c r="AK35" s="253">
        <v>14935.613473366382</v>
      </c>
      <c r="AL35" s="253">
        <v>0</v>
      </c>
      <c r="AM35" s="254">
        <v>0</v>
      </c>
      <c r="AN35" s="289">
        <f t="shared" si="26"/>
        <v>55976.887911326456</v>
      </c>
      <c r="AO35" s="253">
        <v>11154.464727984399</v>
      </c>
      <c r="AP35" s="253">
        <v>2010.0080522968826</v>
      </c>
      <c r="AQ35" s="253">
        <v>18704.718414687082</v>
      </c>
      <c r="AR35" s="253">
        <v>3517.6370840239188</v>
      </c>
      <c r="AS35" s="253">
        <v>235.60256603523118</v>
      </c>
      <c r="AT35" s="253">
        <v>4462.5592426365602</v>
      </c>
      <c r="AU35" s="253">
        <v>0</v>
      </c>
      <c r="AV35" s="253">
        <v>576.89882078578887</v>
      </c>
      <c r="AW35" s="253">
        <v>15314.999002876591</v>
      </c>
      <c r="AX35" s="253">
        <v>0</v>
      </c>
      <c r="AY35" s="254">
        <v>0</v>
      </c>
      <c r="AZ35" s="525">
        <v>-718.07789015737808</v>
      </c>
      <c r="BA35" s="296">
        <f t="shared" si="27"/>
        <v>222093.49454481082</v>
      </c>
      <c r="BB35" s="271">
        <f t="shared" si="28"/>
        <v>44399.46410828791</v>
      </c>
      <c r="BC35" s="271">
        <f t="shared" si="28"/>
        <v>8000.6779842542301</v>
      </c>
      <c r="BD35" s="271">
        <f t="shared" si="28"/>
        <v>74452.651396621324</v>
      </c>
      <c r="BE35" s="271">
        <f t="shared" si="28"/>
        <v>14001.676034375188</v>
      </c>
      <c r="BF35" s="271">
        <f t="shared" si="28"/>
        <v>937.79736899952559</v>
      </c>
      <c r="BG35" s="271">
        <f t="shared" si="28"/>
        <v>17762.863907531784</v>
      </c>
      <c r="BH35" s="271">
        <f t="shared" si="28"/>
        <v>0</v>
      </c>
      <c r="BI35" s="271">
        <f t="shared" si="28"/>
        <v>2296.3001015487253</v>
      </c>
      <c r="BJ35" s="271">
        <f t="shared" si="28"/>
        <v>60960.141533349539</v>
      </c>
      <c r="BK35" s="271">
        <f t="shared" si="28"/>
        <v>0</v>
      </c>
      <c r="BL35" s="291">
        <f t="shared" si="28"/>
        <v>0</v>
      </c>
    </row>
    <row r="36" spans="1:64" s="209" customFormat="1" x14ac:dyDescent="0.25">
      <c r="A36" s="1699"/>
      <c r="B36" s="128" t="s">
        <v>453</v>
      </c>
      <c r="C36" s="310" t="s">
        <v>2</v>
      </c>
      <c r="D36" s="275">
        <f t="shared" ref="D36:BL36" si="29">SUM(D29:D35)</f>
        <v>2844402.5880677332</v>
      </c>
      <c r="E36" s="280">
        <f t="shared" si="29"/>
        <v>812850.43361120042</v>
      </c>
      <c r="F36" s="280">
        <f t="shared" si="29"/>
        <v>150209.60687774458</v>
      </c>
      <c r="G36" s="280">
        <f t="shared" si="29"/>
        <v>1101594.1897291425</v>
      </c>
      <c r="H36" s="280">
        <f t="shared" si="29"/>
        <v>346469.68562166969</v>
      </c>
      <c r="I36" s="280">
        <f t="shared" si="29"/>
        <v>1858.2664697397552</v>
      </c>
      <c r="J36" s="280">
        <f t="shared" si="29"/>
        <v>193388.38385908015</v>
      </c>
      <c r="K36" s="280">
        <f t="shared" si="29"/>
        <v>0</v>
      </c>
      <c r="L36" s="280">
        <f t="shared" si="29"/>
        <v>20994.121606254743</v>
      </c>
      <c r="M36" s="280">
        <f>SUM(M29:M35)</f>
        <v>217037.90029290176</v>
      </c>
      <c r="N36" s="280">
        <f t="shared" si="29"/>
        <v>0</v>
      </c>
      <c r="O36" s="281">
        <f t="shared" si="29"/>
        <v>0</v>
      </c>
      <c r="P36" s="275">
        <f t="shared" si="29"/>
        <v>2942476.9656776646</v>
      </c>
      <c r="Q36" s="280">
        <f t="shared" si="29"/>
        <v>807992.84670453193</v>
      </c>
      <c r="R36" s="280">
        <f t="shared" si="29"/>
        <v>138729.50819177594</v>
      </c>
      <c r="S36" s="280">
        <f t="shared" si="29"/>
        <v>1168396.447438577</v>
      </c>
      <c r="T36" s="280">
        <f t="shared" si="29"/>
        <v>424969.71369151125</v>
      </c>
      <c r="U36" s="280">
        <f t="shared" si="29"/>
        <v>3809.4217264637805</v>
      </c>
      <c r="V36" s="280">
        <f t="shared" si="29"/>
        <v>201906.26736867323</v>
      </c>
      <c r="W36" s="280">
        <f t="shared" si="29"/>
        <v>0</v>
      </c>
      <c r="X36" s="280">
        <f t="shared" si="29"/>
        <v>24601.196009024006</v>
      </c>
      <c r="Y36" s="280">
        <f>SUM(Y29:Y35)</f>
        <v>172071.56454710764</v>
      </c>
      <c r="Z36" s="280">
        <f t="shared" si="29"/>
        <v>0</v>
      </c>
      <c r="AA36" s="281">
        <f t="shared" si="29"/>
        <v>0</v>
      </c>
      <c r="AB36" s="275">
        <f t="shared" si="29"/>
        <v>2942820.403654939</v>
      </c>
      <c r="AC36" s="280">
        <f t="shared" si="29"/>
        <v>764281.17688401975</v>
      </c>
      <c r="AD36" s="280">
        <f t="shared" si="29"/>
        <v>138548.68629901708</v>
      </c>
      <c r="AE36" s="280">
        <f t="shared" si="29"/>
        <v>1042090.6330233808</v>
      </c>
      <c r="AF36" s="280">
        <f t="shared" si="29"/>
        <v>498551.7855069816</v>
      </c>
      <c r="AG36" s="280">
        <f t="shared" si="29"/>
        <v>1734.286634991799</v>
      </c>
      <c r="AH36" s="280">
        <f t="shared" si="29"/>
        <v>218604.14978108666</v>
      </c>
      <c r="AI36" s="280">
        <f t="shared" si="29"/>
        <v>0</v>
      </c>
      <c r="AJ36" s="280">
        <f t="shared" si="29"/>
        <v>35568.609945774682</v>
      </c>
      <c r="AK36" s="280">
        <f>SUM(AK29:AK35)</f>
        <v>243441.07557968714</v>
      </c>
      <c r="AL36" s="280">
        <f t="shared" si="29"/>
        <v>0</v>
      </c>
      <c r="AM36" s="281">
        <f t="shared" si="29"/>
        <v>0</v>
      </c>
      <c r="AN36" s="277">
        <f t="shared" si="29"/>
        <v>3065833.4866427127</v>
      </c>
      <c r="AO36" s="280">
        <f t="shared" si="29"/>
        <v>833636.03771205549</v>
      </c>
      <c r="AP36" s="280">
        <f t="shared" si="29"/>
        <v>142635.21125914864</v>
      </c>
      <c r="AQ36" s="280">
        <f t="shared" si="29"/>
        <v>1133172.1504077755</v>
      </c>
      <c r="AR36" s="280">
        <f t="shared" si="29"/>
        <v>517110.36590068421</v>
      </c>
      <c r="AS36" s="280">
        <f t="shared" si="29"/>
        <v>1416.1418877196561</v>
      </c>
      <c r="AT36" s="280">
        <f t="shared" si="29"/>
        <v>244561.14649929098</v>
      </c>
      <c r="AU36" s="280">
        <f t="shared" si="29"/>
        <v>0</v>
      </c>
      <c r="AV36" s="280">
        <f t="shared" si="29"/>
        <v>29426.023401842154</v>
      </c>
      <c r="AW36" s="280">
        <f>SUM(AW29:AW35)</f>
        <v>163876.40957419641</v>
      </c>
      <c r="AX36" s="280">
        <f t="shared" si="29"/>
        <v>0</v>
      </c>
      <c r="AY36" s="281">
        <f t="shared" si="29"/>
        <v>0</v>
      </c>
      <c r="AZ36" s="293">
        <f t="shared" si="29"/>
        <v>-1220584.0378478344</v>
      </c>
      <c r="BA36" s="297">
        <f t="shared" si="29"/>
        <v>10574949.406195216</v>
      </c>
      <c r="BB36" s="280">
        <f t="shared" si="29"/>
        <v>3218760.4949118076</v>
      </c>
      <c r="BC36" s="280">
        <f t="shared" si="29"/>
        <v>570123.01262768626</v>
      </c>
      <c r="BD36" s="280">
        <f t="shared" si="29"/>
        <v>4445253.4205988739</v>
      </c>
      <c r="BE36" s="280">
        <f t="shared" si="29"/>
        <v>1787101.5507208465</v>
      </c>
      <c r="BF36" s="280">
        <f t="shared" si="29"/>
        <v>8818.116718914991</v>
      </c>
      <c r="BG36" s="280">
        <f t="shared" si="29"/>
        <v>858459.94750813104</v>
      </c>
      <c r="BH36" s="280">
        <f t="shared" si="29"/>
        <v>0</v>
      </c>
      <c r="BI36" s="280">
        <f t="shared" si="29"/>
        <v>110589.95096289557</v>
      </c>
      <c r="BJ36" s="280">
        <f>SUM(BJ29:BJ35)</f>
        <v>796426.94999389292</v>
      </c>
      <c r="BK36" s="280">
        <f t="shared" si="29"/>
        <v>0</v>
      </c>
      <c r="BL36" s="293">
        <f t="shared" si="29"/>
        <v>0</v>
      </c>
    </row>
    <row r="37" spans="1:64" ht="16.5" customHeight="1" x14ac:dyDescent="0.25">
      <c r="A37" s="1707" t="s">
        <v>915</v>
      </c>
      <c r="B37" s="124" t="s">
        <v>916</v>
      </c>
      <c r="C37" s="311" t="s">
        <v>915</v>
      </c>
      <c r="D37" s="276">
        <f>SUM(E37:O37)</f>
        <v>16665.75</v>
      </c>
      <c r="E37" s="251">
        <v>6862.33</v>
      </c>
      <c r="F37" s="251">
        <v>6102.3399999999992</v>
      </c>
      <c r="G37" s="251">
        <v>0</v>
      </c>
      <c r="H37" s="251">
        <v>0</v>
      </c>
      <c r="I37" s="251">
        <v>0</v>
      </c>
      <c r="J37" s="251">
        <v>3701.08</v>
      </c>
      <c r="K37" s="251">
        <v>0</v>
      </c>
      <c r="L37" s="251">
        <v>0</v>
      </c>
      <c r="M37" s="251">
        <v>0</v>
      </c>
      <c r="N37" s="251">
        <v>0</v>
      </c>
      <c r="O37" s="252">
        <v>0</v>
      </c>
      <c r="P37" s="273">
        <f>SUM(Q37:AA37)</f>
        <v>18075.990000000002</v>
      </c>
      <c r="Q37" s="251">
        <v>0</v>
      </c>
      <c r="R37" s="251">
        <v>9217.8900000000012</v>
      </c>
      <c r="S37" s="251">
        <v>0</v>
      </c>
      <c r="T37" s="251">
        <v>8858.1</v>
      </c>
      <c r="U37" s="251">
        <v>0</v>
      </c>
      <c r="V37" s="251">
        <v>0</v>
      </c>
      <c r="W37" s="251">
        <v>0</v>
      </c>
      <c r="X37" s="251">
        <v>0</v>
      </c>
      <c r="Y37" s="251">
        <v>0</v>
      </c>
      <c r="Z37" s="251">
        <v>0</v>
      </c>
      <c r="AA37" s="252">
        <v>0</v>
      </c>
      <c r="AB37" s="276">
        <f>SUM(AC37:AM37)</f>
        <v>15276.070000000002</v>
      </c>
      <c r="AC37" s="251">
        <v>330.08</v>
      </c>
      <c r="AD37" s="251">
        <v>9900.01</v>
      </c>
      <c r="AE37" s="251">
        <v>3119.63</v>
      </c>
      <c r="AF37" s="251">
        <v>393.42</v>
      </c>
      <c r="AG37" s="251">
        <v>0</v>
      </c>
      <c r="AH37" s="251">
        <v>0</v>
      </c>
      <c r="AI37" s="251">
        <v>0</v>
      </c>
      <c r="AJ37" s="251">
        <v>1532.93</v>
      </c>
      <c r="AK37" s="251">
        <v>0</v>
      </c>
      <c r="AL37" s="251">
        <v>0</v>
      </c>
      <c r="AM37" s="252">
        <v>0</v>
      </c>
      <c r="AN37" s="276">
        <f>SUM(AO37:AY37)</f>
        <v>15448.619999999997</v>
      </c>
      <c r="AO37" s="251">
        <v>2698.29</v>
      </c>
      <c r="AP37" s="251">
        <v>9526.3599999999988</v>
      </c>
      <c r="AQ37" s="251">
        <v>0</v>
      </c>
      <c r="AR37" s="251">
        <v>3223.97</v>
      </c>
      <c r="AS37" s="251">
        <v>0</v>
      </c>
      <c r="AT37" s="251">
        <v>0</v>
      </c>
      <c r="AU37" s="251">
        <v>0</v>
      </c>
      <c r="AV37" s="249">
        <v>0</v>
      </c>
      <c r="AW37" s="251">
        <v>0</v>
      </c>
      <c r="AX37" s="251">
        <v>0</v>
      </c>
      <c r="AY37" s="252">
        <v>0</v>
      </c>
      <c r="AZ37" s="854">
        <v>922.60352893051584</v>
      </c>
      <c r="BA37" s="294">
        <f>SUM(BB37:BL37)+AZ37</f>
        <v>66389.033528930522</v>
      </c>
      <c r="BB37" s="273">
        <f t="shared" ref="BB37:BL39" si="30">E37+Q37+AC37+AO37</f>
        <v>9890.7000000000007</v>
      </c>
      <c r="BC37" s="273">
        <f t="shared" si="30"/>
        <v>34746.6</v>
      </c>
      <c r="BD37" s="273">
        <f t="shared" si="30"/>
        <v>3119.63</v>
      </c>
      <c r="BE37" s="273">
        <f t="shared" si="30"/>
        <v>12475.49</v>
      </c>
      <c r="BF37" s="273">
        <f t="shared" si="30"/>
        <v>0</v>
      </c>
      <c r="BG37" s="273">
        <f t="shared" si="30"/>
        <v>3701.08</v>
      </c>
      <c r="BH37" s="273">
        <f t="shared" si="30"/>
        <v>0</v>
      </c>
      <c r="BI37" s="273">
        <f t="shared" si="30"/>
        <v>1532.93</v>
      </c>
      <c r="BJ37" s="273">
        <f t="shared" si="30"/>
        <v>0</v>
      </c>
      <c r="BK37" s="273">
        <f t="shared" si="30"/>
        <v>0</v>
      </c>
      <c r="BL37" s="298">
        <f t="shared" si="30"/>
        <v>0</v>
      </c>
    </row>
    <row r="38" spans="1:64" ht="16.5" customHeight="1" x14ac:dyDescent="0.25">
      <c r="A38" s="1708"/>
      <c r="B38" s="126" t="s">
        <v>917</v>
      </c>
      <c r="C38" s="312" t="s">
        <v>920</v>
      </c>
      <c r="D38" s="289">
        <f>SUM(E38:O38)</f>
        <v>6.0132706026475873</v>
      </c>
      <c r="E38" s="253">
        <v>2.4760390174259554</v>
      </c>
      <c r="F38" s="253">
        <v>2.2018224039938485</v>
      </c>
      <c r="G38" s="253">
        <v>0</v>
      </c>
      <c r="H38" s="253">
        <v>0</v>
      </c>
      <c r="I38" s="253">
        <v>0</v>
      </c>
      <c r="J38" s="253">
        <v>1.3354091812277835</v>
      </c>
      <c r="K38" s="253">
        <v>0</v>
      </c>
      <c r="L38" s="253">
        <v>0</v>
      </c>
      <c r="M38" s="253">
        <v>0</v>
      </c>
      <c r="N38" s="253">
        <v>0</v>
      </c>
      <c r="O38" s="254">
        <v>0</v>
      </c>
      <c r="P38" s="274">
        <f>SUM(Q38:AA38)</f>
        <v>42.48984537150821</v>
      </c>
      <c r="Q38" s="253">
        <v>0</v>
      </c>
      <c r="R38" s="253">
        <v>21.667788085276204</v>
      </c>
      <c r="S38" s="253">
        <v>0</v>
      </c>
      <c r="T38" s="253">
        <v>20.822057286232003</v>
      </c>
      <c r="U38" s="253">
        <v>0</v>
      </c>
      <c r="V38" s="253">
        <v>0</v>
      </c>
      <c r="W38" s="253">
        <v>0</v>
      </c>
      <c r="X38" s="253">
        <v>0</v>
      </c>
      <c r="Y38" s="253">
        <v>0</v>
      </c>
      <c r="Z38" s="253">
        <v>0</v>
      </c>
      <c r="AA38" s="254">
        <v>0</v>
      </c>
      <c r="AB38" s="289">
        <f>SUM(AC38:AM38)</f>
        <v>145.99464200111402</v>
      </c>
      <c r="AC38" s="253">
        <v>3.1546013753359148</v>
      </c>
      <c r="AD38" s="253">
        <v>94.615199835916485</v>
      </c>
      <c r="AE38" s="253">
        <v>29.814557345307747</v>
      </c>
      <c r="AF38" s="253">
        <v>3.7599469010078037</v>
      </c>
      <c r="AG38" s="253">
        <v>0</v>
      </c>
      <c r="AH38" s="253">
        <v>0</v>
      </c>
      <c r="AI38" s="253">
        <v>0</v>
      </c>
      <c r="AJ38" s="253">
        <v>14.650336543546063</v>
      </c>
      <c r="AK38" s="253">
        <v>0</v>
      </c>
      <c r="AL38" s="253">
        <v>0</v>
      </c>
      <c r="AM38" s="254">
        <v>0</v>
      </c>
      <c r="AN38" s="289">
        <f>SUM(AO38:AY38)</f>
        <v>504.54418807939305</v>
      </c>
      <c r="AO38" s="253">
        <v>88.12479931882234</v>
      </c>
      <c r="AP38" s="253">
        <v>311.12614405377354</v>
      </c>
      <c r="AQ38" s="253">
        <v>0</v>
      </c>
      <c r="AR38" s="253">
        <v>105.29324470679717</v>
      </c>
      <c r="AS38" s="253">
        <v>0</v>
      </c>
      <c r="AT38" s="253">
        <v>0</v>
      </c>
      <c r="AU38" s="253">
        <v>0</v>
      </c>
      <c r="AV38" s="253">
        <v>0</v>
      </c>
      <c r="AW38" s="253">
        <v>0</v>
      </c>
      <c r="AX38" s="253">
        <v>0</v>
      </c>
      <c r="AY38" s="254">
        <v>0</v>
      </c>
      <c r="AZ38" s="525">
        <v>-54543.165589632234</v>
      </c>
      <c r="BA38" s="296">
        <f>SUM(BB38:BL38)+AZ38</f>
        <v>-53844.123643577572</v>
      </c>
      <c r="BB38" s="274">
        <f t="shared" si="30"/>
        <v>93.755439711584216</v>
      </c>
      <c r="BC38" s="274">
        <f t="shared" si="30"/>
        <v>429.61095437896006</v>
      </c>
      <c r="BD38" s="274">
        <f t="shared" si="30"/>
        <v>29.814557345307747</v>
      </c>
      <c r="BE38" s="274">
        <f t="shared" si="30"/>
        <v>129.87524889403699</v>
      </c>
      <c r="BF38" s="274">
        <f t="shared" si="30"/>
        <v>0</v>
      </c>
      <c r="BG38" s="274">
        <f t="shared" si="30"/>
        <v>1.3354091812277835</v>
      </c>
      <c r="BH38" s="274">
        <f t="shared" si="30"/>
        <v>0</v>
      </c>
      <c r="BI38" s="274">
        <f t="shared" si="30"/>
        <v>14.650336543546063</v>
      </c>
      <c r="BJ38" s="274">
        <f t="shared" si="30"/>
        <v>0</v>
      </c>
      <c r="BK38" s="274">
        <f t="shared" si="30"/>
        <v>0</v>
      </c>
      <c r="BL38" s="300">
        <f t="shared" si="30"/>
        <v>0</v>
      </c>
    </row>
    <row r="39" spans="1:64" ht="16.5" customHeight="1" x14ac:dyDescent="0.25">
      <c r="A39" s="1708"/>
      <c r="B39" s="126" t="s">
        <v>918</v>
      </c>
      <c r="C39" s="312" t="s">
        <v>921</v>
      </c>
      <c r="D39" s="274">
        <f>SUM(E39:O39)</f>
        <v>-15.77238486704497</v>
      </c>
      <c r="E39" s="253">
        <v>-3.1429491213292255</v>
      </c>
      <c r="F39" s="253">
        <v>-0.56635196720665004</v>
      </c>
      <c r="G39" s="253">
        <v>-5.2703540456462834</v>
      </c>
      <c r="H39" s="253">
        <v>-0.99115059771997138</v>
      </c>
      <c r="I39" s="253">
        <v>-6.6384797115867158E-2</v>
      </c>
      <c r="J39" s="253">
        <v>-1.2573975526890748</v>
      </c>
      <c r="K39" s="253">
        <v>0</v>
      </c>
      <c r="L39" s="253">
        <v>-0.1625504841425231</v>
      </c>
      <c r="M39" s="253">
        <v>-4.3152463011953746</v>
      </c>
      <c r="N39" s="253">
        <v>0</v>
      </c>
      <c r="O39" s="254">
        <v>0</v>
      </c>
      <c r="P39" s="274">
        <f>SUM(Q39:AA39)</f>
        <v>-22.958965376968202</v>
      </c>
      <c r="Q39" s="253">
        <v>-4.5750126354664342</v>
      </c>
      <c r="R39" s="253">
        <v>-0.82440641132487491</v>
      </c>
      <c r="S39" s="253">
        <v>-7.671755227782973</v>
      </c>
      <c r="T39" s="253">
        <v>-1.4427616652926352</v>
      </c>
      <c r="U39" s="253">
        <v>-9.6632581019803918E-2</v>
      </c>
      <c r="V39" s="253">
        <v>-1.8303222448997767</v>
      </c>
      <c r="W39" s="253">
        <v>0</v>
      </c>
      <c r="X39" s="253">
        <v>-0.23661551305632147</v>
      </c>
      <c r="Y39" s="253">
        <v>-6.2814590981253806</v>
      </c>
      <c r="Z39" s="253">
        <v>0</v>
      </c>
      <c r="AA39" s="254">
        <v>0</v>
      </c>
      <c r="AB39" s="274">
        <f>SUM(AC39:AM39)</f>
        <v>5.2052174501526309</v>
      </c>
      <c r="AC39" s="253">
        <v>1.037239057326518</v>
      </c>
      <c r="AD39" s="253">
        <v>0.18690801470308302</v>
      </c>
      <c r="AE39" s="253">
        <v>1.7393272531790755</v>
      </c>
      <c r="AF39" s="253">
        <v>0.32710046264219755</v>
      </c>
      <c r="AG39" s="253">
        <v>2.1908373862620158E-2</v>
      </c>
      <c r="AH39" s="253">
        <v>0.41496753586780977</v>
      </c>
      <c r="AI39" s="253">
        <v>0</v>
      </c>
      <c r="AJ39" s="253">
        <v>5.3645065329168733E-2</v>
      </c>
      <c r="AK39" s="253">
        <v>1.4241216872421578</v>
      </c>
      <c r="AL39" s="253">
        <v>0</v>
      </c>
      <c r="AM39" s="254">
        <v>0</v>
      </c>
      <c r="AN39" s="289">
        <f>SUM(AO39:AY39)</f>
        <v>-9.1788544646393984</v>
      </c>
      <c r="AO39" s="253">
        <v>-1.8290621752911975</v>
      </c>
      <c r="AP39" s="253">
        <v>-0.32959265999232634</v>
      </c>
      <c r="AQ39" s="253">
        <v>-3.0671209946941991</v>
      </c>
      <c r="AR39" s="253">
        <v>-0.57680732277974467</v>
      </c>
      <c r="AS39" s="253">
        <v>-3.8633117092159816E-2</v>
      </c>
      <c r="AT39" s="253">
        <v>-0.73175168103091792</v>
      </c>
      <c r="AU39" s="253">
        <v>0</v>
      </c>
      <c r="AV39" s="253">
        <v>-9.4597440379378228E-2</v>
      </c>
      <c r="AW39" s="253">
        <v>-2.511289073379475</v>
      </c>
      <c r="AX39" s="253">
        <v>0</v>
      </c>
      <c r="AY39" s="254">
        <v>0</v>
      </c>
      <c r="AZ39" s="525">
        <v>0</v>
      </c>
      <c r="BA39" s="296">
        <f>SUM(BB39:BL39)+AZ39</f>
        <v>-42.704987258499933</v>
      </c>
      <c r="BB39" s="274">
        <f t="shared" si="30"/>
        <v>-8.5097848747603386</v>
      </c>
      <c r="BC39" s="274">
        <f t="shared" si="30"/>
        <v>-1.5334430238207681</v>
      </c>
      <c r="BD39" s="274">
        <f t="shared" si="30"/>
        <v>-14.269903014944379</v>
      </c>
      <c r="BE39" s="274">
        <f t="shared" si="30"/>
        <v>-2.6836191231501538</v>
      </c>
      <c r="BF39" s="274">
        <f t="shared" si="30"/>
        <v>-0.17974212136521073</v>
      </c>
      <c r="BG39" s="274">
        <f t="shared" si="30"/>
        <v>-3.4045039427519601</v>
      </c>
      <c r="BH39" s="274">
        <f t="shared" si="30"/>
        <v>0</v>
      </c>
      <c r="BI39" s="274">
        <f t="shared" si="30"/>
        <v>-0.44011837224905409</v>
      </c>
      <c r="BJ39" s="274">
        <f t="shared" si="30"/>
        <v>-11.683872785458071</v>
      </c>
      <c r="BK39" s="274">
        <f t="shared" si="30"/>
        <v>0</v>
      </c>
      <c r="BL39" s="300">
        <f t="shared" si="30"/>
        <v>0</v>
      </c>
    </row>
    <row r="40" spans="1:64" s="209" customFormat="1" ht="16.5" customHeight="1" x14ac:dyDescent="0.25">
      <c r="A40" s="1709"/>
      <c r="B40" s="129" t="s">
        <v>919</v>
      </c>
      <c r="C40" s="313" t="s">
        <v>922</v>
      </c>
      <c r="D40" s="277">
        <f t="shared" ref="D40:O40" si="31">SUM(D37:D39)</f>
        <v>16655.990885735602</v>
      </c>
      <c r="E40" s="275">
        <f t="shared" si="31"/>
        <v>6861.6630898960966</v>
      </c>
      <c r="F40" s="275">
        <f t="shared" si="31"/>
        <v>6103.9754704367861</v>
      </c>
      <c r="G40" s="275">
        <f t="shared" si="31"/>
        <v>-5.2703540456462834</v>
      </c>
      <c r="H40" s="275">
        <f t="shared" si="31"/>
        <v>-0.99115059771997138</v>
      </c>
      <c r="I40" s="275">
        <f t="shared" si="31"/>
        <v>-6.6384797115867158E-2</v>
      </c>
      <c r="J40" s="275">
        <f t="shared" si="31"/>
        <v>3701.158011628539</v>
      </c>
      <c r="K40" s="275">
        <f t="shared" si="31"/>
        <v>0</v>
      </c>
      <c r="L40" s="275">
        <f t="shared" si="31"/>
        <v>-0.1625504841425231</v>
      </c>
      <c r="M40" s="275">
        <f t="shared" si="31"/>
        <v>-4.3152463011953746</v>
      </c>
      <c r="N40" s="275">
        <f t="shared" si="31"/>
        <v>0</v>
      </c>
      <c r="O40" s="283">
        <f t="shared" si="31"/>
        <v>0</v>
      </c>
      <c r="P40" s="275">
        <f t="shared" ref="P40:BL40" si="32">SUM(P37:P39)</f>
        <v>18095.520879994539</v>
      </c>
      <c r="Q40" s="275">
        <f t="shared" si="32"/>
        <v>-4.5750126354664342</v>
      </c>
      <c r="R40" s="275">
        <f t="shared" si="32"/>
        <v>9238.7333816739538</v>
      </c>
      <c r="S40" s="275">
        <f t="shared" si="32"/>
        <v>-7.671755227782973</v>
      </c>
      <c r="T40" s="275">
        <f t="shared" si="32"/>
        <v>8877.4792956209403</v>
      </c>
      <c r="U40" s="275">
        <f t="shared" si="32"/>
        <v>-9.6632581019803918E-2</v>
      </c>
      <c r="V40" s="275">
        <f>SUM(V37:V39)</f>
        <v>-1.8303222448997767</v>
      </c>
      <c r="W40" s="275">
        <f t="shared" si="32"/>
        <v>0</v>
      </c>
      <c r="X40" s="275">
        <f t="shared" si="32"/>
        <v>-0.23661551305632147</v>
      </c>
      <c r="Y40" s="275">
        <f>SUM(Y37:Y39)</f>
        <v>-6.2814590981253806</v>
      </c>
      <c r="Z40" s="275">
        <f t="shared" si="32"/>
        <v>0</v>
      </c>
      <c r="AA40" s="283">
        <f t="shared" si="32"/>
        <v>0</v>
      </c>
      <c r="AB40" s="277">
        <f t="shared" si="32"/>
        <v>15427.269859451269</v>
      </c>
      <c r="AC40" s="275">
        <f t="shared" si="32"/>
        <v>334.27184043266243</v>
      </c>
      <c r="AD40" s="275">
        <f t="shared" si="32"/>
        <v>9994.8121078506192</v>
      </c>
      <c r="AE40" s="275">
        <f t="shared" si="32"/>
        <v>3151.1838845984867</v>
      </c>
      <c r="AF40" s="275">
        <f t="shared" si="32"/>
        <v>397.50704736365003</v>
      </c>
      <c r="AG40" s="275">
        <f t="shared" si="32"/>
        <v>2.1908373862620158E-2</v>
      </c>
      <c r="AH40" s="275">
        <f t="shared" si="32"/>
        <v>0.41496753586780977</v>
      </c>
      <c r="AI40" s="275">
        <f t="shared" si="32"/>
        <v>0</v>
      </c>
      <c r="AJ40" s="275">
        <f>SUM(AJ37:AJ39)</f>
        <v>1547.6339816088753</v>
      </c>
      <c r="AK40" s="275">
        <f>SUM(AK37:AK39)</f>
        <v>1.4241216872421578</v>
      </c>
      <c r="AL40" s="275">
        <f t="shared" si="32"/>
        <v>0</v>
      </c>
      <c r="AM40" s="283">
        <f t="shared" si="32"/>
        <v>0</v>
      </c>
      <c r="AN40" s="277">
        <f t="shared" si="32"/>
        <v>15943.985333614752</v>
      </c>
      <c r="AO40" s="275">
        <f t="shared" si="32"/>
        <v>2784.5857371435309</v>
      </c>
      <c r="AP40" s="275">
        <f t="shared" si="32"/>
        <v>9837.1565513937785</v>
      </c>
      <c r="AQ40" s="275">
        <f t="shared" si="32"/>
        <v>-3.0671209946941991</v>
      </c>
      <c r="AR40" s="275">
        <f t="shared" si="32"/>
        <v>3328.6864373840176</v>
      </c>
      <c r="AS40" s="275">
        <f t="shared" si="32"/>
        <v>-3.8633117092159816E-2</v>
      </c>
      <c r="AT40" s="275">
        <f t="shared" si="32"/>
        <v>-0.73175168103091792</v>
      </c>
      <c r="AU40" s="275">
        <f t="shared" si="32"/>
        <v>0</v>
      </c>
      <c r="AV40" s="275">
        <f t="shared" si="32"/>
        <v>-9.4597440379378228E-2</v>
      </c>
      <c r="AW40" s="275">
        <f>SUM(AW37:AW39)</f>
        <v>-2.511289073379475</v>
      </c>
      <c r="AX40" s="275">
        <f t="shared" si="32"/>
        <v>0</v>
      </c>
      <c r="AY40" s="283">
        <f t="shared" si="32"/>
        <v>0</v>
      </c>
      <c r="AZ40" s="299">
        <f t="shared" si="32"/>
        <v>-53620.562060701719</v>
      </c>
      <c r="BA40" s="297">
        <f t="shared" si="32"/>
        <v>12502.204898094451</v>
      </c>
      <c r="BB40" s="275">
        <f>SUM(BB37:BB39)</f>
        <v>9975.9456548368235</v>
      </c>
      <c r="BC40" s="275">
        <f>SUM(BC37:BC39)</f>
        <v>35174.677511355134</v>
      </c>
      <c r="BD40" s="275">
        <f>SUM(BD37:BD39)</f>
        <v>3135.1746543303634</v>
      </c>
      <c r="BE40" s="275">
        <f>SUM(BE37:BE39)</f>
        <v>12602.681629770887</v>
      </c>
      <c r="BF40" s="275">
        <f t="shared" si="32"/>
        <v>-0.17974212136521073</v>
      </c>
      <c r="BG40" s="275">
        <f t="shared" si="32"/>
        <v>3699.010905238476</v>
      </c>
      <c r="BH40" s="275">
        <f t="shared" si="32"/>
        <v>0</v>
      </c>
      <c r="BI40" s="275">
        <f t="shared" si="32"/>
        <v>1547.140218171297</v>
      </c>
      <c r="BJ40" s="275">
        <f>SUM(BJ37:BJ39)</f>
        <v>-11.683872785458071</v>
      </c>
      <c r="BK40" s="275">
        <f t="shared" si="32"/>
        <v>0</v>
      </c>
      <c r="BL40" s="299">
        <f t="shared" si="32"/>
        <v>0</v>
      </c>
    </row>
    <row r="41" spans="1:64" ht="14.85" customHeight="1" x14ac:dyDescent="0.25">
      <c r="A41" s="1707" t="s">
        <v>303</v>
      </c>
      <c r="B41" s="124">
        <v>5.0999999999999996</v>
      </c>
      <c r="C41" s="311" t="s">
        <v>37</v>
      </c>
      <c r="D41" s="273">
        <f>SUM(E41:O41)</f>
        <v>844790.92000000016</v>
      </c>
      <c r="E41" s="251">
        <v>217028.22000000003</v>
      </c>
      <c r="F41" s="251">
        <v>244620.46999999997</v>
      </c>
      <c r="G41" s="251">
        <v>126449.74</v>
      </c>
      <c r="H41" s="251">
        <v>127386.18000000001</v>
      </c>
      <c r="I41" s="251">
        <v>0</v>
      </c>
      <c r="J41" s="251">
        <v>122213.29999999999</v>
      </c>
      <c r="K41" s="251">
        <v>0</v>
      </c>
      <c r="L41" s="251">
        <v>2879.58</v>
      </c>
      <c r="M41" s="251">
        <v>4213.43</v>
      </c>
      <c r="N41" s="251">
        <v>0</v>
      </c>
      <c r="O41" s="252">
        <v>0</v>
      </c>
      <c r="P41" s="273">
        <f>SUM(Q41:AA41)</f>
        <v>807163.22</v>
      </c>
      <c r="Q41" s="251">
        <v>212377.33</v>
      </c>
      <c r="R41" s="251">
        <v>226660.37999999998</v>
      </c>
      <c r="S41" s="251">
        <v>118711.77999999998</v>
      </c>
      <c r="T41" s="251">
        <v>137138.08999999997</v>
      </c>
      <c r="U41" s="251">
        <v>0</v>
      </c>
      <c r="V41" s="251">
        <v>98272.75</v>
      </c>
      <c r="W41" s="251">
        <v>0</v>
      </c>
      <c r="X41" s="251">
        <v>2889.5099999999998</v>
      </c>
      <c r="Y41" s="251">
        <v>11113.38</v>
      </c>
      <c r="Z41" s="251">
        <v>0</v>
      </c>
      <c r="AA41" s="252">
        <v>0</v>
      </c>
      <c r="AB41" s="273">
        <f>SUM(AC41:AM41)</f>
        <v>743899.64</v>
      </c>
      <c r="AC41" s="251">
        <v>174312.78999999995</v>
      </c>
      <c r="AD41" s="251">
        <v>204827.09999999992</v>
      </c>
      <c r="AE41" s="251">
        <v>119443.98000000004</v>
      </c>
      <c r="AF41" s="251">
        <v>123864.74000000002</v>
      </c>
      <c r="AG41" s="251">
        <v>0</v>
      </c>
      <c r="AH41" s="251">
        <v>115820.07000000004</v>
      </c>
      <c r="AI41" s="251">
        <v>0</v>
      </c>
      <c r="AJ41" s="251">
        <v>1576.5</v>
      </c>
      <c r="AK41" s="251">
        <v>4054.46</v>
      </c>
      <c r="AL41" s="251">
        <v>0</v>
      </c>
      <c r="AM41" s="252">
        <v>0</v>
      </c>
      <c r="AN41" s="276">
        <f>SUM(AO41:AY41)</f>
        <v>766302.58999999973</v>
      </c>
      <c r="AO41" s="251">
        <v>196697.60999999993</v>
      </c>
      <c r="AP41" s="251">
        <v>177277.99999999997</v>
      </c>
      <c r="AQ41" s="251">
        <v>116001.04999999994</v>
      </c>
      <c r="AR41" s="251">
        <v>168317.82999999996</v>
      </c>
      <c r="AS41" s="251">
        <v>114.97</v>
      </c>
      <c r="AT41" s="251">
        <v>97702.6</v>
      </c>
      <c r="AU41" s="251">
        <v>0</v>
      </c>
      <c r="AV41" s="249">
        <v>8718.1299999999974</v>
      </c>
      <c r="AW41" s="251">
        <v>1472.3999999999999</v>
      </c>
      <c r="AX41" s="251">
        <v>0</v>
      </c>
      <c r="AY41" s="252">
        <v>0</v>
      </c>
      <c r="AZ41" s="854">
        <v>55760.631949077113</v>
      </c>
      <c r="BA41" s="294">
        <f>SUM(BB41:BL41)+AZ41</f>
        <v>3217917.0019490765</v>
      </c>
      <c r="BB41" s="274">
        <f t="shared" ref="BB41:BL44" si="33">E41+Q41+AC41+AO41</f>
        <v>800415.95</v>
      </c>
      <c r="BC41" s="274">
        <f t="shared" si="33"/>
        <v>853385.95</v>
      </c>
      <c r="BD41" s="274">
        <f t="shared" si="33"/>
        <v>480606.54999999993</v>
      </c>
      <c r="BE41" s="274">
        <f t="shared" si="33"/>
        <v>556706.84</v>
      </c>
      <c r="BF41" s="274">
        <f t="shared" si="33"/>
        <v>114.97</v>
      </c>
      <c r="BG41" s="274">
        <f t="shared" si="33"/>
        <v>434008.72</v>
      </c>
      <c r="BH41" s="274">
        <f t="shared" si="33"/>
        <v>0</v>
      </c>
      <c r="BI41" s="274">
        <f t="shared" si="33"/>
        <v>16063.719999999998</v>
      </c>
      <c r="BJ41" s="274">
        <f t="shared" si="33"/>
        <v>20853.670000000002</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1004.8062621734589</v>
      </c>
      <c r="E43" s="253">
        <v>258.13643276890235</v>
      </c>
      <c r="F43" s="253">
        <v>290.95504496167496</v>
      </c>
      <c r="G43" s="253">
        <v>150.40110824368912</v>
      </c>
      <c r="H43" s="253">
        <v>151.51492321716174</v>
      </c>
      <c r="I43" s="253">
        <v>0</v>
      </c>
      <c r="J43" s="253">
        <v>145.36222662156879</v>
      </c>
      <c r="K43" s="253">
        <v>0</v>
      </c>
      <c r="L43" s="253">
        <v>3.4250131576099907</v>
      </c>
      <c r="M43" s="253">
        <v>5.0115132028520346</v>
      </c>
      <c r="N43" s="253">
        <v>0</v>
      </c>
      <c r="O43" s="254">
        <v>0</v>
      </c>
      <c r="P43" s="274">
        <f>SUM(Q43:AA43)</f>
        <v>4215.3933315900149</v>
      </c>
      <c r="Q43" s="253">
        <v>1109.1362421876604</v>
      </c>
      <c r="R43" s="253">
        <v>1183.7291773374641</v>
      </c>
      <c r="S43" s="253">
        <v>619.96983186768693</v>
      </c>
      <c r="T43" s="253">
        <v>716.20085723553063</v>
      </c>
      <c r="U43" s="253">
        <v>0</v>
      </c>
      <c r="V43" s="253">
        <v>513.22741765539388</v>
      </c>
      <c r="W43" s="253">
        <v>0</v>
      </c>
      <c r="X43" s="253">
        <v>15.090406603961291</v>
      </c>
      <c r="Y43" s="253">
        <v>58.039398702316788</v>
      </c>
      <c r="Z43" s="253">
        <v>0</v>
      </c>
      <c r="AA43" s="254">
        <v>0</v>
      </c>
      <c r="AB43" s="274">
        <f>SUM(AC43:AM43)</f>
        <v>10785.67854648815</v>
      </c>
      <c r="AC43" s="253">
        <v>2527.3324765710249</v>
      </c>
      <c r="AD43" s="253">
        <v>2969.7544392001359</v>
      </c>
      <c r="AE43" s="253">
        <v>1731.7986235255603</v>
      </c>
      <c r="AF43" s="253">
        <v>1795.8944957740975</v>
      </c>
      <c r="AG43" s="253">
        <v>0</v>
      </c>
      <c r="AH43" s="253">
        <v>1679.2561483854945</v>
      </c>
      <c r="AI43" s="253">
        <v>0</v>
      </c>
      <c r="AJ43" s="253">
        <v>22.857414245473446</v>
      </c>
      <c r="AK43" s="253">
        <v>58.784948786363628</v>
      </c>
      <c r="AL43" s="253">
        <v>0</v>
      </c>
      <c r="AM43" s="254">
        <v>0</v>
      </c>
      <c r="AN43" s="289">
        <f>SUM(AO43:AY43)</f>
        <v>26924.897758995809</v>
      </c>
      <c r="AO43" s="253">
        <v>6911.190315419437</v>
      </c>
      <c r="AP43" s="253">
        <v>6228.860618778881</v>
      </c>
      <c r="AQ43" s="253">
        <v>4075.8265102381561</v>
      </c>
      <c r="AR43" s="253">
        <v>5914.0350338187382</v>
      </c>
      <c r="AS43" s="253">
        <v>4.0395994164025311</v>
      </c>
      <c r="AT43" s="253">
        <v>3432.8900229712967</v>
      </c>
      <c r="AU43" s="253">
        <v>0</v>
      </c>
      <c r="AV43" s="253">
        <v>306.32123910690962</v>
      </c>
      <c r="AW43" s="253">
        <v>51.734419245986672</v>
      </c>
      <c r="AX43" s="253">
        <v>0</v>
      </c>
      <c r="AY43" s="254">
        <v>0</v>
      </c>
      <c r="AZ43" s="525">
        <v>-64891.650268239398</v>
      </c>
      <c r="BA43" s="296">
        <f>SUM(BB43:BL43)+AZ43</f>
        <v>-21960.874368991972</v>
      </c>
      <c r="BB43" s="274">
        <f t="shared" si="33"/>
        <v>10805.795466947024</v>
      </c>
      <c r="BC43" s="274">
        <f t="shared" si="33"/>
        <v>10673.299280278155</v>
      </c>
      <c r="BD43" s="274">
        <f t="shared" si="33"/>
        <v>6577.9960738750924</v>
      </c>
      <c r="BE43" s="274">
        <f t="shared" si="33"/>
        <v>8577.6453100455292</v>
      </c>
      <c r="BF43" s="274">
        <f t="shared" si="33"/>
        <v>4.0395994164025311</v>
      </c>
      <c r="BG43" s="274">
        <f t="shared" si="33"/>
        <v>5770.7358156337541</v>
      </c>
      <c r="BH43" s="274">
        <f t="shared" si="33"/>
        <v>0</v>
      </c>
      <c r="BI43" s="274">
        <f t="shared" si="33"/>
        <v>347.69407311395435</v>
      </c>
      <c r="BJ43" s="274">
        <f t="shared" si="33"/>
        <v>173.5702799375191</v>
      </c>
      <c r="BK43" s="274">
        <f t="shared" si="33"/>
        <v>0</v>
      </c>
      <c r="BL43" s="300">
        <f t="shared" si="33"/>
        <v>0</v>
      </c>
    </row>
    <row r="44" spans="1:64" x14ac:dyDescent="0.25">
      <c r="A44" s="1708"/>
      <c r="B44" s="126" t="s">
        <v>82</v>
      </c>
      <c r="C44" s="131" t="s">
        <v>923</v>
      </c>
      <c r="D44" s="274">
        <f>SUM(E44:O44)</f>
        <v>-1156.3635047877015</v>
      </c>
      <c r="E44" s="253">
        <v>-230.42752836341421</v>
      </c>
      <c r="F44" s="253">
        <v>-41.522493349174241</v>
      </c>
      <c r="G44" s="253">
        <v>-386.39971868993581</v>
      </c>
      <c r="H44" s="253">
        <v>-72.666904124729498</v>
      </c>
      <c r="I44" s="253">
        <v>-4.8670481543928306</v>
      </c>
      <c r="J44" s="253">
        <v>-92.186987142131045</v>
      </c>
      <c r="K44" s="253">
        <v>0</v>
      </c>
      <c r="L44" s="253">
        <v>-11.917503226840944</v>
      </c>
      <c r="M44" s="253">
        <v>-316.3753217370828</v>
      </c>
      <c r="N44" s="253">
        <v>0</v>
      </c>
      <c r="O44" s="254">
        <v>0</v>
      </c>
      <c r="P44" s="274">
        <f>SUM(Q44:AA44)</f>
        <v>-1683.2527162764131</v>
      </c>
      <c r="Q44" s="253">
        <v>-335.42027348380083</v>
      </c>
      <c r="R44" s="253">
        <v>-60.441936663677893</v>
      </c>
      <c r="S44" s="253">
        <v>-562.46013763006636</v>
      </c>
      <c r="T44" s="253">
        <v>-105.77708760689826</v>
      </c>
      <c r="U44" s="253">
        <v>-7.0846857343823775</v>
      </c>
      <c r="V44" s="253">
        <v>-134.19136445405158</v>
      </c>
      <c r="W44" s="253">
        <v>0</v>
      </c>
      <c r="X44" s="253">
        <v>-17.347632984574183</v>
      </c>
      <c r="Y44" s="253">
        <v>-460.52959771896172</v>
      </c>
      <c r="Z44" s="253">
        <v>0</v>
      </c>
      <c r="AA44" s="254">
        <v>0</v>
      </c>
      <c r="AB44" s="274">
        <f>SUM(AC44:AM44)</f>
        <v>381.62418331656579</v>
      </c>
      <c r="AC44" s="253">
        <v>76.045912000212425</v>
      </c>
      <c r="AD44" s="253">
        <v>13.703292734541414</v>
      </c>
      <c r="AE44" s="253">
        <v>127.52000254960471</v>
      </c>
      <c r="AF44" s="253">
        <v>23.981600790691108</v>
      </c>
      <c r="AG44" s="253">
        <v>1.6062278594857271</v>
      </c>
      <c r="AH44" s="253">
        <v>30.423637147723205</v>
      </c>
      <c r="AI44" s="253">
        <v>0</v>
      </c>
      <c r="AJ44" s="253">
        <v>3.9330257460440077</v>
      </c>
      <c r="AK44" s="253">
        <v>104.41048448826321</v>
      </c>
      <c r="AL44" s="253">
        <v>0</v>
      </c>
      <c r="AM44" s="254">
        <v>0</v>
      </c>
      <c r="AN44" s="289">
        <f>SUM(AO44:AY44)</f>
        <v>-672.95417960817588</v>
      </c>
      <c r="AO44" s="253">
        <v>-134.09898156324996</v>
      </c>
      <c r="AP44" s="253">
        <v>-24.164317994633997</v>
      </c>
      <c r="AQ44" s="253">
        <v>-224.86813585452515</v>
      </c>
      <c r="AR44" s="253">
        <v>-42.289035106569891</v>
      </c>
      <c r="AS44" s="253">
        <v>-2.8324141883518119</v>
      </c>
      <c r="AT44" s="253">
        <v>-53.648889856803152</v>
      </c>
      <c r="AU44" s="253">
        <v>0</v>
      </c>
      <c r="AV44" s="253">
        <v>-6.9354779650097376</v>
      </c>
      <c r="AW44" s="253">
        <v>-184.11692707903214</v>
      </c>
      <c r="AX44" s="253">
        <v>0</v>
      </c>
      <c r="AY44" s="254">
        <v>0</v>
      </c>
      <c r="AZ44" s="525">
        <v>0</v>
      </c>
      <c r="BA44" s="296">
        <f>SUM(BB44:BL44)+AZ44</f>
        <v>-3130.9462173557249</v>
      </c>
      <c r="BB44" s="271">
        <f t="shared" si="33"/>
        <v>-623.90087141025253</v>
      </c>
      <c r="BC44" s="274">
        <f t="shared" si="33"/>
        <v>-112.4254552729447</v>
      </c>
      <c r="BD44" s="271">
        <f t="shared" si="33"/>
        <v>-1046.2079896249227</v>
      </c>
      <c r="BE44" s="274">
        <f t="shared" si="33"/>
        <v>-196.75142604750653</v>
      </c>
      <c r="BF44" s="271">
        <f t="shared" si="33"/>
        <v>-13.177920217641294</v>
      </c>
      <c r="BG44" s="271">
        <f t="shared" si="33"/>
        <v>-249.60360430526256</v>
      </c>
      <c r="BH44" s="271">
        <f t="shared" si="33"/>
        <v>0</v>
      </c>
      <c r="BI44" s="271">
        <f t="shared" si="33"/>
        <v>-32.267588430380854</v>
      </c>
      <c r="BJ44" s="271">
        <f t="shared" si="33"/>
        <v>-856.6113620468135</v>
      </c>
      <c r="BK44" s="271">
        <f t="shared" si="33"/>
        <v>0</v>
      </c>
      <c r="BL44" s="291">
        <f t="shared" si="33"/>
        <v>0</v>
      </c>
    </row>
    <row r="45" spans="1:64" s="209" customFormat="1" ht="24" x14ac:dyDescent="0.25">
      <c r="A45" s="1709"/>
      <c r="B45" s="128" t="s">
        <v>217</v>
      </c>
      <c r="C45" s="313" t="s">
        <v>306</v>
      </c>
      <c r="D45" s="278">
        <f>SUM(D41:D44)</f>
        <v>844639.36275738594</v>
      </c>
      <c r="E45" s="278">
        <f t="shared" ref="E45:BL45" si="34">SUM(E41:E44)</f>
        <v>217055.9289044055</v>
      </c>
      <c r="F45" s="278">
        <f t="shared" si="34"/>
        <v>244869.90255161247</v>
      </c>
      <c r="G45" s="278">
        <f t="shared" si="34"/>
        <v>126213.74138955376</v>
      </c>
      <c r="H45" s="278">
        <f t="shared" si="34"/>
        <v>127465.02801909245</v>
      </c>
      <c r="I45" s="278">
        <f>SUM(I41:I44)</f>
        <v>-4.8670481543928306</v>
      </c>
      <c r="J45" s="278">
        <f t="shared" si="34"/>
        <v>122266.47523947942</v>
      </c>
      <c r="K45" s="278">
        <f t="shared" si="34"/>
        <v>0</v>
      </c>
      <c r="L45" s="278">
        <f t="shared" si="34"/>
        <v>2871.0875099307691</v>
      </c>
      <c r="M45" s="278">
        <f t="shared" si="34"/>
        <v>3902.0661914657699</v>
      </c>
      <c r="N45" s="278">
        <f t="shared" si="34"/>
        <v>0</v>
      </c>
      <c r="O45" s="283">
        <f t="shared" si="34"/>
        <v>0</v>
      </c>
      <c r="P45" s="278">
        <f t="shared" si="34"/>
        <v>809695.36061531352</v>
      </c>
      <c r="Q45" s="278">
        <f t="shared" si="34"/>
        <v>213151.04596870387</v>
      </c>
      <c r="R45" s="278">
        <f t="shared" si="34"/>
        <v>227783.66724067376</v>
      </c>
      <c r="S45" s="278">
        <f t="shared" si="34"/>
        <v>118769.2896942376</v>
      </c>
      <c r="T45" s="278">
        <f t="shared" si="34"/>
        <v>137748.5137696286</v>
      </c>
      <c r="U45" s="278">
        <f t="shared" si="34"/>
        <v>-7.0846857343823775</v>
      </c>
      <c r="V45" s="278">
        <f t="shared" si="34"/>
        <v>98651.786053201344</v>
      </c>
      <c r="W45" s="278">
        <f t="shared" si="34"/>
        <v>0</v>
      </c>
      <c r="X45" s="278">
        <f t="shared" si="34"/>
        <v>2887.2527736193865</v>
      </c>
      <c r="Y45" s="278">
        <f>SUM(Y41:Y44)</f>
        <v>10710.889800983354</v>
      </c>
      <c r="Z45" s="278">
        <f t="shared" si="34"/>
        <v>0</v>
      </c>
      <c r="AA45" s="284">
        <f t="shared" si="34"/>
        <v>0</v>
      </c>
      <c r="AB45" s="278">
        <f t="shared" si="34"/>
        <v>755066.94272980478</v>
      </c>
      <c r="AC45" s="278">
        <f t="shared" si="34"/>
        <v>176916.16838857118</v>
      </c>
      <c r="AD45" s="278">
        <f t="shared" si="34"/>
        <v>207810.55773193459</v>
      </c>
      <c r="AE45" s="278">
        <f t="shared" si="34"/>
        <v>121303.29862607521</v>
      </c>
      <c r="AF45" s="278">
        <f t="shared" si="34"/>
        <v>125684.61609656482</v>
      </c>
      <c r="AG45" s="278">
        <f t="shared" si="34"/>
        <v>1.6062278594857271</v>
      </c>
      <c r="AH45" s="278">
        <f t="shared" si="34"/>
        <v>117529.74978553325</v>
      </c>
      <c r="AI45" s="278">
        <f t="shared" si="34"/>
        <v>0</v>
      </c>
      <c r="AJ45" s="278">
        <f t="shared" si="34"/>
        <v>1603.2904399915174</v>
      </c>
      <c r="AK45" s="278">
        <f t="shared" si="34"/>
        <v>4217.6554332746264</v>
      </c>
      <c r="AL45" s="278">
        <f t="shared" si="34"/>
        <v>0</v>
      </c>
      <c r="AM45" s="284">
        <f t="shared" si="34"/>
        <v>0</v>
      </c>
      <c r="AN45" s="849">
        <f t="shared" si="34"/>
        <v>792554.53357938735</v>
      </c>
      <c r="AO45" s="278">
        <f t="shared" si="34"/>
        <v>203474.70133385609</v>
      </c>
      <c r="AP45" s="278">
        <f t="shared" si="34"/>
        <v>183482.69630078421</v>
      </c>
      <c r="AQ45" s="278">
        <f t="shared" si="34"/>
        <v>119852.00837438357</v>
      </c>
      <c r="AR45" s="278">
        <f t="shared" si="34"/>
        <v>174189.57599871213</v>
      </c>
      <c r="AS45" s="278">
        <f t="shared" si="34"/>
        <v>116.17718522805072</v>
      </c>
      <c r="AT45" s="278">
        <f t="shared" si="34"/>
        <v>101081.8411331145</v>
      </c>
      <c r="AU45" s="278">
        <f t="shared" si="34"/>
        <v>0</v>
      </c>
      <c r="AV45" s="275">
        <f t="shared" si="34"/>
        <v>9017.5157611418981</v>
      </c>
      <c r="AW45" s="278">
        <f>SUM(AW41:AW44)</f>
        <v>1340.0174921669543</v>
      </c>
      <c r="AX45" s="278">
        <f t="shared" si="34"/>
        <v>0</v>
      </c>
      <c r="AY45" s="284">
        <f t="shared" si="34"/>
        <v>0</v>
      </c>
      <c r="AZ45" s="305">
        <f t="shared" si="34"/>
        <v>-9131.0183191622855</v>
      </c>
      <c r="BA45" s="297">
        <f t="shared" si="34"/>
        <v>3192825.1813627286</v>
      </c>
      <c r="BB45" s="275">
        <f t="shared" si="34"/>
        <v>810597.84459553671</v>
      </c>
      <c r="BC45" s="275">
        <f t="shared" si="34"/>
        <v>863946.82382500521</v>
      </c>
      <c r="BD45" s="275">
        <f t="shared" si="34"/>
        <v>486138.33808425011</v>
      </c>
      <c r="BE45" s="275">
        <f t="shared" si="34"/>
        <v>565087.73388399801</v>
      </c>
      <c r="BF45" s="275">
        <f t="shared" si="34"/>
        <v>105.83167919876124</v>
      </c>
      <c r="BG45" s="275">
        <f t="shared" si="34"/>
        <v>439529.85221132846</v>
      </c>
      <c r="BH45" s="275">
        <f t="shared" si="34"/>
        <v>0</v>
      </c>
      <c r="BI45" s="275">
        <f t="shared" si="34"/>
        <v>16379.146484683572</v>
      </c>
      <c r="BJ45" s="275">
        <f>SUM(BJ41:BJ44)</f>
        <v>20170.628917890706</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465390.73999999987</v>
      </c>
      <c r="E51" s="251">
        <v>96129.729153491862</v>
      </c>
      <c r="F51" s="251">
        <v>7890.4541373694892</v>
      </c>
      <c r="G51" s="251">
        <v>232097.54812439546</v>
      </c>
      <c r="H51" s="251">
        <v>17195.327349852854</v>
      </c>
      <c r="I51" s="251">
        <v>1252.7304135564732</v>
      </c>
      <c r="J51" s="251">
        <v>33727.894286539828</v>
      </c>
      <c r="K51" s="251">
        <v>0</v>
      </c>
      <c r="L51" s="251">
        <v>2694.5616446867216</v>
      </c>
      <c r="M51" s="251">
        <v>74402.494890107264</v>
      </c>
      <c r="N51" s="251">
        <v>0</v>
      </c>
      <c r="O51" s="252">
        <v>0</v>
      </c>
      <c r="P51" s="273">
        <f>SUM(Q51:AA51)</f>
        <v>464004.16000000003</v>
      </c>
      <c r="Q51" s="251">
        <v>96907.66856130409</v>
      </c>
      <c r="R51" s="251">
        <v>10292.563316746535</v>
      </c>
      <c r="S51" s="251">
        <v>231132.22294155782</v>
      </c>
      <c r="T51" s="251">
        <v>16536.758421125385</v>
      </c>
      <c r="U51" s="251">
        <v>1235.9643554124027</v>
      </c>
      <c r="V51" s="251">
        <v>33047.053475721732</v>
      </c>
      <c r="W51" s="251">
        <v>0</v>
      </c>
      <c r="X51" s="251">
        <v>2558.8070864006058</v>
      </c>
      <c r="Y51" s="251">
        <v>72293.121841731423</v>
      </c>
      <c r="Z51" s="251">
        <v>0</v>
      </c>
      <c r="AA51" s="252">
        <v>0</v>
      </c>
      <c r="AB51" s="273">
        <f>SUM(AC51:AM51)</f>
        <v>465831.43999999994</v>
      </c>
      <c r="AC51" s="251">
        <v>99982.104447409205</v>
      </c>
      <c r="AD51" s="251">
        <v>8563.5808416402215</v>
      </c>
      <c r="AE51" s="251">
        <v>230838.80956637481</v>
      </c>
      <c r="AF51" s="251">
        <v>16867.90037659452</v>
      </c>
      <c r="AG51" s="251">
        <v>1209.5295234244438</v>
      </c>
      <c r="AH51" s="251">
        <v>31957.86345035152</v>
      </c>
      <c r="AI51" s="251">
        <v>0</v>
      </c>
      <c r="AJ51" s="251">
        <v>2113.1969496830784</v>
      </c>
      <c r="AK51" s="251">
        <v>74298.454844522115</v>
      </c>
      <c r="AL51" s="251">
        <v>0</v>
      </c>
      <c r="AM51" s="252">
        <v>0</v>
      </c>
      <c r="AN51" s="276">
        <f>SUM(AO51:AY51)</f>
        <v>422709.95999999996</v>
      </c>
      <c r="AO51" s="251">
        <v>88999.408742603235</v>
      </c>
      <c r="AP51" s="251">
        <v>6716.8829072643002</v>
      </c>
      <c r="AQ51" s="251">
        <v>213808.27955646551</v>
      </c>
      <c r="AR51" s="251">
        <v>16496.587219370136</v>
      </c>
      <c r="AS51" s="251">
        <v>1118.5347305973148</v>
      </c>
      <c r="AT51" s="251">
        <v>28762.319550890927</v>
      </c>
      <c r="AU51" s="251">
        <v>0</v>
      </c>
      <c r="AV51" s="249">
        <v>1949.2044958273841</v>
      </c>
      <c r="AW51" s="251">
        <v>64858.742796981096</v>
      </c>
      <c r="AX51" s="251">
        <v>0</v>
      </c>
      <c r="AY51" s="252">
        <v>0</v>
      </c>
      <c r="AZ51" s="854">
        <v>348.24679199237016</v>
      </c>
      <c r="BA51" s="294">
        <f>SUM(BB51:BL51)+AZ51</f>
        <v>1818284.5467919922</v>
      </c>
      <c r="BB51" s="273">
        <f t="shared" ref="BB51:BL54" si="37">E51+Q51+AC51+AO51</f>
        <v>382018.91090480844</v>
      </c>
      <c r="BC51" s="273">
        <f t="shared" si="37"/>
        <v>33463.481203020543</v>
      </c>
      <c r="BD51" s="273">
        <f t="shared" si="37"/>
        <v>907876.86018879362</v>
      </c>
      <c r="BE51" s="273">
        <f t="shared" si="37"/>
        <v>67096.573366942903</v>
      </c>
      <c r="BF51" s="273">
        <f t="shared" si="37"/>
        <v>4816.7590229906345</v>
      </c>
      <c r="BG51" s="273">
        <f t="shared" si="37"/>
        <v>127495.130763504</v>
      </c>
      <c r="BH51" s="273">
        <f t="shared" si="37"/>
        <v>0</v>
      </c>
      <c r="BI51" s="273">
        <f t="shared" si="37"/>
        <v>9315.770176597789</v>
      </c>
      <c r="BJ51" s="273">
        <f t="shared" si="37"/>
        <v>285852.81437334185</v>
      </c>
      <c r="BK51" s="273">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-95.491199044271895</v>
      </c>
      <c r="E53" s="253">
        <v>-15.442977958195016</v>
      </c>
      <c r="F53" s="253">
        <v>-8.3410406226892473</v>
      </c>
      <c r="G53" s="253">
        <v>-30.482312250841236</v>
      </c>
      <c r="H53" s="253">
        <v>-13.049447420922672</v>
      </c>
      <c r="I53" s="253">
        <v>0</v>
      </c>
      <c r="J53" s="253">
        <v>-11.444661435948047</v>
      </c>
      <c r="K53" s="253">
        <v>0</v>
      </c>
      <c r="L53" s="253">
        <v>-3.1591430393361928</v>
      </c>
      <c r="M53" s="253">
        <v>-13.57161631633949</v>
      </c>
      <c r="N53" s="253">
        <v>0</v>
      </c>
      <c r="O53" s="254">
        <v>0</v>
      </c>
      <c r="P53" s="274">
        <f>SUM(Q53:AA53)</f>
        <v>5919.371401728311</v>
      </c>
      <c r="Q53" s="253">
        <v>1178.8453212312445</v>
      </c>
      <c r="R53" s="253">
        <v>225.05067516647759</v>
      </c>
      <c r="S53" s="253">
        <v>1977.9400891734756</v>
      </c>
      <c r="T53" s="253">
        <v>377.65260854499832</v>
      </c>
      <c r="U53" s="253">
        <v>24.403935369313004</v>
      </c>
      <c r="V53" s="253">
        <v>474.33336644500775</v>
      </c>
      <c r="W53" s="253">
        <v>0</v>
      </c>
      <c r="X53" s="253">
        <v>62.985794077773761</v>
      </c>
      <c r="Y53" s="253">
        <v>1598.1596117200204</v>
      </c>
      <c r="Z53" s="253">
        <v>0</v>
      </c>
      <c r="AA53" s="254">
        <v>0</v>
      </c>
      <c r="AB53" s="274">
        <f>SUM(AC53:AM53)</f>
        <v>2837.2177066978757</v>
      </c>
      <c r="AC53" s="253">
        <v>602.97482697625969</v>
      </c>
      <c r="AD53" s="253">
        <v>133.12626592349659</v>
      </c>
      <c r="AE53" s="253">
        <v>958.50944511501484</v>
      </c>
      <c r="AF53" s="253">
        <v>204.4888537087341</v>
      </c>
      <c r="AG53" s="253">
        <v>8.7936272508300863</v>
      </c>
      <c r="AH53" s="253">
        <v>218.4983520375078</v>
      </c>
      <c r="AI53" s="253">
        <v>0</v>
      </c>
      <c r="AJ53" s="253">
        <v>31.185128758811011</v>
      </c>
      <c r="AK53" s="253">
        <v>679.6412069272219</v>
      </c>
      <c r="AL53" s="253">
        <v>0</v>
      </c>
      <c r="AM53" s="254">
        <v>0</v>
      </c>
      <c r="AN53" s="289">
        <f>SUM(AO53:AY53)</f>
        <v>9137.2547332898466</v>
      </c>
      <c r="AO53" s="253">
        <v>1872.7513110236848</v>
      </c>
      <c r="AP53" s="253">
        <v>432.55986803757264</v>
      </c>
      <c r="AQ53" s="253">
        <v>3414.9774210313863</v>
      </c>
      <c r="AR53" s="253">
        <v>874.13025773689583</v>
      </c>
      <c r="AS53" s="253">
        <v>22.265331489715845</v>
      </c>
      <c r="AT53" s="253">
        <v>666.33153631282676</v>
      </c>
      <c r="AU53" s="253">
        <v>0</v>
      </c>
      <c r="AV53" s="253">
        <v>113.88145181370496</v>
      </c>
      <c r="AW53" s="253">
        <v>1740.357555844058</v>
      </c>
      <c r="AX53" s="253">
        <v>0</v>
      </c>
      <c r="AY53" s="254">
        <v>0</v>
      </c>
      <c r="AZ53" s="525">
        <v>0</v>
      </c>
      <c r="BA53" s="296">
        <f>SUM(BB53:BL53)+AZ53</f>
        <v>17798.352642671758</v>
      </c>
      <c r="BB53" s="274">
        <f t="shared" si="37"/>
        <v>3639.1284812729937</v>
      </c>
      <c r="BC53" s="274">
        <f t="shared" si="37"/>
        <v>782.39576850485764</v>
      </c>
      <c r="BD53" s="274">
        <f t="shared" si="37"/>
        <v>6320.944643069035</v>
      </c>
      <c r="BE53" s="274">
        <f t="shared" si="37"/>
        <v>1443.2222725697056</v>
      </c>
      <c r="BF53" s="274">
        <f t="shared" si="37"/>
        <v>55.462894109858937</v>
      </c>
      <c r="BG53" s="274">
        <f t="shared" si="37"/>
        <v>1347.7185933593942</v>
      </c>
      <c r="BH53" s="274">
        <f t="shared" si="37"/>
        <v>0</v>
      </c>
      <c r="BI53" s="274">
        <f t="shared" si="37"/>
        <v>204.89323161095353</v>
      </c>
      <c r="BJ53" s="274">
        <f t="shared" si="37"/>
        <v>4004.5867581749608</v>
      </c>
      <c r="BK53" s="274">
        <f t="shared" si="37"/>
        <v>0</v>
      </c>
      <c r="BL53" s="300">
        <f t="shared" si="37"/>
        <v>0</v>
      </c>
    </row>
    <row r="54" spans="1:64" ht="16.5" customHeight="1" x14ac:dyDescent="0.25">
      <c r="A54" s="1711"/>
      <c r="B54" s="126" t="s">
        <v>91</v>
      </c>
      <c r="C54" s="131" t="s">
        <v>925</v>
      </c>
      <c r="D54" s="274">
        <f>SUM(E54:O54)</f>
        <v>-43.628403864454043</v>
      </c>
      <c r="E54" s="253">
        <v>-8.6937932815275545</v>
      </c>
      <c r="F54" s="253">
        <v>-1.5666009017030227</v>
      </c>
      <c r="G54" s="253">
        <v>-14.578463355440242</v>
      </c>
      <c r="H54" s="253">
        <v>-2.7416474383764884</v>
      </c>
      <c r="I54" s="253">
        <v>-0.18362871331414096</v>
      </c>
      <c r="J54" s="253">
        <v>-3.4781200629662949</v>
      </c>
      <c r="K54" s="253">
        <v>0</v>
      </c>
      <c r="L54" s="253">
        <v>-0.44963512051688959</v>
      </c>
      <c r="M54" s="253">
        <v>-11.93651499060941</v>
      </c>
      <c r="N54" s="253">
        <v>0</v>
      </c>
      <c r="O54" s="254">
        <v>0</v>
      </c>
      <c r="P54" s="274">
        <f>SUM(Q54:AA54)</f>
        <v>-63.507391064827104</v>
      </c>
      <c r="Q54" s="253">
        <v>-12.655061401789515</v>
      </c>
      <c r="R54" s="253">
        <v>-2.2804120090220414</v>
      </c>
      <c r="S54" s="253">
        <v>-21.221041602040298</v>
      </c>
      <c r="T54" s="253">
        <v>-3.9908605543260793</v>
      </c>
      <c r="U54" s="253">
        <v>-0.2672978948164898</v>
      </c>
      <c r="V54" s="253">
        <v>-5.0629019501945898</v>
      </c>
      <c r="W54" s="253">
        <v>0</v>
      </c>
      <c r="X54" s="253">
        <v>-0.6545083226941496</v>
      </c>
      <c r="Y54" s="253">
        <v>-17.37530732994394</v>
      </c>
      <c r="Z54" s="253">
        <v>0</v>
      </c>
      <c r="AA54" s="254">
        <v>0</v>
      </c>
      <c r="AB54" s="274">
        <f>SUM(AC54:AM54)</f>
        <v>14.398287325086686</v>
      </c>
      <c r="AC54" s="253">
        <v>2.8691339247991161</v>
      </c>
      <c r="AD54" s="253">
        <v>0.51701111909889652</v>
      </c>
      <c r="AE54" s="253">
        <v>4.8111983377162826</v>
      </c>
      <c r="AF54" s="253">
        <v>0.90480109436216605</v>
      </c>
      <c r="AG54" s="253">
        <v>6.0601322561495412E-2</v>
      </c>
      <c r="AH54" s="253">
        <v>1.1478524901649867</v>
      </c>
      <c r="AI54" s="253">
        <v>0</v>
      </c>
      <c r="AJ54" s="253">
        <v>0.14838900998454321</v>
      </c>
      <c r="AK54" s="253">
        <v>3.9393000263991982</v>
      </c>
      <c r="AL54" s="253">
        <v>0</v>
      </c>
      <c r="AM54" s="254">
        <v>0</v>
      </c>
      <c r="AN54" s="289">
        <f>SUM(AO54:AY54)</f>
        <v>-25.389867985852831</v>
      </c>
      <c r="AO54" s="253">
        <v>-5.059416438888352</v>
      </c>
      <c r="AP54" s="253">
        <v>-0.91169482624975939</v>
      </c>
      <c r="AQ54" s="253">
        <v>-8.4840431289028722</v>
      </c>
      <c r="AR54" s="253">
        <v>-1.5955217325941409</v>
      </c>
      <c r="AS54" s="253">
        <v>-0.10686406965386697</v>
      </c>
      <c r="AT54" s="253">
        <v>-2.024117350522868</v>
      </c>
      <c r="AU54" s="253">
        <v>0</v>
      </c>
      <c r="AV54" s="253">
        <v>-0.26166843937713041</v>
      </c>
      <c r="AW54" s="253">
        <v>-6.9465419996638422</v>
      </c>
      <c r="AX54" s="253">
        <v>0</v>
      </c>
      <c r="AY54" s="254">
        <v>0</v>
      </c>
      <c r="AZ54" s="525">
        <v>0</v>
      </c>
      <c r="BA54" s="296">
        <f>SUM(BB54:BL54)+AZ54</f>
        <v>-118.12737559004728</v>
      </c>
      <c r="BB54" s="274">
        <f t="shared" si="37"/>
        <v>-23.539137197406308</v>
      </c>
      <c r="BC54" s="274">
        <f t="shared" si="37"/>
        <v>-4.2416966178759266</v>
      </c>
      <c r="BD54" s="274">
        <f t="shared" si="37"/>
        <v>-39.472349748667128</v>
      </c>
      <c r="BE54" s="274">
        <f t="shared" si="37"/>
        <v>-7.4232286309345419</v>
      </c>
      <c r="BF54" s="274">
        <f t="shared" si="37"/>
        <v>-0.49718935522300234</v>
      </c>
      <c r="BG54" s="274">
        <f t="shared" si="37"/>
        <v>-9.4172868735187656</v>
      </c>
      <c r="BH54" s="274">
        <f t="shared" si="37"/>
        <v>0</v>
      </c>
      <c r="BI54" s="274">
        <f t="shared" si="37"/>
        <v>-1.2174228726036262</v>
      </c>
      <c r="BJ54" s="274">
        <f t="shared" si="37"/>
        <v>-32.319064293817995</v>
      </c>
      <c r="BK54" s="274">
        <f t="shared" si="37"/>
        <v>0</v>
      </c>
      <c r="BL54" s="300">
        <f t="shared" si="37"/>
        <v>0</v>
      </c>
    </row>
    <row r="55" spans="1:64" s="209" customFormat="1" ht="16.5" customHeight="1" x14ac:dyDescent="0.25">
      <c r="A55" s="1712"/>
      <c r="B55" s="129" t="s">
        <v>262</v>
      </c>
      <c r="C55" s="313" t="s">
        <v>38</v>
      </c>
      <c r="D55" s="275">
        <f>SUM(D51:D54)</f>
        <v>465251.62039709114</v>
      </c>
      <c r="E55" s="275">
        <f t="shared" ref="E55:BL55" si="38">SUM(E51:E54)</f>
        <v>96105.592382252129</v>
      </c>
      <c r="F55" s="275">
        <f t="shared" si="38"/>
        <v>7880.5464958450966</v>
      </c>
      <c r="G55" s="275">
        <f t="shared" si="38"/>
        <v>232052.48734878917</v>
      </c>
      <c r="H55" s="275">
        <f t="shared" si="38"/>
        <v>17179.536254993556</v>
      </c>
      <c r="I55" s="275">
        <f t="shared" si="38"/>
        <v>1252.546784843159</v>
      </c>
      <c r="J55" s="275">
        <f t="shared" si="38"/>
        <v>33712.971505040914</v>
      </c>
      <c r="K55" s="275">
        <f t="shared" si="38"/>
        <v>0</v>
      </c>
      <c r="L55" s="275">
        <f t="shared" si="38"/>
        <v>2690.9528665268681</v>
      </c>
      <c r="M55" s="275">
        <f t="shared" si="38"/>
        <v>74376.986758800311</v>
      </c>
      <c r="N55" s="275">
        <f t="shared" si="38"/>
        <v>0</v>
      </c>
      <c r="O55" s="283">
        <f t="shared" si="38"/>
        <v>0</v>
      </c>
      <c r="P55" s="275">
        <f t="shared" si="38"/>
        <v>469860.0240106635</v>
      </c>
      <c r="Q55" s="275">
        <f t="shared" si="38"/>
        <v>98073.858821133545</v>
      </c>
      <c r="R55" s="275">
        <f t="shared" si="38"/>
        <v>10515.333579903991</v>
      </c>
      <c r="S55" s="275">
        <f t="shared" si="38"/>
        <v>233088.94198912923</v>
      </c>
      <c r="T55" s="275">
        <f t="shared" si="38"/>
        <v>16910.420169116056</v>
      </c>
      <c r="U55" s="275">
        <f t="shared" si="38"/>
        <v>1260.1009928868993</v>
      </c>
      <c r="V55" s="275">
        <f t="shared" si="38"/>
        <v>33516.323940216549</v>
      </c>
      <c r="W55" s="275">
        <f t="shared" si="38"/>
        <v>0</v>
      </c>
      <c r="X55" s="275">
        <f t="shared" si="38"/>
        <v>2621.1383721556854</v>
      </c>
      <c r="Y55" s="275">
        <f>SUM(Y51:Y54)</f>
        <v>73873.906146121502</v>
      </c>
      <c r="Z55" s="275">
        <f>SUM(Z51:Z54)</f>
        <v>0</v>
      </c>
      <c r="AA55" s="283">
        <f t="shared" si="38"/>
        <v>0</v>
      </c>
      <c r="AB55" s="275">
        <f t="shared" si="38"/>
        <v>468683.05599402293</v>
      </c>
      <c r="AC55" s="275">
        <f t="shared" si="38"/>
        <v>100587.94840831027</v>
      </c>
      <c r="AD55" s="275">
        <f t="shared" si="38"/>
        <v>8697.224118682816</v>
      </c>
      <c r="AE55" s="275">
        <f t="shared" si="38"/>
        <v>231802.13020982753</v>
      </c>
      <c r="AF55" s="275">
        <f t="shared" si="38"/>
        <v>17073.294031397618</v>
      </c>
      <c r="AG55" s="275">
        <f t="shared" si="38"/>
        <v>1218.3837519978354</v>
      </c>
      <c r="AH55" s="275">
        <f t="shared" si="38"/>
        <v>32177.509654879192</v>
      </c>
      <c r="AI55" s="275">
        <f t="shared" si="38"/>
        <v>0</v>
      </c>
      <c r="AJ55" s="275">
        <f t="shared" si="38"/>
        <v>2144.5304674518738</v>
      </c>
      <c r="AK55" s="275">
        <f t="shared" si="38"/>
        <v>74982.03535147573</v>
      </c>
      <c r="AL55" s="275">
        <f t="shared" si="38"/>
        <v>0</v>
      </c>
      <c r="AM55" s="283">
        <f t="shared" si="38"/>
        <v>0</v>
      </c>
      <c r="AN55" s="277">
        <f t="shared" si="38"/>
        <v>431821.82486530393</v>
      </c>
      <c r="AO55" s="275">
        <f t="shared" si="38"/>
        <v>90867.100637188036</v>
      </c>
      <c r="AP55" s="275">
        <f t="shared" si="38"/>
        <v>7148.5310804756227</v>
      </c>
      <c r="AQ55" s="275">
        <f t="shared" si="38"/>
        <v>217214.772934368</v>
      </c>
      <c r="AR55" s="275">
        <f t="shared" si="38"/>
        <v>17369.121955374438</v>
      </c>
      <c r="AS55" s="275">
        <f t="shared" si="38"/>
        <v>1140.6931980173767</v>
      </c>
      <c r="AT55" s="275">
        <f t="shared" si="38"/>
        <v>29426.626969853231</v>
      </c>
      <c r="AU55" s="275">
        <f t="shared" si="38"/>
        <v>0</v>
      </c>
      <c r="AV55" s="275">
        <f t="shared" si="38"/>
        <v>2062.8242792017122</v>
      </c>
      <c r="AW55" s="275">
        <f>SUM(AW51:AW54)</f>
        <v>66592.15381082549</v>
      </c>
      <c r="AX55" s="275">
        <f t="shared" si="38"/>
        <v>0</v>
      </c>
      <c r="AY55" s="283">
        <f t="shared" si="38"/>
        <v>0</v>
      </c>
      <c r="AZ55" s="299">
        <f t="shared" si="38"/>
        <v>348.24679199237016</v>
      </c>
      <c r="BA55" s="297">
        <f t="shared" si="38"/>
        <v>1835964.7720590737</v>
      </c>
      <c r="BB55" s="275">
        <f t="shared" si="38"/>
        <v>385634.50024888403</v>
      </c>
      <c r="BC55" s="275">
        <f t="shared" si="38"/>
        <v>34241.635274907523</v>
      </c>
      <c r="BD55" s="275">
        <f t="shared" si="38"/>
        <v>914158.33248211397</v>
      </c>
      <c r="BE55" s="275">
        <f t="shared" si="38"/>
        <v>68532.372410881668</v>
      </c>
      <c r="BF55" s="275">
        <f t="shared" si="38"/>
        <v>4871.7247277452707</v>
      </c>
      <c r="BG55" s="275">
        <f t="shared" si="38"/>
        <v>128833.43206998988</v>
      </c>
      <c r="BH55" s="275">
        <f t="shared" si="38"/>
        <v>0</v>
      </c>
      <c r="BI55" s="275">
        <f t="shared" si="38"/>
        <v>9519.4459853361386</v>
      </c>
      <c r="BJ55" s="275">
        <f>SUM(BJ51:BJ54)</f>
        <v>289825.08206722297</v>
      </c>
      <c r="BK55" s="275">
        <f t="shared" si="38"/>
        <v>0</v>
      </c>
      <c r="BL55" s="299">
        <f t="shared" si="38"/>
        <v>0</v>
      </c>
    </row>
    <row r="56" spans="1:64" ht="14.85" customHeight="1" x14ac:dyDescent="0.25">
      <c r="A56" s="1698" t="s">
        <v>29</v>
      </c>
      <c r="B56" s="124">
        <v>8.1</v>
      </c>
      <c r="C56" s="311" t="s">
        <v>22</v>
      </c>
      <c r="D56" s="273">
        <f t="shared" ref="D56:D62" si="39">SUM(E56:O56)</f>
        <v>10804258.145588005</v>
      </c>
      <c r="E56" s="251">
        <v>3337405.5794164725</v>
      </c>
      <c r="F56" s="251">
        <v>575171.45870396344</v>
      </c>
      <c r="G56" s="251">
        <v>4095450.1009915918</v>
      </c>
      <c r="H56" s="251">
        <v>1421384.5633916676</v>
      </c>
      <c r="I56" s="251">
        <v>4679.7474221022458</v>
      </c>
      <c r="J56" s="251">
        <v>634681.91155134828</v>
      </c>
      <c r="K56" s="251">
        <v>0</v>
      </c>
      <c r="L56" s="251">
        <v>199870.15436766448</v>
      </c>
      <c r="M56" s="251">
        <v>535614.62974319339</v>
      </c>
      <c r="N56" s="251">
        <v>0</v>
      </c>
      <c r="O56" s="252">
        <v>0</v>
      </c>
      <c r="P56" s="276">
        <f t="shared" ref="P56:P62" si="40">SUM(Q56:AA56)</f>
        <v>11076563.355949307</v>
      </c>
      <c r="Q56" s="251">
        <v>3894489.7518433942</v>
      </c>
      <c r="R56" s="251">
        <v>553869.29985424434</v>
      </c>
      <c r="S56" s="251">
        <v>3774774.2560506039</v>
      </c>
      <c r="T56" s="251">
        <v>1351909.3602577462</v>
      </c>
      <c r="U56" s="251">
        <v>4245.7209390985745</v>
      </c>
      <c r="V56" s="251">
        <v>578823.04304592079</v>
      </c>
      <c r="W56" s="251">
        <v>0</v>
      </c>
      <c r="X56" s="251">
        <v>223980.65717564319</v>
      </c>
      <c r="Y56" s="251">
        <v>694471.26678265526</v>
      </c>
      <c r="Z56" s="251">
        <v>0</v>
      </c>
      <c r="AA56" s="252">
        <v>0</v>
      </c>
      <c r="AB56" s="273">
        <f t="shared" ref="AB56:AB62" si="41">SUM(AC56:AM56)</f>
        <v>9770540.8830905613</v>
      </c>
      <c r="AC56" s="251">
        <v>2966163.3824643451</v>
      </c>
      <c r="AD56" s="251">
        <v>497190.30684692936</v>
      </c>
      <c r="AE56" s="251">
        <v>3538390.8213363667</v>
      </c>
      <c r="AF56" s="251">
        <v>1155206.0831439614</v>
      </c>
      <c r="AG56" s="251">
        <v>233.60218966216976</v>
      </c>
      <c r="AH56" s="251">
        <v>539297.86634680734</v>
      </c>
      <c r="AI56" s="251">
        <v>0</v>
      </c>
      <c r="AJ56" s="251">
        <v>233778.85410261611</v>
      </c>
      <c r="AK56" s="251">
        <v>840279.96665987407</v>
      </c>
      <c r="AL56" s="251">
        <v>0</v>
      </c>
      <c r="AM56" s="252">
        <v>0</v>
      </c>
      <c r="AN56" s="276">
        <f t="shared" ref="AN56:AN62" si="42">SUM(AO56:AY56)</f>
        <v>9655045.9327073675</v>
      </c>
      <c r="AO56" s="251">
        <v>2959655.8308176557</v>
      </c>
      <c r="AP56" s="251">
        <v>444145.72285285941</v>
      </c>
      <c r="AQ56" s="251">
        <v>3401072.2067638882</v>
      </c>
      <c r="AR56" s="251">
        <v>1207413.6417509266</v>
      </c>
      <c r="AS56" s="251">
        <v>100023.8206488571</v>
      </c>
      <c r="AT56" s="251">
        <v>585993.88332830393</v>
      </c>
      <c r="AU56" s="251">
        <v>0</v>
      </c>
      <c r="AV56" s="249">
        <v>289898.17347418179</v>
      </c>
      <c r="AW56" s="251">
        <v>666842.65307069407</v>
      </c>
      <c r="AX56" s="251">
        <v>0</v>
      </c>
      <c r="AY56" s="252">
        <v>0</v>
      </c>
      <c r="AZ56" s="854">
        <v>-11484.43373742111</v>
      </c>
      <c r="BA56" s="294">
        <f t="shared" ref="BA56:BA62" si="43">SUM(BB56:BL56)+AZ56</f>
        <v>41294923.883597821</v>
      </c>
      <c r="BB56" s="273">
        <f t="shared" ref="BB56:BL62" si="44">E56+Q56+AC56+AO56</f>
        <v>13157714.544541869</v>
      </c>
      <c r="BC56" s="273">
        <f t="shared" si="44"/>
        <v>2070376.7882579963</v>
      </c>
      <c r="BD56" s="273">
        <f t="shared" si="44"/>
        <v>14809687.385142449</v>
      </c>
      <c r="BE56" s="273">
        <f t="shared" si="44"/>
        <v>5135913.6485443022</v>
      </c>
      <c r="BF56" s="273">
        <f t="shared" si="44"/>
        <v>109182.89119972009</v>
      </c>
      <c r="BG56" s="273">
        <f t="shared" si="44"/>
        <v>2338796.7042723801</v>
      </c>
      <c r="BH56" s="273">
        <f t="shared" si="44"/>
        <v>0</v>
      </c>
      <c r="BI56" s="273">
        <f t="shared" si="44"/>
        <v>947527.83912010561</v>
      </c>
      <c r="BJ56" s="273">
        <f t="shared" si="44"/>
        <v>2737208.5162564171</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12386.88</v>
      </c>
      <c r="Q57" s="253">
        <v>0</v>
      </c>
      <c r="R57" s="253">
        <v>12386.88</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12386.88</v>
      </c>
      <c r="BB57" s="274">
        <f t="shared" si="44"/>
        <v>0</v>
      </c>
      <c r="BC57" s="274">
        <f t="shared" si="44"/>
        <v>12386.88</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-31307.359650651946</v>
      </c>
      <c r="E59" s="253">
        <v>-9670.7571558303898</v>
      </c>
      <c r="F59" s="253">
        <v>-1666.6669266680208</v>
      </c>
      <c r="G59" s="253">
        <v>-11867.333001053961</v>
      </c>
      <c r="H59" s="253">
        <v>-4118.7277394107468</v>
      </c>
      <c r="I59" s="253">
        <v>-13.560443821660717</v>
      </c>
      <c r="J59" s="253">
        <v>-1839.1095992847484</v>
      </c>
      <c r="K59" s="253">
        <v>0</v>
      </c>
      <c r="L59" s="253">
        <v>-579.16117163259867</v>
      </c>
      <c r="M59" s="253">
        <v>-1552.0436129498207</v>
      </c>
      <c r="N59" s="253">
        <v>0</v>
      </c>
      <c r="O59" s="254">
        <v>0</v>
      </c>
      <c r="P59" s="274">
        <f t="shared" si="40"/>
        <v>-39803.133577588582</v>
      </c>
      <c r="Q59" s="253">
        <v>-13994.674234938928</v>
      </c>
      <c r="R59" s="253">
        <v>-1990.3044850804754</v>
      </c>
      <c r="S59" s="253">
        <v>-13564.481970675992</v>
      </c>
      <c r="T59" s="253">
        <v>-4858.0256458542717</v>
      </c>
      <c r="U59" s="253">
        <v>-15.256807751777806</v>
      </c>
      <c r="V59" s="253">
        <v>-2079.9746419333828</v>
      </c>
      <c r="W59" s="253">
        <v>0</v>
      </c>
      <c r="X59" s="253">
        <v>-804.86444485236598</v>
      </c>
      <c r="Y59" s="253">
        <v>-2495.5513465013842</v>
      </c>
      <c r="Z59" s="253">
        <v>0</v>
      </c>
      <c r="AA59" s="254">
        <v>0</v>
      </c>
      <c r="AB59" s="274">
        <f t="shared" si="41"/>
        <v>-31419.012202572238</v>
      </c>
      <c r="AC59" s="253">
        <v>-9538.2563384752611</v>
      </c>
      <c r="AD59" s="253">
        <v>-1598.8089610125139</v>
      </c>
      <c r="AE59" s="253">
        <v>-11378.361313183656</v>
      </c>
      <c r="AF59" s="253">
        <v>-3714.7824728517016</v>
      </c>
      <c r="AG59" s="253">
        <v>-0.75119178511862517</v>
      </c>
      <c r="AH59" s="253">
        <v>-1734.2137396810956</v>
      </c>
      <c r="AI59" s="253">
        <v>0</v>
      </c>
      <c r="AJ59" s="253">
        <v>-751.75988286025074</v>
      </c>
      <c r="AK59" s="253">
        <v>-2702.0783027226475</v>
      </c>
      <c r="AL59" s="253">
        <v>0</v>
      </c>
      <c r="AM59" s="254">
        <v>0</v>
      </c>
      <c r="AN59" s="289">
        <f t="shared" si="42"/>
        <v>-21636.841159687061</v>
      </c>
      <c r="AO59" s="253">
        <v>-6632.5529205210632</v>
      </c>
      <c r="AP59" s="253">
        <v>-995.32519307518203</v>
      </c>
      <c r="AQ59" s="253">
        <v>-7621.7616801893037</v>
      </c>
      <c r="AR59" s="253">
        <v>-2705.7993677797563</v>
      </c>
      <c r="AS59" s="253">
        <v>-224.15217230949889</v>
      </c>
      <c r="AT59" s="253">
        <v>-1313.2052050805084</v>
      </c>
      <c r="AU59" s="253">
        <v>0</v>
      </c>
      <c r="AV59" s="253">
        <v>-649.65830050540364</v>
      </c>
      <c r="AW59" s="253">
        <v>-1494.3863202263465</v>
      </c>
      <c r="AX59" s="253">
        <v>0</v>
      </c>
      <c r="AY59" s="254">
        <v>0</v>
      </c>
      <c r="AZ59" s="525">
        <v>0</v>
      </c>
      <c r="BA59" s="296">
        <f t="shared" si="43"/>
        <v>-124166.34659049982</v>
      </c>
      <c r="BB59" s="274">
        <f t="shared" si="44"/>
        <v>-39836.240649765641</v>
      </c>
      <c r="BC59" s="274">
        <f t="shared" si="44"/>
        <v>-6251.105565836192</v>
      </c>
      <c r="BD59" s="274">
        <f t="shared" si="44"/>
        <v>-44431.937965102908</v>
      </c>
      <c r="BE59" s="274">
        <f t="shared" si="44"/>
        <v>-15397.335225896477</v>
      </c>
      <c r="BF59" s="274">
        <f t="shared" si="44"/>
        <v>-253.72061566805604</v>
      </c>
      <c r="BG59" s="274">
        <f t="shared" si="44"/>
        <v>-6966.5031859797355</v>
      </c>
      <c r="BH59" s="274">
        <f t="shared" si="44"/>
        <v>0</v>
      </c>
      <c r="BI59" s="274">
        <f t="shared" si="44"/>
        <v>-2785.4437998506191</v>
      </c>
      <c r="BJ59" s="274">
        <f t="shared" si="44"/>
        <v>-8244.0595824001975</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10772950.785937352</v>
      </c>
      <c r="E63" s="275">
        <f t="shared" ref="E63:BL63" si="45">SUM(E56:E62)</f>
        <v>3327734.822260642</v>
      </c>
      <c r="F63" s="275">
        <f t="shared" si="45"/>
        <v>573504.79177729541</v>
      </c>
      <c r="G63" s="275">
        <f t="shared" si="45"/>
        <v>4083582.7679905379</v>
      </c>
      <c r="H63" s="275">
        <f t="shared" si="45"/>
        <v>1417265.8356522569</v>
      </c>
      <c r="I63" s="275">
        <f t="shared" si="45"/>
        <v>4666.1869782805852</v>
      </c>
      <c r="J63" s="275">
        <f t="shared" si="45"/>
        <v>632842.80195206357</v>
      </c>
      <c r="K63" s="275">
        <f t="shared" si="45"/>
        <v>0</v>
      </c>
      <c r="L63" s="275">
        <f t="shared" si="45"/>
        <v>199290.99319603189</v>
      </c>
      <c r="M63" s="275">
        <f>SUM(M56:M62)</f>
        <v>534062.58613024361</v>
      </c>
      <c r="N63" s="275">
        <f t="shared" si="45"/>
        <v>0</v>
      </c>
      <c r="O63" s="283">
        <f t="shared" si="45"/>
        <v>0</v>
      </c>
      <c r="P63" s="275">
        <f t="shared" si="45"/>
        <v>11049147.102371719</v>
      </c>
      <c r="Q63" s="275">
        <f t="shared" si="45"/>
        <v>3880495.0776084554</v>
      </c>
      <c r="R63" s="275">
        <f t="shared" si="45"/>
        <v>564265.87536916381</v>
      </c>
      <c r="S63" s="275">
        <f t="shared" si="45"/>
        <v>3761209.7740799277</v>
      </c>
      <c r="T63" s="275">
        <f t="shared" si="45"/>
        <v>1347051.334611892</v>
      </c>
      <c r="U63" s="275">
        <f t="shared" si="45"/>
        <v>4230.4641313467964</v>
      </c>
      <c r="V63" s="275">
        <f t="shared" si="45"/>
        <v>576743.06840398745</v>
      </c>
      <c r="W63" s="275">
        <f t="shared" si="45"/>
        <v>0</v>
      </c>
      <c r="X63" s="275">
        <f t="shared" si="45"/>
        <v>223175.79273079082</v>
      </c>
      <c r="Y63" s="275">
        <f>SUM(Y56:Y62)</f>
        <v>691975.71543615393</v>
      </c>
      <c r="Z63" s="275">
        <f t="shared" si="45"/>
        <v>0</v>
      </c>
      <c r="AA63" s="283">
        <f t="shared" si="45"/>
        <v>0</v>
      </c>
      <c r="AB63" s="275">
        <f t="shared" si="45"/>
        <v>9739121.8708879892</v>
      </c>
      <c r="AC63" s="275">
        <f t="shared" si="45"/>
        <v>2956625.1261258698</v>
      </c>
      <c r="AD63" s="275">
        <f t="shared" si="45"/>
        <v>495591.49788591685</v>
      </c>
      <c r="AE63" s="275">
        <f t="shared" si="45"/>
        <v>3527012.4600231829</v>
      </c>
      <c r="AF63" s="275">
        <f t="shared" si="45"/>
        <v>1151491.3006711097</v>
      </c>
      <c r="AG63" s="275">
        <f t="shared" si="45"/>
        <v>232.85099787705113</v>
      </c>
      <c r="AH63" s="275">
        <f t="shared" si="45"/>
        <v>537563.65260712628</v>
      </c>
      <c r="AI63" s="275">
        <f t="shared" si="45"/>
        <v>0</v>
      </c>
      <c r="AJ63" s="275">
        <f t="shared" si="45"/>
        <v>233027.09421975585</v>
      </c>
      <c r="AK63" s="275">
        <f>SUM(AK56:AK62)</f>
        <v>837577.88835715142</v>
      </c>
      <c r="AL63" s="275">
        <f t="shared" si="45"/>
        <v>0</v>
      </c>
      <c r="AM63" s="283">
        <f t="shared" si="45"/>
        <v>0</v>
      </c>
      <c r="AN63" s="277">
        <f t="shared" si="45"/>
        <v>9633409.091547681</v>
      </c>
      <c r="AO63" s="275">
        <f t="shared" si="45"/>
        <v>2953023.2778971344</v>
      </c>
      <c r="AP63" s="275">
        <f t="shared" si="45"/>
        <v>443150.39765978424</v>
      </c>
      <c r="AQ63" s="275">
        <f t="shared" si="45"/>
        <v>3393450.4450836987</v>
      </c>
      <c r="AR63" s="275">
        <f t="shared" si="45"/>
        <v>1204707.8423831468</v>
      </c>
      <c r="AS63" s="275">
        <f t="shared" si="45"/>
        <v>99799.668476547609</v>
      </c>
      <c r="AT63" s="275">
        <f t="shared" si="45"/>
        <v>584680.67812322336</v>
      </c>
      <c r="AU63" s="275">
        <f t="shared" si="45"/>
        <v>0</v>
      </c>
      <c r="AV63" s="275">
        <f t="shared" si="45"/>
        <v>289248.51517367637</v>
      </c>
      <c r="AW63" s="275">
        <f>SUM(AW56:AW62)</f>
        <v>665348.26675046771</v>
      </c>
      <c r="AX63" s="275">
        <f t="shared" si="45"/>
        <v>0</v>
      </c>
      <c r="AY63" s="283">
        <f t="shared" si="45"/>
        <v>0</v>
      </c>
      <c r="AZ63" s="299">
        <f t="shared" si="45"/>
        <v>-11484.43373742111</v>
      </c>
      <c r="BA63" s="297">
        <f t="shared" si="45"/>
        <v>41183144.417007327</v>
      </c>
      <c r="BB63" s="275">
        <f t="shared" si="45"/>
        <v>13117878.303892104</v>
      </c>
      <c r="BC63" s="275">
        <f t="shared" si="45"/>
        <v>2076512.56269216</v>
      </c>
      <c r="BD63" s="275">
        <f t="shared" si="45"/>
        <v>14765255.447177347</v>
      </c>
      <c r="BE63" s="275">
        <f t="shared" si="45"/>
        <v>5120516.3133184053</v>
      </c>
      <c r="BF63" s="275">
        <f t="shared" si="45"/>
        <v>108929.17058405203</v>
      </c>
      <c r="BG63" s="275">
        <f t="shared" si="45"/>
        <v>2331830.2010864005</v>
      </c>
      <c r="BH63" s="275">
        <f t="shared" si="45"/>
        <v>0</v>
      </c>
      <c r="BI63" s="275">
        <f t="shared" si="45"/>
        <v>944742.39532025496</v>
      </c>
      <c r="BJ63" s="275">
        <f>SUM(BJ56:BJ62)</f>
        <v>2728964.456674017</v>
      </c>
      <c r="BK63" s="275">
        <f t="shared" si="45"/>
        <v>0</v>
      </c>
      <c r="BL63" s="299">
        <f t="shared" si="45"/>
        <v>0</v>
      </c>
    </row>
    <row r="64" spans="1:64" ht="24.75" customHeight="1" x14ac:dyDescent="0.25">
      <c r="A64" s="1698" t="s">
        <v>3</v>
      </c>
      <c r="B64" s="124">
        <v>9.1</v>
      </c>
      <c r="C64" s="131" t="s">
        <v>186</v>
      </c>
      <c r="D64" s="273">
        <f>SUM(E64:M64)</f>
        <v>7313083</v>
      </c>
      <c r="E64" s="251">
        <v>518802.12999999995</v>
      </c>
      <c r="F64" s="251">
        <v>183326.16999999995</v>
      </c>
      <c r="G64" s="251">
        <v>1839360.9400000004</v>
      </c>
      <c r="H64" s="251">
        <v>256652.27</v>
      </c>
      <c r="I64" s="251">
        <v>50330.210000000006</v>
      </c>
      <c r="J64" s="251">
        <v>407817.50000000006</v>
      </c>
      <c r="K64" s="251">
        <v>0</v>
      </c>
      <c r="L64" s="251">
        <v>40876.640000000007</v>
      </c>
      <c r="M64" s="251">
        <v>4015917.1399999997</v>
      </c>
      <c r="N64" s="301"/>
      <c r="O64" s="1116"/>
      <c r="P64" s="273">
        <f>SUM(Q64:Y64)</f>
        <v>7581080.9799999995</v>
      </c>
      <c r="Q64" s="251">
        <v>591843.12</v>
      </c>
      <c r="R64" s="251">
        <v>175198.94</v>
      </c>
      <c r="S64" s="251">
        <v>1853260.18</v>
      </c>
      <c r="T64" s="251">
        <v>245245.30000000002</v>
      </c>
      <c r="U64" s="251">
        <v>96610.65</v>
      </c>
      <c r="V64" s="251">
        <v>402489.74</v>
      </c>
      <c r="W64" s="251">
        <v>0</v>
      </c>
      <c r="X64" s="251">
        <v>43424.259999999995</v>
      </c>
      <c r="Y64" s="251">
        <v>4173008.79</v>
      </c>
      <c r="Z64" s="301"/>
      <c r="AA64" s="1116"/>
      <c r="AB64" s="273">
        <f>SUM(AC64:AK64)</f>
        <v>7812048.21</v>
      </c>
      <c r="AC64" s="251">
        <v>517641.48000000004</v>
      </c>
      <c r="AD64" s="251">
        <v>187260.83000000002</v>
      </c>
      <c r="AE64" s="251">
        <v>1757065.2500000002</v>
      </c>
      <c r="AF64" s="251">
        <v>197297.33</v>
      </c>
      <c r="AG64" s="251">
        <v>113455.5</v>
      </c>
      <c r="AH64" s="251">
        <v>475596.67</v>
      </c>
      <c r="AI64" s="251">
        <v>0</v>
      </c>
      <c r="AJ64" s="251">
        <v>43615</v>
      </c>
      <c r="AK64" s="251">
        <v>4520116.1499999994</v>
      </c>
      <c r="AL64" s="301"/>
      <c r="AM64" s="1116"/>
      <c r="AN64" s="276">
        <f>SUM(AO64:AW64)</f>
        <v>8185078.0899999999</v>
      </c>
      <c r="AO64" s="251">
        <v>664004.75999999978</v>
      </c>
      <c r="AP64" s="251">
        <v>141888.01</v>
      </c>
      <c r="AQ64" s="251">
        <v>1795294.05</v>
      </c>
      <c r="AR64" s="251">
        <v>217442.76</v>
      </c>
      <c r="AS64" s="251">
        <v>60676</v>
      </c>
      <c r="AT64" s="251">
        <v>308881.59000000003</v>
      </c>
      <c r="AU64" s="251">
        <v>0</v>
      </c>
      <c r="AV64" s="249">
        <v>43760.97</v>
      </c>
      <c r="AW64" s="251">
        <v>4953129.95</v>
      </c>
      <c r="AX64" s="301"/>
      <c r="AY64" s="1116"/>
      <c r="AZ64" s="854">
        <v>-476421.3587354559</v>
      </c>
      <c r="BA64" s="294">
        <f>SUM(BB64:BJ64)+AZ64</f>
        <v>30414868.921264537</v>
      </c>
      <c r="BB64" s="274">
        <f t="shared" ref="BB64:BJ71" si="46">E64+Q64+AC64+AO64</f>
        <v>2292291.4899999998</v>
      </c>
      <c r="BC64" s="274">
        <f t="shared" si="46"/>
        <v>687673.95</v>
      </c>
      <c r="BD64" s="274">
        <f t="shared" si="46"/>
        <v>7244980.4199999999</v>
      </c>
      <c r="BE64" s="274">
        <f t="shared" si="46"/>
        <v>916637.66</v>
      </c>
      <c r="BF64" s="274">
        <f t="shared" si="46"/>
        <v>321072.36</v>
      </c>
      <c r="BG64" s="274">
        <f t="shared" si="46"/>
        <v>1594785.5</v>
      </c>
      <c r="BH64" s="274">
        <f t="shared" si="46"/>
        <v>0</v>
      </c>
      <c r="BI64" s="274">
        <f t="shared" si="46"/>
        <v>171676.87</v>
      </c>
      <c r="BJ64" s="274">
        <f t="shared" si="46"/>
        <v>17662172.029999997</v>
      </c>
      <c r="BK64" s="301"/>
      <c r="BL64" s="302"/>
    </row>
    <row r="65" spans="1:64" x14ac:dyDescent="0.25">
      <c r="A65" s="1699"/>
      <c r="B65" s="126" t="s">
        <v>107</v>
      </c>
      <c r="C65" s="131" t="s">
        <v>187</v>
      </c>
      <c r="D65" s="274">
        <f>SUM(E65:M65)</f>
        <v>33426.31</v>
      </c>
      <c r="E65" s="253">
        <v>0</v>
      </c>
      <c r="F65" s="253">
        <v>0</v>
      </c>
      <c r="G65" s="253">
        <v>13824.9</v>
      </c>
      <c r="H65" s="253">
        <v>0</v>
      </c>
      <c r="I65" s="253">
        <v>0</v>
      </c>
      <c r="J65" s="253">
        <v>0</v>
      </c>
      <c r="K65" s="253">
        <v>0</v>
      </c>
      <c r="L65" s="253">
        <v>0</v>
      </c>
      <c r="M65" s="253">
        <v>19601.41</v>
      </c>
      <c r="N65" s="303"/>
      <c r="O65" s="375"/>
      <c r="P65" s="274">
        <f>SUM(Q65:Y65)</f>
        <v>69392.06</v>
      </c>
      <c r="Q65" s="253">
        <v>30252.250000000004</v>
      </c>
      <c r="R65" s="253">
        <v>0</v>
      </c>
      <c r="S65" s="253">
        <v>16555.73</v>
      </c>
      <c r="T65" s="253">
        <v>0</v>
      </c>
      <c r="U65" s="253">
        <v>0</v>
      </c>
      <c r="V65" s="253">
        <v>0</v>
      </c>
      <c r="W65" s="253">
        <v>0</v>
      </c>
      <c r="X65" s="253">
        <v>0</v>
      </c>
      <c r="Y65" s="253">
        <v>22584.079999999998</v>
      </c>
      <c r="Z65" s="303"/>
      <c r="AA65" s="375"/>
      <c r="AB65" s="274">
        <f>SUM(AC65:AK65)</f>
        <v>71435.950000000012</v>
      </c>
      <c r="AC65" s="253">
        <v>17975.88</v>
      </c>
      <c r="AD65" s="253">
        <v>0</v>
      </c>
      <c r="AE65" s="253">
        <v>19616.2</v>
      </c>
      <c r="AF65" s="253">
        <v>0</v>
      </c>
      <c r="AG65" s="253">
        <v>0</v>
      </c>
      <c r="AH65" s="253">
        <v>0</v>
      </c>
      <c r="AI65" s="253">
        <v>0</v>
      </c>
      <c r="AJ65" s="253">
        <v>0</v>
      </c>
      <c r="AK65" s="253">
        <v>33843.870000000003</v>
      </c>
      <c r="AL65" s="303"/>
      <c r="AM65" s="375"/>
      <c r="AN65" s="289">
        <f>SUM(AO65:AW65)</f>
        <v>93622.03</v>
      </c>
      <c r="AO65" s="253">
        <v>12975.44</v>
      </c>
      <c r="AP65" s="253">
        <v>0</v>
      </c>
      <c r="AQ65" s="253">
        <v>45769.789999999994</v>
      </c>
      <c r="AR65" s="253">
        <v>0</v>
      </c>
      <c r="AS65" s="253">
        <v>0</v>
      </c>
      <c r="AT65" s="253">
        <v>0</v>
      </c>
      <c r="AU65" s="253">
        <v>0</v>
      </c>
      <c r="AV65" s="253">
        <v>0</v>
      </c>
      <c r="AW65" s="253">
        <v>34876.799999999996</v>
      </c>
      <c r="AX65" s="303"/>
      <c r="AY65" s="375"/>
      <c r="AZ65" s="525">
        <v>-4479.5301155596972</v>
      </c>
      <c r="BA65" s="296">
        <f>SUM(BB65:BJ65)+AZ65</f>
        <v>263396.81988444028</v>
      </c>
      <c r="BB65" s="274">
        <f t="shared" si="46"/>
        <v>61203.570000000007</v>
      </c>
      <c r="BC65" s="274">
        <f t="shared" si="46"/>
        <v>0</v>
      </c>
      <c r="BD65" s="274">
        <f t="shared" si="46"/>
        <v>95766.62</v>
      </c>
      <c r="BE65" s="274">
        <f t="shared" si="46"/>
        <v>0</v>
      </c>
      <c r="BF65" s="274">
        <f t="shared" si="46"/>
        <v>0</v>
      </c>
      <c r="BG65" s="274">
        <f t="shared" si="46"/>
        <v>0</v>
      </c>
      <c r="BH65" s="274">
        <f t="shared" si="46"/>
        <v>0</v>
      </c>
      <c r="BI65" s="274">
        <f t="shared" si="46"/>
        <v>0</v>
      </c>
      <c r="BJ65" s="274">
        <f t="shared" si="46"/>
        <v>110906.16</v>
      </c>
      <c r="BK65" s="303"/>
      <c r="BL65" s="304"/>
    </row>
    <row r="66" spans="1:64" x14ac:dyDescent="0.25">
      <c r="A66" s="1699"/>
      <c r="B66" s="126" t="s">
        <v>1316</v>
      </c>
      <c r="C66" s="131" t="s">
        <v>1317</v>
      </c>
      <c r="D66" s="274">
        <f>SUM(E66:M66)</f>
        <v>138776.87</v>
      </c>
      <c r="E66" s="253">
        <v>23154.21</v>
      </c>
      <c r="F66" s="253">
        <v>0</v>
      </c>
      <c r="G66" s="253">
        <v>94817.02</v>
      </c>
      <c r="H66" s="253">
        <v>0</v>
      </c>
      <c r="I66" s="253">
        <v>0</v>
      </c>
      <c r="J66" s="253">
        <v>0</v>
      </c>
      <c r="K66" s="253">
        <v>0</v>
      </c>
      <c r="L66" s="253">
        <v>0</v>
      </c>
      <c r="M66" s="253">
        <v>20805.64</v>
      </c>
      <c r="N66" s="303"/>
      <c r="O66" s="375"/>
      <c r="P66" s="274">
        <f>SUM(Q66:Y66)</f>
        <v>71075.58</v>
      </c>
      <c r="Q66" s="253">
        <v>0</v>
      </c>
      <c r="R66" s="253">
        <v>0</v>
      </c>
      <c r="S66" s="253">
        <v>39058.300000000003</v>
      </c>
      <c r="T66" s="253">
        <v>0</v>
      </c>
      <c r="U66" s="253">
        <v>0</v>
      </c>
      <c r="V66" s="253">
        <v>0</v>
      </c>
      <c r="W66" s="253">
        <v>0</v>
      </c>
      <c r="X66" s="253">
        <v>0</v>
      </c>
      <c r="Y66" s="253">
        <v>32017.279999999999</v>
      </c>
      <c r="Z66" s="303"/>
      <c r="AA66" s="375"/>
      <c r="AB66" s="274">
        <f>SUM(AC66:AK66)</f>
        <v>38420.240000000005</v>
      </c>
      <c r="AC66" s="253">
        <v>0</v>
      </c>
      <c r="AD66" s="253">
        <v>0</v>
      </c>
      <c r="AE66" s="253">
        <v>38420.240000000005</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-23797.547274318476</v>
      </c>
      <c r="BA66" s="296">
        <f>SUM(BB66:BJ66)+AZ66</f>
        <v>224475.14272568154</v>
      </c>
      <c r="BB66" s="274">
        <f t="shared" si="46"/>
        <v>23154.21</v>
      </c>
      <c r="BC66" s="274">
        <f t="shared" si="46"/>
        <v>0</v>
      </c>
      <c r="BD66" s="274">
        <f t="shared" si="46"/>
        <v>172295.56</v>
      </c>
      <c r="BE66" s="274">
        <f t="shared" si="46"/>
        <v>0</v>
      </c>
      <c r="BF66" s="274">
        <f t="shared" si="46"/>
        <v>0</v>
      </c>
      <c r="BG66" s="274">
        <f t="shared" si="46"/>
        <v>0</v>
      </c>
      <c r="BH66" s="274">
        <f t="shared" si="46"/>
        <v>0</v>
      </c>
      <c r="BI66" s="274">
        <f t="shared" si="46"/>
        <v>0</v>
      </c>
      <c r="BJ66" s="274">
        <f t="shared" si="46"/>
        <v>52822.92</v>
      </c>
      <c r="BK66" s="303"/>
      <c r="BL66" s="304"/>
    </row>
    <row r="67" spans="1:64" x14ac:dyDescent="0.25">
      <c r="A67" s="1699"/>
      <c r="B67" s="126" t="s">
        <v>108</v>
      </c>
      <c r="C67" s="131" t="s">
        <v>188</v>
      </c>
      <c r="D67" s="274">
        <f>SUM(E67:M67)</f>
        <v>2190448.3200000008</v>
      </c>
      <c r="E67" s="253">
        <v>398977.56</v>
      </c>
      <c r="F67" s="253">
        <v>50850.81</v>
      </c>
      <c r="G67" s="253">
        <v>858650.89000000013</v>
      </c>
      <c r="H67" s="253">
        <v>70911.28</v>
      </c>
      <c r="I67" s="253">
        <v>2814.77</v>
      </c>
      <c r="J67" s="253">
        <v>335439.61</v>
      </c>
      <c r="K67" s="253">
        <v>0</v>
      </c>
      <c r="L67" s="253">
        <v>11419.29</v>
      </c>
      <c r="M67" s="253">
        <v>461384.11000000016</v>
      </c>
      <c r="N67" s="303"/>
      <c r="O67" s="375"/>
      <c r="P67" s="274">
        <f>SUM(Q67:Y67)</f>
        <v>2111330.9500000002</v>
      </c>
      <c r="Q67" s="253">
        <v>393787.49000000005</v>
      </c>
      <c r="R67" s="253">
        <v>39496.550000000003</v>
      </c>
      <c r="S67" s="253">
        <v>802723.29</v>
      </c>
      <c r="T67" s="253">
        <v>103045.56999999999</v>
      </c>
      <c r="U67" s="253">
        <v>3797.9500000000003</v>
      </c>
      <c r="V67" s="253">
        <v>319454.65000000002</v>
      </c>
      <c r="W67" s="253">
        <v>0</v>
      </c>
      <c r="X67" s="253">
        <v>9174.08</v>
      </c>
      <c r="Y67" s="253">
        <v>439851.37000000011</v>
      </c>
      <c r="Z67" s="303"/>
      <c r="AA67" s="375"/>
      <c r="AB67" s="274">
        <f>SUM(AC67:AK67)</f>
        <v>2345817.1700000004</v>
      </c>
      <c r="AC67" s="253">
        <v>425557.88999999996</v>
      </c>
      <c r="AD67" s="253">
        <v>35756.499999999993</v>
      </c>
      <c r="AE67" s="253">
        <v>953983.47000000032</v>
      </c>
      <c r="AF67" s="253">
        <v>88748.390000000014</v>
      </c>
      <c r="AG67" s="253">
        <v>4490.9900000000007</v>
      </c>
      <c r="AH67" s="253">
        <v>292024.03999999998</v>
      </c>
      <c r="AI67" s="253">
        <v>0</v>
      </c>
      <c r="AJ67" s="253">
        <v>8509.8200000000015</v>
      </c>
      <c r="AK67" s="253">
        <v>536746.06999999983</v>
      </c>
      <c r="AL67" s="303"/>
      <c r="AM67" s="375"/>
      <c r="AN67" s="289">
        <f>SUM(AO67:AW67)</f>
        <v>2565426.1599999997</v>
      </c>
      <c r="AO67" s="253">
        <v>517224.67999999993</v>
      </c>
      <c r="AP67" s="253">
        <v>37075.57</v>
      </c>
      <c r="AQ67" s="253">
        <v>1058043.69</v>
      </c>
      <c r="AR67" s="253">
        <v>90465.01</v>
      </c>
      <c r="AS67" s="253">
        <v>3128.07</v>
      </c>
      <c r="AT67" s="253">
        <v>327859.69999999995</v>
      </c>
      <c r="AU67" s="253">
        <v>0</v>
      </c>
      <c r="AV67" s="253">
        <v>12867.670000000002</v>
      </c>
      <c r="AW67" s="253">
        <v>518761.76999999996</v>
      </c>
      <c r="AX67" s="303"/>
      <c r="AY67" s="375"/>
      <c r="AZ67" s="525">
        <v>189845.7725829726</v>
      </c>
      <c r="BA67" s="296">
        <f>SUM(BB67:BJ67)+AZ67</f>
        <v>9402868.3725829739</v>
      </c>
      <c r="BB67" s="274">
        <f t="shared" si="46"/>
        <v>1735547.6199999999</v>
      </c>
      <c r="BC67" s="274">
        <f t="shared" si="46"/>
        <v>163179.43</v>
      </c>
      <c r="BD67" s="274">
        <f t="shared" si="46"/>
        <v>3673401.3400000003</v>
      </c>
      <c r="BE67" s="274">
        <f t="shared" si="46"/>
        <v>353170.25</v>
      </c>
      <c r="BF67" s="274">
        <f t="shared" si="46"/>
        <v>14231.78</v>
      </c>
      <c r="BG67" s="274">
        <f t="shared" si="46"/>
        <v>1274778</v>
      </c>
      <c r="BH67" s="274">
        <f t="shared" si="46"/>
        <v>0</v>
      </c>
      <c r="BI67" s="274">
        <f t="shared" si="46"/>
        <v>41970.86</v>
      </c>
      <c r="BJ67" s="274">
        <f t="shared" si="46"/>
        <v>1956743.32</v>
      </c>
      <c r="BK67" s="303"/>
      <c r="BL67" s="304"/>
    </row>
    <row r="68" spans="1:64" x14ac:dyDescent="0.25">
      <c r="A68" s="1699"/>
      <c r="B68" s="126" t="s">
        <v>109</v>
      </c>
      <c r="C68" s="131" t="s">
        <v>161</v>
      </c>
      <c r="D68" s="274">
        <f>SUM(E68:O68)</f>
        <v>2581430.086746091</v>
      </c>
      <c r="E68" s="253">
        <v>1070068.6605009662</v>
      </c>
      <c r="F68" s="253">
        <v>64333.737319880871</v>
      </c>
      <c r="G68" s="253">
        <v>1097742.9642831723</v>
      </c>
      <c r="H68" s="253">
        <v>90655.833369468222</v>
      </c>
      <c r="I68" s="253">
        <v>3382.6370844114426</v>
      </c>
      <c r="J68" s="253">
        <v>166921.77133744847</v>
      </c>
      <c r="K68" s="253">
        <v>0</v>
      </c>
      <c r="L68" s="253">
        <v>3393.5012066661861</v>
      </c>
      <c r="M68" s="253">
        <v>84930.981644077241</v>
      </c>
      <c r="N68" s="253">
        <v>0</v>
      </c>
      <c r="O68" s="254">
        <v>0</v>
      </c>
      <c r="P68" s="274">
        <f>SUM(Q68:AA68)</f>
        <v>2586019.0652744644</v>
      </c>
      <c r="Q68" s="253">
        <v>1106599.3049966872</v>
      </c>
      <c r="R68" s="253">
        <v>53402.512989400646</v>
      </c>
      <c r="S68" s="253">
        <v>1077305.4948238244</v>
      </c>
      <c r="T68" s="253">
        <v>118697.49463336791</v>
      </c>
      <c r="U68" s="253">
        <v>1983.4807756900275</v>
      </c>
      <c r="V68" s="253">
        <v>157620.04991835434</v>
      </c>
      <c r="W68" s="253">
        <v>0</v>
      </c>
      <c r="X68" s="253">
        <v>3906.4364877801163</v>
      </c>
      <c r="Y68" s="253">
        <v>66504.290649359769</v>
      </c>
      <c r="Z68" s="253">
        <v>0</v>
      </c>
      <c r="AA68" s="254">
        <v>0</v>
      </c>
      <c r="AB68" s="274">
        <f>SUM(AC68:AM68)</f>
        <v>2494931.1643210398</v>
      </c>
      <c r="AC68" s="253">
        <v>1083780.1080807745</v>
      </c>
      <c r="AD68" s="253">
        <v>51981.077793871285</v>
      </c>
      <c r="AE68" s="253">
        <v>989449.81784787984</v>
      </c>
      <c r="AF68" s="253">
        <v>93087.212899359933</v>
      </c>
      <c r="AG68" s="253">
        <v>2201.6123990309056</v>
      </c>
      <c r="AH68" s="253">
        <v>155801.11736331068</v>
      </c>
      <c r="AI68" s="253">
        <v>0</v>
      </c>
      <c r="AJ68" s="253">
        <v>6175.7971339497954</v>
      </c>
      <c r="AK68" s="253">
        <v>112454.42080286292</v>
      </c>
      <c r="AL68" s="253">
        <v>0</v>
      </c>
      <c r="AM68" s="254">
        <v>0</v>
      </c>
      <c r="AN68" s="289">
        <f>SUM(AO68:AY68)</f>
        <v>2448518.9370894884</v>
      </c>
      <c r="AO68" s="253">
        <v>999188.3620992396</v>
      </c>
      <c r="AP68" s="253">
        <v>48127.004850127953</v>
      </c>
      <c r="AQ68" s="253">
        <v>1034409.3949876503</v>
      </c>
      <c r="AR68" s="253">
        <v>98486.886515350605</v>
      </c>
      <c r="AS68" s="253">
        <v>2920.7493513431559</v>
      </c>
      <c r="AT68" s="253">
        <v>153601.20395776228</v>
      </c>
      <c r="AU68" s="253">
        <v>0</v>
      </c>
      <c r="AV68" s="253">
        <v>3961.3677987489527</v>
      </c>
      <c r="AW68" s="253">
        <v>107823.96752926547</v>
      </c>
      <c r="AX68" s="253">
        <v>0</v>
      </c>
      <c r="AY68" s="254">
        <v>0</v>
      </c>
      <c r="AZ68" s="525">
        <v>273246.34922854626</v>
      </c>
      <c r="BA68" s="296">
        <f>SUM(BB68:BL68)+AZ68</f>
        <v>10384145.60265963</v>
      </c>
      <c r="BB68" s="274">
        <f t="shared" si="46"/>
        <v>4259636.4356776681</v>
      </c>
      <c r="BC68" s="274">
        <f t="shared" si="46"/>
        <v>217844.33295328077</v>
      </c>
      <c r="BD68" s="274">
        <f t="shared" si="46"/>
        <v>4198907.6719425265</v>
      </c>
      <c r="BE68" s="274">
        <f t="shared" si="46"/>
        <v>400927.42741754669</v>
      </c>
      <c r="BF68" s="274">
        <f t="shared" si="46"/>
        <v>10488.479610475531</v>
      </c>
      <c r="BG68" s="274">
        <f t="shared" si="46"/>
        <v>633944.14257687586</v>
      </c>
      <c r="BH68" s="274">
        <f t="shared" si="46"/>
        <v>0</v>
      </c>
      <c r="BI68" s="274">
        <f t="shared" si="46"/>
        <v>17437.10262714505</v>
      </c>
      <c r="BJ68" s="274">
        <f t="shared" si="46"/>
        <v>371713.66062556545</v>
      </c>
      <c r="BK68" s="274">
        <f t="shared" ref="BK68:BL71" si="47">N68+Z68+AL68+AX68</f>
        <v>0</v>
      </c>
      <c r="BL68" s="300">
        <f t="shared" si="47"/>
        <v>0</v>
      </c>
    </row>
    <row r="69" spans="1:64" s="255" customFormat="1" x14ac:dyDescent="0.25">
      <c r="A69" s="1699"/>
      <c r="B69" s="126" t="s">
        <v>110</v>
      </c>
      <c r="C69" s="131" t="s">
        <v>135</v>
      </c>
      <c r="D69" s="274">
        <f>SUM(E69:O69)</f>
        <v>29813.702924374931</v>
      </c>
      <c r="E69" s="253">
        <v>15961.945516543827</v>
      </c>
      <c r="F69" s="253">
        <v>3179.8351661266884</v>
      </c>
      <c r="G69" s="253">
        <v>6987.1623000223826</v>
      </c>
      <c r="H69" s="253">
        <v>1392.9737360765187</v>
      </c>
      <c r="I69" s="253">
        <v>39.419873370293644</v>
      </c>
      <c r="J69" s="253">
        <v>1914.5995358220125</v>
      </c>
      <c r="K69" s="253">
        <v>0</v>
      </c>
      <c r="L69" s="253">
        <v>70.247795265424742</v>
      </c>
      <c r="M69" s="253">
        <v>267.51900114778192</v>
      </c>
      <c r="N69" s="253">
        <v>0</v>
      </c>
      <c r="O69" s="254">
        <v>0</v>
      </c>
      <c r="P69" s="274">
        <f>SUM(Q69:AA69)</f>
        <v>31308.012910505891</v>
      </c>
      <c r="Q69" s="253">
        <v>16687.911020077456</v>
      </c>
      <c r="R69" s="253">
        <v>3251.0900995673187</v>
      </c>
      <c r="S69" s="253">
        <v>7463.3474452205592</v>
      </c>
      <c r="T69" s="253">
        <v>1477.5607929579398</v>
      </c>
      <c r="U69" s="253">
        <v>28.317386860247989</v>
      </c>
      <c r="V69" s="253">
        <v>2033.3456953811678</v>
      </c>
      <c r="W69" s="253">
        <v>0</v>
      </c>
      <c r="X69" s="253">
        <v>70.119243653610297</v>
      </c>
      <c r="Y69" s="253">
        <v>296.32122678759504</v>
      </c>
      <c r="Z69" s="253">
        <v>0</v>
      </c>
      <c r="AA69" s="254">
        <v>0</v>
      </c>
      <c r="AB69" s="274">
        <f>SUM(AC69:AM69)</f>
        <v>32003.915856282809</v>
      </c>
      <c r="AC69" s="253">
        <v>16732.148766403712</v>
      </c>
      <c r="AD69" s="253">
        <v>3082.8766724897009</v>
      </c>
      <c r="AE69" s="253">
        <v>8033.3874159753968</v>
      </c>
      <c r="AF69" s="253">
        <v>1541.6409692332034</v>
      </c>
      <c r="AG69" s="253">
        <v>33.524096148032321</v>
      </c>
      <c r="AH69" s="253">
        <v>2159.5948313081599</v>
      </c>
      <c r="AI69" s="253">
        <v>0</v>
      </c>
      <c r="AJ69" s="253">
        <v>73.536727034393465</v>
      </c>
      <c r="AK69" s="253">
        <v>347.20637769021113</v>
      </c>
      <c r="AL69" s="253">
        <v>0</v>
      </c>
      <c r="AM69" s="254">
        <v>0</v>
      </c>
      <c r="AN69" s="289">
        <f>SUM(AO69:AY69)</f>
        <v>29810.200763620742</v>
      </c>
      <c r="AO69" s="253">
        <v>15076.272209894494</v>
      </c>
      <c r="AP69" s="253">
        <v>2716.2981726966987</v>
      </c>
      <c r="AQ69" s="253">
        <v>7921.6205226751272</v>
      </c>
      <c r="AR69" s="253">
        <v>1566.7774234230844</v>
      </c>
      <c r="AS69" s="253">
        <v>29.727681509744919</v>
      </c>
      <c r="AT69" s="253">
        <v>2080.6778386882847</v>
      </c>
      <c r="AU69" s="253">
        <v>0</v>
      </c>
      <c r="AV69" s="253">
        <v>66.678911798337651</v>
      </c>
      <c r="AW69" s="253">
        <v>352.14800293497075</v>
      </c>
      <c r="AX69" s="253">
        <v>0</v>
      </c>
      <c r="AY69" s="254">
        <v>0</v>
      </c>
      <c r="AZ69" s="525">
        <v>0</v>
      </c>
      <c r="BA69" s="296">
        <f>SUM(BB69:BL69)+AZ69</f>
        <v>122935.83245478437</v>
      </c>
      <c r="BB69" s="274">
        <f t="shared" si="46"/>
        <v>64458.277512919492</v>
      </c>
      <c r="BC69" s="274">
        <f t="shared" si="46"/>
        <v>12230.100110880407</v>
      </c>
      <c r="BD69" s="274">
        <f t="shared" si="46"/>
        <v>30405.517683893464</v>
      </c>
      <c r="BE69" s="274">
        <f t="shared" si="46"/>
        <v>5978.9529216907467</v>
      </c>
      <c r="BF69" s="274">
        <f t="shared" si="46"/>
        <v>130.98903788831888</v>
      </c>
      <c r="BG69" s="274">
        <f t="shared" si="46"/>
        <v>8188.217901199625</v>
      </c>
      <c r="BH69" s="274">
        <f t="shared" si="46"/>
        <v>0</v>
      </c>
      <c r="BI69" s="274">
        <f t="shared" si="46"/>
        <v>280.58267775176614</v>
      </c>
      <c r="BJ69" s="274">
        <f t="shared" si="46"/>
        <v>1263.1946085605589</v>
      </c>
      <c r="BK69" s="274">
        <f t="shared" si="47"/>
        <v>0</v>
      </c>
      <c r="BL69" s="300">
        <f t="shared" si="47"/>
        <v>0</v>
      </c>
    </row>
    <row r="70" spans="1:64" x14ac:dyDescent="0.25">
      <c r="A70" s="1699"/>
      <c r="B70" s="126" t="s">
        <v>111</v>
      </c>
      <c r="C70" s="131" t="s">
        <v>163</v>
      </c>
      <c r="D70" s="274">
        <f>SUM(E70:O70)</f>
        <v>-11569.193358792589</v>
      </c>
      <c r="E70" s="253">
        <v>-1897.4435229166886</v>
      </c>
      <c r="F70" s="253">
        <v>-281.11053925070735</v>
      </c>
      <c r="G70" s="253">
        <v>-3685.1224211455342</v>
      </c>
      <c r="H70" s="253">
        <v>-394.76487242101416</v>
      </c>
      <c r="I70" s="253">
        <v>-53.36833184619438</v>
      </c>
      <c r="J70" s="253">
        <v>-859.17165806536775</v>
      </c>
      <c r="K70" s="253">
        <v>0</v>
      </c>
      <c r="L70" s="253">
        <v>-52.576916641018883</v>
      </c>
      <c r="M70" s="253">
        <v>-4345.6350965060628</v>
      </c>
      <c r="N70" s="253">
        <v>0</v>
      </c>
      <c r="O70" s="254">
        <v>0</v>
      </c>
      <c r="P70" s="274">
        <f>SUM(Q70:AA70)</f>
        <v>7205.877327512696</v>
      </c>
      <c r="Q70" s="253">
        <v>1230.8046132755342</v>
      </c>
      <c r="R70" s="253">
        <v>155.56246979989751</v>
      </c>
      <c r="S70" s="253">
        <v>2198.1352413298214</v>
      </c>
      <c r="T70" s="253">
        <v>270.93923016486383</v>
      </c>
      <c r="U70" s="253">
        <v>59.432789498718584</v>
      </c>
      <c r="V70" s="253">
        <v>510.38208539339098</v>
      </c>
      <c r="W70" s="253">
        <v>0</v>
      </c>
      <c r="X70" s="253">
        <v>32.794711718412273</v>
      </c>
      <c r="Y70" s="253">
        <v>2747.8261863320577</v>
      </c>
      <c r="Z70" s="253">
        <v>0</v>
      </c>
      <c r="AA70" s="254">
        <v>0</v>
      </c>
      <c r="AB70" s="274">
        <f>SUM(AC70:AM70)</f>
        <v>52771.078747980646</v>
      </c>
      <c r="AC70" s="253">
        <v>8453.3811834814296</v>
      </c>
      <c r="AD70" s="253">
        <v>1137.070240862741</v>
      </c>
      <c r="AE70" s="253">
        <v>15540.022982074674</v>
      </c>
      <c r="AF70" s="253">
        <v>1567.5821715230384</v>
      </c>
      <c r="AG70" s="253">
        <v>496.85462629916134</v>
      </c>
      <c r="AH70" s="253">
        <v>3818.2453219838771</v>
      </c>
      <c r="AI70" s="253">
        <v>0</v>
      </c>
      <c r="AJ70" s="253">
        <v>241.07778342601335</v>
      </c>
      <c r="AK70" s="253">
        <v>21516.844438329717</v>
      </c>
      <c r="AL70" s="253">
        <v>0</v>
      </c>
      <c r="AM70" s="254">
        <v>0</v>
      </c>
      <c r="AN70" s="289">
        <f>SUM(AO70:AY70)</f>
        <v>154186.03364992325</v>
      </c>
      <c r="AO70" s="253">
        <v>25438.295370377786</v>
      </c>
      <c r="AP70" s="253">
        <v>2634.0644960700656</v>
      </c>
      <c r="AQ70" s="253">
        <v>45624.341987388267</v>
      </c>
      <c r="AR70" s="253">
        <v>4713.7690704480201</v>
      </c>
      <c r="AS70" s="253">
        <v>774.02176744347685</v>
      </c>
      <c r="AT70" s="253">
        <v>9167.4095448156022</v>
      </c>
      <c r="AU70" s="253">
        <v>0</v>
      </c>
      <c r="AV70" s="253">
        <v>702.84867476724742</v>
      </c>
      <c r="AW70" s="253">
        <v>65131.282738612783</v>
      </c>
      <c r="AX70" s="253">
        <v>0</v>
      </c>
      <c r="AY70" s="254">
        <v>0</v>
      </c>
      <c r="AZ70" s="525">
        <v>-420259.20993907447</v>
      </c>
      <c r="BA70" s="296">
        <f>SUM(BB70:BL70)+AZ70</f>
        <v>-217665.41357245046</v>
      </c>
      <c r="BB70" s="274">
        <f t="shared" si="46"/>
        <v>33225.037644218057</v>
      </c>
      <c r="BC70" s="274">
        <f t="shared" si="46"/>
        <v>3645.5866674819968</v>
      </c>
      <c r="BD70" s="274">
        <f t="shared" si="46"/>
        <v>59677.377789647231</v>
      </c>
      <c r="BE70" s="274">
        <f t="shared" si="46"/>
        <v>6157.5255997149079</v>
      </c>
      <c r="BF70" s="274">
        <f t="shared" si="46"/>
        <v>1276.9408513951623</v>
      </c>
      <c r="BG70" s="274">
        <f t="shared" si="46"/>
        <v>12636.865294127503</v>
      </c>
      <c r="BH70" s="274">
        <f t="shared" si="46"/>
        <v>0</v>
      </c>
      <c r="BI70" s="274">
        <f t="shared" si="46"/>
        <v>924.14425327065419</v>
      </c>
      <c r="BJ70" s="274">
        <f t="shared" si="46"/>
        <v>85050.318266768503</v>
      </c>
      <c r="BK70" s="274">
        <f t="shared" si="47"/>
        <v>0</v>
      </c>
      <c r="BL70" s="300">
        <f t="shared" si="47"/>
        <v>0</v>
      </c>
    </row>
    <row r="71" spans="1:64" x14ac:dyDescent="0.25">
      <c r="A71" s="1699"/>
      <c r="B71" s="126" t="s">
        <v>112</v>
      </c>
      <c r="C71" s="131" t="s">
        <v>927</v>
      </c>
      <c r="D71" s="274">
        <f>SUM(E71:O71)</f>
        <v>195550.6354145658</v>
      </c>
      <c r="E71" s="253">
        <v>38967.201405016858</v>
      </c>
      <c r="F71" s="253">
        <v>7021.797146666976</v>
      </c>
      <c r="G71" s="253">
        <v>65343.389168701528</v>
      </c>
      <c r="H71" s="253">
        <v>12288.574670824666</v>
      </c>
      <c r="I71" s="253">
        <v>823.05810866933393</v>
      </c>
      <c r="J71" s="253">
        <v>15589.582201409738</v>
      </c>
      <c r="K71" s="253">
        <v>0</v>
      </c>
      <c r="L71" s="253">
        <v>2015.3483908087712</v>
      </c>
      <c r="M71" s="253">
        <v>53501.684322467932</v>
      </c>
      <c r="N71" s="253">
        <v>0</v>
      </c>
      <c r="O71" s="254">
        <v>0</v>
      </c>
      <c r="P71" s="274">
        <f>SUM(Q71:AA71)</f>
        <v>185850.34064061841</v>
      </c>
      <c r="Q71" s="253">
        <v>37034.232282502388</v>
      </c>
      <c r="R71" s="253">
        <v>6673.4807015624519</v>
      </c>
      <c r="S71" s="253">
        <v>62102.028509752978</v>
      </c>
      <c r="T71" s="253">
        <v>11678.999578389126</v>
      </c>
      <c r="U71" s="253">
        <v>782.2302880219894</v>
      </c>
      <c r="V71" s="253">
        <v>14816.260537505321</v>
      </c>
      <c r="W71" s="253">
        <v>0</v>
      </c>
      <c r="X71" s="253">
        <v>1915.3769771562365</v>
      </c>
      <c r="Y71" s="253">
        <v>50847.731765727935</v>
      </c>
      <c r="Z71" s="253">
        <v>0</v>
      </c>
      <c r="AA71" s="254">
        <v>0</v>
      </c>
      <c r="AB71" s="274">
        <f>SUM(AC71:AM71)</f>
        <v>260735.60287067413</v>
      </c>
      <c r="AC71" s="253">
        <v>51956.551964050843</v>
      </c>
      <c r="AD71" s="253">
        <v>9362.4472678927523</v>
      </c>
      <c r="AE71" s="253">
        <v>87124.994160184797</v>
      </c>
      <c r="AF71" s="253">
        <v>16384.855607480713</v>
      </c>
      <c r="AG71" s="253">
        <v>1097.416797989657</v>
      </c>
      <c r="AH71" s="253">
        <v>20786.222991141101</v>
      </c>
      <c r="AI71" s="253">
        <v>0</v>
      </c>
      <c r="AJ71" s="253">
        <v>2687.1458461792731</v>
      </c>
      <c r="AK71" s="253">
        <v>71335.96823575499</v>
      </c>
      <c r="AL71" s="253">
        <v>0</v>
      </c>
      <c r="AM71" s="254">
        <v>0</v>
      </c>
      <c r="AN71" s="289">
        <f>SUM(AO71:AY71)</f>
        <v>114060.72079434938</v>
      </c>
      <c r="AO71" s="253">
        <v>22728.778508810425</v>
      </c>
      <c r="AP71" s="253">
        <v>4095.6719067806425</v>
      </c>
      <c r="AQ71" s="253">
        <v>38113.474046899595</v>
      </c>
      <c r="AR71" s="253">
        <v>7167.6764512576119</v>
      </c>
      <c r="AS71" s="253">
        <v>480.07310705708659</v>
      </c>
      <c r="AT71" s="253">
        <v>9093.0872150114556</v>
      </c>
      <c r="AU71" s="253">
        <v>0</v>
      </c>
      <c r="AV71" s="253">
        <v>1175.5118546153201</v>
      </c>
      <c r="AW71" s="253">
        <v>31206.447703917238</v>
      </c>
      <c r="AX71" s="253">
        <v>0</v>
      </c>
      <c r="AY71" s="254">
        <v>0</v>
      </c>
      <c r="AZ71" s="525">
        <v>-1667.7370629108348</v>
      </c>
      <c r="BA71" s="296">
        <f>SUM(BB71:BL71)+AZ71</f>
        <v>754529.56265729701</v>
      </c>
      <c r="BB71" s="274">
        <f t="shared" si="46"/>
        <v>150686.76416038052</v>
      </c>
      <c r="BC71" s="274">
        <f t="shared" si="46"/>
        <v>27153.39702290282</v>
      </c>
      <c r="BD71" s="274">
        <f t="shared" si="46"/>
        <v>252683.88588553888</v>
      </c>
      <c r="BE71" s="274">
        <f t="shared" si="46"/>
        <v>47520.106307952119</v>
      </c>
      <c r="BF71" s="274">
        <f t="shared" si="46"/>
        <v>3182.7783017380666</v>
      </c>
      <c r="BG71" s="274">
        <f t="shared" si="46"/>
        <v>60285.152945067617</v>
      </c>
      <c r="BH71" s="274">
        <f t="shared" si="46"/>
        <v>0</v>
      </c>
      <c r="BI71" s="274">
        <f t="shared" si="46"/>
        <v>7793.383068759601</v>
      </c>
      <c r="BJ71" s="274">
        <f t="shared" si="46"/>
        <v>206891.83202786811</v>
      </c>
      <c r="BK71" s="274">
        <f t="shared" si="47"/>
        <v>0</v>
      </c>
      <c r="BL71" s="300">
        <f t="shared" si="47"/>
        <v>0</v>
      </c>
    </row>
    <row r="72" spans="1:64" s="209" customFormat="1" x14ac:dyDescent="0.25">
      <c r="A72" s="1703"/>
      <c r="B72" s="129" t="s">
        <v>460</v>
      </c>
      <c r="C72" s="313" t="s">
        <v>5</v>
      </c>
      <c r="D72" s="275">
        <f>SUM(D64:D71)</f>
        <v>12470959.731726239</v>
      </c>
      <c r="E72" s="275">
        <f t="shared" ref="E72:BG72" si="48">SUM(E64:E71)</f>
        <v>2064034.2638996104</v>
      </c>
      <c r="F72" s="275">
        <f t="shared" si="48"/>
        <v>308431.23909342376</v>
      </c>
      <c r="G72" s="275">
        <f t="shared" si="48"/>
        <v>3973042.1433307515</v>
      </c>
      <c r="H72" s="275">
        <f t="shared" si="48"/>
        <v>431506.16690394841</v>
      </c>
      <c r="I72" s="275">
        <f t="shared" si="48"/>
        <v>57336.726734604883</v>
      </c>
      <c r="J72" s="275">
        <f t="shared" si="48"/>
        <v>926823.89141661499</v>
      </c>
      <c r="K72" s="275">
        <f t="shared" si="48"/>
        <v>0</v>
      </c>
      <c r="L72" s="275">
        <f t="shared" si="48"/>
        <v>57722.450476099373</v>
      </c>
      <c r="M72" s="275">
        <f>SUM(M64:M71)</f>
        <v>4652062.8498711865</v>
      </c>
      <c r="N72" s="275">
        <f>SUM(N68:N71)</f>
        <v>0</v>
      </c>
      <c r="O72" s="275">
        <f>SUM(O68:O71)</f>
        <v>0</v>
      </c>
      <c r="P72" s="277">
        <f t="shared" si="48"/>
        <v>12643262.866153101</v>
      </c>
      <c r="Q72" s="275">
        <f t="shared" si="48"/>
        <v>2177435.1129125427</v>
      </c>
      <c r="R72" s="275">
        <f t="shared" si="48"/>
        <v>278178.13626033027</v>
      </c>
      <c r="S72" s="275">
        <f t="shared" si="48"/>
        <v>3860666.5060201278</v>
      </c>
      <c r="T72" s="275">
        <f t="shared" si="48"/>
        <v>480415.86423487985</v>
      </c>
      <c r="U72" s="275">
        <f t="shared" si="48"/>
        <v>103262.06124007098</v>
      </c>
      <c r="V72" s="275">
        <f t="shared" si="48"/>
        <v>896924.42823663424</v>
      </c>
      <c r="W72" s="275">
        <f t="shared" si="48"/>
        <v>0</v>
      </c>
      <c r="X72" s="275">
        <f t="shared" si="48"/>
        <v>58523.067420308369</v>
      </c>
      <c r="Y72" s="275">
        <f>SUM(Y64:Y71)</f>
        <v>4787857.6898282077</v>
      </c>
      <c r="Z72" s="275">
        <f>SUM(Z68:Z71)</f>
        <v>0</v>
      </c>
      <c r="AA72" s="283">
        <f>SUM(AA68:AA71)</f>
        <v>0</v>
      </c>
      <c r="AB72" s="277">
        <f t="shared" si="48"/>
        <v>13108163.331795977</v>
      </c>
      <c r="AC72" s="275">
        <f t="shared" si="48"/>
        <v>2122097.4399947105</v>
      </c>
      <c r="AD72" s="275">
        <f t="shared" si="48"/>
        <v>288580.80197511648</v>
      </c>
      <c r="AE72" s="275">
        <f t="shared" si="48"/>
        <v>3869233.3824061155</v>
      </c>
      <c r="AF72" s="275">
        <f t="shared" si="48"/>
        <v>398627.01164759684</v>
      </c>
      <c r="AG72" s="275">
        <f t="shared" si="48"/>
        <v>121775.89791946775</v>
      </c>
      <c r="AH72" s="275">
        <f t="shared" si="48"/>
        <v>950185.89050774369</v>
      </c>
      <c r="AI72" s="275">
        <f t="shared" si="48"/>
        <v>0</v>
      </c>
      <c r="AJ72" s="275">
        <f t="shared" si="48"/>
        <v>61302.377490589475</v>
      </c>
      <c r="AK72" s="275">
        <f>SUM(AK64:AK71)</f>
        <v>5296360.5298546385</v>
      </c>
      <c r="AL72" s="275">
        <f>SUM(AL68:AL71)</f>
        <v>0</v>
      </c>
      <c r="AM72" s="275">
        <f>SUM(AM68:AM71)</f>
        <v>0</v>
      </c>
      <c r="AN72" s="277">
        <f t="shared" si="48"/>
        <v>13590702.172297381</v>
      </c>
      <c r="AO72" s="275">
        <f t="shared" si="48"/>
        <v>2256636.5881883218</v>
      </c>
      <c r="AP72" s="275">
        <f t="shared" si="48"/>
        <v>236536.6194256754</v>
      </c>
      <c r="AQ72" s="275">
        <f t="shared" si="48"/>
        <v>4025176.3615446133</v>
      </c>
      <c r="AR72" s="275">
        <f t="shared" si="48"/>
        <v>419842.87946047931</v>
      </c>
      <c r="AS72" s="275">
        <f t="shared" si="48"/>
        <v>68008.641907353478</v>
      </c>
      <c r="AT72" s="275">
        <f t="shared" si="48"/>
        <v>810683.66855627776</v>
      </c>
      <c r="AU72" s="275">
        <f t="shared" si="48"/>
        <v>0</v>
      </c>
      <c r="AV72" s="275">
        <f t="shared" si="48"/>
        <v>62535.047239929852</v>
      </c>
      <c r="AW72" s="275">
        <f>SUM(AW64:AW71)</f>
        <v>5711282.3659747299</v>
      </c>
      <c r="AX72" s="275">
        <f>SUM(AX68:AX71)</f>
        <v>0</v>
      </c>
      <c r="AY72" s="283">
        <f>SUM(AY68:AY71)</f>
        <v>0</v>
      </c>
      <c r="AZ72" s="299">
        <f>SUM(AZ64:AZ71)</f>
        <v>-463533.26131580054</v>
      </c>
      <c r="BA72" s="297">
        <f t="shared" si="48"/>
        <v>51349554.840656891</v>
      </c>
      <c r="BB72" s="275">
        <f t="shared" si="48"/>
        <v>8620203.4049951863</v>
      </c>
      <c r="BC72" s="275">
        <f>SUM(BC64:BC71)</f>
        <v>1111726.7967545458</v>
      </c>
      <c r="BD72" s="275">
        <f t="shared" si="48"/>
        <v>15728118.393301604</v>
      </c>
      <c r="BE72" s="275">
        <f t="shared" si="48"/>
        <v>1730391.9222469046</v>
      </c>
      <c r="BF72" s="275">
        <f t="shared" si="48"/>
        <v>350383.32780149707</v>
      </c>
      <c r="BG72" s="275">
        <f t="shared" si="48"/>
        <v>3584617.8787172711</v>
      </c>
      <c r="BH72" s="275">
        <f>SUM(BH64:BH71)</f>
        <v>0</v>
      </c>
      <c r="BI72" s="275">
        <f>SUM(BI64:BI71)</f>
        <v>240082.94262692705</v>
      </c>
      <c r="BJ72" s="275">
        <f>SUM(BJ64:BJ71)</f>
        <v>20447563.435528763</v>
      </c>
      <c r="BK72" s="275">
        <f>SUM(BK68:BK71)</f>
        <v>0</v>
      </c>
      <c r="BL72" s="299">
        <f>SUM(BL68:BL71)</f>
        <v>0</v>
      </c>
    </row>
    <row r="73" spans="1:64" ht="14.85" customHeight="1" x14ac:dyDescent="0.25">
      <c r="A73" s="1708" t="s">
        <v>6</v>
      </c>
      <c r="B73" s="126" t="s">
        <v>118</v>
      </c>
      <c r="C73" s="131" t="s">
        <v>189</v>
      </c>
      <c r="D73" s="273">
        <f>SUM(E73:O73)</f>
        <v>86119.930886502218</v>
      </c>
      <c r="E73" s="251">
        <v>26602.209422119595</v>
      </c>
      <c r="F73" s="251">
        <v>4584.6485343097302</v>
      </c>
      <c r="G73" s="251">
        <v>32644.525417096032</v>
      </c>
      <c r="H73" s="251">
        <v>11329.749688776028</v>
      </c>
      <c r="I73" s="251">
        <v>37.301915515810613</v>
      </c>
      <c r="J73" s="251">
        <v>5059.0018880690604</v>
      </c>
      <c r="K73" s="251">
        <v>0</v>
      </c>
      <c r="L73" s="251">
        <v>1593.1500014600049</v>
      </c>
      <c r="M73" s="251">
        <v>4269.3440191559685</v>
      </c>
      <c r="N73" s="251">
        <v>0</v>
      </c>
      <c r="O73" s="252">
        <v>0</v>
      </c>
      <c r="P73" s="273">
        <f>SUM(Q73:AA73)</f>
        <v>104206.79237471563</v>
      </c>
      <c r="Q73" s="251">
        <v>36638.826677033074</v>
      </c>
      <c r="R73" s="251">
        <v>5210.7265834975924</v>
      </c>
      <c r="S73" s="251">
        <v>35512.559674062788</v>
      </c>
      <c r="T73" s="251">
        <v>12718.578270772663</v>
      </c>
      <c r="U73" s="251">
        <v>39.943161625486816</v>
      </c>
      <c r="V73" s="251">
        <v>5445.487984862244</v>
      </c>
      <c r="W73" s="251">
        <v>0</v>
      </c>
      <c r="X73" s="251">
        <v>2107.1793739814029</v>
      </c>
      <c r="Y73" s="251">
        <v>6533.4906488803836</v>
      </c>
      <c r="Z73" s="251">
        <v>0</v>
      </c>
      <c r="AA73" s="252">
        <v>0</v>
      </c>
      <c r="AB73" s="273">
        <f>SUM(AC73:AM73)</f>
        <v>112721.48976582865</v>
      </c>
      <c r="AC73" s="251">
        <v>34220.250379267702</v>
      </c>
      <c r="AD73" s="251">
        <v>5736.0214501438968</v>
      </c>
      <c r="AE73" s="251">
        <v>40821.965695373707</v>
      </c>
      <c r="AF73" s="251">
        <v>13327.465924009897</v>
      </c>
      <c r="AG73" s="251">
        <v>2.6950388055640833</v>
      </c>
      <c r="AH73" s="251">
        <v>6221.8110184004454</v>
      </c>
      <c r="AI73" s="251">
        <v>0</v>
      </c>
      <c r="AJ73" s="251">
        <v>2697.0769607853795</v>
      </c>
      <c r="AK73" s="251">
        <v>9694.2032990420594</v>
      </c>
      <c r="AL73" s="251">
        <v>0</v>
      </c>
      <c r="AM73" s="252">
        <v>0</v>
      </c>
      <c r="AN73" s="276">
        <f>SUM(AO73:AY73)</f>
        <v>107741.63201893384</v>
      </c>
      <c r="AO73" s="251">
        <v>33027.09812559445</v>
      </c>
      <c r="AP73" s="251">
        <v>4956.2669476578776</v>
      </c>
      <c r="AQ73" s="251">
        <v>37952.90801565619</v>
      </c>
      <c r="AR73" s="251">
        <v>13473.650689064205</v>
      </c>
      <c r="AS73" s="251">
        <v>1116.1759097354288</v>
      </c>
      <c r="AT73" s="251">
        <v>6539.16488672781</v>
      </c>
      <c r="AU73" s="251">
        <v>0</v>
      </c>
      <c r="AV73" s="249">
        <v>3235.00297638232</v>
      </c>
      <c r="AW73" s="251">
        <v>7441.3644681155629</v>
      </c>
      <c r="AX73" s="251">
        <v>0</v>
      </c>
      <c r="AY73" s="252">
        <v>0</v>
      </c>
      <c r="AZ73" s="854">
        <v>0</v>
      </c>
      <c r="BA73" s="294">
        <f>SUM(BB73:BL73)+AZ73</f>
        <v>410789.84504598042</v>
      </c>
      <c r="BB73" s="274">
        <f t="shared" ref="BB73:BL76" si="49">E73+Q73+AC73+AO73</f>
        <v>130488.38460401482</v>
      </c>
      <c r="BC73" s="274">
        <f t="shared" si="49"/>
        <v>20487.663515609096</v>
      </c>
      <c r="BD73" s="274">
        <f t="shared" si="49"/>
        <v>146931.95880218872</v>
      </c>
      <c r="BE73" s="274">
        <f t="shared" si="49"/>
        <v>50849.444572622793</v>
      </c>
      <c r="BF73" s="274">
        <f t="shared" si="49"/>
        <v>1196.1160256822905</v>
      </c>
      <c r="BG73" s="274">
        <f t="shared" si="49"/>
        <v>23265.465778059559</v>
      </c>
      <c r="BH73" s="274">
        <f t="shared" si="49"/>
        <v>0</v>
      </c>
      <c r="BI73" s="274">
        <f t="shared" si="49"/>
        <v>9632.4093126091084</v>
      </c>
      <c r="BJ73" s="274">
        <f t="shared" si="49"/>
        <v>27938.402435193973</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3.8870071998554261</v>
      </c>
      <c r="E75" s="253">
        <v>0</v>
      </c>
      <c r="F75" s="253">
        <v>3.6416989589870714</v>
      </c>
      <c r="G75" s="253">
        <v>0.24530824086835462</v>
      </c>
      <c r="H75" s="253">
        <v>0</v>
      </c>
      <c r="I75" s="253">
        <v>0</v>
      </c>
      <c r="J75" s="253">
        <v>0</v>
      </c>
      <c r="K75" s="253">
        <v>0</v>
      </c>
      <c r="L75" s="253">
        <v>0</v>
      </c>
      <c r="M75" s="253">
        <v>0</v>
      </c>
      <c r="N75" s="253">
        <v>0</v>
      </c>
      <c r="O75" s="254">
        <v>0</v>
      </c>
      <c r="P75" s="274">
        <f>SUM(Q75:AA75)</f>
        <v>0.31798409561134311</v>
      </c>
      <c r="Q75" s="253">
        <v>0</v>
      </c>
      <c r="R75" s="253">
        <v>0.31798409561134311</v>
      </c>
      <c r="S75" s="253">
        <v>0</v>
      </c>
      <c r="T75" s="253">
        <v>0</v>
      </c>
      <c r="U75" s="253">
        <v>0</v>
      </c>
      <c r="V75" s="253">
        <v>0</v>
      </c>
      <c r="W75" s="253">
        <v>0</v>
      </c>
      <c r="X75" s="253">
        <v>0</v>
      </c>
      <c r="Y75" s="253">
        <v>0</v>
      </c>
      <c r="Z75" s="253">
        <v>0</v>
      </c>
      <c r="AA75" s="254">
        <v>0</v>
      </c>
      <c r="AB75" s="274">
        <f>SUM(AC75:AM75)</f>
        <v>2.1446783886144205</v>
      </c>
      <c r="AC75" s="253">
        <v>2.1446783886144205</v>
      </c>
      <c r="AD75" s="253">
        <v>0</v>
      </c>
      <c r="AE75" s="253">
        <v>0</v>
      </c>
      <c r="AF75" s="253">
        <v>0</v>
      </c>
      <c r="AG75" s="253">
        <v>0</v>
      </c>
      <c r="AH75" s="253">
        <v>0</v>
      </c>
      <c r="AI75" s="253">
        <v>0</v>
      </c>
      <c r="AJ75" s="253">
        <v>0</v>
      </c>
      <c r="AK75" s="253">
        <v>0</v>
      </c>
      <c r="AL75" s="253">
        <v>0</v>
      </c>
      <c r="AM75" s="254">
        <v>0</v>
      </c>
      <c r="AN75" s="289">
        <f>SUM(AO75:AY75)</f>
        <v>6.8685450788987161</v>
      </c>
      <c r="AO75" s="253">
        <v>0</v>
      </c>
      <c r="AP75" s="253">
        <v>2.1124838586572507</v>
      </c>
      <c r="AQ75" s="253">
        <v>4.7560612202414658</v>
      </c>
      <c r="AR75" s="253">
        <v>0</v>
      </c>
      <c r="AS75" s="253">
        <v>0</v>
      </c>
      <c r="AT75" s="253">
        <v>0</v>
      </c>
      <c r="AU75" s="253">
        <v>0</v>
      </c>
      <c r="AV75" s="253">
        <v>0</v>
      </c>
      <c r="AW75" s="253">
        <v>0</v>
      </c>
      <c r="AX75" s="253">
        <v>0</v>
      </c>
      <c r="AY75" s="254">
        <v>0</v>
      </c>
      <c r="AZ75" s="525">
        <v>-49.9709082176199</v>
      </c>
      <c r="BA75" s="296">
        <f>SUM(BB75:BL75)+AZ75</f>
        <v>-36.752693454639996</v>
      </c>
      <c r="BB75" s="274">
        <f t="shared" si="49"/>
        <v>2.1446783886144205</v>
      </c>
      <c r="BC75" s="274">
        <f t="shared" si="49"/>
        <v>6.0721669132556659</v>
      </c>
      <c r="BD75" s="274">
        <f t="shared" si="49"/>
        <v>5.0013694611098201</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708"/>
      <c r="B76" s="126" t="s">
        <v>166</v>
      </c>
      <c r="C76" s="131" t="s">
        <v>928</v>
      </c>
      <c r="D76" s="274">
        <f>SUM(E76:O76)</f>
        <v>127498.49010952658</v>
      </c>
      <c r="E76" s="253">
        <v>25406.510863034535</v>
      </c>
      <c r="F76" s="253">
        <v>4578.1929174377728</v>
      </c>
      <c r="G76" s="253">
        <v>42603.714582602071</v>
      </c>
      <c r="H76" s="253">
        <v>8012.1177453950359</v>
      </c>
      <c r="I76" s="253">
        <v>536.63168061445356</v>
      </c>
      <c r="J76" s="253">
        <v>10164.365806862721</v>
      </c>
      <c r="K76" s="253">
        <v>0</v>
      </c>
      <c r="L76" s="253">
        <v>1314.0017485908047</v>
      </c>
      <c r="M76" s="253">
        <v>34882.954764989183</v>
      </c>
      <c r="N76" s="253">
        <v>0</v>
      </c>
      <c r="O76" s="254">
        <v>0</v>
      </c>
      <c r="P76" s="274">
        <f>SUM(Q76:AA76)</f>
        <v>127498.49010952658</v>
      </c>
      <c r="Q76" s="253">
        <v>25406.510863034535</v>
      </c>
      <c r="R76" s="253">
        <v>4578.1929174377728</v>
      </c>
      <c r="S76" s="253">
        <v>42603.714582602071</v>
      </c>
      <c r="T76" s="253">
        <v>8012.1177453950359</v>
      </c>
      <c r="U76" s="253">
        <v>536.63168061445356</v>
      </c>
      <c r="V76" s="253">
        <v>10164.365806862721</v>
      </c>
      <c r="W76" s="253">
        <v>0</v>
      </c>
      <c r="X76" s="253">
        <v>1314.0017485908047</v>
      </c>
      <c r="Y76" s="253">
        <v>34882.954764989183</v>
      </c>
      <c r="Z76" s="253">
        <v>0</v>
      </c>
      <c r="AA76" s="254">
        <v>0</v>
      </c>
      <c r="AB76" s="274">
        <f>SUM(AC76:AM76)</f>
        <v>127498.49010952658</v>
      </c>
      <c r="AC76" s="253">
        <v>25406.510863034535</v>
      </c>
      <c r="AD76" s="253">
        <v>4578.1929174377728</v>
      </c>
      <c r="AE76" s="253">
        <v>42603.714582602071</v>
      </c>
      <c r="AF76" s="253">
        <v>8012.1177453950359</v>
      </c>
      <c r="AG76" s="253">
        <v>536.63168061445356</v>
      </c>
      <c r="AH76" s="253">
        <v>10164.365806862721</v>
      </c>
      <c r="AI76" s="253">
        <v>0</v>
      </c>
      <c r="AJ76" s="253">
        <v>1314.0017485908047</v>
      </c>
      <c r="AK76" s="253">
        <v>34882.954764989183</v>
      </c>
      <c r="AL76" s="253">
        <v>0</v>
      </c>
      <c r="AM76" s="254">
        <v>0</v>
      </c>
      <c r="AN76" s="289">
        <f>SUM(AO76:AY76)</f>
        <v>127498.49010952658</v>
      </c>
      <c r="AO76" s="253">
        <v>25406.510863034535</v>
      </c>
      <c r="AP76" s="253">
        <v>4578.1929174377728</v>
      </c>
      <c r="AQ76" s="253">
        <v>42603.714582602071</v>
      </c>
      <c r="AR76" s="253">
        <v>8012.1177453950359</v>
      </c>
      <c r="AS76" s="253">
        <v>536.63168061445356</v>
      </c>
      <c r="AT76" s="253">
        <v>10164.365806862721</v>
      </c>
      <c r="AU76" s="253">
        <v>0</v>
      </c>
      <c r="AV76" s="253">
        <v>1314.0017485908047</v>
      </c>
      <c r="AW76" s="253">
        <v>34882.954764989183</v>
      </c>
      <c r="AX76" s="253">
        <v>0</v>
      </c>
      <c r="AY76" s="254">
        <v>0</v>
      </c>
      <c r="AZ76" s="525">
        <v>0</v>
      </c>
      <c r="BA76" s="296">
        <f>SUM(BB76:BL76)+AZ76</f>
        <v>509993.96043810633</v>
      </c>
      <c r="BB76" s="274">
        <f t="shared" si="49"/>
        <v>101626.04345213814</v>
      </c>
      <c r="BC76" s="274">
        <f t="shared" si="49"/>
        <v>18312.771669751091</v>
      </c>
      <c r="BD76" s="274">
        <f t="shared" si="49"/>
        <v>170414.85833040829</v>
      </c>
      <c r="BE76" s="274">
        <f t="shared" si="49"/>
        <v>32048.470981580143</v>
      </c>
      <c r="BF76" s="274">
        <f t="shared" si="49"/>
        <v>2146.5267224578142</v>
      </c>
      <c r="BG76" s="274">
        <f t="shared" si="49"/>
        <v>40657.463227450884</v>
      </c>
      <c r="BH76" s="274">
        <f t="shared" si="49"/>
        <v>0</v>
      </c>
      <c r="BI76" s="274">
        <f t="shared" si="49"/>
        <v>5256.0069943632188</v>
      </c>
      <c r="BJ76" s="274">
        <f t="shared" si="49"/>
        <v>139531.81905995673</v>
      </c>
      <c r="BK76" s="274">
        <f t="shared" si="49"/>
        <v>0</v>
      </c>
      <c r="BL76" s="300">
        <f t="shared" si="49"/>
        <v>0</v>
      </c>
    </row>
    <row r="77" spans="1:64" s="209" customFormat="1" x14ac:dyDescent="0.25">
      <c r="A77" s="1709"/>
      <c r="B77" s="314" t="s">
        <v>461</v>
      </c>
      <c r="C77" s="313" t="s">
        <v>8</v>
      </c>
      <c r="D77" s="278">
        <f>SUM(D73:D76)</f>
        <v>213622.30800322865</v>
      </c>
      <c r="E77" s="278">
        <f t="shared" ref="E77:BL77" si="50">SUM(E73:E76)</f>
        <v>52008.72028515413</v>
      </c>
      <c r="F77" s="278">
        <f t="shared" si="50"/>
        <v>9166.4831507064901</v>
      </c>
      <c r="G77" s="278">
        <f t="shared" si="50"/>
        <v>75248.485307938972</v>
      </c>
      <c r="H77" s="278">
        <f t="shared" si="50"/>
        <v>19341.867434171065</v>
      </c>
      <c r="I77" s="278">
        <f t="shared" si="50"/>
        <v>573.93359613026416</v>
      </c>
      <c r="J77" s="278">
        <f t="shared" si="50"/>
        <v>15223.367694931781</v>
      </c>
      <c r="K77" s="278">
        <f t="shared" si="50"/>
        <v>0</v>
      </c>
      <c r="L77" s="278">
        <f t="shared" si="50"/>
        <v>2907.1517500508098</v>
      </c>
      <c r="M77" s="278">
        <f t="shared" si="50"/>
        <v>39152.298784145154</v>
      </c>
      <c r="N77" s="278">
        <f t="shared" si="50"/>
        <v>0</v>
      </c>
      <c r="O77" s="284">
        <f t="shared" si="50"/>
        <v>0</v>
      </c>
      <c r="P77" s="278">
        <f t="shared" si="50"/>
        <v>231705.60046833783</v>
      </c>
      <c r="Q77" s="278">
        <f t="shared" si="50"/>
        <v>62045.337540067609</v>
      </c>
      <c r="R77" s="278">
        <f t="shared" si="50"/>
        <v>9789.237485030977</v>
      </c>
      <c r="S77" s="278">
        <f t="shared" si="50"/>
        <v>78116.274256664852</v>
      </c>
      <c r="T77" s="278">
        <f t="shared" si="50"/>
        <v>20730.696016167698</v>
      </c>
      <c r="U77" s="278">
        <f t="shared" si="50"/>
        <v>576.57484223994038</v>
      </c>
      <c r="V77" s="278">
        <f t="shared" si="50"/>
        <v>15609.853791724965</v>
      </c>
      <c r="W77" s="278">
        <f t="shared" si="50"/>
        <v>0</v>
      </c>
      <c r="X77" s="278">
        <f t="shared" si="50"/>
        <v>3421.1811225722076</v>
      </c>
      <c r="Y77" s="278">
        <f>SUM(Y73:Y76)</f>
        <v>41416.445413869566</v>
      </c>
      <c r="Z77" s="278">
        <f>SUM(Z73:Z76)</f>
        <v>0</v>
      </c>
      <c r="AA77" s="284">
        <f t="shared" si="50"/>
        <v>0</v>
      </c>
      <c r="AB77" s="278">
        <f t="shared" si="50"/>
        <v>240222.12455374387</v>
      </c>
      <c r="AC77" s="278">
        <f t="shared" si="50"/>
        <v>59628.90592069085</v>
      </c>
      <c r="AD77" s="278">
        <f t="shared" si="50"/>
        <v>10314.21436758167</v>
      </c>
      <c r="AE77" s="278">
        <f t="shared" si="50"/>
        <v>83425.680277975771</v>
      </c>
      <c r="AF77" s="278">
        <f t="shared" si="50"/>
        <v>21339.583669404932</v>
      </c>
      <c r="AG77" s="278">
        <f t="shared" si="50"/>
        <v>539.32671942001764</v>
      </c>
      <c r="AH77" s="278">
        <f t="shared" si="50"/>
        <v>16386.176825263166</v>
      </c>
      <c r="AI77" s="278">
        <f t="shared" si="50"/>
        <v>0</v>
      </c>
      <c r="AJ77" s="278">
        <f t="shared" si="50"/>
        <v>4011.0787093761842</v>
      </c>
      <c r="AK77" s="278">
        <f t="shared" si="50"/>
        <v>44577.158064031246</v>
      </c>
      <c r="AL77" s="278">
        <f t="shared" si="50"/>
        <v>0</v>
      </c>
      <c r="AM77" s="284">
        <f t="shared" si="50"/>
        <v>0</v>
      </c>
      <c r="AN77" s="849">
        <f t="shared" si="50"/>
        <v>235246.99067353935</v>
      </c>
      <c r="AO77" s="278">
        <f t="shared" si="50"/>
        <v>58433.608988628985</v>
      </c>
      <c r="AP77" s="278">
        <f t="shared" si="50"/>
        <v>9536.5723489543088</v>
      </c>
      <c r="AQ77" s="278">
        <f t="shared" si="50"/>
        <v>80561.378659478505</v>
      </c>
      <c r="AR77" s="278">
        <f t="shared" si="50"/>
        <v>21485.768434459242</v>
      </c>
      <c r="AS77" s="278">
        <f t="shared" si="50"/>
        <v>1652.8075903498825</v>
      </c>
      <c r="AT77" s="278">
        <f t="shared" si="50"/>
        <v>16703.530693590532</v>
      </c>
      <c r="AU77" s="278">
        <f t="shared" si="50"/>
        <v>0</v>
      </c>
      <c r="AV77" s="278">
        <f t="shared" si="50"/>
        <v>4549.0047249731251</v>
      </c>
      <c r="AW77" s="278">
        <f>SUM(AW73:AW76)</f>
        <v>42324.319233104747</v>
      </c>
      <c r="AX77" s="278">
        <f t="shared" si="50"/>
        <v>0</v>
      </c>
      <c r="AY77" s="284">
        <f t="shared" si="50"/>
        <v>0</v>
      </c>
      <c r="AZ77" s="305">
        <f t="shared" si="50"/>
        <v>-49.9709082176199</v>
      </c>
      <c r="BA77" s="297">
        <f t="shared" si="50"/>
        <v>920747.05279063212</v>
      </c>
      <c r="BB77" s="275">
        <f t="shared" si="50"/>
        <v>232116.57273454158</v>
      </c>
      <c r="BC77" s="275">
        <f t="shared" si="50"/>
        <v>38806.507352273446</v>
      </c>
      <c r="BD77" s="275">
        <f t="shared" si="50"/>
        <v>317351.8185020581</v>
      </c>
      <c r="BE77" s="275">
        <f t="shared" si="50"/>
        <v>82897.915554202933</v>
      </c>
      <c r="BF77" s="275">
        <f t="shared" si="50"/>
        <v>3342.6427481401047</v>
      </c>
      <c r="BG77" s="275">
        <f t="shared" si="50"/>
        <v>63922.929005510443</v>
      </c>
      <c r="BH77" s="275">
        <f t="shared" si="50"/>
        <v>0</v>
      </c>
      <c r="BI77" s="275">
        <f t="shared" si="50"/>
        <v>14888.416306972327</v>
      </c>
      <c r="BJ77" s="275">
        <f>SUM(BJ73:BJ76)</f>
        <v>167470.2214951507</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31945010.013569947</v>
      </c>
      <c r="E78" s="273">
        <f>E20+SUM(E22:E23,E27)+SUM(E29:E32)+E37+E41+E46+E51+SUM(E56:E57)+SUM(E59:E60)+SUM(E64:E68)+E73</f>
        <v>7437347.1313372208</v>
      </c>
      <c r="F78" s="273">
        <f>F20+SUM(F22:F23,F27)+SUM(F29:F32)+F37+F41+F46+F51+SUM(F56:F57)+SUM(F59:F60)+SUM(F64:F68)+F73</f>
        <v>1416505.7417688556</v>
      </c>
      <c r="G78" s="273">
        <f t="shared" ref="G78:O78" si="51">G20+SUM(G22:G23,G27)+SUM(G29:G32)+G37+G41+G46+G51+SUM(G56:G57)+SUM(G59:G60)+SUM(G64:G68)+G73</f>
        <v>11580686.175815202</v>
      </c>
      <c r="H78" s="273">
        <f t="shared" si="51"/>
        <v>2600276.7160603539</v>
      </c>
      <c r="I78" s="273">
        <f t="shared" si="51"/>
        <v>65786.196391764315</v>
      </c>
      <c r="J78" s="273">
        <f t="shared" si="51"/>
        <v>2344640.2894641208</v>
      </c>
      <c r="K78" s="273">
        <f t="shared" si="51"/>
        <v>0</v>
      </c>
      <c r="L78" s="273">
        <f t="shared" si="51"/>
        <v>328140.39604884479</v>
      </c>
      <c r="M78" s="273">
        <f t="shared" si="51"/>
        <v>6171627.3666835837</v>
      </c>
      <c r="N78" s="273">
        <f t="shared" si="51"/>
        <v>0</v>
      </c>
      <c r="O78" s="285">
        <f t="shared" si="51"/>
        <v>0</v>
      </c>
      <c r="P78" s="273">
        <f>P20+SUM(P22:P23,P27)+SUM(P29:P32)+P37+P41+P46+P51+SUM(P56:P57)+SUM(P59:P60)+SUM(P64:P68)+P73</f>
        <v>32984040.760020897</v>
      </c>
      <c r="Q78" s="273">
        <f t="shared" ref="Q78:AA78" si="52">Q20+SUM(Q22:Q23,Q27)+SUM(Q29:Q32)+Q37+Q41+Q46+Q51+SUM(Q56:Q57)+SUM(Q59:Q60)+SUM(Q64:Q68)+Q73</f>
        <v>8618061.6778434794</v>
      </c>
      <c r="R78" s="273">
        <f t="shared" si="52"/>
        <v>1382899.5182588084</v>
      </c>
      <c r="S78" s="273">
        <f t="shared" si="52"/>
        <v>11177808.091519373</v>
      </c>
      <c r="T78" s="273">
        <f t="shared" si="52"/>
        <v>2760187.3559371573</v>
      </c>
      <c r="U78" s="273">
        <f t="shared" si="52"/>
        <v>112491.88242407471</v>
      </c>
      <c r="V78" s="273">
        <f t="shared" si="52"/>
        <v>2328835.6197829256</v>
      </c>
      <c r="W78" s="273">
        <f t="shared" si="52"/>
        <v>0</v>
      </c>
      <c r="X78" s="273">
        <f t="shared" si="52"/>
        <v>371384.11567895295</v>
      </c>
      <c r="Y78" s="273">
        <f t="shared" si="52"/>
        <v>6232372.498576127</v>
      </c>
      <c r="Z78" s="273">
        <f t="shared" si="52"/>
        <v>0</v>
      </c>
      <c r="AA78" s="285">
        <f t="shared" si="52"/>
        <v>0</v>
      </c>
      <c r="AB78" s="273">
        <f>AB20+SUM(AB22:AB23,AB27)+SUM(AB29:AB32)+AB37+AB41+AB46+AB51+SUM(AB56:AB57)+SUM(AB59:AB60)+SUM(AB64:AB68)+AB73</f>
        <v>32048107.574974857</v>
      </c>
      <c r="AC78" s="273">
        <f t="shared" ref="AC78:AM78" si="53">AC20+SUM(AC22:AC23,AC27)+SUM(AC29:AC32)+AC37+AC41+AC46+AC51+SUM(AC56:AC57)+SUM(AC59:AC60)+SUM(AC64:AC68)+AC73</f>
        <v>7306147.2590333214</v>
      </c>
      <c r="AD78" s="273">
        <f t="shared" si="53"/>
        <v>1306755.4479715724</v>
      </c>
      <c r="AE78" s="273">
        <f t="shared" si="53"/>
        <v>10458128.103132812</v>
      </c>
      <c r="AF78" s="273">
        <f t="shared" si="53"/>
        <v>2648857.7998710745</v>
      </c>
      <c r="AG78" s="273">
        <f t="shared" si="53"/>
        <v>123498.34795913797</v>
      </c>
      <c r="AH78" s="273">
        <f t="shared" si="53"/>
        <v>2313891.3944391888</v>
      </c>
      <c r="AI78" s="273">
        <f t="shared" si="53"/>
        <v>0</v>
      </c>
      <c r="AJ78" s="273">
        <f t="shared" si="53"/>
        <v>654100.20526417415</v>
      </c>
      <c r="AK78" s="273">
        <f t="shared" si="53"/>
        <v>7236729.0173035786</v>
      </c>
      <c r="AL78" s="273">
        <f t="shared" si="53"/>
        <v>0</v>
      </c>
      <c r="AM78" s="273">
        <f t="shared" si="53"/>
        <v>0</v>
      </c>
      <c r="AN78" s="276">
        <f>AN20+SUM(AN22:AN23,AN27)+SUM(AN29:AN32)+AN37+AN41+AN46+AN51+SUM(AN56:AN57)+SUM(AN59:AN60)+SUM(AN64:AN68)+AN73</f>
        <v>32999869.320656102</v>
      </c>
      <c r="AO78" s="273">
        <f t="shared" ref="AO78:AY78" si="54">AO20+SUM(AO22:AO23,AO27)+SUM(AO29:AO32)+AO37+AO41+AO46+AO51+SUM(AO56:AO57)+SUM(AO59:AO60)+SUM(AO64:AO68)+AO73</f>
        <v>7532649.7068645721</v>
      </c>
      <c r="AP78" s="273">
        <f t="shared" si="54"/>
        <v>1114286.7423648343</v>
      </c>
      <c r="AQ78" s="273">
        <f t="shared" si="54"/>
        <v>11617362.817643469</v>
      </c>
      <c r="AR78" s="273">
        <f t="shared" si="54"/>
        <v>2643532.5268069315</v>
      </c>
      <c r="AS78" s="273">
        <f t="shared" si="54"/>
        <v>177140.60846822354</v>
      </c>
      <c r="AT78" s="273">
        <f t="shared" si="54"/>
        <v>2374891.4065186046</v>
      </c>
      <c r="AU78" s="273">
        <f t="shared" si="54"/>
        <v>0</v>
      </c>
      <c r="AV78" s="273">
        <f t="shared" si="54"/>
        <v>497764.55044463504</v>
      </c>
      <c r="AW78" s="273">
        <f t="shared" si="54"/>
        <v>7042240.9615448294</v>
      </c>
      <c r="AX78" s="273">
        <f t="shared" si="54"/>
        <v>0</v>
      </c>
      <c r="AY78" s="285">
        <f t="shared" si="54"/>
        <v>0</v>
      </c>
      <c r="AZ78" s="298">
        <f>AZ20+SUM(AZ22:AZ23,AZ27)+SUM(AZ29:AZ32)+AZ37+AZ41+AZ46+AZ51+SUM(AZ56:AZ57)+SUM(AZ59:AZ60)+SUM(AZ64:AZ68)+AZ73</f>
        <v>1492777.0242671899</v>
      </c>
      <c r="BA78" s="294">
        <f>BA20+SUM(BA22:BA23,BA27)+SUM(BA29:BA32)+BA37+BA41+BA46+BA51+SUM(BA56:BA57)+SUM(BA59:BA60)+SUM(BA64:BA68)+BA73</f>
        <v>131469804.69348899</v>
      </c>
      <c r="BB78" s="273">
        <f t="shared" ref="BB78:BL78" si="55">BB20+SUM(BB22:BB23,BB27)+SUM(BB29:BB32)+BB37+BB41+BB46+BB51+SUM(BB56:BB57)+SUM(BB59:BB60)+SUM(BB64:BB68)+BB73</f>
        <v>30894205.775078591</v>
      </c>
      <c r="BC78" s="273">
        <f t="shared" si="55"/>
        <v>5220447.45036407</v>
      </c>
      <c r="BD78" s="273">
        <f t="shared" si="55"/>
        <v>44833985.188110851</v>
      </c>
      <c r="BE78" s="273">
        <f t="shared" si="55"/>
        <v>10652854.398675516</v>
      </c>
      <c r="BF78" s="273">
        <f t="shared" si="55"/>
        <v>478917.03524320055</v>
      </c>
      <c r="BG78" s="273">
        <f t="shared" si="55"/>
        <v>9362258.7102048397</v>
      </c>
      <c r="BH78" s="273">
        <f t="shared" si="55"/>
        <v>0</v>
      </c>
      <c r="BI78" s="273">
        <f t="shared" si="55"/>
        <v>1851389.267436607</v>
      </c>
      <c r="BJ78" s="273">
        <f>BJ20+SUM(BJ22:BJ23,BJ27)+SUM(BJ29:BJ32)+BJ37+BJ41+BJ46+BJ51+SUM(BJ56:BJ57)+SUM(BJ59:BJ60)+SUM(BJ64:BJ68)+BJ73</f>
        <v>26682969.84410812</v>
      </c>
      <c r="BK78" s="273">
        <f t="shared" si="55"/>
        <v>0</v>
      </c>
      <c r="BL78" s="298">
        <f t="shared" si="55"/>
        <v>0</v>
      </c>
    </row>
    <row r="79" spans="1:64" s="209" customFormat="1" x14ac:dyDescent="0.25">
      <c r="A79" s="1713"/>
      <c r="B79" s="126" t="s">
        <v>55</v>
      </c>
      <c r="C79" s="127" t="s">
        <v>173</v>
      </c>
      <c r="D79" s="274">
        <f>D21+D24+D34+D38+D43+D48+D53+D58+D70+D75</f>
        <v>68817.201208372237</v>
      </c>
      <c r="E79" s="274">
        <f>E21+E24+E34+E38+E43+E48+E53+E58+E70+E75</f>
        <v>12045.312455058203</v>
      </c>
      <c r="F79" s="274">
        <f>F21+F24+F34+F38+F43+F48+F53+F58+F70+F75</f>
        <v>1859.93433238121</v>
      </c>
      <c r="G79" s="274">
        <f t="shared" ref="G79:O79" si="56">G21+G24+G34+G38+G43+G48+G53+G58+G70+G75</f>
        <v>29930.533838589072</v>
      </c>
      <c r="H79" s="274">
        <f t="shared" si="56"/>
        <v>4952.9247509278657</v>
      </c>
      <c r="I79" s="274">
        <f t="shared" si="56"/>
        <v>-12.918425027224941</v>
      </c>
      <c r="J79" s="274">
        <f t="shared" si="56"/>
        <v>7750.400880411963</v>
      </c>
      <c r="K79" s="274">
        <f t="shared" si="56"/>
        <v>0</v>
      </c>
      <c r="L79" s="274">
        <f t="shared" si="56"/>
        <v>537.89285657693335</v>
      </c>
      <c r="M79" s="274">
        <f t="shared" si="56"/>
        <v>11753.120519454238</v>
      </c>
      <c r="N79" s="274">
        <f t="shared" si="56"/>
        <v>0</v>
      </c>
      <c r="O79" s="282">
        <f t="shared" si="56"/>
        <v>0</v>
      </c>
      <c r="P79" s="274">
        <f>P21+P24+P34+P38+P43+P48+P53+P58+P70+P75</f>
        <v>152609.11050000167</v>
      </c>
      <c r="Q79" s="274">
        <f t="shared" ref="Q79:AA79" si="57">Q21+Q24+Q34+Q38+Q43+Q48+Q53+Q58+Q70+Q75</f>
        <v>40240.832783089849</v>
      </c>
      <c r="R79" s="274">
        <f t="shared" si="57"/>
        <v>5615.8452443623328</v>
      </c>
      <c r="S79" s="274">
        <f t="shared" si="57"/>
        <v>56870.231985174207</v>
      </c>
      <c r="T79" s="274">
        <f t="shared" si="57"/>
        <v>11613.792521010326</v>
      </c>
      <c r="U79" s="274">
        <f t="shared" si="57"/>
        <v>110.3952816916624</v>
      </c>
      <c r="V79" s="274">
        <f t="shared" si="57"/>
        <v>16369.020266397012</v>
      </c>
      <c r="W79" s="274">
        <f t="shared" si="57"/>
        <v>0</v>
      </c>
      <c r="X79" s="274">
        <f t="shared" si="57"/>
        <v>1326.0630149680287</v>
      </c>
      <c r="Y79" s="274">
        <f t="shared" si="57"/>
        <v>20462.92940330827</v>
      </c>
      <c r="Z79" s="274">
        <f t="shared" si="57"/>
        <v>0</v>
      </c>
      <c r="AA79" s="282">
        <f t="shared" si="57"/>
        <v>0</v>
      </c>
      <c r="AB79" s="274">
        <f>AB21+AB24+AB34+AB38+AB43+AB48+AB53+AB58+AB70+AB75</f>
        <v>387141.7781028868</v>
      </c>
      <c r="AC79" s="274">
        <f t="shared" ref="AC79:AM79" si="58">AC21+AC24+AC34+AC38+AC43+AC48+AC53+AC58+AC70+AC75</f>
        <v>82233.452450030163</v>
      </c>
      <c r="AD79" s="274">
        <f t="shared" si="58"/>
        <v>14504.634569722752</v>
      </c>
      <c r="AE79" s="274">
        <f t="shared" si="58"/>
        <v>117771.61750553877</v>
      </c>
      <c r="AF79" s="274">
        <f t="shared" si="58"/>
        <v>36865.23350846285</v>
      </c>
      <c r="AG79" s="274">
        <f t="shared" si="58"/>
        <v>531.54644090537136</v>
      </c>
      <c r="AH79" s="274">
        <f t="shared" si="58"/>
        <v>35837.52538835202</v>
      </c>
      <c r="AI79" s="274">
        <f t="shared" si="58"/>
        <v>0</v>
      </c>
      <c r="AJ79" s="274">
        <f t="shared" si="58"/>
        <v>18296.475173149167</v>
      </c>
      <c r="AK79" s="274">
        <f t="shared" si="58"/>
        <v>81101.293066725746</v>
      </c>
      <c r="AL79" s="274">
        <f t="shared" si="58"/>
        <v>0</v>
      </c>
      <c r="AM79" s="282">
        <f t="shared" si="58"/>
        <v>0</v>
      </c>
      <c r="AN79" s="289">
        <f>AN21+AN24+AN34+AN38+AN43+AN48+AN53+AN58+AN70+AN75</f>
        <v>894028.21586944535</v>
      </c>
      <c r="AO79" s="274">
        <f t="shared" ref="AO79:AY79" si="59">AO21+AO24+AO34+AO38+AO43+AO48+AO53+AO58+AO70+AO75</f>
        <v>180275.19214935988</v>
      </c>
      <c r="AP79" s="274">
        <f t="shared" si="59"/>
        <v>22672.694812872523</v>
      </c>
      <c r="AQ79" s="274">
        <f t="shared" si="59"/>
        <v>388388.10175771941</v>
      </c>
      <c r="AR79" s="274">
        <f t="shared" si="59"/>
        <v>60868.848376763293</v>
      </c>
      <c r="AS79" s="274">
        <f t="shared" si="59"/>
        <v>1241.4717916829659</v>
      </c>
      <c r="AT79" s="274">
        <f t="shared" si="59"/>
        <v>92522.317149650669</v>
      </c>
      <c r="AU79" s="274">
        <f t="shared" si="59"/>
        <v>0</v>
      </c>
      <c r="AV79" s="274">
        <f t="shared" si="59"/>
        <v>11575.82714032611</v>
      </c>
      <c r="AW79" s="274">
        <f t="shared" si="59"/>
        <v>136483.76269107062</v>
      </c>
      <c r="AX79" s="274">
        <f t="shared" si="59"/>
        <v>0</v>
      </c>
      <c r="AY79" s="282">
        <f t="shared" si="59"/>
        <v>0</v>
      </c>
      <c r="AZ79" s="300">
        <f>AZ21+AZ24+AZ34+AZ38+AZ43+AZ48+AZ53+AZ58+AZ70+AZ75</f>
        <v>-2648394.846992766</v>
      </c>
      <c r="BA79" s="296">
        <f>BA21+BA24+BA34+BA38+BA43+BA48+BA53+BA58+BA70+BA75</f>
        <v>-1145798.5413120603</v>
      </c>
      <c r="BB79" s="274">
        <f t="shared" ref="BB79:BL79" si="60">BB21+BB24+BB34+BB38+BB43+BB48+BB53+BB58+BB70+BB75</f>
        <v>314794.78983753803</v>
      </c>
      <c r="BC79" s="274">
        <f t="shared" si="60"/>
        <v>44653.108959338817</v>
      </c>
      <c r="BD79" s="274">
        <f t="shared" si="60"/>
        <v>592960.48508702125</v>
      </c>
      <c r="BE79" s="274">
        <f t="shared" si="60"/>
        <v>114300.79915716434</v>
      </c>
      <c r="BF79" s="274">
        <f t="shared" si="60"/>
        <v>1870.4950892527745</v>
      </c>
      <c r="BG79" s="274">
        <f t="shared" si="60"/>
        <v>152479.26368481165</v>
      </c>
      <c r="BH79" s="274">
        <f t="shared" si="60"/>
        <v>0</v>
      </c>
      <c r="BI79" s="274">
        <f t="shared" si="60"/>
        <v>31736.258185020233</v>
      </c>
      <c r="BJ79" s="274">
        <f>BJ21+BJ24+BJ34+BJ38+BJ43+BJ48+BJ53+BJ58+BJ70+BJ75</f>
        <v>249801.10568055889</v>
      </c>
      <c r="BK79" s="274">
        <f t="shared" si="60"/>
        <v>0</v>
      </c>
      <c r="BL79" s="300">
        <f t="shared" si="60"/>
        <v>0</v>
      </c>
    </row>
    <row r="80" spans="1:64" s="209" customFormat="1" x14ac:dyDescent="0.25">
      <c r="A80" s="1713"/>
      <c r="B80" s="126" t="s">
        <v>56</v>
      </c>
      <c r="C80" s="127" t="s">
        <v>174</v>
      </c>
      <c r="D80" s="274">
        <f>D25+D33+D42+D47+D52+D61+D69+D74</f>
        <v>72568.369496754764</v>
      </c>
      <c r="E80" s="274">
        <f>E25+E33+E42+E47+E52+E61+E69+E74</f>
        <v>36110.626409731376</v>
      </c>
      <c r="F80" s="274">
        <f>F25+F33+F42+F47+F52+F61+F69+F74</f>
        <v>7258.8698835549767</v>
      </c>
      <c r="G80" s="274">
        <f t="shared" ref="G80:O80" si="61">G25+G33+G42+G47+G52+G61+G69+G74</f>
        <v>20000.096343332105</v>
      </c>
      <c r="H80" s="274">
        <f t="shared" si="61"/>
        <v>4047.3713135337393</v>
      </c>
      <c r="I80" s="274">
        <f t="shared" si="61"/>
        <v>105.64416431162373</v>
      </c>
      <c r="J80" s="274">
        <f t="shared" si="61"/>
        <v>4086.2872230955345</v>
      </c>
      <c r="K80" s="274">
        <f t="shared" si="61"/>
        <v>0</v>
      </c>
      <c r="L80" s="274">
        <f t="shared" si="61"/>
        <v>237.12028828565511</v>
      </c>
      <c r="M80" s="274">
        <f t="shared" si="61"/>
        <v>722.35387090974734</v>
      </c>
      <c r="N80" s="274">
        <f t="shared" si="61"/>
        <v>0</v>
      </c>
      <c r="O80" s="282">
        <f t="shared" si="61"/>
        <v>0</v>
      </c>
      <c r="P80" s="274">
        <f>P25+P33+P42+P47+P52+P61+P69+P74</f>
        <v>74643.50276213781</v>
      </c>
      <c r="Q80" s="274">
        <f t="shared" ref="Q80:AA80" si="62">Q25+Q33+Q42+Q47+Q52+Q61+Q69+Q74</f>
        <v>37019.844317463983</v>
      </c>
      <c r="R80" s="274">
        <f t="shared" si="62"/>
        <v>7257.9716454501304</v>
      </c>
      <c r="S80" s="274">
        <f t="shared" si="62"/>
        <v>20890.651276633776</v>
      </c>
      <c r="T80" s="274">
        <f t="shared" si="62"/>
        <v>4181.7204068594792</v>
      </c>
      <c r="U80" s="274">
        <f t="shared" si="62"/>
        <v>74.033282469988862</v>
      </c>
      <c r="V80" s="274">
        <f t="shared" si="62"/>
        <v>4219.4186542828793</v>
      </c>
      <c r="W80" s="274">
        <f t="shared" si="62"/>
        <v>0</v>
      </c>
      <c r="X80" s="274">
        <f t="shared" si="62"/>
        <v>231.97605011697101</v>
      </c>
      <c r="Y80" s="274">
        <f t="shared" si="62"/>
        <v>767.88712886060898</v>
      </c>
      <c r="Z80" s="274">
        <f t="shared" si="62"/>
        <v>0</v>
      </c>
      <c r="AA80" s="282">
        <f t="shared" si="62"/>
        <v>0</v>
      </c>
      <c r="AB80" s="274">
        <f>AB25+AB33+AB42+AB47+AB52+AB61+AB69+AB74</f>
        <v>70303.462954013041</v>
      </c>
      <c r="AC80" s="274">
        <f t="shared" ref="AC80:AM80" si="63">AC25+AC33+AC42+AC47+AC52+AC61+AC69+AC74</f>
        <v>34228.421438222409</v>
      </c>
      <c r="AD80" s="274">
        <f t="shared" si="63"/>
        <v>6387.0281533513398</v>
      </c>
      <c r="AE80" s="274">
        <f t="shared" si="63"/>
        <v>20439.701377982135</v>
      </c>
      <c r="AF80" s="274">
        <f t="shared" si="63"/>
        <v>3952.1207425086823</v>
      </c>
      <c r="AG80" s="274">
        <f t="shared" si="63"/>
        <v>79.942831627499913</v>
      </c>
      <c r="AH80" s="274">
        <f t="shared" si="63"/>
        <v>4150.4921750303984</v>
      </c>
      <c r="AI80" s="274">
        <f t="shared" si="63"/>
        <v>0</v>
      </c>
      <c r="AJ80" s="274">
        <f t="shared" si="63"/>
        <v>220.27027363775042</v>
      </c>
      <c r="AK80" s="274">
        <f t="shared" si="63"/>
        <v>845.48596165282152</v>
      </c>
      <c r="AL80" s="274">
        <f t="shared" si="63"/>
        <v>0</v>
      </c>
      <c r="AM80" s="282">
        <f t="shared" si="63"/>
        <v>0</v>
      </c>
      <c r="AN80" s="289">
        <f>AN25+AN33+AN42+AN47+AN52+AN61+AN69+AN74</f>
        <v>70377.342177846382</v>
      </c>
      <c r="AO80" s="274">
        <f t="shared" ref="AO80:AY80" si="64">AO25+AO33+AO42+AO47+AO52+AO61+AO69+AO74</f>
        <v>32902.955828226754</v>
      </c>
      <c r="AP80" s="274">
        <f t="shared" si="64"/>
        <v>5993.9757915244591</v>
      </c>
      <c r="AQ80" s="274">
        <f t="shared" si="64"/>
        <v>21624.517539485882</v>
      </c>
      <c r="AR80" s="274">
        <f t="shared" si="64"/>
        <v>4355.6164500338464</v>
      </c>
      <c r="AS80" s="274">
        <f t="shared" si="64"/>
        <v>74.720536311325901</v>
      </c>
      <c r="AT80" s="274">
        <f t="shared" si="64"/>
        <v>4216.1631758931089</v>
      </c>
      <c r="AU80" s="274">
        <f t="shared" si="64"/>
        <v>0</v>
      </c>
      <c r="AV80" s="274">
        <f t="shared" si="64"/>
        <v>220.0056262108175</v>
      </c>
      <c r="AW80" s="274">
        <f t="shared" si="64"/>
        <v>989.38723016019912</v>
      </c>
      <c r="AX80" s="274">
        <f t="shared" si="64"/>
        <v>0</v>
      </c>
      <c r="AY80" s="282">
        <f t="shared" si="64"/>
        <v>0</v>
      </c>
      <c r="AZ80" s="300">
        <f>AZ25+AZ33+AZ42+AZ47+AZ52+AZ61+AZ69+AZ74</f>
        <v>0</v>
      </c>
      <c r="BA80" s="296">
        <f>BA25+BA33+BA42+BA47+BA52+BA61+BA69+BA74</f>
        <v>287892.67739075201</v>
      </c>
      <c r="BB80" s="274">
        <f t="shared" ref="BB80:BL80" si="65">BB25+BB33+BB42+BB47+BB52+BB61+BB69+BB74</f>
        <v>140261.84799364454</v>
      </c>
      <c r="BC80" s="274">
        <f t="shared" si="65"/>
        <v>26897.845473880905</v>
      </c>
      <c r="BD80" s="274">
        <f t="shared" si="65"/>
        <v>82954.966537433895</v>
      </c>
      <c r="BE80" s="274">
        <f t="shared" si="65"/>
        <v>16536.828912935747</v>
      </c>
      <c r="BF80" s="274">
        <f t="shared" si="65"/>
        <v>334.3408147204384</v>
      </c>
      <c r="BG80" s="274">
        <f t="shared" si="65"/>
        <v>16672.361228301925</v>
      </c>
      <c r="BH80" s="274">
        <f t="shared" si="65"/>
        <v>0</v>
      </c>
      <c r="BI80" s="274">
        <f t="shared" si="65"/>
        <v>909.37223825119406</v>
      </c>
      <c r="BJ80" s="274">
        <f>BJ25+BJ33+BJ42+BJ47+BJ52+BJ61+BJ69+BJ74</f>
        <v>3325.1141915833769</v>
      </c>
      <c r="BK80" s="274">
        <f t="shared" si="65"/>
        <v>0</v>
      </c>
      <c r="BL80" s="300">
        <f t="shared" si="65"/>
        <v>0</v>
      </c>
    </row>
    <row r="81" spans="1:64" s="209" customFormat="1" x14ac:dyDescent="0.25">
      <c r="A81" s="1713"/>
      <c r="B81" s="126" t="s">
        <v>120</v>
      </c>
      <c r="C81" s="127" t="s">
        <v>929</v>
      </c>
      <c r="D81" s="274">
        <f>D26+D35+D39+D44+D49+D54+D62+D71+D76</f>
        <v>374773.61873906641</v>
      </c>
      <c r="E81" s="274">
        <f>E26+E35+E39+E44+E49+E54+E62+E71+E76</f>
        <v>74680.806082435331</v>
      </c>
      <c r="F81" s="274">
        <f>F26+F35+F39+F44+F49+F54+F62+F71+F76</f>
        <v>13457.303890264</v>
      </c>
      <c r="G81" s="274">
        <f t="shared" ref="G81:O81" si="66">G26+G35+G39+G44+G49+G54+G62+G71+G76</f>
        <v>125230.88133931627</v>
      </c>
      <c r="H81" s="274">
        <f t="shared" si="66"/>
        <v>23551.105261134588</v>
      </c>
      <c r="I81" s="274">
        <f t="shared" si="66"/>
        <v>1577.3943416987845</v>
      </c>
      <c r="J81" s="274">
        <f t="shared" si="66"/>
        <v>29877.500136301162</v>
      </c>
      <c r="K81" s="274">
        <f t="shared" si="66"/>
        <v>0</v>
      </c>
      <c r="L81" s="274">
        <f t="shared" si="66"/>
        <v>3862.4237034163998</v>
      </c>
      <c r="M81" s="274">
        <f t="shared" si="66"/>
        <v>102536.20398449985</v>
      </c>
      <c r="N81" s="274">
        <f t="shared" si="66"/>
        <v>0</v>
      </c>
      <c r="O81" s="282">
        <f t="shared" si="66"/>
        <v>0</v>
      </c>
      <c r="P81" s="274">
        <f>P26+P35+P39+P44+P49+P54+P62+P71+P76</f>
        <v>352604.78746429109</v>
      </c>
      <c r="Q81" s="274">
        <f t="shared" ref="Q81:AA81" si="67">Q26+Q35+Q39+Q44+Q49+Q54+Q62+Q71+Q76</f>
        <v>70263.242767610849</v>
      </c>
      <c r="R81" s="274">
        <f t="shared" si="67"/>
        <v>12661.269472579035</v>
      </c>
      <c r="S81" s="274">
        <f t="shared" si="67"/>
        <v>117823.15000501541</v>
      </c>
      <c r="T81" s="274">
        <f t="shared" si="67"/>
        <v>22157.996320795661</v>
      </c>
      <c r="U81" s="274">
        <f t="shared" si="67"/>
        <v>1484.0873764631858</v>
      </c>
      <c r="V81" s="274">
        <f t="shared" si="67"/>
        <v>28110.168535794633</v>
      </c>
      <c r="W81" s="274">
        <f t="shared" si="67"/>
        <v>0</v>
      </c>
      <c r="X81" s="274">
        <f t="shared" si="67"/>
        <v>3633.9513267298566</v>
      </c>
      <c r="Y81" s="274">
        <f t="shared" si="67"/>
        <v>96470.92165930249</v>
      </c>
      <c r="Z81" s="274">
        <f t="shared" si="67"/>
        <v>0</v>
      </c>
      <c r="AA81" s="282">
        <f t="shared" si="67"/>
        <v>0</v>
      </c>
      <c r="AB81" s="274">
        <f>AB26+AB35+AB39+AB44+AB49+AB54+AB62+AB71+AB76</f>
        <v>445682.04479927151</v>
      </c>
      <c r="AC81" s="274">
        <f t="shared" ref="AC81:AM81" si="68">AC26+AC35+AC39+AC44+AC49+AC54+AC62+AC71+AC76</f>
        <v>88810.665153171678</v>
      </c>
      <c r="AD81" s="274">
        <f t="shared" si="68"/>
        <v>16003.470936607984</v>
      </c>
      <c r="AE81" s="274">
        <f t="shared" si="68"/>
        <v>148924.98424810672</v>
      </c>
      <c r="AF81" s="274">
        <f t="shared" si="68"/>
        <v>28007.053392339563</v>
      </c>
      <c r="AG81" s="274">
        <f t="shared" si="68"/>
        <v>1875.8426434294606</v>
      </c>
      <c r="AH81" s="274">
        <f t="shared" si="68"/>
        <v>35530.423403436776</v>
      </c>
      <c r="AI81" s="274">
        <f t="shared" si="68"/>
        <v>0</v>
      </c>
      <c r="AJ81" s="274">
        <f t="shared" si="68"/>
        <v>4593.207226836098</v>
      </c>
      <c r="AK81" s="274">
        <f t="shared" si="68"/>
        <v>121936.39779534328</v>
      </c>
      <c r="AL81" s="274">
        <f t="shared" si="68"/>
        <v>0</v>
      </c>
      <c r="AM81" s="282">
        <f t="shared" si="68"/>
        <v>0</v>
      </c>
      <c r="AN81" s="289">
        <f>AN26+AN35+AN39+AN44+AN49+AN54+AN62+AN71+AN76</f>
        <v>292496.78838027501</v>
      </c>
      <c r="AO81" s="274">
        <f t="shared" ref="AO81:AZ81" si="69">AO26+AO35+AO39+AO44+AO49+AO54+AO62+AO71+AO76</f>
        <v>58285.575186046139</v>
      </c>
      <c r="AP81" s="274">
        <f t="shared" si="69"/>
        <v>10502.922221161374</v>
      </c>
      <c r="AQ81" s="274">
        <f t="shared" si="69"/>
        <v>97738.017742610798</v>
      </c>
      <c r="AR81" s="274">
        <f t="shared" si="69"/>
        <v>18380.756561426548</v>
      </c>
      <c r="AS81" s="274">
        <f t="shared" si="69"/>
        <v>1231.0972701558999</v>
      </c>
      <c r="AT81" s="274">
        <f t="shared" si="69"/>
        <v>23318.271078156758</v>
      </c>
      <c r="AU81" s="274">
        <f t="shared" si="69"/>
        <v>0</v>
      </c>
      <c r="AV81" s="274">
        <f t="shared" si="69"/>
        <v>3014.4771993669151</v>
      </c>
      <c r="AW81" s="274">
        <f t="shared" si="69"/>
        <v>80025.671121350606</v>
      </c>
      <c r="AX81" s="274">
        <f t="shared" si="69"/>
        <v>0</v>
      </c>
      <c r="AY81" s="282">
        <f t="shared" si="69"/>
        <v>0</v>
      </c>
      <c r="AZ81" s="300">
        <f t="shared" si="69"/>
        <v>-2385.8149530682131</v>
      </c>
      <c r="BA81" s="296">
        <f>BA26+BA35+BA39+BA44+BA49+BA54+BA62+BA71+BA76</f>
        <v>1463171.424429836</v>
      </c>
      <c r="BB81" s="274">
        <f t="shared" ref="BB81:BL81" si="70">BB26+BB35+BB39+BB44+BB49+BB54+BB62+BB71+BB76</f>
        <v>292040.289189264</v>
      </c>
      <c r="BC81" s="274">
        <f t="shared" si="70"/>
        <v>52624.96652061239</v>
      </c>
      <c r="BD81" s="274">
        <f t="shared" si="70"/>
        <v>489717.03333504917</v>
      </c>
      <c r="BE81" s="274">
        <f t="shared" si="70"/>
        <v>92096.911535696359</v>
      </c>
      <c r="BF81" s="274">
        <f t="shared" si="70"/>
        <v>6168.421631747331</v>
      </c>
      <c r="BG81" s="274">
        <f t="shared" si="70"/>
        <v>116836.36315368934</v>
      </c>
      <c r="BH81" s="274">
        <f t="shared" si="70"/>
        <v>0</v>
      </c>
      <c r="BI81" s="274">
        <f t="shared" si="70"/>
        <v>15104.05945634927</v>
      </c>
      <c r="BJ81" s="274">
        <f>BJ26+BJ35+BJ39+BJ44+BJ49+BJ54+BJ62+BJ71+BJ76</f>
        <v>400969.19456049625</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32461169.203014139</v>
      </c>
      <c r="E84" s="286">
        <f t="shared" ref="E84:BL84" si="72">SUM(E78:E83)</f>
        <v>7560183.8762844456</v>
      </c>
      <c r="F84" s="286">
        <f t="shared" si="72"/>
        <v>1439081.8498750557</v>
      </c>
      <c r="G84" s="286">
        <f t="shared" si="72"/>
        <v>11755847.687336441</v>
      </c>
      <c r="H84" s="286">
        <f t="shared" si="72"/>
        <v>2632828.1173859499</v>
      </c>
      <c r="I84" s="286">
        <f t="shared" si="72"/>
        <v>67456.316472747509</v>
      </c>
      <c r="J84" s="286">
        <f t="shared" si="72"/>
        <v>2386354.4777039294</v>
      </c>
      <c r="K84" s="286">
        <f t="shared" si="72"/>
        <v>0</v>
      </c>
      <c r="L84" s="286">
        <f t="shared" si="72"/>
        <v>332777.83289712382</v>
      </c>
      <c r="M84" s="286">
        <f t="shared" si="72"/>
        <v>6286639.0450584479</v>
      </c>
      <c r="N84" s="286">
        <f t="shared" si="72"/>
        <v>0</v>
      </c>
      <c r="O84" s="287">
        <f t="shared" si="72"/>
        <v>0</v>
      </c>
      <c r="P84" s="279">
        <f t="shared" si="72"/>
        <v>33563898.160747327</v>
      </c>
      <c r="Q84" s="286">
        <f t="shared" si="72"/>
        <v>8765585.5977116451</v>
      </c>
      <c r="R84" s="286">
        <f t="shared" si="72"/>
        <v>1408434.6046211999</v>
      </c>
      <c r="S84" s="286">
        <f t="shared" si="72"/>
        <v>11373392.124786194</v>
      </c>
      <c r="T84" s="286">
        <f t="shared" si="72"/>
        <v>2798140.8651858228</v>
      </c>
      <c r="U84" s="286">
        <f t="shared" si="72"/>
        <v>114160.39836469953</v>
      </c>
      <c r="V84" s="286">
        <f t="shared" si="72"/>
        <v>2377534.2272394001</v>
      </c>
      <c r="W84" s="286">
        <f t="shared" si="72"/>
        <v>0</v>
      </c>
      <c r="X84" s="286">
        <f t="shared" si="72"/>
        <v>376576.1060707678</v>
      </c>
      <c r="Y84" s="286">
        <f>SUM(Y78:Y83)</f>
        <v>6350074.2367675984</v>
      </c>
      <c r="Z84" s="286">
        <f t="shared" si="72"/>
        <v>0</v>
      </c>
      <c r="AA84" s="287">
        <f t="shared" si="72"/>
        <v>0</v>
      </c>
      <c r="AB84" s="279">
        <f t="shared" si="72"/>
        <v>32951234.86083103</v>
      </c>
      <c r="AC84" s="286">
        <f t="shared" si="72"/>
        <v>7511419.7980747465</v>
      </c>
      <c r="AD84" s="286">
        <f t="shared" si="72"/>
        <v>1343650.5816312544</v>
      </c>
      <c r="AE84" s="286">
        <f t="shared" si="72"/>
        <v>10745264.406264441</v>
      </c>
      <c r="AF84" s="286">
        <f t="shared" si="72"/>
        <v>2717682.2075143857</v>
      </c>
      <c r="AG84" s="286">
        <f t="shared" si="72"/>
        <v>125985.67987510031</v>
      </c>
      <c r="AH84" s="286">
        <f t="shared" si="72"/>
        <v>2389409.8354060082</v>
      </c>
      <c r="AI84" s="286">
        <f t="shared" si="72"/>
        <v>0</v>
      </c>
      <c r="AJ84" s="286">
        <f t="shared" si="72"/>
        <v>677210.15793779714</v>
      </c>
      <c r="AK84" s="286">
        <f t="shared" si="72"/>
        <v>7440612.1941272998</v>
      </c>
      <c r="AL84" s="286">
        <f t="shared" si="72"/>
        <v>0</v>
      </c>
      <c r="AM84" s="287">
        <f t="shared" si="72"/>
        <v>0</v>
      </c>
      <c r="AN84" s="850">
        <f t="shared" si="72"/>
        <v>34256771.667083666</v>
      </c>
      <c r="AO84" s="286">
        <f t="shared" si="72"/>
        <v>7804113.4300282048</v>
      </c>
      <c r="AP84" s="286">
        <f t="shared" si="72"/>
        <v>1153456.3351903926</v>
      </c>
      <c r="AQ84" s="286">
        <f t="shared" si="72"/>
        <v>12125113.454683287</v>
      </c>
      <c r="AR84" s="286">
        <f t="shared" si="72"/>
        <v>2727137.7481951551</v>
      </c>
      <c r="AS84" s="286">
        <f t="shared" si="72"/>
        <v>179687.89806637375</v>
      </c>
      <c r="AT84" s="286">
        <f t="shared" si="72"/>
        <v>2494948.1579223052</v>
      </c>
      <c r="AU84" s="286">
        <f t="shared" si="72"/>
        <v>0</v>
      </c>
      <c r="AV84" s="286">
        <f t="shared" si="72"/>
        <v>512574.86041053885</v>
      </c>
      <c r="AW84" s="286">
        <f>SUM(AW78:AW83)</f>
        <v>7259739.7825874109</v>
      </c>
      <c r="AX84" s="286">
        <f t="shared" si="72"/>
        <v>0</v>
      </c>
      <c r="AY84" s="287">
        <f t="shared" si="72"/>
        <v>0</v>
      </c>
      <c r="AZ84" s="856">
        <f t="shared" si="72"/>
        <v>-1158003.6376786444</v>
      </c>
      <c r="BA84" s="306">
        <f t="shared" si="72"/>
        <v>132075070.25399752</v>
      </c>
      <c r="BB84" s="279">
        <f t="shared" si="72"/>
        <v>31641302.70209904</v>
      </c>
      <c r="BC84" s="279">
        <f t="shared" si="72"/>
        <v>5344623.3713179016</v>
      </c>
      <c r="BD84" s="279">
        <f t="shared" si="72"/>
        <v>45999617.673070356</v>
      </c>
      <c r="BE84" s="279">
        <f t="shared" si="72"/>
        <v>10875788.938281314</v>
      </c>
      <c r="BF84" s="279">
        <f t="shared" si="72"/>
        <v>487290.29277892108</v>
      </c>
      <c r="BG84" s="279">
        <f t="shared" si="72"/>
        <v>9648246.6982716415</v>
      </c>
      <c r="BH84" s="279">
        <f t="shared" si="72"/>
        <v>0</v>
      </c>
      <c r="BI84" s="279">
        <f t="shared" si="72"/>
        <v>1899138.9573162277</v>
      </c>
      <c r="BJ84" s="279">
        <f>SUM(BJ78:BJ83)</f>
        <v>27337065.258540761</v>
      </c>
      <c r="BK84" s="279">
        <f t="shared" si="72"/>
        <v>0</v>
      </c>
      <c r="BL84" s="307">
        <f t="shared" si="72"/>
        <v>0</v>
      </c>
    </row>
    <row r="85" spans="1:64" x14ac:dyDescent="0.25">
      <c r="A85" s="1713"/>
      <c r="B85" s="126" t="s">
        <v>168</v>
      </c>
      <c r="C85" s="127" t="s">
        <v>40</v>
      </c>
      <c r="D85" s="273">
        <f>SUM(E85:O85)</f>
        <v>705.11474321221453</v>
      </c>
      <c r="E85" s="251">
        <v>337.18745127783831</v>
      </c>
      <c r="F85" s="251">
        <v>67.172295133986836</v>
      </c>
      <c r="G85" s="251">
        <v>210.57602586342927</v>
      </c>
      <c r="H85" s="251">
        <v>41.980830110986119</v>
      </c>
      <c r="I85" s="251">
        <v>1.1880188147811406</v>
      </c>
      <c r="J85" s="251">
        <v>36.830654782116589</v>
      </c>
      <c r="K85" s="251">
        <v>0</v>
      </c>
      <c r="L85" s="251">
        <v>2.1170971729987698</v>
      </c>
      <c r="M85" s="251">
        <v>8.0623700560775049</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705.11474321221453</v>
      </c>
      <c r="BB85" s="274">
        <f t="shared" ref="BB85:BL86" si="73">E85+Q85+AC85+AO85</f>
        <v>337.18745127783831</v>
      </c>
      <c r="BC85" s="274">
        <f t="shared" si="73"/>
        <v>67.172295133986836</v>
      </c>
      <c r="BD85" s="274">
        <f t="shared" si="73"/>
        <v>210.57602586342927</v>
      </c>
      <c r="BE85" s="274">
        <f t="shared" si="73"/>
        <v>41.980830110986119</v>
      </c>
      <c r="BF85" s="274">
        <f t="shared" si="73"/>
        <v>1.1880188147811406</v>
      </c>
      <c r="BG85" s="274">
        <f t="shared" si="73"/>
        <v>36.830654782116589</v>
      </c>
      <c r="BH85" s="274">
        <f t="shared" si="73"/>
        <v>0</v>
      </c>
      <c r="BI85" s="274">
        <f t="shared" si="73"/>
        <v>2.1170971729987698</v>
      </c>
      <c r="BJ85" s="274">
        <f t="shared" si="73"/>
        <v>8.0623700560775049</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705.11474321221453</v>
      </c>
      <c r="E87" s="274">
        <f t="shared" ref="E87:O87" si="74">SUM(E85:E86)</f>
        <v>337.18745127783831</v>
      </c>
      <c r="F87" s="274">
        <f t="shared" si="74"/>
        <v>67.172295133986836</v>
      </c>
      <c r="G87" s="274">
        <f t="shared" si="74"/>
        <v>210.57602586342927</v>
      </c>
      <c r="H87" s="274">
        <f t="shared" si="74"/>
        <v>41.980830110986119</v>
      </c>
      <c r="I87" s="274">
        <f t="shared" si="74"/>
        <v>1.1880188147811406</v>
      </c>
      <c r="J87" s="274">
        <f t="shared" si="74"/>
        <v>36.830654782116589</v>
      </c>
      <c r="K87" s="274">
        <f t="shared" si="74"/>
        <v>0</v>
      </c>
      <c r="L87" s="274">
        <f t="shared" si="74"/>
        <v>2.1170971729987698</v>
      </c>
      <c r="M87" s="274">
        <f t="shared" si="74"/>
        <v>8.0623700560775049</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705.11474321221453</v>
      </c>
      <c r="BB87" s="274">
        <f>SUM(BB85:BB86)</f>
        <v>337.18745127783831</v>
      </c>
      <c r="BC87" s="274">
        <f>F87+R87+AD87+AP87</f>
        <v>67.172295133986836</v>
      </c>
      <c r="BD87" s="274">
        <f>SUM(BD85:BD86)</f>
        <v>210.57602586342927</v>
      </c>
      <c r="BE87" s="274">
        <f>H87+T87+AF87+AR87</f>
        <v>41.980830110986119</v>
      </c>
      <c r="BF87" s="274">
        <f t="shared" ref="BF87:BL87" si="78">SUM(BF85:BF86)</f>
        <v>1.1880188147811406</v>
      </c>
      <c r="BG87" s="274">
        <f t="shared" si="78"/>
        <v>36.830654782116589</v>
      </c>
      <c r="BH87" s="274">
        <f t="shared" si="78"/>
        <v>0</v>
      </c>
      <c r="BI87" s="274">
        <f t="shared" si="78"/>
        <v>2.1170971729987698</v>
      </c>
      <c r="BJ87" s="274">
        <f>SUM(BJ85:BJ86)</f>
        <v>8.0623700560775049</v>
      </c>
      <c r="BK87" s="274">
        <f t="shared" si="78"/>
        <v>0</v>
      </c>
      <c r="BL87" s="300">
        <f t="shared" si="78"/>
        <v>0</v>
      </c>
    </row>
    <row r="88" spans="1:64" s="209" customFormat="1" ht="24.75" x14ac:dyDescent="0.25">
      <c r="A88" s="1714"/>
      <c r="B88" s="129" t="s">
        <v>171</v>
      </c>
      <c r="C88" s="130" t="s">
        <v>325</v>
      </c>
      <c r="D88" s="275">
        <f>D84+D87</f>
        <v>32461874.317757349</v>
      </c>
      <c r="E88" s="275">
        <f t="shared" ref="E88:O88" si="79">E84+E87</f>
        <v>7560521.0637357235</v>
      </c>
      <c r="F88" s="275">
        <f t="shared" si="79"/>
        <v>1439149.0221701898</v>
      </c>
      <c r="G88" s="275">
        <f t="shared" si="79"/>
        <v>11756058.263362305</v>
      </c>
      <c r="H88" s="275">
        <f t="shared" si="79"/>
        <v>2632870.098216061</v>
      </c>
      <c r="I88" s="275">
        <f t="shared" si="79"/>
        <v>67457.504491562286</v>
      </c>
      <c r="J88" s="275">
        <f t="shared" si="79"/>
        <v>2386391.3083587117</v>
      </c>
      <c r="K88" s="275">
        <f t="shared" si="79"/>
        <v>0</v>
      </c>
      <c r="L88" s="275">
        <f t="shared" si="79"/>
        <v>332779.94999429683</v>
      </c>
      <c r="M88" s="275">
        <f t="shared" si="79"/>
        <v>6286647.1074285042</v>
      </c>
      <c r="N88" s="275">
        <f t="shared" si="79"/>
        <v>0</v>
      </c>
      <c r="O88" s="283">
        <f t="shared" si="79"/>
        <v>0</v>
      </c>
      <c r="P88" s="275">
        <f>P84+P87</f>
        <v>33563898.160747327</v>
      </c>
      <c r="Q88" s="275">
        <f t="shared" ref="Q88:AA88" si="80">Q84+Q87</f>
        <v>8765585.5977116451</v>
      </c>
      <c r="R88" s="275">
        <f t="shared" si="80"/>
        <v>1408434.6046211999</v>
      </c>
      <c r="S88" s="275">
        <f t="shared" si="80"/>
        <v>11373392.124786194</v>
      </c>
      <c r="T88" s="275">
        <f t="shared" si="80"/>
        <v>2798140.8651858228</v>
      </c>
      <c r="U88" s="275">
        <f t="shared" si="80"/>
        <v>114160.39836469953</v>
      </c>
      <c r="V88" s="275">
        <f t="shared" si="80"/>
        <v>2377534.2272394001</v>
      </c>
      <c r="W88" s="275">
        <f t="shared" si="80"/>
        <v>0</v>
      </c>
      <c r="X88" s="275">
        <f t="shared" si="80"/>
        <v>376576.1060707678</v>
      </c>
      <c r="Y88" s="275">
        <f t="shared" si="80"/>
        <v>6350074.2367675984</v>
      </c>
      <c r="Z88" s="275">
        <f t="shared" si="80"/>
        <v>0</v>
      </c>
      <c r="AA88" s="283">
        <f t="shared" si="80"/>
        <v>0</v>
      </c>
      <c r="AB88" s="275">
        <f>AB84+AB87</f>
        <v>32951234.86083103</v>
      </c>
      <c r="AC88" s="275">
        <f t="shared" ref="AC88:AM88" si="81">AC84+AC87</f>
        <v>7511419.7980747465</v>
      </c>
      <c r="AD88" s="275">
        <f t="shared" si="81"/>
        <v>1343650.5816312544</v>
      </c>
      <c r="AE88" s="275">
        <f t="shared" si="81"/>
        <v>10745264.406264441</v>
      </c>
      <c r="AF88" s="275">
        <f t="shared" si="81"/>
        <v>2717682.2075143857</v>
      </c>
      <c r="AG88" s="275">
        <f t="shared" si="81"/>
        <v>125985.67987510031</v>
      </c>
      <c r="AH88" s="275">
        <f t="shared" si="81"/>
        <v>2389409.8354060082</v>
      </c>
      <c r="AI88" s="275">
        <f t="shared" si="81"/>
        <v>0</v>
      </c>
      <c r="AJ88" s="275">
        <f t="shared" si="81"/>
        <v>677210.15793779714</v>
      </c>
      <c r="AK88" s="275">
        <f t="shared" si="81"/>
        <v>7440612.1941272998</v>
      </c>
      <c r="AL88" s="275">
        <f t="shared" si="81"/>
        <v>0</v>
      </c>
      <c r="AM88" s="283">
        <f t="shared" si="81"/>
        <v>0</v>
      </c>
      <c r="AN88" s="277">
        <f>AN84+AN87</f>
        <v>34256771.667083666</v>
      </c>
      <c r="AO88" s="275">
        <f>AO84+AO87</f>
        <v>7804113.4300282048</v>
      </c>
      <c r="AP88" s="275">
        <f t="shared" ref="AP88:AZ88" si="82">AP84+AP87</f>
        <v>1153456.3351903926</v>
      </c>
      <c r="AQ88" s="275">
        <f t="shared" si="82"/>
        <v>12125113.454683287</v>
      </c>
      <c r="AR88" s="275">
        <f t="shared" si="82"/>
        <v>2727137.7481951551</v>
      </c>
      <c r="AS88" s="275">
        <f t="shared" si="82"/>
        <v>179687.89806637375</v>
      </c>
      <c r="AT88" s="275">
        <f t="shared" si="82"/>
        <v>2494948.1579223052</v>
      </c>
      <c r="AU88" s="275">
        <f t="shared" si="82"/>
        <v>0</v>
      </c>
      <c r="AV88" s="275">
        <f t="shared" si="82"/>
        <v>512574.86041053885</v>
      </c>
      <c r="AW88" s="275">
        <f t="shared" si="82"/>
        <v>7259739.7825874109</v>
      </c>
      <c r="AX88" s="275">
        <f t="shared" si="82"/>
        <v>0</v>
      </c>
      <c r="AY88" s="283">
        <f t="shared" si="82"/>
        <v>0</v>
      </c>
      <c r="AZ88" s="299">
        <f t="shared" si="82"/>
        <v>-1158003.6376786444</v>
      </c>
      <c r="BA88" s="308">
        <f>BA84+BA87</f>
        <v>132075775.36874074</v>
      </c>
      <c r="BB88" s="278">
        <f>BB84+BB87</f>
        <v>31641639.889550317</v>
      </c>
      <c r="BC88" s="278">
        <f t="shared" ref="BC88:BL88" si="83">BC84+BC87</f>
        <v>5344690.5436130352</v>
      </c>
      <c r="BD88" s="278">
        <f t="shared" si="83"/>
        <v>45999828.249096222</v>
      </c>
      <c r="BE88" s="278">
        <f t="shared" si="83"/>
        <v>10875830.919111425</v>
      </c>
      <c r="BF88" s="278">
        <f t="shared" si="83"/>
        <v>487291.48079773586</v>
      </c>
      <c r="BG88" s="278">
        <f t="shared" si="83"/>
        <v>9648283.5289264228</v>
      </c>
      <c r="BH88" s="278">
        <f t="shared" si="83"/>
        <v>0</v>
      </c>
      <c r="BI88" s="278">
        <f t="shared" si="83"/>
        <v>1899141.0744134006</v>
      </c>
      <c r="BJ88" s="278">
        <f>BJ84+BJ87</f>
        <v>27337073.320910815</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2182577.9402785171</v>
      </c>
      <c r="E91" s="253">
        <v>48.122049947285795</v>
      </c>
      <c r="F91" s="253">
        <v>2182529.8182285698</v>
      </c>
      <c r="G91" s="303"/>
      <c r="H91" s="303"/>
      <c r="I91" s="303"/>
      <c r="J91" s="303"/>
      <c r="K91" s="303"/>
      <c r="L91" s="303"/>
      <c r="M91" s="303"/>
      <c r="N91" s="303"/>
      <c r="O91" s="375"/>
      <c r="P91" s="274">
        <f t="shared" ref="P91:P97" si="85">Q91+R91</f>
        <v>2217815.8253760603</v>
      </c>
      <c r="Q91" s="253">
        <v>48.898984065150238</v>
      </c>
      <c r="R91" s="253">
        <v>2217766.926391995</v>
      </c>
      <c r="S91" s="303"/>
      <c r="T91" s="303"/>
      <c r="U91" s="303"/>
      <c r="V91" s="303"/>
      <c r="W91" s="303"/>
      <c r="X91" s="303"/>
      <c r="Y91" s="303"/>
      <c r="Z91" s="303"/>
      <c r="AA91" s="375"/>
      <c r="AB91" s="274">
        <f t="shared" ref="AB91:AB97" si="86">AC91+AD91</f>
        <v>2195233.3765714038</v>
      </c>
      <c r="AC91" s="253">
        <v>48.401080320566884</v>
      </c>
      <c r="AD91" s="253">
        <v>2195184.9754910832</v>
      </c>
      <c r="AE91" s="303"/>
      <c r="AF91" s="303"/>
      <c r="AG91" s="303"/>
      <c r="AH91" s="303"/>
      <c r="AI91" s="303"/>
      <c r="AJ91" s="303"/>
      <c r="AK91" s="303"/>
      <c r="AL91" s="303"/>
      <c r="AM91" s="375"/>
      <c r="AN91" s="289">
        <f t="shared" ref="AN91:AN97" si="87">AO91+AP91</f>
        <v>2385375.0244002482</v>
      </c>
      <c r="AO91" s="253">
        <v>52.593373161532391</v>
      </c>
      <c r="AP91" s="253">
        <v>2385322.4310270865</v>
      </c>
      <c r="AQ91" s="303"/>
      <c r="AR91" s="303"/>
      <c r="AS91" s="303"/>
      <c r="AT91" s="303"/>
      <c r="AU91" s="303"/>
      <c r="AV91" s="303"/>
      <c r="AW91" s="303"/>
      <c r="AX91" s="303"/>
      <c r="AY91" s="375"/>
      <c r="AZ91" s="525">
        <v>0</v>
      </c>
      <c r="BA91" s="296">
        <f t="shared" ref="BA91:BA97" si="88">BB91+BC91+AZ91</f>
        <v>8981002.166626228</v>
      </c>
      <c r="BB91" s="274">
        <f t="shared" ref="BB91:BC96" si="89">E91+Q91+AC91+AO91</f>
        <v>198.01548749453531</v>
      </c>
      <c r="BC91" s="274">
        <f t="shared" si="89"/>
        <v>8980804.1511387341</v>
      </c>
      <c r="BD91" s="303"/>
      <c r="BE91" s="303"/>
      <c r="BF91" s="303"/>
      <c r="BG91" s="303"/>
      <c r="BH91" s="303"/>
      <c r="BI91" s="303"/>
      <c r="BJ91" s="303"/>
      <c r="BK91" s="303"/>
      <c r="BL91" s="304"/>
    </row>
    <row r="92" spans="1:64" x14ac:dyDescent="0.25">
      <c r="A92" s="1708"/>
      <c r="B92" s="126" t="s">
        <v>123</v>
      </c>
      <c r="C92" s="127" t="s">
        <v>98</v>
      </c>
      <c r="D92" s="274">
        <f t="shared" si="84"/>
        <v>272162.2260044713</v>
      </c>
      <c r="E92" s="253">
        <v>25019.689699830142</v>
      </c>
      <c r="F92" s="253">
        <v>247142.53630464117</v>
      </c>
      <c r="G92" s="303"/>
      <c r="H92" s="303"/>
      <c r="I92" s="303"/>
      <c r="J92" s="303"/>
      <c r="K92" s="303"/>
      <c r="L92" s="303"/>
      <c r="M92" s="303"/>
      <c r="N92" s="303"/>
      <c r="O92" s="375"/>
      <c r="P92" s="274">
        <f t="shared" si="85"/>
        <v>276556.30562511168</v>
      </c>
      <c r="Q92" s="253">
        <v>25423.634472911781</v>
      </c>
      <c r="R92" s="253">
        <v>251132.67115219991</v>
      </c>
      <c r="S92" s="303"/>
      <c r="T92" s="303"/>
      <c r="U92" s="303"/>
      <c r="V92" s="303"/>
      <c r="W92" s="303"/>
      <c r="X92" s="303"/>
      <c r="Y92" s="303"/>
      <c r="Z92" s="303"/>
      <c r="AA92" s="375"/>
      <c r="AB92" s="274">
        <f t="shared" si="86"/>
        <v>273740.32850838022</v>
      </c>
      <c r="AC92" s="253">
        <v>25164.763597637244</v>
      </c>
      <c r="AD92" s="253">
        <v>248575.56491074295</v>
      </c>
      <c r="AE92" s="303"/>
      <c r="AF92" s="303"/>
      <c r="AG92" s="303"/>
      <c r="AH92" s="303"/>
      <c r="AI92" s="303"/>
      <c r="AJ92" s="303"/>
      <c r="AK92" s="303"/>
      <c r="AL92" s="303"/>
      <c r="AM92" s="375"/>
      <c r="AN92" s="289">
        <f t="shared" si="87"/>
        <v>297450.53522047261</v>
      </c>
      <c r="AO92" s="253">
        <v>27344.426893915672</v>
      </c>
      <c r="AP92" s="253">
        <v>270106.10832655692</v>
      </c>
      <c r="AQ92" s="303"/>
      <c r="AR92" s="303"/>
      <c r="AS92" s="303"/>
      <c r="AT92" s="303"/>
      <c r="AU92" s="303"/>
      <c r="AV92" s="303"/>
      <c r="AW92" s="303"/>
      <c r="AX92" s="303"/>
      <c r="AY92" s="375"/>
      <c r="AZ92" s="525">
        <v>0</v>
      </c>
      <c r="BA92" s="296">
        <f t="shared" si="88"/>
        <v>1119909.3953584358</v>
      </c>
      <c r="BB92" s="274">
        <f t="shared" si="89"/>
        <v>102952.51466429484</v>
      </c>
      <c r="BC92" s="274">
        <f t="shared" si="89"/>
        <v>1016956.8806941409</v>
      </c>
      <c r="BD92" s="303"/>
      <c r="BE92" s="303"/>
      <c r="BF92" s="303"/>
      <c r="BG92" s="303"/>
      <c r="BH92" s="303"/>
      <c r="BI92" s="303"/>
      <c r="BJ92" s="303"/>
      <c r="BK92" s="303"/>
      <c r="BL92" s="304"/>
    </row>
    <row r="93" spans="1:64" x14ac:dyDescent="0.25">
      <c r="A93" s="1708"/>
      <c r="B93" s="126" t="s">
        <v>124</v>
      </c>
      <c r="C93" s="127" t="s">
        <v>99</v>
      </c>
      <c r="D93" s="274">
        <f t="shared" si="84"/>
        <v>220941.83875761228</v>
      </c>
      <c r="E93" s="253">
        <v>39918.198162254586</v>
      </c>
      <c r="F93" s="253">
        <v>181023.64059535769</v>
      </c>
      <c r="G93" s="303"/>
      <c r="H93" s="303"/>
      <c r="I93" s="303"/>
      <c r="J93" s="303"/>
      <c r="K93" s="303"/>
      <c r="L93" s="303"/>
      <c r="M93" s="303"/>
      <c r="N93" s="303"/>
      <c r="O93" s="375"/>
      <c r="P93" s="274">
        <f t="shared" si="85"/>
        <v>224508.96137151861</v>
      </c>
      <c r="Q93" s="253">
        <v>40562.680475661909</v>
      </c>
      <c r="R93" s="253">
        <v>183946.2808958567</v>
      </c>
      <c r="S93" s="303"/>
      <c r="T93" s="303"/>
      <c r="U93" s="303"/>
      <c r="V93" s="303"/>
      <c r="W93" s="303"/>
      <c r="X93" s="303"/>
      <c r="Y93" s="303"/>
      <c r="Z93" s="303"/>
      <c r="AA93" s="375"/>
      <c r="AB93" s="274">
        <f t="shared" si="86"/>
        <v>222222.9455227954</v>
      </c>
      <c r="AC93" s="253">
        <v>40149.6594101882</v>
      </c>
      <c r="AD93" s="253">
        <v>182073.28611260719</v>
      </c>
      <c r="AE93" s="303"/>
      <c r="AF93" s="303"/>
      <c r="AG93" s="303"/>
      <c r="AH93" s="303"/>
      <c r="AI93" s="303"/>
      <c r="AJ93" s="303"/>
      <c r="AK93" s="303"/>
      <c r="AL93" s="303"/>
      <c r="AM93" s="375"/>
      <c r="AN93" s="289">
        <f t="shared" si="87"/>
        <v>241470.93869656781</v>
      </c>
      <c r="AO93" s="253">
        <v>43627.249757298945</v>
      </c>
      <c r="AP93" s="253">
        <v>197843.68893926888</v>
      </c>
      <c r="AQ93" s="303"/>
      <c r="AR93" s="303"/>
      <c r="AS93" s="303"/>
      <c r="AT93" s="303"/>
      <c r="AU93" s="303"/>
      <c r="AV93" s="303"/>
      <c r="AW93" s="303"/>
      <c r="AX93" s="303"/>
      <c r="AY93" s="375"/>
      <c r="AZ93" s="525">
        <v>0</v>
      </c>
      <c r="BA93" s="296">
        <f t="shared" si="88"/>
        <v>909144.68434849405</v>
      </c>
      <c r="BB93" s="274">
        <f t="shared" si="89"/>
        <v>164257.78780540364</v>
      </c>
      <c r="BC93" s="274">
        <f t="shared" si="89"/>
        <v>744886.89654309046</v>
      </c>
      <c r="BD93" s="303"/>
      <c r="BE93" s="303"/>
      <c r="BF93" s="303"/>
      <c r="BG93" s="303"/>
      <c r="BH93" s="303"/>
      <c r="BI93" s="303"/>
      <c r="BJ93" s="303"/>
      <c r="BK93" s="303"/>
      <c r="BL93" s="304"/>
    </row>
    <row r="94" spans="1:64" x14ac:dyDescent="0.25">
      <c r="A94" s="1708"/>
      <c r="B94" s="132" t="s">
        <v>125</v>
      </c>
      <c r="C94" s="127" t="s">
        <v>100</v>
      </c>
      <c r="D94" s="274">
        <f t="shared" si="84"/>
        <v>13088.198732982892</v>
      </c>
      <c r="E94" s="253">
        <v>12180.431914253104</v>
      </c>
      <c r="F94" s="253">
        <v>907.76681872978816</v>
      </c>
      <c r="G94" s="303"/>
      <c r="H94" s="303"/>
      <c r="I94" s="303"/>
      <c r="J94" s="303"/>
      <c r="K94" s="303"/>
      <c r="L94" s="303"/>
      <c r="M94" s="303"/>
      <c r="N94" s="303"/>
      <c r="O94" s="375"/>
      <c r="P94" s="274">
        <f t="shared" si="85"/>
        <v>13299.50868649035</v>
      </c>
      <c r="Q94" s="253">
        <v>12377.085904157411</v>
      </c>
      <c r="R94" s="253">
        <v>922.42278233293928</v>
      </c>
      <c r="S94" s="303"/>
      <c r="T94" s="303"/>
      <c r="U94" s="303"/>
      <c r="V94" s="303"/>
      <c r="W94" s="303"/>
      <c r="X94" s="303"/>
      <c r="Y94" s="303"/>
      <c r="Z94" s="303"/>
      <c r="AA94" s="375"/>
      <c r="AB94" s="274">
        <f t="shared" si="86"/>
        <v>13164.089202778794</v>
      </c>
      <c r="AC94" s="253">
        <v>12251.058798757858</v>
      </c>
      <c r="AD94" s="253">
        <v>913.03040402093495</v>
      </c>
      <c r="AE94" s="303"/>
      <c r="AF94" s="303"/>
      <c r="AG94" s="303"/>
      <c r="AH94" s="303"/>
      <c r="AI94" s="303"/>
      <c r="AJ94" s="303"/>
      <c r="AK94" s="303"/>
      <c r="AL94" s="303"/>
      <c r="AM94" s="375"/>
      <c r="AN94" s="289">
        <f t="shared" si="87"/>
        <v>14304.305837554817</v>
      </c>
      <c r="AO94" s="253">
        <v>13312.192677508407</v>
      </c>
      <c r="AP94" s="253">
        <v>992.11316004640992</v>
      </c>
      <c r="AQ94" s="303"/>
      <c r="AR94" s="303"/>
      <c r="AS94" s="303"/>
      <c r="AT94" s="303"/>
      <c r="AU94" s="303"/>
      <c r="AV94" s="303"/>
      <c r="AW94" s="303"/>
      <c r="AX94" s="303"/>
      <c r="AY94" s="375"/>
      <c r="AZ94" s="525">
        <v>0</v>
      </c>
      <c r="BA94" s="296">
        <f t="shared" si="88"/>
        <v>53856.102459806862</v>
      </c>
      <c r="BB94" s="274">
        <f t="shared" si="89"/>
        <v>50120.769294676786</v>
      </c>
      <c r="BC94" s="274">
        <f t="shared" si="89"/>
        <v>3735.3331651300723</v>
      </c>
      <c r="BD94" s="303"/>
      <c r="BE94" s="303"/>
      <c r="BF94" s="303"/>
      <c r="BG94" s="303"/>
      <c r="BH94" s="303"/>
      <c r="BI94" s="303"/>
      <c r="BJ94" s="303"/>
      <c r="BK94" s="303"/>
      <c r="BL94" s="304"/>
    </row>
    <row r="95" spans="1:64" x14ac:dyDescent="0.25">
      <c r="A95" s="1708"/>
      <c r="B95" s="132" t="s">
        <v>126</v>
      </c>
      <c r="C95" s="127" t="s">
        <v>101</v>
      </c>
      <c r="D95" s="274">
        <f t="shared" si="84"/>
        <v>271352.53598880692</v>
      </c>
      <c r="E95" s="253">
        <v>43313.886842617023</v>
      </c>
      <c r="F95" s="253">
        <v>228038.64914618991</v>
      </c>
      <c r="G95" s="303"/>
      <c r="H95" s="303"/>
      <c r="I95" s="303"/>
      <c r="J95" s="303"/>
      <c r="K95" s="303"/>
      <c r="L95" s="303"/>
      <c r="M95" s="303"/>
      <c r="N95" s="303"/>
      <c r="O95" s="375"/>
      <c r="P95" s="274">
        <f t="shared" si="85"/>
        <v>275733.54310321051</v>
      </c>
      <c r="Q95" s="253">
        <v>44013.192805314218</v>
      </c>
      <c r="R95" s="253">
        <v>231720.35029789631</v>
      </c>
      <c r="S95" s="303"/>
      <c r="T95" s="303"/>
      <c r="U95" s="303"/>
      <c r="V95" s="303"/>
      <c r="W95" s="303"/>
      <c r="X95" s="303"/>
      <c r="Y95" s="303"/>
      <c r="Z95" s="303"/>
      <c r="AA95" s="375"/>
      <c r="AB95" s="274">
        <f t="shared" si="86"/>
        <v>272925.94359489746</v>
      </c>
      <c r="AC95" s="253">
        <v>43565.03761502156</v>
      </c>
      <c r="AD95" s="253">
        <v>229360.90597987591</v>
      </c>
      <c r="AE95" s="303"/>
      <c r="AF95" s="303"/>
      <c r="AG95" s="303"/>
      <c r="AH95" s="303"/>
      <c r="AI95" s="303"/>
      <c r="AJ95" s="303"/>
      <c r="AK95" s="303"/>
      <c r="AL95" s="303"/>
      <c r="AM95" s="375"/>
      <c r="AN95" s="289">
        <f t="shared" si="87"/>
        <v>296565.61179793236</v>
      </c>
      <c r="AO95" s="253">
        <v>47338.453292940641</v>
      </c>
      <c r="AP95" s="253">
        <v>249227.15850499173</v>
      </c>
      <c r="AQ95" s="303"/>
      <c r="AR95" s="303"/>
      <c r="AS95" s="303"/>
      <c r="AT95" s="303"/>
      <c r="AU95" s="303"/>
      <c r="AV95" s="303"/>
      <c r="AW95" s="303"/>
      <c r="AX95" s="303"/>
      <c r="AY95" s="375"/>
      <c r="AZ95" s="525">
        <v>0</v>
      </c>
      <c r="BA95" s="296">
        <f t="shared" si="88"/>
        <v>1116577.6344848473</v>
      </c>
      <c r="BB95" s="274">
        <f t="shared" si="89"/>
        <v>178230.57055589344</v>
      </c>
      <c r="BC95" s="274">
        <f t="shared" si="89"/>
        <v>938347.06392895384</v>
      </c>
      <c r="BD95" s="303"/>
      <c r="BE95" s="303"/>
      <c r="BF95" s="303"/>
      <c r="BG95" s="303"/>
      <c r="BH95" s="303"/>
      <c r="BI95" s="303"/>
      <c r="BJ95" s="303"/>
      <c r="BK95" s="303"/>
      <c r="BL95" s="304"/>
    </row>
    <row r="96" spans="1:64" x14ac:dyDescent="0.25">
      <c r="A96" s="1708"/>
      <c r="B96" s="126" t="s">
        <v>127</v>
      </c>
      <c r="C96" s="127" t="s">
        <v>28</v>
      </c>
      <c r="D96" s="274">
        <f t="shared" si="84"/>
        <v>12578.238064007019</v>
      </c>
      <c r="E96" s="253">
        <v>12578.238064007019</v>
      </c>
      <c r="F96" s="253">
        <v>0</v>
      </c>
      <c r="G96" s="303"/>
      <c r="H96" s="303"/>
      <c r="I96" s="303"/>
      <c r="J96" s="303"/>
      <c r="K96" s="303"/>
      <c r="L96" s="303"/>
      <c r="M96" s="303"/>
      <c r="N96" s="303"/>
      <c r="O96" s="375"/>
      <c r="P96" s="274">
        <f t="shared" si="85"/>
        <v>12781.314664136342</v>
      </c>
      <c r="Q96" s="253">
        <v>12781.314664136342</v>
      </c>
      <c r="R96" s="253">
        <v>0</v>
      </c>
      <c r="S96" s="303"/>
      <c r="T96" s="303"/>
      <c r="U96" s="303"/>
      <c r="V96" s="303"/>
      <c r="W96" s="303"/>
      <c r="X96" s="303"/>
      <c r="Y96" s="303"/>
      <c r="Z96" s="303"/>
      <c r="AA96" s="375"/>
      <c r="AB96" s="274">
        <f t="shared" si="86"/>
        <v>12651.171583382502</v>
      </c>
      <c r="AC96" s="253">
        <v>12651.171583382502</v>
      </c>
      <c r="AD96" s="253">
        <v>0</v>
      </c>
      <c r="AE96" s="303"/>
      <c r="AF96" s="303"/>
      <c r="AG96" s="303"/>
      <c r="AH96" s="303"/>
      <c r="AI96" s="303"/>
      <c r="AJ96" s="303"/>
      <c r="AK96" s="303"/>
      <c r="AL96" s="303"/>
      <c r="AM96" s="375"/>
      <c r="AN96" s="289">
        <f t="shared" si="87"/>
        <v>13746.96150599511</v>
      </c>
      <c r="AO96" s="253">
        <v>13746.96150599511</v>
      </c>
      <c r="AP96" s="253">
        <v>0</v>
      </c>
      <c r="AQ96" s="303"/>
      <c r="AR96" s="303"/>
      <c r="AS96" s="303"/>
      <c r="AT96" s="303"/>
      <c r="AU96" s="303"/>
      <c r="AV96" s="303"/>
      <c r="AW96" s="303"/>
      <c r="AX96" s="303"/>
      <c r="AY96" s="375"/>
      <c r="AZ96" s="525">
        <v>0</v>
      </c>
      <c r="BA96" s="296">
        <f t="shared" si="88"/>
        <v>51757.685817520971</v>
      </c>
      <c r="BB96" s="274">
        <f t="shared" si="89"/>
        <v>51757.685817520971</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2972700.9778263974</v>
      </c>
      <c r="E97" s="275">
        <f>SUM(E91:E96)</f>
        <v>133058.56673290918</v>
      </c>
      <c r="F97" s="275">
        <f>SUM(F91:F96)</f>
        <v>2839642.4110934883</v>
      </c>
      <c r="G97" s="335"/>
      <c r="H97" s="335"/>
      <c r="I97" s="335"/>
      <c r="J97" s="335"/>
      <c r="K97" s="335"/>
      <c r="L97" s="335"/>
      <c r="M97" s="335"/>
      <c r="N97" s="335"/>
      <c r="O97" s="376"/>
      <c r="P97" s="275">
        <f t="shared" si="85"/>
        <v>3020695.4588265279</v>
      </c>
      <c r="Q97" s="275">
        <f>SUM(Q91:Q96)</f>
        <v>135206.80730624683</v>
      </c>
      <c r="R97" s="275">
        <f>SUM(R91:R96)</f>
        <v>2885488.6515202811</v>
      </c>
      <c r="S97" s="335"/>
      <c r="T97" s="335"/>
      <c r="U97" s="335"/>
      <c r="V97" s="335"/>
      <c r="W97" s="335"/>
      <c r="X97" s="335"/>
      <c r="Y97" s="335"/>
      <c r="Z97" s="335"/>
      <c r="AA97" s="376"/>
      <c r="AB97" s="275">
        <f t="shared" si="86"/>
        <v>2989937.854983638</v>
      </c>
      <c r="AC97" s="275">
        <f>SUM(AC91:AC96)</f>
        <v>133830.09208530793</v>
      </c>
      <c r="AD97" s="275">
        <f>SUM(AD91:AD96)</f>
        <v>2856107.7628983301</v>
      </c>
      <c r="AE97" s="335"/>
      <c r="AF97" s="335"/>
      <c r="AG97" s="335"/>
      <c r="AH97" s="335"/>
      <c r="AI97" s="335"/>
      <c r="AJ97" s="335"/>
      <c r="AK97" s="335"/>
      <c r="AL97" s="335"/>
      <c r="AM97" s="376"/>
      <c r="AN97" s="277">
        <f t="shared" si="87"/>
        <v>3248913.3774587708</v>
      </c>
      <c r="AO97" s="275">
        <f>SUM(AO91:AO96)</f>
        <v>145421.87750082029</v>
      </c>
      <c r="AP97" s="275">
        <f>SUM(AP91:AP96)</f>
        <v>3103491.4999579503</v>
      </c>
      <c r="AQ97" s="335"/>
      <c r="AR97" s="335"/>
      <c r="AS97" s="335"/>
      <c r="AT97" s="335"/>
      <c r="AU97" s="335"/>
      <c r="AV97" s="335"/>
      <c r="AW97" s="335"/>
      <c r="AX97" s="335"/>
      <c r="AY97" s="376"/>
      <c r="AZ97" s="299">
        <f>SUM(AZ91:AZ96)</f>
        <v>0</v>
      </c>
      <c r="BA97" s="297">
        <f t="shared" si="88"/>
        <v>12232247.669095336</v>
      </c>
      <c r="BB97" s="275">
        <f>SUM(BB91:BB96)</f>
        <v>547517.34362528415</v>
      </c>
      <c r="BC97" s="275">
        <f>SUM(BC91:BC96)</f>
        <v>11684730.325470051</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35434575.295583747</v>
      </c>
      <c r="E105" s="303"/>
      <c r="F105" s="303"/>
      <c r="G105" s="303"/>
      <c r="H105" s="303"/>
      <c r="I105" s="303"/>
      <c r="J105" s="303"/>
      <c r="K105" s="303"/>
      <c r="L105" s="303"/>
      <c r="M105" s="303"/>
      <c r="N105" s="303"/>
      <c r="O105" s="375"/>
      <c r="P105" s="274">
        <f>P88+P97+P104</f>
        <v>36584593.619573854</v>
      </c>
      <c r="Q105" s="303"/>
      <c r="R105" s="303"/>
      <c r="S105" s="303"/>
      <c r="T105" s="303"/>
      <c r="U105" s="303"/>
      <c r="V105" s="303"/>
      <c r="W105" s="303"/>
      <c r="X105" s="303"/>
      <c r="Y105" s="303"/>
      <c r="Z105" s="303"/>
      <c r="AA105" s="375"/>
      <c r="AB105" s="274">
        <f>AB88+AB97+AB104</f>
        <v>35941172.715814665</v>
      </c>
      <c r="AC105" s="303"/>
      <c r="AD105" s="303"/>
      <c r="AE105" s="303"/>
      <c r="AF105" s="303"/>
      <c r="AG105" s="303"/>
      <c r="AH105" s="303"/>
      <c r="AI105" s="303"/>
      <c r="AJ105" s="303"/>
      <c r="AK105" s="303"/>
      <c r="AL105" s="303"/>
      <c r="AM105" s="375"/>
      <c r="AN105" s="289">
        <f>AN88+AN97+AN104</f>
        <v>37505685.044542439</v>
      </c>
      <c r="AO105" s="303"/>
      <c r="AP105" s="303"/>
      <c r="AQ105" s="303"/>
      <c r="AR105" s="303"/>
      <c r="AS105" s="303"/>
      <c r="AT105" s="303"/>
      <c r="AU105" s="303"/>
      <c r="AV105" s="303"/>
      <c r="AW105" s="303"/>
      <c r="AX105" s="303"/>
      <c r="AY105" s="375"/>
      <c r="AZ105" s="300">
        <f>AZ88+AZ97+AZ104</f>
        <v>-1158003.6376786444</v>
      </c>
      <c r="BA105" s="296">
        <f>BA88+BA97+BA104</f>
        <v>144308023.03783607</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4015821.4854141474</v>
      </c>
      <c r="E106" s="338"/>
      <c r="F106" s="338"/>
      <c r="G106" s="338"/>
      <c r="H106" s="338"/>
      <c r="I106" s="338"/>
      <c r="J106" s="338"/>
      <c r="K106" s="338"/>
      <c r="L106" s="338"/>
      <c r="M106" s="338"/>
      <c r="N106" s="338"/>
      <c r="O106" s="565"/>
      <c r="P106" s="344">
        <f>P17-P105</f>
        <v>3334082.9838832021</v>
      </c>
      <c r="Q106" s="338"/>
      <c r="R106" s="338"/>
      <c r="S106" s="338"/>
      <c r="T106" s="338"/>
      <c r="U106" s="338"/>
      <c r="V106" s="338"/>
      <c r="W106" s="338"/>
      <c r="X106" s="338"/>
      <c r="Y106" s="338"/>
      <c r="Z106" s="338"/>
      <c r="AA106" s="565"/>
      <c r="AB106" s="344">
        <f>AB17-AB105</f>
        <v>3718313.8357872888</v>
      </c>
      <c r="AC106" s="338"/>
      <c r="AD106" s="338"/>
      <c r="AE106" s="338"/>
      <c r="AF106" s="338"/>
      <c r="AG106" s="338"/>
      <c r="AH106" s="338"/>
      <c r="AI106" s="338"/>
      <c r="AJ106" s="338"/>
      <c r="AK106" s="338"/>
      <c r="AL106" s="338"/>
      <c r="AM106" s="565"/>
      <c r="AN106" s="344">
        <f>AN17-AN105</f>
        <v>3759079.540590398</v>
      </c>
      <c r="AO106" s="338"/>
      <c r="AP106" s="338"/>
      <c r="AQ106" s="338"/>
      <c r="AR106" s="338"/>
      <c r="AS106" s="338"/>
      <c r="AT106" s="338"/>
      <c r="AU106" s="338"/>
      <c r="AV106" s="338"/>
      <c r="AW106" s="338"/>
      <c r="AX106" s="338"/>
      <c r="AY106" s="565"/>
      <c r="AZ106" s="857">
        <f>AZ17-AZ105</f>
        <v>1558903.4095400812</v>
      </c>
      <c r="BA106" s="345">
        <f>BA17-BA105</f>
        <v>16386201.255215079</v>
      </c>
      <c r="BB106" s="338"/>
      <c r="BC106" s="338"/>
      <c r="BD106" s="338"/>
      <c r="BE106" s="338"/>
      <c r="BF106" s="338"/>
      <c r="BG106" s="338"/>
      <c r="BH106" s="338"/>
      <c r="BI106" s="338"/>
      <c r="BJ106" s="338"/>
      <c r="BK106" s="338"/>
      <c r="BL106" s="339"/>
    </row>
    <row r="107" spans="1:64" x14ac:dyDescent="0.25">
      <c r="A107" s="267"/>
      <c r="B107" s="126" t="s">
        <v>270</v>
      </c>
      <c r="C107" s="127" t="s">
        <v>26</v>
      </c>
      <c r="D107" s="257">
        <v>955765.51352856704</v>
      </c>
      <c r="E107" s="340"/>
      <c r="F107" s="340"/>
      <c r="G107" s="340"/>
      <c r="H107" s="340"/>
      <c r="I107" s="340"/>
      <c r="J107" s="340"/>
      <c r="K107" s="340"/>
      <c r="L107" s="340"/>
      <c r="M107" s="340"/>
      <c r="N107" s="340"/>
      <c r="O107" s="377"/>
      <c r="P107" s="258">
        <v>793511.75016420207</v>
      </c>
      <c r="Q107" s="340"/>
      <c r="R107" s="340"/>
      <c r="S107" s="340"/>
      <c r="T107" s="340"/>
      <c r="U107" s="340"/>
      <c r="V107" s="340"/>
      <c r="W107" s="340"/>
      <c r="X107" s="340"/>
      <c r="Y107" s="340"/>
      <c r="Z107" s="340"/>
      <c r="AA107" s="377"/>
      <c r="AB107" s="258">
        <v>884958.69291737466</v>
      </c>
      <c r="AC107" s="340"/>
      <c r="AD107" s="340"/>
      <c r="AE107" s="340"/>
      <c r="AF107" s="340"/>
      <c r="AG107" s="340"/>
      <c r="AH107" s="340"/>
      <c r="AI107" s="340"/>
      <c r="AJ107" s="340"/>
      <c r="AK107" s="340"/>
      <c r="AL107" s="340"/>
      <c r="AM107" s="340"/>
      <c r="AN107" s="258">
        <v>894660.93066051474</v>
      </c>
      <c r="AO107" s="340"/>
      <c r="AP107" s="340"/>
      <c r="AQ107" s="340"/>
      <c r="AR107" s="340"/>
      <c r="AS107" s="340"/>
      <c r="AT107" s="340"/>
      <c r="AU107" s="340"/>
      <c r="AV107" s="340"/>
      <c r="AW107" s="340"/>
      <c r="AX107" s="340"/>
      <c r="AY107" s="377"/>
      <c r="AZ107" s="525">
        <v>371019.01147053932</v>
      </c>
      <c r="BA107" s="296">
        <f>D107+P107+AB107+AN107+AZ107</f>
        <v>3899915.8987411982</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3060055.9718855806</v>
      </c>
      <c r="E108" s="342"/>
      <c r="F108" s="342"/>
      <c r="G108" s="342"/>
      <c r="H108" s="342"/>
      <c r="I108" s="342"/>
      <c r="J108" s="342"/>
      <c r="K108" s="342"/>
      <c r="L108" s="342"/>
      <c r="M108" s="342"/>
      <c r="N108" s="342"/>
      <c r="O108" s="1117"/>
      <c r="P108" s="556">
        <f>P106-P107</f>
        <v>2540571.2337190001</v>
      </c>
      <c r="Q108" s="342"/>
      <c r="R108" s="342"/>
      <c r="S108" s="342"/>
      <c r="T108" s="342"/>
      <c r="U108" s="342"/>
      <c r="V108" s="342"/>
      <c r="W108" s="342"/>
      <c r="X108" s="342"/>
      <c r="Y108" s="342"/>
      <c r="Z108" s="342"/>
      <c r="AA108" s="1117"/>
      <c r="AB108" s="556">
        <f>AB106-AB107</f>
        <v>2833355.142869914</v>
      </c>
      <c r="AC108" s="342"/>
      <c r="AD108" s="342"/>
      <c r="AE108" s="342"/>
      <c r="AF108" s="342"/>
      <c r="AG108" s="342"/>
      <c r="AH108" s="342"/>
      <c r="AI108" s="342"/>
      <c r="AJ108" s="342"/>
      <c r="AK108" s="342"/>
      <c r="AL108" s="342"/>
      <c r="AM108" s="342"/>
      <c r="AN108" s="549">
        <f>AN106-AN107</f>
        <v>2864418.6099298834</v>
      </c>
      <c r="AO108" s="342"/>
      <c r="AP108" s="342"/>
      <c r="AQ108" s="342"/>
      <c r="AR108" s="342"/>
      <c r="AS108" s="342"/>
      <c r="AT108" s="342"/>
      <c r="AU108" s="342"/>
      <c r="AV108" s="342"/>
      <c r="AW108" s="342"/>
      <c r="AX108" s="342"/>
      <c r="AY108" s="1117"/>
      <c r="AZ108" s="578">
        <f>AZ106-AZ107</f>
        <v>1187884.3980695419</v>
      </c>
      <c r="BA108" s="347">
        <f>BA106-BA107</f>
        <v>12486285.35647388</v>
      </c>
      <c r="BB108" s="517"/>
      <c r="BC108" s="517"/>
      <c r="BD108" s="517"/>
      <c r="BE108" s="517"/>
      <c r="BF108" s="517"/>
      <c r="BG108" s="517"/>
      <c r="BH108" s="517"/>
      <c r="BI108" s="517"/>
      <c r="BJ108" s="342"/>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20932.498847922998</v>
      </c>
      <c r="E9" s="736">
        <v>10028.384792624</v>
      </c>
      <c r="F9" s="736">
        <v>1896.4838709679998</v>
      </c>
      <c r="G9" s="736">
        <v>6344.6301843310002</v>
      </c>
      <c r="H9" s="736">
        <v>1097</v>
      </c>
      <c r="I9" s="736">
        <v>32</v>
      </c>
      <c r="J9" s="736">
        <v>1016</v>
      </c>
      <c r="K9" s="736">
        <v>0</v>
      </c>
      <c r="L9" s="736">
        <v>100</v>
      </c>
      <c r="M9" s="736">
        <v>418</v>
      </c>
      <c r="N9" s="736">
        <v>0</v>
      </c>
      <c r="O9" s="803">
        <v>0</v>
      </c>
      <c r="P9" s="735">
        <f>SUM(Q9:AA9)</f>
        <v>20954.373118276999</v>
      </c>
      <c r="Q9" s="736">
        <v>9862.4419354809997</v>
      </c>
      <c r="R9" s="736">
        <v>1884.248387097</v>
      </c>
      <c r="S9" s="736">
        <v>6523.2827956990004</v>
      </c>
      <c r="T9" s="736">
        <v>1096.9333333330001</v>
      </c>
      <c r="U9" s="736">
        <v>35</v>
      </c>
      <c r="V9" s="736">
        <v>1014.466666667</v>
      </c>
      <c r="W9" s="736">
        <v>0</v>
      </c>
      <c r="X9" s="736">
        <v>100</v>
      </c>
      <c r="Y9" s="736">
        <v>438</v>
      </c>
      <c r="Z9" s="736">
        <v>0</v>
      </c>
      <c r="AA9" s="737">
        <v>0</v>
      </c>
      <c r="AB9" s="741">
        <f>SUM(AC9:AM9)</f>
        <v>20070.849462373</v>
      </c>
      <c r="AC9" s="736">
        <v>9204.2741935529993</v>
      </c>
      <c r="AD9" s="736">
        <v>1670.9430107539999</v>
      </c>
      <c r="AE9" s="736">
        <v>6514.6440860229995</v>
      </c>
      <c r="AF9" s="736">
        <v>1103.878494624</v>
      </c>
      <c r="AG9" s="736">
        <v>44</v>
      </c>
      <c r="AH9" s="736">
        <v>996.06666666699994</v>
      </c>
      <c r="AI9" s="736">
        <v>0</v>
      </c>
      <c r="AJ9" s="736">
        <v>91.333333332999999</v>
      </c>
      <c r="AK9" s="736">
        <v>445.709677419</v>
      </c>
      <c r="AL9" s="736">
        <v>0</v>
      </c>
      <c r="AM9" s="737">
        <v>0</v>
      </c>
      <c r="AN9" s="735">
        <f>SUM(AO9:AY9)</f>
        <v>19310.189247291</v>
      </c>
      <c r="AO9" s="736">
        <v>8425.5881720430007</v>
      </c>
      <c r="AP9" s="736">
        <v>1507.3172043009999</v>
      </c>
      <c r="AQ9" s="736">
        <v>6675.6548386930008</v>
      </c>
      <c r="AR9" s="736">
        <v>1111.6107526839999</v>
      </c>
      <c r="AS9" s="736">
        <v>49</v>
      </c>
      <c r="AT9" s="736">
        <v>997.01827957</v>
      </c>
      <c r="AU9" s="736">
        <v>0</v>
      </c>
      <c r="AV9" s="736">
        <v>87</v>
      </c>
      <c r="AW9" s="736">
        <v>457</v>
      </c>
      <c r="AX9" s="736">
        <v>0</v>
      </c>
      <c r="AY9" s="737">
        <v>0</v>
      </c>
      <c r="AZ9" s="852">
        <v>0</v>
      </c>
      <c r="BA9" s="739">
        <f>AN9+AB9+P9+D9+AZ9</f>
        <v>81267.910675863997</v>
      </c>
      <c r="BB9" s="740">
        <f t="shared" ref="BB9:BL9" si="0">AO9+AC9+Q9+E9</f>
        <v>37520.689093700996</v>
      </c>
      <c r="BC9" s="740">
        <f t="shared" si="0"/>
        <v>6958.9924731199999</v>
      </c>
      <c r="BD9" s="740">
        <f t="shared" si="0"/>
        <v>26058.211904746</v>
      </c>
      <c r="BE9" s="740">
        <f t="shared" si="0"/>
        <v>4409.4225806409995</v>
      </c>
      <c r="BF9" s="740">
        <f t="shared" si="0"/>
        <v>160</v>
      </c>
      <c r="BG9" s="740">
        <f t="shared" si="0"/>
        <v>4023.5516129039997</v>
      </c>
      <c r="BH9" s="740">
        <f t="shared" si="0"/>
        <v>0</v>
      </c>
      <c r="BI9" s="741">
        <f t="shared" si="0"/>
        <v>378.33333333299998</v>
      </c>
      <c r="BJ9" s="741">
        <f t="shared" si="0"/>
        <v>1758.7096774189999</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37462004.391655035</v>
      </c>
      <c r="E11" s="249">
        <v>12042072.767318668</v>
      </c>
      <c r="F11" s="249">
        <v>2277522.783376528</v>
      </c>
      <c r="G11" s="249">
        <v>7614785.6544921789</v>
      </c>
      <c r="H11" s="249">
        <v>1316769.4142090671</v>
      </c>
      <c r="I11" s="249">
        <v>38359.129167069186</v>
      </c>
      <c r="J11" s="249">
        <v>1219641.4900490206</v>
      </c>
      <c r="K11" s="249">
        <v>0</v>
      </c>
      <c r="L11" s="249">
        <v>120072.86159035841</v>
      </c>
      <c r="M11" s="249">
        <v>12832780.291452147</v>
      </c>
      <c r="N11" s="249">
        <v>0</v>
      </c>
      <c r="O11" s="249">
        <v>0</v>
      </c>
      <c r="P11" s="270">
        <f t="shared" ref="P11:P16" si="2">SUM(Q11:AA11)</f>
        <v>38090638.897928111</v>
      </c>
      <c r="Q11" s="249">
        <v>11844599.270442721</v>
      </c>
      <c r="R11" s="249">
        <v>2263272.8056067671</v>
      </c>
      <c r="S11" s="249">
        <v>7832316.2529845983</v>
      </c>
      <c r="T11" s="249">
        <v>1317016.7598382982</v>
      </c>
      <c r="U11" s="249">
        <v>41991.400052751764</v>
      </c>
      <c r="V11" s="249">
        <v>1218090.087823102</v>
      </c>
      <c r="W11" s="249">
        <v>0</v>
      </c>
      <c r="X11" s="249">
        <v>120100.92266403028</v>
      </c>
      <c r="Y11" s="249">
        <v>13453251.398515843</v>
      </c>
      <c r="Z11" s="249">
        <v>0</v>
      </c>
      <c r="AA11" s="250">
        <v>0</v>
      </c>
      <c r="AB11" s="270">
        <f t="shared" ref="AB11:AB16" si="3">SUM(AC11:AM11)</f>
        <v>37330141.008089118</v>
      </c>
      <c r="AC11" s="249">
        <v>11073934.702734703</v>
      </c>
      <c r="AD11" s="249">
        <v>2010234.3960090678</v>
      </c>
      <c r="AE11" s="249">
        <v>7838330.0042548859</v>
      </c>
      <c r="AF11" s="249">
        <v>1328178.4616623688</v>
      </c>
      <c r="AG11" s="249">
        <v>52953.78650660046</v>
      </c>
      <c r="AH11" s="249">
        <v>1198421.5604759196</v>
      </c>
      <c r="AI11" s="249">
        <v>0</v>
      </c>
      <c r="AJ11" s="251">
        <v>109880.27326108792</v>
      </c>
      <c r="AK11" s="249">
        <v>13718207.823184483</v>
      </c>
      <c r="AL11" s="249">
        <v>0</v>
      </c>
      <c r="AM11" s="250">
        <v>0</v>
      </c>
      <c r="AN11" s="270">
        <f t="shared" ref="AN11:AN16" si="4">SUM(AO11:AY11)</f>
        <v>38041274.230584808</v>
      </c>
      <c r="AO11" s="249">
        <v>11245206.351750132</v>
      </c>
      <c r="AP11" s="249">
        <v>2011741.0802057288</v>
      </c>
      <c r="AQ11" s="249">
        <v>8909643.2165808305</v>
      </c>
      <c r="AR11" s="249">
        <v>1483608.341028939</v>
      </c>
      <c r="AS11" s="249">
        <v>65397.573581510733</v>
      </c>
      <c r="AT11" s="249">
        <v>1330668.0934295882</v>
      </c>
      <c r="AU11" s="249">
        <v>0</v>
      </c>
      <c r="AV11" s="249">
        <v>116114.46065139247</v>
      </c>
      <c r="AW11" s="249">
        <v>12878895.113356687</v>
      </c>
      <c r="AX11" s="249">
        <v>0</v>
      </c>
      <c r="AY11" s="250">
        <v>0</v>
      </c>
      <c r="AZ11" s="853">
        <v>400742.29342351208</v>
      </c>
      <c r="BA11" s="321">
        <f t="shared" ref="BA11:BA16" si="5">SUM(BB11:BL11)+AZ11</f>
        <v>151324800.82168058</v>
      </c>
      <c r="BB11" s="271">
        <f t="shared" ref="BB11:BL16" si="6">E11+Q11+AC11+AO11</f>
        <v>46205813.09224622</v>
      </c>
      <c r="BC11" s="271">
        <f t="shared" si="6"/>
        <v>8562771.0651980918</v>
      </c>
      <c r="BD11" s="271">
        <f t="shared" si="6"/>
        <v>32195075.128312495</v>
      </c>
      <c r="BE11" s="271">
        <f t="shared" si="6"/>
        <v>5445572.9767386727</v>
      </c>
      <c r="BF11" s="271">
        <f t="shared" si="6"/>
        <v>198701.88930793217</v>
      </c>
      <c r="BG11" s="271">
        <f t="shared" si="6"/>
        <v>4966821.2317776307</v>
      </c>
      <c r="BH11" s="271">
        <f t="shared" si="6"/>
        <v>0</v>
      </c>
      <c r="BI11" s="271">
        <f t="shared" si="6"/>
        <v>466168.51816686906</v>
      </c>
      <c r="BJ11" s="271">
        <f t="shared" si="6"/>
        <v>52883134.62650916</v>
      </c>
      <c r="BK11" s="271">
        <f t="shared" si="6"/>
        <v>0</v>
      </c>
      <c r="BL11" s="295">
        <f t="shared" si="6"/>
        <v>0</v>
      </c>
    </row>
    <row r="12" spans="1:64" x14ac:dyDescent="0.25">
      <c r="A12" s="1699"/>
      <c r="B12" s="126" t="s">
        <v>1314</v>
      </c>
      <c r="C12" s="127" t="s">
        <v>1323</v>
      </c>
      <c r="D12" s="270">
        <f t="shared" si="1"/>
        <v>551950.57663149503</v>
      </c>
      <c r="E12" s="249">
        <v>168981.17787640513</v>
      </c>
      <c r="F12" s="249">
        <v>31315.261947548883</v>
      </c>
      <c r="G12" s="249">
        <v>117741.93230060367</v>
      </c>
      <c r="H12" s="249">
        <v>19915.228717739868</v>
      </c>
      <c r="I12" s="249">
        <v>726.68084499428437</v>
      </c>
      <c r="J12" s="249">
        <v>18164.366037055283</v>
      </c>
      <c r="K12" s="249">
        <v>0</v>
      </c>
      <c r="L12" s="249">
        <v>1704.8440448709448</v>
      </c>
      <c r="M12" s="249">
        <v>193401.08486227709</v>
      </c>
      <c r="N12" s="249">
        <v>0</v>
      </c>
      <c r="O12" s="249">
        <v>0</v>
      </c>
      <c r="P12" s="270">
        <f t="shared" si="2"/>
        <v>557349.37858667178</v>
      </c>
      <c r="Q12" s="249">
        <v>170634.03585342699</v>
      </c>
      <c r="R12" s="249">
        <v>31621.566360637975</v>
      </c>
      <c r="S12" s="249">
        <v>118893.60312263666</v>
      </c>
      <c r="T12" s="249">
        <v>20110.02582511006</v>
      </c>
      <c r="U12" s="249">
        <v>733.78873858629311</v>
      </c>
      <c r="V12" s="249">
        <v>18342.03740660776</v>
      </c>
      <c r="W12" s="249">
        <v>0</v>
      </c>
      <c r="X12" s="249">
        <v>1721.5196599575208</v>
      </c>
      <c r="Y12" s="249">
        <v>195292.80161970851</v>
      </c>
      <c r="Z12" s="249">
        <v>0</v>
      </c>
      <c r="AA12" s="250">
        <v>0</v>
      </c>
      <c r="AB12" s="270">
        <f t="shared" si="3"/>
        <v>542457.99953637226</v>
      </c>
      <c r="AC12" s="249">
        <v>166074.99944933306</v>
      </c>
      <c r="AD12" s="249">
        <v>30776.69463577028</v>
      </c>
      <c r="AE12" s="249">
        <v>115716.97858733231</v>
      </c>
      <c r="AF12" s="249">
        <v>19572.721884747891</v>
      </c>
      <c r="AG12" s="249">
        <v>714.18321524860028</v>
      </c>
      <c r="AH12" s="249">
        <v>17851.970956243731</v>
      </c>
      <c r="AI12" s="249">
        <v>0</v>
      </c>
      <c r="AJ12" s="249">
        <v>1675.5237321178281</v>
      </c>
      <c r="AK12" s="249">
        <v>190074.9270755786</v>
      </c>
      <c r="AL12" s="249">
        <v>0</v>
      </c>
      <c r="AM12" s="250">
        <v>0</v>
      </c>
      <c r="AN12" s="270">
        <f t="shared" si="4"/>
        <v>511113.99784080306</v>
      </c>
      <c r="AO12" s="249">
        <v>156478.94764664871</v>
      </c>
      <c r="AP12" s="249">
        <v>28998.373052030929</v>
      </c>
      <c r="AQ12" s="249">
        <v>109030.68549893203</v>
      </c>
      <c r="AR12" s="249">
        <v>18441.781925402138</v>
      </c>
      <c r="AS12" s="249">
        <v>672.91668414604203</v>
      </c>
      <c r="AT12" s="249">
        <v>16820.458454999407</v>
      </c>
      <c r="AU12" s="249">
        <v>0</v>
      </c>
      <c r="AV12" s="249">
        <v>1578.7095663292262</v>
      </c>
      <c r="AW12" s="249">
        <v>179092.12501231459</v>
      </c>
      <c r="AX12" s="249">
        <v>0</v>
      </c>
      <c r="AY12" s="250">
        <v>0</v>
      </c>
      <c r="AZ12" s="853">
        <v>0</v>
      </c>
      <c r="BA12" s="290">
        <f t="shared" si="5"/>
        <v>2162871.952595342</v>
      </c>
      <c r="BB12" s="271">
        <f t="shared" si="6"/>
        <v>662169.16082581389</v>
      </c>
      <c r="BC12" s="271">
        <f t="shared" si="6"/>
        <v>122711.89599598807</v>
      </c>
      <c r="BD12" s="271">
        <f t="shared" si="6"/>
        <v>461383.19950950466</v>
      </c>
      <c r="BE12" s="271">
        <f t="shared" si="6"/>
        <v>78039.758352999954</v>
      </c>
      <c r="BF12" s="271">
        <f t="shared" si="6"/>
        <v>2847.5694829752197</v>
      </c>
      <c r="BG12" s="271">
        <f t="shared" si="6"/>
        <v>71178.832854906184</v>
      </c>
      <c r="BH12" s="271">
        <f t="shared" si="6"/>
        <v>0</v>
      </c>
      <c r="BI12" s="271">
        <f t="shared" si="6"/>
        <v>6680.5970032755195</v>
      </c>
      <c r="BJ12" s="271">
        <f t="shared" si="6"/>
        <v>757860.93856987869</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0">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80315.430984024264</v>
      </c>
      <c r="AC16" s="249">
        <v>23827.692941783393</v>
      </c>
      <c r="AD16" s="249">
        <v>4325.6769785664383</v>
      </c>
      <c r="AE16" s="249">
        <v>16864.87556134399</v>
      </c>
      <c r="AF16" s="249">
        <v>2857.6808189136987</v>
      </c>
      <c r="AG16" s="249">
        <v>113.90561247869155</v>
      </c>
      <c r="AH16" s="249">
        <v>2578.5814485525757</v>
      </c>
      <c r="AI16" s="249">
        <v>0</v>
      </c>
      <c r="AJ16" s="249">
        <v>236.44043802308778</v>
      </c>
      <c r="AK16" s="249">
        <v>29510.577184362384</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80315.430984024264</v>
      </c>
      <c r="BB16" s="271">
        <f t="shared" si="6"/>
        <v>23827.692941783393</v>
      </c>
      <c r="BC16" s="271">
        <f t="shared" si="6"/>
        <v>4325.6769785664383</v>
      </c>
      <c r="BD16" s="271">
        <f t="shared" si="6"/>
        <v>16864.87556134399</v>
      </c>
      <c r="BE16" s="271">
        <f t="shared" si="6"/>
        <v>2857.6808189136987</v>
      </c>
      <c r="BF16" s="271">
        <f t="shared" si="6"/>
        <v>113.90561247869155</v>
      </c>
      <c r="BG16" s="271">
        <f t="shared" si="6"/>
        <v>2578.5814485525757</v>
      </c>
      <c r="BH16" s="271">
        <f t="shared" si="6"/>
        <v>0</v>
      </c>
      <c r="BI16" s="271">
        <f t="shared" si="6"/>
        <v>236.44043802308778</v>
      </c>
      <c r="BJ16" s="271">
        <f t="shared" si="6"/>
        <v>29510.577184362384</v>
      </c>
      <c r="BK16" s="271">
        <f t="shared" si="6"/>
        <v>0</v>
      </c>
      <c r="BL16" s="291">
        <f t="shared" si="6"/>
        <v>0</v>
      </c>
    </row>
    <row r="17" spans="1:64" s="209" customFormat="1" x14ac:dyDescent="0.25">
      <c r="A17" s="1699"/>
      <c r="B17" s="128" t="s">
        <v>202</v>
      </c>
      <c r="C17" s="309" t="s">
        <v>14</v>
      </c>
      <c r="D17" s="272">
        <f>SUM(D11:D16)</f>
        <v>38013954.968286529</v>
      </c>
      <c r="E17" s="272">
        <f>SUM(E11:E16)</f>
        <v>12211053.945195073</v>
      </c>
      <c r="F17" s="272">
        <f>SUM(F11:F16)</f>
        <v>2308838.0453240769</v>
      </c>
      <c r="G17" s="272">
        <f t="shared" ref="G17:O17" si="7">SUM(G11:G16)</f>
        <v>7732527.5867927829</v>
      </c>
      <c r="H17" s="272">
        <f t="shared" si="7"/>
        <v>1336684.642926807</v>
      </c>
      <c r="I17" s="272">
        <f t="shared" si="7"/>
        <v>39085.81001206347</v>
      </c>
      <c r="J17" s="272">
        <f t="shared" si="7"/>
        <v>1237805.856086076</v>
      </c>
      <c r="K17" s="272">
        <f t="shared" si="7"/>
        <v>0</v>
      </c>
      <c r="L17" s="272">
        <f t="shared" si="7"/>
        <v>121777.70563522936</v>
      </c>
      <c r="M17" s="272">
        <f t="shared" si="7"/>
        <v>13026181.376314424</v>
      </c>
      <c r="N17" s="272">
        <f t="shared" si="7"/>
        <v>0</v>
      </c>
      <c r="O17" s="272">
        <f t="shared" si="7"/>
        <v>0</v>
      </c>
      <c r="P17" s="288">
        <f>SUM(P11:P16)</f>
        <v>38647988.276514784</v>
      </c>
      <c r="Q17" s="272">
        <f>SUM(Q11:Q16)</f>
        <v>12015233.306296147</v>
      </c>
      <c r="R17" s="272">
        <f>SUM(R11:R16)</f>
        <v>2294894.3719674051</v>
      </c>
      <c r="S17" s="272">
        <f t="shared" ref="S17:AA17" si="8">SUM(S11:S16)</f>
        <v>7951209.856107235</v>
      </c>
      <c r="T17" s="272">
        <f t="shared" si="8"/>
        <v>1337126.7856634082</v>
      </c>
      <c r="U17" s="272">
        <f t="shared" si="8"/>
        <v>42725.188791338056</v>
      </c>
      <c r="V17" s="272">
        <f t="shared" si="8"/>
        <v>1236432.1252297098</v>
      </c>
      <c r="W17" s="272">
        <f t="shared" si="8"/>
        <v>0</v>
      </c>
      <c r="X17" s="272">
        <f t="shared" si="8"/>
        <v>121822.44232398779</v>
      </c>
      <c r="Y17" s="272">
        <f t="shared" si="8"/>
        <v>13648544.200135551</v>
      </c>
      <c r="Z17" s="272">
        <f t="shared" si="8"/>
        <v>0</v>
      </c>
      <c r="AA17" s="869">
        <f t="shared" si="8"/>
        <v>0</v>
      </c>
      <c r="AB17" s="288">
        <f>SUM(AB11:AB16)</f>
        <v>37952914.438609518</v>
      </c>
      <c r="AC17" s="272">
        <f>SUM(AC11:AC16)</f>
        <v>11263837.395125819</v>
      </c>
      <c r="AD17" s="272">
        <f>SUM(AD11:AD16)</f>
        <v>2045336.7676234045</v>
      </c>
      <c r="AE17" s="272">
        <f t="shared" ref="AE17:AM17" si="9">SUM(AE11:AE16)</f>
        <v>7970911.8584035626</v>
      </c>
      <c r="AF17" s="272">
        <f t="shared" si="9"/>
        <v>1350608.8643660306</v>
      </c>
      <c r="AG17" s="272">
        <f t="shared" si="9"/>
        <v>53781.875334327757</v>
      </c>
      <c r="AH17" s="272">
        <f t="shared" si="9"/>
        <v>1218852.1128807161</v>
      </c>
      <c r="AI17" s="272">
        <f t="shared" si="9"/>
        <v>0</v>
      </c>
      <c r="AJ17" s="272">
        <f t="shared" si="9"/>
        <v>111792.23743122883</v>
      </c>
      <c r="AK17" s="272">
        <f t="shared" si="9"/>
        <v>13937793.327444423</v>
      </c>
      <c r="AL17" s="272">
        <f t="shared" si="9"/>
        <v>0</v>
      </c>
      <c r="AM17" s="272">
        <f t="shared" si="9"/>
        <v>0</v>
      </c>
      <c r="AN17" s="288">
        <f>SUM(AN11:AN16)</f>
        <v>38552388.228425607</v>
      </c>
      <c r="AO17" s="272">
        <f>SUM(AO11:AO16)</f>
        <v>11401685.299396781</v>
      </c>
      <c r="AP17" s="272">
        <f t="shared" ref="AP17:AZ17" si="10">SUM(AP11:AP16)</f>
        <v>2040739.4532577598</v>
      </c>
      <c r="AQ17" s="272">
        <f t="shared" si="10"/>
        <v>9018673.9020797629</v>
      </c>
      <c r="AR17" s="272">
        <f t="shared" si="10"/>
        <v>1502050.1229543411</v>
      </c>
      <c r="AS17" s="272">
        <f t="shared" si="10"/>
        <v>66070.490265656772</v>
      </c>
      <c r="AT17" s="272">
        <f t="shared" si="10"/>
        <v>1347488.5518845876</v>
      </c>
      <c r="AU17" s="272">
        <f t="shared" si="10"/>
        <v>0</v>
      </c>
      <c r="AV17" s="272">
        <f t="shared" si="10"/>
        <v>117693.17021772169</v>
      </c>
      <c r="AW17" s="272">
        <f t="shared" si="10"/>
        <v>13057987.238369001</v>
      </c>
      <c r="AX17" s="272">
        <f t="shared" si="10"/>
        <v>0</v>
      </c>
      <c r="AY17" s="281">
        <f t="shared" si="10"/>
        <v>0</v>
      </c>
      <c r="AZ17" s="293">
        <f t="shared" si="10"/>
        <v>400742.29342351208</v>
      </c>
      <c r="BA17" s="292">
        <f>SUM(BA11:BA16)</f>
        <v>153567988.20525995</v>
      </c>
      <c r="BB17" s="272">
        <f>SUM(BB11:BB16)</f>
        <v>46891809.946013816</v>
      </c>
      <c r="BC17" s="272">
        <f t="shared" ref="BC17:BL17" si="11">SUM(BC11:BC16)</f>
        <v>8689808.6381726451</v>
      </c>
      <c r="BD17" s="272">
        <f t="shared" si="11"/>
        <v>32673323.203383345</v>
      </c>
      <c r="BE17" s="272">
        <f t="shared" si="11"/>
        <v>5526470.4159105858</v>
      </c>
      <c r="BF17" s="272">
        <f t="shared" si="11"/>
        <v>201663.36440338611</v>
      </c>
      <c r="BG17" s="272">
        <f t="shared" si="11"/>
        <v>5040578.646081089</v>
      </c>
      <c r="BH17" s="272">
        <f t="shared" si="11"/>
        <v>0</v>
      </c>
      <c r="BI17" s="272">
        <f t="shared" si="11"/>
        <v>473085.55560816766</v>
      </c>
      <c r="BJ17" s="272">
        <f>SUM(BJ11:BJ16)</f>
        <v>53670506.142263405</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1240" t="s">
        <v>36</v>
      </c>
      <c r="E19" s="215" t="s">
        <v>932</v>
      </c>
      <c r="F19" s="215" t="s">
        <v>933</v>
      </c>
      <c r="G19" s="215" t="s">
        <v>934</v>
      </c>
      <c r="H19" s="215" t="s">
        <v>935</v>
      </c>
      <c r="I19" s="1241" t="s">
        <v>47</v>
      </c>
      <c r="J19" s="1241" t="s">
        <v>48</v>
      </c>
      <c r="K19" s="1241" t="s">
        <v>50</v>
      </c>
      <c r="L19" s="1241" t="s">
        <v>49</v>
      </c>
      <c r="M19" s="215" t="s">
        <v>1537</v>
      </c>
      <c r="N19" s="215" t="s">
        <v>137</v>
      </c>
      <c r="O19" s="1242" t="s">
        <v>138</v>
      </c>
      <c r="P19" s="1243" t="s">
        <v>36</v>
      </c>
      <c r="Q19" s="215" t="s">
        <v>932</v>
      </c>
      <c r="R19" s="215" t="s">
        <v>933</v>
      </c>
      <c r="S19" s="215" t="s">
        <v>934</v>
      </c>
      <c r="T19" s="215" t="s">
        <v>935</v>
      </c>
      <c r="U19" s="1241" t="s">
        <v>47</v>
      </c>
      <c r="V19" s="1241" t="s">
        <v>48</v>
      </c>
      <c r="W19" s="1241" t="s">
        <v>50</v>
      </c>
      <c r="X19" s="1241" t="s">
        <v>49</v>
      </c>
      <c r="Y19" s="215" t="s">
        <v>1537</v>
      </c>
      <c r="Z19" s="215" t="s">
        <v>137</v>
      </c>
      <c r="AA19" s="1242" t="s">
        <v>138</v>
      </c>
      <c r="AB19" s="1240" t="s">
        <v>36</v>
      </c>
      <c r="AC19" s="215" t="s">
        <v>932</v>
      </c>
      <c r="AD19" s="215" t="s">
        <v>933</v>
      </c>
      <c r="AE19" s="215" t="s">
        <v>934</v>
      </c>
      <c r="AF19" s="215" t="s">
        <v>935</v>
      </c>
      <c r="AG19" s="1241" t="s">
        <v>47</v>
      </c>
      <c r="AH19" s="1241" t="s">
        <v>48</v>
      </c>
      <c r="AI19" s="1241" t="s">
        <v>50</v>
      </c>
      <c r="AJ19" s="1241" t="s">
        <v>49</v>
      </c>
      <c r="AK19" s="215" t="s">
        <v>1537</v>
      </c>
      <c r="AL19" s="215" t="s">
        <v>137</v>
      </c>
      <c r="AM19" s="1242" t="s">
        <v>138</v>
      </c>
      <c r="AN19" s="1243" t="s">
        <v>36</v>
      </c>
      <c r="AO19" s="215" t="s">
        <v>932</v>
      </c>
      <c r="AP19" s="215" t="s">
        <v>933</v>
      </c>
      <c r="AQ19" s="215" t="s">
        <v>934</v>
      </c>
      <c r="AR19" s="215" t="s">
        <v>935</v>
      </c>
      <c r="AS19" s="1241" t="s">
        <v>47</v>
      </c>
      <c r="AT19" s="1241" t="s">
        <v>48</v>
      </c>
      <c r="AU19" s="1241" t="s">
        <v>50</v>
      </c>
      <c r="AV19" s="1241" t="s">
        <v>49</v>
      </c>
      <c r="AW19" s="215" t="s">
        <v>1537</v>
      </c>
      <c r="AX19" s="215" t="s">
        <v>137</v>
      </c>
      <c r="AY19" s="216" t="s">
        <v>138</v>
      </c>
      <c r="AZ19" s="217" t="s">
        <v>903</v>
      </c>
      <c r="BA19" s="1244" t="s">
        <v>36</v>
      </c>
      <c r="BB19" s="215" t="s">
        <v>932</v>
      </c>
      <c r="BC19" s="215" t="s">
        <v>933</v>
      </c>
      <c r="BD19" s="215" t="s">
        <v>934</v>
      </c>
      <c r="BE19" s="215" t="s">
        <v>935</v>
      </c>
      <c r="BF19" s="215" t="s">
        <v>47</v>
      </c>
      <c r="BG19" s="215" t="s">
        <v>48</v>
      </c>
      <c r="BH19" s="215" t="s">
        <v>50</v>
      </c>
      <c r="BI19" s="215" t="s">
        <v>49</v>
      </c>
      <c r="BJ19" s="215" t="s">
        <v>1537</v>
      </c>
      <c r="BK19" s="215" t="s">
        <v>137</v>
      </c>
      <c r="BL19" s="1245" t="s">
        <v>138</v>
      </c>
    </row>
    <row r="20" spans="1:64" ht="14.85" customHeight="1" x14ac:dyDescent="0.25">
      <c r="A20" s="1698" t="s">
        <v>0</v>
      </c>
      <c r="B20" s="124">
        <v>2.1</v>
      </c>
      <c r="C20" s="125" t="s">
        <v>148</v>
      </c>
      <c r="D20" s="273">
        <f t="shared" ref="D20:D27" si="12">SUM(E20:O20)</f>
        <v>3262072.4800000004</v>
      </c>
      <c r="E20" s="251">
        <v>614395.55999999994</v>
      </c>
      <c r="F20" s="251">
        <v>336007.19000000006</v>
      </c>
      <c r="G20" s="251">
        <v>1341009.5100000002</v>
      </c>
      <c r="H20" s="251">
        <v>221552.93</v>
      </c>
      <c r="I20" s="251">
        <v>1600</v>
      </c>
      <c r="J20" s="251">
        <v>189060.30000000002</v>
      </c>
      <c r="K20" s="251">
        <v>0</v>
      </c>
      <c r="L20" s="251">
        <v>0</v>
      </c>
      <c r="M20" s="251">
        <v>558446.99000000011</v>
      </c>
      <c r="N20" s="251">
        <v>0</v>
      </c>
      <c r="O20" s="252">
        <v>0</v>
      </c>
      <c r="P20" s="276">
        <f t="shared" ref="P20:P27" si="13">SUM(Q20:AA20)</f>
        <v>3400416.6</v>
      </c>
      <c r="Q20" s="251">
        <v>568819.9</v>
      </c>
      <c r="R20" s="251">
        <v>119820.85</v>
      </c>
      <c r="S20" s="251">
        <v>1393805.5</v>
      </c>
      <c r="T20" s="251">
        <v>366121.79999999993</v>
      </c>
      <c r="U20" s="251">
        <v>0</v>
      </c>
      <c r="V20" s="251">
        <v>346582.18</v>
      </c>
      <c r="W20" s="251">
        <v>0</v>
      </c>
      <c r="X20" s="251">
        <v>0</v>
      </c>
      <c r="Y20" s="251">
        <v>605266.37000000011</v>
      </c>
      <c r="Z20" s="251">
        <v>0</v>
      </c>
      <c r="AA20" s="252">
        <v>0</v>
      </c>
      <c r="AB20" s="273">
        <f t="shared" ref="AB20:AB27" si="14">SUM(AC20:AM20)</f>
        <v>4283130.2699999996</v>
      </c>
      <c r="AC20" s="251">
        <v>466385.4</v>
      </c>
      <c r="AD20" s="251">
        <v>124904.15</v>
      </c>
      <c r="AE20" s="251">
        <v>1314730.3700000001</v>
      </c>
      <c r="AF20" s="251">
        <v>184669.21999999997</v>
      </c>
      <c r="AG20" s="251">
        <v>0</v>
      </c>
      <c r="AH20" s="251">
        <v>937730.57</v>
      </c>
      <c r="AI20" s="251">
        <v>0</v>
      </c>
      <c r="AJ20" s="251">
        <v>55507.100000000006</v>
      </c>
      <c r="AK20" s="251">
        <v>1199203.46</v>
      </c>
      <c r="AL20" s="251">
        <v>0</v>
      </c>
      <c r="AM20" s="252">
        <v>0</v>
      </c>
      <c r="AN20" s="276">
        <f t="shared" ref="AN20:AN27" si="15">SUM(AO20:AY20)</f>
        <v>3571539.33</v>
      </c>
      <c r="AO20" s="251">
        <v>779294.25</v>
      </c>
      <c r="AP20" s="251">
        <v>79709.62</v>
      </c>
      <c r="AQ20" s="251">
        <v>1235045.5300000003</v>
      </c>
      <c r="AR20" s="251">
        <v>363032.44</v>
      </c>
      <c r="AS20" s="251">
        <v>0</v>
      </c>
      <c r="AT20" s="251">
        <v>261825.54999999996</v>
      </c>
      <c r="AU20" s="251">
        <v>0</v>
      </c>
      <c r="AV20" s="249">
        <v>0</v>
      </c>
      <c r="AW20" s="251">
        <v>852631.94000000006</v>
      </c>
      <c r="AX20" s="251">
        <v>0</v>
      </c>
      <c r="AY20" s="252">
        <v>0</v>
      </c>
      <c r="AZ20" s="854">
        <v>1127494.3811475886</v>
      </c>
      <c r="BA20" s="294">
        <f t="shared" ref="BA20:BA27" si="16">SUM(BB20:BL20)+AZ20</f>
        <v>15644653.061147589</v>
      </c>
      <c r="BB20" s="271">
        <f t="shared" ref="BB20:BL27" si="17">E20+Q20+AC20+AO20</f>
        <v>2428895.11</v>
      </c>
      <c r="BC20" s="271">
        <f t="shared" si="17"/>
        <v>660441.81000000006</v>
      </c>
      <c r="BD20" s="271">
        <f t="shared" si="17"/>
        <v>5284590.91</v>
      </c>
      <c r="BE20" s="271">
        <f t="shared" si="17"/>
        <v>1135376.3899999999</v>
      </c>
      <c r="BF20" s="271">
        <f t="shared" si="17"/>
        <v>1600</v>
      </c>
      <c r="BG20" s="271">
        <f t="shared" si="17"/>
        <v>1735198.5999999999</v>
      </c>
      <c r="BH20" s="271">
        <f t="shared" si="17"/>
        <v>0</v>
      </c>
      <c r="BI20" s="271">
        <f t="shared" si="17"/>
        <v>55507.100000000006</v>
      </c>
      <c r="BJ20" s="271">
        <f t="shared" si="17"/>
        <v>3215548.7600000002</v>
      </c>
      <c r="BK20" s="271">
        <f t="shared" si="17"/>
        <v>0</v>
      </c>
      <c r="BL20" s="295">
        <f t="shared" si="17"/>
        <v>0</v>
      </c>
    </row>
    <row r="21" spans="1:64" ht="24.75" x14ac:dyDescent="0.25">
      <c r="A21" s="1699"/>
      <c r="B21" s="126">
        <v>2.2000000000000002</v>
      </c>
      <c r="C21" s="127" t="s">
        <v>149</v>
      </c>
      <c r="D21" s="274">
        <f t="shared" si="12"/>
        <v>72153.735080522281</v>
      </c>
      <c r="E21" s="253">
        <v>13589.80670806221</v>
      </c>
      <c r="F21" s="253">
        <v>7432.1382866424592</v>
      </c>
      <c r="G21" s="253">
        <v>29661.770398492496</v>
      </c>
      <c r="H21" s="253">
        <v>4900.5261273451215</v>
      </c>
      <c r="I21" s="253">
        <v>35.390377386352753</v>
      </c>
      <c r="J21" s="253">
        <v>4181.822103610667</v>
      </c>
      <c r="K21" s="253">
        <v>0</v>
      </c>
      <c r="L21" s="253">
        <v>0</v>
      </c>
      <c r="M21" s="253">
        <v>12352.281078982976</v>
      </c>
      <c r="N21" s="253">
        <v>0</v>
      </c>
      <c r="O21" s="254">
        <v>0</v>
      </c>
      <c r="P21" s="289">
        <f t="shared" si="13"/>
        <v>104478.11525629023</v>
      </c>
      <c r="Q21" s="253">
        <v>16661.726419724593</v>
      </c>
      <c r="R21" s="253">
        <v>3509.7615643877048</v>
      </c>
      <c r="S21" s="253">
        <v>44815.002637850754</v>
      </c>
      <c r="T21" s="253">
        <v>10724.345733855522</v>
      </c>
      <c r="U21" s="253">
        <v>885.97563890933122</v>
      </c>
      <c r="V21" s="253">
        <v>10151.996203212555</v>
      </c>
      <c r="W21" s="253">
        <v>0</v>
      </c>
      <c r="X21" s="253">
        <v>0</v>
      </c>
      <c r="Y21" s="253">
        <v>17729.307058349757</v>
      </c>
      <c r="Z21" s="253">
        <v>0</v>
      </c>
      <c r="AA21" s="254">
        <v>0</v>
      </c>
      <c r="AB21" s="274">
        <f t="shared" si="14"/>
        <v>302248.91900995671</v>
      </c>
      <c r="AC21" s="253">
        <v>31863.484562092741</v>
      </c>
      <c r="AD21" s="253">
        <v>8533.4606427780891</v>
      </c>
      <c r="AE21" s="253">
        <v>99447.621225404189</v>
      </c>
      <c r="AF21" s="253">
        <v>12616.614586485141</v>
      </c>
      <c r="AG21" s="253">
        <v>0</v>
      </c>
      <c r="AH21" s="253">
        <v>64065.820972520632</v>
      </c>
      <c r="AI21" s="253">
        <v>0</v>
      </c>
      <c r="AJ21" s="253">
        <v>3792.2491225851791</v>
      </c>
      <c r="AK21" s="253">
        <v>81929.667898090716</v>
      </c>
      <c r="AL21" s="253">
        <v>0</v>
      </c>
      <c r="AM21" s="254">
        <v>0</v>
      </c>
      <c r="AN21" s="289">
        <f t="shared" si="15"/>
        <v>477070.39032428898</v>
      </c>
      <c r="AO21" s="253">
        <v>100231.4192854951</v>
      </c>
      <c r="AP21" s="253">
        <v>10252.107395001933</v>
      </c>
      <c r="AQ21" s="253">
        <v>158849.32598194652</v>
      </c>
      <c r="AR21" s="253">
        <v>64192.170363729878</v>
      </c>
      <c r="AS21" s="253">
        <v>0</v>
      </c>
      <c r="AT21" s="253">
        <v>33675.52947003697</v>
      </c>
      <c r="AU21" s="253">
        <v>0</v>
      </c>
      <c r="AV21" s="253">
        <v>0</v>
      </c>
      <c r="AW21" s="253">
        <v>109869.83782807857</v>
      </c>
      <c r="AX21" s="253">
        <v>0</v>
      </c>
      <c r="AY21" s="254">
        <v>0</v>
      </c>
      <c r="AZ21" s="525">
        <v>-446615.63363361213</v>
      </c>
      <c r="BA21" s="296">
        <f t="shared" si="16"/>
        <v>509335.52603744605</v>
      </c>
      <c r="BB21" s="271">
        <f t="shared" si="17"/>
        <v>162346.43697537464</v>
      </c>
      <c r="BC21" s="271">
        <f t="shared" si="17"/>
        <v>29727.467888810184</v>
      </c>
      <c r="BD21" s="271">
        <f t="shared" si="17"/>
        <v>332773.72024369391</v>
      </c>
      <c r="BE21" s="271">
        <f t="shared" si="17"/>
        <v>92433.656811415654</v>
      </c>
      <c r="BF21" s="271">
        <f t="shared" si="17"/>
        <v>921.36601629568395</v>
      </c>
      <c r="BG21" s="271">
        <f t="shared" si="17"/>
        <v>112075.16874938083</v>
      </c>
      <c r="BH21" s="271">
        <f t="shared" si="17"/>
        <v>0</v>
      </c>
      <c r="BI21" s="271">
        <f t="shared" si="17"/>
        <v>3792.2491225851791</v>
      </c>
      <c r="BJ21" s="271">
        <f t="shared" si="17"/>
        <v>221881.09386350203</v>
      </c>
      <c r="BK21" s="271">
        <f t="shared" si="17"/>
        <v>0</v>
      </c>
      <c r="BL21" s="291">
        <f t="shared" si="17"/>
        <v>0</v>
      </c>
    </row>
    <row r="22" spans="1:64" x14ac:dyDescent="0.25">
      <c r="A22" s="1699"/>
      <c r="B22" s="126">
        <v>2.2999999999999998</v>
      </c>
      <c r="C22" s="127" t="s">
        <v>150</v>
      </c>
      <c r="D22" s="274">
        <f t="shared" si="12"/>
        <v>646753.66</v>
      </c>
      <c r="E22" s="253">
        <v>258018.34000000003</v>
      </c>
      <c r="F22" s="253">
        <v>48923.38</v>
      </c>
      <c r="G22" s="253">
        <v>218472.36999999997</v>
      </c>
      <c r="H22" s="253">
        <v>40333.660000000003</v>
      </c>
      <c r="I22" s="253">
        <v>25.25</v>
      </c>
      <c r="J22" s="253">
        <v>28895.11</v>
      </c>
      <c r="K22" s="253">
        <v>0</v>
      </c>
      <c r="L22" s="253">
        <v>3318.8999999999996</v>
      </c>
      <c r="M22" s="253">
        <v>48766.65</v>
      </c>
      <c r="N22" s="253">
        <v>0</v>
      </c>
      <c r="O22" s="254">
        <v>0</v>
      </c>
      <c r="P22" s="289">
        <f t="shared" si="13"/>
        <v>547824.62</v>
      </c>
      <c r="Q22" s="253">
        <v>182629.31999999998</v>
      </c>
      <c r="R22" s="253">
        <v>48887.91</v>
      </c>
      <c r="S22" s="253">
        <v>194261.87</v>
      </c>
      <c r="T22" s="253">
        <v>33539.14</v>
      </c>
      <c r="U22" s="253">
        <v>0</v>
      </c>
      <c r="V22" s="253">
        <v>28387.069999999996</v>
      </c>
      <c r="W22" s="253">
        <v>0</v>
      </c>
      <c r="X22" s="253">
        <v>6903.02</v>
      </c>
      <c r="Y22" s="253">
        <v>53216.289999999994</v>
      </c>
      <c r="Z22" s="253">
        <v>0</v>
      </c>
      <c r="AA22" s="254">
        <v>0</v>
      </c>
      <c r="AB22" s="274">
        <f t="shared" si="14"/>
        <v>522545.97000000003</v>
      </c>
      <c r="AC22" s="253">
        <v>164599.67000000004</v>
      </c>
      <c r="AD22" s="253">
        <v>48274.39</v>
      </c>
      <c r="AE22" s="253">
        <v>199950.05</v>
      </c>
      <c r="AF22" s="253">
        <v>28940.710000000003</v>
      </c>
      <c r="AG22" s="253">
        <v>0</v>
      </c>
      <c r="AH22" s="253">
        <v>27648.26</v>
      </c>
      <c r="AI22" s="253">
        <v>0</v>
      </c>
      <c r="AJ22" s="253">
        <v>567.91</v>
      </c>
      <c r="AK22" s="253">
        <v>52564.98</v>
      </c>
      <c r="AL22" s="253">
        <v>0</v>
      </c>
      <c r="AM22" s="254">
        <v>0</v>
      </c>
      <c r="AN22" s="289">
        <f t="shared" si="15"/>
        <v>532078.52000000014</v>
      </c>
      <c r="AO22" s="253">
        <v>178211.98000000007</v>
      </c>
      <c r="AP22" s="253">
        <v>30411.52</v>
      </c>
      <c r="AQ22" s="253">
        <v>206703.55999999997</v>
      </c>
      <c r="AR22" s="253">
        <v>32995.950000000004</v>
      </c>
      <c r="AS22" s="253">
        <v>0</v>
      </c>
      <c r="AT22" s="253">
        <v>24263.530000000002</v>
      </c>
      <c r="AU22" s="253">
        <v>0</v>
      </c>
      <c r="AV22" s="253">
        <v>2834.43</v>
      </c>
      <c r="AW22" s="253">
        <v>56657.549999999996</v>
      </c>
      <c r="AX22" s="253">
        <v>0</v>
      </c>
      <c r="AY22" s="254">
        <v>0</v>
      </c>
      <c r="AZ22" s="525">
        <v>325154.430204848</v>
      </c>
      <c r="BA22" s="296">
        <f t="shared" si="16"/>
        <v>2574357.2002048478</v>
      </c>
      <c r="BB22" s="271">
        <f t="shared" si="17"/>
        <v>783459.31000000017</v>
      </c>
      <c r="BC22" s="271">
        <f t="shared" si="17"/>
        <v>176497.19999999998</v>
      </c>
      <c r="BD22" s="271">
        <f t="shared" si="17"/>
        <v>819387.85</v>
      </c>
      <c r="BE22" s="271">
        <f t="shared" si="17"/>
        <v>135809.46000000002</v>
      </c>
      <c r="BF22" s="271">
        <f t="shared" si="17"/>
        <v>25.25</v>
      </c>
      <c r="BG22" s="271">
        <f t="shared" si="17"/>
        <v>109193.96999999999</v>
      </c>
      <c r="BH22" s="271">
        <f t="shared" si="17"/>
        <v>0</v>
      </c>
      <c r="BI22" s="271">
        <f t="shared" si="17"/>
        <v>13624.26</v>
      </c>
      <c r="BJ22" s="271">
        <f t="shared" si="17"/>
        <v>211205.47</v>
      </c>
      <c r="BK22" s="271">
        <f t="shared" si="17"/>
        <v>0</v>
      </c>
      <c r="BL22" s="291">
        <f t="shared" si="17"/>
        <v>0</v>
      </c>
    </row>
    <row r="23" spans="1:64" x14ac:dyDescent="0.25">
      <c r="A23" s="1699"/>
      <c r="B23" s="126">
        <v>2.4</v>
      </c>
      <c r="C23" s="127" t="s">
        <v>151</v>
      </c>
      <c r="D23" s="274">
        <f t="shared" si="12"/>
        <v>2182645.5499999998</v>
      </c>
      <c r="E23" s="253">
        <v>869924.10000000009</v>
      </c>
      <c r="F23" s="253">
        <v>54384.5</v>
      </c>
      <c r="G23" s="253">
        <v>798489.48999999964</v>
      </c>
      <c r="H23" s="253">
        <v>137880.62</v>
      </c>
      <c r="I23" s="253">
        <v>1628.79</v>
      </c>
      <c r="J23" s="253">
        <v>160589.26999999999</v>
      </c>
      <c r="K23" s="253">
        <v>0</v>
      </c>
      <c r="L23" s="253">
        <v>10216.69</v>
      </c>
      <c r="M23" s="253">
        <v>149532.09</v>
      </c>
      <c r="N23" s="253">
        <v>0</v>
      </c>
      <c r="O23" s="254">
        <v>0</v>
      </c>
      <c r="P23" s="289">
        <f t="shared" si="13"/>
        <v>2071030.8400000003</v>
      </c>
      <c r="Q23" s="253">
        <v>821413.14000000013</v>
      </c>
      <c r="R23" s="253">
        <v>40123.900000000009</v>
      </c>
      <c r="S23" s="253">
        <v>802207.77000000014</v>
      </c>
      <c r="T23" s="253">
        <v>66117.239999999991</v>
      </c>
      <c r="U23" s="253">
        <v>1517.39</v>
      </c>
      <c r="V23" s="253">
        <v>196561.31999999995</v>
      </c>
      <c r="W23" s="253">
        <v>0</v>
      </c>
      <c r="X23" s="253">
        <v>33653.269999999997</v>
      </c>
      <c r="Y23" s="253">
        <v>109436.81</v>
      </c>
      <c r="Z23" s="253">
        <v>0</v>
      </c>
      <c r="AA23" s="254">
        <v>0</v>
      </c>
      <c r="AB23" s="274">
        <f t="shared" si="14"/>
        <v>2295514.1299999994</v>
      </c>
      <c r="AC23" s="253">
        <v>598677.65</v>
      </c>
      <c r="AD23" s="253">
        <v>63675.72</v>
      </c>
      <c r="AE23" s="253">
        <v>1138612.1699999997</v>
      </c>
      <c r="AF23" s="253">
        <v>155286.54999999999</v>
      </c>
      <c r="AG23" s="253">
        <v>878.17</v>
      </c>
      <c r="AH23" s="253">
        <v>170417.58000000002</v>
      </c>
      <c r="AI23" s="253">
        <v>0</v>
      </c>
      <c r="AJ23" s="253">
        <v>34194.229999999996</v>
      </c>
      <c r="AK23" s="253">
        <v>133772.06</v>
      </c>
      <c r="AL23" s="253">
        <v>0</v>
      </c>
      <c r="AM23" s="254">
        <v>0</v>
      </c>
      <c r="AN23" s="289">
        <f t="shared" si="15"/>
        <v>2326716.3999999994</v>
      </c>
      <c r="AO23" s="253">
        <v>614667.70999999985</v>
      </c>
      <c r="AP23" s="253">
        <v>60442.829999999987</v>
      </c>
      <c r="AQ23" s="253">
        <v>1238399.7499999998</v>
      </c>
      <c r="AR23" s="253">
        <v>100454.48</v>
      </c>
      <c r="AS23" s="253">
        <v>21764.92</v>
      </c>
      <c r="AT23" s="253">
        <v>184787.96000000002</v>
      </c>
      <c r="AU23" s="253">
        <v>0</v>
      </c>
      <c r="AV23" s="253">
        <v>10067.950000000001</v>
      </c>
      <c r="AW23" s="253">
        <v>96130.800000000017</v>
      </c>
      <c r="AX23" s="253">
        <v>0</v>
      </c>
      <c r="AY23" s="254">
        <v>0</v>
      </c>
      <c r="AZ23" s="525">
        <v>1461054.0153646406</v>
      </c>
      <c r="BA23" s="296">
        <f t="shared" si="16"/>
        <v>10336960.935364641</v>
      </c>
      <c r="BB23" s="271">
        <f t="shared" si="17"/>
        <v>2904682.6</v>
      </c>
      <c r="BC23" s="271">
        <f t="shared" si="17"/>
        <v>218626.94999999998</v>
      </c>
      <c r="BD23" s="271">
        <f t="shared" si="17"/>
        <v>3977709.1799999997</v>
      </c>
      <c r="BE23" s="271">
        <f t="shared" si="17"/>
        <v>459738.88999999996</v>
      </c>
      <c r="BF23" s="271">
        <f t="shared" si="17"/>
        <v>25789.269999999997</v>
      </c>
      <c r="BG23" s="271">
        <f t="shared" si="17"/>
        <v>712356.12999999989</v>
      </c>
      <c r="BH23" s="271">
        <f t="shared" si="17"/>
        <v>0</v>
      </c>
      <c r="BI23" s="271">
        <f t="shared" si="17"/>
        <v>88132.14</v>
      </c>
      <c r="BJ23" s="271">
        <f t="shared" si="17"/>
        <v>488871.76</v>
      </c>
      <c r="BK23" s="271">
        <f t="shared" si="17"/>
        <v>0</v>
      </c>
      <c r="BL23" s="291">
        <f t="shared" si="17"/>
        <v>0</v>
      </c>
    </row>
    <row r="24" spans="1:64" ht="24.75" x14ac:dyDescent="0.25">
      <c r="A24" s="1699"/>
      <c r="B24" s="126">
        <v>2.5</v>
      </c>
      <c r="C24" s="127" t="s">
        <v>152</v>
      </c>
      <c r="D24" s="274">
        <f t="shared" si="12"/>
        <v>10058.128522336718</v>
      </c>
      <c r="E24" s="253">
        <v>4009.7383136155663</v>
      </c>
      <c r="F24" s="253">
        <v>367.25062365274528</v>
      </c>
      <c r="G24" s="253">
        <v>3615.2119017063933</v>
      </c>
      <c r="H24" s="253">
        <v>633.53642988148613</v>
      </c>
      <c r="I24" s="253">
        <v>5.8799698681899866</v>
      </c>
      <c r="J24" s="253">
        <v>673.45846902005599</v>
      </c>
      <c r="K24" s="253">
        <v>0</v>
      </c>
      <c r="L24" s="253">
        <v>48.117857698830555</v>
      </c>
      <c r="M24" s="253">
        <v>704.93495689344888</v>
      </c>
      <c r="N24" s="253">
        <v>0</v>
      </c>
      <c r="O24" s="254">
        <v>0</v>
      </c>
      <c r="P24" s="289">
        <f t="shared" si="13"/>
        <v>33996.101354288374</v>
      </c>
      <c r="Q24" s="253">
        <v>13033.358128519141</v>
      </c>
      <c r="R24" s="253">
        <v>1155.5094720509171</v>
      </c>
      <c r="S24" s="253">
        <v>12935.700415834342</v>
      </c>
      <c r="T24" s="253">
        <v>1293.6922756688755</v>
      </c>
      <c r="U24" s="253">
        <v>19.698043639325402</v>
      </c>
      <c r="V24" s="253">
        <v>2920.1742484239321</v>
      </c>
      <c r="W24" s="253">
        <v>0</v>
      </c>
      <c r="X24" s="253">
        <v>526.48269085016796</v>
      </c>
      <c r="Y24" s="253">
        <v>2111.4860793016683</v>
      </c>
      <c r="Z24" s="253">
        <v>0</v>
      </c>
      <c r="AA24" s="254">
        <v>0</v>
      </c>
      <c r="AB24" s="274">
        <f t="shared" si="14"/>
        <v>75780.740632827758</v>
      </c>
      <c r="AC24" s="253">
        <v>20526.970504053756</v>
      </c>
      <c r="AD24" s="253">
        <v>3010.6968275902304</v>
      </c>
      <c r="AE24" s="253">
        <v>35994.995857233422</v>
      </c>
      <c r="AF24" s="253">
        <v>4951.7714413579542</v>
      </c>
      <c r="AG24" s="253">
        <v>23.616802458567594</v>
      </c>
      <c r="AH24" s="253">
        <v>5326.6244771174779</v>
      </c>
      <c r="AI24" s="253">
        <v>0</v>
      </c>
      <c r="AJ24" s="253">
        <v>934.86522360940478</v>
      </c>
      <c r="AK24" s="253">
        <v>5011.1994994069573</v>
      </c>
      <c r="AL24" s="253">
        <v>0</v>
      </c>
      <c r="AM24" s="254">
        <v>0</v>
      </c>
      <c r="AN24" s="289">
        <f t="shared" si="15"/>
        <v>165351.74452722809</v>
      </c>
      <c r="AO24" s="253">
        <v>45861.817503066064</v>
      </c>
      <c r="AP24" s="253">
        <v>5252.6445221602853</v>
      </c>
      <c r="AQ24" s="253">
        <v>83587.28101434547</v>
      </c>
      <c r="AR24" s="253">
        <v>7716.6461506891083</v>
      </c>
      <c r="AS24" s="253">
        <v>1259.0078318192559</v>
      </c>
      <c r="AT24" s="253">
        <v>12092.737449229531</v>
      </c>
      <c r="AU24" s="253">
        <v>0</v>
      </c>
      <c r="AV24" s="253">
        <v>746.34767640350287</v>
      </c>
      <c r="AW24" s="253">
        <v>8835.2623795148629</v>
      </c>
      <c r="AX24" s="253">
        <v>0</v>
      </c>
      <c r="AY24" s="254">
        <v>0</v>
      </c>
      <c r="AZ24" s="525">
        <v>-433578.48169856722</v>
      </c>
      <c r="BA24" s="296">
        <f t="shared" si="16"/>
        <v>-148391.7666618863</v>
      </c>
      <c r="BB24" s="271">
        <f t="shared" si="17"/>
        <v>83431.884449254532</v>
      </c>
      <c r="BC24" s="271">
        <f t="shared" si="17"/>
        <v>9786.1014454541782</v>
      </c>
      <c r="BD24" s="271">
        <f t="shared" si="17"/>
        <v>136133.18918911961</v>
      </c>
      <c r="BE24" s="271">
        <f t="shared" si="17"/>
        <v>14595.646297597425</v>
      </c>
      <c r="BF24" s="271">
        <f t="shared" si="17"/>
        <v>1308.202647785339</v>
      </c>
      <c r="BG24" s="271">
        <f t="shared" si="17"/>
        <v>21012.994643790997</v>
      </c>
      <c r="BH24" s="271">
        <f t="shared" si="17"/>
        <v>0</v>
      </c>
      <c r="BI24" s="271">
        <f t="shared" si="17"/>
        <v>2255.8134485619062</v>
      </c>
      <c r="BJ24" s="271">
        <f t="shared" si="17"/>
        <v>16662.882915116938</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-7782.2875010703729</v>
      </c>
      <c r="E26" s="253">
        <v>-1240.5259513521823</v>
      </c>
      <c r="F26" s="253">
        <v>-265.01190370757968</v>
      </c>
      <c r="G26" s="253">
        <v>-2059.859126036652</v>
      </c>
      <c r="H26" s="253">
        <v>-311.99473415024875</v>
      </c>
      <c r="I26" s="253">
        <v>-4.3215293564227668</v>
      </c>
      <c r="J26" s="253">
        <v>-505.16606744729017</v>
      </c>
      <c r="K26" s="253">
        <v>0</v>
      </c>
      <c r="L26" s="253">
        <v>-23.437968156211276</v>
      </c>
      <c r="M26" s="253">
        <v>-3371.9702208637855</v>
      </c>
      <c r="N26" s="253">
        <v>0</v>
      </c>
      <c r="O26" s="254">
        <v>0</v>
      </c>
      <c r="P26" s="289">
        <f t="shared" si="13"/>
        <v>-11328.234176177717</v>
      </c>
      <c r="Q26" s="253">
        <v>-1805.7632125015077</v>
      </c>
      <c r="R26" s="253">
        <v>-385.76278558986832</v>
      </c>
      <c r="S26" s="253">
        <v>-2998.4200078024023</v>
      </c>
      <c r="T26" s="253">
        <v>-454.1530250202419</v>
      </c>
      <c r="U26" s="253">
        <v>-6.2906049849803658</v>
      </c>
      <c r="V26" s="253">
        <v>-735.34157008650743</v>
      </c>
      <c r="W26" s="253">
        <v>0</v>
      </c>
      <c r="X26" s="253">
        <v>-34.117319856255548</v>
      </c>
      <c r="Y26" s="253">
        <v>-4908.385650335953</v>
      </c>
      <c r="Z26" s="253">
        <v>0</v>
      </c>
      <c r="AA26" s="254">
        <v>0</v>
      </c>
      <c r="AB26" s="274">
        <f t="shared" si="14"/>
        <v>2568.317920476009</v>
      </c>
      <c r="AC26" s="253">
        <v>409.39955395314672</v>
      </c>
      <c r="AD26" s="253">
        <v>87.459480434001577</v>
      </c>
      <c r="AE26" s="253">
        <v>679.79666728174038</v>
      </c>
      <c r="AF26" s="253">
        <v>102.96479880780828</v>
      </c>
      <c r="AG26" s="253">
        <v>1.4261952271022091</v>
      </c>
      <c r="AH26" s="253">
        <v>166.71538588915146</v>
      </c>
      <c r="AI26" s="253">
        <v>0</v>
      </c>
      <c r="AJ26" s="253">
        <v>7.7350205356540869</v>
      </c>
      <c r="AK26" s="253">
        <v>1112.8208183474039</v>
      </c>
      <c r="AL26" s="253">
        <v>0</v>
      </c>
      <c r="AM26" s="254">
        <v>0</v>
      </c>
      <c r="AN26" s="289">
        <f t="shared" si="15"/>
        <v>-4528.9589986837782</v>
      </c>
      <c r="AO26" s="253">
        <v>-721.93312952065628</v>
      </c>
      <c r="AP26" s="253">
        <v>-154.22561115734715</v>
      </c>
      <c r="AQ26" s="253">
        <v>-1198.7500492113008</v>
      </c>
      <c r="AR26" s="253">
        <v>-181.56761216767913</v>
      </c>
      <c r="AS26" s="253">
        <v>-2.5149455432165775</v>
      </c>
      <c r="AT26" s="253">
        <v>-293.98507915319601</v>
      </c>
      <c r="AU26" s="253">
        <v>0</v>
      </c>
      <c r="AV26" s="253">
        <v>-13.639896595613713</v>
      </c>
      <c r="AW26" s="253">
        <v>-1962.3426753347692</v>
      </c>
      <c r="AX26" s="253">
        <v>0</v>
      </c>
      <c r="AY26" s="254">
        <v>0</v>
      </c>
      <c r="AZ26" s="525">
        <v>0</v>
      </c>
      <c r="BA26" s="296">
        <f t="shared" si="16"/>
        <v>-21071.162755455862</v>
      </c>
      <c r="BB26" s="271">
        <f t="shared" si="17"/>
        <v>-3358.8227394211999</v>
      </c>
      <c r="BC26" s="271">
        <f t="shared" si="17"/>
        <v>-717.54082002079372</v>
      </c>
      <c r="BD26" s="271">
        <f t="shared" si="17"/>
        <v>-5577.2325157686155</v>
      </c>
      <c r="BE26" s="271">
        <f t="shared" si="17"/>
        <v>-844.75057253036152</v>
      </c>
      <c r="BF26" s="271">
        <f t="shared" si="17"/>
        <v>-11.700884657517502</v>
      </c>
      <c r="BG26" s="271">
        <f t="shared" si="17"/>
        <v>-1367.7773307978421</v>
      </c>
      <c r="BH26" s="271">
        <f t="shared" si="17"/>
        <v>0</v>
      </c>
      <c r="BI26" s="271">
        <f t="shared" si="17"/>
        <v>-63.460164072426451</v>
      </c>
      <c r="BJ26" s="271">
        <f t="shared" si="17"/>
        <v>-9129.8777281871044</v>
      </c>
      <c r="BK26" s="271">
        <f t="shared" si="17"/>
        <v>0</v>
      </c>
      <c r="BL26" s="291">
        <f t="shared" si="17"/>
        <v>0</v>
      </c>
    </row>
    <row r="27" spans="1:64" s="255" customFormat="1" x14ac:dyDescent="0.25">
      <c r="A27" s="1699"/>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166394.52000000002</v>
      </c>
      <c r="Q27" s="253">
        <v>0</v>
      </c>
      <c r="R27" s="253">
        <v>0</v>
      </c>
      <c r="S27" s="253">
        <v>136147.92000000001</v>
      </c>
      <c r="T27" s="253">
        <v>0</v>
      </c>
      <c r="U27" s="253">
        <v>30246.6</v>
      </c>
      <c r="V27" s="253">
        <v>0</v>
      </c>
      <c r="W27" s="253">
        <v>0</v>
      </c>
      <c r="X27" s="253">
        <v>0</v>
      </c>
      <c r="Y27" s="253">
        <v>0</v>
      </c>
      <c r="Z27" s="253">
        <v>0</v>
      </c>
      <c r="AA27" s="254">
        <v>0</v>
      </c>
      <c r="AB27" s="274">
        <f t="shared" si="14"/>
        <v>140883.14000000001</v>
      </c>
      <c r="AC27" s="253">
        <v>0</v>
      </c>
      <c r="AD27" s="253">
        <v>0</v>
      </c>
      <c r="AE27" s="253">
        <v>140883.14000000001</v>
      </c>
      <c r="AF27" s="253">
        <v>0</v>
      </c>
      <c r="AG27" s="253">
        <v>0</v>
      </c>
      <c r="AH27" s="253">
        <v>0</v>
      </c>
      <c r="AI27" s="253">
        <v>0</v>
      </c>
      <c r="AJ27" s="253">
        <v>0</v>
      </c>
      <c r="AK27" s="253">
        <v>0</v>
      </c>
      <c r="AL27" s="253">
        <v>0</v>
      </c>
      <c r="AM27" s="254">
        <v>0</v>
      </c>
      <c r="AN27" s="289">
        <f t="shared" si="15"/>
        <v>137658.99</v>
      </c>
      <c r="AO27" s="253">
        <v>0</v>
      </c>
      <c r="AP27" s="253">
        <v>0</v>
      </c>
      <c r="AQ27" s="253">
        <v>0</v>
      </c>
      <c r="AR27" s="253">
        <v>136058.46</v>
      </c>
      <c r="AS27" s="253">
        <v>0</v>
      </c>
      <c r="AT27" s="253">
        <v>0</v>
      </c>
      <c r="AU27" s="253">
        <v>0</v>
      </c>
      <c r="AV27" s="253">
        <v>0</v>
      </c>
      <c r="AW27" s="253">
        <v>1600.53</v>
      </c>
      <c r="AX27" s="253">
        <v>0</v>
      </c>
      <c r="AY27" s="254">
        <v>0</v>
      </c>
      <c r="AZ27" s="525">
        <v>-70780.27352085954</v>
      </c>
      <c r="BA27" s="296">
        <f t="shared" si="16"/>
        <v>374156.37647914048</v>
      </c>
      <c r="BB27" s="271">
        <f t="shared" si="17"/>
        <v>0</v>
      </c>
      <c r="BC27" s="271">
        <f t="shared" si="17"/>
        <v>0</v>
      </c>
      <c r="BD27" s="271">
        <f t="shared" si="17"/>
        <v>277031.06000000006</v>
      </c>
      <c r="BE27" s="271">
        <f t="shared" si="17"/>
        <v>136058.46</v>
      </c>
      <c r="BF27" s="271">
        <f t="shared" si="17"/>
        <v>30246.6</v>
      </c>
      <c r="BG27" s="271">
        <f t="shared" si="17"/>
        <v>0</v>
      </c>
      <c r="BH27" s="271">
        <f t="shared" si="17"/>
        <v>0</v>
      </c>
      <c r="BI27" s="271">
        <f t="shared" si="17"/>
        <v>0</v>
      </c>
      <c r="BJ27" s="271">
        <f t="shared" si="17"/>
        <v>1600.53</v>
      </c>
      <c r="BK27" s="271">
        <f t="shared" si="17"/>
        <v>0</v>
      </c>
      <c r="BL27" s="291">
        <f t="shared" si="17"/>
        <v>0</v>
      </c>
    </row>
    <row r="28" spans="1:64" s="209" customFormat="1" x14ac:dyDescent="0.25">
      <c r="A28" s="1703"/>
      <c r="B28" s="129" t="s">
        <v>222</v>
      </c>
      <c r="C28" s="130" t="s">
        <v>1</v>
      </c>
      <c r="D28" s="275">
        <f>SUM(D20:D27)</f>
        <v>6165901.2661017887</v>
      </c>
      <c r="E28" s="275">
        <f t="shared" ref="E28:O28" si="18">SUM(E20:E27)</f>
        <v>1758697.0190703257</v>
      </c>
      <c r="F28" s="275">
        <f t="shared" si="18"/>
        <v>446849.4470065877</v>
      </c>
      <c r="G28" s="275">
        <f t="shared" si="18"/>
        <v>2389188.4931741618</v>
      </c>
      <c r="H28" s="275">
        <f t="shared" si="18"/>
        <v>404989.27782307635</v>
      </c>
      <c r="I28" s="275">
        <f t="shared" si="18"/>
        <v>3290.9888178981205</v>
      </c>
      <c r="J28" s="275">
        <f t="shared" si="18"/>
        <v>382894.79450518341</v>
      </c>
      <c r="K28" s="275">
        <f t="shared" si="18"/>
        <v>0</v>
      </c>
      <c r="L28" s="275">
        <f t="shared" si="18"/>
        <v>13560.26988954262</v>
      </c>
      <c r="M28" s="275">
        <f>SUM(M20:M27)</f>
        <v>766430.9758150127</v>
      </c>
      <c r="N28" s="275">
        <f t="shared" si="18"/>
        <v>0</v>
      </c>
      <c r="O28" s="283">
        <f t="shared" si="18"/>
        <v>0</v>
      </c>
      <c r="P28" s="277">
        <f>SUM(P20:P27)</f>
        <v>6312812.5624344014</v>
      </c>
      <c r="Q28" s="275">
        <f t="shared" ref="Q28:AA28" si="19">SUM(Q20:Q27)</f>
        <v>1600751.6813357424</v>
      </c>
      <c r="R28" s="275">
        <f t="shared" si="19"/>
        <v>213112.16825084877</v>
      </c>
      <c r="S28" s="275">
        <f t="shared" si="19"/>
        <v>2581175.3430458824</v>
      </c>
      <c r="T28" s="275">
        <f t="shared" si="19"/>
        <v>477342.06498450408</v>
      </c>
      <c r="U28" s="275">
        <f t="shared" si="19"/>
        <v>32663.373077563676</v>
      </c>
      <c r="V28" s="275">
        <f t="shared" si="19"/>
        <v>583867.39888154983</v>
      </c>
      <c r="W28" s="275">
        <f t="shared" si="19"/>
        <v>0</v>
      </c>
      <c r="X28" s="275">
        <f t="shared" si="19"/>
        <v>41048.655370993911</v>
      </c>
      <c r="Y28" s="275">
        <f>SUM(Y20:Y27)</f>
        <v>782851.87748731568</v>
      </c>
      <c r="Z28" s="275">
        <f t="shared" si="19"/>
        <v>0</v>
      </c>
      <c r="AA28" s="283">
        <f t="shared" si="19"/>
        <v>0</v>
      </c>
      <c r="AB28" s="275">
        <f>SUM(AB20:AB27)</f>
        <v>7622671.487563258</v>
      </c>
      <c r="AC28" s="275">
        <f t="shared" ref="AC28:AM28" si="20">SUM(AC20:AC27)</f>
        <v>1282462.5746200997</v>
      </c>
      <c r="AD28" s="275">
        <f t="shared" si="20"/>
        <v>248485.87695080231</v>
      </c>
      <c r="AE28" s="275">
        <f t="shared" si="20"/>
        <v>2930298.1437499193</v>
      </c>
      <c r="AF28" s="275">
        <f t="shared" si="20"/>
        <v>386567.83082665084</v>
      </c>
      <c r="AG28" s="275">
        <f t="shared" si="20"/>
        <v>903.21299768566973</v>
      </c>
      <c r="AH28" s="275">
        <f t="shared" si="20"/>
        <v>1205355.5708355273</v>
      </c>
      <c r="AI28" s="275">
        <f t="shared" si="20"/>
        <v>0</v>
      </c>
      <c r="AJ28" s="275">
        <f t="shared" si="20"/>
        <v>95004.089366730244</v>
      </c>
      <c r="AK28" s="275">
        <f>SUM(AK20:AK27)</f>
        <v>1473594.188215845</v>
      </c>
      <c r="AL28" s="275">
        <f t="shared" si="20"/>
        <v>0</v>
      </c>
      <c r="AM28" s="283">
        <f t="shared" si="20"/>
        <v>0</v>
      </c>
      <c r="AN28" s="277">
        <f>SUM(AN20:AN27)</f>
        <v>7205886.4158528335</v>
      </c>
      <c r="AO28" s="275">
        <f t="shared" ref="AO28:AY28" si="21">SUM(AO20:AO27)</f>
        <v>1717545.2436590402</v>
      </c>
      <c r="AP28" s="275">
        <f t="shared" si="21"/>
        <v>185914.49630600488</v>
      </c>
      <c r="AQ28" s="275">
        <f t="shared" si="21"/>
        <v>2921386.696947081</v>
      </c>
      <c r="AR28" s="275">
        <f t="shared" si="21"/>
        <v>704268.57890225132</v>
      </c>
      <c r="AS28" s="275">
        <f t="shared" si="21"/>
        <v>23021.412886276037</v>
      </c>
      <c r="AT28" s="275">
        <f t="shared" si="21"/>
        <v>516351.32184011326</v>
      </c>
      <c r="AU28" s="275">
        <f t="shared" si="21"/>
        <v>0</v>
      </c>
      <c r="AV28" s="275">
        <f t="shared" si="21"/>
        <v>13635.087779807889</v>
      </c>
      <c r="AW28" s="275">
        <f>SUM(AW20:AW27)</f>
        <v>1123763.5775322586</v>
      </c>
      <c r="AX28" s="275">
        <f t="shared" si="21"/>
        <v>0</v>
      </c>
      <c r="AY28" s="283">
        <f t="shared" si="21"/>
        <v>0</v>
      </c>
      <c r="AZ28" s="293">
        <f>SUM(AZ20:AZ27)</f>
        <v>1962728.4378640382</v>
      </c>
      <c r="BA28" s="297">
        <f>SUM(BA20:BA27)</f>
        <v>29270000.169816323</v>
      </c>
      <c r="BB28" s="280">
        <f t="shared" ref="BB28:BL28" si="22">SUM(BB20:BB27)</f>
        <v>6359456.5186852077</v>
      </c>
      <c r="BC28" s="280">
        <f t="shared" si="22"/>
        <v>1094361.9885142436</v>
      </c>
      <c r="BD28" s="280">
        <f t="shared" si="22"/>
        <v>10822048.676917044</v>
      </c>
      <c r="BE28" s="280">
        <f t="shared" si="22"/>
        <v>1973167.7525364824</v>
      </c>
      <c r="BF28" s="280">
        <f t="shared" si="22"/>
        <v>59878.9877794235</v>
      </c>
      <c r="BG28" s="280">
        <f t="shared" si="22"/>
        <v>2688469.0860623741</v>
      </c>
      <c r="BH28" s="280">
        <f t="shared" si="22"/>
        <v>0</v>
      </c>
      <c r="BI28" s="280">
        <f t="shared" si="22"/>
        <v>163248.10240707465</v>
      </c>
      <c r="BJ28" s="280">
        <f>SUM(BJ20:BJ27)</f>
        <v>4146640.619050432</v>
      </c>
      <c r="BK28" s="280">
        <f t="shared" si="22"/>
        <v>0</v>
      </c>
      <c r="BL28" s="293">
        <f t="shared" si="22"/>
        <v>0</v>
      </c>
    </row>
    <row r="29" spans="1:64" ht="14.85" customHeight="1" x14ac:dyDescent="0.25">
      <c r="A29" s="1698" t="s">
        <v>53</v>
      </c>
      <c r="B29" s="124">
        <v>3.1</v>
      </c>
      <c r="C29" s="131" t="s">
        <v>33</v>
      </c>
      <c r="D29" s="273">
        <f t="shared" ref="D29:D35" si="23">SUM(E29:O29)</f>
        <v>1012223.33</v>
      </c>
      <c r="E29" s="251">
        <v>242252.67999999993</v>
      </c>
      <c r="F29" s="251">
        <v>52921.32</v>
      </c>
      <c r="G29" s="251">
        <v>194420.7399999999</v>
      </c>
      <c r="H29" s="251">
        <v>34515.040000000001</v>
      </c>
      <c r="I29" s="251">
        <v>603.72</v>
      </c>
      <c r="J29" s="251">
        <v>39803.629999999983</v>
      </c>
      <c r="K29" s="251">
        <v>0</v>
      </c>
      <c r="L29" s="251">
        <v>2539.1600000000003</v>
      </c>
      <c r="M29" s="251">
        <v>445167.04000000004</v>
      </c>
      <c r="N29" s="251">
        <v>0</v>
      </c>
      <c r="O29" s="252">
        <v>0</v>
      </c>
      <c r="P29" s="276">
        <f t="shared" ref="P29:P35" si="24">SUM(Q29:AA29)</f>
        <v>1044121.55</v>
      </c>
      <c r="Q29" s="251">
        <v>228423.86000000002</v>
      </c>
      <c r="R29" s="251">
        <v>48956.75</v>
      </c>
      <c r="S29" s="251">
        <v>226227.31000000003</v>
      </c>
      <c r="T29" s="251">
        <v>34114.350000000006</v>
      </c>
      <c r="U29" s="251">
        <v>295.45999999999998</v>
      </c>
      <c r="V29" s="251">
        <v>39412.369999999995</v>
      </c>
      <c r="W29" s="251">
        <v>0</v>
      </c>
      <c r="X29" s="251">
        <v>5084.68</v>
      </c>
      <c r="Y29" s="251">
        <v>461606.77000000008</v>
      </c>
      <c r="Z29" s="251">
        <v>0</v>
      </c>
      <c r="AA29" s="252">
        <v>0</v>
      </c>
      <c r="AB29" s="273">
        <f t="shared" ref="AB29:AB35" si="25">SUM(AC29:AM29)</f>
        <v>962671.95000000007</v>
      </c>
      <c r="AC29" s="251">
        <v>217222.1</v>
      </c>
      <c r="AD29" s="251">
        <v>45258.04</v>
      </c>
      <c r="AE29" s="251">
        <v>183869.47</v>
      </c>
      <c r="AF29" s="251">
        <v>34385.35</v>
      </c>
      <c r="AG29" s="251">
        <v>466.82</v>
      </c>
      <c r="AH29" s="251">
        <v>37039.789999999994</v>
      </c>
      <c r="AI29" s="251">
        <v>0</v>
      </c>
      <c r="AJ29" s="251">
        <v>1722.38</v>
      </c>
      <c r="AK29" s="251">
        <v>442708.00000000012</v>
      </c>
      <c r="AL29" s="251">
        <v>0</v>
      </c>
      <c r="AM29" s="252">
        <v>0</v>
      </c>
      <c r="AN29" s="276">
        <f t="shared" ref="AN29:AN35" si="26">SUM(AO29:AY29)</f>
        <v>1084475.1400000001</v>
      </c>
      <c r="AO29" s="251">
        <v>221218.30000000002</v>
      </c>
      <c r="AP29" s="251">
        <v>49939.18</v>
      </c>
      <c r="AQ29" s="251">
        <v>183102.4</v>
      </c>
      <c r="AR29" s="251">
        <v>45872.170000000006</v>
      </c>
      <c r="AS29" s="251">
        <v>547.33000000000004</v>
      </c>
      <c r="AT29" s="251">
        <v>36325.67</v>
      </c>
      <c r="AU29" s="251">
        <v>0</v>
      </c>
      <c r="AV29" s="249">
        <v>1836.5</v>
      </c>
      <c r="AW29" s="251">
        <v>545633.59</v>
      </c>
      <c r="AX29" s="251">
        <v>0</v>
      </c>
      <c r="AY29" s="252">
        <v>0</v>
      </c>
      <c r="AZ29" s="854">
        <v>91096.649974767992</v>
      </c>
      <c r="BA29" s="294">
        <f t="shared" ref="BA29:BA35" si="27">SUM(BB29:BL29)+AZ29</f>
        <v>4194588.6199747678</v>
      </c>
      <c r="BB29" s="271">
        <f t="shared" ref="BB29:BL35" si="28">E29+Q29+AC29+AO29</f>
        <v>909116.94</v>
      </c>
      <c r="BC29" s="271">
        <f t="shared" si="28"/>
        <v>197075.29</v>
      </c>
      <c r="BD29" s="271">
        <f t="shared" si="28"/>
        <v>787619.91999999993</v>
      </c>
      <c r="BE29" s="271">
        <f t="shared" si="28"/>
        <v>148886.91000000003</v>
      </c>
      <c r="BF29" s="271">
        <f t="shared" si="28"/>
        <v>1913.33</v>
      </c>
      <c r="BG29" s="271">
        <f t="shared" si="28"/>
        <v>152581.45999999996</v>
      </c>
      <c r="BH29" s="271">
        <f t="shared" si="28"/>
        <v>0</v>
      </c>
      <c r="BI29" s="271">
        <f t="shared" si="28"/>
        <v>11182.720000000001</v>
      </c>
      <c r="BJ29" s="271">
        <f t="shared" si="28"/>
        <v>1895115.4</v>
      </c>
      <c r="BK29" s="271">
        <f t="shared" si="28"/>
        <v>0</v>
      </c>
      <c r="BL29" s="295">
        <f t="shared" si="28"/>
        <v>0</v>
      </c>
    </row>
    <row r="30" spans="1:64" x14ac:dyDescent="0.25">
      <c r="A30" s="1699"/>
      <c r="B30" s="126">
        <v>3.2</v>
      </c>
      <c r="C30" s="131" t="s">
        <v>34</v>
      </c>
      <c r="D30" s="274">
        <f t="shared" si="23"/>
        <v>1741135.2</v>
      </c>
      <c r="E30" s="253">
        <v>481059.54000000004</v>
      </c>
      <c r="F30" s="253">
        <v>109550.98</v>
      </c>
      <c r="G30" s="253">
        <v>734798.92</v>
      </c>
      <c r="H30" s="253">
        <v>110057.72999999998</v>
      </c>
      <c r="I30" s="253">
        <v>615.29</v>
      </c>
      <c r="J30" s="253">
        <v>135855.71000000002</v>
      </c>
      <c r="K30" s="253">
        <v>0</v>
      </c>
      <c r="L30" s="253">
        <v>4147.42</v>
      </c>
      <c r="M30" s="253">
        <v>165049.61000000002</v>
      </c>
      <c r="N30" s="253">
        <v>0</v>
      </c>
      <c r="O30" s="254">
        <v>0</v>
      </c>
      <c r="P30" s="289">
        <f t="shared" si="24"/>
        <v>1639609.4300000002</v>
      </c>
      <c r="Q30" s="253">
        <v>444605.47000000003</v>
      </c>
      <c r="R30" s="253">
        <v>107643.02999999998</v>
      </c>
      <c r="S30" s="253">
        <v>654914.27000000014</v>
      </c>
      <c r="T30" s="253">
        <v>109994.94999999997</v>
      </c>
      <c r="U30" s="253">
        <v>136.67000000000002</v>
      </c>
      <c r="V30" s="253">
        <v>150774.15000000002</v>
      </c>
      <c r="W30" s="253">
        <v>0</v>
      </c>
      <c r="X30" s="253">
        <v>8351.2999999999993</v>
      </c>
      <c r="Y30" s="253">
        <v>163189.59000000005</v>
      </c>
      <c r="Z30" s="253">
        <v>0</v>
      </c>
      <c r="AA30" s="254">
        <v>0</v>
      </c>
      <c r="AB30" s="274">
        <f t="shared" si="25"/>
        <v>1602110.31</v>
      </c>
      <c r="AC30" s="253">
        <v>408241.45999999996</v>
      </c>
      <c r="AD30" s="253">
        <v>92465.53</v>
      </c>
      <c r="AE30" s="253">
        <v>640174.25999999989</v>
      </c>
      <c r="AF30" s="253">
        <v>84830.54</v>
      </c>
      <c r="AG30" s="253">
        <v>1025.1899999999996</v>
      </c>
      <c r="AH30" s="253">
        <v>137030.11000000002</v>
      </c>
      <c r="AI30" s="253">
        <v>0</v>
      </c>
      <c r="AJ30" s="253">
        <v>15823.14</v>
      </c>
      <c r="AK30" s="253">
        <v>222520.07999999996</v>
      </c>
      <c r="AL30" s="253">
        <v>0</v>
      </c>
      <c r="AM30" s="254">
        <v>0</v>
      </c>
      <c r="AN30" s="289">
        <f t="shared" si="26"/>
        <v>1563807.7</v>
      </c>
      <c r="AO30" s="253">
        <v>452392.47</v>
      </c>
      <c r="AP30" s="253">
        <v>84970.87000000001</v>
      </c>
      <c r="AQ30" s="253">
        <v>592080.92999999993</v>
      </c>
      <c r="AR30" s="253">
        <v>128338.03000000003</v>
      </c>
      <c r="AS30" s="253">
        <v>208.94</v>
      </c>
      <c r="AT30" s="253">
        <v>129475.71</v>
      </c>
      <c r="AU30" s="253">
        <v>0</v>
      </c>
      <c r="AV30" s="253">
        <v>4659.4900000000007</v>
      </c>
      <c r="AW30" s="253">
        <v>171681.25999999998</v>
      </c>
      <c r="AX30" s="253">
        <v>0</v>
      </c>
      <c r="AY30" s="254">
        <v>0</v>
      </c>
      <c r="AZ30" s="525">
        <v>42338.98243352693</v>
      </c>
      <c r="BA30" s="296">
        <f t="shared" si="27"/>
        <v>6589001.6224335264</v>
      </c>
      <c r="BB30" s="271">
        <f t="shared" si="28"/>
        <v>1786298.94</v>
      </c>
      <c r="BC30" s="271">
        <f t="shared" si="28"/>
        <v>394630.41</v>
      </c>
      <c r="BD30" s="271">
        <f t="shared" si="28"/>
        <v>2621968.38</v>
      </c>
      <c r="BE30" s="271">
        <f t="shared" si="28"/>
        <v>433221.24999999994</v>
      </c>
      <c r="BF30" s="271">
        <f t="shared" si="28"/>
        <v>1986.0899999999997</v>
      </c>
      <c r="BG30" s="271">
        <f t="shared" si="28"/>
        <v>553135.68000000005</v>
      </c>
      <c r="BH30" s="271">
        <f t="shared" si="28"/>
        <v>0</v>
      </c>
      <c r="BI30" s="271">
        <f t="shared" si="28"/>
        <v>32981.35</v>
      </c>
      <c r="BJ30" s="271">
        <f t="shared" si="28"/>
        <v>722440.54</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89">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89">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29379.198261688562</v>
      </c>
      <c r="E33" s="253">
        <v>13998.467563903001</v>
      </c>
      <c r="F33" s="253">
        <v>2808.8877975913629</v>
      </c>
      <c r="G33" s="253">
        <v>8814.1112702081464</v>
      </c>
      <c r="H33" s="253">
        <v>1608.304208575159</v>
      </c>
      <c r="I33" s="253">
        <v>50.562603887978312</v>
      </c>
      <c r="J33" s="253">
        <v>1383.6345252615959</v>
      </c>
      <c r="K33" s="253">
        <v>0</v>
      </c>
      <c r="L33" s="253">
        <v>141.82969392476937</v>
      </c>
      <c r="M33" s="253">
        <v>573.40059833654652</v>
      </c>
      <c r="N33" s="253">
        <v>0</v>
      </c>
      <c r="O33" s="254">
        <v>0</v>
      </c>
      <c r="P33" s="289">
        <f t="shared" si="24"/>
        <v>29791.994805782771</v>
      </c>
      <c r="Q33" s="253">
        <v>13943.307918105116</v>
      </c>
      <c r="R33" s="253">
        <v>2843.7822369807609</v>
      </c>
      <c r="S33" s="253">
        <v>9165.9968268871944</v>
      </c>
      <c r="T33" s="253">
        <v>1638.0254902738452</v>
      </c>
      <c r="U33" s="253">
        <v>55.535154878030298</v>
      </c>
      <c r="V33" s="253">
        <v>1393.8519017068527</v>
      </c>
      <c r="W33" s="253">
        <v>0</v>
      </c>
      <c r="X33" s="253">
        <v>143.90848829263504</v>
      </c>
      <c r="Y33" s="253">
        <v>607.58678865833429</v>
      </c>
      <c r="Z33" s="253">
        <v>0</v>
      </c>
      <c r="AA33" s="254">
        <v>0</v>
      </c>
      <c r="AB33" s="274">
        <f t="shared" si="25"/>
        <v>26170.320411984692</v>
      </c>
      <c r="AC33" s="253">
        <v>11918.880222936852</v>
      </c>
      <c r="AD33" s="253">
        <v>2307.6478377396252</v>
      </c>
      <c r="AE33" s="253">
        <v>8407.3991269073522</v>
      </c>
      <c r="AF33" s="253">
        <v>1523.35999246752</v>
      </c>
      <c r="AG33" s="253">
        <v>65.741366994844086</v>
      </c>
      <c r="AH33" s="253">
        <v>1256.0450815704103</v>
      </c>
      <c r="AI33" s="253">
        <v>0</v>
      </c>
      <c r="AJ33" s="253">
        <v>120.15567413584675</v>
      </c>
      <c r="AK33" s="253">
        <v>571.09110923223795</v>
      </c>
      <c r="AL33" s="253">
        <v>0</v>
      </c>
      <c r="AM33" s="254">
        <v>0</v>
      </c>
      <c r="AN33" s="289">
        <f t="shared" si="26"/>
        <v>27050.119134449789</v>
      </c>
      <c r="AO33" s="253">
        <v>11712.302233743114</v>
      </c>
      <c r="AP33" s="253">
        <v>2222.7786552307643</v>
      </c>
      <c r="AQ33" s="253">
        <v>9262.1660675469102</v>
      </c>
      <c r="AR33" s="253">
        <v>1663.4592346144798</v>
      </c>
      <c r="AS33" s="253">
        <v>77.54087742400128</v>
      </c>
      <c r="AT33" s="253">
        <v>1356.7260312242695</v>
      </c>
      <c r="AU33" s="253">
        <v>0</v>
      </c>
      <c r="AV33" s="253">
        <v>121.41688831206781</v>
      </c>
      <c r="AW33" s="253">
        <v>633.72914635418294</v>
      </c>
      <c r="AX33" s="253">
        <v>0</v>
      </c>
      <c r="AY33" s="254">
        <v>0</v>
      </c>
      <c r="AZ33" s="525">
        <v>0</v>
      </c>
      <c r="BA33" s="296">
        <f t="shared" si="27"/>
        <v>112391.63261390581</v>
      </c>
      <c r="BB33" s="271">
        <f t="shared" si="28"/>
        <v>51572.95793868808</v>
      </c>
      <c r="BC33" s="271">
        <f t="shared" si="28"/>
        <v>10183.096527542513</v>
      </c>
      <c r="BD33" s="271">
        <f t="shared" si="28"/>
        <v>35649.673291549603</v>
      </c>
      <c r="BE33" s="271">
        <f t="shared" si="28"/>
        <v>6433.1489259310038</v>
      </c>
      <c r="BF33" s="271">
        <f t="shared" si="28"/>
        <v>249.38000318485399</v>
      </c>
      <c r="BG33" s="271">
        <f t="shared" si="28"/>
        <v>5390.2575397631281</v>
      </c>
      <c r="BH33" s="271">
        <f t="shared" si="28"/>
        <v>0</v>
      </c>
      <c r="BI33" s="271">
        <f t="shared" si="28"/>
        <v>527.31074466531902</v>
      </c>
      <c r="BJ33" s="271">
        <f t="shared" si="28"/>
        <v>2385.8076425813015</v>
      </c>
      <c r="BK33" s="271">
        <f t="shared" si="28"/>
        <v>0</v>
      </c>
      <c r="BL33" s="291">
        <f t="shared" si="28"/>
        <v>0</v>
      </c>
    </row>
    <row r="34" spans="1:64" s="255" customFormat="1" x14ac:dyDescent="0.25">
      <c r="A34" s="1699"/>
      <c r="B34" s="126" t="s">
        <v>42</v>
      </c>
      <c r="C34" s="131" t="s">
        <v>155</v>
      </c>
      <c r="D34" s="274">
        <f t="shared" si="23"/>
        <v>7848.8272243271231</v>
      </c>
      <c r="E34" s="253">
        <v>2061.9009773581829</v>
      </c>
      <c r="F34" s="253">
        <v>463.14963981063642</v>
      </c>
      <c r="G34" s="253">
        <v>2648.8684584015987</v>
      </c>
      <c r="H34" s="253">
        <v>412.12456739964904</v>
      </c>
      <c r="I34" s="253">
        <v>3.4749556842955016</v>
      </c>
      <c r="J34" s="253">
        <v>500.7411112563442</v>
      </c>
      <c r="K34" s="253">
        <v>0</v>
      </c>
      <c r="L34" s="253">
        <v>19.061016053598092</v>
      </c>
      <c r="M34" s="253">
        <v>1739.5064983628179</v>
      </c>
      <c r="N34" s="253">
        <v>0</v>
      </c>
      <c r="O34" s="254">
        <v>0</v>
      </c>
      <c r="P34" s="289">
        <f t="shared" si="24"/>
        <v>9713.7420636152547</v>
      </c>
      <c r="Q34" s="253">
        <v>2435.3337289439701</v>
      </c>
      <c r="R34" s="253">
        <v>566.70498411024585</v>
      </c>
      <c r="S34" s="253">
        <v>3189.6634108915746</v>
      </c>
      <c r="T34" s="253">
        <v>521.66436338096457</v>
      </c>
      <c r="U34" s="253">
        <v>1.5642767076643647</v>
      </c>
      <c r="V34" s="253">
        <v>688.46028590410958</v>
      </c>
      <c r="W34" s="253">
        <v>0</v>
      </c>
      <c r="X34" s="253">
        <v>48.637193804281701</v>
      </c>
      <c r="Y34" s="253">
        <v>2261.7138198724438</v>
      </c>
      <c r="Z34" s="253">
        <v>0</v>
      </c>
      <c r="AA34" s="254">
        <v>0</v>
      </c>
      <c r="AB34" s="274">
        <f t="shared" si="25"/>
        <v>23988.787288316271</v>
      </c>
      <c r="AC34" s="253">
        <v>5850.1626558149437</v>
      </c>
      <c r="AD34" s="253">
        <v>1287.7235977167138</v>
      </c>
      <c r="AE34" s="253">
        <v>7707.5471127437913</v>
      </c>
      <c r="AF34" s="253">
        <v>1115.0647172118904</v>
      </c>
      <c r="AG34" s="253">
        <v>13.955251340465706</v>
      </c>
      <c r="AH34" s="253">
        <v>1628.131986588382</v>
      </c>
      <c r="AI34" s="253">
        <v>0</v>
      </c>
      <c r="AJ34" s="253">
        <v>164.10891448392968</v>
      </c>
      <c r="AK34" s="253">
        <v>6222.0930524161577</v>
      </c>
      <c r="AL34" s="253">
        <v>0</v>
      </c>
      <c r="AM34" s="254">
        <v>0</v>
      </c>
      <c r="AN34" s="289">
        <f t="shared" si="26"/>
        <v>64711.746886194189</v>
      </c>
      <c r="AO34" s="253">
        <v>16458.413767694648</v>
      </c>
      <c r="AP34" s="253">
        <v>3296.6788169963975</v>
      </c>
      <c r="AQ34" s="253">
        <v>18942.476585693417</v>
      </c>
      <c r="AR34" s="253">
        <v>4257.0221865954827</v>
      </c>
      <c r="AS34" s="253">
        <v>18.480308093651033</v>
      </c>
      <c r="AT34" s="253">
        <v>4051.5432117530913</v>
      </c>
      <c r="AU34" s="253">
        <v>0</v>
      </c>
      <c r="AV34" s="253">
        <v>158.73682226357803</v>
      </c>
      <c r="AW34" s="253">
        <v>17528.395187103913</v>
      </c>
      <c r="AX34" s="253">
        <v>0</v>
      </c>
      <c r="AY34" s="254">
        <v>0</v>
      </c>
      <c r="AZ34" s="525">
        <v>-1261387.6226662744</v>
      </c>
      <c r="BA34" s="296">
        <f t="shared" si="27"/>
        <v>-1155124.5192038217</v>
      </c>
      <c r="BB34" s="271">
        <f t="shared" si="28"/>
        <v>26805.811129811744</v>
      </c>
      <c r="BC34" s="271">
        <f t="shared" si="28"/>
        <v>5614.2570386339939</v>
      </c>
      <c r="BD34" s="271">
        <f t="shared" si="28"/>
        <v>32488.555567730382</v>
      </c>
      <c r="BE34" s="271">
        <f t="shared" si="28"/>
        <v>6305.8758345879869</v>
      </c>
      <c r="BF34" s="271">
        <f t="shared" si="28"/>
        <v>37.474791826076604</v>
      </c>
      <c r="BG34" s="271">
        <f t="shared" si="28"/>
        <v>6868.8765955019271</v>
      </c>
      <c r="BH34" s="271">
        <f t="shared" si="28"/>
        <v>0</v>
      </c>
      <c r="BI34" s="271">
        <f t="shared" si="28"/>
        <v>390.54394660538753</v>
      </c>
      <c r="BJ34" s="271">
        <f t="shared" si="28"/>
        <v>27751.708557755333</v>
      </c>
      <c r="BK34" s="271">
        <f t="shared" si="28"/>
        <v>0</v>
      </c>
      <c r="BL34" s="291">
        <f t="shared" si="28"/>
        <v>0</v>
      </c>
    </row>
    <row r="35" spans="1:64" x14ac:dyDescent="0.25">
      <c r="A35" s="1699"/>
      <c r="B35" s="126" t="s">
        <v>43</v>
      </c>
      <c r="C35" s="131" t="s">
        <v>914</v>
      </c>
      <c r="D35" s="274">
        <f t="shared" si="23"/>
        <v>63132.244953149027</v>
      </c>
      <c r="E35" s="253">
        <v>10063.517728011528</v>
      </c>
      <c r="F35" s="253">
        <v>2149.8558641101499</v>
      </c>
      <c r="G35" s="253">
        <v>16710.193615442669</v>
      </c>
      <c r="H35" s="253">
        <v>2530.9946436387768</v>
      </c>
      <c r="I35" s="253">
        <v>35.057539298616504</v>
      </c>
      <c r="J35" s="253">
        <v>4098.0583032578634</v>
      </c>
      <c r="K35" s="253">
        <v>0</v>
      </c>
      <c r="L35" s="253">
        <v>190.13581117872104</v>
      </c>
      <c r="M35" s="253">
        <v>27354.431448210711</v>
      </c>
      <c r="N35" s="253">
        <v>0</v>
      </c>
      <c r="O35" s="254">
        <v>0</v>
      </c>
      <c r="P35" s="289">
        <f t="shared" si="24"/>
        <v>54221.289784783577</v>
      </c>
      <c r="Q35" s="253">
        <v>8643.0778976695092</v>
      </c>
      <c r="R35" s="253">
        <v>1846.4091984997331</v>
      </c>
      <c r="S35" s="253">
        <v>14351.592455727548</v>
      </c>
      <c r="T35" s="253">
        <v>2173.7512125272196</v>
      </c>
      <c r="U35" s="253">
        <v>30.109257145257097</v>
      </c>
      <c r="V35" s="253">
        <v>3519.6278380529802</v>
      </c>
      <c r="W35" s="253">
        <v>0</v>
      </c>
      <c r="X35" s="253">
        <v>163.29862693837396</v>
      </c>
      <c r="Y35" s="253">
        <v>23493.423298222955</v>
      </c>
      <c r="Z35" s="253">
        <v>0</v>
      </c>
      <c r="AA35" s="254">
        <v>0</v>
      </c>
      <c r="AB35" s="274">
        <f t="shared" si="25"/>
        <v>57075.021610382806</v>
      </c>
      <c r="AC35" s="253">
        <v>9097.9735035397098</v>
      </c>
      <c r="AD35" s="253">
        <v>1943.5879397977055</v>
      </c>
      <c r="AE35" s="253">
        <v>15106.934062345565</v>
      </c>
      <c r="AF35" s="253">
        <v>2288.158358516298</v>
      </c>
      <c r="AG35" s="253">
        <v>31.693943634671527</v>
      </c>
      <c r="AH35" s="253">
        <v>3704.8700928127619</v>
      </c>
      <c r="AI35" s="253">
        <v>0</v>
      </c>
      <c r="AJ35" s="253">
        <v>171.89323047179033</v>
      </c>
      <c r="AK35" s="253">
        <v>24729.910479264305</v>
      </c>
      <c r="AL35" s="253">
        <v>0</v>
      </c>
      <c r="AM35" s="254">
        <v>0</v>
      </c>
      <c r="AN35" s="289">
        <f t="shared" si="26"/>
        <v>58524.807207343707</v>
      </c>
      <c r="AO35" s="253">
        <v>9329.0747904915515</v>
      </c>
      <c r="AP35" s="253">
        <v>1992.957799362209</v>
      </c>
      <c r="AQ35" s="253">
        <v>15490.671375093991</v>
      </c>
      <c r="AR35" s="253">
        <v>2346.2807899783147</v>
      </c>
      <c r="AS35" s="253">
        <v>32.499014253936579</v>
      </c>
      <c r="AT35" s="253">
        <v>3798.9789892725398</v>
      </c>
      <c r="AU35" s="253">
        <v>0</v>
      </c>
      <c r="AV35" s="253">
        <v>176.25955960705159</v>
      </c>
      <c r="AW35" s="253">
        <v>25358.08488928411</v>
      </c>
      <c r="AX35" s="253">
        <v>0</v>
      </c>
      <c r="AY35" s="254">
        <v>0</v>
      </c>
      <c r="AZ35" s="525">
        <v>-741.2592107973843</v>
      </c>
      <c r="BA35" s="296">
        <f t="shared" si="27"/>
        <v>232212.10434486176</v>
      </c>
      <c r="BB35" s="271">
        <f t="shared" si="28"/>
        <v>37133.643919712296</v>
      </c>
      <c r="BC35" s="271">
        <f t="shared" si="28"/>
        <v>7932.8108017697969</v>
      </c>
      <c r="BD35" s="271">
        <f t="shared" si="28"/>
        <v>61659.39150860977</v>
      </c>
      <c r="BE35" s="271">
        <f t="shared" si="28"/>
        <v>9339.1850046606087</v>
      </c>
      <c r="BF35" s="271">
        <f t="shared" si="28"/>
        <v>129.35975433248171</v>
      </c>
      <c r="BG35" s="271">
        <f t="shared" si="28"/>
        <v>15121.535223396146</v>
      </c>
      <c r="BH35" s="271">
        <f t="shared" si="28"/>
        <v>0</v>
      </c>
      <c r="BI35" s="271">
        <f t="shared" si="28"/>
        <v>701.58722819593686</v>
      </c>
      <c r="BJ35" s="271">
        <f t="shared" si="28"/>
        <v>100935.85011498208</v>
      </c>
      <c r="BK35" s="271">
        <f t="shared" si="28"/>
        <v>0</v>
      </c>
      <c r="BL35" s="291">
        <f t="shared" si="28"/>
        <v>0</v>
      </c>
    </row>
    <row r="36" spans="1:64" s="209" customFormat="1" x14ac:dyDescent="0.25">
      <c r="A36" s="1699"/>
      <c r="B36" s="128" t="s">
        <v>453</v>
      </c>
      <c r="C36" s="310" t="s">
        <v>2</v>
      </c>
      <c r="D36" s="275">
        <f t="shared" ref="D36:BL36" si="29">SUM(D29:D35)</f>
        <v>2853718.8004391645</v>
      </c>
      <c r="E36" s="280">
        <f t="shared" si="29"/>
        <v>749436.10626927263</v>
      </c>
      <c r="F36" s="280">
        <f t="shared" si="29"/>
        <v>167894.19330151213</v>
      </c>
      <c r="G36" s="280">
        <f t="shared" si="29"/>
        <v>957392.83334405243</v>
      </c>
      <c r="H36" s="280">
        <f t="shared" si="29"/>
        <v>149124.19341961358</v>
      </c>
      <c r="I36" s="280">
        <f t="shared" si="29"/>
        <v>1308.1050988708905</v>
      </c>
      <c r="J36" s="280">
        <f t="shared" si="29"/>
        <v>181641.7739397758</v>
      </c>
      <c r="K36" s="280">
        <f t="shared" si="29"/>
        <v>0</v>
      </c>
      <c r="L36" s="280">
        <f t="shared" si="29"/>
        <v>7037.6065211570885</v>
      </c>
      <c r="M36" s="280">
        <f>SUM(M29:M35)</f>
        <v>639883.98854491021</v>
      </c>
      <c r="N36" s="280">
        <f t="shared" si="29"/>
        <v>0</v>
      </c>
      <c r="O36" s="281">
        <f t="shared" si="29"/>
        <v>0</v>
      </c>
      <c r="P36" s="277">
        <f t="shared" si="29"/>
        <v>2777458.006654182</v>
      </c>
      <c r="Q36" s="280">
        <f t="shared" si="29"/>
        <v>698051.0495447187</v>
      </c>
      <c r="R36" s="280">
        <f t="shared" si="29"/>
        <v>161856.67641959072</v>
      </c>
      <c r="S36" s="280">
        <f t="shared" si="29"/>
        <v>907848.8326935065</v>
      </c>
      <c r="T36" s="280">
        <f t="shared" si="29"/>
        <v>148442.741066182</v>
      </c>
      <c r="U36" s="280">
        <f t="shared" si="29"/>
        <v>519.33868873095173</v>
      </c>
      <c r="V36" s="280">
        <f t="shared" si="29"/>
        <v>195788.46002566398</v>
      </c>
      <c r="W36" s="280">
        <f t="shared" si="29"/>
        <v>0</v>
      </c>
      <c r="X36" s="280">
        <f t="shared" si="29"/>
        <v>13791.82430903529</v>
      </c>
      <c r="Y36" s="280">
        <f>SUM(Y29:Y35)</f>
        <v>651159.0839067538</v>
      </c>
      <c r="Z36" s="280">
        <f t="shared" si="29"/>
        <v>0</v>
      </c>
      <c r="AA36" s="281">
        <f t="shared" si="29"/>
        <v>0</v>
      </c>
      <c r="AB36" s="275">
        <f t="shared" si="29"/>
        <v>2672016.3893106841</v>
      </c>
      <c r="AC36" s="280">
        <f t="shared" si="29"/>
        <v>652330.57638229139</v>
      </c>
      <c r="AD36" s="280">
        <f t="shared" si="29"/>
        <v>143262.52937525403</v>
      </c>
      <c r="AE36" s="280">
        <f t="shared" si="29"/>
        <v>855265.61030199658</v>
      </c>
      <c r="AF36" s="280">
        <f t="shared" si="29"/>
        <v>124142.4730681957</v>
      </c>
      <c r="AG36" s="280">
        <f t="shared" si="29"/>
        <v>1603.400561969981</v>
      </c>
      <c r="AH36" s="280">
        <f t="shared" si="29"/>
        <v>180658.94716097158</v>
      </c>
      <c r="AI36" s="280">
        <f t="shared" si="29"/>
        <v>0</v>
      </c>
      <c r="AJ36" s="280">
        <f t="shared" si="29"/>
        <v>18001.677819091565</v>
      </c>
      <c r="AK36" s="280">
        <f>SUM(AK29:AK35)</f>
        <v>696751.1746409128</v>
      </c>
      <c r="AL36" s="280">
        <f t="shared" si="29"/>
        <v>0</v>
      </c>
      <c r="AM36" s="281">
        <f t="shared" si="29"/>
        <v>0</v>
      </c>
      <c r="AN36" s="277">
        <f t="shared" si="29"/>
        <v>2798569.5132279876</v>
      </c>
      <c r="AO36" s="280">
        <f t="shared" si="29"/>
        <v>711110.56079192937</v>
      </c>
      <c r="AP36" s="280">
        <f t="shared" si="29"/>
        <v>142422.4652715894</v>
      </c>
      <c r="AQ36" s="280">
        <f t="shared" si="29"/>
        <v>818878.6440283343</v>
      </c>
      <c r="AR36" s="280">
        <f t="shared" si="29"/>
        <v>182476.96221118831</v>
      </c>
      <c r="AS36" s="280">
        <f t="shared" si="29"/>
        <v>884.79019977158896</v>
      </c>
      <c r="AT36" s="280">
        <f t="shared" si="29"/>
        <v>175008.62823224993</v>
      </c>
      <c r="AU36" s="280">
        <f t="shared" si="29"/>
        <v>0</v>
      </c>
      <c r="AV36" s="280">
        <f t="shared" si="29"/>
        <v>6952.4032701826973</v>
      </c>
      <c r="AW36" s="280">
        <f>SUM(AW29:AW35)</f>
        <v>760835.0592227421</v>
      </c>
      <c r="AX36" s="280">
        <f t="shared" si="29"/>
        <v>0</v>
      </c>
      <c r="AY36" s="281">
        <f t="shared" si="29"/>
        <v>0</v>
      </c>
      <c r="AZ36" s="293">
        <f t="shared" si="29"/>
        <v>-1128693.2494687771</v>
      </c>
      <c r="BA36" s="297">
        <f t="shared" si="29"/>
        <v>9973069.4601632413</v>
      </c>
      <c r="BB36" s="280">
        <f t="shared" si="29"/>
        <v>2810928.2929882118</v>
      </c>
      <c r="BC36" s="280">
        <f t="shared" si="29"/>
        <v>615435.8643679464</v>
      </c>
      <c r="BD36" s="280">
        <f t="shared" si="29"/>
        <v>3539385.9203678896</v>
      </c>
      <c r="BE36" s="280">
        <f t="shared" si="29"/>
        <v>604186.36976517946</v>
      </c>
      <c r="BF36" s="280">
        <f t="shared" si="29"/>
        <v>4315.634549343411</v>
      </c>
      <c r="BG36" s="280">
        <f t="shared" si="29"/>
        <v>733097.80935866118</v>
      </c>
      <c r="BH36" s="280">
        <f t="shared" si="29"/>
        <v>0</v>
      </c>
      <c r="BI36" s="280">
        <f t="shared" si="29"/>
        <v>45783.51191946664</v>
      </c>
      <c r="BJ36" s="280">
        <f>SUM(BJ29:BJ35)</f>
        <v>2748629.3063153187</v>
      </c>
      <c r="BK36" s="280">
        <f t="shared" si="29"/>
        <v>0</v>
      </c>
      <c r="BL36" s="293">
        <f t="shared" si="29"/>
        <v>0</v>
      </c>
    </row>
    <row r="37" spans="1:64" ht="16.5" customHeight="1" x14ac:dyDescent="0.25">
      <c r="A37" s="1707" t="s">
        <v>915</v>
      </c>
      <c r="B37" s="124" t="s">
        <v>916</v>
      </c>
      <c r="C37" s="311" t="s">
        <v>915</v>
      </c>
      <c r="D37" s="276">
        <f>SUM(E37:O37)</f>
        <v>22028.49</v>
      </c>
      <c r="E37" s="251">
        <v>5014.03</v>
      </c>
      <c r="F37" s="251">
        <v>6144.15</v>
      </c>
      <c r="G37" s="251">
        <v>10870.310000000001</v>
      </c>
      <c r="H37" s="251">
        <v>0</v>
      </c>
      <c r="I37" s="251">
        <v>0</v>
      </c>
      <c r="J37" s="251">
        <v>0</v>
      </c>
      <c r="K37" s="251">
        <v>0</v>
      </c>
      <c r="L37" s="251">
        <v>0</v>
      </c>
      <c r="M37" s="251">
        <v>0</v>
      </c>
      <c r="N37" s="251">
        <v>0</v>
      </c>
      <c r="O37" s="252">
        <v>0</v>
      </c>
      <c r="P37" s="276">
        <f>SUM(Q37:AA37)</f>
        <v>18776.169999999998</v>
      </c>
      <c r="Q37" s="251">
        <v>11082.949999999999</v>
      </c>
      <c r="R37" s="251">
        <v>2677.7</v>
      </c>
      <c r="S37" s="251">
        <v>5015.5200000000004</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11591.41</v>
      </c>
      <c r="AO37" s="251">
        <v>6495.69</v>
      </c>
      <c r="AP37" s="251">
        <v>3221.0600000000004</v>
      </c>
      <c r="AQ37" s="251">
        <v>0</v>
      </c>
      <c r="AR37" s="251">
        <v>0</v>
      </c>
      <c r="AS37" s="251">
        <v>0</v>
      </c>
      <c r="AT37" s="251">
        <v>0</v>
      </c>
      <c r="AU37" s="251">
        <v>0</v>
      </c>
      <c r="AV37" s="249">
        <v>1874.6599999999999</v>
      </c>
      <c r="AW37" s="251">
        <v>0</v>
      </c>
      <c r="AX37" s="251">
        <v>0</v>
      </c>
      <c r="AY37" s="252">
        <v>0</v>
      </c>
      <c r="AZ37" s="854">
        <v>-160.70190976345148</v>
      </c>
      <c r="BA37" s="294">
        <f>SUM(BB37:BL37)+AZ37</f>
        <v>52235.368090236552</v>
      </c>
      <c r="BB37" s="273">
        <f t="shared" ref="BB37:BL39" si="30">E37+Q37+AC37+AO37</f>
        <v>22592.67</v>
      </c>
      <c r="BC37" s="273">
        <f t="shared" si="30"/>
        <v>12042.91</v>
      </c>
      <c r="BD37" s="273">
        <f t="shared" si="30"/>
        <v>15885.830000000002</v>
      </c>
      <c r="BE37" s="273">
        <f t="shared" si="30"/>
        <v>0</v>
      </c>
      <c r="BF37" s="273">
        <f t="shared" si="30"/>
        <v>0</v>
      </c>
      <c r="BG37" s="273">
        <f t="shared" si="30"/>
        <v>0</v>
      </c>
      <c r="BH37" s="273">
        <f t="shared" si="30"/>
        <v>0</v>
      </c>
      <c r="BI37" s="273">
        <f t="shared" si="30"/>
        <v>1874.6599999999999</v>
      </c>
      <c r="BJ37" s="273">
        <f t="shared" si="30"/>
        <v>0</v>
      </c>
      <c r="BK37" s="273">
        <f t="shared" si="30"/>
        <v>0</v>
      </c>
      <c r="BL37" s="298">
        <f t="shared" si="30"/>
        <v>0</v>
      </c>
    </row>
    <row r="38" spans="1:64" ht="16.5" customHeight="1" x14ac:dyDescent="0.25">
      <c r="A38" s="1708"/>
      <c r="B38" s="126" t="s">
        <v>917</v>
      </c>
      <c r="C38" s="312" t="s">
        <v>920</v>
      </c>
      <c r="D38" s="289">
        <f>SUM(E38:O38)</f>
        <v>7.9482334331018016</v>
      </c>
      <c r="E38" s="253">
        <v>1.8091426548336007</v>
      </c>
      <c r="F38" s="253">
        <v>2.216908124342269</v>
      </c>
      <c r="G38" s="253">
        <v>3.9221826539259315</v>
      </c>
      <c r="H38" s="253">
        <v>0</v>
      </c>
      <c r="I38" s="253">
        <v>0</v>
      </c>
      <c r="J38" s="253">
        <v>0</v>
      </c>
      <c r="K38" s="253">
        <v>0</v>
      </c>
      <c r="L38" s="253">
        <v>0</v>
      </c>
      <c r="M38" s="253">
        <v>0</v>
      </c>
      <c r="N38" s="253">
        <v>0</v>
      </c>
      <c r="O38" s="254">
        <v>0</v>
      </c>
      <c r="P38" s="289">
        <f>SUM(Q38:AA38)</f>
        <v>44.135704875315334</v>
      </c>
      <c r="Q38" s="253">
        <v>26.051841794565988</v>
      </c>
      <c r="R38" s="253">
        <v>6.2942643225232766</v>
      </c>
      <c r="S38" s="253">
        <v>11.78959875822607</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378.56964228166385</v>
      </c>
      <c r="AO38" s="253">
        <v>212.14598048663453</v>
      </c>
      <c r="AP38" s="253">
        <v>105.19820556496373</v>
      </c>
      <c r="AQ38" s="253">
        <v>0</v>
      </c>
      <c r="AR38" s="253">
        <v>0</v>
      </c>
      <c r="AS38" s="253">
        <v>0</v>
      </c>
      <c r="AT38" s="253">
        <v>0</v>
      </c>
      <c r="AU38" s="253">
        <v>0</v>
      </c>
      <c r="AV38" s="253">
        <v>61.225456230065532</v>
      </c>
      <c r="AW38" s="253">
        <v>0</v>
      </c>
      <c r="AX38" s="253">
        <v>0</v>
      </c>
      <c r="AY38" s="254">
        <v>0</v>
      </c>
      <c r="AZ38" s="525">
        <v>-61518.489822794581</v>
      </c>
      <c r="BA38" s="296">
        <f>SUM(BB38:BL38)+AZ38</f>
        <v>-61087.836242204503</v>
      </c>
      <c r="BB38" s="274">
        <f t="shared" si="30"/>
        <v>240.00696493603411</v>
      </c>
      <c r="BC38" s="274">
        <f t="shared" si="30"/>
        <v>113.70937801182927</v>
      </c>
      <c r="BD38" s="274">
        <f t="shared" si="30"/>
        <v>15.711781412152002</v>
      </c>
      <c r="BE38" s="274">
        <f t="shared" si="30"/>
        <v>0</v>
      </c>
      <c r="BF38" s="274">
        <f t="shared" si="30"/>
        <v>0</v>
      </c>
      <c r="BG38" s="274">
        <f t="shared" si="30"/>
        <v>0</v>
      </c>
      <c r="BH38" s="274">
        <f t="shared" si="30"/>
        <v>0</v>
      </c>
      <c r="BI38" s="274">
        <f t="shared" si="30"/>
        <v>61.225456230065532</v>
      </c>
      <c r="BJ38" s="274">
        <f t="shared" si="30"/>
        <v>0</v>
      </c>
      <c r="BK38" s="274">
        <f t="shared" si="30"/>
        <v>0</v>
      </c>
      <c r="BL38" s="300">
        <f t="shared" si="30"/>
        <v>0</v>
      </c>
    </row>
    <row r="39" spans="1:64" ht="16.5" customHeight="1" x14ac:dyDescent="0.25">
      <c r="A39" s="1708"/>
      <c r="B39" s="126" t="s">
        <v>918</v>
      </c>
      <c r="C39" s="312" t="s">
        <v>921</v>
      </c>
      <c r="D39" s="274">
        <f>SUM(E39:O39)</f>
        <v>-16.490301944010994</v>
      </c>
      <c r="E39" s="253">
        <v>-2.6286162653802476</v>
      </c>
      <c r="F39" s="253">
        <v>-0.56154778531300609</v>
      </c>
      <c r="G39" s="253">
        <v>-4.3647448061767307</v>
      </c>
      <c r="H39" s="253">
        <v>-0.66110219782697766</v>
      </c>
      <c r="I39" s="253">
        <v>-9.1571178702299829E-3</v>
      </c>
      <c r="J39" s="253">
        <v>-1.070423186361168</v>
      </c>
      <c r="K39" s="253">
        <v>0</v>
      </c>
      <c r="L39" s="253">
        <v>-4.9663954434590048E-2</v>
      </c>
      <c r="M39" s="253">
        <v>-7.1450466306480465</v>
      </c>
      <c r="N39" s="253">
        <v>0</v>
      </c>
      <c r="O39" s="254">
        <v>0</v>
      </c>
      <c r="P39" s="289">
        <f>SUM(Q39:AA39)</f>
        <v>-24.003996515412979</v>
      </c>
      <c r="Q39" s="253">
        <v>-3.8263274916843613</v>
      </c>
      <c r="R39" s="253">
        <v>-0.81741323643784236</v>
      </c>
      <c r="S39" s="253">
        <v>-6.3535112621867018</v>
      </c>
      <c r="T39" s="253">
        <v>-0.96232894381500533</v>
      </c>
      <c r="U39" s="253">
        <v>-1.3329496706278129E-2</v>
      </c>
      <c r="V39" s="253">
        <v>-1.5581542728975029</v>
      </c>
      <c r="W39" s="253">
        <v>0</v>
      </c>
      <c r="X39" s="253">
        <v>-7.2292999439133462E-2</v>
      </c>
      <c r="Y39" s="253">
        <v>-10.400638812246152</v>
      </c>
      <c r="Z39" s="253">
        <v>0</v>
      </c>
      <c r="AA39" s="254">
        <v>0</v>
      </c>
      <c r="AB39" s="274">
        <f>SUM(AC39:AM39)</f>
        <v>5.4421451264860998</v>
      </c>
      <c r="AC39" s="253">
        <v>0.86749843918028779</v>
      </c>
      <c r="AD39" s="253">
        <v>0.18532253402674265</v>
      </c>
      <c r="AE39" s="253">
        <v>1.4404572309191168</v>
      </c>
      <c r="AF39" s="253">
        <v>0.21817757590060391</v>
      </c>
      <c r="AG39" s="253">
        <v>3.0220407460901512E-3</v>
      </c>
      <c r="AH39" s="253">
        <v>0.3532620777176757</v>
      </c>
      <c r="AI39" s="253">
        <v>0</v>
      </c>
      <c r="AJ39" s="253">
        <v>1.6390145462824138E-2</v>
      </c>
      <c r="AK39" s="253">
        <v>2.3580150825327579</v>
      </c>
      <c r="AL39" s="253">
        <v>0</v>
      </c>
      <c r="AM39" s="254">
        <v>0</v>
      </c>
      <c r="AN39" s="289">
        <f>SUM(AO39:AY39)</f>
        <v>-9.5966515462284363</v>
      </c>
      <c r="AO39" s="253">
        <v>-1.5297424166792897</v>
      </c>
      <c r="AP39" s="253">
        <v>-0.32679683128315307</v>
      </c>
      <c r="AQ39" s="253">
        <v>-2.5400950895444998</v>
      </c>
      <c r="AR39" s="253">
        <v>-0.38473324809528126</v>
      </c>
      <c r="AS39" s="253">
        <v>-5.3290515641682534E-3</v>
      </c>
      <c r="AT39" s="253">
        <v>-0.62294058419242371</v>
      </c>
      <c r="AU39" s="253">
        <v>0</v>
      </c>
      <c r="AV39" s="253">
        <v>-2.8902300681621123E-2</v>
      </c>
      <c r="AW39" s="253">
        <v>-4.1581120241879983</v>
      </c>
      <c r="AX39" s="253">
        <v>0</v>
      </c>
      <c r="AY39" s="254">
        <v>0</v>
      </c>
      <c r="AZ39" s="525">
        <v>0</v>
      </c>
      <c r="BA39" s="296">
        <f>SUM(BB39:BL39)+AZ39</f>
        <v>-44.648804879166306</v>
      </c>
      <c r="BB39" s="274">
        <f t="shared" si="30"/>
        <v>-7.1171877345636103</v>
      </c>
      <c r="BC39" s="274">
        <f t="shared" si="30"/>
        <v>-1.520435319007259</v>
      </c>
      <c r="BD39" s="274">
        <f t="shared" si="30"/>
        <v>-11.817893926988816</v>
      </c>
      <c r="BE39" s="274">
        <f t="shared" si="30"/>
        <v>-1.7899868138366604</v>
      </c>
      <c r="BF39" s="274">
        <f t="shared" si="30"/>
        <v>-2.4793625394586218E-2</v>
      </c>
      <c r="BG39" s="274">
        <f t="shared" si="30"/>
        <v>-2.8982559657334188</v>
      </c>
      <c r="BH39" s="274">
        <f t="shared" si="30"/>
        <v>0</v>
      </c>
      <c r="BI39" s="274">
        <f t="shared" si="30"/>
        <v>-0.13446910909252049</v>
      </c>
      <c r="BJ39" s="274">
        <f t="shared" si="30"/>
        <v>-19.345782384549437</v>
      </c>
      <c r="BK39" s="274">
        <f t="shared" si="30"/>
        <v>0</v>
      </c>
      <c r="BL39" s="300">
        <f t="shared" si="30"/>
        <v>0</v>
      </c>
    </row>
    <row r="40" spans="1:64" s="209" customFormat="1" ht="16.5" customHeight="1" x14ac:dyDescent="0.25">
      <c r="A40" s="1709"/>
      <c r="B40" s="129" t="s">
        <v>919</v>
      </c>
      <c r="C40" s="313" t="s">
        <v>922</v>
      </c>
      <c r="D40" s="277">
        <f t="shared" ref="D40:O40" si="31">SUM(D37:D39)</f>
        <v>22019.947931489092</v>
      </c>
      <c r="E40" s="275">
        <f t="shared" si="31"/>
        <v>5013.2105263894528</v>
      </c>
      <c r="F40" s="275">
        <f t="shared" si="31"/>
        <v>6145.8053603390281</v>
      </c>
      <c r="G40" s="275">
        <f t="shared" si="31"/>
        <v>10869.86743784775</v>
      </c>
      <c r="H40" s="275">
        <f t="shared" si="31"/>
        <v>-0.66110219782697766</v>
      </c>
      <c r="I40" s="275">
        <f t="shared" si="31"/>
        <v>-9.1571178702299829E-3</v>
      </c>
      <c r="J40" s="275">
        <f t="shared" si="31"/>
        <v>-1.070423186361168</v>
      </c>
      <c r="K40" s="275">
        <f t="shared" si="31"/>
        <v>0</v>
      </c>
      <c r="L40" s="275">
        <f t="shared" si="31"/>
        <v>-4.9663954434590048E-2</v>
      </c>
      <c r="M40" s="275">
        <f t="shared" si="31"/>
        <v>-7.1450466306480465</v>
      </c>
      <c r="N40" s="275">
        <f t="shared" si="31"/>
        <v>0</v>
      </c>
      <c r="O40" s="283">
        <f t="shared" si="31"/>
        <v>0</v>
      </c>
      <c r="P40" s="277">
        <f t="shared" ref="P40:BL40" si="32">SUM(P37:P39)</f>
        <v>18796.301708359901</v>
      </c>
      <c r="Q40" s="275">
        <f t="shared" si="32"/>
        <v>11105.17551430288</v>
      </c>
      <c r="R40" s="275">
        <f t="shared" si="32"/>
        <v>2683.1768510860852</v>
      </c>
      <c r="S40" s="275">
        <f t="shared" si="32"/>
        <v>5020.9560874960398</v>
      </c>
      <c r="T40" s="275">
        <f t="shared" si="32"/>
        <v>-0.96232894381500533</v>
      </c>
      <c r="U40" s="275">
        <f t="shared" si="32"/>
        <v>-1.3329496706278129E-2</v>
      </c>
      <c r="V40" s="275">
        <f>SUM(V37:V39)</f>
        <v>-1.5581542728975029</v>
      </c>
      <c r="W40" s="275">
        <f t="shared" si="32"/>
        <v>0</v>
      </c>
      <c r="X40" s="275">
        <f t="shared" si="32"/>
        <v>-7.2292999439133462E-2</v>
      </c>
      <c r="Y40" s="275">
        <f>SUM(Y37:Y39)</f>
        <v>-10.400638812246152</v>
      </c>
      <c r="Z40" s="275">
        <f t="shared" si="32"/>
        <v>0</v>
      </c>
      <c r="AA40" s="283">
        <f t="shared" si="32"/>
        <v>0</v>
      </c>
      <c r="AB40" s="277">
        <f t="shared" si="32"/>
        <v>5.4421451264860998</v>
      </c>
      <c r="AC40" s="275">
        <f t="shared" si="32"/>
        <v>0.86749843918028779</v>
      </c>
      <c r="AD40" s="275">
        <f t="shared" si="32"/>
        <v>0.18532253402674265</v>
      </c>
      <c r="AE40" s="275">
        <f t="shared" si="32"/>
        <v>1.4404572309191168</v>
      </c>
      <c r="AF40" s="275">
        <f t="shared" si="32"/>
        <v>0.21817757590060391</v>
      </c>
      <c r="AG40" s="275">
        <f t="shared" si="32"/>
        <v>3.0220407460901512E-3</v>
      </c>
      <c r="AH40" s="275">
        <f t="shared" si="32"/>
        <v>0.3532620777176757</v>
      </c>
      <c r="AI40" s="275">
        <f t="shared" si="32"/>
        <v>0</v>
      </c>
      <c r="AJ40" s="275">
        <f>SUM(AJ37:AJ39)</f>
        <v>1.6390145462824138E-2</v>
      </c>
      <c r="AK40" s="275">
        <f>SUM(AK37:AK39)</f>
        <v>2.3580150825327579</v>
      </c>
      <c r="AL40" s="275">
        <f t="shared" si="32"/>
        <v>0</v>
      </c>
      <c r="AM40" s="283">
        <f t="shared" si="32"/>
        <v>0</v>
      </c>
      <c r="AN40" s="277">
        <f t="shared" si="32"/>
        <v>11960.382990735436</v>
      </c>
      <c r="AO40" s="275">
        <f t="shared" si="32"/>
        <v>6706.3062380699548</v>
      </c>
      <c r="AP40" s="275">
        <f t="shared" si="32"/>
        <v>3325.9314087336811</v>
      </c>
      <c r="AQ40" s="275">
        <f t="shared" si="32"/>
        <v>-2.5400950895444998</v>
      </c>
      <c r="AR40" s="275">
        <f t="shared" si="32"/>
        <v>-0.38473324809528126</v>
      </c>
      <c r="AS40" s="275">
        <f t="shared" si="32"/>
        <v>-5.3290515641682534E-3</v>
      </c>
      <c r="AT40" s="275">
        <f t="shared" si="32"/>
        <v>-0.62294058419242371</v>
      </c>
      <c r="AU40" s="275">
        <f t="shared" si="32"/>
        <v>0</v>
      </c>
      <c r="AV40" s="275">
        <f t="shared" si="32"/>
        <v>1935.8565539293836</v>
      </c>
      <c r="AW40" s="275">
        <f>SUM(AW37:AW39)</f>
        <v>-4.1581120241879983</v>
      </c>
      <c r="AX40" s="275">
        <f t="shared" si="32"/>
        <v>0</v>
      </c>
      <c r="AY40" s="283">
        <f t="shared" si="32"/>
        <v>0</v>
      </c>
      <c r="AZ40" s="299">
        <f t="shared" si="32"/>
        <v>-61679.191732558036</v>
      </c>
      <c r="BA40" s="297">
        <f t="shared" si="32"/>
        <v>-8897.1169568471178</v>
      </c>
      <c r="BB40" s="275">
        <f>SUM(BB37:BB39)</f>
        <v>22825.55977720147</v>
      </c>
      <c r="BC40" s="275">
        <f>SUM(BC37:BC39)</f>
        <v>12155.098942692821</v>
      </c>
      <c r="BD40" s="275">
        <f>SUM(BD37:BD39)</f>
        <v>15889.723887485165</v>
      </c>
      <c r="BE40" s="275">
        <f>SUM(BE37:BE39)</f>
        <v>-1.7899868138366604</v>
      </c>
      <c r="BF40" s="275">
        <f t="shared" si="32"/>
        <v>-2.4793625394586218E-2</v>
      </c>
      <c r="BG40" s="275">
        <f t="shared" si="32"/>
        <v>-2.8982559657334188</v>
      </c>
      <c r="BH40" s="275">
        <f t="shared" si="32"/>
        <v>0</v>
      </c>
      <c r="BI40" s="275">
        <f t="shared" si="32"/>
        <v>1935.7509871209727</v>
      </c>
      <c r="BJ40" s="275">
        <f>SUM(BJ37:BJ39)</f>
        <v>-19.345782384549437</v>
      </c>
      <c r="BK40" s="275">
        <f t="shared" si="32"/>
        <v>0</v>
      </c>
      <c r="BL40" s="299">
        <f t="shared" si="32"/>
        <v>0</v>
      </c>
    </row>
    <row r="41" spans="1:64" ht="14.85" customHeight="1" x14ac:dyDescent="0.25">
      <c r="A41" s="1707" t="s">
        <v>303</v>
      </c>
      <c r="B41" s="124">
        <v>5.0999999999999996</v>
      </c>
      <c r="C41" s="311" t="s">
        <v>37</v>
      </c>
      <c r="D41" s="273">
        <f>SUM(E41:O41)</f>
        <v>926264.81</v>
      </c>
      <c r="E41" s="251">
        <v>254523.06999999995</v>
      </c>
      <c r="F41" s="251">
        <v>186959.71999999997</v>
      </c>
      <c r="G41" s="251">
        <v>148254.66999999998</v>
      </c>
      <c r="H41" s="251">
        <v>197467.29000000007</v>
      </c>
      <c r="I41" s="251">
        <v>1582.8100000000002</v>
      </c>
      <c r="J41" s="251">
        <v>107913.25000000003</v>
      </c>
      <c r="K41" s="251">
        <v>0</v>
      </c>
      <c r="L41" s="251">
        <v>18922.329999999998</v>
      </c>
      <c r="M41" s="251">
        <v>10641.669999999998</v>
      </c>
      <c r="N41" s="251">
        <v>0</v>
      </c>
      <c r="O41" s="252">
        <v>0</v>
      </c>
      <c r="P41" s="276">
        <f>SUM(Q41:AA41)</f>
        <v>903098.94999999984</v>
      </c>
      <c r="Q41" s="251">
        <v>208992.35999999996</v>
      </c>
      <c r="R41" s="251">
        <v>234974.85999999987</v>
      </c>
      <c r="S41" s="251">
        <v>140421.38000000003</v>
      </c>
      <c r="T41" s="251">
        <v>230708.50999999995</v>
      </c>
      <c r="U41" s="251">
        <v>932.20999999999992</v>
      </c>
      <c r="V41" s="251">
        <v>79281.369999999981</v>
      </c>
      <c r="W41" s="251">
        <v>0</v>
      </c>
      <c r="X41" s="251">
        <v>1664.22</v>
      </c>
      <c r="Y41" s="251">
        <v>6124.0400000000009</v>
      </c>
      <c r="Z41" s="251">
        <v>0</v>
      </c>
      <c r="AA41" s="252">
        <v>0</v>
      </c>
      <c r="AB41" s="273">
        <f>SUM(AC41:AM41)</f>
        <v>794637.33</v>
      </c>
      <c r="AC41" s="251">
        <v>206620.84</v>
      </c>
      <c r="AD41" s="251">
        <v>173980.28</v>
      </c>
      <c r="AE41" s="251">
        <v>119120.71</v>
      </c>
      <c r="AF41" s="251">
        <v>169569.23</v>
      </c>
      <c r="AG41" s="251">
        <v>3348.9700000000003</v>
      </c>
      <c r="AH41" s="251">
        <v>115656.53999999996</v>
      </c>
      <c r="AI41" s="251">
        <v>0</v>
      </c>
      <c r="AJ41" s="251">
        <v>1218.4100000000001</v>
      </c>
      <c r="AK41" s="251">
        <v>5122.3499999999995</v>
      </c>
      <c r="AL41" s="251">
        <v>0</v>
      </c>
      <c r="AM41" s="252">
        <v>0</v>
      </c>
      <c r="AN41" s="276">
        <f>SUM(AO41:AY41)</f>
        <v>789696.03</v>
      </c>
      <c r="AO41" s="251">
        <v>206767.13</v>
      </c>
      <c r="AP41" s="251">
        <v>168657.13999999998</v>
      </c>
      <c r="AQ41" s="251">
        <v>127153.84000000003</v>
      </c>
      <c r="AR41" s="251">
        <v>163441.29999999999</v>
      </c>
      <c r="AS41" s="251">
        <v>3900.5099999999998</v>
      </c>
      <c r="AT41" s="251">
        <v>113004.23999999998</v>
      </c>
      <c r="AU41" s="251">
        <v>0</v>
      </c>
      <c r="AV41" s="249">
        <v>981.80000000000007</v>
      </c>
      <c r="AW41" s="251">
        <v>5790.07</v>
      </c>
      <c r="AX41" s="251">
        <v>0</v>
      </c>
      <c r="AY41" s="252">
        <v>0</v>
      </c>
      <c r="AZ41" s="854">
        <v>55184.143741715678</v>
      </c>
      <c r="BA41" s="294">
        <f>SUM(BB41:BL41)+AZ41</f>
        <v>3468881.2637417153</v>
      </c>
      <c r="BB41" s="274">
        <f t="shared" ref="BB41:BL44" si="33">E41+Q41+AC41+AO41</f>
        <v>876903.39999999991</v>
      </c>
      <c r="BC41" s="274">
        <f t="shared" si="33"/>
        <v>764571.99999999988</v>
      </c>
      <c r="BD41" s="274">
        <f t="shared" si="33"/>
        <v>534950.60000000009</v>
      </c>
      <c r="BE41" s="274">
        <f t="shared" si="33"/>
        <v>761186.33000000007</v>
      </c>
      <c r="BF41" s="274">
        <f t="shared" si="33"/>
        <v>9764.5</v>
      </c>
      <c r="BG41" s="274">
        <f t="shared" si="33"/>
        <v>415855.39999999997</v>
      </c>
      <c r="BH41" s="274">
        <f t="shared" si="33"/>
        <v>0</v>
      </c>
      <c r="BI41" s="274">
        <f t="shared" si="33"/>
        <v>22786.76</v>
      </c>
      <c r="BJ41" s="274">
        <f t="shared" si="33"/>
        <v>27678.129999999997</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1101.7124586506079</v>
      </c>
      <c r="E43" s="253">
        <v>302.73333738437151</v>
      </c>
      <c r="F43" s="253">
        <v>222.37253382197392</v>
      </c>
      <c r="G43" s="253">
        <v>176.33620021917335</v>
      </c>
      <c r="H43" s="253">
        <v>234.8703861144985</v>
      </c>
      <c r="I43" s="253">
        <v>1.8826165885291153</v>
      </c>
      <c r="J43" s="253">
        <v>128.35354500672193</v>
      </c>
      <c r="K43" s="253">
        <v>0</v>
      </c>
      <c r="L43" s="253">
        <v>22.506486787183643</v>
      </c>
      <c r="M43" s="253">
        <v>12.657352728156019</v>
      </c>
      <c r="N43" s="253">
        <v>0</v>
      </c>
      <c r="O43" s="254">
        <v>0</v>
      </c>
      <c r="P43" s="289">
        <f>SUM(Q43:AA43)</f>
        <v>4716.4157103143807</v>
      </c>
      <c r="Q43" s="253">
        <v>1091.4583059139632</v>
      </c>
      <c r="R43" s="253">
        <v>1227.1513782990471</v>
      </c>
      <c r="S43" s="253">
        <v>733.34777179845651</v>
      </c>
      <c r="T43" s="253">
        <v>1204.8704530851494</v>
      </c>
      <c r="U43" s="253">
        <v>4.8684475707918491</v>
      </c>
      <c r="V43" s="253">
        <v>414.04532582309758</v>
      </c>
      <c r="W43" s="253">
        <v>0</v>
      </c>
      <c r="X43" s="253">
        <v>8.6913547551122718</v>
      </c>
      <c r="Y43" s="253">
        <v>31.982673068763606</v>
      </c>
      <c r="Z43" s="253">
        <v>0</v>
      </c>
      <c r="AA43" s="254">
        <v>0</v>
      </c>
      <c r="AB43" s="274">
        <f>SUM(AC43:AM43)</f>
        <v>11521.315970013942</v>
      </c>
      <c r="AC43" s="253">
        <v>2995.7615804806151</v>
      </c>
      <c r="AD43" s="253">
        <v>2522.5114687621053</v>
      </c>
      <c r="AE43" s="253">
        <v>1727.1115849571274</v>
      </c>
      <c r="AF43" s="253">
        <v>2458.5563802067636</v>
      </c>
      <c r="AG43" s="253">
        <v>48.556165293792077</v>
      </c>
      <c r="AH43" s="253">
        <v>1676.8851538079095</v>
      </c>
      <c r="AI43" s="253">
        <v>0</v>
      </c>
      <c r="AJ43" s="253">
        <v>17.665526223169874</v>
      </c>
      <c r="AK43" s="253">
        <v>74.26811028246172</v>
      </c>
      <c r="AL43" s="253">
        <v>0</v>
      </c>
      <c r="AM43" s="254">
        <v>0</v>
      </c>
      <c r="AN43" s="289">
        <f>SUM(AO43:AY43)</f>
        <v>27746.852413006833</v>
      </c>
      <c r="AO43" s="253">
        <v>7264.9941522068921</v>
      </c>
      <c r="AP43" s="253">
        <v>5925.9570698105599</v>
      </c>
      <c r="AQ43" s="253">
        <v>4467.6922489113749</v>
      </c>
      <c r="AR43" s="253">
        <v>5742.692703279733</v>
      </c>
      <c r="AS43" s="253">
        <v>137.04877724338729</v>
      </c>
      <c r="AT43" s="253">
        <v>3970.5302422806953</v>
      </c>
      <c r="AU43" s="253">
        <v>0</v>
      </c>
      <c r="AV43" s="253">
        <v>34.496640054135902</v>
      </c>
      <c r="AW43" s="253">
        <v>203.4405792200557</v>
      </c>
      <c r="AX43" s="253">
        <v>0</v>
      </c>
      <c r="AY43" s="254">
        <v>0</v>
      </c>
      <c r="AZ43" s="525">
        <v>-78621.600076835195</v>
      </c>
      <c r="BA43" s="296">
        <f>SUM(BB43:BL43)+AZ43</f>
        <v>-33535.303524849434</v>
      </c>
      <c r="BB43" s="274">
        <f t="shared" si="33"/>
        <v>11654.947375985841</v>
      </c>
      <c r="BC43" s="274">
        <f t="shared" si="33"/>
        <v>9897.9924506936859</v>
      </c>
      <c r="BD43" s="274">
        <f t="shared" si="33"/>
        <v>7104.4878058861323</v>
      </c>
      <c r="BE43" s="274">
        <f t="shared" si="33"/>
        <v>9640.9899226861453</v>
      </c>
      <c r="BF43" s="274">
        <f t="shared" si="33"/>
        <v>192.35600669650034</v>
      </c>
      <c r="BG43" s="274">
        <f t="shared" si="33"/>
        <v>6189.8142669184244</v>
      </c>
      <c r="BH43" s="274">
        <f t="shared" si="33"/>
        <v>0</v>
      </c>
      <c r="BI43" s="274">
        <f t="shared" si="33"/>
        <v>83.360007819601691</v>
      </c>
      <c r="BJ43" s="274">
        <f t="shared" si="33"/>
        <v>322.348715299437</v>
      </c>
      <c r="BK43" s="274">
        <f t="shared" si="33"/>
        <v>0</v>
      </c>
      <c r="BL43" s="300">
        <f t="shared" si="33"/>
        <v>0</v>
      </c>
    </row>
    <row r="44" spans="1:64" x14ac:dyDescent="0.25">
      <c r="A44" s="1708"/>
      <c r="B44" s="126" t="s">
        <v>82</v>
      </c>
      <c r="C44" s="131" t="s">
        <v>923</v>
      </c>
      <c r="D44" s="274">
        <f>SUM(E44:O44)</f>
        <v>-1208.9981009039773</v>
      </c>
      <c r="E44" s="253">
        <v>-192.71885279239649</v>
      </c>
      <c r="F44" s="253">
        <v>-41.170271370126585</v>
      </c>
      <c r="G44" s="253">
        <v>-320.00433949086499</v>
      </c>
      <c r="H44" s="253">
        <v>-48.469173238307107</v>
      </c>
      <c r="I44" s="253">
        <v>-0.67136054588028349</v>
      </c>
      <c r="J44" s="253">
        <v>-78.478829791485182</v>
      </c>
      <c r="K44" s="253">
        <v>0</v>
      </c>
      <c r="L44" s="253">
        <v>-3.6411477969697144</v>
      </c>
      <c r="M44" s="253">
        <v>-523.84412587794702</v>
      </c>
      <c r="N44" s="253">
        <v>0</v>
      </c>
      <c r="O44" s="254">
        <v>0</v>
      </c>
      <c r="P44" s="289">
        <f>SUM(Q44:AA44)</f>
        <v>-1759.8699101916595</v>
      </c>
      <c r="Q44" s="253">
        <v>-280.52989487940619</v>
      </c>
      <c r="R44" s="253">
        <v>-59.929227121644168</v>
      </c>
      <c r="S44" s="253">
        <v>-465.81215287240428</v>
      </c>
      <c r="T44" s="253">
        <v>-70.553824270017031</v>
      </c>
      <c r="U44" s="253">
        <v>-0.97726143879062832</v>
      </c>
      <c r="V44" s="253">
        <v>-114.23717790277732</v>
      </c>
      <c r="W44" s="253">
        <v>0</v>
      </c>
      <c r="X44" s="253">
        <v>-5.3002121687837054</v>
      </c>
      <c r="Y44" s="253">
        <v>-762.53015953783631</v>
      </c>
      <c r="Z44" s="253">
        <v>0</v>
      </c>
      <c r="AA44" s="254">
        <v>0</v>
      </c>
      <c r="AB44" s="274">
        <f>SUM(AC44:AM44)</f>
        <v>398.99470277165608</v>
      </c>
      <c r="AC44" s="253">
        <v>63.601259034983329</v>
      </c>
      <c r="AD44" s="253">
        <v>13.587052102124636</v>
      </c>
      <c r="AE44" s="253">
        <v>105.60813637782428</v>
      </c>
      <c r="AF44" s="253">
        <v>15.995842636432904</v>
      </c>
      <c r="AG44" s="253">
        <v>0.2215630456787587</v>
      </c>
      <c r="AH44" s="253">
        <v>25.899658025193187</v>
      </c>
      <c r="AI44" s="253">
        <v>0</v>
      </c>
      <c r="AJ44" s="253">
        <v>1.2016550579470162</v>
      </c>
      <c r="AK44" s="253">
        <v>172.87953649147195</v>
      </c>
      <c r="AL44" s="253">
        <v>0</v>
      </c>
      <c r="AM44" s="254">
        <v>0</v>
      </c>
      <c r="AN44" s="289">
        <f>SUM(AO44:AY44)</f>
        <v>-703.58526689325845</v>
      </c>
      <c r="AO44" s="253">
        <v>-112.15414265408364</v>
      </c>
      <c r="AP44" s="253">
        <v>-23.959339843759633</v>
      </c>
      <c r="AQ44" s="253">
        <v>-186.22886044182741</v>
      </c>
      <c r="AR44" s="253">
        <v>-28.206989046112984</v>
      </c>
      <c r="AS44" s="253">
        <v>-0.39070316860017906</v>
      </c>
      <c r="AT44" s="253">
        <v>-45.671327658022676</v>
      </c>
      <c r="AU44" s="253">
        <v>0</v>
      </c>
      <c r="AV44" s="253">
        <v>-2.1189925299412922</v>
      </c>
      <c r="AW44" s="253">
        <v>-304.85491155091069</v>
      </c>
      <c r="AX44" s="253">
        <v>0</v>
      </c>
      <c r="AY44" s="254">
        <v>0</v>
      </c>
      <c r="AZ44" s="525">
        <v>0</v>
      </c>
      <c r="BA44" s="296">
        <f>SUM(BB44:BL44)+AZ44</f>
        <v>-3273.4585752172397</v>
      </c>
      <c r="BB44" s="271">
        <f t="shared" si="33"/>
        <v>-521.80163129090295</v>
      </c>
      <c r="BC44" s="274">
        <f t="shared" si="33"/>
        <v>-111.47178623340577</v>
      </c>
      <c r="BD44" s="271">
        <f t="shared" si="33"/>
        <v>-866.43721642727246</v>
      </c>
      <c r="BE44" s="274">
        <f t="shared" si="33"/>
        <v>-131.23414391800424</v>
      </c>
      <c r="BF44" s="271">
        <f t="shared" si="33"/>
        <v>-1.817762107592332</v>
      </c>
      <c r="BG44" s="271">
        <f t="shared" si="33"/>
        <v>-212.48767732709197</v>
      </c>
      <c r="BH44" s="271">
        <f t="shared" si="33"/>
        <v>0</v>
      </c>
      <c r="BI44" s="271">
        <f t="shared" si="33"/>
        <v>-9.858697437747697</v>
      </c>
      <c r="BJ44" s="271">
        <f t="shared" si="33"/>
        <v>-1418.349660475222</v>
      </c>
      <c r="BK44" s="271">
        <f t="shared" si="33"/>
        <v>0</v>
      </c>
      <c r="BL44" s="291">
        <f t="shared" si="33"/>
        <v>0</v>
      </c>
    </row>
    <row r="45" spans="1:64" s="209" customFormat="1" ht="24" x14ac:dyDescent="0.25">
      <c r="A45" s="1709"/>
      <c r="B45" s="128" t="s">
        <v>217</v>
      </c>
      <c r="C45" s="313" t="s">
        <v>306</v>
      </c>
      <c r="D45" s="278">
        <f>SUM(D41:D44)</f>
        <v>926157.5243577467</v>
      </c>
      <c r="E45" s="278">
        <f t="shared" ref="E45:BL45" si="34">SUM(E41:E44)</f>
        <v>254633.08448459191</v>
      </c>
      <c r="F45" s="278">
        <f t="shared" si="34"/>
        <v>187140.92226245182</v>
      </c>
      <c r="G45" s="278">
        <f t="shared" si="34"/>
        <v>148111.00186072828</v>
      </c>
      <c r="H45" s="278">
        <f t="shared" si="34"/>
        <v>197653.69121287626</v>
      </c>
      <c r="I45" s="278">
        <f>SUM(I41:I44)</f>
        <v>1584.0212560426489</v>
      </c>
      <c r="J45" s="278">
        <f t="shared" si="34"/>
        <v>107963.12471521528</v>
      </c>
      <c r="K45" s="278">
        <f t="shared" si="34"/>
        <v>0</v>
      </c>
      <c r="L45" s="278">
        <f t="shared" si="34"/>
        <v>18941.195338990212</v>
      </c>
      <c r="M45" s="278">
        <f t="shared" si="34"/>
        <v>10130.483226850207</v>
      </c>
      <c r="N45" s="278">
        <f t="shared" si="34"/>
        <v>0</v>
      </c>
      <c r="O45" s="283">
        <f t="shared" si="34"/>
        <v>0</v>
      </c>
      <c r="P45" s="849">
        <f t="shared" si="34"/>
        <v>906055.49580012262</v>
      </c>
      <c r="Q45" s="278">
        <f t="shared" si="34"/>
        <v>209803.2884110345</v>
      </c>
      <c r="R45" s="278">
        <f t="shared" si="34"/>
        <v>236142.08215117728</v>
      </c>
      <c r="S45" s="278">
        <f t="shared" si="34"/>
        <v>140688.91561892608</v>
      </c>
      <c r="T45" s="278">
        <f t="shared" si="34"/>
        <v>231842.82662881506</v>
      </c>
      <c r="U45" s="278">
        <f t="shared" si="34"/>
        <v>936.1011861320012</v>
      </c>
      <c r="V45" s="278">
        <f t="shared" si="34"/>
        <v>79581.178147920305</v>
      </c>
      <c r="W45" s="278">
        <f t="shared" si="34"/>
        <v>0</v>
      </c>
      <c r="X45" s="278">
        <f t="shared" si="34"/>
        <v>1667.6111425863287</v>
      </c>
      <c r="Y45" s="278">
        <f>SUM(Y41:Y44)</f>
        <v>5393.4925135309286</v>
      </c>
      <c r="Z45" s="278">
        <f t="shared" si="34"/>
        <v>0</v>
      </c>
      <c r="AA45" s="284">
        <f t="shared" si="34"/>
        <v>0</v>
      </c>
      <c r="AB45" s="278">
        <f t="shared" si="34"/>
        <v>806557.64067278558</v>
      </c>
      <c r="AC45" s="278">
        <f t="shared" si="34"/>
        <v>209680.20283951558</v>
      </c>
      <c r="AD45" s="278">
        <f t="shared" si="34"/>
        <v>176516.37852086421</v>
      </c>
      <c r="AE45" s="278">
        <f t="shared" si="34"/>
        <v>120953.42972133495</v>
      </c>
      <c r="AF45" s="278">
        <f t="shared" si="34"/>
        <v>172043.78222284323</v>
      </c>
      <c r="AG45" s="278">
        <f t="shared" si="34"/>
        <v>3397.7477283394715</v>
      </c>
      <c r="AH45" s="278">
        <f t="shared" si="34"/>
        <v>117359.32481183307</v>
      </c>
      <c r="AI45" s="278">
        <f t="shared" si="34"/>
        <v>0</v>
      </c>
      <c r="AJ45" s="278">
        <f t="shared" si="34"/>
        <v>1237.2771812811168</v>
      </c>
      <c r="AK45" s="278">
        <f t="shared" si="34"/>
        <v>5369.4976467739334</v>
      </c>
      <c r="AL45" s="278">
        <f t="shared" si="34"/>
        <v>0</v>
      </c>
      <c r="AM45" s="284">
        <f t="shared" si="34"/>
        <v>0</v>
      </c>
      <c r="AN45" s="849">
        <f t="shared" si="34"/>
        <v>816739.29714611359</v>
      </c>
      <c r="AO45" s="278">
        <f t="shared" si="34"/>
        <v>213919.97000955281</v>
      </c>
      <c r="AP45" s="278">
        <f t="shared" si="34"/>
        <v>174559.13772996678</v>
      </c>
      <c r="AQ45" s="278">
        <f t="shared" si="34"/>
        <v>131435.30338846956</v>
      </c>
      <c r="AR45" s="278">
        <f t="shared" si="34"/>
        <v>169155.78571423361</v>
      </c>
      <c r="AS45" s="278">
        <f t="shared" si="34"/>
        <v>4037.1680740747865</v>
      </c>
      <c r="AT45" s="278">
        <f t="shared" si="34"/>
        <v>116929.09891462265</v>
      </c>
      <c r="AU45" s="278">
        <f t="shared" si="34"/>
        <v>0</v>
      </c>
      <c r="AV45" s="275">
        <f t="shared" si="34"/>
        <v>1014.1776475241948</v>
      </c>
      <c r="AW45" s="278">
        <f>SUM(AW41:AW44)</f>
        <v>5688.6556676691453</v>
      </c>
      <c r="AX45" s="278">
        <f t="shared" si="34"/>
        <v>0</v>
      </c>
      <c r="AY45" s="284">
        <f t="shared" si="34"/>
        <v>0</v>
      </c>
      <c r="AZ45" s="305">
        <f t="shared" si="34"/>
        <v>-23437.456335119517</v>
      </c>
      <c r="BA45" s="297">
        <f t="shared" si="34"/>
        <v>3432072.5016416488</v>
      </c>
      <c r="BB45" s="275">
        <f t="shared" si="34"/>
        <v>888036.54574469477</v>
      </c>
      <c r="BC45" s="275">
        <f t="shared" si="34"/>
        <v>774358.52066446026</v>
      </c>
      <c r="BD45" s="275">
        <f t="shared" si="34"/>
        <v>541188.65058945888</v>
      </c>
      <c r="BE45" s="275">
        <f t="shared" si="34"/>
        <v>770696.08577876817</v>
      </c>
      <c r="BF45" s="275">
        <f t="shared" si="34"/>
        <v>9955.0382445889081</v>
      </c>
      <c r="BG45" s="275">
        <f t="shared" si="34"/>
        <v>421832.7265895913</v>
      </c>
      <c r="BH45" s="275">
        <f t="shared" si="34"/>
        <v>0</v>
      </c>
      <c r="BI45" s="275">
        <f t="shared" si="34"/>
        <v>22860.261310381855</v>
      </c>
      <c r="BJ45" s="275">
        <f>SUM(BJ41:BJ44)</f>
        <v>26582.129054824214</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853340.87999999989</v>
      </c>
      <c r="E51" s="251">
        <v>179193.78616985882</v>
      </c>
      <c r="F51" s="251">
        <v>13279.231515982345</v>
      </c>
      <c r="G51" s="251">
        <v>430818.47639635083</v>
      </c>
      <c r="H51" s="251">
        <v>30462.108134893453</v>
      </c>
      <c r="I51" s="251">
        <v>2373.9717694961637</v>
      </c>
      <c r="J51" s="251">
        <v>59018.454394019835</v>
      </c>
      <c r="K51" s="251">
        <v>0</v>
      </c>
      <c r="L51" s="251">
        <v>3401.3549446750644</v>
      </c>
      <c r="M51" s="251">
        <v>134793.49667472334</v>
      </c>
      <c r="N51" s="251">
        <v>0</v>
      </c>
      <c r="O51" s="252">
        <v>0</v>
      </c>
      <c r="P51" s="276">
        <f>SUM(Q51:AA51)</f>
        <v>762064.91999999969</v>
      </c>
      <c r="Q51" s="251">
        <v>158439.3133568379</v>
      </c>
      <c r="R51" s="251">
        <v>11958.811430646438</v>
      </c>
      <c r="S51" s="251">
        <v>384738.99899974914</v>
      </c>
      <c r="T51" s="251">
        <v>26700.688831895925</v>
      </c>
      <c r="U51" s="251">
        <v>2132.0706377423335</v>
      </c>
      <c r="V51" s="251">
        <v>54050.995770595982</v>
      </c>
      <c r="W51" s="251">
        <v>0</v>
      </c>
      <c r="X51" s="251">
        <v>2559.1572837612425</v>
      </c>
      <c r="Y51" s="251">
        <v>121484.88368877079</v>
      </c>
      <c r="Z51" s="251">
        <v>0</v>
      </c>
      <c r="AA51" s="252">
        <v>0</v>
      </c>
      <c r="AB51" s="273">
        <f>SUM(AC51:AM51)</f>
        <v>756401.33999999973</v>
      </c>
      <c r="AC51" s="251">
        <v>158016.82520539226</v>
      </c>
      <c r="AD51" s="251">
        <v>11560.118108457687</v>
      </c>
      <c r="AE51" s="251">
        <v>385127.45513020427</v>
      </c>
      <c r="AF51" s="251">
        <v>24210.417674420714</v>
      </c>
      <c r="AG51" s="251">
        <v>2127.5325313910721</v>
      </c>
      <c r="AH51" s="251">
        <v>52820.132720948583</v>
      </c>
      <c r="AI51" s="251">
        <v>0</v>
      </c>
      <c r="AJ51" s="251">
        <v>2553.710124686058</v>
      </c>
      <c r="AK51" s="251">
        <v>119985.14850449924</v>
      </c>
      <c r="AL51" s="251">
        <v>0</v>
      </c>
      <c r="AM51" s="252">
        <v>0</v>
      </c>
      <c r="AN51" s="276">
        <f>SUM(AO51:AY51)</f>
        <v>767479.05</v>
      </c>
      <c r="AO51" s="251">
        <v>162347.30562187303</v>
      </c>
      <c r="AP51" s="251">
        <v>10279.535411434656</v>
      </c>
      <c r="AQ51" s="251">
        <v>388493.89557686873</v>
      </c>
      <c r="AR51" s="251">
        <v>27200.691801787107</v>
      </c>
      <c r="AS51" s="251">
        <v>2148.565665754787</v>
      </c>
      <c r="AT51" s="251">
        <v>53474.372894705397</v>
      </c>
      <c r="AU51" s="251">
        <v>0</v>
      </c>
      <c r="AV51" s="249">
        <v>2578.9565203984571</v>
      </c>
      <c r="AW51" s="251">
        <v>120955.72650717784</v>
      </c>
      <c r="AX51" s="251">
        <v>0</v>
      </c>
      <c r="AY51" s="252">
        <v>0</v>
      </c>
      <c r="AZ51" s="854">
        <v>-7115.6613034386228</v>
      </c>
      <c r="BA51" s="294">
        <f>SUM(BB51:BL51)+AZ51</f>
        <v>3132170.5286965603</v>
      </c>
      <c r="BB51" s="274">
        <f t="shared" ref="BB51:BL54" si="37">E51+Q51+AC51+AO51</f>
        <v>657997.23035396205</v>
      </c>
      <c r="BC51" s="274">
        <f t="shared" si="37"/>
        <v>47077.696466521127</v>
      </c>
      <c r="BD51" s="274">
        <f t="shared" si="37"/>
        <v>1589178.826103173</v>
      </c>
      <c r="BE51" s="274">
        <f t="shared" si="37"/>
        <v>108573.90644299721</v>
      </c>
      <c r="BF51" s="274">
        <f t="shared" si="37"/>
        <v>8782.1406043843563</v>
      </c>
      <c r="BG51" s="274">
        <f t="shared" si="37"/>
        <v>219363.95578026978</v>
      </c>
      <c r="BH51" s="274">
        <f t="shared" si="37"/>
        <v>0</v>
      </c>
      <c r="BI51" s="274">
        <f t="shared" si="37"/>
        <v>11093.178873520821</v>
      </c>
      <c r="BJ51" s="274">
        <f t="shared" si="37"/>
        <v>497219.2553751712</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89">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-105.11108126979869</v>
      </c>
      <c r="E53" s="253">
        <v>-21.371202492556847</v>
      </c>
      <c r="F53" s="253">
        <v>-11.367253955922326</v>
      </c>
      <c r="G53" s="253">
        <v>-33.849988600829313</v>
      </c>
      <c r="H53" s="253">
        <v>-19.095560523219493</v>
      </c>
      <c r="I53" s="253">
        <v>0</v>
      </c>
      <c r="J53" s="253">
        <v>-8.697014226001496</v>
      </c>
      <c r="K53" s="253">
        <v>0</v>
      </c>
      <c r="L53" s="253">
        <v>-1.4638980047084824</v>
      </c>
      <c r="M53" s="253">
        <v>-9.2661634665607249</v>
      </c>
      <c r="N53" s="253">
        <v>0</v>
      </c>
      <c r="O53" s="254">
        <v>0</v>
      </c>
      <c r="P53" s="289">
        <f>SUM(Q53:AA53)</f>
        <v>6155.9681108556288</v>
      </c>
      <c r="Q53" s="253">
        <v>980.55383000857387</v>
      </c>
      <c r="R53" s="253">
        <v>218.09132385432019</v>
      </c>
      <c r="S53" s="253">
        <v>1632.4147178928085</v>
      </c>
      <c r="T53" s="253">
        <v>260.47556006968034</v>
      </c>
      <c r="U53" s="253">
        <v>3.3662784610794625</v>
      </c>
      <c r="V53" s="253">
        <v>405.49005483462366</v>
      </c>
      <c r="W53" s="253">
        <v>0</v>
      </c>
      <c r="X53" s="253">
        <v>18.257130952601088</v>
      </c>
      <c r="Y53" s="253">
        <v>2637.3192147819414</v>
      </c>
      <c r="Z53" s="253">
        <v>0</v>
      </c>
      <c r="AA53" s="254">
        <v>0</v>
      </c>
      <c r="AB53" s="274">
        <f>SUM(AC53:AM53)</f>
        <v>2580.7092732643787</v>
      </c>
      <c r="AC53" s="253">
        <v>415.99072290365046</v>
      </c>
      <c r="AD53" s="253">
        <v>125.46288408682442</v>
      </c>
      <c r="AE53" s="253">
        <v>730.94742544573501</v>
      </c>
      <c r="AF53" s="253">
        <v>136.63675509846891</v>
      </c>
      <c r="AG53" s="253">
        <v>1.2129928046955014</v>
      </c>
      <c r="AH53" s="253">
        <v>183.62956244099371</v>
      </c>
      <c r="AI53" s="253">
        <v>0</v>
      </c>
      <c r="AJ53" s="253">
        <v>6.5787096153617579</v>
      </c>
      <c r="AK53" s="253">
        <v>980.25022086864942</v>
      </c>
      <c r="AL53" s="253">
        <v>0</v>
      </c>
      <c r="AM53" s="254">
        <v>0</v>
      </c>
      <c r="AN53" s="289">
        <f>SUM(AO53:AY53)</f>
        <v>8566.7101576093955</v>
      </c>
      <c r="AO53" s="253">
        <v>1611.5709878055682</v>
      </c>
      <c r="AP53" s="253">
        <v>397.69797423799514</v>
      </c>
      <c r="AQ53" s="253">
        <v>2455.230256998273</v>
      </c>
      <c r="AR53" s="253">
        <v>823.15806193728213</v>
      </c>
      <c r="AS53" s="253">
        <v>3.0712794755584008</v>
      </c>
      <c r="AT53" s="253">
        <v>655.22280465619315</v>
      </c>
      <c r="AU53" s="253">
        <v>0</v>
      </c>
      <c r="AV53" s="253">
        <v>16.657193463230278</v>
      </c>
      <c r="AW53" s="253">
        <v>2604.1015990352962</v>
      </c>
      <c r="AX53" s="253">
        <v>0</v>
      </c>
      <c r="AY53" s="254">
        <v>0</v>
      </c>
      <c r="AZ53" s="525">
        <v>0</v>
      </c>
      <c r="BA53" s="296">
        <f>SUM(BB53:BL53)+AZ53</f>
        <v>17198.276460459609</v>
      </c>
      <c r="BB53" s="274">
        <f t="shared" si="37"/>
        <v>2986.7443382252359</v>
      </c>
      <c r="BC53" s="274">
        <f t="shared" si="37"/>
        <v>729.88492822321746</v>
      </c>
      <c r="BD53" s="274">
        <f t="shared" si="37"/>
        <v>4784.7424117359869</v>
      </c>
      <c r="BE53" s="274">
        <f t="shared" si="37"/>
        <v>1201.1748165822119</v>
      </c>
      <c r="BF53" s="274">
        <f t="shared" si="37"/>
        <v>7.6505507413333653</v>
      </c>
      <c r="BG53" s="274">
        <f t="shared" si="37"/>
        <v>1235.645407705809</v>
      </c>
      <c r="BH53" s="274">
        <f t="shared" si="37"/>
        <v>0</v>
      </c>
      <c r="BI53" s="274">
        <f t="shared" si="37"/>
        <v>40.029136026484643</v>
      </c>
      <c r="BJ53" s="274">
        <f t="shared" si="37"/>
        <v>6212.4048712193262</v>
      </c>
      <c r="BK53" s="274">
        <f t="shared" si="37"/>
        <v>0</v>
      </c>
      <c r="BL53" s="300">
        <f t="shared" si="37"/>
        <v>0</v>
      </c>
    </row>
    <row r="54" spans="1:64" ht="16.5" customHeight="1" x14ac:dyDescent="0.25">
      <c r="A54" s="1711"/>
      <c r="B54" s="126" t="s">
        <v>91</v>
      </c>
      <c r="C54" s="131" t="s">
        <v>925</v>
      </c>
      <c r="D54" s="274">
        <f>SUM(E54:O54)</f>
        <v>-45.614252956971804</v>
      </c>
      <c r="E54" s="253">
        <v>-7.2710837959769252</v>
      </c>
      <c r="F54" s="253">
        <v>-1.5533119292577626</v>
      </c>
      <c r="G54" s="253">
        <v>-12.073434092204849</v>
      </c>
      <c r="H54" s="253">
        <v>-1.8286919781382058</v>
      </c>
      <c r="I54" s="253">
        <v>-2.5329741826903129E-2</v>
      </c>
      <c r="J54" s="253">
        <v>-2.9609254069128235</v>
      </c>
      <c r="K54" s="253">
        <v>0</v>
      </c>
      <c r="L54" s="253">
        <v>-0.13737675562973314</v>
      </c>
      <c r="M54" s="253">
        <v>-19.764099257024601</v>
      </c>
      <c r="N54" s="253">
        <v>0</v>
      </c>
      <c r="O54" s="254">
        <v>0</v>
      </c>
      <c r="P54" s="289">
        <f>SUM(Q54:AA54)</f>
        <v>-66.398078867802397</v>
      </c>
      <c r="Q54" s="253">
        <v>-10.584103959678805</v>
      </c>
      <c r="R54" s="253">
        <v>-2.2610680061437134</v>
      </c>
      <c r="S54" s="253">
        <v>-17.574612694318059</v>
      </c>
      <c r="T54" s="253">
        <v>-2.6619231121438274</v>
      </c>
      <c r="U54" s="253">
        <v>-3.687106740759917E-2</v>
      </c>
      <c r="V54" s="253">
        <v>-4.3100510464422443</v>
      </c>
      <c r="W54" s="253">
        <v>0</v>
      </c>
      <c r="X54" s="253">
        <v>-0.19997154537443051</v>
      </c>
      <c r="Y54" s="253">
        <v>-28.769477436293716</v>
      </c>
      <c r="Z54" s="253">
        <v>0</v>
      </c>
      <c r="AA54" s="254">
        <v>0</v>
      </c>
      <c r="AB54" s="274">
        <f>SUM(AC54:AM54)</f>
        <v>15.053659130738028</v>
      </c>
      <c r="AC54" s="253">
        <v>2.3996099876703068</v>
      </c>
      <c r="AD54" s="253">
        <v>0.51262547977740136</v>
      </c>
      <c r="AE54" s="253">
        <v>3.9844861984899453</v>
      </c>
      <c r="AF54" s="253">
        <v>0.60350666533934905</v>
      </c>
      <c r="AG54" s="253">
        <v>8.3593454811478514E-3</v>
      </c>
      <c r="AH54" s="253">
        <v>0.9771674180272818</v>
      </c>
      <c r="AI54" s="253">
        <v>0</v>
      </c>
      <c r="AJ54" s="253">
        <v>4.533720751028144E-2</v>
      </c>
      <c r="AK54" s="253">
        <v>6.5225668284423151</v>
      </c>
      <c r="AL54" s="253">
        <v>0</v>
      </c>
      <c r="AM54" s="254">
        <v>0</v>
      </c>
      <c r="AN54" s="289">
        <f>SUM(AO54:AY54)</f>
        <v>-26.545547356005798</v>
      </c>
      <c r="AO54" s="253">
        <v>-4.2314602722456947</v>
      </c>
      <c r="AP54" s="253">
        <v>-0.90396121176546484</v>
      </c>
      <c r="AQ54" s="253">
        <v>-7.026223069937469</v>
      </c>
      <c r="AR54" s="253">
        <v>-1.0642206406626271</v>
      </c>
      <c r="AS54" s="253">
        <v>-1.4740828087565725E-2</v>
      </c>
      <c r="AT54" s="253">
        <v>-1.7231321464575637</v>
      </c>
      <c r="AU54" s="253">
        <v>0</v>
      </c>
      <c r="AV54" s="253">
        <v>-7.9947405378391498E-2</v>
      </c>
      <c r="AW54" s="253">
        <v>-11.501861781471023</v>
      </c>
      <c r="AX54" s="253">
        <v>0</v>
      </c>
      <c r="AY54" s="254">
        <v>0</v>
      </c>
      <c r="AZ54" s="525">
        <v>0</v>
      </c>
      <c r="BA54" s="296">
        <f>SUM(BB54:BL54)+AZ54</f>
        <v>-123.50422005004197</v>
      </c>
      <c r="BB54" s="274">
        <f t="shared" si="37"/>
        <v>-19.687038040231119</v>
      </c>
      <c r="BC54" s="274">
        <f t="shared" si="37"/>
        <v>-4.2057156673895397</v>
      </c>
      <c r="BD54" s="274">
        <f t="shared" si="37"/>
        <v>-32.68978365797043</v>
      </c>
      <c r="BE54" s="274">
        <f t="shared" si="37"/>
        <v>-4.9513290656053108</v>
      </c>
      <c r="BF54" s="274">
        <f t="shared" si="37"/>
        <v>-6.8582291840920184E-2</v>
      </c>
      <c r="BG54" s="274">
        <f t="shared" si="37"/>
        <v>-8.0169411817853504</v>
      </c>
      <c r="BH54" s="274">
        <f t="shared" si="37"/>
        <v>0</v>
      </c>
      <c r="BI54" s="274">
        <f t="shared" si="37"/>
        <v>-0.37195849887227378</v>
      </c>
      <c r="BJ54" s="274">
        <f t="shared" si="37"/>
        <v>-53.512871646347023</v>
      </c>
      <c r="BK54" s="274">
        <f t="shared" si="37"/>
        <v>0</v>
      </c>
      <c r="BL54" s="300">
        <f t="shared" si="37"/>
        <v>0</v>
      </c>
    </row>
    <row r="55" spans="1:64" s="209" customFormat="1" ht="16.5" customHeight="1" x14ac:dyDescent="0.25">
      <c r="A55" s="1712"/>
      <c r="B55" s="129" t="s">
        <v>262</v>
      </c>
      <c r="C55" s="313" t="s">
        <v>38</v>
      </c>
      <c r="D55" s="278">
        <f>SUM(D51:D54)</f>
        <v>853190.15466577315</v>
      </c>
      <c r="E55" s="278">
        <f t="shared" ref="E55:BL55" si="38">SUM(E51:E54)</f>
        <v>179165.14388357027</v>
      </c>
      <c r="F55" s="278">
        <f t="shared" si="38"/>
        <v>13266.310950097164</v>
      </c>
      <c r="G55" s="278">
        <f t="shared" si="38"/>
        <v>430772.55297365779</v>
      </c>
      <c r="H55" s="278">
        <f t="shared" si="38"/>
        <v>30441.183882392095</v>
      </c>
      <c r="I55" s="278">
        <f t="shared" si="38"/>
        <v>2373.946439754337</v>
      </c>
      <c r="J55" s="278">
        <f t="shared" si="38"/>
        <v>59006.796454386917</v>
      </c>
      <c r="K55" s="278">
        <f t="shared" si="38"/>
        <v>0</v>
      </c>
      <c r="L55" s="278">
        <f t="shared" si="38"/>
        <v>3399.7536699147263</v>
      </c>
      <c r="M55" s="275">
        <f t="shared" si="38"/>
        <v>134764.46641199975</v>
      </c>
      <c r="N55" s="278">
        <f t="shared" si="38"/>
        <v>0</v>
      </c>
      <c r="O55" s="283">
        <f t="shared" si="38"/>
        <v>0</v>
      </c>
      <c r="P55" s="849">
        <f t="shared" si="38"/>
        <v>768154.49003198755</v>
      </c>
      <c r="Q55" s="278">
        <f t="shared" si="38"/>
        <v>159409.2830828868</v>
      </c>
      <c r="R55" s="278">
        <f t="shared" si="38"/>
        <v>12174.641686494613</v>
      </c>
      <c r="S55" s="278">
        <f t="shared" si="38"/>
        <v>386353.83910494763</v>
      </c>
      <c r="T55" s="278">
        <f t="shared" si="38"/>
        <v>26958.502468853461</v>
      </c>
      <c r="U55" s="278">
        <f t="shared" si="38"/>
        <v>2135.4000451360057</v>
      </c>
      <c r="V55" s="278">
        <f t="shared" si="38"/>
        <v>54452.175774384166</v>
      </c>
      <c r="W55" s="278">
        <f t="shared" si="38"/>
        <v>0</v>
      </c>
      <c r="X55" s="278">
        <f t="shared" si="38"/>
        <v>2577.2144431684692</v>
      </c>
      <c r="Y55" s="275">
        <f>SUM(Y51:Y54)</f>
        <v>124093.43342611643</v>
      </c>
      <c r="Z55" s="278">
        <f>SUM(Z51:Z54)</f>
        <v>0</v>
      </c>
      <c r="AA55" s="284">
        <f t="shared" si="38"/>
        <v>0</v>
      </c>
      <c r="AB55" s="278">
        <f t="shared" si="38"/>
        <v>758997.10293239483</v>
      </c>
      <c r="AC55" s="278">
        <f t="shared" si="38"/>
        <v>158435.21553828361</v>
      </c>
      <c r="AD55" s="278">
        <f t="shared" si="38"/>
        <v>11686.09361802429</v>
      </c>
      <c r="AE55" s="278">
        <f t="shared" si="38"/>
        <v>385862.3870418485</v>
      </c>
      <c r="AF55" s="278">
        <f t="shared" si="38"/>
        <v>24347.657936184522</v>
      </c>
      <c r="AG55" s="278">
        <f t="shared" si="38"/>
        <v>2128.7538835412488</v>
      </c>
      <c r="AH55" s="278">
        <f t="shared" si="38"/>
        <v>53004.739450807603</v>
      </c>
      <c r="AI55" s="278">
        <f t="shared" si="38"/>
        <v>0</v>
      </c>
      <c r="AJ55" s="278">
        <f t="shared" si="38"/>
        <v>2560.33417150893</v>
      </c>
      <c r="AK55" s="275">
        <f t="shared" si="38"/>
        <v>120971.92129219633</v>
      </c>
      <c r="AL55" s="278">
        <f t="shared" si="38"/>
        <v>0</v>
      </c>
      <c r="AM55" s="284">
        <f t="shared" si="38"/>
        <v>0</v>
      </c>
      <c r="AN55" s="849">
        <f t="shared" si="38"/>
        <v>776019.21461025346</v>
      </c>
      <c r="AO55" s="278">
        <f t="shared" si="38"/>
        <v>163954.64514940637</v>
      </c>
      <c r="AP55" s="278">
        <f t="shared" si="38"/>
        <v>10676.329424460886</v>
      </c>
      <c r="AQ55" s="278">
        <f t="shared" si="38"/>
        <v>390942.09961079707</v>
      </c>
      <c r="AR55" s="278">
        <f t="shared" si="38"/>
        <v>28022.785643083727</v>
      </c>
      <c r="AS55" s="278">
        <f t="shared" si="38"/>
        <v>2151.6222044022575</v>
      </c>
      <c r="AT55" s="278">
        <f t="shared" si="38"/>
        <v>54127.872567215134</v>
      </c>
      <c r="AU55" s="278">
        <f t="shared" si="38"/>
        <v>0</v>
      </c>
      <c r="AV55" s="275">
        <f t="shared" si="38"/>
        <v>2595.533766456309</v>
      </c>
      <c r="AW55" s="275">
        <f>SUM(AW51:AW54)</f>
        <v>123548.32624443166</v>
      </c>
      <c r="AX55" s="278">
        <f t="shared" si="38"/>
        <v>0</v>
      </c>
      <c r="AY55" s="284">
        <f t="shared" si="38"/>
        <v>0</v>
      </c>
      <c r="AZ55" s="305">
        <f t="shared" si="38"/>
        <v>-7115.6613034386228</v>
      </c>
      <c r="BA55" s="297">
        <f t="shared" si="38"/>
        <v>3149245.3009369699</v>
      </c>
      <c r="BB55" s="275">
        <f t="shared" si="38"/>
        <v>660964.28765414702</v>
      </c>
      <c r="BC55" s="275">
        <f t="shared" si="38"/>
        <v>47803.375679076955</v>
      </c>
      <c r="BD55" s="275">
        <f t="shared" si="38"/>
        <v>1593930.878731251</v>
      </c>
      <c r="BE55" s="275">
        <f t="shared" si="38"/>
        <v>109770.12993051381</v>
      </c>
      <c r="BF55" s="275">
        <f t="shared" si="38"/>
        <v>8789.722572833849</v>
      </c>
      <c r="BG55" s="275">
        <f t="shared" si="38"/>
        <v>220591.58424679379</v>
      </c>
      <c r="BH55" s="275">
        <f t="shared" si="38"/>
        <v>0</v>
      </c>
      <c r="BI55" s="275">
        <f t="shared" si="38"/>
        <v>11132.836051048434</v>
      </c>
      <c r="BJ55" s="275">
        <f>SUM(BJ51:BJ54)</f>
        <v>503378.14737474418</v>
      </c>
      <c r="BK55" s="275">
        <f t="shared" si="38"/>
        <v>0</v>
      </c>
      <c r="BL55" s="299">
        <f t="shared" si="38"/>
        <v>0</v>
      </c>
    </row>
    <row r="56" spans="1:64" ht="14.85" customHeight="1" x14ac:dyDescent="0.25">
      <c r="A56" s="1698" t="s">
        <v>29</v>
      </c>
      <c r="B56" s="124">
        <v>8.1</v>
      </c>
      <c r="C56" s="311" t="s">
        <v>22</v>
      </c>
      <c r="D56" s="273">
        <f t="shared" ref="D56:D62" si="39">SUM(E56:O56)</f>
        <v>9261125.312293293</v>
      </c>
      <c r="E56" s="251">
        <v>2873901.2777649956</v>
      </c>
      <c r="F56" s="251">
        <v>780425.37646962574</v>
      </c>
      <c r="G56" s="251">
        <v>2933916.4294192977</v>
      </c>
      <c r="H56" s="251">
        <v>604045.75682077091</v>
      </c>
      <c r="I56" s="251">
        <v>0</v>
      </c>
      <c r="J56" s="251">
        <v>997370.03550904989</v>
      </c>
      <c r="K56" s="251">
        <v>0</v>
      </c>
      <c r="L56" s="251">
        <v>124591.64052845708</v>
      </c>
      <c r="M56" s="251">
        <v>946874.79578109621</v>
      </c>
      <c r="N56" s="251">
        <v>0</v>
      </c>
      <c r="O56" s="252">
        <v>0</v>
      </c>
      <c r="P56" s="276">
        <f t="shared" ref="P56:P62" si="40">SUM(Q56:AA56)</f>
        <v>8506681.0962285195</v>
      </c>
      <c r="Q56" s="251">
        <v>2696926.6646256647</v>
      </c>
      <c r="R56" s="251">
        <v>739903.57638485765</v>
      </c>
      <c r="S56" s="251">
        <v>2988879.2657654984</v>
      </c>
      <c r="T56" s="251">
        <v>555915.34347800049</v>
      </c>
      <c r="U56" s="251">
        <v>548.95161890459326</v>
      </c>
      <c r="V56" s="251">
        <v>1003309.021655821</v>
      </c>
      <c r="W56" s="251">
        <v>0</v>
      </c>
      <c r="X56" s="251">
        <v>125776.47022104685</v>
      </c>
      <c r="Y56" s="251">
        <v>395421.8024787248</v>
      </c>
      <c r="Z56" s="251">
        <v>0</v>
      </c>
      <c r="AA56" s="252">
        <v>0</v>
      </c>
      <c r="AB56" s="273">
        <f t="shared" ref="AB56:AB62" si="41">SUM(AC56:AM56)</f>
        <v>9338993.6231803186</v>
      </c>
      <c r="AC56" s="251">
        <v>2704367.0668429364</v>
      </c>
      <c r="AD56" s="251">
        <v>695673.61752903473</v>
      </c>
      <c r="AE56" s="251">
        <v>3577555.3595648315</v>
      </c>
      <c r="AF56" s="251">
        <v>491794.47743480711</v>
      </c>
      <c r="AG56" s="251">
        <v>1845.0761292571005</v>
      </c>
      <c r="AH56" s="251">
        <v>1005181.1730634937</v>
      </c>
      <c r="AI56" s="251">
        <v>0</v>
      </c>
      <c r="AJ56" s="251">
        <v>131073.32232609336</v>
      </c>
      <c r="AK56" s="251">
        <v>731503.53028986428</v>
      </c>
      <c r="AL56" s="251">
        <v>0</v>
      </c>
      <c r="AM56" s="252">
        <v>0</v>
      </c>
      <c r="AN56" s="276">
        <f t="shared" ref="AN56:AN62" si="42">SUM(AO56:AY56)</f>
        <v>8547812.1758253518</v>
      </c>
      <c r="AO56" s="251">
        <v>2641748.9261083729</v>
      </c>
      <c r="AP56" s="251">
        <v>662262.1063407535</v>
      </c>
      <c r="AQ56" s="251">
        <v>2964339.1928339582</v>
      </c>
      <c r="AR56" s="251">
        <v>432635.19219602877</v>
      </c>
      <c r="AS56" s="251">
        <v>36.924804364465835</v>
      </c>
      <c r="AT56" s="251">
        <v>969985.23910101922</v>
      </c>
      <c r="AU56" s="251">
        <v>0</v>
      </c>
      <c r="AV56" s="249">
        <v>121406.33139458104</v>
      </c>
      <c r="AW56" s="251">
        <v>755398.26304627478</v>
      </c>
      <c r="AX56" s="251">
        <v>0</v>
      </c>
      <c r="AY56" s="252">
        <v>0</v>
      </c>
      <c r="AZ56" s="854">
        <v>-9848.1434541323833</v>
      </c>
      <c r="BA56" s="294">
        <f t="shared" ref="BA56:BA62" si="43">SUM(BB56:BL56)+AZ56</f>
        <v>35644764.064073347</v>
      </c>
      <c r="BB56" s="273">
        <f t="shared" ref="BB56:BL62" si="44">E56+Q56+AC56+AO56</f>
        <v>10916943.935341969</v>
      </c>
      <c r="BC56" s="273">
        <f t="shared" si="44"/>
        <v>2878264.6767242714</v>
      </c>
      <c r="BD56" s="273">
        <f t="shared" si="44"/>
        <v>12464690.247583585</v>
      </c>
      <c r="BE56" s="273">
        <f t="shared" si="44"/>
        <v>2084390.7699296074</v>
      </c>
      <c r="BF56" s="273">
        <f t="shared" si="44"/>
        <v>2430.9525525261597</v>
      </c>
      <c r="BG56" s="273">
        <f t="shared" si="44"/>
        <v>3975845.4693293837</v>
      </c>
      <c r="BH56" s="273">
        <f t="shared" si="44"/>
        <v>0</v>
      </c>
      <c r="BI56" s="273">
        <f t="shared" si="44"/>
        <v>502847.76447017828</v>
      </c>
      <c r="BJ56" s="273">
        <f t="shared" si="44"/>
        <v>2829198.3915959601</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89">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-26835.843517874673</v>
      </c>
      <c r="E59" s="253">
        <v>-8327.6667116842764</v>
      </c>
      <c r="F59" s="253">
        <v>-2261.4285601466709</v>
      </c>
      <c r="G59" s="253">
        <v>-8501.5718435323997</v>
      </c>
      <c r="H59" s="253">
        <v>-1750.3356083694277</v>
      </c>
      <c r="I59" s="253">
        <v>0</v>
      </c>
      <c r="J59" s="253">
        <v>-2890.0663040170225</v>
      </c>
      <c r="K59" s="253">
        <v>0</v>
      </c>
      <c r="L59" s="253">
        <v>-361.02759180018313</v>
      </c>
      <c r="M59" s="253">
        <v>-2743.746898324694</v>
      </c>
      <c r="N59" s="253">
        <v>0</v>
      </c>
      <c r="O59" s="254">
        <v>0</v>
      </c>
      <c r="P59" s="289">
        <f t="shared" si="40"/>
        <v>-30568.376949992413</v>
      </c>
      <c r="Q59" s="253">
        <v>-9691.284998013336</v>
      </c>
      <c r="R59" s="253">
        <v>-2658.8103131793059</v>
      </c>
      <c r="S59" s="253">
        <v>-10740.4035746025</v>
      </c>
      <c r="T59" s="253">
        <v>-1997.6568510666459</v>
      </c>
      <c r="U59" s="253">
        <v>-1.9726330191717116</v>
      </c>
      <c r="V59" s="253">
        <v>-3605.3459656434907</v>
      </c>
      <c r="W59" s="253">
        <v>0</v>
      </c>
      <c r="X59" s="253">
        <v>-451.9721040043525</v>
      </c>
      <c r="Y59" s="253">
        <v>-1420.9305104636069</v>
      </c>
      <c r="Z59" s="253">
        <v>0</v>
      </c>
      <c r="AA59" s="254">
        <v>0</v>
      </c>
      <c r="AB59" s="274">
        <f t="shared" si="41"/>
        <v>-30031.290807478126</v>
      </c>
      <c r="AC59" s="253">
        <v>-8696.4010375744892</v>
      </c>
      <c r="AD59" s="253">
        <v>-2237.0693843551594</v>
      </c>
      <c r="AE59" s="253">
        <v>-11504.302253325244</v>
      </c>
      <c r="AF59" s="253">
        <v>-1581.4576564971344</v>
      </c>
      <c r="AG59" s="253">
        <v>-5.9331893815756409</v>
      </c>
      <c r="AH59" s="253">
        <v>-3232.3491524338228</v>
      </c>
      <c r="AI59" s="253">
        <v>0</v>
      </c>
      <c r="AJ59" s="253">
        <v>-421.49092490082984</v>
      </c>
      <c r="AK59" s="253">
        <v>-2352.2872090098695</v>
      </c>
      <c r="AL59" s="253">
        <v>0</v>
      </c>
      <c r="AM59" s="254">
        <v>0</v>
      </c>
      <c r="AN59" s="289">
        <f t="shared" si="42"/>
        <v>-19155.543702246388</v>
      </c>
      <c r="AO59" s="253">
        <v>-5920.1273920768162</v>
      </c>
      <c r="AP59" s="253">
        <v>-1484.1213704051852</v>
      </c>
      <c r="AQ59" s="253">
        <v>-6643.0482781554347</v>
      </c>
      <c r="AR59" s="253">
        <v>-969.53023309038622</v>
      </c>
      <c r="AS59" s="253">
        <v>-8.2748039983942118E-2</v>
      </c>
      <c r="AT59" s="253">
        <v>-2173.7251890820116</v>
      </c>
      <c r="AU59" s="253">
        <v>0</v>
      </c>
      <c r="AV59" s="253">
        <v>-272.07012027422689</v>
      </c>
      <c r="AW59" s="253">
        <v>-1692.8383711223441</v>
      </c>
      <c r="AX59" s="253">
        <v>0</v>
      </c>
      <c r="AY59" s="254">
        <v>0</v>
      </c>
      <c r="AZ59" s="525">
        <v>0</v>
      </c>
      <c r="BA59" s="296">
        <f t="shared" si="43"/>
        <v>-106591.05497759159</v>
      </c>
      <c r="BB59" s="274">
        <f t="shared" si="44"/>
        <v>-32635.480139348918</v>
      </c>
      <c r="BC59" s="274">
        <f t="shared" si="44"/>
        <v>-8641.42962808632</v>
      </c>
      <c r="BD59" s="274">
        <f t="shared" si="44"/>
        <v>-37389.325949615581</v>
      </c>
      <c r="BE59" s="274">
        <f t="shared" si="44"/>
        <v>-6298.9803490235945</v>
      </c>
      <c r="BF59" s="274">
        <f t="shared" si="44"/>
        <v>-7.9885704407312943</v>
      </c>
      <c r="BG59" s="274">
        <f t="shared" si="44"/>
        <v>-11901.486611176348</v>
      </c>
      <c r="BH59" s="274">
        <f t="shared" si="44"/>
        <v>0</v>
      </c>
      <c r="BI59" s="274">
        <f t="shared" si="44"/>
        <v>-1506.5607409795923</v>
      </c>
      <c r="BJ59" s="274">
        <f t="shared" si="44"/>
        <v>-8209.8029889205136</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9234289.4687754177</v>
      </c>
      <c r="E63" s="275">
        <f t="shared" ref="E63:BL63" si="45">SUM(E56:E62)</f>
        <v>2865573.6110533113</v>
      </c>
      <c r="F63" s="275">
        <f t="shared" si="45"/>
        <v>778163.94790947903</v>
      </c>
      <c r="G63" s="275">
        <f t="shared" si="45"/>
        <v>2925414.8575757653</v>
      </c>
      <c r="H63" s="275">
        <f t="shared" si="45"/>
        <v>602295.42121240147</v>
      </c>
      <c r="I63" s="275">
        <f t="shared" si="45"/>
        <v>0</v>
      </c>
      <c r="J63" s="275">
        <f t="shared" si="45"/>
        <v>994479.96920503292</v>
      </c>
      <c r="K63" s="275">
        <f t="shared" si="45"/>
        <v>0</v>
      </c>
      <c r="L63" s="275">
        <f t="shared" si="45"/>
        <v>124230.61293665689</v>
      </c>
      <c r="M63" s="275">
        <f>SUM(M56:M62)</f>
        <v>944131.04888277152</v>
      </c>
      <c r="N63" s="275">
        <f t="shared" si="45"/>
        <v>0</v>
      </c>
      <c r="O63" s="283">
        <f t="shared" si="45"/>
        <v>0</v>
      </c>
      <c r="P63" s="277">
        <f t="shared" si="45"/>
        <v>8476112.7192785274</v>
      </c>
      <c r="Q63" s="275">
        <f t="shared" si="45"/>
        <v>2687235.3796276515</v>
      </c>
      <c r="R63" s="275">
        <f t="shared" si="45"/>
        <v>737244.76607167837</v>
      </c>
      <c r="S63" s="275">
        <f t="shared" si="45"/>
        <v>2978138.8621908957</v>
      </c>
      <c r="T63" s="275">
        <f t="shared" si="45"/>
        <v>553917.68662693386</v>
      </c>
      <c r="U63" s="275">
        <f t="shared" si="45"/>
        <v>546.97898588542159</v>
      </c>
      <c r="V63" s="275">
        <f t="shared" si="45"/>
        <v>999703.67569017748</v>
      </c>
      <c r="W63" s="275">
        <f t="shared" si="45"/>
        <v>0</v>
      </c>
      <c r="X63" s="275">
        <f t="shared" si="45"/>
        <v>125324.4981170425</v>
      </c>
      <c r="Y63" s="275">
        <f>SUM(Y56:Y62)</f>
        <v>394000.8719682612</v>
      </c>
      <c r="Z63" s="275">
        <f t="shared" si="45"/>
        <v>0</v>
      </c>
      <c r="AA63" s="283">
        <f t="shared" si="45"/>
        <v>0</v>
      </c>
      <c r="AB63" s="275">
        <f t="shared" si="45"/>
        <v>9308962.3323728405</v>
      </c>
      <c r="AC63" s="275">
        <f t="shared" si="45"/>
        <v>2695670.6658053622</v>
      </c>
      <c r="AD63" s="275">
        <f t="shared" si="45"/>
        <v>693436.54814467952</v>
      </c>
      <c r="AE63" s="275">
        <f t="shared" si="45"/>
        <v>3566051.057311506</v>
      </c>
      <c r="AF63" s="275">
        <f t="shared" si="45"/>
        <v>490213.01977830997</v>
      </c>
      <c r="AG63" s="275">
        <f t="shared" si="45"/>
        <v>1839.1429398755249</v>
      </c>
      <c r="AH63" s="275">
        <f t="shared" si="45"/>
        <v>1001948.8239110599</v>
      </c>
      <c r="AI63" s="275">
        <f t="shared" si="45"/>
        <v>0</v>
      </c>
      <c r="AJ63" s="275">
        <f t="shared" si="45"/>
        <v>130651.83140119252</v>
      </c>
      <c r="AK63" s="275">
        <f>SUM(AK56:AK62)</f>
        <v>729151.24308085442</v>
      </c>
      <c r="AL63" s="275">
        <f t="shared" si="45"/>
        <v>0</v>
      </c>
      <c r="AM63" s="283">
        <f t="shared" si="45"/>
        <v>0</v>
      </c>
      <c r="AN63" s="277">
        <f t="shared" si="45"/>
        <v>8528656.6321231052</v>
      </c>
      <c r="AO63" s="275">
        <f t="shared" si="45"/>
        <v>2635828.798716296</v>
      </c>
      <c r="AP63" s="275">
        <f t="shared" si="45"/>
        <v>660777.98497034831</v>
      </c>
      <c r="AQ63" s="275">
        <f t="shared" si="45"/>
        <v>2957696.1445558029</v>
      </c>
      <c r="AR63" s="275">
        <f t="shared" si="45"/>
        <v>431665.66196293838</v>
      </c>
      <c r="AS63" s="275">
        <f t="shared" si="45"/>
        <v>36.842056324481895</v>
      </c>
      <c r="AT63" s="275">
        <f t="shared" si="45"/>
        <v>967811.51391193725</v>
      </c>
      <c r="AU63" s="275">
        <f t="shared" si="45"/>
        <v>0</v>
      </c>
      <c r="AV63" s="275">
        <f t="shared" si="45"/>
        <v>121134.26127430682</v>
      </c>
      <c r="AW63" s="275">
        <f>SUM(AW56:AW62)</f>
        <v>753705.4246751524</v>
      </c>
      <c r="AX63" s="275">
        <f t="shared" si="45"/>
        <v>0</v>
      </c>
      <c r="AY63" s="283">
        <f t="shared" si="45"/>
        <v>0</v>
      </c>
      <c r="AZ63" s="299">
        <f t="shared" si="45"/>
        <v>-9848.1434541323833</v>
      </c>
      <c r="BA63" s="297">
        <f t="shared" si="45"/>
        <v>35538173.009095758</v>
      </c>
      <c r="BB63" s="275">
        <f t="shared" si="45"/>
        <v>10884308.45520262</v>
      </c>
      <c r="BC63" s="275">
        <f t="shared" si="45"/>
        <v>2869623.2470961851</v>
      </c>
      <c r="BD63" s="275">
        <f t="shared" si="45"/>
        <v>12427300.92163397</v>
      </c>
      <c r="BE63" s="275">
        <f t="shared" si="45"/>
        <v>2078091.7895805838</v>
      </c>
      <c r="BF63" s="275">
        <f t="shared" si="45"/>
        <v>2422.9639820854286</v>
      </c>
      <c r="BG63" s="275">
        <f t="shared" si="45"/>
        <v>3963943.9827182074</v>
      </c>
      <c r="BH63" s="275">
        <f t="shared" si="45"/>
        <v>0</v>
      </c>
      <c r="BI63" s="275">
        <f t="shared" si="45"/>
        <v>501341.20372919866</v>
      </c>
      <c r="BJ63" s="275">
        <f>SUM(BJ56:BJ62)</f>
        <v>2820988.5886070398</v>
      </c>
      <c r="BK63" s="275">
        <f t="shared" si="45"/>
        <v>0</v>
      </c>
      <c r="BL63" s="299">
        <f t="shared" si="45"/>
        <v>0</v>
      </c>
    </row>
    <row r="64" spans="1:64" ht="24.75" customHeight="1" x14ac:dyDescent="0.25">
      <c r="A64" s="1698" t="s">
        <v>3</v>
      </c>
      <c r="B64" s="124">
        <v>9.1</v>
      </c>
      <c r="C64" s="131" t="s">
        <v>186</v>
      </c>
      <c r="D64" s="273">
        <f>SUM(E64:M64)</f>
        <v>8287839.5</v>
      </c>
      <c r="E64" s="251">
        <v>217743.45999999993</v>
      </c>
      <c r="F64" s="251">
        <v>59609.11</v>
      </c>
      <c r="G64" s="251">
        <v>691223.50000000012</v>
      </c>
      <c r="H64" s="251">
        <v>79344.529999999984</v>
      </c>
      <c r="I64" s="251">
        <v>0</v>
      </c>
      <c r="J64" s="251">
        <v>237866.16999999998</v>
      </c>
      <c r="K64" s="251">
        <v>0</v>
      </c>
      <c r="L64" s="251">
        <v>0</v>
      </c>
      <c r="M64" s="251">
        <v>7002052.7299999995</v>
      </c>
      <c r="N64" s="301"/>
      <c r="O64" s="1116"/>
      <c r="P64" s="276">
        <f>SUM(Q64:Y64)</f>
        <v>8329792.9800000004</v>
      </c>
      <c r="Q64" s="251">
        <v>213192.05</v>
      </c>
      <c r="R64" s="251">
        <v>70264.89</v>
      </c>
      <c r="S64" s="251">
        <v>742833.61999999988</v>
      </c>
      <c r="T64" s="251">
        <v>35760.980000000003</v>
      </c>
      <c r="U64" s="251">
        <v>0</v>
      </c>
      <c r="V64" s="251">
        <v>170265.59</v>
      </c>
      <c r="W64" s="251">
        <v>0</v>
      </c>
      <c r="X64" s="251">
        <v>120</v>
      </c>
      <c r="Y64" s="251">
        <v>7097355.8500000006</v>
      </c>
      <c r="Z64" s="301"/>
      <c r="AA64" s="1116"/>
      <c r="AB64" s="273">
        <f>SUM(AC64:AK64)</f>
        <v>8801761.870000001</v>
      </c>
      <c r="AC64" s="251">
        <v>308557.03999999998</v>
      </c>
      <c r="AD64" s="251">
        <v>135931.49</v>
      </c>
      <c r="AE64" s="251">
        <v>562286.29</v>
      </c>
      <c r="AF64" s="251">
        <v>30112.14</v>
      </c>
      <c r="AG64" s="251">
        <v>0</v>
      </c>
      <c r="AH64" s="251">
        <v>159077.07999999999</v>
      </c>
      <c r="AI64" s="251">
        <v>0</v>
      </c>
      <c r="AJ64" s="251">
        <v>60</v>
      </c>
      <c r="AK64" s="251">
        <v>7605737.8300000001</v>
      </c>
      <c r="AL64" s="301"/>
      <c r="AM64" s="1116"/>
      <c r="AN64" s="276">
        <f>SUM(AO64:AW64)</f>
        <v>8771663.0500000007</v>
      </c>
      <c r="AO64" s="251">
        <v>304773.13000000006</v>
      </c>
      <c r="AP64" s="251">
        <v>66382.050000000017</v>
      </c>
      <c r="AQ64" s="251">
        <v>771960.85000000021</v>
      </c>
      <c r="AR64" s="251">
        <v>24373.420000000006</v>
      </c>
      <c r="AS64" s="251">
        <v>0</v>
      </c>
      <c r="AT64" s="251">
        <v>190484.37</v>
      </c>
      <c r="AU64" s="251">
        <v>0</v>
      </c>
      <c r="AV64" s="249">
        <v>0</v>
      </c>
      <c r="AW64" s="251">
        <v>7413689.2299999995</v>
      </c>
      <c r="AX64" s="301"/>
      <c r="AY64" s="1116"/>
      <c r="AZ64" s="854">
        <v>-305323.05279545346</v>
      </c>
      <c r="BA64" s="294">
        <f>SUM(BB64:BJ64)+AZ64</f>
        <v>33885734.347204544</v>
      </c>
      <c r="BB64" s="274">
        <f>E64+Q64+AC64+AO64</f>
        <v>1044265.6799999999</v>
      </c>
      <c r="BC64" s="274">
        <f t="shared" ref="BB64:BJ71" si="46">F64+R64+AD64+AP64</f>
        <v>332187.54000000004</v>
      </c>
      <c r="BD64" s="274">
        <f t="shared" si="46"/>
        <v>2768304.2600000002</v>
      </c>
      <c r="BE64" s="274">
        <f t="shared" si="46"/>
        <v>169591.06999999998</v>
      </c>
      <c r="BF64" s="274">
        <f t="shared" si="46"/>
        <v>0</v>
      </c>
      <c r="BG64" s="274">
        <f t="shared" si="46"/>
        <v>757693.21</v>
      </c>
      <c r="BH64" s="274">
        <f t="shared" si="46"/>
        <v>0</v>
      </c>
      <c r="BI64" s="274">
        <f t="shared" si="46"/>
        <v>180</v>
      </c>
      <c r="BJ64" s="274">
        <f t="shared" si="46"/>
        <v>29118835.640000001</v>
      </c>
      <c r="BK64" s="301"/>
      <c r="BL64" s="302"/>
    </row>
    <row r="65" spans="1:64" x14ac:dyDescent="0.25">
      <c r="A65" s="1699"/>
      <c r="B65" s="126" t="s">
        <v>107</v>
      </c>
      <c r="C65" s="131" t="s">
        <v>187</v>
      </c>
      <c r="D65" s="274">
        <f>SUM(E65:M65)</f>
        <v>117967.90999999997</v>
      </c>
      <c r="E65" s="253">
        <v>24259.78</v>
      </c>
      <c r="F65" s="253">
        <v>0</v>
      </c>
      <c r="G65" s="253">
        <v>53092.49</v>
      </c>
      <c r="H65" s="253">
        <v>0</v>
      </c>
      <c r="I65" s="253">
        <v>0</v>
      </c>
      <c r="J65" s="253">
        <v>4217.95</v>
      </c>
      <c r="K65" s="253">
        <v>0</v>
      </c>
      <c r="L65" s="253">
        <v>0</v>
      </c>
      <c r="M65" s="253">
        <v>36397.689999999995</v>
      </c>
      <c r="N65" s="303"/>
      <c r="O65" s="375"/>
      <c r="P65" s="289">
        <f>SUM(Q65:Y65)</f>
        <v>139193.57</v>
      </c>
      <c r="Q65" s="253">
        <v>13611.779999999999</v>
      </c>
      <c r="R65" s="253">
        <v>0</v>
      </c>
      <c r="S65" s="253">
        <v>71994.51999999999</v>
      </c>
      <c r="T65" s="253">
        <v>0</v>
      </c>
      <c r="U65" s="253">
        <v>0</v>
      </c>
      <c r="V65" s="253">
        <v>15158.659999999998</v>
      </c>
      <c r="W65" s="253">
        <v>0</v>
      </c>
      <c r="X65" s="253">
        <v>0</v>
      </c>
      <c r="Y65" s="253">
        <v>38428.61</v>
      </c>
      <c r="Z65" s="303"/>
      <c r="AA65" s="375"/>
      <c r="AB65" s="274">
        <f>SUM(AC65:AK65)</f>
        <v>173704.47999999998</v>
      </c>
      <c r="AC65" s="253">
        <v>16183.06</v>
      </c>
      <c r="AD65" s="253">
        <v>0</v>
      </c>
      <c r="AE65" s="253">
        <v>65637.649999999994</v>
      </c>
      <c r="AF65" s="253">
        <v>14132.699999999999</v>
      </c>
      <c r="AG65" s="253">
        <v>0</v>
      </c>
      <c r="AH65" s="253">
        <v>16183.06</v>
      </c>
      <c r="AI65" s="253">
        <v>0</v>
      </c>
      <c r="AJ65" s="253">
        <v>0</v>
      </c>
      <c r="AK65" s="253">
        <v>61568.009999999995</v>
      </c>
      <c r="AL65" s="303"/>
      <c r="AM65" s="375"/>
      <c r="AN65" s="289">
        <f>SUM(AO65:AW65)</f>
        <v>187143.52999999997</v>
      </c>
      <c r="AO65" s="253">
        <v>18312.599999999999</v>
      </c>
      <c r="AP65" s="253">
        <v>0</v>
      </c>
      <c r="AQ65" s="253">
        <v>81049.87999999999</v>
      </c>
      <c r="AR65" s="253">
        <v>2388.6</v>
      </c>
      <c r="AS65" s="253">
        <v>0</v>
      </c>
      <c r="AT65" s="253">
        <v>0</v>
      </c>
      <c r="AU65" s="253">
        <v>0</v>
      </c>
      <c r="AV65" s="253">
        <v>0</v>
      </c>
      <c r="AW65" s="253">
        <v>85392.45</v>
      </c>
      <c r="AX65" s="303"/>
      <c r="AY65" s="375"/>
      <c r="AZ65" s="525">
        <v>-1782.2383421852392</v>
      </c>
      <c r="BA65" s="296">
        <f>SUM(BB65:BJ65)+AZ65</f>
        <v>616227.25165781472</v>
      </c>
      <c r="BB65" s="274">
        <f t="shared" si="46"/>
        <v>72367.22</v>
      </c>
      <c r="BC65" s="274">
        <f t="shared" si="46"/>
        <v>0</v>
      </c>
      <c r="BD65" s="274">
        <f t="shared" si="46"/>
        <v>271774.53999999998</v>
      </c>
      <c r="BE65" s="274">
        <f t="shared" si="46"/>
        <v>16521.3</v>
      </c>
      <c r="BF65" s="274">
        <f t="shared" si="46"/>
        <v>0</v>
      </c>
      <c r="BG65" s="274">
        <f t="shared" si="46"/>
        <v>35559.67</v>
      </c>
      <c r="BH65" s="274">
        <f t="shared" si="46"/>
        <v>0</v>
      </c>
      <c r="BI65" s="274">
        <f t="shared" si="46"/>
        <v>0</v>
      </c>
      <c r="BJ65" s="274">
        <f t="shared" si="46"/>
        <v>221786.76</v>
      </c>
      <c r="BK65" s="303"/>
      <c r="BL65" s="304"/>
    </row>
    <row r="66" spans="1:64" x14ac:dyDescent="0.25">
      <c r="A66" s="1699"/>
      <c r="B66" s="126" t="s">
        <v>1316</v>
      </c>
      <c r="C66" s="131" t="s">
        <v>1317</v>
      </c>
      <c r="D66" s="274">
        <f>SUM(E66:M66)</f>
        <v>130406.45999999999</v>
      </c>
      <c r="E66" s="253">
        <v>0</v>
      </c>
      <c r="F66" s="253">
        <v>0</v>
      </c>
      <c r="G66" s="253">
        <v>124003.45999999999</v>
      </c>
      <c r="H66" s="253">
        <v>0</v>
      </c>
      <c r="I66" s="253">
        <v>0</v>
      </c>
      <c r="J66" s="253">
        <v>0</v>
      </c>
      <c r="K66" s="253">
        <v>0</v>
      </c>
      <c r="L66" s="253">
        <v>0</v>
      </c>
      <c r="M66" s="253">
        <v>6403</v>
      </c>
      <c r="N66" s="303"/>
      <c r="O66" s="375"/>
      <c r="P66" s="289">
        <f>SUM(Q66:Y66)</f>
        <v>124654.41</v>
      </c>
      <c r="Q66" s="253">
        <v>0</v>
      </c>
      <c r="R66" s="253">
        <v>0</v>
      </c>
      <c r="S66" s="253">
        <v>124654.41</v>
      </c>
      <c r="T66" s="253">
        <v>0</v>
      </c>
      <c r="U66" s="253">
        <v>0</v>
      </c>
      <c r="V66" s="253">
        <v>0</v>
      </c>
      <c r="W66" s="253">
        <v>0</v>
      </c>
      <c r="X66" s="253">
        <v>0</v>
      </c>
      <c r="Y66" s="253">
        <v>0</v>
      </c>
      <c r="Z66" s="303"/>
      <c r="AA66" s="375"/>
      <c r="AB66" s="274">
        <f>SUM(AC66:AK66)</f>
        <v>146113.52000000002</v>
      </c>
      <c r="AC66" s="253">
        <v>0</v>
      </c>
      <c r="AD66" s="253">
        <v>0</v>
      </c>
      <c r="AE66" s="253">
        <v>122179.6</v>
      </c>
      <c r="AF66" s="253">
        <v>0</v>
      </c>
      <c r="AG66" s="253">
        <v>0</v>
      </c>
      <c r="AH66" s="253">
        <v>23933.919999999998</v>
      </c>
      <c r="AI66" s="253">
        <v>0</v>
      </c>
      <c r="AJ66" s="253">
        <v>0</v>
      </c>
      <c r="AK66" s="253">
        <v>0</v>
      </c>
      <c r="AL66" s="303"/>
      <c r="AM66" s="375"/>
      <c r="AN66" s="289">
        <f>SUM(AO66:AW66)</f>
        <v>89588.69</v>
      </c>
      <c r="AO66" s="253">
        <v>0</v>
      </c>
      <c r="AP66" s="253">
        <v>0</v>
      </c>
      <c r="AQ66" s="253">
        <v>89588.69</v>
      </c>
      <c r="AR66" s="253">
        <v>0</v>
      </c>
      <c r="AS66" s="253">
        <v>0</v>
      </c>
      <c r="AT66" s="253">
        <v>0</v>
      </c>
      <c r="AU66" s="253">
        <v>0</v>
      </c>
      <c r="AV66" s="253">
        <v>0</v>
      </c>
      <c r="AW66" s="253">
        <v>0</v>
      </c>
      <c r="AX66" s="303"/>
      <c r="AY66" s="375"/>
      <c r="AZ66" s="525">
        <v>1154.2504819873575</v>
      </c>
      <c r="BA66" s="296">
        <f>SUM(BB66:BJ66)+AZ66</f>
        <v>491917.33048198733</v>
      </c>
      <c r="BB66" s="274">
        <f t="shared" si="46"/>
        <v>0</v>
      </c>
      <c r="BC66" s="274">
        <f t="shared" si="46"/>
        <v>0</v>
      </c>
      <c r="BD66" s="274">
        <f t="shared" si="46"/>
        <v>460426.16</v>
      </c>
      <c r="BE66" s="274">
        <f t="shared" si="46"/>
        <v>0</v>
      </c>
      <c r="BF66" s="274">
        <f t="shared" si="46"/>
        <v>0</v>
      </c>
      <c r="BG66" s="274">
        <f t="shared" si="46"/>
        <v>23933.919999999998</v>
      </c>
      <c r="BH66" s="274">
        <f t="shared" si="46"/>
        <v>0</v>
      </c>
      <c r="BI66" s="274">
        <f t="shared" si="46"/>
        <v>0</v>
      </c>
      <c r="BJ66" s="274">
        <f t="shared" si="46"/>
        <v>6403</v>
      </c>
      <c r="BK66" s="303"/>
      <c r="BL66" s="304"/>
    </row>
    <row r="67" spans="1:64" x14ac:dyDescent="0.25">
      <c r="A67" s="1699"/>
      <c r="B67" s="126" t="s">
        <v>108</v>
      </c>
      <c r="C67" s="131" t="s">
        <v>188</v>
      </c>
      <c r="D67" s="274">
        <f>SUM(E67:M67)</f>
        <v>2406238.4500000002</v>
      </c>
      <c r="E67" s="253">
        <v>424021.12999999995</v>
      </c>
      <c r="F67" s="253">
        <v>58661.25</v>
      </c>
      <c r="G67" s="253">
        <v>985667.64000000036</v>
      </c>
      <c r="H67" s="253">
        <v>31807.73</v>
      </c>
      <c r="I67" s="253">
        <v>1245.1899999999998</v>
      </c>
      <c r="J67" s="253">
        <v>249486.71</v>
      </c>
      <c r="K67" s="253">
        <v>0</v>
      </c>
      <c r="L67" s="253">
        <v>4178.26</v>
      </c>
      <c r="M67" s="253">
        <v>651170.53999999992</v>
      </c>
      <c r="N67" s="303"/>
      <c r="O67" s="375"/>
      <c r="P67" s="289">
        <f>SUM(Q67:Y67)</f>
        <v>2273884.15</v>
      </c>
      <c r="Q67" s="253">
        <v>321802.88000000006</v>
      </c>
      <c r="R67" s="253">
        <v>36666.43</v>
      </c>
      <c r="S67" s="253">
        <v>934558.33</v>
      </c>
      <c r="T67" s="253">
        <v>32697.790000000008</v>
      </c>
      <c r="U67" s="253">
        <v>1619.5</v>
      </c>
      <c r="V67" s="253">
        <v>256922.25</v>
      </c>
      <c r="W67" s="253">
        <v>0</v>
      </c>
      <c r="X67" s="253">
        <v>830.14</v>
      </c>
      <c r="Y67" s="253">
        <v>688786.82999999984</v>
      </c>
      <c r="Z67" s="303"/>
      <c r="AA67" s="375"/>
      <c r="AB67" s="274">
        <f>SUM(AC67:AK67)</f>
        <v>2409392.8499999996</v>
      </c>
      <c r="AC67" s="253">
        <v>356903.35999999987</v>
      </c>
      <c r="AD67" s="253">
        <v>32383.100000000002</v>
      </c>
      <c r="AE67" s="253">
        <v>983845.32</v>
      </c>
      <c r="AF67" s="253">
        <v>76286.35000000002</v>
      </c>
      <c r="AG67" s="253">
        <v>2733.55</v>
      </c>
      <c r="AH67" s="253">
        <v>220629.5</v>
      </c>
      <c r="AI67" s="253">
        <v>0</v>
      </c>
      <c r="AJ67" s="253">
        <v>2778.28</v>
      </c>
      <c r="AK67" s="253">
        <v>733833.3899999999</v>
      </c>
      <c r="AL67" s="303"/>
      <c r="AM67" s="375"/>
      <c r="AN67" s="289">
        <f>SUM(AO67:AW67)</f>
        <v>2211897.7899999996</v>
      </c>
      <c r="AO67" s="253">
        <v>379879.61</v>
      </c>
      <c r="AP67" s="253">
        <v>42036.189999999995</v>
      </c>
      <c r="AQ67" s="253">
        <v>803549.43999999983</v>
      </c>
      <c r="AR67" s="253">
        <v>44580.099999999991</v>
      </c>
      <c r="AS67" s="253">
        <v>2666.51</v>
      </c>
      <c r="AT67" s="253">
        <v>229089.39</v>
      </c>
      <c r="AU67" s="253">
        <v>0</v>
      </c>
      <c r="AV67" s="253">
        <v>876.88</v>
      </c>
      <c r="AW67" s="253">
        <v>709219.67</v>
      </c>
      <c r="AX67" s="303"/>
      <c r="AY67" s="375"/>
      <c r="AZ67" s="525">
        <v>199955.21180082887</v>
      </c>
      <c r="BA67" s="296">
        <f>SUM(BB67:BJ67)+AZ67</f>
        <v>9501368.4518008269</v>
      </c>
      <c r="BB67" s="274">
        <f t="shared" si="46"/>
        <v>1482606.98</v>
      </c>
      <c r="BC67" s="274">
        <f t="shared" si="46"/>
        <v>169746.97</v>
      </c>
      <c r="BD67" s="274">
        <f t="shared" si="46"/>
        <v>3707620.73</v>
      </c>
      <c r="BE67" s="274">
        <f t="shared" si="46"/>
        <v>185371.97000000003</v>
      </c>
      <c r="BF67" s="274">
        <f t="shared" si="46"/>
        <v>8264.75</v>
      </c>
      <c r="BG67" s="274">
        <f t="shared" si="46"/>
        <v>956127.85</v>
      </c>
      <c r="BH67" s="274">
        <f t="shared" si="46"/>
        <v>0</v>
      </c>
      <c r="BI67" s="274">
        <f t="shared" si="46"/>
        <v>8663.56</v>
      </c>
      <c r="BJ67" s="274">
        <f t="shared" si="46"/>
        <v>2783010.4299999997</v>
      </c>
      <c r="BK67" s="303"/>
      <c r="BL67" s="304"/>
    </row>
    <row r="68" spans="1:64" x14ac:dyDescent="0.25">
      <c r="A68" s="1699"/>
      <c r="B68" s="126" t="s">
        <v>109</v>
      </c>
      <c r="C68" s="131" t="s">
        <v>161</v>
      </c>
      <c r="D68" s="274">
        <f>SUM(E68:O68)</f>
        <v>1468702.984606636</v>
      </c>
      <c r="E68" s="253">
        <v>487554.20090803673</v>
      </c>
      <c r="F68" s="253">
        <v>34757.991856744447</v>
      </c>
      <c r="G68" s="253">
        <v>692338.09916231525</v>
      </c>
      <c r="H68" s="253">
        <v>42636.873602234184</v>
      </c>
      <c r="I68" s="253">
        <v>425.10259016140895</v>
      </c>
      <c r="J68" s="253">
        <v>97072.434298517212</v>
      </c>
      <c r="K68" s="253">
        <v>0</v>
      </c>
      <c r="L68" s="253">
        <v>2170.8719128475859</v>
      </c>
      <c r="M68" s="253">
        <v>111747.41027577926</v>
      </c>
      <c r="N68" s="253">
        <v>0</v>
      </c>
      <c r="O68" s="254">
        <v>0</v>
      </c>
      <c r="P68" s="289">
        <f>SUM(Q68:AA68)</f>
        <v>1521395.7604366213</v>
      </c>
      <c r="Q68" s="253">
        <v>554742.80606331595</v>
      </c>
      <c r="R68" s="253">
        <v>29584.202234339431</v>
      </c>
      <c r="S68" s="253">
        <v>657253.14745972364</v>
      </c>
      <c r="T68" s="253">
        <v>47570.155151585488</v>
      </c>
      <c r="U68" s="253">
        <v>101.33264248465147</v>
      </c>
      <c r="V68" s="253">
        <v>112423.62744649492</v>
      </c>
      <c r="W68" s="253">
        <v>0</v>
      </c>
      <c r="X68" s="253">
        <v>5240.6329154161767</v>
      </c>
      <c r="Y68" s="253">
        <v>114479.85652326078</v>
      </c>
      <c r="Z68" s="253">
        <v>0</v>
      </c>
      <c r="AA68" s="254">
        <v>0</v>
      </c>
      <c r="AB68" s="274">
        <f>SUM(AC68:AM68)</f>
        <v>1466110.6259839656</v>
      </c>
      <c r="AC68" s="253">
        <v>513080.26698921883</v>
      </c>
      <c r="AD68" s="253">
        <v>32198.059696685094</v>
      </c>
      <c r="AE68" s="253">
        <v>660893.91571478057</v>
      </c>
      <c r="AF68" s="253">
        <v>33824.322886203663</v>
      </c>
      <c r="AG68" s="253">
        <v>97.993102684630344</v>
      </c>
      <c r="AH68" s="253">
        <v>95150.281945289767</v>
      </c>
      <c r="AI68" s="253">
        <v>0</v>
      </c>
      <c r="AJ68" s="253">
        <v>3634.1911002571637</v>
      </c>
      <c r="AK68" s="253">
        <v>127231.59454884591</v>
      </c>
      <c r="AL68" s="253">
        <v>0</v>
      </c>
      <c r="AM68" s="254">
        <v>0</v>
      </c>
      <c r="AN68" s="289">
        <f>SUM(AO68:AY68)</f>
        <v>1468099.8671554534</v>
      </c>
      <c r="AO68" s="253">
        <v>520727.59420082916</v>
      </c>
      <c r="AP68" s="253">
        <v>42691.259995895038</v>
      </c>
      <c r="AQ68" s="253">
        <v>627689.7775354695</v>
      </c>
      <c r="AR68" s="253">
        <v>32447.080905132392</v>
      </c>
      <c r="AS68" s="253">
        <v>239.08600785724926</v>
      </c>
      <c r="AT68" s="253">
        <v>99478.289023994672</v>
      </c>
      <c r="AU68" s="253">
        <v>0</v>
      </c>
      <c r="AV68" s="253">
        <v>25767.760637081559</v>
      </c>
      <c r="AW68" s="253">
        <v>119059.0188491938</v>
      </c>
      <c r="AX68" s="253">
        <v>0</v>
      </c>
      <c r="AY68" s="254">
        <v>0</v>
      </c>
      <c r="AZ68" s="525">
        <v>-1541.281264727224</v>
      </c>
      <c r="BA68" s="296">
        <f>SUM(BB68:BL68)+AZ68</f>
        <v>5922767.956917949</v>
      </c>
      <c r="BB68" s="274">
        <f t="shared" si="46"/>
        <v>2076104.8681614008</v>
      </c>
      <c r="BC68" s="274">
        <f t="shared" si="46"/>
        <v>139231.51378366401</v>
      </c>
      <c r="BD68" s="274">
        <f t="shared" si="46"/>
        <v>2638174.9398722891</v>
      </c>
      <c r="BE68" s="274">
        <f t="shared" si="46"/>
        <v>156478.43254515572</v>
      </c>
      <c r="BF68" s="274">
        <f t="shared" si="46"/>
        <v>863.51434318793997</v>
      </c>
      <c r="BG68" s="274">
        <f t="shared" si="46"/>
        <v>404124.63271429657</v>
      </c>
      <c r="BH68" s="274">
        <f t="shared" si="46"/>
        <v>0</v>
      </c>
      <c r="BI68" s="274">
        <f t="shared" si="46"/>
        <v>36813.456565602486</v>
      </c>
      <c r="BJ68" s="274">
        <f t="shared" si="46"/>
        <v>472517.88019707974</v>
      </c>
      <c r="BK68" s="274">
        <f t="shared" ref="BK68:BL71" si="47">N68+Z68+AL68+AX68</f>
        <v>0</v>
      </c>
      <c r="BL68" s="300">
        <f t="shared" si="47"/>
        <v>0</v>
      </c>
    </row>
    <row r="69" spans="1:64" s="255" customFormat="1" x14ac:dyDescent="0.25">
      <c r="A69" s="1699"/>
      <c r="B69" s="126" t="s">
        <v>110</v>
      </c>
      <c r="C69" s="131" t="s">
        <v>135</v>
      </c>
      <c r="D69" s="274">
        <f>SUM(E69:O69)</f>
        <v>25593.462145674064</v>
      </c>
      <c r="E69" s="253">
        <v>13767.761758502473</v>
      </c>
      <c r="F69" s="253">
        <v>2603.6434235685128</v>
      </c>
      <c r="G69" s="253">
        <v>6105.4285236125779</v>
      </c>
      <c r="H69" s="253">
        <v>1055.6415261119307</v>
      </c>
      <c r="I69" s="253">
        <v>30.793554088953318</v>
      </c>
      <c r="J69" s="253">
        <v>1531.7227029746862</v>
      </c>
      <c r="K69" s="253">
        <v>0</v>
      </c>
      <c r="L69" s="253">
        <v>96.229856527979109</v>
      </c>
      <c r="M69" s="253">
        <v>402.24080028695266</v>
      </c>
      <c r="N69" s="253">
        <v>0</v>
      </c>
      <c r="O69" s="254">
        <v>0</v>
      </c>
      <c r="P69" s="289">
        <f>SUM(Q69:AA69)</f>
        <v>26842.009304464736</v>
      </c>
      <c r="Q69" s="253">
        <v>14229.908787186228</v>
      </c>
      <c r="R69" s="253">
        <v>2718.6657073571309</v>
      </c>
      <c r="S69" s="253">
        <v>6597.2258044503087</v>
      </c>
      <c r="T69" s="253">
        <v>1109.3673414247116</v>
      </c>
      <c r="U69" s="253">
        <v>35.396733575309987</v>
      </c>
      <c r="V69" s="253">
        <v>1607.3465686562824</v>
      </c>
      <c r="W69" s="253">
        <v>0</v>
      </c>
      <c r="X69" s="253">
        <v>101.13352450088567</v>
      </c>
      <c r="Y69" s="253">
        <v>442.96483731387929</v>
      </c>
      <c r="Z69" s="253">
        <v>0</v>
      </c>
      <c r="AA69" s="254">
        <v>0</v>
      </c>
      <c r="AB69" s="274">
        <f>SUM(AC69:AM69)</f>
        <v>27333.363432729009</v>
      </c>
      <c r="AC69" s="253">
        <v>14200.624565597849</v>
      </c>
      <c r="AD69" s="253">
        <v>2577.9799544485022</v>
      </c>
      <c r="AE69" s="253">
        <v>7045.0824100014561</v>
      </c>
      <c r="AF69" s="253">
        <v>1193.7589932103274</v>
      </c>
      <c r="AG69" s="253">
        <v>47.582588081078129</v>
      </c>
      <c r="AH69" s="253">
        <v>1687.5645495162844</v>
      </c>
      <c r="AI69" s="253">
        <v>0</v>
      </c>
      <c r="AJ69" s="253">
        <v>98.769917683089588</v>
      </c>
      <c r="AK69" s="253">
        <v>482.00045419042016</v>
      </c>
      <c r="AL69" s="253">
        <v>0</v>
      </c>
      <c r="AM69" s="254">
        <v>0</v>
      </c>
      <c r="AN69" s="289">
        <f>SUM(AO69:AY69)</f>
        <v>25122.536396187013</v>
      </c>
      <c r="AO69" s="253">
        <v>12523.660085684714</v>
      </c>
      <c r="AP69" s="253">
        <v>2240.4522892071354</v>
      </c>
      <c r="AQ69" s="253">
        <v>6955.0843778961962</v>
      </c>
      <c r="AR69" s="253">
        <v>1158.1405520671901</v>
      </c>
      <c r="AS69" s="253">
        <v>51.051041845602263</v>
      </c>
      <c r="AT69" s="253">
        <v>1627.3772992003044</v>
      </c>
      <c r="AU69" s="253">
        <v>0</v>
      </c>
      <c r="AV69" s="253">
        <v>90.641645725865231</v>
      </c>
      <c r="AW69" s="253">
        <v>476.12910456000481</v>
      </c>
      <c r="AX69" s="253">
        <v>0</v>
      </c>
      <c r="AY69" s="254">
        <v>0</v>
      </c>
      <c r="AZ69" s="525">
        <v>0</v>
      </c>
      <c r="BA69" s="296">
        <f>SUM(BB69:BL69)+AZ69</f>
        <v>104891.3712790548</v>
      </c>
      <c r="BB69" s="274">
        <f t="shared" si="46"/>
        <v>54721.955196971263</v>
      </c>
      <c r="BC69" s="274">
        <f t="shared" si="46"/>
        <v>10140.741374581281</v>
      </c>
      <c r="BD69" s="274">
        <f t="shared" si="46"/>
        <v>26702.821115960538</v>
      </c>
      <c r="BE69" s="274">
        <f t="shared" si="46"/>
        <v>4516.9084128141603</v>
      </c>
      <c r="BF69" s="274">
        <f t="shared" si="46"/>
        <v>164.82391759094369</v>
      </c>
      <c r="BG69" s="274">
        <f t="shared" si="46"/>
        <v>6454.0111203475572</v>
      </c>
      <c r="BH69" s="274">
        <f t="shared" si="46"/>
        <v>0</v>
      </c>
      <c r="BI69" s="274">
        <f t="shared" si="46"/>
        <v>386.77494443781961</v>
      </c>
      <c r="BJ69" s="274">
        <f t="shared" si="46"/>
        <v>1803.3351963512571</v>
      </c>
      <c r="BK69" s="274">
        <f t="shared" si="47"/>
        <v>0</v>
      </c>
      <c r="BL69" s="300">
        <f t="shared" si="47"/>
        <v>0</v>
      </c>
    </row>
    <row r="70" spans="1:64" x14ac:dyDescent="0.25">
      <c r="A70" s="1699"/>
      <c r="B70" s="126" t="s">
        <v>111</v>
      </c>
      <c r="C70" s="131" t="s">
        <v>163</v>
      </c>
      <c r="D70" s="274">
        <f>SUM(E70:O70)</f>
        <v>-11716.614268624946</v>
      </c>
      <c r="E70" s="253">
        <v>-1088.5922756478526</v>
      </c>
      <c r="F70" s="253">
        <v>-144.44429357426506</v>
      </c>
      <c r="G70" s="253">
        <v>-2403.3503015332881</v>
      </c>
      <c r="H70" s="253">
        <v>-145.15294159155499</v>
      </c>
      <c r="I70" s="253">
        <v>-1.5765421435095988</v>
      </c>
      <c r="J70" s="253">
        <v>-555.66853449950895</v>
      </c>
      <c r="K70" s="253">
        <v>0</v>
      </c>
      <c r="L70" s="253">
        <v>-5.9920856964416025</v>
      </c>
      <c r="M70" s="253">
        <v>-7371.8372939385245</v>
      </c>
      <c r="N70" s="253">
        <v>0</v>
      </c>
      <c r="O70" s="254">
        <v>0</v>
      </c>
      <c r="P70" s="289">
        <f>SUM(Q70:AA70)</f>
        <v>7189.0661265139715</v>
      </c>
      <c r="Q70" s="253">
        <v>639.8431691783079</v>
      </c>
      <c r="R70" s="253">
        <v>78.624783471882623</v>
      </c>
      <c r="S70" s="253">
        <v>1468.6012883099093</v>
      </c>
      <c r="T70" s="253">
        <v>67.298189324243054</v>
      </c>
      <c r="U70" s="253">
        <v>0.9987706108546488</v>
      </c>
      <c r="V70" s="253">
        <v>321.90035939031702</v>
      </c>
      <c r="W70" s="253">
        <v>0</v>
      </c>
      <c r="X70" s="253">
        <v>3.5877414097524878</v>
      </c>
      <c r="Y70" s="253">
        <v>4608.2118248187044</v>
      </c>
      <c r="Z70" s="253">
        <v>0</v>
      </c>
      <c r="AA70" s="254">
        <v>0</v>
      </c>
      <c r="AB70" s="274">
        <f>SUM(AC70:AM70)</f>
        <v>53742.233113412498</v>
      </c>
      <c r="AC70" s="253">
        <v>4939.0871468300256</v>
      </c>
      <c r="AD70" s="253">
        <v>827.61650576924251</v>
      </c>
      <c r="AE70" s="253">
        <v>9901.6130002144091</v>
      </c>
      <c r="AF70" s="253">
        <v>638.2186674167923</v>
      </c>
      <c r="AG70" s="253">
        <v>11.709283558810524</v>
      </c>
      <c r="AH70" s="253">
        <v>2129.3333826537159</v>
      </c>
      <c r="AI70" s="253">
        <v>0</v>
      </c>
      <c r="AJ70" s="253">
        <v>26.755096962867338</v>
      </c>
      <c r="AK70" s="253">
        <v>35267.900030006633</v>
      </c>
      <c r="AL70" s="253">
        <v>0</v>
      </c>
      <c r="AM70" s="254">
        <v>0</v>
      </c>
      <c r="AN70" s="289">
        <f>SUM(AO70:AY70)</f>
        <v>147645.71462738398</v>
      </c>
      <c r="AO70" s="253">
        <v>14192.23608241126</v>
      </c>
      <c r="AP70" s="253">
        <v>1752.6810249396101</v>
      </c>
      <c r="AQ70" s="253">
        <v>27533.819049023277</v>
      </c>
      <c r="AR70" s="253">
        <v>1203.8056920061667</v>
      </c>
      <c r="AS70" s="253">
        <v>33.704833225434939</v>
      </c>
      <c r="AT70" s="253">
        <v>6020.6423181668051</v>
      </c>
      <c r="AU70" s="253">
        <v>0</v>
      </c>
      <c r="AV70" s="253">
        <v>308.93295608509175</v>
      </c>
      <c r="AW70" s="253">
        <v>96599.892671526337</v>
      </c>
      <c r="AX70" s="253">
        <v>0</v>
      </c>
      <c r="AY70" s="254">
        <v>0</v>
      </c>
      <c r="AZ70" s="525">
        <v>-423792.70073511882</v>
      </c>
      <c r="BA70" s="296">
        <f>SUM(BB70:BL70)+AZ70</f>
        <v>-226932.30113643332</v>
      </c>
      <c r="BB70" s="274">
        <f t="shared" si="46"/>
        <v>18682.574122771741</v>
      </c>
      <c r="BC70" s="274">
        <f t="shared" si="46"/>
        <v>2514.4780206064702</v>
      </c>
      <c r="BD70" s="274">
        <f t="shared" si="46"/>
        <v>36500.683036014307</v>
      </c>
      <c r="BE70" s="274">
        <f t="shared" si="46"/>
        <v>1764.1696071556471</v>
      </c>
      <c r="BF70" s="274">
        <f t="shared" si="46"/>
        <v>44.836345251590515</v>
      </c>
      <c r="BG70" s="274">
        <f t="shared" si="46"/>
        <v>7916.2075257113293</v>
      </c>
      <c r="BH70" s="274">
        <f t="shared" si="46"/>
        <v>0</v>
      </c>
      <c r="BI70" s="274">
        <f t="shared" si="46"/>
        <v>333.28370876126996</v>
      </c>
      <c r="BJ70" s="274">
        <f t="shared" si="46"/>
        <v>129104.16723241315</v>
      </c>
      <c r="BK70" s="274">
        <f t="shared" si="47"/>
        <v>0</v>
      </c>
      <c r="BL70" s="300">
        <f t="shared" si="47"/>
        <v>0</v>
      </c>
    </row>
    <row r="71" spans="1:64" x14ac:dyDescent="0.25">
      <c r="A71" s="1699"/>
      <c r="B71" s="126" t="s">
        <v>112</v>
      </c>
      <c r="C71" s="131" t="s">
        <v>927</v>
      </c>
      <c r="D71" s="274">
        <f>SUM(E71:O71)</f>
        <v>204451.58107111044</v>
      </c>
      <c r="E71" s="253">
        <v>32590.352396877304</v>
      </c>
      <c r="F71" s="253">
        <v>6962.2334960289436</v>
      </c>
      <c r="G71" s="253">
        <v>54115.381247997539</v>
      </c>
      <c r="H71" s="253">
        <v>8196.5381867613833</v>
      </c>
      <c r="I71" s="253">
        <v>113.53262256686492</v>
      </c>
      <c r="J71" s="253">
        <v>13271.419383936705</v>
      </c>
      <c r="K71" s="253">
        <v>0</v>
      </c>
      <c r="L71" s="253">
        <v>615.74821618613475</v>
      </c>
      <c r="M71" s="253">
        <v>88586.375520755551</v>
      </c>
      <c r="N71" s="253">
        <v>0</v>
      </c>
      <c r="O71" s="254">
        <v>0</v>
      </c>
      <c r="P71" s="289">
        <f>SUM(Q71:AA71)</f>
        <v>194309.75463733322</v>
      </c>
      <c r="Q71" s="253">
        <v>30973.707048902204</v>
      </c>
      <c r="R71" s="253">
        <v>6616.8717074908718</v>
      </c>
      <c r="S71" s="253">
        <v>51430.98623799278</v>
      </c>
      <c r="T71" s="253">
        <v>7789.9486792972757</v>
      </c>
      <c r="U71" s="253">
        <v>107.90083362880725</v>
      </c>
      <c r="V71" s="253">
        <v>12613.09025184289</v>
      </c>
      <c r="W71" s="253">
        <v>0</v>
      </c>
      <c r="X71" s="253">
        <v>585.2040085906176</v>
      </c>
      <c r="Y71" s="253">
        <v>84192.045869587775</v>
      </c>
      <c r="Z71" s="253">
        <v>0</v>
      </c>
      <c r="AA71" s="254">
        <v>0</v>
      </c>
      <c r="AB71" s="274">
        <f>SUM(AC71:AM71)</f>
        <v>272603.59515286848</v>
      </c>
      <c r="AC71" s="253">
        <v>43454.040238493544</v>
      </c>
      <c r="AD71" s="253">
        <v>9283.0286338118076</v>
      </c>
      <c r="AE71" s="253">
        <v>72154.235266790783</v>
      </c>
      <c r="AF71" s="253">
        <v>10928.777199046344</v>
      </c>
      <c r="AG71" s="253">
        <v>151.37765585728846</v>
      </c>
      <c r="AH71" s="253">
        <v>17695.322373585808</v>
      </c>
      <c r="AI71" s="253">
        <v>0</v>
      </c>
      <c r="AJ71" s="253">
        <v>821.00210016436222</v>
      </c>
      <c r="AK71" s="253">
        <v>118115.81168511853</v>
      </c>
      <c r="AL71" s="253">
        <v>0</v>
      </c>
      <c r="AM71" s="254">
        <v>0</v>
      </c>
      <c r="AN71" s="289">
        <f>SUM(AO71:AY71)</f>
        <v>119252.46192668829</v>
      </c>
      <c r="AO71" s="253">
        <v>19009.29177473177</v>
      </c>
      <c r="AP71" s="253">
        <v>4060.929637032893</v>
      </c>
      <c r="AQ71" s="253">
        <v>31564.404677704544</v>
      </c>
      <c r="AR71" s="253">
        <v>4780.874537269724</v>
      </c>
      <c r="AS71" s="253">
        <v>66.221276838074957</v>
      </c>
      <c r="AT71" s="253">
        <v>7740.9498449687344</v>
      </c>
      <c r="AU71" s="253">
        <v>0</v>
      </c>
      <c r="AV71" s="253">
        <v>359.15345003677771</v>
      </c>
      <c r="AW71" s="253">
        <v>51670.636728105768</v>
      </c>
      <c r="AX71" s="253">
        <v>0</v>
      </c>
      <c r="AY71" s="254">
        <v>0</v>
      </c>
      <c r="AZ71" s="525">
        <v>-1721.5757176424065</v>
      </c>
      <c r="BA71" s="296">
        <f>SUM(BB71:BL71)+AZ71</f>
        <v>788895.81707035797</v>
      </c>
      <c r="BB71" s="274">
        <f t="shared" si="46"/>
        <v>126027.39145900482</v>
      </c>
      <c r="BC71" s="274">
        <f t="shared" si="46"/>
        <v>26923.063474364517</v>
      </c>
      <c r="BD71" s="274">
        <f t="shared" si="46"/>
        <v>209265.00743048562</v>
      </c>
      <c r="BE71" s="274">
        <f t="shared" si="46"/>
        <v>31696.138602374725</v>
      </c>
      <c r="BF71" s="274">
        <f t="shared" si="46"/>
        <v>439.03238889103562</v>
      </c>
      <c r="BG71" s="274">
        <f t="shared" si="46"/>
        <v>51320.781854334142</v>
      </c>
      <c r="BH71" s="274">
        <f t="shared" si="46"/>
        <v>0</v>
      </c>
      <c r="BI71" s="274">
        <f t="shared" si="46"/>
        <v>2381.1077749778924</v>
      </c>
      <c r="BJ71" s="274">
        <f t="shared" si="46"/>
        <v>342564.86980356765</v>
      </c>
      <c r="BK71" s="274">
        <f t="shared" si="47"/>
        <v>0</v>
      </c>
      <c r="BL71" s="300">
        <f t="shared" si="47"/>
        <v>0</v>
      </c>
    </row>
    <row r="72" spans="1:64" s="209" customFormat="1" x14ac:dyDescent="0.25">
      <c r="A72" s="1703"/>
      <c r="B72" s="129" t="s">
        <v>460</v>
      </c>
      <c r="C72" s="313" t="s">
        <v>5</v>
      </c>
      <c r="D72" s="275">
        <f>SUM(D64:D71)</f>
        <v>12629483.733554797</v>
      </c>
      <c r="E72" s="275">
        <f t="shared" ref="E72:BG72" si="48">SUM(E64:E71)</f>
        <v>1198848.0927877685</v>
      </c>
      <c r="F72" s="275">
        <f t="shared" si="48"/>
        <v>162449.78448276763</v>
      </c>
      <c r="G72" s="275">
        <f t="shared" si="48"/>
        <v>2604142.6486323928</v>
      </c>
      <c r="H72" s="275">
        <f t="shared" si="48"/>
        <v>162896.16037351592</v>
      </c>
      <c r="I72" s="275">
        <f t="shared" si="48"/>
        <v>1813.0422246737171</v>
      </c>
      <c r="J72" s="275">
        <f t="shared" si="48"/>
        <v>602890.73785092903</v>
      </c>
      <c r="K72" s="275">
        <f t="shared" si="48"/>
        <v>0</v>
      </c>
      <c r="L72" s="275">
        <f t="shared" si="48"/>
        <v>7055.1178998652576</v>
      </c>
      <c r="M72" s="275">
        <f>SUM(M64:M71)</f>
        <v>7889388.1493028831</v>
      </c>
      <c r="N72" s="275">
        <f>SUM(N68:N71)</f>
        <v>0</v>
      </c>
      <c r="O72" s="275">
        <f>SUM(O68:O71)</f>
        <v>0</v>
      </c>
      <c r="P72" s="277">
        <f t="shared" si="48"/>
        <v>12617261.700504933</v>
      </c>
      <c r="Q72" s="275">
        <f t="shared" si="48"/>
        <v>1149192.9750685829</v>
      </c>
      <c r="R72" s="275">
        <f t="shared" si="48"/>
        <v>145929.68443265936</v>
      </c>
      <c r="S72" s="275">
        <f t="shared" si="48"/>
        <v>2590790.8407904766</v>
      </c>
      <c r="T72" s="275">
        <f t="shared" si="48"/>
        <v>124995.53936163175</v>
      </c>
      <c r="U72" s="275">
        <f t="shared" si="48"/>
        <v>1865.1289802996232</v>
      </c>
      <c r="V72" s="275">
        <f t="shared" si="48"/>
        <v>569312.46462638432</v>
      </c>
      <c r="W72" s="275">
        <f t="shared" si="48"/>
        <v>0</v>
      </c>
      <c r="X72" s="275">
        <f t="shared" si="48"/>
        <v>6880.6981899174325</v>
      </c>
      <c r="Y72" s="275">
        <f>SUM(Y64:Y71)</f>
        <v>8028294.3690549815</v>
      </c>
      <c r="Z72" s="275">
        <f>SUM(Z68:Z71)</f>
        <v>0</v>
      </c>
      <c r="AA72" s="283">
        <f>SUM(AA68:AA71)</f>
        <v>0</v>
      </c>
      <c r="AB72" s="277">
        <f t="shared" si="48"/>
        <v>13350762.537682977</v>
      </c>
      <c r="AC72" s="275">
        <f t="shared" si="48"/>
        <v>1257317.4789401402</v>
      </c>
      <c r="AD72" s="275">
        <f t="shared" si="48"/>
        <v>213201.27479071464</v>
      </c>
      <c r="AE72" s="275">
        <f t="shared" si="48"/>
        <v>2483943.7063917872</v>
      </c>
      <c r="AF72" s="275">
        <f t="shared" si="48"/>
        <v>167116.26774587715</v>
      </c>
      <c r="AG72" s="275">
        <f t="shared" si="48"/>
        <v>3042.2126301818075</v>
      </c>
      <c r="AH72" s="275">
        <f t="shared" si="48"/>
        <v>536486.0622510456</v>
      </c>
      <c r="AI72" s="275">
        <f t="shared" si="48"/>
        <v>0</v>
      </c>
      <c r="AJ72" s="275">
        <f t="shared" si="48"/>
        <v>7418.9982150674823</v>
      </c>
      <c r="AK72" s="275">
        <f>SUM(AK64:AK71)</f>
        <v>8682236.5367181618</v>
      </c>
      <c r="AL72" s="275">
        <f>SUM(AL68:AL71)</f>
        <v>0</v>
      </c>
      <c r="AM72" s="275">
        <f>SUM(AM68:AM71)</f>
        <v>0</v>
      </c>
      <c r="AN72" s="277">
        <f t="shared" si="48"/>
        <v>13020413.640105709</v>
      </c>
      <c r="AO72" s="275">
        <f t="shared" si="48"/>
        <v>1269418.1221436572</v>
      </c>
      <c r="AP72" s="275">
        <f t="shared" si="48"/>
        <v>159163.56294707468</v>
      </c>
      <c r="AQ72" s="275">
        <f t="shared" si="48"/>
        <v>2439891.9456400932</v>
      </c>
      <c r="AR72" s="275">
        <f t="shared" si="48"/>
        <v>110932.02168647546</v>
      </c>
      <c r="AS72" s="275">
        <f t="shared" si="48"/>
        <v>3056.5731597663616</v>
      </c>
      <c r="AT72" s="275">
        <f t="shared" si="48"/>
        <v>534441.01848633052</v>
      </c>
      <c r="AU72" s="275">
        <f t="shared" si="48"/>
        <v>0</v>
      </c>
      <c r="AV72" s="275">
        <f t="shared" si="48"/>
        <v>27403.368688929295</v>
      </c>
      <c r="AW72" s="275">
        <f>SUM(AW64:AW71)</f>
        <v>8476107.0273533855</v>
      </c>
      <c r="AX72" s="275">
        <f>SUM(AX68:AX71)</f>
        <v>0</v>
      </c>
      <c r="AY72" s="283">
        <f>SUM(AY68:AY71)</f>
        <v>0</v>
      </c>
      <c r="AZ72" s="299">
        <f>SUM(AZ64:AZ71)</f>
        <v>-533051.38657231093</v>
      </c>
      <c r="BA72" s="297">
        <f>SUM(BA64:BA71)</f>
        <v>51084870.22527609</v>
      </c>
      <c r="BB72" s="275">
        <f t="shared" si="48"/>
        <v>4874776.6689401483</v>
      </c>
      <c r="BC72" s="275">
        <f>SUM(BC64:BC71)</f>
        <v>680744.30665321613</v>
      </c>
      <c r="BD72" s="275">
        <f t="shared" si="48"/>
        <v>10118769.141454751</v>
      </c>
      <c r="BE72" s="275">
        <f t="shared" si="48"/>
        <v>565939.98916750017</v>
      </c>
      <c r="BF72" s="275">
        <f t="shared" si="48"/>
        <v>9776.9569949215111</v>
      </c>
      <c r="BG72" s="275">
        <f t="shared" si="48"/>
        <v>2243130.2832146902</v>
      </c>
      <c r="BH72" s="275">
        <f>SUM(BH64:BH71)</f>
        <v>0</v>
      </c>
      <c r="BI72" s="275">
        <f>SUM(BI64:BI71)</f>
        <v>48758.182993779468</v>
      </c>
      <c r="BJ72" s="275">
        <f>SUM(BJ64:BJ71)</f>
        <v>33076026.082429409</v>
      </c>
      <c r="BK72" s="275">
        <f>SUM(BK68:BK71)</f>
        <v>0</v>
      </c>
      <c r="BL72" s="299">
        <f>SUM(BL68:BL71)</f>
        <v>0</v>
      </c>
    </row>
    <row r="73" spans="1:64" ht="14.85" customHeight="1" x14ac:dyDescent="0.25">
      <c r="A73" s="1708" t="s">
        <v>6</v>
      </c>
      <c r="B73" s="126" t="s">
        <v>118</v>
      </c>
      <c r="C73" s="131" t="s">
        <v>189</v>
      </c>
      <c r="D73" s="273">
        <f>SUM(E73:O73)</f>
        <v>73819.734874775022</v>
      </c>
      <c r="E73" s="251">
        <v>22907.651416753713</v>
      </c>
      <c r="F73" s="251">
        <v>6220.7121097974141</v>
      </c>
      <c r="G73" s="251">
        <v>23386.027686828493</v>
      </c>
      <c r="H73" s="251">
        <v>4814.8033977633731</v>
      </c>
      <c r="I73" s="251">
        <v>0</v>
      </c>
      <c r="J73" s="251">
        <v>7949.9617066612627</v>
      </c>
      <c r="K73" s="251">
        <v>0</v>
      </c>
      <c r="L73" s="251">
        <v>993.11061682918546</v>
      </c>
      <c r="M73" s="251">
        <v>7547.4679401415742</v>
      </c>
      <c r="N73" s="251">
        <v>0</v>
      </c>
      <c r="O73" s="252">
        <v>0</v>
      </c>
      <c r="P73" s="276">
        <f>SUM(Q73:AA73)</f>
        <v>80029.691728931648</v>
      </c>
      <c r="Q73" s="251">
        <v>25372.317022818574</v>
      </c>
      <c r="R73" s="251">
        <v>6960.9116008201054</v>
      </c>
      <c r="S73" s="251">
        <v>28118.96714457282</v>
      </c>
      <c r="T73" s="251">
        <v>5229.9754819364616</v>
      </c>
      <c r="U73" s="251">
        <v>5.1644617140414777</v>
      </c>
      <c r="V73" s="251">
        <v>9438.9939864526441</v>
      </c>
      <c r="W73" s="251">
        <v>0</v>
      </c>
      <c r="X73" s="251">
        <v>1183.2878210288475</v>
      </c>
      <c r="Y73" s="251">
        <v>3720.0742095881601</v>
      </c>
      <c r="Z73" s="251">
        <v>0</v>
      </c>
      <c r="AA73" s="252">
        <v>0</v>
      </c>
      <c r="AB73" s="273">
        <f>SUM(AC73:AM73)</f>
        <v>107742.78381459198</v>
      </c>
      <c r="AC73" s="251">
        <v>31199.939521849145</v>
      </c>
      <c r="AD73" s="251">
        <v>8025.8982073724819</v>
      </c>
      <c r="AE73" s="251">
        <v>41273.80200084822</v>
      </c>
      <c r="AF73" s="251">
        <v>5673.7704512345799</v>
      </c>
      <c r="AG73" s="251">
        <v>21.286409064739722</v>
      </c>
      <c r="AH73" s="251">
        <v>11596.647582568641</v>
      </c>
      <c r="AI73" s="251">
        <v>0</v>
      </c>
      <c r="AJ73" s="251">
        <v>1512.1762794856056</v>
      </c>
      <c r="AK73" s="251">
        <v>8439.2633621685854</v>
      </c>
      <c r="AL73" s="251">
        <v>0</v>
      </c>
      <c r="AM73" s="252">
        <v>0</v>
      </c>
      <c r="AN73" s="276">
        <f>SUM(AO73:AY73)</f>
        <v>95385.898775987778</v>
      </c>
      <c r="AO73" s="251">
        <v>29479.542890519424</v>
      </c>
      <c r="AP73" s="251">
        <v>7390.2496848548262</v>
      </c>
      <c r="AQ73" s="251">
        <v>33079.360235012544</v>
      </c>
      <c r="AR73" s="251">
        <v>4827.8197743337478</v>
      </c>
      <c r="AS73" s="251">
        <v>0.41204761861674916</v>
      </c>
      <c r="AT73" s="251">
        <v>10824.163180932126</v>
      </c>
      <c r="AU73" s="251">
        <v>0</v>
      </c>
      <c r="AV73" s="249">
        <v>1354.7855052219088</v>
      </c>
      <c r="AW73" s="251">
        <v>8429.5654574945765</v>
      </c>
      <c r="AX73" s="251">
        <v>0</v>
      </c>
      <c r="AY73" s="252">
        <v>0</v>
      </c>
      <c r="AZ73" s="854">
        <v>0</v>
      </c>
      <c r="BA73" s="294">
        <f>SUM(BB73:BL73)+AZ73</f>
        <v>356978.1091942864</v>
      </c>
      <c r="BB73" s="274">
        <f t="shared" ref="BB73:BL76" si="49">E73+Q73+AC73+AO73</f>
        <v>108959.45085194086</v>
      </c>
      <c r="BC73" s="274">
        <f t="shared" si="49"/>
        <v>28597.771602844827</v>
      </c>
      <c r="BD73" s="274">
        <f t="shared" si="49"/>
        <v>125858.15706726207</v>
      </c>
      <c r="BE73" s="274">
        <f t="shared" si="49"/>
        <v>20546.369105268164</v>
      </c>
      <c r="BF73" s="274">
        <f t="shared" si="49"/>
        <v>26.862918397397952</v>
      </c>
      <c r="BG73" s="274">
        <f t="shared" si="49"/>
        <v>39809.766456614678</v>
      </c>
      <c r="BH73" s="274">
        <f t="shared" si="49"/>
        <v>0</v>
      </c>
      <c r="BI73" s="274">
        <f t="shared" si="49"/>
        <v>5043.3602225655468</v>
      </c>
      <c r="BJ73" s="274">
        <f t="shared" si="49"/>
        <v>28136.370969392894</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89">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0.1962465926946837</v>
      </c>
      <c r="E75" s="253">
        <v>0</v>
      </c>
      <c r="F75" s="253">
        <v>0</v>
      </c>
      <c r="G75" s="253">
        <v>0</v>
      </c>
      <c r="H75" s="253">
        <v>0</v>
      </c>
      <c r="I75" s="253">
        <v>0</v>
      </c>
      <c r="J75" s="253">
        <v>0.1962465926946837</v>
      </c>
      <c r="K75" s="253">
        <v>0</v>
      </c>
      <c r="L75" s="253">
        <v>0</v>
      </c>
      <c r="M75" s="253">
        <v>0</v>
      </c>
      <c r="N75" s="253">
        <v>0</v>
      </c>
      <c r="O75" s="254">
        <v>0</v>
      </c>
      <c r="P75" s="289">
        <f>SUM(Q75:AA75)</f>
        <v>11.386626632883916</v>
      </c>
      <c r="Q75" s="253">
        <v>2.6523215550433128</v>
      </c>
      <c r="R75" s="253">
        <v>8.7343050778406024</v>
      </c>
      <c r="S75" s="253">
        <v>0</v>
      </c>
      <c r="T75" s="253">
        <v>0</v>
      </c>
      <c r="U75" s="253">
        <v>0</v>
      </c>
      <c r="V75" s="253">
        <v>0</v>
      </c>
      <c r="W75" s="253">
        <v>0</v>
      </c>
      <c r="X75" s="253">
        <v>0</v>
      </c>
      <c r="Y75" s="253">
        <v>0</v>
      </c>
      <c r="Z75" s="253">
        <v>0</v>
      </c>
      <c r="AA75" s="254">
        <v>0</v>
      </c>
      <c r="AB75" s="274">
        <f>SUM(AC75:AM75)</f>
        <v>8.9694739568632293</v>
      </c>
      <c r="AC75" s="253">
        <v>0</v>
      </c>
      <c r="AD75" s="253">
        <v>5.8239456535620793</v>
      </c>
      <c r="AE75" s="253">
        <v>1.7157427108915364</v>
      </c>
      <c r="AF75" s="253">
        <v>1.4297855924096137</v>
      </c>
      <c r="AG75" s="253">
        <v>0</v>
      </c>
      <c r="AH75" s="253">
        <v>0</v>
      </c>
      <c r="AI75" s="253">
        <v>0</v>
      </c>
      <c r="AJ75" s="253">
        <v>0</v>
      </c>
      <c r="AK75" s="253">
        <v>0</v>
      </c>
      <c r="AL75" s="253">
        <v>0</v>
      </c>
      <c r="AM75" s="254">
        <v>0</v>
      </c>
      <c r="AN75" s="289">
        <f>SUM(AO75:AY75)</f>
        <v>7.0503851528859496</v>
      </c>
      <c r="AO75" s="253">
        <v>2.1051912314528813</v>
      </c>
      <c r="AP75" s="253">
        <v>0.79267687004024423</v>
      </c>
      <c r="AQ75" s="253">
        <v>1.5853537400804885</v>
      </c>
      <c r="AR75" s="253">
        <v>0.79267687004024423</v>
      </c>
      <c r="AS75" s="253">
        <v>0</v>
      </c>
      <c r="AT75" s="253">
        <v>0</v>
      </c>
      <c r="AU75" s="253">
        <v>0</v>
      </c>
      <c r="AV75" s="253">
        <v>0</v>
      </c>
      <c r="AW75" s="253">
        <v>1.7744864412720909</v>
      </c>
      <c r="AX75" s="253">
        <v>0</v>
      </c>
      <c r="AY75" s="254">
        <v>0</v>
      </c>
      <c r="AZ75" s="525">
        <v>-25.959115050695779</v>
      </c>
      <c r="BA75" s="296">
        <f>SUM(BB75:BL75)+AZ75</f>
        <v>1.6436172846320005</v>
      </c>
      <c r="BB75" s="274">
        <f t="shared" si="49"/>
        <v>4.7575127864961946</v>
      </c>
      <c r="BC75" s="274">
        <f t="shared" si="49"/>
        <v>15.350927601442926</v>
      </c>
      <c r="BD75" s="274">
        <f t="shared" si="49"/>
        <v>3.3010964509720249</v>
      </c>
      <c r="BE75" s="274">
        <f t="shared" si="49"/>
        <v>2.2224624624498581</v>
      </c>
      <c r="BF75" s="274">
        <f t="shared" si="49"/>
        <v>0</v>
      </c>
      <c r="BG75" s="274">
        <f t="shared" si="49"/>
        <v>0.1962465926946837</v>
      </c>
      <c r="BH75" s="274">
        <f t="shared" si="49"/>
        <v>0</v>
      </c>
      <c r="BI75" s="274">
        <f t="shared" si="49"/>
        <v>0</v>
      </c>
      <c r="BJ75" s="274">
        <f t="shared" si="49"/>
        <v>1.7744864412720909</v>
      </c>
      <c r="BK75" s="274">
        <f t="shared" si="49"/>
        <v>0</v>
      </c>
      <c r="BL75" s="300">
        <f t="shared" si="49"/>
        <v>0</v>
      </c>
    </row>
    <row r="76" spans="1:64" x14ac:dyDescent="0.25">
      <c r="A76" s="1708"/>
      <c r="B76" s="126" t="s">
        <v>166</v>
      </c>
      <c r="C76" s="131" t="s">
        <v>928</v>
      </c>
      <c r="D76" s="274">
        <f>SUM(E76:O76)</f>
        <v>133301.88281827691</v>
      </c>
      <c r="E76" s="253">
        <v>21248.822403109105</v>
      </c>
      <c r="F76" s="253">
        <v>4539.357576884363</v>
      </c>
      <c r="G76" s="253">
        <v>35283.083515396989</v>
      </c>
      <c r="H76" s="253">
        <v>5344.1209266421629</v>
      </c>
      <c r="I76" s="253">
        <v>74.022965585167498</v>
      </c>
      <c r="J76" s="253">
        <v>8652.9298637921802</v>
      </c>
      <c r="K76" s="253">
        <v>0</v>
      </c>
      <c r="L76" s="253">
        <v>401.4661864173051</v>
      </c>
      <c r="M76" s="253">
        <v>57758.079380449642</v>
      </c>
      <c r="N76" s="253">
        <v>0</v>
      </c>
      <c r="O76" s="254">
        <v>0</v>
      </c>
      <c r="P76" s="289">
        <f>SUM(Q76:AA76)</f>
        <v>133301.88281827691</v>
      </c>
      <c r="Q76" s="253">
        <v>21248.822403109105</v>
      </c>
      <c r="R76" s="253">
        <v>4539.357576884363</v>
      </c>
      <c r="S76" s="253">
        <v>35283.083515396989</v>
      </c>
      <c r="T76" s="253">
        <v>5344.1209266421629</v>
      </c>
      <c r="U76" s="253">
        <v>74.022965585167498</v>
      </c>
      <c r="V76" s="253">
        <v>8652.9298637921802</v>
      </c>
      <c r="W76" s="253">
        <v>0</v>
      </c>
      <c r="X76" s="253">
        <v>401.4661864173051</v>
      </c>
      <c r="Y76" s="253">
        <v>57758.079380449642</v>
      </c>
      <c r="Z76" s="253">
        <v>0</v>
      </c>
      <c r="AA76" s="254">
        <v>0</v>
      </c>
      <c r="AB76" s="274">
        <f>SUM(AC76:AM76)</f>
        <v>133301.88281827691</v>
      </c>
      <c r="AC76" s="253">
        <v>21248.822403109105</v>
      </c>
      <c r="AD76" s="253">
        <v>4539.357576884363</v>
      </c>
      <c r="AE76" s="253">
        <v>35283.083515396989</v>
      </c>
      <c r="AF76" s="253">
        <v>5344.1209266421629</v>
      </c>
      <c r="AG76" s="253">
        <v>74.022965585167498</v>
      </c>
      <c r="AH76" s="253">
        <v>8652.9298637921802</v>
      </c>
      <c r="AI76" s="253">
        <v>0</v>
      </c>
      <c r="AJ76" s="253">
        <v>401.4661864173051</v>
      </c>
      <c r="AK76" s="253">
        <v>57758.079380449642</v>
      </c>
      <c r="AL76" s="253">
        <v>0</v>
      </c>
      <c r="AM76" s="254">
        <v>0</v>
      </c>
      <c r="AN76" s="289">
        <f>SUM(AO76:AY76)</f>
        <v>133301.88281827691</v>
      </c>
      <c r="AO76" s="253">
        <v>21248.822403109105</v>
      </c>
      <c r="AP76" s="253">
        <v>4539.357576884363</v>
      </c>
      <c r="AQ76" s="253">
        <v>35283.083515396989</v>
      </c>
      <c r="AR76" s="253">
        <v>5344.1209266421629</v>
      </c>
      <c r="AS76" s="253">
        <v>74.022965585167498</v>
      </c>
      <c r="AT76" s="253">
        <v>8652.9298637921802</v>
      </c>
      <c r="AU76" s="253">
        <v>0</v>
      </c>
      <c r="AV76" s="253">
        <v>401.4661864173051</v>
      </c>
      <c r="AW76" s="253">
        <v>57758.079380449642</v>
      </c>
      <c r="AX76" s="253">
        <v>0</v>
      </c>
      <c r="AY76" s="254">
        <v>0</v>
      </c>
      <c r="AZ76" s="525">
        <v>0</v>
      </c>
      <c r="BA76" s="296">
        <f>SUM(BB76:BL76)+AZ76</f>
        <v>533207.53127310763</v>
      </c>
      <c r="BB76" s="274">
        <f t="shared" si="49"/>
        <v>84995.28961243642</v>
      </c>
      <c r="BC76" s="274">
        <f t="shared" si="49"/>
        <v>18157.430307537452</v>
      </c>
      <c r="BD76" s="274">
        <f t="shared" si="49"/>
        <v>141132.33406158796</v>
      </c>
      <c r="BE76" s="274">
        <f t="shared" si="49"/>
        <v>21376.483706568652</v>
      </c>
      <c r="BF76" s="274">
        <f t="shared" si="49"/>
        <v>296.09186234066999</v>
      </c>
      <c r="BG76" s="274">
        <f t="shared" si="49"/>
        <v>34611.719455168721</v>
      </c>
      <c r="BH76" s="274">
        <f t="shared" si="49"/>
        <v>0</v>
      </c>
      <c r="BI76" s="274">
        <f t="shared" si="49"/>
        <v>1605.8647456692204</v>
      </c>
      <c r="BJ76" s="274">
        <f t="shared" si="49"/>
        <v>231032.31752179857</v>
      </c>
      <c r="BK76" s="274">
        <f t="shared" si="49"/>
        <v>0</v>
      </c>
      <c r="BL76" s="300">
        <f t="shared" si="49"/>
        <v>0</v>
      </c>
    </row>
    <row r="77" spans="1:64" s="209" customFormat="1" x14ac:dyDescent="0.25">
      <c r="A77" s="1709"/>
      <c r="B77" s="314" t="s">
        <v>461</v>
      </c>
      <c r="C77" s="313" t="s">
        <v>8</v>
      </c>
      <c r="D77" s="278">
        <f>SUM(D73:D76)</f>
        <v>207121.81393964461</v>
      </c>
      <c r="E77" s="278">
        <f t="shared" ref="E77:BL77" si="50">SUM(E73:E76)</f>
        <v>44156.473819862818</v>
      </c>
      <c r="F77" s="278">
        <f t="shared" si="50"/>
        <v>10760.069686681778</v>
      </c>
      <c r="G77" s="278">
        <f t="shared" si="50"/>
        <v>58669.111202225482</v>
      </c>
      <c r="H77" s="278">
        <f t="shared" si="50"/>
        <v>10158.924324405536</v>
      </c>
      <c r="I77" s="278">
        <f t="shared" si="50"/>
        <v>74.022965585167498</v>
      </c>
      <c r="J77" s="278">
        <f t="shared" si="50"/>
        <v>16603.087817046136</v>
      </c>
      <c r="K77" s="278">
        <f t="shared" si="50"/>
        <v>0</v>
      </c>
      <c r="L77" s="278">
        <f t="shared" si="50"/>
        <v>1394.5768032464905</v>
      </c>
      <c r="M77" s="278">
        <f t="shared" si="50"/>
        <v>65305.547320591213</v>
      </c>
      <c r="N77" s="278">
        <f t="shared" si="50"/>
        <v>0</v>
      </c>
      <c r="O77" s="284">
        <f t="shared" si="50"/>
        <v>0</v>
      </c>
      <c r="P77" s="849">
        <f t="shared" si="50"/>
        <v>213342.96117384144</v>
      </c>
      <c r="Q77" s="278">
        <f t="shared" si="50"/>
        <v>46623.791747482726</v>
      </c>
      <c r="R77" s="278">
        <f t="shared" si="50"/>
        <v>11509.003482782309</v>
      </c>
      <c r="S77" s="278">
        <f t="shared" si="50"/>
        <v>63402.050659969813</v>
      </c>
      <c r="T77" s="278">
        <f t="shared" si="50"/>
        <v>10574.096408578625</v>
      </c>
      <c r="U77" s="278">
        <f t="shared" si="50"/>
        <v>79.187427299208977</v>
      </c>
      <c r="V77" s="278">
        <f t="shared" si="50"/>
        <v>18091.923850244824</v>
      </c>
      <c r="W77" s="278">
        <f t="shared" si="50"/>
        <v>0</v>
      </c>
      <c r="X77" s="278">
        <f t="shared" si="50"/>
        <v>1584.7540074461526</v>
      </c>
      <c r="Y77" s="278">
        <f>SUM(Y73:Y76)</f>
        <v>61478.1535900378</v>
      </c>
      <c r="Z77" s="278">
        <f>SUM(Z73:Z76)</f>
        <v>0</v>
      </c>
      <c r="AA77" s="284">
        <f t="shared" si="50"/>
        <v>0</v>
      </c>
      <c r="AB77" s="278">
        <f t="shared" si="50"/>
        <v>241053.63610682575</v>
      </c>
      <c r="AC77" s="278">
        <f t="shared" si="50"/>
        <v>52448.761924958249</v>
      </c>
      <c r="AD77" s="278">
        <f t="shared" si="50"/>
        <v>12571.079729910407</v>
      </c>
      <c r="AE77" s="278">
        <f t="shared" si="50"/>
        <v>76558.6012589561</v>
      </c>
      <c r="AF77" s="278">
        <f t="shared" si="50"/>
        <v>11019.321163469152</v>
      </c>
      <c r="AG77" s="278">
        <f t="shared" si="50"/>
        <v>95.309374649907227</v>
      </c>
      <c r="AH77" s="278">
        <f t="shared" si="50"/>
        <v>20249.577446360821</v>
      </c>
      <c r="AI77" s="278">
        <f t="shared" si="50"/>
        <v>0</v>
      </c>
      <c r="AJ77" s="278">
        <f t="shared" si="50"/>
        <v>1913.6424659029108</v>
      </c>
      <c r="AK77" s="278">
        <f t="shared" si="50"/>
        <v>66197.342742618232</v>
      </c>
      <c r="AL77" s="278">
        <f t="shared" si="50"/>
        <v>0</v>
      </c>
      <c r="AM77" s="284">
        <f t="shared" si="50"/>
        <v>0</v>
      </c>
      <c r="AN77" s="849">
        <f t="shared" si="50"/>
        <v>228694.83197941759</v>
      </c>
      <c r="AO77" s="278">
        <f t="shared" si="50"/>
        <v>50730.470484859979</v>
      </c>
      <c r="AP77" s="278">
        <f t="shared" si="50"/>
        <v>11930.399938609229</v>
      </c>
      <c r="AQ77" s="278">
        <f t="shared" si="50"/>
        <v>68364.029104149609</v>
      </c>
      <c r="AR77" s="278">
        <f t="shared" si="50"/>
        <v>10172.733377845951</v>
      </c>
      <c r="AS77" s="278">
        <f t="shared" si="50"/>
        <v>74.435013203784251</v>
      </c>
      <c r="AT77" s="278">
        <f t="shared" si="50"/>
        <v>19477.093044724308</v>
      </c>
      <c r="AU77" s="278">
        <f t="shared" si="50"/>
        <v>0</v>
      </c>
      <c r="AV77" s="278">
        <f t="shared" si="50"/>
        <v>1756.251691639214</v>
      </c>
      <c r="AW77" s="278">
        <f>SUM(AW73:AW76)</f>
        <v>66189.419324385497</v>
      </c>
      <c r="AX77" s="278">
        <f t="shared" si="50"/>
        <v>0</v>
      </c>
      <c r="AY77" s="284">
        <f t="shared" si="50"/>
        <v>0</v>
      </c>
      <c r="AZ77" s="305">
        <f t="shared" si="50"/>
        <v>-25.959115050695779</v>
      </c>
      <c r="BA77" s="297">
        <f t="shared" si="50"/>
        <v>890187.28408467863</v>
      </c>
      <c r="BB77" s="275">
        <f t="shared" si="50"/>
        <v>193959.49797716376</v>
      </c>
      <c r="BC77" s="275">
        <f t="shared" si="50"/>
        <v>46770.55283798372</v>
      </c>
      <c r="BD77" s="275">
        <f t="shared" si="50"/>
        <v>266993.79222530103</v>
      </c>
      <c r="BE77" s="275">
        <f t="shared" si="50"/>
        <v>41925.075274299263</v>
      </c>
      <c r="BF77" s="275">
        <f t="shared" si="50"/>
        <v>322.95478073806794</v>
      </c>
      <c r="BG77" s="275">
        <f t="shared" si="50"/>
        <v>74421.68215837609</v>
      </c>
      <c r="BH77" s="275">
        <f t="shared" si="50"/>
        <v>0</v>
      </c>
      <c r="BI77" s="275">
        <f t="shared" si="50"/>
        <v>6649.2249682347674</v>
      </c>
      <c r="BJ77" s="275">
        <f>SUM(BJ73:BJ76)</f>
        <v>259170.46297763273</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32365728.908256833</v>
      </c>
      <c r="E78" s="273">
        <f>E20+SUM(E22:E23,E27)+SUM(E29:E32)+E37+E41+E46+E51+SUM(E56:E57)+SUM(E59:E60)+SUM(E64:E68)+E73</f>
        <v>6946440.9395479588</v>
      </c>
      <c r="F78" s="273">
        <f>F20+SUM(F22:F23,F27)+SUM(F29:F32)+F37+F41+F46+F51+SUM(F56:F57)+SUM(F59:F60)+SUM(F64:F68)+F73</f>
        <v>1745583.4833920032</v>
      </c>
      <c r="G78" s="273">
        <f t="shared" ref="G78:O78" si="51">G20+SUM(G22:G23,G27)+SUM(G29:G32)+G37+G41+G46+G51+SUM(G56:G57)+SUM(G59:G60)+SUM(G64:G68)+G73</f>
        <v>9372260.5608212594</v>
      </c>
      <c r="H78" s="273">
        <f t="shared" si="51"/>
        <v>1533168.7363472923</v>
      </c>
      <c r="I78" s="273">
        <f t="shared" si="51"/>
        <v>10100.124359657573</v>
      </c>
      <c r="J78" s="273">
        <f t="shared" si="51"/>
        <v>2312208.9196042307</v>
      </c>
      <c r="K78" s="273">
        <f t="shared" si="51"/>
        <v>0</v>
      </c>
      <c r="L78" s="273">
        <f t="shared" si="51"/>
        <v>174118.71041100874</v>
      </c>
      <c r="M78" s="273">
        <f t="shared" si="51"/>
        <v>10271847.433773417</v>
      </c>
      <c r="N78" s="273">
        <f t="shared" si="51"/>
        <v>0</v>
      </c>
      <c r="O78" s="285">
        <f t="shared" si="51"/>
        <v>0</v>
      </c>
      <c r="P78" s="276">
        <f>P20+SUM(P22:P23,P27)+SUM(P29:P32)+P37+P41+P46+P51+SUM(P56:P57)+SUM(P59:P60)+SUM(P64:P68)+P73</f>
        <v>31498400.881444078</v>
      </c>
      <c r="Q78" s="273">
        <f t="shared" ref="Q78:AA78" si="52">Q20+SUM(Q22:Q23,Q27)+SUM(Q29:Q32)+Q37+Q41+Q46+Q51+SUM(Q56:Q57)+SUM(Q59:Q60)+SUM(Q64:Q68)+Q73</f>
        <v>6440363.5260706227</v>
      </c>
      <c r="R78" s="273">
        <f t="shared" si="52"/>
        <v>1495765.011337484</v>
      </c>
      <c r="S78" s="273">
        <f t="shared" si="52"/>
        <v>9475292.3957949411</v>
      </c>
      <c r="T78" s="273">
        <f t="shared" si="52"/>
        <v>1542473.2660923519</v>
      </c>
      <c r="U78" s="273">
        <f t="shared" si="52"/>
        <v>37533.376727826449</v>
      </c>
      <c r="V78" s="273">
        <f t="shared" si="52"/>
        <v>2458962.2528937208</v>
      </c>
      <c r="W78" s="273">
        <f t="shared" si="52"/>
        <v>0</v>
      </c>
      <c r="X78" s="273">
        <f t="shared" si="52"/>
        <v>190914.20613724875</v>
      </c>
      <c r="Y78" s="273">
        <f t="shared" si="52"/>
        <v>9857096.8463898804</v>
      </c>
      <c r="Z78" s="273">
        <f t="shared" si="52"/>
        <v>0</v>
      </c>
      <c r="AA78" s="285">
        <f t="shared" si="52"/>
        <v>0</v>
      </c>
      <c r="AB78" s="273">
        <f>AB20+SUM(AB22:AB23,AB27)+SUM(AB29:AB32)+AB37+AB41+AB46+AB51+SUM(AB56:AB57)+SUM(AB59:AB60)+SUM(AB64:AB68)+AB73</f>
        <v>33771682.902171403</v>
      </c>
      <c r="AC78" s="273">
        <f t="shared" ref="AC78:AM78" si="53">AC20+SUM(AC22:AC23,AC27)+SUM(AC29:AC32)+AC37+AC41+AC46+AC51+SUM(AC56:AC57)+SUM(AC59:AC60)+SUM(AC64:AC68)+AC73</f>
        <v>6141358.2775218226</v>
      </c>
      <c r="AD78" s="273">
        <f t="shared" si="53"/>
        <v>1462093.3241571949</v>
      </c>
      <c r="AE78" s="273">
        <f t="shared" si="53"/>
        <v>10124635.260157339</v>
      </c>
      <c r="AF78" s="273">
        <f t="shared" si="53"/>
        <v>1332134.3207901691</v>
      </c>
      <c r="AG78" s="273">
        <f t="shared" si="53"/>
        <v>12538.654983015967</v>
      </c>
      <c r="AH78" s="273">
        <f t="shared" si="53"/>
        <v>3006862.2961598672</v>
      </c>
      <c r="AI78" s="273">
        <f t="shared" si="53"/>
        <v>0</v>
      </c>
      <c r="AJ78" s="273">
        <f t="shared" si="53"/>
        <v>250223.35890562137</v>
      </c>
      <c r="AK78" s="273">
        <f t="shared" si="53"/>
        <v>11441837.409496369</v>
      </c>
      <c r="AL78" s="273">
        <f t="shared" si="53"/>
        <v>0</v>
      </c>
      <c r="AM78" s="273">
        <f t="shared" si="53"/>
        <v>0</v>
      </c>
      <c r="AN78" s="276">
        <f>AN20+SUM(AN22:AN23,AN27)+SUM(AN29:AN32)+AN37+AN41+AN46+AN51+SUM(AN56:AN57)+SUM(AN59:AN60)+SUM(AN64:AN68)+AN73</f>
        <v>32137478.028054543</v>
      </c>
      <c r="AO78" s="273">
        <f t="shared" ref="AO78:AY78" si="54">AO20+SUM(AO22:AO23,AO27)+SUM(AO29:AO32)+AO37+AO41+AO46+AO51+SUM(AO56:AO57)+SUM(AO59:AO60)+SUM(AO64:AO68)+AO73</f>
        <v>6510396.111429519</v>
      </c>
      <c r="AP78" s="273">
        <f t="shared" si="54"/>
        <v>1306909.4900625327</v>
      </c>
      <c r="AQ78" s="273">
        <f t="shared" si="54"/>
        <v>9335594.047903154</v>
      </c>
      <c r="AR78" s="273">
        <f t="shared" si="54"/>
        <v>1537676.2044441919</v>
      </c>
      <c r="AS78" s="273">
        <f t="shared" si="54"/>
        <v>31513.115777555133</v>
      </c>
      <c r="AT78" s="273">
        <f t="shared" si="54"/>
        <v>2300844.759011569</v>
      </c>
      <c r="AU78" s="273">
        <f t="shared" si="54"/>
        <v>0</v>
      </c>
      <c r="AV78" s="273">
        <f t="shared" si="54"/>
        <v>173967.4739370087</v>
      </c>
      <c r="AW78" s="273">
        <f>AW20+SUM(AW22:AW23,AW27)+SUM(AW29:AW32)+AW37+AW41+AW46+AW51+SUM(AW56:AW57)+SUM(AW59:AW60)+SUM(AW64:AW68)+AW73</f>
        <v>10940576.82548902</v>
      </c>
      <c r="AX78" s="273">
        <f t="shared" si="54"/>
        <v>0</v>
      </c>
      <c r="AY78" s="285">
        <f t="shared" si="54"/>
        <v>0</v>
      </c>
      <c r="AZ78" s="298">
        <f>AZ20+SUM(AZ22:AZ23,AZ27)+SUM(AZ29:AZ32)+AZ37+AZ41+AZ46+AZ51+SUM(AZ56:AZ57)+SUM(AZ59:AZ60)+SUM(AZ64:AZ68)+AZ73</f>
        <v>2906880.7125593442</v>
      </c>
      <c r="BA78" s="294">
        <f>BA20+SUM(BA22:BA23,BA27)+SUM(BA29:BA32)+BA37+BA41+BA46+BA51+SUM(BA56:BA57)+SUM(BA59:BA60)+SUM(BA64:BA68)+BA73</f>
        <v>132680171.43248619</v>
      </c>
      <c r="BB78" s="273">
        <f t="shared" ref="BB78:BL78" si="55">BB20+SUM(BB22:BB23,BB27)+SUM(BB29:BB32)+BB37+BB41+BB46+BB51+SUM(BB56:BB57)+SUM(BB59:BB60)+SUM(BB64:BB68)+BB73</f>
        <v>26038558.854569923</v>
      </c>
      <c r="BC78" s="273">
        <f t="shared" si="55"/>
        <v>6010351.3089492153</v>
      </c>
      <c r="BD78" s="273">
        <f t="shared" si="55"/>
        <v>38307782.264676698</v>
      </c>
      <c r="BE78" s="273">
        <f t="shared" si="55"/>
        <v>5945452.5276740044</v>
      </c>
      <c r="BF78" s="273">
        <f t="shared" si="55"/>
        <v>91685.271848055112</v>
      </c>
      <c r="BG78" s="273">
        <f t="shared" si="55"/>
        <v>10078878.227669388</v>
      </c>
      <c r="BH78" s="273">
        <f t="shared" si="55"/>
        <v>0</v>
      </c>
      <c r="BI78" s="273">
        <f t="shared" si="55"/>
        <v>789223.74939088756</v>
      </c>
      <c r="BJ78" s="273">
        <f>BJ20+SUM(BJ22:BJ23,BJ27)+SUM(BJ29:BJ32)+BJ37+BJ41+BJ46+BJ51+SUM(BJ56:BJ57)+SUM(BJ59:BJ60)+SUM(BJ64:BJ68)+BJ73</f>
        <v>42511358.515148684</v>
      </c>
      <c r="BK78" s="273">
        <f t="shared" si="55"/>
        <v>0</v>
      </c>
      <c r="BL78" s="298">
        <f t="shared" si="55"/>
        <v>0</v>
      </c>
    </row>
    <row r="79" spans="1:64" s="209" customFormat="1" x14ac:dyDescent="0.25">
      <c r="A79" s="1713"/>
      <c r="B79" s="126" t="s">
        <v>55</v>
      </c>
      <c r="C79" s="127" t="s">
        <v>173</v>
      </c>
      <c r="D79" s="274">
        <f>D21+D24+D34+D38+D43+D48+D53+D58+D70+D75</f>
        <v>79348.822415967763</v>
      </c>
      <c r="E79" s="274">
        <f>E21+E24+E34+E38+E43+E48+E53+E58+E70+E75</f>
        <v>18856.025000934755</v>
      </c>
      <c r="F79" s="274">
        <f>F21+F24+F34+F38+F43+F48+F53+F58+F70+F75</f>
        <v>8331.31644452197</v>
      </c>
      <c r="G79" s="274">
        <f t="shared" ref="G79:O79" si="56">G21+G24+G34+G38+G43+G48+G53+G58+G70+G75</f>
        <v>33668.908851339474</v>
      </c>
      <c r="H79" s="274">
        <f t="shared" si="56"/>
        <v>6016.8090086259808</v>
      </c>
      <c r="I79" s="274">
        <f t="shared" si="56"/>
        <v>45.051377383857762</v>
      </c>
      <c r="J79" s="274">
        <f t="shared" si="56"/>
        <v>4920.2059267609739</v>
      </c>
      <c r="K79" s="274">
        <f t="shared" si="56"/>
        <v>0</v>
      </c>
      <c r="L79" s="274">
        <f t="shared" si="56"/>
        <v>82.229376838462201</v>
      </c>
      <c r="M79" s="274">
        <f t="shared" si="56"/>
        <v>7428.2764295623147</v>
      </c>
      <c r="N79" s="274">
        <f t="shared" si="56"/>
        <v>0</v>
      </c>
      <c r="O79" s="282">
        <f t="shared" si="56"/>
        <v>0</v>
      </c>
      <c r="P79" s="289">
        <f>P21+P24+P34+P38+P43+P48+P53+P58+P70+P75</f>
        <v>166304.93095338604</v>
      </c>
      <c r="Q79" s="274">
        <f t="shared" ref="Q79:AA79" si="57">Q21+Q24+Q34+Q38+Q43+Q48+Q53+Q58+Q70+Q75</f>
        <v>34870.977745638156</v>
      </c>
      <c r="R79" s="274">
        <f t="shared" si="57"/>
        <v>6770.8720755744816</v>
      </c>
      <c r="S79" s="274">
        <f t="shared" si="57"/>
        <v>64786.51984133607</v>
      </c>
      <c r="T79" s="274">
        <f t="shared" si="57"/>
        <v>14072.346575384436</v>
      </c>
      <c r="U79" s="274">
        <f t="shared" si="57"/>
        <v>916.47145589904699</v>
      </c>
      <c r="V79" s="274">
        <f t="shared" si="57"/>
        <v>14902.066477588634</v>
      </c>
      <c r="W79" s="274">
        <f t="shared" si="57"/>
        <v>0</v>
      </c>
      <c r="X79" s="274">
        <f t="shared" si="57"/>
        <v>605.65611177191545</v>
      </c>
      <c r="Y79" s="274">
        <f t="shared" si="57"/>
        <v>29380.020670193277</v>
      </c>
      <c r="Z79" s="274">
        <f t="shared" si="57"/>
        <v>0</v>
      </c>
      <c r="AA79" s="282">
        <f t="shared" si="57"/>
        <v>0</v>
      </c>
      <c r="AB79" s="274">
        <f>AB21+AB24+AB34+AB38+AB43+AB48+AB53+AB58+AB70+AB75</f>
        <v>469871.67476174847</v>
      </c>
      <c r="AC79" s="274">
        <f t="shared" ref="AC79:AM79" si="58">AC21+AC24+AC34+AC38+AC43+AC48+AC53+AC58+AC70+AC75</f>
        <v>66591.457172175724</v>
      </c>
      <c r="AD79" s="274">
        <f t="shared" si="58"/>
        <v>16313.29587235677</v>
      </c>
      <c r="AE79" s="274">
        <f t="shared" si="58"/>
        <v>155511.55194870959</v>
      </c>
      <c r="AF79" s="274">
        <f t="shared" si="58"/>
        <v>21918.29233336942</v>
      </c>
      <c r="AG79" s="274">
        <f t="shared" si="58"/>
        <v>99.050495456331404</v>
      </c>
      <c r="AH79" s="274">
        <f t="shared" si="58"/>
        <v>75010.425535129107</v>
      </c>
      <c r="AI79" s="274">
        <f t="shared" si="58"/>
        <v>0</v>
      </c>
      <c r="AJ79" s="274">
        <f t="shared" si="58"/>
        <v>4942.2225934799126</v>
      </c>
      <c r="AK79" s="274">
        <f t="shared" si="58"/>
        <v>129485.37881107157</v>
      </c>
      <c r="AL79" s="274">
        <f t="shared" si="58"/>
        <v>0</v>
      </c>
      <c r="AM79" s="282">
        <f t="shared" si="58"/>
        <v>0</v>
      </c>
      <c r="AN79" s="289">
        <f>AN21+AN24+AN34+AN38+AN43+AN48+AN53+AN58+AN70+AN75</f>
        <v>891478.77896314603</v>
      </c>
      <c r="AO79" s="274">
        <f t="shared" ref="AO79:AY79" si="59">AO21+AO24+AO34+AO38+AO43+AO48+AO53+AO58+AO70+AO75</f>
        <v>185834.70295039762</v>
      </c>
      <c r="AP79" s="274">
        <f t="shared" si="59"/>
        <v>26983.75768558179</v>
      </c>
      <c r="AQ79" s="274">
        <f t="shared" si="59"/>
        <v>295837.41049065843</v>
      </c>
      <c r="AR79" s="274">
        <f t="shared" si="59"/>
        <v>83936.287835107694</v>
      </c>
      <c r="AS79" s="274">
        <f t="shared" si="59"/>
        <v>1451.3130298572876</v>
      </c>
      <c r="AT79" s="274">
        <f t="shared" si="59"/>
        <v>60466.205496123293</v>
      </c>
      <c r="AU79" s="274">
        <f t="shared" si="59"/>
        <v>0</v>
      </c>
      <c r="AV79" s="274">
        <f t="shared" si="59"/>
        <v>1326.3967444996044</v>
      </c>
      <c r="AW79" s="274">
        <f t="shared" si="59"/>
        <v>235642.70473092032</v>
      </c>
      <c r="AX79" s="274">
        <f t="shared" si="59"/>
        <v>0</v>
      </c>
      <c r="AY79" s="282">
        <f t="shared" si="59"/>
        <v>0</v>
      </c>
      <c r="AZ79" s="300">
        <f>AZ21+AZ24+AZ34+AZ38+AZ43+AZ48+AZ53+AZ58+AZ70+AZ75</f>
        <v>-2705540.4877482532</v>
      </c>
      <c r="BA79" s="296">
        <f>BA21+BA24+BA34+BA38+BA43+BA48+BA53+BA58+BA70+BA75</f>
        <v>-1098536.280654005</v>
      </c>
      <c r="BB79" s="274">
        <f t="shared" ref="BB79:BL79" si="60">BB21+BB24+BB34+BB38+BB43+BB48+BB53+BB58+BB70+BB75</f>
        <v>306153.16286914627</v>
      </c>
      <c r="BC79" s="274">
        <f t="shared" si="60"/>
        <v>58399.242078035008</v>
      </c>
      <c r="BD79" s="274">
        <f t="shared" si="60"/>
        <v>549804.39113204344</v>
      </c>
      <c r="BE79" s="274">
        <f t="shared" si="60"/>
        <v>125943.73575248753</v>
      </c>
      <c r="BF79" s="274">
        <f t="shared" si="60"/>
        <v>2511.8863585965232</v>
      </c>
      <c r="BG79" s="274">
        <f t="shared" si="60"/>
        <v>155298.90343560203</v>
      </c>
      <c r="BH79" s="274">
        <f t="shared" si="60"/>
        <v>0</v>
      </c>
      <c r="BI79" s="274">
        <f t="shared" si="60"/>
        <v>6956.5048265898949</v>
      </c>
      <c r="BJ79" s="274">
        <f>BJ21+BJ24+BJ34+BJ38+BJ43+BJ48+BJ53+BJ58+BJ70+BJ75</f>
        <v>401936.38064174744</v>
      </c>
      <c r="BK79" s="274">
        <f t="shared" si="60"/>
        <v>0</v>
      </c>
      <c r="BL79" s="300">
        <f t="shared" si="60"/>
        <v>0</v>
      </c>
    </row>
    <row r="80" spans="1:64" s="209" customFormat="1" x14ac:dyDescent="0.25">
      <c r="A80" s="1713"/>
      <c r="B80" s="126" t="s">
        <v>56</v>
      </c>
      <c r="C80" s="127" t="s">
        <v>174</v>
      </c>
      <c r="D80" s="274">
        <f>D25+D33+D42+D47+D52+D61+D69+D74</f>
        <v>54972.660407362622</v>
      </c>
      <c r="E80" s="274">
        <f>E25+E33+E42+E47+E52+E61+E69+E74</f>
        <v>27766.229322405474</v>
      </c>
      <c r="F80" s="274">
        <f>F25+F33+F42+F47+F52+F61+F69+F74</f>
        <v>5412.5312211598757</v>
      </c>
      <c r="G80" s="274">
        <f t="shared" ref="G80:O80" si="61">G25+G33+G42+G47+G52+G61+G69+G74</f>
        <v>14919.539793820724</v>
      </c>
      <c r="H80" s="274">
        <f t="shared" si="61"/>
        <v>2663.9457346870895</v>
      </c>
      <c r="I80" s="274">
        <f t="shared" si="61"/>
        <v>81.356157976931627</v>
      </c>
      <c r="J80" s="274">
        <f t="shared" si="61"/>
        <v>2915.357228236282</v>
      </c>
      <c r="K80" s="274">
        <f t="shared" si="61"/>
        <v>0</v>
      </c>
      <c r="L80" s="274">
        <f t="shared" si="61"/>
        <v>238.05955045274848</v>
      </c>
      <c r="M80" s="274">
        <f t="shared" si="61"/>
        <v>975.64139862349919</v>
      </c>
      <c r="N80" s="274">
        <f t="shared" si="61"/>
        <v>0</v>
      </c>
      <c r="O80" s="282">
        <f t="shared" si="61"/>
        <v>0</v>
      </c>
      <c r="P80" s="289">
        <f>P25+P33+P42+P47+P52+P61+P69+P74</f>
        <v>56634.004110247508</v>
      </c>
      <c r="Q80" s="274">
        <f t="shared" ref="Q80:AA80" si="62">Q25+Q33+Q42+Q47+Q52+Q61+Q69+Q74</f>
        <v>28173.216705291343</v>
      </c>
      <c r="R80" s="274">
        <f t="shared" si="62"/>
        <v>5562.4479443378914</v>
      </c>
      <c r="S80" s="274">
        <f t="shared" si="62"/>
        <v>15763.222631337503</v>
      </c>
      <c r="T80" s="274">
        <f t="shared" si="62"/>
        <v>2747.3928316985566</v>
      </c>
      <c r="U80" s="274">
        <f t="shared" si="62"/>
        <v>90.931888453340292</v>
      </c>
      <c r="V80" s="274">
        <f t="shared" si="62"/>
        <v>3001.1984703631351</v>
      </c>
      <c r="W80" s="274">
        <f t="shared" si="62"/>
        <v>0</v>
      </c>
      <c r="X80" s="274">
        <f t="shared" si="62"/>
        <v>245.04201279352071</v>
      </c>
      <c r="Y80" s="274">
        <f t="shared" si="62"/>
        <v>1050.5516259722135</v>
      </c>
      <c r="Z80" s="274">
        <f t="shared" si="62"/>
        <v>0</v>
      </c>
      <c r="AA80" s="282">
        <f t="shared" si="62"/>
        <v>0</v>
      </c>
      <c r="AB80" s="274">
        <f>AB25+AB33+AB42+AB47+AB52+AB61+AB69+AB74</f>
        <v>53503.683844713698</v>
      </c>
      <c r="AC80" s="274">
        <f t="shared" ref="AC80:AM80" si="63">AC25+AC33+AC42+AC47+AC52+AC61+AC69+AC74</f>
        <v>26119.504788534701</v>
      </c>
      <c r="AD80" s="274">
        <f t="shared" si="63"/>
        <v>4885.6277921881274</v>
      </c>
      <c r="AE80" s="274">
        <f t="shared" si="63"/>
        <v>15452.481536908808</v>
      </c>
      <c r="AF80" s="274">
        <f t="shared" si="63"/>
        <v>2717.1189856778474</v>
      </c>
      <c r="AG80" s="274">
        <f t="shared" si="63"/>
        <v>113.32395507592221</v>
      </c>
      <c r="AH80" s="274">
        <f t="shared" si="63"/>
        <v>2943.6096310866947</v>
      </c>
      <c r="AI80" s="274">
        <f t="shared" si="63"/>
        <v>0</v>
      </c>
      <c r="AJ80" s="274">
        <f t="shared" si="63"/>
        <v>218.92559181893634</v>
      </c>
      <c r="AK80" s="274">
        <f t="shared" si="63"/>
        <v>1053.0915634226581</v>
      </c>
      <c r="AL80" s="274">
        <f t="shared" si="63"/>
        <v>0</v>
      </c>
      <c r="AM80" s="282">
        <f t="shared" si="63"/>
        <v>0</v>
      </c>
      <c r="AN80" s="289">
        <f>AN25+AN33+AN42+AN47+AN52+AN61+AN69+AN74</f>
        <v>52172.655530636803</v>
      </c>
      <c r="AO80" s="274">
        <f t="shared" ref="AO80:AY80" si="64">AO25+AO33+AO42+AO47+AO52+AO61+AO69+AO74</f>
        <v>24235.962319427828</v>
      </c>
      <c r="AP80" s="274">
        <f t="shared" si="64"/>
        <v>4463.2309444378998</v>
      </c>
      <c r="AQ80" s="274">
        <f t="shared" si="64"/>
        <v>16217.250445443107</v>
      </c>
      <c r="AR80" s="274">
        <f t="shared" si="64"/>
        <v>2821.5997866816697</v>
      </c>
      <c r="AS80" s="274">
        <f t="shared" si="64"/>
        <v>128.59191926960355</v>
      </c>
      <c r="AT80" s="274">
        <f t="shared" si="64"/>
        <v>2984.1033304245739</v>
      </c>
      <c r="AU80" s="274">
        <f t="shared" si="64"/>
        <v>0</v>
      </c>
      <c r="AV80" s="274">
        <f t="shared" si="64"/>
        <v>212.05853403793304</v>
      </c>
      <c r="AW80" s="274">
        <f t="shared" si="64"/>
        <v>1109.8582509141877</v>
      </c>
      <c r="AX80" s="274">
        <f t="shared" si="64"/>
        <v>0</v>
      </c>
      <c r="AY80" s="282">
        <f t="shared" si="64"/>
        <v>0</v>
      </c>
      <c r="AZ80" s="300">
        <f>AZ25+AZ33+AZ42+AZ47+AZ52+AZ61+AZ69+AZ74</f>
        <v>0</v>
      </c>
      <c r="BA80" s="296">
        <f>BA25+BA33+BA42+BA47+BA52+BA61+BA69+BA74</f>
        <v>217283.00389296061</v>
      </c>
      <c r="BB80" s="274">
        <f t="shared" ref="BB80:BL80" si="65">BB25+BB33+BB42+BB47+BB52+BB61+BB69+BB74</f>
        <v>106294.91313565934</v>
      </c>
      <c r="BC80" s="274">
        <f t="shared" si="65"/>
        <v>20323.837902123792</v>
      </c>
      <c r="BD80" s="274">
        <f t="shared" si="65"/>
        <v>62352.494407510138</v>
      </c>
      <c r="BE80" s="274">
        <f t="shared" si="65"/>
        <v>10950.057338745164</v>
      </c>
      <c r="BF80" s="274">
        <f t="shared" si="65"/>
        <v>414.20392077579766</v>
      </c>
      <c r="BG80" s="274">
        <f t="shared" si="65"/>
        <v>11844.268660110685</v>
      </c>
      <c r="BH80" s="274">
        <f t="shared" si="65"/>
        <v>0</v>
      </c>
      <c r="BI80" s="274">
        <f t="shared" si="65"/>
        <v>914.08568910313863</v>
      </c>
      <c r="BJ80" s="274">
        <f>BJ25+BJ33+BJ42+BJ47+BJ52+BJ61+BJ69+BJ74</f>
        <v>4189.1428389325583</v>
      </c>
      <c r="BK80" s="274">
        <f t="shared" si="65"/>
        <v>0</v>
      </c>
      <c r="BL80" s="300">
        <f t="shared" si="65"/>
        <v>0</v>
      </c>
    </row>
    <row r="81" spans="1:64" s="209" customFormat="1" x14ac:dyDescent="0.25">
      <c r="A81" s="1713"/>
      <c r="B81" s="126" t="s">
        <v>120</v>
      </c>
      <c r="C81" s="127" t="s">
        <v>929</v>
      </c>
      <c r="D81" s="274">
        <f>D26+D35+D39+D44+D49+D54+D62+D71+D76</f>
        <v>391832.31868566107</v>
      </c>
      <c r="E81" s="274">
        <f>E26+E35+E39+E44+E49+E54+E62+E71+E76</f>
        <v>62459.548023791998</v>
      </c>
      <c r="F81" s="274">
        <f>F26+F35+F39+F44+F49+F54+F62+F71+F76</f>
        <v>13343.14990223118</v>
      </c>
      <c r="G81" s="274">
        <f t="shared" ref="G81:O81" si="66">G26+G35+G39+G44+G49+G54+G62+G71+G76</f>
        <v>103712.3567344113</v>
      </c>
      <c r="H81" s="274">
        <f t="shared" si="66"/>
        <v>15708.700055477802</v>
      </c>
      <c r="I81" s="274">
        <f t="shared" si="66"/>
        <v>217.58575068864874</v>
      </c>
      <c r="J81" s="274">
        <f t="shared" si="66"/>
        <v>25434.731305154703</v>
      </c>
      <c r="K81" s="274">
        <f t="shared" si="66"/>
        <v>0</v>
      </c>
      <c r="L81" s="274">
        <f t="shared" si="66"/>
        <v>1180.0840571189156</v>
      </c>
      <c r="M81" s="274">
        <f t="shared" si="66"/>
        <v>169776.16285678651</v>
      </c>
      <c r="N81" s="274">
        <f t="shared" si="66"/>
        <v>0</v>
      </c>
      <c r="O81" s="282">
        <f t="shared" si="66"/>
        <v>0</v>
      </c>
      <c r="P81" s="289">
        <f>P26+P35+P39+P44+P49+P54+P62+P71+P76</f>
        <v>368654.42107864108</v>
      </c>
      <c r="Q81" s="274">
        <f t="shared" ref="Q81:AA81" si="67">Q26+Q35+Q39+Q44+Q49+Q54+Q62+Q71+Q76</f>
        <v>58764.90381084854</v>
      </c>
      <c r="R81" s="274">
        <f t="shared" si="67"/>
        <v>12553.867988920872</v>
      </c>
      <c r="S81" s="274">
        <f t="shared" si="67"/>
        <v>97577.501924486016</v>
      </c>
      <c r="T81" s="274">
        <f t="shared" si="67"/>
        <v>14779.489717120441</v>
      </c>
      <c r="U81" s="274">
        <f t="shared" si="67"/>
        <v>204.71498937134697</v>
      </c>
      <c r="V81" s="274">
        <f t="shared" si="67"/>
        <v>23930.201000379428</v>
      </c>
      <c r="W81" s="274">
        <f t="shared" si="67"/>
        <v>0</v>
      </c>
      <c r="X81" s="274">
        <f t="shared" si="67"/>
        <v>1110.2790253764438</v>
      </c>
      <c r="Y81" s="274">
        <f t="shared" si="67"/>
        <v>159733.46262213803</v>
      </c>
      <c r="Z81" s="274">
        <f t="shared" si="67"/>
        <v>0</v>
      </c>
      <c r="AA81" s="282">
        <f t="shared" si="67"/>
        <v>0</v>
      </c>
      <c r="AB81" s="274">
        <f>AB26+AB35+AB39+AB44+AB49+AB54+AB62+AB71+AB76</f>
        <v>465968.30800903309</v>
      </c>
      <c r="AC81" s="274">
        <f t="shared" ref="AC81:AM81" si="68">AC26+AC35+AC39+AC44+AC49+AC54+AC62+AC71+AC76</f>
        <v>74277.104066557338</v>
      </c>
      <c r="AD81" s="274">
        <f t="shared" si="68"/>
        <v>15867.718631043805</v>
      </c>
      <c r="AE81" s="274">
        <f t="shared" si="68"/>
        <v>123335.08259162231</v>
      </c>
      <c r="AF81" s="274">
        <f t="shared" si="68"/>
        <v>18680.838809890287</v>
      </c>
      <c r="AG81" s="274">
        <f t="shared" si="68"/>
        <v>258.75370473613566</v>
      </c>
      <c r="AH81" s="274">
        <f t="shared" si="68"/>
        <v>30247.067803600839</v>
      </c>
      <c r="AI81" s="274">
        <f t="shared" si="68"/>
        <v>0</v>
      </c>
      <c r="AJ81" s="274">
        <f t="shared" si="68"/>
        <v>1403.3599200000319</v>
      </c>
      <c r="AK81" s="274">
        <f t="shared" si="68"/>
        <v>201898.38248158232</v>
      </c>
      <c r="AL81" s="274">
        <f t="shared" si="68"/>
        <v>0</v>
      </c>
      <c r="AM81" s="282">
        <f t="shared" si="68"/>
        <v>0</v>
      </c>
      <c r="AN81" s="289">
        <f>AN26+AN35+AN39+AN44+AN49+AN54+AN62+AN71+AN76</f>
        <v>305810.46548782964</v>
      </c>
      <c r="AO81" s="274">
        <f t="shared" ref="AO81:AZ81" si="69">AO26+AO35+AO39+AO44+AO49+AO54+AO62+AO71+AO76</f>
        <v>48747.340493468757</v>
      </c>
      <c r="AP81" s="274">
        <f t="shared" si="69"/>
        <v>10413.829304235311</v>
      </c>
      <c r="AQ81" s="274">
        <f t="shared" si="69"/>
        <v>80943.614340382919</v>
      </c>
      <c r="AR81" s="274">
        <f t="shared" si="69"/>
        <v>12260.052698787651</v>
      </c>
      <c r="AS81" s="274">
        <f t="shared" si="69"/>
        <v>169.81753808571054</v>
      </c>
      <c r="AT81" s="274">
        <f t="shared" si="69"/>
        <v>19850.856218491586</v>
      </c>
      <c r="AU81" s="274">
        <f t="shared" si="69"/>
        <v>0</v>
      </c>
      <c r="AV81" s="274">
        <f t="shared" si="69"/>
        <v>921.01145722951946</v>
      </c>
      <c r="AW81" s="274">
        <f t="shared" si="69"/>
        <v>132503.94343714818</v>
      </c>
      <c r="AX81" s="274">
        <f t="shared" si="69"/>
        <v>0</v>
      </c>
      <c r="AY81" s="282">
        <f t="shared" si="69"/>
        <v>0</v>
      </c>
      <c r="AZ81" s="300">
        <f t="shared" si="69"/>
        <v>-2462.8349284397909</v>
      </c>
      <c r="BA81" s="296">
        <f>BA26+BA35+BA39+BA44+BA49+BA54+BA62+BA71+BA76</f>
        <v>1529802.6783327251</v>
      </c>
      <c r="BB81" s="274">
        <f t="shared" ref="BB81:BL81" si="70">BB26+BB35+BB39+BB44+BB49+BB54+BB62+BB71+BB76</f>
        <v>244248.89639466663</v>
      </c>
      <c r="BC81" s="274">
        <f t="shared" si="70"/>
        <v>52178.565826431164</v>
      </c>
      <c r="BD81" s="274">
        <f t="shared" si="70"/>
        <v>405568.55559090246</v>
      </c>
      <c r="BE81" s="274">
        <f t="shared" si="70"/>
        <v>61429.08128127618</v>
      </c>
      <c r="BF81" s="274">
        <f t="shared" si="70"/>
        <v>850.87198288184197</v>
      </c>
      <c r="BG81" s="274">
        <f t="shared" si="70"/>
        <v>99462.856327626563</v>
      </c>
      <c r="BH81" s="274">
        <f t="shared" si="70"/>
        <v>0</v>
      </c>
      <c r="BI81" s="274">
        <f t="shared" si="70"/>
        <v>4614.7344597249112</v>
      </c>
      <c r="BJ81" s="274">
        <f>BJ26+BJ35+BJ39+BJ44+BJ49+BJ54+BJ62+BJ71+BJ76</f>
        <v>663911.95139765507</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89">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89">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32891882.709765825</v>
      </c>
      <c r="E84" s="286">
        <f t="shared" ref="E84:BL84" si="72">SUM(E78:E83)</f>
        <v>7055522.7418950908</v>
      </c>
      <c r="F84" s="286">
        <f t="shared" si="72"/>
        <v>1772670.4809599165</v>
      </c>
      <c r="G84" s="286">
        <f t="shared" si="72"/>
        <v>9524561.3662008308</v>
      </c>
      <c r="H84" s="286">
        <f t="shared" si="72"/>
        <v>1557558.1911460834</v>
      </c>
      <c r="I84" s="286">
        <f t="shared" si="72"/>
        <v>10444.117645707012</v>
      </c>
      <c r="J84" s="286">
        <f t="shared" si="72"/>
        <v>2345479.2140643825</v>
      </c>
      <c r="K84" s="286">
        <f t="shared" si="72"/>
        <v>0</v>
      </c>
      <c r="L84" s="286">
        <f t="shared" si="72"/>
        <v>175619.08339541886</v>
      </c>
      <c r="M84" s="286">
        <f t="shared" si="72"/>
        <v>10450027.514458388</v>
      </c>
      <c r="N84" s="286">
        <f t="shared" si="72"/>
        <v>0</v>
      </c>
      <c r="O84" s="287">
        <f t="shared" si="72"/>
        <v>0</v>
      </c>
      <c r="P84" s="850">
        <f t="shared" si="72"/>
        <v>32089994.237586353</v>
      </c>
      <c r="Q84" s="286">
        <f t="shared" si="72"/>
        <v>6562172.624332401</v>
      </c>
      <c r="R84" s="286">
        <f t="shared" si="72"/>
        <v>1520652.1993463172</v>
      </c>
      <c r="S84" s="286">
        <f t="shared" si="72"/>
        <v>9653419.6401921008</v>
      </c>
      <c r="T84" s="286">
        <f t="shared" si="72"/>
        <v>1574072.4952165554</v>
      </c>
      <c r="U84" s="286">
        <f t="shared" si="72"/>
        <v>38745.495061550188</v>
      </c>
      <c r="V84" s="286">
        <f t="shared" si="72"/>
        <v>2500795.7188420519</v>
      </c>
      <c r="W84" s="286">
        <f t="shared" si="72"/>
        <v>0</v>
      </c>
      <c r="X84" s="286">
        <f t="shared" si="72"/>
        <v>192875.18328719062</v>
      </c>
      <c r="Y84" s="286">
        <f>SUM(Y78:Y83)</f>
        <v>10047260.881308185</v>
      </c>
      <c r="Z84" s="286">
        <f t="shared" si="72"/>
        <v>0</v>
      </c>
      <c r="AA84" s="287">
        <f t="shared" si="72"/>
        <v>0</v>
      </c>
      <c r="AB84" s="279">
        <f t="shared" si="72"/>
        <v>34761026.568786904</v>
      </c>
      <c r="AC84" s="286">
        <f t="shared" si="72"/>
        <v>6308346.3435490904</v>
      </c>
      <c r="AD84" s="286">
        <f t="shared" si="72"/>
        <v>1499159.9664527837</v>
      </c>
      <c r="AE84" s="286">
        <f t="shared" si="72"/>
        <v>10418934.37623458</v>
      </c>
      <c r="AF84" s="286">
        <f t="shared" si="72"/>
        <v>1375450.5709191065</v>
      </c>
      <c r="AG84" s="286">
        <f t="shared" si="72"/>
        <v>13009.783138284358</v>
      </c>
      <c r="AH84" s="286">
        <f t="shared" si="72"/>
        <v>3115063.3991296836</v>
      </c>
      <c r="AI84" s="286">
        <f t="shared" si="72"/>
        <v>0</v>
      </c>
      <c r="AJ84" s="286">
        <f t="shared" si="72"/>
        <v>256787.86701092025</v>
      </c>
      <c r="AK84" s="286">
        <f t="shared" si="72"/>
        <v>11774274.262352444</v>
      </c>
      <c r="AL84" s="286">
        <f t="shared" si="72"/>
        <v>0</v>
      </c>
      <c r="AM84" s="287">
        <f t="shared" si="72"/>
        <v>0</v>
      </c>
      <c r="AN84" s="850">
        <f t="shared" si="72"/>
        <v>33386939.928036153</v>
      </c>
      <c r="AO84" s="286">
        <f t="shared" si="72"/>
        <v>6769214.1171928132</v>
      </c>
      <c r="AP84" s="286">
        <f t="shared" si="72"/>
        <v>1348770.3079967876</v>
      </c>
      <c r="AQ84" s="286">
        <f t="shared" si="72"/>
        <v>9728592.323179638</v>
      </c>
      <c r="AR84" s="286">
        <f t="shared" si="72"/>
        <v>1636694.1447647689</v>
      </c>
      <c r="AS84" s="286">
        <f t="shared" si="72"/>
        <v>33262.838264767735</v>
      </c>
      <c r="AT84" s="286">
        <f t="shared" si="72"/>
        <v>2384145.9240566087</v>
      </c>
      <c r="AU84" s="286">
        <f t="shared" si="72"/>
        <v>0</v>
      </c>
      <c r="AV84" s="286">
        <f t="shared" si="72"/>
        <v>176426.94067277576</v>
      </c>
      <c r="AW84" s="286">
        <f>SUM(AW78:AW83)</f>
        <v>11309833.331908002</v>
      </c>
      <c r="AX84" s="286">
        <f t="shared" si="72"/>
        <v>0</v>
      </c>
      <c r="AY84" s="287">
        <f t="shared" si="72"/>
        <v>0</v>
      </c>
      <c r="AZ84" s="856">
        <f t="shared" si="72"/>
        <v>198877.3898826513</v>
      </c>
      <c r="BA84" s="306">
        <f t="shared" si="72"/>
        <v>133328720.83405788</v>
      </c>
      <c r="BB84" s="279">
        <f t="shared" si="72"/>
        <v>26695255.826969396</v>
      </c>
      <c r="BC84" s="279">
        <f t="shared" si="72"/>
        <v>6141252.9547558054</v>
      </c>
      <c r="BD84" s="279">
        <f t="shared" si="72"/>
        <v>39325507.705807157</v>
      </c>
      <c r="BE84" s="279">
        <f t="shared" si="72"/>
        <v>6143775.4020465137</v>
      </c>
      <c r="BF84" s="279">
        <f t="shared" si="72"/>
        <v>95462.234110309277</v>
      </c>
      <c r="BG84" s="279">
        <f t="shared" si="72"/>
        <v>10345484.256092729</v>
      </c>
      <c r="BH84" s="279">
        <f t="shared" si="72"/>
        <v>0</v>
      </c>
      <c r="BI84" s="279">
        <f t="shared" si="72"/>
        <v>801709.07436630549</v>
      </c>
      <c r="BJ84" s="279">
        <f>SUM(BJ78:BJ83)</f>
        <v>43581395.990027025</v>
      </c>
      <c r="BK84" s="279">
        <f t="shared" si="72"/>
        <v>0</v>
      </c>
      <c r="BL84" s="307">
        <f t="shared" si="72"/>
        <v>0</v>
      </c>
    </row>
    <row r="85" spans="1:64" x14ac:dyDescent="0.25">
      <c r="A85" s="1713"/>
      <c r="B85" s="126" t="s">
        <v>168</v>
      </c>
      <c r="C85" s="127" t="s">
        <v>40</v>
      </c>
      <c r="D85" s="273">
        <f>SUM(E85:O85)</f>
        <v>607.07033061284642</v>
      </c>
      <c r="E85" s="251">
        <v>290.83650813983729</v>
      </c>
      <c r="F85" s="251">
        <v>55.000556737864592</v>
      </c>
      <c r="G85" s="251">
        <v>184.00272091739481</v>
      </c>
      <c r="H85" s="251">
        <v>31.81446025725548</v>
      </c>
      <c r="I85" s="251">
        <v>0.92804259638302222</v>
      </c>
      <c r="J85" s="251">
        <v>29.465352435160955</v>
      </c>
      <c r="K85" s="251">
        <v>0</v>
      </c>
      <c r="L85" s="251">
        <v>2.9001331136969446</v>
      </c>
      <c r="M85" s="251">
        <v>12.122556415253229</v>
      </c>
      <c r="N85" s="251">
        <v>0</v>
      </c>
      <c r="O85" s="252">
        <v>0</v>
      </c>
      <c r="P85" s="276">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607.07033061284642</v>
      </c>
      <c r="BB85" s="274">
        <f t="shared" ref="BB85:BL86" si="73">E85+Q85+AC85+AO85</f>
        <v>290.83650813983729</v>
      </c>
      <c r="BC85" s="274">
        <f t="shared" si="73"/>
        <v>55.000556737864592</v>
      </c>
      <c r="BD85" s="274">
        <f t="shared" si="73"/>
        <v>184.00272091739481</v>
      </c>
      <c r="BE85" s="274">
        <f t="shared" si="73"/>
        <v>31.81446025725548</v>
      </c>
      <c r="BF85" s="274">
        <f t="shared" si="73"/>
        <v>0.92804259638302222</v>
      </c>
      <c r="BG85" s="274">
        <f t="shared" si="73"/>
        <v>29.465352435160955</v>
      </c>
      <c r="BH85" s="274">
        <f t="shared" si="73"/>
        <v>0</v>
      </c>
      <c r="BI85" s="274">
        <f t="shared" si="73"/>
        <v>2.9001331136969446</v>
      </c>
      <c r="BJ85" s="274">
        <f t="shared" si="73"/>
        <v>12.122556415253229</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607.07033061284642</v>
      </c>
      <c r="E87" s="274">
        <f t="shared" ref="E87:O87" si="74">SUM(E85:E86)</f>
        <v>290.83650813983729</v>
      </c>
      <c r="F87" s="274">
        <f t="shared" si="74"/>
        <v>55.000556737864592</v>
      </c>
      <c r="G87" s="274">
        <f t="shared" si="74"/>
        <v>184.00272091739481</v>
      </c>
      <c r="H87" s="274">
        <f t="shared" si="74"/>
        <v>31.81446025725548</v>
      </c>
      <c r="I87" s="274">
        <f t="shared" si="74"/>
        <v>0.92804259638302222</v>
      </c>
      <c r="J87" s="274">
        <f t="shared" si="74"/>
        <v>29.465352435160955</v>
      </c>
      <c r="K87" s="274">
        <f t="shared" si="74"/>
        <v>0</v>
      </c>
      <c r="L87" s="274">
        <f t="shared" si="74"/>
        <v>2.9001331136969446</v>
      </c>
      <c r="M87" s="274">
        <f t="shared" si="74"/>
        <v>12.122556415253229</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607.07033061284642</v>
      </c>
      <c r="BB87" s="274">
        <f>SUM(BB85:BB86)</f>
        <v>290.83650813983729</v>
      </c>
      <c r="BC87" s="274">
        <f>F87+R87+AD87+AP87</f>
        <v>55.000556737864592</v>
      </c>
      <c r="BD87" s="274">
        <f>SUM(BD85:BD86)</f>
        <v>184.00272091739481</v>
      </c>
      <c r="BE87" s="274">
        <f>H87+T87+AF87+AR87</f>
        <v>31.81446025725548</v>
      </c>
      <c r="BF87" s="274">
        <f t="shared" ref="BF87:BL87" si="78">SUM(BF85:BF86)</f>
        <v>0.92804259638302222</v>
      </c>
      <c r="BG87" s="274">
        <f t="shared" si="78"/>
        <v>29.465352435160955</v>
      </c>
      <c r="BH87" s="274">
        <f t="shared" si="78"/>
        <v>0</v>
      </c>
      <c r="BI87" s="274">
        <f t="shared" si="78"/>
        <v>2.9001331136969446</v>
      </c>
      <c r="BJ87" s="274">
        <f>SUM(BJ85:BJ86)</f>
        <v>12.122556415253229</v>
      </c>
      <c r="BK87" s="274">
        <f t="shared" si="78"/>
        <v>0</v>
      </c>
      <c r="BL87" s="300">
        <f t="shared" si="78"/>
        <v>0</v>
      </c>
    </row>
    <row r="88" spans="1:64" s="209" customFormat="1" ht="24.75" x14ac:dyDescent="0.25">
      <c r="A88" s="1714"/>
      <c r="B88" s="129" t="s">
        <v>171</v>
      </c>
      <c r="C88" s="130" t="s">
        <v>325</v>
      </c>
      <c r="D88" s="275">
        <f>D84+D87</f>
        <v>32892489.780096438</v>
      </c>
      <c r="E88" s="275">
        <f t="shared" ref="E88:O88" si="79">E84+E87</f>
        <v>7055813.5784032308</v>
      </c>
      <c r="F88" s="275">
        <f t="shared" si="79"/>
        <v>1772725.4815166544</v>
      </c>
      <c r="G88" s="275">
        <f t="shared" si="79"/>
        <v>9524745.3689217474</v>
      </c>
      <c r="H88" s="275">
        <f t="shared" si="79"/>
        <v>1557590.0056063407</v>
      </c>
      <c r="I88" s="275">
        <f t="shared" si="79"/>
        <v>10445.045688303395</v>
      </c>
      <c r="J88" s="275">
        <f t="shared" si="79"/>
        <v>2345508.6794168176</v>
      </c>
      <c r="K88" s="275">
        <f t="shared" si="79"/>
        <v>0</v>
      </c>
      <c r="L88" s="275">
        <f t="shared" si="79"/>
        <v>175621.98352853255</v>
      </c>
      <c r="M88" s="275">
        <f t="shared" si="79"/>
        <v>10450039.637014803</v>
      </c>
      <c r="N88" s="275">
        <f t="shared" si="79"/>
        <v>0</v>
      </c>
      <c r="O88" s="283">
        <f t="shared" si="79"/>
        <v>0</v>
      </c>
      <c r="P88" s="277">
        <f>P84+P87</f>
        <v>32089994.237586353</v>
      </c>
      <c r="Q88" s="275">
        <f t="shared" ref="Q88:AA88" si="80">Q84+Q87</f>
        <v>6562172.624332401</v>
      </c>
      <c r="R88" s="275">
        <f t="shared" si="80"/>
        <v>1520652.1993463172</v>
      </c>
      <c r="S88" s="275">
        <f t="shared" si="80"/>
        <v>9653419.6401921008</v>
      </c>
      <c r="T88" s="275">
        <f t="shared" si="80"/>
        <v>1574072.4952165554</v>
      </c>
      <c r="U88" s="275">
        <f t="shared" si="80"/>
        <v>38745.495061550188</v>
      </c>
      <c r="V88" s="275">
        <f t="shared" si="80"/>
        <v>2500795.7188420519</v>
      </c>
      <c r="W88" s="275">
        <f t="shared" si="80"/>
        <v>0</v>
      </c>
      <c r="X88" s="275">
        <f t="shared" si="80"/>
        <v>192875.18328719062</v>
      </c>
      <c r="Y88" s="275">
        <f t="shared" si="80"/>
        <v>10047260.881308185</v>
      </c>
      <c r="Z88" s="275">
        <f t="shared" si="80"/>
        <v>0</v>
      </c>
      <c r="AA88" s="283">
        <f t="shared" si="80"/>
        <v>0</v>
      </c>
      <c r="AB88" s="275">
        <f>AB84+AB87</f>
        <v>34761026.568786904</v>
      </c>
      <c r="AC88" s="275">
        <f t="shared" ref="AC88:AM88" si="81">AC84+AC87</f>
        <v>6308346.3435490904</v>
      </c>
      <c r="AD88" s="275">
        <f t="shared" si="81"/>
        <v>1499159.9664527837</v>
      </c>
      <c r="AE88" s="275">
        <f t="shared" si="81"/>
        <v>10418934.37623458</v>
      </c>
      <c r="AF88" s="275">
        <f t="shared" si="81"/>
        <v>1375450.5709191065</v>
      </c>
      <c r="AG88" s="275">
        <f t="shared" si="81"/>
        <v>13009.783138284358</v>
      </c>
      <c r="AH88" s="275">
        <f t="shared" si="81"/>
        <v>3115063.3991296836</v>
      </c>
      <c r="AI88" s="275">
        <f t="shared" si="81"/>
        <v>0</v>
      </c>
      <c r="AJ88" s="275">
        <f t="shared" si="81"/>
        <v>256787.86701092025</v>
      </c>
      <c r="AK88" s="275">
        <f t="shared" si="81"/>
        <v>11774274.262352444</v>
      </c>
      <c r="AL88" s="275">
        <f t="shared" si="81"/>
        <v>0</v>
      </c>
      <c r="AM88" s="283">
        <f t="shared" si="81"/>
        <v>0</v>
      </c>
      <c r="AN88" s="277">
        <f>AN84+AN87</f>
        <v>33386939.928036153</v>
      </c>
      <c r="AO88" s="275">
        <f>AO84+AO87</f>
        <v>6769214.1171928132</v>
      </c>
      <c r="AP88" s="275">
        <f t="shared" ref="AP88:AZ88" si="82">AP84+AP87</f>
        <v>1348770.3079967876</v>
      </c>
      <c r="AQ88" s="275">
        <f t="shared" si="82"/>
        <v>9728592.323179638</v>
      </c>
      <c r="AR88" s="275">
        <f t="shared" si="82"/>
        <v>1636694.1447647689</v>
      </c>
      <c r="AS88" s="275">
        <f t="shared" si="82"/>
        <v>33262.838264767735</v>
      </c>
      <c r="AT88" s="275">
        <f t="shared" si="82"/>
        <v>2384145.9240566087</v>
      </c>
      <c r="AU88" s="275">
        <f t="shared" si="82"/>
        <v>0</v>
      </c>
      <c r="AV88" s="275">
        <f t="shared" si="82"/>
        <v>176426.94067277576</v>
      </c>
      <c r="AW88" s="275">
        <f t="shared" si="82"/>
        <v>11309833.331908002</v>
      </c>
      <c r="AX88" s="275">
        <f t="shared" si="82"/>
        <v>0</v>
      </c>
      <c r="AY88" s="283">
        <f t="shared" si="82"/>
        <v>0</v>
      </c>
      <c r="AZ88" s="299">
        <f t="shared" si="82"/>
        <v>198877.3898826513</v>
      </c>
      <c r="BA88" s="308">
        <f>BA84+BA87</f>
        <v>133329327.9043885</v>
      </c>
      <c r="BB88" s="278">
        <f>BB84+BB87</f>
        <v>26695546.663477536</v>
      </c>
      <c r="BC88" s="278">
        <f t="shared" ref="BC88:BL88" si="83">BC84+BC87</f>
        <v>6141307.9553125435</v>
      </c>
      <c r="BD88" s="278">
        <f t="shared" si="83"/>
        <v>39325691.708528072</v>
      </c>
      <c r="BE88" s="278">
        <f t="shared" si="83"/>
        <v>6143807.2165067708</v>
      </c>
      <c r="BF88" s="278">
        <f t="shared" si="83"/>
        <v>95463.162152905657</v>
      </c>
      <c r="BG88" s="278">
        <f t="shared" si="83"/>
        <v>10345513.721445164</v>
      </c>
      <c r="BH88" s="278">
        <f t="shared" si="83"/>
        <v>0</v>
      </c>
      <c r="BI88" s="278">
        <f t="shared" si="83"/>
        <v>801711.97449941922</v>
      </c>
      <c r="BJ88" s="278">
        <f>BJ84+BJ87</f>
        <v>43581408.112583444</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2085975.5484532411</v>
      </c>
      <c r="E91" s="253">
        <v>45.99213511645506</v>
      </c>
      <c r="F91" s="253">
        <v>2085929.5563181248</v>
      </c>
      <c r="G91" s="303"/>
      <c r="H91" s="303"/>
      <c r="I91" s="303"/>
      <c r="J91" s="303"/>
      <c r="K91" s="303"/>
      <c r="L91" s="303"/>
      <c r="M91" s="303"/>
      <c r="N91" s="303"/>
      <c r="O91" s="375"/>
      <c r="P91" s="289">
        <f t="shared" ref="P91:P97" si="85">Q91+R91</f>
        <v>2119653.780664871</v>
      </c>
      <c r="Q91" s="253">
        <v>46.734681599087203</v>
      </c>
      <c r="R91" s="253">
        <v>2119607.0459832717</v>
      </c>
      <c r="S91" s="303"/>
      <c r="T91" s="303"/>
      <c r="U91" s="303"/>
      <c r="V91" s="303"/>
      <c r="W91" s="303"/>
      <c r="X91" s="303"/>
      <c r="Y91" s="303"/>
      <c r="Z91" s="303"/>
      <c r="AA91" s="375"/>
      <c r="AB91" s="274">
        <f t="shared" ref="AB91:AB97" si="86">AC91+AD91</f>
        <v>2098070.8464835151</v>
      </c>
      <c r="AC91" s="253">
        <v>46.258815414646776</v>
      </c>
      <c r="AD91" s="253">
        <v>2098024.5876681004</v>
      </c>
      <c r="AE91" s="303"/>
      <c r="AF91" s="303"/>
      <c r="AG91" s="303"/>
      <c r="AH91" s="303"/>
      <c r="AI91" s="303"/>
      <c r="AJ91" s="303"/>
      <c r="AK91" s="303"/>
      <c r="AL91" s="303"/>
      <c r="AM91" s="375"/>
      <c r="AN91" s="289">
        <f t="shared" ref="AN91:AN97" si="87">AO91+AP91</f>
        <v>2279796.6949830935</v>
      </c>
      <c r="AO91" s="253">
        <v>50.26555450827734</v>
      </c>
      <c r="AP91" s="253">
        <v>2279746.4294285853</v>
      </c>
      <c r="AQ91" s="303"/>
      <c r="AR91" s="303"/>
      <c r="AS91" s="303"/>
      <c r="AT91" s="303"/>
      <c r="AU91" s="303"/>
      <c r="AV91" s="303"/>
      <c r="AW91" s="303"/>
      <c r="AX91" s="303"/>
      <c r="AY91" s="375"/>
      <c r="AZ91" s="525">
        <v>0</v>
      </c>
      <c r="BA91" s="296">
        <f t="shared" ref="BA91:BA97" si="88">BB91+BC91+AZ91</f>
        <v>8583496.8705847207</v>
      </c>
      <c r="BB91" s="274">
        <f t="shared" ref="BB91:BC96" si="89">E91+Q91+AC91+AO91</f>
        <v>189.25118663846641</v>
      </c>
      <c r="BC91" s="274">
        <f t="shared" si="89"/>
        <v>8583307.6193980817</v>
      </c>
      <c r="BD91" s="303"/>
      <c r="BE91" s="303"/>
      <c r="BF91" s="303"/>
      <c r="BG91" s="303"/>
      <c r="BH91" s="303"/>
      <c r="BI91" s="303"/>
      <c r="BJ91" s="303"/>
      <c r="BK91" s="303"/>
      <c r="BL91" s="304"/>
    </row>
    <row r="92" spans="1:64" x14ac:dyDescent="0.25">
      <c r="A92" s="1708"/>
      <c r="B92" s="126" t="s">
        <v>123</v>
      </c>
      <c r="C92" s="127" t="s">
        <v>98</v>
      </c>
      <c r="D92" s="274">
        <f t="shared" si="84"/>
        <v>260116.13980918599</v>
      </c>
      <c r="E92" s="253">
        <v>23912.301128212221</v>
      </c>
      <c r="F92" s="253">
        <v>236203.83868097377</v>
      </c>
      <c r="G92" s="303"/>
      <c r="H92" s="303"/>
      <c r="I92" s="303"/>
      <c r="J92" s="303"/>
      <c r="K92" s="303"/>
      <c r="L92" s="303"/>
      <c r="M92" s="303"/>
      <c r="N92" s="303"/>
      <c r="O92" s="375"/>
      <c r="P92" s="289">
        <f t="shared" si="85"/>
        <v>264315.73446166515</v>
      </c>
      <c r="Q92" s="253">
        <v>24298.367029467627</v>
      </c>
      <c r="R92" s="253">
        <v>240017.3674321975</v>
      </c>
      <c r="S92" s="303"/>
      <c r="T92" s="303"/>
      <c r="U92" s="303"/>
      <c r="V92" s="303"/>
      <c r="W92" s="303"/>
      <c r="X92" s="303"/>
      <c r="Y92" s="303"/>
      <c r="Z92" s="303"/>
      <c r="AA92" s="375"/>
      <c r="AB92" s="274">
        <f t="shared" si="86"/>
        <v>261624.3944173521</v>
      </c>
      <c r="AC92" s="253">
        <v>24050.953956118014</v>
      </c>
      <c r="AD92" s="253">
        <v>237573.4404612341</v>
      </c>
      <c r="AE92" s="303"/>
      <c r="AF92" s="303"/>
      <c r="AG92" s="303"/>
      <c r="AH92" s="303"/>
      <c r="AI92" s="303"/>
      <c r="AJ92" s="303"/>
      <c r="AK92" s="303"/>
      <c r="AL92" s="303"/>
      <c r="AM92" s="375"/>
      <c r="AN92" s="289">
        <f t="shared" si="87"/>
        <v>284285.1711701334</v>
      </c>
      <c r="AO92" s="253">
        <v>26134.143864707301</v>
      </c>
      <c r="AP92" s="253">
        <v>258151.02730542608</v>
      </c>
      <c r="AQ92" s="303"/>
      <c r="AR92" s="303"/>
      <c r="AS92" s="303"/>
      <c r="AT92" s="303"/>
      <c r="AU92" s="303"/>
      <c r="AV92" s="303"/>
      <c r="AW92" s="303"/>
      <c r="AX92" s="303"/>
      <c r="AY92" s="375"/>
      <c r="AZ92" s="525">
        <v>0</v>
      </c>
      <c r="BA92" s="296">
        <f t="shared" si="88"/>
        <v>1070341.4398583367</v>
      </c>
      <c r="BB92" s="274">
        <f t="shared" si="89"/>
        <v>98395.765978505166</v>
      </c>
      <c r="BC92" s="274">
        <f t="shared" si="89"/>
        <v>971945.67387983145</v>
      </c>
      <c r="BD92" s="303"/>
      <c r="BE92" s="303"/>
      <c r="BF92" s="303"/>
      <c r="BG92" s="303"/>
      <c r="BH92" s="303"/>
      <c r="BI92" s="303"/>
      <c r="BJ92" s="303"/>
      <c r="BK92" s="303"/>
      <c r="BL92" s="304"/>
    </row>
    <row r="93" spans="1:64" x14ac:dyDescent="0.25">
      <c r="A93" s="1708"/>
      <c r="B93" s="126" t="s">
        <v>124</v>
      </c>
      <c r="C93" s="127" t="s">
        <v>99</v>
      </c>
      <c r="D93" s="274">
        <f t="shared" si="84"/>
        <v>211162.80192031327</v>
      </c>
      <c r="E93" s="253">
        <v>38151.39142025249</v>
      </c>
      <c r="F93" s="253">
        <v>173011.4105000608</v>
      </c>
      <c r="G93" s="303"/>
      <c r="H93" s="303"/>
      <c r="I93" s="303"/>
      <c r="J93" s="303"/>
      <c r="K93" s="303"/>
      <c r="L93" s="303"/>
      <c r="M93" s="303"/>
      <c r="N93" s="303"/>
      <c r="O93" s="375"/>
      <c r="P93" s="289">
        <f t="shared" si="85"/>
        <v>214572.04124855174</v>
      </c>
      <c r="Q93" s="253">
        <v>38767.348505847658</v>
      </c>
      <c r="R93" s="253">
        <v>175804.69274270409</v>
      </c>
      <c r="S93" s="303"/>
      <c r="T93" s="303"/>
      <c r="U93" s="303"/>
      <c r="V93" s="303"/>
      <c r="W93" s="303"/>
      <c r="X93" s="303"/>
      <c r="Y93" s="303"/>
      <c r="Z93" s="303"/>
      <c r="AA93" s="375"/>
      <c r="AB93" s="274">
        <f t="shared" si="86"/>
        <v>212387.20602420019</v>
      </c>
      <c r="AC93" s="253">
        <v>38372.60803510675</v>
      </c>
      <c r="AD93" s="253">
        <v>174014.59798909342</v>
      </c>
      <c r="AE93" s="303"/>
      <c r="AF93" s="303"/>
      <c r="AG93" s="303"/>
      <c r="AH93" s="303"/>
      <c r="AI93" s="303"/>
      <c r="AJ93" s="303"/>
      <c r="AK93" s="303"/>
      <c r="AL93" s="303"/>
      <c r="AM93" s="375"/>
      <c r="AN93" s="289">
        <f t="shared" si="87"/>
        <v>230783.26986060117</v>
      </c>
      <c r="AO93" s="253">
        <v>41696.277855889573</v>
      </c>
      <c r="AP93" s="253">
        <v>189086.99200471159</v>
      </c>
      <c r="AQ93" s="303"/>
      <c r="AR93" s="303"/>
      <c r="AS93" s="303"/>
      <c r="AT93" s="303"/>
      <c r="AU93" s="303"/>
      <c r="AV93" s="303"/>
      <c r="AW93" s="303"/>
      <c r="AX93" s="303"/>
      <c r="AY93" s="375"/>
      <c r="AZ93" s="525">
        <v>0</v>
      </c>
      <c r="BA93" s="296">
        <f t="shared" si="88"/>
        <v>868905.31905366632</v>
      </c>
      <c r="BB93" s="274">
        <f t="shared" si="89"/>
        <v>156987.62581709647</v>
      </c>
      <c r="BC93" s="274">
        <f t="shared" si="89"/>
        <v>711917.69323656987</v>
      </c>
      <c r="BD93" s="303"/>
      <c r="BE93" s="303"/>
      <c r="BF93" s="303"/>
      <c r="BG93" s="303"/>
      <c r="BH93" s="303"/>
      <c r="BI93" s="303"/>
      <c r="BJ93" s="303"/>
      <c r="BK93" s="303"/>
      <c r="BL93" s="304"/>
    </row>
    <row r="94" spans="1:64" x14ac:dyDescent="0.25">
      <c r="A94" s="1708"/>
      <c r="B94" s="132" t="s">
        <v>125</v>
      </c>
      <c r="C94" s="127" t="s">
        <v>100</v>
      </c>
      <c r="D94" s="274">
        <f t="shared" si="84"/>
        <v>12508.906108899397</v>
      </c>
      <c r="E94" s="253">
        <v>11641.31767019013</v>
      </c>
      <c r="F94" s="253">
        <v>867.5884387092658</v>
      </c>
      <c r="G94" s="303"/>
      <c r="H94" s="303"/>
      <c r="I94" s="303"/>
      <c r="J94" s="303"/>
      <c r="K94" s="303"/>
      <c r="L94" s="303"/>
      <c r="M94" s="303"/>
      <c r="N94" s="303"/>
      <c r="O94" s="375"/>
      <c r="P94" s="289">
        <f t="shared" si="85"/>
        <v>12710.863339395872</v>
      </c>
      <c r="Q94" s="253">
        <v>11829.267620052544</v>
      </c>
      <c r="R94" s="253">
        <v>881.59571934332769</v>
      </c>
      <c r="S94" s="303"/>
      <c r="T94" s="303"/>
      <c r="U94" s="303"/>
      <c r="V94" s="303"/>
      <c r="W94" s="303"/>
      <c r="X94" s="303"/>
      <c r="Y94" s="303"/>
      <c r="Z94" s="303"/>
      <c r="AA94" s="375"/>
      <c r="AB94" s="274">
        <f t="shared" si="86"/>
        <v>12581.437614617207</v>
      </c>
      <c r="AC94" s="253">
        <v>11708.818560500398</v>
      </c>
      <c r="AD94" s="253">
        <v>872.61905411680959</v>
      </c>
      <c r="AE94" s="303"/>
      <c r="AF94" s="303"/>
      <c r="AG94" s="303"/>
      <c r="AH94" s="303"/>
      <c r="AI94" s="303"/>
      <c r="AJ94" s="303"/>
      <c r="AK94" s="303"/>
      <c r="AL94" s="303"/>
      <c r="AM94" s="375"/>
      <c r="AN94" s="289">
        <f t="shared" si="87"/>
        <v>13671.187481592822</v>
      </c>
      <c r="AO94" s="253">
        <v>12722.985928299657</v>
      </c>
      <c r="AP94" s="253">
        <v>948.2015532931656</v>
      </c>
      <c r="AQ94" s="303"/>
      <c r="AR94" s="303"/>
      <c r="AS94" s="303"/>
      <c r="AT94" s="303"/>
      <c r="AU94" s="303"/>
      <c r="AV94" s="303"/>
      <c r="AW94" s="303"/>
      <c r="AX94" s="303"/>
      <c r="AY94" s="375"/>
      <c r="AZ94" s="525">
        <v>0</v>
      </c>
      <c r="BA94" s="296">
        <f t="shared" si="88"/>
        <v>51472.394544505296</v>
      </c>
      <c r="BB94" s="274">
        <f t="shared" si="89"/>
        <v>47902.389779042729</v>
      </c>
      <c r="BC94" s="274">
        <f t="shared" si="89"/>
        <v>3570.0047654625687</v>
      </c>
      <c r="BD94" s="303"/>
      <c r="BE94" s="303"/>
      <c r="BF94" s="303"/>
      <c r="BG94" s="303"/>
      <c r="BH94" s="303"/>
      <c r="BI94" s="303"/>
      <c r="BJ94" s="303"/>
      <c r="BK94" s="303"/>
      <c r="BL94" s="304"/>
    </row>
    <row r="95" spans="1:64" x14ac:dyDescent="0.25">
      <c r="A95" s="1708"/>
      <c r="B95" s="132" t="s">
        <v>126</v>
      </c>
      <c r="C95" s="127" t="s">
        <v>101</v>
      </c>
      <c r="D95" s="274">
        <f t="shared" si="84"/>
        <v>259342.28722718518</v>
      </c>
      <c r="E95" s="253">
        <v>41396.784598051956</v>
      </c>
      <c r="F95" s="253">
        <v>217945.50262913323</v>
      </c>
      <c r="G95" s="303"/>
      <c r="H95" s="303"/>
      <c r="I95" s="303"/>
      <c r="J95" s="303"/>
      <c r="K95" s="303"/>
      <c r="L95" s="303"/>
      <c r="M95" s="303"/>
      <c r="N95" s="303"/>
      <c r="O95" s="375"/>
      <c r="P95" s="289">
        <f t="shared" si="85"/>
        <v>263529.38797149097</v>
      </c>
      <c r="Q95" s="253">
        <v>42065.138800737499</v>
      </c>
      <c r="R95" s="253">
        <v>221464.24917075346</v>
      </c>
      <c r="S95" s="303"/>
      <c r="T95" s="303"/>
      <c r="U95" s="303"/>
      <c r="V95" s="303"/>
      <c r="W95" s="303"/>
      <c r="X95" s="303"/>
      <c r="Y95" s="303"/>
      <c r="Z95" s="303"/>
      <c r="AA95" s="375"/>
      <c r="AB95" s="274">
        <f t="shared" si="86"/>
        <v>260846.0547369202</v>
      </c>
      <c r="AC95" s="253">
        <v>41636.819265562684</v>
      </c>
      <c r="AD95" s="253">
        <v>219209.2354713575</v>
      </c>
      <c r="AE95" s="303"/>
      <c r="AF95" s="303"/>
      <c r="AG95" s="303"/>
      <c r="AH95" s="303"/>
      <c r="AI95" s="303"/>
      <c r="AJ95" s="303"/>
      <c r="AK95" s="303"/>
      <c r="AL95" s="303"/>
      <c r="AM95" s="375"/>
      <c r="AN95" s="289">
        <f t="shared" si="87"/>
        <v>283439.41506328079</v>
      </c>
      <c r="AO95" s="253">
        <v>45243.220985761909</v>
      </c>
      <c r="AP95" s="253">
        <v>238196.19407751886</v>
      </c>
      <c r="AQ95" s="303"/>
      <c r="AR95" s="303"/>
      <c r="AS95" s="303"/>
      <c r="AT95" s="303"/>
      <c r="AU95" s="303"/>
      <c r="AV95" s="303"/>
      <c r="AW95" s="303"/>
      <c r="AX95" s="303"/>
      <c r="AY95" s="375"/>
      <c r="AZ95" s="525">
        <v>0</v>
      </c>
      <c r="BA95" s="296">
        <f t="shared" si="88"/>
        <v>1067157.1449988771</v>
      </c>
      <c r="BB95" s="274">
        <f t="shared" si="89"/>
        <v>170341.96365011405</v>
      </c>
      <c r="BC95" s="274">
        <f t="shared" si="89"/>
        <v>896815.18134876306</v>
      </c>
      <c r="BD95" s="303"/>
      <c r="BE95" s="303"/>
      <c r="BF95" s="303"/>
      <c r="BG95" s="303"/>
      <c r="BH95" s="303"/>
      <c r="BI95" s="303"/>
      <c r="BJ95" s="303"/>
      <c r="BK95" s="303"/>
      <c r="BL95" s="304"/>
    </row>
    <row r="96" spans="1:64" x14ac:dyDescent="0.25">
      <c r="A96" s="1708"/>
      <c r="B96" s="126" t="s">
        <v>127</v>
      </c>
      <c r="C96" s="127" t="s">
        <v>28</v>
      </c>
      <c r="D96" s="274">
        <f t="shared" si="84"/>
        <v>12021.516647783161</v>
      </c>
      <c r="E96" s="253">
        <v>12021.516647783161</v>
      </c>
      <c r="F96" s="253">
        <v>0</v>
      </c>
      <c r="G96" s="303"/>
      <c r="H96" s="303"/>
      <c r="I96" s="303"/>
      <c r="J96" s="303"/>
      <c r="K96" s="303"/>
      <c r="L96" s="303"/>
      <c r="M96" s="303"/>
      <c r="N96" s="303"/>
      <c r="O96" s="375"/>
      <c r="P96" s="289">
        <f t="shared" si="85"/>
        <v>12215.60493875101</v>
      </c>
      <c r="Q96" s="253">
        <v>12215.60493875101</v>
      </c>
      <c r="R96" s="253">
        <v>0</v>
      </c>
      <c r="S96" s="303"/>
      <c r="T96" s="303"/>
      <c r="U96" s="303"/>
      <c r="V96" s="303"/>
      <c r="W96" s="303"/>
      <c r="X96" s="303"/>
      <c r="Y96" s="303"/>
      <c r="Z96" s="303"/>
      <c r="AA96" s="375"/>
      <c r="AB96" s="274">
        <f t="shared" si="86"/>
        <v>12091.222079727775</v>
      </c>
      <c r="AC96" s="253">
        <v>12091.222079727775</v>
      </c>
      <c r="AD96" s="253">
        <v>0</v>
      </c>
      <c r="AE96" s="303"/>
      <c r="AF96" s="303"/>
      <c r="AG96" s="303"/>
      <c r="AH96" s="303"/>
      <c r="AI96" s="303"/>
      <c r="AJ96" s="303"/>
      <c r="AK96" s="303"/>
      <c r="AL96" s="303"/>
      <c r="AM96" s="375"/>
      <c r="AN96" s="289">
        <f t="shared" si="87"/>
        <v>13138.511591194056</v>
      </c>
      <c r="AO96" s="253">
        <v>13138.511591194056</v>
      </c>
      <c r="AP96" s="253">
        <v>0</v>
      </c>
      <c r="AQ96" s="303"/>
      <c r="AR96" s="303"/>
      <c r="AS96" s="303"/>
      <c r="AT96" s="303"/>
      <c r="AU96" s="303"/>
      <c r="AV96" s="303"/>
      <c r="AW96" s="303"/>
      <c r="AX96" s="303"/>
      <c r="AY96" s="375"/>
      <c r="AZ96" s="525">
        <v>0</v>
      </c>
      <c r="BA96" s="296">
        <f t="shared" si="88"/>
        <v>49466.855257456002</v>
      </c>
      <c r="BB96" s="274">
        <f t="shared" si="89"/>
        <v>49466.855257456002</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2841127.2001666082</v>
      </c>
      <c r="E97" s="275">
        <f>SUM(E91:E96)</f>
        <v>127169.30359960641</v>
      </c>
      <c r="F97" s="275">
        <f>SUM(F91:F96)</f>
        <v>2713957.8965670019</v>
      </c>
      <c r="G97" s="335"/>
      <c r="H97" s="335"/>
      <c r="I97" s="335"/>
      <c r="J97" s="335"/>
      <c r="K97" s="335"/>
      <c r="L97" s="335"/>
      <c r="M97" s="335"/>
      <c r="N97" s="335"/>
      <c r="O97" s="376"/>
      <c r="P97" s="277">
        <f t="shared" si="85"/>
        <v>2886997.4126247256</v>
      </c>
      <c r="Q97" s="275">
        <f>SUM(Q91:Q96)</f>
        <v>129222.46157645543</v>
      </c>
      <c r="R97" s="275">
        <f>SUM(R91:R96)</f>
        <v>2757774.9510482703</v>
      </c>
      <c r="S97" s="335"/>
      <c r="T97" s="335"/>
      <c r="U97" s="335"/>
      <c r="V97" s="335"/>
      <c r="W97" s="335"/>
      <c r="X97" s="335"/>
      <c r="Y97" s="335"/>
      <c r="Z97" s="335"/>
      <c r="AA97" s="376"/>
      <c r="AB97" s="275">
        <f t="shared" si="86"/>
        <v>2857601.1613563327</v>
      </c>
      <c r="AC97" s="275">
        <f>SUM(AC91:AC96)</f>
        <v>127906.68071243027</v>
      </c>
      <c r="AD97" s="275">
        <f>SUM(AD91:AD96)</f>
        <v>2729694.4806439024</v>
      </c>
      <c r="AE97" s="335"/>
      <c r="AF97" s="335"/>
      <c r="AG97" s="335"/>
      <c r="AH97" s="335"/>
      <c r="AI97" s="335"/>
      <c r="AJ97" s="335"/>
      <c r="AK97" s="335"/>
      <c r="AL97" s="335"/>
      <c r="AM97" s="376"/>
      <c r="AN97" s="277">
        <f t="shared" si="87"/>
        <v>3105114.2501498954</v>
      </c>
      <c r="AO97" s="275">
        <f>SUM(AO91:AO96)</f>
        <v>138985.40578036077</v>
      </c>
      <c r="AP97" s="275">
        <f>SUM(AP91:AP96)</f>
        <v>2966128.8443695349</v>
      </c>
      <c r="AQ97" s="335"/>
      <c r="AR97" s="335"/>
      <c r="AS97" s="335"/>
      <c r="AT97" s="335"/>
      <c r="AU97" s="335"/>
      <c r="AV97" s="335"/>
      <c r="AW97" s="335"/>
      <c r="AX97" s="335"/>
      <c r="AY97" s="376"/>
      <c r="AZ97" s="299">
        <f>SUM(AZ91:AZ96)</f>
        <v>0</v>
      </c>
      <c r="BA97" s="297">
        <f t="shared" si="88"/>
        <v>11690840.024297561</v>
      </c>
      <c r="BB97" s="275">
        <f>SUM(BB91:BB96)</f>
        <v>523283.85166885291</v>
      </c>
      <c r="BC97" s="275">
        <f>SUM(BC91:BC96)</f>
        <v>11167556.172628708</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35733616.980263047</v>
      </c>
      <c r="E105" s="303"/>
      <c r="F105" s="303"/>
      <c r="G105" s="303"/>
      <c r="H105" s="303"/>
      <c r="I105" s="303"/>
      <c r="J105" s="303"/>
      <c r="K105" s="303"/>
      <c r="L105" s="303"/>
      <c r="M105" s="303"/>
      <c r="N105" s="303"/>
      <c r="O105" s="375"/>
      <c r="P105" s="289">
        <f>P88+P97+P104</f>
        <v>34976991.650211081</v>
      </c>
      <c r="Q105" s="303"/>
      <c r="R105" s="303"/>
      <c r="S105" s="303"/>
      <c r="T105" s="303"/>
      <c r="U105" s="303"/>
      <c r="V105" s="303"/>
      <c r="W105" s="303"/>
      <c r="X105" s="303"/>
      <c r="Y105" s="303"/>
      <c r="Z105" s="303"/>
      <c r="AA105" s="375"/>
      <c r="AB105" s="274">
        <f>AB88+AB97+AB104</f>
        <v>37618627.730143234</v>
      </c>
      <c r="AC105" s="303"/>
      <c r="AD105" s="303"/>
      <c r="AE105" s="303"/>
      <c r="AF105" s="303"/>
      <c r="AG105" s="303"/>
      <c r="AH105" s="303"/>
      <c r="AI105" s="303"/>
      <c r="AJ105" s="303"/>
      <c r="AK105" s="303"/>
      <c r="AL105" s="303"/>
      <c r="AM105" s="375"/>
      <c r="AN105" s="289">
        <f>AN88+AN97+AN104</f>
        <v>36492054.178186052</v>
      </c>
      <c r="AO105" s="303"/>
      <c r="AP105" s="303"/>
      <c r="AQ105" s="303"/>
      <c r="AR105" s="303"/>
      <c r="AS105" s="303"/>
      <c r="AT105" s="303"/>
      <c r="AU105" s="303"/>
      <c r="AV105" s="303"/>
      <c r="AW105" s="303"/>
      <c r="AX105" s="303"/>
      <c r="AY105" s="375"/>
      <c r="AZ105" s="300">
        <f>AZ88+AZ97+AZ104</f>
        <v>198877.3898826513</v>
      </c>
      <c r="BA105" s="296">
        <f>BA88+BA97+BA104</f>
        <v>145020167.92868605</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2280337.9880234823</v>
      </c>
      <c r="E106" s="338"/>
      <c r="F106" s="338"/>
      <c r="G106" s="338"/>
      <c r="H106" s="338"/>
      <c r="I106" s="338"/>
      <c r="J106" s="338"/>
      <c r="K106" s="338"/>
      <c r="L106" s="338"/>
      <c r="M106" s="338"/>
      <c r="N106" s="338"/>
      <c r="O106" s="565"/>
      <c r="P106" s="344">
        <f>P17-P105</f>
        <v>3670996.6263037026</v>
      </c>
      <c r="Q106" s="338"/>
      <c r="R106" s="338"/>
      <c r="S106" s="338"/>
      <c r="T106" s="338"/>
      <c r="U106" s="338"/>
      <c r="V106" s="338"/>
      <c r="W106" s="338"/>
      <c r="X106" s="338"/>
      <c r="Y106" s="338"/>
      <c r="Z106" s="338"/>
      <c r="AA106" s="565"/>
      <c r="AB106" s="344">
        <f>AB17-AB105</f>
        <v>334286.70846628398</v>
      </c>
      <c r="AC106" s="338"/>
      <c r="AD106" s="338"/>
      <c r="AE106" s="338"/>
      <c r="AF106" s="338"/>
      <c r="AG106" s="338"/>
      <c r="AH106" s="338"/>
      <c r="AI106" s="338"/>
      <c r="AJ106" s="338"/>
      <c r="AK106" s="338"/>
      <c r="AL106" s="338"/>
      <c r="AM106" s="565"/>
      <c r="AN106" s="344">
        <f>AN17-AN105</f>
        <v>2060334.0502395555</v>
      </c>
      <c r="AO106" s="338"/>
      <c r="AP106" s="338"/>
      <c r="AQ106" s="338"/>
      <c r="AR106" s="338"/>
      <c r="AS106" s="338"/>
      <c r="AT106" s="338"/>
      <c r="AU106" s="338"/>
      <c r="AV106" s="338"/>
      <c r="AW106" s="338"/>
      <c r="AX106" s="338"/>
      <c r="AY106" s="565"/>
      <c r="AZ106" s="857">
        <f>AZ17-AZ105</f>
        <v>201864.90354086077</v>
      </c>
      <c r="BA106" s="345">
        <f>BA17-BA105</f>
        <v>8547820.2765738964</v>
      </c>
      <c r="BB106" s="338"/>
      <c r="BC106" s="338"/>
      <c r="BD106" s="338"/>
      <c r="BE106" s="338"/>
      <c r="BF106" s="338"/>
      <c r="BG106" s="338"/>
      <c r="BH106" s="338"/>
      <c r="BI106" s="338"/>
      <c r="BJ106" s="338"/>
      <c r="BK106" s="338"/>
      <c r="BL106" s="339"/>
    </row>
    <row r="107" spans="1:64" x14ac:dyDescent="0.25">
      <c r="A107" s="267"/>
      <c r="B107" s="126" t="s">
        <v>270</v>
      </c>
      <c r="C107" s="127" t="s">
        <v>26</v>
      </c>
      <c r="D107" s="257">
        <v>542720.44114958879</v>
      </c>
      <c r="E107" s="340"/>
      <c r="F107" s="340"/>
      <c r="G107" s="340"/>
      <c r="H107" s="340"/>
      <c r="I107" s="340"/>
      <c r="J107" s="340"/>
      <c r="K107" s="340"/>
      <c r="L107" s="340"/>
      <c r="M107" s="340"/>
      <c r="N107" s="340"/>
      <c r="O107" s="377"/>
      <c r="P107" s="258">
        <v>873697.19706028118</v>
      </c>
      <c r="Q107" s="340"/>
      <c r="R107" s="340"/>
      <c r="S107" s="340"/>
      <c r="T107" s="340"/>
      <c r="U107" s="340"/>
      <c r="V107" s="340"/>
      <c r="W107" s="340"/>
      <c r="X107" s="340"/>
      <c r="Y107" s="340"/>
      <c r="Z107" s="340"/>
      <c r="AA107" s="377"/>
      <c r="AB107" s="258">
        <v>79560.236614975584</v>
      </c>
      <c r="AC107" s="340"/>
      <c r="AD107" s="340"/>
      <c r="AE107" s="340"/>
      <c r="AF107" s="340"/>
      <c r="AG107" s="340"/>
      <c r="AH107" s="340"/>
      <c r="AI107" s="340"/>
      <c r="AJ107" s="340"/>
      <c r="AK107" s="340"/>
      <c r="AL107" s="340"/>
      <c r="AM107" s="340"/>
      <c r="AN107" s="258">
        <v>490359.50395701418</v>
      </c>
      <c r="AO107" s="340"/>
      <c r="AP107" s="340"/>
      <c r="AQ107" s="340"/>
      <c r="AR107" s="340"/>
      <c r="AS107" s="340"/>
      <c r="AT107" s="340"/>
      <c r="AU107" s="340"/>
      <c r="AV107" s="340"/>
      <c r="AW107" s="340"/>
      <c r="AX107" s="340"/>
      <c r="AY107" s="377"/>
      <c r="AZ107" s="525">
        <v>48043.847042724861</v>
      </c>
      <c r="BA107" s="296">
        <f>D107+P107+AB107+AN107+AZ107</f>
        <v>2034381.2258245847</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1737617.5468738936</v>
      </c>
      <c r="E108" s="342"/>
      <c r="F108" s="342"/>
      <c r="G108" s="342"/>
      <c r="H108" s="342"/>
      <c r="I108" s="342"/>
      <c r="J108" s="342"/>
      <c r="K108" s="342"/>
      <c r="L108" s="342"/>
      <c r="M108" s="342"/>
      <c r="N108" s="342"/>
      <c r="O108" s="1117"/>
      <c r="P108" s="549">
        <f>P106-P107</f>
        <v>2797299.4292434212</v>
      </c>
      <c r="Q108" s="342"/>
      <c r="R108" s="342"/>
      <c r="S108" s="342"/>
      <c r="T108" s="342"/>
      <c r="U108" s="342"/>
      <c r="V108" s="342"/>
      <c r="W108" s="342"/>
      <c r="X108" s="342"/>
      <c r="Y108" s="342"/>
      <c r="Z108" s="342"/>
      <c r="AA108" s="1117"/>
      <c r="AB108" s="556">
        <f>AB106-AB107</f>
        <v>254726.47185130839</v>
      </c>
      <c r="AC108" s="342"/>
      <c r="AD108" s="342"/>
      <c r="AE108" s="342"/>
      <c r="AF108" s="342"/>
      <c r="AG108" s="342"/>
      <c r="AH108" s="342"/>
      <c r="AI108" s="342"/>
      <c r="AJ108" s="342"/>
      <c r="AK108" s="342"/>
      <c r="AL108" s="342"/>
      <c r="AM108" s="342"/>
      <c r="AN108" s="549">
        <f>AN106-AN107</f>
        <v>1569974.5462825415</v>
      </c>
      <c r="AO108" s="342"/>
      <c r="AP108" s="342"/>
      <c r="AQ108" s="342"/>
      <c r="AR108" s="342"/>
      <c r="AS108" s="342"/>
      <c r="AT108" s="342"/>
      <c r="AU108" s="342"/>
      <c r="AV108" s="342"/>
      <c r="AW108" s="342"/>
      <c r="AX108" s="342"/>
      <c r="AY108" s="1117"/>
      <c r="AZ108" s="578">
        <f>AZ106-AZ107</f>
        <v>153821.05649813591</v>
      </c>
      <c r="BA108" s="347">
        <f>BA106-BA107</f>
        <v>6513439.0507493112</v>
      </c>
      <c r="BB108" s="517"/>
      <c r="BC108" s="517"/>
      <c r="BD108" s="517"/>
      <c r="BE108" s="517"/>
      <c r="BF108" s="517"/>
      <c r="BG108" s="517"/>
      <c r="BH108" s="517"/>
      <c r="BI108" s="517"/>
      <c r="BJ108" s="342"/>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17365.647465433998</v>
      </c>
      <c r="E9" s="736">
        <v>8717.6152073699996</v>
      </c>
      <c r="F9" s="736">
        <v>1551.032258064</v>
      </c>
      <c r="G9" s="736">
        <v>4825</v>
      </c>
      <c r="H9" s="736">
        <v>792</v>
      </c>
      <c r="I9" s="736">
        <v>27</v>
      </c>
      <c r="J9" s="736">
        <v>1152</v>
      </c>
      <c r="K9" s="736">
        <v>0</v>
      </c>
      <c r="L9" s="736">
        <v>84</v>
      </c>
      <c r="M9" s="736">
        <v>217</v>
      </c>
      <c r="N9" s="736">
        <v>0</v>
      </c>
      <c r="O9" s="803">
        <v>0</v>
      </c>
      <c r="P9" s="741">
        <f>SUM(Q9:AA9)</f>
        <v>17279.802150536001</v>
      </c>
      <c r="Q9" s="736">
        <v>8537.0215053760003</v>
      </c>
      <c r="R9" s="736">
        <v>1542.537634408</v>
      </c>
      <c r="S9" s="736">
        <v>4895.9021505370001</v>
      </c>
      <c r="T9" s="736">
        <v>811</v>
      </c>
      <c r="U9" s="736">
        <v>23</v>
      </c>
      <c r="V9" s="736">
        <v>1147.340860215</v>
      </c>
      <c r="W9" s="736">
        <v>0</v>
      </c>
      <c r="X9" s="736">
        <v>85</v>
      </c>
      <c r="Y9" s="736">
        <v>238</v>
      </c>
      <c r="Z9" s="736">
        <v>0</v>
      </c>
      <c r="AA9" s="737">
        <v>0</v>
      </c>
      <c r="AB9" s="741">
        <f>SUM(AC9:AM9)</f>
        <v>16455.738709677</v>
      </c>
      <c r="AC9" s="736">
        <v>7901.607526881</v>
      </c>
      <c r="AD9" s="736">
        <v>1382.358064515</v>
      </c>
      <c r="AE9" s="736">
        <v>4863.0021505389996</v>
      </c>
      <c r="AF9" s="736">
        <v>801.9903225810001</v>
      </c>
      <c r="AG9" s="736">
        <v>17.2</v>
      </c>
      <c r="AH9" s="736">
        <v>1147.64516129</v>
      </c>
      <c r="AI9" s="736">
        <v>0</v>
      </c>
      <c r="AJ9" s="736">
        <v>85.225806452</v>
      </c>
      <c r="AK9" s="736">
        <v>256.709677419</v>
      </c>
      <c r="AL9" s="736">
        <v>0</v>
      </c>
      <c r="AM9" s="737">
        <v>0</v>
      </c>
      <c r="AN9" s="735">
        <f>SUM(AO9:AY9)</f>
        <v>15857.209677402998</v>
      </c>
      <c r="AO9" s="736">
        <v>7298.6881720419997</v>
      </c>
      <c r="AP9" s="736">
        <v>1229.0827956989999</v>
      </c>
      <c r="AQ9" s="736">
        <v>4952.3720430029998</v>
      </c>
      <c r="AR9" s="736">
        <v>846.58064515499996</v>
      </c>
      <c r="AS9" s="736">
        <v>22</v>
      </c>
      <c r="AT9" s="736">
        <v>1167.1516129020001</v>
      </c>
      <c r="AU9" s="736">
        <v>0</v>
      </c>
      <c r="AV9" s="736">
        <v>90.8</v>
      </c>
      <c r="AW9" s="736">
        <v>250.53440860200001</v>
      </c>
      <c r="AX9" s="736">
        <v>0</v>
      </c>
      <c r="AY9" s="737">
        <v>0</v>
      </c>
      <c r="AZ9" s="852">
        <v>0</v>
      </c>
      <c r="BA9" s="739">
        <f>AN9+AB9+P9+D9+AZ9</f>
        <v>66958.398003049995</v>
      </c>
      <c r="BB9" s="740">
        <f t="shared" ref="BB9:BL9" si="0">AO9+AC9+Q9+E9</f>
        <v>32454.932411669</v>
      </c>
      <c r="BC9" s="740">
        <f t="shared" si="0"/>
        <v>5705.0107526860011</v>
      </c>
      <c r="BD9" s="740">
        <f t="shared" si="0"/>
        <v>19536.276344079</v>
      </c>
      <c r="BE9" s="740">
        <f t="shared" si="0"/>
        <v>3251.5709677360001</v>
      </c>
      <c r="BF9" s="740">
        <f t="shared" si="0"/>
        <v>89.2</v>
      </c>
      <c r="BG9" s="740">
        <f t="shared" si="0"/>
        <v>4614.1376344070004</v>
      </c>
      <c r="BH9" s="740">
        <f t="shared" si="0"/>
        <v>0</v>
      </c>
      <c r="BI9" s="741">
        <f t="shared" si="0"/>
        <v>345.02580645199998</v>
      </c>
      <c r="BJ9" s="741">
        <f t="shared" si="0"/>
        <v>962.24408602100004</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27931158.205364991</v>
      </c>
      <c r="E11" s="249">
        <v>10824201.563263329</v>
      </c>
      <c r="F11" s="249">
        <v>1925953.3076997388</v>
      </c>
      <c r="G11" s="249">
        <v>5988321.6971622454</v>
      </c>
      <c r="H11" s="249">
        <v>982878.02842304367</v>
      </c>
      <c r="I11" s="249">
        <v>33542.774178006199</v>
      </c>
      <c r="J11" s="249">
        <v>1429833.1234812543</v>
      </c>
      <c r="K11" s="249">
        <v>0</v>
      </c>
      <c r="L11" s="249">
        <v>104244.27837597099</v>
      </c>
      <c r="M11" s="249">
        <v>6642183.432781402</v>
      </c>
      <c r="N11" s="249">
        <v>0</v>
      </c>
      <c r="O11" s="249">
        <v>0</v>
      </c>
      <c r="P11" s="270">
        <f t="shared" ref="P11:P16" si="2">SUM(Q11:AA11)</f>
        <v>28450968.261382103</v>
      </c>
      <c r="Q11" s="249">
        <v>10601332.453994256</v>
      </c>
      <c r="R11" s="249">
        <v>1915787.0292809724</v>
      </c>
      <c r="S11" s="249">
        <v>6078273.640725662</v>
      </c>
      <c r="T11" s="249">
        <v>1006832.1941520278</v>
      </c>
      <c r="U11" s="249">
        <v>28558.632617825588</v>
      </c>
      <c r="V11" s="249">
        <v>1424370.5433602089</v>
      </c>
      <c r="W11" s="249">
        <v>0</v>
      </c>
      <c r="X11" s="249">
        <v>105518.25347872642</v>
      </c>
      <c r="Y11" s="249">
        <v>7290295.5137724299</v>
      </c>
      <c r="Z11" s="249">
        <v>0</v>
      </c>
      <c r="AA11" s="250">
        <v>0</v>
      </c>
      <c r="AB11" s="270">
        <f t="shared" ref="AB11:AB16" si="3">SUM(AC11:AM11)</f>
        <v>28032454.167138815</v>
      </c>
      <c r="AC11" s="249">
        <v>9829400.0040754899</v>
      </c>
      <c r="AD11" s="249">
        <v>1719596.644354152</v>
      </c>
      <c r="AE11" s="249">
        <v>6049821.3420866374</v>
      </c>
      <c r="AF11" s="249">
        <v>997688.19900010969</v>
      </c>
      <c r="AG11" s="249">
        <v>21379.295736764125</v>
      </c>
      <c r="AH11" s="249">
        <v>1427725.5699951719</v>
      </c>
      <c r="AI11" s="249">
        <v>0</v>
      </c>
      <c r="AJ11" s="251">
        <v>106022.61918762951</v>
      </c>
      <c r="AK11" s="249">
        <v>7880820.4927028595</v>
      </c>
      <c r="AL11" s="249">
        <v>0</v>
      </c>
      <c r="AM11" s="250">
        <v>0</v>
      </c>
      <c r="AN11" s="270">
        <f t="shared" ref="AN11:AN16" si="4">SUM(AO11:AY11)</f>
        <v>27512098.25769743</v>
      </c>
      <c r="AO11" s="249">
        <v>9663170.1049944572</v>
      </c>
      <c r="AP11" s="249">
        <v>1627257.3305586481</v>
      </c>
      <c r="AQ11" s="249">
        <v>6556730.8075118558</v>
      </c>
      <c r="AR11" s="249">
        <v>1120836.5261540981</v>
      </c>
      <c r="AS11" s="249">
        <v>29127.078731754082</v>
      </c>
      <c r="AT11" s="249">
        <v>1545259.3398185852</v>
      </c>
      <c r="AU11" s="249">
        <v>0</v>
      </c>
      <c r="AV11" s="249">
        <v>120215.29582957386</v>
      </c>
      <c r="AW11" s="249">
        <v>6849501.7740984559</v>
      </c>
      <c r="AX11" s="249">
        <v>0</v>
      </c>
      <c r="AY11" s="250">
        <v>0</v>
      </c>
      <c r="AZ11" s="853">
        <v>313818.2604788522</v>
      </c>
      <c r="BA11" s="321">
        <f t="shared" ref="BA11:BA16" si="5">SUM(BB11:BL11)+AZ11</f>
        <v>112240497.15206218</v>
      </c>
      <c r="BB11" s="271">
        <f t="shared" ref="BB11:BL16" si="6">E11+Q11+AC11+AO11</f>
        <v>40918104.12632753</v>
      </c>
      <c r="BC11" s="271">
        <f t="shared" si="6"/>
        <v>7188594.3118935116</v>
      </c>
      <c r="BD11" s="271">
        <f t="shared" si="6"/>
        <v>24673147.4874864</v>
      </c>
      <c r="BE11" s="271">
        <f t="shared" si="6"/>
        <v>4108234.9477292793</v>
      </c>
      <c r="BF11" s="271">
        <f t="shared" si="6"/>
        <v>112607.78126434999</v>
      </c>
      <c r="BG11" s="271">
        <f t="shared" si="6"/>
        <v>5827188.5766552202</v>
      </c>
      <c r="BH11" s="271">
        <f t="shared" si="6"/>
        <v>0</v>
      </c>
      <c r="BI11" s="271">
        <f t="shared" si="6"/>
        <v>436000.44687190076</v>
      </c>
      <c r="BJ11" s="271">
        <f t="shared" si="6"/>
        <v>28662801.213355146</v>
      </c>
      <c r="BK11" s="271">
        <f t="shared" si="6"/>
        <v>0</v>
      </c>
      <c r="BL11" s="295">
        <f t="shared" si="6"/>
        <v>0</v>
      </c>
    </row>
    <row r="12" spans="1:64" x14ac:dyDescent="0.25">
      <c r="A12" s="1699"/>
      <c r="B12" s="126" t="s">
        <v>1314</v>
      </c>
      <c r="C12" s="127" t="s">
        <v>1323</v>
      </c>
      <c r="D12" s="270">
        <f t="shared" si="1"/>
        <v>409331.65697429946</v>
      </c>
      <c r="E12" s="249">
        <v>149643.28012001852</v>
      </c>
      <c r="F12" s="249">
        <v>26289.703671576255</v>
      </c>
      <c r="G12" s="249">
        <v>90233.181613535242</v>
      </c>
      <c r="H12" s="249">
        <v>15024.394854265665</v>
      </c>
      <c r="I12" s="249">
        <v>411.8225444514822</v>
      </c>
      <c r="J12" s="249">
        <v>21310.85081059577</v>
      </c>
      <c r="K12" s="249">
        <v>0</v>
      </c>
      <c r="L12" s="249">
        <v>1594.5151515884979</v>
      </c>
      <c r="M12" s="249">
        <v>104823.90820826804</v>
      </c>
      <c r="N12" s="249">
        <v>0</v>
      </c>
      <c r="O12" s="249">
        <v>0</v>
      </c>
      <c r="P12" s="270">
        <f t="shared" si="2"/>
        <v>413335.45848036068</v>
      </c>
      <c r="Q12" s="249">
        <v>151106.9880451402</v>
      </c>
      <c r="R12" s="249">
        <v>26546.851520663258</v>
      </c>
      <c r="S12" s="249">
        <v>91115.780704725621</v>
      </c>
      <c r="T12" s="249">
        <v>15171.353179428736</v>
      </c>
      <c r="U12" s="249">
        <v>415.85071011033409</v>
      </c>
      <c r="V12" s="249">
        <v>21519.298936014678</v>
      </c>
      <c r="W12" s="249">
        <v>0</v>
      </c>
      <c r="X12" s="249">
        <v>1610.1116051160793</v>
      </c>
      <c r="Y12" s="249">
        <v>105849.22377916178</v>
      </c>
      <c r="Z12" s="249">
        <v>0</v>
      </c>
      <c r="AA12" s="250">
        <v>0</v>
      </c>
      <c r="AB12" s="270">
        <f t="shared" si="3"/>
        <v>402291.87392883829</v>
      </c>
      <c r="AC12" s="249">
        <v>147069.67945095946</v>
      </c>
      <c r="AD12" s="249">
        <v>25837.567104506437</v>
      </c>
      <c r="AE12" s="249">
        <v>88681.329927407613</v>
      </c>
      <c r="AF12" s="249">
        <v>14766.001743541729</v>
      </c>
      <c r="AG12" s="249">
        <v>404.73992253164806</v>
      </c>
      <c r="AH12" s="249">
        <v>20944.341737416013</v>
      </c>
      <c r="AI12" s="249">
        <v>0</v>
      </c>
      <c r="AJ12" s="249">
        <v>1567.0923013431566</v>
      </c>
      <c r="AK12" s="249">
        <v>103021.12174113223</v>
      </c>
      <c r="AL12" s="249">
        <v>0</v>
      </c>
      <c r="AM12" s="250">
        <v>0</v>
      </c>
      <c r="AN12" s="270">
        <f t="shared" si="4"/>
        <v>379046.8721235072</v>
      </c>
      <c r="AO12" s="249">
        <v>138571.7823123468</v>
      </c>
      <c r="AP12" s="249">
        <v>24344.635397673468</v>
      </c>
      <c r="AQ12" s="249">
        <v>83557.195417481154</v>
      </c>
      <c r="AR12" s="249">
        <v>13912.800972086761</v>
      </c>
      <c r="AS12" s="249">
        <v>381.3534689648481</v>
      </c>
      <c r="AT12" s="249">
        <v>19734.147614569214</v>
      </c>
      <c r="AU12" s="249">
        <v>0</v>
      </c>
      <c r="AV12" s="249">
        <v>1476.5434592348379</v>
      </c>
      <c r="AW12" s="249">
        <v>97068.413481150201</v>
      </c>
      <c r="AX12" s="249">
        <v>0</v>
      </c>
      <c r="AY12" s="250">
        <v>0</v>
      </c>
      <c r="AZ12" s="853">
        <v>0</v>
      </c>
      <c r="BA12" s="290">
        <f t="shared" si="5"/>
        <v>1604005.8615070055</v>
      </c>
      <c r="BB12" s="271">
        <f t="shared" si="6"/>
        <v>586391.72992846486</v>
      </c>
      <c r="BC12" s="271">
        <f t="shared" si="6"/>
        <v>103018.75769441942</v>
      </c>
      <c r="BD12" s="271">
        <f t="shared" si="6"/>
        <v>353587.4876631496</v>
      </c>
      <c r="BE12" s="271">
        <f t="shared" si="6"/>
        <v>58874.550749322887</v>
      </c>
      <c r="BF12" s="271">
        <f t="shared" si="6"/>
        <v>1613.7666460583125</v>
      </c>
      <c r="BG12" s="271">
        <f t="shared" si="6"/>
        <v>83508.639098595682</v>
      </c>
      <c r="BH12" s="271">
        <f t="shared" si="6"/>
        <v>0</v>
      </c>
      <c r="BI12" s="271">
        <f t="shared" si="6"/>
        <v>6248.2625172825719</v>
      </c>
      <c r="BJ12" s="271">
        <f t="shared" si="6"/>
        <v>410762.66720971221</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60309.36006233636</v>
      </c>
      <c r="AC16" s="249">
        <v>21149.690367008363</v>
      </c>
      <c r="AD16" s="249">
        <v>3700.062922812584</v>
      </c>
      <c r="AE16" s="249">
        <v>13016.463977500789</v>
      </c>
      <c r="AF16" s="249">
        <v>2146.6324342510916</v>
      </c>
      <c r="AG16" s="249">
        <v>46.038059100631706</v>
      </c>
      <c r="AH16" s="249">
        <v>3071.8230094199434</v>
      </c>
      <c r="AI16" s="249">
        <v>0</v>
      </c>
      <c r="AJ16" s="249">
        <v>228.11806478698693</v>
      </c>
      <c r="AK16" s="249">
        <v>16950.531227455969</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60309.36006233636</v>
      </c>
      <c r="BB16" s="271">
        <f t="shared" si="6"/>
        <v>21149.690367008363</v>
      </c>
      <c r="BC16" s="271">
        <f t="shared" si="6"/>
        <v>3700.062922812584</v>
      </c>
      <c r="BD16" s="271">
        <f t="shared" si="6"/>
        <v>13016.463977500789</v>
      </c>
      <c r="BE16" s="271">
        <f t="shared" si="6"/>
        <v>2146.6324342510916</v>
      </c>
      <c r="BF16" s="271">
        <f t="shared" si="6"/>
        <v>46.038059100631706</v>
      </c>
      <c r="BG16" s="271">
        <f t="shared" si="6"/>
        <v>3071.8230094199434</v>
      </c>
      <c r="BH16" s="271">
        <f t="shared" si="6"/>
        <v>0</v>
      </c>
      <c r="BI16" s="271">
        <f t="shared" si="6"/>
        <v>228.11806478698693</v>
      </c>
      <c r="BJ16" s="271">
        <f t="shared" si="6"/>
        <v>16950.531227455969</v>
      </c>
      <c r="BK16" s="271">
        <f t="shared" si="6"/>
        <v>0</v>
      </c>
      <c r="BL16" s="291">
        <f t="shared" si="6"/>
        <v>0</v>
      </c>
    </row>
    <row r="17" spans="1:64" s="209" customFormat="1" x14ac:dyDescent="0.25">
      <c r="A17" s="1699"/>
      <c r="B17" s="128" t="s">
        <v>202</v>
      </c>
      <c r="C17" s="309" t="s">
        <v>14</v>
      </c>
      <c r="D17" s="272">
        <f>SUM(D11:D16)</f>
        <v>28340489.862339292</v>
      </c>
      <c r="E17" s="272">
        <f>SUM(E11:E16)</f>
        <v>10973844.843383348</v>
      </c>
      <c r="F17" s="272">
        <f>SUM(F11:F16)</f>
        <v>1952243.011371315</v>
      </c>
      <c r="G17" s="272">
        <f t="shared" ref="G17:O17" si="7">SUM(G11:G16)</f>
        <v>6078554.878775781</v>
      </c>
      <c r="H17" s="272">
        <f t="shared" si="7"/>
        <v>997902.42327730928</v>
      </c>
      <c r="I17" s="272">
        <f t="shared" si="7"/>
        <v>33954.596722457682</v>
      </c>
      <c r="J17" s="272">
        <f t="shared" si="7"/>
        <v>1451143.9742918501</v>
      </c>
      <c r="K17" s="272">
        <f t="shared" si="7"/>
        <v>0</v>
      </c>
      <c r="L17" s="272">
        <f t="shared" si="7"/>
        <v>105838.79352755948</v>
      </c>
      <c r="M17" s="272">
        <f t="shared" si="7"/>
        <v>6747007.3409896698</v>
      </c>
      <c r="N17" s="272">
        <f t="shared" si="7"/>
        <v>0</v>
      </c>
      <c r="O17" s="272">
        <f t="shared" si="7"/>
        <v>0</v>
      </c>
      <c r="P17" s="288">
        <f>SUM(P11:P16)</f>
        <v>28864303.719862465</v>
      </c>
      <c r="Q17" s="272">
        <f>SUM(Q11:Q16)</f>
        <v>10752439.442039397</v>
      </c>
      <c r="R17" s="272">
        <f>SUM(R11:R16)</f>
        <v>1942333.8808016358</v>
      </c>
      <c r="S17" s="272">
        <f t="shared" ref="S17:AA17" si="8">SUM(S11:S16)</f>
        <v>6169389.4214303875</v>
      </c>
      <c r="T17" s="272">
        <f t="shared" si="8"/>
        <v>1022003.5473314566</v>
      </c>
      <c r="U17" s="272">
        <f t="shared" si="8"/>
        <v>28974.483327935923</v>
      </c>
      <c r="V17" s="272">
        <f t="shared" si="8"/>
        <v>1445889.8422962236</v>
      </c>
      <c r="W17" s="272">
        <f t="shared" si="8"/>
        <v>0</v>
      </c>
      <c r="X17" s="272">
        <f t="shared" si="8"/>
        <v>107128.36508384249</v>
      </c>
      <c r="Y17" s="272">
        <f t="shared" si="8"/>
        <v>7396144.7375515914</v>
      </c>
      <c r="Z17" s="272">
        <f t="shared" si="8"/>
        <v>0</v>
      </c>
      <c r="AA17" s="281">
        <f t="shared" si="8"/>
        <v>0</v>
      </c>
      <c r="AB17" s="288">
        <f>SUM(AB11:AB16)</f>
        <v>28495055.401129987</v>
      </c>
      <c r="AC17" s="272">
        <f>SUM(AC11:AC16)</f>
        <v>9997619.3738934565</v>
      </c>
      <c r="AD17" s="272">
        <f>SUM(AD11:AD16)</f>
        <v>1749134.2743814711</v>
      </c>
      <c r="AE17" s="272">
        <f t="shared" ref="AE17:AM17" si="9">SUM(AE11:AE16)</f>
        <v>6151519.1359915454</v>
      </c>
      <c r="AF17" s="272">
        <f t="shared" si="9"/>
        <v>1014600.8331779025</v>
      </c>
      <c r="AG17" s="272">
        <f t="shared" si="9"/>
        <v>21830.073718396405</v>
      </c>
      <c r="AH17" s="272">
        <f t="shared" si="9"/>
        <v>1451741.7347420079</v>
      </c>
      <c r="AI17" s="272">
        <f t="shared" si="9"/>
        <v>0</v>
      </c>
      <c r="AJ17" s="272">
        <f t="shared" si="9"/>
        <v>107817.82955375966</v>
      </c>
      <c r="AK17" s="272">
        <f t="shared" si="9"/>
        <v>8000792.1456714477</v>
      </c>
      <c r="AL17" s="272">
        <f t="shared" si="9"/>
        <v>0</v>
      </c>
      <c r="AM17" s="272">
        <f t="shared" si="9"/>
        <v>0</v>
      </c>
      <c r="AN17" s="288">
        <f>SUM(AN11:AN16)</f>
        <v>27891145.129820935</v>
      </c>
      <c r="AO17" s="272">
        <f>SUM(AO11:AO16)</f>
        <v>9801741.8873068038</v>
      </c>
      <c r="AP17" s="272">
        <f t="shared" ref="AP17:AZ17" si="10">SUM(AP11:AP16)</f>
        <v>1651601.9659563215</v>
      </c>
      <c r="AQ17" s="272">
        <f t="shared" si="10"/>
        <v>6640288.0029293373</v>
      </c>
      <c r="AR17" s="272">
        <f t="shared" si="10"/>
        <v>1134749.3271261849</v>
      </c>
      <c r="AS17" s="272">
        <f t="shared" si="10"/>
        <v>29508.432200718929</v>
      </c>
      <c r="AT17" s="272">
        <f t="shared" si="10"/>
        <v>1564993.4874331544</v>
      </c>
      <c r="AU17" s="272">
        <f t="shared" si="10"/>
        <v>0</v>
      </c>
      <c r="AV17" s="272">
        <f t="shared" si="10"/>
        <v>121691.8392888087</v>
      </c>
      <c r="AW17" s="272">
        <f t="shared" si="10"/>
        <v>6946570.1875796057</v>
      </c>
      <c r="AX17" s="272">
        <f t="shared" si="10"/>
        <v>0</v>
      </c>
      <c r="AY17" s="281">
        <f t="shared" si="10"/>
        <v>0</v>
      </c>
      <c r="AZ17" s="293">
        <f t="shared" si="10"/>
        <v>313818.2604788522</v>
      </c>
      <c r="BA17" s="292">
        <f>SUM(BA11:BA16)</f>
        <v>113904812.37363151</v>
      </c>
      <c r="BB17" s="272">
        <f>SUM(BB11:BB16)</f>
        <v>41525645.546622999</v>
      </c>
      <c r="BC17" s="272">
        <f t="shared" ref="BC17:BL17" si="11">SUM(BC11:BC16)</f>
        <v>7295313.132510744</v>
      </c>
      <c r="BD17" s="272">
        <f t="shared" si="11"/>
        <v>25039751.43912705</v>
      </c>
      <c r="BE17" s="272">
        <f t="shared" si="11"/>
        <v>4169256.1309128534</v>
      </c>
      <c r="BF17" s="272">
        <f t="shared" si="11"/>
        <v>114267.58596950893</v>
      </c>
      <c r="BG17" s="272">
        <f t="shared" si="11"/>
        <v>5913769.0387632363</v>
      </c>
      <c r="BH17" s="272">
        <f t="shared" si="11"/>
        <v>0</v>
      </c>
      <c r="BI17" s="272">
        <f t="shared" si="11"/>
        <v>442476.82745397033</v>
      </c>
      <c r="BJ17" s="272">
        <f>SUM(BJ11:BJ16)</f>
        <v>29090514.411792312</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2186354.9500000002</v>
      </c>
      <c r="E20" s="251">
        <v>324757.63</v>
      </c>
      <c r="F20" s="251">
        <v>230437.53</v>
      </c>
      <c r="G20" s="251">
        <v>833430.95000000007</v>
      </c>
      <c r="H20" s="251">
        <v>134119.49000000002</v>
      </c>
      <c r="I20" s="251">
        <v>0</v>
      </c>
      <c r="J20" s="251">
        <v>150755.93</v>
      </c>
      <c r="K20" s="251">
        <v>0</v>
      </c>
      <c r="L20" s="251">
        <v>24533.63</v>
      </c>
      <c r="M20" s="251">
        <v>488319.79000000004</v>
      </c>
      <c r="N20" s="251">
        <v>0</v>
      </c>
      <c r="O20" s="252">
        <v>0</v>
      </c>
      <c r="P20" s="273">
        <f t="shared" ref="P20:P27" si="13">SUM(Q20:AA20)</f>
        <v>1855126.6</v>
      </c>
      <c r="Q20" s="251">
        <v>281811.53999999998</v>
      </c>
      <c r="R20" s="251">
        <v>195612.00999999998</v>
      </c>
      <c r="S20" s="251">
        <v>726953.28</v>
      </c>
      <c r="T20" s="251">
        <v>54133.33</v>
      </c>
      <c r="U20" s="251">
        <v>0</v>
      </c>
      <c r="V20" s="251">
        <v>236032.21000000002</v>
      </c>
      <c r="W20" s="251">
        <v>0</v>
      </c>
      <c r="X20" s="251">
        <v>28800.89</v>
      </c>
      <c r="Y20" s="251">
        <v>331783.33999999997</v>
      </c>
      <c r="Z20" s="251">
        <v>0</v>
      </c>
      <c r="AA20" s="252">
        <v>0</v>
      </c>
      <c r="AB20" s="273">
        <f t="shared" ref="AB20:AB27" si="14">SUM(AC20:AM20)</f>
        <v>1823720.5399999998</v>
      </c>
      <c r="AC20" s="251">
        <v>387156.46999999991</v>
      </c>
      <c r="AD20" s="251">
        <v>362340.47</v>
      </c>
      <c r="AE20" s="251">
        <v>542940.04</v>
      </c>
      <c r="AF20" s="251">
        <v>100648.68000000001</v>
      </c>
      <c r="AG20" s="251">
        <v>0</v>
      </c>
      <c r="AH20" s="251">
        <v>218330.45</v>
      </c>
      <c r="AI20" s="251">
        <v>0</v>
      </c>
      <c r="AJ20" s="251">
        <v>25418.47</v>
      </c>
      <c r="AK20" s="251">
        <v>186885.96</v>
      </c>
      <c r="AL20" s="251">
        <v>0</v>
      </c>
      <c r="AM20" s="252">
        <v>0</v>
      </c>
      <c r="AN20" s="276">
        <f t="shared" ref="AN20:AN27" si="15">SUM(AO20:AY20)</f>
        <v>2277918.91</v>
      </c>
      <c r="AO20" s="251">
        <v>292588.40999999997</v>
      </c>
      <c r="AP20" s="251">
        <v>58712.12000000001</v>
      </c>
      <c r="AQ20" s="251">
        <v>844201.58000000007</v>
      </c>
      <c r="AR20" s="251">
        <v>250650.33000000002</v>
      </c>
      <c r="AS20" s="251">
        <v>0</v>
      </c>
      <c r="AT20" s="251">
        <v>355718.85</v>
      </c>
      <c r="AU20" s="251">
        <v>0</v>
      </c>
      <c r="AV20" s="249">
        <v>92919.23</v>
      </c>
      <c r="AW20" s="251">
        <v>383128.38999999996</v>
      </c>
      <c r="AX20" s="251">
        <v>0</v>
      </c>
      <c r="AY20" s="252">
        <v>0</v>
      </c>
      <c r="AZ20" s="854">
        <v>63955.098221549211</v>
      </c>
      <c r="BA20" s="294">
        <f t="shared" ref="BA20:BA27" si="16">SUM(BB20:BL20)+AZ20</f>
        <v>8207076.0982215488</v>
      </c>
      <c r="BB20" s="271">
        <f t="shared" ref="BB20:BL27" si="17">E20+Q20+AC20+AO20</f>
        <v>1286314.0499999998</v>
      </c>
      <c r="BC20" s="271">
        <f t="shared" si="17"/>
        <v>847102.13</v>
      </c>
      <c r="BD20" s="271">
        <f t="shared" si="17"/>
        <v>2947525.85</v>
      </c>
      <c r="BE20" s="271">
        <f t="shared" si="17"/>
        <v>539551.83000000007</v>
      </c>
      <c r="BF20" s="271">
        <f t="shared" si="17"/>
        <v>0</v>
      </c>
      <c r="BG20" s="271">
        <f t="shared" si="17"/>
        <v>960837.44000000006</v>
      </c>
      <c r="BH20" s="271">
        <f t="shared" si="17"/>
        <v>0</v>
      </c>
      <c r="BI20" s="271">
        <f t="shared" si="17"/>
        <v>171672.22</v>
      </c>
      <c r="BJ20" s="271">
        <f t="shared" si="17"/>
        <v>1390117.48</v>
      </c>
      <c r="BK20" s="271">
        <f t="shared" si="17"/>
        <v>0</v>
      </c>
      <c r="BL20" s="295">
        <f t="shared" si="17"/>
        <v>0</v>
      </c>
    </row>
    <row r="21" spans="1:64" ht="24.75" x14ac:dyDescent="0.25">
      <c r="A21" s="1699"/>
      <c r="B21" s="126">
        <v>2.2000000000000002</v>
      </c>
      <c r="C21" s="127" t="s">
        <v>149</v>
      </c>
      <c r="D21" s="274">
        <f t="shared" si="12"/>
        <v>80456.686930191689</v>
      </c>
      <c r="E21" s="253">
        <v>11950.90621726405</v>
      </c>
      <c r="F21" s="253">
        <v>8479.97723707976</v>
      </c>
      <c r="G21" s="253">
        <v>30669.810966459143</v>
      </c>
      <c r="H21" s="253">
        <v>4935.525138846725</v>
      </c>
      <c r="I21" s="253">
        <v>0</v>
      </c>
      <c r="J21" s="253">
        <v>5547.7371882730622</v>
      </c>
      <c r="K21" s="253">
        <v>0</v>
      </c>
      <c r="L21" s="253">
        <v>902.82439645546071</v>
      </c>
      <c r="M21" s="253">
        <v>17969.905785813484</v>
      </c>
      <c r="N21" s="253">
        <v>0</v>
      </c>
      <c r="O21" s="254">
        <v>0</v>
      </c>
      <c r="P21" s="274">
        <f t="shared" si="13"/>
        <v>66706.041814420314</v>
      </c>
      <c r="Q21" s="253">
        <v>10133.288138408549</v>
      </c>
      <c r="R21" s="253">
        <v>7033.7533397789703</v>
      </c>
      <c r="S21" s="253">
        <v>26139.550741609761</v>
      </c>
      <c r="T21" s="253">
        <v>1946.5087582345127</v>
      </c>
      <c r="U21" s="253">
        <v>0</v>
      </c>
      <c r="V21" s="253">
        <v>8487.1698081468076</v>
      </c>
      <c r="W21" s="253">
        <v>0</v>
      </c>
      <c r="X21" s="253">
        <v>1035.6130803323717</v>
      </c>
      <c r="Y21" s="253">
        <v>11930.15794790934</v>
      </c>
      <c r="Z21" s="253">
        <v>0</v>
      </c>
      <c r="AA21" s="254">
        <v>0</v>
      </c>
      <c r="AB21" s="274">
        <f t="shared" si="14"/>
        <v>137833.63067187669</v>
      </c>
      <c r="AC21" s="253">
        <v>29260.61352481533</v>
      </c>
      <c r="AD21" s="253">
        <v>27385.063349373813</v>
      </c>
      <c r="AE21" s="253">
        <v>41034.465154586651</v>
      </c>
      <c r="AF21" s="253">
        <v>7606.8524110234039</v>
      </c>
      <c r="AG21" s="253">
        <v>0</v>
      </c>
      <c r="AH21" s="253">
        <v>16501.036178341579</v>
      </c>
      <c r="AI21" s="253">
        <v>0</v>
      </c>
      <c r="AJ21" s="253">
        <v>1921.0838115713593</v>
      </c>
      <c r="AK21" s="253">
        <v>14124.516242164558</v>
      </c>
      <c r="AL21" s="253">
        <v>0</v>
      </c>
      <c r="AM21" s="254">
        <v>0</v>
      </c>
      <c r="AN21" s="289">
        <f t="shared" si="15"/>
        <v>275500.55809835752</v>
      </c>
      <c r="AO21" s="253">
        <v>35386.804110648103</v>
      </c>
      <c r="AP21" s="253">
        <v>7100.8769259208348</v>
      </c>
      <c r="AQ21" s="253">
        <v>102101.09122695471</v>
      </c>
      <c r="AR21" s="253">
        <v>30314.646188409526</v>
      </c>
      <c r="AS21" s="253">
        <v>0</v>
      </c>
      <c r="AT21" s="253">
        <v>43022.050201561353</v>
      </c>
      <c r="AU21" s="253">
        <v>0</v>
      </c>
      <c r="AV21" s="253">
        <v>11238.020638350838</v>
      </c>
      <c r="AW21" s="253">
        <v>46337.068806512158</v>
      </c>
      <c r="AX21" s="253">
        <v>0</v>
      </c>
      <c r="AY21" s="254">
        <v>0</v>
      </c>
      <c r="AZ21" s="525">
        <v>-288782.19775053149</v>
      </c>
      <c r="BA21" s="296">
        <f t="shared" si="16"/>
        <v>271714.71976431471</v>
      </c>
      <c r="BB21" s="271">
        <f t="shared" si="17"/>
        <v>86731.611991136029</v>
      </c>
      <c r="BC21" s="271">
        <f t="shared" si="17"/>
        <v>49999.67085215338</v>
      </c>
      <c r="BD21" s="271">
        <f t="shared" si="17"/>
        <v>199944.91808961026</v>
      </c>
      <c r="BE21" s="271">
        <f t="shared" si="17"/>
        <v>44803.532496514163</v>
      </c>
      <c r="BF21" s="271">
        <f t="shared" si="17"/>
        <v>0</v>
      </c>
      <c r="BG21" s="271">
        <f t="shared" si="17"/>
        <v>73557.993376322804</v>
      </c>
      <c r="BH21" s="271">
        <f t="shared" si="17"/>
        <v>0</v>
      </c>
      <c r="BI21" s="271">
        <f t="shared" si="17"/>
        <v>15097.54192671003</v>
      </c>
      <c r="BJ21" s="271">
        <f t="shared" si="17"/>
        <v>90361.648782399541</v>
      </c>
      <c r="BK21" s="271">
        <f t="shared" si="17"/>
        <v>0</v>
      </c>
      <c r="BL21" s="291">
        <f t="shared" si="17"/>
        <v>0</v>
      </c>
    </row>
    <row r="22" spans="1:64" x14ac:dyDescent="0.25">
      <c r="A22" s="1699"/>
      <c r="B22" s="126">
        <v>2.2999999999999998</v>
      </c>
      <c r="C22" s="127" t="s">
        <v>150</v>
      </c>
      <c r="D22" s="274">
        <f t="shared" si="12"/>
        <v>416729.55000000005</v>
      </c>
      <c r="E22" s="253">
        <v>159769.56000000003</v>
      </c>
      <c r="F22" s="253">
        <v>52442.299999999996</v>
      </c>
      <c r="G22" s="253">
        <v>98959.360000000015</v>
      </c>
      <c r="H22" s="253">
        <v>36370.76</v>
      </c>
      <c r="I22" s="253">
        <v>160.35</v>
      </c>
      <c r="J22" s="253">
        <v>36293.33</v>
      </c>
      <c r="K22" s="253">
        <v>0</v>
      </c>
      <c r="L22" s="253">
        <v>3940.84</v>
      </c>
      <c r="M22" s="253">
        <v>28793.049999999996</v>
      </c>
      <c r="N22" s="253">
        <v>0</v>
      </c>
      <c r="O22" s="254">
        <v>0</v>
      </c>
      <c r="P22" s="274">
        <f t="shared" si="13"/>
        <v>352071.87999999995</v>
      </c>
      <c r="Q22" s="253">
        <v>132932.31999999998</v>
      </c>
      <c r="R22" s="253">
        <v>43005.979999999996</v>
      </c>
      <c r="S22" s="253">
        <v>117075.87</v>
      </c>
      <c r="T22" s="253">
        <v>16224.68</v>
      </c>
      <c r="U22" s="253">
        <v>0</v>
      </c>
      <c r="V22" s="253">
        <v>21696.720000000001</v>
      </c>
      <c r="W22" s="253">
        <v>0</v>
      </c>
      <c r="X22" s="253">
        <v>3229.25</v>
      </c>
      <c r="Y22" s="253">
        <v>17907.060000000001</v>
      </c>
      <c r="Z22" s="253">
        <v>0</v>
      </c>
      <c r="AA22" s="254">
        <v>0</v>
      </c>
      <c r="AB22" s="274">
        <f t="shared" si="14"/>
        <v>331364.13</v>
      </c>
      <c r="AC22" s="253">
        <v>101705.9</v>
      </c>
      <c r="AD22" s="253">
        <v>30980.940000000006</v>
      </c>
      <c r="AE22" s="253">
        <v>104573.61000000002</v>
      </c>
      <c r="AF22" s="253">
        <v>37298.97</v>
      </c>
      <c r="AG22" s="253">
        <v>0</v>
      </c>
      <c r="AH22" s="253">
        <v>22106.95</v>
      </c>
      <c r="AI22" s="253">
        <v>0</v>
      </c>
      <c r="AJ22" s="253">
        <v>5194.92</v>
      </c>
      <c r="AK22" s="253">
        <v>29502.839999999997</v>
      </c>
      <c r="AL22" s="253">
        <v>0</v>
      </c>
      <c r="AM22" s="254">
        <v>0</v>
      </c>
      <c r="AN22" s="289">
        <f t="shared" si="15"/>
        <v>406619.12000000005</v>
      </c>
      <c r="AO22" s="253">
        <v>132911.22</v>
      </c>
      <c r="AP22" s="253">
        <v>33074.259999999995</v>
      </c>
      <c r="AQ22" s="253">
        <v>146488.12</v>
      </c>
      <c r="AR22" s="253">
        <v>35476.160000000011</v>
      </c>
      <c r="AS22" s="253">
        <v>470.39</v>
      </c>
      <c r="AT22" s="253">
        <v>30122.93</v>
      </c>
      <c r="AU22" s="253">
        <v>0</v>
      </c>
      <c r="AV22" s="253">
        <v>7625.59</v>
      </c>
      <c r="AW22" s="253">
        <v>20450.45</v>
      </c>
      <c r="AX22" s="253">
        <v>0</v>
      </c>
      <c r="AY22" s="254">
        <v>0</v>
      </c>
      <c r="AZ22" s="525">
        <v>80707.094326819453</v>
      </c>
      <c r="BA22" s="296">
        <f t="shared" si="16"/>
        <v>1587491.7743268195</v>
      </c>
      <c r="BB22" s="271">
        <f t="shared" si="17"/>
        <v>527319</v>
      </c>
      <c r="BC22" s="271">
        <f t="shared" si="17"/>
        <v>159503.47999999998</v>
      </c>
      <c r="BD22" s="271">
        <f t="shared" si="17"/>
        <v>467096.96</v>
      </c>
      <c r="BE22" s="271">
        <f t="shared" si="17"/>
        <v>125370.57</v>
      </c>
      <c r="BF22" s="271">
        <f t="shared" si="17"/>
        <v>630.74</v>
      </c>
      <c r="BG22" s="271">
        <f t="shared" si="17"/>
        <v>110219.93</v>
      </c>
      <c r="BH22" s="271">
        <f t="shared" si="17"/>
        <v>0</v>
      </c>
      <c r="BI22" s="271">
        <f t="shared" si="17"/>
        <v>19990.599999999999</v>
      </c>
      <c r="BJ22" s="271">
        <f t="shared" si="17"/>
        <v>96653.4</v>
      </c>
      <c r="BK22" s="271">
        <f t="shared" si="17"/>
        <v>0</v>
      </c>
      <c r="BL22" s="291">
        <f t="shared" si="17"/>
        <v>0</v>
      </c>
    </row>
    <row r="23" spans="1:64" x14ac:dyDescent="0.25">
      <c r="A23" s="1699"/>
      <c r="B23" s="126">
        <v>2.4</v>
      </c>
      <c r="C23" s="127" t="s">
        <v>151</v>
      </c>
      <c r="D23" s="274">
        <f t="shared" si="12"/>
        <v>1493131.9100000004</v>
      </c>
      <c r="E23" s="253">
        <v>410233.83000000007</v>
      </c>
      <c r="F23" s="253">
        <v>104760.74</v>
      </c>
      <c r="G23" s="253">
        <v>548520.92000000004</v>
      </c>
      <c r="H23" s="253">
        <v>174926.14</v>
      </c>
      <c r="I23" s="253">
        <v>26034.699999999997</v>
      </c>
      <c r="J23" s="253">
        <v>128180.62000000001</v>
      </c>
      <c r="K23" s="253">
        <v>0</v>
      </c>
      <c r="L23" s="253">
        <v>15726.17</v>
      </c>
      <c r="M23" s="253">
        <v>84748.790000000008</v>
      </c>
      <c r="N23" s="253">
        <v>0</v>
      </c>
      <c r="O23" s="254">
        <v>0</v>
      </c>
      <c r="P23" s="274">
        <f t="shared" si="13"/>
        <v>1625852.5899999994</v>
      </c>
      <c r="Q23" s="253">
        <v>493239.25999999989</v>
      </c>
      <c r="R23" s="253">
        <v>97967.949999999983</v>
      </c>
      <c r="S23" s="253">
        <v>656992.79999999946</v>
      </c>
      <c r="T23" s="253">
        <v>185378.05</v>
      </c>
      <c r="U23" s="253">
        <v>3186.97</v>
      </c>
      <c r="V23" s="253">
        <v>88689.53</v>
      </c>
      <c r="W23" s="253">
        <v>0</v>
      </c>
      <c r="X23" s="253">
        <v>19242.679999999997</v>
      </c>
      <c r="Y23" s="253">
        <v>81155.350000000035</v>
      </c>
      <c r="Z23" s="253">
        <v>0</v>
      </c>
      <c r="AA23" s="254">
        <v>0</v>
      </c>
      <c r="AB23" s="274">
        <f t="shared" si="14"/>
        <v>1557602.5599999996</v>
      </c>
      <c r="AC23" s="253">
        <v>443904.77999999985</v>
      </c>
      <c r="AD23" s="253">
        <v>97650.25</v>
      </c>
      <c r="AE23" s="253">
        <v>621231.28</v>
      </c>
      <c r="AF23" s="253">
        <v>159238.99</v>
      </c>
      <c r="AG23" s="253">
        <v>2322.46</v>
      </c>
      <c r="AH23" s="253">
        <v>96426.28</v>
      </c>
      <c r="AI23" s="253">
        <v>0</v>
      </c>
      <c r="AJ23" s="253">
        <v>25873.38</v>
      </c>
      <c r="AK23" s="253">
        <v>110955.14000000001</v>
      </c>
      <c r="AL23" s="253">
        <v>0</v>
      </c>
      <c r="AM23" s="254">
        <v>0</v>
      </c>
      <c r="AN23" s="289">
        <f t="shared" si="15"/>
        <v>1979403.0900000003</v>
      </c>
      <c r="AO23" s="253">
        <v>951900.07</v>
      </c>
      <c r="AP23" s="253">
        <v>110452.73000000001</v>
      </c>
      <c r="AQ23" s="253">
        <v>530531.71</v>
      </c>
      <c r="AR23" s="253">
        <v>178488.3</v>
      </c>
      <c r="AS23" s="253">
        <v>2090.83</v>
      </c>
      <c r="AT23" s="253">
        <v>85142.58</v>
      </c>
      <c r="AU23" s="253">
        <v>0</v>
      </c>
      <c r="AV23" s="253">
        <v>24588.760000000002</v>
      </c>
      <c r="AW23" s="253">
        <v>96208.11</v>
      </c>
      <c r="AX23" s="253">
        <v>0</v>
      </c>
      <c r="AY23" s="254">
        <v>0</v>
      </c>
      <c r="AZ23" s="525">
        <v>383764.88676609157</v>
      </c>
      <c r="BA23" s="296">
        <f t="shared" si="16"/>
        <v>7039755.0367660904</v>
      </c>
      <c r="BB23" s="271">
        <f t="shared" si="17"/>
        <v>2299277.94</v>
      </c>
      <c r="BC23" s="271">
        <f t="shared" si="17"/>
        <v>410831.67000000004</v>
      </c>
      <c r="BD23" s="271">
        <f t="shared" si="17"/>
        <v>2357276.7099999995</v>
      </c>
      <c r="BE23" s="271">
        <f t="shared" si="17"/>
        <v>698031.48</v>
      </c>
      <c r="BF23" s="271">
        <f t="shared" si="17"/>
        <v>33634.959999999999</v>
      </c>
      <c r="BG23" s="271">
        <f t="shared" si="17"/>
        <v>398439.01000000007</v>
      </c>
      <c r="BH23" s="271">
        <f t="shared" si="17"/>
        <v>0</v>
      </c>
      <c r="BI23" s="271">
        <f t="shared" si="17"/>
        <v>85430.989999999991</v>
      </c>
      <c r="BJ23" s="271">
        <f t="shared" si="17"/>
        <v>373067.39</v>
      </c>
      <c r="BK23" s="271">
        <f t="shared" si="17"/>
        <v>0</v>
      </c>
      <c r="BL23" s="291">
        <f t="shared" si="17"/>
        <v>0</v>
      </c>
    </row>
    <row r="24" spans="1:64" ht="24.75" x14ac:dyDescent="0.25">
      <c r="A24" s="1699"/>
      <c r="B24" s="126">
        <v>2.5</v>
      </c>
      <c r="C24" s="127" t="s">
        <v>152</v>
      </c>
      <c r="D24" s="274">
        <f t="shared" si="12"/>
        <v>7140.6508126023809</v>
      </c>
      <c r="E24" s="253">
        <v>2131.0602984133934</v>
      </c>
      <c r="F24" s="253">
        <v>587.78342792889191</v>
      </c>
      <c r="G24" s="253">
        <v>2420.784401864249</v>
      </c>
      <c r="H24" s="253">
        <v>790.04080450828621</v>
      </c>
      <c r="I24" s="253">
        <v>97.943502134365332</v>
      </c>
      <c r="J24" s="253">
        <v>614.96941875936488</v>
      </c>
      <c r="K24" s="253">
        <v>0</v>
      </c>
      <c r="L24" s="253">
        <v>73.535108194547632</v>
      </c>
      <c r="M24" s="253">
        <v>424.53385079928341</v>
      </c>
      <c r="N24" s="253">
        <v>0</v>
      </c>
      <c r="O24" s="254">
        <v>0</v>
      </c>
      <c r="P24" s="274">
        <f t="shared" si="13"/>
        <v>14126.464527038817</v>
      </c>
      <c r="Q24" s="253">
        <v>4472.3840496876091</v>
      </c>
      <c r="R24" s="253">
        <v>1006.8958350900845</v>
      </c>
      <c r="S24" s="253">
        <v>5528.7280413954622</v>
      </c>
      <c r="T24" s="253">
        <v>1439.9325405753448</v>
      </c>
      <c r="U24" s="253">
        <v>22.762696759301853</v>
      </c>
      <c r="V24" s="253">
        <v>788.42560022418922</v>
      </c>
      <c r="W24" s="253">
        <v>0</v>
      </c>
      <c r="X24" s="253">
        <v>160.50409266050767</v>
      </c>
      <c r="Y24" s="253">
        <v>706.83167064631971</v>
      </c>
      <c r="Z24" s="253">
        <v>0</v>
      </c>
      <c r="AA24" s="254">
        <v>0</v>
      </c>
      <c r="AB24" s="274">
        <f t="shared" si="14"/>
        <v>32529.592943245658</v>
      </c>
      <c r="AC24" s="253">
        <v>9395.8741675256642</v>
      </c>
      <c r="AD24" s="253">
        <v>2215.1371290222655</v>
      </c>
      <c r="AE24" s="253">
        <v>12498.969808682648</v>
      </c>
      <c r="AF24" s="253">
        <v>3384.5487432580921</v>
      </c>
      <c r="AG24" s="253">
        <v>39.994711832091816</v>
      </c>
      <c r="AH24" s="253">
        <v>2041.2417765546277</v>
      </c>
      <c r="AI24" s="253">
        <v>0</v>
      </c>
      <c r="AJ24" s="253">
        <v>535.02222023758361</v>
      </c>
      <c r="AK24" s="253">
        <v>2418.8043861326851</v>
      </c>
      <c r="AL24" s="253">
        <v>0</v>
      </c>
      <c r="AM24" s="254">
        <v>0</v>
      </c>
      <c r="AN24" s="289">
        <f t="shared" si="15"/>
        <v>91344.324425077401</v>
      </c>
      <c r="AO24" s="253">
        <v>41532.375464095749</v>
      </c>
      <c r="AP24" s="253">
        <v>5491.4050264137886</v>
      </c>
      <c r="AQ24" s="253">
        <v>25921.133096663387</v>
      </c>
      <c r="AR24" s="253">
        <v>8190.1665848707507</v>
      </c>
      <c r="AS24" s="253">
        <v>98.06171336197967</v>
      </c>
      <c r="AT24" s="253">
        <v>4413.1833275323488</v>
      </c>
      <c r="AU24" s="253">
        <v>0</v>
      </c>
      <c r="AV24" s="253">
        <v>1231.4800252123559</v>
      </c>
      <c r="AW24" s="253">
        <v>4466.5191869270529</v>
      </c>
      <c r="AX24" s="253">
        <v>0</v>
      </c>
      <c r="AY24" s="254">
        <v>0</v>
      </c>
      <c r="AZ24" s="525">
        <v>-320758.000497617</v>
      </c>
      <c r="BA24" s="296">
        <f t="shared" si="16"/>
        <v>-175616.96778965276</v>
      </c>
      <c r="BB24" s="271">
        <f t="shared" si="17"/>
        <v>57531.693979722419</v>
      </c>
      <c r="BC24" s="271">
        <f t="shared" si="17"/>
        <v>9301.2214184550303</v>
      </c>
      <c r="BD24" s="271">
        <f t="shared" si="17"/>
        <v>46369.615348605745</v>
      </c>
      <c r="BE24" s="271">
        <f t="shared" si="17"/>
        <v>13804.688673212473</v>
      </c>
      <c r="BF24" s="271">
        <f t="shared" si="17"/>
        <v>258.76262408773869</v>
      </c>
      <c r="BG24" s="271">
        <f t="shared" si="17"/>
        <v>7857.8201230705308</v>
      </c>
      <c r="BH24" s="271">
        <f t="shared" si="17"/>
        <v>0</v>
      </c>
      <c r="BI24" s="271">
        <f t="shared" si="17"/>
        <v>2000.5414463049949</v>
      </c>
      <c r="BJ24" s="271">
        <f t="shared" si="17"/>
        <v>8016.689094505341</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-5755.1775038335254</v>
      </c>
      <c r="E26" s="253">
        <v>-1102.0548400302011</v>
      </c>
      <c r="F26" s="253">
        <v>-255.89766695590131</v>
      </c>
      <c r="G26" s="253">
        <v>-1626.042710925823</v>
      </c>
      <c r="H26" s="253">
        <v>-293.36484904755093</v>
      </c>
      <c r="I26" s="253">
        <v>-9.1780822344779054</v>
      </c>
      <c r="J26" s="253">
        <v>-481.98906038918335</v>
      </c>
      <c r="K26" s="253">
        <v>0</v>
      </c>
      <c r="L26" s="253">
        <v>-38.616825371800608</v>
      </c>
      <c r="M26" s="253">
        <v>-1948.033468878587</v>
      </c>
      <c r="N26" s="253">
        <v>0</v>
      </c>
      <c r="O26" s="254">
        <v>0</v>
      </c>
      <c r="P26" s="274">
        <f t="shared" si="13"/>
        <v>-8377.4852162592397</v>
      </c>
      <c r="Q26" s="253">
        <v>-1604.1986756638198</v>
      </c>
      <c r="R26" s="253">
        <v>-372.49570849384264</v>
      </c>
      <c r="S26" s="253">
        <v>-2366.9380766646141</v>
      </c>
      <c r="T26" s="253">
        <v>-427.03455874800272</v>
      </c>
      <c r="U26" s="253">
        <v>-13.360013341332092</v>
      </c>
      <c r="V26" s="253">
        <v>-701.60411648805757</v>
      </c>
      <c r="W26" s="253">
        <v>0</v>
      </c>
      <c r="X26" s="253">
        <v>-56.21232072088705</v>
      </c>
      <c r="Y26" s="253">
        <v>-2835.6417461386832</v>
      </c>
      <c r="Z26" s="253">
        <v>0</v>
      </c>
      <c r="AA26" s="254">
        <v>0</v>
      </c>
      <c r="AB26" s="274">
        <f t="shared" si="14"/>
        <v>1899.329151818541</v>
      </c>
      <c r="AC26" s="253">
        <v>363.70118613679983</v>
      </c>
      <c r="AD26" s="253">
        <v>84.451591355427055</v>
      </c>
      <c r="AE26" s="253">
        <v>536.62816149567709</v>
      </c>
      <c r="AF26" s="253">
        <v>96.816546412983897</v>
      </c>
      <c r="AG26" s="253">
        <v>3.028959425512098</v>
      </c>
      <c r="AH26" s="253">
        <v>159.06648798321476</v>
      </c>
      <c r="AI26" s="253">
        <v>0</v>
      </c>
      <c r="AJ26" s="253">
        <v>12.744361425949233</v>
      </c>
      <c r="AK26" s="253">
        <v>642.89185758297731</v>
      </c>
      <c r="AL26" s="253">
        <v>0</v>
      </c>
      <c r="AM26" s="254">
        <v>0</v>
      </c>
      <c r="AN26" s="289">
        <f t="shared" si="15"/>
        <v>-3349.2675439482709</v>
      </c>
      <c r="AO26" s="253">
        <v>-641.34885586163568</v>
      </c>
      <c r="AP26" s="253">
        <v>-148.92151457302398</v>
      </c>
      <c r="AQ26" s="253">
        <v>-946.28742087449132</v>
      </c>
      <c r="AR26" s="253">
        <v>-170.72581458969151</v>
      </c>
      <c r="AS26" s="253">
        <v>-5.341251928919525</v>
      </c>
      <c r="AT26" s="253">
        <v>-280.49705077286018</v>
      </c>
      <c r="AU26" s="253">
        <v>0</v>
      </c>
      <c r="AV26" s="253">
        <v>-22.473343312510824</v>
      </c>
      <c r="AW26" s="253">
        <v>-1133.6722920351378</v>
      </c>
      <c r="AX26" s="253">
        <v>0</v>
      </c>
      <c r="AY26" s="254">
        <v>0</v>
      </c>
      <c r="AZ26" s="525">
        <v>0</v>
      </c>
      <c r="BA26" s="296">
        <f t="shared" si="16"/>
        <v>-15582.601112222495</v>
      </c>
      <c r="BB26" s="271">
        <f t="shared" si="17"/>
        <v>-2983.9011854188566</v>
      </c>
      <c r="BC26" s="271">
        <f t="shared" si="17"/>
        <v>-692.86329866734093</v>
      </c>
      <c r="BD26" s="271">
        <f t="shared" si="17"/>
        <v>-4402.6400469692517</v>
      </c>
      <c r="BE26" s="271">
        <f t="shared" si="17"/>
        <v>-794.3086759722612</v>
      </c>
      <c r="BF26" s="271">
        <f t="shared" si="17"/>
        <v>-24.850388079217424</v>
      </c>
      <c r="BG26" s="271">
        <f t="shared" si="17"/>
        <v>-1305.0237396668863</v>
      </c>
      <c r="BH26" s="271">
        <f t="shared" si="17"/>
        <v>0</v>
      </c>
      <c r="BI26" s="271">
        <f t="shared" si="17"/>
        <v>-104.55812797924925</v>
      </c>
      <c r="BJ26" s="271">
        <f t="shared" si="17"/>
        <v>-5274.4556494694307</v>
      </c>
      <c r="BK26" s="271">
        <f t="shared" si="17"/>
        <v>0</v>
      </c>
      <c r="BL26" s="291">
        <f t="shared" si="17"/>
        <v>0</v>
      </c>
    </row>
    <row r="27" spans="1:64" s="255" customFormat="1" x14ac:dyDescent="0.25">
      <c r="A27" s="1699"/>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-2775.8034876991901</v>
      </c>
      <c r="BA27" s="296">
        <f t="shared" si="16"/>
        <v>-2775.8034876991901</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703"/>
      <c r="B28" s="129" t="s">
        <v>222</v>
      </c>
      <c r="C28" s="130" t="s">
        <v>1</v>
      </c>
      <c r="D28" s="275">
        <f>SUM(D20:D27)</f>
        <v>4178058.5702389609</v>
      </c>
      <c r="E28" s="275">
        <f t="shared" ref="E28:O28" si="18">SUM(E20:E27)</f>
        <v>907740.93167564739</v>
      </c>
      <c r="F28" s="275">
        <f t="shared" si="18"/>
        <v>396452.43299805274</v>
      </c>
      <c r="G28" s="275">
        <f t="shared" si="18"/>
        <v>1512375.7826573974</v>
      </c>
      <c r="H28" s="275">
        <f t="shared" si="18"/>
        <v>350848.59109430743</v>
      </c>
      <c r="I28" s="275">
        <f t="shared" si="18"/>
        <v>26283.815419899885</v>
      </c>
      <c r="J28" s="275">
        <f t="shared" si="18"/>
        <v>320910.59754664323</v>
      </c>
      <c r="K28" s="275">
        <f t="shared" si="18"/>
        <v>0</v>
      </c>
      <c r="L28" s="275">
        <f t="shared" si="18"/>
        <v>45138.382679278213</v>
      </c>
      <c r="M28" s="275">
        <f>SUM(M20:M27)</f>
        <v>618308.0361677343</v>
      </c>
      <c r="N28" s="275">
        <f t="shared" si="18"/>
        <v>0</v>
      </c>
      <c r="O28" s="283">
        <f t="shared" si="18"/>
        <v>0</v>
      </c>
      <c r="P28" s="275">
        <f>SUM(P20:P27)</f>
        <v>3905506.0911251996</v>
      </c>
      <c r="Q28" s="275">
        <f t="shared" ref="Q28:AA28" si="19">SUM(Q20:Q27)</f>
        <v>920984.5935124323</v>
      </c>
      <c r="R28" s="275">
        <f t="shared" si="19"/>
        <v>344254.09346637514</v>
      </c>
      <c r="S28" s="275">
        <f t="shared" si="19"/>
        <v>1530323.2907063402</v>
      </c>
      <c r="T28" s="275">
        <f t="shared" si="19"/>
        <v>258695.46674006182</v>
      </c>
      <c r="U28" s="275">
        <f t="shared" si="19"/>
        <v>3196.3726834179697</v>
      </c>
      <c r="V28" s="275">
        <f t="shared" si="19"/>
        <v>354992.45129188296</v>
      </c>
      <c r="W28" s="275">
        <f t="shared" si="19"/>
        <v>0</v>
      </c>
      <c r="X28" s="275">
        <f t="shared" si="19"/>
        <v>52412.724852271989</v>
      </c>
      <c r="Y28" s="275">
        <f>SUM(Y20:Y27)</f>
        <v>440647.09787241695</v>
      </c>
      <c r="Z28" s="275">
        <f t="shared" si="19"/>
        <v>0</v>
      </c>
      <c r="AA28" s="283">
        <f t="shared" si="19"/>
        <v>0</v>
      </c>
      <c r="AB28" s="275">
        <f>SUM(AB20:AB27)</f>
        <v>3884949.7827669401</v>
      </c>
      <c r="AC28" s="275">
        <f t="shared" ref="AC28:AM28" si="20">SUM(AC20:AC27)</f>
        <v>971787.33887847769</v>
      </c>
      <c r="AD28" s="275">
        <f t="shared" si="20"/>
        <v>520656.3120697515</v>
      </c>
      <c r="AE28" s="275">
        <f t="shared" si="20"/>
        <v>1322814.9931247649</v>
      </c>
      <c r="AF28" s="275">
        <f t="shared" si="20"/>
        <v>308274.85770069453</v>
      </c>
      <c r="AG28" s="275">
        <f t="shared" si="20"/>
        <v>2365.4836712576043</v>
      </c>
      <c r="AH28" s="275">
        <f t="shared" si="20"/>
        <v>355565.02444287942</v>
      </c>
      <c r="AI28" s="275">
        <f t="shared" si="20"/>
        <v>0</v>
      </c>
      <c r="AJ28" s="275">
        <f t="shared" si="20"/>
        <v>58955.620393234887</v>
      </c>
      <c r="AK28" s="275">
        <f>SUM(AK20:AK27)</f>
        <v>344530.15248588024</v>
      </c>
      <c r="AL28" s="275">
        <f t="shared" si="20"/>
        <v>0</v>
      </c>
      <c r="AM28" s="283">
        <f t="shared" si="20"/>
        <v>0</v>
      </c>
      <c r="AN28" s="277">
        <f>SUM(AN20:AN27)</f>
        <v>5027436.734979487</v>
      </c>
      <c r="AO28" s="275">
        <f t="shared" ref="AO28:AY28" si="21">SUM(AO20:AO27)</f>
        <v>1453677.5307188821</v>
      </c>
      <c r="AP28" s="275">
        <f t="shared" si="21"/>
        <v>214682.47043776163</v>
      </c>
      <c r="AQ28" s="275">
        <f t="shared" si="21"/>
        <v>1648297.3469027434</v>
      </c>
      <c r="AR28" s="275">
        <f t="shared" si="21"/>
        <v>502948.87695869064</v>
      </c>
      <c r="AS28" s="275">
        <f t="shared" si="21"/>
        <v>2653.9404614330601</v>
      </c>
      <c r="AT28" s="275">
        <f t="shared" si="21"/>
        <v>518139.09647832083</v>
      </c>
      <c r="AU28" s="275">
        <f t="shared" si="21"/>
        <v>0</v>
      </c>
      <c r="AV28" s="275">
        <f t="shared" si="21"/>
        <v>137580.60732025068</v>
      </c>
      <c r="AW28" s="275">
        <f>SUM(AW20:AW27)</f>
        <v>549456.86570140393</v>
      </c>
      <c r="AX28" s="275">
        <f t="shared" si="21"/>
        <v>0</v>
      </c>
      <c r="AY28" s="283">
        <f t="shared" si="21"/>
        <v>0</v>
      </c>
      <c r="AZ28" s="293">
        <f>SUM(AZ20:AZ27)</f>
        <v>-83888.922421387455</v>
      </c>
      <c r="BA28" s="297">
        <f>SUM(BA20:BA27)</f>
        <v>16912062.256689198</v>
      </c>
      <c r="BB28" s="280">
        <f t="shared" ref="BB28:BL28" si="22">SUM(BB20:BB27)</f>
        <v>4254190.3947854396</v>
      </c>
      <c r="BC28" s="280">
        <f t="shared" si="22"/>
        <v>1476045.308971941</v>
      </c>
      <c r="BD28" s="280">
        <f t="shared" si="22"/>
        <v>6013811.4133912455</v>
      </c>
      <c r="BE28" s="280">
        <f t="shared" si="22"/>
        <v>1420767.7924937543</v>
      </c>
      <c r="BF28" s="280">
        <f t="shared" si="22"/>
        <v>34499.612236008514</v>
      </c>
      <c r="BG28" s="280">
        <f t="shared" si="22"/>
        <v>1549607.1697597266</v>
      </c>
      <c r="BH28" s="280">
        <f t="shared" si="22"/>
        <v>0</v>
      </c>
      <c r="BI28" s="280">
        <f t="shared" si="22"/>
        <v>294087.33524503576</v>
      </c>
      <c r="BJ28" s="280">
        <f>SUM(BJ20:BJ27)</f>
        <v>1952942.1522274353</v>
      </c>
      <c r="BK28" s="280">
        <f t="shared" si="22"/>
        <v>0</v>
      </c>
      <c r="BL28" s="293">
        <f t="shared" si="22"/>
        <v>0</v>
      </c>
    </row>
    <row r="29" spans="1:64" ht="14.85" customHeight="1" x14ac:dyDescent="0.25">
      <c r="A29" s="1698" t="s">
        <v>53</v>
      </c>
      <c r="B29" s="124">
        <v>3.1</v>
      </c>
      <c r="C29" s="131" t="s">
        <v>33</v>
      </c>
      <c r="D29" s="273">
        <f t="shared" ref="D29:D35" si="23">SUM(E29:O29)</f>
        <v>523718.43000000005</v>
      </c>
      <c r="E29" s="251">
        <v>220839.44000000003</v>
      </c>
      <c r="F29" s="251">
        <v>47086.079999999987</v>
      </c>
      <c r="G29" s="251">
        <v>160532.42000000004</v>
      </c>
      <c r="H29" s="251">
        <v>29054.809999999998</v>
      </c>
      <c r="I29" s="251">
        <v>255.62</v>
      </c>
      <c r="J29" s="251">
        <v>48252.240000000005</v>
      </c>
      <c r="K29" s="251">
        <v>0</v>
      </c>
      <c r="L29" s="251">
        <v>3380.3500000000004</v>
      </c>
      <c r="M29" s="251">
        <v>14317.470000000005</v>
      </c>
      <c r="N29" s="251">
        <v>0</v>
      </c>
      <c r="O29" s="252">
        <v>0</v>
      </c>
      <c r="P29" s="273">
        <f t="shared" ref="P29:P35" si="24">SUM(Q29:AA29)</f>
        <v>486338.73000000004</v>
      </c>
      <c r="Q29" s="251">
        <v>213243.96999999997</v>
      </c>
      <c r="R29" s="251">
        <v>41924.98000000001</v>
      </c>
      <c r="S29" s="251">
        <v>139797.66999999998</v>
      </c>
      <c r="T29" s="251">
        <v>29744.010000000002</v>
      </c>
      <c r="U29" s="251">
        <v>101.32</v>
      </c>
      <c r="V29" s="251">
        <v>41471.5</v>
      </c>
      <c r="W29" s="251">
        <v>0</v>
      </c>
      <c r="X29" s="251">
        <v>4123.3999999999996</v>
      </c>
      <c r="Y29" s="251">
        <v>15931.880000000001</v>
      </c>
      <c r="Z29" s="251">
        <v>0</v>
      </c>
      <c r="AA29" s="252">
        <v>0</v>
      </c>
      <c r="AB29" s="273">
        <f t="shared" ref="AB29:AB35" si="25">SUM(AC29:AM29)</f>
        <v>468702.54999999993</v>
      </c>
      <c r="AC29" s="251">
        <v>198871.66</v>
      </c>
      <c r="AD29" s="251">
        <v>45412.820000000007</v>
      </c>
      <c r="AE29" s="251">
        <v>136103.96</v>
      </c>
      <c r="AF29" s="251">
        <v>32368.849999999988</v>
      </c>
      <c r="AG29" s="251">
        <v>153.11000000000001</v>
      </c>
      <c r="AH29" s="251">
        <v>39091.599999999999</v>
      </c>
      <c r="AI29" s="251">
        <v>0</v>
      </c>
      <c r="AJ29" s="251">
        <v>3449.95</v>
      </c>
      <c r="AK29" s="251">
        <v>13250.599999999999</v>
      </c>
      <c r="AL29" s="251">
        <v>0</v>
      </c>
      <c r="AM29" s="252">
        <v>0</v>
      </c>
      <c r="AN29" s="276">
        <f t="shared" ref="AN29:AN35" si="26">SUM(AO29:AY29)</f>
        <v>484114.01</v>
      </c>
      <c r="AO29" s="251">
        <v>201525.67000000004</v>
      </c>
      <c r="AP29" s="251">
        <v>39785.370000000003</v>
      </c>
      <c r="AQ29" s="251">
        <v>151687.36999999997</v>
      </c>
      <c r="AR29" s="251">
        <v>28440.679999999993</v>
      </c>
      <c r="AS29" s="251">
        <v>243</v>
      </c>
      <c r="AT29" s="251">
        <v>40782.42</v>
      </c>
      <c r="AU29" s="251">
        <v>0</v>
      </c>
      <c r="AV29" s="249">
        <v>3805.1800000000003</v>
      </c>
      <c r="AW29" s="251">
        <v>17844.320000000003</v>
      </c>
      <c r="AX29" s="251">
        <v>0</v>
      </c>
      <c r="AY29" s="252">
        <v>0</v>
      </c>
      <c r="AZ29" s="854">
        <v>42399.571103261464</v>
      </c>
      <c r="BA29" s="294">
        <f t="shared" ref="BA29:BA35" si="27">SUM(BB29:BL29)+AZ29</f>
        <v>2005273.2911032618</v>
      </c>
      <c r="BB29" s="271">
        <f t="shared" ref="BB29:BL35" si="28">E29+Q29+AC29+AO29</f>
        <v>834480.74000000011</v>
      </c>
      <c r="BC29" s="271">
        <f t="shared" si="28"/>
        <v>174209.25</v>
      </c>
      <c r="BD29" s="271">
        <f t="shared" si="28"/>
        <v>588121.42000000004</v>
      </c>
      <c r="BE29" s="271">
        <f t="shared" si="28"/>
        <v>119608.34999999998</v>
      </c>
      <c r="BF29" s="271">
        <f t="shared" si="28"/>
        <v>753.05</v>
      </c>
      <c r="BG29" s="271">
        <f t="shared" si="28"/>
        <v>169597.76</v>
      </c>
      <c r="BH29" s="271">
        <f t="shared" si="28"/>
        <v>0</v>
      </c>
      <c r="BI29" s="271">
        <f t="shared" si="28"/>
        <v>14758.880000000001</v>
      </c>
      <c r="BJ29" s="271">
        <f t="shared" si="28"/>
        <v>61344.270000000004</v>
      </c>
      <c r="BK29" s="271">
        <f t="shared" si="28"/>
        <v>0</v>
      </c>
      <c r="BL29" s="295">
        <f t="shared" si="28"/>
        <v>0</v>
      </c>
    </row>
    <row r="30" spans="1:64" x14ac:dyDescent="0.25">
      <c r="A30" s="1699"/>
      <c r="B30" s="126">
        <v>3.2</v>
      </c>
      <c r="C30" s="131" t="s">
        <v>34</v>
      </c>
      <c r="D30" s="274">
        <f t="shared" si="23"/>
        <v>1180539.31</v>
      </c>
      <c r="E30" s="253">
        <v>330451.63000000006</v>
      </c>
      <c r="F30" s="253">
        <v>88173.030000000013</v>
      </c>
      <c r="G30" s="253">
        <v>408308.85999999993</v>
      </c>
      <c r="H30" s="253">
        <v>66511.439999999988</v>
      </c>
      <c r="I30" s="253">
        <v>722.0200000000001</v>
      </c>
      <c r="J30" s="253">
        <v>123547.53999999998</v>
      </c>
      <c r="K30" s="253">
        <v>0</v>
      </c>
      <c r="L30" s="253">
        <v>12330.470000000001</v>
      </c>
      <c r="M30" s="253">
        <v>150494.32</v>
      </c>
      <c r="N30" s="253">
        <v>0</v>
      </c>
      <c r="O30" s="254">
        <v>0</v>
      </c>
      <c r="P30" s="274">
        <f t="shared" si="24"/>
        <v>1115987.0899999999</v>
      </c>
      <c r="Q30" s="253">
        <v>326910.51</v>
      </c>
      <c r="R30" s="253">
        <v>75486.470000000016</v>
      </c>
      <c r="S30" s="253">
        <v>380704.09999999992</v>
      </c>
      <c r="T30" s="253">
        <v>61898.469999999994</v>
      </c>
      <c r="U30" s="253">
        <v>299.08</v>
      </c>
      <c r="V30" s="253">
        <v>106705.71000000005</v>
      </c>
      <c r="W30" s="253">
        <v>0</v>
      </c>
      <c r="X30" s="253">
        <v>15865.45</v>
      </c>
      <c r="Y30" s="253">
        <v>148117.29999999996</v>
      </c>
      <c r="Z30" s="253">
        <v>0</v>
      </c>
      <c r="AA30" s="254">
        <v>0</v>
      </c>
      <c r="AB30" s="274">
        <f t="shared" si="25"/>
        <v>1061534.3399999999</v>
      </c>
      <c r="AC30" s="253">
        <v>304748.92</v>
      </c>
      <c r="AD30" s="253">
        <v>69677.270000000019</v>
      </c>
      <c r="AE30" s="253">
        <v>362451</v>
      </c>
      <c r="AF30" s="253">
        <v>67751.34</v>
      </c>
      <c r="AG30" s="253">
        <v>1385.56</v>
      </c>
      <c r="AH30" s="253">
        <v>110936.04999999999</v>
      </c>
      <c r="AI30" s="253">
        <v>0</v>
      </c>
      <c r="AJ30" s="253">
        <v>13929.36</v>
      </c>
      <c r="AK30" s="253">
        <v>130654.84</v>
      </c>
      <c r="AL30" s="253">
        <v>0</v>
      </c>
      <c r="AM30" s="254">
        <v>0</v>
      </c>
      <c r="AN30" s="289">
        <f t="shared" si="26"/>
        <v>1100764.53</v>
      </c>
      <c r="AO30" s="253">
        <v>319129.84000000003</v>
      </c>
      <c r="AP30" s="253">
        <v>56107.909999999996</v>
      </c>
      <c r="AQ30" s="253">
        <v>375131.91999999993</v>
      </c>
      <c r="AR30" s="253">
        <v>64145.67</v>
      </c>
      <c r="AS30" s="253">
        <v>890.77</v>
      </c>
      <c r="AT30" s="253">
        <v>116690.66000000002</v>
      </c>
      <c r="AU30" s="253">
        <v>0</v>
      </c>
      <c r="AV30" s="253">
        <v>19369.650000000001</v>
      </c>
      <c r="AW30" s="253">
        <v>149298.11000000002</v>
      </c>
      <c r="AX30" s="253">
        <v>0</v>
      </c>
      <c r="AY30" s="254">
        <v>0</v>
      </c>
      <c r="AZ30" s="525">
        <v>19772.714220194692</v>
      </c>
      <c r="BA30" s="296">
        <f t="shared" si="27"/>
        <v>4478597.9842201956</v>
      </c>
      <c r="BB30" s="271">
        <f t="shared" si="28"/>
        <v>1281240.9000000001</v>
      </c>
      <c r="BC30" s="271">
        <f t="shared" si="28"/>
        <v>289444.68000000005</v>
      </c>
      <c r="BD30" s="271">
        <f t="shared" si="28"/>
        <v>1526595.88</v>
      </c>
      <c r="BE30" s="271">
        <f t="shared" si="28"/>
        <v>260306.91999999998</v>
      </c>
      <c r="BF30" s="271">
        <f t="shared" si="28"/>
        <v>3297.43</v>
      </c>
      <c r="BG30" s="271">
        <f t="shared" si="28"/>
        <v>457879.96000000008</v>
      </c>
      <c r="BH30" s="271">
        <f t="shared" si="28"/>
        <v>0</v>
      </c>
      <c r="BI30" s="271">
        <f t="shared" si="28"/>
        <v>61494.93</v>
      </c>
      <c r="BJ30" s="271">
        <f t="shared" si="28"/>
        <v>578564.56999999995</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24904.368067127711</v>
      </c>
      <c r="E33" s="253">
        <v>12371.202378869844</v>
      </c>
      <c r="F33" s="253">
        <v>2325.0052684023985</v>
      </c>
      <c r="G33" s="253">
        <v>6773.9479662792355</v>
      </c>
      <c r="H33" s="253">
        <v>1191.0832255498287</v>
      </c>
      <c r="I33" s="253">
        <v>45.077038371829723</v>
      </c>
      <c r="J33" s="253">
        <v>1768.5085594552891</v>
      </c>
      <c r="K33" s="253">
        <v>0</v>
      </c>
      <c r="L33" s="253">
        <v>118.29741286998703</v>
      </c>
      <c r="M33" s="253">
        <v>311.24621732930052</v>
      </c>
      <c r="N33" s="253">
        <v>0</v>
      </c>
      <c r="O33" s="254">
        <v>0</v>
      </c>
      <c r="P33" s="274">
        <f t="shared" si="24"/>
        <v>25013.436185723382</v>
      </c>
      <c r="Q33" s="253">
        <v>12244.465396809948</v>
      </c>
      <c r="R33" s="253">
        <v>2323.2910707461779</v>
      </c>
      <c r="S33" s="253">
        <v>6931.1495145708632</v>
      </c>
      <c r="T33" s="253">
        <v>1235.6974389020281</v>
      </c>
      <c r="U33" s="253">
        <v>37.184408048768127</v>
      </c>
      <c r="V33" s="253">
        <v>1787.4673726213564</v>
      </c>
      <c r="W33" s="253">
        <v>0</v>
      </c>
      <c r="X33" s="253">
        <v>121.13102621947188</v>
      </c>
      <c r="Y33" s="253">
        <v>333.04995780476708</v>
      </c>
      <c r="Z33" s="253">
        <v>0</v>
      </c>
      <c r="AA33" s="254">
        <v>0</v>
      </c>
      <c r="AB33" s="274">
        <f t="shared" si="25"/>
        <v>21946.567140440104</v>
      </c>
      <c r="AC33" s="253">
        <v>10439.264521261091</v>
      </c>
      <c r="AD33" s="253">
        <v>1922.1853997559208</v>
      </c>
      <c r="AE33" s="253">
        <v>6355.6465988723176</v>
      </c>
      <c r="AF33" s="253">
        <v>1119.6761648986731</v>
      </c>
      <c r="AG33" s="253">
        <v>26.429806325629887</v>
      </c>
      <c r="AH33" s="253">
        <v>1641.9794803813591</v>
      </c>
      <c r="AI33" s="253">
        <v>0</v>
      </c>
      <c r="AJ33" s="253">
        <v>111.71590404867085</v>
      </c>
      <c r="AK33" s="253">
        <v>329.6692648964422</v>
      </c>
      <c r="AL33" s="253">
        <v>0</v>
      </c>
      <c r="AM33" s="254">
        <v>0</v>
      </c>
      <c r="AN33" s="289">
        <f t="shared" si="26"/>
        <v>22872.823743286157</v>
      </c>
      <c r="AO33" s="253">
        <v>10461.476937889582</v>
      </c>
      <c r="AP33" s="253">
        <v>1838.0059833837329</v>
      </c>
      <c r="AQ33" s="253">
        <v>6998.1639057226785</v>
      </c>
      <c r="AR33" s="253">
        <v>1271.5267955361683</v>
      </c>
      <c r="AS33" s="253">
        <v>35.180583275704279</v>
      </c>
      <c r="AT33" s="253">
        <v>1790.4603424941197</v>
      </c>
      <c r="AU33" s="253">
        <v>0</v>
      </c>
      <c r="AV33" s="253">
        <v>129.47411940242185</v>
      </c>
      <c r="AW33" s="253">
        <v>348.53507558175062</v>
      </c>
      <c r="AX33" s="253">
        <v>0</v>
      </c>
      <c r="AY33" s="254">
        <v>0</v>
      </c>
      <c r="AZ33" s="525">
        <v>0</v>
      </c>
      <c r="BA33" s="296">
        <f t="shared" si="27"/>
        <v>94737.195136577357</v>
      </c>
      <c r="BB33" s="271">
        <f t="shared" si="28"/>
        <v>45516.409234830462</v>
      </c>
      <c r="BC33" s="271">
        <f t="shared" si="28"/>
        <v>8408.4877222882296</v>
      </c>
      <c r="BD33" s="271">
        <f t="shared" si="28"/>
        <v>27058.907985445094</v>
      </c>
      <c r="BE33" s="271">
        <f t="shared" si="28"/>
        <v>4817.9836248866977</v>
      </c>
      <c r="BF33" s="271">
        <f t="shared" si="28"/>
        <v>143.87183602193201</v>
      </c>
      <c r="BG33" s="271">
        <f t="shared" si="28"/>
        <v>6988.4157549521242</v>
      </c>
      <c r="BH33" s="271">
        <f t="shared" si="28"/>
        <v>0</v>
      </c>
      <c r="BI33" s="271">
        <f t="shared" si="28"/>
        <v>480.6184625405516</v>
      </c>
      <c r="BJ33" s="271">
        <f t="shared" si="28"/>
        <v>1322.5005156122604</v>
      </c>
      <c r="BK33" s="271">
        <f t="shared" si="28"/>
        <v>0</v>
      </c>
      <c r="BL33" s="291">
        <f t="shared" si="28"/>
        <v>0</v>
      </c>
    </row>
    <row r="34" spans="1:64" s="255" customFormat="1" x14ac:dyDescent="0.25">
      <c r="A34" s="1699"/>
      <c r="B34" s="126" t="s">
        <v>42</v>
      </c>
      <c r="C34" s="131" t="s">
        <v>155</v>
      </c>
      <c r="D34" s="274">
        <f t="shared" si="23"/>
        <v>14612.791561682217</v>
      </c>
      <c r="E34" s="253">
        <v>4726.9267474336139</v>
      </c>
      <c r="F34" s="253">
        <v>1159.7501568328785</v>
      </c>
      <c r="G34" s="253">
        <v>4877.4072496337985</v>
      </c>
      <c r="H34" s="253">
        <v>819.41226306627379</v>
      </c>
      <c r="I34" s="253">
        <v>8.3825639790628177</v>
      </c>
      <c r="J34" s="253">
        <v>1473.0602751922142</v>
      </c>
      <c r="K34" s="253">
        <v>0</v>
      </c>
      <c r="L34" s="253">
        <v>134.70904812972026</v>
      </c>
      <c r="M34" s="253">
        <v>1413.1432574146572</v>
      </c>
      <c r="N34" s="253">
        <v>0</v>
      </c>
      <c r="O34" s="254">
        <v>0</v>
      </c>
      <c r="P34" s="274">
        <f t="shared" si="24"/>
        <v>11638.917748594731</v>
      </c>
      <c r="Q34" s="253">
        <v>3923.9912551476732</v>
      </c>
      <c r="R34" s="253">
        <v>851.95903275639853</v>
      </c>
      <c r="S34" s="253">
        <v>3781.2227231159604</v>
      </c>
      <c r="T34" s="253">
        <v>665.43438375638686</v>
      </c>
      <c r="U34" s="253">
        <v>2.9087347355910635</v>
      </c>
      <c r="V34" s="253">
        <v>1076.4440503246039</v>
      </c>
      <c r="W34" s="253">
        <v>0</v>
      </c>
      <c r="X34" s="253">
        <v>145.21044535344515</v>
      </c>
      <c r="Y34" s="253">
        <v>1191.7471234046723</v>
      </c>
      <c r="Z34" s="253">
        <v>0</v>
      </c>
      <c r="AA34" s="254">
        <v>0</v>
      </c>
      <c r="AB34" s="274">
        <f t="shared" si="25"/>
        <v>20894.355469896625</v>
      </c>
      <c r="AC34" s="253">
        <v>6876.6002762327289</v>
      </c>
      <c r="AD34" s="253">
        <v>1571.4777674209615</v>
      </c>
      <c r="AE34" s="253">
        <v>6807.4326423538869</v>
      </c>
      <c r="AF34" s="253">
        <v>1367.0738519273248</v>
      </c>
      <c r="AG34" s="253">
        <v>21.009503914695095</v>
      </c>
      <c r="AH34" s="253">
        <v>2048.5266496308536</v>
      </c>
      <c r="AI34" s="253">
        <v>0</v>
      </c>
      <c r="AJ34" s="253">
        <v>237.30278843397195</v>
      </c>
      <c r="AK34" s="253">
        <v>1964.9319899822056</v>
      </c>
      <c r="AL34" s="253">
        <v>0</v>
      </c>
      <c r="AM34" s="254">
        <v>0</v>
      </c>
      <c r="AN34" s="289">
        <f t="shared" si="26"/>
        <v>44278.330798671181</v>
      </c>
      <c r="AO34" s="253">
        <v>14545.21942651909</v>
      </c>
      <c r="AP34" s="253">
        <v>2679.1428992858428</v>
      </c>
      <c r="AQ34" s="253">
        <v>14718.697285256165</v>
      </c>
      <c r="AR34" s="253">
        <v>2586.7512527811518</v>
      </c>
      <c r="AS34" s="253">
        <v>31.676170060334883</v>
      </c>
      <c r="AT34" s="253">
        <v>4399.6084408695942</v>
      </c>
      <c r="AU34" s="253">
        <v>0</v>
      </c>
      <c r="AV34" s="253">
        <v>647.47687467418484</v>
      </c>
      <c r="AW34" s="253">
        <v>4669.7584492248152</v>
      </c>
      <c r="AX34" s="253">
        <v>0</v>
      </c>
      <c r="AY34" s="254">
        <v>0</v>
      </c>
      <c r="AZ34" s="525">
        <v>-855543.02095113648</v>
      </c>
      <c r="BA34" s="296">
        <f t="shared" si="27"/>
        <v>-764118.62537229178</v>
      </c>
      <c r="BB34" s="271">
        <f t="shared" si="28"/>
        <v>30072.737705333107</v>
      </c>
      <c r="BC34" s="271">
        <f t="shared" si="28"/>
        <v>6262.3298562960808</v>
      </c>
      <c r="BD34" s="271">
        <f t="shared" si="28"/>
        <v>30184.759900359808</v>
      </c>
      <c r="BE34" s="271">
        <f t="shared" si="28"/>
        <v>5438.6717515311375</v>
      </c>
      <c r="BF34" s="271">
        <f t="shared" si="28"/>
        <v>63.976972689683862</v>
      </c>
      <c r="BG34" s="271">
        <f t="shared" si="28"/>
        <v>8997.6394160172676</v>
      </c>
      <c r="BH34" s="271">
        <f t="shared" si="28"/>
        <v>0</v>
      </c>
      <c r="BI34" s="271">
        <f t="shared" si="28"/>
        <v>1164.6991565913222</v>
      </c>
      <c r="BJ34" s="271">
        <f t="shared" si="28"/>
        <v>9239.5808200263491</v>
      </c>
      <c r="BK34" s="271">
        <f t="shared" si="28"/>
        <v>0</v>
      </c>
      <c r="BL34" s="291">
        <f t="shared" si="28"/>
        <v>0</v>
      </c>
    </row>
    <row r="35" spans="1:64" x14ac:dyDescent="0.25">
      <c r="A35" s="1699"/>
      <c r="B35" s="126" t="s">
        <v>43</v>
      </c>
      <c r="C35" s="131" t="s">
        <v>914</v>
      </c>
      <c r="D35" s="274">
        <f t="shared" si="23"/>
        <v>46687.722070265037</v>
      </c>
      <c r="E35" s="253">
        <v>8940.1986373570471</v>
      </c>
      <c r="F35" s="253">
        <v>2075.9184482682385</v>
      </c>
      <c r="G35" s="253">
        <v>13190.945042358348</v>
      </c>
      <c r="H35" s="253">
        <v>2379.863440944097</v>
      </c>
      <c r="I35" s="253">
        <v>74.455349503280317</v>
      </c>
      <c r="J35" s="253">
        <v>3910.0394865960516</v>
      </c>
      <c r="K35" s="253">
        <v>0</v>
      </c>
      <c r="L35" s="253">
        <v>313.27124297967401</v>
      </c>
      <c r="M35" s="253">
        <v>15803.030422258296</v>
      </c>
      <c r="N35" s="253">
        <v>0</v>
      </c>
      <c r="O35" s="254">
        <v>0</v>
      </c>
      <c r="P35" s="274">
        <f t="shared" si="24"/>
        <v>40097.869316098295</v>
      </c>
      <c r="Q35" s="253">
        <v>7678.3124282908057</v>
      </c>
      <c r="R35" s="253">
        <v>1782.9078601063745</v>
      </c>
      <c r="S35" s="253">
        <v>11329.07683241178</v>
      </c>
      <c r="T35" s="253">
        <v>2043.9517931827575</v>
      </c>
      <c r="U35" s="253">
        <v>63.946167040957341</v>
      </c>
      <c r="V35" s="253">
        <v>3358.1473972611516</v>
      </c>
      <c r="W35" s="253">
        <v>0</v>
      </c>
      <c r="X35" s="253">
        <v>269.05380696418575</v>
      </c>
      <c r="Y35" s="253">
        <v>13572.473030840283</v>
      </c>
      <c r="Z35" s="253">
        <v>0</v>
      </c>
      <c r="AA35" s="254">
        <v>0</v>
      </c>
      <c r="AB35" s="274">
        <f t="shared" si="25"/>
        <v>42208.268501736646</v>
      </c>
      <c r="AC35" s="253">
        <v>8082.4312648304858</v>
      </c>
      <c r="AD35" s="253">
        <v>1876.7444494367232</v>
      </c>
      <c r="AE35" s="253">
        <v>11925.339799221278</v>
      </c>
      <c r="AF35" s="253">
        <v>2151.5274393053096</v>
      </c>
      <c r="AG35" s="253">
        <v>67.311730876384132</v>
      </c>
      <c r="AH35" s="253">
        <v>3534.8907418155786</v>
      </c>
      <c r="AI35" s="253">
        <v>0</v>
      </c>
      <c r="AJ35" s="253">
        <v>283.21443307212098</v>
      </c>
      <c r="AK35" s="253">
        <v>14286.808643178771</v>
      </c>
      <c r="AL35" s="253">
        <v>0</v>
      </c>
      <c r="AM35" s="254">
        <v>0</v>
      </c>
      <c r="AN35" s="289">
        <f t="shared" si="26"/>
        <v>43280.417719028308</v>
      </c>
      <c r="AO35" s="253">
        <v>8287.7363546150864</v>
      </c>
      <c r="AP35" s="253">
        <v>1924.4163905976654</v>
      </c>
      <c r="AQ35" s="253">
        <v>12228.260155481472</v>
      </c>
      <c r="AR35" s="253">
        <v>2206.1792537936913</v>
      </c>
      <c r="AS35" s="253">
        <v>69.021543245747097</v>
      </c>
      <c r="AT35" s="253">
        <v>3624.6819243629766</v>
      </c>
      <c r="AU35" s="253">
        <v>0</v>
      </c>
      <c r="AV35" s="253">
        <v>290.40847688207924</v>
      </c>
      <c r="AW35" s="253">
        <v>14649.713620049586</v>
      </c>
      <c r="AX35" s="253">
        <v>0</v>
      </c>
      <c r="AY35" s="254">
        <v>0</v>
      </c>
      <c r="AZ35" s="525">
        <v>-563.20807200009631</v>
      </c>
      <c r="BA35" s="296">
        <f t="shared" si="27"/>
        <v>171711.06953512819</v>
      </c>
      <c r="BB35" s="271">
        <f t="shared" si="28"/>
        <v>32988.67868509343</v>
      </c>
      <c r="BC35" s="271">
        <f t="shared" si="28"/>
        <v>7659.9871484090017</v>
      </c>
      <c r="BD35" s="271">
        <f t="shared" si="28"/>
        <v>48673.621829472875</v>
      </c>
      <c r="BE35" s="271">
        <f t="shared" si="28"/>
        <v>8781.5219272258546</v>
      </c>
      <c r="BF35" s="271">
        <f t="shared" si="28"/>
        <v>274.73479066636889</v>
      </c>
      <c r="BG35" s="271">
        <f t="shared" si="28"/>
        <v>14427.759550035757</v>
      </c>
      <c r="BH35" s="271">
        <f t="shared" si="28"/>
        <v>0</v>
      </c>
      <c r="BI35" s="271">
        <f t="shared" si="28"/>
        <v>1155.9479598980599</v>
      </c>
      <c r="BJ35" s="271">
        <f t="shared" si="28"/>
        <v>58312.025716326942</v>
      </c>
      <c r="BK35" s="271">
        <f t="shared" si="28"/>
        <v>0</v>
      </c>
      <c r="BL35" s="291">
        <f t="shared" si="28"/>
        <v>0</v>
      </c>
    </row>
    <row r="36" spans="1:64" s="209" customFormat="1" x14ac:dyDescent="0.25">
      <c r="A36" s="1699"/>
      <c r="B36" s="128" t="s">
        <v>453</v>
      </c>
      <c r="C36" s="310" t="s">
        <v>2</v>
      </c>
      <c r="D36" s="275">
        <f t="shared" ref="D36:BL36" si="29">SUM(D29:D35)</f>
        <v>1790462.6216990752</v>
      </c>
      <c r="E36" s="280">
        <f t="shared" si="29"/>
        <v>577329.39776366064</v>
      </c>
      <c r="F36" s="280">
        <f t="shared" si="29"/>
        <v>140819.7838735035</v>
      </c>
      <c r="G36" s="280">
        <f t="shared" si="29"/>
        <v>593683.58025827142</v>
      </c>
      <c r="H36" s="280">
        <f t="shared" si="29"/>
        <v>99956.608929560185</v>
      </c>
      <c r="I36" s="280">
        <f t="shared" si="29"/>
        <v>1105.5549518541729</v>
      </c>
      <c r="J36" s="280">
        <f t="shared" si="29"/>
        <v>178951.38832124352</v>
      </c>
      <c r="K36" s="280">
        <f t="shared" si="29"/>
        <v>0</v>
      </c>
      <c r="L36" s="280">
        <f t="shared" si="29"/>
        <v>16277.097703979382</v>
      </c>
      <c r="M36" s="280">
        <f>SUM(M29:M35)</f>
        <v>182339.20989700226</v>
      </c>
      <c r="N36" s="280">
        <f t="shared" si="29"/>
        <v>0</v>
      </c>
      <c r="O36" s="281">
        <f t="shared" si="29"/>
        <v>0</v>
      </c>
      <c r="P36" s="275">
        <f t="shared" si="29"/>
        <v>1679076.0432504162</v>
      </c>
      <c r="Q36" s="280">
        <f t="shared" si="29"/>
        <v>564001.24908024841</v>
      </c>
      <c r="R36" s="280">
        <f t="shared" si="29"/>
        <v>122369.60796360899</v>
      </c>
      <c r="S36" s="280">
        <f t="shared" si="29"/>
        <v>542543.21907009848</v>
      </c>
      <c r="T36" s="280">
        <f t="shared" si="29"/>
        <v>95587.56361584118</v>
      </c>
      <c r="U36" s="280">
        <f t="shared" si="29"/>
        <v>504.43930982531651</v>
      </c>
      <c r="V36" s="280">
        <f t="shared" si="29"/>
        <v>154399.26882020716</v>
      </c>
      <c r="W36" s="280">
        <f t="shared" si="29"/>
        <v>0</v>
      </c>
      <c r="X36" s="280">
        <f t="shared" si="29"/>
        <v>20524.245278537099</v>
      </c>
      <c r="Y36" s="280">
        <f>SUM(Y29:Y35)</f>
        <v>179146.45011204967</v>
      </c>
      <c r="Z36" s="280">
        <f t="shared" si="29"/>
        <v>0</v>
      </c>
      <c r="AA36" s="281">
        <f t="shared" si="29"/>
        <v>0</v>
      </c>
      <c r="AB36" s="275">
        <f t="shared" si="29"/>
        <v>1615286.081112073</v>
      </c>
      <c r="AC36" s="280">
        <f t="shared" si="29"/>
        <v>529018.87606232427</v>
      </c>
      <c r="AD36" s="280">
        <f t="shared" si="29"/>
        <v>120460.49761661363</v>
      </c>
      <c r="AE36" s="280">
        <f t="shared" si="29"/>
        <v>523643.37904044741</v>
      </c>
      <c r="AF36" s="280">
        <f t="shared" si="29"/>
        <v>104758.4674561313</v>
      </c>
      <c r="AG36" s="280">
        <f t="shared" si="29"/>
        <v>1653.4210411167094</v>
      </c>
      <c r="AH36" s="280">
        <f t="shared" si="29"/>
        <v>157253.0468718278</v>
      </c>
      <c r="AI36" s="280">
        <f t="shared" si="29"/>
        <v>0</v>
      </c>
      <c r="AJ36" s="280">
        <f t="shared" si="29"/>
        <v>18011.543125554763</v>
      </c>
      <c r="AK36" s="280">
        <f>SUM(AK29:AK35)</f>
        <v>160486.84989805744</v>
      </c>
      <c r="AL36" s="280">
        <f t="shared" si="29"/>
        <v>0</v>
      </c>
      <c r="AM36" s="281">
        <f t="shared" si="29"/>
        <v>0</v>
      </c>
      <c r="AN36" s="277">
        <f t="shared" si="29"/>
        <v>1695310.1122609857</v>
      </c>
      <c r="AO36" s="280">
        <f t="shared" si="29"/>
        <v>553949.94271902379</v>
      </c>
      <c r="AP36" s="280">
        <f t="shared" si="29"/>
        <v>102334.84527326723</v>
      </c>
      <c r="AQ36" s="280">
        <f t="shared" si="29"/>
        <v>560764.41134646023</v>
      </c>
      <c r="AR36" s="280">
        <f t="shared" si="29"/>
        <v>98650.807302110989</v>
      </c>
      <c r="AS36" s="280">
        <f t="shared" si="29"/>
        <v>1269.6482965817863</v>
      </c>
      <c r="AT36" s="280">
        <f t="shared" si="29"/>
        <v>167287.83070772674</v>
      </c>
      <c r="AU36" s="280">
        <f t="shared" si="29"/>
        <v>0</v>
      </c>
      <c r="AV36" s="280">
        <f t="shared" si="29"/>
        <v>24242.189470958689</v>
      </c>
      <c r="AW36" s="280">
        <f>SUM(AW29:AW35)</f>
        <v>186810.43714485617</v>
      </c>
      <c r="AX36" s="280">
        <f t="shared" si="29"/>
        <v>0</v>
      </c>
      <c r="AY36" s="281">
        <f t="shared" si="29"/>
        <v>0</v>
      </c>
      <c r="AZ36" s="293">
        <f t="shared" si="29"/>
        <v>-793933.94369968039</v>
      </c>
      <c r="BA36" s="297">
        <f t="shared" si="29"/>
        <v>5986200.9146228712</v>
      </c>
      <c r="BB36" s="280">
        <f t="shared" si="29"/>
        <v>2224299.4656252572</v>
      </c>
      <c r="BC36" s="280">
        <f t="shared" si="29"/>
        <v>485984.73472699337</v>
      </c>
      <c r="BD36" s="280">
        <f t="shared" si="29"/>
        <v>2220634.5897152778</v>
      </c>
      <c r="BE36" s="280">
        <f t="shared" si="29"/>
        <v>398953.44730364368</v>
      </c>
      <c r="BF36" s="280">
        <f t="shared" si="29"/>
        <v>4533.0635993779842</v>
      </c>
      <c r="BG36" s="280">
        <f t="shared" si="29"/>
        <v>657891.53472100524</v>
      </c>
      <c r="BH36" s="280">
        <f t="shared" si="29"/>
        <v>0</v>
      </c>
      <c r="BI36" s="280">
        <f t="shared" si="29"/>
        <v>79055.07557902993</v>
      </c>
      <c r="BJ36" s="280">
        <f>SUM(BJ29:BJ35)</f>
        <v>708782.94705196552</v>
      </c>
      <c r="BK36" s="280">
        <f t="shared" si="29"/>
        <v>0</v>
      </c>
      <c r="BL36" s="293">
        <f t="shared" si="29"/>
        <v>0</v>
      </c>
    </row>
    <row r="37" spans="1:64" ht="16.5" customHeight="1" x14ac:dyDescent="0.25">
      <c r="A37" s="1707" t="s">
        <v>915</v>
      </c>
      <c r="B37" s="124" t="s">
        <v>916</v>
      </c>
      <c r="C37" s="311" t="s">
        <v>915</v>
      </c>
      <c r="D37" s="276">
        <f>SUM(E37:O37)</f>
        <v>5408.93</v>
      </c>
      <c r="E37" s="251">
        <v>5408.93</v>
      </c>
      <c r="F37" s="251">
        <v>0</v>
      </c>
      <c r="G37" s="251">
        <v>0</v>
      </c>
      <c r="H37" s="251">
        <v>0</v>
      </c>
      <c r="I37" s="251">
        <v>0</v>
      </c>
      <c r="J37" s="251">
        <v>0</v>
      </c>
      <c r="K37" s="251">
        <v>0</v>
      </c>
      <c r="L37" s="251">
        <v>0</v>
      </c>
      <c r="M37" s="251">
        <v>0</v>
      </c>
      <c r="N37" s="251">
        <v>0</v>
      </c>
      <c r="O37" s="252">
        <v>0</v>
      </c>
      <c r="P37" s="273">
        <f>SUM(Q37:AA37)</f>
        <v>6424.17</v>
      </c>
      <c r="Q37" s="251">
        <v>0</v>
      </c>
      <c r="R37" s="251">
        <v>6424.17</v>
      </c>
      <c r="S37" s="251">
        <v>0</v>
      </c>
      <c r="T37" s="251">
        <v>0</v>
      </c>
      <c r="U37" s="251">
        <v>0</v>
      </c>
      <c r="V37" s="251">
        <v>0</v>
      </c>
      <c r="W37" s="251">
        <v>0</v>
      </c>
      <c r="X37" s="251">
        <v>0</v>
      </c>
      <c r="Y37" s="251">
        <v>0</v>
      </c>
      <c r="Z37" s="251">
        <v>0</v>
      </c>
      <c r="AA37" s="252">
        <v>0</v>
      </c>
      <c r="AB37" s="276">
        <f>SUM(AC37:AM37)</f>
        <v>6150.5</v>
      </c>
      <c r="AC37" s="251">
        <v>5039.3</v>
      </c>
      <c r="AD37" s="251">
        <v>0</v>
      </c>
      <c r="AE37" s="251">
        <v>0</v>
      </c>
      <c r="AF37" s="251">
        <v>1111.2</v>
      </c>
      <c r="AG37" s="251">
        <v>0</v>
      </c>
      <c r="AH37" s="251">
        <v>0</v>
      </c>
      <c r="AI37" s="251">
        <v>0</v>
      </c>
      <c r="AJ37" s="251">
        <v>0</v>
      </c>
      <c r="AK37" s="251">
        <v>0</v>
      </c>
      <c r="AL37" s="251">
        <v>0</v>
      </c>
      <c r="AM37" s="252">
        <v>0</v>
      </c>
      <c r="AN37" s="276">
        <f>SUM(AO37:AY37)</f>
        <v>13427.570000000002</v>
      </c>
      <c r="AO37" s="251">
        <v>7399.76</v>
      </c>
      <c r="AP37" s="251">
        <v>3081.4500000000003</v>
      </c>
      <c r="AQ37" s="251">
        <v>0</v>
      </c>
      <c r="AR37" s="251">
        <v>2946.36</v>
      </c>
      <c r="AS37" s="251">
        <v>0</v>
      </c>
      <c r="AT37" s="251">
        <v>0</v>
      </c>
      <c r="AU37" s="251">
        <v>0</v>
      </c>
      <c r="AV37" s="249">
        <v>0</v>
      </c>
      <c r="AW37" s="251">
        <v>0</v>
      </c>
      <c r="AX37" s="251">
        <v>0</v>
      </c>
      <c r="AY37" s="252">
        <v>0</v>
      </c>
      <c r="AZ37" s="854">
        <v>-1055.1449459996034</v>
      </c>
      <c r="BA37" s="294">
        <f>SUM(BB37:BL37)+AZ37</f>
        <v>30356.025054000398</v>
      </c>
      <c r="BB37" s="273">
        <f t="shared" ref="BB37:BL39" si="30">E37+Q37+AC37+AO37</f>
        <v>17847.989999999998</v>
      </c>
      <c r="BC37" s="273">
        <f t="shared" si="30"/>
        <v>9505.6200000000008</v>
      </c>
      <c r="BD37" s="273">
        <f t="shared" si="30"/>
        <v>0</v>
      </c>
      <c r="BE37" s="273">
        <f t="shared" si="30"/>
        <v>4057.5600000000004</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708"/>
      <c r="B38" s="126" t="s">
        <v>917</v>
      </c>
      <c r="C38" s="312" t="s">
        <v>920</v>
      </c>
      <c r="D38" s="289">
        <f>SUM(E38:O38)</f>
        <v>1.9516289252376051</v>
      </c>
      <c r="E38" s="253">
        <v>1.9516289252376051</v>
      </c>
      <c r="F38" s="253">
        <v>0</v>
      </c>
      <c r="G38" s="253">
        <v>0</v>
      </c>
      <c r="H38" s="253">
        <v>0</v>
      </c>
      <c r="I38" s="253">
        <v>0</v>
      </c>
      <c r="J38" s="253">
        <v>0</v>
      </c>
      <c r="K38" s="253">
        <v>0</v>
      </c>
      <c r="L38" s="253">
        <v>0</v>
      </c>
      <c r="M38" s="253">
        <v>0</v>
      </c>
      <c r="N38" s="253">
        <v>0</v>
      </c>
      <c r="O38" s="254">
        <v>0</v>
      </c>
      <c r="P38" s="274">
        <f>SUM(Q38:AA38)</f>
        <v>15.10080443396361</v>
      </c>
      <c r="Q38" s="253">
        <v>0</v>
      </c>
      <c r="R38" s="253">
        <v>15.10080443396361</v>
      </c>
      <c r="S38" s="253">
        <v>0</v>
      </c>
      <c r="T38" s="253">
        <v>0</v>
      </c>
      <c r="U38" s="253">
        <v>0</v>
      </c>
      <c r="V38" s="253">
        <v>0</v>
      </c>
      <c r="W38" s="253">
        <v>0</v>
      </c>
      <c r="X38" s="253">
        <v>0</v>
      </c>
      <c r="Y38" s="253">
        <v>0</v>
      </c>
      <c r="Z38" s="253">
        <v>0</v>
      </c>
      <c r="AA38" s="254">
        <v>0</v>
      </c>
      <c r="AB38" s="289">
        <f>SUM(AC38:AM38)</f>
        <v>58.780828159850785</v>
      </c>
      <c r="AC38" s="253">
        <v>48.160999487185762</v>
      </c>
      <c r="AD38" s="253">
        <v>0</v>
      </c>
      <c r="AE38" s="253">
        <v>0</v>
      </c>
      <c r="AF38" s="253">
        <v>10.619828672665019</v>
      </c>
      <c r="AG38" s="253">
        <v>0</v>
      </c>
      <c r="AH38" s="253">
        <v>0</v>
      </c>
      <c r="AI38" s="253">
        <v>0</v>
      </c>
      <c r="AJ38" s="253">
        <v>0</v>
      </c>
      <c r="AK38" s="253">
        <v>0</v>
      </c>
      <c r="AL38" s="253">
        <v>0</v>
      </c>
      <c r="AM38" s="254">
        <v>0</v>
      </c>
      <c r="AN38" s="289">
        <f>SUM(AO38:AY38)</f>
        <v>438.53770780362356</v>
      </c>
      <c r="AO38" s="253">
        <v>241.6724536678596</v>
      </c>
      <c r="AP38" s="253">
        <v>100.63861292188206</v>
      </c>
      <c r="AQ38" s="253">
        <v>0</v>
      </c>
      <c r="AR38" s="253">
        <v>96.226641213881919</v>
      </c>
      <c r="AS38" s="253">
        <v>0</v>
      </c>
      <c r="AT38" s="253">
        <v>0</v>
      </c>
      <c r="AU38" s="253">
        <v>0</v>
      </c>
      <c r="AV38" s="253">
        <v>0</v>
      </c>
      <c r="AW38" s="253">
        <v>0</v>
      </c>
      <c r="AX38" s="253">
        <v>0</v>
      </c>
      <c r="AY38" s="254">
        <v>0</v>
      </c>
      <c r="AZ38" s="525">
        <v>-39777.928391764428</v>
      </c>
      <c r="BA38" s="296">
        <f>SUM(BB38:BL38)+AZ38</f>
        <v>-39263.557422441751</v>
      </c>
      <c r="BB38" s="274">
        <f t="shared" si="30"/>
        <v>291.78508208028296</v>
      </c>
      <c r="BC38" s="274">
        <f t="shared" si="30"/>
        <v>115.73941735584566</v>
      </c>
      <c r="BD38" s="274">
        <f t="shared" si="30"/>
        <v>0</v>
      </c>
      <c r="BE38" s="274">
        <f t="shared" si="30"/>
        <v>106.84646988654694</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708"/>
      <c r="B39" s="126" t="s">
        <v>918</v>
      </c>
      <c r="C39" s="312" t="s">
        <v>921</v>
      </c>
      <c r="D39" s="274">
        <f>SUM(E39:O39)</f>
        <v>-12.194951004642427</v>
      </c>
      <c r="E39" s="253">
        <v>-2.3352024797923767</v>
      </c>
      <c r="F39" s="253">
        <v>-0.54223514542355111</v>
      </c>
      <c r="G39" s="253">
        <v>-3.4455081842372222</v>
      </c>
      <c r="H39" s="253">
        <v>-0.62162634570978648</v>
      </c>
      <c r="I39" s="253">
        <v>-1.9447925470844823E-2</v>
      </c>
      <c r="J39" s="253">
        <v>-1.0213121962449472</v>
      </c>
      <c r="K39" s="253">
        <v>0</v>
      </c>
      <c r="L39" s="253">
        <v>-8.1827240437024606E-2</v>
      </c>
      <c r="M39" s="253">
        <v>-4.1277914873266726</v>
      </c>
      <c r="N39" s="253">
        <v>0</v>
      </c>
      <c r="O39" s="254">
        <v>0</v>
      </c>
      <c r="P39" s="274">
        <f>SUM(Q39:AA39)</f>
        <v>-17.751497966195981</v>
      </c>
      <c r="Q39" s="253">
        <v>-3.3992216987923562</v>
      </c>
      <c r="R39" s="253">
        <v>-0.78930092277712949</v>
      </c>
      <c r="S39" s="253">
        <v>-5.0154306894480252</v>
      </c>
      <c r="T39" s="253">
        <v>-0.9048661866210318</v>
      </c>
      <c r="U39" s="253">
        <v>-2.8309241202445937E-2</v>
      </c>
      <c r="V39" s="253">
        <v>-1.4866661922291931</v>
      </c>
      <c r="W39" s="253">
        <v>0</v>
      </c>
      <c r="X39" s="253">
        <v>-0.119111269216605</v>
      </c>
      <c r="Y39" s="253">
        <v>-6.0085917659091921</v>
      </c>
      <c r="Z39" s="253">
        <v>0</v>
      </c>
      <c r="AA39" s="254">
        <v>0</v>
      </c>
      <c r="AB39" s="274">
        <f>SUM(AC39:AM39)</f>
        <v>4.0245893254704663</v>
      </c>
      <c r="AC39" s="253">
        <v>0.77066574268373877</v>
      </c>
      <c r="AD39" s="253">
        <v>0.17894895824803173</v>
      </c>
      <c r="AE39" s="253">
        <v>1.1370898869395538</v>
      </c>
      <c r="AF39" s="253">
        <v>0.20514971765138112</v>
      </c>
      <c r="AG39" s="253">
        <v>6.4182228549102939E-3</v>
      </c>
      <c r="AH39" s="253">
        <v>0.33705442206495645</v>
      </c>
      <c r="AI39" s="253">
        <v>0</v>
      </c>
      <c r="AJ39" s="253">
        <v>2.7004703690091676E-2</v>
      </c>
      <c r="AK39" s="253">
        <v>1.3622576713378025</v>
      </c>
      <c r="AL39" s="253">
        <v>0</v>
      </c>
      <c r="AM39" s="254">
        <v>0</v>
      </c>
      <c r="AN39" s="289">
        <f>SUM(AO39:AY39)</f>
        <v>-7.0969407238407385</v>
      </c>
      <c r="AO39" s="253">
        <v>-1.3589881231128684</v>
      </c>
      <c r="AP39" s="253">
        <v>-0.31555769957494312</v>
      </c>
      <c r="AQ39" s="253">
        <v>-2.0051386297272531</v>
      </c>
      <c r="AR39" s="253">
        <v>-0.361759987899963</v>
      </c>
      <c r="AS39" s="253">
        <v>-1.1317862139480172E-2</v>
      </c>
      <c r="AT39" s="253">
        <v>-0.59436008513086425</v>
      </c>
      <c r="AU39" s="253">
        <v>0</v>
      </c>
      <c r="AV39" s="253">
        <v>-4.7619959666582952E-2</v>
      </c>
      <c r="AW39" s="253">
        <v>-2.402198376588784</v>
      </c>
      <c r="AX39" s="253">
        <v>0</v>
      </c>
      <c r="AY39" s="254">
        <v>0</v>
      </c>
      <c r="AZ39" s="525">
        <v>0</v>
      </c>
      <c r="BA39" s="296">
        <f>SUM(BB39:BL39)+AZ39</f>
        <v>-33.018800369208677</v>
      </c>
      <c r="BB39" s="274">
        <f t="shared" si="30"/>
        <v>-6.3227465590138632</v>
      </c>
      <c r="BC39" s="274">
        <f t="shared" si="30"/>
        <v>-1.468144809527592</v>
      </c>
      <c r="BD39" s="274">
        <f t="shared" si="30"/>
        <v>-9.3289876164729471</v>
      </c>
      <c r="BE39" s="274">
        <f t="shared" si="30"/>
        <v>-1.6831028025794001</v>
      </c>
      <c r="BF39" s="274">
        <f t="shared" si="30"/>
        <v>-5.2656805957860639E-2</v>
      </c>
      <c r="BG39" s="274">
        <f t="shared" si="30"/>
        <v>-2.7652840515400481</v>
      </c>
      <c r="BH39" s="274">
        <f t="shared" si="30"/>
        <v>0</v>
      </c>
      <c r="BI39" s="274">
        <f t="shared" si="30"/>
        <v>-0.22155376563012089</v>
      </c>
      <c r="BJ39" s="274">
        <f t="shared" si="30"/>
        <v>-11.176323958486845</v>
      </c>
      <c r="BK39" s="274">
        <f t="shared" si="30"/>
        <v>0</v>
      </c>
      <c r="BL39" s="300">
        <f t="shared" si="30"/>
        <v>0</v>
      </c>
    </row>
    <row r="40" spans="1:64" s="209" customFormat="1" ht="16.5" customHeight="1" x14ac:dyDescent="0.25">
      <c r="A40" s="1709"/>
      <c r="B40" s="129" t="s">
        <v>919</v>
      </c>
      <c r="C40" s="313" t="s">
        <v>922</v>
      </c>
      <c r="D40" s="277">
        <f t="shared" ref="D40:O40" si="31">SUM(D37:D39)</f>
        <v>5398.6866779205957</v>
      </c>
      <c r="E40" s="275">
        <f t="shared" si="31"/>
        <v>5408.5464264454458</v>
      </c>
      <c r="F40" s="275">
        <f t="shared" si="31"/>
        <v>-0.54223514542355111</v>
      </c>
      <c r="G40" s="275">
        <f t="shared" si="31"/>
        <v>-3.4455081842372222</v>
      </c>
      <c r="H40" s="275">
        <f t="shared" si="31"/>
        <v>-0.62162634570978648</v>
      </c>
      <c r="I40" s="275">
        <f t="shared" si="31"/>
        <v>-1.9447925470844823E-2</v>
      </c>
      <c r="J40" s="275">
        <f t="shared" si="31"/>
        <v>-1.0213121962449472</v>
      </c>
      <c r="K40" s="275">
        <f t="shared" si="31"/>
        <v>0</v>
      </c>
      <c r="L40" s="275">
        <f t="shared" si="31"/>
        <v>-8.1827240437024606E-2</v>
      </c>
      <c r="M40" s="275">
        <f t="shared" si="31"/>
        <v>-4.1277914873266726</v>
      </c>
      <c r="N40" s="275">
        <f t="shared" si="31"/>
        <v>0</v>
      </c>
      <c r="O40" s="283">
        <f t="shared" si="31"/>
        <v>0</v>
      </c>
      <c r="P40" s="275">
        <f t="shared" ref="P40:BL40" si="32">SUM(P37:P39)</f>
        <v>6421.5193064677678</v>
      </c>
      <c r="Q40" s="275">
        <f t="shared" si="32"/>
        <v>-3.3992216987923562</v>
      </c>
      <c r="R40" s="275">
        <f t="shared" si="32"/>
        <v>6438.481503511186</v>
      </c>
      <c r="S40" s="275">
        <f t="shared" si="32"/>
        <v>-5.0154306894480252</v>
      </c>
      <c r="T40" s="275">
        <f t="shared" si="32"/>
        <v>-0.9048661866210318</v>
      </c>
      <c r="U40" s="275">
        <f t="shared" si="32"/>
        <v>-2.8309241202445937E-2</v>
      </c>
      <c r="V40" s="275">
        <f>SUM(V37:V39)</f>
        <v>-1.4866661922291931</v>
      </c>
      <c r="W40" s="275">
        <f t="shared" si="32"/>
        <v>0</v>
      </c>
      <c r="X40" s="275">
        <f t="shared" si="32"/>
        <v>-0.119111269216605</v>
      </c>
      <c r="Y40" s="275">
        <f>SUM(Y37:Y39)</f>
        <v>-6.0085917659091921</v>
      </c>
      <c r="Z40" s="275">
        <f t="shared" si="32"/>
        <v>0</v>
      </c>
      <c r="AA40" s="283">
        <f t="shared" si="32"/>
        <v>0</v>
      </c>
      <c r="AB40" s="277">
        <f t="shared" si="32"/>
        <v>6213.3054174853214</v>
      </c>
      <c r="AC40" s="275">
        <f t="shared" si="32"/>
        <v>5088.2316652298696</v>
      </c>
      <c r="AD40" s="275">
        <f t="shared" si="32"/>
        <v>0.17894895824803173</v>
      </c>
      <c r="AE40" s="275">
        <f t="shared" si="32"/>
        <v>1.1370898869395538</v>
      </c>
      <c r="AF40" s="275">
        <f t="shared" si="32"/>
        <v>1122.0249783903166</v>
      </c>
      <c r="AG40" s="275">
        <f t="shared" si="32"/>
        <v>6.4182228549102939E-3</v>
      </c>
      <c r="AH40" s="275">
        <f t="shared" si="32"/>
        <v>0.33705442206495645</v>
      </c>
      <c r="AI40" s="275">
        <f t="shared" si="32"/>
        <v>0</v>
      </c>
      <c r="AJ40" s="275">
        <f>SUM(AJ37:AJ39)</f>
        <v>2.7004703690091676E-2</v>
      </c>
      <c r="AK40" s="275">
        <f>SUM(AK37:AK39)</f>
        <v>1.3622576713378025</v>
      </c>
      <c r="AL40" s="275">
        <f t="shared" si="32"/>
        <v>0</v>
      </c>
      <c r="AM40" s="283">
        <f t="shared" si="32"/>
        <v>0</v>
      </c>
      <c r="AN40" s="277">
        <f t="shared" si="32"/>
        <v>13859.010767079784</v>
      </c>
      <c r="AO40" s="275">
        <f t="shared" si="32"/>
        <v>7640.0734655447468</v>
      </c>
      <c r="AP40" s="275">
        <f t="shared" si="32"/>
        <v>3181.7730552223074</v>
      </c>
      <c r="AQ40" s="275">
        <f t="shared" si="32"/>
        <v>-2.0051386297272531</v>
      </c>
      <c r="AR40" s="275">
        <f t="shared" si="32"/>
        <v>3042.2248812259822</v>
      </c>
      <c r="AS40" s="275">
        <f t="shared" si="32"/>
        <v>-1.1317862139480172E-2</v>
      </c>
      <c r="AT40" s="275">
        <f t="shared" si="32"/>
        <v>-0.59436008513086425</v>
      </c>
      <c r="AU40" s="275">
        <f t="shared" si="32"/>
        <v>0</v>
      </c>
      <c r="AV40" s="275">
        <f t="shared" si="32"/>
        <v>-4.7619959666582952E-2</v>
      </c>
      <c r="AW40" s="275">
        <f>SUM(AW37:AW39)</f>
        <v>-2.402198376588784</v>
      </c>
      <c r="AX40" s="275">
        <f t="shared" si="32"/>
        <v>0</v>
      </c>
      <c r="AY40" s="283">
        <f t="shared" si="32"/>
        <v>0</v>
      </c>
      <c r="AZ40" s="299">
        <f t="shared" si="32"/>
        <v>-40833.073337764028</v>
      </c>
      <c r="BA40" s="297">
        <f t="shared" si="32"/>
        <v>-8940.5511688105616</v>
      </c>
      <c r="BB40" s="275">
        <f>SUM(BB37:BB39)</f>
        <v>18133.452335521266</v>
      </c>
      <c r="BC40" s="275">
        <f>SUM(BC37:BC39)</f>
        <v>9619.8912725463197</v>
      </c>
      <c r="BD40" s="275">
        <f>SUM(BD37:BD39)</f>
        <v>-9.3289876164729471</v>
      </c>
      <c r="BE40" s="275">
        <f>SUM(BE37:BE39)</f>
        <v>4162.7233670839687</v>
      </c>
      <c r="BF40" s="275">
        <f t="shared" si="32"/>
        <v>-5.2656805957860639E-2</v>
      </c>
      <c r="BG40" s="275">
        <f t="shared" si="32"/>
        <v>-2.7652840515400481</v>
      </c>
      <c r="BH40" s="275">
        <f t="shared" si="32"/>
        <v>0</v>
      </c>
      <c r="BI40" s="275">
        <f t="shared" si="32"/>
        <v>-0.22155376563012089</v>
      </c>
      <c r="BJ40" s="275">
        <f>SUM(BJ37:BJ39)</f>
        <v>-11.176323958486845</v>
      </c>
      <c r="BK40" s="275">
        <f t="shared" si="32"/>
        <v>0</v>
      </c>
      <c r="BL40" s="299">
        <f t="shared" si="32"/>
        <v>0</v>
      </c>
    </row>
    <row r="41" spans="1:64" ht="14.85" customHeight="1" x14ac:dyDescent="0.25">
      <c r="A41" s="1707" t="s">
        <v>303</v>
      </c>
      <c r="B41" s="124">
        <v>5.0999999999999996</v>
      </c>
      <c r="C41" s="311" t="s">
        <v>37</v>
      </c>
      <c r="D41" s="273">
        <f>SUM(E41:O41)</f>
        <v>682347.65000000014</v>
      </c>
      <c r="E41" s="251">
        <v>211166.92000000004</v>
      </c>
      <c r="F41" s="251">
        <v>180405.35000000006</v>
      </c>
      <c r="G41" s="251">
        <v>78873.440000000002</v>
      </c>
      <c r="H41" s="251">
        <v>73377.87</v>
      </c>
      <c r="I41" s="251">
        <v>453.88</v>
      </c>
      <c r="J41" s="251">
        <v>134312.99000000002</v>
      </c>
      <c r="K41" s="251">
        <v>0</v>
      </c>
      <c r="L41" s="251">
        <v>866.52</v>
      </c>
      <c r="M41" s="251">
        <v>2890.68</v>
      </c>
      <c r="N41" s="251">
        <v>0</v>
      </c>
      <c r="O41" s="252">
        <v>0</v>
      </c>
      <c r="P41" s="273">
        <f>SUM(Q41:AA41)</f>
        <v>608121.57999999996</v>
      </c>
      <c r="Q41" s="251">
        <v>179257.10999999996</v>
      </c>
      <c r="R41" s="251">
        <v>140108.24000000005</v>
      </c>
      <c r="S41" s="251">
        <v>81304.630000000019</v>
      </c>
      <c r="T41" s="251">
        <v>92082.17</v>
      </c>
      <c r="U41" s="251">
        <v>729.57999999999993</v>
      </c>
      <c r="V41" s="251">
        <v>110400.86</v>
      </c>
      <c r="W41" s="251">
        <v>0</v>
      </c>
      <c r="X41" s="251">
        <v>1139.6100000000001</v>
      </c>
      <c r="Y41" s="251">
        <v>3099.3800000000006</v>
      </c>
      <c r="Z41" s="251">
        <v>0</v>
      </c>
      <c r="AA41" s="252">
        <v>0</v>
      </c>
      <c r="AB41" s="273">
        <f>SUM(AC41:AM41)</f>
        <v>705124.00999999989</v>
      </c>
      <c r="AC41" s="251">
        <v>177590.44999999992</v>
      </c>
      <c r="AD41" s="251">
        <v>134772.69</v>
      </c>
      <c r="AE41" s="251">
        <v>85165.680000000022</v>
      </c>
      <c r="AF41" s="251">
        <v>183770.17999999996</v>
      </c>
      <c r="AG41" s="251">
        <v>295.83999999999997</v>
      </c>
      <c r="AH41" s="251">
        <v>118979.03000000001</v>
      </c>
      <c r="AI41" s="251">
        <v>0</v>
      </c>
      <c r="AJ41" s="251">
        <v>1512.3600000000001</v>
      </c>
      <c r="AK41" s="251">
        <v>3037.78</v>
      </c>
      <c r="AL41" s="251">
        <v>0</v>
      </c>
      <c r="AM41" s="252">
        <v>0</v>
      </c>
      <c r="AN41" s="276">
        <f>SUM(AO41:AY41)</f>
        <v>670721.03999999992</v>
      </c>
      <c r="AO41" s="251">
        <v>193439.75999999998</v>
      </c>
      <c r="AP41" s="251">
        <v>112368.93000000001</v>
      </c>
      <c r="AQ41" s="251">
        <v>95391.459999999963</v>
      </c>
      <c r="AR41" s="251">
        <v>142022.63999999996</v>
      </c>
      <c r="AS41" s="251">
        <v>0</v>
      </c>
      <c r="AT41" s="251">
        <v>110628.12</v>
      </c>
      <c r="AU41" s="251">
        <v>0</v>
      </c>
      <c r="AV41" s="249">
        <v>11692.85</v>
      </c>
      <c r="AW41" s="251">
        <v>5177.28</v>
      </c>
      <c r="AX41" s="251">
        <v>0</v>
      </c>
      <c r="AY41" s="252">
        <v>0</v>
      </c>
      <c r="AZ41" s="854">
        <v>76939.277313576822</v>
      </c>
      <c r="BA41" s="294">
        <f>SUM(BB41:BL41)+AZ41</f>
        <v>2743253.5573135768</v>
      </c>
      <c r="BB41" s="274">
        <f t="shared" ref="BB41:BL44" si="33">E41+Q41+AC41+AO41</f>
        <v>761454.24</v>
      </c>
      <c r="BC41" s="274">
        <f t="shared" si="33"/>
        <v>567655.21000000008</v>
      </c>
      <c r="BD41" s="274">
        <f t="shared" si="33"/>
        <v>340735.20999999996</v>
      </c>
      <c r="BE41" s="274">
        <f t="shared" si="33"/>
        <v>491252.85999999993</v>
      </c>
      <c r="BF41" s="274">
        <f t="shared" si="33"/>
        <v>1479.3</v>
      </c>
      <c r="BG41" s="274">
        <f t="shared" si="33"/>
        <v>474321.00000000006</v>
      </c>
      <c r="BH41" s="274">
        <f t="shared" si="33"/>
        <v>0</v>
      </c>
      <c r="BI41" s="274">
        <f t="shared" si="33"/>
        <v>15211.34</v>
      </c>
      <c r="BJ41" s="274">
        <f t="shared" si="33"/>
        <v>14205.119999999999</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4202.8763763791203</v>
      </c>
      <c r="E43" s="253">
        <v>1300.6690351183006</v>
      </c>
      <c r="F43" s="253">
        <v>1111.1951271282417</v>
      </c>
      <c r="G43" s="253">
        <v>485.81587069253635</v>
      </c>
      <c r="H43" s="253">
        <v>451.96626143875221</v>
      </c>
      <c r="I43" s="253">
        <v>2.7956446097688699</v>
      </c>
      <c r="J43" s="253">
        <v>827.29220612373354</v>
      </c>
      <c r="K43" s="253">
        <v>0</v>
      </c>
      <c r="L43" s="253">
        <v>5.3372740972435917</v>
      </c>
      <c r="M43" s="253">
        <v>17.80495717054437</v>
      </c>
      <c r="N43" s="253">
        <v>0</v>
      </c>
      <c r="O43" s="254">
        <v>0</v>
      </c>
      <c r="P43" s="274">
        <f>SUM(Q43:AA43)</f>
        <v>4498.2817139856543</v>
      </c>
      <c r="Q43" s="253">
        <v>1325.9667252967986</v>
      </c>
      <c r="R43" s="253">
        <v>1036.3821227503772</v>
      </c>
      <c r="S43" s="253">
        <v>601.41120200235207</v>
      </c>
      <c r="T43" s="253">
        <v>681.13277857220328</v>
      </c>
      <c r="U43" s="253">
        <v>5.3967109223284826</v>
      </c>
      <c r="V43" s="253">
        <v>816.63632089209887</v>
      </c>
      <c r="W43" s="253">
        <v>0</v>
      </c>
      <c r="X43" s="253">
        <v>8.4297071386205236</v>
      </c>
      <c r="Y43" s="253">
        <v>22.926146410875372</v>
      </c>
      <c r="Z43" s="253">
        <v>0</v>
      </c>
      <c r="AA43" s="254">
        <v>0</v>
      </c>
      <c r="AB43" s="274">
        <f>SUM(AC43:AM43)</f>
        <v>10171.562821180729</v>
      </c>
      <c r="AC43" s="253">
        <v>2561.7797621396485</v>
      </c>
      <c r="AD43" s="253">
        <v>1944.1245277047306</v>
      </c>
      <c r="AE43" s="253">
        <v>1228.532927603153</v>
      </c>
      <c r="AF43" s="253">
        <v>2650.923673028366</v>
      </c>
      <c r="AG43" s="253">
        <v>4.2675545043744947</v>
      </c>
      <c r="AH43" s="253">
        <v>1716.2976453576534</v>
      </c>
      <c r="AI43" s="253">
        <v>0</v>
      </c>
      <c r="AJ43" s="253">
        <v>21.816112527838733</v>
      </c>
      <c r="AK43" s="253">
        <v>43.82061831496334</v>
      </c>
      <c r="AL43" s="253">
        <v>0</v>
      </c>
      <c r="AM43" s="254">
        <v>0</v>
      </c>
      <c r="AN43" s="289">
        <f>SUM(AO43:AY43)</f>
        <v>19199.093146948973</v>
      </c>
      <c r="AO43" s="253">
        <v>5537.1275822262178</v>
      </c>
      <c r="AP43" s="253">
        <v>3216.5109266484155</v>
      </c>
      <c r="AQ43" s="253">
        <v>2730.5383561002609</v>
      </c>
      <c r="AR43" s="253">
        <v>4065.3352611923447</v>
      </c>
      <c r="AS43" s="253">
        <v>0</v>
      </c>
      <c r="AT43" s="253">
        <v>3166.6810102629979</v>
      </c>
      <c r="AU43" s="253">
        <v>0</v>
      </c>
      <c r="AV43" s="253">
        <v>334.70266014512129</v>
      </c>
      <c r="AW43" s="253">
        <v>148.19735037361579</v>
      </c>
      <c r="AX43" s="253">
        <v>0</v>
      </c>
      <c r="AY43" s="254">
        <v>0</v>
      </c>
      <c r="AZ43" s="525">
        <v>-57209.086142656059</v>
      </c>
      <c r="BA43" s="296">
        <f>SUM(BB43:BL43)+AZ43</f>
        <v>-19137.272084161581</v>
      </c>
      <c r="BB43" s="274">
        <f t="shared" si="33"/>
        <v>10725.543104780965</v>
      </c>
      <c r="BC43" s="274">
        <f t="shared" si="33"/>
        <v>7308.2127042317652</v>
      </c>
      <c r="BD43" s="274">
        <f t="shared" si="33"/>
        <v>5046.2983563983025</v>
      </c>
      <c r="BE43" s="274">
        <f t="shared" si="33"/>
        <v>7849.357974231666</v>
      </c>
      <c r="BF43" s="274">
        <f t="shared" si="33"/>
        <v>12.459910036471847</v>
      </c>
      <c r="BG43" s="274">
        <f t="shared" si="33"/>
        <v>6526.9071826364834</v>
      </c>
      <c r="BH43" s="274">
        <f t="shared" si="33"/>
        <v>0</v>
      </c>
      <c r="BI43" s="274">
        <f t="shared" si="33"/>
        <v>370.28575390882412</v>
      </c>
      <c r="BJ43" s="274">
        <f t="shared" si="33"/>
        <v>232.74907226999886</v>
      </c>
      <c r="BK43" s="274">
        <f t="shared" si="33"/>
        <v>0</v>
      </c>
      <c r="BL43" s="300">
        <f t="shared" si="33"/>
        <v>0</v>
      </c>
    </row>
    <row r="44" spans="1:64" x14ac:dyDescent="0.25">
      <c r="A44" s="1708"/>
      <c r="B44" s="126" t="s">
        <v>82</v>
      </c>
      <c r="C44" s="131" t="s">
        <v>923</v>
      </c>
      <c r="D44" s="274">
        <f>SUM(E44:O44)</f>
        <v>-894.08142163123955</v>
      </c>
      <c r="E44" s="253">
        <v>-171.20701445497798</v>
      </c>
      <c r="F44" s="253">
        <v>-39.754351575020998</v>
      </c>
      <c r="G44" s="253">
        <v>-252.60985914844298</v>
      </c>
      <c r="H44" s="253">
        <v>-45.574973338069157</v>
      </c>
      <c r="I44" s="253">
        <v>-1.4258383527848519</v>
      </c>
      <c r="J44" s="253">
        <v>-74.878222962961416</v>
      </c>
      <c r="K44" s="253">
        <v>0</v>
      </c>
      <c r="L44" s="253">
        <v>-5.9992217623707766</v>
      </c>
      <c r="M44" s="253">
        <v>-302.63194003661135</v>
      </c>
      <c r="N44" s="253">
        <v>0</v>
      </c>
      <c r="O44" s="254">
        <v>0</v>
      </c>
      <c r="P44" s="274">
        <f>SUM(Q44:AA44)</f>
        <v>-1301.4635755124077</v>
      </c>
      <c r="Q44" s="253">
        <v>-249.21633286915699</v>
      </c>
      <c r="R44" s="253">
        <v>-57.868153046517087</v>
      </c>
      <c r="S44" s="253">
        <v>-367.70983329146407</v>
      </c>
      <c r="T44" s="253">
        <v>-66.340901756160221</v>
      </c>
      <c r="U44" s="253">
        <v>-2.0755119565424343</v>
      </c>
      <c r="V44" s="253">
        <v>-108.99597892056909</v>
      </c>
      <c r="W44" s="253">
        <v>0</v>
      </c>
      <c r="X44" s="253">
        <v>-8.7327265909426348</v>
      </c>
      <c r="Y44" s="253">
        <v>-440.52413708105507</v>
      </c>
      <c r="Z44" s="253">
        <v>0</v>
      </c>
      <c r="AA44" s="254">
        <v>0</v>
      </c>
      <c r="AB44" s="274">
        <f>SUM(AC44:AM44)</f>
        <v>295.06560085634828</v>
      </c>
      <c r="AC44" s="253">
        <v>56.501901693484974</v>
      </c>
      <c r="AD44" s="253">
        <v>13.119768905092114</v>
      </c>
      <c r="AE44" s="253">
        <v>83.366545896773076</v>
      </c>
      <c r="AF44" s="253">
        <v>15.040696033560849</v>
      </c>
      <c r="AG44" s="253">
        <v>0.47055652886836397</v>
      </c>
      <c r="AH44" s="253">
        <v>24.711382336198916</v>
      </c>
      <c r="AI44" s="253">
        <v>0</v>
      </c>
      <c r="AJ44" s="253">
        <v>1.9798688700574649</v>
      </c>
      <c r="AK44" s="253">
        <v>99.874880592312564</v>
      </c>
      <c r="AL44" s="253">
        <v>0</v>
      </c>
      <c r="AM44" s="254">
        <v>0</v>
      </c>
      <c r="AN44" s="289">
        <f>SUM(AO44:AY44)</f>
        <v>-520.3172074400818</v>
      </c>
      <c r="AO44" s="253">
        <v>-99.635171361506451</v>
      </c>
      <c r="AP44" s="253">
        <v>-23.135334987015909</v>
      </c>
      <c r="AQ44" s="253">
        <v>-147.00815082830457</v>
      </c>
      <c r="AR44" s="253">
        <v>-26.522688295161604</v>
      </c>
      <c r="AS44" s="253">
        <v>-0.82977703376099143</v>
      </c>
      <c r="AT44" s="253">
        <v>-43.575928240496381</v>
      </c>
      <c r="AU44" s="253">
        <v>0</v>
      </c>
      <c r="AV44" s="253">
        <v>-3.4912908809976124</v>
      </c>
      <c r="AW44" s="253">
        <v>-176.11886581283821</v>
      </c>
      <c r="AX44" s="253">
        <v>0</v>
      </c>
      <c r="AY44" s="254">
        <v>0</v>
      </c>
      <c r="AZ44" s="525">
        <v>0</v>
      </c>
      <c r="BA44" s="296">
        <f>SUM(BB44:BL44)+AZ44</f>
        <v>-2420.7966037273804</v>
      </c>
      <c r="BB44" s="271">
        <f t="shared" si="33"/>
        <v>-463.55661699215648</v>
      </c>
      <c r="BC44" s="274">
        <f t="shared" si="33"/>
        <v>-107.63807070346188</v>
      </c>
      <c r="BD44" s="271">
        <f t="shared" si="33"/>
        <v>-683.96129737143849</v>
      </c>
      <c r="BE44" s="274">
        <f t="shared" si="33"/>
        <v>-123.39786735583013</v>
      </c>
      <c r="BF44" s="271">
        <f t="shared" si="33"/>
        <v>-3.8605708142199133</v>
      </c>
      <c r="BG44" s="271">
        <f t="shared" si="33"/>
        <v>-202.73874778782798</v>
      </c>
      <c r="BH44" s="271">
        <f t="shared" si="33"/>
        <v>0</v>
      </c>
      <c r="BI44" s="271">
        <f t="shared" si="33"/>
        <v>-16.243370364253561</v>
      </c>
      <c r="BJ44" s="271">
        <f t="shared" si="33"/>
        <v>-819.40006233819201</v>
      </c>
      <c r="BK44" s="271">
        <f t="shared" si="33"/>
        <v>0</v>
      </c>
      <c r="BL44" s="291">
        <f t="shared" si="33"/>
        <v>0</v>
      </c>
    </row>
    <row r="45" spans="1:64" s="209" customFormat="1" ht="24" x14ac:dyDescent="0.25">
      <c r="A45" s="1709"/>
      <c r="B45" s="128" t="s">
        <v>217</v>
      </c>
      <c r="C45" s="313" t="s">
        <v>306</v>
      </c>
      <c r="D45" s="278">
        <f>SUM(D41:D44)</f>
        <v>685656.44495474803</v>
      </c>
      <c r="E45" s="278">
        <f t="shared" ref="E45:BL45" si="34">SUM(E41:E44)</f>
        <v>212296.38202066338</v>
      </c>
      <c r="F45" s="278">
        <f t="shared" si="34"/>
        <v>181476.79077555329</v>
      </c>
      <c r="G45" s="278">
        <f t="shared" si="34"/>
        <v>79106.646011544086</v>
      </c>
      <c r="H45" s="278">
        <f t="shared" si="34"/>
        <v>73784.261288100679</v>
      </c>
      <c r="I45" s="278">
        <f>SUM(I41:I44)</f>
        <v>455.24980625698402</v>
      </c>
      <c r="J45" s="278">
        <f t="shared" si="34"/>
        <v>135065.4039831608</v>
      </c>
      <c r="K45" s="278">
        <f t="shared" si="34"/>
        <v>0</v>
      </c>
      <c r="L45" s="278">
        <f t="shared" si="34"/>
        <v>865.85805233487281</v>
      </c>
      <c r="M45" s="278">
        <f t="shared" si="34"/>
        <v>2605.8530171339326</v>
      </c>
      <c r="N45" s="278">
        <f t="shared" si="34"/>
        <v>0</v>
      </c>
      <c r="O45" s="283">
        <f t="shared" si="34"/>
        <v>0</v>
      </c>
      <c r="P45" s="278">
        <f t="shared" si="34"/>
        <v>611318.39813847316</v>
      </c>
      <c r="Q45" s="278">
        <f t="shared" si="34"/>
        <v>180333.8603924276</v>
      </c>
      <c r="R45" s="278">
        <f t="shared" si="34"/>
        <v>141086.75396970389</v>
      </c>
      <c r="S45" s="278">
        <f t="shared" si="34"/>
        <v>81538.331368710904</v>
      </c>
      <c r="T45" s="278">
        <f t="shared" si="34"/>
        <v>92696.961876816044</v>
      </c>
      <c r="U45" s="278">
        <f t="shared" si="34"/>
        <v>732.90119896578597</v>
      </c>
      <c r="V45" s="278">
        <f t="shared" si="34"/>
        <v>111108.50034197152</v>
      </c>
      <c r="W45" s="278">
        <f t="shared" si="34"/>
        <v>0</v>
      </c>
      <c r="X45" s="278">
        <f t="shared" si="34"/>
        <v>1139.306980547678</v>
      </c>
      <c r="Y45" s="278">
        <f>SUM(Y41:Y44)</f>
        <v>2681.782009329821</v>
      </c>
      <c r="Z45" s="278">
        <f t="shared" si="34"/>
        <v>0</v>
      </c>
      <c r="AA45" s="284">
        <f t="shared" si="34"/>
        <v>0</v>
      </c>
      <c r="AB45" s="278">
        <f t="shared" si="34"/>
        <v>715590.63842203689</v>
      </c>
      <c r="AC45" s="278">
        <f t="shared" si="34"/>
        <v>180208.73166383308</v>
      </c>
      <c r="AD45" s="278">
        <f t="shared" si="34"/>
        <v>136729.93429660983</v>
      </c>
      <c r="AE45" s="278">
        <f t="shared" si="34"/>
        <v>86477.579473499951</v>
      </c>
      <c r="AF45" s="278">
        <f t="shared" si="34"/>
        <v>186436.14436906189</v>
      </c>
      <c r="AG45" s="278">
        <f t="shared" si="34"/>
        <v>300.57811103324286</v>
      </c>
      <c r="AH45" s="278">
        <f t="shared" si="34"/>
        <v>120720.03902769387</v>
      </c>
      <c r="AI45" s="278">
        <f t="shared" si="34"/>
        <v>0</v>
      </c>
      <c r="AJ45" s="278">
        <f t="shared" si="34"/>
        <v>1536.1559813978963</v>
      </c>
      <c r="AK45" s="278">
        <f t="shared" si="34"/>
        <v>3181.4754989072758</v>
      </c>
      <c r="AL45" s="278">
        <f t="shared" si="34"/>
        <v>0</v>
      </c>
      <c r="AM45" s="284">
        <f t="shared" si="34"/>
        <v>0</v>
      </c>
      <c r="AN45" s="849">
        <f t="shared" si="34"/>
        <v>689399.81593950884</v>
      </c>
      <c r="AO45" s="278">
        <f t="shared" si="34"/>
        <v>198877.25241086469</v>
      </c>
      <c r="AP45" s="278">
        <f t="shared" si="34"/>
        <v>115562.30559166141</v>
      </c>
      <c r="AQ45" s="278">
        <f t="shared" si="34"/>
        <v>97974.990205271926</v>
      </c>
      <c r="AR45" s="278">
        <f t="shared" si="34"/>
        <v>146061.45257289713</v>
      </c>
      <c r="AS45" s="278">
        <f t="shared" si="34"/>
        <v>-0.82977703376099143</v>
      </c>
      <c r="AT45" s="278">
        <f t="shared" si="34"/>
        <v>113751.2250820225</v>
      </c>
      <c r="AU45" s="278">
        <f t="shared" si="34"/>
        <v>0</v>
      </c>
      <c r="AV45" s="275">
        <f t="shared" si="34"/>
        <v>12024.061369264124</v>
      </c>
      <c r="AW45" s="278">
        <f>SUM(AW41:AW44)</f>
        <v>5149.3584845607775</v>
      </c>
      <c r="AX45" s="278">
        <f t="shared" si="34"/>
        <v>0</v>
      </c>
      <c r="AY45" s="284">
        <f t="shared" si="34"/>
        <v>0</v>
      </c>
      <c r="AZ45" s="305">
        <f t="shared" si="34"/>
        <v>19730.191170920763</v>
      </c>
      <c r="BA45" s="297">
        <f t="shared" si="34"/>
        <v>2721695.488625688</v>
      </c>
      <c r="BB45" s="275">
        <f t="shared" si="34"/>
        <v>771716.22648778884</v>
      </c>
      <c r="BC45" s="275">
        <f t="shared" si="34"/>
        <v>574855.78463352832</v>
      </c>
      <c r="BD45" s="275">
        <f t="shared" si="34"/>
        <v>345097.54705902684</v>
      </c>
      <c r="BE45" s="275">
        <f t="shared" si="34"/>
        <v>498978.82010687573</v>
      </c>
      <c r="BF45" s="275">
        <f t="shared" si="34"/>
        <v>1487.8993392222519</v>
      </c>
      <c r="BG45" s="275">
        <f t="shared" si="34"/>
        <v>480645.16843484872</v>
      </c>
      <c r="BH45" s="275">
        <f t="shared" si="34"/>
        <v>0</v>
      </c>
      <c r="BI45" s="275">
        <f t="shared" si="34"/>
        <v>15565.382383544571</v>
      </c>
      <c r="BJ45" s="275">
        <f>SUM(BJ41:BJ44)</f>
        <v>13618.469009931805</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204630.74999999997</v>
      </c>
      <c r="E51" s="251">
        <v>43413.963284301928</v>
      </c>
      <c r="F51" s="251">
        <v>5064.248413814913</v>
      </c>
      <c r="G51" s="251">
        <v>98917.286852968507</v>
      </c>
      <c r="H51" s="251">
        <v>7405.9386016182907</v>
      </c>
      <c r="I51" s="251">
        <v>522.21648144113249</v>
      </c>
      <c r="J51" s="251">
        <v>18534.448799722508</v>
      </c>
      <c r="K51" s="251">
        <v>0</v>
      </c>
      <c r="L51" s="251">
        <v>626.82450033428677</v>
      </c>
      <c r="M51" s="251">
        <v>30145.823065798406</v>
      </c>
      <c r="N51" s="251">
        <v>0</v>
      </c>
      <c r="O51" s="252">
        <v>0</v>
      </c>
      <c r="P51" s="273">
        <f>SUM(Q51:AA51)</f>
        <v>188791.82</v>
      </c>
      <c r="Q51" s="251">
        <v>40036.887269170875</v>
      </c>
      <c r="R51" s="251">
        <v>4178.2827018180024</v>
      </c>
      <c r="S51" s="251">
        <v>91803.817092325364</v>
      </c>
      <c r="T51" s="251">
        <v>6873.2772220806019</v>
      </c>
      <c r="U51" s="251">
        <v>490.4279728834664</v>
      </c>
      <c r="V51" s="251">
        <v>16456.126439242944</v>
      </c>
      <c r="W51" s="251">
        <v>0</v>
      </c>
      <c r="X51" s="251">
        <v>726.62826302434382</v>
      </c>
      <c r="Y51" s="251">
        <v>28226.3730394544</v>
      </c>
      <c r="Z51" s="251">
        <v>0</v>
      </c>
      <c r="AA51" s="252">
        <v>0</v>
      </c>
      <c r="AB51" s="273">
        <f>SUM(AC51:AM51)</f>
        <v>215086.25999999998</v>
      </c>
      <c r="AC51" s="251">
        <v>42544.224479438722</v>
      </c>
      <c r="AD51" s="251">
        <v>4267.5225047390795</v>
      </c>
      <c r="AE51" s="251">
        <v>102804.35629990796</v>
      </c>
      <c r="AF51" s="251">
        <v>12165.959894206908</v>
      </c>
      <c r="AG51" s="251">
        <v>544.31774876273494</v>
      </c>
      <c r="AH51" s="251">
        <v>18716.538338148726</v>
      </c>
      <c r="AI51" s="251">
        <v>0</v>
      </c>
      <c r="AJ51" s="251">
        <v>1038.8129925170438</v>
      </c>
      <c r="AK51" s="251">
        <v>33004.527742278828</v>
      </c>
      <c r="AL51" s="251">
        <v>0</v>
      </c>
      <c r="AM51" s="252">
        <v>0</v>
      </c>
      <c r="AN51" s="276">
        <f>SUM(AO51:AY51)</f>
        <v>204550.91999999995</v>
      </c>
      <c r="AO51" s="251">
        <v>41425.304426742739</v>
      </c>
      <c r="AP51" s="251">
        <v>4161.4475126946545</v>
      </c>
      <c r="AQ51" s="251">
        <v>99132.049286453257</v>
      </c>
      <c r="AR51" s="251">
        <v>11898.412231823997</v>
      </c>
      <c r="AS51" s="251">
        <v>522.29542735460461</v>
      </c>
      <c r="AT51" s="251">
        <v>15693.972420415052</v>
      </c>
      <c r="AU51" s="251">
        <v>0</v>
      </c>
      <c r="AV51" s="249">
        <v>1095.5692603323416</v>
      </c>
      <c r="AW51" s="251">
        <v>30621.869434183296</v>
      </c>
      <c r="AX51" s="251">
        <v>0</v>
      </c>
      <c r="AY51" s="252">
        <v>0</v>
      </c>
      <c r="AZ51" s="854">
        <v>-1107.8950371234521</v>
      </c>
      <c r="BA51" s="294">
        <f>SUM(BB51:BL51)+AZ51</f>
        <v>811951.85496287642</v>
      </c>
      <c r="BB51" s="274">
        <f t="shared" ref="BB51:BL54" si="37">E51+Q51+AC51+AO51</f>
        <v>167420.37945965427</v>
      </c>
      <c r="BC51" s="274">
        <f t="shared" si="37"/>
        <v>17671.501133066649</v>
      </c>
      <c r="BD51" s="274">
        <f t="shared" si="37"/>
        <v>392657.50953165512</v>
      </c>
      <c r="BE51" s="274">
        <f t="shared" si="37"/>
        <v>38343.587949729801</v>
      </c>
      <c r="BF51" s="274">
        <f t="shared" si="37"/>
        <v>2079.2576304419385</v>
      </c>
      <c r="BG51" s="274">
        <f t="shared" si="37"/>
        <v>69401.085997529226</v>
      </c>
      <c r="BH51" s="274">
        <f t="shared" si="37"/>
        <v>0</v>
      </c>
      <c r="BI51" s="274">
        <f t="shared" si="37"/>
        <v>3487.835016208016</v>
      </c>
      <c r="BJ51" s="274">
        <f t="shared" si="37"/>
        <v>121998.59328171492</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-29.452979901154649</v>
      </c>
      <c r="E53" s="253">
        <v>-6.6275073534792242</v>
      </c>
      <c r="F53" s="253">
        <v>-3.5456715638287739</v>
      </c>
      <c r="G53" s="253">
        <v>-7.9911387974956849</v>
      </c>
      <c r="H53" s="253">
        <v>-2.6295709180558609</v>
      </c>
      <c r="I53" s="253">
        <v>0</v>
      </c>
      <c r="J53" s="253">
        <v>-7.2079713910387735</v>
      </c>
      <c r="K53" s="253">
        <v>0</v>
      </c>
      <c r="L53" s="253">
        <v>0</v>
      </c>
      <c r="M53" s="253">
        <v>-1.4511198772563301</v>
      </c>
      <c r="N53" s="253">
        <v>0</v>
      </c>
      <c r="O53" s="254">
        <v>0</v>
      </c>
      <c r="P53" s="274">
        <f>SUM(Q53:AA53)</f>
        <v>4540.699173175738</v>
      </c>
      <c r="Q53" s="253">
        <v>871.5037081793057</v>
      </c>
      <c r="R53" s="253">
        <v>205.80052420948311</v>
      </c>
      <c r="S53" s="253">
        <v>1281.7762710765805</v>
      </c>
      <c r="T53" s="253">
        <v>234.28085009998796</v>
      </c>
      <c r="U53" s="253">
        <v>7.1493163627410397</v>
      </c>
      <c r="V53" s="253">
        <v>389.22127676180156</v>
      </c>
      <c r="W53" s="253">
        <v>0</v>
      </c>
      <c r="X53" s="253">
        <v>30.465349711764102</v>
      </c>
      <c r="Y53" s="253">
        <v>1520.5018767740737</v>
      </c>
      <c r="Z53" s="253">
        <v>0</v>
      </c>
      <c r="AA53" s="254">
        <v>0</v>
      </c>
      <c r="AB53" s="274">
        <f>SUM(AC53:AM53)</f>
        <v>1920.4233899650235</v>
      </c>
      <c r="AC53" s="253">
        <v>344.6863488607014</v>
      </c>
      <c r="AD53" s="253">
        <v>95.419024958654717</v>
      </c>
      <c r="AE53" s="253">
        <v>530.7540590409435</v>
      </c>
      <c r="AF53" s="253">
        <v>155.43109845412417</v>
      </c>
      <c r="AG53" s="253">
        <v>2.5761592235348907</v>
      </c>
      <c r="AH53" s="253">
        <v>198.79245880029748</v>
      </c>
      <c r="AI53" s="253">
        <v>0</v>
      </c>
      <c r="AJ53" s="253">
        <v>14.962842815205384</v>
      </c>
      <c r="AK53" s="253">
        <v>577.80139781156186</v>
      </c>
      <c r="AL53" s="253">
        <v>0</v>
      </c>
      <c r="AM53" s="254">
        <v>0</v>
      </c>
      <c r="AN53" s="289">
        <f>SUM(AO53:AY53)</f>
        <v>5091.5203671425243</v>
      </c>
      <c r="AO53" s="253">
        <v>931.25401564549963</v>
      </c>
      <c r="AP53" s="253">
        <v>267.48883473185299</v>
      </c>
      <c r="AQ53" s="253">
        <v>1436.320915629507</v>
      </c>
      <c r="AR53" s="253">
        <v>474.47519944566386</v>
      </c>
      <c r="AS53" s="253">
        <v>6.5227962757778739</v>
      </c>
      <c r="AT53" s="253">
        <v>477.12951885646521</v>
      </c>
      <c r="AU53" s="253">
        <v>0</v>
      </c>
      <c r="AV53" s="253">
        <v>45.829592643645974</v>
      </c>
      <c r="AW53" s="253">
        <v>1452.499493914112</v>
      </c>
      <c r="AX53" s="253">
        <v>0</v>
      </c>
      <c r="AY53" s="254">
        <v>0</v>
      </c>
      <c r="AZ53" s="525">
        <v>0</v>
      </c>
      <c r="BA53" s="296">
        <f>SUM(BB53:BL53)+AZ53</f>
        <v>11523.189950382131</v>
      </c>
      <c r="BB53" s="274">
        <f t="shared" si="37"/>
        <v>2140.8165653320275</v>
      </c>
      <c r="BC53" s="274">
        <f t="shared" si="37"/>
        <v>565.16271233616203</v>
      </c>
      <c r="BD53" s="274">
        <f t="shared" si="37"/>
        <v>3240.8601069495353</v>
      </c>
      <c r="BE53" s="274">
        <f t="shared" si="37"/>
        <v>861.55757708172018</v>
      </c>
      <c r="BF53" s="274">
        <f t="shared" si="37"/>
        <v>16.248271862053805</v>
      </c>
      <c r="BG53" s="274">
        <f t="shared" si="37"/>
        <v>1057.9352830275254</v>
      </c>
      <c r="BH53" s="274">
        <f t="shared" si="37"/>
        <v>0</v>
      </c>
      <c r="BI53" s="274">
        <f t="shared" si="37"/>
        <v>91.257785170615449</v>
      </c>
      <c r="BJ53" s="274">
        <f t="shared" si="37"/>
        <v>3549.3516486224912</v>
      </c>
      <c r="BK53" s="274">
        <f t="shared" si="37"/>
        <v>0</v>
      </c>
      <c r="BL53" s="300">
        <f t="shared" si="37"/>
        <v>0</v>
      </c>
    </row>
    <row r="54" spans="1:64" ht="16.5" customHeight="1" x14ac:dyDescent="0.25">
      <c r="A54" s="1711"/>
      <c r="B54" s="126" t="s">
        <v>91</v>
      </c>
      <c r="C54" s="131" t="s">
        <v>925</v>
      </c>
      <c r="D54" s="274">
        <f>SUM(E54:O54)</f>
        <v>-33.73277104399309</v>
      </c>
      <c r="E54" s="253">
        <v>-6.4594642948719967</v>
      </c>
      <c r="F54" s="253">
        <v>-1.499890733928805</v>
      </c>
      <c r="G54" s="253">
        <v>-9.5307097720058866</v>
      </c>
      <c r="H54" s="253">
        <v>-1.7194967972203974</v>
      </c>
      <c r="I54" s="253">
        <v>-5.3795412293080033E-2</v>
      </c>
      <c r="J54" s="253">
        <v>-2.8250782202612639</v>
      </c>
      <c r="K54" s="253">
        <v>0</v>
      </c>
      <c r="L54" s="253">
        <v>-0.22634445728999947</v>
      </c>
      <c r="M54" s="253">
        <v>-11.417991356121657</v>
      </c>
      <c r="N54" s="253">
        <v>0</v>
      </c>
      <c r="O54" s="254">
        <v>0</v>
      </c>
      <c r="P54" s="274">
        <f>SUM(Q54:AA54)</f>
        <v>-49.102880065171348</v>
      </c>
      <c r="Q54" s="253">
        <v>-9.4026755211631894</v>
      </c>
      <c r="R54" s="253">
        <v>-2.1833058044036044</v>
      </c>
      <c r="S54" s="253">
        <v>-13.87331323182527</v>
      </c>
      <c r="T54" s="253">
        <v>-2.5029738854316443</v>
      </c>
      <c r="U54" s="253">
        <v>-7.8306928133434095E-2</v>
      </c>
      <c r="V54" s="253">
        <v>-4.1123060078077645</v>
      </c>
      <c r="W54" s="253">
        <v>0</v>
      </c>
      <c r="X54" s="253">
        <v>-0.32947677868599773</v>
      </c>
      <c r="Y54" s="253">
        <v>-16.620521907720445</v>
      </c>
      <c r="Z54" s="253">
        <v>0</v>
      </c>
      <c r="AA54" s="254">
        <v>0</v>
      </c>
      <c r="AB54" s="274">
        <f>SUM(AC54:AM54)</f>
        <v>11.132521172943779</v>
      </c>
      <c r="AC54" s="253">
        <v>2.1317585482305685</v>
      </c>
      <c r="AD54" s="253">
        <v>0.49499536610224615</v>
      </c>
      <c r="AE54" s="253">
        <v>3.1453339007241579</v>
      </c>
      <c r="AF54" s="253">
        <v>0.56746996791044335</v>
      </c>
      <c r="AG54" s="253">
        <v>1.775361311345923E-2</v>
      </c>
      <c r="AH54" s="253">
        <v>0.93233500032548633</v>
      </c>
      <c r="AI54" s="253">
        <v>0</v>
      </c>
      <c r="AJ54" s="253">
        <v>7.4698413002393854E-2</v>
      </c>
      <c r="AK54" s="253">
        <v>3.7681763635350234</v>
      </c>
      <c r="AL54" s="253">
        <v>0</v>
      </c>
      <c r="AM54" s="254">
        <v>0</v>
      </c>
      <c r="AN54" s="289">
        <f>SUM(AO54:AY54)</f>
        <v>-19.631032257446101</v>
      </c>
      <c r="AO54" s="253">
        <v>-3.7591323811814235</v>
      </c>
      <c r="AP54" s="253">
        <v>-0.87287235732873925</v>
      </c>
      <c r="AQ54" s="253">
        <v>-5.5464660975108799</v>
      </c>
      <c r="AR54" s="253">
        <v>-1.0006737083290951</v>
      </c>
      <c r="AS54" s="253">
        <v>-3.1306632729661943E-2</v>
      </c>
      <c r="AT54" s="253">
        <v>-1.6440748849073019</v>
      </c>
      <c r="AU54" s="253">
        <v>0</v>
      </c>
      <c r="AV54" s="253">
        <v>-0.13172280855786256</v>
      </c>
      <c r="AW54" s="253">
        <v>-6.6447833869011381</v>
      </c>
      <c r="AX54" s="253">
        <v>0</v>
      </c>
      <c r="AY54" s="254">
        <v>0</v>
      </c>
      <c r="AZ54" s="525">
        <v>0</v>
      </c>
      <c r="BA54" s="296">
        <f>SUM(BB54:BL54)+AZ54</f>
        <v>-91.334162193666756</v>
      </c>
      <c r="BB54" s="274">
        <f t="shared" si="37"/>
        <v>-17.489513648986041</v>
      </c>
      <c r="BC54" s="274">
        <f t="shared" si="37"/>
        <v>-4.0610735295589029</v>
      </c>
      <c r="BD54" s="274">
        <f t="shared" si="37"/>
        <v>-25.805155200617879</v>
      </c>
      <c r="BE54" s="274">
        <f t="shared" si="37"/>
        <v>-4.6556744230706935</v>
      </c>
      <c r="BF54" s="274">
        <f t="shared" si="37"/>
        <v>-0.14565536004271684</v>
      </c>
      <c r="BG54" s="274">
        <f t="shared" si="37"/>
        <v>-7.6491241126508438</v>
      </c>
      <c r="BH54" s="274">
        <f t="shared" si="37"/>
        <v>0</v>
      </c>
      <c r="BI54" s="274">
        <f t="shared" si="37"/>
        <v>-0.61284563153146587</v>
      </c>
      <c r="BJ54" s="274">
        <f t="shared" si="37"/>
        <v>-30.915120287208218</v>
      </c>
      <c r="BK54" s="274">
        <f t="shared" si="37"/>
        <v>0</v>
      </c>
      <c r="BL54" s="300">
        <f t="shared" si="37"/>
        <v>0</v>
      </c>
    </row>
    <row r="55" spans="1:64" s="209" customFormat="1" ht="16.5" customHeight="1" x14ac:dyDescent="0.25">
      <c r="A55" s="1712"/>
      <c r="B55" s="129" t="s">
        <v>262</v>
      </c>
      <c r="C55" s="313" t="s">
        <v>38</v>
      </c>
      <c r="D55" s="278">
        <f>SUM(D51:D54)</f>
        <v>204567.56424905482</v>
      </c>
      <c r="E55" s="278">
        <f t="shared" ref="E55:BL55" si="38">SUM(E51:E54)</f>
        <v>43400.876312653578</v>
      </c>
      <c r="F55" s="278">
        <f t="shared" si="38"/>
        <v>5059.202851517156</v>
      </c>
      <c r="G55" s="278">
        <f t="shared" si="38"/>
        <v>98899.765004399</v>
      </c>
      <c r="H55" s="278">
        <f t="shared" si="38"/>
        <v>7401.5895339030149</v>
      </c>
      <c r="I55" s="278">
        <f t="shared" si="38"/>
        <v>522.1626860288394</v>
      </c>
      <c r="J55" s="278">
        <f t="shared" si="38"/>
        <v>18524.415750111209</v>
      </c>
      <c r="K55" s="278">
        <f t="shared" si="38"/>
        <v>0</v>
      </c>
      <c r="L55" s="278">
        <f t="shared" si="38"/>
        <v>626.59815587699677</v>
      </c>
      <c r="M55" s="275">
        <f t="shared" si="38"/>
        <v>30132.95395456503</v>
      </c>
      <c r="N55" s="278">
        <f t="shared" si="38"/>
        <v>0</v>
      </c>
      <c r="O55" s="283">
        <f t="shared" si="38"/>
        <v>0</v>
      </c>
      <c r="P55" s="278">
        <f t="shared" si="38"/>
        <v>193283.41629311055</v>
      </c>
      <c r="Q55" s="278">
        <f t="shared" si="38"/>
        <v>40898.98830182902</v>
      </c>
      <c r="R55" s="278">
        <f t="shared" si="38"/>
        <v>4381.8999202230816</v>
      </c>
      <c r="S55" s="278">
        <f t="shared" si="38"/>
        <v>93071.720050170115</v>
      </c>
      <c r="T55" s="278">
        <f t="shared" si="38"/>
        <v>7105.0550982951581</v>
      </c>
      <c r="U55" s="278">
        <f t="shared" si="38"/>
        <v>497.49898231807401</v>
      </c>
      <c r="V55" s="278">
        <f t="shared" si="38"/>
        <v>16841.235409996938</v>
      </c>
      <c r="W55" s="278">
        <f t="shared" si="38"/>
        <v>0</v>
      </c>
      <c r="X55" s="278">
        <f t="shared" si="38"/>
        <v>756.76413595742201</v>
      </c>
      <c r="Y55" s="275">
        <f>SUM(Y51:Y54)</f>
        <v>29730.254394320753</v>
      </c>
      <c r="Z55" s="278">
        <f>SUM(Z51:Z54)</f>
        <v>0</v>
      </c>
      <c r="AA55" s="284">
        <f t="shared" si="38"/>
        <v>0</v>
      </c>
      <c r="AB55" s="278">
        <f t="shared" si="38"/>
        <v>217017.81591113796</v>
      </c>
      <c r="AC55" s="278">
        <f t="shared" si="38"/>
        <v>42891.04258684766</v>
      </c>
      <c r="AD55" s="278">
        <f t="shared" si="38"/>
        <v>4363.4365250638366</v>
      </c>
      <c r="AE55" s="278">
        <f t="shared" si="38"/>
        <v>103338.25569284963</v>
      </c>
      <c r="AF55" s="278">
        <f t="shared" si="38"/>
        <v>12321.958462628943</v>
      </c>
      <c r="AG55" s="278">
        <f t="shared" si="38"/>
        <v>546.91166159938325</v>
      </c>
      <c r="AH55" s="278">
        <f t="shared" si="38"/>
        <v>18916.263131949348</v>
      </c>
      <c r="AI55" s="278">
        <f t="shared" si="38"/>
        <v>0</v>
      </c>
      <c r="AJ55" s="278">
        <f t="shared" si="38"/>
        <v>1053.8505337452516</v>
      </c>
      <c r="AK55" s="275">
        <f t="shared" si="38"/>
        <v>33586.097316453925</v>
      </c>
      <c r="AL55" s="278">
        <f t="shared" si="38"/>
        <v>0</v>
      </c>
      <c r="AM55" s="284">
        <f t="shared" si="38"/>
        <v>0</v>
      </c>
      <c r="AN55" s="849">
        <f t="shared" si="38"/>
        <v>209622.80933488501</v>
      </c>
      <c r="AO55" s="278">
        <f t="shared" si="38"/>
        <v>42352.79931000706</v>
      </c>
      <c r="AP55" s="278">
        <f t="shared" si="38"/>
        <v>4428.0634750691788</v>
      </c>
      <c r="AQ55" s="278">
        <f t="shared" si="38"/>
        <v>100562.82373598525</v>
      </c>
      <c r="AR55" s="278">
        <f t="shared" si="38"/>
        <v>12371.886757561331</v>
      </c>
      <c r="AS55" s="278">
        <f t="shared" si="38"/>
        <v>528.78691699765284</v>
      </c>
      <c r="AT55" s="278">
        <f t="shared" si="38"/>
        <v>16169.45786438661</v>
      </c>
      <c r="AU55" s="278">
        <f t="shared" si="38"/>
        <v>0</v>
      </c>
      <c r="AV55" s="275">
        <f t="shared" si="38"/>
        <v>1141.2671301674297</v>
      </c>
      <c r="AW55" s="275">
        <f>SUM(AW51:AW54)</f>
        <v>32067.724144710504</v>
      </c>
      <c r="AX55" s="278">
        <f t="shared" si="38"/>
        <v>0</v>
      </c>
      <c r="AY55" s="284">
        <f t="shared" si="38"/>
        <v>0</v>
      </c>
      <c r="AZ55" s="305">
        <f t="shared" si="38"/>
        <v>-1107.8950371234521</v>
      </c>
      <c r="BA55" s="297">
        <f t="shared" si="38"/>
        <v>823383.71075106482</v>
      </c>
      <c r="BB55" s="275">
        <f t="shared" si="38"/>
        <v>169543.70651133731</v>
      </c>
      <c r="BC55" s="275">
        <f t="shared" si="38"/>
        <v>18232.602771873251</v>
      </c>
      <c r="BD55" s="275">
        <f t="shared" si="38"/>
        <v>395872.56448340404</v>
      </c>
      <c r="BE55" s="275">
        <f t="shared" si="38"/>
        <v>39200.489852388455</v>
      </c>
      <c r="BF55" s="275">
        <f t="shared" si="38"/>
        <v>2095.3602469439497</v>
      </c>
      <c r="BG55" s="275">
        <f t="shared" si="38"/>
        <v>70451.372156444108</v>
      </c>
      <c r="BH55" s="275">
        <f t="shared" si="38"/>
        <v>0</v>
      </c>
      <c r="BI55" s="275">
        <f t="shared" si="38"/>
        <v>3578.4799557471001</v>
      </c>
      <c r="BJ55" s="275">
        <f>SUM(BJ51:BJ54)</f>
        <v>125517.02981005021</v>
      </c>
      <c r="BK55" s="275">
        <f t="shared" si="38"/>
        <v>0</v>
      </c>
      <c r="BL55" s="299">
        <f t="shared" si="38"/>
        <v>0</v>
      </c>
    </row>
    <row r="56" spans="1:64" ht="14.85" customHeight="1" x14ac:dyDescent="0.25">
      <c r="A56" s="1698" t="s">
        <v>29</v>
      </c>
      <c r="B56" s="124">
        <v>8.1</v>
      </c>
      <c r="C56" s="311" t="s">
        <v>22</v>
      </c>
      <c r="D56" s="273">
        <f t="shared" ref="D56:D62" si="39">SUM(E56:O56)</f>
        <v>6657855.1182255233</v>
      </c>
      <c r="E56" s="251">
        <v>2637042.8354750564</v>
      </c>
      <c r="F56" s="251">
        <v>363642.20614037861</v>
      </c>
      <c r="G56" s="251">
        <v>2244332.2612526133</v>
      </c>
      <c r="H56" s="251">
        <v>295146.76529408799</v>
      </c>
      <c r="I56" s="251">
        <v>20.296063094480168</v>
      </c>
      <c r="J56" s="251">
        <v>270448.5983591624</v>
      </c>
      <c r="K56" s="251">
        <v>0</v>
      </c>
      <c r="L56" s="251">
        <v>133688.59342088623</v>
      </c>
      <c r="M56" s="251">
        <v>713533.5622202449</v>
      </c>
      <c r="N56" s="251">
        <v>0</v>
      </c>
      <c r="O56" s="252">
        <v>0</v>
      </c>
      <c r="P56" s="276">
        <f t="shared" ref="P56:P62" si="40">SUM(Q56:AA56)</f>
        <v>6813348.905654707</v>
      </c>
      <c r="Q56" s="251">
        <v>2608417.8108485593</v>
      </c>
      <c r="R56" s="251">
        <v>429823.16053394479</v>
      </c>
      <c r="S56" s="251">
        <v>2228538.9734145999</v>
      </c>
      <c r="T56" s="251">
        <v>273544.83939167199</v>
      </c>
      <c r="U56" s="251">
        <v>26.56632744446291</v>
      </c>
      <c r="V56" s="251">
        <v>279506.23217434203</v>
      </c>
      <c r="W56" s="251">
        <v>0</v>
      </c>
      <c r="X56" s="251">
        <v>154718.10260699218</v>
      </c>
      <c r="Y56" s="251">
        <v>838773.22035715193</v>
      </c>
      <c r="Z56" s="251">
        <v>0</v>
      </c>
      <c r="AA56" s="252">
        <v>0</v>
      </c>
      <c r="AB56" s="273">
        <f t="shared" ref="AB56:AB62" si="41">SUM(AC56:AM56)</f>
        <v>6492079.1736390619</v>
      </c>
      <c r="AC56" s="251">
        <v>2074707.487615326</v>
      </c>
      <c r="AD56" s="251">
        <v>484234.93434852059</v>
      </c>
      <c r="AE56" s="251">
        <v>2148814.398791336</v>
      </c>
      <c r="AF56" s="251">
        <v>299019.56470603251</v>
      </c>
      <c r="AG56" s="251">
        <v>80.471226852049838</v>
      </c>
      <c r="AH56" s="251">
        <v>265581.80965091079</v>
      </c>
      <c r="AI56" s="251">
        <v>0</v>
      </c>
      <c r="AJ56" s="251">
        <v>189875.07741842623</v>
      </c>
      <c r="AK56" s="251">
        <v>1029765.4298816581</v>
      </c>
      <c r="AL56" s="251">
        <v>0</v>
      </c>
      <c r="AM56" s="252">
        <v>0</v>
      </c>
      <c r="AN56" s="276">
        <f t="shared" ref="AN56:AN62" si="42">SUM(AO56:AY56)</f>
        <v>6701365.5152776074</v>
      </c>
      <c r="AO56" s="251">
        <v>2095150.7006217879</v>
      </c>
      <c r="AP56" s="251">
        <v>404111.26589563547</v>
      </c>
      <c r="AQ56" s="251">
        <v>2392616.1920254845</v>
      </c>
      <c r="AR56" s="251">
        <v>342954.57351610594</v>
      </c>
      <c r="AS56" s="251">
        <v>49.853435597707765</v>
      </c>
      <c r="AT56" s="251">
        <v>264471.41660882439</v>
      </c>
      <c r="AU56" s="251">
        <v>0</v>
      </c>
      <c r="AV56" s="249">
        <v>148863.80400881363</v>
      </c>
      <c r="AW56" s="251">
        <v>1053147.7091653575</v>
      </c>
      <c r="AX56" s="251">
        <v>0</v>
      </c>
      <c r="AY56" s="252">
        <v>0</v>
      </c>
      <c r="AZ56" s="854">
        <v>-7853.7511038706843</v>
      </c>
      <c r="BA56" s="294">
        <f t="shared" ref="BA56:BA62" si="43">SUM(BB56:BL56)+AZ56</f>
        <v>26656794.961693026</v>
      </c>
      <c r="BB56" s="273">
        <f t="shared" ref="BB56:BL62" si="44">E56+Q56+AC56+AO56</f>
        <v>9415318.8345607296</v>
      </c>
      <c r="BC56" s="273">
        <f t="shared" si="44"/>
        <v>1681811.5669184793</v>
      </c>
      <c r="BD56" s="273">
        <f t="shared" si="44"/>
        <v>9014301.8254840337</v>
      </c>
      <c r="BE56" s="273">
        <f t="shared" si="44"/>
        <v>1210665.7429078985</v>
      </c>
      <c r="BF56" s="273">
        <f t="shared" si="44"/>
        <v>177.18705298870069</v>
      </c>
      <c r="BG56" s="273">
        <f t="shared" si="44"/>
        <v>1080008.0567932397</v>
      </c>
      <c r="BH56" s="273">
        <f t="shared" si="44"/>
        <v>0</v>
      </c>
      <c r="BI56" s="273">
        <f t="shared" si="44"/>
        <v>627145.5774551183</v>
      </c>
      <c r="BJ56" s="273">
        <f t="shared" si="44"/>
        <v>3635219.9216244123</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-19292.381011216235</v>
      </c>
      <c r="E59" s="253">
        <v>-7641.325054613405</v>
      </c>
      <c r="F59" s="253">
        <v>-1053.7213363827632</v>
      </c>
      <c r="G59" s="253">
        <v>-6503.3726824908717</v>
      </c>
      <c r="H59" s="253">
        <v>-855.24297978403081</v>
      </c>
      <c r="I59" s="253">
        <v>-5.8811640579940351E-2</v>
      </c>
      <c r="J59" s="253">
        <v>-783.67541961245968</v>
      </c>
      <c r="K59" s="253">
        <v>0</v>
      </c>
      <c r="L59" s="253">
        <v>-387.38771501184652</v>
      </c>
      <c r="M59" s="253">
        <v>-2067.5970116802773</v>
      </c>
      <c r="N59" s="253">
        <v>0</v>
      </c>
      <c r="O59" s="254">
        <v>0</v>
      </c>
      <c r="P59" s="274">
        <f t="shared" si="40"/>
        <v>-24483.463678003667</v>
      </c>
      <c r="Q59" s="253">
        <v>-9373.2324020520464</v>
      </c>
      <c r="R59" s="253">
        <v>-1544.5502475535338</v>
      </c>
      <c r="S59" s="253">
        <v>-8008.1548392932255</v>
      </c>
      <c r="T59" s="253">
        <v>-982.9711104318958</v>
      </c>
      <c r="U59" s="253">
        <v>-9.5464906032426092E-2</v>
      </c>
      <c r="V59" s="253">
        <v>-1004.3931079966584</v>
      </c>
      <c r="W59" s="253">
        <v>0</v>
      </c>
      <c r="X59" s="253">
        <v>-555.97256179909937</v>
      </c>
      <c r="Y59" s="253">
        <v>-3014.0939439711765</v>
      </c>
      <c r="Z59" s="253">
        <v>0</v>
      </c>
      <c r="AA59" s="254">
        <v>0</v>
      </c>
      <c r="AB59" s="274">
        <f t="shared" si="41"/>
        <v>-20876.501845424005</v>
      </c>
      <c r="AC59" s="253">
        <v>-6671.6122116603747</v>
      </c>
      <c r="AD59" s="253">
        <v>-1557.148523633778</v>
      </c>
      <c r="AE59" s="253">
        <v>-6909.9169252268048</v>
      </c>
      <c r="AF59" s="253">
        <v>-961.55366061320183</v>
      </c>
      <c r="AG59" s="253">
        <v>-0.25877036785099322</v>
      </c>
      <c r="AH59" s="253">
        <v>-854.02826906382654</v>
      </c>
      <c r="AI59" s="253">
        <v>0</v>
      </c>
      <c r="AJ59" s="253">
        <v>-610.57902993870391</v>
      </c>
      <c r="AK59" s="253">
        <v>-3311.4044549194668</v>
      </c>
      <c r="AL59" s="253">
        <v>0</v>
      </c>
      <c r="AM59" s="254">
        <v>0</v>
      </c>
      <c r="AN59" s="289">
        <f t="shared" si="42"/>
        <v>-15017.679068297057</v>
      </c>
      <c r="AO59" s="253">
        <v>-4695.2073797383828</v>
      </c>
      <c r="AP59" s="253">
        <v>-905.60845924138596</v>
      </c>
      <c r="AQ59" s="253">
        <v>-5361.8239481988985</v>
      </c>
      <c r="AR59" s="253">
        <v>-768.55705129467344</v>
      </c>
      <c r="AS59" s="253">
        <v>-0.1117209462088827</v>
      </c>
      <c r="AT59" s="253">
        <v>-592.67724590078274</v>
      </c>
      <c r="AU59" s="253">
        <v>0</v>
      </c>
      <c r="AV59" s="253">
        <v>-333.6019843110476</v>
      </c>
      <c r="AW59" s="253">
        <v>-2360.0912786656745</v>
      </c>
      <c r="AX59" s="253">
        <v>0</v>
      </c>
      <c r="AY59" s="254">
        <v>0</v>
      </c>
      <c r="AZ59" s="525">
        <v>0</v>
      </c>
      <c r="BA59" s="296">
        <f t="shared" si="43"/>
        <v>-79670.025602940965</v>
      </c>
      <c r="BB59" s="274">
        <f t="shared" si="44"/>
        <v>-28381.377048064209</v>
      </c>
      <c r="BC59" s="274">
        <f t="shared" si="44"/>
        <v>-5061.0285668114611</v>
      </c>
      <c r="BD59" s="274">
        <f t="shared" si="44"/>
        <v>-26783.268395209801</v>
      </c>
      <c r="BE59" s="274">
        <f t="shared" si="44"/>
        <v>-3568.3248021238019</v>
      </c>
      <c r="BF59" s="274">
        <f t="shared" si="44"/>
        <v>-0.52476786067224235</v>
      </c>
      <c r="BG59" s="274">
        <f t="shared" si="44"/>
        <v>-3234.7740425737275</v>
      </c>
      <c r="BH59" s="274">
        <f t="shared" si="44"/>
        <v>0</v>
      </c>
      <c r="BI59" s="274">
        <f t="shared" si="44"/>
        <v>-1887.5412910606974</v>
      </c>
      <c r="BJ59" s="274">
        <f t="shared" si="44"/>
        <v>-10753.186689236594</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6638562.7372143073</v>
      </c>
      <c r="E63" s="275">
        <f t="shared" ref="E63:BL63" si="45">SUM(E56:E62)</f>
        <v>2629401.510420443</v>
      </c>
      <c r="F63" s="275">
        <f t="shared" si="45"/>
        <v>362588.48480399582</v>
      </c>
      <c r="G63" s="275">
        <f t="shared" si="45"/>
        <v>2237828.8885701224</v>
      </c>
      <c r="H63" s="275">
        <f t="shared" si="45"/>
        <v>294291.52231430396</v>
      </c>
      <c r="I63" s="275">
        <f t="shared" si="45"/>
        <v>20.237251453900228</v>
      </c>
      <c r="J63" s="275">
        <f t="shared" si="45"/>
        <v>269664.92293954996</v>
      </c>
      <c r="K63" s="275">
        <f t="shared" si="45"/>
        <v>0</v>
      </c>
      <c r="L63" s="275">
        <f t="shared" si="45"/>
        <v>133301.2057058744</v>
      </c>
      <c r="M63" s="275">
        <f>SUM(M56:M62)</f>
        <v>711465.96520856465</v>
      </c>
      <c r="N63" s="275">
        <f t="shared" si="45"/>
        <v>0</v>
      </c>
      <c r="O63" s="283">
        <f t="shared" si="45"/>
        <v>0</v>
      </c>
      <c r="P63" s="275">
        <f t="shared" si="45"/>
        <v>6788865.4419767037</v>
      </c>
      <c r="Q63" s="275">
        <f t="shared" si="45"/>
        <v>2599044.578446507</v>
      </c>
      <c r="R63" s="275">
        <f t="shared" si="45"/>
        <v>428278.61028639122</v>
      </c>
      <c r="S63" s="275">
        <f t="shared" si="45"/>
        <v>2220530.8185753068</v>
      </c>
      <c r="T63" s="275">
        <f t="shared" si="45"/>
        <v>272561.86828124011</v>
      </c>
      <c r="U63" s="275">
        <f t="shared" si="45"/>
        <v>26.470862538430485</v>
      </c>
      <c r="V63" s="275">
        <f t="shared" si="45"/>
        <v>278501.83906634536</v>
      </c>
      <c r="W63" s="275">
        <f t="shared" si="45"/>
        <v>0</v>
      </c>
      <c r="X63" s="275">
        <f t="shared" si="45"/>
        <v>154162.13004519307</v>
      </c>
      <c r="Y63" s="275">
        <f>SUM(Y56:Y62)</f>
        <v>835759.12641318073</v>
      </c>
      <c r="Z63" s="275">
        <f t="shared" si="45"/>
        <v>0</v>
      </c>
      <c r="AA63" s="283">
        <f t="shared" si="45"/>
        <v>0</v>
      </c>
      <c r="AB63" s="275">
        <f t="shared" si="45"/>
        <v>6471202.6717936378</v>
      </c>
      <c r="AC63" s="275">
        <f t="shared" si="45"/>
        <v>2068035.8754036655</v>
      </c>
      <c r="AD63" s="275">
        <f t="shared" si="45"/>
        <v>482677.78582488681</v>
      </c>
      <c r="AE63" s="275">
        <f t="shared" si="45"/>
        <v>2141904.4818661092</v>
      </c>
      <c r="AF63" s="275">
        <f t="shared" si="45"/>
        <v>298058.01104541932</v>
      </c>
      <c r="AG63" s="275">
        <f t="shared" si="45"/>
        <v>80.212456484198839</v>
      </c>
      <c r="AH63" s="275">
        <f t="shared" si="45"/>
        <v>264727.78138184699</v>
      </c>
      <c r="AI63" s="275">
        <f t="shared" si="45"/>
        <v>0</v>
      </c>
      <c r="AJ63" s="275">
        <f t="shared" si="45"/>
        <v>189264.49838848753</v>
      </c>
      <c r="AK63" s="275">
        <f>SUM(AK56:AK62)</f>
        <v>1026454.0254267385</v>
      </c>
      <c r="AL63" s="275">
        <f t="shared" si="45"/>
        <v>0</v>
      </c>
      <c r="AM63" s="283">
        <f t="shared" si="45"/>
        <v>0</v>
      </c>
      <c r="AN63" s="277">
        <f t="shared" si="45"/>
        <v>6686347.8362093102</v>
      </c>
      <c r="AO63" s="275">
        <f t="shared" si="45"/>
        <v>2090455.4932420496</v>
      </c>
      <c r="AP63" s="275">
        <f t="shared" si="45"/>
        <v>403205.65743639407</v>
      </c>
      <c r="AQ63" s="275">
        <f t="shared" si="45"/>
        <v>2387254.3680772856</v>
      </c>
      <c r="AR63" s="275">
        <f t="shared" si="45"/>
        <v>342186.01646481128</v>
      </c>
      <c r="AS63" s="275">
        <f t="shared" si="45"/>
        <v>49.741714651498881</v>
      </c>
      <c r="AT63" s="275">
        <f t="shared" si="45"/>
        <v>263878.7393629236</v>
      </c>
      <c r="AU63" s="275">
        <f t="shared" si="45"/>
        <v>0</v>
      </c>
      <c r="AV63" s="275">
        <f t="shared" si="45"/>
        <v>148530.20202450259</v>
      </c>
      <c r="AW63" s="275">
        <f>SUM(AW56:AW62)</f>
        <v>1050787.6178866918</v>
      </c>
      <c r="AX63" s="275">
        <f t="shared" si="45"/>
        <v>0</v>
      </c>
      <c r="AY63" s="283">
        <f t="shared" si="45"/>
        <v>0</v>
      </c>
      <c r="AZ63" s="299">
        <f t="shared" si="45"/>
        <v>-7853.7511038706843</v>
      </c>
      <c r="BA63" s="297">
        <f t="shared" si="45"/>
        <v>26577124.936090086</v>
      </c>
      <c r="BB63" s="275">
        <f t="shared" si="45"/>
        <v>9386937.4575126655</v>
      </c>
      <c r="BC63" s="275">
        <f t="shared" si="45"/>
        <v>1676750.5383516678</v>
      </c>
      <c r="BD63" s="275">
        <f t="shared" si="45"/>
        <v>8987518.557088824</v>
      </c>
      <c r="BE63" s="275">
        <f t="shared" si="45"/>
        <v>1207097.4181057748</v>
      </c>
      <c r="BF63" s="275">
        <f t="shared" si="45"/>
        <v>176.66228512802843</v>
      </c>
      <c r="BG63" s="275">
        <f t="shared" si="45"/>
        <v>1076773.2827506659</v>
      </c>
      <c r="BH63" s="275">
        <f t="shared" si="45"/>
        <v>0</v>
      </c>
      <c r="BI63" s="275">
        <f t="shared" si="45"/>
        <v>625258.03616405756</v>
      </c>
      <c r="BJ63" s="275">
        <f>SUM(BJ56:BJ62)</f>
        <v>3624466.7349351756</v>
      </c>
      <c r="BK63" s="275">
        <f t="shared" si="45"/>
        <v>0</v>
      </c>
      <c r="BL63" s="299">
        <f t="shared" si="45"/>
        <v>0</v>
      </c>
    </row>
    <row r="64" spans="1:64" ht="24.75" customHeight="1" x14ac:dyDescent="0.25">
      <c r="A64" s="1698" t="s">
        <v>3</v>
      </c>
      <c r="B64" s="124">
        <v>9.1</v>
      </c>
      <c r="C64" s="131" t="s">
        <v>186</v>
      </c>
      <c r="D64" s="273">
        <f>SUM(E64:M64)</f>
        <v>5860285.3399999999</v>
      </c>
      <c r="E64" s="251">
        <v>382392.19</v>
      </c>
      <c r="F64" s="251">
        <v>24867.42</v>
      </c>
      <c r="G64" s="251">
        <v>1190785.2400000002</v>
      </c>
      <c r="H64" s="251">
        <v>96173.51</v>
      </c>
      <c r="I64" s="251">
        <v>24325.53</v>
      </c>
      <c r="J64" s="251">
        <v>383695.56000000006</v>
      </c>
      <c r="K64" s="251">
        <v>0</v>
      </c>
      <c r="L64" s="251">
        <v>80</v>
      </c>
      <c r="M64" s="251">
        <v>3757965.8899999997</v>
      </c>
      <c r="N64" s="301"/>
      <c r="O64" s="1116"/>
      <c r="P64" s="273">
        <f>SUM(Q64:Y64)</f>
        <v>6283592.8599999985</v>
      </c>
      <c r="Q64" s="251">
        <v>378346.13</v>
      </c>
      <c r="R64" s="251">
        <v>17827.97</v>
      </c>
      <c r="S64" s="251">
        <v>1046368.13</v>
      </c>
      <c r="T64" s="251">
        <v>151903.15</v>
      </c>
      <c r="U64" s="251">
        <v>32760</v>
      </c>
      <c r="V64" s="251">
        <v>202851</v>
      </c>
      <c r="W64" s="251">
        <v>0</v>
      </c>
      <c r="X64" s="251">
        <v>80</v>
      </c>
      <c r="Y64" s="251">
        <v>4453456.4799999986</v>
      </c>
      <c r="Z64" s="301"/>
      <c r="AA64" s="1116"/>
      <c r="AB64" s="273">
        <f>SUM(AC64:AK64)</f>
        <v>6501526.8900000006</v>
      </c>
      <c r="AC64" s="251">
        <v>261571.77</v>
      </c>
      <c r="AD64" s="251">
        <v>35437.11</v>
      </c>
      <c r="AE64" s="251">
        <v>874591.87000000011</v>
      </c>
      <c r="AF64" s="251">
        <v>183239.77000000002</v>
      </c>
      <c r="AG64" s="251">
        <v>60.53</v>
      </c>
      <c r="AH64" s="251">
        <v>224522.25999999998</v>
      </c>
      <c r="AI64" s="251">
        <v>0</v>
      </c>
      <c r="AJ64" s="251">
        <v>120</v>
      </c>
      <c r="AK64" s="251">
        <v>4921983.58</v>
      </c>
      <c r="AL64" s="301"/>
      <c r="AM64" s="1116"/>
      <c r="AN64" s="276">
        <f>SUM(AO64:AW64)</f>
        <v>6740785.1100000003</v>
      </c>
      <c r="AO64" s="251">
        <v>240540.85999999996</v>
      </c>
      <c r="AP64" s="251">
        <v>69789.919999999998</v>
      </c>
      <c r="AQ64" s="251">
        <v>970072.29</v>
      </c>
      <c r="AR64" s="251">
        <v>220300.66999999995</v>
      </c>
      <c r="AS64" s="251">
        <v>0</v>
      </c>
      <c r="AT64" s="251">
        <v>134858.18000000002</v>
      </c>
      <c r="AU64" s="251">
        <v>0</v>
      </c>
      <c r="AV64" s="249">
        <v>120</v>
      </c>
      <c r="AW64" s="251">
        <v>5105103.1900000004</v>
      </c>
      <c r="AX64" s="301"/>
      <c r="AY64" s="1116"/>
      <c r="AZ64" s="854">
        <v>116500.3305028444</v>
      </c>
      <c r="BA64" s="294">
        <f>SUM(BB64:BJ64)+AZ64</f>
        <v>25502690.530502845</v>
      </c>
      <c r="BB64" s="274">
        <f t="shared" ref="BB64:BJ71" si="46">E64+Q64+AC64+AO64</f>
        <v>1262850.95</v>
      </c>
      <c r="BC64" s="274">
        <f t="shared" si="46"/>
        <v>147922.41999999998</v>
      </c>
      <c r="BD64" s="274">
        <f t="shared" si="46"/>
        <v>4081817.5300000003</v>
      </c>
      <c r="BE64" s="274">
        <f t="shared" si="46"/>
        <v>651617.1</v>
      </c>
      <c r="BF64" s="274">
        <f t="shared" si="46"/>
        <v>57146.06</v>
      </c>
      <c r="BG64" s="274">
        <f t="shared" si="46"/>
        <v>945927.00000000012</v>
      </c>
      <c r="BH64" s="274">
        <f t="shared" si="46"/>
        <v>0</v>
      </c>
      <c r="BI64" s="274">
        <f t="shared" si="46"/>
        <v>400</v>
      </c>
      <c r="BJ64" s="274">
        <f t="shared" si="46"/>
        <v>18238509.140000001</v>
      </c>
      <c r="BK64" s="301"/>
      <c r="BL64" s="302"/>
    </row>
    <row r="65" spans="1:64" x14ac:dyDescent="0.25">
      <c r="A65" s="1699"/>
      <c r="B65" s="126" t="s">
        <v>107</v>
      </c>
      <c r="C65" s="131" t="s">
        <v>187</v>
      </c>
      <c r="D65" s="274">
        <f>SUM(E65:M65)</f>
        <v>15069.239999999998</v>
      </c>
      <c r="E65" s="253">
        <v>0</v>
      </c>
      <c r="F65" s="253">
        <v>0</v>
      </c>
      <c r="G65" s="253">
        <v>5959.05</v>
      </c>
      <c r="H65" s="253">
        <v>0</v>
      </c>
      <c r="I65" s="253">
        <v>0</v>
      </c>
      <c r="J65" s="253">
        <v>0</v>
      </c>
      <c r="K65" s="253">
        <v>0</v>
      </c>
      <c r="L65" s="253">
        <v>0</v>
      </c>
      <c r="M65" s="253">
        <v>9110.1899999999987</v>
      </c>
      <c r="N65" s="303"/>
      <c r="O65" s="375"/>
      <c r="P65" s="274">
        <f>SUM(Q65:Y65)</f>
        <v>19082.760000000002</v>
      </c>
      <c r="Q65" s="253">
        <v>0</v>
      </c>
      <c r="R65" s="253">
        <v>0</v>
      </c>
      <c r="S65" s="253">
        <v>3712.41</v>
      </c>
      <c r="T65" s="253">
        <v>0</v>
      </c>
      <c r="U65" s="253">
        <v>0</v>
      </c>
      <c r="V65" s="253">
        <v>0</v>
      </c>
      <c r="W65" s="253">
        <v>0</v>
      </c>
      <c r="X65" s="253">
        <v>0</v>
      </c>
      <c r="Y65" s="253">
        <v>15370.35</v>
      </c>
      <c r="Z65" s="303"/>
      <c r="AA65" s="375"/>
      <c r="AB65" s="274">
        <f>SUM(AC65:AK65)</f>
        <v>37504.39</v>
      </c>
      <c r="AC65" s="253">
        <v>0</v>
      </c>
      <c r="AD65" s="253">
        <v>0</v>
      </c>
      <c r="AE65" s="253">
        <v>22467.760000000002</v>
      </c>
      <c r="AF65" s="253">
        <v>0</v>
      </c>
      <c r="AG65" s="253">
        <v>0</v>
      </c>
      <c r="AH65" s="253">
        <v>0</v>
      </c>
      <c r="AI65" s="253">
        <v>0</v>
      </c>
      <c r="AJ65" s="253">
        <v>0</v>
      </c>
      <c r="AK65" s="253">
        <v>15036.63</v>
      </c>
      <c r="AL65" s="303"/>
      <c r="AM65" s="375"/>
      <c r="AN65" s="289">
        <f>SUM(AO65:AW65)</f>
        <v>35343</v>
      </c>
      <c r="AO65" s="253">
        <v>0</v>
      </c>
      <c r="AP65" s="253">
        <v>0</v>
      </c>
      <c r="AQ65" s="253">
        <v>18580.32</v>
      </c>
      <c r="AR65" s="253">
        <v>0</v>
      </c>
      <c r="AS65" s="253">
        <v>0</v>
      </c>
      <c r="AT65" s="253">
        <v>0</v>
      </c>
      <c r="AU65" s="253">
        <v>0</v>
      </c>
      <c r="AV65" s="253">
        <v>0</v>
      </c>
      <c r="AW65" s="253">
        <v>16762.68</v>
      </c>
      <c r="AX65" s="303"/>
      <c r="AY65" s="375"/>
      <c r="AZ65" s="525">
        <v>9647.5770615365909</v>
      </c>
      <c r="BA65" s="296">
        <f>SUM(BB65:BJ65)+AZ65</f>
        <v>116646.96706153659</v>
      </c>
      <c r="BB65" s="274">
        <f t="shared" si="46"/>
        <v>0</v>
      </c>
      <c r="BC65" s="274">
        <f t="shared" si="46"/>
        <v>0</v>
      </c>
      <c r="BD65" s="274">
        <f t="shared" si="46"/>
        <v>50719.54</v>
      </c>
      <c r="BE65" s="274">
        <f t="shared" si="46"/>
        <v>0</v>
      </c>
      <c r="BF65" s="274">
        <f t="shared" si="46"/>
        <v>0</v>
      </c>
      <c r="BG65" s="274">
        <f t="shared" si="46"/>
        <v>0</v>
      </c>
      <c r="BH65" s="274">
        <f t="shared" si="46"/>
        <v>0</v>
      </c>
      <c r="BI65" s="274">
        <f t="shared" si="46"/>
        <v>0</v>
      </c>
      <c r="BJ65" s="274">
        <f t="shared" si="46"/>
        <v>56279.85</v>
      </c>
      <c r="BK65" s="303"/>
      <c r="BL65" s="304"/>
    </row>
    <row r="66" spans="1:64" x14ac:dyDescent="0.25">
      <c r="A66" s="1699"/>
      <c r="B66" s="126" t="s">
        <v>1316</v>
      </c>
      <c r="C66" s="131" t="s">
        <v>1317</v>
      </c>
      <c r="D66" s="274">
        <f>SUM(E66:M66)</f>
        <v>361758.94999999995</v>
      </c>
      <c r="E66" s="253">
        <v>0</v>
      </c>
      <c r="F66" s="253">
        <v>0</v>
      </c>
      <c r="G66" s="253">
        <v>254251.69999999992</v>
      </c>
      <c r="H66" s="253">
        <v>0</v>
      </c>
      <c r="I66" s="253">
        <v>0</v>
      </c>
      <c r="J66" s="253">
        <v>107507.25</v>
      </c>
      <c r="K66" s="253">
        <v>0</v>
      </c>
      <c r="L66" s="253">
        <v>0</v>
      </c>
      <c r="M66" s="253">
        <v>0</v>
      </c>
      <c r="N66" s="303"/>
      <c r="O66" s="375"/>
      <c r="P66" s="274">
        <f>SUM(Q66:Y66)</f>
        <v>423276.01</v>
      </c>
      <c r="Q66" s="253">
        <v>0</v>
      </c>
      <c r="R66" s="253">
        <v>0</v>
      </c>
      <c r="S66" s="253">
        <v>246124.30000000002</v>
      </c>
      <c r="T66" s="253">
        <v>0</v>
      </c>
      <c r="U66" s="253">
        <v>0</v>
      </c>
      <c r="V66" s="253">
        <v>106303.15999999999</v>
      </c>
      <c r="W66" s="253">
        <v>0</v>
      </c>
      <c r="X66" s="253">
        <v>0</v>
      </c>
      <c r="Y66" s="253">
        <v>70848.55</v>
      </c>
      <c r="Z66" s="303"/>
      <c r="AA66" s="375"/>
      <c r="AB66" s="274">
        <f>SUM(AC66:AK66)</f>
        <v>557061</v>
      </c>
      <c r="AC66" s="253">
        <v>0</v>
      </c>
      <c r="AD66" s="253">
        <v>0</v>
      </c>
      <c r="AE66" s="253">
        <v>386100.9</v>
      </c>
      <c r="AF66" s="253">
        <v>0</v>
      </c>
      <c r="AG66" s="253">
        <v>0</v>
      </c>
      <c r="AH66" s="253">
        <v>131261.5</v>
      </c>
      <c r="AI66" s="253">
        <v>0</v>
      </c>
      <c r="AJ66" s="253">
        <v>0</v>
      </c>
      <c r="AK66" s="253">
        <v>39698.6</v>
      </c>
      <c r="AL66" s="303"/>
      <c r="AM66" s="375"/>
      <c r="AN66" s="289">
        <f>SUM(AO66:AW66)</f>
        <v>540579.55000000005</v>
      </c>
      <c r="AO66" s="253">
        <v>0</v>
      </c>
      <c r="AP66" s="253">
        <v>0</v>
      </c>
      <c r="AQ66" s="253">
        <v>356502.51</v>
      </c>
      <c r="AR66" s="253">
        <v>0</v>
      </c>
      <c r="AS66" s="253">
        <v>0</v>
      </c>
      <c r="AT66" s="253">
        <v>184077.04</v>
      </c>
      <c r="AU66" s="253">
        <v>0</v>
      </c>
      <c r="AV66" s="253">
        <v>0</v>
      </c>
      <c r="AW66" s="253">
        <v>0</v>
      </c>
      <c r="AX66" s="303"/>
      <c r="AY66" s="375"/>
      <c r="AZ66" s="525">
        <v>47586.089003774905</v>
      </c>
      <c r="BA66" s="296">
        <f>SUM(BB66:BJ66)+AZ66</f>
        <v>1930261.5990037746</v>
      </c>
      <c r="BB66" s="274">
        <f t="shared" si="46"/>
        <v>0</v>
      </c>
      <c r="BC66" s="274">
        <f t="shared" si="46"/>
        <v>0</v>
      </c>
      <c r="BD66" s="274">
        <f t="shared" si="46"/>
        <v>1242979.4099999999</v>
      </c>
      <c r="BE66" s="274">
        <f t="shared" si="46"/>
        <v>0</v>
      </c>
      <c r="BF66" s="274">
        <f t="shared" si="46"/>
        <v>0</v>
      </c>
      <c r="BG66" s="274">
        <f t="shared" si="46"/>
        <v>529148.94999999995</v>
      </c>
      <c r="BH66" s="274">
        <f t="shared" si="46"/>
        <v>0</v>
      </c>
      <c r="BI66" s="274">
        <f t="shared" si="46"/>
        <v>0</v>
      </c>
      <c r="BJ66" s="274">
        <f t="shared" si="46"/>
        <v>110547.15</v>
      </c>
      <c r="BK66" s="303"/>
      <c r="BL66" s="304"/>
    </row>
    <row r="67" spans="1:64" x14ac:dyDescent="0.25">
      <c r="A67" s="1699"/>
      <c r="B67" s="126" t="s">
        <v>108</v>
      </c>
      <c r="C67" s="131" t="s">
        <v>188</v>
      </c>
      <c r="D67" s="274">
        <f>SUM(E67:M67)</f>
        <v>1361917.1700000002</v>
      </c>
      <c r="E67" s="253">
        <v>249789.24999999991</v>
      </c>
      <c r="F67" s="253">
        <v>39009.149999999994</v>
      </c>
      <c r="G67" s="253">
        <v>575621.91000000015</v>
      </c>
      <c r="H67" s="253">
        <v>51291.29</v>
      </c>
      <c r="I67" s="253">
        <v>684.24</v>
      </c>
      <c r="J67" s="253">
        <v>181268.11</v>
      </c>
      <c r="K67" s="253">
        <v>0</v>
      </c>
      <c r="L67" s="253">
        <v>12426.94</v>
      </c>
      <c r="M67" s="253">
        <v>251826.28000000003</v>
      </c>
      <c r="N67" s="303"/>
      <c r="O67" s="375"/>
      <c r="P67" s="274">
        <f>SUM(Q67:Y67)</f>
        <v>1449609.94</v>
      </c>
      <c r="Q67" s="253">
        <v>279872.92999999993</v>
      </c>
      <c r="R67" s="253">
        <v>43279.249999999993</v>
      </c>
      <c r="S67" s="253">
        <v>573620.76</v>
      </c>
      <c r="T67" s="253">
        <v>67821.580000000016</v>
      </c>
      <c r="U67" s="253">
        <v>3093.5299999999997</v>
      </c>
      <c r="V67" s="253">
        <v>173043.78999999998</v>
      </c>
      <c r="W67" s="253">
        <v>0</v>
      </c>
      <c r="X67" s="253">
        <v>6058.78</v>
      </c>
      <c r="Y67" s="253">
        <v>302819.31999999995</v>
      </c>
      <c r="Z67" s="303"/>
      <c r="AA67" s="375"/>
      <c r="AB67" s="274">
        <f>SUM(AC67:AK67)</f>
        <v>1530313.8000000003</v>
      </c>
      <c r="AC67" s="253">
        <v>235338.83999999997</v>
      </c>
      <c r="AD67" s="253">
        <v>49987.33</v>
      </c>
      <c r="AE67" s="253">
        <v>620384.43000000005</v>
      </c>
      <c r="AF67" s="253">
        <v>76730.789999999994</v>
      </c>
      <c r="AG67" s="253">
        <v>160.18</v>
      </c>
      <c r="AH67" s="253">
        <v>174972.39000000004</v>
      </c>
      <c r="AI67" s="253">
        <v>0</v>
      </c>
      <c r="AJ67" s="253">
        <v>4382.05</v>
      </c>
      <c r="AK67" s="253">
        <v>368357.79000000004</v>
      </c>
      <c r="AL67" s="303"/>
      <c r="AM67" s="375"/>
      <c r="AN67" s="289">
        <f>SUM(AO67:AW67)</f>
        <v>1519926.8899999997</v>
      </c>
      <c r="AO67" s="253">
        <v>216022.94</v>
      </c>
      <c r="AP67" s="253">
        <v>31448.579999999994</v>
      </c>
      <c r="AQ67" s="253">
        <v>676691.45</v>
      </c>
      <c r="AR67" s="253">
        <v>48956.030000000006</v>
      </c>
      <c r="AS67" s="253">
        <v>436.14</v>
      </c>
      <c r="AT67" s="253">
        <v>170965.99</v>
      </c>
      <c r="AU67" s="253">
        <v>0</v>
      </c>
      <c r="AV67" s="253">
        <v>5077.9399999999996</v>
      </c>
      <c r="AW67" s="253">
        <v>370327.81999999989</v>
      </c>
      <c r="AX67" s="303"/>
      <c r="AY67" s="375"/>
      <c r="AZ67" s="525">
        <v>44173.370483809456</v>
      </c>
      <c r="BA67" s="296">
        <f>SUM(BB67:BJ67)+AZ67</f>
        <v>5905941.170483808</v>
      </c>
      <c r="BB67" s="274">
        <f t="shared" si="46"/>
        <v>981023.95999999973</v>
      </c>
      <c r="BC67" s="274">
        <f t="shared" si="46"/>
        <v>163724.30999999997</v>
      </c>
      <c r="BD67" s="274">
        <f t="shared" si="46"/>
        <v>2446318.5499999998</v>
      </c>
      <c r="BE67" s="274">
        <f t="shared" si="46"/>
        <v>244799.69000000003</v>
      </c>
      <c r="BF67" s="274">
        <f t="shared" si="46"/>
        <v>4374.0899999999992</v>
      </c>
      <c r="BG67" s="274">
        <f t="shared" si="46"/>
        <v>700250.28</v>
      </c>
      <c r="BH67" s="274">
        <f t="shared" si="46"/>
        <v>0</v>
      </c>
      <c r="BI67" s="274">
        <f t="shared" si="46"/>
        <v>27945.71</v>
      </c>
      <c r="BJ67" s="274">
        <f t="shared" si="46"/>
        <v>1293331.21</v>
      </c>
      <c r="BK67" s="303"/>
      <c r="BL67" s="304"/>
    </row>
    <row r="68" spans="1:64" x14ac:dyDescent="0.25">
      <c r="A68" s="1699"/>
      <c r="B68" s="126" t="s">
        <v>109</v>
      </c>
      <c r="C68" s="131" t="s">
        <v>161</v>
      </c>
      <c r="D68" s="274">
        <f>SUM(E68:O68)</f>
        <v>2152527.1164767984</v>
      </c>
      <c r="E68" s="253">
        <v>987277.67062869202</v>
      </c>
      <c r="F68" s="253">
        <v>48228.982775799232</v>
      </c>
      <c r="G68" s="253">
        <v>730009.29789190693</v>
      </c>
      <c r="H68" s="253">
        <v>66197.780386413171</v>
      </c>
      <c r="I68" s="253">
        <v>2596.5953099949802</v>
      </c>
      <c r="J68" s="253">
        <v>219020.8147988008</v>
      </c>
      <c r="K68" s="253">
        <v>0</v>
      </c>
      <c r="L68" s="253">
        <v>11687.272266096283</v>
      </c>
      <c r="M68" s="253">
        <v>87508.702419095105</v>
      </c>
      <c r="N68" s="253">
        <v>0</v>
      </c>
      <c r="O68" s="254">
        <v>0</v>
      </c>
      <c r="P68" s="274">
        <f>SUM(Q68:AA68)</f>
        <v>2079556.5243458012</v>
      </c>
      <c r="Q68" s="253">
        <v>904198.0419568636</v>
      </c>
      <c r="R68" s="253">
        <v>54007.663434928952</v>
      </c>
      <c r="S68" s="253">
        <v>721721.53767890681</v>
      </c>
      <c r="T68" s="253">
        <v>68674.837053666692</v>
      </c>
      <c r="U68" s="253">
        <v>2019.4491548199367</v>
      </c>
      <c r="V68" s="253">
        <v>214235.87169732171</v>
      </c>
      <c r="W68" s="253">
        <v>0</v>
      </c>
      <c r="X68" s="253">
        <v>12158.314050620356</v>
      </c>
      <c r="Y68" s="253">
        <v>102540.8093186733</v>
      </c>
      <c r="Z68" s="253">
        <v>0</v>
      </c>
      <c r="AA68" s="254">
        <v>0</v>
      </c>
      <c r="AB68" s="274">
        <f>SUM(AC68:AM68)</f>
        <v>1948804.4447355054</v>
      </c>
      <c r="AC68" s="253">
        <v>832927.34235265455</v>
      </c>
      <c r="AD68" s="253">
        <v>42473.865429938378</v>
      </c>
      <c r="AE68" s="253">
        <v>698311.52918953041</v>
      </c>
      <c r="AF68" s="253">
        <v>58248.65339439793</v>
      </c>
      <c r="AG68" s="253">
        <v>218.70315217217239</v>
      </c>
      <c r="AH68" s="253">
        <v>194067.10372276118</v>
      </c>
      <c r="AI68" s="253">
        <v>0</v>
      </c>
      <c r="AJ68" s="253">
        <v>13210.174767463031</v>
      </c>
      <c r="AK68" s="253">
        <v>109347.07272658781</v>
      </c>
      <c r="AL68" s="253">
        <v>0</v>
      </c>
      <c r="AM68" s="254">
        <v>0</v>
      </c>
      <c r="AN68" s="289">
        <f>SUM(AO68:AY68)</f>
        <v>1918353.7288898532</v>
      </c>
      <c r="AO68" s="253">
        <v>809721.74563932221</v>
      </c>
      <c r="AP68" s="253">
        <v>48567.126811947179</v>
      </c>
      <c r="AQ68" s="253">
        <v>665326.14340064488</v>
      </c>
      <c r="AR68" s="253">
        <v>62571.357599847834</v>
      </c>
      <c r="AS68" s="253">
        <v>478.83236374423467</v>
      </c>
      <c r="AT68" s="253">
        <v>205131.02222621409</v>
      </c>
      <c r="AU68" s="253">
        <v>0</v>
      </c>
      <c r="AV68" s="253">
        <v>13690.415394678243</v>
      </c>
      <c r="AW68" s="253">
        <v>112867.08545345424</v>
      </c>
      <c r="AX68" s="253">
        <v>0</v>
      </c>
      <c r="AY68" s="254">
        <v>0</v>
      </c>
      <c r="AZ68" s="525">
        <v>-3190.0429769064644</v>
      </c>
      <c r="BA68" s="296">
        <f>SUM(BB68:BL68)+AZ68</f>
        <v>8096051.7714710515</v>
      </c>
      <c r="BB68" s="274">
        <f t="shared" si="46"/>
        <v>3534124.8005775325</v>
      </c>
      <c r="BC68" s="274">
        <f t="shared" si="46"/>
        <v>193277.63845261376</v>
      </c>
      <c r="BD68" s="274">
        <f t="shared" si="46"/>
        <v>2815368.5081609888</v>
      </c>
      <c r="BE68" s="274">
        <f t="shared" si="46"/>
        <v>255692.62843432563</v>
      </c>
      <c r="BF68" s="274">
        <f t="shared" si="46"/>
        <v>5313.5799807313242</v>
      </c>
      <c r="BG68" s="274">
        <f t="shared" si="46"/>
        <v>832454.81244509772</v>
      </c>
      <c r="BH68" s="274">
        <f t="shared" si="46"/>
        <v>0</v>
      </c>
      <c r="BI68" s="274">
        <f t="shared" si="46"/>
        <v>50746.176478857917</v>
      </c>
      <c r="BJ68" s="274">
        <f t="shared" si="46"/>
        <v>412263.66991781048</v>
      </c>
      <c r="BK68" s="274">
        <f t="shared" ref="BK68:BL71" si="47">N68+Z68+AL68+AX68</f>
        <v>0</v>
      </c>
      <c r="BL68" s="300">
        <f t="shared" si="47"/>
        <v>0</v>
      </c>
    </row>
    <row r="69" spans="1:64" s="255" customFormat="1" x14ac:dyDescent="0.25">
      <c r="A69" s="1699"/>
      <c r="B69" s="126" t="s">
        <v>110</v>
      </c>
      <c r="C69" s="131" t="s">
        <v>135</v>
      </c>
      <c r="D69" s="274">
        <f>SUM(E69:O69)</f>
        <v>21555.234826519561</v>
      </c>
      <c r="E69" s="253">
        <v>11968.233345577841</v>
      </c>
      <c r="F69" s="253">
        <v>2129.3800597363979</v>
      </c>
      <c r="G69" s="253">
        <v>4643.0905774749926</v>
      </c>
      <c r="H69" s="253">
        <v>762.14046370159451</v>
      </c>
      <c r="I69" s="253">
        <v>25.98206126255436</v>
      </c>
      <c r="J69" s="253">
        <v>1736.7564506169672</v>
      </c>
      <c r="K69" s="253">
        <v>0</v>
      </c>
      <c r="L69" s="253">
        <v>80.833079483502445</v>
      </c>
      <c r="M69" s="253">
        <v>208.81878866571466</v>
      </c>
      <c r="N69" s="253">
        <v>0</v>
      </c>
      <c r="O69" s="254">
        <v>0</v>
      </c>
      <c r="P69" s="274">
        <f>SUM(Q69:AA69)</f>
        <v>22482.562872480561</v>
      </c>
      <c r="Q69" s="253">
        <v>12317.541449720386</v>
      </c>
      <c r="R69" s="253">
        <v>2225.63235170594</v>
      </c>
      <c r="S69" s="253">
        <v>4951.3984009527258</v>
      </c>
      <c r="T69" s="253">
        <v>820.19288370218283</v>
      </c>
      <c r="U69" s="253">
        <v>23.260710635203704</v>
      </c>
      <c r="V69" s="253">
        <v>1817.8757916262616</v>
      </c>
      <c r="W69" s="253">
        <v>0</v>
      </c>
      <c r="X69" s="253">
        <v>85.96349582575283</v>
      </c>
      <c r="Y69" s="253">
        <v>240.69778831210792</v>
      </c>
      <c r="Z69" s="253">
        <v>0</v>
      </c>
      <c r="AA69" s="254">
        <v>0</v>
      </c>
      <c r="AB69" s="274">
        <f>SUM(AC69:AM69)</f>
        <v>22782.575205029385</v>
      </c>
      <c r="AC69" s="253">
        <v>12190.832171485452</v>
      </c>
      <c r="AD69" s="253">
        <v>2132.7426233296924</v>
      </c>
      <c r="AE69" s="253">
        <v>5258.9597310566887</v>
      </c>
      <c r="AF69" s="253">
        <v>867.29034464506128</v>
      </c>
      <c r="AG69" s="253">
        <v>18.600466249875996</v>
      </c>
      <c r="AH69" s="253">
        <v>1944.3731573685709</v>
      </c>
      <c r="AI69" s="253">
        <v>0</v>
      </c>
      <c r="AJ69" s="253">
        <v>92.165100960981974</v>
      </c>
      <c r="AK69" s="253">
        <v>277.61160993306186</v>
      </c>
      <c r="AL69" s="253">
        <v>0</v>
      </c>
      <c r="AM69" s="254">
        <v>0</v>
      </c>
      <c r="AN69" s="289">
        <f>SUM(AO69:AY69)</f>
        <v>21000.847501557993</v>
      </c>
      <c r="AO69" s="253">
        <v>10848.653870997081</v>
      </c>
      <c r="AP69" s="253">
        <v>1826.8890950036798</v>
      </c>
      <c r="AQ69" s="253">
        <v>5159.6684163742229</v>
      </c>
      <c r="AR69" s="253">
        <v>882.01681513234416</v>
      </c>
      <c r="AS69" s="253">
        <v>22.920875930678569</v>
      </c>
      <c r="AT69" s="253">
        <v>1905.0764449182604</v>
      </c>
      <c r="AU69" s="253">
        <v>0</v>
      </c>
      <c r="AV69" s="253">
        <v>94.600706113891533</v>
      </c>
      <c r="AW69" s="253">
        <v>261.02127708783507</v>
      </c>
      <c r="AX69" s="253">
        <v>0</v>
      </c>
      <c r="AY69" s="254">
        <v>0</v>
      </c>
      <c r="AZ69" s="525">
        <v>0</v>
      </c>
      <c r="BA69" s="296">
        <f>SUM(BB69:BL69)+AZ69</f>
        <v>87821.220405587519</v>
      </c>
      <c r="BB69" s="274">
        <f t="shared" si="46"/>
        <v>47325.260837780763</v>
      </c>
      <c r="BC69" s="274">
        <f t="shared" si="46"/>
        <v>8314.6441297757101</v>
      </c>
      <c r="BD69" s="274">
        <f t="shared" si="46"/>
        <v>20013.117125858633</v>
      </c>
      <c r="BE69" s="274">
        <f t="shared" si="46"/>
        <v>3331.6405071811828</v>
      </c>
      <c r="BF69" s="274">
        <f t="shared" si="46"/>
        <v>90.764114078312616</v>
      </c>
      <c r="BG69" s="274">
        <f t="shared" si="46"/>
        <v>7404.0818445300602</v>
      </c>
      <c r="BH69" s="274">
        <f t="shared" si="46"/>
        <v>0</v>
      </c>
      <c r="BI69" s="274">
        <f t="shared" si="46"/>
        <v>353.5623823841288</v>
      </c>
      <c r="BJ69" s="274">
        <f t="shared" si="46"/>
        <v>988.14946399871951</v>
      </c>
      <c r="BK69" s="274">
        <f t="shared" si="47"/>
        <v>0</v>
      </c>
      <c r="BL69" s="300">
        <f t="shared" si="47"/>
        <v>0</v>
      </c>
    </row>
    <row r="70" spans="1:64" x14ac:dyDescent="0.25">
      <c r="A70" s="1699"/>
      <c r="B70" s="126" t="s">
        <v>111</v>
      </c>
      <c r="C70" s="131" t="s">
        <v>163</v>
      </c>
      <c r="D70" s="274">
        <f>SUM(E70:O70)</f>
        <v>219.24471231219121</v>
      </c>
      <c r="E70" s="253">
        <v>36.391960195686877</v>
      </c>
      <c r="F70" s="253">
        <v>2.5197876691273593</v>
      </c>
      <c r="G70" s="253">
        <v>61.973820550727964</v>
      </c>
      <c r="H70" s="253">
        <v>4.8032289314018719</v>
      </c>
      <c r="I70" s="253">
        <v>0.62077738673437843</v>
      </c>
      <c r="J70" s="253">
        <v>20.042798665025302</v>
      </c>
      <c r="K70" s="253">
        <v>0</v>
      </c>
      <c r="L70" s="253">
        <v>0.5437740204738063</v>
      </c>
      <c r="M70" s="253">
        <v>92.348564893013673</v>
      </c>
      <c r="N70" s="253">
        <v>0</v>
      </c>
      <c r="O70" s="254">
        <v>0</v>
      </c>
      <c r="P70" s="274">
        <f>SUM(Q70:AA70)</f>
        <v>15270.565166053661</v>
      </c>
      <c r="Q70" s="253">
        <v>2324.8814567534146</v>
      </c>
      <c r="R70" s="253">
        <v>171.32701544017326</v>
      </c>
      <c r="S70" s="253">
        <v>3858.4335169623464</v>
      </c>
      <c r="T70" s="253">
        <v>429.41761685297109</v>
      </c>
      <c r="U70" s="253">
        <v>56.411460430906267</v>
      </c>
      <c r="V70" s="253">
        <v>1036.8303484069245</v>
      </c>
      <c r="W70" s="253">
        <v>0</v>
      </c>
      <c r="X70" s="253">
        <v>27.221687624413242</v>
      </c>
      <c r="Y70" s="253">
        <v>7366.0420635825121</v>
      </c>
      <c r="Z70" s="253">
        <v>0</v>
      </c>
      <c r="AA70" s="254">
        <v>0</v>
      </c>
      <c r="AB70" s="274">
        <f>SUM(AC70:AM70)</f>
        <v>50178.118945763345</v>
      </c>
      <c r="AC70" s="253">
        <v>6307.8421344369581</v>
      </c>
      <c r="AD70" s="253">
        <v>606.79535546877241</v>
      </c>
      <c r="AE70" s="253">
        <v>12344.725541003625</v>
      </c>
      <c r="AF70" s="253">
        <v>1509.9137944738575</v>
      </c>
      <c r="AG70" s="253">
        <v>2.0844756816881396</v>
      </c>
      <c r="AH70" s="253">
        <v>3438.9861550431983</v>
      </c>
      <c r="AI70" s="253">
        <v>0</v>
      </c>
      <c r="AJ70" s="253">
        <v>84.007193564588889</v>
      </c>
      <c r="AK70" s="253">
        <v>25883.764296090652</v>
      </c>
      <c r="AL70" s="253">
        <v>0</v>
      </c>
      <c r="AM70" s="254">
        <v>0</v>
      </c>
      <c r="AN70" s="289">
        <f>SUM(AO70:AY70)</f>
        <v>169375.05664396763</v>
      </c>
      <c r="AO70" s="253">
        <v>19937.2659690404</v>
      </c>
      <c r="AP70" s="253">
        <v>2359.0342924117549</v>
      </c>
      <c r="AQ70" s="253">
        <v>42317.426276042221</v>
      </c>
      <c r="AR70" s="253">
        <v>5225.769895849945</v>
      </c>
      <c r="AS70" s="253">
        <v>14.40683279309585</v>
      </c>
      <c r="AT70" s="253">
        <v>10945.049414825602</v>
      </c>
      <c r="AU70" s="253">
        <v>0</v>
      </c>
      <c r="AV70" s="253">
        <v>297.37780623910464</v>
      </c>
      <c r="AW70" s="253">
        <v>88278.726156765493</v>
      </c>
      <c r="AX70" s="253">
        <v>0</v>
      </c>
      <c r="AY70" s="254">
        <v>0</v>
      </c>
      <c r="AZ70" s="525">
        <v>-336491.6360184559</v>
      </c>
      <c r="BA70" s="296">
        <f>SUM(BB70:BL70)+AZ70</f>
        <v>-101448.6505503591</v>
      </c>
      <c r="BB70" s="274">
        <f t="shared" si="46"/>
        <v>28606.381520426461</v>
      </c>
      <c r="BC70" s="274">
        <f t="shared" si="46"/>
        <v>3139.676450989828</v>
      </c>
      <c r="BD70" s="274">
        <f t="shared" si="46"/>
        <v>58582.55915455892</v>
      </c>
      <c r="BE70" s="274">
        <f t="shared" si="46"/>
        <v>7169.9045361081753</v>
      </c>
      <c r="BF70" s="274">
        <f t="shared" si="46"/>
        <v>73.523546292424641</v>
      </c>
      <c r="BG70" s="274">
        <f t="shared" si="46"/>
        <v>15440.90871694075</v>
      </c>
      <c r="BH70" s="274">
        <f t="shared" si="46"/>
        <v>0</v>
      </c>
      <c r="BI70" s="274">
        <f t="shared" si="46"/>
        <v>409.15046144858059</v>
      </c>
      <c r="BJ70" s="274">
        <f t="shared" si="46"/>
        <v>121620.88108133167</v>
      </c>
      <c r="BK70" s="274">
        <f t="shared" si="47"/>
        <v>0</v>
      </c>
      <c r="BL70" s="300">
        <f t="shared" si="47"/>
        <v>0</v>
      </c>
    </row>
    <row r="71" spans="1:64" x14ac:dyDescent="0.25">
      <c r="A71" s="1699"/>
      <c r="B71" s="126" t="s">
        <v>112</v>
      </c>
      <c r="C71" s="131" t="s">
        <v>927</v>
      </c>
      <c r="D71" s="274">
        <f>SUM(E71:O71)</f>
        <v>151196.56525691377</v>
      </c>
      <c r="E71" s="253">
        <v>28952.522563610546</v>
      </c>
      <c r="F71" s="253">
        <v>6722.7897445765893</v>
      </c>
      <c r="G71" s="253">
        <v>42718.417058251121</v>
      </c>
      <c r="H71" s="253">
        <v>7707.1050395156899</v>
      </c>
      <c r="I71" s="253">
        <v>241.12106161351514</v>
      </c>
      <c r="J71" s="253">
        <v>12662.526980915809</v>
      </c>
      <c r="K71" s="253">
        <v>0</v>
      </c>
      <c r="L71" s="253">
        <v>1014.5180324070133</v>
      </c>
      <c r="M71" s="253">
        <v>51177.564776023486</v>
      </c>
      <c r="N71" s="253">
        <v>0</v>
      </c>
      <c r="O71" s="254">
        <v>0</v>
      </c>
      <c r="P71" s="274">
        <f>SUM(Q71:AA71)</f>
        <v>143696.45538158074</v>
      </c>
      <c r="Q71" s="253">
        <v>27516.331866909462</v>
      </c>
      <c r="R71" s="253">
        <v>6389.3055700689883</v>
      </c>
      <c r="S71" s="253">
        <v>40599.368777671654</v>
      </c>
      <c r="T71" s="253">
        <v>7324.7938770968904</v>
      </c>
      <c r="U71" s="253">
        <v>229.1602445652878</v>
      </c>
      <c r="V71" s="253">
        <v>12034.401973612477</v>
      </c>
      <c r="W71" s="253">
        <v>0</v>
      </c>
      <c r="X71" s="253">
        <v>964.19283685359551</v>
      </c>
      <c r="Y71" s="253">
        <v>48638.900234802379</v>
      </c>
      <c r="Z71" s="253">
        <v>0</v>
      </c>
      <c r="AA71" s="254">
        <v>0</v>
      </c>
      <c r="AB71" s="274">
        <f>SUM(AC71:AM71)</f>
        <v>201596.52005559384</v>
      </c>
      <c r="AC71" s="253">
        <v>38603.574001414359</v>
      </c>
      <c r="AD71" s="253">
        <v>8963.7685569719088</v>
      </c>
      <c r="AE71" s="253">
        <v>56958.200119120418</v>
      </c>
      <c r="AF71" s="253">
        <v>10276.196109542547</v>
      </c>
      <c r="AG71" s="253">
        <v>321.49650258786102</v>
      </c>
      <c r="AH71" s="253">
        <v>16883.461407506831</v>
      </c>
      <c r="AI71" s="253">
        <v>0</v>
      </c>
      <c r="AJ71" s="253">
        <v>1352.6980888711014</v>
      </c>
      <c r="AK71" s="253">
        <v>68237.125269578799</v>
      </c>
      <c r="AL71" s="253">
        <v>0</v>
      </c>
      <c r="AM71" s="254">
        <v>0</v>
      </c>
      <c r="AN71" s="289">
        <f>SUM(AO71:AY71)</f>
        <v>88189.890962373771</v>
      </c>
      <c r="AO71" s="253">
        <v>16887.419390988609</v>
      </c>
      <c r="AP71" s="253">
        <v>3921.2669515987127</v>
      </c>
      <c r="AQ71" s="253">
        <v>24916.786542411915</v>
      </c>
      <c r="AR71" s="253">
        <v>4495.3981058731088</v>
      </c>
      <c r="AS71" s="253">
        <v>140.64102644326007</v>
      </c>
      <c r="AT71" s="253">
        <v>7385.7952517477415</v>
      </c>
      <c r="AU71" s="253">
        <v>0</v>
      </c>
      <c r="AV71" s="253">
        <v>591.74779867061352</v>
      </c>
      <c r="AW71" s="253">
        <v>29850.835894639808</v>
      </c>
      <c r="AX71" s="253">
        <v>0</v>
      </c>
      <c r="AY71" s="254">
        <v>0</v>
      </c>
      <c r="AZ71" s="525">
        <v>-1308.0516594087808</v>
      </c>
      <c r="BA71" s="296">
        <f>SUM(BB71:BL71)+AZ71</f>
        <v>583371.37999705342</v>
      </c>
      <c r="BB71" s="274">
        <f t="shared" si="46"/>
        <v>111959.84782292297</v>
      </c>
      <c r="BC71" s="274">
        <f t="shared" si="46"/>
        <v>25997.130823216197</v>
      </c>
      <c r="BD71" s="274">
        <f t="shared" si="46"/>
        <v>165192.77249745512</v>
      </c>
      <c r="BE71" s="274">
        <f t="shared" si="46"/>
        <v>29803.493132028234</v>
      </c>
      <c r="BF71" s="274">
        <f t="shared" si="46"/>
        <v>932.41883520992405</v>
      </c>
      <c r="BG71" s="274">
        <f t="shared" si="46"/>
        <v>48966.185613782858</v>
      </c>
      <c r="BH71" s="274">
        <f t="shared" si="46"/>
        <v>0</v>
      </c>
      <c r="BI71" s="274">
        <f t="shared" si="46"/>
        <v>3923.1567568023238</v>
      </c>
      <c r="BJ71" s="274">
        <f t="shared" si="46"/>
        <v>197904.42617504447</v>
      </c>
      <c r="BK71" s="274">
        <f t="shared" si="47"/>
        <v>0</v>
      </c>
      <c r="BL71" s="300">
        <f t="shared" si="47"/>
        <v>0</v>
      </c>
    </row>
    <row r="72" spans="1:64" s="209" customFormat="1" x14ac:dyDescent="0.25">
      <c r="A72" s="1703"/>
      <c r="B72" s="129" t="s">
        <v>460</v>
      </c>
      <c r="C72" s="313" t="s">
        <v>5</v>
      </c>
      <c r="D72" s="275">
        <f>SUM(D64:D71)</f>
        <v>9924528.8612725455</v>
      </c>
      <c r="E72" s="275">
        <f>SUM(E64:E71)</f>
        <v>1660416.2584980759</v>
      </c>
      <c r="F72" s="275">
        <f t="shared" ref="F72:AV72" si="48">SUM(F64:F71)</f>
        <v>120960.24236778133</v>
      </c>
      <c r="G72" s="275">
        <f t="shared" si="48"/>
        <v>2804050.6793481843</v>
      </c>
      <c r="H72" s="275">
        <f t="shared" si="48"/>
        <v>222136.62911856183</v>
      </c>
      <c r="I72" s="275">
        <f t="shared" si="48"/>
        <v>27874.089210257785</v>
      </c>
      <c r="J72" s="275">
        <f t="shared" si="48"/>
        <v>905911.06102899869</v>
      </c>
      <c r="K72" s="275">
        <f t="shared" si="48"/>
        <v>0</v>
      </c>
      <c r="L72" s="275">
        <f t="shared" si="48"/>
        <v>25290.107152007273</v>
      </c>
      <c r="M72" s="275">
        <f>SUM(M64:M71)</f>
        <v>4157889.7945486768</v>
      </c>
      <c r="N72" s="275">
        <f>SUM(N68:N71)</f>
        <v>0</v>
      </c>
      <c r="O72" s="275">
        <f>SUM(O68:O71)</f>
        <v>0</v>
      </c>
      <c r="P72" s="277">
        <f t="shared" si="48"/>
        <v>10436567.677765917</v>
      </c>
      <c r="Q72" s="275">
        <f t="shared" si="48"/>
        <v>1604575.8567302467</v>
      </c>
      <c r="R72" s="275">
        <f t="shared" si="48"/>
        <v>123901.14837214405</v>
      </c>
      <c r="S72" s="275">
        <f t="shared" si="48"/>
        <v>2640956.3383744936</v>
      </c>
      <c r="T72" s="275">
        <f t="shared" si="48"/>
        <v>296973.97143131873</v>
      </c>
      <c r="U72" s="275">
        <f t="shared" si="48"/>
        <v>38181.811570451333</v>
      </c>
      <c r="V72" s="275">
        <f t="shared" si="48"/>
        <v>711322.92981096741</v>
      </c>
      <c r="W72" s="275">
        <f t="shared" si="48"/>
        <v>0</v>
      </c>
      <c r="X72" s="275">
        <f t="shared" si="48"/>
        <v>19374.472070924116</v>
      </c>
      <c r="Y72" s="275">
        <f>SUM(Y64:Y71)</f>
        <v>5001281.1494053686</v>
      </c>
      <c r="Z72" s="275">
        <f>SUM(Z68:Z71)</f>
        <v>0</v>
      </c>
      <c r="AA72" s="283">
        <f>SUM(AA68:AA71)</f>
        <v>0</v>
      </c>
      <c r="AB72" s="277">
        <f t="shared" si="48"/>
        <v>10849767.738941891</v>
      </c>
      <c r="AC72" s="275">
        <f t="shared" si="48"/>
        <v>1386940.2006599917</v>
      </c>
      <c r="AD72" s="275">
        <f t="shared" si="48"/>
        <v>139601.61196570875</v>
      </c>
      <c r="AE72" s="275">
        <f t="shared" si="48"/>
        <v>2676418.3745807116</v>
      </c>
      <c r="AF72" s="275">
        <f t="shared" si="48"/>
        <v>330872.61364305939</v>
      </c>
      <c r="AG72" s="275">
        <f t="shared" si="48"/>
        <v>781.59459669159764</v>
      </c>
      <c r="AH72" s="275">
        <f t="shared" si="48"/>
        <v>747090.07444267988</v>
      </c>
      <c r="AI72" s="275">
        <f t="shared" si="48"/>
        <v>0</v>
      </c>
      <c r="AJ72" s="275">
        <f t="shared" si="48"/>
        <v>19241.095150859703</v>
      </c>
      <c r="AK72" s="275">
        <f>SUM(AK64:AK71)</f>
        <v>5548822.1739021894</v>
      </c>
      <c r="AL72" s="275">
        <f>SUM(AL68:AL71)</f>
        <v>0</v>
      </c>
      <c r="AM72" s="275">
        <f>SUM(AM68:AM71)</f>
        <v>0</v>
      </c>
      <c r="AN72" s="277">
        <f t="shared" si="48"/>
        <v>11033554.073997753</v>
      </c>
      <c r="AO72" s="275">
        <f t="shared" si="48"/>
        <v>1313958.884870348</v>
      </c>
      <c r="AP72" s="275">
        <f t="shared" si="48"/>
        <v>157912.81715096135</v>
      </c>
      <c r="AQ72" s="275">
        <f t="shared" si="48"/>
        <v>2759566.5946354736</v>
      </c>
      <c r="AR72" s="275">
        <f t="shared" si="48"/>
        <v>342431.24241670314</v>
      </c>
      <c r="AS72" s="275">
        <f t="shared" si="48"/>
        <v>1092.9410989112691</v>
      </c>
      <c r="AT72" s="275">
        <f t="shared" si="48"/>
        <v>715268.15333770576</v>
      </c>
      <c r="AU72" s="275">
        <f t="shared" si="48"/>
        <v>0</v>
      </c>
      <c r="AV72" s="275">
        <f t="shared" si="48"/>
        <v>19872.08170570185</v>
      </c>
      <c r="AW72" s="275">
        <f>SUM(AW64:AW71)</f>
        <v>5723451.3587819478</v>
      </c>
      <c r="AX72" s="275">
        <f>SUM(AX68:AX71)</f>
        <v>0</v>
      </c>
      <c r="AY72" s="283">
        <f>SUM(AY68:AY71)</f>
        <v>0</v>
      </c>
      <c r="AZ72" s="299">
        <f t="shared" ref="AZ72:BJ72" si="49">SUM(AZ64:AZ71)</f>
        <v>-123082.36360280582</v>
      </c>
      <c r="BA72" s="297">
        <f t="shared" si="49"/>
        <v>42121335.988375299</v>
      </c>
      <c r="BB72" s="275">
        <f t="shared" si="49"/>
        <v>5965891.200758663</v>
      </c>
      <c r="BC72" s="275">
        <f t="shared" si="49"/>
        <v>542375.81985659548</v>
      </c>
      <c r="BD72" s="275">
        <f t="shared" si="49"/>
        <v>10880991.986938862</v>
      </c>
      <c r="BE72" s="275">
        <f t="shared" si="49"/>
        <v>1192414.4566096433</v>
      </c>
      <c r="BF72" s="275">
        <f t="shared" si="49"/>
        <v>67930.436476311981</v>
      </c>
      <c r="BG72" s="275">
        <f t="shared" si="49"/>
        <v>3079592.218620352</v>
      </c>
      <c r="BH72" s="275">
        <f t="shared" si="49"/>
        <v>0</v>
      </c>
      <c r="BI72" s="275">
        <f t="shared" si="49"/>
        <v>83777.756079492945</v>
      </c>
      <c r="BJ72" s="275">
        <f t="shared" si="49"/>
        <v>20431444.476638187</v>
      </c>
      <c r="BK72" s="275">
        <f>SUM(BK68:BK71)</f>
        <v>0</v>
      </c>
      <c r="BL72" s="299">
        <f>SUM(BL68:BL71)</f>
        <v>0</v>
      </c>
    </row>
    <row r="73" spans="1:64" ht="14.85" customHeight="1" x14ac:dyDescent="0.25">
      <c r="A73" s="1708" t="s">
        <v>6</v>
      </c>
      <c r="B73" s="126" t="s">
        <v>118</v>
      </c>
      <c r="C73" s="131" t="s">
        <v>189</v>
      </c>
      <c r="D73" s="273">
        <f>SUM(E73:O73)</f>
        <v>53069.263517002204</v>
      </c>
      <c r="E73" s="251">
        <v>21019.670548004855</v>
      </c>
      <c r="F73" s="251">
        <v>2898.5647360724211</v>
      </c>
      <c r="G73" s="251">
        <v>17889.404031349462</v>
      </c>
      <c r="H73" s="251">
        <v>2352.5927172409502</v>
      </c>
      <c r="I73" s="251">
        <v>0.16177839583354331</v>
      </c>
      <c r="J73" s="251">
        <v>2155.7254820455687</v>
      </c>
      <c r="K73" s="251">
        <v>0</v>
      </c>
      <c r="L73" s="251">
        <v>1065.6217456653364</v>
      </c>
      <c r="M73" s="251">
        <v>5687.5224782277683</v>
      </c>
      <c r="N73" s="251">
        <v>0</v>
      </c>
      <c r="O73" s="252">
        <v>0</v>
      </c>
      <c r="P73" s="273">
        <f>SUM(Q73:AA73)</f>
        <v>64099.054189647286</v>
      </c>
      <c r="Q73" s="251">
        <v>24539.637837724487</v>
      </c>
      <c r="R73" s="251">
        <v>4043.7174788105676</v>
      </c>
      <c r="S73" s="251">
        <v>20965.78971643269</v>
      </c>
      <c r="T73" s="251">
        <v>2573.4724180810581</v>
      </c>
      <c r="U73" s="251">
        <v>0.24993237335449647</v>
      </c>
      <c r="V73" s="251">
        <v>2629.5563856443509</v>
      </c>
      <c r="W73" s="251">
        <v>0</v>
      </c>
      <c r="X73" s="251">
        <v>1455.5667382444185</v>
      </c>
      <c r="Y73" s="251">
        <v>7891.0636823363611</v>
      </c>
      <c r="Z73" s="251">
        <v>0</v>
      </c>
      <c r="AA73" s="252">
        <v>0</v>
      </c>
      <c r="AB73" s="273">
        <f>SUM(AC73:AM73)</f>
        <v>74898.293235412682</v>
      </c>
      <c r="AC73" s="251">
        <v>23935.636893660332</v>
      </c>
      <c r="AD73" s="251">
        <v>5586.5569623570191</v>
      </c>
      <c r="AE73" s="251">
        <v>24790.598919781187</v>
      </c>
      <c r="AF73" s="251">
        <v>3449.7507564936268</v>
      </c>
      <c r="AG73" s="251">
        <v>0.92838632810446575</v>
      </c>
      <c r="AH73" s="251">
        <v>3063.9836214559655</v>
      </c>
      <c r="AI73" s="251">
        <v>0</v>
      </c>
      <c r="AJ73" s="251">
        <v>2190.5646629091202</v>
      </c>
      <c r="AK73" s="251">
        <v>11880.273032427325</v>
      </c>
      <c r="AL73" s="251">
        <v>0</v>
      </c>
      <c r="AM73" s="252">
        <v>0</v>
      </c>
      <c r="AN73" s="276">
        <f>SUM(AO73:AY73)</f>
        <v>74781.214134416106</v>
      </c>
      <c r="AO73" s="251">
        <v>23379.998125737126</v>
      </c>
      <c r="AP73" s="251">
        <v>4509.5184019103017</v>
      </c>
      <c r="AQ73" s="251">
        <v>26699.445566642407</v>
      </c>
      <c r="AR73" s="251">
        <v>3827.0646992791067</v>
      </c>
      <c r="AS73" s="251">
        <v>0.55631951939784152</v>
      </c>
      <c r="AT73" s="251">
        <v>2951.2632302727898</v>
      </c>
      <c r="AU73" s="251">
        <v>0</v>
      </c>
      <c r="AV73" s="249">
        <v>1661.1862133274024</v>
      </c>
      <c r="AW73" s="251">
        <v>11752.181577727579</v>
      </c>
      <c r="AX73" s="251">
        <v>0</v>
      </c>
      <c r="AY73" s="252">
        <v>0</v>
      </c>
      <c r="AZ73" s="854">
        <v>0</v>
      </c>
      <c r="BA73" s="294">
        <f>SUM(BB73:BL73)+AZ73</f>
        <v>266847.82507647824</v>
      </c>
      <c r="BB73" s="274">
        <f t="shared" ref="BB73:BL76" si="50">E73+Q73+AC73+AO73</f>
        <v>92874.943405126804</v>
      </c>
      <c r="BC73" s="274">
        <f t="shared" si="50"/>
        <v>17038.35757915031</v>
      </c>
      <c r="BD73" s="274">
        <f t="shared" si="50"/>
        <v>90345.238234205739</v>
      </c>
      <c r="BE73" s="274">
        <f t="shared" si="50"/>
        <v>12202.880591094741</v>
      </c>
      <c r="BF73" s="274">
        <f t="shared" si="50"/>
        <v>1.8964166166903471</v>
      </c>
      <c r="BG73" s="274">
        <f t="shared" si="50"/>
        <v>10800.528719418675</v>
      </c>
      <c r="BH73" s="274">
        <f t="shared" si="50"/>
        <v>0</v>
      </c>
      <c r="BI73" s="274">
        <f t="shared" si="50"/>
        <v>6372.939360146278</v>
      </c>
      <c r="BJ73" s="274">
        <f>M73+Y73+AK73+AW73</f>
        <v>37211.040770719032</v>
      </c>
      <c r="BK73" s="274">
        <f t="shared" si="50"/>
        <v>0</v>
      </c>
      <c r="BL73" s="298">
        <f t="shared" si="50"/>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708"/>
      <c r="B75" s="126" t="s">
        <v>46</v>
      </c>
      <c r="C75" s="131" t="s">
        <v>165</v>
      </c>
      <c r="D75" s="274">
        <f>SUM(E75:O75)</f>
        <v>0.44155483356303832</v>
      </c>
      <c r="E75" s="253">
        <v>0.24530824086835462</v>
      </c>
      <c r="F75" s="253">
        <v>0</v>
      </c>
      <c r="G75" s="253">
        <v>0.1962465926946837</v>
      </c>
      <c r="H75" s="253">
        <v>0</v>
      </c>
      <c r="I75" s="253">
        <v>0</v>
      </c>
      <c r="J75" s="253">
        <v>0</v>
      </c>
      <c r="K75" s="253">
        <v>0</v>
      </c>
      <c r="L75" s="253">
        <v>0</v>
      </c>
      <c r="M75" s="253">
        <v>0</v>
      </c>
      <c r="N75" s="253">
        <v>0</v>
      </c>
      <c r="O75" s="254">
        <v>0</v>
      </c>
      <c r="P75" s="274">
        <f>SUM(Q75:AA75)</f>
        <v>2.3006695283929957</v>
      </c>
      <c r="Q75" s="253">
        <v>0</v>
      </c>
      <c r="R75" s="253">
        <v>1.1215474423253355</v>
      </c>
      <c r="S75" s="253">
        <v>0</v>
      </c>
      <c r="T75" s="253">
        <v>0.35190019321817212</v>
      </c>
      <c r="U75" s="253">
        <v>0</v>
      </c>
      <c r="V75" s="253">
        <v>0</v>
      </c>
      <c r="W75" s="253">
        <v>0</v>
      </c>
      <c r="X75" s="253">
        <v>0</v>
      </c>
      <c r="Y75" s="253">
        <v>0.82722189284948788</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4.6836105543197872</v>
      </c>
      <c r="AO75" s="253">
        <v>1.5129030741588103</v>
      </c>
      <c r="AP75" s="253">
        <v>1.5853537400804885</v>
      </c>
      <c r="AQ75" s="253">
        <v>0</v>
      </c>
      <c r="AR75" s="253">
        <v>0.79267687004024423</v>
      </c>
      <c r="AS75" s="253">
        <v>0</v>
      </c>
      <c r="AT75" s="253">
        <v>0</v>
      </c>
      <c r="AU75" s="253">
        <v>0</v>
      </c>
      <c r="AV75" s="253">
        <v>0.79267687004024423</v>
      </c>
      <c r="AW75" s="253">
        <v>0</v>
      </c>
      <c r="AX75" s="253">
        <v>0</v>
      </c>
      <c r="AY75" s="254">
        <v>0</v>
      </c>
      <c r="AZ75" s="525">
        <v>-48.045493268093736</v>
      </c>
      <c r="BA75" s="296">
        <f>SUM(BB75:BL75)+AZ75</f>
        <v>-40.619658351817918</v>
      </c>
      <c r="BB75" s="274">
        <f t="shared" si="50"/>
        <v>1.758211315027165</v>
      </c>
      <c r="BC75" s="274">
        <f t="shared" si="50"/>
        <v>2.706901182405824</v>
      </c>
      <c r="BD75" s="274">
        <f t="shared" si="50"/>
        <v>0.1962465926946837</v>
      </c>
      <c r="BE75" s="274">
        <f t="shared" si="50"/>
        <v>1.1445770632584162</v>
      </c>
      <c r="BF75" s="274">
        <f t="shared" si="50"/>
        <v>0</v>
      </c>
      <c r="BG75" s="274">
        <f t="shared" si="50"/>
        <v>0</v>
      </c>
      <c r="BH75" s="274">
        <f t="shared" si="50"/>
        <v>0</v>
      </c>
      <c r="BI75" s="274">
        <f t="shared" si="50"/>
        <v>0.79267687004024423</v>
      </c>
      <c r="BJ75" s="274">
        <f t="shared" si="50"/>
        <v>0.82722189284948788</v>
      </c>
      <c r="BK75" s="274">
        <f t="shared" si="50"/>
        <v>0</v>
      </c>
      <c r="BL75" s="300">
        <f t="shared" si="50"/>
        <v>0</v>
      </c>
    </row>
    <row r="76" spans="1:64" x14ac:dyDescent="0.25">
      <c r="A76" s="1708"/>
      <c r="B76" s="126" t="s">
        <v>166</v>
      </c>
      <c r="C76" s="131" t="s">
        <v>928</v>
      </c>
      <c r="D76" s="274">
        <f>SUM(E76:O76)</f>
        <v>98579.755259476486</v>
      </c>
      <c r="E76" s="253">
        <v>18876.967103157702</v>
      </c>
      <c r="F76" s="253">
        <v>4383.2408927753331</v>
      </c>
      <c r="G76" s="253">
        <v>27852.293413669835</v>
      </c>
      <c r="H76" s="253">
        <v>5025.0118265817728</v>
      </c>
      <c r="I76" s="253">
        <v>157.21028583801478</v>
      </c>
      <c r="J76" s="253">
        <v>8255.9336491813483</v>
      </c>
      <c r="K76" s="253">
        <v>0</v>
      </c>
      <c r="L76" s="253">
        <v>661.46303767595532</v>
      </c>
      <c r="M76" s="253">
        <v>33367.635050596517</v>
      </c>
      <c r="N76" s="253">
        <v>0</v>
      </c>
      <c r="O76" s="254">
        <v>0</v>
      </c>
      <c r="P76" s="274">
        <f>SUM(Q76:AA76)</f>
        <v>98579.755259476486</v>
      </c>
      <c r="Q76" s="253">
        <v>18876.967103157702</v>
      </c>
      <c r="R76" s="253">
        <v>4383.2408927753331</v>
      </c>
      <c r="S76" s="253">
        <v>27852.293413669835</v>
      </c>
      <c r="T76" s="253">
        <v>5025.0118265817728</v>
      </c>
      <c r="U76" s="253">
        <v>157.21028583801478</v>
      </c>
      <c r="V76" s="253">
        <v>8255.9336491813483</v>
      </c>
      <c r="W76" s="253">
        <v>0</v>
      </c>
      <c r="X76" s="253">
        <v>661.46303767595532</v>
      </c>
      <c r="Y76" s="253">
        <v>33367.635050596517</v>
      </c>
      <c r="Z76" s="253">
        <v>0</v>
      </c>
      <c r="AA76" s="254">
        <v>0</v>
      </c>
      <c r="AB76" s="274">
        <f>SUM(AC76:AM76)</f>
        <v>98579.755259476486</v>
      </c>
      <c r="AC76" s="253">
        <v>18876.967103157702</v>
      </c>
      <c r="AD76" s="253">
        <v>4383.2408927753331</v>
      </c>
      <c r="AE76" s="253">
        <v>27852.293413669835</v>
      </c>
      <c r="AF76" s="253">
        <v>5025.0118265817728</v>
      </c>
      <c r="AG76" s="253">
        <v>157.21028583801478</v>
      </c>
      <c r="AH76" s="253">
        <v>8255.9336491813483</v>
      </c>
      <c r="AI76" s="253">
        <v>0</v>
      </c>
      <c r="AJ76" s="253">
        <v>661.46303767595532</v>
      </c>
      <c r="AK76" s="253">
        <v>33367.635050596517</v>
      </c>
      <c r="AL76" s="253">
        <v>0</v>
      </c>
      <c r="AM76" s="254">
        <v>0</v>
      </c>
      <c r="AN76" s="289">
        <f>SUM(AO76:AY76)</f>
        <v>98579.755259476486</v>
      </c>
      <c r="AO76" s="253">
        <v>18876.967103157702</v>
      </c>
      <c r="AP76" s="253">
        <v>4383.2408927753331</v>
      </c>
      <c r="AQ76" s="253">
        <v>27852.293413669835</v>
      </c>
      <c r="AR76" s="253">
        <v>5025.0118265817728</v>
      </c>
      <c r="AS76" s="253">
        <v>157.21028583801478</v>
      </c>
      <c r="AT76" s="253">
        <v>8255.9336491813483</v>
      </c>
      <c r="AU76" s="253">
        <v>0</v>
      </c>
      <c r="AV76" s="253">
        <v>661.46303767595532</v>
      </c>
      <c r="AW76" s="253">
        <v>33367.635050596517</v>
      </c>
      <c r="AX76" s="253">
        <v>0</v>
      </c>
      <c r="AY76" s="254">
        <v>0</v>
      </c>
      <c r="AZ76" s="525">
        <v>0</v>
      </c>
      <c r="BA76" s="296">
        <f>SUM(BB76:BL76)+AZ76</f>
        <v>394319.02103790594</v>
      </c>
      <c r="BB76" s="274">
        <f t="shared" si="50"/>
        <v>75507.868412630807</v>
      </c>
      <c r="BC76" s="274">
        <f t="shared" si="50"/>
        <v>17532.963571101332</v>
      </c>
      <c r="BD76" s="274">
        <f t="shared" si="50"/>
        <v>111409.17365467934</v>
      </c>
      <c r="BE76" s="274">
        <f t="shared" si="50"/>
        <v>20100.047306327091</v>
      </c>
      <c r="BF76" s="274">
        <f t="shared" si="50"/>
        <v>628.84114335205913</v>
      </c>
      <c r="BG76" s="274">
        <f t="shared" si="50"/>
        <v>33023.734596725393</v>
      </c>
      <c r="BH76" s="274">
        <f t="shared" si="50"/>
        <v>0</v>
      </c>
      <c r="BI76" s="274">
        <f t="shared" si="50"/>
        <v>2645.8521507038213</v>
      </c>
      <c r="BJ76" s="274">
        <f t="shared" si="50"/>
        <v>133470.54020238607</v>
      </c>
      <c r="BK76" s="274">
        <f t="shared" si="50"/>
        <v>0</v>
      </c>
      <c r="BL76" s="300">
        <f t="shared" si="50"/>
        <v>0</v>
      </c>
    </row>
    <row r="77" spans="1:64" s="209" customFormat="1" x14ac:dyDescent="0.25">
      <c r="A77" s="1709"/>
      <c r="B77" s="314" t="s">
        <v>461</v>
      </c>
      <c r="C77" s="313" t="s">
        <v>8</v>
      </c>
      <c r="D77" s="278">
        <f>SUM(D73:D76)</f>
        <v>151649.46033131226</v>
      </c>
      <c r="E77" s="278">
        <f t="shared" ref="E77:BL77" si="51">SUM(E73:E76)</f>
        <v>39896.882959403425</v>
      </c>
      <c r="F77" s="278">
        <f t="shared" si="51"/>
        <v>7281.8056288477546</v>
      </c>
      <c r="G77" s="278">
        <f t="shared" si="51"/>
        <v>45741.893691611993</v>
      </c>
      <c r="H77" s="278">
        <f t="shared" si="51"/>
        <v>7377.6045438227229</v>
      </c>
      <c r="I77" s="278">
        <f t="shared" si="51"/>
        <v>157.37206423384833</v>
      </c>
      <c r="J77" s="278">
        <f t="shared" si="51"/>
        <v>10411.659131226917</v>
      </c>
      <c r="K77" s="278">
        <f t="shared" si="51"/>
        <v>0</v>
      </c>
      <c r="L77" s="278">
        <f t="shared" si="51"/>
        <v>1727.0847833412918</v>
      </c>
      <c r="M77" s="278">
        <f t="shared" si="51"/>
        <v>39055.157528824282</v>
      </c>
      <c r="N77" s="278">
        <f t="shared" si="51"/>
        <v>0</v>
      </c>
      <c r="O77" s="284">
        <f t="shared" si="51"/>
        <v>0</v>
      </c>
      <c r="P77" s="278">
        <f t="shared" si="51"/>
        <v>162681.11011865217</v>
      </c>
      <c r="Q77" s="278">
        <f t="shared" si="51"/>
        <v>43416.604940882185</v>
      </c>
      <c r="R77" s="278">
        <f t="shared" si="51"/>
        <v>8428.0799190282269</v>
      </c>
      <c r="S77" s="278">
        <f t="shared" si="51"/>
        <v>48818.083130102525</v>
      </c>
      <c r="T77" s="278">
        <f t="shared" si="51"/>
        <v>7598.836144856049</v>
      </c>
      <c r="U77" s="278">
        <f t="shared" si="51"/>
        <v>157.46021821136927</v>
      </c>
      <c r="V77" s="278">
        <f t="shared" si="51"/>
        <v>10885.4900348257</v>
      </c>
      <c r="W77" s="278">
        <f t="shared" si="51"/>
        <v>0</v>
      </c>
      <c r="X77" s="278">
        <f t="shared" si="51"/>
        <v>2117.029775920374</v>
      </c>
      <c r="Y77" s="278">
        <f>SUM(Y73:Y76)</f>
        <v>41259.525954825731</v>
      </c>
      <c r="Z77" s="278">
        <f>SUM(Z73:Z76)</f>
        <v>0</v>
      </c>
      <c r="AA77" s="284">
        <f t="shared" si="51"/>
        <v>0</v>
      </c>
      <c r="AB77" s="278">
        <f t="shared" si="51"/>
        <v>173478.04849488917</v>
      </c>
      <c r="AC77" s="278">
        <f t="shared" si="51"/>
        <v>42812.603996818034</v>
      </c>
      <c r="AD77" s="278">
        <f t="shared" si="51"/>
        <v>9969.7978551323522</v>
      </c>
      <c r="AE77" s="278">
        <f t="shared" si="51"/>
        <v>52642.892333451018</v>
      </c>
      <c r="AF77" s="278">
        <f t="shared" si="51"/>
        <v>8474.7625830754005</v>
      </c>
      <c r="AG77" s="278">
        <f t="shared" si="51"/>
        <v>158.13867216611925</v>
      </c>
      <c r="AH77" s="278">
        <f t="shared" si="51"/>
        <v>11319.917270637314</v>
      </c>
      <c r="AI77" s="278">
        <f t="shared" si="51"/>
        <v>0</v>
      </c>
      <c r="AJ77" s="278">
        <f t="shared" si="51"/>
        <v>2852.0277005850758</v>
      </c>
      <c r="AK77" s="278">
        <f t="shared" si="51"/>
        <v>45247.908083023838</v>
      </c>
      <c r="AL77" s="278">
        <f t="shared" si="51"/>
        <v>0</v>
      </c>
      <c r="AM77" s="284">
        <f t="shared" si="51"/>
        <v>0</v>
      </c>
      <c r="AN77" s="849">
        <f t="shared" si="51"/>
        <v>173365.65300444691</v>
      </c>
      <c r="AO77" s="278">
        <f t="shared" si="51"/>
        <v>42258.478131968986</v>
      </c>
      <c r="AP77" s="278">
        <f t="shared" si="51"/>
        <v>8894.3446484257147</v>
      </c>
      <c r="AQ77" s="278">
        <f t="shared" si="51"/>
        <v>54551.738980312242</v>
      </c>
      <c r="AR77" s="278">
        <f t="shared" si="51"/>
        <v>8852.8692027309189</v>
      </c>
      <c r="AS77" s="278">
        <f t="shared" si="51"/>
        <v>157.76660535741263</v>
      </c>
      <c r="AT77" s="278">
        <f t="shared" si="51"/>
        <v>11207.196879454139</v>
      </c>
      <c r="AU77" s="278">
        <f t="shared" si="51"/>
        <v>0</v>
      </c>
      <c r="AV77" s="278">
        <f t="shared" si="51"/>
        <v>2323.4419278733976</v>
      </c>
      <c r="AW77" s="278">
        <f>SUM(AW73:AW76)</f>
        <v>45119.816628324093</v>
      </c>
      <c r="AX77" s="278">
        <f t="shared" si="51"/>
        <v>0</v>
      </c>
      <c r="AY77" s="284">
        <f t="shared" si="51"/>
        <v>0</v>
      </c>
      <c r="AZ77" s="305">
        <f t="shared" si="51"/>
        <v>-48.045493268093736</v>
      </c>
      <c r="BA77" s="297">
        <f t="shared" si="51"/>
        <v>661126.22645603237</v>
      </c>
      <c r="BB77" s="275">
        <f t="shared" si="51"/>
        <v>168384.57002907264</v>
      </c>
      <c r="BC77" s="275">
        <f t="shared" si="51"/>
        <v>34574.028051434048</v>
      </c>
      <c r="BD77" s="275">
        <f t="shared" si="51"/>
        <v>201754.60813547776</v>
      </c>
      <c r="BE77" s="275">
        <f t="shared" si="51"/>
        <v>32304.072474485089</v>
      </c>
      <c r="BF77" s="275">
        <f t="shared" si="51"/>
        <v>630.73755996874945</v>
      </c>
      <c r="BG77" s="275">
        <f t="shared" si="51"/>
        <v>43824.263316144068</v>
      </c>
      <c r="BH77" s="275">
        <f t="shared" si="51"/>
        <v>0</v>
      </c>
      <c r="BI77" s="275">
        <f t="shared" si="51"/>
        <v>9019.5841877201383</v>
      </c>
      <c r="BJ77" s="275">
        <f>SUM(BJ73:BJ76)</f>
        <v>170682.40819499793</v>
      </c>
      <c r="BK77" s="275">
        <f t="shared" si="51"/>
        <v>0</v>
      </c>
      <c r="BL77" s="299">
        <f t="shared" si="51"/>
        <v>0</v>
      </c>
    </row>
    <row r="78" spans="1:64" s="209" customFormat="1" ht="14.85" customHeight="1" x14ac:dyDescent="0.25">
      <c r="A78" s="1707" t="s">
        <v>233</v>
      </c>
      <c r="B78" s="315" t="s">
        <v>119</v>
      </c>
      <c r="C78" s="125" t="s">
        <v>172</v>
      </c>
      <c r="D78" s="273">
        <f>D20+SUM(D22:D23,D27)+SUM(D29:D32)+D37+D41+D46+D51+SUM(D56:D57)+SUM(D59:D60)+SUM(D64:D68)+D73</f>
        <v>23136051.297208112</v>
      </c>
      <c r="E78" s="273">
        <f>E20+SUM(E22:E23,E27)+SUM(E29:E32)+E37+E41+E46+E51+SUM(E56:E57)+SUM(E59:E60)+SUM(E64:E68)+E73</f>
        <v>5975922.1948814429</v>
      </c>
      <c r="F78" s="273">
        <f>F20+SUM(F22:F23,F27)+SUM(F29:F32)+F37+F41+F46+F51+SUM(F56:F57)+SUM(F59:F60)+SUM(F64:F68)+F73</f>
        <v>1185961.8807296825</v>
      </c>
      <c r="G78" s="273">
        <f t="shared" ref="G78:O78" si="52">G20+SUM(G22:G23,G27)+SUM(G29:G32)+G37+G41+G46+G51+SUM(G56:G57)+SUM(G59:G60)+SUM(G64:G68)+G73</f>
        <v>7239888.7273463476</v>
      </c>
      <c r="H78" s="273">
        <f t="shared" si="52"/>
        <v>1032073.1440195763</v>
      </c>
      <c r="I78" s="273">
        <f t="shared" si="52"/>
        <v>55775.55082128584</v>
      </c>
      <c r="J78" s="273">
        <f t="shared" si="52"/>
        <v>1803189.4820201192</v>
      </c>
      <c r="K78" s="273">
        <f t="shared" si="52"/>
        <v>0</v>
      </c>
      <c r="L78" s="273">
        <f t="shared" si="52"/>
        <v>219965.8442179703</v>
      </c>
      <c r="M78" s="273">
        <f t="shared" si="52"/>
        <v>5623274.4731716858</v>
      </c>
      <c r="N78" s="273">
        <f t="shared" si="52"/>
        <v>0</v>
      </c>
      <c r="O78" s="285">
        <f t="shared" si="52"/>
        <v>0</v>
      </c>
      <c r="P78" s="273">
        <f>P20+SUM(P22:P23,P27)+SUM(P29:P32)+P37+P41+P46+P51+SUM(P56:P57)+SUM(P59:P60)+SUM(P64:P68)+P73</f>
        <v>23346797.050512154</v>
      </c>
      <c r="Q78" s="273">
        <f t="shared" ref="Q78:AA78" si="53">Q20+SUM(Q22:Q23,Q27)+SUM(Q29:Q32)+Q37+Q41+Q46+Q51+SUM(Q56:Q57)+SUM(Q59:Q60)+SUM(Q64:Q68)+Q73</f>
        <v>5853432.915510267</v>
      </c>
      <c r="R78" s="273">
        <f t="shared" si="53"/>
        <v>1152145.293901949</v>
      </c>
      <c r="S78" s="273">
        <f t="shared" si="53"/>
        <v>7027675.913062972</v>
      </c>
      <c r="T78" s="273">
        <f t="shared" si="53"/>
        <v>1009868.8949750684</v>
      </c>
      <c r="U78" s="273">
        <f t="shared" si="53"/>
        <v>42707.077922615186</v>
      </c>
      <c r="V78" s="273">
        <f t="shared" si="53"/>
        <v>1599017.8735885543</v>
      </c>
      <c r="W78" s="273">
        <f t="shared" si="53"/>
        <v>0</v>
      </c>
      <c r="X78" s="273">
        <f t="shared" si="53"/>
        <v>247042.69909708216</v>
      </c>
      <c r="Y78" s="273">
        <f t="shared" si="53"/>
        <v>6414906.3824536428</v>
      </c>
      <c r="Z78" s="273">
        <f t="shared" si="53"/>
        <v>0</v>
      </c>
      <c r="AA78" s="285">
        <f t="shared" si="53"/>
        <v>0</v>
      </c>
      <c r="AB78" s="273">
        <f>AB20+SUM(AB22:AB23,AB27)+SUM(AB29:AB32)+AB37+AB41+AB46+AB51+SUM(AB56:AB57)+SUM(AB59:AB60)+SUM(AB64:AB68)+AB73</f>
        <v>23290596.379764557</v>
      </c>
      <c r="AC78" s="273">
        <f t="shared" ref="AC78:AM78" si="54">AC20+SUM(AC22:AC23,AC27)+SUM(AC29:AC32)+AC37+AC41+AC46+AC51+SUM(AC56:AC57)+SUM(AC59:AC60)+SUM(AC64:AC68)+AC73</f>
        <v>5083371.1691294191</v>
      </c>
      <c r="AD78" s="273">
        <f t="shared" si="54"/>
        <v>1361264.6107219215</v>
      </c>
      <c r="AE78" s="273">
        <f t="shared" si="54"/>
        <v>6723821.4962753281</v>
      </c>
      <c r="AF78" s="273">
        <f t="shared" si="54"/>
        <v>1214081.1450905176</v>
      </c>
      <c r="AG78" s="273">
        <f t="shared" si="54"/>
        <v>5221.8417437472117</v>
      </c>
      <c r="AH78" s="273">
        <f t="shared" si="54"/>
        <v>1617201.917064213</v>
      </c>
      <c r="AI78" s="273">
        <f t="shared" si="54"/>
        <v>0</v>
      </c>
      <c r="AJ78" s="273">
        <f t="shared" si="54"/>
        <v>285584.5408113767</v>
      </c>
      <c r="AK78" s="273">
        <f t="shared" si="54"/>
        <v>7000049.658928032</v>
      </c>
      <c r="AL78" s="273">
        <f t="shared" si="54"/>
        <v>0</v>
      </c>
      <c r="AM78" s="273">
        <f t="shared" si="54"/>
        <v>0</v>
      </c>
      <c r="AN78" s="276">
        <f>AN20+SUM(AN22:AN23,AN27)+SUM(AN29:AN32)+AN37+AN41+AN46+AN51+SUM(AN56:AN57)+SUM(AN59:AN60)+SUM(AN64:AN68)+AN73</f>
        <v>24653636.519233584</v>
      </c>
      <c r="AO78" s="273">
        <f t="shared" ref="AO78:AY78" si="55">AO20+SUM(AO22:AO23,AO27)+SUM(AO29:AO32)+AO37+AO41+AO46+AO51+SUM(AO56:AO57)+SUM(AO59:AO60)+SUM(AO64:AO68)+AO73</f>
        <v>5520441.0714338515</v>
      </c>
      <c r="AP78" s="273">
        <f t="shared" si="55"/>
        <v>975265.02016294631</v>
      </c>
      <c r="AQ78" s="273">
        <f t="shared" si="55"/>
        <v>7343690.7363310261</v>
      </c>
      <c r="AR78" s="273">
        <f t="shared" si="55"/>
        <v>1391909.6909957621</v>
      </c>
      <c r="AS78" s="273">
        <f t="shared" si="55"/>
        <v>5182.5558252697365</v>
      </c>
      <c r="AT78" s="273">
        <f t="shared" si="55"/>
        <v>1716641.7672398256</v>
      </c>
      <c r="AU78" s="273">
        <f t="shared" si="55"/>
        <v>0</v>
      </c>
      <c r="AV78" s="273">
        <f t="shared" si="55"/>
        <v>330176.57289284054</v>
      </c>
      <c r="AW78" s="273">
        <f t="shared" si="55"/>
        <v>7370329.104352057</v>
      </c>
      <c r="AX78" s="273">
        <f t="shared" si="55"/>
        <v>0</v>
      </c>
      <c r="AY78" s="285">
        <f t="shared" si="55"/>
        <v>0</v>
      </c>
      <c r="AZ78" s="298">
        <f>AZ20+SUM(AZ22:AZ23,AZ27)+SUM(AZ29:AZ32)+AZ37+AZ41+AZ46+AZ51+SUM(AZ56:AZ57)+SUM(AZ59:AZ60)+SUM(AZ64:AZ68)+AZ73</f>
        <v>869463.37145185913</v>
      </c>
      <c r="BA78" s="294">
        <f>BA20+SUM(BA22:BA23,BA27)+SUM(BA29:BA32)+BA37+BA41+BA46+BA51+SUM(BA56:BA57)+SUM(BA59:BA60)+SUM(BA64:BA68)+BA73</f>
        <v>95296544.618170246</v>
      </c>
      <c r="BB78" s="273">
        <f t="shared" ref="BB78:BL78" si="56">BB20+SUM(BB22:BB23,BB27)+SUM(BB29:BB32)+BB37+BB41+BB46+BB51+SUM(BB56:BB57)+SUM(BB59:BB60)+SUM(BB64:BB68)+BB73</f>
        <v>22433167.350954976</v>
      </c>
      <c r="BC78" s="273">
        <f t="shared" si="56"/>
        <v>4674636.8055164991</v>
      </c>
      <c r="BD78" s="273">
        <f t="shared" si="56"/>
        <v>28335076.873015672</v>
      </c>
      <c r="BE78" s="273">
        <f t="shared" si="56"/>
        <v>4647932.8750809245</v>
      </c>
      <c r="BF78" s="273">
        <f t="shared" si="56"/>
        <v>108887.02631291797</v>
      </c>
      <c r="BG78" s="273">
        <f t="shared" si="56"/>
        <v>6736051.0399127118</v>
      </c>
      <c r="BH78" s="273">
        <f t="shared" si="56"/>
        <v>0</v>
      </c>
      <c r="BI78" s="273">
        <f t="shared" si="56"/>
        <v>1082769.6570192697</v>
      </c>
      <c r="BJ78" s="273">
        <f>BJ20+SUM(BJ22:BJ23,BJ27)+SUM(BJ29:BJ32)+BJ37+BJ41+BJ46+BJ51+SUM(BJ56:BJ57)+SUM(BJ59:BJ60)+SUM(BJ64:BJ68)+BJ73</f>
        <v>26408559.618905425</v>
      </c>
      <c r="BK78" s="273">
        <f t="shared" si="56"/>
        <v>0</v>
      </c>
      <c r="BL78" s="298">
        <f t="shared" si="56"/>
        <v>0</v>
      </c>
    </row>
    <row r="79" spans="1:64" s="209" customFormat="1" x14ac:dyDescent="0.25">
      <c r="A79" s="1713"/>
      <c r="B79" s="126" t="s">
        <v>55</v>
      </c>
      <c r="C79" s="127" t="s">
        <v>173</v>
      </c>
      <c r="D79" s="274">
        <f>D21+D24+D34+D38+D43+D48+D53+D58+D70+D75</f>
        <v>106605.19059702526</v>
      </c>
      <c r="E79" s="274">
        <f>E21+E24+E34+E38+E43+E48+E53+E58+E70+E75</f>
        <v>20141.523688237678</v>
      </c>
      <c r="F79" s="274">
        <f>F21+F24+F34+F38+F43+F48+F53+F58+F70+F75</f>
        <v>11337.680065075072</v>
      </c>
      <c r="G79" s="274">
        <f t="shared" ref="G79:O79" si="57">G21+G24+G34+G38+G43+G48+G53+G58+G70+G75</f>
        <v>38507.997416995655</v>
      </c>
      <c r="H79" s="274">
        <f t="shared" si="57"/>
        <v>6999.1181258733832</v>
      </c>
      <c r="I79" s="274">
        <f t="shared" si="57"/>
        <v>109.7424881099314</v>
      </c>
      <c r="J79" s="274">
        <f t="shared" si="57"/>
        <v>8475.8939156223605</v>
      </c>
      <c r="K79" s="274">
        <f t="shared" si="57"/>
        <v>0</v>
      </c>
      <c r="L79" s="274">
        <f t="shared" si="57"/>
        <v>1116.9496008974461</v>
      </c>
      <c r="M79" s="274">
        <f t="shared" si="57"/>
        <v>19916.285296213726</v>
      </c>
      <c r="N79" s="274">
        <f t="shared" si="57"/>
        <v>0</v>
      </c>
      <c r="O79" s="282">
        <f t="shared" si="57"/>
        <v>0</v>
      </c>
      <c r="P79" s="274">
        <f>P21+P24+P34+P38+P43+P48+P53+P58+P70+P75</f>
        <v>116798.37161723129</v>
      </c>
      <c r="Q79" s="274">
        <f t="shared" ref="Q79:AA79" si="58">Q21+Q24+Q34+Q38+Q43+Q48+Q53+Q58+Q70+Q75</f>
        <v>23052.015333473348</v>
      </c>
      <c r="R79" s="274">
        <f t="shared" si="58"/>
        <v>10322.340221901775</v>
      </c>
      <c r="S79" s="274">
        <f t="shared" si="58"/>
        <v>41191.122496162461</v>
      </c>
      <c r="T79" s="274">
        <f t="shared" si="58"/>
        <v>5397.0588282846256</v>
      </c>
      <c r="U79" s="274">
        <f t="shared" si="58"/>
        <v>94.628919210868702</v>
      </c>
      <c r="V79" s="274">
        <f t="shared" si="58"/>
        <v>12594.727404756426</v>
      </c>
      <c r="W79" s="274">
        <f t="shared" si="58"/>
        <v>0</v>
      </c>
      <c r="X79" s="274">
        <f t="shared" si="58"/>
        <v>1407.4443628211222</v>
      </c>
      <c r="Y79" s="274">
        <f t="shared" si="58"/>
        <v>22739.034050620641</v>
      </c>
      <c r="Z79" s="274">
        <f t="shared" si="58"/>
        <v>0</v>
      </c>
      <c r="AA79" s="282">
        <f t="shared" si="58"/>
        <v>0</v>
      </c>
      <c r="AB79" s="274">
        <f>AB21+AB24+AB34+AB38+AB43+AB48+AB53+AB58+AB70+AB75</f>
        <v>253586.46507008793</v>
      </c>
      <c r="AC79" s="274">
        <f t="shared" ref="AC79:AM79" si="59">AC21+AC24+AC34+AC38+AC43+AC48+AC53+AC58+AC70+AC75</f>
        <v>54795.557213498207</v>
      </c>
      <c r="AD79" s="274">
        <f t="shared" si="59"/>
        <v>33818.017153949193</v>
      </c>
      <c r="AE79" s="274">
        <f t="shared" si="59"/>
        <v>74444.880133270912</v>
      </c>
      <c r="AF79" s="274">
        <f t="shared" si="59"/>
        <v>16685.363400837832</v>
      </c>
      <c r="AG79" s="274">
        <f t="shared" si="59"/>
        <v>69.932405156384419</v>
      </c>
      <c r="AH79" s="274">
        <f t="shared" si="59"/>
        <v>25944.880863728209</v>
      </c>
      <c r="AI79" s="274">
        <f t="shared" si="59"/>
        <v>0</v>
      </c>
      <c r="AJ79" s="274">
        <f t="shared" si="59"/>
        <v>2814.1949691505479</v>
      </c>
      <c r="AK79" s="274">
        <f t="shared" si="59"/>
        <v>45013.638930496629</v>
      </c>
      <c r="AL79" s="274">
        <f t="shared" si="59"/>
        <v>0</v>
      </c>
      <c r="AM79" s="282">
        <f t="shared" si="59"/>
        <v>0</v>
      </c>
      <c r="AN79" s="289">
        <f>AN21+AN24+AN34+AN38+AN43+AN48+AN53+AN58+AN70+AN75</f>
        <v>605232.10479852313</v>
      </c>
      <c r="AO79" s="274">
        <f t="shared" ref="AO79:AY79" si="60">AO21+AO24+AO34+AO38+AO43+AO48+AO53+AO58+AO70+AO75</f>
        <v>118113.23192491707</v>
      </c>
      <c r="AP79" s="274">
        <f t="shared" si="60"/>
        <v>21216.682872074449</v>
      </c>
      <c r="AQ79" s="274">
        <f t="shared" si="60"/>
        <v>189225.20715664624</v>
      </c>
      <c r="AR79" s="274">
        <f t="shared" si="60"/>
        <v>50954.163700633311</v>
      </c>
      <c r="AS79" s="274">
        <f t="shared" si="60"/>
        <v>150.66751249118826</v>
      </c>
      <c r="AT79" s="274">
        <f t="shared" si="60"/>
        <v>66423.701913908357</v>
      </c>
      <c r="AU79" s="274">
        <f t="shared" si="60"/>
        <v>0</v>
      </c>
      <c r="AV79" s="274">
        <f t="shared" si="60"/>
        <v>13795.680274135291</v>
      </c>
      <c r="AW79" s="274">
        <f t="shared" si="60"/>
        <v>145352.76944371726</v>
      </c>
      <c r="AX79" s="274">
        <f t="shared" si="60"/>
        <v>0</v>
      </c>
      <c r="AY79" s="282">
        <f t="shared" si="60"/>
        <v>0</v>
      </c>
      <c r="AZ79" s="300">
        <f>AZ21+AZ24+AZ34+AZ38+AZ43+AZ48+AZ53+AZ58+AZ70+AZ75</f>
        <v>-1898609.9152454296</v>
      </c>
      <c r="BA79" s="296">
        <f>BA21+BA24+BA34+BA38+BA43+BA48+BA53+BA58+BA70+BA75</f>
        <v>-816387.78316256218</v>
      </c>
      <c r="BB79" s="274">
        <f t="shared" ref="BB79:BL79" si="61">BB21+BB24+BB34+BB38+BB43+BB48+BB53+BB58+BB70+BB75</f>
        <v>216102.32816012629</v>
      </c>
      <c r="BC79" s="274">
        <f t="shared" si="61"/>
        <v>76694.720313000507</v>
      </c>
      <c r="BD79" s="274">
        <f t="shared" si="61"/>
        <v>343369.20720307523</v>
      </c>
      <c r="BE79" s="274">
        <f t="shared" si="61"/>
        <v>80035.704055629147</v>
      </c>
      <c r="BF79" s="274">
        <f t="shared" si="61"/>
        <v>424.97132496837287</v>
      </c>
      <c r="BG79" s="274">
        <f t="shared" si="61"/>
        <v>113439.20409801535</v>
      </c>
      <c r="BH79" s="274">
        <f t="shared" si="61"/>
        <v>0</v>
      </c>
      <c r="BI79" s="274">
        <f t="shared" si="61"/>
        <v>19134.269207004414</v>
      </c>
      <c r="BJ79" s="274">
        <f>BJ21+BJ24+BJ34+BJ38+BJ43+BJ48+BJ53+BJ58+BJ70+BJ75</f>
        <v>233021.72772104826</v>
      </c>
      <c r="BK79" s="274">
        <f t="shared" si="61"/>
        <v>0</v>
      </c>
      <c r="BL79" s="300">
        <f t="shared" si="61"/>
        <v>0</v>
      </c>
    </row>
    <row r="80" spans="1:64" s="209" customFormat="1" x14ac:dyDescent="0.25">
      <c r="A80" s="1713"/>
      <c r="B80" s="126" t="s">
        <v>56</v>
      </c>
      <c r="C80" s="127" t="s">
        <v>174</v>
      </c>
      <c r="D80" s="274">
        <f>D25+D33+D42+D47+D52+D61+D69+D74</f>
        <v>46459.602893647272</v>
      </c>
      <c r="E80" s="274">
        <f>E25+E33+E42+E47+E52+E61+E69+E74</f>
        <v>24339.435724447685</v>
      </c>
      <c r="F80" s="274">
        <f>F25+F33+F42+F47+F52+F61+F69+F74</f>
        <v>4454.3853281387965</v>
      </c>
      <c r="G80" s="274">
        <f t="shared" ref="G80:O80" si="62">G25+G33+G42+G47+G52+G61+G69+G74</f>
        <v>11417.038543754228</v>
      </c>
      <c r="H80" s="274">
        <f t="shared" si="62"/>
        <v>1953.2236892514234</v>
      </c>
      <c r="I80" s="274">
        <f t="shared" si="62"/>
        <v>71.059099634384083</v>
      </c>
      <c r="J80" s="274">
        <f t="shared" si="62"/>
        <v>3505.2650100722562</v>
      </c>
      <c r="K80" s="274">
        <f t="shared" si="62"/>
        <v>0</v>
      </c>
      <c r="L80" s="274">
        <f t="shared" si="62"/>
        <v>199.13049235348947</v>
      </c>
      <c r="M80" s="274">
        <f t="shared" si="62"/>
        <v>520.06500599501521</v>
      </c>
      <c r="N80" s="274">
        <f t="shared" si="62"/>
        <v>0</v>
      </c>
      <c r="O80" s="282">
        <f t="shared" si="62"/>
        <v>0</v>
      </c>
      <c r="P80" s="274">
        <f>P25+P33+P42+P47+P52+P61+P69+P74</f>
        <v>47495.999058203946</v>
      </c>
      <c r="Q80" s="274">
        <f t="shared" ref="Q80:AA80" si="63">Q25+Q33+Q42+Q47+Q52+Q61+Q69+Q74</f>
        <v>24562.006846530334</v>
      </c>
      <c r="R80" s="274">
        <f t="shared" si="63"/>
        <v>4548.9234224521178</v>
      </c>
      <c r="S80" s="274">
        <f t="shared" si="63"/>
        <v>11882.547915523588</v>
      </c>
      <c r="T80" s="274">
        <f t="shared" si="63"/>
        <v>2055.8903226042112</v>
      </c>
      <c r="U80" s="274">
        <f t="shared" si="63"/>
        <v>60.445118683971828</v>
      </c>
      <c r="V80" s="274">
        <f t="shared" si="63"/>
        <v>3605.343164247618</v>
      </c>
      <c r="W80" s="274">
        <f t="shared" si="63"/>
        <v>0</v>
      </c>
      <c r="X80" s="274">
        <f t="shared" si="63"/>
        <v>207.09452204522472</v>
      </c>
      <c r="Y80" s="274">
        <f t="shared" si="63"/>
        <v>573.74774611687496</v>
      </c>
      <c r="Z80" s="274">
        <f t="shared" si="63"/>
        <v>0</v>
      </c>
      <c r="AA80" s="282">
        <f t="shared" si="63"/>
        <v>0</v>
      </c>
      <c r="AB80" s="274">
        <f>AB25+AB33+AB42+AB47+AB52+AB61+AB69+AB74</f>
        <v>44729.142345469489</v>
      </c>
      <c r="AC80" s="274">
        <f t="shared" ref="AC80:AM80" si="64">AC25+AC33+AC42+AC47+AC52+AC61+AC69+AC74</f>
        <v>22630.096692746542</v>
      </c>
      <c r="AD80" s="274">
        <f t="shared" si="64"/>
        <v>4054.9280230856129</v>
      </c>
      <c r="AE80" s="274">
        <f t="shared" si="64"/>
        <v>11614.606329929007</v>
      </c>
      <c r="AF80" s="274">
        <f t="shared" si="64"/>
        <v>1986.9665095437344</v>
      </c>
      <c r="AG80" s="274">
        <f t="shared" si="64"/>
        <v>45.030272575505883</v>
      </c>
      <c r="AH80" s="274">
        <f t="shared" si="64"/>
        <v>3586.3526377499302</v>
      </c>
      <c r="AI80" s="274">
        <f t="shared" si="64"/>
        <v>0</v>
      </c>
      <c r="AJ80" s="274">
        <f t="shared" si="64"/>
        <v>203.88100500965282</v>
      </c>
      <c r="AK80" s="274">
        <f t="shared" si="64"/>
        <v>607.280874829504</v>
      </c>
      <c r="AL80" s="274">
        <f t="shared" si="64"/>
        <v>0</v>
      </c>
      <c r="AM80" s="282">
        <f t="shared" si="64"/>
        <v>0</v>
      </c>
      <c r="AN80" s="289">
        <f>AN25+AN33+AN42+AN47+AN52+AN61+AN69+AN74</f>
        <v>43873.671244844154</v>
      </c>
      <c r="AO80" s="274">
        <f t="shared" ref="AO80:AY80" si="65">AO25+AO33+AO42+AO47+AO52+AO61+AO69+AO74</f>
        <v>21310.130808886664</v>
      </c>
      <c r="AP80" s="274">
        <f t="shared" si="65"/>
        <v>3664.8950783874125</v>
      </c>
      <c r="AQ80" s="274">
        <f t="shared" si="65"/>
        <v>12157.832322096901</v>
      </c>
      <c r="AR80" s="274">
        <f t="shared" si="65"/>
        <v>2153.5436106685124</v>
      </c>
      <c r="AS80" s="274">
        <f t="shared" si="65"/>
        <v>58.101459206382849</v>
      </c>
      <c r="AT80" s="274">
        <f t="shared" si="65"/>
        <v>3695.5367874123804</v>
      </c>
      <c r="AU80" s="274">
        <f t="shared" si="65"/>
        <v>0</v>
      </c>
      <c r="AV80" s="274">
        <f t="shared" si="65"/>
        <v>224.07482551631338</v>
      </c>
      <c r="AW80" s="274">
        <f t="shared" si="65"/>
        <v>609.55635266958575</v>
      </c>
      <c r="AX80" s="274">
        <f t="shared" si="65"/>
        <v>0</v>
      </c>
      <c r="AY80" s="282">
        <f t="shared" si="65"/>
        <v>0</v>
      </c>
      <c r="AZ80" s="300">
        <f>AZ25+AZ33+AZ42+AZ47+AZ52+AZ61+AZ69+AZ74</f>
        <v>0</v>
      </c>
      <c r="BA80" s="296">
        <f>BA25+BA33+BA42+BA47+BA52+BA61+BA69+BA74</f>
        <v>182558.41554216488</v>
      </c>
      <c r="BB80" s="274">
        <f t="shared" ref="BB80:BL80" si="66">BB25+BB33+BB42+BB47+BB52+BB61+BB69+BB74</f>
        <v>92841.670072611218</v>
      </c>
      <c r="BC80" s="274">
        <f t="shared" si="66"/>
        <v>16723.13185206394</v>
      </c>
      <c r="BD80" s="274">
        <f t="shared" si="66"/>
        <v>47072.025111303723</v>
      </c>
      <c r="BE80" s="274">
        <f t="shared" si="66"/>
        <v>8149.6241320678801</v>
      </c>
      <c r="BF80" s="274">
        <f t="shared" si="66"/>
        <v>234.63595010024463</v>
      </c>
      <c r="BG80" s="274">
        <f t="shared" si="66"/>
        <v>14392.497599482183</v>
      </c>
      <c r="BH80" s="274">
        <f t="shared" si="66"/>
        <v>0</v>
      </c>
      <c r="BI80" s="274">
        <f t="shared" si="66"/>
        <v>834.1808449246804</v>
      </c>
      <c r="BJ80" s="274">
        <f>BJ25+BJ33+BJ42+BJ47+BJ52+BJ61+BJ69+BJ74</f>
        <v>2310.6499796109802</v>
      </c>
      <c r="BK80" s="274">
        <f t="shared" si="66"/>
        <v>0</v>
      </c>
      <c r="BL80" s="300">
        <f t="shared" si="66"/>
        <v>0</v>
      </c>
    </row>
    <row r="81" spans="1:64" s="209" customFormat="1" x14ac:dyDescent="0.25">
      <c r="A81" s="1713"/>
      <c r="B81" s="126" t="s">
        <v>120</v>
      </c>
      <c r="C81" s="127" t="s">
        <v>929</v>
      </c>
      <c r="D81" s="274">
        <f>D26+D35+D39+D44+D49+D54+D62+D71+D76</f>
        <v>289768.85593914188</v>
      </c>
      <c r="E81" s="274">
        <f>E26+E35+E39+E44+E49+E54+E62+E71+E76</f>
        <v>55487.63178286545</v>
      </c>
      <c r="F81" s="274">
        <f>F26+F35+F39+F44+F49+F54+F62+F71+F76</f>
        <v>12884.254941209887</v>
      </c>
      <c r="G81" s="274">
        <f t="shared" ref="G81:O81" si="67">G26+G35+G39+G44+G49+G54+G62+G71+G76</f>
        <v>81870.026726248791</v>
      </c>
      <c r="H81" s="274">
        <f t="shared" si="67"/>
        <v>14770.699361513009</v>
      </c>
      <c r="I81" s="274">
        <f t="shared" si="67"/>
        <v>462.10953302978356</v>
      </c>
      <c r="J81" s="274">
        <f t="shared" si="67"/>
        <v>24267.786442924556</v>
      </c>
      <c r="K81" s="274">
        <f t="shared" si="67"/>
        <v>0</v>
      </c>
      <c r="L81" s="274">
        <f t="shared" si="67"/>
        <v>1944.3280942307442</v>
      </c>
      <c r="M81" s="274">
        <f t="shared" si="67"/>
        <v>98082.019057119644</v>
      </c>
      <c r="N81" s="274">
        <f t="shared" si="67"/>
        <v>0</v>
      </c>
      <c r="O81" s="282">
        <f t="shared" si="67"/>
        <v>0</v>
      </c>
      <c r="P81" s="274">
        <f>P26+P35+P39+P44+P49+P54+P62+P71+P76</f>
        <v>272628.27678735252</v>
      </c>
      <c r="Q81" s="274">
        <f t="shared" ref="Q81:AA81" si="68">Q26+Q35+Q39+Q44+Q49+Q54+Q62+Q71+Q76</f>
        <v>52205.394492605039</v>
      </c>
      <c r="R81" s="274">
        <f t="shared" si="68"/>
        <v>12122.117854683156</v>
      </c>
      <c r="S81" s="274">
        <f t="shared" si="68"/>
        <v>77027.202369875915</v>
      </c>
      <c r="T81" s="274">
        <f t="shared" si="68"/>
        <v>13896.974196285206</v>
      </c>
      <c r="U81" s="274">
        <f t="shared" si="68"/>
        <v>434.77455597704954</v>
      </c>
      <c r="V81" s="274">
        <f t="shared" si="68"/>
        <v>22832.283952446312</v>
      </c>
      <c r="W81" s="274">
        <f t="shared" si="68"/>
        <v>0</v>
      </c>
      <c r="X81" s="274">
        <f t="shared" si="68"/>
        <v>1829.3160461340042</v>
      </c>
      <c r="Y81" s="274">
        <f t="shared" si="68"/>
        <v>92280.213319345814</v>
      </c>
      <c r="Z81" s="274">
        <f t="shared" si="68"/>
        <v>0</v>
      </c>
      <c r="AA81" s="282">
        <f t="shared" si="68"/>
        <v>0</v>
      </c>
      <c r="AB81" s="274">
        <f>AB26+AB35+AB39+AB44+AB49+AB54+AB62+AB71+AB76</f>
        <v>344594.09567998024</v>
      </c>
      <c r="AC81" s="274">
        <f t="shared" ref="AC81:AM81" si="69">AC26+AC35+AC39+AC44+AC49+AC54+AC62+AC71+AC76</f>
        <v>65986.077881523743</v>
      </c>
      <c r="AD81" s="274">
        <f t="shared" si="69"/>
        <v>15321.999203768835</v>
      </c>
      <c r="AE81" s="274">
        <f t="shared" si="69"/>
        <v>97360.110463191639</v>
      </c>
      <c r="AF81" s="274">
        <f t="shared" si="69"/>
        <v>17565.365237561735</v>
      </c>
      <c r="AG81" s="274">
        <f t="shared" si="69"/>
        <v>549.54220709260881</v>
      </c>
      <c r="AH81" s="274">
        <f t="shared" si="69"/>
        <v>28859.333058245564</v>
      </c>
      <c r="AI81" s="274">
        <f t="shared" si="69"/>
        <v>0</v>
      </c>
      <c r="AJ81" s="274">
        <f t="shared" si="69"/>
        <v>2312.2014930318769</v>
      </c>
      <c r="AK81" s="274">
        <f t="shared" si="69"/>
        <v>116639.46613556426</v>
      </c>
      <c r="AL81" s="274">
        <f t="shared" si="69"/>
        <v>0</v>
      </c>
      <c r="AM81" s="282">
        <f t="shared" si="69"/>
        <v>0</v>
      </c>
      <c r="AN81" s="289">
        <f>AN26+AN35+AN39+AN44+AN49+AN54+AN62+AN71+AN76</f>
        <v>226153.75121650894</v>
      </c>
      <c r="AO81" s="274">
        <f t="shared" ref="AO81:AZ81" si="70">AO26+AO35+AO39+AO44+AO49+AO54+AO62+AO71+AO76</f>
        <v>43306.020701033965</v>
      </c>
      <c r="AP81" s="274">
        <f t="shared" si="70"/>
        <v>10055.678955354768</v>
      </c>
      <c r="AQ81" s="274">
        <f t="shared" si="70"/>
        <v>63896.492935133196</v>
      </c>
      <c r="AR81" s="274">
        <f t="shared" si="70"/>
        <v>11527.978249667491</v>
      </c>
      <c r="AS81" s="274">
        <f t="shared" si="70"/>
        <v>360.65920206947231</v>
      </c>
      <c r="AT81" s="274">
        <f t="shared" si="70"/>
        <v>18940.099411308671</v>
      </c>
      <c r="AU81" s="274">
        <f t="shared" si="70"/>
        <v>0</v>
      </c>
      <c r="AV81" s="274">
        <f t="shared" si="70"/>
        <v>1517.4753362669153</v>
      </c>
      <c r="AW81" s="274">
        <f t="shared" si="70"/>
        <v>76549.346425674448</v>
      </c>
      <c r="AX81" s="274">
        <f t="shared" si="70"/>
        <v>0</v>
      </c>
      <c r="AY81" s="282">
        <f t="shared" si="70"/>
        <v>0</v>
      </c>
      <c r="AZ81" s="300">
        <f t="shared" si="70"/>
        <v>-1871.2597314088771</v>
      </c>
      <c r="BA81" s="296">
        <f>BA26+BA35+BA39+BA44+BA49+BA54+BA62+BA71+BA76</f>
        <v>1131273.7198915747</v>
      </c>
      <c r="BB81" s="274">
        <f t="shared" ref="BB81:BL81" si="71">BB26+BB35+BB39+BB44+BB49+BB54+BB62+BB71+BB76</f>
        <v>216985.1248580282</v>
      </c>
      <c r="BC81" s="274">
        <f t="shared" si="71"/>
        <v>50384.050955016639</v>
      </c>
      <c r="BD81" s="274">
        <f t="shared" si="71"/>
        <v>320153.83249444957</v>
      </c>
      <c r="BE81" s="274">
        <f t="shared" si="71"/>
        <v>57761.017045027438</v>
      </c>
      <c r="BF81" s="274">
        <f t="shared" si="71"/>
        <v>1807.0854981689142</v>
      </c>
      <c r="BG81" s="274">
        <f t="shared" si="71"/>
        <v>94899.502864925103</v>
      </c>
      <c r="BH81" s="274">
        <f t="shared" si="71"/>
        <v>0</v>
      </c>
      <c r="BI81" s="274">
        <f t="shared" si="71"/>
        <v>7603.3209696635404</v>
      </c>
      <c r="BJ81" s="274">
        <f>BJ26+BJ35+BJ39+BJ44+BJ49+BJ54+BJ62+BJ71+BJ76</f>
        <v>383551.04493770417</v>
      </c>
      <c r="BK81" s="274">
        <f t="shared" si="71"/>
        <v>0</v>
      </c>
      <c r="BL81" s="300">
        <f t="shared" si="71"/>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713"/>
      <c r="B84" s="316" t="s">
        <v>167</v>
      </c>
      <c r="C84" s="137" t="s">
        <v>329</v>
      </c>
      <c r="D84" s="279">
        <f>SUM(D78:D83)</f>
        <v>23578884.946637925</v>
      </c>
      <c r="E84" s="286">
        <f t="shared" ref="E84:BL84" si="73">SUM(E78:E83)</f>
        <v>6075890.7860769937</v>
      </c>
      <c r="F84" s="286">
        <f t="shared" si="73"/>
        <v>1214638.2010641063</v>
      </c>
      <c r="G84" s="286">
        <f t="shared" si="73"/>
        <v>7371683.790033346</v>
      </c>
      <c r="H84" s="286">
        <f t="shared" si="73"/>
        <v>1055796.1851962141</v>
      </c>
      <c r="I84" s="286">
        <f t="shared" si="73"/>
        <v>56418.461942059934</v>
      </c>
      <c r="J84" s="286">
        <f t="shared" si="73"/>
        <v>1839438.4273887381</v>
      </c>
      <c r="K84" s="286">
        <f t="shared" si="73"/>
        <v>0</v>
      </c>
      <c r="L84" s="286">
        <f t="shared" si="73"/>
        <v>223226.25240545196</v>
      </c>
      <c r="M84" s="286">
        <f t="shared" si="73"/>
        <v>5741792.8425310142</v>
      </c>
      <c r="N84" s="286">
        <f t="shared" si="73"/>
        <v>0</v>
      </c>
      <c r="O84" s="287">
        <f t="shared" si="73"/>
        <v>0</v>
      </c>
      <c r="P84" s="279">
        <f t="shared" si="73"/>
        <v>23783719.697974943</v>
      </c>
      <c r="Q84" s="286">
        <f t="shared" si="73"/>
        <v>5953252.3321828758</v>
      </c>
      <c r="R84" s="286">
        <f t="shared" si="73"/>
        <v>1179138.6754009861</v>
      </c>
      <c r="S84" s="286">
        <f t="shared" si="73"/>
        <v>7157776.7858445346</v>
      </c>
      <c r="T84" s="286">
        <f t="shared" si="73"/>
        <v>1031218.8183222425</v>
      </c>
      <c r="U84" s="286">
        <f t="shared" si="73"/>
        <v>43296.926516487074</v>
      </c>
      <c r="V84" s="286">
        <f t="shared" si="73"/>
        <v>1638050.2281100049</v>
      </c>
      <c r="W84" s="286">
        <f t="shared" si="73"/>
        <v>0</v>
      </c>
      <c r="X84" s="286">
        <f t="shared" si="73"/>
        <v>250486.55402808252</v>
      </c>
      <c r="Y84" s="286">
        <f>SUM(Y78:Y83)</f>
        <v>6530499.3775697257</v>
      </c>
      <c r="Z84" s="286">
        <f t="shared" si="73"/>
        <v>0</v>
      </c>
      <c r="AA84" s="287">
        <f t="shared" si="73"/>
        <v>0</v>
      </c>
      <c r="AB84" s="279">
        <f t="shared" si="73"/>
        <v>23933506.082860094</v>
      </c>
      <c r="AC84" s="286">
        <f t="shared" si="73"/>
        <v>5226782.9009171873</v>
      </c>
      <c r="AD84" s="286">
        <f t="shared" si="73"/>
        <v>1414459.5551027253</v>
      </c>
      <c r="AE84" s="286">
        <f t="shared" si="73"/>
        <v>6907241.0932017202</v>
      </c>
      <c r="AF84" s="286">
        <f t="shared" si="73"/>
        <v>1250318.840238461</v>
      </c>
      <c r="AG84" s="286">
        <f t="shared" si="73"/>
        <v>5886.3466285717104</v>
      </c>
      <c r="AH84" s="286">
        <f t="shared" si="73"/>
        <v>1675592.4836239365</v>
      </c>
      <c r="AI84" s="286">
        <f t="shared" si="73"/>
        <v>0</v>
      </c>
      <c r="AJ84" s="286">
        <f t="shared" si="73"/>
        <v>290914.81827856874</v>
      </c>
      <c r="AK84" s="286">
        <f t="shared" si="73"/>
        <v>7162310.0448689228</v>
      </c>
      <c r="AL84" s="286">
        <f t="shared" si="73"/>
        <v>0</v>
      </c>
      <c r="AM84" s="287">
        <f t="shared" si="73"/>
        <v>0</v>
      </c>
      <c r="AN84" s="850">
        <f t="shared" si="73"/>
        <v>25528896.046493459</v>
      </c>
      <c r="AO84" s="286">
        <f t="shared" si="73"/>
        <v>5703170.4548686892</v>
      </c>
      <c r="AP84" s="286">
        <f t="shared" si="73"/>
        <v>1010202.2770687629</v>
      </c>
      <c r="AQ84" s="286">
        <f t="shared" si="73"/>
        <v>7608970.2687449018</v>
      </c>
      <c r="AR84" s="286">
        <f t="shared" si="73"/>
        <v>1456545.3765567313</v>
      </c>
      <c r="AS84" s="286">
        <f t="shared" si="73"/>
        <v>5751.98399903678</v>
      </c>
      <c r="AT84" s="286">
        <f t="shared" si="73"/>
        <v>1805701.1053524551</v>
      </c>
      <c r="AU84" s="286">
        <f t="shared" si="73"/>
        <v>0</v>
      </c>
      <c r="AV84" s="286">
        <f t="shared" si="73"/>
        <v>345713.8033287591</v>
      </c>
      <c r="AW84" s="286">
        <f>SUM(AW78:AW83)</f>
        <v>7592840.7765741181</v>
      </c>
      <c r="AX84" s="286">
        <f t="shared" si="73"/>
        <v>0</v>
      </c>
      <c r="AY84" s="287">
        <f t="shared" si="73"/>
        <v>0</v>
      </c>
      <c r="AZ84" s="856">
        <f t="shared" si="73"/>
        <v>-1031017.8035249794</v>
      </c>
      <c r="BA84" s="306">
        <f t="shared" si="73"/>
        <v>95793988.970441431</v>
      </c>
      <c r="BB84" s="279">
        <f t="shared" si="73"/>
        <v>22959096.474045742</v>
      </c>
      <c r="BC84" s="279">
        <f t="shared" si="73"/>
        <v>4818438.708636581</v>
      </c>
      <c r="BD84" s="279">
        <f t="shared" si="73"/>
        <v>29045671.937824499</v>
      </c>
      <c r="BE84" s="279">
        <f t="shared" si="73"/>
        <v>4793879.2203136487</v>
      </c>
      <c r="BF84" s="279">
        <f t="shared" si="73"/>
        <v>111353.7190861555</v>
      </c>
      <c r="BG84" s="279">
        <f t="shared" si="73"/>
        <v>6958782.2444751346</v>
      </c>
      <c r="BH84" s="279">
        <f t="shared" si="73"/>
        <v>0</v>
      </c>
      <c r="BI84" s="279">
        <f t="shared" si="73"/>
        <v>1110341.4280408623</v>
      </c>
      <c r="BJ84" s="279">
        <f>SUM(BJ78:BJ83)</f>
        <v>27027443.041543785</v>
      </c>
      <c r="BK84" s="279">
        <f t="shared" si="73"/>
        <v>0</v>
      </c>
      <c r="BL84" s="307">
        <f t="shared" si="73"/>
        <v>0</v>
      </c>
    </row>
    <row r="85" spans="1:64" x14ac:dyDescent="0.25">
      <c r="A85" s="1713"/>
      <c r="B85" s="126" t="s">
        <v>168</v>
      </c>
      <c r="C85" s="127" t="s">
        <v>40</v>
      </c>
      <c r="D85" s="273">
        <f>SUM(E85:O85)</f>
        <v>503.62689255292565</v>
      </c>
      <c r="E85" s="251">
        <v>252.82244535361792</v>
      </c>
      <c r="F85" s="251">
        <v>44.982000120235504</v>
      </c>
      <c r="G85" s="251">
        <v>139.93142273587756</v>
      </c>
      <c r="H85" s="251">
        <v>22.969054260479801</v>
      </c>
      <c r="I85" s="251">
        <v>0.78303594069817506</v>
      </c>
      <c r="J85" s="251">
        <v>33.409533469788798</v>
      </c>
      <c r="K85" s="251">
        <v>0</v>
      </c>
      <c r="L85" s="251">
        <v>2.4361118155054333</v>
      </c>
      <c r="M85" s="251">
        <v>6.2932888567223699</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503.62689255292565</v>
      </c>
      <c r="BB85" s="274">
        <f t="shared" ref="BB85:BL86" si="74">E85+Q85+AC85+AO85</f>
        <v>252.82244535361792</v>
      </c>
      <c r="BC85" s="274">
        <f t="shared" si="74"/>
        <v>44.982000120235504</v>
      </c>
      <c r="BD85" s="274">
        <f t="shared" si="74"/>
        <v>139.93142273587756</v>
      </c>
      <c r="BE85" s="274">
        <f t="shared" si="74"/>
        <v>22.969054260479801</v>
      </c>
      <c r="BF85" s="274">
        <f t="shared" si="74"/>
        <v>0.78303594069817506</v>
      </c>
      <c r="BG85" s="274">
        <f t="shared" si="74"/>
        <v>33.409533469788798</v>
      </c>
      <c r="BH85" s="274">
        <f t="shared" si="74"/>
        <v>0</v>
      </c>
      <c r="BI85" s="274">
        <f t="shared" si="74"/>
        <v>2.4361118155054333</v>
      </c>
      <c r="BJ85" s="274">
        <f t="shared" si="74"/>
        <v>6.2932888567223699</v>
      </c>
      <c r="BK85" s="274">
        <f t="shared" si="74"/>
        <v>0</v>
      </c>
      <c r="BL85" s="298">
        <f t="shared" si="74"/>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713"/>
      <c r="B87" s="126" t="s">
        <v>170</v>
      </c>
      <c r="C87" s="127" t="s">
        <v>252</v>
      </c>
      <c r="D87" s="274">
        <f>SUM(D85:D86)</f>
        <v>503.62689255292565</v>
      </c>
      <c r="E87" s="274">
        <f t="shared" ref="E87:O87" si="75">SUM(E85:E86)</f>
        <v>252.82244535361792</v>
      </c>
      <c r="F87" s="274">
        <f t="shared" si="75"/>
        <v>44.982000120235504</v>
      </c>
      <c r="G87" s="274">
        <f t="shared" si="75"/>
        <v>139.93142273587756</v>
      </c>
      <c r="H87" s="274">
        <f t="shared" si="75"/>
        <v>22.969054260479801</v>
      </c>
      <c r="I87" s="274">
        <f t="shared" si="75"/>
        <v>0.78303594069817506</v>
      </c>
      <c r="J87" s="274">
        <f t="shared" si="75"/>
        <v>33.409533469788798</v>
      </c>
      <c r="K87" s="274">
        <f t="shared" si="75"/>
        <v>0</v>
      </c>
      <c r="L87" s="274">
        <f t="shared" si="75"/>
        <v>2.4361118155054333</v>
      </c>
      <c r="M87" s="274">
        <f t="shared" si="75"/>
        <v>6.2932888567223699</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503.62689255292565</v>
      </c>
      <c r="BB87" s="274">
        <f>SUM(BB85:BB86)</f>
        <v>252.82244535361792</v>
      </c>
      <c r="BC87" s="274">
        <f>F87+R87+AD87+AP87</f>
        <v>44.982000120235504</v>
      </c>
      <c r="BD87" s="274">
        <f>SUM(BD85:BD86)</f>
        <v>139.93142273587756</v>
      </c>
      <c r="BE87" s="274">
        <f>H87+T87+AF87+AR87</f>
        <v>22.969054260479801</v>
      </c>
      <c r="BF87" s="274">
        <f t="shared" ref="BF87:BL87" si="79">SUM(BF85:BF86)</f>
        <v>0.78303594069817506</v>
      </c>
      <c r="BG87" s="274">
        <f t="shared" si="79"/>
        <v>33.409533469788798</v>
      </c>
      <c r="BH87" s="274">
        <f t="shared" si="79"/>
        <v>0</v>
      </c>
      <c r="BI87" s="274">
        <f t="shared" si="79"/>
        <v>2.4361118155054333</v>
      </c>
      <c r="BJ87" s="274">
        <f>SUM(BJ85:BJ86)</f>
        <v>6.2932888567223699</v>
      </c>
      <c r="BK87" s="274">
        <f t="shared" si="79"/>
        <v>0</v>
      </c>
      <c r="BL87" s="300">
        <f t="shared" si="79"/>
        <v>0</v>
      </c>
    </row>
    <row r="88" spans="1:64" s="209" customFormat="1" ht="24.75" x14ac:dyDescent="0.25">
      <c r="A88" s="1714"/>
      <c r="B88" s="129" t="s">
        <v>171</v>
      </c>
      <c r="C88" s="130" t="s">
        <v>325</v>
      </c>
      <c r="D88" s="275">
        <f>D84+D87</f>
        <v>23579388.573530477</v>
      </c>
      <c r="E88" s="275">
        <f t="shared" ref="E88:O88" si="80">E84+E87</f>
        <v>6076143.6085223472</v>
      </c>
      <c r="F88" s="275">
        <f t="shared" si="80"/>
        <v>1214683.1830642265</v>
      </c>
      <c r="G88" s="275">
        <f t="shared" si="80"/>
        <v>7371823.7214560816</v>
      </c>
      <c r="H88" s="275">
        <f t="shared" si="80"/>
        <v>1055819.1542504746</v>
      </c>
      <c r="I88" s="275">
        <f t="shared" si="80"/>
        <v>56419.244978000635</v>
      </c>
      <c r="J88" s="275">
        <f t="shared" si="80"/>
        <v>1839471.8369222078</v>
      </c>
      <c r="K88" s="275">
        <f t="shared" si="80"/>
        <v>0</v>
      </c>
      <c r="L88" s="275">
        <f t="shared" si="80"/>
        <v>223228.68851726747</v>
      </c>
      <c r="M88" s="275">
        <f t="shared" si="80"/>
        <v>5741799.135819871</v>
      </c>
      <c r="N88" s="275">
        <f t="shared" si="80"/>
        <v>0</v>
      </c>
      <c r="O88" s="283">
        <f t="shared" si="80"/>
        <v>0</v>
      </c>
      <c r="P88" s="275">
        <f>P84+P87</f>
        <v>23783719.697974943</v>
      </c>
      <c r="Q88" s="275">
        <f t="shared" ref="Q88:AA88" si="81">Q84+Q87</f>
        <v>5953252.3321828758</v>
      </c>
      <c r="R88" s="275">
        <f t="shared" si="81"/>
        <v>1179138.6754009861</v>
      </c>
      <c r="S88" s="275">
        <f t="shared" si="81"/>
        <v>7157776.7858445346</v>
      </c>
      <c r="T88" s="275">
        <f t="shared" si="81"/>
        <v>1031218.8183222425</v>
      </c>
      <c r="U88" s="275">
        <f t="shared" si="81"/>
        <v>43296.926516487074</v>
      </c>
      <c r="V88" s="275">
        <f t="shared" si="81"/>
        <v>1638050.2281100049</v>
      </c>
      <c r="W88" s="275">
        <f t="shared" si="81"/>
        <v>0</v>
      </c>
      <c r="X88" s="275">
        <f t="shared" si="81"/>
        <v>250486.55402808252</v>
      </c>
      <c r="Y88" s="275">
        <f t="shared" si="81"/>
        <v>6530499.3775697257</v>
      </c>
      <c r="Z88" s="275">
        <f t="shared" si="81"/>
        <v>0</v>
      </c>
      <c r="AA88" s="283">
        <f t="shared" si="81"/>
        <v>0</v>
      </c>
      <c r="AB88" s="275">
        <f>AB84+AB87</f>
        <v>23933506.082860094</v>
      </c>
      <c r="AC88" s="275">
        <f t="shared" ref="AC88:AM88" si="82">AC84+AC87</f>
        <v>5226782.9009171873</v>
      </c>
      <c r="AD88" s="275">
        <f t="shared" si="82"/>
        <v>1414459.5551027253</v>
      </c>
      <c r="AE88" s="275">
        <f t="shared" si="82"/>
        <v>6907241.0932017202</v>
      </c>
      <c r="AF88" s="275">
        <f t="shared" si="82"/>
        <v>1250318.840238461</v>
      </c>
      <c r="AG88" s="275">
        <f t="shared" si="82"/>
        <v>5886.3466285717104</v>
      </c>
      <c r="AH88" s="275">
        <f t="shared" si="82"/>
        <v>1675592.4836239365</v>
      </c>
      <c r="AI88" s="275">
        <f t="shared" si="82"/>
        <v>0</v>
      </c>
      <c r="AJ88" s="275">
        <f t="shared" si="82"/>
        <v>290914.81827856874</v>
      </c>
      <c r="AK88" s="275">
        <f t="shared" si="82"/>
        <v>7162310.0448689228</v>
      </c>
      <c r="AL88" s="275">
        <f t="shared" si="82"/>
        <v>0</v>
      </c>
      <c r="AM88" s="283">
        <f t="shared" si="82"/>
        <v>0</v>
      </c>
      <c r="AN88" s="277">
        <f>AN84+AN87</f>
        <v>25528896.046493459</v>
      </c>
      <c r="AO88" s="275">
        <f>AO84+AO87</f>
        <v>5703170.4548686892</v>
      </c>
      <c r="AP88" s="275">
        <f t="shared" ref="AP88:AZ88" si="83">AP84+AP87</f>
        <v>1010202.2770687629</v>
      </c>
      <c r="AQ88" s="275">
        <f t="shared" si="83"/>
        <v>7608970.2687449018</v>
      </c>
      <c r="AR88" s="275">
        <f t="shared" si="83"/>
        <v>1456545.3765567313</v>
      </c>
      <c r="AS88" s="275">
        <f t="shared" si="83"/>
        <v>5751.98399903678</v>
      </c>
      <c r="AT88" s="275">
        <f t="shared" si="83"/>
        <v>1805701.1053524551</v>
      </c>
      <c r="AU88" s="275">
        <f t="shared" si="83"/>
        <v>0</v>
      </c>
      <c r="AV88" s="275">
        <f t="shared" si="83"/>
        <v>345713.8033287591</v>
      </c>
      <c r="AW88" s="275">
        <f t="shared" si="83"/>
        <v>7592840.7765741181</v>
      </c>
      <c r="AX88" s="275">
        <f t="shared" si="83"/>
        <v>0</v>
      </c>
      <c r="AY88" s="283">
        <f t="shared" si="83"/>
        <v>0</v>
      </c>
      <c r="AZ88" s="299">
        <f t="shared" si="83"/>
        <v>-1031017.8035249794</v>
      </c>
      <c r="BA88" s="308">
        <f>BA84+BA87</f>
        <v>95794492.597333983</v>
      </c>
      <c r="BB88" s="278">
        <f>BB84+BB87</f>
        <v>22959349.296491098</v>
      </c>
      <c r="BC88" s="278">
        <f t="shared" ref="BC88:BL88" si="84">BC84+BC87</f>
        <v>4818483.690636701</v>
      </c>
      <c r="BD88" s="278">
        <f t="shared" si="84"/>
        <v>29045811.869247235</v>
      </c>
      <c r="BE88" s="278">
        <f t="shared" si="84"/>
        <v>4793902.189367909</v>
      </c>
      <c r="BF88" s="278">
        <f t="shared" si="84"/>
        <v>111354.50212209619</v>
      </c>
      <c r="BG88" s="278">
        <f t="shared" si="84"/>
        <v>6958815.6540086046</v>
      </c>
      <c r="BH88" s="278">
        <f t="shared" si="84"/>
        <v>0</v>
      </c>
      <c r="BI88" s="278">
        <f t="shared" si="84"/>
        <v>1110343.8641526778</v>
      </c>
      <c r="BJ88" s="278">
        <f>BJ84+BJ87</f>
        <v>27027449.334832642</v>
      </c>
      <c r="BK88" s="278">
        <f t="shared" si="84"/>
        <v>0</v>
      </c>
      <c r="BL88" s="305">
        <f t="shared" si="84"/>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5">E91+F91</f>
        <v>1546652.1439832433</v>
      </c>
      <c r="E91" s="253">
        <v>34.100991469903967</v>
      </c>
      <c r="F91" s="253">
        <v>1546618.0429917735</v>
      </c>
      <c r="G91" s="303"/>
      <c r="H91" s="303"/>
      <c r="I91" s="303"/>
      <c r="J91" s="303"/>
      <c r="K91" s="303"/>
      <c r="L91" s="303"/>
      <c r="M91" s="303"/>
      <c r="N91" s="303"/>
      <c r="O91" s="375"/>
      <c r="P91" s="274">
        <f t="shared" ref="P91:P97" si="86">Q91+R91</f>
        <v>1571622.9592424664</v>
      </c>
      <c r="Q91" s="253">
        <v>34.651554543484487</v>
      </c>
      <c r="R91" s="253">
        <v>1571588.3076879228</v>
      </c>
      <c r="S91" s="303"/>
      <c r="T91" s="303"/>
      <c r="U91" s="303"/>
      <c r="V91" s="303"/>
      <c r="W91" s="303"/>
      <c r="X91" s="303"/>
      <c r="Y91" s="303"/>
      <c r="Z91" s="303"/>
      <c r="AA91" s="375"/>
      <c r="AB91" s="274">
        <f t="shared" ref="AB91:AB97" si="87">AC91+AD91</f>
        <v>1555620.2350255908</v>
      </c>
      <c r="AC91" s="253">
        <v>34.298722289549559</v>
      </c>
      <c r="AD91" s="253">
        <v>1555585.9363033012</v>
      </c>
      <c r="AE91" s="303"/>
      <c r="AF91" s="303"/>
      <c r="AG91" s="303"/>
      <c r="AH91" s="303"/>
      <c r="AI91" s="303"/>
      <c r="AJ91" s="303"/>
      <c r="AK91" s="303"/>
      <c r="AL91" s="303"/>
      <c r="AM91" s="375"/>
      <c r="AN91" s="289">
        <f t="shared" ref="AN91:AN97" si="88">AO91+AP91</f>
        <v>1690361.3509545189</v>
      </c>
      <c r="AO91" s="253">
        <v>37.26952969625205</v>
      </c>
      <c r="AP91" s="253">
        <v>1690324.0814248226</v>
      </c>
      <c r="AQ91" s="303"/>
      <c r="AR91" s="303"/>
      <c r="AS91" s="303"/>
      <c r="AT91" s="303"/>
      <c r="AU91" s="303"/>
      <c r="AV91" s="303"/>
      <c r="AW91" s="303"/>
      <c r="AX91" s="303"/>
      <c r="AY91" s="375"/>
      <c r="AZ91" s="525">
        <v>0</v>
      </c>
      <c r="BA91" s="296">
        <f t="shared" ref="BA91:BA97" si="89">BB91+BC91+AZ91</f>
        <v>6364256.6892058207</v>
      </c>
      <c r="BB91" s="274">
        <f t="shared" ref="BB91:BC96" si="90">E91+Q91+AC91+AO91</f>
        <v>140.32079799919006</v>
      </c>
      <c r="BC91" s="274">
        <f t="shared" si="90"/>
        <v>6364116.3684078213</v>
      </c>
      <c r="BD91" s="303"/>
      <c r="BE91" s="303"/>
      <c r="BF91" s="303"/>
      <c r="BG91" s="303"/>
      <c r="BH91" s="303"/>
      <c r="BI91" s="303"/>
      <c r="BJ91" s="303"/>
      <c r="BK91" s="303"/>
      <c r="BL91" s="304"/>
    </row>
    <row r="92" spans="1:64" x14ac:dyDescent="0.25">
      <c r="A92" s="1708"/>
      <c r="B92" s="126" t="s">
        <v>123</v>
      </c>
      <c r="C92" s="127" t="s">
        <v>98</v>
      </c>
      <c r="D92" s="274">
        <f t="shared" si="85"/>
        <v>192863.80687388038</v>
      </c>
      <c r="E92" s="253">
        <v>17729.839563529949</v>
      </c>
      <c r="F92" s="253">
        <v>175133.96731035045</v>
      </c>
      <c r="G92" s="303"/>
      <c r="H92" s="303"/>
      <c r="I92" s="303"/>
      <c r="J92" s="303"/>
      <c r="K92" s="303"/>
      <c r="L92" s="303"/>
      <c r="M92" s="303"/>
      <c r="N92" s="303"/>
      <c r="O92" s="375"/>
      <c r="P92" s="274">
        <f t="shared" si="86"/>
        <v>195977.60754998788</v>
      </c>
      <c r="Q92" s="253">
        <v>18016.089157557191</v>
      </c>
      <c r="R92" s="253">
        <v>177961.51839243068</v>
      </c>
      <c r="S92" s="303"/>
      <c r="T92" s="303"/>
      <c r="U92" s="303"/>
      <c r="V92" s="303"/>
      <c r="W92" s="303"/>
      <c r="X92" s="303"/>
      <c r="Y92" s="303"/>
      <c r="Z92" s="303"/>
      <c r="AA92" s="375"/>
      <c r="AB92" s="274">
        <f t="shared" si="87"/>
        <v>193982.10628305731</v>
      </c>
      <c r="AC92" s="253">
        <v>17832.644073251478</v>
      </c>
      <c r="AD92" s="253">
        <v>176149.46220980582</v>
      </c>
      <c r="AE92" s="303"/>
      <c r="AF92" s="303"/>
      <c r="AG92" s="303"/>
      <c r="AH92" s="303"/>
      <c r="AI92" s="303"/>
      <c r="AJ92" s="303"/>
      <c r="AK92" s="303"/>
      <c r="AL92" s="303"/>
      <c r="AM92" s="375"/>
      <c r="AN92" s="289">
        <f t="shared" si="88"/>
        <v>210783.99975443727</v>
      </c>
      <c r="AO92" s="253">
        <v>19377.230797114556</v>
      </c>
      <c r="AP92" s="253">
        <v>191406.76895732273</v>
      </c>
      <c r="AQ92" s="303"/>
      <c r="AR92" s="303"/>
      <c r="AS92" s="303"/>
      <c r="AT92" s="303"/>
      <c r="AU92" s="303"/>
      <c r="AV92" s="303"/>
      <c r="AW92" s="303"/>
      <c r="AX92" s="303"/>
      <c r="AY92" s="375"/>
      <c r="AZ92" s="525">
        <v>0</v>
      </c>
      <c r="BA92" s="296">
        <f t="shared" si="89"/>
        <v>793607.52046136279</v>
      </c>
      <c r="BB92" s="274">
        <f t="shared" si="90"/>
        <v>72955.803591453179</v>
      </c>
      <c r="BC92" s="274">
        <f t="shared" si="90"/>
        <v>720651.71686990967</v>
      </c>
      <c r="BD92" s="303"/>
      <c r="BE92" s="303"/>
      <c r="BF92" s="303"/>
      <c r="BG92" s="303"/>
      <c r="BH92" s="303"/>
      <c r="BI92" s="303"/>
      <c r="BJ92" s="303"/>
      <c r="BK92" s="303"/>
      <c r="BL92" s="304"/>
    </row>
    <row r="93" spans="1:64" x14ac:dyDescent="0.25">
      <c r="A93" s="1708"/>
      <c r="B93" s="126" t="s">
        <v>124</v>
      </c>
      <c r="C93" s="127" t="s">
        <v>99</v>
      </c>
      <c r="D93" s="274">
        <f t="shared" si="85"/>
        <v>156567.22369623804</v>
      </c>
      <c r="E93" s="253">
        <v>28287.45110642898</v>
      </c>
      <c r="F93" s="253">
        <v>128279.77258980907</v>
      </c>
      <c r="G93" s="303"/>
      <c r="H93" s="303"/>
      <c r="I93" s="303"/>
      <c r="J93" s="303"/>
      <c r="K93" s="303"/>
      <c r="L93" s="303"/>
      <c r="M93" s="303"/>
      <c r="N93" s="303"/>
      <c r="O93" s="375"/>
      <c r="P93" s="274">
        <f t="shared" si="86"/>
        <v>159095.01330541246</v>
      </c>
      <c r="Q93" s="253">
        <v>28744.154133338303</v>
      </c>
      <c r="R93" s="253">
        <v>130350.85917207417</v>
      </c>
      <c r="S93" s="303"/>
      <c r="T93" s="303"/>
      <c r="U93" s="303"/>
      <c r="V93" s="303"/>
      <c r="W93" s="303"/>
      <c r="X93" s="303"/>
      <c r="Y93" s="303"/>
      <c r="Z93" s="303"/>
      <c r="AA93" s="375"/>
      <c r="AB93" s="274">
        <f t="shared" si="87"/>
        <v>157475.06139058818</v>
      </c>
      <c r="AC93" s="253">
        <v>28451.472756588188</v>
      </c>
      <c r="AD93" s="253">
        <v>129023.58863399999</v>
      </c>
      <c r="AE93" s="303"/>
      <c r="AF93" s="303"/>
      <c r="AG93" s="303"/>
      <c r="AH93" s="303"/>
      <c r="AI93" s="303"/>
      <c r="AJ93" s="303"/>
      <c r="AK93" s="303"/>
      <c r="AL93" s="303"/>
      <c r="AM93" s="375"/>
      <c r="AN93" s="289">
        <f t="shared" si="88"/>
        <v>171114.87207509967</v>
      </c>
      <c r="AO93" s="253">
        <v>30915.816625823805</v>
      </c>
      <c r="AP93" s="253">
        <v>140199.05544927585</v>
      </c>
      <c r="AQ93" s="303"/>
      <c r="AR93" s="303"/>
      <c r="AS93" s="303"/>
      <c r="AT93" s="303"/>
      <c r="AU93" s="303"/>
      <c r="AV93" s="303"/>
      <c r="AW93" s="303"/>
      <c r="AX93" s="303"/>
      <c r="AY93" s="375"/>
      <c r="AZ93" s="525">
        <v>0</v>
      </c>
      <c r="BA93" s="296">
        <f t="shared" si="89"/>
        <v>644252.17046733829</v>
      </c>
      <c r="BB93" s="274">
        <f t="shared" si="90"/>
        <v>116398.89462217927</v>
      </c>
      <c r="BC93" s="274">
        <f t="shared" si="90"/>
        <v>527853.27584515908</v>
      </c>
      <c r="BD93" s="303"/>
      <c r="BE93" s="303"/>
      <c r="BF93" s="303"/>
      <c r="BG93" s="303"/>
      <c r="BH93" s="303"/>
      <c r="BI93" s="303"/>
      <c r="BJ93" s="303"/>
      <c r="BK93" s="303"/>
      <c r="BL93" s="304"/>
    </row>
    <row r="94" spans="1:64" x14ac:dyDescent="0.25">
      <c r="A94" s="1708"/>
      <c r="B94" s="132" t="s">
        <v>125</v>
      </c>
      <c r="C94" s="127" t="s">
        <v>100</v>
      </c>
      <c r="D94" s="274">
        <f t="shared" si="85"/>
        <v>9274.761857376594</v>
      </c>
      <c r="E94" s="253">
        <v>8631.4860913592238</v>
      </c>
      <c r="F94" s="253">
        <v>643.27576601736928</v>
      </c>
      <c r="G94" s="303"/>
      <c r="H94" s="303"/>
      <c r="I94" s="303"/>
      <c r="J94" s="303"/>
      <c r="K94" s="303"/>
      <c r="L94" s="303"/>
      <c r="M94" s="303"/>
      <c r="N94" s="303"/>
      <c r="O94" s="375"/>
      <c r="P94" s="274">
        <f t="shared" si="86"/>
        <v>9424.5035855439764</v>
      </c>
      <c r="Q94" s="253">
        <v>8770.8420838739949</v>
      </c>
      <c r="R94" s="253">
        <v>653.66150166998079</v>
      </c>
      <c r="S94" s="303"/>
      <c r="T94" s="303"/>
      <c r="U94" s="303"/>
      <c r="V94" s="303"/>
      <c r="W94" s="303"/>
      <c r="X94" s="303"/>
      <c r="Y94" s="303"/>
      <c r="Z94" s="303"/>
      <c r="AA94" s="375"/>
      <c r="AB94" s="274">
        <f t="shared" si="87"/>
        <v>9328.5405360902369</v>
      </c>
      <c r="AC94" s="253">
        <v>8681.5348068374878</v>
      </c>
      <c r="AD94" s="253">
        <v>647.00572925274957</v>
      </c>
      <c r="AE94" s="303"/>
      <c r="AF94" s="303"/>
      <c r="AG94" s="303"/>
      <c r="AH94" s="303"/>
      <c r="AI94" s="303"/>
      <c r="AJ94" s="303"/>
      <c r="AK94" s="303"/>
      <c r="AL94" s="303"/>
      <c r="AM94" s="375"/>
      <c r="AN94" s="289">
        <f t="shared" si="88"/>
        <v>10136.538486695683</v>
      </c>
      <c r="AO94" s="253">
        <v>9433.4919114774075</v>
      </c>
      <c r="AP94" s="253">
        <v>703.04657521827608</v>
      </c>
      <c r="AQ94" s="303"/>
      <c r="AR94" s="303"/>
      <c r="AS94" s="303"/>
      <c r="AT94" s="303"/>
      <c r="AU94" s="303"/>
      <c r="AV94" s="303"/>
      <c r="AW94" s="303"/>
      <c r="AX94" s="303"/>
      <c r="AY94" s="375"/>
      <c r="AZ94" s="525">
        <v>0</v>
      </c>
      <c r="BA94" s="296">
        <f t="shared" si="89"/>
        <v>38164.34446570649</v>
      </c>
      <c r="BB94" s="274">
        <f t="shared" si="90"/>
        <v>35517.354893548116</v>
      </c>
      <c r="BC94" s="274">
        <f t="shared" si="90"/>
        <v>2646.9895721583753</v>
      </c>
      <c r="BD94" s="303"/>
      <c r="BE94" s="303"/>
      <c r="BF94" s="303"/>
      <c r="BG94" s="303"/>
      <c r="BH94" s="303"/>
      <c r="BI94" s="303"/>
      <c r="BJ94" s="303"/>
      <c r="BK94" s="303"/>
      <c r="BL94" s="304"/>
    </row>
    <row r="95" spans="1:64" x14ac:dyDescent="0.25">
      <c r="A95" s="1708"/>
      <c r="B95" s="132" t="s">
        <v>126</v>
      </c>
      <c r="C95" s="127" t="s">
        <v>101</v>
      </c>
      <c r="D95" s="274">
        <f t="shared" si="85"/>
        <v>192290.03180927521</v>
      </c>
      <c r="E95" s="253">
        <v>30693.756549574802</v>
      </c>
      <c r="F95" s="253">
        <v>161596.2752597004</v>
      </c>
      <c r="G95" s="303"/>
      <c r="H95" s="303"/>
      <c r="I95" s="303"/>
      <c r="J95" s="303"/>
      <c r="K95" s="303"/>
      <c r="L95" s="303"/>
      <c r="M95" s="303"/>
      <c r="N95" s="303"/>
      <c r="O95" s="375"/>
      <c r="P95" s="274">
        <f t="shared" si="86"/>
        <v>195394.56884378471</v>
      </c>
      <c r="Q95" s="253">
        <v>31189.309558952264</v>
      </c>
      <c r="R95" s="253">
        <v>164205.25928483246</v>
      </c>
      <c r="S95" s="303"/>
      <c r="T95" s="303"/>
      <c r="U95" s="303"/>
      <c r="V95" s="303"/>
      <c r="W95" s="303"/>
      <c r="X95" s="303"/>
      <c r="Y95" s="303"/>
      <c r="Z95" s="303"/>
      <c r="AA95" s="375"/>
      <c r="AB95" s="274">
        <f t="shared" si="87"/>
        <v>193405.00424733115</v>
      </c>
      <c r="AC95" s="253">
        <v>30871.730895156685</v>
      </c>
      <c r="AD95" s="253">
        <v>162533.27335217447</v>
      </c>
      <c r="AE95" s="303"/>
      <c r="AF95" s="303"/>
      <c r="AG95" s="303"/>
      <c r="AH95" s="303"/>
      <c r="AI95" s="303"/>
      <c r="AJ95" s="303"/>
      <c r="AK95" s="303"/>
      <c r="AL95" s="303"/>
      <c r="AM95" s="375"/>
      <c r="AN95" s="289">
        <f t="shared" si="88"/>
        <v>210156.91162920947</v>
      </c>
      <c r="AO95" s="253">
        <v>33545.7070866547</v>
      </c>
      <c r="AP95" s="253">
        <v>176611.20454255477</v>
      </c>
      <c r="AQ95" s="303"/>
      <c r="AR95" s="303"/>
      <c r="AS95" s="303"/>
      <c r="AT95" s="303"/>
      <c r="AU95" s="303"/>
      <c r="AV95" s="303"/>
      <c r="AW95" s="303"/>
      <c r="AX95" s="303"/>
      <c r="AY95" s="375"/>
      <c r="AZ95" s="525">
        <v>0</v>
      </c>
      <c r="BA95" s="296">
        <f t="shared" si="89"/>
        <v>791246.5165296006</v>
      </c>
      <c r="BB95" s="274">
        <f t="shared" si="90"/>
        <v>126300.50409033845</v>
      </c>
      <c r="BC95" s="274">
        <f t="shared" si="90"/>
        <v>664946.01243926212</v>
      </c>
      <c r="BD95" s="303"/>
      <c r="BE95" s="303"/>
      <c r="BF95" s="303"/>
      <c r="BG95" s="303"/>
      <c r="BH95" s="303"/>
      <c r="BI95" s="303"/>
      <c r="BJ95" s="303"/>
      <c r="BK95" s="303"/>
      <c r="BL95" s="304"/>
    </row>
    <row r="96" spans="1:64" x14ac:dyDescent="0.25">
      <c r="A96" s="1708"/>
      <c r="B96" s="126" t="s">
        <v>127</v>
      </c>
      <c r="C96" s="127" t="s">
        <v>28</v>
      </c>
      <c r="D96" s="274">
        <f t="shared" si="85"/>
        <v>8913.3856391609843</v>
      </c>
      <c r="E96" s="253">
        <v>8913.3856391609843</v>
      </c>
      <c r="F96" s="253">
        <v>0</v>
      </c>
      <c r="G96" s="303"/>
      <c r="H96" s="303"/>
      <c r="I96" s="303"/>
      <c r="J96" s="303"/>
      <c r="K96" s="303"/>
      <c r="L96" s="303"/>
      <c r="M96" s="303"/>
      <c r="N96" s="303"/>
      <c r="O96" s="375"/>
      <c r="P96" s="274">
        <f t="shared" si="86"/>
        <v>9057.2929210896036</v>
      </c>
      <c r="Q96" s="253">
        <v>9057.2929210896036</v>
      </c>
      <c r="R96" s="253">
        <v>0</v>
      </c>
      <c r="S96" s="303"/>
      <c r="T96" s="303"/>
      <c r="U96" s="303"/>
      <c r="V96" s="303"/>
      <c r="W96" s="303"/>
      <c r="X96" s="303"/>
      <c r="Y96" s="303"/>
      <c r="Z96" s="303"/>
      <c r="AA96" s="375"/>
      <c r="AB96" s="274">
        <f t="shared" si="87"/>
        <v>8965.0689179244182</v>
      </c>
      <c r="AC96" s="253">
        <v>8965.0689179244182</v>
      </c>
      <c r="AD96" s="253">
        <v>0</v>
      </c>
      <c r="AE96" s="303"/>
      <c r="AF96" s="303"/>
      <c r="AG96" s="303"/>
      <c r="AH96" s="303"/>
      <c r="AI96" s="303"/>
      <c r="AJ96" s="303"/>
      <c r="AK96" s="303"/>
      <c r="AL96" s="303"/>
      <c r="AM96" s="375"/>
      <c r="AN96" s="289">
        <f t="shared" si="88"/>
        <v>9741.5845244863303</v>
      </c>
      <c r="AO96" s="253">
        <v>9741.5845244863303</v>
      </c>
      <c r="AP96" s="253">
        <v>0</v>
      </c>
      <c r="AQ96" s="303"/>
      <c r="AR96" s="303"/>
      <c r="AS96" s="303"/>
      <c r="AT96" s="303"/>
      <c r="AU96" s="303"/>
      <c r="AV96" s="303"/>
      <c r="AW96" s="303"/>
      <c r="AX96" s="303"/>
      <c r="AY96" s="375"/>
      <c r="AZ96" s="525">
        <v>0</v>
      </c>
      <c r="BA96" s="296">
        <f t="shared" si="89"/>
        <v>36677.332002661336</v>
      </c>
      <c r="BB96" s="274">
        <f t="shared" si="90"/>
        <v>36677.332002661336</v>
      </c>
      <c r="BC96" s="274">
        <f t="shared" si="90"/>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5"/>
        <v>2106561.3538591745</v>
      </c>
      <c r="E97" s="275">
        <f>SUM(E91:E96)</f>
        <v>94290.019941523846</v>
      </c>
      <c r="F97" s="275">
        <f>SUM(F91:F96)</f>
        <v>2012271.3339176506</v>
      </c>
      <c r="G97" s="335"/>
      <c r="H97" s="335"/>
      <c r="I97" s="335"/>
      <c r="J97" s="335"/>
      <c r="K97" s="335"/>
      <c r="L97" s="335"/>
      <c r="M97" s="335"/>
      <c r="N97" s="335"/>
      <c r="O97" s="376"/>
      <c r="P97" s="275">
        <f t="shared" si="86"/>
        <v>2140571.945448285</v>
      </c>
      <c r="Q97" s="275">
        <f>SUM(Q91:Q96)</f>
        <v>95812.339409354841</v>
      </c>
      <c r="R97" s="275">
        <f>SUM(R91:R96)</f>
        <v>2044759.6060389301</v>
      </c>
      <c r="S97" s="335"/>
      <c r="T97" s="335"/>
      <c r="U97" s="335"/>
      <c r="V97" s="335"/>
      <c r="W97" s="335"/>
      <c r="X97" s="335"/>
      <c r="Y97" s="335"/>
      <c r="Z97" s="335"/>
      <c r="AA97" s="376"/>
      <c r="AB97" s="275">
        <f t="shared" si="87"/>
        <v>2118776.0164005822</v>
      </c>
      <c r="AC97" s="275">
        <f>SUM(AC91:AC96)</f>
        <v>94836.750172047803</v>
      </c>
      <c r="AD97" s="275">
        <f>SUM(AD91:AD96)</f>
        <v>2023939.2662285343</v>
      </c>
      <c r="AE97" s="335"/>
      <c r="AF97" s="335"/>
      <c r="AG97" s="335"/>
      <c r="AH97" s="335"/>
      <c r="AI97" s="335"/>
      <c r="AJ97" s="335"/>
      <c r="AK97" s="335"/>
      <c r="AL97" s="335"/>
      <c r="AM97" s="376"/>
      <c r="AN97" s="277">
        <f t="shared" si="88"/>
        <v>2302295.2574244472</v>
      </c>
      <c r="AO97" s="275">
        <f>SUM(AO91:AO96)</f>
        <v>103051.10047525306</v>
      </c>
      <c r="AP97" s="275">
        <f>SUM(AP91:AP96)</f>
        <v>2199244.1569491941</v>
      </c>
      <c r="AQ97" s="335"/>
      <c r="AR97" s="335"/>
      <c r="AS97" s="335"/>
      <c r="AT97" s="335"/>
      <c r="AU97" s="335"/>
      <c r="AV97" s="335"/>
      <c r="AW97" s="335"/>
      <c r="AX97" s="335"/>
      <c r="AY97" s="376"/>
      <c r="AZ97" s="299">
        <f>SUM(AZ91:AZ96)</f>
        <v>0</v>
      </c>
      <c r="BA97" s="297">
        <f t="shared" si="89"/>
        <v>8668204.5731324889</v>
      </c>
      <c r="BB97" s="275">
        <f>SUM(BB91:BB96)</f>
        <v>387990.20999817958</v>
      </c>
      <c r="BC97" s="275">
        <f>SUM(BC91:BC96)</f>
        <v>8280214.3631343096</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1">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1"/>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1"/>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1"/>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1"/>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1"/>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25685949.927389652</v>
      </c>
      <c r="E105" s="303"/>
      <c r="F105" s="303"/>
      <c r="G105" s="303"/>
      <c r="H105" s="303"/>
      <c r="I105" s="303"/>
      <c r="J105" s="303"/>
      <c r="K105" s="303"/>
      <c r="L105" s="303"/>
      <c r="M105" s="303"/>
      <c r="N105" s="303"/>
      <c r="O105" s="375"/>
      <c r="P105" s="274">
        <f>P88+P97+P104</f>
        <v>25924291.643423229</v>
      </c>
      <c r="Q105" s="303"/>
      <c r="R105" s="303"/>
      <c r="S105" s="303"/>
      <c r="T105" s="303"/>
      <c r="U105" s="303"/>
      <c r="V105" s="303"/>
      <c r="W105" s="303"/>
      <c r="X105" s="303"/>
      <c r="Y105" s="303"/>
      <c r="Z105" s="303"/>
      <c r="AA105" s="375"/>
      <c r="AB105" s="274">
        <f>AB88+AB97+AB104</f>
        <v>26052282.099260677</v>
      </c>
      <c r="AC105" s="303"/>
      <c r="AD105" s="303"/>
      <c r="AE105" s="303"/>
      <c r="AF105" s="303"/>
      <c r="AG105" s="303"/>
      <c r="AH105" s="303"/>
      <c r="AI105" s="303"/>
      <c r="AJ105" s="303"/>
      <c r="AK105" s="303"/>
      <c r="AL105" s="303"/>
      <c r="AM105" s="375"/>
      <c r="AN105" s="289">
        <f>AN88+AN97+AN104</f>
        <v>27831191.303917907</v>
      </c>
      <c r="AO105" s="303"/>
      <c r="AP105" s="303"/>
      <c r="AQ105" s="303"/>
      <c r="AR105" s="303"/>
      <c r="AS105" s="303"/>
      <c r="AT105" s="303"/>
      <c r="AU105" s="303"/>
      <c r="AV105" s="303"/>
      <c r="AW105" s="303"/>
      <c r="AX105" s="303"/>
      <c r="AY105" s="375"/>
      <c r="AZ105" s="300">
        <f>AZ88+AZ97+AZ104</f>
        <v>-1031017.8035249794</v>
      </c>
      <c r="BA105" s="296">
        <f>BA88+BA97+BA104</f>
        <v>104462697.17046647</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2654539.9349496402</v>
      </c>
      <c r="E106" s="338"/>
      <c r="F106" s="338"/>
      <c r="G106" s="338"/>
      <c r="H106" s="338"/>
      <c r="I106" s="338"/>
      <c r="J106" s="338"/>
      <c r="K106" s="338"/>
      <c r="L106" s="338"/>
      <c r="M106" s="338"/>
      <c r="N106" s="338"/>
      <c r="O106" s="565"/>
      <c r="P106" s="344">
        <f>P17-P105</f>
        <v>2940012.0764392354</v>
      </c>
      <c r="Q106" s="338"/>
      <c r="R106" s="338"/>
      <c r="S106" s="338"/>
      <c r="T106" s="338"/>
      <c r="U106" s="338"/>
      <c r="V106" s="338"/>
      <c r="W106" s="338"/>
      <c r="X106" s="338"/>
      <c r="Y106" s="338"/>
      <c r="Z106" s="338"/>
      <c r="AA106" s="565"/>
      <c r="AB106" s="344">
        <f>AB17-AB105</f>
        <v>2442773.3018693104</v>
      </c>
      <c r="AC106" s="338"/>
      <c r="AD106" s="338"/>
      <c r="AE106" s="338"/>
      <c r="AF106" s="338"/>
      <c r="AG106" s="338"/>
      <c r="AH106" s="338"/>
      <c r="AI106" s="338"/>
      <c r="AJ106" s="338"/>
      <c r="AK106" s="338"/>
      <c r="AL106" s="338"/>
      <c r="AM106" s="565"/>
      <c r="AN106" s="344">
        <f>AN17-AN105</f>
        <v>59953.82590302825</v>
      </c>
      <c r="AO106" s="338"/>
      <c r="AP106" s="338"/>
      <c r="AQ106" s="338"/>
      <c r="AR106" s="338"/>
      <c r="AS106" s="338"/>
      <c r="AT106" s="338"/>
      <c r="AU106" s="338"/>
      <c r="AV106" s="338"/>
      <c r="AW106" s="338"/>
      <c r="AX106" s="338"/>
      <c r="AY106" s="565"/>
      <c r="AZ106" s="857">
        <f>AZ17-AZ105</f>
        <v>1344836.0640038317</v>
      </c>
      <c r="BA106" s="345">
        <f>BA17-BA105</f>
        <v>9442115.2031650394</v>
      </c>
      <c r="BB106" s="338"/>
      <c r="BC106" s="338"/>
      <c r="BD106" s="338"/>
      <c r="BE106" s="338"/>
      <c r="BF106" s="338"/>
      <c r="BG106" s="338"/>
      <c r="BH106" s="338"/>
      <c r="BI106" s="338"/>
      <c r="BJ106" s="338"/>
      <c r="BK106" s="338"/>
      <c r="BL106" s="339"/>
    </row>
    <row r="107" spans="1:64" x14ac:dyDescent="0.25">
      <c r="A107" s="267"/>
      <c r="B107" s="126" t="s">
        <v>270</v>
      </c>
      <c r="C107" s="127" t="s">
        <v>26</v>
      </c>
      <c r="D107" s="257">
        <v>631780.50451801438</v>
      </c>
      <c r="E107" s="340"/>
      <c r="F107" s="340"/>
      <c r="G107" s="340"/>
      <c r="H107" s="340"/>
      <c r="I107" s="340"/>
      <c r="J107" s="340"/>
      <c r="K107" s="340"/>
      <c r="L107" s="340"/>
      <c r="M107" s="340"/>
      <c r="N107" s="340"/>
      <c r="O107" s="377"/>
      <c r="P107" s="258">
        <v>699722.87419253797</v>
      </c>
      <c r="Q107" s="340"/>
      <c r="R107" s="340"/>
      <c r="S107" s="340"/>
      <c r="T107" s="340"/>
      <c r="U107" s="340"/>
      <c r="V107" s="340"/>
      <c r="W107" s="340"/>
      <c r="X107" s="340"/>
      <c r="Y107" s="340"/>
      <c r="Z107" s="340"/>
      <c r="AA107" s="377"/>
      <c r="AB107" s="258">
        <v>581380.04584489588</v>
      </c>
      <c r="AC107" s="340"/>
      <c r="AD107" s="340"/>
      <c r="AE107" s="340"/>
      <c r="AF107" s="340"/>
      <c r="AG107" s="340"/>
      <c r="AH107" s="340"/>
      <c r="AI107" s="340"/>
      <c r="AJ107" s="340"/>
      <c r="AK107" s="340"/>
      <c r="AL107" s="340"/>
      <c r="AM107" s="340"/>
      <c r="AN107" s="258">
        <v>14269.010564920723</v>
      </c>
      <c r="AO107" s="340"/>
      <c r="AP107" s="340"/>
      <c r="AQ107" s="340"/>
      <c r="AR107" s="340"/>
      <c r="AS107" s="340"/>
      <c r="AT107" s="340"/>
      <c r="AU107" s="340"/>
      <c r="AV107" s="340"/>
      <c r="AW107" s="340"/>
      <c r="AX107" s="340"/>
      <c r="AY107" s="377"/>
      <c r="AZ107" s="525">
        <v>320070.98323291191</v>
      </c>
      <c r="BA107" s="296">
        <f>D107+P107+AB107+AN107+AZ107</f>
        <v>2247223.418353281</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2022759.4304316258</v>
      </c>
      <c r="E108" s="342"/>
      <c r="F108" s="342"/>
      <c r="G108" s="342"/>
      <c r="H108" s="342"/>
      <c r="I108" s="342"/>
      <c r="J108" s="342"/>
      <c r="K108" s="342"/>
      <c r="L108" s="342"/>
      <c r="M108" s="342"/>
      <c r="N108" s="342"/>
      <c r="O108" s="1117"/>
      <c r="P108" s="556">
        <f>P106-P107</f>
        <v>2240289.2022466976</v>
      </c>
      <c r="Q108" s="342"/>
      <c r="R108" s="342"/>
      <c r="S108" s="342"/>
      <c r="T108" s="342"/>
      <c r="U108" s="342"/>
      <c r="V108" s="342"/>
      <c r="W108" s="342"/>
      <c r="X108" s="342"/>
      <c r="Y108" s="342"/>
      <c r="Z108" s="342"/>
      <c r="AA108" s="1117"/>
      <c r="AB108" s="556">
        <f>AB106-AB107</f>
        <v>1861393.2560244147</v>
      </c>
      <c r="AC108" s="342"/>
      <c r="AD108" s="342"/>
      <c r="AE108" s="342"/>
      <c r="AF108" s="342"/>
      <c r="AG108" s="342"/>
      <c r="AH108" s="342"/>
      <c r="AI108" s="342"/>
      <c r="AJ108" s="342"/>
      <c r="AK108" s="342"/>
      <c r="AL108" s="342"/>
      <c r="AM108" s="342"/>
      <c r="AN108" s="549">
        <f>AN106-AN107</f>
        <v>45684.815338107524</v>
      </c>
      <c r="AO108" s="342"/>
      <c r="AP108" s="342"/>
      <c r="AQ108" s="342"/>
      <c r="AR108" s="342"/>
      <c r="AS108" s="342"/>
      <c r="AT108" s="342"/>
      <c r="AU108" s="342"/>
      <c r="AV108" s="342"/>
      <c r="AW108" s="342"/>
      <c r="AX108" s="342"/>
      <c r="AY108" s="1117"/>
      <c r="AZ108" s="578">
        <f>AZ106-AZ107</f>
        <v>1024765.0807709198</v>
      </c>
      <c r="BA108" s="347">
        <f>BA106-BA107</f>
        <v>7194891.7848117584</v>
      </c>
      <c r="BB108" s="517"/>
      <c r="BC108" s="517"/>
      <c r="BD108" s="517"/>
      <c r="BE108" s="517"/>
      <c r="BF108" s="517"/>
      <c r="BG108" s="517"/>
      <c r="BH108" s="517"/>
      <c r="BI108" s="517"/>
      <c r="BJ108" s="342"/>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37787.912442392</v>
      </c>
      <c r="E9" s="736">
        <v>18671.559907831001</v>
      </c>
      <c r="F9" s="736">
        <v>2622.2258064510002</v>
      </c>
      <c r="G9" s="736">
        <v>12161.957373272</v>
      </c>
      <c r="H9" s="736">
        <v>1807.967741935</v>
      </c>
      <c r="I9" s="736">
        <v>37</v>
      </c>
      <c r="J9" s="736">
        <v>1620.6129032260001</v>
      </c>
      <c r="K9" s="736">
        <v>2</v>
      </c>
      <c r="L9" s="736">
        <v>179.838709677</v>
      </c>
      <c r="M9" s="736">
        <v>684.75</v>
      </c>
      <c r="N9" s="736">
        <v>0</v>
      </c>
      <c r="O9" s="803">
        <v>0</v>
      </c>
      <c r="P9" s="741">
        <f>SUM(Q9:AA9)</f>
        <v>37839.540860212001</v>
      </c>
      <c r="Q9" s="736">
        <v>18413.727956988001</v>
      </c>
      <c r="R9" s="736">
        <v>2627.8774193549998</v>
      </c>
      <c r="S9" s="736">
        <v>12402.666666665998</v>
      </c>
      <c r="T9" s="736">
        <v>1810.8709677419999</v>
      </c>
      <c r="U9" s="736">
        <v>41.516129032000002</v>
      </c>
      <c r="V9" s="736">
        <v>1624.8817204290003</v>
      </c>
      <c r="W9" s="736">
        <v>3</v>
      </c>
      <c r="X9" s="736">
        <v>176</v>
      </c>
      <c r="Y9" s="736">
        <v>739</v>
      </c>
      <c r="Z9" s="736">
        <v>0</v>
      </c>
      <c r="AA9" s="737">
        <v>0</v>
      </c>
      <c r="AB9" s="741">
        <f>SUM(AC9:AM9)</f>
        <v>36418.011827976996</v>
      </c>
      <c r="AC9" s="736">
        <v>17137.43225808</v>
      </c>
      <c r="AD9" s="736">
        <v>2431.8129032289999</v>
      </c>
      <c r="AE9" s="736">
        <v>12431.425806453</v>
      </c>
      <c r="AF9" s="736">
        <v>1818.6602150540002</v>
      </c>
      <c r="AG9" s="736">
        <v>37.064516130000001</v>
      </c>
      <c r="AH9" s="736">
        <v>1638.4193548379999</v>
      </c>
      <c r="AI9" s="736">
        <v>3</v>
      </c>
      <c r="AJ9" s="736">
        <v>158</v>
      </c>
      <c r="AK9" s="736">
        <v>762.19677419300001</v>
      </c>
      <c r="AL9" s="736">
        <v>0</v>
      </c>
      <c r="AM9" s="737">
        <v>0</v>
      </c>
      <c r="AN9" s="735">
        <f>SUM(AO9:AY9)</f>
        <v>35636.755913913999</v>
      </c>
      <c r="AO9" s="736">
        <v>16120.864516121001</v>
      </c>
      <c r="AP9" s="736">
        <v>2256.8365591380002</v>
      </c>
      <c r="AQ9" s="736">
        <v>12819.064516086</v>
      </c>
      <c r="AR9" s="736">
        <v>1863.8709677310001</v>
      </c>
      <c r="AS9" s="736">
        <v>41</v>
      </c>
      <c r="AT9" s="736">
        <v>1607.7</v>
      </c>
      <c r="AU9" s="736">
        <v>0</v>
      </c>
      <c r="AV9" s="736">
        <v>136.96774193499999</v>
      </c>
      <c r="AW9" s="736">
        <v>790.45161290300007</v>
      </c>
      <c r="AX9" s="736">
        <v>0</v>
      </c>
      <c r="AY9" s="737">
        <v>0</v>
      </c>
      <c r="AZ9" s="852">
        <v>0</v>
      </c>
      <c r="BA9" s="739">
        <f>AN9+AB9+P9+D9+AZ9</f>
        <v>147682.221044495</v>
      </c>
      <c r="BB9" s="740">
        <f t="shared" ref="BB9:BL9" si="0">AO9+AC9+Q9+E9</f>
        <v>70343.584639020002</v>
      </c>
      <c r="BC9" s="740">
        <f t="shared" si="0"/>
        <v>9938.7526881730009</v>
      </c>
      <c r="BD9" s="740">
        <f t="shared" si="0"/>
        <v>49815.114362477005</v>
      </c>
      <c r="BE9" s="740">
        <f t="shared" si="0"/>
        <v>7301.3698924620003</v>
      </c>
      <c r="BF9" s="740">
        <f t="shared" si="0"/>
        <v>156.580645162</v>
      </c>
      <c r="BG9" s="740">
        <f t="shared" si="0"/>
        <v>6491.6139784930001</v>
      </c>
      <c r="BH9" s="740">
        <f t="shared" si="0"/>
        <v>8</v>
      </c>
      <c r="BI9" s="741">
        <f t="shared" si="0"/>
        <v>650.80645161200005</v>
      </c>
      <c r="BJ9" s="741">
        <f t="shared" si="0"/>
        <v>2976.3983870960001</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67087842.587833166</v>
      </c>
      <c r="E11" s="249">
        <v>23149841.604995098</v>
      </c>
      <c r="F11" s="249">
        <v>3251058.5360196829</v>
      </c>
      <c r="G11" s="249">
        <v>15072213.109515185</v>
      </c>
      <c r="H11" s="249">
        <v>2240772.2688052631</v>
      </c>
      <c r="I11" s="249">
        <v>45845.441241652632</v>
      </c>
      <c r="J11" s="249">
        <v>2008660.6878850136</v>
      </c>
      <c r="K11" s="249">
        <v>2479.1634985734636</v>
      </c>
      <c r="L11" s="249">
        <v>223017.50188714059</v>
      </c>
      <c r="M11" s="249">
        <v>21093954.27398555</v>
      </c>
      <c r="N11" s="249">
        <v>0</v>
      </c>
      <c r="O11" s="249">
        <v>0</v>
      </c>
      <c r="P11" s="270">
        <f t="shared" ref="P11:P16" si="2">SUM(Q11:AA11)</f>
        <v>68781236.736558005</v>
      </c>
      <c r="Q11" s="249">
        <v>22833933.09173993</v>
      </c>
      <c r="R11" s="249">
        <v>3258857.0709617045</v>
      </c>
      <c r="S11" s="249">
        <v>15375942.504593464</v>
      </c>
      <c r="T11" s="249">
        <v>2244946.7376160389</v>
      </c>
      <c r="U11" s="249">
        <v>51484.579373329056</v>
      </c>
      <c r="V11" s="249">
        <v>2014474.6425303807</v>
      </c>
      <c r="W11" s="249">
        <v>3725.7815874375378</v>
      </c>
      <c r="X11" s="249">
        <v>218283.86597414309</v>
      </c>
      <c r="Y11" s="249">
        <v>22779588.462181579</v>
      </c>
      <c r="Z11" s="249">
        <v>0</v>
      </c>
      <c r="AA11" s="250">
        <v>0</v>
      </c>
      <c r="AB11" s="270">
        <f t="shared" ref="AB11:AB16" si="3">SUM(AC11:AM11)</f>
        <v>67838372.433147103</v>
      </c>
      <c r="AC11" s="249">
        <v>21289068.280642822</v>
      </c>
      <c r="AD11" s="249">
        <v>3020973.7663292582</v>
      </c>
      <c r="AE11" s="249">
        <v>15444016.706235971</v>
      </c>
      <c r="AF11" s="249">
        <v>2259376.8931131703</v>
      </c>
      <c r="AG11" s="249">
        <v>46039.15356395959</v>
      </c>
      <c r="AH11" s="249">
        <v>2035540.917610507</v>
      </c>
      <c r="AI11" s="249">
        <v>3730.8547882728017</v>
      </c>
      <c r="AJ11" s="251">
        <v>196275.15442837967</v>
      </c>
      <c r="AK11" s="249">
        <v>23543350.706434757</v>
      </c>
      <c r="AL11" s="249">
        <v>0</v>
      </c>
      <c r="AM11" s="250">
        <v>0</v>
      </c>
      <c r="AN11" s="270">
        <f t="shared" ref="AN11:AN16" si="4">SUM(AO11:AY11)</f>
        <v>68160647.316534206</v>
      </c>
      <c r="AO11" s="249">
        <v>21692066.681906004</v>
      </c>
      <c r="AP11" s="249">
        <v>3036776.0695988112</v>
      </c>
      <c r="AQ11" s="249">
        <v>17249172.217458278</v>
      </c>
      <c r="AR11" s="249">
        <v>2508001.6222492568</v>
      </c>
      <c r="AS11" s="249">
        <v>55169.073002071986</v>
      </c>
      <c r="AT11" s="249">
        <v>2163302.002119652</v>
      </c>
      <c r="AU11" s="249">
        <v>3.5181697886710855E-2</v>
      </c>
      <c r="AV11" s="249">
        <v>184302.5946989331</v>
      </c>
      <c r="AW11" s="249">
        <v>21271857.020319495</v>
      </c>
      <c r="AX11" s="249">
        <v>0</v>
      </c>
      <c r="AY11" s="250">
        <v>0</v>
      </c>
      <c r="AZ11" s="853">
        <v>712960.56276356732</v>
      </c>
      <c r="BA11" s="321">
        <f t="shared" ref="BA11:BA16" si="5">SUM(BB11:BL11)+AZ11</f>
        <v>272581059.63683605</v>
      </c>
      <c r="BB11" s="271">
        <f t="shared" ref="BB11:BL16" si="6">E11+Q11+AC11+AO11</f>
        <v>88964909.659283847</v>
      </c>
      <c r="BC11" s="271">
        <f t="shared" si="6"/>
        <v>12567665.442909457</v>
      </c>
      <c r="BD11" s="271">
        <f t="shared" si="6"/>
        <v>63141344.537802897</v>
      </c>
      <c r="BE11" s="271">
        <f t="shared" si="6"/>
        <v>9253097.5217837282</v>
      </c>
      <c r="BF11" s="271">
        <f t="shared" si="6"/>
        <v>198538.24718101326</v>
      </c>
      <c r="BG11" s="271">
        <f t="shared" si="6"/>
        <v>8221978.2501455536</v>
      </c>
      <c r="BH11" s="271">
        <f t="shared" si="6"/>
        <v>9935.8350559816899</v>
      </c>
      <c r="BI11" s="271">
        <f t="shared" si="6"/>
        <v>821879.11698859639</v>
      </c>
      <c r="BJ11" s="271">
        <f t="shared" si="6"/>
        <v>88688750.462921381</v>
      </c>
      <c r="BK11" s="271">
        <f t="shared" si="6"/>
        <v>0</v>
      </c>
      <c r="BL11" s="295">
        <f t="shared" si="6"/>
        <v>0</v>
      </c>
    </row>
    <row r="12" spans="1:64" x14ac:dyDescent="0.25">
      <c r="A12" s="1699"/>
      <c r="B12" s="126" t="s">
        <v>1314</v>
      </c>
      <c r="C12" s="127" t="s">
        <v>1323</v>
      </c>
      <c r="D12" s="270">
        <f t="shared" si="1"/>
        <v>994259.99747779011</v>
      </c>
      <c r="E12" s="249">
        <v>325357.22710648511</v>
      </c>
      <c r="F12" s="249">
        <v>45961.725756446212</v>
      </c>
      <c r="G12" s="249">
        <v>230916.80588753303</v>
      </c>
      <c r="H12" s="249">
        <v>33839.883200727541</v>
      </c>
      <c r="I12" s="249">
        <v>726.08238264709541</v>
      </c>
      <c r="J12" s="249">
        <v>30068.93453882165</v>
      </c>
      <c r="K12" s="249">
        <v>36.336750693977315</v>
      </c>
      <c r="L12" s="249">
        <v>3005.7278936632015</v>
      </c>
      <c r="M12" s="249">
        <v>324347.27396077232</v>
      </c>
      <c r="N12" s="249">
        <v>0</v>
      </c>
      <c r="O12" s="249">
        <v>0</v>
      </c>
      <c r="P12" s="270">
        <f t="shared" si="2"/>
        <v>1003985.1668056243</v>
      </c>
      <c r="Q12" s="249">
        <v>328539.64833802608</v>
      </c>
      <c r="R12" s="249">
        <v>46411.291832437222</v>
      </c>
      <c r="S12" s="249">
        <v>233175.47569582838</v>
      </c>
      <c r="T12" s="249">
        <v>34170.881727265929</v>
      </c>
      <c r="U12" s="249">
        <v>733.18442249091208</v>
      </c>
      <c r="V12" s="249">
        <v>30363.04823206026</v>
      </c>
      <c r="W12" s="249">
        <v>36.692171865721804</v>
      </c>
      <c r="X12" s="249">
        <v>3035.1278622764635</v>
      </c>
      <c r="Y12" s="249">
        <v>327519.81652337342</v>
      </c>
      <c r="Z12" s="249">
        <v>0</v>
      </c>
      <c r="AA12" s="250">
        <v>0</v>
      </c>
      <c r="AB12" s="270">
        <f t="shared" si="3"/>
        <v>977160.47792251687</v>
      </c>
      <c r="AC12" s="249">
        <v>319761.65624828904</v>
      </c>
      <c r="AD12" s="249">
        <v>45171.265081813661</v>
      </c>
      <c r="AE12" s="249">
        <v>226945.44382134141</v>
      </c>
      <c r="AF12" s="249">
        <v>33257.896853085185</v>
      </c>
      <c r="AG12" s="249">
        <v>713.59504539898228</v>
      </c>
      <c r="AH12" s="249">
        <v>29551.801861798409</v>
      </c>
      <c r="AI12" s="249">
        <v>35.711822626225469</v>
      </c>
      <c r="AJ12" s="249">
        <v>2954.0346715423225</v>
      </c>
      <c r="AK12" s="249">
        <v>318769.07251662173</v>
      </c>
      <c r="AL12" s="249">
        <v>0</v>
      </c>
      <c r="AM12" s="250">
        <v>0</v>
      </c>
      <c r="AN12" s="270">
        <f t="shared" si="4"/>
        <v>920698.7431835623</v>
      </c>
      <c r="AO12" s="249">
        <v>301285.36885978986</v>
      </c>
      <c r="AP12" s="249">
        <v>42561.204560030463</v>
      </c>
      <c r="AQ12" s="249">
        <v>213832.21038756866</v>
      </c>
      <c r="AR12" s="249">
        <v>31336.207844452041</v>
      </c>
      <c r="AS12" s="249">
        <v>672.36249959441852</v>
      </c>
      <c r="AT12" s="249">
        <v>27844.256340384771</v>
      </c>
      <c r="AU12" s="249">
        <v>33.648342264787409</v>
      </c>
      <c r="AV12" s="249">
        <v>2783.3463088806438</v>
      </c>
      <c r="AW12" s="249">
        <v>300350.13804059679</v>
      </c>
      <c r="AX12" s="249">
        <v>0</v>
      </c>
      <c r="AY12" s="250">
        <v>0</v>
      </c>
      <c r="AZ12" s="853">
        <v>0</v>
      </c>
      <c r="BA12" s="290">
        <f t="shared" si="5"/>
        <v>3896104.3853894938</v>
      </c>
      <c r="BB12" s="271">
        <f t="shared" si="6"/>
        <v>1274943.9005525901</v>
      </c>
      <c r="BC12" s="271">
        <f t="shared" si="6"/>
        <v>180105.48723072754</v>
      </c>
      <c r="BD12" s="271">
        <f t="shared" si="6"/>
        <v>904869.93579227151</v>
      </c>
      <c r="BE12" s="271">
        <f t="shared" si="6"/>
        <v>132604.8696255307</v>
      </c>
      <c r="BF12" s="271">
        <f t="shared" si="6"/>
        <v>2845.2243501314078</v>
      </c>
      <c r="BG12" s="271">
        <f t="shared" si="6"/>
        <v>117828.04097306509</v>
      </c>
      <c r="BH12" s="271">
        <f t="shared" si="6"/>
        <v>142.389087450712</v>
      </c>
      <c r="BI12" s="271">
        <f t="shared" si="6"/>
        <v>11778.236736362631</v>
      </c>
      <c r="BJ12" s="271">
        <f t="shared" si="6"/>
        <v>1270986.3010413644</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145949.85810693726</v>
      </c>
      <c r="AC16" s="249">
        <v>45807.723193648024</v>
      </c>
      <c r="AD16" s="249">
        <v>6500.1460342656892</v>
      </c>
      <c r="AE16" s="249">
        <v>33228.741836507244</v>
      </c>
      <c r="AF16" s="249">
        <v>4861.2115549116425</v>
      </c>
      <c r="AG16" s="249">
        <v>99.072082072799418</v>
      </c>
      <c r="AH16" s="249">
        <v>4379.4343954969481</v>
      </c>
      <c r="AI16" s="249">
        <v>8.018889149286144</v>
      </c>
      <c r="AJ16" s="249">
        <v>422.32816186240359</v>
      </c>
      <c r="AK16" s="249">
        <v>50643.181959023219</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145949.85810693726</v>
      </c>
      <c r="BB16" s="271">
        <f t="shared" si="6"/>
        <v>45807.723193648024</v>
      </c>
      <c r="BC16" s="271">
        <f t="shared" si="6"/>
        <v>6500.1460342656892</v>
      </c>
      <c r="BD16" s="271">
        <f t="shared" si="6"/>
        <v>33228.741836507244</v>
      </c>
      <c r="BE16" s="271">
        <f t="shared" si="6"/>
        <v>4861.2115549116425</v>
      </c>
      <c r="BF16" s="271">
        <f t="shared" si="6"/>
        <v>99.072082072799418</v>
      </c>
      <c r="BG16" s="271">
        <f t="shared" si="6"/>
        <v>4379.4343954969481</v>
      </c>
      <c r="BH16" s="271">
        <f t="shared" si="6"/>
        <v>8.018889149286144</v>
      </c>
      <c r="BI16" s="271">
        <f t="shared" si="6"/>
        <v>422.32816186240359</v>
      </c>
      <c r="BJ16" s="271">
        <f t="shared" si="6"/>
        <v>50643.181959023219</v>
      </c>
      <c r="BK16" s="271">
        <f t="shared" si="6"/>
        <v>0</v>
      </c>
      <c r="BL16" s="291">
        <f t="shared" si="6"/>
        <v>0</v>
      </c>
    </row>
    <row r="17" spans="1:64" s="209" customFormat="1" x14ac:dyDescent="0.25">
      <c r="A17" s="1699"/>
      <c r="B17" s="128" t="s">
        <v>202</v>
      </c>
      <c r="C17" s="309" t="s">
        <v>14</v>
      </c>
      <c r="D17" s="272">
        <f>SUM(D11:D16)</f>
        <v>68082102.585310951</v>
      </c>
      <c r="E17" s="272">
        <f>SUM(E11:E16)</f>
        <v>23475198.832101583</v>
      </c>
      <c r="F17" s="272">
        <f>SUM(F11:F16)</f>
        <v>3297020.2617761292</v>
      </c>
      <c r="G17" s="272">
        <f t="shared" ref="G17:O17" si="7">SUM(G11:G16)</f>
        <v>15303129.915402718</v>
      </c>
      <c r="H17" s="272">
        <f t="shared" si="7"/>
        <v>2274612.1520059905</v>
      </c>
      <c r="I17" s="272">
        <f t="shared" si="7"/>
        <v>46571.523624299727</v>
      </c>
      <c r="J17" s="272">
        <f t="shared" si="7"/>
        <v>2038729.6224238353</v>
      </c>
      <c r="K17" s="272">
        <f t="shared" si="7"/>
        <v>2515.5002492674407</v>
      </c>
      <c r="L17" s="272">
        <f t="shared" si="7"/>
        <v>226023.22978080378</v>
      </c>
      <c r="M17" s="272">
        <f t="shared" si="7"/>
        <v>21418301.547946323</v>
      </c>
      <c r="N17" s="272">
        <f t="shared" si="7"/>
        <v>0</v>
      </c>
      <c r="O17" s="272">
        <f t="shared" si="7"/>
        <v>0</v>
      </c>
      <c r="P17" s="288">
        <f>SUM(P11:P16)</f>
        <v>69785221.90336363</v>
      </c>
      <c r="Q17" s="272">
        <f>SUM(Q11:Q16)</f>
        <v>23162472.740077958</v>
      </c>
      <c r="R17" s="272">
        <f>SUM(R11:R16)</f>
        <v>3305268.3627941418</v>
      </c>
      <c r="S17" s="272">
        <f t="shared" ref="S17:AA17" si="8">SUM(S11:S16)</f>
        <v>15609117.980289292</v>
      </c>
      <c r="T17" s="272">
        <f t="shared" si="8"/>
        <v>2279117.619343305</v>
      </c>
      <c r="U17" s="272">
        <f t="shared" si="8"/>
        <v>52217.76379581997</v>
      </c>
      <c r="V17" s="272">
        <f t="shared" si="8"/>
        <v>2044837.6907624409</v>
      </c>
      <c r="W17" s="272">
        <f t="shared" si="8"/>
        <v>3762.4737593032596</v>
      </c>
      <c r="X17" s="272">
        <f t="shared" si="8"/>
        <v>221318.99383641954</v>
      </c>
      <c r="Y17" s="272">
        <f t="shared" si="8"/>
        <v>23107108.278704952</v>
      </c>
      <c r="Z17" s="272">
        <f t="shared" si="8"/>
        <v>0</v>
      </c>
      <c r="AA17" s="281">
        <f t="shared" si="8"/>
        <v>0</v>
      </c>
      <c r="AB17" s="288">
        <f>SUM(AB11:AB16)</f>
        <v>68961482.769176558</v>
      </c>
      <c r="AC17" s="272">
        <f>SUM(AC11:AC16)</f>
        <v>21654637.660084762</v>
      </c>
      <c r="AD17" s="272">
        <f>SUM(AD11:AD16)</f>
        <v>3072645.1774453376</v>
      </c>
      <c r="AE17" s="272">
        <f t="shared" ref="AE17:AM17" si="9">SUM(AE11:AE16)</f>
        <v>15704190.891893819</v>
      </c>
      <c r="AF17" s="272">
        <f t="shared" si="9"/>
        <v>2297496.0015211669</v>
      </c>
      <c r="AG17" s="272">
        <f t="shared" si="9"/>
        <v>46851.820691431371</v>
      </c>
      <c r="AH17" s="272">
        <f t="shared" si="9"/>
        <v>2069472.1538678023</v>
      </c>
      <c r="AI17" s="272">
        <f t="shared" si="9"/>
        <v>3774.5855000483134</v>
      </c>
      <c r="AJ17" s="272">
        <f t="shared" si="9"/>
        <v>199651.51726178441</v>
      </c>
      <c r="AK17" s="272">
        <f t="shared" si="9"/>
        <v>23912762.960910399</v>
      </c>
      <c r="AL17" s="272">
        <f t="shared" si="9"/>
        <v>0</v>
      </c>
      <c r="AM17" s="272">
        <f t="shared" si="9"/>
        <v>0</v>
      </c>
      <c r="AN17" s="288">
        <f>SUM(AN11:AN16)</f>
        <v>69081346.059717774</v>
      </c>
      <c r="AO17" s="272">
        <f>SUM(AO11:AO16)</f>
        <v>21993352.050765794</v>
      </c>
      <c r="AP17" s="272">
        <f t="shared" ref="AP17:AZ17" si="10">SUM(AP11:AP16)</f>
        <v>3079337.2741588415</v>
      </c>
      <c r="AQ17" s="272">
        <f t="shared" si="10"/>
        <v>17463004.427845847</v>
      </c>
      <c r="AR17" s="272">
        <f t="shared" si="10"/>
        <v>2539337.8300937088</v>
      </c>
      <c r="AS17" s="272">
        <f t="shared" si="10"/>
        <v>55841.435501666405</v>
      </c>
      <c r="AT17" s="272">
        <f t="shared" si="10"/>
        <v>2191146.2584600369</v>
      </c>
      <c r="AU17" s="272">
        <f t="shared" si="10"/>
        <v>33.683523962674123</v>
      </c>
      <c r="AV17" s="272">
        <f t="shared" si="10"/>
        <v>187085.94100781373</v>
      </c>
      <c r="AW17" s="272">
        <f t="shared" si="10"/>
        <v>21572207.158360094</v>
      </c>
      <c r="AX17" s="272">
        <f t="shared" si="10"/>
        <v>0</v>
      </c>
      <c r="AY17" s="281">
        <f t="shared" si="10"/>
        <v>0</v>
      </c>
      <c r="AZ17" s="293">
        <f t="shared" si="10"/>
        <v>712960.56276356732</v>
      </c>
      <c r="BA17" s="292">
        <f>SUM(BA11:BA16)</f>
        <v>276623113.88033247</v>
      </c>
      <c r="BB17" s="272">
        <f>SUM(BB11:BB16)</f>
        <v>90285661.283030078</v>
      </c>
      <c r="BC17" s="272">
        <f t="shared" ref="BC17:BL17" si="11">SUM(BC11:BC16)</f>
        <v>12754271.076174449</v>
      </c>
      <c r="BD17" s="272">
        <f t="shared" si="11"/>
        <v>64079443.215431683</v>
      </c>
      <c r="BE17" s="272">
        <f t="shared" si="11"/>
        <v>9390563.6029641703</v>
      </c>
      <c r="BF17" s="272">
        <f t="shared" si="11"/>
        <v>201482.54361321745</v>
      </c>
      <c r="BG17" s="272">
        <f t="shared" si="11"/>
        <v>8344185.7255141158</v>
      </c>
      <c r="BH17" s="272">
        <f t="shared" si="11"/>
        <v>10086.243032581688</v>
      </c>
      <c r="BI17" s="272">
        <f t="shared" si="11"/>
        <v>834079.68188682152</v>
      </c>
      <c r="BJ17" s="272">
        <f>SUM(BJ11:BJ16)</f>
        <v>90010379.945921764</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5261558.54</v>
      </c>
      <c r="E20" s="251">
        <v>1131671.0199999998</v>
      </c>
      <c r="F20" s="251">
        <v>205363.47999999998</v>
      </c>
      <c r="G20" s="251">
        <v>1730270.3000000003</v>
      </c>
      <c r="H20" s="251">
        <v>246820.84000000003</v>
      </c>
      <c r="I20" s="251">
        <v>0</v>
      </c>
      <c r="J20" s="251">
        <v>221435.66999999998</v>
      </c>
      <c r="K20" s="251">
        <v>0</v>
      </c>
      <c r="L20" s="251">
        <v>25062.230000000003</v>
      </c>
      <c r="M20" s="251">
        <v>1700935.0000000002</v>
      </c>
      <c r="N20" s="251">
        <v>0</v>
      </c>
      <c r="O20" s="252">
        <v>0</v>
      </c>
      <c r="P20" s="273">
        <f t="shared" ref="P20:P27" si="13">SUM(Q20:AA20)</f>
        <v>5999469.0999999996</v>
      </c>
      <c r="Q20" s="251">
        <v>704990.98</v>
      </c>
      <c r="R20" s="251">
        <v>252500.47999999998</v>
      </c>
      <c r="S20" s="251">
        <v>2133519.92</v>
      </c>
      <c r="T20" s="251">
        <v>484991.20999999996</v>
      </c>
      <c r="U20" s="251">
        <v>1600</v>
      </c>
      <c r="V20" s="251">
        <v>294057.52999999997</v>
      </c>
      <c r="W20" s="251">
        <v>0</v>
      </c>
      <c r="X20" s="251">
        <v>74997.08</v>
      </c>
      <c r="Y20" s="251">
        <v>2052811.9000000004</v>
      </c>
      <c r="Z20" s="251">
        <v>0</v>
      </c>
      <c r="AA20" s="252">
        <v>0</v>
      </c>
      <c r="AB20" s="273">
        <f t="shared" ref="AB20:AB27" si="14">SUM(AC20:AM20)</f>
        <v>4349654.1500000004</v>
      </c>
      <c r="AC20" s="251">
        <v>886677.49</v>
      </c>
      <c r="AD20" s="251">
        <v>213757.5</v>
      </c>
      <c r="AE20" s="251">
        <v>1877206.0899999996</v>
      </c>
      <c r="AF20" s="251">
        <v>115855.7</v>
      </c>
      <c r="AG20" s="251">
        <v>0</v>
      </c>
      <c r="AH20" s="251">
        <v>313532.84999999998</v>
      </c>
      <c r="AI20" s="251">
        <v>0</v>
      </c>
      <c r="AJ20" s="251">
        <v>23763.96</v>
      </c>
      <c r="AK20" s="251">
        <v>918860.56</v>
      </c>
      <c r="AL20" s="251">
        <v>0</v>
      </c>
      <c r="AM20" s="252">
        <v>0</v>
      </c>
      <c r="AN20" s="276">
        <f t="shared" ref="AN20:AN27" si="15">SUM(AO20:AY20)</f>
        <v>7180161.6699999999</v>
      </c>
      <c r="AO20" s="251">
        <v>1491124.0499999998</v>
      </c>
      <c r="AP20" s="251">
        <v>1500520.8899999997</v>
      </c>
      <c r="AQ20" s="251">
        <v>1919162.66</v>
      </c>
      <c r="AR20" s="251">
        <v>369441.43999999994</v>
      </c>
      <c r="AS20" s="251">
        <v>36406.839999999997</v>
      </c>
      <c r="AT20" s="251">
        <v>469016.4</v>
      </c>
      <c r="AU20" s="251">
        <v>0</v>
      </c>
      <c r="AV20" s="249">
        <v>51161.19</v>
      </c>
      <c r="AW20" s="251">
        <v>1343328.2000000002</v>
      </c>
      <c r="AX20" s="251">
        <v>0</v>
      </c>
      <c r="AY20" s="252">
        <v>0</v>
      </c>
      <c r="AZ20" s="854">
        <v>2481706.5456507327</v>
      </c>
      <c r="BA20" s="294">
        <f t="shared" ref="BA20:BA27" si="16">SUM(BB20:BL20)+AZ20</f>
        <v>25272550.005650733</v>
      </c>
      <c r="BB20" s="271">
        <f t="shared" ref="BB20:BL27" si="17">E20+Q20+AC20+AO20</f>
        <v>4214463.5399999991</v>
      </c>
      <c r="BC20" s="271">
        <f t="shared" si="17"/>
        <v>2172142.3499999996</v>
      </c>
      <c r="BD20" s="271">
        <f t="shared" si="17"/>
        <v>7660158.9699999997</v>
      </c>
      <c r="BE20" s="271">
        <f t="shared" si="17"/>
        <v>1217109.19</v>
      </c>
      <c r="BF20" s="271">
        <f t="shared" si="17"/>
        <v>38006.839999999997</v>
      </c>
      <c r="BG20" s="271">
        <f t="shared" si="17"/>
        <v>1298042.45</v>
      </c>
      <c r="BH20" s="271">
        <f t="shared" si="17"/>
        <v>0</v>
      </c>
      <c r="BI20" s="271">
        <f t="shared" si="17"/>
        <v>174984.46</v>
      </c>
      <c r="BJ20" s="271">
        <f t="shared" si="17"/>
        <v>6015935.6600000011</v>
      </c>
      <c r="BK20" s="271">
        <f t="shared" si="17"/>
        <v>0</v>
      </c>
      <c r="BL20" s="295">
        <f t="shared" si="17"/>
        <v>0</v>
      </c>
    </row>
    <row r="21" spans="1:64" ht="24.75" x14ac:dyDescent="0.25">
      <c r="A21" s="1699"/>
      <c r="B21" s="126">
        <v>2.2000000000000002</v>
      </c>
      <c r="C21" s="127" t="s">
        <v>149</v>
      </c>
      <c r="D21" s="274">
        <f t="shared" si="12"/>
        <v>223849.11838275922</v>
      </c>
      <c r="E21" s="253">
        <v>42863.566036433076</v>
      </c>
      <c r="F21" s="253">
        <v>7557.2656751158729</v>
      </c>
      <c r="G21" s="253">
        <v>86298.167731755515</v>
      </c>
      <c r="H21" s="253">
        <v>9082.8742385708847</v>
      </c>
      <c r="I21" s="253">
        <v>0</v>
      </c>
      <c r="J21" s="253">
        <v>8148.713627843109</v>
      </c>
      <c r="K21" s="253">
        <v>0</v>
      </c>
      <c r="L21" s="253">
        <v>922.2765923174818</v>
      </c>
      <c r="M21" s="253">
        <v>68976.254480723277</v>
      </c>
      <c r="N21" s="253">
        <v>0</v>
      </c>
      <c r="O21" s="254">
        <v>0</v>
      </c>
      <c r="P21" s="274">
        <f t="shared" si="13"/>
        <v>233560.23401058992</v>
      </c>
      <c r="Q21" s="253">
        <v>25349.837466978886</v>
      </c>
      <c r="R21" s="253">
        <v>9079.3305303482794</v>
      </c>
      <c r="S21" s="253">
        <v>94549.684728668173</v>
      </c>
      <c r="T21" s="253">
        <v>17439.156946963245</v>
      </c>
      <c r="U21" s="253">
        <v>57.532282111135977</v>
      </c>
      <c r="V21" s="253">
        <v>10573.625483039894</v>
      </c>
      <c r="W21" s="253">
        <v>0</v>
      </c>
      <c r="X21" s="253">
        <v>2696.7207275446458</v>
      </c>
      <c r="Y21" s="253">
        <v>73814.345844935655</v>
      </c>
      <c r="Z21" s="253">
        <v>0</v>
      </c>
      <c r="AA21" s="254">
        <v>0</v>
      </c>
      <c r="AB21" s="274">
        <f t="shared" si="14"/>
        <v>343981.61664844165</v>
      </c>
      <c r="AC21" s="253">
        <v>82255.855759786384</v>
      </c>
      <c r="AD21" s="253">
        <v>16155.420560402135</v>
      </c>
      <c r="AE21" s="253">
        <v>141875.97563827282</v>
      </c>
      <c r="AF21" s="253">
        <v>8756.1725685404326</v>
      </c>
      <c r="AG21" s="253">
        <v>0</v>
      </c>
      <c r="AH21" s="253">
        <v>23696.268206970413</v>
      </c>
      <c r="AI21" s="253">
        <v>0</v>
      </c>
      <c r="AJ21" s="253">
        <v>1796.0388195996579</v>
      </c>
      <c r="AK21" s="253">
        <v>69445.885094869751</v>
      </c>
      <c r="AL21" s="253">
        <v>0</v>
      </c>
      <c r="AM21" s="254">
        <v>0</v>
      </c>
      <c r="AN21" s="289">
        <f t="shared" si="15"/>
        <v>868397.26323771337</v>
      </c>
      <c r="AO21" s="253">
        <v>180342.46353786279</v>
      </c>
      <c r="AP21" s="253">
        <v>181478.95468028061</v>
      </c>
      <c r="AQ21" s="253">
        <v>232111.15267993818</v>
      </c>
      <c r="AR21" s="253">
        <v>44681.71472559611</v>
      </c>
      <c r="AS21" s="253">
        <v>4403.1877932817215</v>
      </c>
      <c r="AT21" s="253">
        <v>56724.705778610216</v>
      </c>
      <c r="AU21" s="253">
        <v>0</v>
      </c>
      <c r="AV21" s="253">
        <v>6187.6374686121326</v>
      </c>
      <c r="AW21" s="253">
        <v>162467.44657353146</v>
      </c>
      <c r="AX21" s="253">
        <v>0</v>
      </c>
      <c r="AY21" s="254">
        <v>0</v>
      </c>
      <c r="AZ21" s="525">
        <v>-760164.91262951086</v>
      </c>
      <c r="BA21" s="296">
        <f t="shared" si="16"/>
        <v>909623.31964999333</v>
      </c>
      <c r="BB21" s="271">
        <f t="shared" si="17"/>
        <v>330811.72280106111</v>
      </c>
      <c r="BC21" s="271">
        <f t="shared" si="17"/>
        <v>214270.9714461469</v>
      </c>
      <c r="BD21" s="271">
        <f t="shared" si="17"/>
        <v>554834.98077863478</v>
      </c>
      <c r="BE21" s="271">
        <f t="shared" si="17"/>
        <v>79959.918479670669</v>
      </c>
      <c r="BF21" s="271">
        <f t="shared" si="17"/>
        <v>4460.7200753928573</v>
      </c>
      <c r="BG21" s="271">
        <f t="shared" si="17"/>
        <v>99143.313096463622</v>
      </c>
      <c r="BH21" s="271">
        <f t="shared" si="17"/>
        <v>0</v>
      </c>
      <c r="BI21" s="271">
        <f t="shared" si="17"/>
        <v>11602.673608073917</v>
      </c>
      <c r="BJ21" s="271">
        <f t="shared" si="17"/>
        <v>374703.93199406017</v>
      </c>
      <c r="BK21" s="271">
        <f t="shared" si="17"/>
        <v>0</v>
      </c>
      <c r="BL21" s="291">
        <f t="shared" si="17"/>
        <v>0</v>
      </c>
    </row>
    <row r="22" spans="1:64" x14ac:dyDescent="0.25">
      <c r="A22" s="1699"/>
      <c r="B22" s="126">
        <v>2.2999999999999998</v>
      </c>
      <c r="C22" s="127" t="s">
        <v>150</v>
      </c>
      <c r="D22" s="274">
        <f t="shared" si="12"/>
        <v>652710.09</v>
      </c>
      <c r="E22" s="253">
        <v>268274.25000000006</v>
      </c>
      <c r="F22" s="253">
        <v>47323.220000000016</v>
      </c>
      <c r="G22" s="253">
        <v>207896.49</v>
      </c>
      <c r="H22" s="253">
        <v>52220.820000000007</v>
      </c>
      <c r="I22" s="253">
        <v>477.57</v>
      </c>
      <c r="J22" s="253">
        <v>31826.239999999998</v>
      </c>
      <c r="K22" s="253">
        <v>0</v>
      </c>
      <c r="L22" s="253">
        <v>5593.15</v>
      </c>
      <c r="M22" s="253">
        <v>39098.35</v>
      </c>
      <c r="N22" s="253">
        <v>0</v>
      </c>
      <c r="O22" s="254">
        <v>0</v>
      </c>
      <c r="P22" s="274">
        <f t="shared" si="13"/>
        <v>660267.64999999991</v>
      </c>
      <c r="Q22" s="253">
        <v>259980.40999999997</v>
      </c>
      <c r="R22" s="253">
        <v>30669.919999999998</v>
      </c>
      <c r="S22" s="253">
        <v>223138.15999999992</v>
      </c>
      <c r="T22" s="253">
        <v>64222.530000000006</v>
      </c>
      <c r="U22" s="253">
        <v>366.27</v>
      </c>
      <c r="V22" s="253">
        <v>42446.140000000007</v>
      </c>
      <c r="W22" s="253">
        <v>0</v>
      </c>
      <c r="X22" s="253">
        <v>8821.0299999999988</v>
      </c>
      <c r="Y22" s="253">
        <v>30623.19</v>
      </c>
      <c r="Z22" s="253">
        <v>0</v>
      </c>
      <c r="AA22" s="254">
        <v>0</v>
      </c>
      <c r="AB22" s="274">
        <f t="shared" si="14"/>
        <v>627405.55999999994</v>
      </c>
      <c r="AC22" s="253">
        <v>240891.38000000003</v>
      </c>
      <c r="AD22" s="253">
        <v>53851.07</v>
      </c>
      <c r="AE22" s="253">
        <v>211446.65999999997</v>
      </c>
      <c r="AF22" s="253">
        <v>53405.13</v>
      </c>
      <c r="AG22" s="253">
        <v>709.10000000000014</v>
      </c>
      <c r="AH22" s="253">
        <v>25089.729999999996</v>
      </c>
      <c r="AI22" s="253">
        <v>0</v>
      </c>
      <c r="AJ22" s="253">
        <v>4316.67</v>
      </c>
      <c r="AK22" s="253">
        <v>37695.82</v>
      </c>
      <c r="AL22" s="253">
        <v>0</v>
      </c>
      <c r="AM22" s="254">
        <v>0</v>
      </c>
      <c r="AN22" s="289">
        <f t="shared" si="15"/>
        <v>668621.65</v>
      </c>
      <c r="AO22" s="253">
        <v>243509.69</v>
      </c>
      <c r="AP22" s="253">
        <v>54702.05</v>
      </c>
      <c r="AQ22" s="253">
        <v>249741.15000000005</v>
      </c>
      <c r="AR22" s="253">
        <v>54854.080000000002</v>
      </c>
      <c r="AS22" s="253">
        <v>0</v>
      </c>
      <c r="AT22" s="253">
        <v>23751.919999999998</v>
      </c>
      <c r="AU22" s="253">
        <v>0</v>
      </c>
      <c r="AV22" s="253">
        <v>6588.79</v>
      </c>
      <c r="AW22" s="253">
        <v>35473.969999999994</v>
      </c>
      <c r="AX22" s="253">
        <v>0</v>
      </c>
      <c r="AY22" s="254">
        <v>0</v>
      </c>
      <c r="AZ22" s="525">
        <v>91033.437689486076</v>
      </c>
      <c r="BA22" s="296">
        <f t="shared" si="16"/>
        <v>2700038.3876894857</v>
      </c>
      <c r="BB22" s="271">
        <f t="shared" si="17"/>
        <v>1012655.73</v>
      </c>
      <c r="BC22" s="271">
        <f t="shared" si="17"/>
        <v>186546.26</v>
      </c>
      <c r="BD22" s="271">
        <f t="shared" si="17"/>
        <v>892222.45999999985</v>
      </c>
      <c r="BE22" s="271">
        <f t="shared" si="17"/>
        <v>224702.56</v>
      </c>
      <c r="BF22" s="271">
        <f t="shared" si="17"/>
        <v>1552.94</v>
      </c>
      <c r="BG22" s="271">
        <f t="shared" si="17"/>
        <v>123114.03</v>
      </c>
      <c r="BH22" s="271">
        <f t="shared" si="17"/>
        <v>0</v>
      </c>
      <c r="BI22" s="271">
        <f t="shared" si="17"/>
        <v>25319.64</v>
      </c>
      <c r="BJ22" s="271">
        <f t="shared" si="17"/>
        <v>142891.32999999999</v>
      </c>
      <c r="BK22" s="271">
        <f t="shared" si="17"/>
        <v>0</v>
      </c>
      <c r="BL22" s="291">
        <f t="shared" si="17"/>
        <v>0</v>
      </c>
    </row>
    <row r="23" spans="1:64" x14ac:dyDescent="0.25">
      <c r="A23" s="1699"/>
      <c r="B23" s="126">
        <v>2.4</v>
      </c>
      <c r="C23" s="127" t="s">
        <v>151</v>
      </c>
      <c r="D23" s="274">
        <f t="shared" si="12"/>
        <v>2543797.66</v>
      </c>
      <c r="E23" s="253">
        <v>811797.79</v>
      </c>
      <c r="F23" s="253">
        <v>102546.8</v>
      </c>
      <c r="G23" s="253">
        <v>1011894.0799999997</v>
      </c>
      <c r="H23" s="253">
        <v>125599.82999999999</v>
      </c>
      <c r="I23" s="253">
        <v>19.899999999999999</v>
      </c>
      <c r="J23" s="253">
        <v>155286.10999999996</v>
      </c>
      <c r="K23" s="253">
        <v>0</v>
      </c>
      <c r="L23" s="253">
        <v>40480.929999999993</v>
      </c>
      <c r="M23" s="253">
        <v>296172.22000000009</v>
      </c>
      <c r="N23" s="253">
        <v>0</v>
      </c>
      <c r="O23" s="254">
        <v>0</v>
      </c>
      <c r="P23" s="274">
        <f t="shared" si="13"/>
        <v>2492380.4299999997</v>
      </c>
      <c r="Q23" s="253">
        <v>894061.22999999986</v>
      </c>
      <c r="R23" s="253">
        <v>84478.03</v>
      </c>
      <c r="S23" s="253">
        <v>917570.80999999982</v>
      </c>
      <c r="T23" s="253">
        <v>121238.25000000001</v>
      </c>
      <c r="U23" s="253">
        <v>496.61</v>
      </c>
      <c r="V23" s="253">
        <v>152507.51999999999</v>
      </c>
      <c r="W23" s="253">
        <v>0</v>
      </c>
      <c r="X23" s="253">
        <v>41710.35</v>
      </c>
      <c r="Y23" s="253">
        <v>280317.63</v>
      </c>
      <c r="Z23" s="253">
        <v>0</v>
      </c>
      <c r="AA23" s="254">
        <v>0</v>
      </c>
      <c r="AB23" s="274">
        <f t="shared" si="14"/>
        <v>2589231.2799999993</v>
      </c>
      <c r="AC23" s="253">
        <v>824853.14999999979</v>
      </c>
      <c r="AD23" s="253">
        <v>80757.31</v>
      </c>
      <c r="AE23" s="253">
        <v>1119375.4499999997</v>
      </c>
      <c r="AF23" s="253">
        <v>129089.60000000002</v>
      </c>
      <c r="AG23" s="253">
        <v>0</v>
      </c>
      <c r="AH23" s="253">
        <v>122687.62</v>
      </c>
      <c r="AI23" s="253">
        <v>0</v>
      </c>
      <c r="AJ23" s="253">
        <v>32891.480000000003</v>
      </c>
      <c r="AK23" s="253">
        <v>279576.67</v>
      </c>
      <c r="AL23" s="253">
        <v>0</v>
      </c>
      <c r="AM23" s="254">
        <v>0</v>
      </c>
      <c r="AN23" s="289">
        <f t="shared" si="15"/>
        <v>2964280.9800000004</v>
      </c>
      <c r="AO23" s="253">
        <v>1111867.31</v>
      </c>
      <c r="AP23" s="253">
        <v>86615.39</v>
      </c>
      <c r="AQ23" s="253">
        <v>1281781.46</v>
      </c>
      <c r="AR23" s="253">
        <v>88646.489999999991</v>
      </c>
      <c r="AS23" s="253">
        <v>0</v>
      </c>
      <c r="AT23" s="253">
        <v>165133.13999999998</v>
      </c>
      <c r="AU23" s="253">
        <v>0</v>
      </c>
      <c r="AV23" s="253">
        <v>31791.680000000004</v>
      </c>
      <c r="AW23" s="253">
        <v>198445.51</v>
      </c>
      <c r="AX23" s="253">
        <v>0</v>
      </c>
      <c r="AY23" s="254">
        <v>0</v>
      </c>
      <c r="AZ23" s="525">
        <v>219215.34606559211</v>
      </c>
      <c r="BA23" s="296">
        <f t="shared" si="16"/>
        <v>10808905.69606559</v>
      </c>
      <c r="BB23" s="271">
        <f t="shared" si="17"/>
        <v>3642579.48</v>
      </c>
      <c r="BC23" s="271">
        <f t="shared" si="17"/>
        <v>354397.53</v>
      </c>
      <c r="BD23" s="271">
        <f t="shared" si="17"/>
        <v>4330621.7999999989</v>
      </c>
      <c r="BE23" s="271">
        <f t="shared" si="17"/>
        <v>464574.17000000004</v>
      </c>
      <c r="BF23" s="271">
        <f t="shared" si="17"/>
        <v>516.51</v>
      </c>
      <c r="BG23" s="271">
        <f t="shared" si="17"/>
        <v>595614.3899999999</v>
      </c>
      <c r="BH23" s="271">
        <f t="shared" si="17"/>
        <v>0</v>
      </c>
      <c r="BI23" s="271">
        <f t="shared" si="17"/>
        <v>146874.44</v>
      </c>
      <c r="BJ23" s="271">
        <f t="shared" si="17"/>
        <v>1054512.03</v>
      </c>
      <c r="BK23" s="271">
        <f t="shared" si="17"/>
        <v>0</v>
      </c>
      <c r="BL23" s="291">
        <f t="shared" si="17"/>
        <v>0</v>
      </c>
    </row>
    <row r="24" spans="1:64" ht="24.75" x14ac:dyDescent="0.25">
      <c r="A24" s="1699"/>
      <c r="B24" s="126">
        <v>2.5</v>
      </c>
      <c r="C24" s="127" t="s">
        <v>152</v>
      </c>
      <c r="D24" s="274">
        <f t="shared" si="12"/>
        <v>11951.581175051533</v>
      </c>
      <c r="E24" s="253">
        <v>4038.3980238636059</v>
      </c>
      <c r="F24" s="253">
        <v>560.17825690886866</v>
      </c>
      <c r="G24" s="253">
        <v>4560.8067286099376</v>
      </c>
      <c r="H24" s="253">
        <v>664.87283715088279</v>
      </c>
      <c r="I24" s="253">
        <v>1.8600443216097216</v>
      </c>
      <c r="J24" s="253">
        <v>699.61457800581093</v>
      </c>
      <c r="K24" s="253">
        <v>0</v>
      </c>
      <c r="L24" s="253">
        <v>172.27135481012328</v>
      </c>
      <c r="M24" s="253">
        <v>1253.5793513806955</v>
      </c>
      <c r="N24" s="253">
        <v>0</v>
      </c>
      <c r="O24" s="254">
        <v>0</v>
      </c>
      <c r="P24" s="274">
        <f t="shared" si="13"/>
        <v>22516.483628437458</v>
      </c>
      <c r="Q24" s="253">
        <v>8242.6567865174129</v>
      </c>
      <c r="R24" s="253">
        <v>822.43568916721904</v>
      </c>
      <c r="S24" s="253">
        <v>8146.7149377150181</v>
      </c>
      <c r="T24" s="253">
        <v>1324.6398603951698</v>
      </c>
      <c r="U24" s="253">
        <v>6.1630563763281057</v>
      </c>
      <c r="V24" s="253">
        <v>1392.4420514457418</v>
      </c>
      <c r="W24" s="253">
        <v>0</v>
      </c>
      <c r="X24" s="253">
        <v>360.91663234013828</v>
      </c>
      <c r="Y24" s="253">
        <v>2220.5146144804303</v>
      </c>
      <c r="Z24" s="253">
        <v>0</v>
      </c>
      <c r="AA24" s="254">
        <v>0</v>
      </c>
      <c r="AB24" s="274">
        <f t="shared" si="14"/>
        <v>55383.372156483267</v>
      </c>
      <c r="AC24" s="253">
        <v>18351.810465691502</v>
      </c>
      <c r="AD24" s="253">
        <v>2316.3472770689273</v>
      </c>
      <c r="AE24" s="253">
        <v>22916.152406518599</v>
      </c>
      <c r="AF24" s="253">
        <v>3142.7125277616847</v>
      </c>
      <c r="AG24" s="253">
        <v>12.211297572460371</v>
      </c>
      <c r="AH24" s="253">
        <v>2543.1280010751379</v>
      </c>
      <c r="AI24" s="253">
        <v>0</v>
      </c>
      <c r="AJ24" s="253">
        <v>640.75559409214679</v>
      </c>
      <c r="AK24" s="253">
        <v>5460.254586702812</v>
      </c>
      <c r="AL24" s="253">
        <v>0</v>
      </c>
      <c r="AM24" s="254">
        <v>0</v>
      </c>
      <c r="AN24" s="289">
        <f t="shared" si="15"/>
        <v>139069.22384473961</v>
      </c>
      <c r="AO24" s="253">
        <v>51890.406108944546</v>
      </c>
      <c r="AP24" s="253">
        <v>5410.6364522878766</v>
      </c>
      <c r="AQ24" s="253">
        <v>58629.918104082652</v>
      </c>
      <c r="AR24" s="253">
        <v>5492.3078364812864</v>
      </c>
      <c r="AS24" s="253">
        <v>0</v>
      </c>
      <c r="AT24" s="253">
        <v>7231.8631792974957</v>
      </c>
      <c r="AU24" s="253">
        <v>0</v>
      </c>
      <c r="AV24" s="253">
        <v>1469.4772990364202</v>
      </c>
      <c r="AW24" s="253">
        <v>8944.6148646093443</v>
      </c>
      <c r="AX24" s="253">
        <v>0</v>
      </c>
      <c r="AY24" s="254">
        <v>0</v>
      </c>
      <c r="AZ24" s="525">
        <v>-579488.97778100113</v>
      </c>
      <c r="BA24" s="296">
        <f t="shared" si="16"/>
        <v>-350568.31697628926</v>
      </c>
      <c r="BB24" s="271">
        <f t="shared" si="17"/>
        <v>82523.271385017069</v>
      </c>
      <c r="BC24" s="271">
        <f t="shared" si="17"/>
        <v>9109.5976754328913</v>
      </c>
      <c r="BD24" s="271">
        <f t="shared" si="17"/>
        <v>94253.592176926206</v>
      </c>
      <c r="BE24" s="271">
        <f t="shared" si="17"/>
        <v>10624.533061789023</v>
      </c>
      <c r="BF24" s="271">
        <f t="shared" si="17"/>
        <v>20.234398270398199</v>
      </c>
      <c r="BG24" s="271">
        <f t="shared" si="17"/>
        <v>11867.047809824187</v>
      </c>
      <c r="BH24" s="271">
        <f t="shared" si="17"/>
        <v>0</v>
      </c>
      <c r="BI24" s="271">
        <f t="shared" si="17"/>
        <v>2643.4208802788285</v>
      </c>
      <c r="BJ24" s="271">
        <f t="shared" si="17"/>
        <v>17878.963417173283</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-14416.948868781859</v>
      </c>
      <c r="E26" s="253">
        <v>-2589.1374294025213</v>
      </c>
      <c r="F26" s="253">
        <v>-436.53744262901904</v>
      </c>
      <c r="G26" s="253">
        <v>-3938.3309168514265</v>
      </c>
      <c r="H26" s="253">
        <v>-562.68632603290405</v>
      </c>
      <c r="I26" s="253">
        <v>-13.515393399592904</v>
      </c>
      <c r="J26" s="253">
        <v>-727.6915527646587</v>
      </c>
      <c r="K26" s="253">
        <v>-1.2103115720175465E-2</v>
      </c>
      <c r="L26" s="253">
        <v>-58.295128145052203</v>
      </c>
      <c r="M26" s="253">
        <v>-6090.7425764409672</v>
      </c>
      <c r="N26" s="253">
        <v>0</v>
      </c>
      <c r="O26" s="254">
        <v>0</v>
      </c>
      <c r="P26" s="274">
        <f t="shared" si="13"/>
        <v>-20985.934131716233</v>
      </c>
      <c r="Q26" s="253">
        <v>-3768.8603910539769</v>
      </c>
      <c r="R26" s="253">
        <v>-635.44277644472947</v>
      </c>
      <c r="S26" s="253">
        <v>-5732.8047676518527</v>
      </c>
      <c r="T26" s="253">
        <v>-819.07054553781393</v>
      </c>
      <c r="U26" s="253">
        <v>-19.673591009416832</v>
      </c>
      <c r="V26" s="253">
        <v>-1059.2592880448883</v>
      </c>
      <c r="W26" s="253">
        <v>-1.7617818555362784E-2</v>
      </c>
      <c r="X26" s="253">
        <v>-84.856909085742643</v>
      </c>
      <c r="Y26" s="253">
        <v>-8865.9482450692576</v>
      </c>
      <c r="Z26" s="253">
        <v>0</v>
      </c>
      <c r="AA26" s="254">
        <v>0</v>
      </c>
      <c r="AB26" s="274">
        <f t="shared" si="14"/>
        <v>4757.8951732618534</v>
      </c>
      <c r="AC26" s="253">
        <v>854.46959619457402</v>
      </c>
      <c r="AD26" s="253">
        <v>144.06650187476012</v>
      </c>
      <c r="AE26" s="253">
        <v>1299.7317137310888</v>
      </c>
      <c r="AF26" s="253">
        <v>185.69827631764403</v>
      </c>
      <c r="AG26" s="253">
        <v>4.4603629801242075</v>
      </c>
      <c r="AH26" s="253">
        <v>240.15345813007193</v>
      </c>
      <c r="AI26" s="253">
        <v>3.9942817575740006E-3</v>
      </c>
      <c r="AJ26" s="253">
        <v>19.238613617241775</v>
      </c>
      <c r="AK26" s="253">
        <v>2010.0726561345912</v>
      </c>
      <c r="AL26" s="253">
        <v>0</v>
      </c>
      <c r="AM26" s="254">
        <v>0</v>
      </c>
      <c r="AN26" s="289">
        <f t="shared" si="15"/>
        <v>-8390.0485948190762</v>
      </c>
      <c r="AO26" s="253">
        <v>-1506.7674200045597</v>
      </c>
      <c r="AP26" s="253">
        <v>-254.04615015638728</v>
      </c>
      <c r="AQ26" s="253">
        <v>-2291.9404151048875</v>
      </c>
      <c r="AR26" s="253">
        <v>-327.45941336304168</v>
      </c>
      <c r="AS26" s="253">
        <v>-7.8653818108645748</v>
      </c>
      <c r="AT26" s="253">
        <v>-423.48540910450629</v>
      </c>
      <c r="AU26" s="253">
        <v>-7.0434965099221295E-3</v>
      </c>
      <c r="AV26" s="253">
        <v>-33.925275204192282</v>
      </c>
      <c r="AW26" s="253">
        <v>-3544.5520865741278</v>
      </c>
      <c r="AX26" s="253">
        <v>0</v>
      </c>
      <c r="AY26" s="254">
        <v>0</v>
      </c>
      <c r="AZ26" s="525">
        <v>0</v>
      </c>
      <c r="BA26" s="296">
        <f t="shared" si="16"/>
        <v>-39035.036422055317</v>
      </c>
      <c r="BB26" s="271">
        <f t="shared" si="17"/>
        <v>-7010.2956442664827</v>
      </c>
      <c r="BC26" s="271">
        <f t="shared" si="17"/>
        <v>-1181.9598673553755</v>
      </c>
      <c r="BD26" s="271">
        <f t="shared" si="17"/>
        <v>-10663.344385877077</v>
      </c>
      <c r="BE26" s="271">
        <f t="shared" si="17"/>
        <v>-1523.5180086161156</v>
      </c>
      <c r="BF26" s="271">
        <f t="shared" si="17"/>
        <v>-36.594003239750101</v>
      </c>
      <c r="BG26" s="271">
        <f t="shared" si="17"/>
        <v>-1970.2827917839816</v>
      </c>
      <c r="BH26" s="271">
        <f t="shared" si="17"/>
        <v>-3.2770149027886379E-2</v>
      </c>
      <c r="BI26" s="271">
        <f t="shared" si="17"/>
        <v>-157.83869881774535</v>
      </c>
      <c r="BJ26" s="271">
        <f t="shared" si="17"/>
        <v>-16491.170251949763</v>
      </c>
      <c r="BK26" s="271">
        <f t="shared" si="17"/>
        <v>0</v>
      </c>
      <c r="BL26" s="291">
        <f t="shared" si="17"/>
        <v>0</v>
      </c>
    </row>
    <row r="27" spans="1:64" s="255" customFormat="1" x14ac:dyDescent="0.25">
      <c r="A27" s="1699"/>
      <c r="B27" s="126" t="s">
        <v>912</v>
      </c>
      <c r="C27" s="127" t="s">
        <v>24</v>
      </c>
      <c r="D27" s="274">
        <f t="shared" si="12"/>
        <v>821386.78999999992</v>
      </c>
      <c r="E27" s="253">
        <v>33116.81</v>
      </c>
      <c r="F27" s="253">
        <v>0</v>
      </c>
      <c r="G27" s="253">
        <v>614822.86</v>
      </c>
      <c r="H27" s="253">
        <v>0</v>
      </c>
      <c r="I27" s="253">
        <v>0</v>
      </c>
      <c r="J27" s="253">
        <v>0</v>
      </c>
      <c r="K27" s="253">
        <v>0</v>
      </c>
      <c r="L27" s="253">
        <v>0</v>
      </c>
      <c r="M27" s="253">
        <v>173447.12</v>
      </c>
      <c r="N27" s="253">
        <v>0</v>
      </c>
      <c r="O27" s="254">
        <v>0</v>
      </c>
      <c r="P27" s="274">
        <f t="shared" si="13"/>
        <v>495951.56999999989</v>
      </c>
      <c r="Q27" s="253">
        <v>0</v>
      </c>
      <c r="R27" s="253">
        <v>0</v>
      </c>
      <c r="S27" s="253">
        <v>495951.56999999989</v>
      </c>
      <c r="T27" s="253">
        <v>0</v>
      </c>
      <c r="U27" s="253">
        <v>0</v>
      </c>
      <c r="V27" s="253">
        <v>0</v>
      </c>
      <c r="W27" s="253">
        <v>0</v>
      </c>
      <c r="X27" s="253">
        <v>0</v>
      </c>
      <c r="Y27" s="253">
        <v>0</v>
      </c>
      <c r="Z27" s="253">
        <v>0</v>
      </c>
      <c r="AA27" s="254">
        <v>0</v>
      </c>
      <c r="AB27" s="274">
        <f t="shared" si="14"/>
        <v>201675.86</v>
      </c>
      <c r="AC27" s="253">
        <v>201675.86</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-1478.7351091582364</v>
      </c>
      <c r="BA27" s="296">
        <f t="shared" si="16"/>
        <v>1517535.4848908414</v>
      </c>
      <c r="BB27" s="271">
        <f t="shared" si="17"/>
        <v>234792.66999999998</v>
      </c>
      <c r="BC27" s="271">
        <f t="shared" si="17"/>
        <v>0</v>
      </c>
      <c r="BD27" s="271">
        <f t="shared" si="17"/>
        <v>1110774.43</v>
      </c>
      <c r="BE27" s="271">
        <f t="shared" si="17"/>
        <v>0</v>
      </c>
      <c r="BF27" s="271">
        <f t="shared" si="17"/>
        <v>0</v>
      </c>
      <c r="BG27" s="271">
        <f t="shared" si="17"/>
        <v>0</v>
      </c>
      <c r="BH27" s="271">
        <f t="shared" si="17"/>
        <v>0</v>
      </c>
      <c r="BI27" s="271">
        <f t="shared" si="17"/>
        <v>0</v>
      </c>
      <c r="BJ27" s="271">
        <f t="shared" si="17"/>
        <v>173447.12</v>
      </c>
      <c r="BK27" s="271">
        <f t="shared" si="17"/>
        <v>0</v>
      </c>
      <c r="BL27" s="291">
        <f t="shared" si="17"/>
        <v>0</v>
      </c>
    </row>
    <row r="28" spans="1:64" s="209" customFormat="1" x14ac:dyDescent="0.25">
      <c r="A28" s="1703"/>
      <c r="B28" s="129" t="s">
        <v>222</v>
      </c>
      <c r="C28" s="130" t="s">
        <v>1</v>
      </c>
      <c r="D28" s="275">
        <f>SUM(D20:D27)</f>
        <v>9500836.8306890279</v>
      </c>
      <c r="E28" s="275">
        <f t="shared" ref="E28:O28" si="18">SUM(E20:E27)</f>
        <v>2289172.6966308937</v>
      </c>
      <c r="F28" s="275">
        <f t="shared" si="18"/>
        <v>362914.40648939577</v>
      </c>
      <c r="G28" s="275">
        <f t="shared" si="18"/>
        <v>3651804.3735435139</v>
      </c>
      <c r="H28" s="275">
        <f t="shared" si="18"/>
        <v>433826.55074968887</v>
      </c>
      <c r="I28" s="275">
        <f t="shared" si="18"/>
        <v>485.81465092201682</v>
      </c>
      <c r="J28" s="275">
        <f t="shared" si="18"/>
        <v>416668.65665308415</v>
      </c>
      <c r="K28" s="275">
        <f t="shared" si="18"/>
        <v>-1.2103115720175465E-2</v>
      </c>
      <c r="L28" s="275">
        <f t="shared" si="18"/>
        <v>72172.562818982537</v>
      </c>
      <c r="M28" s="275">
        <f>SUM(M20:M27)</f>
        <v>2273791.7812556634</v>
      </c>
      <c r="N28" s="275">
        <f t="shared" si="18"/>
        <v>0</v>
      </c>
      <c r="O28" s="283">
        <f t="shared" si="18"/>
        <v>0</v>
      </c>
      <c r="P28" s="275">
        <f>SUM(P20:P27)</f>
        <v>9883159.5335073117</v>
      </c>
      <c r="Q28" s="275">
        <f t="shared" ref="Q28:AA28" si="19">SUM(Q20:Q27)</f>
        <v>1888856.253862442</v>
      </c>
      <c r="R28" s="275">
        <f t="shared" si="19"/>
        <v>376914.7534430708</v>
      </c>
      <c r="S28" s="275">
        <f t="shared" si="19"/>
        <v>3867144.0548987305</v>
      </c>
      <c r="T28" s="275">
        <f t="shared" si="19"/>
        <v>688396.71626182052</v>
      </c>
      <c r="U28" s="275">
        <f t="shared" si="19"/>
        <v>2506.9017474780476</v>
      </c>
      <c r="V28" s="275">
        <f t="shared" si="19"/>
        <v>499917.99824644066</v>
      </c>
      <c r="W28" s="275">
        <f t="shared" si="19"/>
        <v>-1.7617818555362784E-2</v>
      </c>
      <c r="X28" s="275">
        <f t="shared" si="19"/>
        <v>128501.24045079904</v>
      </c>
      <c r="Y28" s="275">
        <f>SUM(Y20:Y27)</f>
        <v>2430921.6322143469</v>
      </c>
      <c r="Z28" s="275">
        <f t="shared" si="19"/>
        <v>0</v>
      </c>
      <c r="AA28" s="283">
        <f t="shared" si="19"/>
        <v>0</v>
      </c>
      <c r="AB28" s="275">
        <f>SUM(AB20:AB27)</f>
        <v>8172089.7339781858</v>
      </c>
      <c r="AC28" s="275">
        <f t="shared" ref="AC28:AM28" si="20">SUM(AC20:AC27)</f>
        <v>2255560.0158216725</v>
      </c>
      <c r="AD28" s="275">
        <f t="shared" si="20"/>
        <v>366981.71433934581</v>
      </c>
      <c r="AE28" s="275">
        <f t="shared" si="20"/>
        <v>3374120.0597585225</v>
      </c>
      <c r="AF28" s="275">
        <f t="shared" si="20"/>
        <v>310435.01337261975</v>
      </c>
      <c r="AG28" s="275">
        <f t="shared" si="20"/>
        <v>725.77166055258465</v>
      </c>
      <c r="AH28" s="275">
        <f t="shared" si="20"/>
        <v>487789.74966617557</v>
      </c>
      <c r="AI28" s="275">
        <f t="shared" si="20"/>
        <v>3.9942817575740006E-3</v>
      </c>
      <c r="AJ28" s="275">
        <f t="shared" si="20"/>
        <v>63428.143027309045</v>
      </c>
      <c r="AK28" s="275">
        <f>SUM(AK20:AK27)</f>
        <v>1313049.2623377072</v>
      </c>
      <c r="AL28" s="275">
        <f t="shared" si="20"/>
        <v>0</v>
      </c>
      <c r="AM28" s="283">
        <f t="shared" si="20"/>
        <v>0</v>
      </c>
      <c r="AN28" s="277">
        <f>SUM(AN20:AN27)</f>
        <v>11812140.738487633</v>
      </c>
      <c r="AO28" s="275">
        <f t="shared" ref="AO28:AY28" si="21">SUM(AO20:AO27)</f>
        <v>3077227.1522268024</v>
      </c>
      <c r="AP28" s="275">
        <f t="shared" si="21"/>
        <v>1828473.8749824117</v>
      </c>
      <c r="AQ28" s="275">
        <f t="shared" si="21"/>
        <v>3739134.4003689159</v>
      </c>
      <c r="AR28" s="275">
        <f t="shared" si="21"/>
        <v>562788.57314871438</v>
      </c>
      <c r="AS28" s="275">
        <f t="shared" si="21"/>
        <v>40802.162411470854</v>
      </c>
      <c r="AT28" s="275">
        <f t="shared" si="21"/>
        <v>721434.54354880331</v>
      </c>
      <c r="AU28" s="275">
        <f t="shared" si="21"/>
        <v>-7.0434965099221295E-3</v>
      </c>
      <c r="AV28" s="275">
        <f t="shared" si="21"/>
        <v>97164.849492444366</v>
      </c>
      <c r="AW28" s="275">
        <f>SUM(AW20:AW27)</f>
        <v>1745115.1893515671</v>
      </c>
      <c r="AX28" s="275">
        <f t="shared" si="21"/>
        <v>0</v>
      </c>
      <c r="AY28" s="283">
        <f t="shared" si="21"/>
        <v>0</v>
      </c>
      <c r="AZ28" s="293">
        <f>SUM(AZ20:AZ27)</f>
        <v>1450822.7038861406</v>
      </c>
      <c r="BA28" s="297">
        <f>SUM(BA20:BA27)</f>
        <v>40819049.540548295</v>
      </c>
      <c r="BB28" s="280">
        <f t="shared" ref="BB28:BL28" si="22">SUM(BB20:BB27)</f>
        <v>9510816.1185418125</v>
      </c>
      <c r="BC28" s="280">
        <f t="shared" si="22"/>
        <v>2935284.7492542244</v>
      </c>
      <c r="BD28" s="280">
        <f t="shared" si="22"/>
        <v>14632202.888569681</v>
      </c>
      <c r="BE28" s="280">
        <f t="shared" si="22"/>
        <v>1995446.8535328438</v>
      </c>
      <c r="BF28" s="280">
        <f t="shared" si="22"/>
        <v>44520.650470423505</v>
      </c>
      <c r="BG28" s="280">
        <f t="shared" si="22"/>
        <v>2125810.9481145041</v>
      </c>
      <c r="BH28" s="280">
        <f t="shared" si="22"/>
        <v>-3.2770149027886379E-2</v>
      </c>
      <c r="BI28" s="280">
        <f t="shared" si="22"/>
        <v>361266.79578953492</v>
      </c>
      <c r="BJ28" s="280">
        <f>SUM(BJ20:BJ27)</f>
        <v>7762877.8651592853</v>
      </c>
      <c r="BK28" s="280">
        <f t="shared" si="22"/>
        <v>0</v>
      </c>
      <c r="BL28" s="293">
        <f t="shared" si="22"/>
        <v>0</v>
      </c>
    </row>
    <row r="29" spans="1:64" ht="14.85" customHeight="1" x14ac:dyDescent="0.25">
      <c r="A29" s="1698" t="s">
        <v>53</v>
      </c>
      <c r="B29" s="124">
        <v>3.1</v>
      </c>
      <c r="C29" s="131" t="s">
        <v>33</v>
      </c>
      <c r="D29" s="273">
        <f t="shared" ref="D29:D35" si="23">SUM(E29:O29)</f>
        <v>984789.49999999977</v>
      </c>
      <c r="E29" s="251">
        <v>445385.91</v>
      </c>
      <c r="F29" s="251">
        <v>55668.05000000001</v>
      </c>
      <c r="G29" s="251">
        <v>326388.64999999997</v>
      </c>
      <c r="H29" s="251">
        <v>48857.509999999966</v>
      </c>
      <c r="I29" s="251">
        <v>668.62</v>
      </c>
      <c r="J29" s="251">
        <v>55084.079999999987</v>
      </c>
      <c r="K29" s="251">
        <v>0</v>
      </c>
      <c r="L29" s="251">
        <v>3994.9399999999996</v>
      </c>
      <c r="M29" s="251">
        <v>48741.740000000013</v>
      </c>
      <c r="N29" s="251">
        <v>0</v>
      </c>
      <c r="O29" s="252">
        <v>0</v>
      </c>
      <c r="P29" s="273">
        <f t="shared" ref="P29:P35" si="24">SUM(Q29:AA29)</f>
        <v>975324.95000000019</v>
      </c>
      <c r="Q29" s="251">
        <v>432399.33000000019</v>
      </c>
      <c r="R29" s="251">
        <v>63251.240000000013</v>
      </c>
      <c r="S29" s="251">
        <v>328536.99</v>
      </c>
      <c r="T29" s="251">
        <v>43340.310000000012</v>
      </c>
      <c r="U29" s="251">
        <v>435.51</v>
      </c>
      <c r="V29" s="251">
        <v>60116.46</v>
      </c>
      <c r="W29" s="251">
        <v>0</v>
      </c>
      <c r="X29" s="251">
        <v>4013.76</v>
      </c>
      <c r="Y29" s="251">
        <v>43231.350000000006</v>
      </c>
      <c r="Z29" s="251">
        <v>0</v>
      </c>
      <c r="AA29" s="252">
        <v>0</v>
      </c>
      <c r="AB29" s="273">
        <f t="shared" ref="AB29:AB35" si="25">SUM(AC29:AM29)</f>
        <v>955578.19999999984</v>
      </c>
      <c r="AC29" s="251">
        <v>419710.21999999991</v>
      </c>
      <c r="AD29" s="251">
        <v>55260.47</v>
      </c>
      <c r="AE29" s="251">
        <v>327225.59999999998</v>
      </c>
      <c r="AF29" s="251">
        <v>49936.340000000004</v>
      </c>
      <c r="AG29" s="251">
        <v>449.27</v>
      </c>
      <c r="AH29" s="251">
        <v>49126.94</v>
      </c>
      <c r="AI29" s="251">
        <v>0</v>
      </c>
      <c r="AJ29" s="251">
        <v>4806.66</v>
      </c>
      <c r="AK29" s="251">
        <v>49062.7</v>
      </c>
      <c r="AL29" s="251">
        <v>0</v>
      </c>
      <c r="AM29" s="252">
        <v>0</v>
      </c>
      <c r="AN29" s="276">
        <f t="shared" ref="AN29:AN35" si="26">SUM(AO29:AY29)</f>
        <v>1108031.1000000001</v>
      </c>
      <c r="AO29" s="251">
        <v>405549.8600000001</v>
      </c>
      <c r="AP29" s="251">
        <v>52937.900000000009</v>
      </c>
      <c r="AQ29" s="251">
        <v>478969.23</v>
      </c>
      <c r="AR29" s="251">
        <v>53174.979999999996</v>
      </c>
      <c r="AS29" s="251">
        <v>0</v>
      </c>
      <c r="AT29" s="251">
        <v>58122.830000000016</v>
      </c>
      <c r="AU29" s="251">
        <v>0</v>
      </c>
      <c r="AV29" s="249">
        <v>5653.68</v>
      </c>
      <c r="AW29" s="251">
        <v>53622.619999999995</v>
      </c>
      <c r="AX29" s="251">
        <v>0</v>
      </c>
      <c r="AY29" s="252">
        <v>0</v>
      </c>
      <c r="AZ29" s="854">
        <v>128363.68989165404</v>
      </c>
      <c r="BA29" s="294">
        <f t="shared" ref="BA29:BA35" si="27">SUM(BB29:BL29)+AZ29</f>
        <v>4152087.4398916545</v>
      </c>
      <c r="BB29" s="271">
        <f t="shared" ref="BB29:BL35" si="28">E29+Q29+AC29+AO29</f>
        <v>1703045.3200000003</v>
      </c>
      <c r="BC29" s="271">
        <f t="shared" si="28"/>
        <v>227117.66000000003</v>
      </c>
      <c r="BD29" s="271">
        <f t="shared" si="28"/>
        <v>1461120.4699999997</v>
      </c>
      <c r="BE29" s="271">
        <f t="shared" si="28"/>
        <v>195309.13999999996</v>
      </c>
      <c r="BF29" s="271">
        <f t="shared" si="28"/>
        <v>1553.4</v>
      </c>
      <c r="BG29" s="271">
        <f t="shared" si="28"/>
        <v>222450.31</v>
      </c>
      <c r="BH29" s="271">
        <f t="shared" si="28"/>
        <v>0</v>
      </c>
      <c r="BI29" s="271">
        <f t="shared" si="28"/>
        <v>18469.04</v>
      </c>
      <c r="BJ29" s="271">
        <f t="shared" si="28"/>
        <v>194658.41000000003</v>
      </c>
      <c r="BK29" s="271">
        <f t="shared" si="28"/>
        <v>0</v>
      </c>
      <c r="BL29" s="295">
        <f t="shared" si="28"/>
        <v>0</v>
      </c>
    </row>
    <row r="30" spans="1:64" x14ac:dyDescent="0.25">
      <c r="A30" s="1699"/>
      <c r="B30" s="126">
        <v>3.2</v>
      </c>
      <c r="C30" s="131" t="s">
        <v>34</v>
      </c>
      <c r="D30" s="274">
        <f t="shared" si="23"/>
        <v>3060391.370000001</v>
      </c>
      <c r="E30" s="253">
        <v>1017002.6700000004</v>
      </c>
      <c r="F30" s="253">
        <v>139150.06000000003</v>
      </c>
      <c r="G30" s="253">
        <v>1138367.1900000004</v>
      </c>
      <c r="H30" s="253">
        <v>150707.43</v>
      </c>
      <c r="I30" s="253">
        <v>696.06000000000006</v>
      </c>
      <c r="J30" s="253">
        <v>179707.46</v>
      </c>
      <c r="K30" s="253">
        <v>0</v>
      </c>
      <c r="L30" s="253">
        <v>22383.41</v>
      </c>
      <c r="M30" s="253">
        <v>412377.09000000008</v>
      </c>
      <c r="N30" s="253">
        <v>0</v>
      </c>
      <c r="O30" s="254">
        <v>0</v>
      </c>
      <c r="P30" s="274">
        <f t="shared" si="24"/>
        <v>3092734.2000000011</v>
      </c>
      <c r="Q30" s="253">
        <v>960700.70999999985</v>
      </c>
      <c r="R30" s="253">
        <v>106363.35</v>
      </c>
      <c r="S30" s="253">
        <v>1191199.6700000006</v>
      </c>
      <c r="T30" s="253">
        <v>158960.28000000003</v>
      </c>
      <c r="U30" s="253">
        <v>2480.69</v>
      </c>
      <c r="V30" s="253">
        <v>235995.05999999997</v>
      </c>
      <c r="W30" s="253">
        <v>0</v>
      </c>
      <c r="X30" s="253">
        <v>36018.910000000003</v>
      </c>
      <c r="Y30" s="253">
        <v>401015.53</v>
      </c>
      <c r="Z30" s="253">
        <v>0</v>
      </c>
      <c r="AA30" s="254">
        <v>0</v>
      </c>
      <c r="AB30" s="274">
        <f t="shared" si="25"/>
        <v>2897834.9299999992</v>
      </c>
      <c r="AC30" s="253">
        <v>952153.16000000015</v>
      </c>
      <c r="AD30" s="253">
        <v>107187.42000000001</v>
      </c>
      <c r="AE30" s="253">
        <v>1081126.5899999999</v>
      </c>
      <c r="AF30" s="253">
        <v>136772.52000000002</v>
      </c>
      <c r="AG30" s="253">
        <v>2686.51</v>
      </c>
      <c r="AH30" s="253">
        <v>237023.77</v>
      </c>
      <c r="AI30" s="253">
        <v>71.319999999999993</v>
      </c>
      <c r="AJ30" s="253">
        <v>22163.61</v>
      </c>
      <c r="AK30" s="253">
        <v>358650.02999999997</v>
      </c>
      <c r="AL30" s="253">
        <v>0</v>
      </c>
      <c r="AM30" s="254">
        <v>0</v>
      </c>
      <c r="AN30" s="289">
        <f t="shared" si="26"/>
        <v>2974509.4099999997</v>
      </c>
      <c r="AO30" s="253">
        <v>997617.27999999991</v>
      </c>
      <c r="AP30" s="253">
        <v>124637.82999999999</v>
      </c>
      <c r="AQ30" s="253">
        <v>1092568.7300000002</v>
      </c>
      <c r="AR30" s="253">
        <v>151511.50000000003</v>
      </c>
      <c r="AS30" s="253">
        <v>1146.44</v>
      </c>
      <c r="AT30" s="253">
        <v>210303.65999999997</v>
      </c>
      <c r="AU30" s="253">
        <v>0</v>
      </c>
      <c r="AV30" s="253">
        <v>27274.26</v>
      </c>
      <c r="AW30" s="253">
        <v>369449.70999999996</v>
      </c>
      <c r="AX30" s="253">
        <v>0</v>
      </c>
      <c r="AY30" s="254">
        <v>0</v>
      </c>
      <c r="AZ30" s="525">
        <v>127111.32120712363</v>
      </c>
      <c r="BA30" s="296">
        <f t="shared" si="27"/>
        <v>12152581.231207123</v>
      </c>
      <c r="BB30" s="271">
        <f t="shared" si="28"/>
        <v>3927473.8200000003</v>
      </c>
      <c r="BC30" s="271">
        <f t="shared" si="28"/>
        <v>477338.66000000003</v>
      </c>
      <c r="BD30" s="271">
        <f t="shared" si="28"/>
        <v>4503262.1800000016</v>
      </c>
      <c r="BE30" s="271">
        <f t="shared" si="28"/>
        <v>597951.7300000001</v>
      </c>
      <c r="BF30" s="271">
        <f t="shared" si="28"/>
        <v>7009.7000000000007</v>
      </c>
      <c r="BG30" s="271">
        <f t="shared" si="28"/>
        <v>863029.95</v>
      </c>
      <c r="BH30" s="271">
        <f t="shared" si="28"/>
        <v>71.319999999999993</v>
      </c>
      <c r="BI30" s="271">
        <f t="shared" si="28"/>
        <v>107840.19</v>
      </c>
      <c r="BJ30" s="271">
        <f t="shared" si="28"/>
        <v>1541492.36</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53363.889407272844</v>
      </c>
      <c r="E33" s="253">
        <v>26417.738204369962</v>
      </c>
      <c r="F33" s="253">
        <v>3981.1491733448388</v>
      </c>
      <c r="G33" s="253">
        <v>16830.033007341914</v>
      </c>
      <c r="H33" s="253">
        <v>2605.7231211200897</v>
      </c>
      <c r="I33" s="253">
        <v>60.818226374690894</v>
      </c>
      <c r="J33" s="253">
        <v>2251.5861415304689</v>
      </c>
      <c r="K33" s="253">
        <v>3.3390398793947949</v>
      </c>
      <c r="L33" s="253">
        <v>267.40144367486647</v>
      </c>
      <c r="M33" s="253">
        <v>946.10104963661331</v>
      </c>
      <c r="N33" s="253">
        <v>0</v>
      </c>
      <c r="O33" s="254">
        <v>0</v>
      </c>
      <c r="P33" s="274">
        <f t="shared" si="24"/>
        <v>53839.662575317438</v>
      </c>
      <c r="Q33" s="253">
        <v>26146.23261663763</v>
      </c>
      <c r="R33" s="253">
        <v>3958.5297425596582</v>
      </c>
      <c r="S33" s="253">
        <v>17391.055085817374</v>
      </c>
      <c r="T33" s="253">
        <v>2689.8331536576411</v>
      </c>
      <c r="U33" s="253">
        <v>67.366557439001937</v>
      </c>
      <c r="V33" s="253">
        <v>2287.2837665236284</v>
      </c>
      <c r="W33" s="253">
        <v>5.0706010975592868</v>
      </c>
      <c r="X33" s="253">
        <v>262.94688548771734</v>
      </c>
      <c r="Y33" s="253">
        <v>1031.3441660972176</v>
      </c>
      <c r="Z33" s="253">
        <v>0</v>
      </c>
      <c r="AA33" s="254">
        <v>0</v>
      </c>
      <c r="AB33" s="274">
        <f t="shared" si="25"/>
        <v>48110.955652615725</v>
      </c>
      <c r="AC33" s="253">
        <v>22561.948534362287</v>
      </c>
      <c r="AD33" s="253">
        <v>3389.8817770103233</v>
      </c>
      <c r="AE33" s="253">
        <v>16237.145963670395</v>
      </c>
      <c r="AF33" s="253">
        <v>2547.0707891600373</v>
      </c>
      <c r="AG33" s="253">
        <v>55.746902417925192</v>
      </c>
      <c r="AH33" s="253">
        <v>2115.9762170756039</v>
      </c>
      <c r="AI33" s="253">
        <v>4.6640834692288022</v>
      </c>
      <c r="AJ33" s="253">
        <v>218.17546006059172</v>
      </c>
      <c r="AK33" s="253">
        <v>980.34592538932998</v>
      </c>
      <c r="AL33" s="253">
        <v>0</v>
      </c>
      <c r="AM33" s="254">
        <v>0</v>
      </c>
      <c r="AN33" s="289">
        <f t="shared" si="26"/>
        <v>52102.364056752769</v>
      </c>
      <c r="AO33" s="253">
        <v>23607.82670022652</v>
      </c>
      <c r="AP33" s="253">
        <v>3431.8818534580018</v>
      </c>
      <c r="AQ33" s="253">
        <v>18546.788675211985</v>
      </c>
      <c r="AR33" s="253">
        <v>2872.8416438200961</v>
      </c>
      <c r="AS33" s="253">
        <v>68.446576985383828</v>
      </c>
      <c r="AT33" s="253">
        <v>2274.0936443284895</v>
      </c>
      <c r="AU33" s="253">
        <v>0</v>
      </c>
      <c r="AV33" s="253">
        <v>206.3768003044149</v>
      </c>
      <c r="AW33" s="253">
        <v>1094.1081624178778</v>
      </c>
      <c r="AX33" s="253">
        <v>0</v>
      </c>
      <c r="AY33" s="254">
        <v>0</v>
      </c>
      <c r="AZ33" s="525">
        <v>0</v>
      </c>
      <c r="BA33" s="296">
        <f t="shared" si="27"/>
        <v>207416.87169195875</v>
      </c>
      <c r="BB33" s="271">
        <f t="shared" si="28"/>
        <v>98733.746055596392</v>
      </c>
      <c r="BC33" s="271">
        <f t="shared" si="28"/>
        <v>14761.442546372822</v>
      </c>
      <c r="BD33" s="271">
        <f t="shared" si="28"/>
        <v>69005.02273204166</v>
      </c>
      <c r="BE33" s="271">
        <f t="shared" si="28"/>
        <v>10715.468707757866</v>
      </c>
      <c r="BF33" s="271">
        <f t="shared" si="28"/>
        <v>252.37826321700186</v>
      </c>
      <c r="BG33" s="271">
        <f t="shared" si="28"/>
        <v>8928.9397694581912</v>
      </c>
      <c r="BH33" s="271">
        <f t="shared" si="28"/>
        <v>13.073724446182883</v>
      </c>
      <c r="BI33" s="271">
        <f t="shared" si="28"/>
        <v>954.90058952759045</v>
      </c>
      <c r="BJ33" s="271">
        <f t="shared" si="28"/>
        <v>4051.8993035410385</v>
      </c>
      <c r="BK33" s="271">
        <f t="shared" si="28"/>
        <v>0</v>
      </c>
      <c r="BL33" s="291">
        <f t="shared" si="28"/>
        <v>0</v>
      </c>
    </row>
    <row r="34" spans="1:64" s="255" customFormat="1" x14ac:dyDescent="0.25">
      <c r="A34" s="1699"/>
      <c r="B34" s="126" t="s">
        <v>42</v>
      </c>
      <c r="C34" s="131" t="s">
        <v>155</v>
      </c>
      <c r="D34" s="274">
        <f t="shared" si="23"/>
        <v>34680.571444336631</v>
      </c>
      <c r="E34" s="253">
        <v>12538.936453194248</v>
      </c>
      <c r="F34" s="253">
        <v>1668.1055378927254</v>
      </c>
      <c r="G34" s="253">
        <v>12559.234015083161</v>
      </c>
      <c r="H34" s="253">
        <v>1709.4849515187202</v>
      </c>
      <c r="I34" s="253">
        <v>11.701155242162194</v>
      </c>
      <c r="J34" s="253">
        <v>2013.1695775466296</v>
      </c>
      <c r="K34" s="253">
        <v>0</v>
      </c>
      <c r="L34" s="253">
        <v>226.175490504799</v>
      </c>
      <c r="M34" s="253">
        <v>3953.7642633541905</v>
      </c>
      <c r="N34" s="253">
        <v>0</v>
      </c>
      <c r="O34" s="254">
        <v>0</v>
      </c>
      <c r="P34" s="274">
        <f t="shared" si="24"/>
        <v>29552.709680429711</v>
      </c>
      <c r="Q34" s="253">
        <v>10120.275915337912</v>
      </c>
      <c r="R34" s="253">
        <v>1232.1774465435481</v>
      </c>
      <c r="S34" s="253">
        <v>11040.236792939926</v>
      </c>
      <c r="T34" s="253">
        <v>1469.6272556532624</v>
      </c>
      <c r="U34" s="253">
        <v>21.184945644182463</v>
      </c>
      <c r="V34" s="253">
        <v>2151.123536045624</v>
      </c>
      <c r="W34" s="253">
        <v>0</v>
      </c>
      <c r="X34" s="253">
        <v>290.82022424439134</v>
      </c>
      <c r="Y34" s="253">
        <v>3227.2635640208664</v>
      </c>
      <c r="Z34" s="253">
        <v>0</v>
      </c>
      <c r="AA34" s="254">
        <v>0</v>
      </c>
      <c r="AB34" s="274">
        <f t="shared" si="25"/>
        <v>52615.764419708248</v>
      </c>
      <c r="AC34" s="253">
        <v>18731.871715531495</v>
      </c>
      <c r="AD34" s="253">
        <v>2218.1166727686623</v>
      </c>
      <c r="AE34" s="253">
        <v>19230.101873094562</v>
      </c>
      <c r="AF34" s="253">
        <v>2549.3838997824478</v>
      </c>
      <c r="AG34" s="253">
        <v>42.816966721663889</v>
      </c>
      <c r="AH34" s="253">
        <v>3907.1954752726579</v>
      </c>
      <c r="AI34" s="253">
        <v>0.9738266289692098</v>
      </c>
      <c r="AJ34" s="253">
        <v>368.26089619306515</v>
      </c>
      <c r="AK34" s="253">
        <v>5567.0430937147175</v>
      </c>
      <c r="AL34" s="253">
        <v>0</v>
      </c>
      <c r="AM34" s="254">
        <v>0</v>
      </c>
      <c r="AN34" s="289">
        <f t="shared" si="26"/>
        <v>114057.69561438562</v>
      </c>
      <c r="AO34" s="253">
        <v>39201.818665626713</v>
      </c>
      <c r="AP34" s="253">
        <v>4958.6601400724239</v>
      </c>
      <c r="AQ34" s="253">
        <v>43906.880299559663</v>
      </c>
      <c r="AR34" s="253">
        <v>5718.694046880174</v>
      </c>
      <c r="AS34" s="253">
        <v>32.030154620399486</v>
      </c>
      <c r="AT34" s="253">
        <v>7499.5132574850104</v>
      </c>
      <c r="AU34" s="253">
        <v>0</v>
      </c>
      <c r="AV34" s="253">
        <v>919.96703667984093</v>
      </c>
      <c r="AW34" s="253">
        <v>11820.132013461391</v>
      </c>
      <c r="AX34" s="253">
        <v>0</v>
      </c>
      <c r="AY34" s="254">
        <v>0</v>
      </c>
      <c r="AZ34" s="525">
        <v>-2025172.5369713409</v>
      </c>
      <c r="BA34" s="296">
        <f t="shared" si="27"/>
        <v>-1794265.7958124806</v>
      </c>
      <c r="BB34" s="271">
        <f t="shared" si="28"/>
        <v>80592.902749690373</v>
      </c>
      <c r="BC34" s="271">
        <f t="shared" si="28"/>
        <v>10077.059797277359</v>
      </c>
      <c r="BD34" s="271">
        <f t="shared" si="28"/>
        <v>86736.452980677306</v>
      </c>
      <c r="BE34" s="271">
        <f t="shared" si="28"/>
        <v>11447.190153834605</v>
      </c>
      <c r="BF34" s="271">
        <f t="shared" si="28"/>
        <v>107.73322222840804</v>
      </c>
      <c r="BG34" s="271">
        <f t="shared" si="28"/>
        <v>15571.001846349922</v>
      </c>
      <c r="BH34" s="271">
        <f t="shared" si="28"/>
        <v>0.9738266289692098</v>
      </c>
      <c r="BI34" s="271">
        <f t="shared" si="28"/>
        <v>1805.2236476220965</v>
      </c>
      <c r="BJ34" s="271">
        <f t="shared" si="28"/>
        <v>24568.202934551166</v>
      </c>
      <c r="BK34" s="271">
        <f t="shared" si="28"/>
        <v>0</v>
      </c>
      <c r="BL34" s="291">
        <f t="shared" si="28"/>
        <v>0</v>
      </c>
    </row>
    <row r="35" spans="1:64" x14ac:dyDescent="0.25">
      <c r="A35" s="1699"/>
      <c r="B35" s="126" t="s">
        <v>43</v>
      </c>
      <c r="C35" s="131" t="s">
        <v>914</v>
      </c>
      <c r="D35" s="274">
        <f t="shared" si="23"/>
        <v>116954.60330086449</v>
      </c>
      <c r="E35" s="253">
        <v>21003.857591733104</v>
      </c>
      <c r="F35" s="253">
        <v>3541.3223625426253</v>
      </c>
      <c r="G35" s="253">
        <v>31948.918889854307</v>
      </c>
      <c r="H35" s="253">
        <v>4564.6798530651649</v>
      </c>
      <c r="I35" s="253">
        <v>109.64091555650138</v>
      </c>
      <c r="J35" s="253">
        <v>5903.2516278995254</v>
      </c>
      <c r="K35" s="253">
        <v>9.8184096416038702E-2</v>
      </c>
      <c r="L35" s="253">
        <v>472.90752354271945</v>
      </c>
      <c r="M35" s="253">
        <v>49409.926352574126</v>
      </c>
      <c r="N35" s="253">
        <v>0</v>
      </c>
      <c r="O35" s="254">
        <v>0</v>
      </c>
      <c r="P35" s="274">
        <f t="shared" si="24"/>
        <v>100446.75968590387</v>
      </c>
      <c r="Q35" s="253">
        <v>18039.216725539252</v>
      </c>
      <c r="R35" s="253">
        <v>3041.4737537569599</v>
      </c>
      <c r="S35" s="253">
        <v>27439.410569399191</v>
      </c>
      <c r="T35" s="253">
        <v>3920.3869476126433</v>
      </c>
      <c r="U35" s="253">
        <v>94.165380291320005</v>
      </c>
      <c r="V35" s="253">
        <v>5070.0227344421382</v>
      </c>
      <c r="W35" s="253">
        <v>8.4325661917802913E-2</v>
      </c>
      <c r="X35" s="253">
        <v>406.15783415341934</v>
      </c>
      <c r="Y35" s="253">
        <v>42435.841415047042</v>
      </c>
      <c r="Z35" s="253">
        <v>0</v>
      </c>
      <c r="AA35" s="254">
        <v>0</v>
      </c>
      <c r="AB35" s="274">
        <f t="shared" si="25"/>
        <v>105733.39370054558</v>
      </c>
      <c r="AC35" s="253">
        <v>18988.642441579672</v>
      </c>
      <c r="AD35" s="253">
        <v>3201.5501828177967</v>
      </c>
      <c r="AE35" s="253">
        <v>28883.579815988254</v>
      </c>
      <c r="AF35" s="253">
        <v>4126.7216372792418</v>
      </c>
      <c r="AG35" s="253">
        <v>99.121417738485405</v>
      </c>
      <c r="AH35" s="253">
        <v>5336.8641410412401</v>
      </c>
      <c r="AI35" s="253">
        <v>8.8763823128735403E-2</v>
      </c>
      <c r="AJ35" s="253">
        <v>427.53441044182296</v>
      </c>
      <c r="AK35" s="253">
        <v>44669.290889835946</v>
      </c>
      <c r="AL35" s="253">
        <v>0</v>
      </c>
      <c r="AM35" s="254">
        <v>0</v>
      </c>
      <c r="AN35" s="289">
        <f t="shared" si="26"/>
        <v>108419.1701922528</v>
      </c>
      <c r="AO35" s="253">
        <v>19470.980591279727</v>
      </c>
      <c r="AP35" s="253">
        <v>3282.8740476545368</v>
      </c>
      <c r="AQ35" s="253">
        <v>29617.263252706791</v>
      </c>
      <c r="AR35" s="253">
        <v>4231.5461546177676</v>
      </c>
      <c r="AS35" s="253">
        <v>101.63924076742069</v>
      </c>
      <c r="AT35" s="253">
        <v>5472.427975207378</v>
      </c>
      <c r="AU35" s="253">
        <v>9.1018548727994975E-2</v>
      </c>
      <c r="AV35" s="253">
        <v>438.39438408659805</v>
      </c>
      <c r="AW35" s="253">
        <v>45803.953527383848</v>
      </c>
      <c r="AX35" s="253">
        <v>0</v>
      </c>
      <c r="AY35" s="254">
        <v>0</v>
      </c>
      <c r="AZ35" s="525">
        <v>-1406.9284904088227</v>
      </c>
      <c r="BA35" s="296">
        <f t="shared" si="27"/>
        <v>430146.99838915793</v>
      </c>
      <c r="BB35" s="271">
        <f t="shared" si="28"/>
        <v>77502.697350131755</v>
      </c>
      <c r="BC35" s="271">
        <f t="shared" si="28"/>
        <v>13067.220346771919</v>
      </c>
      <c r="BD35" s="271">
        <f t="shared" si="28"/>
        <v>117889.17252794854</v>
      </c>
      <c r="BE35" s="271">
        <f t="shared" si="28"/>
        <v>16843.334592574818</v>
      </c>
      <c r="BF35" s="271">
        <f t="shared" si="28"/>
        <v>404.56695435372751</v>
      </c>
      <c r="BG35" s="271">
        <f t="shared" si="28"/>
        <v>21782.566478590285</v>
      </c>
      <c r="BH35" s="271">
        <f t="shared" si="28"/>
        <v>0.36229213019057199</v>
      </c>
      <c r="BI35" s="271">
        <f t="shared" si="28"/>
        <v>1744.9941522245599</v>
      </c>
      <c r="BJ35" s="271">
        <f t="shared" si="28"/>
        <v>182319.01218484098</v>
      </c>
      <c r="BK35" s="271">
        <f t="shared" si="28"/>
        <v>0</v>
      </c>
      <c r="BL35" s="291">
        <f t="shared" si="28"/>
        <v>0</v>
      </c>
    </row>
    <row r="36" spans="1:64" s="209" customFormat="1" x14ac:dyDescent="0.25">
      <c r="A36" s="1699"/>
      <c r="B36" s="128" t="s">
        <v>453</v>
      </c>
      <c r="C36" s="310" t="s">
        <v>2</v>
      </c>
      <c r="D36" s="275">
        <f t="shared" ref="D36:BL36" si="29">SUM(D29:D35)</f>
        <v>4250179.9341524756</v>
      </c>
      <c r="E36" s="280">
        <f t="shared" si="29"/>
        <v>1522349.1122492978</v>
      </c>
      <c r="F36" s="280">
        <f t="shared" si="29"/>
        <v>204008.68707378022</v>
      </c>
      <c r="G36" s="280">
        <f t="shared" si="29"/>
        <v>1526094.0259122797</v>
      </c>
      <c r="H36" s="280">
        <f t="shared" si="29"/>
        <v>208444.82792570392</v>
      </c>
      <c r="I36" s="280">
        <f t="shared" si="29"/>
        <v>1546.8402971733547</v>
      </c>
      <c r="J36" s="280">
        <f t="shared" si="29"/>
        <v>244959.54734697661</v>
      </c>
      <c r="K36" s="280">
        <f t="shared" si="29"/>
        <v>3.4372239758108334</v>
      </c>
      <c r="L36" s="280">
        <f t="shared" si="29"/>
        <v>27344.834457722383</v>
      </c>
      <c r="M36" s="280">
        <f>SUM(M29:M35)</f>
        <v>515428.62166556501</v>
      </c>
      <c r="N36" s="280">
        <f t="shared" si="29"/>
        <v>0</v>
      </c>
      <c r="O36" s="281">
        <f t="shared" si="29"/>
        <v>0</v>
      </c>
      <c r="P36" s="275">
        <f t="shared" si="29"/>
        <v>4251898.2819416523</v>
      </c>
      <c r="Q36" s="280">
        <f t="shared" si="29"/>
        <v>1447405.7652575148</v>
      </c>
      <c r="R36" s="280">
        <f t="shared" si="29"/>
        <v>177846.7709428602</v>
      </c>
      <c r="S36" s="280">
        <f t="shared" si="29"/>
        <v>1575607.362448157</v>
      </c>
      <c r="T36" s="280">
        <f t="shared" si="29"/>
        <v>210380.43735692359</v>
      </c>
      <c r="U36" s="280">
        <f t="shared" si="29"/>
        <v>3098.9168833745043</v>
      </c>
      <c r="V36" s="280">
        <f t="shared" si="29"/>
        <v>305619.95003701135</v>
      </c>
      <c r="W36" s="280">
        <f t="shared" si="29"/>
        <v>5.1549267594770898</v>
      </c>
      <c r="X36" s="280">
        <f t="shared" si="29"/>
        <v>40992.594943885539</v>
      </c>
      <c r="Y36" s="280">
        <f>SUM(Y29:Y35)</f>
        <v>490941.32914516516</v>
      </c>
      <c r="Z36" s="280">
        <f t="shared" si="29"/>
        <v>0</v>
      </c>
      <c r="AA36" s="281">
        <f t="shared" si="29"/>
        <v>0</v>
      </c>
      <c r="AB36" s="275">
        <f t="shared" si="29"/>
        <v>4059873.2437728685</v>
      </c>
      <c r="AC36" s="280">
        <f t="shared" si="29"/>
        <v>1432145.8426914734</v>
      </c>
      <c r="AD36" s="280">
        <f t="shared" si="29"/>
        <v>171257.43863259681</v>
      </c>
      <c r="AE36" s="280">
        <f t="shared" si="29"/>
        <v>1472703.017652753</v>
      </c>
      <c r="AF36" s="280">
        <f t="shared" si="29"/>
        <v>195932.03632622171</v>
      </c>
      <c r="AG36" s="280">
        <f t="shared" si="29"/>
        <v>3333.4652868780749</v>
      </c>
      <c r="AH36" s="280">
        <f t="shared" si="29"/>
        <v>297510.74583338946</v>
      </c>
      <c r="AI36" s="280">
        <f t="shared" si="29"/>
        <v>77.046673921326729</v>
      </c>
      <c r="AJ36" s="280">
        <f t="shared" si="29"/>
        <v>27984.240766695479</v>
      </c>
      <c r="AK36" s="280">
        <f>SUM(AK29:AK35)</f>
        <v>458929.40990893997</v>
      </c>
      <c r="AL36" s="280">
        <f t="shared" si="29"/>
        <v>0</v>
      </c>
      <c r="AM36" s="281">
        <f t="shared" si="29"/>
        <v>0</v>
      </c>
      <c r="AN36" s="277">
        <f t="shared" si="29"/>
        <v>4357119.739863391</v>
      </c>
      <c r="AO36" s="280">
        <f t="shared" si="29"/>
        <v>1485447.7659571329</v>
      </c>
      <c r="AP36" s="280">
        <f t="shared" si="29"/>
        <v>189249.14604118495</v>
      </c>
      <c r="AQ36" s="280">
        <f t="shared" si="29"/>
        <v>1663608.8922274786</v>
      </c>
      <c r="AR36" s="280">
        <f t="shared" si="29"/>
        <v>217509.56184531809</v>
      </c>
      <c r="AS36" s="280">
        <f t="shared" si="29"/>
        <v>1348.5559723732042</v>
      </c>
      <c r="AT36" s="280">
        <f t="shared" si="29"/>
        <v>283672.52487702086</v>
      </c>
      <c r="AU36" s="280">
        <f t="shared" si="29"/>
        <v>9.1018548727994975E-2</v>
      </c>
      <c r="AV36" s="280">
        <f t="shared" si="29"/>
        <v>34492.678221070855</v>
      </c>
      <c r="AW36" s="280">
        <f>SUM(AW29:AW35)</f>
        <v>481790.52370326308</v>
      </c>
      <c r="AX36" s="280">
        <f t="shared" si="29"/>
        <v>0</v>
      </c>
      <c r="AY36" s="281">
        <f t="shared" si="29"/>
        <v>0</v>
      </c>
      <c r="AZ36" s="293">
        <f t="shared" si="29"/>
        <v>-1771104.4543629722</v>
      </c>
      <c r="BA36" s="297">
        <f t="shared" si="29"/>
        <v>15147966.745367415</v>
      </c>
      <c r="BB36" s="280">
        <f t="shared" si="29"/>
        <v>5887348.4861554187</v>
      </c>
      <c r="BC36" s="280">
        <f t="shared" si="29"/>
        <v>742362.04269042204</v>
      </c>
      <c r="BD36" s="280">
        <f t="shared" si="29"/>
        <v>6238013.2982406691</v>
      </c>
      <c r="BE36" s="280">
        <f t="shared" si="29"/>
        <v>832266.8634541675</v>
      </c>
      <c r="BF36" s="280">
        <f t="shared" si="29"/>
        <v>9327.7784397991381</v>
      </c>
      <c r="BG36" s="280">
        <f t="shared" si="29"/>
        <v>1131762.7680943985</v>
      </c>
      <c r="BH36" s="280">
        <f t="shared" si="29"/>
        <v>85.729843205342647</v>
      </c>
      <c r="BI36" s="280">
        <f t="shared" si="29"/>
        <v>130814.34838937427</v>
      </c>
      <c r="BJ36" s="280">
        <f>SUM(BJ29:BJ35)</f>
        <v>1947089.8844229332</v>
      </c>
      <c r="BK36" s="280">
        <f t="shared" si="29"/>
        <v>0</v>
      </c>
      <c r="BL36" s="293">
        <f t="shared" si="29"/>
        <v>0</v>
      </c>
    </row>
    <row r="37" spans="1:64" ht="16.5" customHeight="1" x14ac:dyDescent="0.25">
      <c r="A37" s="1707" t="s">
        <v>915</v>
      </c>
      <c r="B37" s="124" t="s">
        <v>916</v>
      </c>
      <c r="C37" s="311" t="s">
        <v>915</v>
      </c>
      <c r="D37" s="276">
        <f>SUM(E37:O37)</f>
        <v>29251.739999999998</v>
      </c>
      <c r="E37" s="251">
        <v>13477.88</v>
      </c>
      <c r="F37" s="251">
        <v>9332.58</v>
      </c>
      <c r="G37" s="251">
        <v>4660.24</v>
      </c>
      <c r="H37" s="251">
        <v>1781.04</v>
      </c>
      <c r="I37" s="251">
        <v>0</v>
      </c>
      <c r="J37" s="251">
        <v>0</v>
      </c>
      <c r="K37" s="251">
        <v>0</v>
      </c>
      <c r="L37" s="251">
        <v>0</v>
      </c>
      <c r="M37" s="251">
        <v>0</v>
      </c>
      <c r="N37" s="251">
        <v>0</v>
      </c>
      <c r="O37" s="252">
        <v>0</v>
      </c>
      <c r="P37" s="273">
        <f>SUM(Q37:AA37)</f>
        <v>12929.14</v>
      </c>
      <c r="Q37" s="251">
        <v>2562.16</v>
      </c>
      <c r="R37" s="251">
        <v>0</v>
      </c>
      <c r="S37" s="251">
        <v>0</v>
      </c>
      <c r="T37" s="251">
        <v>10366.98</v>
      </c>
      <c r="U37" s="251">
        <v>0</v>
      </c>
      <c r="V37" s="251">
        <v>0</v>
      </c>
      <c r="W37" s="251">
        <v>0</v>
      </c>
      <c r="X37" s="251">
        <v>0</v>
      </c>
      <c r="Y37" s="251">
        <v>0</v>
      </c>
      <c r="Z37" s="251">
        <v>0</v>
      </c>
      <c r="AA37" s="252">
        <v>0</v>
      </c>
      <c r="AB37" s="276">
        <f>SUM(AC37:AM37)</f>
        <v>20771.12</v>
      </c>
      <c r="AC37" s="251">
        <v>6777.08</v>
      </c>
      <c r="AD37" s="251">
        <v>8262.36</v>
      </c>
      <c r="AE37" s="251">
        <v>0</v>
      </c>
      <c r="AF37" s="251">
        <v>2001.33</v>
      </c>
      <c r="AG37" s="251">
        <v>0</v>
      </c>
      <c r="AH37" s="251">
        <v>0</v>
      </c>
      <c r="AI37" s="251">
        <v>0</v>
      </c>
      <c r="AJ37" s="251">
        <v>0</v>
      </c>
      <c r="AK37" s="251">
        <v>3730.35</v>
      </c>
      <c r="AL37" s="251">
        <v>0</v>
      </c>
      <c r="AM37" s="252">
        <v>0</v>
      </c>
      <c r="AN37" s="276">
        <f>SUM(AO37:AY37)</f>
        <v>13209.640000000001</v>
      </c>
      <c r="AO37" s="251">
        <v>0</v>
      </c>
      <c r="AP37" s="251">
        <v>8420.9900000000016</v>
      </c>
      <c r="AQ37" s="251">
        <v>0</v>
      </c>
      <c r="AR37" s="251">
        <v>4788.6499999999996</v>
      </c>
      <c r="AS37" s="251">
        <v>0</v>
      </c>
      <c r="AT37" s="251">
        <v>0</v>
      </c>
      <c r="AU37" s="251">
        <v>0</v>
      </c>
      <c r="AV37" s="249">
        <v>0</v>
      </c>
      <c r="AW37" s="251">
        <v>0</v>
      </c>
      <c r="AX37" s="251">
        <v>0</v>
      </c>
      <c r="AY37" s="252">
        <v>0</v>
      </c>
      <c r="AZ37" s="854">
        <v>-274.19949318391491</v>
      </c>
      <c r="BA37" s="294">
        <f>SUM(BB37:BL37)+AZ37</f>
        <v>75887.4405068161</v>
      </c>
      <c r="BB37" s="273">
        <f t="shared" ref="BB37:BL39" si="30">E37+Q37+AC37+AO37</f>
        <v>22817.119999999999</v>
      </c>
      <c r="BC37" s="273">
        <f t="shared" si="30"/>
        <v>26015.930000000004</v>
      </c>
      <c r="BD37" s="273">
        <f t="shared" si="30"/>
        <v>4660.24</v>
      </c>
      <c r="BE37" s="273">
        <f t="shared" si="30"/>
        <v>18938</v>
      </c>
      <c r="BF37" s="273">
        <f t="shared" si="30"/>
        <v>0</v>
      </c>
      <c r="BG37" s="273">
        <f t="shared" si="30"/>
        <v>0</v>
      </c>
      <c r="BH37" s="273">
        <f t="shared" si="30"/>
        <v>0</v>
      </c>
      <c r="BI37" s="273">
        <f t="shared" si="30"/>
        <v>0</v>
      </c>
      <c r="BJ37" s="273">
        <f t="shared" si="30"/>
        <v>3730.35</v>
      </c>
      <c r="BK37" s="273">
        <f t="shared" si="30"/>
        <v>0</v>
      </c>
      <c r="BL37" s="298">
        <f t="shared" si="30"/>
        <v>0</v>
      </c>
    </row>
    <row r="38" spans="1:64" ht="16.5" customHeight="1" x14ac:dyDescent="0.25">
      <c r="A38" s="1708"/>
      <c r="B38" s="126" t="s">
        <v>917</v>
      </c>
      <c r="C38" s="312" t="s">
        <v>920</v>
      </c>
      <c r="D38" s="289">
        <f>SUM(E38:O38)</f>
        <v>10.55449819049791</v>
      </c>
      <c r="E38" s="253">
        <v>4.8630358423720423</v>
      </c>
      <c r="F38" s="253">
        <v>3.3673449416231986</v>
      </c>
      <c r="G38" s="253">
        <v>1.6814895335212872</v>
      </c>
      <c r="H38" s="253">
        <v>0.64262787298138146</v>
      </c>
      <c r="I38" s="253">
        <v>0</v>
      </c>
      <c r="J38" s="253">
        <v>0</v>
      </c>
      <c r="K38" s="253">
        <v>0</v>
      </c>
      <c r="L38" s="253">
        <v>0</v>
      </c>
      <c r="M38" s="253">
        <v>0</v>
      </c>
      <c r="N38" s="253">
        <v>0</v>
      </c>
      <c r="O38" s="254">
        <v>0</v>
      </c>
      <c r="P38" s="274">
        <f>SUM(Q38:AA38)</f>
        <v>30.391539239985285</v>
      </c>
      <c r="Q38" s="253">
        <v>6.0226732929739093</v>
      </c>
      <c r="R38" s="253">
        <v>0</v>
      </c>
      <c r="S38" s="253">
        <v>0</v>
      </c>
      <c r="T38" s="253">
        <v>24.368865947011376</v>
      </c>
      <c r="U38" s="253">
        <v>0</v>
      </c>
      <c r="V38" s="253">
        <v>0</v>
      </c>
      <c r="W38" s="253">
        <v>0</v>
      </c>
      <c r="X38" s="253">
        <v>0</v>
      </c>
      <c r="Y38" s="253">
        <v>0</v>
      </c>
      <c r="Z38" s="253">
        <v>0</v>
      </c>
      <c r="AA38" s="254">
        <v>0</v>
      </c>
      <c r="AB38" s="289">
        <f>SUM(AC38:AM38)</f>
        <v>198.51128126292818</v>
      </c>
      <c r="AC38" s="253">
        <v>64.769104122520375</v>
      </c>
      <c r="AD38" s="253">
        <v>78.964045745032891</v>
      </c>
      <c r="AE38" s="253">
        <v>0</v>
      </c>
      <c r="AF38" s="253">
        <v>19.126873395846541</v>
      </c>
      <c r="AG38" s="253">
        <v>0</v>
      </c>
      <c r="AH38" s="253">
        <v>0</v>
      </c>
      <c r="AI38" s="253">
        <v>0</v>
      </c>
      <c r="AJ38" s="253">
        <v>0</v>
      </c>
      <c r="AK38" s="253">
        <v>35.65125799952839</v>
      </c>
      <c r="AL38" s="253">
        <v>0</v>
      </c>
      <c r="AM38" s="254">
        <v>0</v>
      </c>
      <c r="AN38" s="289">
        <f>SUM(AO38:AY38)</f>
        <v>431.42022320576677</v>
      </c>
      <c r="AO38" s="253">
        <v>0</v>
      </c>
      <c r="AP38" s="253">
        <v>275.02531374159554</v>
      </c>
      <c r="AQ38" s="253">
        <v>0</v>
      </c>
      <c r="AR38" s="253">
        <v>156.39490946417126</v>
      </c>
      <c r="AS38" s="253">
        <v>0</v>
      </c>
      <c r="AT38" s="253">
        <v>0</v>
      </c>
      <c r="AU38" s="253">
        <v>0</v>
      </c>
      <c r="AV38" s="253">
        <v>0</v>
      </c>
      <c r="AW38" s="253">
        <v>0</v>
      </c>
      <c r="AX38" s="253">
        <v>0</v>
      </c>
      <c r="AY38" s="254">
        <v>0</v>
      </c>
      <c r="AZ38" s="525">
        <v>-104707.92762173619</v>
      </c>
      <c r="BA38" s="296">
        <f>SUM(BB38:BL38)+AZ38</f>
        <v>-104037.05007983702</v>
      </c>
      <c r="BB38" s="274">
        <f t="shared" si="30"/>
        <v>75.654813257866323</v>
      </c>
      <c r="BC38" s="274">
        <f t="shared" si="30"/>
        <v>357.35670442825165</v>
      </c>
      <c r="BD38" s="274">
        <f t="shared" si="30"/>
        <v>1.6814895335212872</v>
      </c>
      <c r="BE38" s="274">
        <f t="shared" si="30"/>
        <v>200.53327668001054</v>
      </c>
      <c r="BF38" s="274">
        <f t="shared" si="30"/>
        <v>0</v>
      </c>
      <c r="BG38" s="274">
        <f t="shared" si="30"/>
        <v>0</v>
      </c>
      <c r="BH38" s="274">
        <f t="shared" si="30"/>
        <v>0</v>
      </c>
      <c r="BI38" s="274">
        <f t="shared" si="30"/>
        <v>0</v>
      </c>
      <c r="BJ38" s="274">
        <f t="shared" si="30"/>
        <v>35.65125799952839</v>
      </c>
      <c r="BK38" s="274">
        <f t="shared" si="30"/>
        <v>0</v>
      </c>
      <c r="BL38" s="300">
        <f t="shared" si="30"/>
        <v>0</v>
      </c>
    </row>
    <row r="39" spans="1:64" ht="16.5" customHeight="1" x14ac:dyDescent="0.25">
      <c r="A39" s="1708"/>
      <c r="B39" s="126" t="s">
        <v>918</v>
      </c>
      <c r="C39" s="312" t="s">
        <v>921</v>
      </c>
      <c r="D39" s="274">
        <f>SUM(E39:O39)</f>
        <v>-30.548837976608048</v>
      </c>
      <c r="E39" s="253">
        <v>-5.4862606887134007</v>
      </c>
      <c r="F39" s="253">
        <v>-0.92500235153594679</v>
      </c>
      <c r="G39" s="253">
        <v>-8.3451383626448248</v>
      </c>
      <c r="H39" s="253">
        <v>-1.1923059145235371</v>
      </c>
      <c r="I39" s="253">
        <v>-2.8638484252956009E-2</v>
      </c>
      <c r="J39" s="253">
        <v>-1.5419442452550072</v>
      </c>
      <c r="K39" s="253">
        <v>-2.5645934137173527E-5</v>
      </c>
      <c r="L39" s="253">
        <v>-0.12352464038941084</v>
      </c>
      <c r="M39" s="253">
        <v>-12.905997643358821</v>
      </c>
      <c r="N39" s="253">
        <v>0</v>
      </c>
      <c r="O39" s="254">
        <v>0</v>
      </c>
      <c r="P39" s="274">
        <f>SUM(Q39:AA39)</f>
        <v>-44.468209425767085</v>
      </c>
      <c r="Q39" s="253">
        <v>-7.9860382727771748</v>
      </c>
      <c r="R39" s="253">
        <v>-1.3464734180371822</v>
      </c>
      <c r="S39" s="253">
        <v>-12.147544226763975</v>
      </c>
      <c r="T39" s="253">
        <v>-1.735572041961525</v>
      </c>
      <c r="U39" s="253">
        <v>-4.1687415945972514E-2</v>
      </c>
      <c r="V39" s="253">
        <v>-2.2445207137947363</v>
      </c>
      <c r="W39" s="253">
        <v>-3.7331330605914199E-5</v>
      </c>
      <c r="X39" s="253">
        <v>-0.17980780749450914</v>
      </c>
      <c r="Y39" s="253">
        <v>-18.786528197661404</v>
      </c>
      <c r="Z39" s="253">
        <v>0</v>
      </c>
      <c r="AA39" s="254">
        <v>0</v>
      </c>
      <c r="AB39" s="274">
        <f>SUM(AC39:AM39)</f>
        <v>10.081756554772522</v>
      </c>
      <c r="AC39" s="253">
        <v>1.8105809688073953</v>
      </c>
      <c r="AD39" s="253">
        <v>0.3052701555430159</v>
      </c>
      <c r="AE39" s="253">
        <v>2.7540704969695144</v>
      </c>
      <c r="AF39" s="253">
        <v>0.39348593155150857</v>
      </c>
      <c r="AG39" s="253">
        <v>9.4512998025349879E-3</v>
      </c>
      <c r="AH39" s="253">
        <v>0.50887390589445647</v>
      </c>
      <c r="AI39" s="253">
        <v>8.4636955680178732E-6</v>
      </c>
      <c r="AJ39" s="253">
        <v>4.0765719268125729E-2</v>
      </c>
      <c r="AK39" s="253">
        <v>4.2592496132404021</v>
      </c>
      <c r="AL39" s="253">
        <v>0</v>
      </c>
      <c r="AM39" s="254">
        <v>0</v>
      </c>
      <c r="AN39" s="289">
        <f>SUM(AO39:AY39)</f>
        <v>-17.778119175687426</v>
      </c>
      <c r="AO39" s="253">
        <v>-3.1927694411002125</v>
      </c>
      <c r="AP39" s="253">
        <v>-0.53831186822848531</v>
      </c>
      <c r="AQ39" s="253">
        <v>-4.8565141647058416</v>
      </c>
      <c r="AR39" s="253">
        <v>-0.69387112722609712</v>
      </c>
      <c r="AS39" s="253">
        <v>-1.6666374886336387E-2</v>
      </c>
      <c r="AT39" s="253">
        <v>-0.89734570510994849</v>
      </c>
      <c r="AU39" s="253">
        <v>-1.4924838509786285E-5</v>
      </c>
      <c r="AV39" s="253">
        <v>-7.1886065835251547E-2</v>
      </c>
      <c r="AW39" s="253">
        <v>-7.5107395037567413</v>
      </c>
      <c r="AX39" s="253">
        <v>0</v>
      </c>
      <c r="AY39" s="254">
        <v>0</v>
      </c>
      <c r="AZ39" s="525">
        <v>0</v>
      </c>
      <c r="BA39" s="296">
        <f>SUM(BB39:BL39)+AZ39</f>
        <v>-82.713410023290038</v>
      </c>
      <c r="BB39" s="274">
        <f t="shared" si="30"/>
        <v>-14.854487433783394</v>
      </c>
      <c r="BC39" s="274">
        <f t="shared" si="30"/>
        <v>-2.5045174822585983</v>
      </c>
      <c r="BD39" s="274">
        <f t="shared" si="30"/>
        <v>-22.595126257145129</v>
      </c>
      <c r="BE39" s="274">
        <f t="shared" si="30"/>
        <v>-3.2282631521596512</v>
      </c>
      <c r="BF39" s="274">
        <f t="shared" si="30"/>
        <v>-7.7540975282729921E-2</v>
      </c>
      <c r="BG39" s="274">
        <f t="shared" si="30"/>
        <v>-4.1749367582652352</v>
      </c>
      <c r="BH39" s="274">
        <f t="shared" si="30"/>
        <v>-6.9438407684856138E-5</v>
      </c>
      <c r="BI39" s="274">
        <f t="shared" si="30"/>
        <v>-0.33445279445104581</v>
      </c>
      <c r="BJ39" s="274">
        <f t="shared" si="30"/>
        <v>-34.944015731536567</v>
      </c>
      <c r="BK39" s="274">
        <f t="shared" si="30"/>
        <v>0</v>
      </c>
      <c r="BL39" s="300">
        <f t="shared" si="30"/>
        <v>0</v>
      </c>
    </row>
    <row r="40" spans="1:64" s="209" customFormat="1" ht="16.5" customHeight="1" x14ac:dyDescent="0.25">
      <c r="A40" s="1709"/>
      <c r="B40" s="129" t="s">
        <v>919</v>
      </c>
      <c r="C40" s="313" t="s">
        <v>922</v>
      </c>
      <c r="D40" s="277">
        <f t="shared" ref="D40:O40" si="31">SUM(D37:D39)</f>
        <v>29231.745660213888</v>
      </c>
      <c r="E40" s="275">
        <f t="shared" si="31"/>
        <v>13477.256775153659</v>
      </c>
      <c r="F40" s="275">
        <f t="shared" si="31"/>
        <v>9335.0223425900876</v>
      </c>
      <c r="G40" s="275">
        <f t="shared" si="31"/>
        <v>4653.5763511708756</v>
      </c>
      <c r="H40" s="275">
        <f t="shared" si="31"/>
        <v>1780.4903219584578</v>
      </c>
      <c r="I40" s="275">
        <f t="shared" si="31"/>
        <v>-2.8638484252956009E-2</v>
      </c>
      <c r="J40" s="275">
        <f t="shared" si="31"/>
        <v>-1.5419442452550072</v>
      </c>
      <c r="K40" s="275">
        <f t="shared" si="31"/>
        <v>-2.5645934137173527E-5</v>
      </c>
      <c r="L40" s="275">
        <f t="shared" si="31"/>
        <v>-0.12352464038941084</v>
      </c>
      <c r="M40" s="275">
        <f t="shared" si="31"/>
        <v>-12.905997643358821</v>
      </c>
      <c r="N40" s="275">
        <f t="shared" si="31"/>
        <v>0</v>
      </c>
      <c r="O40" s="283">
        <f t="shared" si="31"/>
        <v>0</v>
      </c>
      <c r="P40" s="275">
        <f t="shared" ref="P40:BL40" si="32">SUM(P37:P39)</f>
        <v>12915.063329814217</v>
      </c>
      <c r="Q40" s="275">
        <f t="shared" si="32"/>
        <v>2560.1966350201969</v>
      </c>
      <c r="R40" s="275">
        <f t="shared" si="32"/>
        <v>-1.3464734180371822</v>
      </c>
      <c r="S40" s="275">
        <f t="shared" si="32"/>
        <v>-12.147544226763975</v>
      </c>
      <c r="T40" s="275">
        <f t="shared" si="32"/>
        <v>10389.613293905049</v>
      </c>
      <c r="U40" s="275">
        <f t="shared" si="32"/>
        <v>-4.1687415945972514E-2</v>
      </c>
      <c r="V40" s="275">
        <f>SUM(V37:V39)</f>
        <v>-2.2445207137947363</v>
      </c>
      <c r="W40" s="275">
        <f t="shared" si="32"/>
        <v>-3.7331330605914199E-5</v>
      </c>
      <c r="X40" s="275">
        <f t="shared" si="32"/>
        <v>-0.17980780749450914</v>
      </c>
      <c r="Y40" s="275">
        <f>SUM(Y37:Y39)</f>
        <v>-18.786528197661404</v>
      </c>
      <c r="Z40" s="275">
        <f t="shared" si="32"/>
        <v>0</v>
      </c>
      <c r="AA40" s="283">
        <f t="shared" si="32"/>
        <v>0</v>
      </c>
      <c r="AB40" s="277">
        <f t="shared" si="32"/>
        <v>20979.713037817699</v>
      </c>
      <c r="AC40" s="275">
        <f t="shared" si="32"/>
        <v>6843.6596850913284</v>
      </c>
      <c r="AD40" s="275">
        <f t="shared" si="32"/>
        <v>8341.6293159005763</v>
      </c>
      <c r="AE40" s="275">
        <f t="shared" si="32"/>
        <v>2.7540704969695144</v>
      </c>
      <c r="AF40" s="275">
        <f t="shared" si="32"/>
        <v>2020.8503593273981</v>
      </c>
      <c r="AG40" s="275">
        <f t="shared" si="32"/>
        <v>9.4512998025349879E-3</v>
      </c>
      <c r="AH40" s="275">
        <f t="shared" si="32"/>
        <v>0.50887390589445647</v>
      </c>
      <c r="AI40" s="275">
        <f t="shared" si="32"/>
        <v>8.4636955680178732E-6</v>
      </c>
      <c r="AJ40" s="275">
        <f>SUM(AJ37:AJ39)</f>
        <v>4.0765719268125729E-2</v>
      </c>
      <c r="AK40" s="275">
        <f>SUM(AK37:AK39)</f>
        <v>3770.2605076127688</v>
      </c>
      <c r="AL40" s="275">
        <f t="shared" si="32"/>
        <v>0</v>
      </c>
      <c r="AM40" s="283">
        <f t="shared" si="32"/>
        <v>0</v>
      </c>
      <c r="AN40" s="277">
        <f t="shared" si="32"/>
        <v>13623.282104030081</v>
      </c>
      <c r="AO40" s="275">
        <f t="shared" si="32"/>
        <v>-3.1927694411002125</v>
      </c>
      <c r="AP40" s="275">
        <f t="shared" si="32"/>
        <v>8695.477001873367</v>
      </c>
      <c r="AQ40" s="275">
        <f t="shared" si="32"/>
        <v>-4.8565141647058416</v>
      </c>
      <c r="AR40" s="275">
        <f t="shared" si="32"/>
        <v>4944.3510383369448</v>
      </c>
      <c r="AS40" s="275">
        <f t="shared" si="32"/>
        <v>-1.6666374886336387E-2</v>
      </c>
      <c r="AT40" s="275">
        <f t="shared" si="32"/>
        <v>-0.89734570510994849</v>
      </c>
      <c r="AU40" s="275">
        <f t="shared" si="32"/>
        <v>-1.4924838509786285E-5</v>
      </c>
      <c r="AV40" s="275">
        <f t="shared" si="32"/>
        <v>-7.1886065835251547E-2</v>
      </c>
      <c r="AW40" s="275">
        <f>SUM(AW37:AW39)</f>
        <v>-7.5107395037567413</v>
      </c>
      <c r="AX40" s="275">
        <f t="shared" si="32"/>
        <v>0</v>
      </c>
      <c r="AY40" s="283">
        <f t="shared" si="32"/>
        <v>0</v>
      </c>
      <c r="AZ40" s="299">
        <f t="shared" si="32"/>
        <v>-104982.12711492011</v>
      </c>
      <c r="BA40" s="297">
        <f t="shared" si="32"/>
        <v>-28232.322983044211</v>
      </c>
      <c r="BB40" s="275">
        <f>SUM(BB37:BB39)</f>
        <v>22877.920325824081</v>
      </c>
      <c r="BC40" s="275">
        <f>SUM(BC37:BC39)</f>
        <v>26370.782186945995</v>
      </c>
      <c r="BD40" s="275">
        <f>SUM(BD37:BD39)</f>
        <v>4639.3263632763756</v>
      </c>
      <c r="BE40" s="275">
        <f>SUM(BE37:BE39)</f>
        <v>19135.30501352785</v>
      </c>
      <c r="BF40" s="275">
        <f t="shared" si="32"/>
        <v>-7.7540975282729921E-2</v>
      </c>
      <c r="BG40" s="275">
        <f t="shared" si="32"/>
        <v>-4.1749367582652352</v>
      </c>
      <c r="BH40" s="275">
        <f t="shared" si="32"/>
        <v>-6.9438407684856138E-5</v>
      </c>
      <c r="BI40" s="275">
        <f t="shared" si="32"/>
        <v>-0.33445279445104581</v>
      </c>
      <c r="BJ40" s="275">
        <f>SUM(BJ37:BJ39)</f>
        <v>3731.0572422679916</v>
      </c>
      <c r="BK40" s="275">
        <f t="shared" si="32"/>
        <v>0</v>
      </c>
      <c r="BL40" s="299">
        <f t="shared" si="32"/>
        <v>0</v>
      </c>
    </row>
    <row r="41" spans="1:64" ht="14.85" customHeight="1" x14ac:dyDescent="0.25">
      <c r="A41" s="1707" t="s">
        <v>303</v>
      </c>
      <c r="B41" s="124">
        <v>5.0999999999999996</v>
      </c>
      <c r="C41" s="311" t="s">
        <v>37</v>
      </c>
      <c r="D41" s="273">
        <f>SUM(E41:O41)</f>
        <v>1060881.03</v>
      </c>
      <c r="E41" s="251">
        <v>370626.19999999995</v>
      </c>
      <c r="F41" s="251">
        <v>195706.61000000004</v>
      </c>
      <c r="G41" s="251">
        <v>187246.73999999996</v>
      </c>
      <c r="H41" s="251">
        <v>179064.15000000008</v>
      </c>
      <c r="I41" s="251">
        <v>4819.88</v>
      </c>
      <c r="J41" s="251">
        <v>111950.04000000004</v>
      </c>
      <c r="K41" s="251">
        <v>0</v>
      </c>
      <c r="L41" s="251">
        <v>2821.8900000000008</v>
      </c>
      <c r="M41" s="251">
        <v>8645.5199999999986</v>
      </c>
      <c r="N41" s="251">
        <v>0</v>
      </c>
      <c r="O41" s="252">
        <v>0</v>
      </c>
      <c r="P41" s="273">
        <f>SUM(Q41:AA41)</f>
        <v>1037536.2700000001</v>
      </c>
      <c r="Q41" s="251">
        <v>345449.10000000003</v>
      </c>
      <c r="R41" s="251">
        <v>228028.92999999996</v>
      </c>
      <c r="S41" s="251">
        <v>179065.32999999996</v>
      </c>
      <c r="T41" s="251">
        <v>148743.06000000003</v>
      </c>
      <c r="U41" s="251">
        <v>2939.3100000000004</v>
      </c>
      <c r="V41" s="251">
        <v>120973.43</v>
      </c>
      <c r="W41" s="251">
        <v>0</v>
      </c>
      <c r="X41" s="251">
        <v>2193</v>
      </c>
      <c r="Y41" s="251">
        <v>10144.11</v>
      </c>
      <c r="Z41" s="251">
        <v>0</v>
      </c>
      <c r="AA41" s="252">
        <v>0</v>
      </c>
      <c r="AB41" s="273">
        <f>SUM(AC41:AM41)</f>
        <v>1002058.2400000001</v>
      </c>
      <c r="AC41" s="251">
        <v>309751.13</v>
      </c>
      <c r="AD41" s="251">
        <v>249114.18</v>
      </c>
      <c r="AE41" s="251">
        <v>180261.18000000002</v>
      </c>
      <c r="AF41" s="251">
        <v>144196.66000000003</v>
      </c>
      <c r="AG41" s="251">
        <v>3195.6199999999994</v>
      </c>
      <c r="AH41" s="251">
        <v>101086.98</v>
      </c>
      <c r="AI41" s="251">
        <v>0</v>
      </c>
      <c r="AJ41" s="251">
        <v>6617.55</v>
      </c>
      <c r="AK41" s="251">
        <v>7834.9399999999987</v>
      </c>
      <c r="AL41" s="251">
        <v>0</v>
      </c>
      <c r="AM41" s="252">
        <v>0</v>
      </c>
      <c r="AN41" s="276">
        <f>SUM(AO41:AY41)</f>
        <v>1098918.5</v>
      </c>
      <c r="AO41" s="251">
        <v>375801.38</v>
      </c>
      <c r="AP41" s="251">
        <v>237046.25000000003</v>
      </c>
      <c r="AQ41" s="251">
        <v>208905.14</v>
      </c>
      <c r="AR41" s="251">
        <v>119961.43000000004</v>
      </c>
      <c r="AS41" s="251">
        <v>0</v>
      </c>
      <c r="AT41" s="251">
        <v>144679.55999999997</v>
      </c>
      <c r="AU41" s="251">
        <v>0</v>
      </c>
      <c r="AV41" s="249">
        <v>5733.13</v>
      </c>
      <c r="AW41" s="251">
        <v>6791.6100000000006</v>
      </c>
      <c r="AX41" s="251">
        <v>0</v>
      </c>
      <c r="AY41" s="252">
        <v>0</v>
      </c>
      <c r="AZ41" s="854">
        <v>39241.447679197881</v>
      </c>
      <c r="BA41" s="294">
        <f>SUM(BB41:BL41)+AZ41</f>
        <v>4238635.4876791984</v>
      </c>
      <c r="BB41" s="274">
        <f t="shared" ref="BB41:BL44" si="33">E41+Q41+AC41+AO41</f>
        <v>1401627.81</v>
      </c>
      <c r="BC41" s="274">
        <f t="shared" si="33"/>
        <v>909895.97</v>
      </c>
      <c r="BD41" s="274">
        <f t="shared" si="33"/>
        <v>755478.39</v>
      </c>
      <c r="BE41" s="274">
        <f t="shared" si="33"/>
        <v>591965.30000000016</v>
      </c>
      <c r="BF41" s="274">
        <f t="shared" si="33"/>
        <v>10954.81</v>
      </c>
      <c r="BG41" s="274">
        <f t="shared" si="33"/>
        <v>478690.01</v>
      </c>
      <c r="BH41" s="274">
        <f t="shared" si="33"/>
        <v>0</v>
      </c>
      <c r="BI41" s="274">
        <f t="shared" si="33"/>
        <v>17365.570000000003</v>
      </c>
      <c r="BJ41" s="274">
        <f t="shared" si="33"/>
        <v>33416.179999999993</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6534.3304625290775</v>
      </c>
      <c r="E43" s="253">
        <v>2282.8481939480021</v>
      </c>
      <c r="F43" s="253">
        <v>1205.3443785797772</v>
      </c>
      <c r="G43" s="253">
        <v>1153.3342279408498</v>
      </c>
      <c r="H43" s="253">
        <v>1102.9340921616824</v>
      </c>
      <c r="I43" s="253">
        <v>29.687740243528648</v>
      </c>
      <c r="J43" s="253">
        <v>689.54905677582053</v>
      </c>
      <c r="K43" s="253">
        <v>0</v>
      </c>
      <c r="L43" s="253">
        <v>17.381249598705995</v>
      </c>
      <c r="M43" s="253">
        <v>53.251523280710686</v>
      </c>
      <c r="N43" s="253">
        <v>0</v>
      </c>
      <c r="O43" s="254">
        <v>0</v>
      </c>
      <c r="P43" s="274">
        <f>SUM(Q43:AA43)</f>
        <v>7674.6666857931314</v>
      </c>
      <c r="Q43" s="253">
        <v>2555.2906207387041</v>
      </c>
      <c r="R43" s="253">
        <v>1686.7323900571246</v>
      </c>
      <c r="S43" s="253">
        <v>1324.5481266226516</v>
      </c>
      <c r="T43" s="253">
        <v>1100.2539769765629</v>
      </c>
      <c r="U43" s="253">
        <v>21.742106939758944</v>
      </c>
      <c r="V43" s="253">
        <v>894.84173221927688</v>
      </c>
      <c r="W43" s="253">
        <v>0</v>
      </c>
      <c r="X43" s="253">
        <v>16.221644031725599</v>
      </c>
      <c r="Y43" s="253">
        <v>75.036088207326927</v>
      </c>
      <c r="Z43" s="253">
        <v>0</v>
      </c>
      <c r="AA43" s="254">
        <v>0</v>
      </c>
      <c r="AB43" s="274">
        <f>SUM(AC43:AM43)</f>
        <v>14454.901824491546</v>
      </c>
      <c r="AC43" s="253">
        <v>4468.2254937350926</v>
      </c>
      <c r="AD43" s="253">
        <v>3593.5246787539168</v>
      </c>
      <c r="AE43" s="253">
        <v>2600.3056066551576</v>
      </c>
      <c r="AF43" s="253">
        <v>2080.0672860287914</v>
      </c>
      <c r="AG43" s="253">
        <v>46.097493663024693</v>
      </c>
      <c r="AH43" s="253">
        <v>1458.2010439177072</v>
      </c>
      <c r="AI43" s="253">
        <v>0</v>
      </c>
      <c r="AJ43" s="253">
        <v>95.459556890290159</v>
      </c>
      <c r="AK43" s="253">
        <v>113.02066484756593</v>
      </c>
      <c r="AL43" s="253">
        <v>0</v>
      </c>
      <c r="AM43" s="254">
        <v>0</v>
      </c>
      <c r="AN43" s="289">
        <f>SUM(AO43:AY43)</f>
        <v>31456.056071247516</v>
      </c>
      <c r="AO43" s="253">
        <v>10757.148306204868</v>
      </c>
      <c r="AP43" s="253">
        <v>6785.3440737224428</v>
      </c>
      <c r="AQ43" s="253">
        <v>5979.8172452386707</v>
      </c>
      <c r="AR43" s="253">
        <v>3433.8428814029739</v>
      </c>
      <c r="AS43" s="253">
        <v>0</v>
      </c>
      <c r="AT43" s="253">
        <v>4141.3884211826617</v>
      </c>
      <c r="AU43" s="253">
        <v>0</v>
      </c>
      <c r="AV43" s="253">
        <v>164.10831080171212</v>
      </c>
      <c r="AW43" s="253">
        <v>194.40683269418554</v>
      </c>
      <c r="AX43" s="253">
        <v>0</v>
      </c>
      <c r="AY43" s="254">
        <v>0</v>
      </c>
      <c r="AZ43" s="525">
        <v>-96824.349942656147</v>
      </c>
      <c r="BA43" s="296">
        <f>SUM(BB43:BL43)+AZ43</f>
        <v>-36704.394898594881</v>
      </c>
      <c r="BB43" s="274">
        <f t="shared" si="33"/>
        <v>20063.512614626667</v>
      </c>
      <c r="BC43" s="274">
        <f t="shared" si="33"/>
        <v>13270.945521113261</v>
      </c>
      <c r="BD43" s="274">
        <f t="shared" si="33"/>
        <v>11058.005206457328</v>
      </c>
      <c r="BE43" s="274">
        <f t="shared" si="33"/>
        <v>7717.0982365700111</v>
      </c>
      <c r="BF43" s="274">
        <f t="shared" si="33"/>
        <v>97.527340846312285</v>
      </c>
      <c r="BG43" s="274">
        <f t="shared" si="33"/>
        <v>7183.9802540954661</v>
      </c>
      <c r="BH43" s="274">
        <f t="shared" si="33"/>
        <v>0</v>
      </c>
      <c r="BI43" s="274">
        <f t="shared" si="33"/>
        <v>293.17076132243392</v>
      </c>
      <c r="BJ43" s="274">
        <f t="shared" si="33"/>
        <v>435.71510902978906</v>
      </c>
      <c r="BK43" s="274">
        <f t="shared" si="33"/>
        <v>0</v>
      </c>
      <c r="BL43" s="300">
        <f t="shared" si="33"/>
        <v>0</v>
      </c>
    </row>
    <row r="44" spans="1:64" x14ac:dyDescent="0.25">
      <c r="A44" s="1708"/>
      <c r="B44" s="126" t="s">
        <v>82</v>
      </c>
      <c r="C44" s="131" t="s">
        <v>923</v>
      </c>
      <c r="D44" s="274">
        <f>SUM(E44:O44)</f>
        <v>-2239.7095713554263</v>
      </c>
      <c r="E44" s="253">
        <v>-402.22906628629681</v>
      </c>
      <c r="F44" s="253">
        <v>-67.817198868504065</v>
      </c>
      <c r="G44" s="253">
        <v>-611.82969641636976</v>
      </c>
      <c r="H44" s="253">
        <v>-87.414747846934588</v>
      </c>
      <c r="I44" s="253">
        <v>-2.0996506426716519</v>
      </c>
      <c r="J44" s="253">
        <v>-113.04872830968202</v>
      </c>
      <c r="K44" s="253">
        <v>-1.88024972332372E-3</v>
      </c>
      <c r="L44" s="253">
        <v>-9.0562960067497524</v>
      </c>
      <c r="M44" s="253">
        <v>-946.21230672849447</v>
      </c>
      <c r="N44" s="253">
        <v>0</v>
      </c>
      <c r="O44" s="254">
        <v>0</v>
      </c>
      <c r="P44" s="274">
        <f>SUM(Q44:AA44)</f>
        <v>-3260.2180923605356</v>
      </c>
      <c r="Q44" s="253">
        <v>-585.50202041877469</v>
      </c>
      <c r="R44" s="253">
        <v>-98.717646944958531</v>
      </c>
      <c r="S44" s="253">
        <v>-890.60576032317965</v>
      </c>
      <c r="T44" s="253">
        <v>-127.24468659444959</v>
      </c>
      <c r="U44" s="253">
        <v>-3.0563422599171632</v>
      </c>
      <c r="V44" s="253">
        <v>-164.55861691501764</v>
      </c>
      <c r="W44" s="253">
        <v>-2.7369727952835051E-3</v>
      </c>
      <c r="X44" s="253">
        <v>-13.182736042472587</v>
      </c>
      <c r="Y44" s="253">
        <v>-1377.3475458889702</v>
      </c>
      <c r="Z44" s="253">
        <v>0</v>
      </c>
      <c r="AA44" s="254">
        <v>0</v>
      </c>
      <c r="AB44" s="274">
        <f>SUM(AC44:AM44)</f>
        <v>739.15108224704056</v>
      </c>
      <c r="AC44" s="253">
        <v>132.7440188938462</v>
      </c>
      <c r="AD44" s="253">
        <v>22.381096450948156</v>
      </c>
      <c r="AE44" s="253">
        <v>201.91661813694657</v>
      </c>
      <c r="AF44" s="253">
        <v>28.848698198093409</v>
      </c>
      <c r="AG44" s="253">
        <v>0.69292870143526319</v>
      </c>
      <c r="AH44" s="253">
        <v>37.308448803111673</v>
      </c>
      <c r="AI44" s="253">
        <v>6.2052180142640307E-4</v>
      </c>
      <c r="AJ44" s="253">
        <v>2.9887674188433171</v>
      </c>
      <c r="AK44" s="253">
        <v>312.2698851220145</v>
      </c>
      <c r="AL44" s="253">
        <v>0</v>
      </c>
      <c r="AM44" s="254">
        <v>0</v>
      </c>
      <c r="AN44" s="289">
        <f>SUM(AO44:AY44)</f>
        <v>-1303.415328235202</v>
      </c>
      <c r="AO44" s="253">
        <v>-234.08014019514766</v>
      </c>
      <c r="AP44" s="253">
        <v>-39.466713744357918</v>
      </c>
      <c r="AQ44" s="253">
        <v>-356.05875635740352</v>
      </c>
      <c r="AR44" s="253">
        <v>-50.871650375881934</v>
      </c>
      <c r="AS44" s="253">
        <v>-1.2219070126761651</v>
      </c>
      <c r="AT44" s="253">
        <v>-65.789532357609858</v>
      </c>
      <c r="AU44" s="253">
        <v>-1.0942250466907601E-3</v>
      </c>
      <c r="AV44" s="253">
        <v>-5.2703775450177082</v>
      </c>
      <c r="AW44" s="253">
        <v>-550.65515642206037</v>
      </c>
      <c r="AX44" s="253">
        <v>0</v>
      </c>
      <c r="AY44" s="254">
        <v>0</v>
      </c>
      <c r="AZ44" s="525">
        <v>0</v>
      </c>
      <c r="BA44" s="296">
        <f>SUM(BB44:BL44)+AZ44</f>
        <v>-6064.1919097041227</v>
      </c>
      <c r="BB44" s="271">
        <f t="shared" si="33"/>
        <v>-1089.0672080063728</v>
      </c>
      <c r="BC44" s="274">
        <f t="shared" si="33"/>
        <v>-183.62046310687236</v>
      </c>
      <c r="BD44" s="271">
        <f t="shared" si="33"/>
        <v>-1656.5775949600065</v>
      </c>
      <c r="BE44" s="274">
        <f t="shared" si="33"/>
        <v>-236.68238661917269</v>
      </c>
      <c r="BF44" s="271">
        <f t="shared" si="33"/>
        <v>-5.6849712138297175</v>
      </c>
      <c r="BG44" s="271">
        <f t="shared" si="33"/>
        <v>-306.08842877919784</v>
      </c>
      <c r="BH44" s="271">
        <f t="shared" si="33"/>
        <v>-5.0909257638715819E-3</v>
      </c>
      <c r="BI44" s="271">
        <f t="shared" si="33"/>
        <v>-24.520642175396731</v>
      </c>
      <c r="BJ44" s="271">
        <f t="shared" si="33"/>
        <v>-2561.9451239175105</v>
      </c>
      <c r="BK44" s="271">
        <f t="shared" si="33"/>
        <v>0</v>
      </c>
      <c r="BL44" s="291">
        <f t="shared" si="33"/>
        <v>0</v>
      </c>
    </row>
    <row r="45" spans="1:64" s="209" customFormat="1" ht="24" x14ac:dyDescent="0.25">
      <c r="A45" s="1709"/>
      <c r="B45" s="128" t="s">
        <v>217</v>
      </c>
      <c r="C45" s="313" t="s">
        <v>306</v>
      </c>
      <c r="D45" s="278">
        <f>SUM(D41:D44)</f>
        <v>1065175.6508911736</v>
      </c>
      <c r="E45" s="278">
        <f t="shared" ref="E45:BL45" si="34">SUM(E41:E44)</f>
        <v>372506.81912766164</v>
      </c>
      <c r="F45" s="278">
        <f t="shared" si="34"/>
        <v>196844.13717971134</v>
      </c>
      <c r="G45" s="278">
        <f t="shared" si="34"/>
        <v>187788.24453152445</v>
      </c>
      <c r="H45" s="278">
        <f t="shared" si="34"/>
        <v>180079.66934431484</v>
      </c>
      <c r="I45" s="278">
        <f>SUM(I41:I44)</f>
        <v>4847.4680896008567</v>
      </c>
      <c r="J45" s="278">
        <f t="shared" si="34"/>
        <v>112526.54032846617</v>
      </c>
      <c r="K45" s="278">
        <f t="shared" si="34"/>
        <v>-1.88024972332372E-3</v>
      </c>
      <c r="L45" s="278">
        <f t="shared" si="34"/>
        <v>2830.2149535919571</v>
      </c>
      <c r="M45" s="278">
        <f t="shared" si="34"/>
        <v>7752.5592165522148</v>
      </c>
      <c r="N45" s="278">
        <f t="shared" si="34"/>
        <v>0</v>
      </c>
      <c r="O45" s="283">
        <f t="shared" si="34"/>
        <v>0</v>
      </c>
      <c r="P45" s="278">
        <f t="shared" si="34"/>
        <v>1041950.7185934327</v>
      </c>
      <c r="Q45" s="278">
        <f t="shared" si="34"/>
        <v>347418.88860031997</v>
      </c>
      <c r="R45" s="278">
        <f t="shared" si="34"/>
        <v>229616.94474311214</v>
      </c>
      <c r="S45" s="278">
        <f t="shared" si="34"/>
        <v>179499.27236629944</v>
      </c>
      <c r="T45" s="278">
        <f t="shared" si="34"/>
        <v>149716.06929038215</v>
      </c>
      <c r="U45" s="278">
        <f t="shared" si="34"/>
        <v>2957.9957646798421</v>
      </c>
      <c r="V45" s="278">
        <f t="shared" si="34"/>
        <v>121703.71311530426</v>
      </c>
      <c r="W45" s="278">
        <f t="shared" si="34"/>
        <v>-2.7369727952835051E-3</v>
      </c>
      <c r="X45" s="278">
        <f t="shared" si="34"/>
        <v>2196.0389079892529</v>
      </c>
      <c r="Y45" s="278">
        <f>SUM(Y41:Y44)</f>
        <v>8841.7985423183582</v>
      </c>
      <c r="Z45" s="278">
        <f t="shared" si="34"/>
        <v>0</v>
      </c>
      <c r="AA45" s="284">
        <f t="shared" si="34"/>
        <v>0</v>
      </c>
      <c r="AB45" s="278">
        <f t="shared" si="34"/>
        <v>1017252.2929067387</v>
      </c>
      <c r="AC45" s="278">
        <f t="shared" si="34"/>
        <v>314352.09951262898</v>
      </c>
      <c r="AD45" s="278">
        <f t="shared" si="34"/>
        <v>252730.08577520488</v>
      </c>
      <c r="AE45" s="278">
        <f t="shared" si="34"/>
        <v>183063.40222479214</v>
      </c>
      <c r="AF45" s="278">
        <f t="shared" si="34"/>
        <v>146305.57598422692</v>
      </c>
      <c r="AG45" s="278">
        <f t="shared" si="34"/>
        <v>3242.4104223644595</v>
      </c>
      <c r="AH45" s="278">
        <f t="shared" si="34"/>
        <v>102582.48949272082</v>
      </c>
      <c r="AI45" s="278">
        <f t="shared" si="34"/>
        <v>6.2052180142640307E-4</v>
      </c>
      <c r="AJ45" s="278">
        <f t="shared" si="34"/>
        <v>6715.9983243091337</v>
      </c>
      <c r="AK45" s="278">
        <f t="shared" si="34"/>
        <v>8260.2305499695794</v>
      </c>
      <c r="AL45" s="278">
        <f t="shared" si="34"/>
        <v>0</v>
      </c>
      <c r="AM45" s="284">
        <f t="shared" si="34"/>
        <v>0</v>
      </c>
      <c r="AN45" s="849">
        <f t="shared" si="34"/>
        <v>1129071.1407430123</v>
      </c>
      <c r="AO45" s="278">
        <f t="shared" si="34"/>
        <v>386324.44816600974</v>
      </c>
      <c r="AP45" s="278">
        <f t="shared" si="34"/>
        <v>243792.1273599781</v>
      </c>
      <c r="AQ45" s="278">
        <f t="shared" si="34"/>
        <v>214528.89848888127</v>
      </c>
      <c r="AR45" s="278">
        <f t="shared" si="34"/>
        <v>123344.40123102714</v>
      </c>
      <c r="AS45" s="278">
        <f t="shared" si="34"/>
        <v>-1.2219070126761651</v>
      </c>
      <c r="AT45" s="278">
        <f t="shared" si="34"/>
        <v>148755.15888882501</v>
      </c>
      <c r="AU45" s="278">
        <f t="shared" si="34"/>
        <v>-1.0942250466907601E-3</v>
      </c>
      <c r="AV45" s="275">
        <f t="shared" si="34"/>
        <v>5891.9679332566948</v>
      </c>
      <c r="AW45" s="278">
        <f>SUM(AW41:AW44)</f>
        <v>6435.3616762721249</v>
      </c>
      <c r="AX45" s="278">
        <f t="shared" si="34"/>
        <v>0</v>
      </c>
      <c r="AY45" s="284">
        <f t="shared" si="34"/>
        <v>0</v>
      </c>
      <c r="AZ45" s="305">
        <f t="shared" si="34"/>
        <v>-57582.902263458265</v>
      </c>
      <c r="BA45" s="297">
        <f t="shared" si="34"/>
        <v>4195866.9008708987</v>
      </c>
      <c r="BB45" s="275">
        <f t="shared" si="34"/>
        <v>1420602.2554066204</v>
      </c>
      <c r="BC45" s="275">
        <f t="shared" si="34"/>
        <v>922983.2950580063</v>
      </c>
      <c r="BD45" s="275">
        <f t="shared" si="34"/>
        <v>764879.81761149736</v>
      </c>
      <c r="BE45" s="275">
        <f t="shared" si="34"/>
        <v>599445.71584995103</v>
      </c>
      <c r="BF45" s="275">
        <f t="shared" si="34"/>
        <v>11046.652369632482</v>
      </c>
      <c r="BG45" s="275">
        <f t="shared" si="34"/>
        <v>485567.90182531625</v>
      </c>
      <c r="BH45" s="275">
        <f t="shared" si="34"/>
        <v>-5.0909257638715819E-3</v>
      </c>
      <c r="BI45" s="275">
        <f t="shared" si="34"/>
        <v>17634.220119147041</v>
      </c>
      <c r="BJ45" s="275">
        <f>SUM(BJ41:BJ44)</f>
        <v>31289.949985112275</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840706.11999999988</v>
      </c>
      <c r="E51" s="251">
        <v>178523.8116457414</v>
      </c>
      <c r="F51" s="251">
        <v>12918.197721604794</v>
      </c>
      <c r="G51" s="251">
        <v>423915.44303222484</v>
      </c>
      <c r="H51" s="251">
        <v>26919.105159680366</v>
      </c>
      <c r="I51" s="251">
        <v>2330.8631288018282</v>
      </c>
      <c r="J51" s="251">
        <v>58306.509540325918</v>
      </c>
      <c r="K51" s="251">
        <v>0</v>
      </c>
      <c r="L51" s="251">
        <v>2990.500978094869</v>
      </c>
      <c r="M51" s="251">
        <v>134801.68879352589</v>
      </c>
      <c r="N51" s="251">
        <v>0</v>
      </c>
      <c r="O51" s="252">
        <v>0</v>
      </c>
      <c r="P51" s="273">
        <f>SUM(Q51:AA51)</f>
        <v>598091.45000000007</v>
      </c>
      <c r="Q51" s="251">
        <v>125562.33647412556</v>
      </c>
      <c r="R51" s="251">
        <v>10368.971040319535</v>
      </c>
      <c r="S51" s="251">
        <v>299952.93238134834</v>
      </c>
      <c r="T51" s="251">
        <v>22425.504024021444</v>
      </c>
      <c r="U51" s="251">
        <v>1615.0507287526357</v>
      </c>
      <c r="V51" s="251">
        <v>40097.660559704447</v>
      </c>
      <c r="W51" s="251">
        <v>0</v>
      </c>
      <c r="X51" s="251">
        <v>3178.1403095221349</v>
      </c>
      <c r="Y51" s="251">
        <v>94890.854482205934</v>
      </c>
      <c r="Z51" s="251">
        <v>0</v>
      </c>
      <c r="AA51" s="252">
        <v>0</v>
      </c>
      <c r="AB51" s="273">
        <f>SUM(AC51:AM51)</f>
        <v>684524.71000000008</v>
      </c>
      <c r="AC51" s="251">
        <v>141143.5069118359</v>
      </c>
      <c r="AD51" s="251">
        <v>11801.854351353479</v>
      </c>
      <c r="AE51" s="251">
        <v>347399.20672043797</v>
      </c>
      <c r="AF51" s="251">
        <v>22387.018880194883</v>
      </c>
      <c r="AG51" s="251">
        <v>2049.9334604908649</v>
      </c>
      <c r="AH51" s="251">
        <v>47215.616657205333</v>
      </c>
      <c r="AI51" s="251">
        <v>0</v>
      </c>
      <c r="AJ51" s="251">
        <v>2229.2299697793505</v>
      </c>
      <c r="AK51" s="251">
        <v>110298.3430487022</v>
      </c>
      <c r="AL51" s="251">
        <v>0</v>
      </c>
      <c r="AM51" s="252">
        <v>0</v>
      </c>
      <c r="AN51" s="276">
        <f>SUM(AO51:AY51)</f>
        <v>691461.85999999987</v>
      </c>
      <c r="AO51" s="251">
        <v>148772.80043285</v>
      </c>
      <c r="AP51" s="251">
        <v>8928.5886293950807</v>
      </c>
      <c r="AQ51" s="251">
        <v>346442.52203600958</v>
      </c>
      <c r="AR51" s="251">
        <v>23265.183265215346</v>
      </c>
      <c r="AS51" s="251">
        <v>1891.3301509536416</v>
      </c>
      <c r="AT51" s="251">
        <v>46937.678659371493</v>
      </c>
      <c r="AU51" s="251">
        <v>0</v>
      </c>
      <c r="AV51" s="249">
        <v>2270.1927629075185</v>
      </c>
      <c r="AW51" s="251">
        <v>112953.56406329729</v>
      </c>
      <c r="AX51" s="251">
        <v>0</v>
      </c>
      <c r="AY51" s="252">
        <v>0</v>
      </c>
      <c r="AZ51" s="854">
        <v>2402.4015929592051</v>
      </c>
      <c r="BA51" s="294">
        <f>SUM(BB51:BL51)+AZ51</f>
        <v>2817186.5415929588</v>
      </c>
      <c r="BB51" s="274">
        <f t="shared" ref="BB51:BL54" si="37">E51+Q51+AC51+AO51</f>
        <v>594002.45546455286</v>
      </c>
      <c r="BC51" s="274">
        <f t="shared" si="37"/>
        <v>44017.611742672896</v>
      </c>
      <c r="BD51" s="274">
        <f t="shared" si="37"/>
        <v>1417710.1041700207</v>
      </c>
      <c r="BE51" s="274">
        <f t="shared" si="37"/>
        <v>94996.811329112039</v>
      </c>
      <c r="BF51" s="274">
        <f t="shared" si="37"/>
        <v>7887.1774689989707</v>
      </c>
      <c r="BG51" s="274">
        <f t="shared" si="37"/>
        <v>192557.46541660721</v>
      </c>
      <c r="BH51" s="274">
        <f t="shared" si="37"/>
        <v>0</v>
      </c>
      <c r="BI51" s="274">
        <f t="shared" si="37"/>
        <v>10668.064020303871</v>
      </c>
      <c r="BJ51" s="274">
        <f t="shared" si="37"/>
        <v>452944.45038773131</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-47.98965776405015</v>
      </c>
      <c r="E53" s="253">
        <v>-12.05799506777231</v>
      </c>
      <c r="F53" s="253">
        <v>-4.696568459250158</v>
      </c>
      <c r="G53" s="253">
        <v>-15.45322191707395</v>
      </c>
      <c r="H53" s="253">
        <v>-4.6856065515392524</v>
      </c>
      <c r="I53" s="253">
        <v>0</v>
      </c>
      <c r="J53" s="253">
        <v>-4.1121057383746811</v>
      </c>
      <c r="K53" s="253">
        <v>0</v>
      </c>
      <c r="L53" s="253">
        <v>-0.22145581479274715</v>
      </c>
      <c r="M53" s="253">
        <v>-6.7627042152470578</v>
      </c>
      <c r="N53" s="253">
        <v>0</v>
      </c>
      <c r="O53" s="254">
        <v>0</v>
      </c>
      <c r="P53" s="274">
        <f>SUM(Q53:AA53)</f>
        <v>11354.222356712817</v>
      </c>
      <c r="Q53" s="253">
        <v>2042.2857437323601</v>
      </c>
      <c r="R53" s="253">
        <v>351.89042913787443</v>
      </c>
      <c r="S53" s="253">
        <v>3111.1057277034934</v>
      </c>
      <c r="T53" s="253">
        <v>456.70188716171981</v>
      </c>
      <c r="U53" s="253">
        <v>10.527888148311883</v>
      </c>
      <c r="V53" s="253">
        <v>572.90730967814079</v>
      </c>
      <c r="W53" s="253">
        <v>9.4277868783250174E-3</v>
      </c>
      <c r="X53" s="253">
        <v>48.86463141170163</v>
      </c>
      <c r="Y53" s="253">
        <v>4759.9293119523363</v>
      </c>
      <c r="Z53" s="253">
        <v>0</v>
      </c>
      <c r="AA53" s="254">
        <v>0</v>
      </c>
      <c r="AB53" s="274">
        <f>SUM(AC53:AM53)</f>
        <v>4559.4743061834615</v>
      </c>
      <c r="AC53" s="253">
        <v>804.39464270435656</v>
      </c>
      <c r="AD53" s="253">
        <v>173.51167242092788</v>
      </c>
      <c r="AE53" s="253">
        <v>1323.0772322676407</v>
      </c>
      <c r="AF53" s="253">
        <v>202.73443772591978</v>
      </c>
      <c r="AG53" s="253">
        <v>5.8554019750817474</v>
      </c>
      <c r="AH53" s="253">
        <v>242.86363475592918</v>
      </c>
      <c r="AI53" s="253">
        <v>3.3971751831676413E-3</v>
      </c>
      <c r="AJ53" s="253">
        <v>16.36262655109752</v>
      </c>
      <c r="AK53" s="253">
        <v>1790.6712606073249</v>
      </c>
      <c r="AL53" s="253">
        <v>0</v>
      </c>
      <c r="AM53" s="254">
        <v>0</v>
      </c>
      <c r="AN53" s="289">
        <f>SUM(AO53:AY53)</f>
        <v>11939.855082625239</v>
      </c>
      <c r="AO53" s="253">
        <v>2327.6427658603266</v>
      </c>
      <c r="AP53" s="253">
        <v>379.40516563645883</v>
      </c>
      <c r="AQ53" s="253">
        <v>3323.750799789238</v>
      </c>
      <c r="AR53" s="253">
        <v>585.495671111462</v>
      </c>
      <c r="AS53" s="253">
        <v>9.6052917679651095</v>
      </c>
      <c r="AT53" s="253">
        <v>616.41371558043727</v>
      </c>
      <c r="AU53" s="253">
        <v>8.6015962951720062E-3</v>
      </c>
      <c r="AV53" s="253">
        <v>41.429923490129937</v>
      </c>
      <c r="AW53" s="253">
        <v>4656.1031477929255</v>
      </c>
      <c r="AX53" s="253">
        <v>0</v>
      </c>
      <c r="AY53" s="254">
        <v>0</v>
      </c>
      <c r="AZ53" s="525">
        <v>0</v>
      </c>
      <c r="BA53" s="296">
        <f>SUM(BB53:BL53)+AZ53</f>
        <v>27805.562087757469</v>
      </c>
      <c r="BB53" s="274">
        <f t="shared" si="37"/>
        <v>5162.2651572292707</v>
      </c>
      <c r="BC53" s="274">
        <f t="shared" si="37"/>
        <v>900.11069873601105</v>
      </c>
      <c r="BD53" s="274">
        <f t="shared" si="37"/>
        <v>7742.4805378432984</v>
      </c>
      <c r="BE53" s="274">
        <f t="shared" si="37"/>
        <v>1240.2463894475623</v>
      </c>
      <c r="BF53" s="274">
        <f t="shared" si="37"/>
        <v>25.988581891358738</v>
      </c>
      <c r="BG53" s="274">
        <f t="shared" si="37"/>
        <v>1428.0725542761325</v>
      </c>
      <c r="BH53" s="274">
        <f t="shared" si="37"/>
        <v>2.1426558356664665E-2</v>
      </c>
      <c r="BI53" s="274">
        <f t="shared" si="37"/>
        <v>106.43572563813635</v>
      </c>
      <c r="BJ53" s="274">
        <f t="shared" si="37"/>
        <v>11199.94101613734</v>
      </c>
      <c r="BK53" s="274">
        <f t="shared" si="37"/>
        <v>0</v>
      </c>
      <c r="BL53" s="300">
        <f t="shared" si="37"/>
        <v>0</v>
      </c>
    </row>
    <row r="54" spans="1:64" ht="16.5" customHeight="1" x14ac:dyDescent="0.25">
      <c r="A54" s="1711"/>
      <c r="B54" s="126" t="s">
        <v>91</v>
      </c>
      <c r="C54" s="131" t="s">
        <v>925</v>
      </c>
      <c r="D54" s="274">
        <f>SUM(E54:O54)</f>
        <v>-84.501935000203446</v>
      </c>
      <c r="E54" s="253">
        <v>-15.175688334424382</v>
      </c>
      <c r="F54" s="253">
        <v>-2.5586730547452672</v>
      </c>
      <c r="G54" s="253">
        <v>-23.083704199416367</v>
      </c>
      <c r="H54" s="253">
        <v>-3.2980683902469337</v>
      </c>
      <c r="I54" s="253">
        <v>-7.9217655895805109E-2</v>
      </c>
      <c r="J54" s="253">
        <v>-4.2652120675178562</v>
      </c>
      <c r="K54" s="253">
        <v>-7.0939885213910887E-5</v>
      </c>
      <c r="L54" s="253">
        <v>-0.34168471943522616</v>
      </c>
      <c r="M54" s="253">
        <v>-35.699615638636402</v>
      </c>
      <c r="N54" s="253">
        <v>0</v>
      </c>
      <c r="O54" s="254">
        <v>0</v>
      </c>
      <c r="P54" s="274">
        <f>SUM(Q54:AA54)</f>
        <v>-123.00467027089294</v>
      </c>
      <c r="Q54" s="253">
        <v>-22.090388104192094</v>
      </c>
      <c r="R54" s="253">
        <v>-3.7245151300878763</v>
      </c>
      <c r="S54" s="253">
        <v>-33.601637923122126</v>
      </c>
      <c r="T54" s="253">
        <v>-4.8008109503315159</v>
      </c>
      <c r="U54" s="253">
        <v>-0.11531264512550045</v>
      </c>
      <c r="V54" s="253">
        <v>-6.2086271042101506</v>
      </c>
      <c r="W54" s="253">
        <v>-1.0326316420767281E-4</v>
      </c>
      <c r="X54" s="253">
        <v>-0.49737105133310111</v>
      </c>
      <c r="Y54" s="253">
        <v>-51.96590409932638</v>
      </c>
      <c r="Z54" s="253">
        <v>0</v>
      </c>
      <c r="AA54" s="254">
        <v>0</v>
      </c>
      <c r="AB54" s="274">
        <f>SUM(AC54:AM54)</f>
        <v>27.887408932922551</v>
      </c>
      <c r="AC54" s="253">
        <v>5.0082950931201289</v>
      </c>
      <c r="AD54" s="253">
        <v>0.84441571430476225</v>
      </c>
      <c r="AE54" s="253">
        <v>7.6181060077996534</v>
      </c>
      <c r="AF54" s="253">
        <v>1.0884316659416187</v>
      </c>
      <c r="AG54" s="253">
        <v>2.6143486118614216E-2</v>
      </c>
      <c r="AH54" s="253">
        <v>1.4076093418715219</v>
      </c>
      <c r="AI54" s="253">
        <v>2.3411648367698984E-5</v>
      </c>
      <c r="AJ54" s="253">
        <v>0.11276311598069463</v>
      </c>
      <c r="AK54" s="253">
        <v>11.781621096137187</v>
      </c>
      <c r="AL54" s="253">
        <v>0</v>
      </c>
      <c r="AM54" s="254">
        <v>0</v>
      </c>
      <c r="AN54" s="289">
        <f>SUM(AO54:AY54)</f>
        <v>-49.176517684899977</v>
      </c>
      <c r="AO54" s="253">
        <v>-8.8316025633798088</v>
      </c>
      <c r="AP54" s="253">
        <v>-1.4890384548739</v>
      </c>
      <c r="AQ54" s="253">
        <v>-13.433730100888999</v>
      </c>
      <c r="AR54" s="253">
        <v>-1.9193349657448366</v>
      </c>
      <c r="AS54" s="253">
        <v>-4.6101292900653706E-2</v>
      </c>
      <c r="AT54" s="253">
        <v>-2.4821712859904999</v>
      </c>
      <c r="AU54" s="253">
        <v>-4.1283983849343375E-5</v>
      </c>
      <c r="AV54" s="253">
        <v>-0.19884591575241478</v>
      </c>
      <c r="AW54" s="253">
        <v>-20.775651821385011</v>
      </c>
      <c r="AX54" s="253">
        <v>0</v>
      </c>
      <c r="AY54" s="254">
        <v>0</v>
      </c>
      <c r="AZ54" s="525">
        <v>0</v>
      </c>
      <c r="BA54" s="296">
        <f>SUM(BB54:BL54)+AZ54</f>
        <v>-228.79571402307386</v>
      </c>
      <c r="BB54" s="274">
        <f t="shared" si="37"/>
        <v>-41.089383908876165</v>
      </c>
      <c r="BC54" s="274">
        <f t="shared" si="37"/>
        <v>-6.9278109254022811</v>
      </c>
      <c r="BD54" s="274">
        <f t="shared" si="37"/>
        <v>-62.500966215627841</v>
      </c>
      <c r="BE54" s="274">
        <f t="shared" si="37"/>
        <v>-8.9297826403816671</v>
      </c>
      <c r="BF54" s="274">
        <f t="shared" si="37"/>
        <v>-0.21448810780334504</v>
      </c>
      <c r="BG54" s="274">
        <f t="shared" si="37"/>
        <v>-11.548401115846984</v>
      </c>
      <c r="BH54" s="274">
        <f t="shared" si="37"/>
        <v>-1.920753849032281E-4</v>
      </c>
      <c r="BI54" s="274">
        <f t="shared" si="37"/>
        <v>-0.92513857054004744</v>
      </c>
      <c r="BJ54" s="274">
        <f t="shared" si="37"/>
        <v>-96.659550463210607</v>
      </c>
      <c r="BK54" s="274">
        <f t="shared" si="37"/>
        <v>0</v>
      </c>
      <c r="BL54" s="300">
        <f t="shared" si="37"/>
        <v>0</v>
      </c>
    </row>
    <row r="55" spans="1:64" s="209" customFormat="1" ht="16.5" customHeight="1" x14ac:dyDescent="0.25">
      <c r="A55" s="1712"/>
      <c r="B55" s="129" t="s">
        <v>262</v>
      </c>
      <c r="C55" s="313" t="s">
        <v>38</v>
      </c>
      <c r="D55" s="278">
        <f>SUM(D51:D54)</f>
        <v>840573.62840723561</v>
      </c>
      <c r="E55" s="278">
        <f t="shared" ref="E55:BL55" si="38">SUM(E51:E54)</f>
        <v>178496.57796233922</v>
      </c>
      <c r="F55" s="278">
        <f t="shared" si="38"/>
        <v>12910.942480090798</v>
      </c>
      <c r="G55" s="278">
        <f t="shared" si="38"/>
        <v>423876.90610610833</v>
      </c>
      <c r="H55" s="278">
        <f t="shared" si="38"/>
        <v>26911.121484738582</v>
      </c>
      <c r="I55" s="278">
        <f t="shared" si="38"/>
        <v>2330.7839111459325</v>
      </c>
      <c r="J55" s="278">
        <f t="shared" si="38"/>
        <v>58298.132222520027</v>
      </c>
      <c r="K55" s="278">
        <f t="shared" si="38"/>
        <v>-7.0939885213910887E-5</v>
      </c>
      <c r="L55" s="278">
        <f t="shared" si="38"/>
        <v>2989.9378375606411</v>
      </c>
      <c r="M55" s="275">
        <f t="shared" si="38"/>
        <v>134759.226473672</v>
      </c>
      <c r="N55" s="278">
        <f t="shared" si="38"/>
        <v>0</v>
      </c>
      <c r="O55" s="283">
        <f t="shared" si="38"/>
        <v>0</v>
      </c>
      <c r="P55" s="278">
        <f t="shared" si="38"/>
        <v>609322.66768644203</v>
      </c>
      <c r="Q55" s="278">
        <f t="shared" si="38"/>
        <v>127582.53182975373</v>
      </c>
      <c r="R55" s="278">
        <f t="shared" si="38"/>
        <v>10717.136954327321</v>
      </c>
      <c r="S55" s="278">
        <f t="shared" si="38"/>
        <v>303030.43647112872</v>
      </c>
      <c r="T55" s="278">
        <f t="shared" si="38"/>
        <v>22877.405100232831</v>
      </c>
      <c r="U55" s="278">
        <f t="shared" si="38"/>
        <v>1625.4633042558221</v>
      </c>
      <c r="V55" s="278">
        <f t="shared" si="38"/>
        <v>40664.359242278377</v>
      </c>
      <c r="W55" s="278">
        <f t="shared" si="38"/>
        <v>9.3245237141173446E-3</v>
      </c>
      <c r="X55" s="278">
        <f t="shared" si="38"/>
        <v>3226.5075698825035</v>
      </c>
      <c r="Y55" s="275">
        <f>SUM(Y51:Y54)</f>
        <v>99598.817890058941</v>
      </c>
      <c r="Z55" s="278">
        <f>SUM(Z51:Z54)</f>
        <v>0</v>
      </c>
      <c r="AA55" s="284">
        <f t="shared" si="38"/>
        <v>0</v>
      </c>
      <c r="AB55" s="278">
        <f t="shared" si="38"/>
        <v>689112.0717151165</v>
      </c>
      <c r="AC55" s="278">
        <f t="shared" si="38"/>
        <v>141952.90984963338</v>
      </c>
      <c r="AD55" s="278">
        <f t="shared" si="38"/>
        <v>11976.21043948871</v>
      </c>
      <c r="AE55" s="278">
        <f t="shared" si="38"/>
        <v>348729.90205871343</v>
      </c>
      <c r="AF55" s="278">
        <f t="shared" si="38"/>
        <v>22590.841749586747</v>
      </c>
      <c r="AG55" s="278">
        <f t="shared" si="38"/>
        <v>2055.8150059520653</v>
      </c>
      <c r="AH55" s="278">
        <f t="shared" si="38"/>
        <v>47459.887901303133</v>
      </c>
      <c r="AI55" s="278">
        <f t="shared" si="38"/>
        <v>3.4205868315353403E-3</v>
      </c>
      <c r="AJ55" s="278">
        <f t="shared" si="38"/>
        <v>2245.7053594464287</v>
      </c>
      <c r="AK55" s="275">
        <f t="shared" si="38"/>
        <v>112100.79593040566</v>
      </c>
      <c r="AL55" s="278">
        <f t="shared" si="38"/>
        <v>0</v>
      </c>
      <c r="AM55" s="284">
        <f t="shared" si="38"/>
        <v>0</v>
      </c>
      <c r="AN55" s="849">
        <f t="shared" si="38"/>
        <v>703352.53856494022</v>
      </c>
      <c r="AO55" s="278">
        <f t="shared" si="38"/>
        <v>151091.61159614695</v>
      </c>
      <c r="AP55" s="278">
        <f t="shared" si="38"/>
        <v>9306.5047565766654</v>
      </c>
      <c r="AQ55" s="278">
        <f t="shared" si="38"/>
        <v>349752.83910569793</v>
      </c>
      <c r="AR55" s="278">
        <f t="shared" si="38"/>
        <v>23848.759601361064</v>
      </c>
      <c r="AS55" s="278">
        <f t="shared" si="38"/>
        <v>1900.8893414287061</v>
      </c>
      <c r="AT55" s="278">
        <f t="shared" si="38"/>
        <v>47551.610203665936</v>
      </c>
      <c r="AU55" s="278">
        <f t="shared" si="38"/>
        <v>8.5603123113226626E-3</v>
      </c>
      <c r="AV55" s="275">
        <f t="shared" si="38"/>
        <v>2311.4238404818961</v>
      </c>
      <c r="AW55" s="275">
        <f>SUM(AW51:AW54)</f>
        <v>117588.89155926883</v>
      </c>
      <c r="AX55" s="278">
        <f t="shared" si="38"/>
        <v>0</v>
      </c>
      <c r="AY55" s="284">
        <f t="shared" si="38"/>
        <v>0</v>
      </c>
      <c r="AZ55" s="305">
        <f t="shared" si="38"/>
        <v>2402.4015929592051</v>
      </c>
      <c r="BA55" s="297">
        <f t="shared" si="38"/>
        <v>2844763.3079666933</v>
      </c>
      <c r="BB55" s="275">
        <f t="shared" si="38"/>
        <v>599123.63123787323</v>
      </c>
      <c r="BC55" s="275">
        <f t="shared" si="38"/>
        <v>44910.794630483506</v>
      </c>
      <c r="BD55" s="275">
        <f t="shared" si="38"/>
        <v>1425390.0837416481</v>
      </c>
      <c r="BE55" s="275">
        <f t="shared" si="38"/>
        <v>96228.127935919227</v>
      </c>
      <c r="BF55" s="275">
        <f t="shared" si="38"/>
        <v>7912.9515627825267</v>
      </c>
      <c r="BG55" s="275">
        <f t="shared" si="38"/>
        <v>193973.98956976749</v>
      </c>
      <c r="BH55" s="275">
        <f t="shared" si="38"/>
        <v>2.1234482971761438E-2</v>
      </c>
      <c r="BI55" s="275">
        <f t="shared" si="38"/>
        <v>10773.574607371469</v>
      </c>
      <c r="BJ55" s="275">
        <f>SUM(BJ51:BJ54)</f>
        <v>464047.73185340548</v>
      </c>
      <c r="BK55" s="275">
        <f t="shared" si="38"/>
        <v>0</v>
      </c>
      <c r="BL55" s="299">
        <f t="shared" si="38"/>
        <v>0</v>
      </c>
    </row>
    <row r="56" spans="1:64" ht="14.85" customHeight="1" x14ac:dyDescent="0.25">
      <c r="A56" s="1698" t="s">
        <v>29</v>
      </c>
      <c r="B56" s="124">
        <v>8.1</v>
      </c>
      <c r="C56" s="311" t="s">
        <v>22</v>
      </c>
      <c r="D56" s="273">
        <f t="shared" ref="D56:D62" si="39">SUM(E56:O56)</f>
        <v>16187187.484028984</v>
      </c>
      <c r="E56" s="251">
        <v>5514165.0291495156</v>
      </c>
      <c r="F56" s="251">
        <v>401635.65411227738</v>
      </c>
      <c r="G56" s="251">
        <v>6356360.5826005191</v>
      </c>
      <c r="H56" s="251">
        <v>1239430.7735714328</v>
      </c>
      <c r="I56" s="251">
        <v>129.88490328609043</v>
      </c>
      <c r="J56" s="251">
        <v>808682.80263487401</v>
      </c>
      <c r="K56" s="251">
        <v>0</v>
      </c>
      <c r="L56" s="251">
        <v>242786.99162346663</v>
      </c>
      <c r="M56" s="251">
        <v>1623995.7654336123</v>
      </c>
      <c r="N56" s="251">
        <v>0</v>
      </c>
      <c r="O56" s="252">
        <v>0</v>
      </c>
      <c r="P56" s="276">
        <f t="shared" ref="P56:P62" si="40">SUM(Q56:AA56)</f>
        <v>15697609.719449589</v>
      </c>
      <c r="Q56" s="251">
        <v>5387438.6058054492</v>
      </c>
      <c r="R56" s="251">
        <v>469611.17138999171</v>
      </c>
      <c r="S56" s="251">
        <v>6017542.0376041057</v>
      </c>
      <c r="T56" s="251">
        <v>1173746.141973237</v>
      </c>
      <c r="U56" s="251">
        <v>1038.6414153138046</v>
      </c>
      <c r="V56" s="251">
        <v>707493.25271174381</v>
      </c>
      <c r="W56" s="251">
        <v>0</v>
      </c>
      <c r="X56" s="251">
        <v>254679.23179382502</v>
      </c>
      <c r="Y56" s="251">
        <v>1686060.6367559249</v>
      </c>
      <c r="Z56" s="251">
        <v>0</v>
      </c>
      <c r="AA56" s="252">
        <v>0</v>
      </c>
      <c r="AB56" s="273">
        <f t="shared" ref="AB56:AB62" si="41">SUM(AC56:AM56)</f>
        <v>15603851.822978951</v>
      </c>
      <c r="AC56" s="251">
        <v>4780898.374223832</v>
      </c>
      <c r="AD56" s="251">
        <v>466041.97205644188</v>
      </c>
      <c r="AE56" s="251">
        <v>6588345.9578149067</v>
      </c>
      <c r="AF56" s="251">
        <v>1155825.8442573613</v>
      </c>
      <c r="AG56" s="251">
        <v>2.3563179122524436</v>
      </c>
      <c r="AH56" s="251">
        <v>911020.59058386413</v>
      </c>
      <c r="AI56" s="251">
        <v>0</v>
      </c>
      <c r="AJ56" s="251">
        <v>202851.98349439423</v>
      </c>
      <c r="AK56" s="251">
        <v>1498864.7442302383</v>
      </c>
      <c r="AL56" s="251">
        <v>0</v>
      </c>
      <c r="AM56" s="252">
        <v>0</v>
      </c>
      <c r="AN56" s="276">
        <f t="shared" ref="AN56:AN62" si="42">SUM(AO56:AY56)</f>
        <v>16097733.939056793</v>
      </c>
      <c r="AO56" s="251">
        <v>4783344.5267073968</v>
      </c>
      <c r="AP56" s="251">
        <v>427990.03200815624</v>
      </c>
      <c r="AQ56" s="251">
        <v>6783044.2912658751</v>
      </c>
      <c r="AR56" s="251">
        <v>1309897.654211004</v>
      </c>
      <c r="AS56" s="251">
        <v>64.217481477825714</v>
      </c>
      <c r="AT56" s="251">
        <v>927512.53732755478</v>
      </c>
      <c r="AU56" s="251">
        <v>0</v>
      </c>
      <c r="AV56" s="249">
        <v>179466.50770022417</v>
      </c>
      <c r="AW56" s="251">
        <v>1686414.1723551084</v>
      </c>
      <c r="AX56" s="251">
        <v>0</v>
      </c>
      <c r="AY56" s="252">
        <v>0</v>
      </c>
      <c r="AZ56" s="854">
        <v>-17414.010987897582</v>
      </c>
      <c r="BA56" s="294">
        <f t="shared" ref="BA56:BA62" si="43">SUM(BB56:BL56)+AZ56</f>
        <v>63568968.954526417</v>
      </c>
      <c r="BB56" s="273">
        <f t="shared" ref="BB56:BL62" si="44">E56+Q56+AC56+AO56</f>
        <v>20465846.535886195</v>
      </c>
      <c r="BC56" s="273">
        <f t="shared" si="44"/>
        <v>1765278.8295668671</v>
      </c>
      <c r="BD56" s="273">
        <f t="shared" si="44"/>
        <v>25745292.869285405</v>
      </c>
      <c r="BE56" s="273">
        <f t="shared" si="44"/>
        <v>4878900.4140130356</v>
      </c>
      <c r="BF56" s="273">
        <f t="shared" si="44"/>
        <v>1235.1001179899733</v>
      </c>
      <c r="BG56" s="273">
        <f t="shared" si="44"/>
        <v>3354709.1832580371</v>
      </c>
      <c r="BH56" s="273">
        <f t="shared" si="44"/>
        <v>0</v>
      </c>
      <c r="BI56" s="273">
        <f t="shared" si="44"/>
        <v>879784.71461191005</v>
      </c>
      <c r="BJ56" s="273">
        <f t="shared" si="44"/>
        <v>6495335.3187748827</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-46905.404653069461</v>
      </c>
      <c r="E59" s="253">
        <v>-15978.324972837479</v>
      </c>
      <c r="F59" s="253">
        <v>-1163.8144611486036</v>
      </c>
      <c r="G59" s="253">
        <v>-18418.744179114736</v>
      </c>
      <c r="H59" s="253">
        <v>-3591.4825865329976</v>
      </c>
      <c r="I59" s="253">
        <v>-0.37636581110645739</v>
      </c>
      <c r="J59" s="253">
        <v>-2343.3097399404382</v>
      </c>
      <c r="K59" s="253">
        <v>0</v>
      </c>
      <c r="L59" s="253">
        <v>-703.52073810450577</v>
      </c>
      <c r="M59" s="253">
        <v>-4705.8316095795999</v>
      </c>
      <c r="N59" s="253">
        <v>0</v>
      </c>
      <c r="O59" s="254">
        <v>0</v>
      </c>
      <c r="P59" s="274">
        <f t="shared" si="40"/>
        <v>-56408.6564066383</v>
      </c>
      <c r="Q59" s="253">
        <v>-19359.518975057923</v>
      </c>
      <c r="R59" s="253">
        <v>-1687.5266798635762</v>
      </c>
      <c r="S59" s="253">
        <v>-21623.767393779621</v>
      </c>
      <c r="T59" s="253">
        <v>-4217.8041125045329</v>
      </c>
      <c r="U59" s="253">
        <v>-3.7323113374101133</v>
      </c>
      <c r="V59" s="253">
        <v>-2542.3452688331331</v>
      </c>
      <c r="W59" s="253">
        <v>0</v>
      </c>
      <c r="X59" s="253">
        <v>-915.17839575057235</v>
      </c>
      <c r="Y59" s="253">
        <v>-6058.7832695115294</v>
      </c>
      <c r="Z59" s="253">
        <v>0</v>
      </c>
      <c r="AA59" s="254">
        <v>0</v>
      </c>
      <c r="AB59" s="274">
        <f t="shared" si="41"/>
        <v>-50177.120867665748</v>
      </c>
      <c r="AC59" s="253">
        <v>-15373.878084780345</v>
      </c>
      <c r="AD59" s="253">
        <v>-1498.6456310001668</v>
      </c>
      <c r="AE59" s="253">
        <v>-21186.06579924337</v>
      </c>
      <c r="AF59" s="253">
        <v>-3716.7754312986885</v>
      </c>
      <c r="AG59" s="253">
        <v>-7.5771835074478827E-3</v>
      </c>
      <c r="AH59" s="253">
        <v>-2929.5580863784298</v>
      </c>
      <c r="AI59" s="253">
        <v>0</v>
      </c>
      <c r="AJ59" s="253">
        <v>-652.30871258688751</v>
      </c>
      <c r="AK59" s="253">
        <v>-4819.8815451943574</v>
      </c>
      <c r="AL59" s="253">
        <v>0</v>
      </c>
      <c r="AM59" s="254">
        <v>0</v>
      </c>
      <c r="AN59" s="289">
        <f t="shared" si="42"/>
        <v>-36074.827059119714</v>
      </c>
      <c r="AO59" s="253">
        <v>-10719.417230924042</v>
      </c>
      <c r="AP59" s="253">
        <v>-959.12048529148399</v>
      </c>
      <c r="AQ59" s="253">
        <v>-15200.720217401175</v>
      </c>
      <c r="AR59" s="253">
        <v>-2935.4648001827586</v>
      </c>
      <c r="AS59" s="253">
        <v>-0.14391059929646988</v>
      </c>
      <c r="AT59" s="253">
        <v>-2078.544378105018</v>
      </c>
      <c r="AU59" s="253">
        <v>0</v>
      </c>
      <c r="AV59" s="253">
        <v>-402.18227315099375</v>
      </c>
      <c r="AW59" s="253">
        <v>-3779.2337634649484</v>
      </c>
      <c r="AX59" s="253">
        <v>0</v>
      </c>
      <c r="AY59" s="254">
        <v>0</v>
      </c>
      <c r="AZ59" s="525">
        <v>0</v>
      </c>
      <c r="BA59" s="296">
        <f t="shared" si="43"/>
        <v>-189566.00898649322</v>
      </c>
      <c r="BB59" s="274">
        <f t="shared" si="44"/>
        <v>-61431.139263599791</v>
      </c>
      <c r="BC59" s="274">
        <f t="shared" si="44"/>
        <v>-5309.1072573038309</v>
      </c>
      <c r="BD59" s="274">
        <f t="shared" si="44"/>
        <v>-76429.297589538895</v>
      </c>
      <c r="BE59" s="274">
        <f t="shared" si="44"/>
        <v>-14461.526930518978</v>
      </c>
      <c r="BF59" s="274">
        <f t="shared" si="44"/>
        <v>-4.2601649313204888</v>
      </c>
      <c r="BG59" s="274">
        <f t="shared" si="44"/>
        <v>-9893.7574732570192</v>
      </c>
      <c r="BH59" s="274">
        <f t="shared" si="44"/>
        <v>0</v>
      </c>
      <c r="BI59" s="274">
        <f t="shared" si="44"/>
        <v>-2673.1901195929595</v>
      </c>
      <c r="BJ59" s="274">
        <f t="shared" si="44"/>
        <v>-19363.730187750436</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16140282.079375915</v>
      </c>
      <c r="E63" s="275">
        <f t="shared" ref="E63:BL63" si="45">SUM(E56:E62)</f>
        <v>5498186.7041766783</v>
      </c>
      <c r="F63" s="275">
        <f t="shared" si="45"/>
        <v>400471.8396511288</v>
      </c>
      <c r="G63" s="275">
        <f t="shared" si="45"/>
        <v>6337941.8384214044</v>
      </c>
      <c r="H63" s="275">
        <f t="shared" si="45"/>
        <v>1235839.2909848997</v>
      </c>
      <c r="I63" s="275">
        <f t="shared" si="45"/>
        <v>129.50853747498397</v>
      </c>
      <c r="J63" s="275">
        <f t="shared" si="45"/>
        <v>806339.49289493356</v>
      </c>
      <c r="K63" s="275">
        <f t="shared" si="45"/>
        <v>0</v>
      </c>
      <c r="L63" s="275">
        <f t="shared" si="45"/>
        <v>242083.47088536213</v>
      </c>
      <c r="M63" s="275">
        <f>SUM(M56:M62)</f>
        <v>1619289.9338240328</v>
      </c>
      <c r="N63" s="275">
        <f t="shared" si="45"/>
        <v>0</v>
      </c>
      <c r="O63" s="283">
        <f t="shared" si="45"/>
        <v>0</v>
      </c>
      <c r="P63" s="275">
        <f t="shared" si="45"/>
        <v>15641201.06304295</v>
      </c>
      <c r="Q63" s="275">
        <f t="shared" si="45"/>
        <v>5368079.0868303915</v>
      </c>
      <c r="R63" s="275">
        <f t="shared" si="45"/>
        <v>467923.64471012814</v>
      </c>
      <c r="S63" s="275">
        <f t="shared" si="45"/>
        <v>5995918.2702103257</v>
      </c>
      <c r="T63" s="275">
        <f t="shared" si="45"/>
        <v>1169528.3378607326</v>
      </c>
      <c r="U63" s="275">
        <f t="shared" si="45"/>
        <v>1034.9091039763946</v>
      </c>
      <c r="V63" s="275">
        <f t="shared" si="45"/>
        <v>704950.90744291071</v>
      </c>
      <c r="W63" s="275">
        <f t="shared" si="45"/>
        <v>0</v>
      </c>
      <c r="X63" s="275">
        <f t="shared" si="45"/>
        <v>253764.05339807444</v>
      </c>
      <c r="Y63" s="275">
        <f>SUM(Y56:Y62)</f>
        <v>1680001.8534864134</v>
      </c>
      <c r="Z63" s="275">
        <f t="shared" si="45"/>
        <v>0</v>
      </c>
      <c r="AA63" s="283">
        <f t="shared" si="45"/>
        <v>0</v>
      </c>
      <c r="AB63" s="275">
        <f t="shared" si="45"/>
        <v>15553674.702111285</v>
      </c>
      <c r="AC63" s="275">
        <f t="shared" si="45"/>
        <v>4765524.4961390514</v>
      </c>
      <c r="AD63" s="275">
        <f t="shared" si="45"/>
        <v>464543.32642544172</v>
      </c>
      <c r="AE63" s="275">
        <f t="shared" si="45"/>
        <v>6567159.892015663</v>
      </c>
      <c r="AF63" s="275">
        <f t="shared" si="45"/>
        <v>1152109.0688260626</v>
      </c>
      <c r="AG63" s="275">
        <f t="shared" si="45"/>
        <v>2.3487407287449957</v>
      </c>
      <c r="AH63" s="275">
        <f t="shared" si="45"/>
        <v>908091.03249748575</v>
      </c>
      <c r="AI63" s="275">
        <f t="shared" si="45"/>
        <v>0</v>
      </c>
      <c r="AJ63" s="275">
        <f t="shared" si="45"/>
        <v>202199.67478180735</v>
      </c>
      <c r="AK63" s="275">
        <f>SUM(AK56:AK62)</f>
        <v>1494044.8626850438</v>
      </c>
      <c r="AL63" s="275">
        <f t="shared" si="45"/>
        <v>0</v>
      </c>
      <c r="AM63" s="283">
        <f t="shared" si="45"/>
        <v>0</v>
      </c>
      <c r="AN63" s="277">
        <f t="shared" si="45"/>
        <v>16061659.111997673</v>
      </c>
      <c r="AO63" s="275">
        <f t="shared" si="45"/>
        <v>4772625.1094764732</v>
      </c>
      <c r="AP63" s="275">
        <f t="shared" si="45"/>
        <v>427030.91152286477</v>
      </c>
      <c r="AQ63" s="275">
        <f t="shared" si="45"/>
        <v>6767843.5710484739</v>
      </c>
      <c r="AR63" s="275">
        <f t="shared" si="45"/>
        <v>1306962.1894108213</v>
      </c>
      <c r="AS63" s="275">
        <f t="shared" si="45"/>
        <v>64.073570878529239</v>
      </c>
      <c r="AT63" s="275">
        <f t="shared" si="45"/>
        <v>925433.99294944981</v>
      </c>
      <c r="AU63" s="275">
        <f t="shared" si="45"/>
        <v>0</v>
      </c>
      <c r="AV63" s="275">
        <f t="shared" si="45"/>
        <v>179064.32542707317</v>
      </c>
      <c r="AW63" s="275">
        <f>SUM(AW56:AW62)</f>
        <v>1682634.9385916435</v>
      </c>
      <c r="AX63" s="275">
        <f t="shared" si="45"/>
        <v>0</v>
      </c>
      <c r="AY63" s="283">
        <f t="shared" si="45"/>
        <v>0</v>
      </c>
      <c r="AZ63" s="299">
        <f t="shared" si="45"/>
        <v>-17414.010987897582</v>
      </c>
      <c r="BA63" s="297">
        <f t="shared" si="45"/>
        <v>63379402.945539922</v>
      </c>
      <c r="BB63" s="275">
        <f t="shared" si="45"/>
        <v>20404415.396622594</v>
      </c>
      <c r="BC63" s="275">
        <f t="shared" si="45"/>
        <v>1759969.7223095633</v>
      </c>
      <c r="BD63" s="275">
        <f t="shared" si="45"/>
        <v>25668863.571695864</v>
      </c>
      <c r="BE63" s="275">
        <f t="shared" si="45"/>
        <v>4864438.8870825162</v>
      </c>
      <c r="BF63" s="275">
        <f t="shared" si="45"/>
        <v>1230.8399530586528</v>
      </c>
      <c r="BG63" s="275">
        <f t="shared" si="45"/>
        <v>3344815.4257847802</v>
      </c>
      <c r="BH63" s="275">
        <f t="shared" si="45"/>
        <v>0</v>
      </c>
      <c r="BI63" s="275">
        <f t="shared" si="45"/>
        <v>877111.52449231711</v>
      </c>
      <c r="BJ63" s="275">
        <f>SUM(BJ56:BJ62)</f>
        <v>6475971.5885871323</v>
      </c>
      <c r="BK63" s="275">
        <f t="shared" si="45"/>
        <v>0</v>
      </c>
      <c r="BL63" s="299">
        <f t="shared" si="45"/>
        <v>0</v>
      </c>
    </row>
    <row r="64" spans="1:64" ht="24.75" customHeight="1" x14ac:dyDescent="0.25">
      <c r="A64" s="1698" t="s">
        <v>3</v>
      </c>
      <c r="B64" s="124">
        <v>9.1</v>
      </c>
      <c r="C64" s="131" t="s">
        <v>186</v>
      </c>
      <c r="D64" s="273">
        <f>SUM(E64:M64)</f>
        <v>18553324.829999998</v>
      </c>
      <c r="E64" s="251">
        <v>1199149.1799999997</v>
      </c>
      <c r="F64" s="251">
        <v>42912.21</v>
      </c>
      <c r="G64" s="251">
        <v>3454495.9099999988</v>
      </c>
      <c r="H64" s="251">
        <v>647464.51</v>
      </c>
      <c r="I64" s="251">
        <v>6328</v>
      </c>
      <c r="J64" s="251">
        <v>814212.40999999992</v>
      </c>
      <c r="K64" s="251">
        <v>0</v>
      </c>
      <c r="L64" s="251">
        <v>0</v>
      </c>
      <c r="M64" s="251">
        <v>12388762.609999999</v>
      </c>
      <c r="N64" s="301"/>
      <c r="O64" s="1116"/>
      <c r="P64" s="273">
        <f>SUM(Q64:Y64)</f>
        <v>19263426.709999997</v>
      </c>
      <c r="Q64" s="251">
        <v>1272120.3999999999</v>
      </c>
      <c r="R64" s="251">
        <v>46424.189999999988</v>
      </c>
      <c r="S64" s="251">
        <v>3262683.11</v>
      </c>
      <c r="T64" s="251">
        <v>574232.98</v>
      </c>
      <c r="U64" s="251">
        <v>6622.8600000000006</v>
      </c>
      <c r="V64" s="251">
        <v>498090</v>
      </c>
      <c r="W64" s="251">
        <v>0</v>
      </c>
      <c r="X64" s="251">
        <v>64766</v>
      </c>
      <c r="Y64" s="251">
        <v>13538487.169999998</v>
      </c>
      <c r="Z64" s="301"/>
      <c r="AA64" s="1116"/>
      <c r="AB64" s="273">
        <f>SUM(AC64:AK64)</f>
        <v>20240162.410000004</v>
      </c>
      <c r="AC64" s="251">
        <v>1429409.77</v>
      </c>
      <c r="AD64" s="251">
        <v>58489.020000000004</v>
      </c>
      <c r="AE64" s="251">
        <v>3248709.43</v>
      </c>
      <c r="AF64" s="251">
        <v>581961.07999999996</v>
      </c>
      <c r="AG64" s="251">
        <v>11680.04</v>
      </c>
      <c r="AH64" s="251">
        <v>634674.45000000007</v>
      </c>
      <c r="AI64" s="251">
        <v>0</v>
      </c>
      <c r="AJ64" s="251">
        <v>42029</v>
      </c>
      <c r="AK64" s="251">
        <v>14233209.620000005</v>
      </c>
      <c r="AL64" s="301"/>
      <c r="AM64" s="1116"/>
      <c r="AN64" s="276">
        <f>SUM(AO64:AW64)</f>
        <v>21360005.539999999</v>
      </c>
      <c r="AO64" s="251">
        <v>1645281.0500000003</v>
      </c>
      <c r="AP64" s="251">
        <v>72554.97</v>
      </c>
      <c r="AQ64" s="251">
        <v>3498508.4899999998</v>
      </c>
      <c r="AR64" s="251">
        <v>582141.12</v>
      </c>
      <c r="AS64" s="251">
        <v>54719.24</v>
      </c>
      <c r="AT64" s="251">
        <v>574498.37</v>
      </c>
      <c r="AU64" s="251">
        <v>0</v>
      </c>
      <c r="AV64" s="249">
        <v>26408.559999999998</v>
      </c>
      <c r="AW64" s="251">
        <v>14905893.739999998</v>
      </c>
      <c r="AX64" s="301"/>
      <c r="AY64" s="1116"/>
      <c r="AZ64" s="854">
        <v>293996.58591893682</v>
      </c>
      <c r="BA64" s="294">
        <f>SUM(BB64:BJ64)+AZ64</f>
        <v>79710916.075918943</v>
      </c>
      <c r="BB64" s="274">
        <f t="shared" ref="BB64:BJ71" si="46">E64+Q64+AC64+AO64</f>
        <v>5545960.4000000004</v>
      </c>
      <c r="BC64" s="274">
        <f t="shared" si="46"/>
        <v>220380.38999999998</v>
      </c>
      <c r="BD64" s="274">
        <f t="shared" si="46"/>
        <v>13464396.939999999</v>
      </c>
      <c r="BE64" s="274">
        <f t="shared" si="46"/>
        <v>2385799.69</v>
      </c>
      <c r="BF64" s="274">
        <f t="shared" si="46"/>
        <v>79350.14</v>
      </c>
      <c r="BG64" s="274">
        <f t="shared" si="46"/>
        <v>2521475.23</v>
      </c>
      <c r="BH64" s="274">
        <f t="shared" si="46"/>
        <v>0</v>
      </c>
      <c r="BI64" s="274">
        <f t="shared" si="46"/>
        <v>133203.56</v>
      </c>
      <c r="BJ64" s="274">
        <f t="shared" si="46"/>
        <v>55066353.140000001</v>
      </c>
      <c r="BK64" s="301"/>
      <c r="BL64" s="302"/>
    </row>
    <row r="65" spans="1:64" x14ac:dyDescent="0.25">
      <c r="A65" s="1699"/>
      <c r="B65" s="126" t="s">
        <v>107</v>
      </c>
      <c r="C65" s="131" t="s">
        <v>187</v>
      </c>
      <c r="D65" s="274">
        <f>SUM(E65:M65)</f>
        <v>129021.42000000001</v>
      </c>
      <c r="E65" s="253">
        <v>0</v>
      </c>
      <c r="F65" s="253">
        <v>0</v>
      </c>
      <c r="G65" s="253">
        <v>1186.48</v>
      </c>
      <c r="H65" s="253">
        <v>0</v>
      </c>
      <c r="I65" s="253">
        <v>0</v>
      </c>
      <c r="J65" s="253">
        <v>0</v>
      </c>
      <c r="K65" s="253">
        <v>0</v>
      </c>
      <c r="L65" s="253">
        <v>0</v>
      </c>
      <c r="M65" s="253">
        <v>127834.94000000002</v>
      </c>
      <c r="N65" s="303"/>
      <c r="O65" s="375"/>
      <c r="P65" s="274">
        <f>SUM(Q65:Y65)</f>
        <v>152856.50000000003</v>
      </c>
      <c r="Q65" s="253">
        <v>0</v>
      </c>
      <c r="R65" s="253">
        <v>2830.72</v>
      </c>
      <c r="S65" s="253">
        <v>0</v>
      </c>
      <c r="T65" s="253">
        <v>0</v>
      </c>
      <c r="U65" s="253">
        <v>0</v>
      </c>
      <c r="V65" s="253">
        <v>0</v>
      </c>
      <c r="W65" s="253">
        <v>0</v>
      </c>
      <c r="X65" s="253">
        <v>0</v>
      </c>
      <c r="Y65" s="253">
        <v>150025.78000000003</v>
      </c>
      <c r="Z65" s="303"/>
      <c r="AA65" s="375"/>
      <c r="AB65" s="274">
        <f>SUM(AC65:AK65)</f>
        <v>172403.66999999998</v>
      </c>
      <c r="AC65" s="253">
        <v>5071</v>
      </c>
      <c r="AD65" s="253">
        <v>0</v>
      </c>
      <c r="AE65" s="253">
        <v>0</v>
      </c>
      <c r="AF65" s="253">
        <v>0</v>
      </c>
      <c r="AG65" s="253">
        <v>0</v>
      </c>
      <c r="AH65" s="253">
        <v>0</v>
      </c>
      <c r="AI65" s="253">
        <v>0</v>
      </c>
      <c r="AJ65" s="253">
        <v>0</v>
      </c>
      <c r="AK65" s="253">
        <v>167332.66999999998</v>
      </c>
      <c r="AL65" s="303"/>
      <c r="AM65" s="375"/>
      <c r="AN65" s="289">
        <f>SUM(AO65:AW65)</f>
        <v>175658.58000000002</v>
      </c>
      <c r="AO65" s="253">
        <v>19072.52</v>
      </c>
      <c r="AP65" s="253">
        <v>0</v>
      </c>
      <c r="AQ65" s="253">
        <v>14694.54</v>
      </c>
      <c r="AR65" s="253">
        <v>0</v>
      </c>
      <c r="AS65" s="253">
        <v>0</v>
      </c>
      <c r="AT65" s="253">
        <v>0</v>
      </c>
      <c r="AU65" s="253">
        <v>0</v>
      </c>
      <c r="AV65" s="253">
        <v>0</v>
      </c>
      <c r="AW65" s="253">
        <v>141891.52000000002</v>
      </c>
      <c r="AX65" s="303"/>
      <c r="AY65" s="375"/>
      <c r="AZ65" s="525">
        <v>-5387.0359290686365</v>
      </c>
      <c r="BA65" s="296">
        <f>SUM(BB65:BJ65)+AZ65</f>
        <v>624553.13407093135</v>
      </c>
      <c r="BB65" s="274">
        <f t="shared" si="46"/>
        <v>24143.52</v>
      </c>
      <c r="BC65" s="274">
        <f t="shared" si="46"/>
        <v>2830.72</v>
      </c>
      <c r="BD65" s="274">
        <f t="shared" si="46"/>
        <v>15881.02</v>
      </c>
      <c r="BE65" s="274">
        <f t="shared" si="46"/>
        <v>0</v>
      </c>
      <c r="BF65" s="274">
        <f t="shared" si="46"/>
        <v>0</v>
      </c>
      <c r="BG65" s="274">
        <f t="shared" si="46"/>
        <v>0</v>
      </c>
      <c r="BH65" s="274">
        <f t="shared" si="46"/>
        <v>0</v>
      </c>
      <c r="BI65" s="274">
        <f t="shared" si="46"/>
        <v>0</v>
      </c>
      <c r="BJ65" s="274">
        <f t="shared" si="46"/>
        <v>587084.91</v>
      </c>
      <c r="BK65" s="303"/>
      <c r="BL65" s="304"/>
    </row>
    <row r="66" spans="1:64" x14ac:dyDescent="0.25">
      <c r="A66" s="1699"/>
      <c r="B66" s="126" t="s">
        <v>1316</v>
      </c>
      <c r="C66" s="131" t="s">
        <v>1317</v>
      </c>
      <c r="D66" s="274">
        <f>SUM(E66:M66)</f>
        <v>140963.65</v>
      </c>
      <c r="E66" s="253">
        <v>0</v>
      </c>
      <c r="F66" s="253">
        <v>0</v>
      </c>
      <c r="G66" s="253">
        <v>121114.34999999999</v>
      </c>
      <c r="H66" s="253">
        <v>0</v>
      </c>
      <c r="I66" s="253">
        <v>0</v>
      </c>
      <c r="J66" s="253">
        <v>19849.300000000003</v>
      </c>
      <c r="K66" s="253">
        <v>0</v>
      </c>
      <c r="L66" s="253">
        <v>0</v>
      </c>
      <c r="M66" s="253">
        <v>0</v>
      </c>
      <c r="N66" s="303"/>
      <c r="O66" s="375"/>
      <c r="P66" s="274">
        <f>SUM(Q66:Y66)</f>
        <v>123038.61</v>
      </c>
      <c r="Q66" s="253">
        <v>0</v>
      </c>
      <c r="R66" s="253">
        <v>0</v>
      </c>
      <c r="S66" s="253">
        <v>87177.81</v>
      </c>
      <c r="T66" s="253">
        <v>0</v>
      </c>
      <c r="U66" s="253">
        <v>0</v>
      </c>
      <c r="V66" s="253">
        <v>0</v>
      </c>
      <c r="W66" s="253">
        <v>0</v>
      </c>
      <c r="X66" s="253">
        <v>0</v>
      </c>
      <c r="Y66" s="253">
        <v>35860.800000000003</v>
      </c>
      <c r="Z66" s="303"/>
      <c r="AA66" s="375"/>
      <c r="AB66" s="274">
        <f>SUM(AC66:AK66)</f>
        <v>81314.930000000008</v>
      </c>
      <c r="AC66" s="253">
        <v>0</v>
      </c>
      <c r="AD66" s="253">
        <v>0</v>
      </c>
      <c r="AE66" s="253">
        <v>0</v>
      </c>
      <c r="AF66" s="253">
        <v>0</v>
      </c>
      <c r="AG66" s="253">
        <v>0</v>
      </c>
      <c r="AH66" s="253">
        <v>22407.33</v>
      </c>
      <c r="AI66" s="253">
        <v>0</v>
      </c>
      <c r="AJ66" s="253">
        <v>0</v>
      </c>
      <c r="AK66" s="253">
        <v>58907.600000000006</v>
      </c>
      <c r="AL66" s="303"/>
      <c r="AM66" s="375"/>
      <c r="AN66" s="289">
        <f>SUM(AO66:AW66)</f>
        <v>108829.11</v>
      </c>
      <c r="AO66" s="253">
        <v>0</v>
      </c>
      <c r="AP66" s="253">
        <v>0</v>
      </c>
      <c r="AQ66" s="253">
        <v>19410.3</v>
      </c>
      <c r="AR66" s="253">
        <v>0</v>
      </c>
      <c r="AS66" s="253">
        <v>0</v>
      </c>
      <c r="AT66" s="253">
        <v>69361.5</v>
      </c>
      <c r="AU66" s="253">
        <v>0</v>
      </c>
      <c r="AV66" s="253">
        <v>0</v>
      </c>
      <c r="AW66" s="253">
        <v>20057.310000000001</v>
      </c>
      <c r="AX66" s="303"/>
      <c r="AY66" s="375"/>
      <c r="AZ66" s="525">
        <v>194.66062670964311</v>
      </c>
      <c r="BA66" s="296">
        <f>SUM(BB66:BJ66)+AZ66</f>
        <v>454340.96062670962</v>
      </c>
      <c r="BB66" s="274">
        <f t="shared" si="46"/>
        <v>0</v>
      </c>
      <c r="BC66" s="274">
        <f t="shared" si="46"/>
        <v>0</v>
      </c>
      <c r="BD66" s="274">
        <f t="shared" si="46"/>
        <v>227702.45999999996</v>
      </c>
      <c r="BE66" s="274">
        <f t="shared" si="46"/>
        <v>0</v>
      </c>
      <c r="BF66" s="274">
        <f t="shared" si="46"/>
        <v>0</v>
      </c>
      <c r="BG66" s="274">
        <f t="shared" si="46"/>
        <v>111618.13</v>
      </c>
      <c r="BH66" s="274">
        <f t="shared" si="46"/>
        <v>0</v>
      </c>
      <c r="BI66" s="274">
        <f t="shared" si="46"/>
        <v>0</v>
      </c>
      <c r="BJ66" s="274">
        <f t="shared" si="46"/>
        <v>114825.71</v>
      </c>
      <c r="BK66" s="303"/>
      <c r="BL66" s="304"/>
    </row>
    <row r="67" spans="1:64" x14ac:dyDescent="0.25">
      <c r="A67" s="1699"/>
      <c r="B67" s="126" t="s">
        <v>108</v>
      </c>
      <c r="C67" s="131" t="s">
        <v>188</v>
      </c>
      <c r="D67" s="274">
        <f>SUM(E67:M67)</f>
        <v>3539576.78</v>
      </c>
      <c r="E67" s="253">
        <v>597080.92000000004</v>
      </c>
      <c r="F67" s="253">
        <v>48790.06</v>
      </c>
      <c r="G67" s="253">
        <v>1417496.5899999996</v>
      </c>
      <c r="H67" s="253">
        <v>89072.910000000018</v>
      </c>
      <c r="I67" s="253">
        <v>619.44000000000005</v>
      </c>
      <c r="J67" s="253">
        <v>397545.55999999994</v>
      </c>
      <c r="K67" s="253">
        <v>0</v>
      </c>
      <c r="L67" s="253">
        <v>4943.24</v>
      </c>
      <c r="M67" s="253">
        <v>984028.05999999994</v>
      </c>
      <c r="N67" s="303"/>
      <c r="O67" s="375"/>
      <c r="P67" s="274">
        <f>SUM(Q67:Y67)</f>
        <v>3856161.669999999</v>
      </c>
      <c r="Q67" s="253">
        <v>670734.68999999971</v>
      </c>
      <c r="R67" s="253">
        <v>44346.53</v>
      </c>
      <c r="S67" s="253">
        <v>1565620.4399999992</v>
      </c>
      <c r="T67" s="253">
        <v>82067.340000000011</v>
      </c>
      <c r="U67" s="253">
        <v>321.90999999999997</v>
      </c>
      <c r="V67" s="253">
        <v>322857.37999999995</v>
      </c>
      <c r="W67" s="253">
        <v>0</v>
      </c>
      <c r="X67" s="253">
        <v>4154.83</v>
      </c>
      <c r="Y67" s="253">
        <v>1166058.5499999998</v>
      </c>
      <c r="Z67" s="303"/>
      <c r="AA67" s="375"/>
      <c r="AB67" s="274">
        <f>SUM(AC67:AK67)</f>
        <v>3859375.6399999997</v>
      </c>
      <c r="AC67" s="253">
        <v>603746.34000000008</v>
      </c>
      <c r="AD67" s="253">
        <v>66266.63</v>
      </c>
      <c r="AE67" s="253">
        <v>1445197.41</v>
      </c>
      <c r="AF67" s="253">
        <v>117465.52999999997</v>
      </c>
      <c r="AG67" s="253">
        <v>392.35</v>
      </c>
      <c r="AH67" s="253">
        <v>289147.82</v>
      </c>
      <c r="AI67" s="253">
        <v>0</v>
      </c>
      <c r="AJ67" s="253">
        <v>7418.21</v>
      </c>
      <c r="AK67" s="253">
        <v>1329741.3500000001</v>
      </c>
      <c r="AL67" s="303"/>
      <c r="AM67" s="375"/>
      <c r="AN67" s="289">
        <f>SUM(AO67:AW67)</f>
        <v>4035912.2700000005</v>
      </c>
      <c r="AO67" s="253">
        <v>651639.36</v>
      </c>
      <c r="AP67" s="253">
        <v>46528.139999999992</v>
      </c>
      <c r="AQ67" s="253">
        <v>1594798.03</v>
      </c>
      <c r="AR67" s="253">
        <v>114294.43</v>
      </c>
      <c r="AS67" s="253">
        <v>888.06999999999994</v>
      </c>
      <c r="AT67" s="253">
        <v>285536.19</v>
      </c>
      <c r="AU67" s="253">
        <v>0</v>
      </c>
      <c r="AV67" s="253">
        <v>4269.88</v>
      </c>
      <c r="AW67" s="253">
        <v>1337958.1700000004</v>
      </c>
      <c r="AX67" s="303"/>
      <c r="AY67" s="375"/>
      <c r="AZ67" s="525">
        <v>208337.34014833785</v>
      </c>
      <c r="BA67" s="296">
        <f>SUM(BB67:BJ67)+AZ67</f>
        <v>15499363.700148337</v>
      </c>
      <c r="BB67" s="274">
        <f>E67+Q67+AC67+AO67</f>
        <v>2523201.31</v>
      </c>
      <c r="BC67" s="274">
        <f t="shared" si="46"/>
        <v>205931.36</v>
      </c>
      <c r="BD67" s="274">
        <f t="shared" si="46"/>
        <v>6023112.4699999988</v>
      </c>
      <c r="BE67" s="274">
        <f t="shared" si="46"/>
        <v>402900.21</v>
      </c>
      <c r="BF67" s="274">
        <f t="shared" si="46"/>
        <v>2221.77</v>
      </c>
      <c r="BG67" s="274">
        <f t="shared" si="46"/>
        <v>1295086.95</v>
      </c>
      <c r="BH67" s="274">
        <f t="shared" si="46"/>
        <v>0</v>
      </c>
      <c r="BI67" s="274">
        <f t="shared" si="46"/>
        <v>20786.16</v>
      </c>
      <c r="BJ67" s="274">
        <f t="shared" si="46"/>
        <v>4817786.1300000008</v>
      </c>
      <c r="BK67" s="303"/>
      <c r="BL67" s="304"/>
    </row>
    <row r="68" spans="1:64" x14ac:dyDescent="0.25">
      <c r="A68" s="1699"/>
      <c r="B68" s="126" t="s">
        <v>109</v>
      </c>
      <c r="C68" s="131" t="s">
        <v>161</v>
      </c>
      <c r="D68" s="274">
        <f>SUM(E68:O68)</f>
        <v>3898665.2686037607</v>
      </c>
      <c r="E68" s="253">
        <v>1552480.6270269428</v>
      </c>
      <c r="F68" s="253">
        <v>82252.770241456994</v>
      </c>
      <c r="G68" s="253">
        <v>1565310.8850583658</v>
      </c>
      <c r="H68" s="253">
        <v>118203.53257859734</v>
      </c>
      <c r="I68" s="253">
        <v>124.08129306984286</v>
      </c>
      <c r="J68" s="253">
        <v>260261.25317717227</v>
      </c>
      <c r="K68" s="253">
        <v>0</v>
      </c>
      <c r="L68" s="253">
        <v>6225.2922472064793</v>
      </c>
      <c r="M68" s="253">
        <v>313806.82698094985</v>
      </c>
      <c r="N68" s="253">
        <v>0</v>
      </c>
      <c r="O68" s="254">
        <v>0</v>
      </c>
      <c r="P68" s="274">
        <f>SUM(Q68:AA68)</f>
        <v>3933225.4359846595</v>
      </c>
      <c r="Q68" s="253">
        <v>1636722.3667074544</v>
      </c>
      <c r="R68" s="253">
        <v>76353.565007452416</v>
      </c>
      <c r="S68" s="253">
        <v>1611298.9845670529</v>
      </c>
      <c r="T68" s="253">
        <v>96653.346721745431</v>
      </c>
      <c r="U68" s="253">
        <v>3701.3165362685213</v>
      </c>
      <c r="V68" s="253">
        <v>229573.53998684828</v>
      </c>
      <c r="W68" s="253">
        <v>0</v>
      </c>
      <c r="X68" s="253">
        <v>7474.6900593621986</v>
      </c>
      <c r="Y68" s="253">
        <v>271447.62639847491</v>
      </c>
      <c r="Z68" s="253">
        <v>0</v>
      </c>
      <c r="AA68" s="254">
        <v>0</v>
      </c>
      <c r="AB68" s="274">
        <f>SUM(AC68:AM68)</f>
        <v>3644138.4109336748</v>
      </c>
      <c r="AC68" s="253">
        <v>1457173.0285517836</v>
      </c>
      <c r="AD68" s="253">
        <v>59972.689522359011</v>
      </c>
      <c r="AE68" s="253">
        <v>1521809.5072527798</v>
      </c>
      <c r="AF68" s="253">
        <v>97787.869581091087</v>
      </c>
      <c r="AG68" s="253">
        <v>2872.7330538753367</v>
      </c>
      <c r="AH68" s="253">
        <v>225384.05611492539</v>
      </c>
      <c r="AI68" s="253">
        <v>69.291691481656514</v>
      </c>
      <c r="AJ68" s="253">
        <v>8194.9334061065656</v>
      </c>
      <c r="AK68" s="253">
        <v>270874.30175927171</v>
      </c>
      <c r="AL68" s="253">
        <v>0</v>
      </c>
      <c r="AM68" s="254">
        <v>0</v>
      </c>
      <c r="AN68" s="289">
        <f>SUM(AO68:AY68)</f>
        <v>3733627.7106437148</v>
      </c>
      <c r="AO68" s="253">
        <v>1376444.661208105</v>
      </c>
      <c r="AP68" s="253">
        <v>55566.945995703201</v>
      </c>
      <c r="AQ68" s="253">
        <v>1655028.8962056448</v>
      </c>
      <c r="AR68" s="253">
        <v>105692.64423692573</v>
      </c>
      <c r="AS68" s="253">
        <v>8962.2934859468551</v>
      </c>
      <c r="AT68" s="253">
        <v>217946.75662914058</v>
      </c>
      <c r="AU68" s="253">
        <v>0</v>
      </c>
      <c r="AV68" s="253">
        <v>9091.4115363066576</v>
      </c>
      <c r="AW68" s="253">
        <v>304894.10134594224</v>
      </c>
      <c r="AX68" s="253">
        <v>0</v>
      </c>
      <c r="AY68" s="254">
        <v>0</v>
      </c>
      <c r="AZ68" s="525">
        <v>68396.749942406983</v>
      </c>
      <c r="BA68" s="296">
        <f>SUM(BB68:BL68)+AZ68</f>
        <v>15278053.576108215</v>
      </c>
      <c r="BB68" s="274">
        <f t="shared" si="46"/>
        <v>6022820.6834942857</v>
      </c>
      <c r="BC68" s="274">
        <f t="shared" si="46"/>
        <v>274145.97076697164</v>
      </c>
      <c r="BD68" s="274">
        <f t="shared" si="46"/>
        <v>6353448.2730838433</v>
      </c>
      <c r="BE68" s="274">
        <f t="shared" si="46"/>
        <v>418337.39311835961</v>
      </c>
      <c r="BF68" s="274">
        <f t="shared" si="46"/>
        <v>15660.424369160555</v>
      </c>
      <c r="BG68" s="274">
        <f t="shared" si="46"/>
        <v>933165.60590808652</v>
      </c>
      <c r="BH68" s="274">
        <f t="shared" si="46"/>
        <v>69.291691481656514</v>
      </c>
      <c r="BI68" s="274">
        <f t="shared" si="46"/>
        <v>30986.327248981899</v>
      </c>
      <c r="BJ68" s="274">
        <f t="shared" si="46"/>
        <v>1161022.8564846385</v>
      </c>
      <c r="BK68" s="274">
        <f t="shared" ref="BK68:BL71" si="47">N68+Z68+AL68+AX68</f>
        <v>0</v>
      </c>
      <c r="BL68" s="300">
        <f t="shared" si="47"/>
        <v>0</v>
      </c>
    </row>
    <row r="69" spans="1:64" s="255" customFormat="1" x14ac:dyDescent="0.25">
      <c r="A69" s="1699"/>
      <c r="B69" s="126" t="s">
        <v>110</v>
      </c>
      <c r="C69" s="131" t="s">
        <v>135</v>
      </c>
      <c r="D69" s="274">
        <f>SUM(E69:O69)</f>
        <v>45989.796124183878</v>
      </c>
      <c r="E69" s="253">
        <v>25633.797843467128</v>
      </c>
      <c r="F69" s="253">
        <v>3599.9994941127488</v>
      </c>
      <c r="G69" s="253">
        <v>11703.434131293621</v>
      </c>
      <c r="H69" s="253">
        <v>1739.8047641361943</v>
      </c>
      <c r="I69" s="253">
        <v>35.605046915352268</v>
      </c>
      <c r="J69" s="253">
        <v>2443.2377722489982</v>
      </c>
      <c r="K69" s="253">
        <v>1.9245971305595824</v>
      </c>
      <c r="L69" s="253">
        <v>173.05853230394598</v>
      </c>
      <c r="M69" s="253">
        <v>658.93394257533691</v>
      </c>
      <c r="N69" s="253">
        <v>0</v>
      </c>
      <c r="O69" s="254">
        <v>0</v>
      </c>
      <c r="P69" s="274">
        <f>SUM(Q69:AA69)</f>
        <v>48279.181388391182</v>
      </c>
      <c r="Q69" s="253">
        <v>26568.031626867174</v>
      </c>
      <c r="R69" s="253">
        <v>3791.602143359461</v>
      </c>
      <c r="S69" s="253">
        <v>12543.253932095837</v>
      </c>
      <c r="T69" s="253">
        <v>1831.3976338407811</v>
      </c>
      <c r="U69" s="253">
        <v>41.986724526397033</v>
      </c>
      <c r="V69" s="253">
        <v>2574.5035727834124</v>
      </c>
      <c r="W69" s="253">
        <v>3.0340057350265703</v>
      </c>
      <c r="X69" s="253">
        <v>177.9950031215588</v>
      </c>
      <c r="Y69" s="253">
        <v>747.37674606154508</v>
      </c>
      <c r="Z69" s="253">
        <v>0</v>
      </c>
      <c r="AA69" s="254">
        <v>0</v>
      </c>
      <c r="AB69" s="274">
        <f>SUM(AC69:AM69)</f>
        <v>49416.674148376696</v>
      </c>
      <c r="AC69" s="253">
        <v>26440.133833237982</v>
      </c>
      <c r="AD69" s="253">
        <v>3751.8723721550896</v>
      </c>
      <c r="AE69" s="253">
        <v>13443.623032021309</v>
      </c>
      <c r="AF69" s="253">
        <v>1966.7399970990787</v>
      </c>
      <c r="AG69" s="253">
        <v>40.082400078142413</v>
      </c>
      <c r="AH69" s="253">
        <v>2775.8567905076893</v>
      </c>
      <c r="AI69" s="253">
        <v>3.2442673691644179</v>
      </c>
      <c r="AJ69" s="253">
        <v>170.864748109326</v>
      </c>
      <c r="AK69" s="253">
        <v>824.25670779890993</v>
      </c>
      <c r="AL69" s="253">
        <v>0</v>
      </c>
      <c r="AM69" s="254">
        <v>0</v>
      </c>
      <c r="AN69" s="289">
        <f>SUM(AO69:AY69)</f>
        <v>46246.970415226882</v>
      </c>
      <c r="AO69" s="253">
        <v>23961.796300129587</v>
      </c>
      <c r="AP69" s="253">
        <v>3354.5259225193422</v>
      </c>
      <c r="AQ69" s="253">
        <v>13355.644878207786</v>
      </c>
      <c r="AR69" s="253">
        <v>1941.8888728252748</v>
      </c>
      <c r="AS69" s="253">
        <v>42.716177870810057</v>
      </c>
      <c r="AT69" s="253">
        <v>2624.158992403547</v>
      </c>
      <c r="AU69" s="253">
        <v>0</v>
      </c>
      <c r="AV69" s="253">
        <v>142.70093724533339</v>
      </c>
      <c r="AW69" s="253">
        <v>823.53833402520127</v>
      </c>
      <c r="AX69" s="253">
        <v>0</v>
      </c>
      <c r="AY69" s="254">
        <v>0</v>
      </c>
      <c r="AZ69" s="525">
        <v>0</v>
      </c>
      <c r="BA69" s="296">
        <f>SUM(BB69:BL69)+AZ69</f>
        <v>189932.62207617864</v>
      </c>
      <c r="BB69" s="274">
        <f t="shared" si="46"/>
        <v>102603.75960370187</v>
      </c>
      <c r="BC69" s="274">
        <f t="shared" si="46"/>
        <v>14497.99993214664</v>
      </c>
      <c r="BD69" s="274">
        <f t="shared" si="46"/>
        <v>51045.955973618555</v>
      </c>
      <c r="BE69" s="274">
        <f t="shared" si="46"/>
        <v>7479.8312679013288</v>
      </c>
      <c r="BF69" s="274">
        <f t="shared" si="46"/>
        <v>160.39034939070177</v>
      </c>
      <c r="BG69" s="274">
        <f t="shared" si="46"/>
        <v>10417.757127943647</v>
      </c>
      <c r="BH69" s="274">
        <f t="shared" si="46"/>
        <v>8.20287023475057</v>
      </c>
      <c r="BI69" s="274">
        <f t="shared" si="46"/>
        <v>664.61922078016426</v>
      </c>
      <c r="BJ69" s="274">
        <f t="shared" si="46"/>
        <v>3054.1057304609931</v>
      </c>
      <c r="BK69" s="274">
        <f t="shared" si="47"/>
        <v>0</v>
      </c>
      <c r="BL69" s="300">
        <f t="shared" si="47"/>
        <v>0</v>
      </c>
    </row>
    <row r="70" spans="1:64" x14ac:dyDescent="0.25">
      <c r="A70" s="1699"/>
      <c r="B70" s="126" t="s">
        <v>111</v>
      </c>
      <c r="C70" s="131" t="s">
        <v>163</v>
      </c>
      <c r="D70" s="274">
        <f>SUM(E70:O70)</f>
        <v>590.47317552979598</v>
      </c>
      <c r="E70" s="253">
        <v>75.254313026806287</v>
      </c>
      <c r="F70" s="253">
        <v>3.9097569365595763</v>
      </c>
      <c r="G70" s="253">
        <v>147.47323178549593</v>
      </c>
      <c r="H70" s="253">
        <v>19.211608186197278</v>
      </c>
      <c r="I70" s="253">
        <v>0.15903133615083057</v>
      </c>
      <c r="J70" s="253">
        <v>33.543765584785511</v>
      </c>
      <c r="K70" s="253">
        <v>0</v>
      </c>
      <c r="L70" s="253">
        <v>0.25099269238607219</v>
      </c>
      <c r="M70" s="253">
        <v>310.67047598141454</v>
      </c>
      <c r="N70" s="253">
        <v>0</v>
      </c>
      <c r="O70" s="254">
        <v>0</v>
      </c>
      <c r="P70" s="274">
        <f>SUM(Q70:AA70)</f>
        <v>40697.753889325868</v>
      </c>
      <c r="Q70" s="253">
        <v>5327.6537201619985</v>
      </c>
      <c r="R70" s="253">
        <v>251.91015134831773</v>
      </c>
      <c r="S70" s="253">
        <v>9717.9492455587715</v>
      </c>
      <c r="T70" s="253">
        <v>1121.3576689530441</v>
      </c>
      <c r="U70" s="253">
        <v>15.848375434388879</v>
      </c>
      <c r="V70" s="253">
        <v>1564.2499167561973</v>
      </c>
      <c r="W70" s="253">
        <v>0</v>
      </c>
      <c r="X70" s="253">
        <v>113.78080533980399</v>
      </c>
      <c r="Y70" s="253">
        <v>22585.004005773342</v>
      </c>
      <c r="Z70" s="253">
        <v>0</v>
      </c>
      <c r="AA70" s="254">
        <v>0</v>
      </c>
      <c r="AB70" s="274">
        <f>SUM(AC70:AM70)</f>
        <v>132849.36618522418</v>
      </c>
      <c r="AC70" s="253">
        <v>16582.380558473626</v>
      </c>
      <c r="AD70" s="253">
        <v>876.42224930363057</v>
      </c>
      <c r="AE70" s="253">
        <v>29491.333258290695</v>
      </c>
      <c r="AF70" s="253">
        <v>3782.8620014767816</v>
      </c>
      <c r="AG70" s="253">
        <v>70.912415303249261</v>
      </c>
      <c r="AH70" s="253">
        <v>5558.9899392186535</v>
      </c>
      <c r="AI70" s="253">
        <v>0.32858075401271886</v>
      </c>
      <c r="AJ70" s="253">
        <v>273.51372321923293</v>
      </c>
      <c r="AK70" s="253">
        <v>76212.623459184295</v>
      </c>
      <c r="AL70" s="253">
        <v>0</v>
      </c>
      <c r="AM70" s="254">
        <v>0</v>
      </c>
      <c r="AN70" s="289">
        <f>SUM(AO70:AY70)</f>
        <v>463229.5016031058</v>
      </c>
      <c r="AO70" s="253">
        <v>58144.437276205157</v>
      </c>
      <c r="AP70" s="253">
        <v>2750.2757516963097</v>
      </c>
      <c r="AQ70" s="253">
        <v>106809.64241182122</v>
      </c>
      <c r="AR70" s="253">
        <v>12629.5706071572</v>
      </c>
      <c r="AS70" s="253">
        <v>1016.8963513056437</v>
      </c>
      <c r="AT70" s="253">
        <v>18068.831173710125</v>
      </c>
      <c r="AU70" s="253">
        <v>0</v>
      </c>
      <c r="AV70" s="253">
        <v>626.29938169868831</v>
      </c>
      <c r="AW70" s="253">
        <v>263183.54864951147</v>
      </c>
      <c r="AX70" s="253">
        <v>0</v>
      </c>
      <c r="AY70" s="254">
        <v>0</v>
      </c>
      <c r="AZ70" s="525">
        <v>-927037.96730950824</v>
      </c>
      <c r="BA70" s="296">
        <f>SUM(BB70:BL70)+AZ70</f>
        <v>-289670.87245632266</v>
      </c>
      <c r="BB70" s="274">
        <f t="shared" si="46"/>
        <v>80129.725867867586</v>
      </c>
      <c r="BC70" s="274">
        <f t="shared" si="46"/>
        <v>3882.5179092848175</v>
      </c>
      <c r="BD70" s="274">
        <f t="shared" si="46"/>
        <v>146166.39814745617</v>
      </c>
      <c r="BE70" s="274">
        <f t="shared" si="46"/>
        <v>17553.001885773221</v>
      </c>
      <c r="BF70" s="274">
        <f t="shared" si="46"/>
        <v>1103.8161733794327</v>
      </c>
      <c r="BG70" s="274">
        <f t="shared" si="46"/>
        <v>25225.614795269761</v>
      </c>
      <c r="BH70" s="274">
        <f t="shared" si="46"/>
        <v>0.32858075401271886</v>
      </c>
      <c r="BI70" s="274">
        <f t="shared" si="46"/>
        <v>1013.8449029501113</v>
      </c>
      <c r="BJ70" s="274">
        <f t="shared" si="46"/>
        <v>362291.8465904505</v>
      </c>
      <c r="BK70" s="274">
        <f t="shared" si="47"/>
        <v>0</v>
      </c>
      <c r="BL70" s="300">
        <f t="shared" si="47"/>
        <v>0</v>
      </c>
    </row>
    <row r="71" spans="1:64" x14ac:dyDescent="0.25">
      <c r="A71" s="1699"/>
      <c r="B71" s="126" t="s">
        <v>112</v>
      </c>
      <c r="C71" s="131" t="s">
        <v>927</v>
      </c>
      <c r="D71" s="274">
        <f>SUM(E71:O71)</f>
        <v>378753.41794278374</v>
      </c>
      <c r="E71" s="253">
        <v>68020.262805624821</v>
      </c>
      <c r="F71" s="253">
        <v>11468.449389715632</v>
      </c>
      <c r="G71" s="253">
        <v>103465.46341557846</v>
      </c>
      <c r="H71" s="253">
        <v>14782.557055197294</v>
      </c>
      <c r="I71" s="253">
        <v>355.06829437549874</v>
      </c>
      <c r="J71" s="253">
        <v>19117.47522490823</v>
      </c>
      <c r="K71" s="253">
        <v>0.31796578377965906</v>
      </c>
      <c r="L71" s="253">
        <v>1531.4945787288946</v>
      </c>
      <c r="M71" s="253">
        <v>160012.32921287112</v>
      </c>
      <c r="N71" s="253">
        <v>0</v>
      </c>
      <c r="O71" s="254">
        <v>0</v>
      </c>
      <c r="P71" s="274">
        <f>SUM(Q71:AA71)</f>
        <v>359965.34398487408</v>
      </c>
      <c r="Q71" s="253">
        <v>64646.115754570128</v>
      </c>
      <c r="R71" s="253">
        <v>10899.556634933757</v>
      </c>
      <c r="S71" s="253">
        <v>98333.056190582953</v>
      </c>
      <c r="T71" s="253">
        <v>14049.267896386265</v>
      </c>
      <c r="U71" s="253">
        <v>337.45512163881472</v>
      </c>
      <c r="V71" s="253">
        <v>18169.152328272772</v>
      </c>
      <c r="W71" s="253">
        <v>0.30219308212541446</v>
      </c>
      <c r="X71" s="253">
        <v>1455.5247470437246</v>
      </c>
      <c r="Y71" s="253">
        <v>152074.91311836353</v>
      </c>
      <c r="Z71" s="253">
        <v>0</v>
      </c>
      <c r="AA71" s="254">
        <v>0</v>
      </c>
      <c r="AB71" s="274">
        <f>SUM(AC71:AM71)</f>
        <v>505007.31208201573</v>
      </c>
      <c r="AC71" s="253">
        <v>90694.178479387585</v>
      </c>
      <c r="AD71" s="253">
        <v>15291.349267569751</v>
      </c>
      <c r="AE71" s="253">
        <v>137954.70376643483</v>
      </c>
      <c r="AF71" s="253">
        <v>19710.183593041442</v>
      </c>
      <c r="AG71" s="253">
        <v>473.42697505426668</v>
      </c>
      <c r="AH71" s="253">
        <v>25490.106015581579</v>
      </c>
      <c r="AI71" s="253">
        <v>0.42395669106509354</v>
      </c>
      <c r="AJ71" s="253">
        <v>2042.0039108106319</v>
      </c>
      <c r="AK71" s="253">
        <v>213350.93611744459</v>
      </c>
      <c r="AL71" s="253">
        <v>0</v>
      </c>
      <c r="AM71" s="254">
        <v>0</v>
      </c>
      <c r="AN71" s="289">
        <f>SUM(AO71:AY71)</f>
        <v>220919.18935620855</v>
      </c>
      <c r="AO71" s="253">
        <v>39674.840164967034</v>
      </c>
      <c r="AP71" s="253">
        <v>6689.314003052561</v>
      </c>
      <c r="AQ71" s="253">
        <v>60349.307019552783</v>
      </c>
      <c r="AR71" s="253">
        <v>8622.3658098827455</v>
      </c>
      <c r="AS71" s="253">
        <v>207.10413700181192</v>
      </c>
      <c r="AT71" s="253">
        <v>11150.835686615868</v>
      </c>
      <c r="AU71" s="253">
        <v>0.18546299483487505</v>
      </c>
      <c r="AV71" s="253">
        <v>893.28973629836992</v>
      </c>
      <c r="AW71" s="253">
        <v>93331.94733584256</v>
      </c>
      <c r="AX71" s="253">
        <v>0</v>
      </c>
      <c r="AY71" s="254">
        <v>0</v>
      </c>
      <c r="AZ71" s="525">
        <v>-3267.5936976777507</v>
      </c>
      <c r="BA71" s="296">
        <f>SUM(BB71:BL71)+AZ71</f>
        <v>1461377.6696682042</v>
      </c>
      <c r="BB71" s="274">
        <f t="shared" si="46"/>
        <v>263035.39720454958</v>
      </c>
      <c r="BC71" s="274">
        <f t="shared" si="46"/>
        <v>44348.669295271699</v>
      </c>
      <c r="BD71" s="274">
        <f t="shared" si="46"/>
        <v>400102.530392149</v>
      </c>
      <c r="BE71" s="274">
        <f t="shared" si="46"/>
        <v>57164.374354507745</v>
      </c>
      <c r="BF71" s="274">
        <f t="shared" si="46"/>
        <v>1373.0545280703921</v>
      </c>
      <c r="BG71" s="274">
        <f t="shared" si="46"/>
        <v>73927.569255378447</v>
      </c>
      <c r="BH71" s="274">
        <f t="shared" si="46"/>
        <v>1.2295785518050422</v>
      </c>
      <c r="BI71" s="274">
        <f t="shared" si="46"/>
        <v>5922.3129728816202</v>
      </c>
      <c r="BJ71" s="274">
        <f t="shared" si="46"/>
        <v>618770.12578452169</v>
      </c>
      <c r="BK71" s="274">
        <f t="shared" si="47"/>
        <v>0</v>
      </c>
      <c r="BL71" s="300">
        <f t="shared" si="47"/>
        <v>0</v>
      </c>
    </row>
    <row r="72" spans="1:64" s="209" customFormat="1" x14ac:dyDescent="0.25">
      <c r="A72" s="1703"/>
      <c r="B72" s="129" t="s">
        <v>460</v>
      </c>
      <c r="C72" s="313" t="s">
        <v>5</v>
      </c>
      <c r="D72" s="275">
        <f>SUM(D64:D71)</f>
        <v>26686885.635846257</v>
      </c>
      <c r="E72" s="275">
        <f t="shared" ref="E72:BG72" si="48">SUM(E64:E71)</f>
        <v>3442440.0419890611</v>
      </c>
      <c r="F72" s="275">
        <f t="shared" si="48"/>
        <v>189027.39888222193</v>
      </c>
      <c r="G72" s="275">
        <f t="shared" si="48"/>
        <v>6674920.5858370215</v>
      </c>
      <c r="H72" s="275">
        <f t="shared" si="48"/>
        <v>871282.52600611711</v>
      </c>
      <c r="I72" s="275">
        <f t="shared" si="48"/>
        <v>7462.3536656968463</v>
      </c>
      <c r="J72" s="275">
        <f t="shared" si="48"/>
        <v>1513462.7799399141</v>
      </c>
      <c r="K72" s="275">
        <f t="shared" si="48"/>
        <v>2.2425629143392416</v>
      </c>
      <c r="L72" s="275">
        <f t="shared" si="48"/>
        <v>12873.336350931708</v>
      </c>
      <c r="M72" s="275">
        <f>SUM(M64:M71)</f>
        <v>13975414.370612377</v>
      </c>
      <c r="N72" s="275">
        <f>SUM(N68:N71)</f>
        <v>0</v>
      </c>
      <c r="O72" s="275">
        <f>SUM(O68:O71)</f>
        <v>0</v>
      </c>
      <c r="P72" s="277">
        <f t="shared" si="48"/>
        <v>27777651.205247246</v>
      </c>
      <c r="Q72" s="275">
        <f t="shared" si="48"/>
        <v>3676119.2578090536</v>
      </c>
      <c r="R72" s="275">
        <f t="shared" si="48"/>
        <v>184898.0739370939</v>
      </c>
      <c r="S72" s="275">
        <f t="shared" si="48"/>
        <v>6647374.6039352901</v>
      </c>
      <c r="T72" s="275">
        <f t="shared" si="48"/>
        <v>769955.68992092542</v>
      </c>
      <c r="U72" s="275">
        <f t="shared" si="48"/>
        <v>11041.376757868124</v>
      </c>
      <c r="V72" s="275">
        <f t="shared" si="48"/>
        <v>1072828.8258046608</v>
      </c>
      <c r="W72" s="275">
        <f t="shared" si="48"/>
        <v>3.3361988171519847</v>
      </c>
      <c r="X72" s="275">
        <f t="shared" si="48"/>
        <v>78142.820614867291</v>
      </c>
      <c r="Y72" s="275">
        <f>SUM(Y64:Y71)</f>
        <v>15337287.22026867</v>
      </c>
      <c r="Z72" s="275">
        <f>SUM(Z68:Z71)</f>
        <v>0</v>
      </c>
      <c r="AA72" s="283">
        <f>SUM(AA68:AA71)</f>
        <v>0</v>
      </c>
      <c r="AB72" s="277">
        <f t="shared" si="48"/>
        <v>28684668.413349297</v>
      </c>
      <c r="AC72" s="275">
        <f t="shared" si="48"/>
        <v>3629116.8314228826</v>
      </c>
      <c r="AD72" s="275">
        <f t="shared" si="48"/>
        <v>204647.98341138748</v>
      </c>
      <c r="AE72" s="275">
        <f t="shared" si="48"/>
        <v>6396606.0073095262</v>
      </c>
      <c r="AF72" s="275">
        <f t="shared" si="48"/>
        <v>822674.26517270831</v>
      </c>
      <c r="AG72" s="275">
        <f t="shared" si="48"/>
        <v>15529.544844310996</v>
      </c>
      <c r="AH72" s="275">
        <f t="shared" si="48"/>
        <v>1205438.6088602333</v>
      </c>
      <c r="AI72" s="275">
        <f t="shared" si="48"/>
        <v>73.288496295898739</v>
      </c>
      <c r="AJ72" s="275">
        <f t="shared" si="48"/>
        <v>60128.525788245759</v>
      </c>
      <c r="AK72" s="275">
        <f>SUM(AK64:AK71)</f>
        <v>16350453.358043702</v>
      </c>
      <c r="AL72" s="275">
        <f>SUM(AL68:AL71)</f>
        <v>0</v>
      </c>
      <c r="AM72" s="275">
        <f>SUM(AM68:AM71)</f>
        <v>0</v>
      </c>
      <c r="AN72" s="277">
        <f t="shared" si="48"/>
        <v>30144428.872018252</v>
      </c>
      <c r="AO72" s="275">
        <f t="shared" si="48"/>
        <v>3814218.6649494064</v>
      </c>
      <c r="AP72" s="275">
        <f t="shared" si="48"/>
        <v>187444.1716729714</v>
      </c>
      <c r="AQ72" s="275">
        <f t="shared" si="48"/>
        <v>6962954.8505152268</v>
      </c>
      <c r="AR72" s="275">
        <f t="shared" si="48"/>
        <v>825322.01952679106</v>
      </c>
      <c r="AS72" s="275">
        <f t="shared" si="48"/>
        <v>65836.320152125103</v>
      </c>
      <c r="AT72" s="275">
        <f t="shared" si="48"/>
        <v>1179186.6424818703</v>
      </c>
      <c r="AU72" s="275">
        <f t="shared" si="48"/>
        <v>0.18546299483487505</v>
      </c>
      <c r="AV72" s="275">
        <f t="shared" si="48"/>
        <v>41432.141591549043</v>
      </c>
      <c r="AW72" s="275">
        <f>SUM(AW64:AW71)</f>
        <v>17068033.875665318</v>
      </c>
      <c r="AX72" s="275">
        <f>SUM(AX68:AX71)</f>
        <v>0</v>
      </c>
      <c r="AY72" s="283">
        <f>SUM(AY68:AY71)</f>
        <v>0</v>
      </c>
      <c r="AZ72" s="299">
        <f>SUM(AZ64:AZ71)</f>
        <v>-364767.26029986335</v>
      </c>
      <c r="BA72" s="297">
        <f t="shared" si="48"/>
        <v>112928866.86616118</v>
      </c>
      <c r="BB72" s="275">
        <f t="shared" si="48"/>
        <v>14561894.796170404</v>
      </c>
      <c r="BC72" s="275">
        <f>SUM(BC64:BC71)</f>
        <v>766017.62790367473</v>
      </c>
      <c r="BD72" s="275">
        <f t="shared" si="48"/>
        <v>26681856.047597062</v>
      </c>
      <c r="BE72" s="275">
        <f t="shared" si="48"/>
        <v>3289234.5006265417</v>
      </c>
      <c r="BF72" s="275">
        <f t="shared" si="48"/>
        <v>99869.595420001075</v>
      </c>
      <c r="BG72" s="275">
        <f t="shared" si="48"/>
        <v>4970916.8570866771</v>
      </c>
      <c r="BH72" s="275">
        <f>SUM(BH64:BH71)</f>
        <v>79.052721022224844</v>
      </c>
      <c r="BI72" s="275">
        <f>SUM(BI64:BI71)</f>
        <v>192576.82434559378</v>
      </c>
      <c r="BJ72" s="275">
        <f>SUM(BJ64:BJ71)</f>
        <v>62731188.824590072</v>
      </c>
      <c r="BK72" s="275">
        <f>SUM(BK68:BK71)</f>
        <v>0</v>
      </c>
      <c r="BL72" s="299">
        <f>SUM(BL68:BL71)</f>
        <v>0</v>
      </c>
    </row>
    <row r="73" spans="1:64" ht="14.85" customHeight="1" x14ac:dyDescent="0.25">
      <c r="A73" s="1708" t="s">
        <v>6</v>
      </c>
      <c r="B73" s="126" t="s">
        <v>118</v>
      </c>
      <c r="C73" s="131" t="s">
        <v>189</v>
      </c>
      <c r="D73" s="273">
        <f>SUM(E73:O73)</f>
        <v>129026.85668804536</v>
      </c>
      <c r="E73" s="251">
        <v>43952.995643763315</v>
      </c>
      <c r="F73" s="251">
        <v>3201.4076586858523</v>
      </c>
      <c r="G73" s="251">
        <v>50666.07319881396</v>
      </c>
      <c r="H73" s="251">
        <v>9879.4096846125176</v>
      </c>
      <c r="I73" s="251">
        <v>1.0353028170440268</v>
      </c>
      <c r="J73" s="251">
        <v>6445.9499332175601</v>
      </c>
      <c r="K73" s="251">
        <v>0</v>
      </c>
      <c r="L73" s="251">
        <v>1935.2368905858659</v>
      </c>
      <c r="M73" s="251">
        <v>12944.748375549241</v>
      </c>
      <c r="N73" s="251">
        <v>0</v>
      </c>
      <c r="O73" s="252">
        <v>0</v>
      </c>
      <c r="P73" s="273">
        <f>SUM(Q73:AA73)</f>
        <v>147680.96423475991</v>
      </c>
      <c r="Q73" s="251">
        <v>50684.285205226544</v>
      </c>
      <c r="R73" s="251">
        <v>4418.0376404924909</v>
      </c>
      <c r="S73" s="251">
        <v>56612.212070446105</v>
      </c>
      <c r="T73" s="251">
        <v>11042.443092381513</v>
      </c>
      <c r="U73" s="251">
        <v>9.771396311226205</v>
      </c>
      <c r="V73" s="251">
        <v>6655.9997106183955</v>
      </c>
      <c r="W73" s="251">
        <v>0</v>
      </c>
      <c r="X73" s="251">
        <v>2395.987363304047</v>
      </c>
      <c r="Y73" s="251">
        <v>15862.227755979588</v>
      </c>
      <c r="Z73" s="251">
        <v>0</v>
      </c>
      <c r="AA73" s="252">
        <v>0</v>
      </c>
      <c r="AB73" s="273">
        <f>SUM(AC73:AM73)</f>
        <v>180073.98752125961</v>
      </c>
      <c r="AC73" s="251">
        <v>55156.617592604918</v>
      </c>
      <c r="AD73" s="251">
        <v>5376.6670660498685</v>
      </c>
      <c r="AE73" s="251">
        <v>76063.240903063663</v>
      </c>
      <c r="AF73" s="251">
        <v>13334.616029294473</v>
      </c>
      <c r="AG73" s="251">
        <v>2.7184540611326628E-2</v>
      </c>
      <c r="AH73" s="251">
        <v>10510.328896497631</v>
      </c>
      <c r="AI73" s="251">
        <v>0</v>
      </c>
      <c r="AJ73" s="251">
        <v>2340.2775808465403</v>
      </c>
      <c r="AK73" s="251">
        <v>17292.212268361905</v>
      </c>
      <c r="AL73" s="251">
        <v>0</v>
      </c>
      <c r="AM73" s="252">
        <v>0</v>
      </c>
      <c r="AN73" s="276">
        <f>SUM(AO73:AY73)</f>
        <v>179636.23772364785</v>
      </c>
      <c r="AO73" s="251">
        <v>53377.824342651911</v>
      </c>
      <c r="AP73" s="251">
        <v>4775.9839629746994</v>
      </c>
      <c r="AQ73" s="251">
        <v>75692.675839271746</v>
      </c>
      <c r="AR73" s="251">
        <v>14617.280127521082</v>
      </c>
      <c r="AS73" s="251">
        <v>0.71660935709567086</v>
      </c>
      <c r="AT73" s="251">
        <v>10350.206015195128</v>
      </c>
      <c r="AU73" s="251">
        <v>0</v>
      </c>
      <c r="AV73" s="249">
        <v>2002.6848724621973</v>
      </c>
      <c r="AW73" s="251">
        <v>18818.865954213994</v>
      </c>
      <c r="AX73" s="251">
        <v>0</v>
      </c>
      <c r="AY73" s="252">
        <v>0</v>
      </c>
      <c r="AZ73" s="854">
        <v>-141.80000000000001</v>
      </c>
      <c r="BA73" s="294">
        <f>SUM(BB73:BL73)+AZ73</f>
        <v>636276.24616771261</v>
      </c>
      <c r="BB73" s="274">
        <f t="shared" ref="BB73:BL76" si="49">E73+Q73+AC73+AO73</f>
        <v>203171.7227842467</v>
      </c>
      <c r="BC73" s="274">
        <f t="shared" si="49"/>
        <v>17772.096328202912</v>
      </c>
      <c r="BD73" s="274">
        <f t="shared" si="49"/>
        <v>259034.20201159548</v>
      </c>
      <c r="BE73" s="274">
        <f t="shared" si="49"/>
        <v>48873.748933809584</v>
      </c>
      <c r="BF73" s="274">
        <f t="shared" si="49"/>
        <v>11.550493025977229</v>
      </c>
      <c r="BG73" s="274">
        <f t="shared" si="49"/>
        <v>33962.484555528717</v>
      </c>
      <c r="BH73" s="274">
        <f t="shared" si="49"/>
        <v>0</v>
      </c>
      <c r="BI73" s="274">
        <f t="shared" si="49"/>
        <v>8674.1867071986508</v>
      </c>
      <c r="BJ73" s="274">
        <f t="shared" si="49"/>
        <v>64918.054354104723</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7.3830421254148693</v>
      </c>
      <c r="E75" s="253">
        <v>2.426883488558806</v>
      </c>
      <c r="F75" s="253">
        <v>1.6510225843403739</v>
      </c>
      <c r="G75" s="253">
        <v>0.70099282910541016</v>
      </c>
      <c r="H75" s="253">
        <v>2.6041432234102788</v>
      </c>
      <c r="I75" s="253">
        <v>0</v>
      </c>
      <c r="J75" s="253">
        <v>0</v>
      </c>
      <c r="K75" s="253">
        <v>0</v>
      </c>
      <c r="L75" s="253">
        <v>0</v>
      </c>
      <c r="M75" s="253">
        <v>0</v>
      </c>
      <c r="N75" s="253">
        <v>0</v>
      </c>
      <c r="O75" s="254">
        <v>0</v>
      </c>
      <c r="P75" s="274">
        <f>SUM(Q75:AA75)</f>
        <v>7.3455649641248826</v>
      </c>
      <c r="Q75" s="253">
        <v>0</v>
      </c>
      <c r="R75" s="253">
        <v>5.8070976878034051</v>
      </c>
      <c r="S75" s="253">
        <v>1.1248563298967336</v>
      </c>
      <c r="T75" s="253">
        <v>0</v>
      </c>
      <c r="U75" s="253">
        <v>0</v>
      </c>
      <c r="V75" s="253">
        <v>0</v>
      </c>
      <c r="W75" s="253">
        <v>0</v>
      </c>
      <c r="X75" s="253">
        <v>0</v>
      </c>
      <c r="Y75" s="253">
        <v>0.41361094642474394</v>
      </c>
      <c r="Z75" s="253">
        <v>0</v>
      </c>
      <c r="AA75" s="254">
        <v>0</v>
      </c>
      <c r="AB75" s="274">
        <f>SUM(AC75:AM75)</f>
        <v>9.8756720653324415</v>
      </c>
      <c r="AC75" s="253">
        <v>1.0008499146867296</v>
      </c>
      <c r="AD75" s="253">
        <v>1.4297855924096137</v>
      </c>
      <c r="AE75" s="253">
        <v>2.7210249609147357</v>
      </c>
      <c r="AF75" s="253">
        <v>0</v>
      </c>
      <c r="AG75" s="253">
        <v>0</v>
      </c>
      <c r="AH75" s="253">
        <v>1.8644404125021365</v>
      </c>
      <c r="AI75" s="253">
        <v>0</v>
      </c>
      <c r="AJ75" s="253">
        <v>0</v>
      </c>
      <c r="AK75" s="253">
        <v>2.8595711848192273</v>
      </c>
      <c r="AL75" s="253">
        <v>0</v>
      </c>
      <c r="AM75" s="254">
        <v>0</v>
      </c>
      <c r="AN75" s="289">
        <f>SUM(AO75:AY75)</f>
        <v>22.381707031708324</v>
      </c>
      <c r="AO75" s="253">
        <v>1.8263275085727229</v>
      </c>
      <c r="AP75" s="253">
        <v>1.4708912000466774</v>
      </c>
      <c r="AQ75" s="253">
        <v>3.1707074801609769</v>
      </c>
      <c r="AR75" s="253">
        <v>3.8776167128628671</v>
      </c>
      <c r="AS75" s="253">
        <v>0</v>
      </c>
      <c r="AT75" s="253">
        <v>0</v>
      </c>
      <c r="AU75" s="253">
        <v>0</v>
      </c>
      <c r="AV75" s="253">
        <v>0</v>
      </c>
      <c r="AW75" s="253">
        <v>12.036164130065078</v>
      </c>
      <c r="AX75" s="253">
        <v>0</v>
      </c>
      <c r="AY75" s="254">
        <v>0</v>
      </c>
      <c r="AZ75" s="525">
        <v>-30.905196230213875</v>
      </c>
      <c r="BA75" s="296">
        <f>SUM(BB75:BL75)+AZ75</f>
        <v>16.080789956366644</v>
      </c>
      <c r="BB75" s="274">
        <f t="shared" si="49"/>
        <v>5.2540609118182582</v>
      </c>
      <c r="BC75" s="274">
        <f t="shared" si="49"/>
        <v>10.35879706460007</v>
      </c>
      <c r="BD75" s="274">
        <f t="shared" si="49"/>
        <v>7.7175816000778559</v>
      </c>
      <c r="BE75" s="274">
        <f t="shared" si="49"/>
        <v>6.4817599362731464</v>
      </c>
      <c r="BF75" s="274">
        <f t="shared" si="49"/>
        <v>0</v>
      </c>
      <c r="BG75" s="274">
        <f t="shared" si="49"/>
        <v>1.8644404125021365</v>
      </c>
      <c r="BH75" s="274">
        <f t="shared" si="49"/>
        <v>0</v>
      </c>
      <c r="BI75" s="274">
        <f t="shared" si="49"/>
        <v>0</v>
      </c>
      <c r="BJ75" s="274">
        <f t="shared" si="49"/>
        <v>15.309346261309049</v>
      </c>
      <c r="BK75" s="274">
        <f t="shared" si="49"/>
        <v>0</v>
      </c>
      <c r="BL75" s="300">
        <f t="shared" si="49"/>
        <v>0</v>
      </c>
    </row>
    <row r="76" spans="1:64" x14ac:dyDescent="0.25">
      <c r="A76" s="1708"/>
      <c r="B76" s="126" t="s">
        <v>166</v>
      </c>
      <c r="C76" s="131" t="s">
        <v>928</v>
      </c>
      <c r="D76" s="274">
        <f>SUM(E76:O76)</f>
        <v>246946.21323603444</v>
      </c>
      <c r="E76" s="253">
        <v>44349.029018416455</v>
      </c>
      <c r="F76" s="253">
        <v>7477.398260488344</v>
      </c>
      <c r="G76" s="253">
        <v>67459.204803924236</v>
      </c>
      <c r="H76" s="253">
        <v>9638.1875747932063</v>
      </c>
      <c r="I76" s="253">
        <v>231.50357615902158</v>
      </c>
      <c r="J76" s="253">
        <v>12464.542601534935</v>
      </c>
      <c r="K76" s="253">
        <v>0.20731283870519732</v>
      </c>
      <c r="L76" s="253">
        <v>998.53036010291146</v>
      </c>
      <c r="M76" s="253">
        <v>104327.60972777664</v>
      </c>
      <c r="N76" s="253">
        <v>0</v>
      </c>
      <c r="O76" s="254">
        <v>0</v>
      </c>
      <c r="P76" s="274">
        <f>SUM(Q76:AA76)</f>
        <v>246946.21323603444</v>
      </c>
      <c r="Q76" s="253">
        <v>44349.029018416455</v>
      </c>
      <c r="R76" s="253">
        <v>7477.398260488344</v>
      </c>
      <c r="S76" s="253">
        <v>67459.204803924236</v>
      </c>
      <c r="T76" s="253">
        <v>9638.1875747932063</v>
      </c>
      <c r="U76" s="253">
        <v>231.50357615902158</v>
      </c>
      <c r="V76" s="253">
        <v>12464.542601534935</v>
      </c>
      <c r="W76" s="253">
        <v>0.20731283870519732</v>
      </c>
      <c r="X76" s="253">
        <v>998.53036010291146</v>
      </c>
      <c r="Y76" s="253">
        <v>104327.60972777664</v>
      </c>
      <c r="Z76" s="253">
        <v>0</v>
      </c>
      <c r="AA76" s="254">
        <v>0</v>
      </c>
      <c r="AB76" s="274">
        <f>SUM(AC76:AM76)</f>
        <v>246946.21323603444</v>
      </c>
      <c r="AC76" s="253">
        <v>44349.029018416455</v>
      </c>
      <c r="AD76" s="253">
        <v>7477.398260488344</v>
      </c>
      <c r="AE76" s="253">
        <v>67459.204803924236</v>
      </c>
      <c r="AF76" s="253">
        <v>9638.1875747932063</v>
      </c>
      <c r="AG76" s="253">
        <v>231.50357615902158</v>
      </c>
      <c r="AH76" s="253">
        <v>12464.542601534935</v>
      </c>
      <c r="AI76" s="253">
        <v>0.20731283870519732</v>
      </c>
      <c r="AJ76" s="253">
        <v>998.53036010291146</v>
      </c>
      <c r="AK76" s="253">
        <v>104327.60972777664</v>
      </c>
      <c r="AL76" s="253">
        <v>0</v>
      </c>
      <c r="AM76" s="254">
        <v>0</v>
      </c>
      <c r="AN76" s="289">
        <f>SUM(AO76:AY76)</f>
        <v>246946.21323603444</v>
      </c>
      <c r="AO76" s="253">
        <v>44349.029018416455</v>
      </c>
      <c r="AP76" s="253">
        <v>7477.398260488344</v>
      </c>
      <c r="AQ76" s="253">
        <v>67459.204803924236</v>
      </c>
      <c r="AR76" s="253">
        <v>9638.1875747932063</v>
      </c>
      <c r="AS76" s="253">
        <v>231.50357615902158</v>
      </c>
      <c r="AT76" s="253">
        <v>12464.542601534935</v>
      </c>
      <c r="AU76" s="253">
        <v>0.20731283870519732</v>
      </c>
      <c r="AV76" s="253">
        <v>998.53036010291146</v>
      </c>
      <c r="AW76" s="253">
        <v>104327.60972777664</v>
      </c>
      <c r="AX76" s="253">
        <v>0</v>
      </c>
      <c r="AY76" s="254">
        <v>0</v>
      </c>
      <c r="AZ76" s="525">
        <v>0</v>
      </c>
      <c r="BA76" s="296">
        <f>SUM(BB76:BL76)+AZ76</f>
        <v>987784.85294413776</v>
      </c>
      <c r="BB76" s="274">
        <f t="shared" si="49"/>
        <v>177396.11607366582</v>
      </c>
      <c r="BC76" s="274">
        <f t="shared" si="49"/>
        <v>29909.593041953376</v>
      </c>
      <c r="BD76" s="274">
        <f t="shared" si="49"/>
        <v>269836.81921569695</v>
      </c>
      <c r="BE76" s="274">
        <f t="shared" si="49"/>
        <v>38552.750299172825</v>
      </c>
      <c r="BF76" s="274">
        <f t="shared" si="49"/>
        <v>926.01430463608631</v>
      </c>
      <c r="BG76" s="274">
        <f t="shared" si="49"/>
        <v>49858.170406139739</v>
      </c>
      <c r="BH76" s="274">
        <f t="shared" si="49"/>
        <v>0.82925135482078927</v>
      </c>
      <c r="BI76" s="274">
        <f t="shared" si="49"/>
        <v>3994.1214404116458</v>
      </c>
      <c r="BJ76" s="274">
        <f t="shared" si="49"/>
        <v>417310.43891110655</v>
      </c>
      <c r="BK76" s="274">
        <f t="shared" si="49"/>
        <v>0</v>
      </c>
      <c r="BL76" s="300">
        <f t="shared" si="49"/>
        <v>0</v>
      </c>
    </row>
    <row r="77" spans="1:64" s="209" customFormat="1" x14ac:dyDescent="0.25">
      <c r="A77" s="1709"/>
      <c r="B77" s="314" t="s">
        <v>461</v>
      </c>
      <c r="C77" s="313" t="s">
        <v>8</v>
      </c>
      <c r="D77" s="278">
        <f>SUM(D73:D76)</f>
        <v>375980.45296620519</v>
      </c>
      <c r="E77" s="278">
        <f t="shared" ref="E77:BL77" si="50">SUM(E73:E76)</f>
        <v>88304.451545668329</v>
      </c>
      <c r="F77" s="278">
        <f t="shared" si="50"/>
        <v>10680.456941758537</v>
      </c>
      <c r="G77" s="278">
        <f t="shared" si="50"/>
        <v>118125.9789955673</v>
      </c>
      <c r="H77" s="278">
        <f t="shared" si="50"/>
        <v>19520.201402629136</v>
      </c>
      <c r="I77" s="278">
        <f t="shared" si="50"/>
        <v>232.5388789760656</v>
      </c>
      <c r="J77" s="278">
        <f t="shared" si="50"/>
        <v>18910.492534752495</v>
      </c>
      <c r="K77" s="278">
        <f t="shared" si="50"/>
        <v>0.20731283870519732</v>
      </c>
      <c r="L77" s="278">
        <f t="shared" si="50"/>
        <v>2933.7672506887775</v>
      </c>
      <c r="M77" s="278">
        <f t="shared" si="50"/>
        <v>117272.35810332588</v>
      </c>
      <c r="N77" s="278">
        <f t="shared" si="50"/>
        <v>0</v>
      </c>
      <c r="O77" s="284">
        <f t="shared" si="50"/>
        <v>0</v>
      </c>
      <c r="P77" s="278">
        <f t="shared" si="50"/>
        <v>394634.52303575847</v>
      </c>
      <c r="Q77" s="278">
        <f t="shared" si="50"/>
        <v>95033.314223642999</v>
      </c>
      <c r="R77" s="278">
        <f t="shared" si="50"/>
        <v>11901.242998668638</v>
      </c>
      <c r="S77" s="278">
        <f t="shared" si="50"/>
        <v>124072.54173070024</v>
      </c>
      <c r="T77" s="278">
        <f t="shared" si="50"/>
        <v>20680.630667174719</v>
      </c>
      <c r="U77" s="278">
        <f t="shared" si="50"/>
        <v>241.27497247024777</v>
      </c>
      <c r="V77" s="278">
        <f t="shared" si="50"/>
        <v>19120.542312153331</v>
      </c>
      <c r="W77" s="278">
        <f t="shared" si="50"/>
        <v>0.20731283870519732</v>
      </c>
      <c r="X77" s="278">
        <f t="shared" si="50"/>
        <v>3394.5177234069583</v>
      </c>
      <c r="Y77" s="278">
        <f>SUM(Y73:Y76)</f>
        <v>120190.25109470265</v>
      </c>
      <c r="Z77" s="278">
        <f>SUM(Z73:Z76)</f>
        <v>0</v>
      </c>
      <c r="AA77" s="284">
        <f t="shared" si="50"/>
        <v>0</v>
      </c>
      <c r="AB77" s="278">
        <f t="shared" si="50"/>
        <v>427030.07642935938</v>
      </c>
      <c r="AC77" s="278">
        <f t="shared" si="50"/>
        <v>99506.647460936059</v>
      </c>
      <c r="AD77" s="278">
        <f t="shared" si="50"/>
        <v>12855.495112130622</v>
      </c>
      <c r="AE77" s="278">
        <f t="shared" si="50"/>
        <v>143525.16673194882</v>
      </c>
      <c r="AF77" s="278">
        <f t="shared" si="50"/>
        <v>22972.80360408768</v>
      </c>
      <c r="AG77" s="278">
        <f t="shared" si="50"/>
        <v>231.53076069963291</v>
      </c>
      <c r="AH77" s="278">
        <f t="shared" si="50"/>
        <v>22976.735938445068</v>
      </c>
      <c r="AI77" s="278">
        <f t="shared" si="50"/>
        <v>0.20731283870519732</v>
      </c>
      <c r="AJ77" s="278">
        <f t="shared" si="50"/>
        <v>3338.8079409494517</v>
      </c>
      <c r="AK77" s="278">
        <f t="shared" si="50"/>
        <v>121622.68156732337</v>
      </c>
      <c r="AL77" s="278">
        <f t="shared" si="50"/>
        <v>0</v>
      </c>
      <c r="AM77" s="284">
        <f t="shared" si="50"/>
        <v>0</v>
      </c>
      <c r="AN77" s="849">
        <f t="shared" si="50"/>
        <v>426604.83266671398</v>
      </c>
      <c r="AO77" s="278">
        <f t="shared" si="50"/>
        <v>97728.679688576929</v>
      </c>
      <c r="AP77" s="278">
        <f t="shared" si="50"/>
        <v>12254.85311466309</v>
      </c>
      <c r="AQ77" s="278">
        <f t="shared" si="50"/>
        <v>143155.05135067616</v>
      </c>
      <c r="AR77" s="278">
        <f t="shared" si="50"/>
        <v>24259.345319027154</v>
      </c>
      <c r="AS77" s="278">
        <f t="shared" si="50"/>
        <v>232.22018551611725</v>
      </c>
      <c r="AT77" s="278">
        <f t="shared" si="50"/>
        <v>22814.748616730063</v>
      </c>
      <c r="AU77" s="278">
        <f t="shared" si="50"/>
        <v>0.20731283870519732</v>
      </c>
      <c r="AV77" s="278">
        <f t="shared" si="50"/>
        <v>3001.2152325651086</v>
      </c>
      <c r="AW77" s="278">
        <f>SUM(AW73:AW76)</f>
        <v>123158.5118461207</v>
      </c>
      <c r="AX77" s="278">
        <f t="shared" si="50"/>
        <v>0</v>
      </c>
      <c r="AY77" s="284">
        <f t="shared" si="50"/>
        <v>0</v>
      </c>
      <c r="AZ77" s="305">
        <f t="shared" si="50"/>
        <v>-172.70519623021389</v>
      </c>
      <c r="BA77" s="297">
        <f t="shared" si="50"/>
        <v>1624077.1799018066</v>
      </c>
      <c r="BB77" s="275">
        <f t="shared" si="50"/>
        <v>380573.09291882435</v>
      </c>
      <c r="BC77" s="275">
        <f t="shared" si="50"/>
        <v>47692.048167220884</v>
      </c>
      <c r="BD77" s="275">
        <f t="shared" si="50"/>
        <v>528878.73880889243</v>
      </c>
      <c r="BE77" s="275">
        <f t="shared" si="50"/>
        <v>87432.980992918689</v>
      </c>
      <c r="BF77" s="275">
        <f t="shared" si="50"/>
        <v>937.56479766206348</v>
      </c>
      <c r="BG77" s="275">
        <f t="shared" si="50"/>
        <v>83822.519402080958</v>
      </c>
      <c r="BH77" s="275">
        <f t="shared" si="50"/>
        <v>0.82925135482078927</v>
      </c>
      <c r="BI77" s="275">
        <f t="shared" si="50"/>
        <v>12668.308147610296</v>
      </c>
      <c r="BJ77" s="275">
        <f>SUM(BJ73:BJ76)</f>
        <v>482243.80261147261</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57786333.72466772</v>
      </c>
      <c r="E78" s="273">
        <f>E20+SUM(E22:E23,E27)+SUM(E29:E32)+E37+E41+E46+E51+SUM(E56:E57)+SUM(E59:E60)+SUM(E64:E68)+E73</f>
        <v>13160726.768493125</v>
      </c>
      <c r="F78" s="273">
        <f>F20+SUM(F22:F23,F27)+SUM(F29:F32)+F37+F41+F46+F51+SUM(F56:F57)+SUM(F59:F60)+SUM(F64:F68)+F73</f>
        <v>1345637.2852728767</v>
      </c>
      <c r="G78" s="273">
        <f t="shared" ref="G78:O78" si="51">G20+SUM(G22:G23,G27)+SUM(G29:G32)+G37+G41+G46+G51+SUM(G56:G57)+SUM(G59:G60)+SUM(G64:G68)+G73</f>
        <v>18593674.119710807</v>
      </c>
      <c r="H78" s="273">
        <f t="shared" si="51"/>
        <v>2932430.3784077899</v>
      </c>
      <c r="I78" s="273">
        <f t="shared" si="51"/>
        <v>16214.958262163702</v>
      </c>
      <c r="J78" s="273">
        <f t="shared" si="51"/>
        <v>3118250.0755456495</v>
      </c>
      <c r="K78" s="273">
        <f t="shared" si="51"/>
        <v>0</v>
      </c>
      <c r="L78" s="273">
        <f t="shared" si="51"/>
        <v>358514.29100124934</v>
      </c>
      <c r="M78" s="273">
        <f t="shared" si="51"/>
        <v>18260885.847974058</v>
      </c>
      <c r="N78" s="273">
        <f t="shared" si="51"/>
        <v>0</v>
      </c>
      <c r="O78" s="285">
        <f t="shared" si="51"/>
        <v>0</v>
      </c>
      <c r="P78" s="273">
        <f>P20+SUM(P22:P23,P27)+SUM(P29:P32)+P37+P41+P46+P51+SUM(P56:P57)+SUM(P59:P60)+SUM(P64:P68)+P73</f>
        <v>58482275.713262372</v>
      </c>
      <c r="Q78" s="273">
        <f t="shared" ref="Q78:AA78" si="52">Q20+SUM(Q22:Q23,Q27)+SUM(Q29:Q32)+Q37+Q41+Q46+Q51+SUM(Q56:Q57)+SUM(Q59:Q60)+SUM(Q64:Q68)+Q73</f>
        <v>12724047.085217196</v>
      </c>
      <c r="R78" s="273">
        <f t="shared" si="52"/>
        <v>1417957.6083983923</v>
      </c>
      <c r="S78" s="273">
        <f t="shared" si="52"/>
        <v>18348246.209229175</v>
      </c>
      <c r="T78" s="273">
        <f t="shared" si="52"/>
        <v>2987812.5716988808</v>
      </c>
      <c r="U78" s="273">
        <f t="shared" si="52"/>
        <v>21624.207765308776</v>
      </c>
      <c r="V78" s="273">
        <f t="shared" si="52"/>
        <v>2708321.627700082</v>
      </c>
      <c r="W78" s="273">
        <f t="shared" si="52"/>
        <v>0</v>
      </c>
      <c r="X78" s="273">
        <f t="shared" si="52"/>
        <v>503487.83113026287</v>
      </c>
      <c r="Y78" s="273">
        <f t="shared" si="52"/>
        <v>19770778.572123069</v>
      </c>
      <c r="Z78" s="273">
        <f t="shared" si="52"/>
        <v>0</v>
      </c>
      <c r="AA78" s="285">
        <f t="shared" si="52"/>
        <v>0</v>
      </c>
      <c r="AB78" s="273">
        <f>AB20+SUM(AB22:AB23,AB27)+SUM(AB29:AB32)+AB37+AB41+AB46+AB51+SUM(AB56:AB57)+SUM(AB59:AB60)+SUM(AB64:AB68)+AB73</f>
        <v>57059877.800566226</v>
      </c>
      <c r="AC78" s="273">
        <f t="shared" ref="AC78:AM78" si="53">AC20+SUM(AC22:AC23,AC27)+SUM(AC29:AC32)+AC37+AC41+AC46+AC51+SUM(AC56:AC57)+SUM(AC59:AC60)+SUM(AC64:AC68)+AC73</f>
        <v>12299714.229195276</v>
      </c>
      <c r="AD78" s="273">
        <f t="shared" si="53"/>
        <v>1434640.4973652039</v>
      </c>
      <c r="AE78" s="273">
        <f t="shared" si="53"/>
        <v>18002980.256891944</v>
      </c>
      <c r="AF78" s="273">
        <f t="shared" si="53"/>
        <v>2616302.4633166431</v>
      </c>
      <c r="AG78" s="273">
        <f t="shared" si="53"/>
        <v>24037.932439635559</v>
      </c>
      <c r="AH78" s="273">
        <f t="shared" si="53"/>
        <v>2985978.5241661142</v>
      </c>
      <c r="AI78" s="273">
        <f t="shared" si="53"/>
        <v>140.61169148165652</v>
      </c>
      <c r="AJ78" s="273">
        <f t="shared" si="53"/>
        <v>358971.25573853985</v>
      </c>
      <c r="AK78" s="273">
        <f t="shared" si="53"/>
        <v>19337112.029761385</v>
      </c>
      <c r="AL78" s="273">
        <f t="shared" si="53"/>
        <v>0</v>
      </c>
      <c r="AM78" s="273">
        <f t="shared" si="53"/>
        <v>0</v>
      </c>
      <c r="AN78" s="276">
        <f>AN20+SUM(AN22:AN23,AN27)+SUM(AN29:AN32)+AN37+AN41+AN46+AN51+SUM(AN56:AN57)+SUM(AN59:AN60)+SUM(AN64:AN68)+AN73</f>
        <v>62354523.370365039</v>
      </c>
      <c r="AO78" s="273">
        <f t="shared" ref="AO78:AY78" si="54">AO20+SUM(AO22:AO23,AO27)+SUM(AO29:AO32)+AO37+AO41+AO46+AO51+SUM(AO56:AO57)+SUM(AO59:AO60)+SUM(AO64:AO68)+AO73</f>
        <v>13292682.895460078</v>
      </c>
      <c r="AP78" s="273">
        <f t="shared" si="54"/>
        <v>2680266.8401109371</v>
      </c>
      <c r="AQ78" s="273">
        <f t="shared" si="54"/>
        <v>19203547.395129401</v>
      </c>
      <c r="AR78" s="273">
        <f t="shared" si="54"/>
        <v>2989351.4170404836</v>
      </c>
      <c r="AS78" s="273">
        <f t="shared" si="54"/>
        <v>104079.00381713611</v>
      </c>
      <c r="AT78" s="273">
        <f t="shared" si="54"/>
        <v>3201072.2042531571</v>
      </c>
      <c r="AU78" s="273">
        <f t="shared" si="54"/>
        <v>0</v>
      </c>
      <c r="AV78" s="273">
        <f t="shared" si="54"/>
        <v>351309.78459874954</v>
      </c>
      <c r="AW78" s="273">
        <f t="shared" si="54"/>
        <v>20532213.829955094</v>
      </c>
      <c r="AX78" s="273">
        <f t="shared" si="54"/>
        <v>0</v>
      </c>
      <c r="AY78" s="285">
        <f t="shared" si="54"/>
        <v>0</v>
      </c>
      <c r="AZ78" s="298">
        <f>AZ20+SUM(AZ22:AZ23,AZ27)+SUM(AZ29:AZ32)+AZ37+AZ41+AZ46+AZ51+SUM(AZ56:AZ57)+SUM(AZ59:AZ60)+SUM(AZ64:AZ68)+AZ73</f>
        <v>3635303.7448938293</v>
      </c>
      <c r="BA78" s="294">
        <f>BA20+SUM(BA22:BA23,BA27)+SUM(BA29:BA32)+BA37+BA41+BA46+BA51+SUM(BA56:BA57)+SUM(BA59:BA60)+SUM(BA64:BA68)+BA73</f>
        <v>239318314.35375518</v>
      </c>
      <c r="BB78" s="273">
        <f t="shared" ref="BB78:BL78" si="55">BB20+SUM(BB22:BB23,BB27)+SUM(BB29:BB32)+BB37+BB41+BB46+BB51+SUM(BB56:BB57)+SUM(BB59:BB60)+SUM(BB64:BB68)+BB73</f>
        <v>51477170.978365682</v>
      </c>
      <c r="BC78" s="273">
        <f t="shared" si="55"/>
        <v>6878502.2311474103</v>
      </c>
      <c r="BD78" s="273">
        <f t="shared" si="55"/>
        <v>74148447.980961323</v>
      </c>
      <c r="BE78" s="273">
        <f t="shared" si="55"/>
        <v>11525896.830463797</v>
      </c>
      <c r="BF78" s="273">
        <f t="shared" si="55"/>
        <v>165956.10228424415</v>
      </c>
      <c r="BG78" s="273">
        <f t="shared" si="55"/>
        <v>12013622.431665001</v>
      </c>
      <c r="BH78" s="273">
        <f t="shared" si="55"/>
        <v>140.61169148165652</v>
      </c>
      <c r="BI78" s="273">
        <f t="shared" si="55"/>
        <v>1572283.1624688015</v>
      </c>
      <c r="BJ78" s="273">
        <f>BJ20+SUM(BJ22:BJ23,BJ27)+SUM(BJ29:BJ32)+BJ37+BJ41+BJ46+BJ51+SUM(BJ56:BJ57)+SUM(BJ59:BJ60)+SUM(BJ64:BJ68)+BJ73</f>
        <v>77900990.279813603</v>
      </c>
      <c r="BK78" s="273">
        <f t="shared" si="55"/>
        <v>0</v>
      </c>
      <c r="BL78" s="298">
        <f t="shared" si="55"/>
        <v>0</v>
      </c>
    </row>
    <row r="79" spans="1:64" s="209" customFormat="1" x14ac:dyDescent="0.25">
      <c r="A79" s="1713"/>
      <c r="B79" s="126" t="s">
        <v>55</v>
      </c>
      <c r="C79" s="127" t="s">
        <v>173</v>
      </c>
      <c r="D79" s="274">
        <f>D21+D24+D34+D38+D43+D48+D53+D58+D70+D75</f>
        <v>277576.02252275823</v>
      </c>
      <c r="E79" s="274">
        <f>E21+E24+E34+E38+E43+E48+E53+E58+E70+E75</f>
        <v>61794.234944728902</v>
      </c>
      <c r="F79" s="274">
        <f>F21+F24+F34+F38+F43+F48+F53+F58+F70+F75</f>
        <v>10995.125404500519</v>
      </c>
      <c r="G79" s="274">
        <f t="shared" ref="G79:O79" si="56">G21+G24+G34+G38+G43+G48+G53+G58+G70+G75</f>
        <v>104705.94519562052</v>
      </c>
      <c r="H79" s="274">
        <f t="shared" si="56"/>
        <v>12577.938892133219</v>
      </c>
      <c r="I79" s="274">
        <f t="shared" si="56"/>
        <v>43.407971143451398</v>
      </c>
      <c r="J79" s="274">
        <f t="shared" si="56"/>
        <v>11580.47850001778</v>
      </c>
      <c r="K79" s="274">
        <f t="shared" si="56"/>
        <v>0</v>
      </c>
      <c r="L79" s="274">
        <f t="shared" si="56"/>
        <v>1338.1342241087034</v>
      </c>
      <c r="M79" s="274">
        <f t="shared" si="56"/>
        <v>74540.757390505038</v>
      </c>
      <c r="N79" s="274">
        <f t="shared" si="56"/>
        <v>0</v>
      </c>
      <c r="O79" s="282">
        <f t="shared" si="56"/>
        <v>0</v>
      </c>
      <c r="P79" s="274">
        <f>P21+P24+P34+P38+P43+P48+P53+P58+P70+P75</f>
        <v>345393.80735549296</v>
      </c>
      <c r="Q79" s="274">
        <f t="shared" ref="Q79:AA79" si="57">Q21+Q24+Q34+Q38+Q43+Q48+Q53+Q58+Q70+Q75</f>
        <v>53644.022926760248</v>
      </c>
      <c r="R79" s="274">
        <f t="shared" si="57"/>
        <v>13430.283734290168</v>
      </c>
      <c r="S79" s="274">
        <f t="shared" si="57"/>
        <v>127891.36441553794</v>
      </c>
      <c r="T79" s="274">
        <f t="shared" si="57"/>
        <v>22936.106462050018</v>
      </c>
      <c r="U79" s="274">
        <f t="shared" si="57"/>
        <v>132.99865465410625</v>
      </c>
      <c r="V79" s="274">
        <f t="shared" si="57"/>
        <v>17149.190029184872</v>
      </c>
      <c r="W79" s="274">
        <f t="shared" si="57"/>
        <v>9.4277868783250174E-3</v>
      </c>
      <c r="X79" s="274">
        <f t="shared" si="57"/>
        <v>3527.3246649124067</v>
      </c>
      <c r="Y79" s="274">
        <f t="shared" si="57"/>
        <v>106682.50704031638</v>
      </c>
      <c r="Z79" s="274">
        <f t="shared" si="57"/>
        <v>0</v>
      </c>
      <c r="AA79" s="282">
        <f t="shared" si="57"/>
        <v>0</v>
      </c>
      <c r="AB79" s="274">
        <f>AB21+AB24+AB34+AB38+AB43+AB48+AB53+AB58+AB70+AB75</f>
        <v>604052.88249386055</v>
      </c>
      <c r="AC79" s="274">
        <f t="shared" ref="AC79:AM79" si="58">AC21+AC24+AC34+AC38+AC43+AC48+AC53+AC58+AC70+AC75</f>
        <v>141260.30858995963</v>
      </c>
      <c r="AD79" s="274">
        <f t="shared" si="58"/>
        <v>25413.736942055646</v>
      </c>
      <c r="AE79" s="274">
        <f t="shared" si="58"/>
        <v>217439.66704006042</v>
      </c>
      <c r="AF79" s="274">
        <f t="shared" si="58"/>
        <v>20533.059594711904</v>
      </c>
      <c r="AG79" s="274">
        <f t="shared" si="58"/>
        <v>177.89357523547994</v>
      </c>
      <c r="AH79" s="274">
        <f t="shared" si="58"/>
        <v>37408.510741623002</v>
      </c>
      <c r="AI79" s="274">
        <f t="shared" si="58"/>
        <v>1.3058045581650963</v>
      </c>
      <c r="AJ79" s="274">
        <f t="shared" si="58"/>
        <v>3190.3912165454904</v>
      </c>
      <c r="AK79" s="274">
        <f t="shared" si="58"/>
        <v>158628.00898911082</v>
      </c>
      <c r="AL79" s="274">
        <f t="shared" si="58"/>
        <v>0</v>
      </c>
      <c r="AM79" s="282">
        <f t="shared" si="58"/>
        <v>0</v>
      </c>
      <c r="AN79" s="289">
        <f>AN21+AN24+AN34+AN38+AN43+AN48+AN53+AN58+AN70+AN75</f>
        <v>1628603.3973840547</v>
      </c>
      <c r="AO79" s="274">
        <f t="shared" ref="AO79:AY79" si="59">AO21+AO24+AO34+AO38+AO43+AO48+AO53+AO58+AO70+AO75</f>
        <v>342665.74298821291</v>
      </c>
      <c r="AP79" s="274">
        <f t="shared" si="59"/>
        <v>202039.77246863773</v>
      </c>
      <c r="AQ79" s="274">
        <f t="shared" si="59"/>
        <v>450764.3322479098</v>
      </c>
      <c r="AR79" s="274">
        <f t="shared" si="59"/>
        <v>72701.898294806262</v>
      </c>
      <c r="AS79" s="274">
        <f t="shared" si="59"/>
        <v>5461.7195909757302</v>
      </c>
      <c r="AT79" s="274">
        <f t="shared" si="59"/>
        <v>94282.715525865962</v>
      </c>
      <c r="AU79" s="274">
        <f t="shared" si="59"/>
        <v>8.6015962951720062E-3</v>
      </c>
      <c r="AV79" s="274">
        <f t="shared" si="59"/>
        <v>9408.9194203189254</v>
      </c>
      <c r="AW79" s="274">
        <f t="shared" si="59"/>
        <v>451278.28824573086</v>
      </c>
      <c r="AX79" s="274">
        <f t="shared" si="59"/>
        <v>0</v>
      </c>
      <c r="AY79" s="282">
        <f t="shared" si="59"/>
        <v>0</v>
      </c>
      <c r="AZ79" s="300">
        <f>AZ21+AZ24+AZ34+AZ38+AZ43+AZ48+AZ53+AZ58+AZ70+AZ75</f>
        <v>-4493427.5774519835</v>
      </c>
      <c r="BA79" s="296">
        <f>BA21+BA24+BA34+BA38+BA43+BA48+BA53+BA58+BA70+BA75</f>
        <v>-1637801.4676958171</v>
      </c>
      <c r="BB79" s="274">
        <f t="shared" ref="BB79:BL79" si="60">BB21+BB24+BB34+BB38+BB43+BB48+BB53+BB58+BB70+BB75</f>
        <v>599364.30944966176</v>
      </c>
      <c r="BC79" s="274">
        <f t="shared" si="60"/>
        <v>251878.91854948408</v>
      </c>
      <c r="BD79" s="274">
        <f t="shared" si="60"/>
        <v>900801.30889912869</v>
      </c>
      <c r="BE79" s="274">
        <f t="shared" si="60"/>
        <v>128749.00324370139</v>
      </c>
      <c r="BF79" s="274">
        <f t="shared" si="60"/>
        <v>5816.0197920087667</v>
      </c>
      <c r="BG79" s="274">
        <f t="shared" si="60"/>
        <v>160420.89479669157</v>
      </c>
      <c r="BH79" s="274">
        <f t="shared" si="60"/>
        <v>1.3238339413385933</v>
      </c>
      <c r="BI79" s="274">
        <f t="shared" si="60"/>
        <v>17464.769525885524</v>
      </c>
      <c r="BJ79" s="274">
        <f>BJ21+BJ24+BJ34+BJ38+BJ43+BJ48+BJ53+BJ58+BJ70+BJ75</f>
        <v>791129.56166566315</v>
      </c>
      <c r="BK79" s="274">
        <f t="shared" si="60"/>
        <v>0</v>
      </c>
      <c r="BL79" s="300">
        <f t="shared" si="60"/>
        <v>0</v>
      </c>
    </row>
    <row r="80" spans="1:64" s="209" customFormat="1" x14ac:dyDescent="0.25">
      <c r="A80" s="1713"/>
      <c r="B80" s="126" t="s">
        <v>56</v>
      </c>
      <c r="C80" s="127" t="s">
        <v>174</v>
      </c>
      <c r="D80" s="274">
        <f>D25+D33+D42+D47+D52+D61+D69+D74</f>
        <v>99353.685531456722</v>
      </c>
      <c r="E80" s="274">
        <f>E25+E33+E42+E47+E52+E61+E69+E74</f>
        <v>52051.536047837086</v>
      </c>
      <c r="F80" s="274">
        <f>F25+F33+F42+F47+F52+F61+F69+F74</f>
        <v>7581.1486674575881</v>
      </c>
      <c r="G80" s="274">
        <f t="shared" ref="G80:O80" si="61">G25+G33+G42+G47+G52+G61+G69+G74</f>
        <v>28533.467138635533</v>
      </c>
      <c r="H80" s="274">
        <f t="shared" si="61"/>
        <v>4345.5278852562842</v>
      </c>
      <c r="I80" s="274">
        <f t="shared" si="61"/>
        <v>96.42327329004317</v>
      </c>
      <c r="J80" s="274">
        <f t="shared" si="61"/>
        <v>4694.8239137794671</v>
      </c>
      <c r="K80" s="274">
        <f t="shared" si="61"/>
        <v>5.263637009954377</v>
      </c>
      <c r="L80" s="274">
        <f t="shared" si="61"/>
        <v>440.45997597881245</v>
      </c>
      <c r="M80" s="274">
        <f t="shared" si="61"/>
        <v>1605.0349922119503</v>
      </c>
      <c r="N80" s="274">
        <f t="shared" si="61"/>
        <v>0</v>
      </c>
      <c r="O80" s="282">
        <f t="shared" si="61"/>
        <v>0</v>
      </c>
      <c r="P80" s="274">
        <f>P25+P33+P42+P47+P52+P61+P69+P74</f>
        <v>102118.84396370861</v>
      </c>
      <c r="Q80" s="274">
        <f t="shared" ref="Q80:AA80" si="62">Q25+Q33+Q42+Q47+Q52+Q61+Q69+Q74</f>
        <v>52714.264243504804</v>
      </c>
      <c r="R80" s="274">
        <f t="shared" si="62"/>
        <v>7750.1318859191197</v>
      </c>
      <c r="S80" s="274">
        <f t="shared" si="62"/>
        <v>29934.309017913212</v>
      </c>
      <c r="T80" s="274">
        <f t="shared" si="62"/>
        <v>4521.2307874984217</v>
      </c>
      <c r="U80" s="274">
        <f t="shared" si="62"/>
        <v>109.35328196539896</v>
      </c>
      <c r="V80" s="274">
        <f t="shared" si="62"/>
        <v>4861.7873393070404</v>
      </c>
      <c r="W80" s="274">
        <f t="shared" si="62"/>
        <v>8.1046068325858567</v>
      </c>
      <c r="X80" s="274">
        <f t="shared" si="62"/>
        <v>440.94188860927613</v>
      </c>
      <c r="Y80" s="274">
        <f t="shared" si="62"/>
        <v>1778.7209121587625</v>
      </c>
      <c r="Z80" s="274">
        <f t="shared" si="62"/>
        <v>0</v>
      </c>
      <c r="AA80" s="282">
        <f t="shared" si="62"/>
        <v>0</v>
      </c>
      <c r="AB80" s="274">
        <f>AB25+AB33+AB42+AB47+AB52+AB61+AB69+AB74</f>
        <v>97527.629800992421</v>
      </c>
      <c r="AC80" s="274">
        <f t="shared" ref="AC80:AM80" si="63">AC25+AC33+AC42+AC47+AC52+AC61+AC69+AC74</f>
        <v>49002.082367600269</v>
      </c>
      <c r="AD80" s="274">
        <f t="shared" si="63"/>
        <v>7141.7541491654129</v>
      </c>
      <c r="AE80" s="274">
        <f t="shared" si="63"/>
        <v>29680.768995691702</v>
      </c>
      <c r="AF80" s="274">
        <f t="shared" si="63"/>
        <v>4513.810786259116</v>
      </c>
      <c r="AG80" s="274">
        <f t="shared" si="63"/>
        <v>95.829302496067612</v>
      </c>
      <c r="AH80" s="274">
        <f t="shared" si="63"/>
        <v>4891.8330075832928</v>
      </c>
      <c r="AI80" s="274">
        <f t="shared" si="63"/>
        <v>7.9083508383932202</v>
      </c>
      <c r="AJ80" s="274">
        <f t="shared" si="63"/>
        <v>389.04020816991772</v>
      </c>
      <c r="AK80" s="274">
        <f t="shared" si="63"/>
        <v>1804.6026331882399</v>
      </c>
      <c r="AL80" s="274">
        <f t="shared" si="63"/>
        <v>0</v>
      </c>
      <c r="AM80" s="282">
        <f t="shared" si="63"/>
        <v>0</v>
      </c>
      <c r="AN80" s="289">
        <f>AN25+AN33+AN42+AN47+AN52+AN61+AN69+AN74</f>
        <v>98349.334471979644</v>
      </c>
      <c r="AO80" s="274">
        <f t="shared" ref="AO80:AY80" si="64">AO25+AO33+AO42+AO47+AO52+AO61+AO69+AO74</f>
        <v>47569.623000356107</v>
      </c>
      <c r="AP80" s="274">
        <f t="shared" si="64"/>
        <v>6786.4077759773445</v>
      </c>
      <c r="AQ80" s="274">
        <f t="shared" si="64"/>
        <v>31902.433553419771</v>
      </c>
      <c r="AR80" s="274">
        <f t="shared" si="64"/>
        <v>4814.7305166453707</v>
      </c>
      <c r="AS80" s="274">
        <f t="shared" si="64"/>
        <v>111.16275485619389</v>
      </c>
      <c r="AT80" s="274">
        <f t="shared" si="64"/>
        <v>4898.252636732037</v>
      </c>
      <c r="AU80" s="274">
        <f t="shared" si="64"/>
        <v>0</v>
      </c>
      <c r="AV80" s="274">
        <f t="shared" si="64"/>
        <v>349.07773754974829</v>
      </c>
      <c r="AW80" s="274">
        <f t="shared" si="64"/>
        <v>1917.6464964430791</v>
      </c>
      <c r="AX80" s="274">
        <f t="shared" si="64"/>
        <v>0</v>
      </c>
      <c r="AY80" s="282">
        <f t="shared" si="64"/>
        <v>0</v>
      </c>
      <c r="AZ80" s="300">
        <f>AZ25+AZ33+AZ42+AZ47+AZ52+AZ61+AZ69+AZ74</f>
        <v>0</v>
      </c>
      <c r="BA80" s="296">
        <f>BA25+BA33+BA42+BA47+BA52+BA61+BA69+BA74</f>
        <v>397349.49376813741</v>
      </c>
      <c r="BB80" s="274">
        <f t="shared" ref="BB80:BL80" si="65">BB25+BB33+BB42+BB47+BB52+BB61+BB69+BB74</f>
        <v>201337.50565929827</v>
      </c>
      <c r="BC80" s="274">
        <f t="shared" si="65"/>
        <v>29259.442478519464</v>
      </c>
      <c r="BD80" s="274">
        <f t="shared" si="65"/>
        <v>120050.97870566021</v>
      </c>
      <c r="BE80" s="274">
        <f t="shared" si="65"/>
        <v>18195.299975659196</v>
      </c>
      <c r="BF80" s="274">
        <f t="shared" si="65"/>
        <v>412.76861260770363</v>
      </c>
      <c r="BG80" s="274">
        <f t="shared" si="65"/>
        <v>19346.696897401838</v>
      </c>
      <c r="BH80" s="274">
        <f t="shared" si="65"/>
        <v>21.276594680933453</v>
      </c>
      <c r="BI80" s="274">
        <f t="shared" si="65"/>
        <v>1619.5198103077546</v>
      </c>
      <c r="BJ80" s="274">
        <f>BJ25+BJ33+BJ42+BJ47+BJ52+BJ61+BJ69+BJ74</f>
        <v>7106.0050340020316</v>
      </c>
      <c r="BK80" s="274">
        <f t="shared" si="65"/>
        <v>0</v>
      </c>
      <c r="BL80" s="300">
        <f t="shared" si="65"/>
        <v>0</v>
      </c>
    </row>
    <row r="81" spans="1:64" s="209" customFormat="1" x14ac:dyDescent="0.25">
      <c r="A81" s="1713"/>
      <c r="B81" s="126" t="s">
        <v>120</v>
      </c>
      <c r="C81" s="127" t="s">
        <v>929</v>
      </c>
      <c r="D81" s="274">
        <f>D26+D35+D39+D44+D49+D54+D62+D71+D76</f>
        <v>725882.52526656864</v>
      </c>
      <c r="E81" s="274">
        <f>E26+E35+E39+E44+E49+E54+E62+E71+E76</f>
        <v>130361.12097106242</v>
      </c>
      <c r="F81" s="274">
        <f>F26+F35+F39+F44+F49+F54+F62+F71+F76</f>
        <v>21979.331695842797</v>
      </c>
      <c r="G81" s="274">
        <f t="shared" ref="G81:O81" si="66">G26+G35+G39+G44+G49+G54+G62+G71+G76</f>
        <v>198291.99765352713</v>
      </c>
      <c r="H81" s="274">
        <f t="shared" si="66"/>
        <v>28330.833034871055</v>
      </c>
      <c r="I81" s="274">
        <f t="shared" si="66"/>
        <v>680.48988590860836</v>
      </c>
      <c r="J81" s="274">
        <f t="shared" si="66"/>
        <v>36638.72201695558</v>
      </c>
      <c r="K81" s="274">
        <f t="shared" si="66"/>
        <v>0.60938276763804478</v>
      </c>
      <c r="L81" s="274">
        <f t="shared" si="66"/>
        <v>2935.115828862899</v>
      </c>
      <c r="M81" s="274">
        <f t="shared" si="66"/>
        <v>306664.30479677045</v>
      </c>
      <c r="N81" s="274">
        <f t="shared" si="66"/>
        <v>0</v>
      </c>
      <c r="O81" s="282">
        <f t="shared" si="66"/>
        <v>0</v>
      </c>
      <c r="P81" s="274">
        <f>P26+P35+P39+P44+P49+P54+P62+P71+P76</f>
        <v>682944.69180303905</v>
      </c>
      <c r="Q81" s="274">
        <f t="shared" ref="Q81:AA81" si="67">Q26+Q35+Q39+Q44+Q49+Q54+Q62+Q71+Q76</f>
        <v>122649.92266067612</v>
      </c>
      <c r="R81" s="274">
        <f t="shared" si="67"/>
        <v>20679.197237241249</v>
      </c>
      <c r="S81" s="274">
        <f t="shared" si="67"/>
        <v>186562.51185378147</v>
      </c>
      <c r="T81" s="274">
        <f t="shared" si="67"/>
        <v>26654.990803667559</v>
      </c>
      <c r="U81" s="274">
        <f t="shared" si="67"/>
        <v>640.2371447587509</v>
      </c>
      <c r="V81" s="274">
        <f t="shared" si="67"/>
        <v>34471.446611471933</v>
      </c>
      <c r="W81" s="274">
        <f t="shared" si="67"/>
        <v>0.57333619690295479</v>
      </c>
      <c r="X81" s="274">
        <f t="shared" si="67"/>
        <v>2761.4961173130123</v>
      </c>
      <c r="Y81" s="274">
        <f t="shared" si="67"/>
        <v>288524.316037932</v>
      </c>
      <c r="Z81" s="274">
        <f t="shared" si="67"/>
        <v>0</v>
      </c>
      <c r="AA81" s="282">
        <f t="shared" si="67"/>
        <v>0</v>
      </c>
      <c r="AB81" s="274">
        <f>AB26+AB35+AB39+AB44+AB49+AB54+AB62+AB71+AB76</f>
        <v>863221.9344395923</v>
      </c>
      <c r="AC81" s="274">
        <f t="shared" ref="AC81:AM81" si="68">AC26+AC35+AC39+AC44+AC49+AC54+AC62+AC71+AC76</f>
        <v>155025.88243053405</v>
      </c>
      <c r="AD81" s="274">
        <f t="shared" si="68"/>
        <v>26137.894995071445</v>
      </c>
      <c r="AE81" s="274">
        <f t="shared" si="68"/>
        <v>235809.50889472011</v>
      </c>
      <c r="AF81" s="274">
        <f t="shared" si="68"/>
        <v>33691.121697227121</v>
      </c>
      <c r="AG81" s="274">
        <f t="shared" si="68"/>
        <v>809.24085541925433</v>
      </c>
      <c r="AH81" s="274">
        <f t="shared" si="68"/>
        <v>43570.891148338706</v>
      </c>
      <c r="AI81" s="274">
        <f t="shared" si="68"/>
        <v>0.72468003180196239</v>
      </c>
      <c r="AJ81" s="274">
        <f t="shared" si="68"/>
        <v>3490.4495912266998</v>
      </c>
      <c r="AK81" s="274">
        <f t="shared" si="68"/>
        <v>364686.22014702321</v>
      </c>
      <c r="AL81" s="274">
        <f t="shared" si="68"/>
        <v>0</v>
      </c>
      <c r="AM81" s="282">
        <f t="shared" si="68"/>
        <v>0</v>
      </c>
      <c r="AN81" s="289">
        <f>AN26+AN35+AN39+AN44+AN49+AN54+AN62+AN71+AN76</f>
        <v>566524.15422458085</v>
      </c>
      <c r="AO81" s="274">
        <f t="shared" ref="AO81:AZ81" si="69">AO26+AO35+AO39+AO44+AO49+AO54+AO62+AO71+AO76</f>
        <v>101741.97784245903</v>
      </c>
      <c r="AP81" s="274">
        <f t="shared" si="69"/>
        <v>17154.046096971593</v>
      </c>
      <c r="AQ81" s="274">
        <f t="shared" si="69"/>
        <v>154759.48566045595</v>
      </c>
      <c r="AR81" s="274">
        <f t="shared" si="69"/>
        <v>22111.155269461826</v>
      </c>
      <c r="AS81" s="274">
        <f t="shared" si="69"/>
        <v>531.09689743692638</v>
      </c>
      <c r="AT81" s="274">
        <f t="shared" si="69"/>
        <v>28595.151804904963</v>
      </c>
      <c r="AU81" s="274">
        <f t="shared" si="69"/>
        <v>0.47560045188909528</v>
      </c>
      <c r="AV81" s="274">
        <f t="shared" si="69"/>
        <v>2290.7480957570815</v>
      </c>
      <c r="AW81" s="274">
        <f t="shared" si="69"/>
        <v>239340.01695668171</v>
      </c>
      <c r="AX81" s="274">
        <f t="shared" si="69"/>
        <v>0</v>
      </c>
      <c r="AY81" s="282">
        <f t="shared" si="69"/>
        <v>0</v>
      </c>
      <c r="AZ81" s="300">
        <f t="shared" si="69"/>
        <v>-4674.5221880865738</v>
      </c>
      <c r="BA81" s="296">
        <f>BA26+BA35+BA39+BA44+BA49+BA54+BA62+BA71+BA76</f>
        <v>2833898.7835456943</v>
      </c>
      <c r="BB81" s="274">
        <f t="shared" ref="BB81:BL81" si="70">BB26+BB35+BB39+BB44+BB49+BB54+BB62+BB71+BB76</f>
        <v>509778.90390473162</v>
      </c>
      <c r="BC81" s="274">
        <f t="shared" si="70"/>
        <v>85950.470025127084</v>
      </c>
      <c r="BD81" s="274">
        <f t="shared" si="70"/>
        <v>775423.50406248472</v>
      </c>
      <c r="BE81" s="274">
        <f t="shared" si="70"/>
        <v>110788.10080522756</v>
      </c>
      <c r="BF81" s="274">
        <f t="shared" si="70"/>
        <v>2661.06478352354</v>
      </c>
      <c r="BG81" s="274">
        <f t="shared" si="70"/>
        <v>143276.21158167117</v>
      </c>
      <c r="BH81" s="274">
        <f t="shared" si="70"/>
        <v>2.3829994482320576</v>
      </c>
      <c r="BI81" s="274">
        <f t="shared" si="70"/>
        <v>11477.809633159693</v>
      </c>
      <c r="BJ81" s="274">
        <f>BJ26+BJ35+BJ39+BJ44+BJ49+BJ54+BJ62+BJ71+BJ76</f>
        <v>1199214.8579384072</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58889145.957988501</v>
      </c>
      <c r="E84" s="286">
        <f t="shared" ref="E84:BL84" si="72">SUM(E78:E83)</f>
        <v>13404933.660456754</v>
      </c>
      <c r="F84" s="286">
        <f t="shared" si="72"/>
        <v>1386192.8910406774</v>
      </c>
      <c r="G84" s="286">
        <f t="shared" si="72"/>
        <v>18925205.529698588</v>
      </c>
      <c r="H84" s="286">
        <f t="shared" si="72"/>
        <v>2977684.6782200504</v>
      </c>
      <c r="I84" s="286">
        <f t="shared" si="72"/>
        <v>17035.279392505807</v>
      </c>
      <c r="J84" s="286">
        <f t="shared" si="72"/>
        <v>3171164.0999764027</v>
      </c>
      <c r="K84" s="286">
        <f t="shared" si="72"/>
        <v>5.8730197775924218</v>
      </c>
      <c r="L84" s="286">
        <f t="shared" si="72"/>
        <v>363228.00103019975</v>
      </c>
      <c r="M84" s="286">
        <f t="shared" si="72"/>
        <v>18643695.945153546</v>
      </c>
      <c r="N84" s="286">
        <f t="shared" si="72"/>
        <v>0</v>
      </c>
      <c r="O84" s="287">
        <f t="shared" si="72"/>
        <v>0</v>
      </c>
      <c r="P84" s="279">
        <f t="shared" si="72"/>
        <v>59612733.056384608</v>
      </c>
      <c r="Q84" s="286">
        <f t="shared" si="72"/>
        <v>12953055.295048138</v>
      </c>
      <c r="R84" s="286">
        <f t="shared" si="72"/>
        <v>1459817.2212558428</v>
      </c>
      <c r="S84" s="286">
        <f t="shared" si="72"/>
        <v>18692634.394516405</v>
      </c>
      <c r="T84" s="286">
        <f t="shared" si="72"/>
        <v>3041924.8997520967</v>
      </c>
      <c r="U84" s="286">
        <f t="shared" si="72"/>
        <v>22506.796846687033</v>
      </c>
      <c r="V84" s="286">
        <f t="shared" si="72"/>
        <v>2764804.0516800457</v>
      </c>
      <c r="W84" s="286">
        <f t="shared" si="72"/>
        <v>8.687370816367137</v>
      </c>
      <c r="X84" s="286">
        <f t="shared" si="72"/>
        <v>510217.59380109754</v>
      </c>
      <c r="Y84" s="286">
        <f>SUM(Y78:Y83)</f>
        <v>20167764.116113476</v>
      </c>
      <c r="Z84" s="286">
        <f t="shared" si="72"/>
        <v>0</v>
      </c>
      <c r="AA84" s="287">
        <f t="shared" si="72"/>
        <v>0</v>
      </c>
      <c r="AB84" s="279">
        <f t="shared" si="72"/>
        <v>58624680.24730067</v>
      </c>
      <c r="AC84" s="286">
        <f t="shared" si="72"/>
        <v>12645002.502583371</v>
      </c>
      <c r="AD84" s="286">
        <f t="shared" si="72"/>
        <v>1493333.8834514965</v>
      </c>
      <c r="AE84" s="286">
        <f t="shared" si="72"/>
        <v>18485910.201822415</v>
      </c>
      <c r="AF84" s="286">
        <f t="shared" si="72"/>
        <v>2675040.4553948408</v>
      </c>
      <c r="AG84" s="286">
        <f t="shared" si="72"/>
        <v>25120.896172786361</v>
      </c>
      <c r="AH84" s="286">
        <f t="shared" si="72"/>
        <v>3071849.7590636592</v>
      </c>
      <c r="AI84" s="286">
        <f t="shared" si="72"/>
        <v>150.55052691001683</v>
      </c>
      <c r="AJ84" s="286">
        <f t="shared" si="72"/>
        <v>366041.13675448194</v>
      </c>
      <c r="AK84" s="286">
        <f t="shared" si="72"/>
        <v>19862230.86153071</v>
      </c>
      <c r="AL84" s="286">
        <f t="shared" si="72"/>
        <v>0</v>
      </c>
      <c r="AM84" s="287">
        <f t="shared" si="72"/>
        <v>0</v>
      </c>
      <c r="AN84" s="850">
        <f t="shared" si="72"/>
        <v>64648000.256445654</v>
      </c>
      <c r="AO84" s="286">
        <f t="shared" si="72"/>
        <v>13784660.239291105</v>
      </c>
      <c r="AP84" s="286">
        <f t="shared" si="72"/>
        <v>2906247.0664525237</v>
      </c>
      <c r="AQ84" s="286">
        <f t="shared" si="72"/>
        <v>19840973.646591187</v>
      </c>
      <c r="AR84" s="286">
        <f t="shared" si="72"/>
        <v>3088979.2011213973</v>
      </c>
      <c r="AS84" s="286">
        <f t="shared" si="72"/>
        <v>110182.98306040496</v>
      </c>
      <c r="AT84" s="286">
        <f t="shared" si="72"/>
        <v>3328848.3242206601</v>
      </c>
      <c r="AU84" s="286">
        <f t="shared" si="72"/>
        <v>0.48420204818426726</v>
      </c>
      <c r="AV84" s="286">
        <f t="shared" si="72"/>
        <v>363358.52985237527</v>
      </c>
      <c r="AW84" s="286">
        <f>SUM(AW78:AW83)</f>
        <v>21224749.781653952</v>
      </c>
      <c r="AX84" s="286">
        <f t="shared" si="72"/>
        <v>0</v>
      </c>
      <c r="AY84" s="287">
        <f t="shared" si="72"/>
        <v>0</v>
      </c>
      <c r="AZ84" s="856">
        <f t="shared" si="72"/>
        <v>-862798.35474624066</v>
      </c>
      <c r="BA84" s="306">
        <f t="shared" si="72"/>
        <v>240911761.1633732</v>
      </c>
      <c r="BB84" s="279">
        <f t="shared" si="72"/>
        <v>52787651.697379373</v>
      </c>
      <c r="BC84" s="279">
        <f t="shared" si="72"/>
        <v>7245591.0622005407</v>
      </c>
      <c r="BD84" s="279">
        <f t="shared" si="72"/>
        <v>75944723.772628605</v>
      </c>
      <c r="BE84" s="279">
        <f t="shared" si="72"/>
        <v>11783629.234488385</v>
      </c>
      <c r="BF84" s="279">
        <f t="shared" si="72"/>
        <v>174845.95547238414</v>
      </c>
      <c r="BG84" s="279">
        <f t="shared" si="72"/>
        <v>12336666.234940767</v>
      </c>
      <c r="BH84" s="279">
        <f t="shared" si="72"/>
        <v>165.59511955216061</v>
      </c>
      <c r="BI84" s="279">
        <f t="shared" si="72"/>
        <v>1602845.2614381546</v>
      </c>
      <c r="BJ84" s="279">
        <f>SUM(BJ78:BJ83)</f>
        <v>79898440.70445168</v>
      </c>
      <c r="BK84" s="279">
        <f t="shared" si="72"/>
        <v>0</v>
      </c>
      <c r="BL84" s="307">
        <f t="shared" si="72"/>
        <v>0</v>
      </c>
    </row>
    <row r="85" spans="1:64" x14ac:dyDescent="0.25">
      <c r="A85" s="1713"/>
      <c r="B85" s="126" t="s">
        <v>168</v>
      </c>
      <c r="C85" s="127" t="s">
        <v>40</v>
      </c>
      <c r="D85" s="273">
        <f>SUM(E85:O85)</f>
        <v>1095.8997617166181</v>
      </c>
      <c r="E85" s="251">
        <v>541.50009173076944</v>
      </c>
      <c r="F85" s="251">
        <v>76.048038928792195</v>
      </c>
      <c r="G85" s="251">
        <v>352.71295305596834</v>
      </c>
      <c r="H85" s="251">
        <v>52.433471168815856</v>
      </c>
      <c r="I85" s="251">
        <v>1.0730492520678694</v>
      </c>
      <c r="J85" s="251">
        <v>46.999931451302643</v>
      </c>
      <c r="K85" s="251">
        <v>5.8002662273938889E-2</v>
      </c>
      <c r="L85" s="251">
        <v>5.2155619705879879</v>
      </c>
      <c r="M85" s="251">
        <v>19.858661496039829</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1095.8997617166181</v>
      </c>
      <c r="BB85" s="274">
        <f t="shared" ref="BB85:BL86" si="73">E85+Q85+AC85+AO85</f>
        <v>541.50009173076944</v>
      </c>
      <c r="BC85" s="274">
        <f t="shared" si="73"/>
        <v>76.048038928792195</v>
      </c>
      <c r="BD85" s="274">
        <f t="shared" si="73"/>
        <v>352.71295305596834</v>
      </c>
      <c r="BE85" s="274">
        <f t="shared" si="73"/>
        <v>52.433471168815856</v>
      </c>
      <c r="BF85" s="274">
        <f t="shared" si="73"/>
        <v>1.0730492520678694</v>
      </c>
      <c r="BG85" s="274">
        <f t="shared" si="73"/>
        <v>46.999931451302643</v>
      </c>
      <c r="BH85" s="274">
        <f t="shared" si="73"/>
        <v>5.8002662273938889E-2</v>
      </c>
      <c r="BI85" s="274">
        <f t="shared" si="73"/>
        <v>5.2155619705879879</v>
      </c>
      <c r="BJ85" s="274">
        <f t="shared" si="73"/>
        <v>19.858661496039829</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1095.8997617166181</v>
      </c>
      <c r="E87" s="274">
        <f t="shared" ref="E87:O87" si="74">SUM(E85:E86)</f>
        <v>541.50009173076944</v>
      </c>
      <c r="F87" s="274">
        <f t="shared" si="74"/>
        <v>76.048038928792195</v>
      </c>
      <c r="G87" s="274">
        <f t="shared" si="74"/>
        <v>352.71295305596834</v>
      </c>
      <c r="H87" s="274">
        <f t="shared" si="74"/>
        <v>52.433471168815856</v>
      </c>
      <c r="I87" s="274">
        <f t="shared" si="74"/>
        <v>1.0730492520678694</v>
      </c>
      <c r="J87" s="274">
        <f t="shared" si="74"/>
        <v>46.999931451302643</v>
      </c>
      <c r="K87" s="274">
        <f t="shared" si="74"/>
        <v>5.8002662273938889E-2</v>
      </c>
      <c r="L87" s="274">
        <f t="shared" si="74"/>
        <v>5.2155619705879879</v>
      </c>
      <c r="M87" s="274">
        <f t="shared" si="74"/>
        <v>19.858661496039829</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1095.8997617166181</v>
      </c>
      <c r="BB87" s="274">
        <f>SUM(BB85:BB86)</f>
        <v>541.50009173076944</v>
      </c>
      <c r="BC87" s="274">
        <f>F87+R87+AD87+AP87</f>
        <v>76.048038928792195</v>
      </c>
      <c r="BD87" s="274">
        <f>SUM(BD85:BD86)</f>
        <v>352.71295305596834</v>
      </c>
      <c r="BE87" s="274">
        <f>H87+T87+AF87+AR87</f>
        <v>52.433471168815856</v>
      </c>
      <c r="BF87" s="274">
        <f t="shared" ref="BF87:BL87" si="78">SUM(BF85:BF86)</f>
        <v>1.0730492520678694</v>
      </c>
      <c r="BG87" s="274">
        <f t="shared" si="78"/>
        <v>46.999931451302643</v>
      </c>
      <c r="BH87" s="274">
        <f t="shared" si="78"/>
        <v>5.8002662273938889E-2</v>
      </c>
      <c r="BI87" s="274">
        <f t="shared" si="78"/>
        <v>5.2155619705879879</v>
      </c>
      <c r="BJ87" s="274">
        <f>SUM(BJ85:BJ86)</f>
        <v>19.858661496039829</v>
      </c>
      <c r="BK87" s="274">
        <f t="shared" si="78"/>
        <v>0</v>
      </c>
      <c r="BL87" s="300">
        <f t="shared" si="78"/>
        <v>0</v>
      </c>
    </row>
    <row r="88" spans="1:64" s="209" customFormat="1" ht="24.75" x14ac:dyDescent="0.25">
      <c r="A88" s="1714"/>
      <c r="B88" s="129" t="s">
        <v>171</v>
      </c>
      <c r="C88" s="130" t="s">
        <v>325</v>
      </c>
      <c r="D88" s="275">
        <f>D84+D87</f>
        <v>58890241.857750215</v>
      </c>
      <c r="E88" s="275">
        <f t="shared" ref="E88:O88" si="79">E84+E87</f>
        <v>13405475.160548486</v>
      </c>
      <c r="F88" s="275">
        <f t="shared" si="79"/>
        <v>1386268.9390796062</v>
      </c>
      <c r="G88" s="275">
        <f t="shared" si="79"/>
        <v>18925558.242651645</v>
      </c>
      <c r="H88" s="275">
        <f t="shared" si="79"/>
        <v>2977737.1116912193</v>
      </c>
      <c r="I88" s="275">
        <f t="shared" si="79"/>
        <v>17036.352441757874</v>
      </c>
      <c r="J88" s="275">
        <f t="shared" si="79"/>
        <v>3171211.0999078541</v>
      </c>
      <c r="K88" s="275">
        <f t="shared" si="79"/>
        <v>5.9310224398663607</v>
      </c>
      <c r="L88" s="275">
        <f t="shared" si="79"/>
        <v>363233.21659217036</v>
      </c>
      <c r="M88" s="275">
        <f t="shared" si="79"/>
        <v>18643715.803815041</v>
      </c>
      <c r="N88" s="275">
        <f t="shared" si="79"/>
        <v>0</v>
      </c>
      <c r="O88" s="283">
        <f t="shared" si="79"/>
        <v>0</v>
      </c>
      <c r="P88" s="275">
        <f>P84+P87</f>
        <v>59612733.056384608</v>
      </c>
      <c r="Q88" s="275">
        <f t="shared" ref="Q88:AA88" si="80">Q84+Q87</f>
        <v>12953055.295048138</v>
      </c>
      <c r="R88" s="275">
        <f t="shared" si="80"/>
        <v>1459817.2212558428</v>
      </c>
      <c r="S88" s="275">
        <f t="shared" si="80"/>
        <v>18692634.394516405</v>
      </c>
      <c r="T88" s="275">
        <f t="shared" si="80"/>
        <v>3041924.8997520967</v>
      </c>
      <c r="U88" s="275">
        <f t="shared" si="80"/>
        <v>22506.796846687033</v>
      </c>
      <c r="V88" s="275">
        <f t="shared" si="80"/>
        <v>2764804.0516800457</v>
      </c>
      <c r="W88" s="275">
        <f t="shared" si="80"/>
        <v>8.687370816367137</v>
      </c>
      <c r="X88" s="275">
        <f t="shared" si="80"/>
        <v>510217.59380109754</v>
      </c>
      <c r="Y88" s="275">
        <f t="shared" si="80"/>
        <v>20167764.116113476</v>
      </c>
      <c r="Z88" s="275">
        <f t="shared" si="80"/>
        <v>0</v>
      </c>
      <c r="AA88" s="283">
        <f t="shared" si="80"/>
        <v>0</v>
      </c>
      <c r="AB88" s="275">
        <f>AB84+AB87</f>
        <v>58624680.24730067</v>
      </c>
      <c r="AC88" s="275">
        <f t="shared" ref="AC88:AM88" si="81">AC84+AC87</f>
        <v>12645002.502583371</v>
      </c>
      <c r="AD88" s="275">
        <f t="shared" si="81"/>
        <v>1493333.8834514965</v>
      </c>
      <c r="AE88" s="275">
        <f t="shared" si="81"/>
        <v>18485910.201822415</v>
      </c>
      <c r="AF88" s="275">
        <f t="shared" si="81"/>
        <v>2675040.4553948408</v>
      </c>
      <c r="AG88" s="275">
        <f t="shared" si="81"/>
        <v>25120.896172786361</v>
      </c>
      <c r="AH88" s="275">
        <f t="shared" si="81"/>
        <v>3071849.7590636592</v>
      </c>
      <c r="AI88" s="275">
        <f t="shared" si="81"/>
        <v>150.55052691001683</v>
      </c>
      <c r="AJ88" s="275">
        <f t="shared" si="81"/>
        <v>366041.13675448194</v>
      </c>
      <c r="AK88" s="275">
        <f t="shared" si="81"/>
        <v>19862230.86153071</v>
      </c>
      <c r="AL88" s="275">
        <f t="shared" si="81"/>
        <v>0</v>
      </c>
      <c r="AM88" s="283">
        <f t="shared" si="81"/>
        <v>0</v>
      </c>
      <c r="AN88" s="277">
        <f>AN84+AN87</f>
        <v>64648000.256445654</v>
      </c>
      <c r="AO88" s="275">
        <f>AO84+AO87</f>
        <v>13784660.239291105</v>
      </c>
      <c r="AP88" s="275">
        <f t="shared" ref="AP88:AZ88" si="82">AP84+AP87</f>
        <v>2906247.0664525237</v>
      </c>
      <c r="AQ88" s="275">
        <f t="shared" si="82"/>
        <v>19840973.646591187</v>
      </c>
      <c r="AR88" s="275">
        <f t="shared" si="82"/>
        <v>3088979.2011213973</v>
      </c>
      <c r="AS88" s="275">
        <f t="shared" si="82"/>
        <v>110182.98306040496</v>
      </c>
      <c r="AT88" s="275">
        <f t="shared" si="82"/>
        <v>3328848.3242206601</v>
      </c>
      <c r="AU88" s="275">
        <f t="shared" si="82"/>
        <v>0.48420204818426726</v>
      </c>
      <c r="AV88" s="275">
        <f t="shared" si="82"/>
        <v>363358.52985237527</v>
      </c>
      <c r="AW88" s="275">
        <f t="shared" si="82"/>
        <v>21224749.781653952</v>
      </c>
      <c r="AX88" s="275">
        <f t="shared" si="82"/>
        <v>0</v>
      </c>
      <c r="AY88" s="283">
        <f t="shared" si="82"/>
        <v>0</v>
      </c>
      <c r="AZ88" s="299">
        <f t="shared" si="82"/>
        <v>-862798.35474624066</v>
      </c>
      <c r="BA88" s="308">
        <f>BA84+BA87</f>
        <v>240912857.06313491</v>
      </c>
      <c r="BB88" s="278">
        <f>BB84+BB87</f>
        <v>52788193.197471105</v>
      </c>
      <c r="BC88" s="278">
        <f t="shared" ref="BC88:BL88" si="83">BC84+BC87</f>
        <v>7245667.1102394694</v>
      </c>
      <c r="BD88" s="278">
        <f t="shared" si="83"/>
        <v>75945076.485581666</v>
      </c>
      <c r="BE88" s="278">
        <f t="shared" si="83"/>
        <v>11783681.667959554</v>
      </c>
      <c r="BF88" s="278">
        <f t="shared" si="83"/>
        <v>174847.02852163621</v>
      </c>
      <c r="BG88" s="278">
        <f t="shared" si="83"/>
        <v>12336713.234872218</v>
      </c>
      <c r="BH88" s="278">
        <f t="shared" si="83"/>
        <v>165.65312221443455</v>
      </c>
      <c r="BI88" s="278">
        <f t="shared" si="83"/>
        <v>1602850.4770001252</v>
      </c>
      <c r="BJ88" s="278">
        <f>BJ84+BJ87</f>
        <v>79898460.563113183</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3758890.1483166879</v>
      </c>
      <c r="E91" s="253">
        <v>82.87699427612354</v>
      </c>
      <c r="F91" s="253">
        <v>3758807.271322412</v>
      </c>
      <c r="G91" s="303"/>
      <c r="H91" s="303"/>
      <c r="I91" s="303"/>
      <c r="J91" s="303"/>
      <c r="K91" s="303"/>
      <c r="L91" s="303"/>
      <c r="M91" s="303"/>
      <c r="N91" s="303"/>
      <c r="O91" s="375"/>
      <c r="P91" s="274">
        <f t="shared" ref="P91:P97" si="85">Q91+R91</f>
        <v>3819577.7126397141</v>
      </c>
      <c r="Q91" s="253">
        <v>84.215049585689755</v>
      </c>
      <c r="R91" s="253">
        <v>3819493.4975901283</v>
      </c>
      <c r="S91" s="303"/>
      <c r="T91" s="303"/>
      <c r="U91" s="303"/>
      <c r="V91" s="303"/>
      <c r="W91" s="303"/>
      <c r="X91" s="303"/>
      <c r="Y91" s="303"/>
      <c r="Z91" s="303"/>
      <c r="AA91" s="375"/>
      <c r="AB91" s="274">
        <f t="shared" ref="AB91:AB97" si="86">AC91+AD91</f>
        <v>3780685.6562461373</v>
      </c>
      <c r="AC91" s="253">
        <v>83.35754734222553</v>
      </c>
      <c r="AD91" s="253">
        <v>3780602.298698795</v>
      </c>
      <c r="AE91" s="303"/>
      <c r="AF91" s="303"/>
      <c r="AG91" s="303"/>
      <c r="AH91" s="303"/>
      <c r="AI91" s="303"/>
      <c r="AJ91" s="303"/>
      <c r="AK91" s="303"/>
      <c r="AL91" s="303"/>
      <c r="AM91" s="375"/>
      <c r="AN91" s="289">
        <f t="shared" ref="AN91:AN97" si="87">AO91+AP91</f>
        <v>4108152.3430565698</v>
      </c>
      <c r="AO91" s="253">
        <v>90.577618601973029</v>
      </c>
      <c r="AP91" s="253">
        <v>4108061.7654379676</v>
      </c>
      <c r="AQ91" s="303"/>
      <c r="AR91" s="303"/>
      <c r="AS91" s="303"/>
      <c r="AT91" s="303"/>
      <c r="AU91" s="303"/>
      <c r="AV91" s="303"/>
      <c r="AW91" s="303"/>
      <c r="AX91" s="303"/>
      <c r="AY91" s="375"/>
      <c r="AZ91" s="525">
        <v>0</v>
      </c>
      <c r="BA91" s="296">
        <f t="shared" ref="BA91:BA97" si="88">BB91+BC91+AZ91</f>
        <v>15467305.86025911</v>
      </c>
      <c r="BB91" s="274">
        <f t="shared" ref="BB91:BC96" si="89">E91+Q91+AC91+AO91</f>
        <v>341.02720980601185</v>
      </c>
      <c r="BC91" s="274">
        <f t="shared" si="89"/>
        <v>15466964.833049305</v>
      </c>
      <c r="BD91" s="303"/>
      <c r="BE91" s="303"/>
      <c r="BF91" s="303"/>
      <c r="BG91" s="303"/>
      <c r="BH91" s="303"/>
      <c r="BI91" s="303"/>
      <c r="BJ91" s="303"/>
      <c r="BK91" s="303"/>
      <c r="BL91" s="304"/>
    </row>
    <row r="92" spans="1:64" x14ac:dyDescent="0.25">
      <c r="A92" s="1708"/>
      <c r="B92" s="126" t="s">
        <v>123</v>
      </c>
      <c r="C92" s="127" t="s">
        <v>98</v>
      </c>
      <c r="D92" s="274">
        <f t="shared" si="84"/>
        <v>468724.57161442732</v>
      </c>
      <c r="E92" s="253">
        <v>43089.533432483455</v>
      </c>
      <c r="F92" s="253">
        <v>425635.03818194388</v>
      </c>
      <c r="G92" s="303"/>
      <c r="H92" s="303"/>
      <c r="I92" s="303"/>
      <c r="J92" s="303"/>
      <c r="K92" s="303"/>
      <c r="L92" s="303"/>
      <c r="M92" s="303"/>
      <c r="N92" s="303"/>
      <c r="O92" s="375"/>
      <c r="P92" s="274">
        <f t="shared" si="85"/>
        <v>476292.16509740578</v>
      </c>
      <c r="Q92" s="253">
        <v>43785.217192490134</v>
      </c>
      <c r="R92" s="253">
        <v>432506.94790491567</v>
      </c>
      <c r="S92" s="303"/>
      <c r="T92" s="303"/>
      <c r="U92" s="303"/>
      <c r="V92" s="303"/>
      <c r="W92" s="303"/>
      <c r="X92" s="303"/>
      <c r="Y92" s="303"/>
      <c r="Z92" s="303"/>
      <c r="AA92" s="375"/>
      <c r="AB92" s="274">
        <f t="shared" si="86"/>
        <v>471442.41909446742</v>
      </c>
      <c r="AC92" s="253">
        <v>43339.383316504282</v>
      </c>
      <c r="AD92" s="253">
        <v>428103.03577796312</v>
      </c>
      <c r="AE92" s="303"/>
      <c r="AF92" s="303"/>
      <c r="AG92" s="303"/>
      <c r="AH92" s="303"/>
      <c r="AI92" s="303"/>
      <c r="AJ92" s="303"/>
      <c r="AK92" s="303"/>
      <c r="AL92" s="303"/>
      <c r="AM92" s="375"/>
      <c r="AN92" s="289">
        <f t="shared" si="87"/>
        <v>512276.72827531764</v>
      </c>
      <c r="AO92" s="253">
        <v>47093.253792251395</v>
      </c>
      <c r="AP92" s="253">
        <v>465183.47448306624</v>
      </c>
      <c r="AQ92" s="303"/>
      <c r="AR92" s="303"/>
      <c r="AS92" s="303"/>
      <c r="AT92" s="303"/>
      <c r="AU92" s="303"/>
      <c r="AV92" s="303"/>
      <c r="AW92" s="303"/>
      <c r="AX92" s="303"/>
      <c r="AY92" s="375"/>
      <c r="AZ92" s="525">
        <v>0</v>
      </c>
      <c r="BA92" s="296">
        <f t="shared" si="88"/>
        <v>1928735.8840816182</v>
      </c>
      <c r="BB92" s="274">
        <f t="shared" si="89"/>
        <v>177307.38773372927</v>
      </c>
      <c r="BC92" s="274">
        <f t="shared" si="89"/>
        <v>1751428.4963478888</v>
      </c>
      <c r="BD92" s="303"/>
      <c r="BE92" s="303"/>
      <c r="BF92" s="303"/>
      <c r="BG92" s="303"/>
      <c r="BH92" s="303"/>
      <c r="BI92" s="303"/>
      <c r="BJ92" s="303"/>
      <c r="BK92" s="303"/>
      <c r="BL92" s="304"/>
    </row>
    <row r="93" spans="1:64" x14ac:dyDescent="0.25">
      <c r="A93" s="1708"/>
      <c r="B93" s="126" t="s">
        <v>124</v>
      </c>
      <c r="C93" s="127" t="s">
        <v>99</v>
      </c>
      <c r="D93" s="274">
        <f t="shared" si="84"/>
        <v>380511.54358821386</v>
      </c>
      <c r="E93" s="253">
        <v>68748.116180219688</v>
      </c>
      <c r="F93" s="253">
        <v>311763.42740799417</v>
      </c>
      <c r="G93" s="303"/>
      <c r="H93" s="303"/>
      <c r="I93" s="303"/>
      <c r="J93" s="303"/>
      <c r="K93" s="303"/>
      <c r="L93" s="303"/>
      <c r="M93" s="303"/>
      <c r="N93" s="303"/>
      <c r="O93" s="375"/>
      <c r="P93" s="274">
        <f t="shared" si="85"/>
        <v>386654.93109516322</v>
      </c>
      <c r="Q93" s="253">
        <v>69858.059689646892</v>
      </c>
      <c r="R93" s="253">
        <v>316796.87140551634</v>
      </c>
      <c r="S93" s="303"/>
      <c r="T93" s="303"/>
      <c r="U93" s="303"/>
      <c r="V93" s="303"/>
      <c r="W93" s="303"/>
      <c r="X93" s="303"/>
      <c r="Y93" s="303"/>
      <c r="Z93" s="303"/>
      <c r="AA93" s="375"/>
      <c r="AB93" s="274">
        <f t="shared" si="86"/>
        <v>382717.89760184154</v>
      </c>
      <c r="AC93" s="253">
        <v>69146.744512577759</v>
      </c>
      <c r="AD93" s="253">
        <v>313571.15308926377</v>
      </c>
      <c r="AE93" s="303"/>
      <c r="AF93" s="303"/>
      <c r="AG93" s="303"/>
      <c r="AH93" s="303"/>
      <c r="AI93" s="303"/>
      <c r="AJ93" s="303"/>
      <c r="AK93" s="303"/>
      <c r="AL93" s="303"/>
      <c r="AM93" s="375"/>
      <c r="AN93" s="289">
        <f t="shared" si="87"/>
        <v>415867.27136786032</v>
      </c>
      <c r="AO93" s="253">
        <v>75135.93731728819</v>
      </c>
      <c r="AP93" s="253">
        <v>340731.33405057213</v>
      </c>
      <c r="AQ93" s="303"/>
      <c r="AR93" s="303"/>
      <c r="AS93" s="303"/>
      <c r="AT93" s="303"/>
      <c r="AU93" s="303"/>
      <c r="AV93" s="303"/>
      <c r="AW93" s="303"/>
      <c r="AX93" s="303"/>
      <c r="AY93" s="375"/>
      <c r="AZ93" s="525">
        <v>0</v>
      </c>
      <c r="BA93" s="296">
        <f t="shared" si="88"/>
        <v>1565751.6436530787</v>
      </c>
      <c r="BB93" s="274">
        <f t="shared" si="89"/>
        <v>282888.85769973253</v>
      </c>
      <c r="BC93" s="274">
        <f t="shared" si="89"/>
        <v>1282862.7859533462</v>
      </c>
      <c r="BD93" s="303"/>
      <c r="BE93" s="303"/>
      <c r="BF93" s="303"/>
      <c r="BG93" s="303"/>
      <c r="BH93" s="303"/>
      <c r="BI93" s="303"/>
      <c r="BJ93" s="303"/>
      <c r="BK93" s="303"/>
      <c r="BL93" s="304"/>
    </row>
    <row r="94" spans="1:64" x14ac:dyDescent="0.25">
      <c r="A94" s="1708"/>
      <c r="B94" s="132" t="s">
        <v>125</v>
      </c>
      <c r="C94" s="127" t="s">
        <v>100</v>
      </c>
      <c r="D94" s="274">
        <f t="shared" si="84"/>
        <v>22540.822194117085</v>
      </c>
      <c r="E94" s="253">
        <v>20977.44354498772</v>
      </c>
      <c r="F94" s="253">
        <v>1563.3786491293656</v>
      </c>
      <c r="G94" s="303"/>
      <c r="H94" s="303"/>
      <c r="I94" s="303"/>
      <c r="J94" s="303"/>
      <c r="K94" s="303"/>
      <c r="L94" s="303"/>
      <c r="M94" s="303"/>
      <c r="N94" s="303"/>
      <c r="O94" s="375"/>
      <c r="P94" s="274">
        <f t="shared" si="85"/>
        <v>22904.74546476972</v>
      </c>
      <c r="Q94" s="253">
        <v>21316.12594969678</v>
      </c>
      <c r="R94" s="253">
        <v>1588.61951507294</v>
      </c>
      <c r="S94" s="303"/>
      <c r="T94" s="303"/>
      <c r="U94" s="303"/>
      <c r="V94" s="303"/>
      <c r="W94" s="303"/>
      <c r="X94" s="303"/>
      <c r="Y94" s="303"/>
      <c r="Z94" s="303"/>
      <c r="AA94" s="375"/>
      <c r="AB94" s="274">
        <f t="shared" si="86"/>
        <v>22671.522653423726</v>
      </c>
      <c r="AC94" s="253">
        <v>21099.078926465711</v>
      </c>
      <c r="AD94" s="253">
        <v>1572.4437269580142</v>
      </c>
      <c r="AE94" s="303"/>
      <c r="AF94" s="303"/>
      <c r="AG94" s="303"/>
      <c r="AH94" s="303"/>
      <c r="AI94" s="303"/>
      <c r="AJ94" s="303"/>
      <c r="AK94" s="303"/>
      <c r="AL94" s="303"/>
      <c r="AM94" s="375"/>
      <c r="AN94" s="289">
        <f t="shared" si="87"/>
        <v>24635.232171563304</v>
      </c>
      <c r="AO94" s="253">
        <v>22926.590150358828</v>
      </c>
      <c r="AP94" s="253">
        <v>1708.6420212044759</v>
      </c>
      <c r="AQ94" s="303"/>
      <c r="AR94" s="303"/>
      <c r="AS94" s="303"/>
      <c r="AT94" s="303"/>
      <c r="AU94" s="303"/>
      <c r="AV94" s="303"/>
      <c r="AW94" s="303"/>
      <c r="AX94" s="303"/>
      <c r="AY94" s="375"/>
      <c r="AZ94" s="525">
        <v>0</v>
      </c>
      <c r="BA94" s="296">
        <f t="shared" si="88"/>
        <v>92752.322483873824</v>
      </c>
      <c r="BB94" s="274">
        <f t="shared" si="89"/>
        <v>86319.238571509035</v>
      </c>
      <c r="BC94" s="274">
        <f t="shared" si="89"/>
        <v>6433.0839123647957</v>
      </c>
      <c r="BD94" s="303"/>
      <c r="BE94" s="303"/>
      <c r="BF94" s="303"/>
      <c r="BG94" s="303"/>
      <c r="BH94" s="303"/>
      <c r="BI94" s="303"/>
      <c r="BJ94" s="303"/>
      <c r="BK94" s="303"/>
      <c r="BL94" s="304"/>
    </row>
    <row r="95" spans="1:64" x14ac:dyDescent="0.25">
      <c r="A95" s="1708"/>
      <c r="B95" s="132" t="s">
        <v>126</v>
      </c>
      <c r="C95" s="127" t="s">
        <v>101</v>
      </c>
      <c r="D95" s="274">
        <f t="shared" si="84"/>
        <v>467330.10328094696</v>
      </c>
      <c r="E95" s="253">
        <v>74596.255892351139</v>
      </c>
      <c r="F95" s="253">
        <v>392733.84738859581</v>
      </c>
      <c r="G95" s="303"/>
      <c r="H95" s="303"/>
      <c r="I95" s="303"/>
      <c r="J95" s="303"/>
      <c r="K95" s="303"/>
      <c r="L95" s="303"/>
      <c r="M95" s="303"/>
      <c r="N95" s="303"/>
      <c r="O95" s="375"/>
      <c r="P95" s="274">
        <f t="shared" si="85"/>
        <v>474875.18296773953</v>
      </c>
      <c r="Q95" s="253">
        <v>75800.618057537402</v>
      </c>
      <c r="R95" s="253">
        <v>399074.56491020211</v>
      </c>
      <c r="S95" s="303"/>
      <c r="T95" s="303"/>
      <c r="U95" s="303"/>
      <c r="V95" s="303"/>
      <c r="W95" s="303"/>
      <c r="X95" s="303"/>
      <c r="Y95" s="303"/>
      <c r="Z95" s="303"/>
      <c r="AA95" s="375"/>
      <c r="AB95" s="274">
        <f t="shared" si="86"/>
        <v>470039.86509090342</v>
      </c>
      <c r="AC95" s="253">
        <v>75028.794014684157</v>
      </c>
      <c r="AD95" s="253">
        <v>395011.07107621926</v>
      </c>
      <c r="AE95" s="303"/>
      <c r="AF95" s="303"/>
      <c r="AG95" s="303"/>
      <c r="AH95" s="303"/>
      <c r="AI95" s="303"/>
      <c r="AJ95" s="303"/>
      <c r="AK95" s="303"/>
      <c r="AL95" s="303"/>
      <c r="AM95" s="375"/>
      <c r="AN95" s="289">
        <f t="shared" si="87"/>
        <v>510752.6910926745</v>
      </c>
      <c r="AO95" s="253">
        <v>81527.464580109081</v>
      </c>
      <c r="AP95" s="253">
        <v>429225.22651256539</v>
      </c>
      <c r="AQ95" s="303"/>
      <c r="AR95" s="303"/>
      <c r="AS95" s="303"/>
      <c r="AT95" s="303"/>
      <c r="AU95" s="303"/>
      <c r="AV95" s="303"/>
      <c r="AW95" s="303"/>
      <c r="AX95" s="303"/>
      <c r="AY95" s="375"/>
      <c r="AZ95" s="525">
        <v>0</v>
      </c>
      <c r="BA95" s="296">
        <f t="shared" si="88"/>
        <v>1922997.8424322642</v>
      </c>
      <c r="BB95" s="274">
        <f t="shared" si="89"/>
        <v>306953.13254468178</v>
      </c>
      <c r="BC95" s="274">
        <f t="shared" si="89"/>
        <v>1616044.7098875823</v>
      </c>
      <c r="BD95" s="303"/>
      <c r="BE95" s="303"/>
      <c r="BF95" s="303"/>
      <c r="BG95" s="303"/>
      <c r="BH95" s="303"/>
      <c r="BI95" s="303"/>
      <c r="BJ95" s="303"/>
      <c r="BK95" s="303"/>
      <c r="BL95" s="304"/>
    </row>
    <row r="96" spans="1:64" x14ac:dyDescent="0.25">
      <c r="A96" s="1708"/>
      <c r="B96" s="126" t="s">
        <v>127</v>
      </c>
      <c r="C96" s="127" t="s">
        <v>28</v>
      </c>
      <c r="D96" s="274">
        <f t="shared" si="84"/>
        <v>21662.55521484129</v>
      </c>
      <c r="E96" s="253">
        <v>21662.55521484129</v>
      </c>
      <c r="F96" s="253">
        <v>0</v>
      </c>
      <c r="G96" s="303"/>
      <c r="H96" s="303"/>
      <c r="I96" s="303"/>
      <c r="J96" s="303"/>
      <c r="K96" s="303"/>
      <c r="L96" s="303"/>
      <c r="M96" s="303"/>
      <c r="N96" s="303"/>
      <c r="O96" s="375"/>
      <c r="P96" s="274">
        <f t="shared" si="85"/>
        <v>22012.29879901879</v>
      </c>
      <c r="Q96" s="253">
        <v>22012.29879901879</v>
      </c>
      <c r="R96" s="253">
        <v>0</v>
      </c>
      <c r="S96" s="303"/>
      <c r="T96" s="303"/>
      <c r="U96" s="303"/>
      <c r="V96" s="303"/>
      <c r="W96" s="303"/>
      <c r="X96" s="303"/>
      <c r="Y96" s="303"/>
      <c r="Z96" s="303"/>
      <c r="AA96" s="375"/>
      <c r="AB96" s="274">
        <f t="shared" si="86"/>
        <v>21788.163140406403</v>
      </c>
      <c r="AC96" s="253">
        <v>21788.163140406403</v>
      </c>
      <c r="AD96" s="253">
        <v>0</v>
      </c>
      <c r="AE96" s="303"/>
      <c r="AF96" s="303"/>
      <c r="AG96" s="303"/>
      <c r="AH96" s="303"/>
      <c r="AI96" s="303"/>
      <c r="AJ96" s="303"/>
      <c r="AK96" s="303"/>
      <c r="AL96" s="303"/>
      <c r="AM96" s="375"/>
      <c r="AN96" s="289">
        <f t="shared" si="87"/>
        <v>23675.359867139392</v>
      </c>
      <c r="AO96" s="253">
        <v>23675.359867139392</v>
      </c>
      <c r="AP96" s="253">
        <v>0</v>
      </c>
      <c r="AQ96" s="303"/>
      <c r="AR96" s="303"/>
      <c r="AS96" s="303"/>
      <c r="AT96" s="303"/>
      <c r="AU96" s="303"/>
      <c r="AV96" s="303"/>
      <c r="AW96" s="303"/>
      <c r="AX96" s="303"/>
      <c r="AY96" s="375"/>
      <c r="AZ96" s="525">
        <v>0</v>
      </c>
      <c r="BA96" s="296">
        <f t="shared" si="88"/>
        <v>89138.377021405875</v>
      </c>
      <c r="BB96" s="274">
        <f t="shared" si="89"/>
        <v>89138.377021405875</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5119659.7442092346</v>
      </c>
      <c r="E97" s="275">
        <f>SUM(E91:E96)</f>
        <v>229156.78125915941</v>
      </c>
      <c r="F97" s="275">
        <f>SUM(F91:F96)</f>
        <v>4890502.962950075</v>
      </c>
      <c r="G97" s="335"/>
      <c r="H97" s="335"/>
      <c r="I97" s="335"/>
      <c r="J97" s="335"/>
      <c r="K97" s="335"/>
      <c r="L97" s="335"/>
      <c r="M97" s="335"/>
      <c r="N97" s="335"/>
      <c r="O97" s="376"/>
      <c r="P97" s="275">
        <f t="shared" si="85"/>
        <v>5202317.0360638108</v>
      </c>
      <c r="Q97" s="275">
        <f>SUM(Q91:Q96)</f>
        <v>232856.53473797569</v>
      </c>
      <c r="R97" s="275">
        <f>SUM(R91:R96)</f>
        <v>4969460.5013258355</v>
      </c>
      <c r="S97" s="335"/>
      <c r="T97" s="335"/>
      <c r="U97" s="335"/>
      <c r="V97" s="335"/>
      <c r="W97" s="335"/>
      <c r="X97" s="335"/>
      <c r="Y97" s="335"/>
      <c r="Z97" s="335"/>
      <c r="AA97" s="376"/>
      <c r="AB97" s="275">
        <f t="shared" si="86"/>
        <v>5149345.5238271784</v>
      </c>
      <c r="AC97" s="275">
        <f>SUM(AC91:AC96)</f>
        <v>230485.52145798053</v>
      </c>
      <c r="AD97" s="275">
        <f>SUM(AD91:AD96)</f>
        <v>4918860.002369198</v>
      </c>
      <c r="AE97" s="335"/>
      <c r="AF97" s="335"/>
      <c r="AG97" s="335"/>
      <c r="AH97" s="335"/>
      <c r="AI97" s="335"/>
      <c r="AJ97" s="335"/>
      <c r="AK97" s="335"/>
      <c r="AL97" s="335"/>
      <c r="AM97" s="376"/>
      <c r="AN97" s="277">
        <f t="shared" si="87"/>
        <v>5595359.6258311244</v>
      </c>
      <c r="AO97" s="275">
        <f>SUM(AO91:AO96)</f>
        <v>250449.18332574886</v>
      </c>
      <c r="AP97" s="275">
        <f>SUM(AP91:AP96)</f>
        <v>5344910.4425053755</v>
      </c>
      <c r="AQ97" s="335"/>
      <c r="AR97" s="335"/>
      <c r="AS97" s="335"/>
      <c r="AT97" s="335"/>
      <c r="AU97" s="335"/>
      <c r="AV97" s="335"/>
      <c r="AW97" s="335"/>
      <c r="AX97" s="335"/>
      <c r="AY97" s="376"/>
      <c r="AZ97" s="299">
        <f>SUM(AZ91:AZ96)</f>
        <v>0</v>
      </c>
      <c r="BA97" s="297">
        <f t="shared" si="88"/>
        <v>21066681.929931354</v>
      </c>
      <c r="BB97" s="275">
        <f>SUM(BB91:BB96)</f>
        <v>942948.02078086452</v>
      </c>
      <c r="BC97" s="275">
        <f>SUM(BC91:BC96)</f>
        <v>20123733.909150489</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64009901.601959452</v>
      </c>
      <c r="E105" s="303"/>
      <c r="F105" s="303"/>
      <c r="G105" s="303"/>
      <c r="H105" s="303"/>
      <c r="I105" s="303"/>
      <c r="J105" s="303"/>
      <c r="K105" s="303"/>
      <c r="L105" s="303"/>
      <c r="M105" s="303"/>
      <c r="N105" s="303"/>
      <c r="O105" s="375"/>
      <c r="P105" s="274">
        <f>P88+P97+P104</f>
        <v>64815050.092448421</v>
      </c>
      <c r="Q105" s="303"/>
      <c r="R105" s="303"/>
      <c r="S105" s="303"/>
      <c r="T105" s="303"/>
      <c r="U105" s="303"/>
      <c r="V105" s="303"/>
      <c r="W105" s="303"/>
      <c r="X105" s="303"/>
      <c r="Y105" s="303"/>
      <c r="Z105" s="303"/>
      <c r="AA105" s="375"/>
      <c r="AB105" s="274">
        <f>AB88+AB97+AB104</f>
        <v>63774025.77112785</v>
      </c>
      <c r="AC105" s="303"/>
      <c r="AD105" s="303"/>
      <c r="AE105" s="303"/>
      <c r="AF105" s="303"/>
      <c r="AG105" s="303"/>
      <c r="AH105" s="303"/>
      <c r="AI105" s="303"/>
      <c r="AJ105" s="303"/>
      <c r="AK105" s="303"/>
      <c r="AL105" s="303"/>
      <c r="AM105" s="375"/>
      <c r="AN105" s="289">
        <f>AN88+AN97+AN104</f>
        <v>70243359.882276773</v>
      </c>
      <c r="AO105" s="303"/>
      <c r="AP105" s="303"/>
      <c r="AQ105" s="303"/>
      <c r="AR105" s="303"/>
      <c r="AS105" s="303"/>
      <c r="AT105" s="303"/>
      <c r="AU105" s="303"/>
      <c r="AV105" s="303"/>
      <c r="AW105" s="303"/>
      <c r="AX105" s="303"/>
      <c r="AY105" s="375"/>
      <c r="AZ105" s="300">
        <f>AZ88+AZ97+AZ104</f>
        <v>-862798.35474624066</v>
      </c>
      <c r="BA105" s="296">
        <f>BA88+BA97+BA104</f>
        <v>261979538.99306625</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4072200.9833514988</v>
      </c>
      <c r="E106" s="338"/>
      <c r="F106" s="338"/>
      <c r="G106" s="338"/>
      <c r="H106" s="338"/>
      <c r="I106" s="338"/>
      <c r="J106" s="338"/>
      <c r="K106" s="338"/>
      <c r="L106" s="338"/>
      <c r="M106" s="338"/>
      <c r="N106" s="338"/>
      <c r="O106" s="565"/>
      <c r="P106" s="344">
        <f>P17-P105</f>
        <v>4970171.8109152094</v>
      </c>
      <c r="Q106" s="338"/>
      <c r="R106" s="338"/>
      <c r="S106" s="338"/>
      <c r="T106" s="338"/>
      <c r="U106" s="338"/>
      <c r="V106" s="338"/>
      <c r="W106" s="338"/>
      <c r="X106" s="338"/>
      <c r="Y106" s="338"/>
      <c r="Z106" s="338"/>
      <c r="AA106" s="565"/>
      <c r="AB106" s="344">
        <f>AB17-AB105</f>
        <v>5187456.9980487078</v>
      </c>
      <c r="AC106" s="338"/>
      <c r="AD106" s="338"/>
      <c r="AE106" s="338"/>
      <c r="AF106" s="338"/>
      <c r="AG106" s="338"/>
      <c r="AH106" s="338"/>
      <c r="AI106" s="338"/>
      <c r="AJ106" s="338"/>
      <c r="AK106" s="338"/>
      <c r="AL106" s="338"/>
      <c r="AM106" s="565"/>
      <c r="AN106" s="344">
        <f>AN17-AN105</f>
        <v>-1162013.8225589991</v>
      </c>
      <c r="AO106" s="338"/>
      <c r="AP106" s="338"/>
      <c r="AQ106" s="338"/>
      <c r="AR106" s="338"/>
      <c r="AS106" s="338"/>
      <c r="AT106" s="338"/>
      <c r="AU106" s="338"/>
      <c r="AV106" s="338"/>
      <c r="AW106" s="338"/>
      <c r="AX106" s="338"/>
      <c r="AY106" s="565"/>
      <c r="AZ106" s="857">
        <f>AZ17-AZ105</f>
        <v>1575758.917509808</v>
      </c>
      <c r="BA106" s="345">
        <f>BA17-BA105</f>
        <v>14643574.887266219</v>
      </c>
      <c r="BB106" s="338"/>
      <c r="BC106" s="338"/>
      <c r="BD106" s="338"/>
      <c r="BE106" s="338"/>
      <c r="BF106" s="338"/>
      <c r="BG106" s="338"/>
      <c r="BH106" s="338"/>
      <c r="BI106" s="338"/>
      <c r="BJ106" s="338"/>
      <c r="BK106" s="338"/>
      <c r="BL106" s="339"/>
    </row>
    <row r="107" spans="1:64" x14ac:dyDescent="0.25">
      <c r="A107" s="267"/>
      <c r="B107" s="126" t="s">
        <v>270</v>
      </c>
      <c r="C107" s="127" t="s">
        <v>26</v>
      </c>
      <c r="D107" s="257">
        <v>969183.83403765666</v>
      </c>
      <c r="E107" s="340"/>
      <c r="F107" s="340"/>
      <c r="G107" s="340"/>
      <c r="H107" s="340"/>
      <c r="I107" s="340"/>
      <c r="J107" s="340"/>
      <c r="K107" s="340"/>
      <c r="L107" s="340"/>
      <c r="M107" s="340"/>
      <c r="N107" s="340"/>
      <c r="O107" s="377"/>
      <c r="P107" s="258">
        <v>1182900.8909978198</v>
      </c>
      <c r="Q107" s="340"/>
      <c r="R107" s="340"/>
      <c r="S107" s="340"/>
      <c r="T107" s="340"/>
      <c r="U107" s="340"/>
      <c r="V107" s="340"/>
      <c r="W107" s="340"/>
      <c r="X107" s="340"/>
      <c r="Y107" s="340"/>
      <c r="Z107" s="340"/>
      <c r="AA107" s="377"/>
      <c r="AB107" s="258">
        <v>1234614.7655355923</v>
      </c>
      <c r="AC107" s="340"/>
      <c r="AD107" s="340"/>
      <c r="AE107" s="340"/>
      <c r="AF107" s="340"/>
      <c r="AG107" s="340"/>
      <c r="AH107" s="340"/>
      <c r="AI107" s="340"/>
      <c r="AJ107" s="340"/>
      <c r="AK107" s="340"/>
      <c r="AL107" s="340"/>
      <c r="AM107" s="340"/>
      <c r="AN107" s="258">
        <v>-276559.28976904176</v>
      </c>
      <c r="AO107" s="340"/>
      <c r="AP107" s="340"/>
      <c r="AQ107" s="340"/>
      <c r="AR107" s="340"/>
      <c r="AS107" s="340"/>
      <c r="AT107" s="340"/>
      <c r="AU107" s="340"/>
      <c r="AV107" s="340"/>
      <c r="AW107" s="340"/>
      <c r="AX107" s="340"/>
      <c r="AY107" s="377"/>
      <c r="AZ107" s="525">
        <v>375030.62236733426</v>
      </c>
      <c r="BA107" s="296">
        <f>D107+P107+AB107+AN107+AZ107</f>
        <v>3485170.8231693609</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3103017.1493138419</v>
      </c>
      <c r="E108" s="342"/>
      <c r="F108" s="342"/>
      <c r="G108" s="342"/>
      <c r="H108" s="342"/>
      <c r="I108" s="342"/>
      <c r="J108" s="342"/>
      <c r="K108" s="342"/>
      <c r="L108" s="342"/>
      <c r="M108" s="342"/>
      <c r="N108" s="342"/>
      <c r="O108" s="1117"/>
      <c r="P108" s="556">
        <f>P106-P107</f>
        <v>3787270.9199173898</v>
      </c>
      <c r="Q108" s="342"/>
      <c r="R108" s="342"/>
      <c r="S108" s="342"/>
      <c r="T108" s="342"/>
      <c r="U108" s="342"/>
      <c r="V108" s="342"/>
      <c r="W108" s="342"/>
      <c r="X108" s="342"/>
      <c r="Y108" s="342"/>
      <c r="Z108" s="342"/>
      <c r="AA108" s="1117"/>
      <c r="AB108" s="556">
        <f>AB106-AB107</f>
        <v>3952842.2325131157</v>
      </c>
      <c r="AC108" s="342"/>
      <c r="AD108" s="342"/>
      <c r="AE108" s="342"/>
      <c r="AF108" s="342"/>
      <c r="AG108" s="342"/>
      <c r="AH108" s="342"/>
      <c r="AI108" s="342"/>
      <c r="AJ108" s="342"/>
      <c r="AK108" s="342"/>
      <c r="AL108" s="342"/>
      <c r="AM108" s="342"/>
      <c r="AN108" s="549">
        <f>AN106-AN107</f>
        <v>-885454.53278995724</v>
      </c>
      <c r="AO108" s="342"/>
      <c r="AP108" s="342"/>
      <c r="AQ108" s="342"/>
      <c r="AR108" s="342"/>
      <c r="AS108" s="342"/>
      <c r="AT108" s="342"/>
      <c r="AU108" s="342"/>
      <c r="AV108" s="342"/>
      <c r="AW108" s="342"/>
      <c r="AX108" s="342"/>
      <c r="AY108" s="1117"/>
      <c r="AZ108" s="578">
        <f>AZ106-AZ107</f>
        <v>1200728.2951424737</v>
      </c>
      <c r="BA108" s="347">
        <f>BA106-BA107</f>
        <v>11158404.064096857</v>
      </c>
      <c r="BB108" s="517"/>
      <c r="BC108" s="517"/>
      <c r="BD108" s="517"/>
      <c r="BE108" s="517"/>
      <c r="BF108" s="517"/>
      <c r="BG108" s="517"/>
      <c r="BH108" s="517"/>
      <c r="BI108" s="517"/>
      <c r="BJ108" s="342"/>
      <c r="BK108" s="517"/>
      <c r="BL108" s="474"/>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40961.193548387004</v>
      </c>
      <c r="E9" s="736">
        <v>20601.185483871999</v>
      </c>
      <c r="F9" s="736">
        <v>3343.082949309</v>
      </c>
      <c r="G9" s="736">
        <v>12859.067972350002</v>
      </c>
      <c r="H9" s="736">
        <v>2130.9642857139997</v>
      </c>
      <c r="I9" s="736">
        <v>52</v>
      </c>
      <c r="J9" s="736">
        <v>1168.8928571420001</v>
      </c>
      <c r="K9" s="736">
        <v>0</v>
      </c>
      <c r="L9" s="736">
        <v>120</v>
      </c>
      <c r="M9" s="736">
        <v>686</v>
      </c>
      <c r="N9" s="736">
        <v>0</v>
      </c>
      <c r="O9" s="803">
        <v>0</v>
      </c>
      <c r="P9" s="741">
        <f>SUM(Q9:AA9)</f>
        <v>41007.482795698008</v>
      </c>
      <c r="Q9" s="736">
        <v>20440.345161288998</v>
      </c>
      <c r="R9" s="736">
        <v>3266.0913978500002</v>
      </c>
      <c r="S9" s="736">
        <v>13112.594623655001</v>
      </c>
      <c r="T9" s="736">
        <v>2159.0666666669999</v>
      </c>
      <c r="U9" s="736">
        <v>47.418279569999996</v>
      </c>
      <c r="V9" s="736">
        <v>1160</v>
      </c>
      <c r="W9" s="736">
        <v>0</v>
      </c>
      <c r="X9" s="736">
        <v>113</v>
      </c>
      <c r="Y9" s="736">
        <v>708.96666666700003</v>
      </c>
      <c r="Z9" s="736">
        <v>0</v>
      </c>
      <c r="AA9" s="737">
        <v>0</v>
      </c>
      <c r="AB9" s="741">
        <f>SUM(AC9:AM9)</f>
        <v>39335.359139810986</v>
      </c>
      <c r="AC9" s="736">
        <v>19108.081720449998</v>
      </c>
      <c r="AD9" s="736">
        <v>2981.8623655929996</v>
      </c>
      <c r="AE9" s="736">
        <v>13129.606451615</v>
      </c>
      <c r="AF9" s="736">
        <v>2138.3182795719999</v>
      </c>
      <c r="AG9" s="736">
        <v>38.200000000000003</v>
      </c>
      <c r="AH9" s="736">
        <v>1145.193548387</v>
      </c>
      <c r="AI9" s="736">
        <v>0</v>
      </c>
      <c r="AJ9" s="736">
        <v>97</v>
      </c>
      <c r="AK9" s="736">
        <v>697.09677419399998</v>
      </c>
      <c r="AL9" s="736">
        <v>0</v>
      </c>
      <c r="AM9" s="737">
        <v>0</v>
      </c>
      <c r="AN9" s="735">
        <f>SUM(AO9:AY9)</f>
        <v>38520.655913919989</v>
      </c>
      <c r="AO9" s="736">
        <v>17900.376344075001</v>
      </c>
      <c r="AP9" s="736">
        <v>2759.8182795709999</v>
      </c>
      <c r="AQ9" s="736">
        <v>13521.173118241</v>
      </c>
      <c r="AR9" s="736">
        <v>2271.9849462289999</v>
      </c>
      <c r="AS9" s="736">
        <v>39.967741934999999</v>
      </c>
      <c r="AT9" s="736">
        <v>1160.2720430090001</v>
      </c>
      <c r="AU9" s="736">
        <v>0</v>
      </c>
      <c r="AV9" s="736">
        <v>93.967741934999992</v>
      </c>
      <c r="AW9" s="736">
        <v>773.09569892500008</v>
      </c>
      <c r="AX9" s="736">
        <v>0</v>
      </c>
      <c r="AY9" s="737">
        <v>0</v>
      </c>
      <c r="AZ9" s="852">
        <v>0</v>
      </c>
      <c r="BA9" s="739">
        <f>AN9+AB9+P9+D9+AZ9</f>
        <v>159824.691397816</v>
      </c>
      <c r="BB9" s="740">
        <f t="shared" ref="BB9:BL9" si="0">AO9+AC9+Q9+E9</f>
        <v>78049.988709685989</v>
      </c>
      <c r="BC9" s="740">
        <f t="shared" si="0"/>
        <v>12350.854992323</v>
      </c>
      <c r="BD9" s="740">
        <f t="shared" si="0"/>
        <v>52622.442165861001</v>
      </c>
      <c r="BE9" s="740">
        <f t="shared" si="0"/>
        <v>8700.3341781819981</v>
      </c>
      <c r="BF9" s="740">
        <f t="shared" si="0"/>
        <v>177.58602150500002</v>
      </c>
      <c r="BG9" s="740">
        <f t="shared" si="0"/>
        <v>4634.3584485379997</v>
      </c>
      <c r="BH9" s="740">
        <f t="shared" si="0"/>
        <v>0</v>
      </c>
      <c r="BI9" s="741">
        <f t="shared" si="0"/>
        <v>423.96774193499999</v>
      </c>
      <c r="BJ9" s="741">
        <f t="shared" si="0"/>
        <v>2865.1591397860002</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65972297.584759936</v>
      </c>
      <c r="E11" s="249">
        <v>24584658.976868667</v>
      </c>
      <c r="F11" s="249">
        <v>3990035.27177973</v>
      </c>
      <c r="G11" s="249">
        <v>15338794.238054715</v>
      </c>
      <c r="H11" s="249">
        <v>2541918.9040631871</v>
      </c>
      <c r="I11" s="249">
        <v>62086.375451136249</v>
      </c>
      <c r="J11" s="249">
        <v>1394551.2565804303</v>
      </c>
      <c r="K11" s="249">
        <v>0</v>
      </c>
      <c r="L11" s="249">
        <v>143253.82463702763</v>
      </c>
      <c r="M11" s="249">
        <v>17916998.73732505</v>
      </c>
      <c r="N11" s="249">
        <v>0</v>
      </c>
      <c r="O11" s="249">
        <v>0</v>
      </c>
      <c r="P11" s="270">
        <f t="shared" ref="P11:P16" si="2">SUM(Q11:AA11)</f>
        <v>66619865.15730013</v>
      </c>
      <c r="Q11" s="249">
        <v>24397589.054016981</v>
      </c>
      <c r="R11" s="249">
        <v>3898610.9639208699</v>
      </c>
      <c r="S11" s="249">
        <v>15646861.080920869</v>
      </c>
      <c r="T11" s="249">
        <v>2576283.4658244452</v>
      </c>
      <c r="U11" s="249">
        <v>56604.004733942042</v>
      </c>
      <c r="V11" s="249">
        <v>1384233.3864787286</v>
      </c>
      <c r="W11" s="249">
        <v>0</v>
      </c>
      <c r="X11" s="249">
        <v>134889.22469487059</v>
      </c>
      <c r="Y11" s="249">
        <v>18524793.976709418</v>
      </c>
      <c r="Z11" s="249">
        <v>0</v>
      </c>
      <c r="AA11" s="250">
        <v>0</v>
      </c>
      <c r="AB11" s="270">
        <f t="shared" ref="AB11:AB16" si="3">SUM(AC11:AM11)</f>
        <v>64455942.584832676</v>
      </c>
      <c r="AC11" s="249">
        <v>22849228.413399491</v>
      </c>
      <c r="AD11" s="249">
        <v>3565534.4970576628</v>
      </c>
      <c r="AE11" s="249">
        <v>15700913.336669644</v>
      </c>
      <c r="AF11" s="249">
        <v>2556963.31016583</v>
      </c>
      <c r="AG11" s="249">
        <v>45659.773935499186</v>
      </c>
      <c r="AH11" s="249">
        <v>1369433.1267912835</v>
      </c>
      <c r="AI11" s="249">
        <v>0</v>
      </c>
      <c r="AJ11" s="251">
        <v>115966.94471492694</v>
      </c>
      <c r="AK11" s="249">
        <v>18252243.182098344</v>
      </c>
      <c r="AL11" s="249">
        <v>0</v>
      </c>
      <c r="AM11" s="250">
        <v>0</v>
      </c>
      <c r="AN11" s="270">
        <f t="shared" ref="AN11:AN16" si="4">SUM(AO11:AY11)</f>
        <v>75688737.05094412</v>
      </c>
      <c r="AO11" s="249">
        <v>25432662.099976152</v>
      </c>
      <c r="AP11" s="249">
        <v>3921121.4593181587</v>
      </c>
      <c r="AQ11" s="249">
        <v>19210710.466212608</v>
      </c>
      <c r="AR11" s="249">
        <v>3228006.6589864679</v>
      </c>
      <c r="AS11" s="249">
        <v>56785.751726883012</v>
      </c>
      <c r="AT11" s="249">
        <v>1648500.2360860726</v>
      </c>
      <c r="AU11" s="249">
        <v>0</v>
      </c>
      <c r="AV11" s="249">
        <v>133508.41694768661</v>
      </c>
      <c r="AW11" s="249">
        <v>22057441.961690105</v>
      </c>
      <c r="AX11" s="249">
        <v>0</v>
      </c>
      <c r="AY11" s="250">
        <v>0</v>
      </c>
      <c r="AZ11" s="853">
        <v>687618.66103842459</v>
      </c>
      <c r="BA11" s="321">
        <f t="shared" ref="BA11:BA16" si="5">SUM(BB11:BL11)+AZ11</f>
        <v>273424461.03887522</v>
      </c>
      <c r="BB11" s="271">
        <f t="shared" ref="BB11:BL16" si="6">E11+Q11+AC11+AO11</f>
        <v>97264138.544261292</v>
      </c>
      <c r="BC11" s="271">
        <f t="shared" si="6"/>
        <v>15375302.192076422</v>
      </c>
      <c r="BD11" s="271">
        <f t="shared" si="6"/>
        <v>65897279.121857837</v>
      </c>
      <c r="BE11" s="271">
        <f t="shared" si="6"/>
        <v>10903172.339039929</v>
      </c>
      <c r="BF11" s="271">
        <f t="shared" si="6"/>
        <v>221135.9058474605</v>
      </c>
      <c r="BG11" s="271">
        <f t="shared" si="6"/>
        <v>5796718.0059365146</v>
      </c>
      <c r="BH11" s="271">
        <f t="shared" si="6"/>
        <v>0</v>
      </c>
      <c r="BI11" s="271">
        <f t="shared" si="6"/>
        <v>527618.4109945118</v>
      </c>
      <c r="BJ11" s="271">
        <f t="shared" si="6"/>
        <v>76751477.857822925</v>
      </c>
      <c r="BK11" s="271">
        <f t="shared" si="6"/>
        <v>0</v>
      </c>
      <c r="BL11" s="295">
        <f t="shared" si="6"/>
        <v>0</v>
      </c>
    </row>
    <row r="12" spans="1:64" x14ac:dyDescent="0.25">
      <c r="A12" s="1699"/>
      <c r="B12" s="126" t="s">
        <v>1314</v>
      </c>
      <c r="C12" s="127" t="s">
        <v>1323</v>
      </c>
      <c r="D12" s="270">
        <f t="shared" si="1"/>
        <v>997437.11431478371</v>
      </c>
      <c r="E12" s="249">
        <v>355708.67811654671</v>
      </c>
      <c r="F12" s="249">
        <v>56229.64949098017</v>
      </c>
      <c r="G12" s="249">
        <v>240995.64750934779</v>
      </c>
      <c r="H12" s="249">
        <v>39874.439624342078</v>
      </c>
      <c r="I12" s="249">
        <v>808.72520880149557</v>
      </c>
      <c r="J12" s="249">
        <v>21199.415634239631</v>
      </c>
      <c r="K12" s="249">
        <v>0</v>
      </c>
      <c r="L12" s="249">
        <v>1929.5749731994506</v>
      </c>
      <c r="M12" s="249">
        <v>280690.9837573265</v>
      </c>
      <c r="N12" s="249">
        <v>0</v>
      </c>
      <c r="O12" s="249">
        <v>0</v>
      </c>
      <c r="P12" s="270">
        <f t="shared" si="2"/>
        <v>1007193.3600203185</v>
      </c>
      <c r="Q12" s="249">
        <v>359187.97642366856</v>
      </c>
      <c r="R12" s="249">
        <v>56779.649354126399</v>
      </c>
      <c r="S12" s="249">
        <v>243352.90163326403</v>
      </c>
      <c r="T12" s="249">
        <v>40264.464042686326</v>
      </c>
      <c r="U12" s="249">
        <v>816.63560408566093</v>
      </c>
      <c r="V12" s="249">
        <v>21406.773777197326</v>
      </c>
      <c r="W12" s="249">
        <v>0</v>
      </c>
      <c r="X12" s="249">
        <v>1948.4487520829614</v>
      </c>
      <c r="Y12" s="249">
        <v>283436.51043320721</v>
      </c>
      <c r="Z12" s="249">
        <v>0</v>
      </c>
      <c r="AA12" s="250">
        <v>0</v>
      </c>
      <c r="AB12" s="270">
        <f t="shared" si="3"/>
        <v>980282.95394964039</v>
      </c>
      <c r="AC12" s="249">
        <v>349591.11579596251</v>
      </c>
      <c r="AD12" s="249">
        <v>55262.598625516133</v>
      </c>
      <c r="AE12" s="249">
        <v>236850.94713140279</v>
      </c>
      <c r="AF12" s="249">
        <v>39188.669542229094</v>
      </c>
      <c r="AG12" s="249">
        <v>794.81656060301214</v>
      </c>
      <c r="AH12" s="249">
        <v>20834.823049686674</v>
      </c>
      <c r="AI12" s="249">
        <v>0</v>
      </c>
      <c r="AJ12" s="249">
        <v>1896.389684571436</v>
      </c>
      <c r="AK12" s="249">
        <v>275863.59355966898</v>
      </c>
      <c r="AL12" s="249">
        <v>0</v>
      </c>
      <c r="AM12" s="250">
        <v>0</v>
      </c>
      <c r="AN12" s="270">
        <f t="shared" si="4"/>
        <v>923640.79806476831</v>
      </c>
      <c r="AO12" s="249">
        <v>329391.23942649277</v>
      </c>
      <c r="AP12" s="249">
        <v>52069.446369488614</v>
      </c>
      <c r="AQ12" s="249">
        <v>223165.35950097078</v>
      </c>
      <c r="AR12" s="249">
        <v>36924.291976355686</v>
      </c>
      <c r="AS12" s="249">
        <v>748.89091908883086</v>
      </c>
      <c r="AT12" s="249">
        <v>19630.957073787322</v>
      </c>
      <c r="AU12" s="249">
        <v>0</v>
      </c>
      <c r="AV12" s="249">
        <v>1786.8135670849767</v>
      </c>
      <c r="AW12" s="249">
        <v>259923.79923149938</v>
      </c>
      <c r="AX12" s="249">
        <v>0</v>
      </c>
      <c r="AY12" s="250">
        <v>0</v>
      </c>
      <c r="AZ12" s="853">
        <v>0</v>
      </c>
      <c r="BA12" s="290">
        <f t="shared" si="5"/>
        <v>3908554.2263495112</v>
      </c>
      <c r="BB12" s="271">
        <f t="shared" si="6"/>
        <v>1393879.0097626704</v>
      </c>
      <c r="BC12" s="271">
        <f t="shared" si="6"/>
        <v>220341.34384011131</v>
      </c>
      <c r="BD12" s="271">
        <f t="shared" si="6"/>
        <v>944364.85577498539</v>
      </c>
      <c r="BE12" s="271">
        <f t="shared" si="6"/>
        <v>156251.86518561319</v>
      </c>
      <c r="BF12" s="271">
        <f t="shared" si="6"/>
        <v>3169.0682925789993</v>
      </c>
      <c r="BG12" s="271">
        <f t="shared" si="6"/>
        <v>83071.969534910953</v>
      </c>
      <c r="BH12" s="271">
        <f t="shared" si="6"/>
        <v>0</v>
      </c>
      <c r="BI12" s="271">
        <f t="shared" si="6"/>
        <v>7561.2269769388249</v>
      </c>
      <c r="BJ12" s="271">
        <f t="shared" si="6"/>
        <v>1099914.8869817019</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138695.21848459169</v>
      </c>
      <c r="AC16" s="249">
        <v>49167.490543163563</v>
      </c>
      <c r="AD16" s="249">
        <v>7672.7058114055653</v>
      </c>
      <c r="AE16" s="249">
        <v>33784.123937169192</v>
      </c>
      <c r="AF16" s="249">
        <v>5502.161092215285</v>
      </c>
      <c r="AG16" s="249">
        <v>98.293390525891894</v>
      </c>
      <c r="AH16" s="249">
        <v>2946.7266146422849</v>
      </c>
      <c r="AI16" s="249">
        <v>0</v>
      </c>
      <c r="AJ16" s="249">
        <v>249.59316442438521</v>
      </c>
      <c r="AK16" s="249">
        <v>39274.12393104552</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138695.21848459169</v>
      </c>
      <c r="BB16" s="271">
        <f t="shared" si="6"/>
        <v>49167.490543163563</v>
      </c>
      <c r="BC16" s="271">
        <f t="shared" si="6"/>
        <v>7672.7058114055653</v>
      </c>
      <c r="BD16" s="271">
        <f t="shared" si="6"/>
        <v>33784.123937169192</v>
      </c>
      <c r="BE16" s="271">
        <f t="shared" si="6"/>
        <v>5502.161092215285</v>
      </c>
      <c r="BF16" s="271">
        <f t="shared" si="6"/>
        <v>98.293390525891894</v>
      </c>
      <c r="BG16" s="271">
        <f t="shared" si="6"/>
        <v>2946.7266146422849</v>
      </c>
      <c r="BH16" s="271">
        <f t="shared" si="6"/>
        <v>0</v>
      </c>
      <c r="BI16" s="271">
        <f t="shared" si="6"/>
        <v>249.59316442438521</v>
      </c>
      <c r="BJ16" s="271">
        <f t="shared" si="6"/>
        <v>39274.12393104552</v>
      </c>
      <c r="BK16" s="271">
        <f t="shared" si="6"/>
        <v>0</v>
      </c>
      <c r="BL16" s="291">
        <f t="shared" si="6"/>
        <v>0</v>
      </c>
    </row>
    <row r="17" spans="1:64" s="209" customFormat="1" x14ac:dyDescent="0.25">
      <c r="A17" s="1699"/>
      <c r="B17" s="128" t="s">
        <v>202</v>
      </c>
      <c r="C17" s="309" t="s">
        <v>14</v>
      </c>
      <c r="D17" s="272">
        <f>SUM(D11:D16)</f>
        <v>66969734.699074723</v>
      </c>
      <c r="E17" s="272">
        <f>SUM(E11:E16)</f>
        <v>24940367.654985212</v>
      </c>
      <c r="F17" s="272">
        <f>SUM(F11:F16)</f>
        <v>4046264.92127071</v>
      </c>
      <c r="G17" s="272">
        <f t="shared" ref="G17:O17" si="7">SUM(G11:G16)</f>
        <v>15579789.885564063</v>
      </c>
      <c r="H17" s="272">
        <f t="shared" si="7"/>
        <v>2581793.3436875292</v>
      </c>
      <c r="I17" s="272">
        <f t="shared" si="7"/>
        <v>62895.100659937743</v>
      </c>
      <c r="J17" s="272">
        <f t="shared" si="7"/>
        <v>1415750.6722146699</v>
      </c>
      <c r="K17" s="272">
        <f t="shared" si="7"/>
        <v>0</v>
      </c>
      <c r="L17" s="272">
        <f t="shared" si="7"/>
        <v>145183.39961022709</v>
      </c>
      <c r="M17" s="272">
        <f t="shared" si="7"/>
        <v>18197689.721082378</v>
      </c>
      <c r="N17" s="272">
        <f t="shared" si="7"/>
        <v>0</v>
      </c>
      <c r="O17" s="272">
        <f t="shared" si="7"/>
        <v>0</v>
      </c>
      <c r="P17" s="288">
        <f>SUM(P11:P16)</f>
        <v>67627058.517320454</v>
      </c>
      <c r="Q17" s="272">
        <f>SUM(Q11:Q16)</f>
        <v>24756777.030440651</v>
      </c>
      <c r="R17" s="272">
        <f>SUM(R11:R16)</f>
        <v>3955390.6132749962</v>
      </c>
      <c r="S17" s="272">
        <f t="shared" ref="S17:AA17" si="8">SUM(S11:S16)</f>
        <v>15890213.982554134</v>
      </c>
      <c r="T17" s="272">
        <f t="shared" si="8"/>
        <v>2616547.9298671316</v>
      </c>
      <c r="U17" s="272">
        <f t="shared" si="8"/>
        <v>57420.640338027704</v>
      </c>
      <c r="V17" s="272">
        <f t="shared" si="8"/>
        <v>1405640.160255926</v>
      </c>
      <c r="W17" s="272">
        <f t="shared" si="8"/>
        <v>0</v>
      </c>
      <c r="X17" s="272">
        <f t="shared" si="8"/>
        <v>136837.67344695356</v>
      </c>
      <c r="Y17" s="272">
        <f t="shared" si="8"/>
        <v>18808230.487142626</v>
      </c>
      <c r="Z17" s="272">
        <f t="shared" si="8"/>
        <v>0</v>
      </c>
      <c r="AA17" s="281">
        <f t="shared" si="8"/>
        <v>0</v>
      </c>
      <c r="AB17" s="288">
        <f>SUM(AB11:AB16)</f>
        <v>65574920.757266909</v>
      </c>
      <c r="AC17" s="272">
        <f>SUM(AC11:AC16)</f>
        <v>23247987.019738618</v>
      </c>
      <c r="AD17" s="272">
        <f>SUM(AD11:AD16)</f>
        <v>3628469.8014945844</v>
      </c>
      <c r="AE17" s="272">
        <f t="shared" ref="AE17:AM17" si="9">SUM(AE11:AE16)</f>
        <v>15971548.407738216</v>
      </c>
      <c r="AF17" s="272">
        <f t="shared" si="9"/>
        <v>2601654.1408002744</v>
      </c>
      <c r="AG17" s="272">
        <f t="shared" si="9"/>
        <v>46552.883886628086</v>
      </c>
      <c r="AH17" s="272">
        <f t="shared" si="9"/>
        <v>1393214.6764556123</v>
      </c>
      <c r="AI17" s="272">
        <f t="shared" si="9"/>
        <v>0</v>
      </c>
      <c r="AJ17" s="272">
        <f t="shared" si="9"/>
        <v>118112.92756392276</v>
      </c>
      <c r="AK17" s="272">
        <f t="shared" si="9"/>
        <v>18567380.899589058</v>
      </c>
      <c r="AL17" s="272">
        <f t="shared" si="9"/>
        <v>0</v>
      </c>
      <c r="AM17" s="272">
        <f t="shared" si="9"/>
        <v>0</v>
      </c>
      <c r="AN17" s="288">
        <f>SUM(AN11:AN16)</f>
        <v>76612377.849008888</v>
      </c>
      <c r="AO17" s="272">
        <f>SUM(AO11:AO16)</f>
        <v>25762053.339402646</v>
      </c>
      <c r="AP17" s="272">
        <f t="shared" ref="AP17:AZ17" si="10">SUM(AP11:AP16)</f>
        <v>3973190.9056876474</v>
      </c>
      <c r="AQ17" s="272">
        <f t="shared" si="10"/>
        <v>19433875.825713579</v>
      </c>
      <c r="AR17" s="272">
        <f t="shared" si="10"/>
        <v>3264930.9509628233</v>
      </c>
      <c r="AS17" s="272">
        <f t="shared" si="10"/>
        <v>57534.642645971842</v>
      </c>
      <c r="AT17" s="272">
        <f t="shared" si="10"/>
        <v>1668131.1931598599</v>
      </c>
      <c r="AU17" s="272">
        <f t="shared" si="10"/>
        <v>0</v>
      </c>
      <c r="AV17" s="272">
        <f t="shared" si="10"/>
        <v>135295.2305147716</v>
      </c>
      <c r="AW17" s="272">
        <f t="shared" si="10"/>
        <v>22317365.760921605</v>
      </c>
      <c r="AX17" s="272">
        <f t="shared" si="10"/>
        <v>0</v>
      </c>
      <c r="AY17" s="281">
        <f t="shared" si="10"/>
        <v>0</v>
      </c>
      <c r="AZ17" s="293">
        <f t="shared" si="10"/>
        <v>687618.66103842459</v>
      </c>
      <c r="BA17" s="292">
        <f>SUM(BA11:BA16)</f>
        <v>277471710.48370934</v>
      </c>
      <c r="BB17" s="272">
        <f>SUM(BB11:BB16)</f>
        <v>98707185.044567123</v>
      </c>
      <c r="BC17" s="272">
        <f t="shared" ref="BC17:BL17" si="11">SUM(BC11:BC16)</f>
        <v>15603316.241727939</v>
      </c>
      <c r="BD17" s="272">
        <f t="shared" si="11"/>
        <v>66875428.101569988</v>
      </c>
      <c r="BE17" s="272">
        <f t="shared" si="11"/>
        <v>11064926.365317758</v>
      </c>
      <c r="BF17" s="272">
        <f t="shared" si="11"/>
        <v>224403.26753056538</v>
      </c>
      <c r="BG17" s="272">
        <f t="shared" si="11"/>
        <v>5882736.7020860678</v>
      </c>
      <c r="BH17" s="272">
        <f t="shared" si="11"/>
        <v>0</v>
      </c>
      <c r="BI17" s="272">
        <f t="shared" si="11"/>
        <v>535429.23113587499</v>
      </c>
      <c r="BJ17" s="272">
        <f>SUM(BJ11:BJ16)</f>
        <v>77890666.868735671</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5727947.9799999995</v>
      </c>
      <c r="E20" s="251">
        <v>1046220.32</v>
      </c>
      <c r="F20" s="251">
        <v>149477.23999999996</v>
      </c>
      <c r="G20" s="251">
        <v>2419840.7399999998</v>
      </c>
      <c r="H20" s="251">
        <v>351424.23000000004</v>
      </c>
      <c r="I20" s="251">
        <v>0</v>
      </c>
      <c r="J20" s="251">
        <v>121714.86</v>
      </c>
      <c r="K20" s="251">
        <v>0</v>
      </c>
      <c r="L20" s="251">
        <v>14222.150000000001</v>
      </c>
      <c r="M20" s="251">
        <v>1625048.44</v>
      </c>
      <c r="N20" s="251">
        <v>0</v>
      </c>
      <c r="O20" s="252">
        <v>0</v>
      </c>
      <c r="P20" s="273">
        <f t="shared" ref="P20:P27" si="13">SUM(Q20:AA20)</f>
        <v>5756929.3199999984</v>
      </c>
      <c r="Q20" s="251">
        <v>935695.65999999992</v>
      </c>
      <c r="R20" s="251">
        <v>588112.78</v>
      </c>
      <c r="S20" s="251">
        <v>2953587.3799999994</v>
      </c>
      <c r="T20" s="251">
        <v>272624.83999999997</v>
      </c>
      <c r="U20" s="251">
        <v>0</v>
      </c>
      <c r="V20" s="251">
        <v>93342.81</v>
      </c>
      <c r="W20" s="251">
        <v>0</v>
      </c>
      <c r="X20" s="251">
        <v>13222.84</v>
      </c>
      <c r="Y20" s="251">
        <v>900343.00999999989</v>
      </c>
      <c r="Z20" s="251">
        <v>0</v>
      </c>
      <c r="AA20" s="252">
        <v>0</v>
      </c>
      <c r="AB20" s="273">
        <f t="shared" ref="AB20:AB27" si="14">SUM(AC20:AM20)</f>
        <v>5162502.16</v>
      </c>
      <c r="AC20" s="251">
        <v>645286.6100000001</v>
      </c>
      <c r="AD20" s="251">
        <v>235099.22000000003</v>
      </c>
      <c r="AE20" s="251">
        <v>2320218.7399999998</v>
      </c>
      <c r="AF20" s="251">
        <v>226117.79999999996</v>
      </c>
      <c r="AG20" s="251">
        <v>1600</v>
      </c>
      <c r="AH20" s="251">
        <v>138999.20000000001</v>
      </c>
      <c r="AI20" s="251">
        <v>0</v>
      </c>
      <c r="AJ20" s="251">
        <v>2495.4699999999998</v>
      </c>
      <c r="AK20" s="251">
        <v>1592685.1199999999</v>
      </c>
      <c r="AL20" s="251">
        <v>0</v>
      </c>
      <c r="AM20" s="252">
        <v>0</v>
      </c>
      <c r="AN20" s="276">
        <f t="shared" ref="AN20:AN27" si="15">SUM(AO20:AY20)</f>
        <v>5385023.7699999996</v>
      </c>
      <c r="AO20" s="251">
        <v>1046797.8500000001</v>
      </c>
      <c r="AP20" s="251">
        <v>372936.81999999995</v>
      </c>
      <c r="AQ20" s="251">
        <v>2106801.2599999998</v>
      </c>
      <c r="AR20" s="251">
        <v>172072.02000000002</v>
      </c>
      <c r="AS20" s="251">
        <v>0</v>
      </c>
      <c r="AT20" s="251">
        <v>96971.69</v>
      </c>
      <c r="AU20" s="251">
        <v>0</v>
      </c>
      <c r="AV20" s="249">
        <v>16241.15</v>
      </c>
      <c r="AW20" s="251">
        <v>1573202.98</v>
      </c>
      <c r="AX20" s="251">
        <v>0</v>
      </c>
      <c r="AY20" s="252">
        <v>0</v>
      </c>
      <c r="AZ20" s="854">
        <v>948606.1476485848</v>
      </c>
      <c r="BA20" s="294">
        <f t="shared" ref="BA20:BA27" si="16">SUM(BB20:BL20)+AZ20</f>
        <v>22981009.377648581</v>
      </c>
      <c r="BB20" s="271">
        <f t="shared" ref="BB20:BL27" si="17">E20+Q20+AC20+AO20</f>
        <v>3674000.44</v>
      </c>
      <c r="BC20" s="271">
        <f t="shared" si="17"/>
        <v>1345626.06</v>
      </c>
      <c r="BD20" s="271">
        <f t="shared" si="17"/>
        <v>9800448.1199999992</v>
      </c>
      <c r="BE20" s="271">
        <f t="shared" si="17"/>
        <v>1022238.89</v>
      </c>
      <c r="BF20" s="271">
        <f t="shared" si="17"/>
        <v>1600</v>
      </c>
      <c r="BG20" s="271">
        <f t="shared" si="17"/>
        <v>451028.56</v>
      </c>
      <c r="BH20" s="271">
        <f t="shared" si="17"/>
        <v>0</v>
      </c>
      <c r="BI20" s="271">
        <f t="shared" si="17"/>
        <v>46181.61</v>
      </c>
      <c r="BJ20" s="271">
        <f t="shared" si="17"/>
        <v>5691279.5499999989</v>
      </c>
      <c r="BK20" s="271">
        <f t="shared" si="17"/>
        <v>0</v>
      </c>
      <c r="BL20" s="295">
        <f t="shared" si="17"/>
        <v>0</v>
      </c>
    </row>
    <row r="21" spans="1:64" ht="24.75" x14ac:dyDescent="0.25">
      <c r="A21" s="1699"/>
      <c r="B21" s="126">
        <v>2.2000000000000002</v>
      </c>
      <c r="C21" s="127" t="s">
        <v>149</v>
      </c>
      <c r="D21" s="274">
        <f t="shared" si="12"/>
        <v>77027.331551346782</v>
      </c>
      <c r="E21" s="253">
        <v>14069.18494123547</v>
      </c>
      <c r="F21" s="253">
        <v>2010.1147854454214</v>
      </c>
      <c r="G21" s="253">
        <v>32541.125658308854</v>
      </c>
      <c r="H21" s="253">
        <v>4725.8234142319752</v>
      </c>
      <c r="I21" s="253">
        <v>0</v>
      </c>
      <c r="J21" s="253">
        <v>1636.7765399897635</v>
      </c>
      <c r="K21" s="253">
        <v>0</v>
      </c>
      <c r="L21" s="253">
        <v>191.2542270369897</v>
      </c>
      <c r="M21" s="253">
        <v>21853.051985098311</v>
      </c>
      <c r="N21" s="253">
        <v>0</v>
      </c>
      <c r="O21" s="254">
        <v>0</v>
      </c>
      <c r="P21" s="274">
        <f t="shared" si="13"/>
        <v>93189.411882856104</v>
      </c>
      <c r="Q21" s="253">
        <v>17412.873119590404</v>
      </c>
      <c r="R21" s="253">
        <v>9243.516081907128</v>
      </c>
      <c r="S21" s="253">
        <v>46422.273711426475</v>
      </c>
      <c r="T21" s="253">
        <v>4284.912993843388</v>
      </c>
      <c r="U21" s="253">
        <v>0</v>
      </c>
      <c r="V21" s="253">
        <v>1467.0923583150181</v>
      </c>
      <c r="W21" s="253">
        <v>0</v>
      </c>
      <c r="X21" s="253">
        <v>207.82669301708569</v>
      </c>
      <c r="Y21" s="253">
        <v>14150.916924756624</v>
      </c>
      <c r="Z21" s="253">
        <v>0</v>
      </c>
      <c r="AA21" s="254">
        <v>0</v>
      </c>
      <c r="AB21" s="274">
        <f t="shared" si="14"/>
        <v>210655.7257146815</v>
      </c>
      <c r="AC21" s="253">
        <v>26330.89825642158</v>
      </c>
      <c r="AD21" s="253">
        <v>9593.2157060938771</v>
      </c>
      <c r="AE21" s="253">
        <v>94676.447068354129</v>
      </c>
      <c r="AF21" s="253">
        <v>9226.7291673166492</v>
      </c>
      <c r="AG21" s="253">
        <v>65.287945786252308</v>
      </c>
      <c r="AH21" s="253">
        <v>5671.8576462077754</v>
      </c>
      <c r="AI21" s="253">
        <v>0</v>
      </c>
      <c r="AJ21" s="253">
        <v>101.82756879451188</v>
      </c>
      <c r="AK21" s="253">
        <v>64989.462355706717</v>
      </c>
      <c r="AL21" s="253">
        <v>0</v>
      </c>
      <c r="AM21" s="254">
        <v>0</v>
      </c>
      <c r="AN21" s="289">
        <f t="shared" si="15"/>
        <v>426115.92421050975</v>
      </c>
      <c r="AO21" s="253">
        <v>81868.415653256772</v>
      </c>
      <c r="AP21" s="253">
        <v>29166.802923949264</v>
      </c>
      <c r="AQ21" s="253">
        <v>164769.61741226839</v>
      </c>
      <c r="AR21" s="253">
        <v>13457.482412344953</v>
      </c>
      <c r="AS21" s="253">
        <v>0</v>
      </c>
      <c r="AT21" s="253">
        <v>7584.0035624058291</v>
      </c>
      <c r="AU21" s="253">
        <v>0</v>
      </c>
      <c r="AV21" s="253">
        <v>1270.1948316830142</v>
      </c>
      <c r="AW21" s="253">
        <v>127999.40741460153</v>
      </c>
      <c r="AX21" s="253">
        <v>0</v>
      </c>
      <c r="AY21" s="254">
        <v>0</v>
      </c>
      <c r="AZ21" s="525">
        <v>-668423.65933756914</v>
      </c>
      <c r="BA21" s="296">
        <f t="shared" si="16"/>
        <v>138564.7340218249</v>
      </c>
      <c r="BB21" s="271">
        <f t="shared" si="17"/>
        <v>139681.37197050423</v>
      </c>
      <c r="BC21" s="271">
        <f t="shared" si="17"/>
        <v>50013.649497395687</v>
      </c>
      <c r="BD21" s="271">
        <f t="shared" si="17"/>
        <v>338409.4638503578</v>
      </c>
      <c r="BE21" s="271">
        <f t="shared" si="17"/>
        <v>31694.947987736967</v>
      </c>
      <c r="BF21" s="271">
        <f t="shared" si="17"/>
        <v>65.287945786252308</v>
      </c>
      <c r="BG21" s="271">
        <f t="shared" si="17"/>
        <v>16359.730106918385</v>
      </c>
      <c r="BH21" s="271">
        <f t="shared" si="17"/>
        <v>0</v>
      </c>
      <c r="BI21" s="271">
        <f t="shared" si="17"/>
        <v>1771.1033205316014</v>
      </c>
      <c r="BJ21" s="271">
        <f t="shared" si="17"/>
        <v>228992.8386801632</v>
      </c>
      <c r="BK21" s="271">
        <f t="shared" si="17"/>
        <v>0</v>
      </c>
      <c r="BL21" s="291">
        <f t="shared" si="17"/>
        <v>0</v>
      </c>
    </row>
    <row r="22" spans="1:64" x14ac:dyDescent="0.25">
      <c r="A22" s="1699"/>
      <c r="B22" s="126">
        <v>2.2999999999999998</v>
      </c>
      <c r="C22" s="127" t="s">
        <v>150</v>
      </c>
      <c r="D22" s="274">
        <f t="shared" si="12"/>
        <v>793503.21999999986</v>
      </c>
      <c r="E22" s="253">
        <v>340196.67999999993</v>
      </c>
      <c r="F22" s="253">
        <v>63675.22</v>
      </c>
      <c r="G22" s="253">
        <v>269199.48</v>
      </c>
      <c r="H22" s="253">
        <v>47847.33</v>
      </c>
      <c r="I22" s="253">
        <v>0</v>
      </c>
      <c r="J22" s="253">
        <v>17482.39</v>
      </c>
      <c r="K22" s="253">
        <v>0</v>
      </c>
      <c r="L22" s="253">
        <v>3012.1400000000003</v>
      </c>
      <c r="M22" s="253">
        <v>52089.98</v>
      </c>
      <c r="N22" s="253">
        <v>0</v>
      </c>
      <c r="O22" s="254">
        <v>0</v>
      </c>
      <c r="P22" s="274">
        <f t="shared" si="13"/>
        <v>746876.07000000007</v>
      </c>
      <c r="Q22" s="253">
        <v>310878.43</v>
      </c>
      <c r="R22" s="253">
        <v>66864.060000000012</v>
      </c>
      <c r="S22" s="253">
        <v>253923.68000000002</v>
      </c>
      <c r="T22" s="253">
        <v>41967.630000000005</v>
      </c>
      <c r="U22" s="253">
        <v>360.05</v>
      </c>
      <c r="V22" s="253">
        <v>15214.199999999999</v>
      </c>
      <c r="W22" s="253">
        <v>0</v>
      </c>
      <c r="X22" s="253">
        <v>3224.7700000000004</v>
      </c>
      <c r="Y22" s="253">
        <v>54443.25</v>
      </c>
      <c r="Z22" s="253">
        <v>0</v>
      </c>
      <c r="AA22" s="254">
        <v>0</v>
      </c>
      <c r="AB22" s="274">
        <f t="shared" si="14"/>
        <v>692410.98999999987</v>
      </c>
      <c r="AC22" s="253">
        <v>276690.06</v>
      </c>
      <c r="AD22" s="253">
        <v>51607.979999999996</v>
      </c>
      <c r="AE22" s="253">
        <v>227113.62999999998</v>
      </c>
      <c r="AF22" s="253">
        <v>42848.61</v>
      </c>
      <c r="AG22" s="253">
        <v>0</v>
      </c>
      <c r="AH22" s="253">
        <v>10651.08</v>
      </c>
      <c r="AI22" s="253">
        <v>0</v>
      </c>
      <c r="AJ22" s="253">
        <v>1516.3799999999999</v>
      </c>
      <c r="AK22" s="253">
        <v>81983.25</v>
      </c>
      <c r="AL22" s="253">
        <v>0</v>
      </c>
      <c r="AM22" s="254">
        <v>0</v>
      </c>
      <c r="AN22" s="289">
        <f t="shared" si="15"/>
        <v>807101.08000000019</v>
      </c>
      <c r="AO22" s="253">
        <v>319827.64999999997</v>
      </c>
      <c r="AP22" s="253">
        <v>60725.360000000008</v>
      </c>
      <c r="AQ22" s="253">
        <v>290438.01</v>
      </c>
      <c r="AR22" s="253">
        <v>45363.040000000008</v>
      </c>
      <c r="AS22" s="253">
        <v>38.03</v>
      </c>
      <c r="AT22" s="253">
        <v>18651.560000000001</v>
      </c>
      <c r="AU22" s="253">
        <v>0</v>
      </c>
      <c r="AV22" s="253">
        <v>3129.0399999999995</v>
      </c>
      <c r="AW22" s="253">
        <v>68928.390000000014</v>
      </c>
      <c r="AX22" s="253">
        <v>0</v>
      </c>
      <c r="AY22" s="254">
        <v>0</v>
      </c>
      <c r="AZ22" s="525">
        <v>91968.091894073485</v>
      </c>
      <c r="BA22" s="296">
        <f t="shared" si="16"/>
        <v>3131859.4518940737</v>
      </c>
      <c r="BB22" s="271">
        <f t="shared" si="17"/>
        <v>1247592.8199999998</v>
      </c>
      <c r="BC22" s="271">
        <f t="shared" si="17"/>
        <v>242872.62000000002</v>
      </c>
      <c r="BD22" s="271">
        <f t="shared" si="17"/>
        <v>1040674.8</v>
      </c>
      <c r="BE22" s="271">
        <f t="shared" si="17"/>
        <v>178026.61000000002</v>
      </c>
      <c r="BF22" s="271">
        <f t="shared" si="17"/>
        <v>398.08000000000004</v>
      </c>
      <c r="BG22" s="271">
        <f t="shared" si="17"/>
        <v>61999.229999999996</v>
      </c>
      <c r="BH22" s="271">
        <f t="shared" si="17"/>
        <v>0</v>
      </c>
      <c r="BI22" s="271">
        <f t="shared" si="17"/>
        <v>10882.33</v>
      </c>
      <c r="BJ22" s="271">
        <f t="shared" si="17"/>
        <v>257444.87000000002</v>
      </c>
      <c r="BK22" s="271">
        <f t="shared" si="17"/>
        <v>0</v>
      </c>
      <c r="BL22" s="291">
        <f t="shared" si="17"/>
        <v>0</v>
      </c>
    </row>
    <row r="23" spans="1:64" x14ac:dyDescent="0.25">
      <c r="A23" s="1699"/>
      <c r="B23" s="126">
        <v>2.4</v>
      </c>
      <c r="C23" s="127" t="s">
        <v>151</v>
      </c>
      <c r="D23" s="274">
        <f t="shared" si="12"/>
        <v>1988424.65</v>
      </c>
      <c r="E23" s="253">
        <v>763972.09</v>
      </c>
      <c r="F23" s="253">
        <v>74485.08</v>
      </c>
      <c r="G23" s="253">
        <v>801875.68000000017</v>
      </c>
      <c r="H23" s="253">
        <v>61506.529999999992</v>
      </c>
      <c r="I23" s="253">
        <v>0</v>
      </c>
      <c r="J23" s="253">
        <v>84585.170000000027</v>
      </c>
      <c r="K23" s="253">
        <v>0</v>
      </c>
      <c r="L23" s="253">
        <v>4595.13</v>
      </c>
      <c r="M23" s="253">
        <v>197404.97</v>
      </c>
      <c r="N23" s="253">
        <v>0</v>
      </c>
      <c r="O23" s="254">
        <v>0</v>
      </c>
      <c r="P23" s="274">
        <f t="shared" si="13"/>
        <v>2336280.77</v>
      </c>
      <c r="Q23" s="253">
        <v>826379.86</v>
      </c>
      <c r="R23" s="253">
        <v>60925.130000000012</v>
      </c>
      <c r="S23" s="253">
        <v>1068649.1000000001</v>
      </c>
      <c r="T23" s="253">
        <v>114213.70999999999</v>
      </c>
      <c r="U23" s="253">
        <v>0</v>
      </c>
      <c r="V23" s="253">
        <v>68217.94</v>
      </c>
      <c r="W23" s="253">
        <v>0</v>
      </c>
      <c r="X23" s="253">
        <v>6589.76</v>
      </c>
      <c r="Y23" s="253">
        <v>191305.26999999996</v>
      </c>
      <c r="Z23" s="253">
        <v>0</v>
      </c>
      <c r="AA23" s="254">
        <v>0</v>
      </c>
      <c r="AB23" s="274">
        <f t="shared" si="14"/>
        <v>2062411.7099999995</v>
      </c>
      <c r="AC23" s="253">
        <v>744416.29999999993</v>
      </c>
      <c r="AD23" s="253">
        <v>63741.299999999981</v>
      </c>
      <c r="AE23" s="253">
        <v>944934.22999999986</v>
      </c>
      <c r="AF23" s="253">
        <v>88737.37</v>
      </c>
      <c r="AG23" s="253">
        <v>33.4</v>
      </c>
      <c r="AH23" s="253">
        <v>72628.149999999994</v>
      </c>
      <c r="AI23" s="253">
        <v>0</v>
      </c>
      <c r="AJ23" s="253">
        <v>6559.48</v>
      </c>
      <c r="AK23" s="253">
        <v>141361.48000000001</v>
      </c>
      <c r="AL23" s="253">
        <v>0</v>
      </c>
      <c r="AM23" s="254">
        <v>0</v>
      </c>
      <c r="AN23" s="289">
        <f t="shared" si="15"/>
        <v>2179052.7099999995</v>
      </c>
      <c r="AO23" s="253">
        <v>897491.95999999973</v>
      </c>
      <c r="AP23" s="253">
        <v>37629.800000000003</v>
      </c>
      <c r="AQ23" s="253">
        <v>907480.96999999974</v>
      </c>
      <c r="AR23" s="253">
        <v>81207.039999999994</v>
      </c>
      <c r="AS23" s="253">
        <v>0</v>
      </c>
      <c r="AT23" s="253">
        <v>47801.000000000007</v>
      </c>
      <c r="AU23" s="253">
        <v>0</v>
      </c>
      <c r="AV23" s="253">
        <v>11840.279999999999</v>
      </c>
      <c r="AW23" s="253">
        <v>195601.66000000006</v>
      </c>
      <c r="AX23" s="253">
        <v>0</v>
      </c>
      <c r="AY23" s="254">
        <v>0</v>
      </c>
      <c r="AZ23" s="525">
        <v>104413.94924391271</v>
      </c>
      <c r="BA23" s="296">
        <f t="shared" si="16"/>
        <v>8670583.7892439142</v>
      </c>
      <c r="BB23" s="271">
        <f t="shared" si="17"/>
        <v>3232260.21</v>
      </c>
      <c r="BC23" s="271">
        <f t="shared" si="17"/>
        <v>236781.31</v>
      </c>
      <c r="BD23" s="271">
        <f t="shared" si="17"/>
        <v>3722939.98</v>
      </c>
      <c r="BE23" s="271">
        <f t="shared" si="17"/>
        <v>345664.64999999997</v>
      </c>
      <c r="BF23" s="271">
        <f t="shared" si="17"/>
        <v>33.4</v>
      </c>
      <c r="BG23" s="271">
        <f t="shared" si="17"/>
        <v>273232.26000000007</v>
      </c>
      <c r="BH23" s="271">
        <f t="shared" si="17"/>
        <v>0</v>
      </c>
      <c r="BI23" s="271">
        <f t="shared" si="17"/>
        <v>29584.649999999998</v>
      </c>
      <c r="BJ23" s="271">
        <f t="shared" si="17"/>
        <v>725673.38</v>
      </c>
      <c r="BK23" s="271">
        <f t="shared" si="17"/>
        <v>0</v>
      </c>
      <c r="BL23" s="291">
        <f t="shared" si="17"/>
        <v>0</v>
      </c>
    </row>
    <row r="24" spans="1:64" ht="24.75" x14ac:dyDescent="0.25">
      <c r="A24" s="1699"/>
      <c r="B24" s="126">
        <v>2.5</v>
      </c>
      <c r="C24" s="127" t="s">
        <v>152</v>
      </c>
      <c r="D24" s="274">
        <f t="shared" si="12"/>
        <v>11966.301200523203</v>
      </c>
      <c r="E24" s="253">
        <v>4749.5349235566155</v>
      </c>
      <c r="F24" s="253">
        <v>594.24762987077008</v>
      </c>
      <c r="G24" s="253">
        <v>4607.1841700195791</v>
      </c>
      <c r="H24" s="253">
        <v>470.38097001758217</v>
      </c>
      <c r="I24" s="253">
        <v>0</v>
      </c>
      <c r="J24" s="253">
        <v>439.03926098381692</v>
      </c>
      <c r="K24" s="253">
        <v>0</v>
      </c>
      <c r="L24" s="253">
        <v>32.722347814568714</v>
      </c>
      <c r="M24" s="253">
        <v>1073.1918982602735</v>
      </c>
      <c r="N24" s="253">
        <v>0</v>
      </c>
      <c r="O24" s="254">
        <v>0</v>
      </c>
      <c r="P24" s="274">
        <f t="shared" si="13"/>
        <v>8763.9436411975094</v>
      </c>
      <c r="Q24" s="253">
        <v>3232.7350546971811</v>
      </c>
      <c r="R24" s="253">
        <v>363.24957818013223</v>
      </c>
      <c r="S24" s="253">
        <v>3759.3621335937396</v>
      </c>
      <c r="T24" s="253">
        <v>443.95622098088108</v>
      </c>
      <c r="U24" s="253">
        <v>1.0234669350651382</v>
      </c>
      <c r="V24" s="253">
        <v>237.16160703159429</v>
      </c>
      <c r="W24" s="253">
        <v>0</v>
      </c>
      <c r="X24" s="253">
        <v>27.898477817538812</v>
      </c>
      <c r="Y24" s="253">
        <v>698.55710196137716</v>
      </c>
      <c r="Z24" s="253">
        <v>0</v>
      </c>
      <c r="AA24" s="254">
        <v>0</v>
      </c>
      <c r="AB24" s="274">
        <f t="shared" si="14"/>
        <v>24263.652459953733</v>
      </c>
      <c r="AC24" s="253">
        <v>8994.0884242575885</v>
      </c>
      <c r="AD24" s="253">
        <v>1015.8410356252823</v>
      </c>
      <c r="AE24" s="253">
        <v>10322.903642699805</v>
      </c>
      <c r="AF24" s="253">
        <v>1159.0329723463778</v>
      </c>
      <c r="AG24" s="253">
        <v>0.2941932056619484</v>
      </c>
      <c r="AH24" s="253">
        <v>733.53843229816471</v>
      </c>
      <c r="AI24" s="253">
        <v>0</v>
      </c>
      <c r="AJ24" s="253">
        <v>71.133627002308458</v>
      </c>
      <c r="AK24" s="253">
        <v>1966.8201325185398</v>
      </c>
      <c r="AL24" s="253">
        <v>0</v>
      </c>
      <c r="AM24" s="254">
        <v>0</v>
      </c>
      <c r="AN24" s="289">
        <f t="shared" si="15"/>
        <v>77559.092501194842</v>
      </c>
      <c r="AO24" s="253">
        <v>31620.2370975505</v>
      </c>
      <c r="AP24" s="253">
        <v>2554.4947260795152</v>
      </c>
      <c r="AQ24" s="253">
        <v>31113.660848625623</v>
      </c>
      <c r="AR24" s="253">
        <v>3284.068766762065</v>
      </c>
      <c r="AS24" s="253">
        <v>0.98792165928040354</v>
      </c>
      <c r="AT24" s="253">
        <v>1724.9678479007769</v>
      </c>
      <c r="AU24" s="253">
        <v>0</v>
      </c>
      <c r="AV24" s="253">
        <v>388.86446102285908</v>
      </c>
      <c r="AW24" s="253">
        <v>6871.8108315942172</v>
      </c>
      <c r="AX24" s="253">
        <v>0</v>
      </c>
      <c r="AY24" s="254">
        <v>0</v>
      </c>
      <c r="AZ24" s="525">
        <v>-476466.71823418967</v>
      </c>
      <c r="BA24" s="296">
        <f t="shared" si="16"/>
        <v>-353913.7284313204</v>
      </c>
      <c r="BB24" s="271">
        <f t="shared" si="17"/>
        <v>48596.595500061885</v>
      </c>
      <c r="BC24" s="271">
        <f t="shared" si="17"/>
        <v>4527.8329697557001</v>
      </c>
      <c r="BD24" s="271">
        <f t="shared" si="17"/>
        <v>49803.110794938744</v>
      </c>
      <c r="BE24" s="271">
        <f t="shared" si="17"/>
        <v>5357.4389301069059</v>
      </c>
      <c r="BF24" s="271">
        <f t="shared" si="17"/>
        <v>2.3055818000074901</v>
      </c>
      <c r="BG24" s="271">
        <f t="shared" si="17"/>
        <v>3134.7071482143529</v>
      </c>
      <c r="BH24" s="271">
        <f t="shared" si="17"/>
        <v>0</v>
      </c>
      <c r="BI24" s="271">
        <f t="shared" si="17"/>
        <v>520.61891365727502</v>
      </c>
      <c r="BJ24" s="271">
        <f t="shared" si="17"/>
        <v>10610.379964334408</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-16477.365977610276</v>
      </c>
      <c r="E26" s="253">
        <v>-3421.3652062346632</v>
      </c>
      <c r="F26" s="253">
        <v>-477.80046189614569</v>
      </c>
      <c r="G26" s="253">
        <v>-5313.5150414952468</v>
      </c>
      <c r="H26" s="253">
        <v>-714.6691352663604</v>
      </c>
      <c r="I26" s="253">
        <v>-8.887621139585665</v>
      </c>
      <c r="J26" s="253">
        <v>-449.69689272284518</v>
      </c>
      <c r="K26" s="253">
        <v>0</v>
      </c>
      <c r="L26" s="253">
        <v>-23.444956449570132</v>
      </c>
      <c r="M26" s="253">
        <v>-6067.9866624058595</v>
      </c>
      <c r="N26" s="253">
        <v>0</v>
      </c>
      <c r="O26" s="254">
        <v>0</v>
      </c>
      <c r="P26" s="274">
        <f t="shared" si="13"/>
        <v>-23985.166363396318</v>
      </c>
      <c r="Q26" s="253">
        <v>-4980.2871267762939</v>
      </c>
      <c r="R26" s="253">
        <v>-695.50701141546938</v>
      </c>
      <c r="S26" s="253">
        <v>-7734.5822395307196</v>
      </c>
      <c r="T26" s="253">
        <v>-1040.3032940726293</v>
      </c>
      <c r="U26" s="253">
        <v>-12.937205612684734</v>
      </c>
      <c r="V26" s="253">
        <v>-654.5982409880379</v>
      </c>
      <c r="W26" s="253">
        <v>0</v>
      </c>
      <c r="X26" s="253">
        <v>-34.127492318227695</v>
      </c>
      <c r="Y26" s="253">
        <v>-8832.8237526822559</v>
      </c>
      <c r="Z26" s="253">
        <v>0</v>
      </c>
      <c r="AA26" s="254">
        <v>0</v>
      </c>
      <c r="AB26" s="274">
        <f t="shared" si="14"/>
        <v>5437.8759865550601</v>
      </c>
      <c r="AC26" s="253">
        <v>1129.1221983840869</v>
      </c>
      <c r="AD26" s="253">
        <v>157.6841627260371</v>
      </c>
      <c r="AE26" s="253">
        <v>1753.5712860664798</v>
      </c>
      <c r="AF26" s="253">
        <v>235.85578752561281</v>
      </c>
      <c r="AG26" s="253">
        <v>2.933101178806329</v>
      </c>
      <c r="AH26" s="253">
        <v>148.40939610668548</v>
      </c>
      <c r="AI26" s="253">
        <v>0</v>
      </c>
      <c r="AJ26" s="253">
        <v>7.7373268188728215</v>
      </c>
      <c r="AK26" s="253">
        <v>2002.5627277484784</v>
      </c>
      <c r="AL26" s="253">
        <v>0</v>
      </c>
      <c r="AM26" s="254">
        <v>0</v>
      </c>
      <c r="AN26" s="289">
        <f t="shared" si="15"/>
        <v>-9589.1233661876486</v>
      </c>
      <c r="AO26" s="253">
        <v>-1991.0884475070927</v>
      </c>
      <c r="AP26" s="253">
        <v>-278.05946531558845</v>
      </c>
      <c r="AQ26" s="253">
        <v>-3092.2388511747558</v>
      </c>
      <c r="AR26" s="253">
        <v>-415.90691821665064</v>
      </c>
      <c r="AS26" s="253">
        <v>-5.1722159752492418</v>
      </c>
      <c r="AT26" s="253">
        <v>-261.70438816313873</v>
      </c>
      <c r="AU26" s="253">
        <v>0</v>
      </c>
      <c r="AV26" s="253">
        <v>-13.64396348392755</v>
      </c>
      <c r="AW26" s="253">
        <v>-3531.3091163512468</v>
      </c>
      <c r="AX26" s="253">
        <v>0</v>
      </c>
      <c r="AY26" s="254">
        <v>0</v>
      </c>
      <c r="AZ26" s="525">
        <v>0</v>
      </c>
      <c r="BA26" s="296">
        <f t="shared" si="16"/>
        <v>-44613.779720639184</v>
      </c>
      <c r="BB26" s="271">
        <f t="shared" si="17"/>
        <v>-9263.6185821339641</v>
      </c>
      <c r="BC26" s="271">
        <f t="shared" si="17"/>
        <v>-1293.6827759011662</v>
      </c>
      <c r="BD26" s="271">
        <f t="shared" si="17"/>
        <v>-14386.764846134243</v>
      </c>
      <c r="BE26" s="271">
        <f t="shared" si="17"/>
        <v>-1935.0235600300275</v>
      </c>
      <c r="BF26" s="271">
        <f t="shared" si="17"/>
        <v>-24.063941548713309</v>
      </c>
      <c r="BG26" s="271">
        <f t="shared" si="17"/>
        <v>-1217.5901257673363</v>
      </c>
      <c r="BH26" s="271">
        <f t="shared" si="17"/>
        <v>0</v>
      </c>
      <c r="BI26" s="271">
        <f t="shared" si="17"/>
        <v>-63.47908543285255</v>
      </c>
      <c r="BJ26" s="271">
        <f t="shared" si="17"/>
        <v>-16429.556803690884</v>
      </c>
      <c r="BK26" s="271">
        <f t="shared" si="17"/>
        <v>0</v>
      </c>
      <c r="BL26" s="291">
        <f t="shared" si="17"/>
        <v>0</v>
      </c>
    </row>
    <row r="27" spans="1:64" s="255" customFormat="1" x14ac:dyDescent="0.25">
      <c r="A27" s="1699"/>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172187.22</v>
      </c>
      <c r="Q27" s="253">
        <v>172187.22</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63441.67</v>
      </c>
      <c r="AO27" s="253">
        <v>0</v>
      </c>
      <c r="AP27" s="253">
        <v>0</v>
      </c>
      <c r="AQ27" s="253">
        <v>0</v>
      </c>
      <c r="AR27" s="253">
        <v>0</v>
      </c>
      <c r="AS27" s="253">
        <v>0</v>
      </c>
      <c r="AT27" s="253">
        <v>0</v>
      </c>
      <c r="AU27" s="253">
        <v>0</v>
      </c>
      <c r="AV27" s="253">
        <v>0</v>
      </c>
      <c r="AW27" s="253">
        <v>63441.67</v>
      </c>
      <c r="AX27" s="253">
        <v>0</v>
      </c>
      <c r="AY27" s="254">
        <v>0</v>
      </c>
      <c r="AZ27" s="525">
        <v>52435.01</v>
      </c>
      <c r="BA27" s="296">
        <f t="shared" si="16"/>
        <v>288063.90000000002</v>
      </c>
      <c r="BB27" s="271">
        <f t="shared" si="17"/>
        <v>172187.22</v>
      </c>
      <c r="BC27" s="271">
        <f t="shared" si="17"/>
        <v>0</v>
      </c>
      <c r="BD27" s="271">
        <f t="shared" si="17"/>
        <v>0</v>
      </c>
      <c r="BE27" s="271">
        <f t="shared" si="17"/>
        <v>0</v>
      </c>
      <c r="BF27" s="271">
        <f t="shared" si="17"/>
        <v>0</v>
      </c>
      <c r="BG27" s="271">
        <f t="shared" si="17"/>
        <v>0</v>
      </c>
      <c r="BH27" s="271">
        <f t="shared" si="17"/>
        <v>0</v>
      </c>
      <c r="BI27" s="271">
        <f t="shared" si="17"/>
        <v>0</v>
      </c>
      <c r="BJ27" s="271">
        <f t="shared" si="17"/>
        <v>63441.67</v>
      </c>
      <c r="BK27" s="271">
        <f t="shared" si="17"/>
        <v>0</v>
      </c>
      <c r="BL27" s="291">
        <f t="shared" si="17"/>
        <v>0</v>
      </c>
    </row>
    <row r="28" spans="1:64" s="209" customFormat="1" x14ac:dyDescent="0.25">
      <c r="A28" s="1703"/>
      <c r="B28" s="129" t="s">
        <v>222</v>
      </c>
      <c r="C28" s="130" t="s">
        <v>1</v>
      </c>
      <c r="D28" s="275">
        <f>SUM(D20:D27)</f>
        <v>8582392.116774261</v>
      </c>
      <c r="E28" s="275">
        <f t="shared" ref="E28:O28" si="18">SUM(E20:E27)</f>
        <v>2165786.4446585574</v>
      </c>
      <c r="F28" s="275">
        <f t="shared" si="18"/>
        <v>289764.10195341997</v>
      </c>
      <c r="G28" s="275">
        <f t="shared" si="18"/>
        <v>3522750.6947868327</v>
      </c>
      <c r="H28" s="275">
        <f t="shared" si="18"/>
        <v>465259.62524898327</v>
      </c>
      <c r="I28" s="275">
        <f t="shared" si="18"/>
        <v>-8.887621139585665</v>
      </c>
      <c r="J28" s="275">
        <f t="shared" si="18"/>
        <v>225408.53890825075</v>
      </c>
      <c r="K28" s="275">
        <f t="shared" si="18"/>
        <v>0</v>
      </c>
      <c r="L28" s="275">
        <f t="shared" si="18"/>
        <v>22029.951618401992</v>
      </c>
      <c r="M28" s="275">
        <f>SUM(M20:M27)</f>
        <v>1891401.6472209527</v>
      </c>
      <c r="N28" s="275">
        <f t="shared" si="18"/>
        <v>0</v>
      </c>
      <c r="O28" s="283">
        <f t="shared" si="18"/>
        <v>0</v>
      </c>
      <c r="P28" s="275">
        <f>SUM(P20:P27)</f>
        <v>9090241.569160657</v>
      </c>
      <c r="Q28" s="275">
        <f t="shared" ref="Q28:AA28" si="19">SUM(Q20:Q27)</f>
        <v>2260806.4910475113</v>
      </c>
      <c r="R28" s="275">
        <f t="shared" si="19"/>
        <v>724813.22864867188</v>
      </c>
      <c r="S28" s="275">
        <f t="shared" si="19"/>
        <v>4318607.2136054887</v>
      </c>
      <c r="T28" s="275">
        <f t="shared" si="19"/>
        <v>432494.74592075165</v>
      </c>
      <c r="U28" s="275">
        <f t="shared" si="19"/>
        <v>348.13626132238039</v>
      </c>
      <c r="V28" s="275">
        <f t="shared" si="19"/>
        <v>177824.60572435858</v>
      </c>
      <c r="W28" s="275">
        <f t="shared" si="19"/>
        <v>0</v>
      </c>
      <c r="X28" s="275">
        <f t="shared" si="19"/>
        <v>23238.967678516401</v>
      </c>
      <c r="Y28" s="275">
        <f>SUM(Y20:Y27)</f>
        <v>1152108.1802740358</v>
      </c>
      <c r="Z28" s="275">
        <f t="shared" si="19"/>
        <v>0</v>
      </c>
      <c r="AA28" s="283">
        <f t="shared" si="19"/>
        <v>0</v>
      </c>
      <c r="AB28" s="275">
        <f>SUM(AB20:AB27)</f>
        <v>8157682.1141611896</v>
      </c>
      <c r="AC28" s="275">
        <f t="shared" ref="AC28:AM28" si="20">SUM(AC20:AC27)</f>
        <v>1702847.0788790635</v>
      </c>
      <c r="AD28" s="275">
        <f t="shared" si="20"/>
        <v>361215.24090444518</v>
      </c>
      <c r="AE28" s="275">
        <f t="shared" si="20"/>
        <v>3599019.5219971198</v>
      </c>
      <c r="AF28" s="275">
        <f t="shared" si="20"/>
        <v>368325.39792718855</v>
      </c>
      <c r="AG28" s="275">
        <f t="shared" si="20"/>
        <v>1701.9152401707206</v>
      </c>
      <c r="AH28" s="275">
        <f t="shared" si="20"/>
        <v>228832.23547461262</v>
      </c>
      <c r="AI28" s="275">
        <f t="shared" si="20"/>
        <v>0</v>
      </c>
      <c r="AJ28" s="275">
        <f t="shared" si="20"/>
        <v>10752.028522615694</v>
      </c>
      <c r="AK28" s="275">
        <f>SUM(AK20:AK27)</f>
        <v>1884988.6952159735</v>
      </c>
      <c r="AL28" s="275">
        <f t="shared" si="20"/>
        <v>0</v>
      </c>
      <c r="AM28" s="283">
        <f t="shared" si="20"/>
        <v>0</v>
      </c>
      <c r="AN28" s="277">
        <f>SUM(AN20:AN27)</f>
        <v>8928705.1233455148</v>
      </c>
      <c r="AO28" s="275">
        <f t="shared" ref="AO28:AY28" si="21">SUM(AO20:AO27)</f>
        <v>2375615.0243033003</v>
      </c>
      <c r="AP28" s="275">
        <f t="shared" si="21"/>
        <v>502735.2181847131</v>
      </c>
      <c r="AQ28" s="275">
        <f t="shared" si="21"/>
        <v>3497511.2794097182</v>
      </c>
      <c r="AR28" s="275">
        <f t="shared" si="21"/>
        <v>314967.74426089035</v>
      </c>
      <c r="AS28" s="275">
        <f t="shared" si="21"/>
        <v>33.845705684031159</v>
      </c>
      <c r="AT28" s="275">
        <f t="shared" si="21"/>
        <v>172471.51702214347</v>
      </c>
      <c r="AU28" s="275">
        <f t="shared" si="21"/>
        <v>0</v>
      </c>
      <c r="AV28" s="275">
        <f t="shared" si="21"/>
        <v>32855.88532922195</v>
      </c>
      <c r="AW28" s="275">
        <f>SUM(AW20:AW27)</f>
        <v>2032514.6091298449</v>
      </c>
      <c r="AX28" s="275">
        <f t="shared" si="21"/>
        <v>0</v>
      </c>
      <c r="AY28" s="283">
        <f t="shared" si="21"/>
        <v>0</v>
      </c>
      <c r="AZ28" s="293">
        <f>SUM(AZ20:AZ27)</f>
        <v>52532.82121481216</v>
      </c>
      <c r="BA28" s="297">
        <f>SUM(BA20:BA27)</f>
        <v>34811553.744656429</v>
      </c>
      <c r="BB28" s="280">
        <f t="shared" ref="BB28:BL28" si="22">SUM(BB20:BB27)</f>
        <v>8505055.0388884321</v>
      </c>
      <c r="BC28" s="280">
        <f t="shared" si="22"/>
        <v>1878527.7896912503</v>
      </c>
      <c r="BD28" s="280">
        <f t="shared" si="22"/>
        <v>14937888.709799163</v>
      </c>
      <c r="BE28" s="280">
        <f t="shared" si="22"/>
        <v>1581047.5133578139</v>
      </c>
      <c r="BF28" s="280">
        <f t="shared" si="22"/>
        <v>2075.0095860375463</v>
      </c>
      <c r="BG28" s="280">
        <f t="shared" si="22"/>
        <v>804536.89712936548</v>
      </c>
      <c r="BH28" s="280">
        <f t="shared" si="22"/>
        <v>0</v>
      </c>
      <c r="BI28" s="280">
        <f t="shared" si="22"/>
        <v>88876.833148756035</v>
      </c>
      <c r="BJ28" s="280">
        <f>SUM(BJ20:BJ27)</f>
        <v>6961013.1318408046</v>
      </c>
      <c r="BK28" s="280">
        <f t="shared" si="22"/>
        <v>0</v>
      </c>
      <c r="BL28" s="293">
        <f t="shared" si="22"/>
        <v>0</v>
      </c>
    </row>
    <row r="29" spans="1:64" ht="14.85" customHeight="1" x14ac:dyDescent="0.25">
      <c r="A29" s="1698" t="s">
        <v>53</v>
      </c>
      <c r="B29" s="124">
        <v>3.1</v>
      </c>
      <c r="C29" s="131" t="s">
        <v>33</v>
      </c>
      <c r="D29" s="273">
        <f t="shared" ref="D29:D35" si="23">SUM(E29:O29)</f>
        <v>1556723.85</v>
      </c>
      <c r="E29" s="251">
        <v>721141.78</v>
      </c>
      <c r="F29" s="251">
        <v>106817.95000000001</v>
      </c>
      <c r="G29" s="251">
        <v>517829.88999999996</v>
      </c>
      <c r="H29" s="251">
        <v>90910.24</v>
      </c>
      <c r="I29" s="251">
        <v>211.7</v>
      </c>
      <c r="J29" s="251">
        <v>43903.819999999985</v>
      </c>
      <c r="K29" s="251">
        <v>0</v>
      </c>
      <c r="L29" s="251">
        <v>3944.08</v>
      </c>
      <c r="M29" s="251">
        <v>71964.390000000014</v>
      </c>
      <c r="N29" s="251">
        <v>0</v>
      </c>
      <c r="O29" s="252">
        <v>0</v>
      </c>
      <c r="P29" s="273">
        <f t="shared" ref="P29:P35" si="24">SUM(Q29:AA29)</f>
        <v>1568092.6699999995</v>
      </c>
      <c r="Q29" s="251">
        <v>768165.98999999964</v>
      </c>
      <c r="R29" s="251">
        <v>96777.620000000024</v>
      </c>
      <c r="S29" s="251">
        <v>487590.44</v>
      </c>
      <c r="T29" s="251">
        <v>88397.040000000008</v>
      </c>
      <c r="U29" s="251">
        <v>482.66</v>
      </c>
      <c r="V29" s="251">
        <v>49144.999999999985</v>
      </c>
      <c r="W29" s="251">
        <v>0</v>
      </c>
      <c r="X29" s="251">
        <v>2845.9900000000002</v>
      </c>
      <c r="Y29" s="251">
        <v>74687.930000000008</v>
      </c>
      <c r="Z29" s="251">
        <v>0</v>
      </c>
      <c r="AA29" s="252">
        <v>0</v>
      </c>
      <c r="AB29" s="273">
        <f t="shared" ref="AB29:AB35" si="25">SUM(AC29:AM29)</f>
        <v>1512556.3300000003</v>
      </c>
      <c r="AC29" s="251">
        <v>682049.41000000015</v>
      </c>
      <c r="AD29" s="251">
        <v>106665.90999999999</v>
      </c>
      <c r="AE29" s="251">
        <v>510379.63999999996</v>
      </c>
      <c r="AF29" s="251">
        <v>94003.82</v>
      </c>
      <c r="AG29" s="251">
        <v>196.74</v>
      </c>
      <c r="AH29" s="251">
        <v>46891.610000000008</v>
      </c>
      <c r="AI29" s="251">
        <v>0</v>
      </c>
      <c r="AJ29" s="251">
        <v>2660.24</v>
      </c>
      <c r="AK29" s="251">
        <v>69708.959999999992</v>
      </c>
      <c r="AL29" s="251">
        <v>0</v>
      </c>
      <c r="AM29" s="252">
        <v>0</v>
      </c>
      <c r="AN29" s="276">
        <f t="shared" ref="AN29:AN35" si="26">SUM(AO29:AY29)</f>
        <v>1551985.5799999996</v>
      </c>
      <c r="AO29" s="251">
        <v>671502.71999999962</v>
      </c>
      <c r="AP29" s="251">
        <v>100836.40999999999</v>
      </c>
      <c r="AQ29" s="251">
        <v>536030.43999999983</v>
      </c>
      <c r="AR29" s="251">
        <v>91043.910000000033</v>
      </c>
      <c r="AS29" s="251">
        <v>400.83</v>
      </c>
      <c r="AT29" s="251">
        <v>50109.32</v>
      </c>
      <c r="AU29" s="251">
        <v>0</v>
      </c>
      <c r="AV29" s="249">
        <v>3431.9299999999994</v>
      </c>
      <c r="AW29" s="251">
        <v>98630.02</v>
      </c>
      <c r="AX29" s="251">
        <v>0</v>
      </c>
      <c r="AY29" s="252">
        <v>0</v>
      </c>
      <c r="AZ29" s="854">
        <v>248921.21481386697</v>
      </c>
      <c r="BA29" s="294">
        <f t="shared" ref="BA29:BA35" si="27">SUM(BB29:BL29)+AZ29</f>
        <v>6438279.6448138654</v>
      </c>
      <c r="BB29" s="271">
        <f t="shared" ref="BB29:BL35" si="28">E29+Q29+AC29+AO29</f>
        <v>2842859.8999999994</v>
      </c>
      <c r="BC29" s="271">
        <f t="shared" si="28"/>
        <v>411097.89</v>
      </c>
      <c r="BD29" s="271">
        <f t="shared" si="28"/>
        <v>2051830.4099999997</v>
      </c>
      <c r="BE29" s="271">
        <f t="shared" si="28"/>
        <v>364355.01000000007</v>
      </c>
      <c r="BF29" s="271">
        <f t="shared" si="28"/>
        <v>1291.93</v>
      </c>
      <c r="BG29" s="271">
        <f t="shared" si="28"/>
        <v>190049.75</v>
      </c>
      <c r="BH29" s="271">
        <f t="shared" si="28"/>
        <v>0</v>
      </c>
      <c r="BI29" s="271">
        <f t="shared" si="28"/>
        <v>12882.239999999998</v>
      </c>
      <c r="BJ29" s="271">
        <f t="shared" si="28"/>
        <v>314991.3</v>
      </c>
      <c r="BK29" s="271">
        <f t="shared" si="28"/>
        <v>0</v>
      </c>
      <c r="BL29" s="295">
        <f t="shared" si="28"/>
        <v>0</v>
      </c>
    </row>
    <row r="30" spans="1:64" x14ac:dyDescent="0.25">
      <c r="A30" s="1699"/>
      <c r="B30" s="126">
        <v>3.2</v>
      </c>
      <c r="C30" s="131" t="s">
        <v>34</v>
      </c>
      <c r="D30" s="274">
        <f t="shared" si="23"/>
        <v>3209431.1500000008</v>
      </c>
      <c r="E30" s="253">
        <v>1121483.0199999998</v>
      </c>
      <c r="F30" s="253">
        <v>156630.09</v>
      </c>
      <c r="G30" s="253">
        <v>1270482.0900000005</v>
      </c>
      <c r="H30" s="253">
        <v>172724.97000000006</v>
      </c>
      <c r="I30" s="253">
        <v>1133.22</v>
      </c>
      <c r="J30" s="253">
        <v>106580.80999999998</v>
      </c>
      <c r="K30" s="253">
        <v>0</v>
      </c>
      <c r="L30" s="253">
        <v>7797.0199999999986</v>
      </c>
      <c r="M30" s="253">
        <v>372599.93</v>
      </c>
      <c r="N30" s="253">
        <v>0</v>
      </c>
      <c r="O30" s="254">
        <v>0</v>
      </c>
      <c r="P30" s="274">
        <f t="shared" si="24"/>
        <v>3162486.2900000005</v>
      </c>
      <c r="Q30" s="253">
        <v>1138098.3400000001</v>
      </c>
      <c r="R30" s="253">
        <v>159142.52000000008</v>
      </c>
      <c r="S30" s="253">
        <v>1237137.83</v>
      </c>
      <c r="T30" s="253">
        <v>176432.48000000004</v>
      </c>
      <c r="U30" s="253">
        <v>850.69999999999993</v>
      </c>
      <c r="V30" s="253">
        <v>112933.31</v>
      </c>
      <c r="W30" s="253">
        <v>0</v>
      </c>
      <c r="X30" s="253">
        <v>9454.52</v>
      </c>
      <c r="Y30" s="253">
        <v>328436.58999999997</v>
      </c>
      <c r="Z30" s="253">
        <v>0</v>
      </c>
      <c r="AA30" s="254">
        <v>0</v>
      </c>
      <c r="AB30" s="274">
        <f t="shared" si="25"/>
        <v>3088836.9200000004</v>
      </c>
      <c r="AC30" s="253">
        <v>1031216.0200000001</v>
      </c>
      <c r="AD30" s="253">
        <v>133971.07</v>
      </c>
      <c r="AE30" s="253">
        <v>1252925.9400000004</v>
      </c>
      <c r="AF30" s="253">
        <v>163053.04</v>
      </c>
      <c r="AG30" s="253">
        <v>1080.73</v>
      </c>
      <c r="AH30" s="253">
        <v>108801.84999999999</v>
      </c>
      <c r="AI30" s="253">
        <v>0</v>
      </c>
      <c r="AJ30" s="253">
        <v>7404.3899999999994</v>
      </c>
      <c r="AK30" s="253">
        <v>390383.88</v>
      </c>
      <c r="AL30" s="253">
        <v>0</v>
      </c>
      <c r="AM30" s="254">
        <v>0</v>
      </c>
      <c r="AN30" s="289">
        <f t="shared" si="26"/>
        <v>3248753.09</v>
      </c>
      <c r="AO30" s="253">
        <v>1149957.0399999998</v>
      </c>
      <c r="AP30" s="253">
        <v>146206.64999999997</v>
      </c>
      <c r="AQ30" s="253">
        <v>1238464.9600000002</v>
      </c>
      <c r="AR30" s="253">
        <v>156472.30000000002</v>
      </c>
      <c r="AS30" s="253">
        <v>1794.1799999999998</v>
      </c>
      <c r="AT30" s="253">
        <v>85047.209999999992</v>
      </c>
      <c r="AU30" s="253">
        <v>0</v>
      </c>
      <c r="AV30" s="253">
        <v>5200.3799999999992</v>
      </c>
      <c r="AW30" s="253">
        <v>465610.36999999994</v>
      </c>
      <c r="AX30" s="253">
        <v>0</v>
      </c>
      <c r="AY30" s="254">
        <v>0</v>
      </c>
      <c r="AZ30" s="525">
        <v>173744.09465586429</v>
      </c>
      <c r="BA30" s="296">
        <f t="shared" si="27"/>
        <v>12883251.544655865</v>
      </c>
      <c r="BB30" s="271">
        <f t="shared" si="28"/>
        <v>4440754.42</v>
      </c>
      <c r="BC30" s="271">
        <f t="shared" si="28"/>
        <v>595950.33000000007</v>
      </c>
      <c r="BD30" s="271">
        <f t="shared" si="28"/>
        <v>4999010.8200000012</v>
      </c>
      <c r="BE30" s="271">
        <f t="shared" si="28"/>
        <v>668682.79000000015</v>
      </c>
      <c r="BF30" s="271">
        <f t="shared" si="28"/>
        <v>4858.83</v>
      </c>
      <c r="BG30" s="271">
        <f t="shared" si="28"/>
        <v>413363.17999999993</v>
      </c>
      <c r="BH30" s="271">
        <f t="shared" si="28"/>
        <v>0</v>
      </c>
      <c r="BI30" s="271">
        <f t="shared" si="28"/>
        <v>29856.309999999998</v>
      </c>
      <c r="BJ30" s="271">
        <f t="shared" si="28"/>
        <v>1557030.7699999998</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91612.929104775627</v>
      </c>
      <c r="E33" s="253">
        <v>45320.867783975053</v>
      </c>
      <c r="F33" s="253">
        <v>8083.5372946915131</v>
      </c>
      <c r="G33" s="253">
        <v>28796.963120337776</v>
      </c>
      <c r="H33" s="253">
        <v>5185.6879345991338</v>
      </c>
      <c r="I33" s="253">
        <v>128.27478203341661</v>
      </c>
      <c r="J33" s="253">
        <v>2286.8845631126414</v>
      </c>
      <c r="K33" s="253">
        <v>0</v>
      </c>
      <c r="L33" s="253">
        <v>265.93067610894258</v>
      </c>
      <c r="M33" s="253">
        <v>1544.7829499171494</v>
      </c>
      <c r="N33" s="253">
        <v>0</v>
      </c>
      <c r="O33" s="254">
        <v>0</v>
      </c>
      <c r="P33" s="274">
        <f t="shared" si="24"/>
        <v>92653.614930380732</v>
      </c>
      <c r="Q33" s="253">
        <v>45435.372652591563</v>
      </c>
      <c r="R33" s="253">
        <v>7930.2993879851665</v>
      </c>
      <c r="S33" s="253">
        <v>29821.925437261405</v>
      </c>
      <c r="T33" s="253">
        <v>5202.7687297391221</v>
      </c>
      <c r="U33" s="253">
        <v>116.06042512191259</v>
      </c>
      <c r="V33" s="253">
        <v>2281.6900081699728</v>
      </c>
      <c r="W33" s="253">
        <v>0</v>
      </c>
      <c r="X33" s="253">
        <v>254.01296926820808</v>
      </c>
      <c r="Y33" s="253">
        <v>1611.4853202433662</v>
      </c>
      <c r="Z33" s="253">
        <v>0</v>
      </c>
      <c r="AA33" s="254">
        <v>0</v>
      </c>
      <c r="AB33" s="274">
        <f t="shared" si="25"/>
        <v>81399.417023486851</v>
      </c>
      <c r="AC33" s="253">
        <v>38980.429251166701</v>
      </c>
      <c r="AD33" s="253">
        <v>6499.2892647639255</v>
      </c>
      <c r="AE33" s="253">
        <v>27492.069844014488</v>
      </c>
      <c r="AF33" s="253">
        <v>4619.2934613100188</v>
      </c>
      <c r="AG33" s="253">
        <v>86.877808748253969</v>
      </c>
      <c r="AH33" s="253">
        <v>2064.1900839529744</v>
      </c>
      <c r="AI33" s="253">
        <v>0</v>
      </c>
      <c r="AJ33" s="253">
        <v>196.33570413325052</v>
      </c>
      <c r="AK33" s="253">
        <v>1460.931605397247</v>
      </c>
      <c r="AL33" s="253">
        <v>0</v>
      </c>
      <c r="AM33" s="254">
        <v>0</v>
      </c>
      <c r="AN33" s="289">
        <f t="shared" si="26"/>
        <v>86144.803610020623</v>
      </c>
      <c r="AO33" s="253">
        <v>39519.801090686189</v>
      </c>
      <c r="AP33" s="253">
        <v>6379.6118704075025</v>
      </c>
      <c r="AQ33" s="253">
        <v>30705.589150665121</v>
      </c>
      <c r="AR33" s="253">
        <v>5264.1640117849747</v>
      </c>
      <c r="AS33" s="253">
        <v>94.652521670347213</v>
      </c>
      <c r="AT33" s="253">
        <v>2268.1903264999137</v>
      </c>
      <c r="AU33" s="253">
        <v>0</v>
      </c>
      <c r="AV33" s="253">
        <v>204.14311247738604</v>
      </c>
      <c r="AW33" s="253">
        <v>1708.6515258291874</v>
      </c>
      <c r="AX33" s="253">
        <v>0</v>
      </c>
      <c r="AY33" s="254">
        <v>0</v>
      </c>
      <c r="AZ33" s="525">
        <v>0</v>
      </c>
      <c r="BA33" s="296">
        <f t="shared" si="27"/>
        <v>351810.76466866379</v>
      </c>
      <c r="BB33" s="271">
        <f t="shared" si="28"/>
        <v>169256.47077841952</v>
      </c>
      <c r="BC33" s="271">
        <f t="shared" si="28"/>
        <v>28892.737817848105</v>
      </c>
      <c r="BD33" s="271">
        <f t="shared" si="28"/>
        <v>116816.54755227879</v>
      </c>
      <c r="BE33" s="271">
        <f t="shared" si="28"/>
        <v>20271.91413743325</v>
      </c>
      <c r="BF33" s="271">
        <f t="shared" si="28"/>
        <v>425.8655375739304</v>
      </c>
      <c r="BG33" s="271">
        <f t="shared" si="28"/>
        <v>8900.9549817355019</v>
      </c>
      <c r="BH33" s="271">
        <f t="shared" si="28"/>
        <v>0</v>
      </c>
      <c r="BI33" s="271">
        <f t="shared" si="28"/>
        <v>920.42246198778719</v>
      </c>
      <c r="BJ33" s="271">
        <f t="shared" si="28"/>
        <v>6325.8514013869499</v>
      </c>
      <c r="BK33" s="271">
        <f t="shared" si="28"/>
        <v>0</v>
      </c>
      <c r="BL33" s="291">
        <f t="shared" si="28"/>
        <v>0</v>
      </c>
    </row>
    <row r="34" spans="1:64" s="255" customFormat="1" x14ac:dyDescent="0.25">
      <c r="A34" s="1699"/>
      <c r="B34" s="126" t="s">
        <v>42</v>
      </c>
      <c r="C34" s="131" t="s">
        <v>155</v>
      </c>
      <c r="D34" s="274">
        <f t="shared" si="23"/>
        <v>29933.458995307701</v>
      </c>
      <c r="E34" s="253">
        <v>11572.27401114705</v>
      </c>
      <c r="F34" s="253">
        <v>1654.581230648671</v>
      </c>
      <c r="G34" s="253">
        <v>11231.464985095965</v>
      </c>
      <c r="H34" s="253">
        <v>1655.756748860689</v>
      </c>
      <c r="I34" s="253">
        <v>8.4467486974813362</v>
      </c>
      <c r="J34" s="253">
        <v>945.11632843846508</v>
      </c>
      <c r="K34" s="253">
        <v>0</v>
      </c>
      <c r="L34" s="253">
        <v>73.739792056031661</v>
      </c>
      <c r="M34" s="253">
        <v>2792.0791503633491</v>
      </c>
      <c r="N34" s="253">
        <v>0</v>
      </c>
      <c r="O34" s="254">
        <v>0</v>
      </c>
      <c r="P34" s="274">
        <f t="shared" si="24"/>
        <v>34306.927226186635</v>
      </c>
      <c r="Q34" s="253">
        <v>13825.424298543969</v>
      </c>
      <c r="R34" s="253">
        <v>1854.1305588322366</v>
      </c>
      <c r="S34" s="253">
        <v>12508.81095406307</v>
      </c>
      <c r="T34" s="253">
        <v>1920.474690295558</v>
      </c>
      <c r="U34" s="253">
        <v>9.6703628413938727</v>
      </c>
      <c r="V34" s="253">
        <v>1175.4935399441385</v>
      </c>
      <c r="W34" s="253">
        <v>0</v>
      </c>
      <c r="X34" s="253">
        <v>89.211011905407176</v>
      </c>
      <c r="Y34" s="253">
        <v>2923.71180976086</v>
      </c>
      <c r="Z34" s="253">
        <v>0</v>
      </c>
      <c r="AA34" s="254">
        <v>0</v>
      </c>
      <c r="AB34" s="274">
        <f t="shared" si="25"/>
        <v>66303.873963266014</v>
      </c>
      <c r="AC34" s="253">
        <v>24687.355814816878</v>
      </c>
      <c r="AD34" s="253">
        <v>3466.3399243942185</v>
      </c>
      <c r="AE34" s="253">
        <v>25409.12365931756</v>
      </c>
      <c r="AF34" s="253">
        <v>3704.1733533310098</v>
      </c>
      <c r="AG34" s="253">
        <v>18.408263190018602</v>
      </c>
      <c r="AH34" s="253">
        <v>2243.5330682087515</v>
      </c>
      <c r="AI34" s="253">
        <v>0</v>
      </c>
      <c r="AJ34" s="253">
        <v>145.03069187547018</v>
      </c>
      <c r="AK34" s="253">
        <v>6629.9091881321037</v>
      </c>
      <c r="AL34" s="253">
        <v>0</v>
      </c>
      <c r="AM34" s="254">
        <v>0</v>
      </c>
      <c r="AN34" s="289">
        <f t="shared" si="26"/>
        <v>165388.34249797542</v>
      </c>
      <c r="AO34" s="253">
        <v>62754.851048723358</v>
      </c>
      <c r="AP34" s="253">
        <v>8499.6228005524026</v>
      </c>
      <c r="AQ34" s="253">
        <v>61136.785428432828</v>
      </c>
      <c r="AR34" s="253">
        <v>8527.6892917439636</v>
      </c>
      <c r="AS34" s="253">
        <v>75.624797552737718</v>
      </c>
      <c r="AT34" s="253">
        <v>4656.5551952749747</v>
      </c>
      <c r="AU34" s="253">
        <v>0</v>
      </c>
      <c r="AV34" s="253">
        <v>297.4094405777073</v>
      </c>
      <c r="AW34" s="253">
        <v>19439.80449511746</v>
      </c>
      <c r="AX34" s="253">
        <v>0</v>
      </c>
      <c r="AY34" s="254">
        <v>0</v>
      </c>
      <c r="AZ34" s="525">
        <v>-2181161.8673910303</v>
      </c>
      <c r="BA34" s="296">
        <f t="shared" si="27"/>
        <v>-1885229.2647082945</v>
      </c>
      <c r="BB34" s="271">
        <f t="shared" si="28"/>
        <v>112839.90517323125</v>
      </c>
      <c r="BC34" s="271">
        <f t="shared" si="28"/>
        <v>15474.674514427528</v>
      </c>
      <c r="BD34" s="271">
        <f t="shared" si="28"/>
        <v>110286.18502690943</v>
      </c>
      <c r="BE34" s="271">
        <f t="shared" si="28"/>
        <v>15808.094084231219</v>
      </c>
      <c r="BF34" s="271">
        <f t="shared" si="28"/>
        <v>112.15017228163153</v>
      </c>
      <c r="BG34" s="271">
        <f t="shared" si="28"/>
        <v>9020.6981318663311</v>
      </c>
      <c r="BH34" s="271">
        <f t="shared" si="28"/>
        <v>0</v>
      </c>
      <c r="BI34" s="271">
        <f t="shared" si="28"/>
        <v>605.39093641461636</v>
      </c>
      <c r="BJ34" s="271">
        <f t="shared" si="28"/>
        <v>31785.504643373773</v>
      </c>
      <c r="BK34" s="271">
        <f t="shared" si="28"/>
        <v>0</v>
      </c>
      <c r="BL34" s="291">
        <f t="shared" si="28"/>
        <v>0</v>
      </c>
    </row>
    <row r="35" spans="1:64" x14ac:dyDescent="0.25">
      <c r="A35" s="1699"/>
      <c r="B35" s="126" t="s">
        <v>43</v>
      </c>
      <c r="C35" s="131" t="s">
        <v>914</v>
      </c>
      <c r="D35" s="274">
        <f t="shared" si="23"/>
        <v>133669.32343968278</v>
      </c>
      <c r="E35" s="253">
        <v>27755.138350321762</v>
      </c>
      <c r="F35" s="253">
        <v>3876.0603222389809</v>
      </c>
      <c r="G35" s="253">
        <v>43104.824014247941</v>
      </c>
      <c r="H35" s="253">
        <v>5797.6098803707091</v>
      </c>
      <c r="I35" s="253">
        <v>72.099042184953319</v>
      </c>
      <c r="J35" s="253">
        <v>3648.0757594915176</v>
      </c>
      <c r="K35" s="253">
        <v>0</v>
      </c>
      <c r="L35" s="253">
        <v>190.19250230560053</v>
      </c>
      <c r="M35" s="253">
        <v>49225.323568521286</v>
      </c>
      <c r="N35" s="253">
        <v>0</v>
      </c>
      <c r="O35" s="254">
        <v>0</v>
      </c>
      <c r="P35" s="274">
        <f t="shared" si="24"/>
        <v>114802.23975779093</v>
      </c>
      <c r="Q35" s="253">
        <v>23837.571444297118</v>
      </c>
      <c r="R35" s="253">
        <v>3328.9643051880475</v>
      </c>
      <c r="S35" s="253">
        <v>37020.688171838185</v>
      </c>
      <c r="T35" s="253">
        <v>4979.2920498231815</v>
      </c>
      <c r="U35" s="253">
        <v>61.922446483834314</v>
      </c>
      <c r="V35" s="253">
        <v>3133.1591813189211</v>
      </c>
      <c r="W35" s="253">
        <v>0</v>
      </c>
      <c r="X35" s="253">
        <v>163.34731625745391</v>
      </c>
      <c r="Y35" s="253">
        <v>42277.29484258419</v>
      </c>
      <c r="Z35" s="253">
        <v>0</v>
      </c>
      <c r="AA35" s="254">
        <v>0</v>
      </c>
      <c r="AB35" s="274">
        <f t="shared" si="25"/>
        <v>120844.41998897426</v>
      </c>
      <c r="AC35" s="253">
        <v>25092.171557012938</v>
      </c>
      <c r="AD35" s="253">
        <v>3504.1717084369639</v>
      </c>
      <c r="AE35" s="253">
        <v>38969.131605421135</v>
      </c>
      <c r="AF35" s="253">
        <v>5241.3581911476431</v>
      </c>
      <c r="AG35" s="253">
        <v>65.181499467473841</v>
      </c>
      <c r="AH35" s="253">
        <v>3298.0611249260883</v>
      </c>
      <c r="AI35" s="253">
        <v>0</v>
      </c>
      <c r="AJ35" s="253">
        <v>171.94448236841089</v>
      </c>
      <c r="AK35" s="253">
        <v>44502.399820193605</v>
      </c>
      <c r="AL35" s="253">
        <v>0</v>
      </c>
      <c r="AM35" s="254">
        <v>0</v>
      </c>
      <c r="AN35" s="289">
        <f t="shared" si="26"/>
        <v>123914.03774171177</v>
      </c>
      <c r="AO35" s="253">
        <v>25729.547906480864</v>
      </c>
      <c r="AP35" s="253">
        <v>3593.1825844529199</v>
      </c>
      <c r="AQ35" s="253">
        <v>39959.002202637617</v>
      </c>
      <c r="AR35" s="253">
        <v>5374.4960402388206</v>
      </c>
      <c r="AS35" s="253">
        <v>66.837200971388256</v>
      </c>
      <c r="AT35" s="253">
        <v>3381.8365030495484</v>
      </c>
      <c r="AU35" s="253">
        <v>0</v>
      </c>
      <c r="AV35" s="253">
        <v>176.31211337372741</v>
      </c>
      <c r="AW35" s="253">
        <v>45632.823190506882</v>
      </c>
      <c r="AX35" s="253">
        <v>0</v>
      </c>
      <c r="AY35" s="254">
        <v>0</v>
      </c>
      <c r="AZ35" s="525">
        <v>-1571.7369561608893</v>
      </c>
      <c r="BA35" s="296">
        <f t="shared" si="27"/>
        <v>491658.28397199878</v>
      </c>
      <c r="BB35" s="271">
        <f t="shared" si="28"/>
        <v>102414.42925811268</v>
      </c>
      <c r="BC35" s="271">
        <f t="shared" si="28"/>
        <v>14302.378920316911</v>
      </c>
      <c r="BD35" s="271">
        <f t="shared" si="28"/>
        <v>159053.64599414487</v>
      </c>
      <c r="BE35" s="271">
        <f t="shared" si="28"/>
        <v>21392.756161580353</v>
      </c>
      <c r="BF35" s="271">
        <f t="shared" si="28"/>
        <v>266.04018910764972</v>
      </c>
      <c r="BG35" s="271">
        <f t="shared" si="28"/>
        <v>13461.132568786074</v>
      </c>
      <c r="BH35" s="271">
        <f t="shared" si="28"/>
        <v>0</v>
      </c>
      <c r="BI35" s="271">
        <f t="shared" si="28"/>
        <v>701.79641430519268</v>
      </c>
      <c r="BJ35" s="271">
        <f t="shared" si="28"/>
        <v>181637.84142180596</v>
      </c>
      <c r="BK35" s="271">
        <f t="shared" si="28"/>
        <v>0</v>
      </c>
      <c r="BL35" s="291">
        <f t="shared" si="28"/>
        <v>0</v>
      </c>
    </row>
    <row r="36" spans="1:64" s="209" customFormat="1" x14ac:dyDescent="0.25">
      <c r="A36" s="1699"/>
      <c r="B36" s="128" t="s">
        <v>453</v>
      </c>
      <c r="C36" s="310" t="s">
        <v>2</v>
      </c>
      <c r="D36" s="275">
        <f t="shared" ref="D36:BL36" si="29">SUM(D29:D35)</f>
        <v>5021370.7115397668</v>
      </c>
      <c r="E36" s="280">
        <f t="shared" si="29"/>
        <v>1927273.0801454436</v>
      </c>
      <c r="F36" s="280">
        <f t="shared" si="29"/>
        <v>277062.21884757921</v>
      </c>
      <c r="G36" s="280">
        <f t="shared" si="29"/>
        <v>1871445.232119682</v>
      </c>
      <c r="H36" s="280">
        <f t="shared" si="29"/>
        <v>276274.26456383063</v>
      </c>
      <c r="I36" s="280">
        <f t="shared" si="29"/>
        <v>1553.7405729158513</v>
      </c>
      <c r="J36" s="280">
        <f t="shared" si="29"/>
        <v>157364.70665104256</v>
      </c>
      <c r="K36" s="280">
        <f t="shared" si="29"/>
        <v>0</v>
      </c>
      <c r="L36" s="280">
        <f t="shared" si="29"/>
        <v>12270.962970470575</v>
      </c>
      <c r="M36" s="280">
        <f>SUM(M29:M35)</f>
        <v>498126.50566880178</v>
      </c>
      <c r="N36" s="280">
        <f t="shared" si="29"/>
        <v>0</v>
      </c>
      <c r="O36" s="281">
        <f t="shared" si="29"/>
        <v>0</v>
      </c>
      <c r="P36" s="275">
        <f t="shared" si="29"/>
        <v>4972341.7419143589</v>
      </c>
      <c r="Q36" s="280">
        <f t="shared" si="29"/>
        <v>1989362.6983954324</v>
      </c>
      <c r="R36" s="280">
        <f t="shared" si="29"/>
        <v>269033.53425200557</v>
      </c>
      <c r="S36" s="280">
        <f t="shared" si="29"/>
        <v>1804079.6945631625</v>
      </c>
      <c r="T36" s="280">
        <f t="shared" si="29"/>
        <v>276932.05546985788</v>
      </c>
      <c r="U36" s="280">
        <f t="shared" si="29"/>
        <v>1521.0132344471408</v>
      </c>
      <c r="V36" s="280">
        <f t="shared" si="29"/>
        <v>168668.65272943303</v>
      </c>
      <c r="W36" s="280">
        <f t="shared" si="29"/>
        <v>0</v>
      </c>
      <c r="X36" s="280">
        <f t="shared" si="29"/>
        <v>12807.081297431068</v>
      </c>
      <c r="Y36" s="280">
        <f>SUM(Y29:Y35)</f>
        <v>449937.01197258831</v>
      </c>
      <c r="Z36" s="280">
        <f t="shared" si="29"/>
        <v>0</v>
      </c>
      <c r="AA36" s="281">
        <f t="shared" si="29"/>
        <v>0</v>
      </c>
      <c r="AB36" s="275">
        <f t="shared" si="29"/>
        <v>4869940.9609757271</v>
      </c>
      <c r="AC36" s="280">
        <f t="shared" si="29"/>
        <v>1802025.3866229968</v>
      </c>
      <c r="AD36" s="280">
        <f t="shared" si="29"/>
        <v>254106.7808975951</v>
      </c>
      <c r="AE36" s="280">
        <f t="shared" si="29"/>
        <v>1855175.9051087536</v>
      </c>
      <c r="AF36" s="280">
        <f t="shared" si="29"/>
        <v>270621.68500578863</v>
      </c>
      <c r="AG36" s="280">
        <f t="shared" si="29"/>
        <v>1447.9375714057467</v>
      </c>
      <c r="AH36" s="280">
        <f t="shared" si="29"/>
        <v>163299.2442770878</v>
      </c>
      <c r="AI36" s="280">
        <f t="shared" si="29"/>
        <v>0</v>
      </c>
      <c r="AJ36" s="280">
        <f t="shared" si="29"/>
        <v>10577.940878377132</v>
      </c>
      <c r="AK36" s="280">
        <f>SUM(AK29:AK35)</f>
        <v>512686.08061372291</v>
      </c>
      <c r="AL36" s="280">
        <f t="shared" si="29"/>
        <v>0</v>
      </c>
      <c r="AM36" s="281">
        <f t="shared" si="29"/>
        <v>0</v>
      </c>
      <c r="AN36" s="277">
        <f t="shared" si="29"/>
        <v>5176185.8538497072</v>
      </c>
      <c r="AO36" s="280">
        <f t="shared" si="29"/>
        <v>1949463.9600458897</v>
      </c>
      <c r="AP36" s="280">
        <f t="shared" si="29"/>
        <v>265515.47725541278</v>
      </c>
      <c r="AQ36" s="280">
        <f t="shared" si="29"/>
        <v>1906296.7767817355</v>
      </c>
      <c r="AR36" s="280">
        <f t="shared" si="29"/>
        <v>266682.55934376782</v>
      </c>
      <c r="AS36" s="280">
        <f t="shared" si="29"/>
        <v>2432.124520194473</v>
      </c>
      <c r="AT36" s="280">
        <f t="shared" si="29"/>
        <v>145463.11202482446</v>
      </c>
      <c r="AU36" s="280">
        <f t="shared" si="29"/>
        <v>0</v>
      </c>
      <c r="AV36" s="280">
        <f t="shared" si="29"/>
        <v>9310.1746664288185</v>
      </c>
      <c r="AW36" s="280">
        <f>SUM(AW29:AW35)</f>
        <v>631021.66921145353</v>
      </c>
      <c r="AX36" s="280">
        <f t="shared" si="29"/>
        <v>0</v>
      </c>
      <c r="AY36" s="281">
        <f t="shared" si="29"/>
        <v>0</v>
      </c>
      <c r="AZ36" s="293">
        <f t="shared" si="29"/>
        <v>-1760068.29487746</v>
      </c>
      <c r="BA36" s="297">
        <f t="shared" si="29"/>
        <v>18279770.973402098</v>
      </c>
      <c r="BB36" s="280">
        <f t="shared" si="29"/>
        <v>7668125.1252097627</v>
      </c>
      <c r="BC36" s="280">
        <f t="shared" si="29"/>
        <v>1065718.0112525926</v>
      </c>
      <c r="BD36" s="280">
        <f t="shared" si="29"/>
        <v>7436997.6085733334</v>
      </c>
      <c r="BE36" s="280">
        <f t="shared" si="29"/>
        <v>1090510.5643832451</v>
      </c>
      <c r="BF36" s="280">
        <f t="shared" si="29"/>
        <v>6954.8158989632129</v>
      </c>
      <c r="BG36" s="280">
        <f t="shared" si="29"/>
        <v>634795.71568238782</v>
      </c>
      <c r="BH36" s="280">
        <f t="shared" si="29"/>
        <v>0</v>
      </c>
      <c r="BI36" s="280">
        <f t="shared" si="29"/>
        <v>44966.159812707592</v>
      </c>
      <c r="BJ36" s="280">
        <f>SUM(BJ29:BJ35)</f>
        <v>2091771.2674665668</v>
      </c>
      <c r="BK36" s="280">
        <f t="shared" si="29"/>
        <v>0</v>
      </c>
      <c r="BL36" s="293">
        <f t="shared" si="29"/>
        <v>0</v>
      </c>
    </row>
    <row r="37" spans="1:64" ht="16.5" customHeight="1" x14ac:dyDescent="0.25">
      <c r="A37" s="1707" t="s">
        <v>915</v>
      </c>
      <c r="B37" s="124" t="s">
        <v>916</v>
      </c>
      <c r="C37" s="311" t="s">
        <v>915</v>
      </c>
      <c r="D37" s="276">
        <f>SUM(E37:O37)</f>
        <v>31352.910000000003</v>
      </c>
      <c r="E37" s="251">
        <v>21068.770000000004</v>
      </c>
      <c r="F37" s="251">
        <v>10284.14</v>
      </c>
      <c r="G37" s="251">
        <v>0</v>
      </c>
      <c r="H37" s="251">
        <v>0</v>
      </c>
      <c r="I37" s="251">
        <v>0</v>
      </c>
      <c r="J37" s="251">
        <v>0</v>
      </c>
      <c r="K37" s="251">
        <v>0</v>
      </c>
      <c r="L37" s="251">
        <v>0</v>
      </c>
      <c r="M37" s="251">
        <v>0</v>
      </c>
      <c r="N37" s="251">
        <v>0</v>
      </c>
      <c r="O37" s="252">
        <v>0</v>
      </c>
      <c r="P37" s="273">
        <f>SUM(Q37:AA37)</f>
        <v>8409.84</v>
      </c>
      <c r="Q37" s="251">
        <v>8409.84</v>
      </c>
      <c r="R37" s="251">
        <v>0</v>
      </c>
      <c r="S37" s="251">
        <v>0</v>
      </c>
      <c r="T37" s="251">
        <v>0</v>
      </c>
      <c r="U37" s="251">
        <v>0</v>
      </c>
      <c r="V37" s="251">
        <v>0</v>
      </c>
      <c r="W37" s="251">
        <v>0</v>
      </c>
      <c r="X37" s="251">
        <v>0</v>
      </c>
      <c r="Y37" s="251">
        <v>0</v>
      </c>
      <c r="Z37" s="251">
        <v>0</v>
      </c>
      <c r="AA37" s="252">
        <v>0</v>
      </c>
      <c r="AB37" s="276">
        <f>SUM(AC37:AM37)</f>
        <v>8413.61</v>
      </c>
      <c r="AC37" s="251">
        <v>5557.92</v>
      </c>
      <c r="AD37" s="251">
        <v>2855.69</v>
      </c>
      <c r="AE37" s="251">
        <v>0</v>
      </c>
      <c r="AF37" s="251">
        <v>0</v>
      </c>
      <c r="AG37" s="251">
        <v>0</v>
      </c>
      <c r="AH37" s="251">
        <v>0</v>
      </c>
      <c r="AI37" s="251">
        <v>0</v>
      </c>
      <c r="AJ37" s="251">
        <v>0</v>
      </c>
      <c r="AK37" s="251">
        <v>0</v>
      </c>
      <c r="AL37" s="251">
        <v>0</v>
      </c>
      <c r="AM37" s="252">
        <v>0</v>
      </c>
      <c r="AN37" s="276">
        <f>SUM(AO37:AY37)</f>
        <v>19401.36</v>
      </c>
      <c r="AO37" s="251">
        <v>0</v>
      </c>
      <c r="AP37" s="251">
        <v>9469.66</v>
      </c>
      <c r="AQ37" s="251">
        <v>4335.5600000000004</v>
      </c>
      <c r="AR37" s="251">
        <v>2819.31</v>
      </c>
      <c r="AS37" s="251">
        <v>0</v>
      </c>
      <c r="AT37" s="251">
        <v>0</v>
      </c>
      <c r="AU37" s="251">
        <v>0</v>
      </c>
      <c r="AV37" s="249">
        <v>2776.83</v>
      </c>
      <c r="AW37" s="251">
        <v>0</v>
      </c>
      <c r="AX37" s="251">
        <v>0</v>
      </c>
      <c r="AY37" s="252">
        <v>0</v>
      </c>
      <c r="AZ37" s="854">
        <v>127.00606215582967</v>
      </c>
      <c r="BA37" s="294">
        <f>SUM(BB37:BL37)+AZ37</f>
        <v>67704.726062155838</v>
      </c>
      <c r="BB37" s="273">
        <f t="shared" ref="BB37:BL39" si="30">E37+Q37+AC37+AO37</f>
        <v>35036.530000000006</v>
      </c>
      <c r="BC37" s="273">
        <f t="shared" si="30"/>
        <v>22609.489999999998</v>
      </c>
      <c r="BD37" s="273">
        <f t="shared" si="30"/>
        <v>4335.5600000000004</v>
      </c>
      <c r="BE37" s="273">
        <f t="shared" si="30"/>
        <v>2819.31</v>
      </c>
      <c r="BF37" s="273">
        <f t="shared" si="30"/>
        <v>0</v>
      </c>
      <c r="BG37" s="273">
        <f t="shared" si="30"/>
        <v>0</v>
      </c>
      <c r="BH37" s="273">
        <f t="shared" si="30"/>
        <v>0</v>
      </c>
      <c r="BI37" s="273">
        <f t="shared" si="30"/>
        <v>2776.83</v>
      </c>
      <c r="BJ37" s="273">
        <f t="shared" si="30"/>
        <v>0</v>
      </c>
      <c r="BK37" s="273">
        <f t="shared" si="30"/>
        <v>0</v>
      </c>
      <c r="BL37" s="298">
        <f t="shared" si="30"/>
        <v>0</v>
      </c>
    </row>
    <row r="38" spans="1:64" ht="16.5" customHeight="1" x14ac:dyDescent="0.25">
      <c r="A38" s="1708"/>
      <c r="B38" s="126" t="s">
        <v>917</v>
      </c>
      <c r="C38" s="312" t="s">
        <v>920</v>
      </c>
      <c r="D38" s="289">
        <f>SUM(E38:O38)</f>
        <v>11.312634115503688</v>
      </c>
      <c r="E38" s="253">
        <v>7.601951023802914</v>
      </c>
      <c r="F38" s="253">
        <v>3.7106830917007732</v>
      </c>
      <c r="G38" s="253">
        <v>0</v>
      </c>
      <c r="H38" s="253">
        <v>0</v>
      </c>
      <c r="I38" s="253">
        <v>0</v>
      </c>
      <c r="J38" s="253">
        <v>0</v>
      </c>
      <c r="K38" s="253">
        <v>0</v>
      </c>
      <c r="L38" s="253">
        <v>0</v>
      </c>
      <c r="M38" s="253">
        <v>0</v>
      </c>
      <c r="N38" s="253">
        <v>0</v>
      </c>
      <c r="O38" s="254">
        <v>0</v>
      </c>
      <c r="P38" s="274">
        <f>SUM(Q38:AA38)</f>
        <v>19.768366833524723</v>
      </c>
      <c r="Q38" s="253">
        <v>19.768366833524723</v>
      </c>
      <c r="R38" s="253">
        <v>0</v>
      </c>
      <c r="S38" s="253">
        <v>0</v>
      </c>
      <c r="T38" s="253">
        <v>0</v>
      </c>
      <c r="U38" s="253">
        <v>0</v>
      </c>
      <c r="V38" s="253">
        <v>0</v>
      </c>
      <c r="W38" s="253">
        <v>0</v>
      </c>
      <c r="X38" s="253">
        <v>0</v>
      </c>
      <c r="Y38" s="253">
        <v>0</v>
      </c>
      <c r="Z38" s="253">
        <v>0</v>
      </c>
      <c r="AA38" s="254">
        <v>0</v>
      </c>
      <c r="AB38" s="289">
        <f>SUM(AC38:AM38)</f>
        <v>80.409554282416408</v>
      </c>
      <c r="AC38" s="253">
        <v>53.117492959303775</v>
      </c>
      <c r="AD38" s="253">
        <v>27.292061323112637</v>
      </c>
      <c r="AE38" s="253">
        <v>0</v>
      </c>
      <c r="AF38" s="253">
        <v>0</v>
      </c>
      <c r="AG38" s="253">
        <v>0</v>
      </c>
      <c r="AH38" s="253">
        <v>0</v>
      </c>
      <c r="AI38" s="253">
        <v>0</v>
      </c>
      <c r="AJ38" s="253">
        <v>0</v>
      </c>
      <c r="AK38" s="253">
        <v>0</v>
      </c>
      <c r="AL38" s="253">
        <v>0</v>
      </c>
      <c r="AM38" s="254">
        <v>0</v>
      </c>
      <c r="AN38" s="289">
        <f>SUM(AO38:AY38)</f>
        <v>633.63869580817004</v>
      </c>
      <c r="AO38" s="253">
        <v>0</v>
      </c>
      <c r="AP38" s="253">
        <v>309.27435046547225</v>
      </c>
      <c r="AQ38" s="253">
        <v>141.59721710220674</v>
      </c>
      <c r="AR38" s="253">
        <v>92.077251877132952</v>
      </c>
      <c r="AS38" s="253">
        <v>0</v>
      </c>
      <c r="AT38" s="253">
        <v>0</v>
      </c>
      <c r="AU38" s="253">
        <v>0</v>
      </c>
      <c r="AV38" s="253">
        <v>90.689876363358081</v>
      </c>
      <c r="AW38" s="253">
        <v>0</v>
      </c>
      <c r="AX38" s="253">
        <v>0</v>
      </c>
      <c r="AY38" s="254">
        <v>0</v>
      </c>
      <c r="AZ38" s="525">
        <v>-92071.147957187553</v>
      </c>
      <c r="BA38" s="296">
        <f>SUM(BB38:BL38)+AZ38</f>
        <v>-91326.018706147937</v>
      </c>
      <c r="BB38" s="274">
        <f t="shared" si="30"/>
        <v>80.487810816631409</v>
      </c>
      <c r="BC38" s="274">
        <f t="shared" si="30"/>
        <v>340.27709488028569</v>
      </c>
      <c r="BD38" s="274">
        <f t="shared" si="30"/>
        <v>141.59721710220674</v>
      </c>
      <c r="BE38" s="274">
        <f t="shared" si="30"/>
        <v>92.077251877132952</v>
      </c>
      <c r="BF38" s="274">
        <f t="shared" si="30"/>
        <v>0</v>
      </c>
      <c r="BG38" s="274">
        <f t="shared" si="30"/>
        <v>0</v>
      </c>
      <c r="BH38" s="274">
        <f t="shared" si="30"/>
        <v>0</v>
      </c>
      <c r="BI38" s="274">
        <f t="shared" si="30"/>
        <v>90.689876363358081</v>
      </c>
      <c r="BJ38" s="274">
        <f t="shared" si="30"/>
        <v>0</v>
      </c>
      <c r="BK38" s="274">
        <f t="shared" si="30"/>
        <v>0</v>
      </c>
      <c r="BL38" s="300">
        <f t="shared" si="30"/>
        <v>0</v>
      </c>
    </row>
    <row r="39" spans="1:64" ht="16.5" customHeight="1" x14ac:dyDescent="0.25">
      <c r="A39" s="1708"/>
      <c r="B39" s="126" t="s">
        <v>918</v>
      </c>
      <c r="C39" s="312" t="s">
        <v>921</v>
      </c>
      <c r="D39" s="274">
        <f>SUM(E39:O39)</f>
        <v>-34.914765122130945</v>
      </c>
      <c r="E39" s="253">
        <v>-7.2497122862375818</v>
      </c>
      <c r="F39" s="253">
        <v>-1.0124367526349647</v>
      </c>
      <c r="G39" s="253">
        <v>-11.259088976891347</v>
      </c>
      <c r="H39" s="253">
        <v>-1.5143503537984946</v>
      </c>
      <c r="I39" s="253">
        <v>-1.8832452043899044E-2</v>
      </c>
      <c r="J39" s="253">
        <v>-0.95288660863059793</v>
      </c>
      <c r="K39" s="253">
        <v>0</v>
      </c>
      <c r="L39" s="253">
        <v>-4.9678762300213751E-2</v>
      </c>
      <c r="M39" s="253">
        <v>-12.857778929593842</v>
      </c>
      <c r="N39" s="253">
        <v>0</v>
      </c>
      <c r="O39" s="254">
        <v>0</v>
      </c>
      <c r="P39" s="274">
        <f>SUM(Q39:AA39)</f>
        <v>-50.823441752227922</v>
      </c>
      <c r="Q39" s="253">
        <v>-10.552994666043425</v>
      </c>
      <c r="R39" s="253">
        <v>-1.4737467127551294</v>
      </c>
      <c r="S39" s="253">
        <v>-16.389216733910661</v>
      </c>
      <c r="T39" s="253">
        <v>-2.2043538522892456</v>
      </c>
      <c r="U39" s="253">
        <v>-2.7413331470416961E-2</v>
      </c>
      <c r="V39" s="253">
        <v>-1.3870629483203423</v>
      </c>
      <c r="W39" s="253">
        <v>0</v>
      </c>
      <c r="X39" s="253">
        <v>-7.2314554408596049E-2</v>
      </c>
      <c r="Y39" s="253">
        <v>-18.7163389530301</v>
      </c>
      <c r="Z39" s="253">
        <v>0</v>
      </c>
      <c r="AA39" s="254">
        <v>0</v>
      </c>
      <c r="AB39" s="274">
        <f>SUM(AC39:AM39)</f>
        <v>11.522603982446824</v>
      </c>
      <c r="AC39" s="253">
        <v>2.3925569417061694</v>
      </c>
      <c r="AD39" s="253">
        <v>0.33412533972604813</v>
      </c>
      <c r="AE39" s="253">
        <v>3.7157352492575888</v>
      </c>
      <c r="AF39" s="253">
        <v>0.49976734359979902</v>
      </c>
      <c r="AG39" s="253">
        <v>6.2151037293595853E-3</v>
      </c>
      <c r="AH39" s="253">
        <v>0.31447254458165047</v>
      </c>
      <c r="AI39" s="253">
        <v>0</v>
      </c>
      <c r="AJ39" s="253">
        <v>1.6395032368716544E-2</v>
      </c>
      <c r="AK39" s="253">
        <v>4.2433364274774927</v>
      </c>
      <c r="AL39" s="253">
        <v>0</v>
      </c>
      <c r="AM39" s="254">
        <v>0</v>
      </c>
      <c r="AN39" s="289">
        <f>SUM(AO39:AY39)</f>
        <v>-20.318902336241969</v>
      </c>
      <c r="AO39" s="253">
        <v>-4.2190229662047471</v>
      </c>
      <c r="AP39" s="253">
        <v>-0.58919495595782712</v>
      </c>
      <c r="AQ39" s="253">
        <v>-6.5523089877956826</v>
      </c>
      <c r="AR39" s="253">
        <v>-0.88128723862390723</v>
      </c>
      <c r="AS39" s="253">
        <v>-1.0959682887552839E-2</v>
      </c>
      <c r="AT39" s="253">
        <v>-0.5545393151164425</v>
      </c>
      <c r="AU39" s="253">
        <v>0</v>
      </c>
      <c r="AV39" s="253">
        <v>-2.8910918227073989E-2</v>
      </c>
      <c r="AW39" s="253">
        <v>-7.4826782714287363</v>
      </c>
      <c r="AX39" s="253">
        <v>0</v>
      </c>
      <c r="AY39" s="254">
        <v>0</v>
      </c>
      <c r="AZ39" s="525">
        <v>0</v>
      </c>
      <c r="BA39" s="296">
        <f>SUM(BB39:BL39)+AZ39</f>
        <v>-94.534505228154003</v>
      </c>
      <c r="BB39" s="274">
        <f t="shared" si="30"/>
        <v>-19.629172976779586</v>
      </c>
      <c r="BC39" s="274">
        <f t="shared" si="30"/>
        <v>-2.7412530816218732</v>
      </c>
      <c r="BD39" s="274">
        <f t="shared" si="30"/>
        <v>-30.484879449340102</v>
      </c>
      <c r="BE39" s="274">
        <f t="shared" si="30"/>
        <v>-4.1002241011118485</v>
      </c>
      <c r="BF39" s="274">
        <f t="shared" si="30"/>
        <v>-5.0990362672509254E-2</v>
      </c>
      <c r="BG39" s="274">
        <f t="shared" si="30"/>
        <v>-2.5800163274857324</v>
      </c>
      <c r="BH39" s="274">
        <f t="shared" si="30"/>
        <v>0</v>
      </c>
      <c r="BI39" s="274">
        <f t="shared" si="30"/>
        <v>-0.13450920256716725</v>
      </c>
      <c r="BJ39" s="274">
        <f t="shared" si="30"/>
        <v>-34.813459726575189</v>
      </c>
      <c r="BK39" s="274">
        <f t="shared" si="30"/>
        <v>0</v>
      </c>
      <c r="BL39" s="300">
        <f t="shared" si="30"/>
        <v>0</v>
      </c>
    </row>
    <row r="40" spans="1:64" s="209" customFormat="1" ht="16.5" customHeight="1" x14ac:dyDescent="0.25">
      <c r="A40" s="1709"/>
      <c r="B40" s="129" t="s">
        <v>919</v>
      </c>
      <c r="C40" s="313" t="s">
        <v>922</v>
      </c>
      <c r="D40" s="277">
        <f t="shared" ref="D40:O40" si="31">SUM(D37:D39)</f>
        <v>31329.307868993375</v>
      </c>
      <c r="E40" s="275">
        <f t="shared" si="31"/>
        <v>21069.122238737571</v>
      </c>
      <c r="F40" s="275">
        <f t="shared" si="31"/>
        <v>10286.838246339064</v>
      </c>
      <c r="G40" s="275">
        <f t="shared" si="31"/>
        <v>-11.259088976891347</v>
      </c>
      <c r="H40" s="275">
        <f t="shared" si="31"/>
        <v>-1.5143503537984946</v>
      </c>
      <c r="I40" s="275">
        <f t="shared" si="31"/>
        <v>-1.8832452043899044E-2</v>
      </c>
      <c r="J40" s="275">
        <f t="shared" si="31"/>
        <v>-0.95288660863059793</v>
      </c>
      <c r="K40" s="275">
        <f t="shared" si="31"/>
        <v>0</v>
      </c>
      <c r="L40" s="275">
        <f t="shared" si="31"/>
        <v>-4.9678762300213751E-2</v>
      </c>
      <c r="M40" s="275">
        <f t="shared" si="31"/>
        <v>-12.857778929593842</v>
      </c>
      <c r="N40" s="275">
        <f t="shared" si="31"/>
        <v>0</v>
      </c>
      <c r="O40" s="283">
        <f t="shared" si="31"/>
        <v>0</v>
      </c>
      <c r="P40" s="275">
        <f t="shared" ref="P40:BL40" si="32">SUM(P37:P39)</f>
        <v>8378.7849250812978</v>
      </c>
      <c r="Q40" s="275">
        <f t="shared" si="32"/>
        <v>8419.0553721674823</v>
      </c>
      <c r="R40" s="275">
        <f t="shared" si="32"/>
        <v>-1.4737467127551294</v>
      </c>
      <c r="S40" s="275">
        <f t="shared" si="32"/>
        <v>-16.389216733910661</v>
      </c>
      <c r="T40" s="275">
        <f t="shared" si="32"/>
        <v>-2.2043538522892456</v>
      </c>
      <c r="U40" s="275">
        <f t="shared" si="32"/>
        <v>-2.7413331470416961E-2</v>
      </c>
      <c r="V40" s="275">
        <f>SUM(V37:V39)</f>
        <v>-1.3870629483203423</v>
      </c>
      <c r="W40" s="275">
        <f t="shared" si="32"/>
        <v>0</v>
      </c>
      <c r="X40" s="275">
        <f t="shared" si="32"/>
        <v>-7.2314554408596049E-2</v>
      </c>
      <c r="Y40" s="275">
        <f>SUM(Y37:Y39)</f>
        <v>-18.7163389530301</v>
      </c>
      <c r="Z40" s="275">
        <f t="shared" si="32"/>
        <v>0</v>
      </c>
      <c r="AA40" s="283">
        <f t="shared" si="32"/>
        <v>0</v>
      </c>
      <c r="AB40" s="277">
        <f t="shared" si="32"/>
        <v>8505.5421582648632</v>
      </c>
      <c r="AC40" s="275">
        <f t="shared" si="32"/>
        <v>5613.4300499010096</v>
      </c>
      <c r="AD40" s="275">
        <f t="shared" si="32"/>
        <v>2883.3161866628388</v>
      </c>
      <c r="AE40" s="275">
        <f t="shared" si="32"/>
        <v>3.7157352492575888</v>
      </c>
      <c r="AF40" s="275">
        <f t="shared" si="32"/>
        <v>0.49976734359979902</v>
      </c>
      <c r="AG40" s="275">
        <f t="shared" si="32"/>
        <v>6.2151037293595853E-3</v>
      </c>
      <c r="AH40" s="275">
        <f t="shared" si="32"/>
        <v>0.31447254458165047</v>
      </c>
      <c r="AI40" s="275">
        <f t="shared" si="32"/>
        <v>0</v>
      </c>
      <c r="AJ40" s="275">
        <f>SUM(AJ37:AJ39)</f>
        <v>1.6395032368716544E-2</v>
      </c>
      <c r="AK40" s="275">
        <f>SUM(AK37:AK39)</f>
        <v>4.2433364274774927</v>
      </c>
      <c r="AL40" s="275">
        <f t="shared" si="32"/>
        <v>0</v>
      </c>
      <c r="AM40" s="283">
        <f t="shared" si="32"/>
        <v>0</v>
      </c>
      <c r="AN40" s="277">
        <f t="shared" si="32"/>
        <v>20014.679793471929</v>
      </c>
      <c r="AO40" s="275">
        <f t="shared" si="32"/>
        <v>-4.2190229662047471</v>
      </c>
      <c r="AP40" s="275">
        <f t="shared" si="32"/>
        <v>9778.3451555095144</v>
      </c>
      <c r="AQ40" s="275">
        <f t="shared" si="32"/>
        <v>4470.604908114411</v>
      </c>
      <c r="AR40" s="275">
        <f t="shared" si="32"/>
        <v>2910.5059646385089</v>
      </c>
      <c r="AS40" s="275">
        <f t="shared" si="32"/>
        <v>-1.0959682887552839E-2</v>
      </c>
      <c r="AT40" s="275">
        <f t="shared" si="32"/>
        <v>-0.5545393151164425</v>
      </c>
      <c r="AU40" s="275">
        <f t="shared" si="32"/>
        <v>0</v>
      </c>
      <c r="AV40" s="275">
        <f t="shared" si="32"/>
        <v>2867.4909654451308</v>
      </c>
      <c r="AW40" s="275">
        <f>SUM(AW37:AW39)</f>
        <v>-7.4826782714287363</v>
      </c>
      <c r="AX40" s="275">
        <f t="shared" si="32"/>
        <v>0</v>
      </c>
      <c r="AY40" s="283">
        <f t="shared" si="32"/>
        <v>0</v>
      </c>
      <c r="AZ40" s="299">
        <f t="shared" si="32"/>
        <v>-91944.141895031717</v>
      </c>
      <c r="BA40" s="297">
        <f t="shared" si="32"/>
        <v>-23715.827149220255</v>
      </c>
      <c r="BB40" s="275">
        <f>SUM(BB37:BB39)</f>
        <v>35097.38863783986</v>
      </c>
      <c r="BC40" s="275">
        <f>SUM(BC37:BC39)</f>
        <v>22947.025841798662</v>
      </c>
      <c r="BD40" s="275">
        <f>SUM(BD37:BD39)</f>
        <v>4446.6723376528671</v>
      </c>
      <c r="BE40" s="275">
        <f>SUM(BE37:BE39)</f>
        <v>2907.2870277760208</v>
      </c>
      <c r="BF40" s="275">
        <f t="shared" si="32"/>
        <v>-5.0990362672509254E-2</v>
      </c>
      <c r="BG40" s="275">
        <f t="shared" si="32"/>
        <v>-2.5800163274857324</v>
      </c>
      <c r="BH40" s="275">
        <f t="shared" si="32"/>
        <v>0</v>
      </c>
      <c r="BI40" s="275">
        <f t="shared" si="32"/>
        <v>2867.3853671607908</v>
      </c>
      <c r="BJ40" s="275">
        <f>SUM(BJ37:BJ39)</f>
        <v>-34.813459726575189</v>
      </c>
      <c r="BK40" s="275">
        <f t="shared" si="32"/>
        <v>0</v>
      </c>
      <c r="BL40" s="299">
        <f t="shared" si="32"/>
        <v>0</v>
      </c>
    </row>
    <row r="41" spans="1:64" ht="14.85" customHeight="1" x14ac:dyDescent="0.25">
      <c r="A41" s="1707" t="s">
        <v>303</v>
      </c>
      <c r="B41" s="124">
        <v>5.0999999999999996</v>
      </c>
      <c r="C41" s="311" t="s">
        <v>37</v>
      </c>
      <c r="D41" s="273">
        <f>SUM(E41:O41)</f>
        <v>2166934.8499999996</v>
      </c>
      <c r="E41" s="251">
        <v>723508.69000000018</v>
      </c>
      <c r="F41" s="251">
        <v>422728.23999999993</v>
      </c>
      <c r="G41" s="251">
        <v>468428.98999999987</v>
      </c>
      <c r="H41" s="251">
        <v>402066.88000000012</v>
      </c>
      <c r="I41" s="251">
        <v>2513.5900000000006</v>
      </c>
      <c r="J41" s="251">
        <v>126881.51</v>
      </c>
      <c r="K41" s="251">
        <v>0</v>
      </c>
      <c r="L41" s="251">
        <v>4463.6100000000006</v>
      </c>
      <c r="M41" s="251">
        <v>16343.339999999997</v>
      </c>
      <c r="N41" s="251">
        <v>0</v>
      </c>
      <c r="O41" s="252">
        <v>0</v>
      </c>
      <c r="P41" s="273">
        <f>SUM(Q41:AA41)</f>
        <v>1984655.51</v>
      </c>
      <c r="Q41" s="251">
        <v>657808.83999999973</v>
      </c>
      <c r="R41" s="251">
        <v>352852.41000000003</v>
      </c>
      <c r="S41" s="251">
        <v>444924.86000000004</v>
      </c>
      <c r="T41" s="251">
        <v>405220.52000000008</v>
      </c>
      <c r="U41" s="251">
        <v>2579.14</v>
      </c>
      <c r="V41" s="251">
        <v>102568.29000000002</v>
      </c>
      <c r="W41" s="251">
        <v>0</v>
      </c>
      <c r="X41" s="251">
        <v>4677.6200000000008</v>
      </c>
      <c r="Y41" s="251">
        <v>14023.83</v>
      </c>
      <c r="Z41" s="251">
        <v>0</v>
      </c>
      <c r="AA41" s="252">
        <v>0</v>
      </c>
      <c r="AB41" s="273">
        <f>SUM(AC41:AM41)</f>
        <v>1913506.84</v>
      </c>
      <c r="AC41" s="251">
        <v>632815.57999999996</v>
      </c>
      <c r="AD41" s="251">
        <v>392140.08000000013</v>
      </c>
      <c r="AE41" s="251">
        <v>412095.3</v>
      </c>
      <c r="AF41" s="251">
        <v>387583.61999999994</v>
      </c>
      <c r="AG41" s="251">
        <v>1155.8000000000002</v>
      </c>
      <c r="AH41" s="251">
        <v>74629.25</v>
      </c>
      <c r="AI41" s="251">
        <v>0</v>
      </c>
      <c r="AJ41" s="251">
        <v>3770.8</v>
      </c>
      <c r="AK41" s="251">
        <v>9316.41</v>
      </c>
      <c r="AL41" s="251">
        <v>0</v>
      </c>
      <c r="AM41" s="252">
        <v>0</v>
      </c>
      <c r="AN41" s="276">
        <f>SUM(AO41:AY41)</f>
        <v>2106721.54</v>
      </c>
      <c r="AO41" s="251">
        <v>624537.55999999994</v>
      </c>
      <c r="AP41" s="251">
        <v>419548.64</v>
      </c>
      <c r="AQ41" s="251">
        <v>460107.16000000003</v>
      </c>
      <c r="AR41" s="251">
        <v>457834.93000000005</v>
      </c>
      <c r="AS41" s="251">
        <v>0</v>
      </c>
      <c r="AT41" s="251">
        <v>108679.86</v>
      </c>
      <c r="AU41" s="251">
        <v>0</v>
      </c>
      <c r="AV41" s="249">
        <v>27438.12</v>
      </c>
      <c r="AW41" s="251">
        <v>8575.27</v>
      </c>
      <c r="AX41" s="251">
        <v>0</v>
      </c>
      <c r="AY41" s="252">
        <v>0</v>
      </c>
      <c r="AZ41" s="854">
        <v>103830.10927471351</v>
      </c>
      <c r="BA41" s="294">
        <f>SUM(BB41:BL41)+AZ41</f>
        <v>8275648.8492747135</v>
      </c>
      <c r="BB41" s="274">
        <f t="shared" ref="BB41:BL44" si="33">E41+Q41+AC41+AO41</f>
        <v>2638670.67</v>
      </c>
      <c r="BC41" s="274">
        <f t="shared" si="33"/>
        <v>1587269.37</v>
      </c>
      <c r="BD41" s="274">
        <f t="shared" si="33"/>
        <v>1785556.31</v>
      </c>
      <c r="BE41" s="274">
        <f t="shared" si="33"/>
        <v>1652705.9500000002</v>
      </c>
      <c r="BF41" s="274">
        <f t="shared" si="33"/>
        <v>6248.5300000000007</v>
      </c>
      <c r="BG41" s="274">
        <f t="shared" si="33"/>
        <v>412758.91000000003</v>
      </c>
      <c r="BH41" s="274">
        <f t="shared" si="33"/>
        <v>0</v>
      </c>
      <c r="BI41" s="274">
        <f t="shared" si="33"/>
        <v>40350.15</v>
      </c>
      <c r="BJ41" s="274">
        <f t="shared" si="33"/>
        <v>48258.850000000006</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-1998.0493399745151</v>
      </c>
      <c r="E43" s="253">
        <v>-667.12022307469272</v>
      </c>
      <c r="F43" s="253">
        <v>-389.78185288800364</v>
      </c>
      <c r="G43" s="253">
        <v>-431.9208001543879</v>
      </c>
      <c r="H43" s="253">
        <v>-370.73078787283907</v>
      </c>
      <c r="I43" s="253">
        <v>-2.3176870501974438</v>
      </c>
      <c r="J43" s="253">
        <v>-116.99268084154436</v>
      </c>
      <c r="K43" s="253">
        <v>0</v>
      </c>
      <c r="L43" s="253">
        <v>-4.1157273438117645</v>
      </c>
      <c r="M43" s="253">
        <v>-15.069580749037787</v>
      </c>
      <c r="N43" s="253">
        <v>0</v>
      </c>
      <c r="O43" s="254">
        <v>0</v>
      </c>
      <c r="P43" s="274">
        <f>SUM(Q43:AA43)</f>
        <v>3326.3080972774524</v>
      </c>
      <c r="Q43" s="253">
        <v>1102.4960553243259</v>
      </c>
      <c r="R43" s="253">
        <v>591.38516614748096</v>
      </c>
      <c r="S43" s="253">
        <v>745.69977360858809</v>
      </c>
      <c r="T43" s="253">
        <v>679.15479037416435</v>
      </c>
      <c r="U43" s="253">
        <v>4.3226717295699197</v>
      </c>
      <c r="V43" s="253">
        <v>171.90576995949388</v>
      </c>
      <c r="W43" s="253">
        <v>0</v>
      </c>
      <c r="X43" s="253">
        <v>7.8397511324204352</v>
      </c>
      <c r="Y43" s="253">
        <v>23.504119001409194</v>
      </c>
      <c r="Z43" s="253">
        <v>0</v>
      </c>
      <c r="AA43" s="254">
        <v>0</v>
      </c>
      <c r="AB43" s="274">
        <f>SUM(AC43:AM43)</f>
        <v>11184.881540177004</v>
      </c>
      <c r="AC43" s="253">
        <v>3698.9506131467006</v>
      </c>
      <c r="AD43" s="253">
        <v>2292.1477207552257</v>
      </c>
      <c r="AE43" s="253">
        <v>2408.790508302392</v>
      </c>
      <c r="AF43" s="253">
        <v>2265.514178466683</v>
      </c>
      <c r="AG43" s="253">
        <v>6.7559131819652043</v>
      </c>
      <c r="AH43" s="253">
        <v>436.22489516800198</v>
      </c>
      <c r="AI43" s="253">
        <v>0</v>
      </c>
      <c r="AJ43" s="253">
        <v>22.041181369228582</v>
      </c>
      <c r="AK43" s="253">
        <v>54.456529786807792</v>
      </c>
      <c r="AL43" s="253">
        <v>0</v>
      </c>
      <c r="AM43" s="254">
        <v>0</v>
      </c>
      <c r="AN43" s="289">
        <f>SUM(AO43:AY43)</f>
        <v>44889.255576515025</v>
      </c>
      <c r="AO43" s="253">
        <v>13307.418951995471</v>
      </c>
      <c r="AP43" s="253">
        <v>8939.5896753110028</v>
      </c>
      <c r="AQ43" s="253">
        <v>9803.7958532595112</v>
      </c>
      <c r="AR43" s="253">
        <v>9755.3800036742723</v>
      </c>
      <c r="AS43" s="253">
        <v>0</v>
      </c>
      <c r="AT43" s="253">
        <v>2315.7108896128111</v>
      </c>
      <c r="AU43" s="253">
        <v>0</v>
      </c>
      <c r="AV43" s="253">
        <v>584.64147151554187</v>
      </c>
      <c r="AW43" s="253">
        <v>182.71873114641528</v>
      </c>
      <c r="AX43" s="253">
        <v>0</v>
      </c>
      <c r="AY43" s="254">
        <v>0</v>
      </c>
      <c r="AZ43" s="525">
        <v>-189814.94237231131</v>
      </c>
      <c r="BA43" s="296">
        <f>SUM(BB43:BL43)+AZ43</f>
        <v>-132412.54649831634</v>
      </c>
      <c r="BB43" s="274">
        <f t="shared" si="33"/>
        <v>17441.745397391805</v>
      </c>
      <c r="BC43" s="274">
        <f t="shared" si="33"/>
        <v>11433.340709325705</v>
      </c>
      <c r="BD43" s="274">
        <f t="shared" si="33"/>
        <v>12526.365335016104</v>
      </c>
      <c r="BE43" s="274">
        <f t="shared" si="33"/>
        <v>12329.318184642281</v>
      </c>
      <c r="BF43" s="274">
        <f t="shared" si="33"/>
        <v>8.7608978613376802</v>
      </c>
      <c r="BG43" s="274">
        <f t="shared" si="33"/>
        <v>2806.8488738987626</v>
      </c>
      <c r="BH43" s="274">
        <f t="shared" si="33"/>
        <v>0</v>
      </c>
      <c r="BI43" s="274">
        <f t="shared" si="33"/>
        <v>610.40667667337914</v>
      </c>
      <c r="BJ43" s="274">
        <f t="shared" si="33"/>
        <v>245.60979918559448</v>
      </c>
      <c r="BK43" s="274">
        <f t="shared" si="33"/>
        <v>0</v>
      </c>
      <c r="BL43" s="300">
        <f t="shared" si="33"/>
        <v>0</v>
      </c>
    </row>
    <row r="44" spans="1:64" x14ac:dyDescent="0.25">
      <c r="A44" s="1708"/>
      <c r="B44" s="126" t="s">
        <v>82</v>
      </c>
      <c r="C44" s="131" t="s">
        <v>923</v>
      </c>
      <c r="D44" s="274">
        <f>SUM(E44:O44)</f>
        <v>-2559.8005948881605</v>
      </c>
      <c r="E44" s="253">
        <v>-531.51776213198639</v>
      </c>
      <c r="F44" s="253">
        <v>-74.227513563850252</v>
      </c>
      <c r="G44" s="253">
        <v>-825.46803795271171</v>
      </c>
      <c r="H44" s="253">
        <v>-111.02566272357306</v>
      </c>
      <c r="I44" s="253">
        <v>-1.3807144850193769</v>
      </c>
      <c r="J44" s="253">
        <v>-69.861552815873424</v>
      </c>
      <c r="K44" s="253">
        <v>0</v>
      </c>
      <c r="L44" s="253">
        <v>-3.6422334460668795</v>
      </c>
      <c r="M44" s="253">
        <v>-942.67711776907925</v>
      </c>
      <c r="N44" s="253">
        <v>0</v>
      </c>
      <c r="O44" s="254">
        <v>0</v>
      </c>
      <c r="P44" s="274">
        <f>SUM(Q44:AA44)</f>
        <v>-3726.1564262723182</v>
      </c>
      <c r="Q44" s="253">
        <v>-773.70023626098612</v>
      </c>
      <c r="R44" s="253">
        <v>-108.04877818392741</v>
      </c>
      <c r="S44" s="253">
        <v>-1201.5869675326344</v>
      </c>
      <c r="T44" s="253">
        <v>-161.61375517480869</v>
      </c>
      <c r="U44" s="253">
        <v>-2.0098277035625909</v>
      </c>
      <c r="V44" s="253">
        <v>-101.69349694428175</v>
      </c>
      <c r="W44" s="253">
        <v>0</v>
      </c>
      <c r="X44" s="253">
        <v>-5.3017924865507045</v>
      </c>
      <c r="Y44" s="253">
        <v>-1372.2015719855663</v>
      </c>
      <c r="Z44" s="253">
        <v>0</v>
      </c>
      <c r="AA44" s="254">
        <v>0</v>
      </c>
      <c r="AB44" s="274">
        <f>SUM(AC44:AM44)</f>
        <v>844.78782617478123</v>
      </c>
      <c r="AC44" s="253">
        <v>175.41199722409755</v>
      </c>
      <c r="AD44" s="253">
        <v>24.496634601611941</v>
      </c>
      <c r="AE44" s="253">
        <v>272.42174673738629</v>
      </c>
      <c r="AF44" s="253">
        <v>36.640794774860041</v>
      </c>
      <c r="AG44" s="253">
        <v>0.4556647071247803</v>
      </c>
      <c r="AH44" s="253">
        <v>23.055776084423847</v>
      </c>
      <c r="AI44" s="253">
        <v>0</v>
      </c>
      <c r="AJ44" s="253">
        <v>1.202013344894294</v>
      </c>
      <c r="AK44" s="253">
        <v>311.10319870038251</v>
      </c>
      <c r="AL44" s="253">
        <v>0</v>
      </c>
      <c r="AM44" s="254">
        <v>0</v>
      </c>
      <c r="AN44" s="289">
        <f>SUM(AO44:AY44)</f>
        <v>-1489.694635087729</v>
      </c>
      <c r="AO44" s="253">
        <v>-309.32064016355548</v>
      </c>
      <c r="AP44" s="253">
        <v>-43.197243157450131</v>
      </c>
      <c r="AQ44" s="253">
        <v>-480.38714813576132</v>
      </c>
      <c r="AR44" s="253">
        <v>-64.612194577442338</v>
      </c>
      <c r="AS44" s="253">
        <v>-0.80351686964552316</v>
      </c>
      <c r="AT44" s="253">
        <v>-40.65644044170233</v>
      </c>
      <c r="AU44" s="253">
        <v>0</v>
      </c>
      <c r="AV44" s="253">
        <v>-2.1196243313553804</v>
      </c>
      <c r="AW44" s="253">
        <v>-548.59782741081665</v>
      </c>
      <c r="AX44" s="253">
        <v>0</v>
      </c>
      <c r="AY44" s="254">
        <v>0</v>
      </c>
      <c r="AZ44" s="525">
        <v>0</v>
      </c>
      <c r="BA44" s="296">
        <f>SUM(BB44:BL44)+AZ44</f>
        <v>-6930.8638300734256</v>
      </c>
      <c r="BB44" s="271">
        <f t="shared" si="33"/>
        <v>-1439.1266413324304</v>
      </c>
      <c r="BC44" s="274">
        <f t="shared" si="33"/>
        <v>-200.97690030361588</v>
      </c>
      <c r="BD44" s="271">
        <f t="shared" si="33"/>
        <v>-2235.0204068837211</v>
      </c>
      <c r="BE44" s="274">
        <f t="shared" si="33"/>
        <v>-300.61081770096405</v>
      </c>
      <c r="BF44" s="271">
        <f t="shared" si="33"/>
        <v>-3.7383943511027109</v>
      </c>
      <c r="BG44" s="271">
        <f t="shared" si="33"/>
        <v>-189.15571411743363</v>
      </c>
      <c r="BH44" s="271">
        <f t="shared" si="33"/>
        <v>0</v>
      </c>
      <c r="BI44" s="271">
        <f t="shared" si="33"/>
        <v>-9.8616369190786717</v>
      </c>
      <c r="BJ44" s="271">
        <f t="shared" si="33"/>
        <v>-2552.3733184650796</v>
      </c>
      <c r="BK44" s="271">
        <f t="shared" si="33"/>
        <v>0</v>
      </c>
      <c r="BL44" s="291">
        <f t="shared" si="33"/>
        <v>0</v>
      </c>
    </row>
    <row r="45" spans="1:64" s="209" customFormat="1" ht="24" x14ac:dyDescent="0.25">
      <c r="A45" s="1709"/>
      <c r="B45" s="128" t="s">
        <v>217</v>
      </c>
      <c r="C45" s="313" t="s">
        <v>306</v>
      </c>
      <c r="D45" s="278">
        <f>SUM(D41:D44)</f>
        <v>2162377.0000651372</v>
      </c>
      <c r="E45" s="278">
        <f t="shared" ref="E45:BL45" si="34">SUM(E41:E44)</f>
        <v>722310.0520147935</v>
      </c>
      <c r="F45" s="278">
        <f t="shared" si="34"/>
        <v>422264.23063354805</v>
      </c>
      <c r="G45" s="278">
        <f t="shared" si="34"/>
        <v>467171.60116189276</v>
      </c>
      <c r="H45" s="278">
        <f t="shared" si="34"/>
        <v>401585.12354940368</v>
      </c>
      <c r="I45" s="278">
        <f>SUM(I41:I44)</f>
        <v>2509.8915984647838</v>
      </c>
      <c r="J45" s="278">
        <f t="shared" si="34"/>
        <v>126694.65576634258</v>
      </c>
      <c r="K45" s="278">
        <f t="shared" si="34"/>
        <v>0</v>
      </c>
      <c r="L45" s="278">
        <f t="shared" si="34"/>
        <v>4455.8520392101218</v>
      </c>
      <c r="M45" s="278">
        <f t="shared" si="34"/>
        <v>15385.59330148188</v>
      </c>
      <c r="N45" s="278">
        <f t="shared" si="34"/>
        <v>0</v>
      </c>
      <c r="O45" s="283">
        <f t="shared" si="34"/>
        <v>0</v>
      </c>
      <c r="P45" s="278">
        <f t="shared" si="34"/>
        <v>1984255.6616710052</v>
      </c>
      <c r="Q45" s="278">
        <f t="shared" si="34"/>
        <v>658137.63581906306</v>
      </c>
      <c r="R45" s="278">
        <f t="shared" si="34"/>
        <v>353335.74638796359</v>
      </c>
      <c r="S45" s="278">
        <f t="shared" si="34"/>
        <v>444468.972806076</v>
      </c>
      <c r="T45" s="278">
        <f t="shared" si="34"/>
        <v>405738.06103519944</v>
      </c>
      <c r="U45" s="278">
        <f t="shared" si="34"/>
        <v>2581.4528440260069</v>
      </c>
      <c r="V45" s="278">
        <f t="shared" si="34"/>
        <v>102638.50227301524</v>
      </c>
      <c r="W45" s="278">
        <f t="shared" si="34"/>
        <v>0</v>
      </c>
      <c r="X45" s="278">
        <f t="shared" si="34"/>
        <v>4680.1579586458702</v>
      </c>
      <c r="Y45" s="278">
        <f>SUM(Y41:Y44)</f>
        <v>12675.132547015843</v>
      </c>
      <c r="Z45" s="278">
        <f t="shared" si="34"/>
        <v>0</v>
      </c>
      <c r="AA45" s="284">
        <f t="shared" si="34"/>
        <v>0</v>
      </c>
      <c r="AB45" s="278">
        <f t="shared" si="34"/>
        <v>1925536.5093663519</v>
      </c>
      <c r="AC45" s="278">
        <f t="shared" si="34"/>
        <v>636689.94261037069</v>
      </c>
      <c r="AD45" s="278">
        <f t="shared" si="34"/>
        <v>394456.724355357</v>
      </c>
      <c r="AE45" s="278">
        <f t="shared" si="34"/>
        <v>414776.51225503976</v>
      </c>
      <c r="AF45" s="278">
        <f t="shared" si="34"/>
        <v>389885.7749732415</v>
      </c>
      <c r="AG45" s="278">
        <f t="shared" si="34"/>
        <v>1163.0115778890902</v>
      </c>
      <c r="AH45" s="278">
        <f t="shared" si="34"/>
        <v>75088.530671252433</v>
      </c>
      <c r="AI45" s="278">
        <f t="shared" si="34"/>
        <v>0</v>
      </c>
      <c r="AJ45" s="278">
        <f t="shared" si="34"/>
        <v>3794.0431947141228</v>
      </c>
      <c r="AK45" s="278">
        <f t="shared" si="34"/>
        <v>9681.9697284871909</v>
      </c>
      <c r="AL45" s="278">
        <f t="shared" si="34"/>
        <v>0</v>
      </c>
      <c r="AM45" s="284">
        <f t="shared" si="34"/>
        <v>0</v>
      </c>
      <c r="AN45" s="849">
        <f t="shared" si="34"/>
        <v>2150121.1009414275</v>
      </c>
      <c r="AO45" s="278">
        <f t="shared" si="34"/>
        <v>637535.65831183176</v>
      </c>
      <c r="AP45" s="278">
        <f t="shared" si="34"/>
        <v>428445.03243215359</v>
      </c>
      <c r="AQ45" s="278">
        <f t="shared" si="34"/>
        <v>469430.56870512379</v>
      </c>
      <c r="AR45" s="278">
        <f t="shared" si="34"/>
        <v>467525.69780909683</v>
      </c>
      <c r="AS45" s="278">
        <f t="shared" si="34"/>
        <v>-0.80351686964552316</v>
      </c>
      <c r="AT45" s="278">
        <f t="shared" si="34"/>
        <v>110954.9144491711</v>
      </c>
      <c r="AU45" s="278">
        <f t="shared" si="34"/>
        <v>0</v>
      </c>
      <c r="AV45" s="275">
        <f t="shared" si="34"/>
        <v>28020.641847184183</v>
      </c>
      <c r="AW45" s="278">
        <f>SUM(AW41:AW44)</f>
        <v>8209.3909037355988</v>
      </c>
      <c r="AX45" s="278">
        <f t="shared" si="34"/>
        <v>0</v>
      </c>
      <c r="AY45" s="284">
        <f t="shared" si="34"/>
        <v>0</v>
      </c>
      <c r="AZ45" s="305">
        <f t="shared" si="34"/>
        <v>-85984.833097597802</v>
      </c>
      <c r="BA45" s="297">
        <f t="shared" si="34"/>
        <v>8136305.4389463235</v>
      </c>
      <c r="BB45" s="275">
        <f t="shared" si="34"/>
        <v>2654673.288756059</v>
      </c>
      <c r="BC45" s="275">
        <f t="shared" si="34"/>
        <v>1598501.7338090222</v>
      </c>
      <c r="BD45" s="275">
        <f t="shared" si="34"/>
        <v>1795847.6549281324</v>
      </c>
      <c r="BE45" s="275">
        <f t="shared" si="34"/>
        <v>1664734.6573669417</v>
      </c>
      <c r="BF45" s="275">
        <f t="shared" si="34"/>
        <v>6253.5525035102355</v>
      </c>
      <c r="BG45" s="275">
        <f t="shared" si="34"/>
        <v>415376.60315978131</v>
      </c>
      <c r="BH45" s="275">
        <f t="shared" si="34"/>
        <v>0</v>
      </c>
      <c r="BI45" s="275">
        <f t="shared" si="34"/>
        <v>40950.695039754304</v>
      </c>
      <c r="BJ45" s="275">
        <f>SUM(BJ41:BJ44)</f>
        <v>45952.086480720522</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1209058.6799999997</v>
      </c>
      <c r="E51" s="251">
        <v>247912.60999719365</v>
      </c>
      <c r="F51" s="251">
        <v>19163.070460417021</v>
      </c>
      <c r="G51" s="251">
        <v>599853.46704218292</v>
      </c>
      <c r="H51" s="251">
        <v>38807.507876765958</v>
      </c>
      <c r="I51" s="251">
        <v>3287.9738009019729</v>
      </c>
      <c r="J51" s="251">
        <v>81306.702222719105</v>
      </c>
      <c r="K51" s="251">
        <v>0</v>
      </c>
      <c r="L51" s="251">
        <v>4139.3356857780946</v>
      </c>
      <c r="M51" s="251">
        <v>214588.012914041</v>
      </c>
      <c r="N51" s="251">
        <v>0</v>
      </c>
      <c r="O51" s="252">
        <v>0</v>
      </c>
      <c r="P51" s="273">
        <f>SUM(Q51:AA51)</f>
        <v>939368.5399999998</v>
      </c>
      <c r="Q51" s="251">
        <v>191713.52261442112</v>
      </c>
      <c r="R51" s="251">
        <v>14102.591665600252</v>
      </c>
      <c r="S51" s="251">
        <v>459156.02880278334</v>
      </c>
      <c r="T51" s="251">
        <v>33057.806740421365</v>
      </c>
      <c r="U51" s="251">
        <v>2519.120920792835</v>
      </c>
      <c r="V51" s="251">
        <v>61326.472493221641</v>
      </c>
      <c r="W51" s="251">
        <v>0</v>
      </c>
      <c r="X51" s="251">
        <v>3216.4697105890023</v>
      </c>
      <c r="Y51" s="251">
        <v>174276.52705217031</v>
      </c>
      <c r="Z51" s="251">
        <v>0</v>
      </c>
      <c r="AA51" s="252">
        <v>0</v>
      </c>
      <c r="AB51" s="273">
        <f>SUM(AC51:AM51)</f>
        <v>1041639.9999999995</v>
      </c>
      <c r="AC51" s="251">
        <v>216338.29287263262</v>
      </c>
      <c r="AD51" s="251">
        <v>15370.235110824953</v>
      </c>
      <c r="AE51" s="251">
        <v>516218.7782165485</v>
      </c>
      <c r="AF51" s="251">
        <v>33053.127154352864</v>
      </c>
      <c r="AG51" s="251">
        <v>2855.1565937876435</v>
      </c>
      <c r="AH51" s="251">
        <v>69921.865141357935</v>
      </c>
      <c r="AI51" s="251">
        <v>0</v>
      </c>
      <c r="AJ51" s="251">
        <v>4011.0585138251381</v>
      </c>
      <c r="AK51" s="251">
        <v>183871.48639666996</v>
      </c>
      <c r="AL51" s="251">
        <v>0</v>
      </c>
      <c r="AM51" s="252">
        <v>0</v>
      </c>
      <c r="AN51" s="276">
        <f>SUM(AO51:AY51)</f>
        <v>1064331.3999999999</v>
      </c>
      <c r="AO51" s="251">
        <v>221158.95583018439</v>
      </c>
      <c r="AP51" s="251">
        <v>16775.181766756548</v>
      </c>
      <c r="AQ51" s="251">
        <v>527500.32248925674</v>
      </c>
      <c r="AR51" s="251">
        <v>36460.943713743829</v>
      </c>
      <c r="AS51" s="251">
        <v>3028.8496617852325</v>
      </c>
      <c r="AT51" s="251">
        <v>70255.21643039753</v>
      </c>
      <c r="AU51" s="251">
        <v>0</v>
      </c>
      <c r="AV51" s="249">
        <v>4361.0831882386656</v>
      </c>
      <c r="AW51" s="251">
        <v>184790.84691963694</v>
      </c>
      <c r="AX51" s="251">
        <v>0</v>
      </c>
      <c r="AY51" s="252">
        <v>0</v>
      </c>
      <c r="AZ51" s="854">
        <v>-9840.3781658566877</v>
      </c>
      <c r="BA51" s="294">
        <f>SUM(BB51:BL51)+AZ51</f>
        <v>4244558.2418341422</v>
      </c>
      <c r="BB51" s="274">
        <f t="shared" ref="BB51:BL54" si="37">E51+Q51+AC51+AO51</f>
        <v>877123.38131443178</v>
      </c>
      <c r="BC51" s="274">
        <f t="shared" si="37"/>
        <v>65411.079003598774</v>
      </c>
      <c r="BD51" s="274">
        <f t="shared" si="37"/>
        <v>2102728.5965507715</v>
      </c>
      <c r="BE51" s="274">
        <f t="shared" si="37"/>
        <v>141379.385485284</v>
      </c>
      <c r="BF51" s="274">
        <f t="shared" si="37"/>
        <v>11691.100977267684</v>
      </c>
      <c r="BG51" s="274">
        <f t="shared" si="37"/>
        <v>282810.25628769619</v>
      </c>
      <c r="BH51" s="274">
        <f t="shared" si="37"/>
        <v>0</v>
      </c>
      <c r="BI51" s="274">
        <f t="shared" si="37"/>
        <v>15727.947098430901</v>
      </c>
      <c r="BJ51" s="274">
        <f t="shared" si="37"/>
        <v>757526.87328251824</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36.301406969357281</v>
      </c>
      <c r="E53" s="253">
        <v>4.8159261968896416</v>
      </c>
      <c r="F53" s="253">
        <v>2.9668959509340209</v>
      </c>
      <c r="G53" s="253">
        <v>9.2195174455502134</v>
      </c>
      <c r="H53" s="253">
        <v>2.914225912750898</v>
      </c>
      <c r="I53" s="253">
        <v>0</v>
      </c>
      <c r="J53" s="253">
        <v>1.8167070793058187</v>
      </c>
      <c r="K53" s="253">
        <v>0</v>
      </c>
      <c r="L53" s="253">
        <v>8.5267504905781458E-2</v>
      </c>
      <c r="M53" s="253">
        <v>14.482866879020905</v>
      </c>
      <c r="N53" s="253">
        <v>0</v>
      </c>
      <c r="O53" s="254">
        <v>0</v>
      </c>
      <c r="P53" s="274">
        <f>SUM(Q53:AA53)</f>
        <v>13176.851743665773</v>
      </c>
      <c r="Q53" s="253">
        <v>2710.6193256372553</v>
      </c>
      <c r="R53" s="253">
        <v>392.70902772192647</v>
      </c>
      <c r="S53" s="253">
        <v>4208.9432308702244</v>
      </c>
      <c r="T53" s="253">
        <v>594.38724507524375</v>
      </c>
      <c r="U53" s="253">
        <v>6.9230601356338193</v>
      </c>
      <c r="V53" s="253">
        <v>360.10184896703464</v>
      </c>
      <c r="W53" s="253">
        <v>0</v>
      </c>
      <c r="X53" s="253">
        <v>19.130303507794032</v>
      </c>
      <c r="Y53" s="253">
        <v>4884.0377017506598</v>
      </c>
      <c r="Z53" s="253">
        <v>0</v>
      </c>
      <c r="AA53" s="254">
        <v>0</v>
      </c>
      <c r="AB53" s="274">
        <f>SUM(AC53:AM53)</f>
        <v>5491.8903549028655</v>
      </c>
      <c r="AC53" s="253">
        <v>1105.0155736589672</v>
      </c>
      <c r="AD53" s="253">
        <v>196.77624871265979</v>
      </c>
      <c r="AE53" s="253">
        <v>1676.181241566763</v>
      </c>
      <c r="AF53" s="253">
        <v>270.43260684510233</v>
      </c>
      <c r="AG53" s="253">
        <v>2.4946308595947895</v>
      </c>
      <c r="AH53" s="253">
        <v>165.91468121234141</v>
      </c>
      <c r="AI53" s="253">
        <v>0</v>
      </c>
      <c r="AJ53" s="253">
        <v>14.617977812713606</v>
      </c>
      <c r="AK53" s="253">
        <v>2060.4573942347233</v>
      </c>
      <c r="AL53" s="253">
        <v>0</v>
      </c>
      <c r="AM53" s="254">
        <v>0</v>
      </c>
      <c r="AN53" s="289">
        <f>SUM(AO53:AY53)</f>
        <v>14781.103774681194</v>
      </c>
      <c r="AO53" s="253">
        <v>2946.1403959397558</v>
      </c>
      <c r="AP53" s="253">
        <v>618.26920671706546</v>
      </c>
      <c r="AQ53" s="253">
        <v>4410.5305725951339</v>
      </c>
      <c r="AR53" s="253">
        <v>890.34801537475687</v>
      </c>
      <c r="AS53" s="253">
        <v>11.549595225802364</v>
      </c>
      <c r="AT53" s="253">
        <v>400.41289556983412</v>
      </c>
      <c r="AU53" s="253">
        <v>0</v>
      </c>
      <c r="AV53" s="253">
        <v>58.380957563323889</v>
      </c>
      <c r="AW53" s="253">
        <v>5445.4721356955215</v>
      </c>
      <c r="AX53" s="253">
        <v>0</v>
      </c>
      <c r="AY53" s="254">
        <v>0</v>
      </c>
      <c r="AZ53" s="525">
        <v>0</v>
      </c>
      <c r="BA53" s="296">
        <f>SUM(BB53:BL53)+AZ53</f>
        <v>33486.147280219186</v>
      </c>
      <c r="BB53" s="274">
        <f t="shared" si="37"/>
        <v>6766.5912214328673</v>
      </c>
      <c r="BC53" s="274">
        <f t="shared" si="37"/>
        <v>1210.7213791025856</v>
      </c>
      <c r="BD53" s="274">
        <f t="shared" si="37"/>
        <v>10304.874562477671</v>
      </c>
      <c r="BE53" s="274">
        <f t="shared" si="37"/>
        <v>1758.0820932078539</v>
      </c>
      <c r="BF53" s="274">
        <f t="shared" si="37"/>
        <v>20.967286221030975</v>
      </c>
      <c r="BG53" s="274">
        <f t="shared" si="37"/>
        <v>928.24613282851601</v>
      </c>
      <c r="BH53" s="274">
        <f t="shared" si="37"/>
        <v>0</v>
      </c>
      <c r="BI53" s="274">
        <f t="shared" si="37"/>
        <v>92.214506388737306</v>
      </c>
      <c r="BJ53" s="274">
        <f t="shared" si="37"/>
        <v>12404.450098559926</v>
      </c>
      <c r="BK53" s="274">
        <f t="shared" si="37"/>
        <v>0</v>
      </c>
      <c r="BL53" s="300">
        <f t="shared" si="37"/>
        <v>0</v>
      </c>
    </row>
    <row r="54" spans="1:64" ht="16.5" customHeight="1" x14ac:dyDescent="0.25">
      <c r="A54" s="1711"/>
      <c r="B54" s="126" t="s">
        <v>91</v>
      </c>
      <c r="C54" s="131" t="s">
        <v>925</v>
      </c>
      <c r="D54" s="274">
        <f>SUM(E54:O54)</f>
        <v>-96.578639592014696</v>
      </c>
      <c r="E54" s="253">
        <v>-20.053617648269238</v>
      </c>
      <c r="F54" s="253">
        <v>-2.800527624929193</v>
      </c>
      <c r="G54" s="253">
        <v>-31.14405875651638</v>
      </c>
      <c r="H54" s="253">
        <v>-4.1888838869158196</v>
      </c>
      <c r="I54" s="253">
        <v>-5.209293524442931E-2</v>
      </c>
      <c r="J54" s="253">
        <v>-2.635804423288497</v>
      </c>
      <c r="K54" s="253">
        <v>0</v>
      </c>
      <c r="L54" s="253">
        <v>-0.13741771605184097</v>
      </c>
      <c r="M54" s="253">
        <v>-35.566236600799293</v>
      </c>
      <c r="N54" s="253">
        <v>0</v>
      </c>
      <c r="O54" s="254">
        <v>0</v>
      </c>
      <c r="P54" s="274">
        <f>SUM(Q54:AA54)</f>
        <v>-140.58404364584754</v>
      </c>
      <c r="Q54" s="253">
        <v>-29.190912924751114</v>
      </c>
      <c r="R54" s="253">
        <v>-4.0765690997266866</v>
      </c>
      <c r="S54" s="253">
        <v>-45.334638529086824</v>
      </c>
      <c r="T54" s="253">
        <v>-6.0975205042570479</v>
      </c>
      <c r="U54" s="253">
        <v>-7.5828728929918335E-2</v>
      </c>
      <c r="V54" s="253">
        <v>-3.8367908851363244</v>
      </c>
      <c r="W54" s="253">
        <v>0</v>
      </c>
      <c r="X54" s="253">
        <v>-0.20003116913589253</v>
      </c>
      <c r="Y54" s="253">
        <v>-51.771751804823744</v>
      </c>
      <c r="Z54" s="253">
        <v>0</v>
      </c>
      <c r="AA54" s="254">
        <v>0</v>
      </c>
      <c r="AB54" s="274">
        <f>SUM(AC54:AM54)</f>
        <v>31.872974464802176</v>
      </c>
      <c r="AC54" s="253">
        <v>6.6181139631939825</v>
      </c>
      <c r="AD54" s="253">
        <v>0.92423278951137289</v>
      </c>
      <c r="AE54" s="253">
        <v>10.278191882491784</v>
      </c>
      <c r="AF54" s="253">
        <v>1.3824194431366605</v>
      </c>
      <c r="AG54" s="253">
        <v>1.7191760019154071E-2</v>
      </c>
      <c r="AH54" s="253">
        <v>0.8698706818876446</v>
      </c>
      <c r="AI54" s="253">
        <v>0</v>
      </c>
      <c r="AJ54" s="253">
        <v>4.5350725307730495E-2</v>
      </c>
      <c r="AK54" s="253">
        <v>11.737603219253844</v>
      </c>
      <c r="AL54" s="253">
        <v>0</v>
      </c>
      <c r="AM54" s="254">
        <v>0</v>
      </c>
      <c r="AN54" s="289">
        <f>SUM(AO54:AY54)</f>
        <v>-56.204644045948243</v>
      </c>
      <c r="AO54" s="253">
        <v>-11.670349121874665</v>
      </c>
      <c r="AP54" s="253">
        <v>-1.6297874868078441</v>
      </c>
      <c r="AQ54" s="253">
        <v>-18.124512251887534</v>
      </c>
      <c r="AR54" s="253">
        <v>-2.4377515443215869</v>
      </c>
      <c r="AS54" s="253">
        <v>-3.0315863788206263E-2</v>
      </c>
      <c r="AT54" s="253">
        <v>-1.5339256176260612</v>
      </c>
      <c r="AU54" s="253">
        <v>0</v>
      </c>
      <c r="AV54" s="253">
        <v>-7.9971242594925787E-2</v>
      </c>
      <c r="AW54" s="253">
        <v>-20.698030917047426</v>
      </c>
      <c r="AX54" s="253">
        <v>0</v>
      </c>
      <c r="AY54" s="254">
        <v>0</v>
      </c>
      <c r="AZ54" s="525">
        <v>0</v>
      </c>
      <c r="BA54" s="296">
        <f>SUM(BB54:BL54)+AZ54</f>
        <v>-261.49435281900833</v>
      </c>
      <c r="BB54" s="274">
        <f t="shared" si="37"/>
        <v>-54.296765731701036</v>
      </c>
      <c r="BC54" s="274">
        <f t="shared" si="37"/>
        <v>-7.5826514219523515</v>
      </c>
      <c r="BD54" s="274">
        <f t="shared" si="37"/>
        <v>-84.325017654998959</v>
      </c>
      <c r="BE54" s="274">
        <f t="shared" si="37"/>
        <v>-11.341736492357795</v>
      </c>
      <c r="BF54" s="274">
        <f t="shared" si="37"/>
        <v>-0.14104576794339985</v>
      </c>
      <c r="BG54" s="274">
        <f t="shared" si="37"/>
        <v>-7.1366502441632385</v>
      </c>
      <c r="BH54" s="274">
        <f t="shared" si="37"/>
        <v>0</v>
      </c>
      <c r="BI54" s="274">
        <f t="shared" si="37"/>
        <v>-0.37206940247492881</v>
      </c>
      <c r="BJ54" s="274">
        <f t="shared" si="37"/>
        <v>-96.298416103416628</v>
      </c>
      <c r="BK54" s="274">
        <f t="shared" si="37"/>
        <v>0</v>
      </c>
      <c r="BL54" s="300">
        <f t="shared" si="37"/>
        <v>0</v>
      </c>
    </row>
    <row r="55" spans="1:64" s="209" customFormat="1" ht="16.5" customHeight="1" x14ac:dyDescent="0.25">
      <c r="A55" s="1712"/>
      <c r="B55" s="129" t="s">
        <v>262</v>
      </c>
      <c r="C55" s="313" t="s">
        <v>38</v>
      </c>
      <c r="D55" s="278">
        <f>SUM(D51:D54)</f>
        <v>1208998.402767377</v>
      </c>
      <c r="E55" s="278">
        <f t="shared" ref="E55:BL55" si="38">SUM(E51:E54)</f>
        <v>247897.37230574229</v>
      </c>
      <c r="F55" s="278">
        <f t="shared" si="38"/>
        <v>19163.236828743025</v>
      </c>
      <c r="G55" s="278">
        <f t="shared" si="38"/>
        <v>599831.54250087193</v>
      </c>
      <c r="H55" s="278">
        <f t="shared" si="38"/>
        <v>38806.233218791793</v>
      </c>
      <c r="I55" s="278">
        <f t="shared" si="38"/>
        <v>3287.9217079667287</v>
      </c>
      <c r="J55" s="278">
        <f t="shared" si="38"/>
        <v>81305.883125375112</v>
      </c>
      <c r="K55" s="278">
        <f t="shared" si="38"/>
        <v>0</v>
      </c>
      <c r="L55" s="278">
        <f t="shared" si="38"/>
        <v>4139.2835355669486</v>
      </c>
      <c r="M55" s="275">
        <f t="shared" si="38"/>
        <v>214566.92954431922</v>
      </c>
      <c r="N55" s="278">
        <f t="shared" si="38"/>
        <v>0</v>
      </c>
      <c r="O55" s="283">
        <f t="shared" si="38"/>
        <v>0</v>
      </c>
      <c r="P55" s="278">
        <f t="shared" si="38"/>
        <v>952404.80770001968</v>
      </c>
      <c r="Q55" s="278">
        <f t="shared" si="38"/>
        <v>194394.95102713362</v>
      </c>
      <c r="R55" s="278">
        <f t="shared" si="38"/>
        <v>14491.224124222452</v>
      </c>
      <c r="S55" s="278">
        <f t="shared" si="38"/>
        <v>463319.63739512448</v>
      </c>
      <c r="T55" s="278">
        <f t="shared" si="38"/>
        <v>33646.096464992355</v>
      </c>
      <c r="U55" s="278">
        <f t="shared" si="38"/>
        <v>2525.968152199539</v>
      </c>
      <c r="V55" s="278">
        <f t="shared" si="38"/>
        <v>61682.737551303537</v>
      </c>
      <c r="W55" s="278">
        <f t="shared" si="38"/>
        <v>0</v>
      </c>
      <c r="X55" s="278">
        <f t="shared" si="38"/>
        <v>3235.3999829276604</v>
      </c>
      <c r="Y55" s="275">
        <f>SUM(Y51:Y54)</f>
        <v>179108.79300211614</v>
      </c>
      <c r="Z55" s="278">
        <f>SUM(Z51:Z54)</f>
        <v>0</v>
      </c>
      <c r="AA55" s="284">
        <f t="shared" si="38"/>
        <v>0</v>
      </c>
      <c r="AB55" s="278">
        <f t="shared" si="38"/>
        <v>1047163.7633293672</v>
      </c>
      <c r="AC55" s="278">
        <f t="shared" si="38"/>
        <v>217449.9265602548</v>
      </c>
      <c r="AD55" s="278">
        <f t="shared" si="38"/>
        <v>15567.935592327125</v>
      </c>
      <c r="AE55" s="278">
        <f t="shared" si="38"/>
        <v>517905.23764999775</v>
      </c>
      <c r="AF55" s="278">
        <f t="shared" si="38"/>
        <v>33324.942180641105</v>
      </c>
      <c r="AG55" s="278">
        <f t="shared" si="38"/>
        <v>2857.6684164072576</v>
      </c>
      <c r="AH55" s="278">
        <f t="shared" si="38"/>
        <v>70088.649693252155</v>
      </c>
      <c r="AI55" s="278">
        <f t="shared" si="38"/>
        <v>0</v>
      </c>
      <c r="AJ55" s="278">
        <f t="shared" si="38"/>
        <v>4025.7218423631593</v>
      </c>
      <c r="AK55" s="275">
        <f t="shared" si="38"/>
        <v>185943.68139412394</v>
      </c>
      <c r="AL55" s="278">
        <f t="shared" si="38"/>
        <v>0</v>
      </c>
      <c r="AM55" s="284">
        <f t="shared" si="38"/>
        <v>0</v>
      </c>
      <c r="AN55" s="849">
        <f t="shared" si="38"/>
        <v>1079056.2991306351</v>
      </c>
      <c r="AO55" s="278">
        <f t="shared" si="38"/>
        <v>224093.42587700227</v>
      </c>
      <c r="AP55" s="278">
        <f t="shared" si="38"/>
        <v>17391.821185986806</v>
      </c>
      <c r="AQ55" s="278">
        <f t="shared" si="38"/>
        <v>531892.7285496</v>
      </c>
      <c r="AR55" s="278">
        <f t="shared" si="38"/>
        <v>37348.853977574268</v>
      </c>
      <c r="AS55" s="278">
        <f t="shared" si="38"/>
        <v>3040.3689411472469</v>
      </c>
      <c r="AT55" s="278">
        <f t="shared" si="38"/>
        <v>70654.095400349746</v>
      </c>
      <c r="AU55" s="278">
        <f t="shared" si="38"/>
        <v>0</v>
      </c>
      <c r="AV55" s="275">
        <f t="shared" si="38"/>
        <v>4419.3841745593945</v>
      </c>
      <c r="AW55" s="275">
        <f>SUM(AW51:AW54)</f>
        <v>190215.62102441539</v>
      </c>
      <c r="AX55" s="278">
        <f t="shared" si="38"/>
        <v>0</v>
      </c>
      <c r="AY55" s="284">
        <f t="shared" si="38"/>
        <v>0</v>
      </c>
      <c r="AZ55" s="305">
        <f t="shared" si="38"/>
        <v>-9840.3781658566877</v>
      </c>
      <c r="BA55" s="297">
        <f t="shared" si="38"/>
        <v>4277782.8947615419</v>
      </c>
      <c r="BB55" s="275">
        <f t="shared" si="38"/>
        <v>883835.67577013304</v>
      </c>
      <c r="BC55" s="275">
        <f t="shared" si="38"/>
        <v>66614.217731279408</v>
      </c>
      <c r="BD55" s="275">
        <f t="shared" si="38"/>
        <v>2112949.1460955944</v>
      </c>
      <c r="BE55" s="275">
        <f t="shared" si="38"/>
        <v>143126.12584199951</v>
      </c>
      <c r="BF55" s="275">
        <f t="shared" si="38"/>
        <v>11711.927217720773</v>
      </c>
      <c r="BG55" s="275">
        <f t="shared" si="38"/>
        <v>283731.36577028054</v>
      </c>
      <c r="BH55" s="275">
        <f t="shared" si="38"/>
        <v>0</v>
      </c>
      <c r="BI55" s="275">
        <f t="shared" si="38"/>
        <v>15819.789535417163</v>
      </c>
      <c r="BJ55" s="275">
        <f>SUM(BJ51:BJ54)</f>
        <v>769835.02496497473</v>
      </c>
      <c r="BK55" s="275">
        <f t="shared" si="38"/>
        <v>0</v>
      </c>
      <c r="BL55" s="299">
        <f t="shared" si="38"/>
        <v>0</v>
      </c>
    </row>
    <row r="56" spans="1:64" ht="14.85" customHeight="1" x14ac:dyDescent="0.25">
      <c r="A56" s="1698" t="s">
        <v>29</v>
      </c>
      <c r="B56" s="124">
        <v>8.1</v>
      </c>
      <c r="C56" s="311" t="s">
        <v>22</v>
      </c>
      <c r="D56" s="273">
        <f t="shared" ref="D56:D62" si="39">SUM(E56:O56)</f>
        <v>14821669.014574071</v>
      </c>
      <c r="E56" s="251">
        <v>4722530.8399696257</v>
      </c>
      <c r="F56" s="251">
        <v>663574.99102303514</v>
      </c>
      <c r="G56" s="251">
        <v>5511330.3225694411</v>
      </c>
      <c r="H56" s="251">
        <v>1032106.261349391</v>
      </c>
      <c r="I56" s="251">
        <v>341.47878643498314</v>
      </c>
      <c r="J56" s="251">
        <v>640413.39290087705</v>
      </c>
      <c r="K56" s="251">
        <v>0</v>
      </c>
      <c r="L56" s="251">
        <v>191434.44721085348</v>
      </c>
      <c r="M56" s="251">
        <v>2059937.2807644119</v>
      </c>
      <c r="N56" s="251">
        <v>0</v>
      </c>
      <c r="O56" s="252">
        <v>0</v>
      </c>
      <c r="P56" s="276">
        <f t="shared" ref="P56:P62" si="40">SUM(Q56:AA56)</f>
        <v>14386858.856470065</v>
      </c>
      <c r="Q56" s="251">
        <v>4308277.0852143178</v>
      </c>
      <c r="R56" s="251">
        <v>635386.4587908698</v>
      </c>
      <c r="S56" s="251">
        <v>5493435.6382535305</v>
      </c>
      <c r="T56" s="251">
        <v>978983.73176553298</v>
      </c>
      <c r="U56" s="251">
        <v>103.12646303916559</v>
      </c>
      <c r="V56" s="251">
        <v>668226.37902802823</v>
      </c>
      <c r="W56" s="251">
        <v>0</v>
      </c>
      <c r="X56" s="251">
        <v>215201.38206133601</v>
      </c>
      <c r="Y56" s="251">
        <v>2087245.054893411</v>
      </c>
      <c r="Z56" s="251">
        <v>0</v>
      </c>
      <c r="AA56" s="252">
        <v>0</v>
      </c>
      <c r="AB56" s="273">
        <f t="shared" ref="AB56:AB62" si="41">SUM(AC56:AM56)</f>
        <v>17928827.42003395</v>
      </c>
      <c r="AC56" s="251">
        <v>4160649.4634144725</v>
      </c>
      <c r="AD56" s="251">
        <v>712127.90431623883</v>
      </c>
      <c r="AE56" s="251">
        <v>9202048.3665173855</v>
      </c>
      <c r="AF56" s="251">
        <v>1125410.472845016</v>
      </c>
      <c r="AG56" s="251">
        <v>14103.196336538373</v>
      </c>
      <c r="AH56" s="251">
        <v>604368.58544369694</v>
      </c>
      <c r="AI56" s="251">
        <v>0</v>
      </c>
      <c r="AJ56" s="251">
        <v>142117.394281316</v>
      </c>
      <c r="AK56" s="251">
        <v>1968002.0368792866</v>
      </c>
      <c r="AL56" s="251">
        <v>0</v>
      </c>
      <c r="AM56" s="252">
        <v>0</v>
      </c>
      <c r="AN56" s="276">
        <f t="shared" ref="AN56:AN62" si="42">SUM(AO56:AY56)</f>
        <v>14774852.078317191</v>
      </c>
      <c r="AO56" s="251">
        <v>4186579.6086500986</v>
      </c>
      <c r="AP56" s="251">
        <v>662406.78623774741</v>
      </c>
      <c r="AQ56" s="251">
        <v>5923166.1855362728</v>
      </c>
      <c r="AR56" s="251">
        <v>1069894.2958740056</v>
      </c>
      <c r="AS56" s="251">
        <v>14434.895967205472</v>
      </c>
      <c r="AT56" s="251">
        <v>579928.69217880548</v>
      </c>
      <c r="AU56" s="251">
        <v>0</v>
      </c>
      <c r="AV56" s="249">
        <v>169284.76513053503</v>
      </c>
      <c r="AW56" s="251">
        <v>2169156.84874252</v>
      </c>
      <c r="AX56" s="251">
        <v>0</v>
      </c>
      <c r="AY56" s="252">
        <v>0</v>
      </c>
      <c r="AZ56" s="854">
        <v>-15846.935428798392</v>
      </c>
      <c r="BA56" s="294">
        <f t="shared" ref="BA56:BA62" si="43">SUM(BB56:BL56)+AZ56</f>
        <v>61896360.43396648</v>
      </c>
      <c r="BB56" s="273">
        <f t="shared" ref="BB56:BL62" si="44">E56+Q56+AC56+AO56</f>
        <v>17378036.997248515</v>
      </c>
      <c r="BC56" s="273">
        <f t="shared" si="44"/>
        <v>2673496.1403678912</v>
      </c>
      <c r="BD56" s="273">
        <f t="shared" si="44"/>
        <v>26129980.51287663</v>
      </c>
      <c r="BE56" s="273">
        <f t="shared" si="44"/>
        <v>4206394.7618339453</v>
      </c>
      <c r="BF56" s="273">
        <f t="shared" si="44"/>
        <v>28982.697553217993</v>
      </c>
      <c r="BG56" s="273">
        <f t="shared" si="44"/>
        <v>2492937.0495514078</v>
      </c>
      <c r="BH56" s="273">
        <f t="shared" si="44"/>
        <v>0</v>
      </c>
      <c r="BI56" s="273">
        <f t="shared" si="44"/>
        <v>718037.98868404049</v>
      </c>
      <c r="BJ56" s="273">
        <f t="shared" si="44"/>
        <v>8284341.2212796304</v>
      </c>
      <c r="BK56" s="273">
        <f t="shared" si="44"/>
        <v>0</v>
      </c>
      <c r="BL56" s="298">
        <f t="shared" si="44"/>
        <v>0</v>
      </c>
    </row>
    <row r="57" spans="1:64" ht="14.85" customHeight="1" x14ac:dyDescent="0.25">
      <c r="A57" s="1699"/>
      <c r="B57" s="126" t="s">
        <v>113</v>
      </c>
      <c r="C57" s="131" t="s">
        <v>444</v>
      </c>
      <c r="D57" s="274">
        <f t="shared" si="39"/>
        <v>12386.88</v>
      </c>
      <c r="E57" s="253">
        <v>0</v>
      </c>
      <c r="F57" s="253">
        <v>0</v>
      </c>
      <c r="G57" s="253">
        <v>0</v>
      </c>
      <c r="H57" s="253">
        <v>0</v>
      </c>
      <c r="I57" s="253">
        <v>0</v>
      </c>
      <c r="J57" s="253">
        <v>12386.88</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12386.88</v>
      </c>
      <c r="BB57" s="274">
        <f t="shared" si="44"/>
        <v>0</v>
      </c>
      <c r="BC57" s="274">
        <f t="shared" si="44"/>
        <v>0</v>
      </c>
      <c r="BD57" s="274">
        <f t="shared" si="44"/>
        <v>0</v>
      </c>
      <c r="BE57" s="274">
        <f t="shared" si="44"/>
        <v>0</v>
      </c>
      <c r="BF57" s="274">
        <f t="shared" si="44"/>
        <v>0</v>
      </c>
      <c r="BG57" s="274">
        <f t="shared" si="44"/>
        <v>12386.88</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-42948.55937440585</v>
      </c>
      <c r="E59" s="253">
        <v>-13684.41678048947</v>
      </c>
      <c r="F59" s="253">
        <v>-1922.8327034762522</v>
      </c>
      <c r="G59" s="253">
        <v>-15970.110880096398</v>
      </c>
      <c r="H59" s="253">
        <v>-2990.7210181709893</v>
      </c>
      <c r="I59" s="253">
        <v>-0.98949868060620616</v>
      </c>
      <c r="J59" s="253">
        <v>-1855.7176389597328</v>
      </c>
      <c r="K59" s="253">
        <v>0</v>
      </c>
      <c r="L59" s="253">
        <v>-554.71713167102962</v>
      </c>
      <c r="M59" s="253">
        <v>-5969.0537228613775</v>
      </c>
      <c r="N59" s="253">
        <v>0</v>
      </c>
      <c r="O59" s="254">
        <v>0</v>
      </c>
      <c r="P59" s="274">
        <f t="shared" si="40"/>
        <v>-51698.53197457864</v>
      </c>
      <c r="Q59" s="253">
        <v>-15481.600456873175</v>
      </c>
      <c r="R59" s="253">
        <v>-2283.2327392467191</v>
      </c>
      <c r="S59" s="253">
        <v>-19740.414556636744</v>
      </c>
      <c r="T59" s="253">
        <v>-3517.9341275396928</v>
      </c>
      <c r="U59" s="253">
        <v>-0.37058031916799017</v>
      </c>
      <c r="V59" s="253">
        <v>-2401.2415195761255</v>
      </c>
      <c r="W59" s="253">
        <v>0</v>
      </c>
      <c r="X59" s="253">
        <v>-773.31651352568088</v>
      </c>
      <c r="Y59" s="253">
        <v>-7500.4214808613306</v>
      </c>
      <c r="Z59" s="253">
        <v>0</v>
      </c>
      <c r="AA59" s="254">
        <v>0</v>
      </c>
      <c r="AB59" s="274">
        <f t="shared" si="41"/>
        <v>-57653.517264611939</v>
      </c>
      <c r="AC59" s="253">
        <v>-13379.351033460418</v>
      </c>
      <c r="AD59" s="253">
        <v>-2289.981238830534</v>
      </c>
      <c r="AE59" s="253">
        <v>-29590.917573113631</v>
      </c>
      <c r="AF59" s="253">
        <v>-3618.9690829107408</v>
      </c>
      <c r="AG59" s="253">
        <v>-45.351480854027159</v>
      </c>
      <c r="AH59" s="253">
        <v>-1943.4608777667231</v>
      </c>
      <c r="AI59" s="253">
        <v>0</v>
      </c>
      <c r="AJ59" s="253">
        <v>-457.00521583714357</v>
      </c>
      <c r="AK59" s="253">
        <v>-6328.4807618387213</v>
      </c>
      <c r="AL59" s="253">
        <v>0</v>
      </c>
      <c r="AM59" s="254">
        <v>0</v>
      </c>
      <c r="AN59" s="289">
        <f t="shared" si="42"/>
        <v>-33110.264809147287</v>
      </c>
      <c r="AO59" s="253">
        <v>-9382.0742672889901</v>
      </c>
      <c r="AP59" s="253">
        <v>-1484.4455963044791</v>
      </c>
      <c r="AQ59" s="253">
        <v>-13273.743782484622</v>
      </c>
      <c r="AR59" s="253">
        <v>-2397.6201769337267</v>
      </c>
      <c r="AS59" s="253">
        <v>-32.348427275835142</v>
      </c>
      <c r="AT59" s="253">
        <v>-1299.6131850715431</v>
      </c>
      <c r="AU59" s="253">
        <v>0</v>
      </c>
      <c r="AV59" s="253">
        <v>-379.36511119810251</v>
      </c>
      <c r="AW59" s="253">
        <v>-4861.0542625899843</v>
      </c>
      <c r="AX59" s="253">
        <v>0</v>
      </c>
      <c r="AY59" s="254">
        <v>0</v>
      </c>
      <c r="AZ59" s="525">
        <v>0</v>
      </c>
      <c r="BA59" s="296">
        <f t="shared" si="43"/>
        <v>-185410.87342274375</v>
      </c>
      <c r="BB59" s="274">
        <f t="shared" si="44"/>
        <v>-51927.442538112053</v>
      </c>
      <c r="BC59" s="274">
        <f t="shared" si="44"/>
        <v>-7980.4922778579848</v>
      </c>
      <c r="BD59" s="274">
        <f t="shared" si="44"/>
        <v>-78575.186792331398</v>
      </c>
      <c r="BE59" s="274">
        <f t="shared" si="44"/>
        <v>-12525.24440555515</v>
      </c>
      <c r="BF59" s="274">
        <f t="shared" si="44"/>
        <v>-79.059987129636497</v>
      </c>
      <c r="BG59" s="274">
        <f t="shared" si="44"/>
        <v>-7500.033221374124</v>
      </c>
      <c r="BH59" s="274">
        <f t="shared" si="44"/>
        <v>0</v>
      </c>
      <c r="BI59" s="274">
        <f t="shared" si="44"/>
        <v>-2164.4039722319567</v>
      </c>
      <c r="BJ59" s="274">
        <f t="shared" si="44"/>
        <v>-24659.010228151412</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14791107.335199667</v>
      </c>
      <c r="E63" s="275">
        <f t="shared" ref="E63:BL63" si="45">SUM(E56:E62)</f>
        <v>4708846.4231891362</v>
      </c>
      <c r="F63" s="275">
        <f t="shared" si="45"/>
        <v>661652.15831955883</v>
      </c>
      <c r="G63" s="275">
        <f t="shared" si="45"/>
        <v>5495360.2116893446</v>
      </c>
      <c r="H63" s="275">
        <f t="shared" si="45"/>
        <v>1029115.54033122</v>
      </c>
      <c r="I63" s="275">
        <f t="shared" si="45"/>
        <v>340.4892877543769</v>
      </c>
      <c r="J63" s="275">
        <f t="shared" si="45"/>
        <v>650944.5552619173</v>
      </c>
      <c r="K63" s="275">
        <f t="shared" si="45"/>
        <v>0</v>
      </c>
      <c r="L63" s="275">
        <f t="shared" si="45"/>
        <v>190879.73007918245</v>
      </c>
      <c r="M63" s="275">
        <f>SUM(M56:M62)</f>
        <v>2053968.2270415504</v>
      </c>
      <c r="N63" s="275">
        <f t="shared" si="45"/>
        <v>0</v>
      </c>
      <c r="O63" s="283">
        <f t="shared" si="45"/>
        <v>0</v>
      </c>
      <c r="P63" s="275">
        <f t="shared" si="45"/>
        <v>14335160.324495487</v>
      </c>
      <c r="Q63" s="275">
        <f t="shared" si="45"/>
        <v>4292795.4847574448</v>
      </c>
      <c r="R63" s="275">
        <f t="shared" si="45"/>
        <v>633103.22605162312</v>
      </c>
      <c r="S63" s="275">
        <f t="shared" si="45"/>
        <v>5473695.223696894</v>
      </c>
      <c r="T63" s="275">
        <f t="shared" si="45"/>
        <v>975465.79763799324</v>
      </c>
      <c r="U63" s="275">
        <f t="shared" si="45"/>
        <v>102.7558827199976</v>
      </c>
      <c r="V63" s="275">
        <f t="shared" si="45"/>
        <v>665825.13750845206</v>
      </c>
      <c r="W63" s="275">
        <f t="shared" si="45"/>
        <v>0</v>
      </c>
      <c r="X63" s="275">
        <f t="shared" si="45"/>
        <v>214428.06554781034</v>
      </c>
      <c r="Y63" s="275">
        <f>SUM(Y56:Y62)</f>
        <v>2079744.6334125497</v>
      </c>
      <c r="Z63" s="275">
        <f t="shared" si="45"/>
        <v>0</v>
      </c>
      <c r="AA63" s="283">
        <f t="shared" si="45"/>
        <v>0</v>
      </c>
      <c r="AB63" s="275">
        <f t="shared" si="45"/>
        <v>17871173.902769338</v>
      </c>
      <c r="AC63" s="275">
        <f t="shared" si="45"/>
        <v>4147270.1123810122</v>
      </c>
      <c r="AD63" s="275">
        <f t="shared" si="45"/>
        <v>709837.92307740834</v>
      </c>
      <c r="AE63" s="275">
        <f t="shared" si="45"/>
        <v>9172457.4489442725</v>
      </c>
      <c r="AF63" s="275">
        <f t="shared" si="45"/>
        <v>1121791.5037621052</v>
      </c>
      <c r="AG63" s="275">
        <f t="shared" si="45"/>
        <v>14057.844855684345</v>
      </c>
      <c r="AH63" s="275">
        <f t="shared" si="45"/>
        <v>602425.12456593022</v>
      </c>
      <c r="AI63" s="275">
        <f t="shared" si="45"/>
        <v>0</v>
      </c>
      <c r="AJ63" s="275">
        <f t="shared" si="45"/>
        <v>141660.38906547884</v>
      </c>
      <c r="AK63" s="275">
        <f>SUM(AK56:AK62)</f>
        <v>1961673.556117448</v>
      </c>
      <c r="AL63" s="275">
        <f t="shared" si="45"/>
        <v>0</v>
      </c>
      <c r="AM63" s="283">
        <f t="shared" si="45"/>
        <v>0</v>
      </c>
      <c r="AN63" s="277">
        <f t="shared" si="45"/>
        <v>14741741.813508045</v>
      </c>
      <c r="AO63" s="275">
        <f t="shared" si="45"/>
        <v>4177197.5343828094</v>
      </c>
      <c r="AP63" s="275">
        <f t="shared" si="45"/>
        <v>660922.34064144292</v>
      </c>
      <c r="AQ63" s="275">
        <f t="shared" si="45"/>
        <v>5909892.4417537879</v>
      </c>
      <c r="AR63" s="275">
        <f t="shared" si="45"/>
        <v>1067496.6756970719</v>
      </c>
      <c r="AS63" s="275">
        <f t="shared" si="45"/>
        <v>14402.547539929636</v>
      </c>
      <c r="AT63" s="275">
        <f t="shared" si="45"/>
        <v>578629.07899373397</v>
      </c>
      <c r="AU63" s="275">
        <f t="shared" si="45"/>
        <v>0</v>
      </c>
      <c r="AV63" s="275">
        <f t="shared" si="45"/>
        <v>168905.40001933693</v>
      </c>
      <c r="AW63" s="275">
        <f>SUM(AW56:AW62)</f>
        <v>2164295.7944799298</v>
      </c>
      <c r="AX63" s="275">
        <f t="shared" si="45"/>
        <v>0</v>
      </c>
      <c r="AY63" s="283">
        <f t="shared" si="45"/>
        <v>0</v>
      </c>
      <c r="AZ63" s="299">
        <f t="shared" si="45"/>
        <v>-15846.935428798392</v>
      </c>
      <c r="BA63" s="297">
        <f t="shared" si="45"/>
        <v>61723336.440543741</v>
      </c>
      <c r="BB63" s="275">
        <f t="shared" si="45"/>
        <v>17326109.554710403</v>
      </c>
      <c r="BC63" s="275">
        <f t="shared" si="45"/>
        <v>2665515.6480900333</v>
      </c>
      <c r="BD63" s="275">
        <f t="shared" si="45"/>
        <v>26051405.326084297</v>
      </c>
      <c r="BE63" s="275">
        <f t="shared" si="45"/>
        <v>4193869.5174283902</v>
      </c>
      <c r="BF63" s="275">
        <f t="shared" si="45"/>
        <v>28903.637566088357</v>
      </c>
      <c r="BG63" s="275">
        <f t="shared" si="45"/>
        <v>2497823.8963300334</v>
      </c>
      <c r="BH63" s="275">
        <f t="shared" si="45"/>
        <v>0</v>
      </c>
      <c r="BI63" s="275">
        <f t="shared" si="45"/>
        <v>715873.58471180859</v>
      </c>
      <c r="BJ63" s="275">
        <f>SUM(BJ56:BJ62)</f>
        <v>8259682.211051479</v>
      </c>
      <c r="BK63" s="275">
        <f t="shared" si="45"/>
        <v>0</v>
      </c>
      <c r="BL63" s="299">
        <f t="shared" si="45"/>
        <v>0</v>
      </c>
    </row>
    <row r="64" spans="1:64" ht="24.75" customHeight="1" x14ac:dyDescent="0.25">
      <c r="A64" s="1698" t="s">
        <v>3</v>
      </c>
      <c r="B64" s="124">
        <v>9.1</v>
      </c>
      <c r="C64" s="131" t="s">
        <v>186</v>
      </c>
      <c r="D64" s="273">
        <f>SUM(E64:M64)</f>
        <v>20535263.789999995</v>
      </c>
      <c r="E64" s="251">
        <v>1809159.79</v>
      </c>
      <c r="F64" s="251">
        <v>109129.74</v>
      </c>
      <c r="G64" s="251">
        <v>5130437.03</v>
      </c>
      <c r="H64" s="251">
        <v>581012.02</v>
      </c>
      <c r="I64" s="251">
        <v>24551.300000000003</v>
      </c>
      <c r="J64" s="251">
        <v>425978.56999999995</v>
      </c>
      <c r="K64" s="251">
        <v>0</v>
      </c>
      <c r="L64" s="251">
        <v>11260.4</v>
      </c>
      <c r="M64" s="251">
        <v>12443734.939999996</v>
      </c>
      <c r="N64" s="301"/>
      <c r="O64" s="1116"/>
      <c r="P64" s="273">
        <f>SUM(Q64:Y64)</f>
        <v>20983114.149999999</v>
      </c>
      <c r="Q64" s="251">
        <v>1833107.3</v>
      </c>
      <c r="R64" s="251">
        <v>92336.889999999985</v>
      </c>
      <c r="S64" s="251">
        <v>5095398.1099999994</v>
      </c>
      <c r="T64" s="251">
        <v>633180.36999999988</v>
      </c>
      <c r="U64" s="251">
        <v>5720</v>
      </c>
      <c r="V64" s="251">
        <v>362339.73</v>
      </c>
      <c r="W64" s="251">
        <v>0</v>
      </c>
      <c r="X64" s="251">
        <v>692.8</v>
      </c>
      <c r="Y64" s="251">
        <v>12960338.950000001</v>
      </c>
      <c r="Z64" s="301"/>
      <c r="AA64" s="1116"/>
      <c r="AB64" s="273">
        <f>SUM(AC64:AK64)</f>
        <v>22482499.509999998</v>
      </c>
      <c r="AC64" s="251">
        <v>1796733.7200000004</v>
      </c>
      <c r="AD64" s="251">
        <v>108502.9</v>
      </c>
      <c r="AE64" s="251">
        <v>5364000.63</v>
      </c>
      <c r="AF64" s="251">
        <v>688638.4</v>
      </c>
      <c r="AG64" s="251">
        <v>25365</v>
      </c>
      <c r="AH64" s="251">
        <v>453892.32</v>
      </c>
      <c r="AI64" s="251">
        <v>0</v>
      </c>
      <c r="AJ64" s="251">
        <v>8970</v>
      </c>
      <c r="AK64" s="251">
        <v>14036396.539999999</v>
      </c>
      <c r="AL64" s="301"/>
      <c r="AM64" s="1116"/>
      <c r="AN64" s="276">
        <f>SUM(AO64:AW64)</f>
        <v>23903054.279999997</v>
      </c>
      <c r="AO64" s="251">
        <v>1994980.0199999998</v>
      </c>
      <c r="AP64" s="251">
        <v>115031.63999999998</v>
      </c>
      <c r="AQ64" s="251">
        <v>4917626.45</v>
      </c>
      <c r="AR64" s="251">
        <v>658272.17000000004</v>
      </c>
      <c r="AS64" s="251">
        <v>21601</v>
      </c>
      <c r="AT64" s="251">
        <v>488802.76999999996</v>
      </c>
      <c r="AU64" s="251">
        <v>0</v>
      </c>
      <c r="AV64" s="249">
        <v>11040</v>
      </c>
      <c r="AW64" s="251">
        <v>15695700.229999999</v>
      </c>
      <c r="AX64" s="301"/>
      <c r="AY64" s="1116"/>
      <c r="AZ64" s="854">
        <v>-766836.78466320841</v>
      </c>
      <c r="BA64" s="294">
        <f>SUM(BB64:BJ64)+AZ64</f>
        <v>87137094.945336774</v>
      </c>
      <c r="BB64" s="274">
        <f t="shared" ref="BB64:BJ71" si="46">E64+Q64+AC64+AO64</f>
        <v>7433980.8300000001</v>
      </c>
      <c r="BC64" s="274">
        <f t="shared" si="46"/>
        <v>425001.17000000004</v>
      </c>
      <c r="BD64" s="274">
        <f t="shared" si="46"/>
        <v>20507462.219999999</v>
      </c>
      <c r="BE64" s="274">
        <f t="shared" si="46"/>
        <v>2561102.96</v>
      </c>
      <c r="BF64" s="274">
        <f t="shared" si="46"/>
        <v>77237.3</v>
      </c>
      <c r="BG64" s="274">
        <f t="shared" si="46"/>
        <v>1731013.39</v>
      </c>
      <c r="BH64" s="274">
        <f t="shared" si="46"/>
        <v>0</v>
      </c>
      <c r="BI64" s="274">
        <f t="shared" si="46"/>
        <v>31963.199999999997</v>
      </c>
      <c r="BJ64" s="274">
        <f t="shared" si="46"/>
        <v>55136170.659999989</v>
      </c>
      <c r="BK64" s="301"/>
      <c r="BL64" s="302"/>
    </row>
    <row r="65" spans="1:64" x14ac:dyDescent="0.25">
      <c r="A65" s="1699"/>
      <c r="B65" s="126" t="s">
        <v>107</v>
      </c>
      <c r="C65" s="131" t="s">
        <v>187</v>
      </c>
      <c r="D65" s="274">
        <f>SUM(E65:M65)</f>
        <v>145728.5</v>
      </c>
      <c r="E65" s="253">
        <v>22887.439999999999</v>
      </c>
      <c r="F65" s="253">
        <v>0</v>
      </c>
      <c r="G65" s="253">
        <v>29710.980000000003</v>
      </c>
      <c r="H65" s="253">
        <v>16904.8</v>
      </c>
      <c r="I65" s="253">
        <v>0</v>
      </c>
      <c r="J65" s="253">
        <v>0</v>
      </c>
      <c r="K65" s="253">
        <v>0</v>
      </c>
      <c r="L65" s="253">
        <v>0</v>
      </c>
      <c r="M65" s="253">
        <v>76225.279999999999</v>
      </c>
      <c r="N65" s="303"/>
      <c r="O65" s="375"/>
      <c r="P65" s="274">
        <f>SUM(Q65:Y65)</f>
        <v>100351.91</v>
      </c>
      <c r="Q65" s="253">
        <v>13984.88</v>
      </c>
      <c r="R65" s="253">
        <v>0</v>
      </c>
      <c r="S65" s="253">
        <v>768.4</v>
      </c>
      <c r="T65" s="253">
        <v>9989.2000000000007</v>
      </c>
      <c r="U65" s="253">
        <v>0</v>
      </c>
      <c r="V65" s="253">
        <v>0</v>
      </c>
      <c r="W65" s="253">
        <v>0</v>
      </c>
      <c r="X65" s="253">
        <v>0</v>
      </c>
      <c r="Y65" s="253">
        <v>75609.430000000008</v>
      </c>
      <c r="Z65" s="303"/>
      <c r="AA65" s="375"/>
      <c r="AB65" s="274">
        <f>SUM(AC65:AK65)</f>
        <v>78171.13</v>
      </c>
      <c r="AC65" s="253">
        <v>5351.8099999999995</v>
      </c>
      <c r="AD65" s="253">
        <v>0</v>
      </c>
      <c r="AE65" s="253">
        <v>0</v>
      </c>
      <c r="AF65" s="253">
        <v>0</v>
      </c>
      <c r="AG65" s="253">
        <v>0</v>
      </c>
      <c r="AH65" s="253">
        <v>0</v>
      </c>
      <c r="AI65" s="253">
        <v>0</v>
      </c>
      <c r="AJ65" s="253">
        <v>0</v>
      </c>
      <c r="AK65" s="253">
        <v>72819.320000000007</v>
      </c>
      <c r="AL65" s="303"/>
      <c r="AM65" s="375"/>
      <c r="AN65" s="289">
        <f>SUM(AO65:AW65)</f>
        <v>67943.839999999997</v>
      </c>
      <c r="AO65" s="253">
        <v>0</v>
      </c>
      <c r="AP65" s="253">
        <v>0</v>
      </c>
      <c r="AQ65" s="253">
        <v>0</v>
      </c>
      <c r="AR65" s="253">
        <v>0</v>
      </c>
      <c r="AS65" s="253">
        <v>0</v>
      </c>
      <c r="AT65" s="253">
        <v>0</v>
      </c>
      <c r="AU65" s="253">
        <v>0</v>
      </c>
      <c r="AV65" s="253">
        <v>0</v>
      </c>
      <c r="AW65" s="253">
        <v>67943.839999999997</v>
      </c>
      <c r="AX65" s="303"/>
      <c r="AY65" s="375"/>
      <c r="AZ65" s="525">
        <v>3629.9368617313417</v>
      </c>
      <c r="BA65" s="296">
        <f>SUM(BB65:BJ65)+AZ65</f>
        <v>395825.31686173135</v>
      </c>
      <c r="BB65" s="274">
        <f t="shared" si="46"/>
        <v>42224.13</v>
      </c>
      <c r="BC65" s="274">
        <f t="shared" si="46"/>
        <v>0</v>
      </c>
      <c r="BD65" s="274">
        <f t="shared" si="46"/>
        <v>30479.380000000005</v>
      </c>
      <c r="BE65" s="274">
        <f t="shared" si="46"/>
        <v>26894</v>
      </c>
      <c r="BF65" s="274">
        <f t="shared" si="46"/>
        <v>0</v>
      </c>
      <c r="BG65" s="274">
        <f t="shared" si="46"/>
        <v>0</v>
      </c>
      <c r="BH65" s="274">
        <f t="shared" si="46"/>
        <v>0</v>
      </c>
      <c r="BI65" s="274">
        <f t="shared" si="46"/>
        <v>0</v>
      </c>
      <c r="BJ65" s="274">
        <f t="shared" si="46"/>
        <v>292597.87</v>
      </c>
      <c r="BK65" s="303"/>
      <c r="BL65" s="304"/>
    </row>
    <row r="66" spans="1:64" x14ac:dyDescent="0.25">
      <c r="A66" s="1699"/>
      <c r="B66" s="126" t="s">
        <v>1316</v>
      </c>
      <c r="C66" s="131" t="s">
        <v>1317</v>
      </c>
      <c r="D66" s="274">
        <f>SUM(E66:M66)</f>
        <v>44067.69</v>
      </c>
      <c r="E66" s="253">
        <v>0</v>
      </c>
      <c r="F66" s="253">
        <v>0</v>
      </c>
      <c r="G66" s="253">
        <v>0</v>
      </c>
      <c r="H66" s="253">
        <v>0</v>
      </c>
      <c r="I66" s="253">
        <v>0</v>
      </c>
      <c r="J66" s="253">
        <v>44067.69</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-425.36874555595745</v>
      </c>
      <c r="BA66" s="296">
        <f>SUM(BB66:BJ66)+AZ66</f>
        <v>43642.321254444047</v>
      </c>
      <c r="BB66" s="274">
        <f t="shared" si="46"/>
        <v>0</v>
      </c>
      <c r="BC66" s="274">
        <f t="shared" si="46"/>
        <v>0</v>
      </c>
      <c r="BD66" s="274">
        <f t="shared" si="46"/>
        <v>0</v>
      </c>
      <c r="BE66" s="274">
        <f t="shared" si="46"/>
        <v>0</v>
      </c>
      <c r="BF66" s="274">
        <f t="shared" si="46"/>
        <v>0</v>
      </c>
      <c r="BG66" s="274">
        <f t="shared" si="46"/>
        <v>44067.69</v>
      </c>
      <c r="BH66" s="274">
        <f t="shared" si="46"/>
        <v>0</v>
      </c>
      <c r="BI66" s="274">
        <f t="shared" si="46"/>
        <v>0</v>
      </c>
      <c r="BJ66" s="274">
        <f t="shared" si="46"/>
        <v>0</v>
      </c>
      <c r="BK66" s="303"/>
      <c r="BL66" s="304"/>
    </row>
    <row r="67" spans="1:64" x14ac:dyDescent="0.25">
      <c r="A67" s="1699"/>
      <c r="B67" s="126" t="s">
        <v>108</v>
      </c>
      <c r="C67" s="131" t="s">
        <v>188</v>
      </c>
      <c r="D67" s="274">
        <f>SUM(E67:M67)</f>
        <v>3371910.8999999994</v>
      </c>
      <c r="E67" s="253">
        <v>645608</v>
      </c>
      <c r="F67" s="253">
        <v>45095.17</v>
      </c>
      <c r="G67" s="253">
        <v>1386022.1399999994</v>
      </c>
      <c r="H67" s="253">
        <v>161921.79999999999</v>
      </c>
      <c r="I67" s="253">
        <v>2144.2200000000003</v>
      </c>
      <c r="J67" s="253">
        <v>175640.33999999997</v>
      </c>
      <c r="K67" s="253">
        <v>0</v>
      </c>
      <c r="L67" s="253">
        <v>5180.29</v>
      </c>
      <c r="M67" s="253">
        <v>950298.93999999971</v>
      </c>
      <c r="N67" s="303"/>
      <c r="O67" s="375"/>
      <c r="P67" s="274">
        <f>SUM(Q67:Y67)</f>
        <v>3678254.36</v>
      </c>
      <c r="Q67" s="253">
        <v>721407.96000000008</v>
      </c>
      <c r="R67" s="253">
        <v>59016.1</v>
      </c>
      <c r="S67" s="253">
        <v>1518313.7599999998</v>
      </c>
      <c r="T67" s="253">
        <v>149580.46999999997</v>
      </c>
      <c r="U67" s="253">
        <v>200.16</v>
      </c>
      <c r="V67" s="253">
        <v>171505.55999999997</v>
      </c>
      <c r="W67" s="253">
        <v>0</v>
      </c>
      <c r="X67" s="253">
        <v>6016.09</v>
      </c>
      <c r="Y67" s="253">
        <v>1052214.2599999998</v>
      </c>
      <c r="Z67" s="303"/>
      <c r="AA67" s="375"/>
      <c r="AB67" s="274">
        <f>SUM(AC67:AK67)</f>
        <v>3848572.1700000004</v>
      </c>
      <c r="AC67" s="253">
        <v>687556.00999999989</v>
      </c>
      <c r="AD67" s="253">
        <v>76547.760000000009</v>
      </c>
      <c r="AE67" s="253">
        <v>1614282.0200000005</v>
      </c>
      <c r="AF67" s="253">
        <v>148397.10000000003</v>
      </c>
      <c r="AG67" s="253">
        <v>1067.8699999999999</v>
      </c>
      <c r="AH67" s="253">
        <v>201251.37</v>
      </c>
      <c r="AI67" s="253">
        <v>0</v>
      </c>
      <c r="AJ67" s="253">
        <v>6127.8200000000015</v>
      </c>
      <c r="AK67" s="253">
        <v>1113342.2199999997</v>
      </c>
      <c r="AL67" s="303"/>
      <c r="AM67" s="375"/>
      <c r="AN67" s="289">
        <f>SUM(AO67:AW67)</f>
        <v>4172539.5700000003</v>
      </c>
      <c r="AO67" s="253">
        <v>665799.63</v>
      </c>
      <c r="AP67" s="253">
        <v>52120.749999999993</v>
      </c>
      <c r="AQ67" s="253">
        <v>1781635.4900000002</v>
      </c>
      <c r="AR67" s="253">
        <v>130987.43999999999</v>
      </c>
      <c r="AS67" s="253">
        <v>833.9799999999999</v>
      </c>
      <c r="AT67" s="253">
        <v>192762.69000000003</v>
      </c>
      <c r="AU67" s="253">
        <v>0</v>
      </c>
      <c r="AV67" s="253">
        <v>6190.22</v>
      </c>
      <c r="AW67" s="253">
        <v>1342209.37</v>
      </c>
      <c r="AX67" s="303"/>
      <c r="AY67" s="375"/>
      <c r="AZ67" s="525">
        <v>136869.35868163034</v>
      </c>
      <c r="BA67" s="296">
        <f>SUM(BB67:BJ67)+AZ67</f>
        <v>15208146.358681628</v>
      </c>
      <c r="BB67" s="274">
        <f t="shared" si="46"/>
        <v>2720371.5999999996</v>
      </c>
      <c r="BC67" s="274">
        <f t="shared" si="46"/>
        <v>232779.78</v>
      </c>
      <c r="BD67" s="274">
        <f t="shared" si="46"/>
        <v>6300253.4100000001</v>
      </c>
      <c r="BE67" s="274">
        <f t="shared" si="46"/>
        <v>590886.80999999994</v>
      </c>
      <c r="BF67" s="274">
        <f t="shared" si="46"/>
        <v>4246.2299999999996</v>
      </c>
      <c r="BG67" s="274">
        <f t="shared" si="46"/>
        <v>741159.96</v>
      </c>
      <c r="BH67" s="274">
        <f t="shared" si="46"/>
        <v>0</v>
      </c>
      <c r="BI67" s="274">
        <f t="shared" si="46"/>
        <v>23514.420000000006</v>
      </c>
      <c r="BJ67" s="274">
        <f t="shared" si="46"/>
        <v>4458064.7899999991</v>
      </c>
      <c r="BK67" s="303"/>
      <c r="BL67" s="304"/>
    </row>
    <row r="68" spans="1:64" x14ac:dyDescent="0.25">
      <c r="A68" s="1699"/>
      <c r="B68" s="126" t="s">
        <v>109</v>
      </c>
      <c r="C68" s="131" t="s">
        <v>161</v>
      </c>
      <c r="D68" s="274">
        <f>SUM(E68:O68)</f>
        <v>7145219.5091491183</v>
      </c>
      <c r="E68" s="253">
        <v>3138057.8963250234</v>
      </c>
      <c r="F68" s="253">
        <v>116355.21996004865</v>
      </c>
      <c r="G68" s="253">
        <v>2991809.8186881901</v>
      </c>
      <c r="H68" s="253">
        <v>211349.19246948702</v>
      </c>
      <c r="I68" s="253">
        <v>4586.6421686504827</v>
      </c>
      <c r="J68" s="253">
        <v>224116.85913849989</v>
      </c>
      <c r="K68" s="253">
        <v>0</v>
      </c>
      <c r="L68" s="253">
        <v>9865.2137752452309</v>
      </c>
      <c r="M68" s="253">
        <v>449078.66662397335</v>
      </c>
      <c r="N68" s="253">
        <v>0</v>
      </c>
      <c r="O68" s="254">
        <v>0</v>
      </c>
      <c r="P68" s="274">
        <f>SUM(Q68:AA68)</f>
        <v>7015781.0018907245</v>
      </c>
      <c r="Q68" s="253">
        <v>2974540.399340963</v>
      </c>
      <c r="R68" s="253">
        <v>98668.147038705749</v>
      </c>
      <c r="S68" s="253">
        <v>3010369.934516002</v>
      </c>
      <c r="T68" s="253">
        <v>219558.25001811978</v>
      </c>
      <c r="U68" s="253">
        <v>1734.7278740083068</v>
      </c>
      <c r="V68" s="253">
        <v>237122.41107102323</v>
      </c>
      <c r="W68" s="253">
        <v>0</v>
      </c>
      <c r="X68" s="253">
        <v>11213.568003251339</v>
      </c>
      <c r="Y68" s="253">
        <v>462573.56402865262</v>
      </c>
      <c r="Z68" s="253">
        <v>0</v>
      </c>
      <c r="AA68" s="254">
        <v>0</v>
      </c>
      <c r="AB68" s="274">
        <f>SUM(AC68:AM68)</f>
        <v>6422424.9678861285</v>
      </c>
      <c r="AC68" s="253">
        <v>2692885.9582539555</v>
      </c>
      <c r="AD68" s="253">
        <v>121793.16749169443</v>
      </c>
      <c r="AE68" s="253">
        <v>2682811.8730038325</v>
      </c>
      <c r="AF68" s="253">
        <v>218947.48444362299</v>
      </c>
      <c r="AG68" s="253">
        <v>400.55881618208889</v>
      </c>
      <c r="AH68" s="253">
        <v>216780.86815162731</v>
      </c>
      <c r="AI68" s="253">
        <v>0</v>
      </c>
      <c r="AJ68" s="253">
        <v>10047.615503737856</v>
      </c>
      <c r="AK68" s="253">
        <v>478757.44222147611</v>
      </c>
      <c r="AL68" s="253">
        <v>0</v>
      </c>
      <c r="AM68" s="254">
        <v>0</v>
      </c>
      <c r="AN68" s="289">
        <f>SUM(AO68:AY68)</f>
        <v>6375466.174830623</v>
      </c>
      <c r="AO68" s="253">
        <v>2593487.3412175956</v>
      </c>
      <c r="AP68" s="253">
        <v>92666.69904453303</v>
      </c>
      <c r="AQ68" s="253">
        <v>2740637.7753625084</v>
      </c>
      <c r="AR68" s="253">
        <v>211795.48466359579</v>
      </c>
      <c r="AS68" s="253">
        <v>511.31948575262476</v>
      </c>
      <c r="AT68" s="253">
        <v>216976.55529436041</v>
      </c>
      <c r="AU68" s="253">
        <v>0</v>
      </c>
      <c r="AV68" s="253">
        <v>11437.3579435839</v>
      </c>
      <c r="AW68" s="253">
        <v>507953.64181869308</v>
      </c>
      <c r="AX68" s="253">
        <v>0</v>
      </c>
      <c r="AY68" s="254">
        <v>0</v>
      </c>
      <c r="AZ68" s="525">
        <v>232705.91287251428</v>
      </c>
      <c r="BA68" s="296">
        <f>SUM(BB68:BL68)+AZ68</f>
        <v>27191597.566629112</v>
      </c>
      <c r="BB68" s="274">
        <f t="shared" si="46"/>
        <v>11398971.595137538</v>
      </c>
      <c r="BC68" s="274">
        <f t="shared" si="46"/>
        <v>429483.23353498185</v>
      </c>
      <c r="BD68" s="274">
        <f t="shared" si="46"/>
        <v>11425629.401570532</v>
      </c>
      <c r="BE68" s="274">
        <f t="shared" si="46"/>
        <v>861650.41159482556</v>
      </c>
      <c r="BF68" s="274">
        <f t="shared" si="46"/>
        <v>7233.2483445935031</v>
      </c>
      <c r="BG68" s="274">
        <f t="shared" si="46"/>
        <v>894996.69365551078</v>
      </c>
      <c r="BH68" s="274">
        <f t="shared" si="46"/>
        <v>0</v>
      </c>
      <c r="BI68" s="274">
        <f t="shared" si="46"/>
        <v>42563.755225818328</v>
      </c>
      <c r="BJ68" s="274">
        <f t="shared" si="46"/>
        <v>1898363.314692795</v>
      </c>
      <c r="BK68" s="274">
        <f t="shared" ref="BK68:BL71" si="47">N68+Z68+AL68+AX68</f>
        <v>0</v>
      </c>
      <c r="BL68" s="300">
        <f t="shared" si="47"/>
        <v>0</v>
      </c>
    </row>
    <row r="69" spans="1:64" s="255" customFormat="1" x14ac:dyDescent="0.25">
      <c r="A69" s="1699"/>
      <c r="B69" s="126" t="s">
        <v>110</v>
      </c>
      <c r="C69" s="131" t="s">
        <v>135</v>
      </c>
      <c r="D69" s="274">
        <f>SUM(E69:O69)</f>
        <v>49885.353006318008</v>
      </c>
      <c r="E69" s="253">
        <v>28282.940827448514</v>
      </c>
      <c r="F69" s="253">
        <v>4589.6493340434408</v>
      </c>
      <c r="G69" s="253">
        <v>12374.262660627719</v>
      </c>
      <c r="H69" s="253">
        <v>2050.6238748050569</v>
      </c>
      <c r="I69" s="253">
        <v>50.039525394549138</v>
      </c>
      <c r="J69" s="253">
        <v>1762.2241403832165</v>
      </c>
      <c r="K69" s="253">
        <v>0</v>
      </c>
      <c r="L69" s="253">
        <v>115.47582783357494</v>
      </c>
      <c r="M69" s="253">
        <v>660.13681578193678</v>
      </c>
      <c r="N69" s="253">
        <v>0</v>
      </c>
      <c r="O69" s="254">
        <v>0</v>
      </c>
      <c r="P69" s="274">
        <f>SUM(Q69:AA69)</f>
        <v>52366.496420454336</v>
      </c>
      <c r="Q69" s="253">
        <v>29492.11251397448</v>
      </c>
      <c r="R69" s="253">
        <v>4712.4417042007553</v>
      </c>
      <c r="S69" s="253">
        <v>13261.229096415949</v>
      </c>
      <c r="T69" s="253">
        <v>2183.540216324126</v>
      </c>
      <c r="U69" s="253">
        <v>47.955777386824415</v>
      </c>
      <c r="V69" s="253">
        <v>1837.9332519294292</v>
      </c>
      <c r="W69" s="253">
        <v>0</v>
      </c>
      <c r="X69" s="253">
        <v>114.28088268600081</v>
      </c>
      <c r="Y69" s="253">
        <v>717.00297753678296</v>
      </c>
      <c r="Z69" s="253">
        <v>0</v>
      </c>
      <c r="AA69" s="254">
        <v>0</v>
      </c>
      <c r="AB69" s="274">
        <f>SUM(AC69:AM69)</f>
        <v>53432.375195830326</v>
      </c>
      <c r="AC69" s="253">
        <v>29480.509703951924</v>
      </c>
      <c r="AD69" s="253">
        <v>4600.5048382555933</v>
      </c>
      <c r="AE69" s="253">
        <v>14198.651260315055</v>
      </c>
      <c r="AF69" s="253">
        <v>2312.4254064344118</v>
      </c>
      <c r="AG69" s="253">
        <v>41.310337834026924</v>
      </c>
      <c r="AH69" s="253">
        <v>1940.2195648805466</v>
      </c>
      <c r="AI69" s="253">
        <v>0</v>
      </c>
      <c r="AJ69" s="253">
        <v>104.8979782696495</v>
      </c>
      <c r="AK69" s="253">
        <v>753.85610588912357</v>
      </c>
      <c r="AL69" s="253">
        <v>0</v>
      </c>
      <c r="AM69" s="254">
        <v>0</v>
      </c>
      <c r="AN69" s="289">
        <f>SUM(AO69:AY69)</f>
        <v>50002.057308464413</v>
      </c>
      <c r="AO69" s="253">
        <v>26606.834343372513</v>
      </c>
      <c r="AP69" s="253">
        <v>4102.1499420408645</v>
      </c>
      <c r="AQ69" s="253">
        <v>14087.142340019465</v>
      </c>
      <c r="AR69" s="253">
        <v>2367.085684949287</v>
      </c>
      <c r="AS69" s="253">
        <v>41.640711550977905</v>
      </c>
      <c r="AT69" s="253">
        <v>1893.8473068958776</v>
      </c>
      <c r="AU69" s="253">
        <v>0</v>
      </c>
      <c r="AV69" s="253">
        <v>97.9010433808253</v>
      </c>
      <c r="AW69" s="253">
        <v>805.45593625459821</v>
      </c>
      <c r="AX69" s="253">
        <v>0</v>
      </c>
      <c r="AY69" s="254">
        <v>0</v>
      </c>
      <c r="AZ69" s="525">
        <v>0</v>
      </c>
      <c r="BA69" s="296">
        <f>SUM(BB69:BL69)+AZ69</f>
        <v>205686.28193106712</v>
      </c>
      <c r="BB69" s="274">
        <f t="shared" si="46"/>
        <v>113862.39738874743</v>
      </c>
      <c r="BC69" s="274">
        <f t="shared" si="46"/>
        <v>18004.745818540654</v>
      </c>
      <c r="BD69" s="274">
        <f t="shared" si="46"/>
        <v>53921.28535737819</v>
      </c>
      <c r="BE69" s="274">
        <f t="shared" si="46"/>
        <v>8913.6751825128813</v>
      </c>
      <c r="BF69" s="274">
        <f t="shared" si="46"/>
        <v>180.94635216637838</v>
      </c>
      <c r="BG69" s="274">
        <f t="shared" si="46"/>
        <v>7434.2242640890699</v>
      </c>
      <c r="BH69" s="274">
        <f t="shared" si="46"/>
        <v>0</v>
      </c>
      <c r="BI69" s="274">
        <f t="shared" si="46"/>
        <v>432.55573217005053</v>
      </c>
      <c r="BJ69" s="274">
        <f t="shared" si="46"/>
        <v>2936.4518354624415</v>
      </c>
      <c r="BK69" s="274">
        <f t="shared" si="47"/>
        <v>0</v>
      </c>
      <c r="BL69" s="300">
        <f t="shared" si="47"/>
        <v>0</v>
      </c>
    </row>
    <row r="70" spans="1:64" x14ac:dyDescent="0.25">
      <c r="A70" s="1699"/>
      <c r="B70" s="126" t="s">
        <v>111</v>
      </c>
      <c r="C70" s="131" t="s">
        <v>163</v>
      </c>
      <c r="D70" s="274">
        <f>SUM(E70:O70)</f>
        <v>-12122.597972451284</v>
      </c>
      <c r="E70" s="253">
        <v>-2178.0794978120844</v>
      </c>
      <c r="F70" s="253">
        <v>-104.96329630428198</v>
      </c>
      <c r="G70" s="253">
        <v>-3700.499077249834</v>
      </c>
      <c r="H70" s="253">
        <v>-376.84672325582619</v>
      </c>
      <c r="I70" s="253">
        <v>-12.139432178515792</v>
      </c>
      <c r="J70" s="253">
        <v>-337.48932192951207</v>
      </c>
      <c r="K70" s="253">
        <v>0</v>
      </c>
      <c r="L70" s="253">
        <v>-10.205301840514192</v>
      </c>
      <c r="M70" s="253">
        <v>-5402.375321880716</v>
      </c>
      <c r="N70" s="253">
        <v>0</v>
      </c>
      <c r="O70" s="254">
        <v>0</v>
      </c>
      <c r="P70" s="274">
        <f>SUM(Q70:AA70)</f>
        <v>56878.280303949075</v>
      </c>
      <c r="Q70" s="253">
        <v>9915.5289307025305</v>
      </c>
      <c r="R70" s="253">
        <v>447.24677155314288</v>
      </c>
      <c r="S70" s="253">
        <v>17224.506278252102</v>
      </c>
      <c r="T70" s="253">
        <v>1811.7894058135414</v>
      </c>
      <c r="U70" s="253">
        <v>13.701332457645883</v>
      </c>
      <c r="V70" s="253">
        <v>1379.7273962860017</v>
      </c>
      <c r="W70" s="253">
        <v>0</v>
      </c>
      <c r="X70" s="253">
        <v>32.054706343500229</v>
      </c>
      <c r="Y70" s="253">
        <v>26053.725482540609</v>
      </c>
      <c r="Z70" s="253">
        <v>0</v>
      </c>
      <c r="AA70" s="254">
        <v>0</v>
      </c>
      <c r="AB70" s="274">
        <f>SUM(AC70:AM70)</f>
        <v>196065.53766501462</v>
      </c>
      <c r="AC70" s="253">
        <v>30940.150970918603</v>
      </c>
      <c r="AD70" s="253">
        <v>1832.1797840487784</v>
      </c>
      <c r="AE70" s="253">
        <v>57692.009311838243</v>
      </c>
      <c r="AF70" s="253">
        <v>6306.2190345914396</v>
      </c>
      <c r="AG70" s="253">
        <v>158.98000060756496</v>
      </c>
      <c r="AH70" s="253">
        <v>5206.8811328312486</v>
      </c>
      <c r="AI70" s="253">
        <v>0</v>
      </c>
      <c r="AJ70" s="253">
        <v>150.14435061747292</v>
      </c>
      <c r="AK70" s="253">
        <v>93778.973079561256</v>
      </c>
      <c r="AL70" s="253">
        <v>0</v>
      </c>
      <c r="AM70" s="254">
        <v>0</v>
      </c>
      <c r="AN70" s="289">
        <f>SUM(AO70:AY70)</f>
        <v>535089.04281774652</v>
      </c>
      <c r="AO70" s="253">
        <v>81435.49564209579</v>
      </c>
      <c r="AP70" s="253">
        <v>4027.2075574551623</v>
      </c>
      <c r="AQ70" s="253">
        <v>146323.98619391813</v>
      </c>
      <c r="AR70" s="253">
        <v>15512.015759457257</v>
      </c>
      <c r="AS70" s="253">
        <v>355.73136427128537</v>
      </c>
      <c r="AT70" s="253">
        <v>13928.28725452109</v>
      </c>
      <c r="AU70" s="253">
        <v>0</v>
      </c>
      <c r="AV70" s="253">
        <v>444.33883698529382</v>
      </c>
      <c r="AW70" s="253">
        <v>273061.98020904255</v>
      </c>
      <c r="AX70" s="253">
        <v>0</v>
      </c>
      <c r="AY70" s="254">
        <v>0</v>
      </c>
      <c r="AZ70" s="525">
        <v>-1098258.6624712255</v>
      </c>
      <c r="BA70" s="296">
        <f>SUM(BB70:BL70)+AZ70</f>
        <v>-322348.39965696656</v>
      </c>
      <c r="BB70" s="274">
        <f t="shared" si="46"/>
        <v>120113.09604590484</v>
      </c>
      <c r="BC70" s="274">
        <f t="shared" si="46"/>
        <v>6201.6708167528013</v>
      </c>
      <c r="BD70" s="274">
        <f t="shared" si="46"/>
        <v>217540.00270675862</v>
      </c>
      <c r="BE70" s="274">
        <f t="shared" si="46"/>
        <v>23253.177476606412</v>
      </c>
      <c r="BF70" s="274">
        <f t="shared" si="46"/>
        <v>516.2732651579804</v>
      </c>
      <c r="BG70" s="274">
        <f t="shared" si="46"/>
        <v>20177.40646170883</v>
      </c>
      <c r="BH70" s="274">
        <f t="shared" si="46"/>
        <v>0</v>
      </c>
      <c r="BI70" s="274">
        <f t="shared" si="46"/>
        <v>616.33259210575284</v>
      </c>
      <c r="BJ70" s="274">
        <f t="shared" si="46"/>
        <v>387492.30344926368</v>
      </c>
      <c r="BK70" s="274">
        <f t="shared" si="47"/>
        <v>0</v>
      </c>
      <c r="BL70" s="300">
        <f t="shared" si="47"/>
        <v>0</v>
      </c>
    </row>
    <row r="71" spans="1:64" x14ac:dyDescent="0.25">
      <c r="A71" s="1699"/>
      <c r="B71" s="126" t="s">
        <v>112</v>
      </c>
      <c r="C71" s="131" t="s">
        <v>927</v>
      </c>
      <c r="D71" s="274">
        <f>SUM(E71:O71)</f>
        <v>432883.45817941031</v>
      </c>
      <c r="E71" s="253">
        <v>89884.05089636604</v>
      </c>
      <c r="F71" s="253">
        <v>12552.486638117391</v>
      </c>
      <c r="G71" s="253">
        <v>139593.47442887622</v>
      </c>
      <c r="H71" s="253">
        <v>18775.358097196233</v>
      </c>
      <c r="I71" s="253">
        <v>233.4902422583838</v>
      </c>
      <c r="J71" s="253">
        <v>11814.166555438316</v>
      </c>
      <c r="K71" s="253">
        <v>0</v>
      </c>
      <c r="L71" s="253">
        <v>615.93180843019036</v>
      </c>
      <c r="M71" s="253">
        <v>159414.49951272752</v>
      </c>
      <c r="N71" s="253">
        <v>0</v>
      </c>
      <c r="O71" s="254">
        <v>0</v>
      </c>
      <c r="P71" s="274">
        <f>SUM(Q71:AA71)</f>
        <v>411410.2620519523</v>
      </c>
      <c r="Q71" s="253">
        <v>85425.350021665159</v>
      </c>
      <c r="R71" s="253">
        <v>11929.820185115906</v>
      </c>
      <c r="S71" s="253">
        <v>132668.93620066281</v>
      </c>
      <c r="T71" s="253">
        <v>17844.005930310577</v>
      </c>
      <c r="U71" s="253">
        <v>221.90795221905415</v>
      </c>
      <c r="V71" s="253">
        <v>11228.124490919789</v>
      </c>
      <c r="W71" s="253">
        <v>0</v>
      </c>
      <c r="X71" s="253">
        <v>585.37849373623919</v>
      </c>
      <c r="Y71" s="253">
        <v>151506.73877732281</v>
      </c>
      <c r="Z71" s="253">
        <v>0</v>
      </c>
      <c r="AA71" s="254">
        <v>0</v>
      </c>
      <c r="AB71" s="274">
        <f>SUM(AC71:AM71)</f>
        <v>577181.09277359932</v>
      </c>
      <c r="AC71" s="253">
        <v>119846.05495777747</v>
      </c>
      <c r="AD71" s="253">
        <v>16736.740150074886</v>
      </c>
      <c r="AE71" s="253">
        <v>186125.64789096054</v>
      </c>
      <c r="AF71" s="253">
        <v>25033.947356944325</v>
      </c>
      <c r="AG71" s="253">
        <v>311.32202127902059</v>
      </c>
      <c r="AH71" s="253">
        <v>15752.308003072436</v>
      </c>
      <c r="AI71" s="253">
        <v>0</v>
      </c>
      <c r="AJ71" s="253">
        <v>821.24689115844262</v>
      </c>
      <c r="AK71" s="253">
        <v>212553.82550233218</v>
      </c>
      <c r="AL71" s="253">
        <v>0</v>
      </c>
      <c r="AM71" s="254">
        <v>0</v>
      </c>
      <c r="AN71" s="289">
        <f>SUM(AO71:AY71)</f>
        <v>252492.14432476542</v>
      </c>
      <c r="AO71" s="253">
        <v>52427.544463973885</v>
      </c>
      <c r="AP71" s="253">
        <v>7321.6109508916679</v>
      </c>
      <c r="AQ71" s="253">
        <v>81422.04333824027</v>
      </c>
      <c r="AR71" s="253">
        <v>10951.285702540408</v>
      </c>
      <c r="AS71" s="253">
        <v>136.19012423037512</v>
      </c>
      <c r="AT71" s="253">
        <v>6890.9638163078944</v>
      </c>
      <c r="AU71" s="253">
        <v>0</v>
      </c>
      <c r="AV71" s="253">
        <v>359.260535670352</v>
      </c>
      <c r="AW71" s="253">
        <v>92983.245392910554</v>
      </c>
      <c r="AX71" s="253">
        <v>0</v>
      </c>
      <c r="AY71" s="254">
        <v>0</v>
      </c>
      <c r="AZ71" s="525">
        <v>-3650.3616263156209</v>
      </c>
      <c r="BA71" s="296">
        <f>SUM(BB71:BL71)+AZ71</f>
        <v>1670316.5957034116</v>
      </c>
      <c r="BB71" s="274">
        <f t="shared" si="46"/>
        <v>347583.00033978256</v>
      </c>
      <c r="BC71" s="274">
        <f t="shared" si="46"/>
        <v>48540.657924199855</v>
      </c>
      <c r="BD71" s="274">
        <f t="shared" si="46"/>
        <v>539810.10185873986</v>
      </c>
      <c r="BE71" s="274">
        <f t="shared" si="46"/>
        <v>72604.597086991547</v>
      </c>
      <c r="BF71" s="274">
        <f t="shared" si="46"/>
        <v>902.91033998683372</v>
      </c>
      <c r="BG71" s="274">
        <f t="shared" si="46"/>
        <v>45685.562865738437</v>
      </c>
      <c r="BH71" s="274">
        <f t="shared" si="46"/>
        <v>0</v>
      </c>
      <c r="BI71" s="274">
        <f t="shared" si="46"/>
        <v>2381.8177289952241</v>
      </c>
      <c r="BJ71" s="274">
        <f t="shared" si="46"/>
        <v>616458.30918529304</v>
      </c>
      <c r="BK71" s="274">
        <f t="shared" si="47"/>
        <v>0</v>
      </c>
      <c r="BL71" s="300">
        <f t="shared" si="47"/>
        <v>0</v>
      </c>
    </row>
    <row r="72" spans="1:64" s="209" customFormat="1" x14ac:dyDescent="0.25">
      <c r="A72" s="1703"/>
      <c r="B72" s="129" t="s">
        <v>460</v>
      </c>
      <c r="C72" s="313" t="s">
        <v>5</v>
      </c>
      <c r="D72" s="275">
        <f>SUM(D64:D71)</f>
        <v>31712836.602362391</v>
      </c>
      <c r="E72" s="275">
        <f t="shared" ref="E72:BG72" si="48">SUM(E64:E71)</f>
        <v>5731702.038551026</v>
      </c>
      <c r="F72" s="275">
        <f t="shared" si="48"/>
        <v>287617.30263590522</v>
      </c>
      <c r="G72" s="275">
        <f t="shared" si="48"/>
        <v>9686247.2067004442</v>
      </c>
      <c r="H72" s="275">
        <f t="shared" si="48"/>
        <v>991636.94771823252</v>
      </c>
      <c r="I72" s="275">
        <f t="shared" si="48"/>
        <v>31553.552504124906</v>
      </c>
      <c r="J72" s="275">
        <f t="shared" si="48"/>
        <v>883042.36051239178</v>
      </c>
      <c r="K72" s="275">
        <f t="shared" si="48"/>
        <v>0</v>
      </c>
      <c r="L72" s="275">
        <f t="shared" si="48"/>
        <v>27027.106109668479</v>
      </c>
      <c r="M72" s="275">
        <f>SUM(M64:M71)</f>
        <v>14074010.0876306</v>
      </c>
      <c r="N72" s="275">
        <f>SUM(N68:N71)</f>
        <v>0</v>
      </c>
      <c r="O72" s="275">
        <f>SUM(O68:O71)</f>
        <v>0</v>
      </c>
      <c r="P72" s="277">
        <f t="shared" si="48"/>
        <v>32298156.460667074</v>
      </c>
      <c r="Q72" s="275">
        <f t="shared" si="48"/>
        <v>5667873.5308073051</v>
      </c>
      <c r="R72" s="275">
        <f t="shared" si="48"/>
        <v>267110.64569957554</v>
      </c>
      <c r="S72" s="275">
        <f t="shared" si="48"/>
        <v>9788004.8760913331</v>
      </c>
      <c r="T72" s="275">
        <f t="shared" si="48"/>
        <v>1034147.6255705679</v>
      </c>
      <c r="U72" s="275">
        <f t="shared" si="48"/>
        <v>7938.4529360718307</v>
      </c>
      <c r="V72" s="275">
        <f t="shared" si="48"/>
        <v>785413.48621015833</v>
      </c>
      <c r="W72" s="275">
        <f t="shared" si="48"/>
        <v>0</v>
      </c>
      <c r="X72" s="275">
        <f t="shared" si="48"/>
        <v>18654.172086017083</v>
      </c>
      <c r="Y72" s="275">
        <f>SUM(Y64:Y71)</f>
        <v>14729013.671266053</v>
      </c>
      <c r="Z72" s="275">
        <f>SUM(Z68:Z71)</f>
        <v>0</v>
      </c>
      <c r="AA72" s="283">
        <f>SUM(AA68:AA71)</f>
        <v>0</v>
      </c>
      <c r="AB72" s="277">
        <f>SUM(AB64:AB71)</f>
        <v>33658346.783520572</v>
      </c>
      <c r="AC72" s="275">
        <f t="shared" si="48"/>
        <v>5362794.2138866046</v>
      </c>
      <c r="AD72" s="275">
        <f t="shared" si="48"/>
        <v>330013.25226407364</v>
      </c>
      <c r="AE72" s="275">
        <f t="shared" si="48"/>
        <v>9919110.8314669468</v>
      </c>
      <c r="AF72" s="275">
        <f t="shared" si="48"/>
        <v>1089635.5762415933</v>
      </c>
      <c r="AG72" s="275">
        <f t="shared" si="48"/>
        <v>27345.041175902701</v>
      </c>
      <c r="AH72" s="275">
        <f t="shared" si="48"/>
        <v>894823.96685241139</v>
      </c>
      <c r="AI72" s="275">
        <f t="shared" si="48"/>
        <v>0</v>
      </c>
      <c r="AJ72" s="275">
        <f t="shared" si="48"/>
        <v>26221.72472378342</v>
      </c>
      <c r="AK72" s="275">
        <f>SUM(AK64:AK71)</f>
        <v>16008402.176909257</v>
      </c>
      <c r="AL72" s="275">
        <f>SUM(AL68:AL71)</f>
        <v>0</v>
      </c>
      <c r="AM72" s="275">
        <f>SUM(AM68:AM71)</f>
        <v>0</v>
      </c>
      <c r="AN72" s="277">
        <f t="shared" si="48"/>
        <v>35356587.1092816</v>
      </c>
      <c r="AO72" s="275">
        <f t="shared" si="48"/>
        <v>5414736.8656670377</v>
      </c>
      <c r="AP72" s="275">
        <f t="shared" si="48"/>
        <v>275270.05749492074</v>
      </c>
      <c r="AQ72" s="275">
        <f t="shared" si="48"/>
        <v>9681732.8872346859</v>
      </c>
      <c r="AR72" s="275">
        <f t="shared" si="48"/>
        <v>1029885.4818105428</v>
      </c>
      <c r="AS72" s="275">
        <f t="shared" si="48"/>
        <v>23479.861685805266</v>
      </c>
      <c r="AT72" s="275">
        <f t="shared" si="48"/>
        <v>921255.11367208522</v>
      </c>
      <c r="AU72" s="275">
        <f t="shared" si="48"/>
        <v>0</v>
      </c>
      <c r="AV72" s="275">
        <f t="shared" si="48"/>
        <v>29569.078359620373</v>
      </c>
      <c r="AW72" s="275">
        <f>SUM(AW64:AW71)</f>
        <v>17980657.763356898</v>
      </c>
      <c r="AX72" s="275">
        <f>SUM(AX68:AX71)</f>
        <v>0</v>
      </c>
      <c r="AY72" s="283">
        <f>SUM(AY68:AY71)</f>
        <v>0</v>
      </c>
      <c r="AZ72" s="299">
        <f>SUM(AZ64:AZ71)</f>
        <v>-1495965.9690904296</v>
      </c>
      <c r="BA72" s="297">
        <f t="shared" si="48"/>
        <v>131529960.98674121</v>
      </c>
      <c r="BB72" s="275">
        <f t="shared" si="48"/>
        <v>22177106.648911975</v>
      </c>
      <c r="BC72" s="275">
        <f>SUM(BC64:BC71)</f>
        <v>1160011.2580944754</v>
      </c>
      <c r="BD72" s="275">
        <f t="shared" si="48"/>
        <v>39075095.801493414</v>
      </c>
      <c r="BE72" s="275">
        <f t="shared" si="48"/>
        <v>4145305.6313409363</v>
      </c>
      <c r="BF72" s="275">
        <f t="shared" si="48"/>
        <v>90316.90830190471</v>
      </c>
      <c r="BG72" s="275">
        <f t="shared" si="48"/>
        <v>3484534.927247047</v>
      </c>
      <c r="BH72" s="275">
        <f>SUM(BH64:BH71)</f>
        <v>0</v>
      </c>
      <c r="BI72" s="275">
        <f>SUM(BI64:BI71)</f>
        <v>101472.08127908937</v>
      </c>
      <c r="BJ72" s="275">
        <f>SUM(BJ64:BJ71)</f>
        <v>62792083.699162804</v>
      </c>
      <c r="BK72" s="275">
        <f>SUM(BK68:BK71)</f>
        <v>0</v>
      </c>
      <c r="BL72" s="299">
        <f>SUM(BL68:BL71)</f>
        <v>0</v>
      </c>
    </row>
    <row r="73" spans="1:64" ht="14.85" customHeight="1" x14ac:dyDescent="0.25">
      <c r="A73" s="1708" t="s">
        <v>6</v>
      </c>
      <c r="B73" s="126" t="s">
        <v>118</v>
      </c>
      <c r="C73" s="131" t="s">
        <v>189</v>
      </c>
      <c r="D73" s="273">
        <f>SUM(E73:O73)</f>
        <v>118142.41144163835</v>
      </c>
      <c r="E73" s="251">
        <v>37642.938929003656</v>
      </c>
      <c r="F73" s="251">
        <v>5289.306456293024</v>
      </c>
      <c r="G73" s="251">
        <v>43930.400410340539</v>
      </c>
      <c r="H73" s="251">
        <v>8226.8415560981903</v>
      </c>
      <c r="I73" s="251">
        <v>2.7219017808267032</v>
      </c>
      <c r="J73" s="251">
        <v>5104.6870957943365</v>
      </c>
      <c r="K73" s="251">
        <v>0</v>
      </c>
      <c r="L73" s="251">
        <v>1525.9096127601106</v>
      </c>
      <c r="M73" s="251">
        <v>16419.605479567676</v>
      </c>
      <c r="N73" s="251">
        <v>0</v>
      </c>
      <c r="O73" s="252">
        <v>0</v>
      </c>
      <c r="P73" s="273">
        <f>SUM(Q73:AA73)</f>
        <v>135349.59947439641</v>
      </c>
      <c r="Q73" s="251">
        <v>40531.681288180247</v>
      </c>
      <c r="R73" s="251">
        <v>5977.6288602514269</v>
      </c>
      <c r="S73" s="251">
        <v>51681.490782236178</v>
      </c>
      <c r="T73" s="251">
        <v>9210.14498775211</v>
      </c>
      <c r="U73" s="251">
        <v>0.97019965280919895</v>
      </c>
      <c r="V73" s="251">
        <v>6286.5823361431831</v>
      </c>
      <c r="W73" s="251">
        <v>0</v>
      </c>
      <c r="X73" s="251">
        <v>2024.5851550311968</v>
      </c>
      <c r="Y73" s="251">
        <v>19636.515865149275</v>
      </c>
      <c r="Z73" s="251">
        <v>0</v>
      </c>
      <c r="AA73" s="252">
        <v>0</v>
      </c>
      <c r="AB73" s="273">
        <f>SUM(AC73:AM73)</f>
        <v>206842.60582116363</v>
      </c>
      <c r="AC73" s="251">
        <v>48000.884651242071</v>
      </c>
      <c r="AD73" s="251">
        <v>8215.7292251104827</v>
      </c>
      <c r="AE73" s="251">
        <v>106162.8637741237</v>
      </c>
      <c r="AF73" s="251">
        <v>12983.717750641954</v>
      </c>
      <c r="AG73" s="251">
        <v>162.70678568735764</v>
      </c>
      <c r="AH73" s="251">
        <v>6972.5236436788746</v>
      </c>
      <c r="AI73" s="251">
        <v>0</v>
      </c>
      <c r="AJ73" s="251">
        <v>1639.5903355516525</v>
      </c>
      <c r="AK73" s="251">
        <v>22704.589655127515</v>
      </c>
      <c r="AL73" s="251">
        <v>0</v>
      </c>
      <c r="AM73" s="252">
        <v>0</v>
      </c>
      <c r="AN73" s="276">
        <f>SUM(AO73:AY73)</f>
        <v>164874.06552501567</v>
      </c>
      <c r="AO73" s="251">
        <v>46718.464392293878</v>
      </c>
      <c r="AP73" s="251">
        <v>7391.8641824275046</v>
      </c>
      <c r="AQ73" s="251">
        <v>66097.209272425665</v>
      </c>
      <c r="AR73" s="251">
        <v>11939.058428993931</v>
      </c>
      <c r="AS73" s="251">
        <v>161.08046097033326</v>
      </c>
      <c r="AT73" s="251">
        <v>6471.4828065483616</v>
      </c>
      <c r="AU73" s="251">
        <v>0</v>
      </c>
      <c r="AV73" s="249">
        <v>1889.0657795132161</v>
      </c>
      <c r="AW73" s="251">
        <v>24205.840201842791</v>
      </c>
      <c r="AX73" s="251">
        <v>0</v>
      </c>
      <c r="AY73" s="252">
        <v>0</v>
      </c>
      <c r="AZ73" s="854">
        <v>225.26</v>
      </c>
      <c r="BA73" s="294">
        <f>SUM(BB73:BL73)+AZ73</f>
        <v>625433.94226221414</v>
      </c>
      <c r="BB73" s="274">
        <f t="shared" ref="BB73:BL76" si="49">E73+Q73+AC73+AO73</f>
        <v>172893.96926071984</v>
      </c>
      <c r="BC73" s="274">
        <f t="shared" si="49"/>
        <v>26874.52872408244</v>
      </c>
      <c r="BD73" s="274">
        <f t="shared" si="49"/>
        <v>267871.96423912607</v>
      </c>
      <c r="BE73" s="274">
        <f t="shared" si="49"/>
        <v>42359.762723486187</v>
      </c>
      <c r="BF73" s="274">
        <f t="shared" si="49"/>
        <v>327.47934809132681</v>
      </c>
      <c r="BG73" s="274">
        <f t="shared" si="49"/>
        <v>24835.275882164751</v>
      </c>
      <c r="BH73" s="274">
        <f t="shared" si="49"/>
        <v>0</v>
      </c>
      <c r="BI73" s="274">
        <f t="shared" si="49"/>
        <v>7079.1508828561764</v>
      </c>
      <c r="BJ73" s="274">
        <f t="shared" si="49"/>
        <v>82966.551201687253</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0.64888935874497156</v>
      </c>
      <c r="E75" s="253">
        <v>0.23574121947448878</v>
      </c>
      <c r="F75" s="253">
        <v>4.9061648173670924E-2</v>
      </c>
      <c r="G75" s="253">
        <v>0.3640864910968119</v>
      </c>
      <c r="H75" s="253">
        <v>0</v>
      </c>
      <c r="I75" s="253">
        <v>0</v>
      </c>
      <c r="J75" s="253">
        <v>0</v>
      </c>
      <c r="K75" s="253">
        <v>0</v>
      </c>
      <c r="L75" s="253">
        <v>0</v>
      </c>
      <c r="M75" s="253">
        <v>0</v>
      </c>
      <c r="N75" s="253">
        <v>0</v>
      </c>
      <c r="O75" s="254">
        <v>0</v>
      </c>
      <c r="P75" s="274">
        <f>SUM(Q75:AA75)</f>
        <v>4.1807794464613117</v>
      </c>
      <c r="Q75" s="253">
        <v>0</v>
      </c>
      <c r="R75" s="253">
        <v>2.7843461691420908</v>
      </c>
      <c r="S75" s="253">
        <v>0.41361094642474394</v>
      </c>
      <c r="T75" s="253">
        <v>0.98282233089447668</v>
      </c>
      <c r="U75" s="253">
        <v>0</v>
      </c>
      <c r="V75" s="253">
        <v>0</v>
      </c>
      <c r="W75" s="253">
        <v>0</v>
      </c>
      <c r="X75" s="253">
        <v>0</v>
      </c>
      <c r="Y75" s="253">
        <v>0</v>
      </c>
      <c r="Z75" s="253">
        <v>0</v>
      </c>
      <c r="AA75" s="254">
        <v>0</v>
      </c>
      <c r="AB75" s="274">
        <f>SUM(AC75:AM75)</f>
        <v>12.2697050612631</v>
      </c>
      <c r="AC75" s="253">
        <v>5.8239456535620793</v>
      </c>
      <c r="AD75" s="253">
        <v>1.5004170006746487</v>
      </c>
      <c r="AE75" s="253">
        <v>1.1438284739276909</v>
      </c>
      <c r="AF75" s="253">
        <v>0</v>
      </c>
      <c r="AG75" s="253">
        <v>3.0866211368938745</v>
      </c>
      <c r="AH75" s="253">
        <v>0</v>
      </c>
      <c r="AI75" s="253">
        <v>0</v>
      </c>
      <c r="AJ75" s="253">
        <v>0</v>
      </c>
      <c r="AK75" s="253">
        <v>0.71489279620480684</v>
      </c>
      <c r="AL75" s="253">
        <v>0</v>
      </c>
      <c r="AM75" s="254">
        <v>0</v>
      </c>
      <c r="AN75" s="289">
        <f>SUM(AO75:AY75)</f>
        <v>19.353364317406569</v>
      </c>
      <c r="AO75" s="253">
        <v>1.5853537400804885</v>
      </c>
      <c r="AP75" s="253">
        <v>5.730736699642951</v>
      </c>
      <c r="AQ75" s="253">
        <v>3.1707074801609769</v>
      </c>
      <c r="AR75" s="253">
        <v>8.0738895274819118</v>
      </c>
      <c r="AS75" s="253">
        <v>0</v>
      </c>
      <c r="AT75" s="253">
        <v>0.79267687004024423</v>
      </c>
      <c r="AU75" s="253">
        <v>0</v>
      </c>
      <c r="AV75" s="253">
        <v>0</v>
      </c>
      <c r="AW75" s="253">
        <v>0</v>
      </c>
      <c r="AX75" s="253">
        <v>0</v>
      </c>
      <c r="AY75" s="254">
        <v>0</v>
      </c>
      <c r="AZ75" s="525">
        <v>-24.219843536771201</v>
      </c>
      <c r="BA75" s="296">
        <f>SUM(BB75:BL75)+AZ75</f>
        <v>12.232894647104757</v>
      </c>
      <c r="BB75" s="274">
        <f t="shared" si="49"/>
        <v>7.6450406131170574</v>
      </c>
      <c r="BC75" s="274">
        <f t="shared" si="49"/>
        <v>10.064561517633361</v>
      </c>
      <c r="BD75" s="274">
        <f t="shared" si="49"/>
        <v>5.0922333916102236</v>
      </c>
      <c r="BE75" s="274">
        <f t="shared" si="49"/>
        <v>9.0567118583763886</v>
      </c>
      <c r="BF75" s="274">
        <f t="shared" si="49"/>
        <v>3.0866211368938745</v>
      </c>
      <c r="BG75" s="274">
        <f t="shared" si="49"/>
        <v>0.79267687004024423</v>
      </c>
      <c r="BH75" s="274">
        <f t="shared" si="49"/>
        <v>0</v>
      </c>
      <c r="BI75" s="274">
        <f t="shared" si="49"/>
        <v>0</v>
      </c>
      <c r="BJ75" s="274">
        <f t="shared" si="49"/>
        <v>0.71489279620480684</v>
      </c>
      <c r="BK75" s="274">
        <f t="shared" si="49"/>
        <v>0</v>
      </c>
      <c r="BL75" s="300">
        <f t="shared" si="49"/>
        <v>0</v>
      </c>
    </row>
    <row r="76" spans="1:64" x14ac:dyDescent="0.25">
      <c r="A76" s="1708"/>
      <c r="B76" s="126" t="s">
        <v>166</v>
      </c>
      <c r="C76" s="131" t="s">
        <v>928</v>
      </c>
      <c r="D76" s="274">
        <f>SUM(E76:O76)</f>
        <v>282238.85437272361</v>
      </c>
      <c r="E76" s="253">
        <v>58604.160246880449</v>
      </c>
      <c r="F76" s="253">
        <v>8184.1876406440224</v>
      </c>
      <c r="G76" s="253">
        <v>91014.571142113637</v>
      </c>
      <c r="H76" s="253">
        <v>12241.483151324432</v>
      </c>
      <c r="I76" s="253">
        <v>152.235012073165</v>
      </c>
      <c r="J76" s="253">
        <v>7702.8049258317797</v>
      </c>
      <c r="K76" s="253">
        <v>0</v>
      </c>
      <c r="L76" s="253">
        <v>401.58588806830346</v>
      </c>
      <c r="M76" s="253">
        <v>103937.82636578783</v>
      </c>
      <c r="N76" s="253">
        <v>0</v>
      </c>
      <c r="O76" s="254">
        <v>0</v>
      </c>
      <c r="P76" s="274">
        <f>SUM(Q76:AA76)</f>
        <v>282238.85437272361</v>
      </c>
      <c r="Q76" s="253">
        <v>58604.160246880449</v>
      </c>
      <c r="R76" s="253">
        <v>8184.1876406440224</v>
      </c>
      <c r="S76" s="253">
        <v>91014.571142113637</v>
      </c>
      <c r="T76" s="253">
        <v>12241.483151324432</v>
      </c>
      <c r="U76" s="253">
        <v>152.235012073165</v>
      </c>
      <c r="V76" s="253">
        <v>7702.8049258317797</v>
      </c>
      <c r="W76" s="253">
        <v>0</v>
      </c>
      <c r="X76" s="253">
        <v>401.58588806830346</v>
      </c>
      <c r="Y76" s="253">
        <v>103937.82636578783</v>
      </c>
      <c r="Z76" s="253">
        <v>0</v>
      </c>
      <c r="AA76" s="254">
        <v>0</v>
      </c>
      <c r="AB76" s="274">
        <f>SUM(AC76:AM76)</f>
        <v>282238.85437272361</v>
      </c>
      <c r="AC76" s="253">
        <v>58604.160246880449</v>
      </c>
      <c r="AD76" s="253">
        <v>8184.1876406440224</v>
      </c>
      <c r="AE76" s="253">
        <v>91014.571142113637</v>
      </c>
      <c r="AF76" s="253">
        <v>12241.483151324432</v>
      </c>
      <c r="AG76" s="253">
        <v>152.235012073165</v>
      </c>
      <c r="AH76" s="253">
        <v>7702.8049258317797</v>
      </c>
      <c r="AI76" s="253">
        <v>0</v>
      </c>
      <c r="AJ76" s="253">
        <v>401.58588806830346</v>
      </c>
      <c r="AK76" s="253">
        <v>103937.82636578783</v>
      </c>
      <c r="AL76" s="253">
        <v>0</v>
      </c>
      <c r="AM76" s="254">
        <v>0</v>
      </c>
      <c r="AN76" s="289">
        <f>SUM(AO76:AY76)</f>
        <v>282238.85437272361</v>
      </c>
      <c r="AO76" s="253">
        <v>58604.160246880449</v>
      </c>
      <c r="AP76" s="253">
        <v>8184.1876406440224</v>
      </c>
      <c r="AQ76" s="253">
        <v>91014.571142113637</v>
      </c>
      <c r="AR76" s="253">
        <v>12241.483151324432</v>
      </c>
      <c r="AS76" s="253">
        <v>152.235012073165</v>
      </c>
      <c r="AT76" s="253">
        <v>7702.8049258317797</v>
      </c>
      <c r="AU76" s="253">
        <v>0</v>
      </c>
      <c r="AV76" s="253">
        <v>401.58588806830346</v>
      </c>
      <c r="AW76" s="253">
        <v>103937.82636578783</v>
      </c>
      <c r="AX76" s="253">
        <v>0</v>
      </c>
      <c r="AY76" s="254">
        <v>0</v>
      </c>
      <c r="AZ76" s="525">
        <v>0</v>
      </c>
      <c r="BA76" s="296">
        <f>SUM(BB76:BL76)+AZ76</f>
        <v>1128955.4174908944</v>
      </c>
      <c r="BB76" s="274">
        <f t="shared" si="49"/>
        <v>234416.64098752179</v>
      </c>
      <c r="BC76" s="274">
        <f t="shared" si="49"/>
        <v>32736.75056257609</v>
      </c>
      <c r="BD76" s="274">
        <f t="shared" si="49"/>
        <v>364058.28456845455</v>
      </c>
      <c r="BE76" s="274">
        <f t="shared" si="49"/>
        <v>48965.932605297727</v>
      </c>
      <c r="BF76" s="274">
        <f t="shared" si="49"/>
        <v>608.94004829265998</v>
      </c>
      <c r="BG76" s="274">
        <f t="shared" si="49"/>
        <v>30811.219703327119</v>
      </c>
      <c r="BH76" s="274">
        <f t="shared" si="49"/>
        <v>0</v>
      </c>
      <c r="BI76" s="274">
        <f t="shared" si="49"/>
        <v>1606.3435522732138</v>
      </c>
      <c r="BJ76" s="274">
        <f t="shared" si="49"/>
        <v>415751.30546315131</v>
      </c>
      <c r="BK76" s="274">
        <f t="shared" si="49"/>
        <v>0</v>
      </c>
      <c r="BL76" s="300">
        <f t="shared" si="49"/>
        <v>0</v>
      </c>
    </row>
    <row r="77" spans="1:64" s="209" customFormat="1" x14ac:dyDescent="0.25">
      <c r="A77" s="1709"/>
      <c r="B77" s="314" t="s">
        <v>461</v>
      </c>
      <c r="C77" s="313" t="s">
        <v>8</v>
      </c>
      <c r="D77" s="278">
        <f>SUM(D73:D76)</f>
        <v>400381.91470372071</v>
      </c>
      <c r="E77" s="278">
        <f t="shared" ref="E77:BL77" si="50">SUM(E73:E76)</f>
        <v>96247.334917103581</v>
      </c>
      <c r="F77" s="278">
        <f t="shared" si="50"/>
        <v>13473.54315858522</v>
      </c>
      <c r="G77" s="278">
        <f t="shared" si="50"/>
        <v>134945.33563894528</v>
      </c>
      <c r="H77" s="278">
        <f t="shared" si="50"/>
        <v>20468.324707422624</v>
      </c>
      <c r="I77" s="278">
        <f t="shared" si="50"/>
        <v>154.95691385399169</v>
      </c>
      <c r="J77" s="278">
        <f t="shared" si="50"/>
        <v>12807.492021626116</v>
      </c>
      <c r="K77" s="278">
        <f t="shared" si="50"/>
        <v>0</v>
      </c>
      <c r="L77" s="278">
        <f t="shared" si="50"/>
        <v>1927.4955008284142</v>
      </c>
      <c r="M77" s="278">
        <f t="shared" si="50"/>
        <v>120357.4318453555</v>
      </c>
      <c r="N77" s="278">
        <f t="shared" si="50"/>
        <v>0</v>
      </c>
      <c r="O77" s="284">
        <f t="shared" si="50"/>
        <v>0</v>
      </c>
      <c r="P77" s="278">
        <f t="shared" si="50"/>
        <v>417592.63462656649</v>
      </c>
      <c r="Q77" s="278">
        <f t="shared" si="50"/>
        <v>99135.841535060696</v>
      </c>
      <c r="R77" s="278">
        <f t="shared" si="50"/>
        <v>14164.60084706459</v>
      </c>
      <c r="S77" s="278">
        <f t="shared" si="50"/>
        <v>142696.47553529625</v>
      </c>
      <c r="T77" s="278">
        <f t="shared" si="50"/>
        <v>21452.610961407438</v>
      </c>
      <c r="U77" s="278">
        <f t="shared" si="50"/>
        <v>153.20521172597418</v>
      </c>
      <c r="V77" s="278">
        <f t="shared" si="50"/>
        <v>13989.387261974964</v>
      </c>
      <c r="W77" s="278">
        <f t="shared" si="50"/>
        <v>0</v>
      </c>
      <c r="X77" s="278">
        <f t="shared" si="50"/>
        <v>2426.1710430995004</v>
      </c>
      <c r="Y77" s="278">
        <f>SUM(Y73:Y76)</f>
        <v>123574.34223093709</v>
      </c>
      <c r="Z77" s="278">
        <f>SUM(Z73:Z76)</f>
        <v>0</v>
      </c>
      <c r="AA77" s="284">
        <f t="shared" si="50"/>
        <v>0</v>
      </c>
      <c r="AB77" s="278">
        <f t="shared" si="50"/>
        <v>489093.72989894851</v>
      </c>
      <c r="AC77" s="278">
        <f t="shared" si="50"/>
        <v>106610.86884377609</v>
      </c>
      <c r="AD77" s="278">
        <f t="shared" si="50"/>
        <v>16401.417282755181</v>
      </c>
      <c r="AE77" s="278">
        <f t="shared" si="50"/>
        <v>197178.57874471127</v>
      </c>
      <c r="AF77" s="278">
        <f t="shared" si="50"/>
        <v>25225.200901966386</v>
      </c>
      <c r="AG77" s="278">
        <f t="shared" si="50"/>
        <v>318.02841889741649</v>
      </c>
      <c r="AH77" s="278">
        <f t="shared" si="50"/>
        <v>14675.328569510653</v>
      </c>
      <c r="AI77" s="278">
        <f t="shared" si="50"/>
        <v>0</v>
      </c>
      <c r="AJ77" s="278">
        <f t="shared" si="50"/>
        <v>2041.1762236199561</v>
      </c>
      <c r="AK77" s="278">
        <f t="shared" si="50"/>
        <v>126643.13091371155</v>
      </c>
      <c r="AL77" s="278">
        <f t="shared" si="50"/>
        <v>0</v>
      </c>
      <c r="AM77" s="284">
        <f t="shared" si="50"/>
        <v>0</v>
      </c>
      <c r="AN77" s="849">
        <f t="shared" si="50"/>
        <v>447132.2732620567</v>
      </c>
      <c r="AO77" s="278">
        <f t="shared" si="50"/>
        <v>105324.2099929144</v>
      </c>
      <c r="AP77" s="278">
        <f t="shared" si="50"/>
        <v>15581.782559771171</v>
      </c>
      <c r="AQ77" s="278">
        <f t="shared" si="50"/>
        <v>157114.95112201947</v>
      </c>
      <c r="AR77" s="278">
        <f t="shared" si="50"/>
        <v>24188.615469845845</v>
      </c>
      <c r="AS77" s="278">
        <f t="shared" si="50"/>
        <v>313.31547304349829</v>
      </c>
      <c r="AT77" s="278">
        <f t="shared" si="50"/>
        <v>14175.080409250182</v>
      </c>
      <c r="AU77" s="278">
        <f t="shared" si="50"/>
        <v>0</v>
      </c>
      <c r="AV77" s="278">
        <f t="shared" si="50"/>
        <v>2290.6516675815196</v>
      </c>
      <c r="AW77" s="278">
        <f>SUM(AW73:AW76)</f>
        <v>128143.66656763061</v>
      </c>
      <c r="AX77" s="278">
        <f t="shared" si="50"/>
        <v>0</v>
      </c>
      <c r="AY77" s="284">
        <f t="shared" si="50"/>
        <v>0</v>
      </c>
      <c r="AZ77" s="305">
        <f t="shared" si="50"/>
        <v>201.04015646322878</v>
      </c>
      <c r="BA77" s="297">
        <f t="shared" si="50"/>
        <v>1754401.5926477555</v>
      </c>
      <c r="BB77" s="275">
        <f t="shared" si="50"/>
        <v>407318.25528885471</v>
      </c>
      <c r="BC77" s="275">
        <f t="shared" si="50"/>
        <v>59621.343848176162</v>
      </c>
      <c r="BD77" s="275">
        <f t="shared" si="50"/>
        <v>631935.34104097215</v>
      </c>
      <c r="BE77" s="275">
        <f t="shared" si="50"/>
        <v>91334.752040642285</v>
      </c>
      <c r="BF77" s="275">
        <f t="shared" si="50"/>
        <v>939.50601752088073</v>
      </c>
      <c r="BG77" s="275">
        <f t="shared" si="50"/>
        <v>55647.288262361908</v>
      </c>
      <c r="BH77" s="275">
        <f t="shared" si="50"/>
        <v>0</v>
      </c>
      <c r="BI77" s="275">
        <f t="shared" si="50"/>
        <v>8685.4944351293907</v>
      </c>
      <c r="BJ77" s="275">
        <f>SUM(BJ73:BJ76)</f>
        <v>498718.57155763474</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62834817.425790422</v>
      </c>
      <c r="E78" s="273">
        <f>E20+SUM(E22:E23,E27)+SUM(E29:E32)+E37+E41+E46+E51+SUM(E56:E57)+SUM(E59:E60)+SUM(E64:E68)+E73</f>
        <v>15347706.448440358</v>
      </c>
      <c r="F78" s="273">
        <f>F20+SUM(F22:F23,F27)+SUM(F29:F32)+F37+F41+F46+F51+SUM(F56:F57)+SUM(F59:F60)+SUM(F64:F68)+F73</f>
        <v>1940782.6251963174</v>
      </c>
      <c r="G78" s="273">
        <f t="shared" ref="G78:O78" si="51">G20+SUM(G22:G23,G27)+SUM(G29:G32)+G37+G41+G46+G51+SUM(G56:G57)+SUM(G59:G60)+SUM(G64:G68)+G73</f>
        <v>21424780.917830057</v>
      </c>
      <c r="H78" s="273">
        <f t="shared" si="51"/>
        <v>3173817.8822335713</v>
      </c>
      <c r="I78" s="273">
        <f t="shared" si="51"/>
        <v>38771.85715908766</v>
      </c>
      <c r="J78" s="273">
        <f t="shared" si="51"/>
        <v>2108307.9637189307</v>
      </c>
      <c r="K78" s="273">
        <f t="shared" si="51"/>
        <v>0</v>
      </c>
      <c r="L78" s="273">
        <f t="shared" si="51"/>
        <v>260885.00915296591</v>
      </c>
      <c r="M78" s="273">
        <f>M20+SUM(M22:M23,M27)+SUM(M29:M32)+M37+M41+M46+M51+SUM(M56:M57)+SUM(M59:M60)+SUM(M64:M68)+M73</f>
        <v>18539764.722059131</v>
      </c>
      <c r="N78" s="273">
        <f t="shared" si="51"/>
        <v>0</v>
      </c>
      <c r="O78" s="285">
        <f t="shared" si="51"/>
        <v>0</v>
      </c>
      <c r="P78" s="273">
        <f>P20+SUM(P22:P23,P27)+SUM(P29:P32)+P37+P41+P46+P51+SUM(P56:P57)+SUM(P59:P60)+SUM(P64:P68)+P73</f>
        <v>62923297.575860597</v>
      </c>
      <c r="Q78" s="273">
        <f t="shared" ref="Q78:AA78" si="52">Q20+SUM(Q22:Q23,Q27)+SUM(Q29:Q32)+Q37+Q41+Q46+Q51+SUM(Q56:Q57)+SUM(Q59:Q60)+SUM(Q64:Q68)+Q73</f>
        <v>14885705.408001009</v>
      </c>
      <c r="R78" s="273">
        <f t="shared" si="52"/>
        <v>2227879.1036161808</v>
      </c>
      <c r="S78" s="273">
        <f t="shared" si="52"/>
        <v>22055196.237797912</v>
      </c>
      <c r="T78" s="273">
        <f t="shared" si="52"/>
        <v>3128898.2593842861</v>
      </c>
      <c r="U78" s="273">
        <f t="shared" si="52"/>
        <v>14550.284877173948</v>
      </c>
      <c r="V78" s="273">
        <f t="shared" si="52"/>
        <v>1945827.4434088399</v>
      </c>
      <c r="W78" s="273">
        <f t="shared" si="52"/>
        <v>0</v>
      </c>
      <c r="X78" s="273">
        <f t="shared" si="52"/>
        <v>277607.07841668185</v>
      </c>
      <c r="Y78" s="273">
        <f t="shared" si="52"/>
        <v>18387633.760358524</v>
      </c>
      <c r="Z78" s="273">
        <f t="shared" si="52"/>
        <v>0</v>
      </c>
      <c r="AA78" s="285">
        <f t="shared" si="52"/>
        <v>0</v>
      </c>
      <c r="AB78" s="273">
        <f>AB20+SUM(AB22:AB23,AB27)+SUM(AB29:AB32)+AB37+AB41+AB46+AB51+SUM(AB56:AB57)+SUM(AB59:AB60)+SUM(AB64:AB68)+AB73</f>
        <v>66391962.846476629</v>
      </c>
      <c r="AC78" s="273">
        <f t="shared" ref="AC78:AM78" si="53">AC20+SUM(AC22:AC23,AC27)+SUM(AC29:AC32)+AC37+AC41+AC46+AC51+SUM(AC56:AC57)+SUM(AC59:AC60)+SUM(AC64:AC68)+AC73</f>
        <v>13612168.688158844</v>
      </c>
      <c r="AD78" s="273">
        <f t="shared" si="53"/>
        <v>2026348.964905038</v>
      </c>
      <c r="AE78" s="273">
        <f t="shared" si="53"/>
        <v>25123601.093938779</v>
      </c>
      <c r="AF78" s="273">
        <f t="shared" si="53"/>
        <v>3226155.5931107234</v>
      </c>
      <c r="AG78" s="273">
        <f t="shared" si="53"/>
        <v>47975.807051341435</v>
      </c>
      <c r="AH78" s="273">
        <f t="shared" si="53"/>
        <v>2003845.2115025942</v>
      </c>
      <c r="AI78" s="273">
        <f t="shared" si="53"/>
        <v>0</v>
      </c>
      <c r="AJ78" s="273">
        <f t="shared" si="53"/>
        <v>196863.23341859347</v>
      </c>
      <c r="AK78" s="273">
        <f t="shared" si="53"/>
        <v>20155004.25439072</v>
      </c>
      <c r="AL78" s="273">
        <f t="shared" si="53"/>
        <v>0</v>
      </c>
      <c r="AM78" s="273">
        <f t="shared" si="53"/>
        <v>0</v>
      </c>
      <c r="AN78" s="276">
        <f>AN20+SUM(AN22:AN23,AN27)+SUM(AN29:AN32)+AN37+AN41+AN46+AN51+SUM(AN56:AN57)+SUM(AN59:AN60)+SUM(AN64:AN68)+AN73</f>
        <v>65851431.943863682</v>
      </c>
      <c r="AO78" s="273">
        <f t="shared" ref="AO78:AY78" si="54">AO20+SUM(AO22:AO23,AO27)+SUM(AO29:AO32)+AO37+AO41+AO46+AO51+SUM(AO56:AO57)+SUM(AO59:AO60)+SUM(AO64:AO68)+AO73</f>
        <v>14409456.725822885</v>
      </c>
      <c r="AP78" s="273">
        <f t="shared" si="54"/>
        <v>2092261.8156351598</v>
      </c>
      <c r="AQ78" s="273">
        <f t="shared" si="54"/>
        <v>21487048.048877977</v>
      </c>
      <c r="AR78" s="273">
        <f t="shared" si="54"/>
        <v>3123764.3225034056</v>
      </c>
      <c r="AS78" s="273">
        <f t="shared" si="54"/>
        <v>42771.817148437825</v>
      </c>
      <c r="AT78" s="273">
        <f t="shared" si="54"/>
        <v>1961158.4335250403</v>
      </c>
      <c r="AU78" s="273">
        <f t="shared" si="54"/>
        <v>0</v>
      </c>
      <c r="AV78" s="273">
        <f t="shared" si="54"/>
        <v>273880.85693067271</v>
      </c>
      <c r="AW78" s="273">
        <f t="shared" si="54"/>
        <v>22461089.923420105</v>
      </c>
      <c r="AX78" s="273">
        <f t="shared" si="54"/>
        <v>0</v>
      </c>
      <c r="AY78" s="285">
        <f t="shared" si="54"/>
        <v>0</v>
      </c>
      <c r="AZ78" s="298">
        <f>AZ20+SUM(AZ22:AZ23,AZ27)+SUM(AZ29:AZ32)+AZ37+AZ41+AZ46+AZ51+SUM(AZ56:AZ57)+SUM(AZ59:AZ60)+SUM(AZ64:AZ68)+AZ73</f>
        <v>1304526.625005628</v>
      </c>
      <c r="BA78" s="294">
        <f>BA20+SUM(BA22:BA23,BA27)+SUM(BA29:BA32)+BA37+BA41+BA46+BA51+SUM(BA56:BA57)+SUM(BA59:BA60)+SUM(BA64:BA68)+BA73</f>
        <v>259306036.41699696</v>
      </c>
      <c r="BB78" s="273">
        <f t="shared" ref="BB78:BL78" si="55">BB20+SUM(BB22:BB23,BB27)+SUM(BB29:BB32)+BB37+BB41+BB46+BB51+SUM(BB56:BB57)+SUM(BB59:BB60)+SUM(BB64:BB68)+BB73</f>
        <v>58255037.270423092</v>
      </c>
      <c r="BC78" s="273">
        <f t="shared" si="55"/>
        <v>8287272.5093526971</v>
      </c>
      <c r="BD78" s="273">
        <f t="shared" si="55"/>
        <v>90090626.298444718</v>
      </c>
      <c r="BE78" s="273">
        <f t="shared" si="55"/>
        <v>12652636.057231989</v>
      </c>
      <c r="BF78" s="273">
        <f t="shared" si="55"/>
        <v>144069.76623604086</v>
      </c>
      <c r="BG78" s="273">
        <f t="shared" si="55"/>
        <v>8019139.0521554062</v>
      </c>
      <c r="BH78" s="273">
        <f t="shared" si="55"/>
        <v>0</v>
      </c>
      <c r="BI78" s="273">
        <f t="shared" si="55"/>
        <v>1009236.177918914</v>
      </c>
      <c r="BJ78" s="273">
        <f>BJ20+SUM(BJ22:BJ23,BJ27)+SUM(BJ29:BJ32)+BJ37+BJ41+BJ46+BJ51+SUM(BJ56:BJ57)+SUM(BJ59:BJ60)+SUM(BJ64:BJ68)+BJ73</f>
        <v>79543492.660228461</v>
      </c>
      <c r="BK78" s="273">
        <f t="shared" si="55"/>
        <v>0</v>
      </c>
      <c r="BL78" s="298">
        <f t="shared" si="55"/>
        <v>0</v>
      </c>
    </row>
    <row r="79" spans="1:64" s="209" customFormat="1" x14ac:dyDescent="0.25">
      <c r="A79" s="1713"/>
      <c r="B79" s="126" t="s">
        <v>55</v>
      </c>
      <c r="C79" s="127" t="s">
        <v>173</v>
      </c>
      <c r="D79" s="274">
        <f>D21+D24+D34+D38+D43+D48+D53+D58+D70+D75</f>
        <v>104854.70736519549</v>
      </c>
      <c r="E79" s="274">
        <f>E21+E24+E34+E38+E43+E48+E53+E58+E70+E75</f>
        <v>27558.447773492531</v>
      </c>
      <c r="F79" s="274">
        <f>F21+F24+F34+F38+F43+F48+F53+F58+F70+F75</f>
        <v>3770.9251374633859</v>
      </c>
      <c r="G79" s="274">
        <f t="shared" ref="G79:O79" si="56">G21+G24+G34+G38+G43+G48+G53+G58+G70+G75</f>
        <v>44256.938539956827</v>
      </c>
      <c r="H79" s="274">
        <f t="shared" si="56"/>
        <v>6107.2978478943332</v>
      </c>
      <c r="I79" s="274">
        <f t="shared" si="56"/>
        <v>-6.0103705312318993</v>
      </c>
      <c r="J79" s="274">
        <f t="shared" si="56"/>
        <v>2568.2668337202945</v>
      </c>
      <c r="K79" s="274">
        <f t="shared" si="56"/>
        <v>0</v>
      </c>
      <c r="L79" s="274">
        <f t="shared" si="56"/>
        <v>283.48060522816991</v>
      </c>
      <c r="M79" s="274">
        <f t="shared" si="56"/>
        <v>20315.360997971198</v>
      </c>
      <c r="N79" s="274">
        <f t="shared" si="56"/>
        <v>0</v>
      </c>
      <c r="O79" s="282">
        <f t="shared" si="56"/>
        <v>0</v>
      </c>
      <c r="P79" s="274">
        <f>P21+P24+P34+P38+P43+P48+P53+P58+P70+P75</f>
        <v>209665.67204141256</v>
      </c>
      <c r="Q79" s="274">
        <f t="shared" ref="Q79:AA79" si="57">Q21+Q24+Q34+Q38+Q43+Q48+Q53+Q58+Q70+Q75</f>
        <v>48219.445151329193</v>
      </c>
      <c r="R79" s="274">
        <f t="shared" si="57"/>
        <v>12895.021530511189</v>
      </c>
      <c r="S79" s="274">
        <f t="shared" si="57"/>
        <v>84870.009692760636</v>
      </c>
      <c r="T79" s="274">
        <f t="shared" si="57"/>
        <v>9735.6581687136713</v>
      </c>
      <c r="U79" s="274">
        <f t="shared" si="57"/>
        <v>35.640894099308632</v>
      </c>
      <c r="V79" s="274">
        <f t="shared" si="57"/>
        <v>4791.4825205032812</v>
      </c>
      <c r="W79" s="274">
        <f t="shared" si="57"/>
        <v>0</v>
      </c>
      <c r="X79" s="274">
        <f t="shared" si="57"/>
        <v>383.96094372374637</v>
      </c>
      <c r="Y79" s="274">
        <f t="shared" si="57"/>
        <v>48734.453139771547</v>
      </c>
      <c r="Z79" s="274">
        <f t="shared" si="57"/>
        <v>0</v>
      </c>
      <c r="AA79" s="282">
        <f t="shared" si="57"/>
        <v>0</v>
      </c>
      <c r="AB79" s="274">
        <f>AB21+AB24+AB34+AB38+AB43+AB48+AB53+AB58+AB70+AB75</f>
        <v>514058.24095733947</v>
      </c>
      <c r="AC79" s="274">
        <f t="shared" ref="AC79:AM79" si="58">AC21+AC24+AC34+AC38+AC43+AC48+AC53+AC58+AC70+AC75</f>
        <v>95815.401091833191</v>
      </c>
      <c r="AD79" s="274">
        <f t="shared" si="58"/>
        <v>18425.29289795383</v>
      </c>
      <c r="AE79" s="274">
        <f t="shared" si="58"/>
        <v>192186.59926055282</v>
      </c>
      <c r="AF79" s="274">
        <f t="shared" si="58"/>
        <v>22932.101312897263</v>
      </c>
      <c r="AG79" s="274">
        <f t="shared" si="58"/>
        <v>255.30756796795168</v>
      </c>
      <c r="AH79" s="274">
        <f t="shared" si="58"/>
        <v>14457.949855926283</v>
      </c>
      <c r="AI79" s="274">
        <f t="shared" si="58"/>
        <v>0</v>
      </c>
      <c r="AJ79" s="274">
        <f t="shared" si="58"/>
        <v>504.79539747170566</v>
      </c>
      <c r="AK79" s="274">
        <f t="shared" si="58"/>
        <v>169480.79357273635</v>
      </c>
      <c r="AL79" s="274">
        <f t="shared" si="58"/>
        <v>0</v>
      </c>
      <c r="AM79" s="282">
        <f t="shared" si="58"/>
        <v>0</v>
      </c>
      <c r="AN79" s="289">
        <f>AN21+AN24+AN34+AN38+AN43+AN48+AN53+AN58+AN70+AN75</f>
        <v>1264475.7534387482</v>
      </c>
      <c r="AO79" s="274">
        <f t="shared" ref="AO79:AY79" si="59">AO21+AO24+AO34+AO38+AO43+AO48+AO53+AO58+AO70+AO75</f>
        <v>273934.1441433017</v>
      </c>
      <c r="AP79" s="274">
        <f t="shared" si="59"/>
        <v>54120.991977229532</v>
      </c>
      <c r="AQ79" s="274">
        <f t="shared" si="59"/>
        <v>417703.14423368196</v>
      </c>
      <c r="AR79" s="274">
        <f t="shared" si="59"/>
        <v>51527.13539076189</v>
      </c>
      <c r="AS79" s="274">
        <f t="shared" si="59"/>
        <v>443.89367870910587</v>
      </c>
      <c r="AT79" s="274">
        <f t="shared" si="59"/>
        <v>30610.730322155359</v>
      </c>
      <c r="AU79" s="274">
        <f t="shared" si="59"/>
        <v>0</v>
      </c>
      <c r="AV79" s="274">
        <f t="shared" si="59"/>
        <v>3134.5198757110984</v>
      </c>
      <c r="AW79" s="274">
        <f t="shared" si="59"/>
        <v>433001.19381719769</v>
      </c>
      <c r="AX79" s="274">
        <f t="shared" si="59"/>
        <v>0</v>
      </c>
      <c r="AY79" s="282">
        <f t="shared" si="59"/>
        <v>0</v>
      </c>
      <c r="AZ79" s="300">
        <f>AZ21+AZ24+AZ34+AZ38+AZ43+AZ48+AZ53+AZ58+AZ70+AZ75</f>
        <v>-4706221.2176070502</v>
      </c>
      <c r="BA79" s="296">
        <f>BA21+BA24+BA34+BA38+BA43+BA48+BA53+BA58+BA70+BA75</f>
        <v>-2613166.8438043548</v>
      </c>
      <c r="BB79" s="274">
        <f t="shared" ref="BB79:BL79" si="60">BB21+BB24+BB34+BB38+BB43+BB48+BB53+BB58+BB70+BB75</f>
        <v>445527.4381599566</v>
      </c>
      <c r="BC79" s="274">
        <f t="shared" si="60"/>
        <v>89212.231543157905</v>
      </c>
      <c r="BD79" s="274">
        <f t="shared" si="60"/>
        <v>739016.69172695221</v>
      </c>
      <c r="BE79" s="274">
        <f t="shared" si="60"/>
        <v>90302.192720267136</v>
      </c>
      <c r="BF79" s="274">
        <f t="shared" si="60"/>
        <v>728.83177024513429</v>
      </c>
      <c r="BG79" s="274">
        <f t="shared" si="60"/>
        <v>52428.429532305221</v>
      </c>
      <c r="BH79" s="274">
        <f t="shared" si="60"/>
        <v>0</v>
      </c>
      <c r="BI79" s="274">
        <f t="shared" si="60"/>
        <v>4306.7568221347201</v>
      </c>
      <c r="BJ79" s="274">
        <f>BJ21+BJ24+BJ34+BJ38+BJ43+BJ48+BJ53+BJ58+BJ70+BJ75</f>
        <v>671531.80152767675</v>
      </c>
      <c r="BK79" s="274">
        <f t="shared" si="60"/>
        <v>0</v>
      </c>
      <c r="BL79" s="300">
        <f t="shared" si="60"/>
        <v>0</v>
      </c>
    </row>
    <row r="80" spans="1:64" s="209" customFormat="1" x14ac:dyDescent="0.25">
      <c r="A80" s="1713"/>
      <c r="B80" s="126" t="s">
        <v>56</v>
      </c>
      <c r="C80" s="127" t="s">
        <v>174</v>
      </c>
      <c r="D80" s="274">
        <f>D25+D33+D42+D47+D52+D61+D69+D74</f>
        <v>141498.28211109363</v>
      </c>
      <c r="E80" s="274">
        <f>E25+E33+E42+E47+E52+E61+E69+E74</f>
        <v>73603.808611423563</v>
      </c>
      <c r="F80" s="274">
        <f>F25+F33+F42+F47+F52+F61+F69+F74</f>
        <v>12673.186628734955</v>
      </c>
      <c r="G80" s="274">
        <f t="shared" ref="G80:O80" si="61">G25+G33+G42+G47+G52+G61+G69+G74</f>
        <v>41171.225780965498</v>
      </c>
      <c r="H80" s="274">
        <f t="shared" si="61"/>
        <v>7236.3118094041911</v>
      </c>
      <c r="I80" s="274">
        <f t="shared" si="61"/>
        <v>178.31430742796576</v>
      </c>
      <c r="J80" s="274">
        <f t="shared" si="61"/>
        <v>4049.1087034958582</v>
      </c>
      <c r="K80" s="274">
        <f t="shared" si="61"/>
        <v>0</v>
      </c>
      <c r="L80" s="274">
        <f t="shared" si="61"/>
        <v>381.40650394251753</v>
      </c>
      <c r="M80" s="274">
        <f t="shared" si="61"/>
        <v>2204.9197656990864</v>
      </c>
      <c r="N80" s="274">
        <f t="shared" si="61"/>
        <v>0</v>
      </c>
      <c r="O80" s="282">
        <f t="shared" si="61"/>
        <v>0</v>
      </c>
      <c r="P80" s="274">
        <f>P25+P33+P42+P47+P52+P61+P69+P74</f>
        <v>145020.11135083507</v>
      </c>
      <c r="Q80" s="274">
        <f t="shared" ref="Q80:AA80" si="62">Q25+Q33+Q42+Q47+Q52+Q61+Q69+Q74</f>
        <v>74927.485166566039</v>
      </c>
      <c r="R80" s="274">
        <f t="shared" si="62"/>
        <v>12642.741092185923</v>
      </c>
      <c r="S80" s="274">
        <f t="shared" si="62"/>
        <v>43083.154533677356</v>
      </c>
      <c r="T80" s="274">
        <f t="shared" si="62"/>
        <v>7386.3089460632482</v>
      </c>
      <c r="U80" s="274">
        <f t="shared" si="62"/>
        <v>164.016202508737</v>
      </c>
      <c r="V80" s="274">
        <f t="shared" si="62"/>
        <v>4119.6232600994017</v>
      </c>
      <c r="W80" s="274">
        <f t="shared" si="62"/>
        <v>0</v>
      </c>
      <c r="X80" s="274">
        <f t="shared" si="62"/>
        <v>368.29385195420889</v>
      </c>
      <c r="Y80" s="274">
        <f t="shared" si="62"/>
        <v>2328.488297780149</v>
      </c>
      <c r="Z80" s="274">
        <f t="shared" si="62"/>
        <v>0</v>
      </c>
      <c r="AA80" s="282">
        <f t="shared" si="62"/>
        <v>0</v>
      </c>
      <c r="AB80" s="274">
        <f>AB25+AB33+AB42+AB47+AB52+AB61+AB69+AB74</f>
        <v>134831.79221931717</v>
      </c>
      <c r="AC80" s="274">
        <f t="shared" ref="AC80:AM80" si="63">AC25+AC33+AC42+AC47+AC52+AC61+AC69+AC74</f>
        <v>68460.938955118618</v>
      </c>
      <c r="AD80" s="274">
        <f t="shared" si="63"/>
        <v>11099.794103019518</v>
      </c>
      <c r="AE80" s="274">
        <f t="shared" si="63"/>
        <v>41690.721104329539</v>
      </c>
      <c r="AF80" s="274">
        <f t="shared" si="63"/>
        <v>6931.7188677444301</v>
      </c>
      <c r="AG80" s="274">
        <f t="shared" si="63"/>
        <v>128.18814658228089</v>
      </c>
      <c r="AH80" s="274">
        <f t="shared" si="63"/>
        <v>4004.4096488335208</v>
      </c>
      <c r="AI80" s="274">
        <f t="shared" si="63"/>
        <v>0</v>
      </c>
      <c r="AJ80" s="274">
        <f t="shared" si="63"/>
        <v>301.2336824029</v>
      </c>
      <c r="AK80" s="274">
        <f t="shared" si="63"/>
        <v>2214.7877112863707</v>
      </c>
      <c r="AL80" s="274">
        <f t="shared" si="63"/>
        <v>0</v>
      </c>
      <c r="AM80" s="282">
        <f t="shared" si="63"/>
        <v>0</v>
      </c>
      <c r="AN80" s="289">
        <f>AN25+AN33+AN42+AN47+AN52+AN61+AN69+AN74</f>
        <v>136146.86091848504</v>
      </c>
      <c r="AO80" s="274">
        <f t="shared" ref="AO80:AY80" si="64">AO25+AO33+AO42+AO47+AO52+AO61+AO69+AO74</f>
        <v>66126.635434058699</v>
      </c>
      <c r="AP80" s="274">
        <f t="shared" si="64"/>
        <v>10481.761812448367</v>
      </c>
      <c r="AQ80" s="274">
        <f t="shared" si="64"/>
        <v>44792.731490684586</v>
      </c>
      <c r="AR80" s="274">
        <f t="shared" si="64"/>
        <v>7631.2496967342613</v>
      </c>
      <c r="AS80" s="274">
        <f t="shared" si="64"/>
        <v>136.29323322132512</v>
      </c>
      <c r="AT80" s="274">
        <f t="shared" si="64"/>
        <v>4162.0376333957911</v>
      </c>
      <c r="AU80" s="274">
        <f t="shared" si="64"/>
        <v>0</v>
      </c>
      <c r="AV80" s="274">
        <f t="shared" si="64"/>
        <v>302.04415585821135</v>
      </c>
      <c r="AW80" s="274">
        <f t="shared" si="64"/>
        <v>2514.1074620837858</v>
      </c>
      <c r="AX80" s="274">
        <f t="shared" si="64"/>
        <v>0</v>
      </c>
      <c r="AY80" s="282">
        <f t="shared" si="64"/>
        <v>0</v>
      </c>
      <c r="AZ80" s="300">
        <f>AZ25+AZ33+AZ42+AZ47+AZ52+AZ61+AZ69+AZ74</f>
        <v>0</v>
      </c>
      <c r="BA80" s="296">
        <f>BA25+BA33+BA42+BA47+BA52+BA61+BA69+BA74</f>
        <v>557497.04659973085</v>
      </c>
      <c r="BB80" s="274">
        <f t="shared" ref="BB80:BL80" si="65">BB25+BB33+BB42+BB47+BB52+BB61+BB69+BB74</f>
        <v>283118.86816716695</v>
      </c>
      <c r="BC80" s="274">
        <f t="shared" si="65"/>
        <v>46897.483636388759</v>
      </c>
      <c r="BD80" s="274">
        <f t="shared" si="65"/>
        <v>170737.83290965698</v>
      </c>
      <c r="BE80" s="274">
        <f t="shared" si="65"/>
        <v>29185.589319946132</v>
      </c>
      <c r="BF80" s="274">
        <f t="shared" si="65"/>
        <v>606.81188974030874</v>
      </c>
      <c r="BG80" s="274">
        <f t="shared" si="65"/>
        <v>16335.179245824573</v>
      </c>
      <c r="BH80" s="274">
        <f t="shared" si="65"/>
        <v>0</v>
      </c>
      <c r="BI80" s="274">
        <f t="shared" si="65"/>
        <v>1352.9781941578376</v>
      </c>
      <c r="BJ80" s="274">
        <f>BJ25+BJ33+BJ42+BJ47+BJ52+BJ61+BJ69+BJ74</f>
        <v>9262.3032368493914</v>
      </c>
      <c r="BK80" s="274">
        <f t="shared" si="65"/>
        <v>0</v>
      </c>
      <c r="BL80" s="300">
        <f t="shared" si="65"/>
        <v>0</v>
      </c>
    </row>
    <row r="81" spans="1:64" s="209" customFormat="1" x14ac:dyDescent="0.25">
      <c r="A81" s="1713"/>
      <c r="B81" s="126" t="s">
        <v>120</v>
      </c>
      <c r="C81" s="127" t="s">
        <v>929</v>
      </c>
      <c r="D81" s="274">
        <f>D26+D35+D39+D44+D49+D54+D62+D71+D76</f>
        <v>829622.97601460409</v>
      </c>
      <c r="E81" s="274">
        <f>E26+E35+E39+E44+E49+E54+E62+E71+E76</f>
        <v>172263.16319526709</v>
      </c>
      <c r="F81" s="274">
        <f>F26+F35+F39+F44+F49+F54+F62+F71+F76</f>
        <v>24056.893661162834</v>
      </c>
      <c r="G81" s="274">
        <f t="shared" ref="G81:O81" si="66">G26+G35+G39+G44+G49+G54+G62+G71+G76</f>
        <v>267531.48335805646</v>
      </c>
      <c r="H81" s="274">
        <f t="shared" si="66"/>
        <v>35983.053096660726</v>
      </c>
      <c r="I81" s="274">
        <f t="shared" si="66"/>
        <v>447.48503550460873</v>
      </c>
      <c r="J81" s="274">
        <f t="shared" si="66"/>
        <v>22641.900104190976</v>
      </c>
      <c r="K81" s="274">
        <f t="shared" si="66"/>
        <v>0</v>
      </c>
      <c r="L81" s="274">
        <f t="shared" si="66"/>
        <v>1180.4359124301054</v>
      </c>
      <c r="M81" s="274">
        <f t="shared" si="66"/>
        <v>305518.56165133126</v>
      </c>
      <c r="N81" s="274">
        <f t="shared" si="66"/>
        <v>0</v>
      </c>
      <c r="O81" s="282">
        <f t="shared" si="66"/>
        <v>0</v>
      </c>
      <c r="P81" s="274">
        <f>P26+P35+P39+P44+P49+P54+P62+P71+P76</f>
        <v>780548.62590740016</v>
      </c>
      <c r="Q81" s="274">
        <f t="shared" ref="Q81:AA81" si="67">Q26+Q35+Q39+Q44+Q49+Q54+Q62+Q71+Q76</f>
        <v>162073.35044221464</v>
      </c>
      <c r="R81" s="274">
        <f t="shared" si="67"/>
        <v>22633.866025536096</v>
      </c>
      <c r="S81" s="274">
        <f t="shared" si="67"/>
        <v>251706.30245228828</v>
      </c>
      <c r="T81" s="274">
        <f t="shared" si="67"/>
        <v>33854.562207854207</v>
      </c>
      <c r="U81" s="274">
        <f t="shared" si="67"/>
        <v>421.01513539940584</v>
      </c>
      <c r="V81" s="274">
        <f t="shared" si="67"/>
        <v>21302.573006304712</v>
      </c>
      <c r="W81" s="274">
        <f t="shared" si="67"/>
        <v>0</v>
      </c>
      <c r="X81" s="274">
        <f t="shared" si="67"/>
        <v>1110.6100675336738</v>
      </c>
      <c r="Y81" s="274">
        <f t="shared" si="67"/>
        <v>287446.34657026915</v>
      </c>
      <c r="Z81" s="274">
        <f t="shared" si="67"/>
        <v>0</v>
      </c>
      <c r="AA81" s="282">
        <f t="shared" si="67"/>
        <v>0</v>
      </c>
      <c r="AB81" s="274">
        <f>AB26+AB35+AB39+AB44+AB49+AB54+AB62+AB71+AB76</f>
        <v>986590.4265264743</v>
      </c>
      <c r="AC81" s="274">
        <f t="shared" ref="AC81:AM81" si="68">AC26+AC35+AC39+AC44+AC49+AC54+AC62+AC71+AC76</f>
        <v>204855.93162818393</v>
      </c>
      <c r="AD81" s="274">
        <f t="shared" si="68"/>
        <v>28608.538654612756</v>
      </c>
      <c r="AE81" s="274">
        <f t="shared" si="68"/>
        <v>318149.33759843092</v>
      </c>
      <c r="AF81" s="274">
        <f t="shared" si="68"/>
        <v>42791.167468503612</v>
      </c>
      <c r="AG81" s="274">
        <f t="shared" si="68"/>
        <v>532.15070556933904</v>
      </c>
      <c r="AH81" s="274">
        <f t="shared" si="68"/>
        <v>26925.823569247885</v>
      </c>
      <c r="AI81" s="274">
        <f t="shared" si="68"/>
        <v>0</v>
      </c>
      <c r="AJ81" s="274">
        <f t="shared" si="68"/>
        <v>1403.7783475166007</v>
      </c>
      <c r="AK81" s="274">
        <f t="shared" si="68"/>
        <v>363323.6985544092</v>
      </c>
      <c r="AL81" s="274">
        <f t="shared" si="68"/>
        <v>0</v>
      </c>
      <c r="AM81" s="282">
        <f t="shared" si="68"/>
        <v>0</v>
      </c>
      <c r="AN81" s="289">
        <f>AN26+AN35+AN39+AN44+AN49+AN54+AN62+AN71+AN76</f>
        <v>647489.69489154324</v>
      </c>
      <c r="AO81" s="274">
        <f t="shared" ref="AO81:AZ81" si="69">AO26+AO35+AO39+AO44+AO49+AO54+AO62+AO71+AO76</f>
        <v>134444.95415757649</v>
      </c>
      <c r="AP81" s="274">
        <f t="shared" si="69"/>
        <v>18775.505485072805</v>
      </c>
      <c r="AQ81" s="274">
        <f t="shared" si="69"/>
        <v>208798.31386244134</v>
      </c>
      <c r="AR81" s="274">
        <f t="shared" si="69"/>
        <v>28083.426742526623</v>
      </c>
      <c r="AS81" s="274">
        <f t="shared" si="69"/>
        <v>349.24532888335784</v>
      </c>
      <c r="AT81" s="274">
        <f t="shared" si="69"/>
        <v>17671.155951651639</v>
      </c>
      <c r="AU81" s="274">
        <f t="shared" si="69"/>
        <v>0</v>
      </c>
      <c r="AV81" s="274">
        <f t="shared" si="69"/>
        <v>921.28606713627789</v>
      </c>
      <c r="AW81" s="274">
        <f t="shared" si="69"/>
        <v>238445.80729625473</v>
      </c>
      <c r="AX81" s="274">
        <f t="shared" si="69"/>
        <v>0</v>
      </c>
      <c r="AY81" s="282">
        <f t="shared" si="69"/>
        <v>0</v>
      </c>
      <c r="AZ81" s="300">
        <f t="shared" si="69"/>
        <v>-5222.0985824765103</v>
      </c>
      <c r="BA81" s="296">
        <f>BA26+BA35+BA39+BA44+BA49+BA54+BA62+BA71+BA76</f>
        <v>3239029.6247575451</v>
      </c>
      <c r="BB81" s="274">
        <f t="shared" ref="BB81:BL81" si="70">BB26+BB35+BB39+BB44+BB49+BB54+BB62+BB71+BB76</f>
        <v>673637.39942324208</v>
      </c>
      <c r="BC81" s="274">
        <f t="shared" si="70"/>
        <v>94074.803826384508</v>
      </c>
      <c r="BD81" s="274">
        <f t="shared" si="70"/>
        <v>1046185.4372712169</v>
      </c>
      <c r="BE81" s="274">
        <f t="shared" si="70"/>
        <v>140712.20951554517</v>
      </c>
      <c r="BF81" s="274">
        <f t="shared" si="70"/>
        <v>1749.8962053567116</v>
      </c>
      <c r="BG81" s="274">
        <f t="shared" si="70"/>
        <v>88541.452631395208</v>
      </c>
      <c r="BH81" s="274">
        <f t="shared" si="70"/>
        <v>0</v>
      </c>
      <c r="BI81" s="274">
        <f t="shared" si="70"/>
        <v>4616.1103946166568</v>
      </c>
      <c r="BJ81" s="274">
        <f>BJ26+BJ35+BJ39+BJ44+BJ49+BJ54+BJ62+BJ71+BJ76</f>
        <v>1194734.4140722645</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63910793.391281314</v>
      </c>
      <c r="E84" s="286">
        <f t="shared" ref="E84:BL84" si="72">SUM(E78:E83)</f>
        <v>15621131.86802054</v>
      </c>
      <c r="F84" s="286">
        <f t="shared" si="72"/>
        <v>1981283.6306236787</v>
      </c>
      <c r="G84" s="286">
        <f t="shared" si="72"/>
        <v>21777740.565509032</v>
      </c>
      <c r="H84" s="286">
        <f t="shared" si="72"/>
        <v>3223144.5449875309</v>
      </c>
      <c r="I84" s="286">
        <f t="shared" si="72"/>
        <v>39391.646131489004</v>
      </c>
      <c r="J84" s="286">
        <f t="shared" si="72"/>
        <v>2137567.2393603381</v>
      </c>
      <c r="K84" s="286">
        <f t="shared" si="72"/>
        <v>0</v>
      </c>
      <c r="L84" s="286">
        <f t="shared" si="72"/>
        <v>262730.33217456669</v>
      </c>
      <c r="M84" s="286">
        <f t="shared" si="72"/>
        <v>18867803.564474132</v>
      </c>
      <c r="N84" s="286">
        <f t="shared" si="72"/>
        <v>0</v>
      </c>
      <c r="O84" s="287">
        <f t="shared" si="72"/>
        <v>0</v>
      </c>
      <c r="P84" s="279">
        <f t="shared" si="72"/>
        <v>64058531.985160246</v>
      </c>
      <c r="Q84" s="286">
        <f t="shared" si="72"/>
        <v>15170925.688761119</v>
      </c>
      <c r="R84" s="286">
        <f t="shared" si="72"/>
        <v>2276050.7322644144</v>
      </c>
      <c r="S84" s="286">
        <f t="shared" si="72"/>
        <v>22434855.70447664</v>
      </c>
      <c r="T84" s="286">
        <f t="shared" si="72"/>
        <v>3179874.7887069173</v>
      </c>
      <c r="U84" s="286">
        <f t="shared" si="72"/>
        <v>15170.9571091814</v>
      </c>
      <c r="V84" s="286">
        <f t="shared" si="72"/>
        <v>1976041.1221957472</v>
      </c>
      <c r="W84" s="286">
        <f t="shared" si="72"/>
        <v>0</v>
      </c>
      <c r="X84" s="286">
        <f t="shared" si="72"/>
        <v>279469.94327989349</v>
      </c>
      <c r="Y84" s="286">
        <f>SUM(Y78:Y83)</f>
        <v>18726143.048366342</v>
      </c>
      <c r="Z84" s="286">
        <f t="shared" si="72"/>
        <v>0</v>
      </c>
      <c r="AA84" s="287">
        <f t="shared" si="72"/>
        <v>0</v>
      </c>
      <c r="AB84" s="279">
        <f t="shared" si="72"/>
        <v>68027443.306179762</v>
      </c>
      <c r="AC84" s="286">
        <f t="shared" si="72"/>
        <v>13981300.95983398</v>
      </c>
      <c r="AD84" s="286">
        <f t="shared" si="72"/>
        <v>2084482.5905606241</v>
      </c>
      <c r="AE84" s="286">
        <f t="shared" si="72"/>
        <v>25675627.751902096</v>
      </c>
      <c r="AF84" s="286">
        <f t="shared" si="72"/>
        <v>3298810.5807598685</v>
      </c>
      <c r="AG84" s="286">
        <f t="shared" si="72"/>
        <v>48891.453471461005</v>
      </c>
      <c r="AH84" s="286">
        <f t="shared" si="72"/>
        <v>2049233.3945766019</v>
      </c>
      <c r="AI84" s="286">
        <f t="shared" si="72"/>
        <v>0</v>
      </c>
      <c r="AJ84" s="286">
        <f t="shared" si="72"/>
        <v>199073.04084598468</v>
      </c>
      <c r="AK84" s="286">
        <f t="shared" si="72"/>
        <v>20690023.534229148</v>
      </c>
      <c r="AL84" s="286">
        <f t="shared" si="72"/>
        <v>0</v>
      </c>
      <c r="AM84" s="287">
        <f t="shared" si="72"/>
        <v>0</v>
      </c>
      <c r="AN84" s="850">
        <f t="shared" si="72"/>
        <v>67899544.253112465</v>
      </c>
      <c r="AO84" s="286">
        <f t="shared" si="72"/>
        <v>14883962.459557822</v>
      </c>
      <c r="AP84" s="286">
        <f t="shared" si="72"/>
        <v>2175640.0749099106</v>
      </c>
      <c r="AQ84" s="286">
        <f t="shared" si="72"/>
        <v>22158342.238464784</v>
      </c>
      <c r="AR84" s="286">
        <f t="shared" si="72"/>
        <v>3211006.1343334285</v>
      </c>
      <c r="AS84" s="286">
        <f t="shared" si="72"/>
        <v>43701.249389251614</v>
      </c>
      <c r="AT84" s="286">
        <f t="shared" si="72"/>
        <v>2013602.3574322432</v>
      </c>
      <c r="AU84" s="286">
        <f t="shared" si="72"/>
        <v>0</v>
      </c>
      <c r="AV84" s="286">
        <f t="shared" si="72"/>
        <v>278238.70702937833</v>
      </c>
      <c r="AW84" s="286">
        <f>SUM(AW78:AW83)</f>
        <v>23135051.031995639</v>
      </c>
      <c r="AX84" s="286">
        <f t="shared" si="72"/>
        <v>0</v>
      </c>
      <c r="AY84" s="287">
        <f t="shared" si="72"/>
        <v>0</v>
      </c>
      <c r="AZ84" s="856">
        <f t="shared" si="72"/>
        <v>-3406916.6911838986</v>
      </c>
      <c r="BA84" s="306">
        <f t="shared" si="72"/>
        <v>260489396.2445499</v>
      </c>
      <c r="BB84" s="279">
        <f t="shared" si="72"/>
        <v>59657320.97617346</v>
      </c>
      <c r="BC84" s="279">
        <f t="shared" si="72"/>
        <v>8517457.028358629</v>
      </c>
      <c r="BD84" s="279">
        <f t="shared" si="72"/>
        <v>92046566.260352552</v>
      </c>
      <c r="BE84" s="279">
        <f t="shared" si="72"/>
        <v>12912836.048787748</v>
      </c>
      <c r="BF84" s="279">
        <f t="shared" si="72"/>
        <v>147155.30610138303</v>
      </c>
      <c r="BG84" s="279">
        <f t="shared" si="72"/>
        <v>8176444.1135649318</v>
      </c>
      <c r="BH84" s="279">
        <f t="shared" si="72"/>
        <v>0</v>
      </c>
      <c r="BI84" s="279">
        <f t="shared" si="72"/>
        <v>1019512.0233298232</v>
      </c>
      <c r="BJ84" s="279">
        <f>SUM(BJ78:BJ83)</f>
        <v>81419021.179065242</v>
      </c>
      <c r="BK84" s="279">
        <f t="shared" si="72"/>
        <v>0</v>
      </c>
      <c r="BL84" s="307">
        <f t="shared" si="72"/>
        <v>0</v>
      </c>
    </row>
    <row r="85" spans="1:64" x14ac:dyDescent="0.25">
      <c r="A85" s="1713"/>
      <c r="B85" s="126" t="s">
        <v>168</v>
      </c>
      <c r="C85" s="127" t="s">
        <v>40</v>
      </c>
      <c r="D85" s="273">
        <f>SUM(E85:O85)</f>
        <v>1187.9291378622677</v>
      </c>
      <c r="E85" s="251">
        <v>597.46180203189999</v>
      </c>
      <c r="F85" s="251">
        <v>96.953855631266748</v>
      </c>
      <c r="G85" s="251">
        <v>372.93008837892063</v>
      </c>
      <c r="H85" s="251">
        <v>61.800800891047274</v>
      </c>
      <c r="I85" s="251">
        <v>1.5080692191224112</v>
      </c>
      <c r="J85" s="251">
        <v>33.899448813613461</v>
      </c>
      <c r="K85" s="251">
        <v>0</v>
      </c>
      <c r="L85" s="251">
        <v>3.4801597364363333</v>
      </c>
      <c r="M85" s="251">
        <v>19.894913159961039</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1187.9291378622677</v>
      </c>
      <c r="BB85" s="274">
        <f t="shared" ref="BB85:BL86" si="73">E85+Q85+AC85+AO85</f>
        <v>597.46180203189999</v>
      </c>
      <c r="BC85" s="274">
        <f t="shared" si="73"/>
        <v>96.953855631266748</v>
      </c>
      <c r="BD85" s="274">
        <f t="shared" si="73"/>
        <v>372.93008837892063</v>
      </c>
      <c r="BE85" s="274">
        <f t="shared" si="73"/>
        <v>61.800800891047274</v>
      </c>
      <c r="BF85" s="274">
        <f t="shared" si="73"/>
        <v>1.5080692191224112</v>
      </c>
      <c r="BG85" s="274">
        <f t="shared" si="73"/>
        <v>33.899448813613461</v>
      </c>
      <c r="BH85" s="274">
        <f t="shared" si="73"/>
        <v>0</v>
      </c>
      <c r="BI85" s="274">
        <f t="shared" si="73"/>
        <v>3.4801597364363333</v>
      </c>
      <c r="BJ85" s="274">
        <f t="shared" si="73"/>
        <v>19.894913159961039</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1187.9291378622677</v>
      </c>
      <c r="E87" s="274">
        <f t="shared" ref="E87:O87" si="74">SUM(E85:E86)</f>
        <v>597.46180203189999</v>
      </c>
      <c r="F87" s="274">
        <f t="shared" si="74"/>
        <v>96.953855631266748</v>
      </c>
      <c r="G87" s="274">
        <f t="shared" si="74"/>
        <v>372.93008837892063</v>
      </c>
      <c r="H87" s="274">
        <f t="shared" si="74"/>
        <v>61.800800891047274</v>
      </c>
      <c r="I87" s="274">
        <f t="shared" si="74"/>
        <v>1.5080692191224112</v>
      </c>
      <c r="J87" s="274">
        <f t="shared" si="74"/>
        <v>33.899448813613461</v>
      </c>
      <c r="K87" s="274">
        <f t="shared" si="74"/>
        <v>0</v>
      </c>
      <c r="L87" s="274">
        <f t="shared" si="74"/>
        <v>3.4801597364363333</v>
      </c>
      <c r="M87" s="274">
        <f t="shared" si="74"/>
        <v>19.894913159961039</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1187.9291378622677</v>
      </c>
      <c r="BB87" s="274">
        <f>SUM(BB85:BB86)</f>
        <v>597.46180203189999</v>
      </c>
      <c r="BC87" s="274">
        <f>F87+R87+AD87+AP87</f>
        <v>96.953855631266748</v>
      </c>
      <c r="BD87" s="274">
        <f>SUM(BD85:BD86)</f>
        <v>372.93008837892063</v>
      </c>
      <c r="BE87" s="274">
        <f>H87+T87+AF87+AR87</f>
        <v>61.800800891047274</v>
      </c>
      <c r="BF87" s="274">
        <f t="shared" ref="BF87:BL87" si="78">SUM(BF85:BF86)</f>
        <v>1.5080692191224112</v>
      </c>
      <c r="BG87" s="274">
        <f t="shared" si="78"/>
        <v>33.899448813613461</v>
      </c>
      <c r="BH87" s="274">
        <f t="shared" si="78"/>
        <v>0</v>
      </c>
      <c r="BI87" s="274">
        <f t="shared" si="78"/>
        <v>3.4801597364363333</v>
      </c>
      <c r="BJ87" s="274">
        <f>SUM(BJ85:BJ86)</f>
        <v>19.894913159961039</v>
      </c>
      <c r="BK87" s="274">
        <f t="shared" si="78"/>
        <v>0</v>
      </c>
      <c r="BL87" s="300">
        <f t="shared" si="78"/>
        <v>0</v>
      </c>
    </row>
    <row r="88" spans="1:64" s="209" customFormat="1" ht="24.75" x14ac:dyDescent="0.25">
      <c r="A88" s="1714"/>
      <c r="B88" s="129" t="s">
        <v>171</v>
      </c>
      <c r="C88" s="130" t="s">
        <v>325</v>
      </c>
      <c r="D88" s="275">
        <f>D84+D87</f>
        <v>63911981.320419177</v>
      </c>
      <c r="E88" s="275">
        <f t="shared" ref="E88:O88" si="79">E84+E87</f>
        <v>15621729.329822572</v>
      </c>
      <c r="F88" s="275">
        <f t="shared" si="79"/>
        <v>1981380.5844793099</v>
      </c>
      <c r="G88" s="275">
        <f t="shared" si="79"/>
        <v>21778113.495597411</v>
      </c>
      <c r="H88" s="275">
        <f t="shared" si="79"/>
        <v>3223206.345788422</v>
      </c>
      <c r="I88" s="275">
        <f t="shared" si="79"/>
        <v>39393.15420070813</v>
      </c>
      <c r="J88" s="275">
        <f t="shared" si="79"/>
        <v>2137601.1388091515</v>
      </c>
      <c r="K88" s="275">
        <f t="shared" si="79"/>
        <v>0</v>
      </c>
      <c r="L88" s="275">
        <f t="shared" si="79"/>
        <v>262733.8123343031</v>
      </c>
      <c r="M88" s="275">
        <f t="shared" si="79"/>
        <v>18867823.459387291</v>
      </c>
      <c r="N88" s="275">
        <f t="shared" si="79"/>
        <v>0</v>
      </c>
      <c r="O88" s="283">
        <f t="shared" si="79"/>
        <v>0</v>
      </c>
      <c r="P88" s="275">
        <f>P84+P87</f>
        <v>64058531.985160246</v>
      </c>
      <c r="Q88" s="275">
        <f t="shared" ref="Q88:AA88" si="80">Q84+Q87</f>
        <v>15170925.688761119</v>
      </c>
      <c r="R88" s="275">
        <f t="shared" si="80"/>
        <v>2276050.7322644144</v>
      </c>
      <c r="S88" s="275">
        <f t="shared" si="80"/>
        <v>22434855.70447664</v>
      </c>
      <c r="T88" s="275">
        <f t="shared" si="80"/>
        <v>3179874.7887069173</v>
      </c>
      <c r="U88" s="275">
        <f t="shared" si="80"/>
        <v>15170.9571091814</v>
      </c>
      <c r="V88" s="275">
        <f t="shared" si="80"/>
        <v>1976041.1221957472</v>
      </c>
      <c r="W88" s="275">
        <f t="shared" si="80"/>
        <v>0</v>
      </c>
      <c r="X88" s="275">
        <f t="shared" si="80"/>
        <v>279469.94327989349</v>
      </c>
      <c r="Y88" s="275">
        <f t="shared" si="80"/>
        <v>18726143.048366342</v>
      </c>
      <c r="Z88" s="275">
        <f t="shared" si="80"/>
        <v>0</v>
      </c>
      <c r="AA88" s="283">
        <f t="shared" si="80"/>
        <v>0</v>
      </c>
      <c r="AB88" s="275">
        <f>AB84+AB87</f>
        <v>68027443.306179762</v>
      </c>
      <c r="AC88" s="275">
        <f t="shared" ref="AC88:AM88" si="81">AC84+AC87</f>
        <v>13981300.95983398</v>
      </c>
      <c r="AD88" s="275">
        <f t="shared" si="81"/>
        <v>2084482.5905606241</v>
      </c>
      <c r="AE88" s="275">
        <f t="shared" si="81"/>
        <v>25675627.751902096</v>
      </c>
      <c r="AF88" s="275">
        <f t="shared" si="81"/>
        <v>3298810.5807598685</v>
      </c>
      <c r="AG88" s="275">
        <f t="shared" si="81"/>
        <v>48891.453471461005</v>
      </c>
      <c r="AH88" s="275">
        <f t="shared" si="81"/>
        <v>2049233.3945766019</v>
      </c>
      <c r="AI88" s="275">
        <f t="shared" si="81"/>
        <v>0</v>
      </c>
      <c r="AJ88" s="275">
        <f t="shared" si="81"/>
        <v>199073.04084598468</v>
      </c>
      <c r="AK88" s="275">
        <f t="shared" si="81"/>
        <v>20690023.534229148</v>
      </c>
      <c r="AL88" s="275">
        <f t="shared" si="81"/>
        <v>0</v>
      </c>
      <c r="AM88" s="283">
        <f t="shared" si="81"/>
        <v>0</v>
      </c>
      <c r="AN88" s="277">
        <f>AN84+AN87</f>
        <v>67899544.253112465</v>
      </c>
      <c r="AO88" s="275">
        <f>AO84+AO87</f>
        <v>14883962.459557822</v>
      </c>
      <c r="AP88" s="275">
        <f t="shared" ref="AP88:AZ88" si="82">AP84+AP87</f>
        <v>2175640.0749099106</v>
      </c>
      <c r="AQ88" s="275">
        <f t="shared" si="82"/>
        <v>22158342.238464784</v>
      </c>
      <c r="AR88" s="275">
        <f t="shared" si="82"/>
        <v>3211006.1343334285</v>
      </c>
      <c r="AS88" s="275">
        <f t="shared" si="82"/>
        <v>43701.249389251614</v>
      </c>
      <c r="AT88" s="275">
        <f t="shared" si="82"/>
        <v>2013602.3574322432</v>
      </c>
      <c r="AU88" s="275">
        <f t="shared" si="82"/>
        <v>0</v>
      </c>
      <c r="AV88" s="275">
        <f t="shared" si="82"/>
        <v>278238.70702937833</v>
      </c>
      <c r="AW88" s="275">
        <f t="shared" si="82"/>
        <v>23135051.031995639</v>
      </c>
      <c r="AX88" s="275">
        <f t="shared" si="82"/>
        <v>0</v>
      </c>
      <c r="AY88" s="283">
        <f t="shared" si="82"/>
        <v>0</v>
      </c>
      <c r="AZ88" s="299">
        <f t="shared" si="82"/>
        <v>-3406916.6911838986</v>
      </c>
      <c r="BA88" s="308">
        <f>BA84+BA87</f>
        <v>260490584.17368776</v>
      </c>
      <c r="BB88" s="278">
        <f>BB84+BB87</f>
        <v>59657918.437975496</v>
      </c>
      <c r="BC88" s="278">
        <f t="shared" ref="BC88:BL88" si="83">BC84+BC87</f>
        <v>8517553.9822142608</v>
      </c>
      <c r="BD88" s="278">
        <f t="shared" si="83"/>
        <v>92046939.190440938</v>
      </c>
      <c r="BE88" s="278">
        <f t="shared" si="83"/>
        <v>12912897.84958864</v>
      </c>
      <c r="BF88" s="278">
        <f t="shared" si="83"/>
        <v>147156.81417060216</v>
      </c>
      <c r="BG88" s="278">
        <f t="shared" si="83"/>
        <v>8176478.0130137457</v>
      </c>
      <c r="BH88" s="278">
        <f t="shared" si="83"/>
        <v>0</v>
      </c>
      <c r="BI88" s="278">
        <f t="shared" si="83"/>
        <v>1019515.5034895596</v>
      </c>
      <c r="BJ88" s="278">
        <f>BJ84+BJ87</f>
        <v>81419041.073978409</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3769097.9090891951</v>
      </c>
      <c r="E91" s="253">
        <v>83.102057658594006</v>
      </c>
      <c r="F91" s="253">
        <v>3769014.8070315365</v>
      </c>
      <c r="G91" s="303"/>
      <c r="H91" s="303"/>
      <c r="I91" s="303"/>
      <c r="J91" s="303"/>
      <c r="K91" s="303"/>
      <c r="L91" s="303"/>
      <c r="M91" s="303"/>
      <c r="N91" s="303"/>
      <c r="O91" s="375"/>
      <c r="P91" s="274">
        <f t="shared" ref="P91:P97" si="85">Q91+R91</f>
        <v>3829950.2784780865</v>
      </c>
      <c r="Q91" s="253">
        <v>84.443746633407542</v>
      </c>
      <c r="R91" s="253">
        <v>3829865.8347314531</v>
      </c>
      <c r="S91" s="303"/>
      <c r="T91" s="303"/>
      <c r="U91" s="303"/>
      <c r="V91" s="303"/>
      <c r="W91" s="303"/>
      <c r="X91" s="303"/>
      <c r="Y91" s="303"/>
      <c r="Z91" s="303"/>
      <c r="AA91" s="375"/>
      <c r="AB91" s="274">
        <f t="shared" ref="AB91:AB97" si="86">AC91+AD91</f>
        <v>3790952.6055881637</v>
      </c>
      <c r="AC91" s="253">
        <v>83.583915729775612</v>
      </c>
      <c r="AD91" s="253">
        <v>3790869.0216724337</v>
      </c>
      <c r="AE91" s="303"/>
      <c r="AF91" s="303"/>
      <c r="AG91" s="303"/>
      <c r="AH91" s="303"/>
      <c r="AI91" s="303"/>
      <c r="AJ91" s="303"/>
      <c r="AK91" s="303"/>
      <c r="AL91" s="303"/>
      <c r="AM91" s="375"/>
      <c r="AN91" s="289">
        <f t="shared" ref="AN91:AN97" si="87">AO91+AP91</f>
        <v>4119308.5712729525</v>
      </c>
      <c r="AO91" s="253">
        <v>90.823594043007489</v>
      </c>
      <c r="AP91" s="253">
        <v>4119217.7476789095</v>
      </c>
      <c r="AQ91" s="303"/>
      <c r="AR91" s="303"/>
      <c r="AS91" s="303"/>
      <c r="AT91" s="303"/>
      <c r="AU91" s="303"/>
      <c r="AV91" s="303"/>
      <c r="AW91" s="303"/>
      <c r="AX91" s="303"/>
      <c r="AY91" s="375"/>
      <c r="AZ91" s="525">
        <v>0</v>
      </c>
      <c r="BA91" s="296">
        <f t="shared" ref="BA91:BA97" si="88">BB91+BC91+AZ91</f>
        <v>15509309.364428397</v>
      </c>
      <c r="BB91" s="274">
        <f t="shared" ref="BB91:BC96" si="89">E91+Q91+AC91+AO91</f>
        <v>341.95331406478465</v>
      </c>
      <c r="BC91" s="274">
        <f t="shared" si="89"/>
        <v>15508967.411114333</v>
      </c>
      <c r="BD91" s="303"/>
      <c r="BE91" s="303"/>
      <c r="BF91" s="303"/>
      <c r="BG91" s="303"/>
      <c r="BH91" s="303"/>
      <c r="BI91" s="303"/>
      <c r="BJ91" s="303"/>
      <c r="BK91" s="303"/>
      <c r="BL91" s="304"/>
    </row>
    <row r="92" spans="1:64" x14ac:dyDescent="0.25">
      <c r="A92" s="1708"/>
      <c r="B92" s="126" t="s">
        <v>123</v>
      </c>
      <c r="C92" s="127" t="s">
        <v>98</v>
      </c>
      <c r="D92" s="274">
        <f t="shared" si="84"/>
        <v>469997.45486092987</v>
      </c>
      <c r="E92" s="253">
        <v>43206.548730010763</v>
      </c>
      <c r="F92" s="253">
        <v>426790.90613091912</v>
      </c>
      <c r="G92" s="303"/>
      <c r="H92" s="303"/>
      <c r="I92" s="303"/>
      <c r="J92" s="303"/>
      <c r="K92" s="303"/>
      <c r="L92" s="303"/>
      <c r="M92" s="303"/>
      <c r="N92" s="303"/>
      <c r="O92" s="375"/>
      <c r="P92" s="274">
        <f t="shared" si="85"/>
        <v>477585.59913971502</v>
      </c>
      <c r="Q92" s="253">
        <v>43904.121710802101</v>
      </c>
      <c r="R92" s="253">
        <v>433681.47742891294</v>
      </c>
      <c r="S92" s="303"/>
      <c r="T92" s="303"/>
      <c r="U92" s="303"/>
      <c r="V92" s="303"/>
      <c r="W92" s="303"/>
      <c r="X92" s="303"/>
      <c r="Y92" s="303"/>
      <c r="Z92" s="303"/>
      <c r="AA92" s="375"/>
      <c r="AB92" s="274">
        <f t="shared" si="86"/>
        <v>472722.68301340193</v>
      </c>
      <c r="AC92" s="253">
        <v>43457.077114265565</v>
      </c>
      <c r="AD92" s="253">
        <v>429265.60589913634</v>
      </c>
      <c r="AE92" s="303"/>
      <c r="AF92" s="303"/>
      <c r="AG92" s="303"/>
      <c r="AH92" s="303"/>
      <c r="AI92" s="303"/>
      <c r="AJ92" s="303"/>
      <c r="AK92" s="303"/>
      <c r="AL92" s="303"/>
      <c r="AM92" s="375"/>
      <c r="AN92" s="289">
        <f t="shared" si="87"/>
        <v>513667.88313359371</v>
      </c>
      <c r="AO92" s="253">
        <v>47221.141719203864</v>
      </c>
      <c r="AP92" s="253">
        <v>466446.74141438986</v>
      </c>
      <c r="AQ92" s="303"/>
      <c r="AR92" s="303"/>
      <c r="AS92" s="303"/>
      <c r="AT92" s="303"/>
      <c r="AU92" s="303"/>
      <c r="AV92" s="303"/>
      <c r="AW92" s="303"/>
      <c r="AX92" s="303"/>
      <c r="AY92" s="375"/>
      <c r="AZ92" s="525">
        <v>0</v>
      </c>
      <c r="BA92" s="296">
        <f t="shared" si="88"/>
        <v>1933973.6201476404</v>
      </c>
      <c r="BB92" s="274">
        <f t="shared" si="89"/>
        <v>177788.88927428226</v>
      </c>
      <c r="BC92" s="274">
        <f t="shared" si="89"/>
        <v>1756184.7308733582</v>
      </c>
      <c r="BD92" s="303"/>
      <c r="BE92" s="303"/>
      <c r="BF92" s="303"/>
      <c r="BG92" s="303"/>
      <c r="BH92" s="303"/>
      <c r="BI92" s="303"/>
      <c r="BJ92" s="303"/>
      <c r="BK92" s="303"/>
      <c r="BL92" s="304"/>
    </row>
    <row r="93" spans="1:64" x14ac:dyDescent="0.25">
      <c r="A93" s="1708"/>
      <c r="B93" s="126" t="s">
        <v>124</v>
      </c>
      <c r="C93" s="127" t="s">
        <v>99</v>
      </c>
      <c r="D93" s="274">
        <f t="shared" si="84"/>
        <v>381544.87275051069</v>
      </c>
      <c r="E93" s="253">
        <v>68934.810735218169</v>
      </c>
      <c r="F93" s="253">
        <v>312610.06201529253</v>
      </c>
      <c r="G93" s="303"/>
      <c r="H93" s="303"/>
      <c r="I93" s="303"/>
      <c r="J93" s="303"/>
      <c r="K93" s="303"/>
      <c r="L93" s="303"/>
      <c r="M93" s="303"/>
      <c r="N93" s="303"/>
      <c r="O93" s="375"/>
      <c r="P93" s="274">
        <f t="shared" si="85"/>
        <v>387704.94343454938</v>
      </c>
      <c r="Q93" s="253">
        <v>70047.768442285684</v>
      </c>
      <c r="R93" s="253">
        <v>317657.17499226367</v>
      </c>
      <c r="S93" s="303"/>
      <c r="T93" s="303"/>
      <c r="U93" s="303"/>
      <c r="V93" s="303"/>
      <c r="W93" s="303"/>
      <c r="X93" s="303"/>
      <c r="Y93" s="303"/>
      <c r="Z93" s="303"/>
      <c r="AA93" s="375"/>
      <c r="AB93" s="274">
        <f t="shared" si="86"/>
        <v>383757.21840876265</v>
      </c>
      <c r="AC93" s="253">
        <v>69334.521595262166</v>
      </c>
      <c r="AD93" s="253">
        <v>314422.69681350049</v>
      </c>
      <c r="AE93" s="303"/>
      <c r="AF93" s="303"/>
      <c r="AG93" s="303"/>
      <c r="AH93" s="303"/>
      <c r="AI93" s="303"/>
      <c r="AJ93" s="303"/>
      <c r="AK93" s="303"/>
      <c r="AL93" s="303"/>
      <c r="AM93" s="375"/>
      <c r="AN93" s="289">
        <f t="shared" si="87"/>
        <v>416996.61366086116</v>
      </c>
      <c r="AO93" s="253">
        <v>75339.97884105987</v>
      </c>
      <c r="AP93" s="253">
        <v>341656.63481980131</v>
      </c>
      <c r="AQ93" s="303"/>
      <c r="AR93" s="303"/>
      <c r="AS93" s="303"/>
      <c r="AT93" s="303"/>
      <c r="AU93" s="303"/>
      <c r="AV93" s="303"/>
      <c r="AW93" s="303"/>
      <c r="AX93" s="303"/>
      <c r="AY93" s="375"/>
      <c r="AZ93" s="525">
        <v>0</v>
      </c>
      <c r="BA93" s="296">
        <f t="shared" si="88"/>
        <v>1570003.6482546837</v>
      </c>
      <c r="BB93" s="274">
        <f t="shared" si="89"/>
        <v>283657.07961382589</v>
      </c>
      <c r="BC93" s="274">
        <f t="shared" si="89"/>
        <v>1286346.5686408579</v>
      </c>
      <c r="BD93" s="303"/>
      <c r="BE93" s="303"/>
      <c r="BF93" s="303"/>
      <c r="BG93" s="303"/>
      <c r="BH93" s="303"/>
      <c r="BI93" s="303"/>
      <c r="BJ93" s="303"/>
      <c r="BK93" s="303"/>
      <c r="BL93" s="304"/>
    </row>
    <row r="94" spans="1:64" x14ac:dyDescent="0.25">
      <c r="A94" s="1708"/>
      <c r="B94" s="132" t="s">
        <v>125</v>
      </c>
      <c r="C94" s="127" t="s">
        <v>100</v>
      </c>
      <c r="D94" s="274">
        <f t="shared" si="84"/>
        <v>22602.034762586583</v>
      </c>
      <c r="E94" s="253">
        <v>21034.410553034468</v>
      </c>
      <c r="F94" s="253">
        <v>1567.6242095521156</v>
      </c>
      <c r="G94" s="303"/>
      <c r="H94" s="303"/>
      <c r="I94" s="303"/>
      <c r="J94" s="303"/>
      <c r="K94" s="303"/>
      <c r="L94" s="303"/>
      <c r="M94" s="303"/>
      <c r="N94" s="303"/>
      <c r="O94" s="375"/>
      <c r="P94" s="274">
        <f t="shared" si="85"/>
        <v>22966.946314763762</v>
      </c>
      <c r="Q94" s="253">
        <v>21374.012694375542</v>
      </c>
      <c r="R94" s="253">
        <v>1592.9336203882185</v>
      </c>
      <c r="S94" s="303"/>
      <c r="T94" s="303"/>
      <c r="U94" s="303"/>
      <c r="V94" s="303"/>
      <c r="W94" s="303"/>
      <c r="X94" s="303"/>
      <c r="Y94" s="303"/>
      <c r="Z94" s="303"/>
      <c r="AA94" s="375"/>
      <c r="AB94" s="274">
        <f t="shared" si="86"/>
        <v>22733.09015618734</v>
      </c>
      <c r="AC94" s="253">
        <v>21156.376251394999</v>
      </c>
      <c r="AD94" s="253">
        <v>1576.7139047923424</v>
      </c>
      <c r="AE94" s="303"/>
      <c r="AF94" s="303"/>
      <c r="AG94" s="303"/>
      <c r="AH94" s="303"/>
      <c r="AI94" s="303"/>
      <c r="AJ94" s="303"/>
      <c r="AK94" s="303"/>
      <c r="AL94" s="303"/>
      <c r="AM94" s="375"/>
      <c r="AN94" s="289">
        <f t="shared" si="87"/>
        <v>24702.132385897869</v>
      </c>
      <c r="AO94" s="253">
        <v>22988.850322470793</v>
      </c>
      <c r="AP94" s="253">
        <v>1713.282063427077</v>
      </c>
      <c r="AQ94" s="303"/>
      <c r="AR94" s="303"/>
      <c r="AS94" s="303"/>
      <c r="AT94" s="303"/>
      <c r="AU94" s="303"/>
      <c r="AV94" s="303"/>
      <c r="AW94" s="303"/>
      <c r="AX94" s="303"/>
      <c r="AY94" s="375"/>
      <c r="AZ94" s="525">
        <v>0</v>
      </c>
      <c r="BA94" s="296">
        <f t="shared" si="88"/>
        <v>93004.203619435561</v>
      </c>
      <c r="BB94" s="274">
        <f t="shared" si="89"/>
        <v>86553.649821275802</v>
      </c>
      <c r="BC94" s="274">
        <f t="shared" si="89"/>
        <v>6450.5537981597536</v>
      </c>
      <c r="BD94" s="303"/>
      <c r="BE94" s="303"/>
      <c r="BF94" s="303"/>
      <c r="BG94" s="303"/>
      <c r="BH94" s="303"/>
      <c r="BI94" s="303"/>
      <c r="BJ94" s="303"/>
      <c r="BK94" s="303"/>
      <c r="BL94" s="304"/>
    </row>
    <row r="95" spans="1:64" x14ac:dyDescent="0.25">
      <c r="A95" s="1708"/>
      <c r="B95" s="132" t="s">
        <v>126</v>
      </c>
      <c r="C95" s="127" t="s">
        <v>101</v>
      </c>
      <c r="D95" s="274">
        <f t="shared" si="84"/>
        <v>468599.19966521324</v>
      </c>
      <c r="E95" s="253">
        <v>74798.831840205006</v>
      </c>
      <c r="F95" s="253">
        <v>393800.36782500823</v>
      </c>
      <c r="G95" s="303"/>
      <c r="H95" s="303"/>
      <c r="I95" s="303"/>
      <c r="J95" s="303"/>
      <c r="K95" s="303"/>
      <c r="L95" s="303"/>
      <c r="M95" s="303"/>
      <c r="N95" s="303"/>
      <c r="O95" s="375"/>
      <c r="P95" s="274">
        <f t="shared" si="85"/>
        <v>476164.76900863665</v>
      </c>
      <c r="Q95" s="253">
        <v>76006.464609314382</v>
      </c>
      <c r="R95" s="253">
        <v>400158.30439932225</v>
      </c>
      <c r="S95" s="303"/>
      <c r="T95" s="303"/>
      <c r="U95" s="303"/>
      <c r="V95" s="303"/>
      <c r="W95" s="303"/>
      <c r="X95" s="303"/>
      <c r="Y95" s="303"/>
      <c r="Z95" s="303"/>
      <c r="AA95" s="375"/>
      <c r="AB95" s="274">
        <f t="shared" si="86"/>
        <v>471316.3201899007</v>
      </c>
      <c r="AC95" s="253">
        <v>75232.544576720276</v>
      </c>
      <c r="AD95" s="253">
        <v>396083.77561318042</v>
      </c>
      <c r="AE95" s="303"/>
      <c r="AF95" s="303"/>
      <c r="AG95" s="303"/>
      <c r="AH95" s="303"/>
      <c r="AI95" s="303"/>
      <c r="AJ95" s="303"/>
      <c r="AK95" s="303"/>
      <c r="AL95" s="303"/>
      <c r="AM95" s="375"/>
      <c r="AN95" s="289">
        <f t="shared" si="87"/>
        <v>512139.70722745644</v>
      </c>
      <c r="AO95" s="253">
        <v>81748.8631371261</v>
      </c>
      <c r="AP95" s="253">
        <v>430390.84409033036</v>
      </c>
      <c r="AQ95" s="303"/>
      <c r="AR95" s="303"/>
      <c r="AS95" s="303"/>
      <c r="AT95" s="303"/>
      <c r="AU95" s="303"/>
      <c r="AV95" s="303"/>
      <c r="AW95" s="303"/>
      <c r="AX95" s="303"/>
      <c r="AY95" s="375"/>
      <c r="AZ95" s="525">
        <v>0</v>
      </c>
      <c r="BA95" s="296">
        <f t="shared" si="88"/>
        <v>1928219.996091207</v>
      </c>
      <c r="BB95" s="274">
        <f t="shared" si="89"/>
        <v>307786.70416336576</v>
      </c>
      <c r="BC95" s="274">
        <f t="shared" si="89"/>
        <v>1620433.2919278413</v>
      </c>
      <c r="BD95" s="303"/>
      <c r="BE95" s="303"/>
      <c r="BF95" s="303"/>
      <c r="BG95" s="303"/>
      <c r="BH95" s="303"/>
      <c r="BI95" s="303"/>
      <c r="BJ95" s="303"/>
      <c r="BK95" s="303"/>
      <c r="BL95" s="304"/>
    </row>
    <row r="96" spans="1:64" x14ac:dyDescent="0.25">
      <c r="A96" s="1708"/>
      <c r="B96" s="126" t="s">
        <v>127</v>
      </c>
      <c r="C96" s="127" t="s">
        <v>28</v>
      </c>
      <c r="D96" s="274">
        <f t="shared" si="84"/>
        <v>21721.382733770872</v>
      </c>
      <c r="E96" s="253">
        <v>21721.382733770872</v>
      </c>
      <c r="F96" s="253">
        <v>0</v>
      </c>
      <c r="G96" s="303"/>
      <c r="H96" s="303"/>
      <c r="I96" s="303"/>
      <c r="J96" s="303"/>
      <c r="K96" s="303"/>
      <c r="L96" s="303"/>
      <c r="M96" s="303"/>
      <c r="N96" s="303"/>
      <c r="O96" s="375"/>
      <c r="P96" s="274">
        <f t="shared" si="85"/>
        <v>22072.076092668609</v>
      </c>
      <c r="Q96" s="253">
        <v>22072.076092668609</v>
      </c>
      <c r="R96" s="253">
        <v>0</v>
      </c>
      <c r="S96" s="303"/>
      <c r="T96" s="303"/>
      <c r="U96" s="303"/>
      <c r="V96" s="303"/>
      <c r="W96" s="303"/>
      <c r="X96" s="303"/>
      <c r="Y96" s="303"/>
      <c r="Z96" s="303"/>
      <c r="AA96" s="375"/>
      <c r="AB96" s="274">
        <f t="shared" si="86"/>
        <v>21847.331764184684</v>
      </c>
      <c r="AC96" s="253">
        <v>21847.331764184684</v>
      </c>
      <c r="AD96" s="253">
        <v>0</v>
      </c>
      <c r="AE96" s="303"/>
      <c r="AF96" s="303"/>
      <c r="AG96" s="303"/>
      <c r="AH96" s="303"/>
      <c r="AI96" s="303"/>
      <c r="AJ96" s="303"/>
      <c r="AK96" s="303"/>
      <c r="AL96" s="303"/>
      <c r="AM96" s="375"/>
      <c r="AN96" s="289">
        <f t="shared" si="87"/>
        <v>23739.653421936411</v>
      </c>
      <c r="AO96" s="253">
        <v>23739.653421936411</v>
      </c>
      <c r="AP96" s="253">
        <v>0</v>
      </c>
      <c r="AQ96" s="303"/>
      <c r="AR96" s="303"/>
      <c r="AS96" s="303"/>
      <c r="AT96" s="303"/>
      <c r="AU96" s="303"/>
      <c r="AV96" s="303"/>
      <c r="AW96" s="303"/>
      <c r="AX96" s="303"/>
      <c r="AY96" s="375"/>
      <c r="AZ96" s="525">
        <v>0</v>
      </c>
      <c r="BA96" s="296">
        <f t="shared" si="88"/>
        <v>89380.444012560576</v>
      </c>
      <c r="BB96" s="274">
        <f t="shared" si="89"/>
        <v>89380.444012560576</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5133562.8538622055</v>
      </c>
      <c r="E97" s="275">
        <f>SUM(E91:E96)</f>
        <v>229779.08664989786</v>
      </c>
      <c r="F97" s="275">
        <f>SUM(F91:F96)</f>
        <v>4903783.767212308</v>
      </c>
      <c r="G97" s="335"/>
      <c r="H97" s="335"/>
      <c r="I97" s="335"/>
      <c r="J97" s="335"/>
      <c r="K97" s="335"/>
      <c r="L97" s="335"/>
      <c r="M97" s="335"/>
      <c r="N97" s="335"/>
      <c r="O97" s="376"/>
      <c r="P97" s="275">
        <f t="shared" si="85"/>
        <v>5216444.6124684205</v>
      </c>
      <c r="Q97" s="275">
        <f>SUM(Q91:Q96)</f>
        <v>233488.88729607969</v>
      </c>
      <c r="R97" s="275">
        <f>SUM(R91:R96)</f>
        <v>4982955.7251723409</v>
      </c>
      <c r="S97" s="335"/>
      <c r="T97" s="335"/>
      <c r="U97" s="335"/>
      <c r="V97" s="335"/>
      <c r="W97" s="335"/>
      <c r="X97" s="335"/>
      <c r="Y97" s="335"/>
      <c r="Z97" s="335"/>
      <c r="AA97" s="376"/>
      <c r="AB97" s="275">
        <f t="shared" si="86"/>
        <v>5163329.2491206005</v>
      </c>
      <c r="AC97" s="275">
        <f>SUM(AC91:AC96)</f>
        <v>231111.43521755747</v>
      </c>
      <c r="AD97" s="275">
        <f>SUM(AD91:AD96)</f>
        <v>4932217.813903043</v>
      </c>
      <c r="AE97" s="335"/>
      <c r="AF97" s="335"/>
      <c r="AG97" s="335"/>
      <c r="AH97" s="335"/>
      <c r="AI97" s="335"/>
      <c r="AJ97" s="335"/>
      <c r="AK97" s="335"/>
      <c r="AL97" s="335"/>
      <c r="AM97" s="376"/>
      <c r="AN97" s="277">
        <f t="shared" si="87"/>
        <v>5610554.5611026976</v>
      </c>
      <c r="AO97" s="275">
        <f>SUM(AO91:AO96)</f>
        <v>251129.31103584004</v>
      </c>
      <c r="AP97" s="275">
        <f>SUM(AP91:AP96)</f>
        <v>5359425.2500668578</v>
      </c>
      <c r="AQ97" s="335"/>
      <c r="AR97" s="335"/>
      <c r="AS97" s="335"/>
      <c r="AT97" s="335"/>
      <c r="AU97" s="335"/>
      <c r="AV97" s="335"/>
      <c r="AW97" s="335"/>
      <c r="AX97" s="335"/>
      <c r="AY97" s="376"/>
      <c r="AZ97" s="299">
        <f>SUM(AZ91:AZ96)</f>
        <v>0</v>
      </c>
      <c r="BA97" s="297">
        <f t="shared" si="88"/>
        <v>21123891.276553929</v>
      </c>
      <c r="BB97" s="275">
        <f>SUM(BB91:BB96)</f>
        <v>945508.72019937506</v>
      </c>
      <c r="BC97" s="275">
        <f>SUM(BC91:BC96)</f>
        <v>20178382.556354553</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69045544.174281389</v>
      </c>
      <c r="E105" s="303"/>
      <c r="F105" s="303"/>
      <c r="G105" s="303"/>
      <c r="H105" s="303"/>
      <c r="I105" s="303"/>
      <c r="J105" s="303"/>
      <c r="K105" s="303"/>
      <c r="L105" s="303"/>
      <c r="M105" s="303"/>
      <c r="N105" s="303"/>
      <c r="O105" s="375"/>
      <c r="P105" s="274">
        <f>P88+P97+P104</f>
        <v>69274976.597628668</v>
      </c>
      <c r="Q105" s="303"/>
      <c r="R105" s="303"/>
      <c r="S105" s="303"/>
      <c r="T105" s="303"/>
      <c r="U105" s="303"/>
      <c r="V105" s="303"/>
      <c r="W105" s="303"/>
      <c r="X105" s="303"/>
      <c r="Y105" s="303"/>
      <c r="Z105" s="303"/>
      <c r="AA105" s="375"/>
      <c r="AB105" s="274">
        <f>AB88+AB97+AB104</f>
        <v>73190772.555300355</v>
      </c>
      <c r="AC105" s="303"/>
      <c r="AD105" s="303"/>
      <c r="AE105" s="303"/>
      <c r="AF105" s="303"/>
      <c r="AG105" s="303"/>
      <c r="AH105" s="303"/>
      <c r="AI105" s="303"/>
      <c r="AJ105" s="303"/>
      <c r="AK105" s="303"/>
      <c r="AL105" s="303"/>
      <c r="AM105" s="375"/>
      <c r="AN105" s="289">
        <f>AN88+AN97+AN104</f>
        <v>73510098.814215168</v>
      </c>
      <c r="AO105" s="303"/>
      <c r="AP105" s="303"/>
      <c r="AQ105" s="303"/>
      <c r="AR105" s="303"/>
      <c r="AS105" s="303"/>
      <c r="AT105" s="303"/>
      <c r="AU105" s="303"/>
      <c r="AV105" s="303"/>
      <c r="AW105" s="303"/>
      <c r="AX105" s="303"/>
      <c r="AY105" s="375"/>
      <c r="AZ105" s="300">
        <f>AZ88+AZ97+AZ104</f>
        <v>-3406916.6911838986</v>
      </c>
      <c r="BA105" s="296">
        <f>BA88+BA97+BA104</f>
        <v>281614475.45024168</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-2075809.4752066657</v>
      </c>
      <c r="E106" s="338"/>
      <c r="F106" s="338"/>
      <c r="G106" s="338"/>
      <c r="H106" s="338"/>
      <c r="I106" s="338"/>
      <c r="J106" s="338"/>
      <c r="K106" s="338"/>
      <c r="L106" s="338"/>
      <c r="M106" s="338"/>
      <c r="N106" s="338"/>
      <c r="O106" s="565"/>
      <c r="P106" s="344">
        <f>P17-P105</f>
        <v>-1647918.0803082138</v>
      </c>
      <c r="Q106" s="338"/>
      <c r="R106" s="338"/>
      <c r="S106" s="338"/>
      <c r="T106" s="338"/>
      <c r="U106" s="338"/>
      <c r="V106" s="338"/>
      <c r="W106" s="338"/>
      <c r="X106" s="338"/>
      <c r="Y106" s="338"/>
      <c r="Z106" s="338"/>
      <c r="AA106" s="565"/>
      <c r="AB106" s="344">
        <f>AB17-AB105</f>
        <v>-7615851.7980334461</v>
      </c>
      <c r="AC106" s="338"/>
      <c r="AD106" s="338"/>
      <c r="AE106" s="338"/>
      <c r="AF106" s="338"/>
      <c r="AG106" s="338"/>
      <c r="AH106" s="338"/>
      <c r="AI106" s="338"/>
      <c r="AJ106" s="338"/>
      <c r="AK106" s="338"/>
      <c r="AL106" s="338"/>
      <c r="AM106" s="565"/>
      <c r="AN106" s="344">
        <f>AN17-AN105</f>
        <v>3102279.0347937196</v>
      </c>
      <c r="AO106" s="338"/>
      <c r="AP106" s="338"/>
      <c r="AQ106" s="338"/>
      <c r="AR106" s="338"/>
      <c r="AS106" s="338"/>
      <c r="AT106" s="338"/>
      <c r="AU106" s="338"/>
      <c r="AV106" s="338"/>
      <c r="AW106" s="338"/>
      <c r="AX106" s="338"/>
      <c r="AY106" s="565"/>
      <c r="AZ106" s="857">
        <f>AZ17-AZ105</f>
        <v>4094535.3522223234</v>
      </c>
      <c r="BA106" s="345">
        <f>BA17-BA105</f>
        <v>-4142764.9665323496</v>
      </c>
      <c r="BB106" s="338"/>
      <c r="BC106" s="338"/>
      <c r="BD106" s="338"/>
      <c r="BE106" s="338"/>
      <c r="BF106" s="338"/>
      <c r="BG106" s="338"/>
      <c r="BH106" s="338"/>
      <c r="BI106" s="338"/>
      <c r="BJ106" s="338"/>
      <c r="BK106" s="338"/>
      <c r="BL106" s="339"/>
    </row>
    <row r="107" spans="1:64" x14ac:dyDescent="0.25">
      <c r="A107" s="267"/>
      <c r="B107" s="126" t="s">
        <v>270</v>
      </c>
      <c r="C107" s="127" t="s">
        <v>26</v>
      </c>
      <c r="D107" s="257">
        <v>-494042.65509918641</v>
      </c>
      <c r="E107" s="340"/>
      <c r="F107" s="340"/>
      <c r="G107" s="340"/>
      <c r="H107" s="340"/>
      <c r="I107" s="340"/>
      <c r="J107" s="340"/>
      <c r="K107" s="340"/>
      <c r="L107" s="340"/>
      <c r="M107" s="340"/>
      <c r="N107" s="340"/>
      <c r="O107" s="377"/>
      <c r="P107" s="258">
        <v>-392204.50311335485</v>
      </c>
      <c r="Q107" s="340"/>
      <c r="R107" s="340"/>
      <c r="S107" s="340"/>
      <c r="T107" s="340"/>
      <c r="U107" s="340"/>
      <c r="V107" s="340"/>
      <c r="W107" s="340"/>
      <c r="X107" s="340"/>
      <c r="Y107" s="340"/>
      <c r="Z107" s="340"/>
      <c r="AA107" s="377"/>
      <c r="AB107" s="258">
        <v>-1812572.72793196</v>
      </c>
      <c r="AC107" s="340"/>
      <c r="AD107" s="340"/>
      <c r="AE107" s="340"/>
      <c r="AF107" s="340"/>
      <c r="AG107" s="340"/>
      <c r="AH107" s="340"/>
      <c r="AI107" s="340"/>
      <c r="AJ107" s="340"/>
      <c r="AK107" s="340"/>
      <c r="AL107" s="340"/>
      <c r="AM107" s="340"/>
      <c r="AN107" s="258">
        <v>738342.4102809052</v>
      </c>
      <c r="AO107" s="340"/>
      <c r="AP107" s="340"/>
      <c r="AQ107" s="340"/>
      <c r="AR107" s="340"/>
      <c r="AS107" s="340"/>
      <c r="AT107" s="340"/>
      <c r="AU107" s="340"/>
      <c r="AV107" s="340"/>
      <c r="AW107" s="340"/>
      <c r="AX107" s="340"/>
      <c r="AY107" s="377"/>
      <c r="AZ107" s="525">
        <v>974499.41382891289</v>
      </c>
      <c r="BA107" s="296">
        <f>D107+P107+AB107+AN107+AZ107</f>
        <v>-985978.06203468307</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-1581766.8201074793</v>
      </c>
      <c r="E108" s="342"/>
      <c r="F108" s="342"/>
      <c r="G108" s="342"/>
      <c r="H108" s="342"/>
      <c r="I108" s="342"/>
      <c r="J108" s="342"/>
      <c r="K108" s="342"/>
      <c r="L108" s="342"/>
      <c r="M108" s="342"/>
      <c r="N108" s="342"/>
      <c r="O108" s="1117"/>
      <c r="P108" s="556">
        <f>P106-P107</f>
        <v>-1255713.577194859</v>
      </c>
      <c r="Q108" s="342"/>
      <c r="R108" s="342"/>
      <c r="S108" s="342"/>
      <c r="T108" s="342"/>
      <c r="U108" s="342"/>
      <c r="V108" s="342"/>
      <c r="W108" s="342"/>
      <c r="X108" s="342"/>
      <c r="Y108" s="342"/>
      <c r="Z108" s="342"/>
      <c r="AA108" s="1117"/>
      <c r="AB108" s="556">
        <f>AB106-AB107</f>
        <v>-5803279.0701014865</v>
      </c>
      <c r="AC108" s="342"/>
      <c r="AD108" s="342"/>
      <c r="AE108" s="342"/>
      <c r="AF108" s="342"/>
      <c r="AG108" s="342"/>
      <c r="AH108" s="342"/>
      <c r="AI108" s="342"/>
      <c r="AJ108" s="342"/>
      <c r="AK108" s="342"/>
      <c r="AL108" s="342"/>
      <c r="AM108" s="342"/>
      <c r="AN108" s="549">
        <f>AN106-AN107</f>
        <v>2363936.6245128145</v>
      </c>
      <c r="AO108" s="342"/>
      <c r="AP108" s="342"/>
      <c r="AQ108" s="342"/>
      <c r="AR108" s="342"/>
      <c r="AS108" s="342"/>
      <c r="AT108" s="342"/>
      <c r="AU108" s="342"/>
      <c r="AV108" s="342"/>
      <c r="AW108" s="342"/>
      <c r="AX108" s="342"/>
      <c r="AY108" s="1117"/>
      <c r="AZ108" s="578">
        <f>AZ106-AZ107</f>
        <v>3120035.9383934103</v>
      </c>
      <c r="BA108" s="347">
        <f>BA106-BA107</f>
        <v>-3156786.9044976663</v>
      </c>
      <c r="BB108" s="517"/>
      <c r="BC108" s="517"/>
      <c r="BD108" s="517"/>
      <c r="BE108" s="517"/>
      <c r="BF108" s="517"/>
      <c r="BG108" s="517"/>
      <c r="BH108" s="517"/>
      <c r="BI108" s="517"/>
      <c r="BJ108" s="342"/>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18541.236175113001</v>
      </c>
      <c r="E9" s="736">
        <v>10379.684331795001</v>
      </c>
      <c r="F9" s="736">
        <v>1377.1428571430001</v>
      </c>
      <c r="G9" s="736">
        <v>4802.4089861749999</v>
      </c>
      <c r="H9" s="736">
        <v>806</v>
      </c>
      <c r="I9" s="736">
        <v>23</v>
      </c>
      <c r="J9" s="736">
        <v>761</v>
      </c>
      <c r="K9" s="736">
        <v>0</v>
      </c>
      <c r="L9" s="736">
        <v>57</v>
      </c>
      <c r="M9" s="736">
        <v>335</v>
      </c>
      <c r="N9" s="736">
        <v>0</v>
      </c>
      <c r="O9" s="803">
        <v>0</v>
      </c>
      <c r="P9" s="741">
        <f>SUM(Q9:AA9)</f>
        <v>18700.346236560003</v>
      </c>
      <c r="Q9" s="736">
        <v>10440.410752689</v>
      </c>
      <c r="R9" s="736">
        <v>1330.1021505369999</v>
      </c>
      <c r="S9" s="736">
        <v>4905.0666666669995</v>
      </c>
      <c r="T9" s="736">
        <v>819</v>
      </c>
      <c r="U9" s="736">
        <v>26</v>
      </c>
      <c r="V9" s="736">
        <v>771</v>
      </c>
      <c r="W9" s="736">
        <v>0</v>
      </c>
      <c r="X9" s="736">
        <v>51.766666666999996</v>
      </c>
      <c r="Y9" s="736">
        <v>357</v>
      </c>
      <c r="Z9" s="736">
        <v>0</v>
      </c>
      <c r="AA9" s="737">
        <v>0</v>
      </c>
      <c r="AB9" s="741">
        <f>SUM(AC9:AM9)</f>
        <v>18034.338709681</v>
      </c>
      <c r="AC9" s="736">
        <v>9912.9408602120002</v>
      </c>
      <c r="AD9" s="736">
        <v>1213.821505379</v>
      </c>
      <c r="AE9" s="736">
        <v>4877.6720430139994</v>
      </c>
      <c r="AF9" s="736">
        <v>808.39139784999998</v>
      </c>
      <c r="AG9" s="736">
        <v>22</v>
      </c>
      <c r="AH9" s="736">
        <v>773.41612903199996</v>
      </c>
      <c r="AI9" s="736">
        <v>0</v>
      </c>
      <c r="AJ9" s="736">
        <v>51</v>
      </c>
      <c r="AK9" s="736">
        <v>375.09677419399998</v>
      </c>
      <c r="AL9" s="736">
        <v>0</v>
      </c>
      <c r="AM9" s="737">
        <v>0</v>
      </c>
      <c r="AN9" s="735">
        <f>SUM(AO9:AY9)</f>
        <v>17494.622580628002</v>
      </c>
      <c r="AO9" s="736">
        <v>9347.2924731170006</v>
      </c>
      <c r="AP9" s="736">
        <v>1091.180645161</v>
      </c>
      <c r="AQ9" s="736">
        <v>5002.1086021370002</v>
      </c>
      <c r="AR9" s="736">
        <v>813.23763440700009</v>
      </c>
      <c r="AS9" s="736">
        <v>19.064516129000001</v>
      </c>
      <c r="AT9" s="736">
        <v>779.838709677</v>
      </c>
      <c r="AU9" s="736">
        <v>0</v>
      </c>
      <c r="AV9" s="736">
        <v>56</v>
      </c>
      <c r="AW9" s="736">
        <v>385.9</v>
      </c>
      <c r="AX9" s="736">
        <v>0</v>
      </c>
      <c r="AY9" s="737">
        <v>0</v>
      </c>
      <c r="AZ9" s="852">
        <v>0</v>
      </c>
      <c r="BA9" s="739">
        <f>AN9+AB9+P9+D9+AZ9</f>
        <v>72770.543701982009</v>
      </c>
      <c r="BB9" s="740">
        <f t="shared" ref="BB9:BL9" si="0">AO9+AC9+Q9+E9</f>
        <v>40080.328417812998</v>
      </c>
      <c r="BC9" s="740">
        <f t="shared" si="0"/>
        <v>5012.2471582199996</v>
      </c>
      <c r="BD9" s="740">
        <f t="shared" si="0"/>
        <v>19587.256297993001</v>
      </c>
      <c r="BE9" s="740">
        <f t="shared" si="0"/>
        <v>3246.6290322570003</v>
      </c>
      <c r="BF9" s="740">
        <f t="shared" si="0"/>
        <v>90.064516128999998</v>
      </c>
      <c r="BG9" s="740">
        <f t="shared" si="0"/>
        <v>3085.2548387090001</v>
      </c>
      <c r="BH9" s="740">
        <f t="shared" si="0"/>
        <v>0</v>
      </c>
      <c r="BI9" s="741">
        <f t="shared" si="0"/>
        <v>215.76666666699998</v>
      </c>
      <c r="BJ9" s="741">
        <f t="shared" si="0"/>
        <v>1452.996774194</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32781514.875046119</v>
      </c>
      <c r="E11" s="249">
        <v>13975761.77950424</v>
      </c>
      <c r="F11" s="249">
        <v>1854810.3469003637</v>
      </c>
      <c r="G11" s="249">
        <v>6464316.7172584571</v>
      </c>
      <c r="H11" s="249">
        <v>1084996.355574714</v>
      </c>
      <c r="I11" s="249">
        <v>30966.435243025982</v>
      </c>
      <c r="J11" s="249">
        <v>1024383.4509688215</v>
      </c>
      <c r="K11" s="249">
        <v>0</v>
      </c>
      <c r="L11" s="249">
        <v>76754.873139661169</v>
      </c>
      <c r="M11" s="249">
        <v>8269524.91645684</v>
      </c>
      <c r="N11" s="249">
        <v>0</v>
      </c>
      <c r="O11" s="249">
        <v>0</v>
      </c>
      <c r="P11" s="270">
        <f t="shared" ref="P11:P16" si="2">SUM(Q11:AA11)</f>
        <v>33521390.27258338</v>
      </c>
      <c r="Q11" s="249">
        <v>14061249.107903298</v>
      </c>
      <c r="R11" s="249">
        <v>1791562.6513655211</v>
      </c>
      <c r="S11" s="249">
        <v>6604862.2341920109</v>
      </c>
      <c r="T11" s="249">
        <v>1102857.4609168724</v>
      </c>
      <c r="U11" s="249">
        <v>35033.78275906029</v>
      </c>
      <c r="V11" s="249">
        <v>1038171.3400495048</v>
      </c>
      <c r="W11" s="249">
        <v>0</v>
      </c>
      <c r="X11" s="249">
        <v>69690.37743690396</v>
      </c>
      <c r="Y11" s="249">
        <v>8817963.317960212</v>
      </c>
      <c r="Z11" s="249">
        <v>0</v>
      </c>
      <c r="AA11" s="250">
        <v>0</v>
      </c>
      <c r="AB11" s="270">
        <f t="shared" ref="AB11:AB16" si="3">SUM(AC11:AM11)</f>
        <v>33113659.743762475</v>
      </c>
      <c r="AC11" s="249">
        <v>13375458.566395456</v>
      </c>
      <c r="AD11" s="249">
        <v>1637701.7904202878</v>
      </c>
      <c r="AE11" s="249">
        <v>6581512.0021871449</v>
      </c>
      <c r="AF11" s="249">
        <v>1090774.6432082672</v>
      </c>
      <c r="AG11" s="249">
        <v>29683.460748010166</v>
      </c>
      <c r="AH11" s="249">
        <v>1043602.322537713</v>
      </c>
      <c r="AI11" s="249">
        <v>0</v>
      </c>
      <c r="AJ11" s="251">
        <v>68804.051538258485</v>
      </c>
      <c r="AK11" s="249">
        <v>9286122.9067273401</v>
      </c>
      <c r="AL11" s="249">
        <v>0</v>
      </c>
      <c r="AM11" s="250">
        <v>0</v>
      </c>
      <c r="AN11" s="270">
        <f t="shared" ref="AN11:AN16" si="4">SUM(AO11:AY11)</f>
        <v>35265435.711883545</v>
      </c>
      <c r="AO11" s="249">
        <v>13503199.684077676</v>
      </c>
      <c r="AP11" s="249">
        <v>1576332.9401414893</v>
      </c>
      <c r="AQ11" s="249">
        <v>7226091.2332873773</v>
      </c>
      <c r="AR11" s="249">
        <v>1174810.7234257821</v>
      </c>
      <c r="AS11" s="249">
        <v>27540.845679264716</v>
      </c>
      <c r="AT11" s="249">
        <v>1126562.1892052789</v>
      </c>
      <c r="AU11" s="249">
        <v>0</v>
      </c>
      <c r="AV11" s="249">
        <v>80898.088625301476</v>
      </c>
      <c r="AW11" s="249">
        <v>10550000.007441374</v>
      </c>
      <c r="AX11" s="249">
        <v>0</v>
      </c>
      <c r="AY11" s="250">
        <v>0</v>
      </c>
      <c r="AZ11" s="853">
        <v>323126.02346469549</v>
      </c>
      <c r="BA11" s="321">
        <f t="shared" ref="BA11:BA16" si="5">SUM(BB11:BL11)+AZ11</f>
        <v>135005126.62674025</v>
      </c>
      <c r="BB11" s="271">
        <f t="shared" ref="BB11:BL16" si="6">E11+Q11+AC11+AO11</f>
        <v>54915669.137880668</v>
      </c>
      <c r="BC11" s="271">
        <f t="shared" si="6"/>
        <v>6860407.7288276628</v>
      </c>
      <c r="BD11" s="271">
        <f t="shared" si="6"/>
        <v>26876782.186924987</v>
      </c>
      <c r="BE11" s="271">
        <f t="shared" si="6"/>
        <v>4453439.1831256356</v>
      </c>
      <c r="BF11" s="271">
        <f t="shared" si="6"/>
        <v>123224.52442936116</v>
      </c>
      <c r="BG11" s="271">
        <f t="shared" si="6"/>
        <v>4232719.3027613182</v>
      </c>
      <c r="BH11" s="271">
        <f t="shared" si="6"/>
        <v>0</v>
      </c>
      <c r="BI11" s="271">
        <f t="shared" si="6"/>
        <v>296147.39074012509</v>
      </c>
      <c r="BJ11" s="271">
        <f t="shared" si="6"/>
        <v>36923611.148585767</v>
      </c>
      <c r="BK11" s="271">
        <f t="shared" si="6"/>
        <v>0</v>
      </c>
      <c r="BL11" s="295">
        <f t="shared" si="6"/>
        <v>0</v>
      </c>
    </row>
    <row r="12" spans="1:64" x14ac:dyDescent="0.25">
      <c r="A12" s="1699"/>
      <c r="B12" s="126" t="s">
        <v>1314</v>
      </c>
      <c r="C12" s="127" t="s">
        <v>1323</v>
      </c>
      <c r="D12" s="270">
        <f t="shared" si="1"/>
        <v>492551.07913058967</v>
      </c>
      <c r="E12" s="249">
        <v>200834.35035032965</v>
      </c>
      <c r="F12" s="249">
        <v>25089.479031897616</v>
      </c>
      <c r="G12" s="249">
        <v>98292.184630688906</v>
      </c>
      <c r="H12" s="249">
        <v>16286.855449618526</v>
      </c>
      <c r="I12" s="249">
        <v>450.64947217274585</v>
      </c>
      <c r="J12" s="249">
        <v>15479.6517047079</v>
      </c>
      <c r="K12" s="249">
        <v>0</v>
      </c>
      <c r="L12" s="249">
        <v>1083.05279278135</v>
      </c>
      <c r="M12" s="249">
        <v>135034.85569839302</v>
      </c>
      <c r="N12" s="249">
        <v>0</v>
      </c>
      <c r="O12" s="249">
        <v>0</v>
      </c>
      <c r="P12" s="270">
        <f t="shared" si="2"/>
        <v>497368.87594360032</v>
      </c>
      <c r="Q12" s="249">
        <v>202798.77421225433</v>
      </c>
      <c r="R12" s="249">
        <v>25334.887106798869</v>
      </c>
      <c r="S12" s="249">
        <v>99253.611361685951</v>
      </c>
      <c r="T12" s="249">
        <v>16446.162298397823</v>
      </c>
      <c r="U12" s="249">
        <v>455.05741620699928</v>
      </c>
      <c r="V12" s="249">
        <v>15631.063040119234</v>
      </c>
      <c r="W12" s="249">
        <v>0</v>
      </c>
      <c r="X12" s="249">
        <v>1093.646472329458</v>
      </c>
      <c r="Y12" s="249">
        <v>136355.67403580769</v>
      </c>
      <c r="Z12" s="249">
        <v>0</v>
      </c>
      <c r="AA12" s="250">
        <v>0</v>
      </c>
      <c r="AB12" s="270">
        <f t="shared" si="3"/>
        <v>484080.06869978679</v>
      </c>
      <c r="AC12" s="249">
        <v>197380.3534985024</v>
      </c>
      <c r="AD12" s="249">
        <v>24657.984213212494</v>
      </c>
      <c r="AE12" s="249">
        <v>96601.732296805756</v>
      </c>
      <c r="AF12" s="249">
        <v>16006.750241764301</v>
      </c>
      <c r="AG12" s="249">
        <v>442.89909552927287</v>
      </c>
      <c r="AH12" s="249">
        <v>15213.428978554841</v>
      </c>
      <c r="AI12" s="249">
        <v>0</v>
      </c>
      <c r="AJ12" s="249">
        <v>1064.4261936457738</v>
      </c>
      <c r="AK12" s="249">
        <v>132712.49418177197</v>
      </c>
      <c r="AL12" s="249">
        <v>0</v>
      </c>
      <c r="AM12" s="250">
        <v>0</v>
      </c>
      <c r="AN12" s="270">
        <f t="shared" si="4"/>
        <v>456109.22762621898</v>
      </c>
      <c r="AO12" s="249">
        <v>185975.43341249251</v>
      </c>
      <c r="AP12" s="249">
        <v>23233.210498659817</v>
      </c>
      <c r="AQ12" s="249">
        <v>91019.945571393138</v>
      </c>
      <c r="AR12" s="249">
        <v>15081.857241481846</v>
      </c>
      <c r="AS12" s="249">
        <v>417.3077501843789</v>
      </c>
      <c r="AT12" s="249">
        <v>14334.375219357264</v>
      </c>
      <c r="AU12" s="249">
        <v>0</v>
      </c>
      <c r="AV12" s="249">
        <v>1002.9221206171587</v>
      </c>
      <c r="AW12" s="249">
        <v>125044.17581203287</v>
      </c>
      <c r="AX12" s="249">
        <v>0</v>
      </c>
      <c r="AY12" s="250">
        <v>0</v>
      </c>
      <c r="AZ12" s="853">
        <v>0</v>
      </c>
      <c r="BA12" s="290">
        <f t="shared" si="5"/>
        <v>1930109.2514001958</v>
      </c>
      <c r="BB12" s="271">
        <f t="shared" si="6"/>
        <v>786988.91147357889</v>
      </c>
      <c r="BC12" s="271">
        <f t="shared" si="6"/>
        <v>98315.560850568785</v>
      </c>
      <c r="BD12" s="271">
        <f t="shared" si="6"/>
        <v>385167.47386057372</v>
      </c>
      <c r="BE12" s="271">
        <f t="shared" si="6"/>
        <v>63821.6252312625</v>
      </c>
      <c r="BF12" s="271">
        <f t="shared" si="6"/>
        <v>1765.9137340933969</v>
      </c>
      <c r="BG12" s="271">
        <f t="shared" si="6"/>
        <v>60658.51894273924</v>
      </c>
      <c r="BH12" s="271">
        <f t="shared" si="6"/>
        <v>0</v>
      </c>
      <c r="BI12" s="271">
        <f t="shared" si="6"/>
        <v>4244.0475793737405</v>
      </c>
      <c r="BJ12" s="271">
        <f t="shared" si="6"/>
        <v>529147.19972800557</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71244.965309728897</v>
      </c>
      <c r="AC16" s="249">
        <v>28778.473119371378</v>
      </c>
      <c r="AD16" s="249">
        <v>3523.8714783896526</v>
      </c>
      <c r="AE16" s="249">
        <v>14160.475256985004</v>
      </c>
      <c r="AF16" s="249">
        <v>2346.8585600398451</v>
      </c>
      <c r="AG16" s="249">
        <v>63.868676062355746</v>
      </c>
      <c r="AH16" s="249">
        <v>2245.3211002975427</v>
      </c>
      <c r="AI16" s="249">
        <v>0</v>
      </c>
      <c r="AJ16" s="249">
        <v>148.05920359909737</v>
      </c>
      <c r="AK16" s="249">
        <v>19978.037914984026</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71244.965309728897</v>
      </c>
      <c r="BB16" s="271">
        <f t="shared" si="6"/>
        <v>28778.473119371378</v>
      </c>
      <c r="BC16" s="271">
        <f t="shared" si="6"/>
        <v>3523.8714783896526</v>
      </c>
      <c r="BD16" s="271">
        <f t="shared" si="6"/>
        <v>14160.475256985004</v>
      </c>
      <c r="BE16" s="271">
        <f t="shared" si="6"/>
        <v>2346.8585600398451</v>
      </c>
      <c r="BF16" s="271">
        <f t="shared" si="6"/>
        <v>63.868676062355746</v>
      </c>
      <c r="BG16" s="271">
        <f t="shared" si="6"/>
        <v>2245.3211002975427</v>
      </c>
      <c r="BH16" s="271">
        <f t="shared" si="6"/>
        <v>0</v>
      </c>
      <c r="BI16" s="271">
        <f t="shared" si="6"/>
        <v>148.05920359909737</v>
      </c>
      <c r="BJ16" s="271">
        <f t="shared" si="6"/>
        <v>19978.037914984026</v>
      </c>
      <c r="BK16" s="271">
        <f t="shared" si="6"/>
        <v>0</v>
      </c>
      <c r="BL16" s="291">
        <f t="shared" si="6"/>
        <v>0</v>
      </c>
    </row>
    <row r="17" spans="1:64" s="209" customFormat="1" x14ac:dyDescent="0.25">
      <c r="A17" s="1699"/>
      <c r="B17" s="128" t="s">
        <v>202</v>
      </c>
      <c r="C17" s="309" t="s">
        <v>14</v>
      </c>
      <c r="D17" s="272">
        <f>SUM(D11:D16)</f>
        <v>33274065.954176709</v>
      </c>
      <c r="E17" s="272">
        <f>SUM(E11:E16)</f>
        <v>14176596.129854569</v>
      </c>
      <c r="F17" s="272">
        <f>SUM(F11:F16)</f>
        <v>1879899.8259322613</v>
      </c>
      <c r="G17" s="272">
        <f t="shared" ref="G17:O17" si="7">SUM(G11:G16)</f>
        <v>6562608.9018891463</v>
      </c>
      <c r="H17" s="272">
        <f t="shared" si="7"/>
        <v>1101283.2110243326</v>
      </c>
      <c r="I17" s="272">
        <f t="shared" si="7"/>
        <v>31417.084715198729</v>
      </c>
      <c r="J17" s="272">
        <f t="shared" si="7"/>
        <v>1039863.1026735294</v>
      </c>
      <c r="K17" s="272">
        <f t="shared" si="7"/>
        <v>0</v>
      </c>
      <c r="L17" s="272">
        <f t="shared" si="7"/>
        <v>77837.925932442522</v>
      </c>
      <c r="M17" s="272">
        <f t="shared" si="7"/>
        <v>8404559.7721552327</v>
      </c>
      <c r="N17" s="272">
        <f t="shared" si="7"/>
        <v>0</v>
      </c>
      <c r="O17" s="272">
        <f t="shared" si="7"/>
        <v>0</v>
      </c>
      <c r="P17" s="288">
        <f>SUM(P11:P16)</f>
        <v>34018759.148526981</v>
      </c>
      <c r="Q17" s="272">
        <f>SUM(Q11:Q16)</f>
        <v>14264047.882115552</v>
      </c>
      <c r="R17" s="272">
        <f>SUM(R11:R16)</f>
        <v>1816897.53847232</v>
      </c>
      <c r="S17" s="272">
        <f t="shared" ref="S17:AA17" si="8">SUM(S11:S16)</f>
        <v>6704115.8455536971</v>
      </c>
      <c r="T17" s="272">
        <f t="shared" si="8"/>
        <v>1119303.6232152702</v>
      </c>
      <c r="U17" s="272">
        <f t="shared" si="8"/>
        <v>35488.840175267287</v>
      </c>
      <c r="V17" s="272">
        <f t="shared" si="8"/>
        <v>1053802.4030896239</v>
      </c>
      <c r="W17" s="272">
        <f t="shared" si="8"/>
        <v>0</v>
      </c>
      <c r="X17" s="272">
        <f t="shared" si="8"/>
        <v>70784.023909233423</v>
      </c>
      <c r="Y17" s="272">
        <f t="shared" si="8"/>
        <v>8954318.9919960201</v>
      </c>
      <c r="Z17" s="272">
        <f t="shared" si="8"/>
        <v>0</v>
      </c>
      <c r="AA17" s="281">
        <f t="shared" si="8"/>
        <v>0</v>
      </c>
      <c r="AB17" s="288">
        <f>SUM(AB11:AB16)</f>
        <v>33668984.777771994</v>
      </c>
      <c r="AC17" s="272">
        <f>SUM(AC11:AC16)</f>
        <v>13601617.393013328</v>
      </c>
      <c r="AD17" s="272">
        <f>SUM(AD11:AD16)</f>
        <v>1665883.64611189</v>
      </c>
      <c r="AE17" s="272">
        <f t="shared" ref="AE17:AM17" si="9">SUM(AE11:AE16)</f>
        <v>6692274.2097409358</v>
      </c>
      <c r="AF17" s="272">
        <f t="shared" si="9"/>
        <v>1109128.2520100714</v>
      </c>
      <c r="AG17" s="272">
        <f t="shared" si="9"/>
        <v>30190.228519601795</v>
      </c>
      <c r="AH17" s="272">
        <f t="shared" si="9"/>
        <v>1061061.0726165655</v>
      </c>
      <c r="AI17" s="272">
        <f t="shared" si="9"/>
        <v>0</v>
      </c>
      <c r="AJ17" s="272">
        <f t="shared" si="9"/>
        <v>70016.536935503362</v>
      </c>
      <c r="AK17" s="272">
        <f t="shared" si="9"/>
        <v>9438813.4388240967</v>
      </c>
      <c r="AL17" s="272">
        <f t="shared" si="9"/>
        <v>0</v>
      </c>
      <c r="AM17" s="272">
        <f t="shared" si="9"/>
        <v>0</v>
      </c>
      <c r="AN17" s="288">
        <f>SUM(AN11:AN16)</f>
        <v>35721544.939509764</v>
      </c>
      <c r="AO17" s="272">
        <f>SUM(AO11:AO16)</f>
        <v>13689175.117490169</v>
      </c>
      <c r="AP17" s="272">
        <f t="shared" ref="AP17:AZ17" si="10">SUM(AP11:AP16)</f>
        <v>1599566.1506401491</v>
      </c>
      <c r="AQ17" s="272">
        <f t="shared" si="10"/>
        <v>7317111.1788587701</v>
      </c>
      <c r="AR17" s="272">
        <f t="shared" si="10"/>
        <v>1189892.5806672638</v>
      </c>
      <c r="AS17" s="272">
        <f t="shared" si="10"/>
        <v>27958.153429449096</v>
      </c>
      <c r="AT17" s="272">
        <f t="shared" si="10"/>
        <v>1140896.5644246361</v>
      </c>
      <c r="AU17" s="272">
        <f t="shared" si="10"/>
        <v>0</v>
      </c>
      <c r="AV17" s="272">
        <f t="shared" si="10"/>
        <v>81901.01074591864</v>
      </c>
      <c r="AW17" s="272">
        <f t="shared" si="10"/>
        <v>10675044.183253406</v>
      </c>
      <c r="AX17" s="272">
        <f t="shared" si="10"/>
        <v>0</v>
      </c>
      <c r="AY17" s="281">
        <f t="shared" si="10"/>
        <v>0</v>
      </c>
      <c r="AZ17" s="293">
        <f t="shared" si="10"/>
        <v>323126.02346469549</v>
      </c>
      <c r="BA17" s="292">
        <f>SUM(BA11:BA16)</f>
        <v>137006480.84345019</v>
      </c>
      <c r="BB17" s="272">
        <f>SUM(BB11:BB16)</f>
        <v>55731436.522473618</v>
      </c>
      <c r="BC17" s="272">
        <f t="shared" ref="BC17:BL17" si="11">SUM(BC11:BC16)</f>
        <v>6962247.1611566218</v>
      </c>
      <c r="BD17" s="272">
        <f t="shared" si="11"/>
        <v>27276110.136042543</v>
      </c>
      <c r="BE17" s="272">
        <f t="shared" si="11"/>
        <v>4519607.6669169376</v>
      </c>
      <c r="BF17" s="272">
        <f t="shared" si="11"/>
        <v>125054.30683951691</v>
      </c>
      <c r="BG17" s="272">
        <f t="shared" si="11"/>
        <v>4295623.1428043544</v>
      </c>
      <c r="BH17" s="272">
        <f t="shared" si="11"/>
        <v>0</v>
      </c>
      <c r="BI17" s="272">
        <f t="shared" si="11"/>
        <v>300539.49752309796</v>
      </c>
      <c r="BJ17" s="272">
        <f>SUM(BJ11:BJ16)</f>
        <v>37472736.386228755</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2356371.1500000004</v>
      </c>
      <c r="E20" s="251">
        <v>679101.22</v>
      </c>
      <c r="F20" s="251">
        <v>47963.520000000004</v>
      </c>
      <c r="G20" s="251">
        <v>1103273.7100000002</v>
      </c>
      <c r="H20" s="251">
        <v>45247.079999999994</v>
      </c>
      <c r="I20" s="251">
        <v>1600</v>
      </c>
      <c r="J20" s="251">
        <v>103117.16</v>
      </c>
      <c r="K20" s="251">
        <v>0</v>
      </c>
      <c r="L20" s="251">
        <v>78841.789999999994</v>
      </c>
      <c r="M20" s="251">
        <v>297226.66999999993</v>
      </c>
      <c r="N20" s="251">
        <v>0</v>
      </c>
      <c r="O20" s="252">
        <v>0</v>
      </c>
      <c r="P20" s="273">
        <f t="shared" ref="P20:P27" si="13">SUM(Q20:AA20)</f>
        <v>2315884.0599999996</v>
      </c>
      <c r="Q20" s="251">
        <v>615020</v>
      </c>
      <c r="R20" s="251">
        <v>112224.87000000001</v>
      </c>
      <c r="S20" s="251">
        <v>650134.53</v>
      </c>
      <c r="T20" s="251">
        <v>132419.90999999997</v>
      </c>
      <c r="U20" s="251">
        <v>0</v>
      </c>
      <c r="V20" s="251">
        <v>352332.64</v>
      </c>
      <c r="W20" s="251">
        <v>0</v>
      </c>
      <c r="X20" s="251">
        <v>60570.58</v>
      </c>
      <c r="Y20" s="251">
        <v>393181.53</v>
      </c>
      <c r="Z20" s="251">
        <v>0</v>
      </c>
      <c r="AA20" s="252">
        <v>0</v>
      </c>
      <c r="AB20" s="273">
        <f t="shared" ref="AB20:AB27" si="14">SUM(AC20:AM20)</f>
        <v>1748916.9800000002</v>
      </c>
      <c r="AC20" s="251">
        <v>274605.43</v>
      </c>
      <c r="AD20" s="251">
        <v>212935.55</v>
      </c>
      <c r="AE20" s="251">
        <v>616445.59000000008</v>
      </c>
      <c r="AF20" s="251">
        <v>64046.09</v>
      </c>
      <c r="AG20" s="251">
        <v>0</v>
      </c>
      <c r="AH20" s="251">
        <v>84607.47</v>
      </c>
      <c r="AI20" s="251">
        <v>0</v>
      </c>
      <c r="AJ20" s="251">
        <v>0</v>
      </c>
      <c r="AK20" s="251">
        <v>496276.85000000003</v>
      </c>
      <c r="AL20" s="251">
        <v>0</v>
      </c>
      <c r="AM20" s="252">
        <v>0</v>
      </c>
      <c r="AN20" s="276">
        <f t="shared" ref="AN20:AN27" si="15">SUM(AO20:AY20)</f>
        <v>3761661.9</v>
      </c>
      <c r="AO20" s="251">
        <v>327629.06</v>
      </c>
      <c r="AP20" s="251">
        <v>81214.320000000007</v>
      </c>
      <c r="AQ20" s="251">
        <v>1975478.48</v>
      </c>
      <c r="AR20" s="251">
        <v>60013.789999999994</v>
      </c>
      <c r="AS20" s="251">
        <v>0</v>
      </c>
      <c r="AT20" s="251">
        <v>816395.19</v>
      </c>
      <c r="AU20" s="251">
        <v>0</v>
      </c>
      <c r="AV20" s="249">
        <v>79130.94</v>
      </c>
      <c r="AW20" s="251">
        <v>421800.12</v>
      </c>
      <c r="AX20" s="251">
        <v>0</v>
      </c>
      <c r="AY20" s="252">
        <v>0</v>
      </c>
      <c r="AZ20" s="854">
        <v>1105481.2056177079</v>
      </c>
      <c r="BA20" s="294">
        <f t="shared" ref="BA20:BA27" si="16">SUM(BB20:BL20)+AZ20</f>
        <v>11288315.295617707</v>
      </c>
      <c r="BB20" s="271">
        <f t="shared" ref="BB20:BL27" si="17">E20+Q20+AC20+AO20</f>
        <v>1896355.71</v>
      </c>
      <c r="BC20" s="271">
        <f t="shared" si="17"/>
        <v>454338.26</v>
      </c>
      <c r="BD20" s="271">
        <f t="shared" si="17"/>
        <v>4345332.3100000005</v>
      </c>
      <c r="BE20" s="271">
        <f t="shared" si="17"/>
        <v>301726.86999999994</v>
      </c>
      <c r="BF20" s="271">
        <f t="shared" si="17"/>
        <v>1600</v>
      </c>
      <c r="BG20" s="271">
        <f t="shared" si="17"/>
        <v>1356452.46</v>
      </c>
      <c r="BH20" s="271">
        <f t="shared" si="17"/>
        <v>0</v>
      </c>
      <c r="BI20" s="271">
        <f t="shared" si="17"/>
        <v>218543.31</v>
      </c>
      <c r="BJ20" s="271">
        <f t="shared" si="17"/>
        <v>1608485.17</v>
      </c>
      <c r="BK20" s="271">
        <f t="shared" si="17"/>
        <v>0</v>
      </c>
      <c r="BL20" s="295">
        <f t="shared" si="17"/>
        <v>0</v>
      </c>
    </row>
    <row r="21" spans="1:64" ht="24.75" x14ac:dyDescent="0.25">
      <c r="A21" s="1699"/>
      <c r="B21" s="126">
        <v>2.2000000000000002</v>
      </c>
      <c r="C21" s="127" t="s">
        <v>149</v>
      </c>
      <c r="D21" s="274">
        <f t="shared" si="12"/>
        <v>86713.191701505624</v>
      </c>
      <c r="E21" s="253">
        <v>24990.559859208235</v>
      </c>
      <c r="F21" s="253">
        <v>1765.031754203492</v>
      </c>
      <c r="G21" s="253">
        <v>40599.879486073885</v>
      </c>
      <c r="H21" s="253">
        <v>1665.0682223695371</v>
      </c>
      <c r="I21" s="253">
        <v>58.879139953147451</v>
      </c>
      <c r="J21" s="253">
        <v>3794.6560595069368</v>
      </c>
      <c r="K21" s="253">
        <v>0</v>
      </c>
      <c r="L21" s="253">
        <v>2901.3354922291628</v>
      </c>
      <c r="M21" s="253">
        <v>10937.781687961233</v>
      </c>
      <c r="N21" s="253">
        <v>0</v>
      </c>
      <c r="O21" s="254">
        <v>0</v>
      </c>
      <c r="P21" s="274">
        <f t="shared" si="13"/>
        <v>83273.809422876846</v>
      </c>
      <c r="Q21" s="253">
        <v>22114.690089994278</v>
      </c>
      <c r="R21" s="253">
        <v>4035.3455504534745</v>
      </c>
      <c r="S21" s="253">
        <v>23377.32699384425</v>
      </c>
      <c r="T21" s="253">
        <v>4761.5122620320217</v>
      </c>
      <c r="U21" s="253">
        <v>0</v>
      </c>
      <c r="V21" s="253">
        <v>12669.063025900821</v>
      </c>
      <c r="W21" s="253">
        <v>0</v>
      </c>
      <c r="X21" s="253">
        <v>2177.9773101219566</v>
      </c>
      <c r="Y21" s="253">
        <v>14137.894190530045</v>
      </c>
      <c r="Z21" s="253">
        <v>0</v>
      </c>
      <c r="AA21" s="254">
        <v>0</v>
      </c>
      <c r="AB21" s="274">
        <f t="shared" si="14"/>
        <v>153072.80461278319</v>
      </c>
      <c r="AC21" s="253">
        <v>36805.53635132638</v>
      </c>
      <c r="AD21" s="253">
        <v>16093.299007101676</v>
      </c>
      <c r="AE21" s="253">
        <v>51431.249089015539</v>
      </c>
      <c r="AF21" s="253">
        <v>4840.4922362928337</v>
      </c>
      <c r="AG21" s="253">
        <v>0</v>
      </c>
      <c r="AH21" s="253">
        <v>6394.4856222663848</v>
      </c>
      <c r="AI21" s="253">
        <v>0</v>
      </c>
      <c r="AJ21" s="253">
        <v>0</v>
      </c>
      <c r="AK21" s="253">
        <v>37507.742306780368</v>
      </c>
      <c r="AL21" s="253">
        <v>0</v>
      </c>
      <c r="AM21" s="254">
        <v>0</v>
      </c>
      <c r="AN21" s="289">
        <f t="shared" si="15"/>
        <v>454950.32693122863</v>
      </c>
      <c r="AO21" s="253">
        <v>39624.759460485038</v>
      </c>
      <c r="AP21" s="253">
        <v>9822.3823452866454</v>
      </c>
      <c r="AQ21" s="253">
        <v>238922.21156867038</v>
      </c>
      <c r="AR21" s="253">
        <v>7258.3060643706704</v>
      </c>
      <c r="AS21" s="253">
        <v>0</v>
      </c>
      <c r="AT21" s="253">
        <v>98738.07600719844</v>
      </c>
      <c r="AU21" s="253">
        <v>0</v>
      </c>
      <c r="AV21" s="253">
        <v>9570.4100954355927</v>
      </c>
      <c r="AW21" s="253">
        <v>51014.181389781857</v>
      </c>
      <c r="AX21" s="253">
        <v>0</v>
      </c>
      <c r="AY21" s="254">
        <v>0</v>
      </c>
      <c r="AZ21" s="525">
        <v>-345390.82763140625</v>
      </c>
      <c r="BA21" s="296">
        <f t="shared" si="16"/>
        <v>432619.30503698811</v>
      </c>
      <c r="BB21" s="271">
        <f t="shared" si="17"/>
        <v>123535.54576101393</v>
      </c>
      <c r="BC21" s="271">
        <f t="shared" si="17"/>
        <v>31716.058657045287</v>
      </c>
      <c r="BD21" s="271">
        <f t="shared" si="17"/>
        <v>354330.66713760409</v>
      </c>
      <c r="BE21" s="271">
        <f t="shared" si="17"/>
        <v>18525.378785065062</v>
      </c>
      <c r="BF21" s="271">
        <f t="shared" si="17"/>
        <v>58.879139953147451</v>
      </c>
      <c r="BG21" s="271">
        <f t="shared" si="17"/>
        <v>121596.28071487258</v>
      </c>
      <c r="BH21" s="271">
        <f t="shared" si="17"/>
        <v>0</v>
      </c>
      <c r="BI21" s="271">
        <f t="shared" si="17"/>
        <v>14649.722897786713</v>
      </c>
      <c r="BJ21" s="271">
        <f t="shared" si="17"/>
        <v>113597.59957505349</v>
      </c>
      <c r="BK21" s="271">
        <f t="shared" si="17"/>
        <v>0</v>
      </c>
      <c r="BL21" s="291">
        <f t="shared" si="17"/>
        <v>0</v>
      </c>
    </row>
    <row r="22" spans="1:64" x14ac:dyDescent="0.25">
      <c r="A22" s="1699"/>
      <c r="B22" s="126">
        <v>2.2999999999999998</v>
      </c>
      <c r="C22" s="127" t="s">
        <v>150</v>
      </c>
      <c r="D22" s="274">
        <f t="shared" si="12"/>
        <v>321103.0199999999</v>
      </c>
      <c r="E22" s="253">
        <v>150842.34999999995</v>
      </c>
      <c r="F22" s="253">
        <v>23622.769999999997</v>
      </c>
      <c r="G22" s="253">
        <v>96508.160000000003</v>
      </c>
      <c r="H22" s="253">
        <v>16453.37</v>
      </c>
      <c r="I22" s="253">
        <v>129.18</v>
      </c>
      <c r="J22" s="253">
        <v>11333.359999999999</v>
      </c>
      <c r="K22" s="253">
        <v>0</v>
      </c>
      <c r="L22" s="253">
        <v>2576.77</v>
      </c>
      <c r="M22" s="253">
        <v>19637.059999999998</v>
      </c>
      <c r="N22" s="253">
        <v>0</v>
      </c>
      <c r="O22" s="254">
        <v>0</v>
      </c>
      <c r="P22" s="274">
        <f t="shared" si="13"/>
        <v>267814.77</v>
      </c>
      <c r="Q22" s="253">
        <v>113589.42999999998</v>
      </c>
      <c r="R22" s="253">
        <v>22159.870000000003</v>
      </c>
      <c r="S22" s="253">
        <v>69966.45</v>
      </c>
      <c r="T22" s="253">
        <v>17947</v>
      </c>
      <c r="U22" s="253">
        <v>0</v>
      </c>
      <c r="V22" s="253">
        <v>20977.89</v>
      </c>
      <c r="W22" s="253">
        <v>0</v>
      </c>
      <c r="X22" s="253">
        <v>1210.1600000000001</v>
      </c>
      <c r="Y22" s="253">
        <v>21963.97</v>
      </c>
      <c r="Z22" s="253">
        <v>0</v>
      </c>
      <c r="AA22" s="254">
        <v>0</v>
      </c>
      <c r="AB22" s="274">
        <f t="shared" si="14"/>
        <v>232554.59999999998</v>
      </c>
      <c r="AC22" s="253">
        <v>104647.26</v>
      </c>
      <c r="AD22" s="253">
        <v>24462.529999999995</v>
      </c>
      <c r="AE22" s="253">
        <v>58178.87999999999</v>
      </c>
      <c r="AF22" s="253">
        <v>17261.419999999998</v>
      </c>
      <c r="AG22" s="253">
        <v>0</v>
      </c>
      <c r="AH22" s="253">
        <v>13829.710000000003</v>
      </c>
      <c r="AI22" s="253">
        <v>0</v>
      </c>
      <c r="AJ22" s="253">
        <v>612.91</v>
      </c>
      <c r="AK22" s="253">
        <v>13561.890000000001</v>
      </c>
      <c r="AL22" s="253">
        <v>0</v>
      </c>
      <c r="AM22" s="254">
        <v>0</v>
      </c>
      <c r="AN22" s="289">
        <f t="shared" si="15"/>
        <v>267099.99</v>
      </c>
      <c r="AO22" s="253">
        <v>131130.32999999999</v>
      </c>
      <c r="AP22" s="253">
        <v>15020.01</v>
      </c>
      <c r="AQ22" s="253">
        <v>78660.010000000009</v>
      </c>
      <c r="AR22" s="253">
        <v>18360.359999999997</v>
      </c>
      <c r="AS22" s="253">
        <v>0</v>
      </c>
      <c r="AT22" s="253">
        <v>10306.14</v>
      </c>
      <c r="AU22" s="253">
        <v>0</v>
      </c>
      <c r="AV22" s="253">
        <v>0</v>
      </c>
      <c r="AW22" s="253">
        <v>13623.14</v>
      </c>
      <c r="AX22" s="253">
        <v>0</v>
      </c>
      <c r="AY22" s="254">
        <v>0</v>
      </c>
      <c r="AZ22" s="525">
        <v>13883.217515403237</v>
      </c>
      <c r="BA22" s="296">
        <f t="shared" si="16"/>
        <v>1102455.5975154031</v>
      </c>
      <c r="BB22" s="271">
        <f t="shared" si="17"/>
        <v>500209.36999999988</v>
      </c>
      <c r="BC22" s="271">
        <f t="shared" si="17"/>
        <v>85265.18</v>
      </c>
      <c r="BD22" s="271">
        <f t="shared" si="17"/>
        <v>303313.5</v>
      </c>
      <c r="BE22" s="271">
        <f t="shared" si="17"/>
        <v>70022.149999999994</v>
      </c>
      <c r="BF22" s="271">
        <f t="shared" si="17"/>
        <v>129.18</v>
      </c>
      <c r="BG22" s="271">
        <f t="shared" si="17"/>
        <v>56447.100000000006</v>
      </c>
      <c r="BH22" s="271">
        <f t="shared" si="17"/>
        <v>0</v>
      </c>
      <c r="BI22" s="271">
        <f t="shared" si="17"/>
        <v>4399.84</v>
      </c>
      <c r="BJ22" s="271">
        <f t="shared" si="17"/>
        <v>68786.06</v>
      </c>
      <c r="BK22" s="271">
        <f t="shared" si="17"/>
        <v>0</v>
      </c>
      <c r="BL22" s="291">
        <f t="shared" si="17"/>
        <v>0</v>
      </c>
    </row>
    <row r="23" spans="1:64" x14ac:dyDescent="0.25">
      <c r="A23" s="1699"/>
      <c r="B23" s="126">
        <v>2.4</v>
      </c>
      <c r="C23" s="127" t="s">
        <v>151</v>
      </c>
      <c r="D23" s="274">
        <f t="shared" si="12"/>
        <v>1229811.3499999999</v>
      </c>
      <c r="E23" s="253">
        <v>543808.39</v>
      </c>
      <c r="F23" s="253">
        <v>13727.81</v>
      </c>
      <c r="G23" s="253">
        <v>494132.11999999988</v>
      </c>
      <c r="H23" s="253">
        <v>23395.29</v>
      </c>
      <c r="I23" s="253">
        <v>0</v>
      </c>
      <c r="J23" s="253">
        <v>41762.46</v>
      </c>
      <c r="K23" s="253">
        <v>0</v>
      </c>
      <c r="L23" s="253">
        <v>34416.270000000004</v>
      </c>
      <c r="M23" s="253">
        <v>78569.010000000009</v>
      </c>
      <c r="N23" s="253">
        <v>0</v>
      </c>
      <c r="O23" s="254">
        <v>0</v>
      </c>
      <c r="P23" s="274">
        <f t="shared" si="13"/>
        <v>1276241.1400000001</v>
      </c>
      <c r="Q23" s="253">
        <v>547130.55000000016</v>
      </c>
      <c r="R23" s="253">
        <v>19134.62</v>
      </c>
      <c r="S23" s="253">
        <v>521007.41000000003</v>
      </c>
      <c r="T23" s="253">
        <v>30529.829999999998</v>
      </c>
      <c r="U23" s="253">
        <v>0</v>
      </c>
      <c r="V23" s="253">
        <v>52827.92</v>
      </c>
      <c r="W23" s="253">
        <v>0</v>
      </c>
      <c r="X23" s="253">
        <v>3974.96</v>
      </c>
      <c r="Y23" s="253">
        <v>101635.85000000003</v>
      </c>
      <c r="Z23" s="253">
        <v>0</v>
      </c>
      <c r="AA23" s="254">
        <v>0</v>
      </c>
      <c r="AB23" s="274">
        <f t="shared" si="14"/>
        <v>1300188.3899999999</v>
      </c>
      <c r="AC23" s="253">
        <v>499087.59000000008</v>
      </c>
      <c r="AD23" s="253">
        <v>38268.25</v>
      </c>
      <c r="AE23" s="253">
        <v>552673.7699999999</v>
      </c>
      <c r="AF23" s="253">
        <v>39115.370000000003</v>
      </c>
      <c r="AG23" s="253">
        <v>0</v>
      </c>
      <c r="AH23" s="253">
        <v>69658.64</v>
      </c>
      <c r="AI23" s="253">
        <v>0</v>
      </c>
      <c r="AJ23" s="253">
        <v>12751.42</v>
      </c>
      <c r="AK23" s="253">
        <v>88633.349999999991</v>
      </c>
      <c r="AL23" s="253">
        <v>0</v>
      </c>
      <c r="AM23" s="254">
        <v>0</v>
      </c>
      <c r="AN23" s="289">
        <f t="shared" si="15"/>
        <v>1378130.8299999994</v>
      </c>
      <c r="AO23" s="253">
        <v>568745.05999999959</v>
      </c>
      <c r="AP23" s="253">
        <v>26418.080000000002</v>
      </c>
      <c r="AQ23" s="253">
        <v>578162.25</v>
      </c>
      <c r="AR23" s="253">
        <v>17732.98</v>
      </c>
      <c r="AS23" s="253">
        <v>106.46</v>
      </c>
      <c r="AT23" s="253">
        <v>36461.17</v>
      </c>
      <c r="AU23" s="253">
        <v>0</v>
      </c>
      <c r="AV23" s="253">
        <v>23227.379999999997</v>
      </c>
      <c r="AW23" s="253">
        <v>127277.45000000003</v>
      </c>
      <c r="AX23" s="253">
        <v>0</v>
      </c>
      <c r="AY23" s="254">
        <v>0</v>
      </c>
      <c r="AZ23" s="525">
        <v>-4873.3073328945629</v>
      </c>
      <c r="BA23" s="296">
        <f t="shared" si="16"/>
        <v>5179498.4026671052</v>
      </c>
      <c r="BB23" s="271">
        <f t="shared" si="17"/>
        <v>2158771.59</v>
      </c>
      <c r="BC23" s="271">
        <f t="shared" si="17"/>
        <v>97548.76</v>
      </c>
      <c r="BD23" s="271">
        <f t="shared" si="17"/>
        <v>2145975.5499999998</v>
      </c>
      <c r="BE23" s="271">
        <f t="shared" si="17"/>
        <v>110773.46999999999</v>
      </c>
      <c r="BF23" s="271">
        <f t="shared" si="17"/>
        <v>106.46</v>
      </c>
      <c r="BG23" s="271">
        <f t="shared" si="17"/>
        <v>200710.19</v>
      </c>
      <c r="BH23" s="271">
        <f t="shared" si="17"/>
        <v>0</v>
      </c>
      <c r="BI23" s="271">
        <f t="shared" si="17"/>
        <v>74370.03</v>
      </c>
      <c r="BJ23" s="271">
        <f t="shared" si="17"/>
        <v>396115.66000000003</v>
      </c>
      <c r="BK23" s="271">
        <f t="shared" si="17"/>
        <v>0</v>
      </c>
      <c r="BL23" s="291">
        <f t="shared" si="17"/>
        <v>0</v>
      </c>
    </row>
    <row r="24" spans="1:64" ht="24.75" x14ac:dyDescent="0.25">
      <c r="A24" s="1699"/>
      <c r="B24" s="126">
        <v>2.5</v>
      </c>
      <c r="C24" s="127" t="s">
        <v>152</v>
      </c>
      <c r="D24" s="274">
        <f t="shared" si="12"/>
        <v>5798.6943232865051</v>
      </c>
      <c r="E24" s="253">
        <v>2597.1177402112903</v>
      </c>
      <c r="F24" s="253">
        <v>139.65411831432976</v>
      </c>
      <c r="G24" s="253">
        <v>2208.4087461112749</v>
      </c>
      <c r="H24" s="253">
        <v>148.99445947847397</v>
      </c>
      <c r="I24" s="253">
        <v>0.48300505651706399</v>
      </c>
      <c r="J24" s="253">
        <v>198.52569701130093</v>
      </c>
      <c r="K24" s="253">
        <v>0</v>
      </c>
      <c r="L24" s="253">
        <v>138.31727338549317</v>
      </c>
      <c r="M24" s="253">
        <v>367.19328371782586</v>
      </c>
      <c r="N24" s="253">
        <v>0</v>
      </c>
      <c r="O24" s="254">
        <v>0</v>
      </c>
      <c r="P24" s="274">
        <f t="shared" si="13"/>
        <v>11028.304771848459</v>
      </c>
      <c r="Q24" s="253">
        <v>4719.1434332773733</v>
      </c>
      <c r="R24" s="253">
        <v>294.9428308707088</v>
      </c>
      <c r="S24" s="253">
        <v>4220.9869461758699</v>
      </c>
      <c r="T24" s="253">
        <v>346.24216140792885</v>
      </c>
      <c r="U24" s="253">
        <v>0</v>
      </c>
      <c r="V24" s="253">
        <v>527.15252170702843</v>
      </c>
      <c r="W24" s="253">
        <v>0</v>
      </c>
      <c r="X24" s="253">
        <v>37.034334876259024</v>
      </c>
      <c r="Y24" s="253">
        <v>882.8025435332911</v>
      </c>
      <c r="Z24" s="253">
        <v>0</v>
      </c>
      <c r="AA24" s="254">
        <v>0</v>
      </c>
      <c r="AB24" s="274">
        <f t="shared" si="14"/>
        <v>26393.399553286414</v>
      </c>
      <c r="AC24" s="253">
        <v>10396.82119336444</v>
      </c>
      <c r="AD24" s="253">
        <v>1080.2767191264215</v>
      </c>
      <c r="AE24" s="253">
        <v>10519.395687598339</v>
      </c>
      <c r="AF24" s="253">
        <v>969.99463262090683</v>
      </c>
      <c r="AG24" s="253">
        <v>0</v>
      </c>
      <c r="AH24" s="253">
        <v>1437.7395087910331</v>
      </c>
      <c r="AI24" s="253">
        <v>0</v>
      </c>
      <c r="AJ24" s="253">
        <v>230.14498728890044</v>
      </c>
      <c r="AK24" s="253">
        <v>1759.0268244963784</v>
      </c>
      <c r="AL24" s="253">
        <v>0</v>
      </c>
      <c r="AM24" s="254">
        <v>0</v>
      </c>
      <c r="AN24" s="289">
        <f t="shared" si="15"/>
        <v>62979.265332143485</v>
      </c>
      <c r="AO24" s="253">
        <v>26794.292094242446</v>
      </c>
      <c r="AP24" s="253">
        <v>1586.5447340907519</v>
      </c>
      <c r="AQ24" s="253">
        <v>25143.997789550089</v>
      </c>
      <c r="AR24" s="253">
        <v>1377.6981176496583</v>
      </c>
      <c r="AS24" s="253">
        <v>4.0760457924412412</v>
      </c>
      <c r="AT24" s="253">
        <v>1790.585169540627</v>
      </c>
      <c r="AU24" s="253">
        <v>0</v>
      </c>
      <c r="AV24" s="253">
        <v>887.39491103524108</v>
      </c>
      <c r="AW24" s="253">
        <v>5394.6764702422361</v>
      </c>
      <c r="AX24" s="253">
        <v>0</v>
      </c>
      <c r="AY24" s="254">
        <v>0</v>
      </c>
      <c r="AZ24" s="525">
        <v>-296348.51792482939</v>
      </c>
      <c r="BA24" s="296">
        <f t="shared" si="16"/>
        <v>-190148.85394426453</v>
      </c>
      <c r="BB24" s="271">
        <f t="shared" si="17"/>
        <v>44507.374461095547</v>
      </c>
      <c r="BC24" s="271">
        <f t="shared" si="17"/>
        <v>3101.418402402212</v>
      </c>
      <c r="BD24" s="271">
        <f t="shared" si="17"/>
        <v>42092.789169435571</v>
      </c>
      <c r="BE24" s="271">
        <f t="shared" si="17"/>
        <v>2842.929371156968</v>
      </c>
      <c r="BF24" s="271">
        <f t="shared" si="17"/>
        <v>4.5590508489583055</v>
      </c>
      <c r="BG24" s="271">
        <f t="shared" si="17"/>
        <v>3954.0028970499898</v>
      </c>
      <c r="BH24" s="271">
        <f t="shared" si="17"/>
        <v>0</v>
      </c>
      <c r="BI24" s="271">
        <f t="shared" si="17"/>
        <v>1292.8915065858937</v>
      </c>
      <c r="BJ24" s="271">
        <f t="shared" si="17"/>
        <v>8403.6991219897318</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-7546.2347288897909</v>
      </c>
      <c r="E26" s="253">
        <v>-1590.2152284167589</v>
      </c>
      <c r="F26" s="253">
        <v>-175.18974033349147</v>
      </c>
      <c r="G26" s="253">
        <v>-1989.8828725673336</v>
      </c>
      <c r="H26" s="253">
        <v>-207.81808423531106</v>
      </c>
      <c r="I26" s="253">
        <v>-3.9438946035416858</v>
      </c>
      <c r="J26" s="253">
        <v>-362.65675878606436</v>
      </c>
      <c r="K26" s="253">
        <v>0</v>
      </c>
      <c r="L26" s="253">
        <v>-49.076311974497081</v>
      </c>
      <c r="M26" s="253">
        <v>-3167.4518379727929</v>
      </c>
      <c r="N26" s="253">
        <v>0</v>
      </c>
      <c r="O26" s="254">
        <v>0</v>
      </c>
      <c r="P26" s="274">
        <f t="shared" si="13"/>
        <v>-10984.625554570026</v>
      </c>
      <c r="Q26" s="253">
        <v>-2314.7860440200006</v>
      </c>
      <c r="R26" s="253">
        <v>-255.01376086254822</v>
      </c>
      <c r="S26" s="253">
        <v>-2896.559547627553</v>
      </c>
      <c r="T26" s="253">
        <v>-302.50898902648265</v>
      </c>
      <c r="U26" s="253">
        <v>-5.7409035105602158</v>
      </c>
      <c r="V26" s="253">
        <v>-527.89885859871981</v>
      </c>
      <c r="W26" s="253">
        <v>0</v>
      </c>
      <c r="X26" s="253">
        <v>-71.437601665807478</v>
      </c>
      <c r="Y26" s="253">
        <v>-4610.6798492583539</v>
      </c>
      <c r="Z26" s="253">
        <v>0</v>
      </c>
      <c r="AA26" s="254">
        <v>0</v>
      </c>
      <c r="AB26" s="274">
        <f t="shared" si="14"/>
        <v>2490.4155601627917</v>
      </c>
      <c r="AC26" s="253">
        <v>524.80434165338602</v>
      </c>
      <c r="AD26" s="253">
        <v>57.816284674674357</v>
      </c>
      <c r="AE26" s="253">
        <v>656.70303757860961</v>
      </c>
      <c r="AF26" s="253">
        <v>68.584321752072427</v>
      </c>
      <c r="AG26" s="253">
        <v>1.3015678469025427</v>
      </c>
      <c r="AH26" s="253">
        <v>119.68432834740268</v>
      </c>
      <c r="AI26" s="253">
        <v>0</v>
      </c>
      <c r="AJ26" s="253">
        <v>16.196211139415784</v>
      </c>
      <c r="AK26" s="253">
        <v>1045.3254671703282</v>
      </c>
      <c r="AL26" s="253">
        <v>0</v>
      </c>
      <c r="AM26" s="254">
        <v>0</v>
      </c>
      <c r="AN26" s="289">
        <f t="shared" si="15"/>
        <v>-4391.5863654336636</v>
      </c>
      <c r="AO26" s="253">
        <v>-925.43735599481499</v>
      </c>
      <c r="AP26" s="253">
        <v>-101.95294774850109</v>
      </c>
      <c r="AQ26" s="253">
        <v>-1158.0268578873543</v>
      </c>
      <c r="AR26" s="253">
        <v>-120.94125057154255</v>
      </c>
      <c r="AS26" s="253">
        <v>-2.2951782431725656</v>
      </c>
      <c r="AT26" s="253">
        <v>-211.05074708583254</v>
      </c>
      <c r="AU26" s="253">
        <v>0</v>
      </c>
      <c r="AV26" s="253">
        <v>-28.56031786393665</v>
      </c>
      <c r="AW26" s="253">
        <v>-1843.3217100385091</v>
      </c>
      <c r="AX26" s="253">
        <v>0</v>
      </c>
      <c r="AY26" s="254">
        <v>0</v>
      </c>
      <c r="AZ26" s="525">
        <v>0</v>
      </c>
      <c r="BA26" s="296">
        <f t="shared" si="16"/>
        <v>-20432.031088730691</v>
      </c>
      <c r="BB26" s="271">
        <f t="shared" si="17"/>
        <v>-4305.6342867781887</v>
      </c>
      <c r="BC26" s="271">
        <f t="shared" si="17"/>
        <v>-474.34016426986648</v>
      </c>
      <c r="BD26" s="271">
        <f t="shared" si="17"/>
        <v>-5387.7662405036317</v>
      </c>
      <c r="BE26" s="271">
        <f t="shared" si="17"/>
        <v>-562.68400208126388</v>
      </c>
      <c r="BF26" s="271">
        <f t="shared" si="17"/>
        <v>-10.678408510371924</v>
      </c>
      <c r="BG26" s="271">
        <f t="shared" si="17"/>
        <v>-981.92203612321407</v>
      </c>
      <c r="BH26" s="271">
        <f t="shared" si="17"/>
        <v>0</v>
      </c>
      <c r="BI26" s="271">
        <f t="shared" si="17"/>
        <v>-132.87802036482543</v>
      </c>
      <c r="BJ26" s="271">
        <f t="shared" si="17"/>
        <v>-8576.1279300993283</v>
      </c>
      <c r="BK26" s="271">
        <f t="shared" si="17"/>
        <v>0</v>
      </c>
      <c r="BL26" s="291">
        <f t="shared" si="17"/>
        <v>0</v>
      </c>
    </row>
    <row r="27" spans="1:64" s="255" customFormat="1" x14ac:dyDescent="0.25">
      <c r="A27" s="1699"/>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276437.90999999997</v>
      </c>
      <c r="AC27" s="253">
        <v>212380.31</v>
      </c>
      <c r="AD27" s="253">
        <v>0</v>
      </c>
      <c r="AE27" s="253">
        <v>64057.599999999999</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-2103.9957883699417</v>
      </c>
      <c r="BA27" s="296">
        <f t="shared" si="16"/>
        <v>274333.91421163001</v>
      </c>
      <c r="BB27" s="271">
        <f t="shared" si="17"/>
        <v>212380.31</v>
      </c>
      <c r="BC27" s="271">
        <f t="shared" si="17"/>
        <v>0</v>
      </c>
      <c r="BD27" s="271">
        <f t="shared" si="17"/>
        <v>64057.599999999999</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703"/>
      <c r="B28" s="129" t="s">
        <v>222</v>
      </c>
      <c r="C28" s="130" t="s">
        <v>1</v>
      </c>
      <c r="D28" s="275">
        <f>SUM(D20:D27)</f>
        <v>3992251.1712959022</v>
      </c>
      <c r="E28" s="275">
        <f t="shared" ref="E28:O28" si="18">SUM(E20:E27)</f>
        <v>1399749.4223710028</v>
      </c>
      <c r="F28" s="275">
        <f t="shared" si="18"/>
        <v>87043.596132184335</v>
      </c>
      <c r="G28" s="275">
        <f t="shared" si="18"/>
        <v>1734732.3953596179</v>
      </c>
      <c r="H28" s="275">
        <f t="shared" si="18"/>
        <v>86701.984597612682</v>
      </c>
      <c r="I28" s="275">
        <f t="shared" si="18"/>
        <v>1784.5982504061228</v>
      </c>
      <c r="J28" s="275">
        <f t="shared" si="18"/>
        <v>159843.50499773218</v>
      </c>
      <c r="K28" s="275">
        <f t="shared" si="18"/>
        <v>0</v>
      </c>
      <c r="L28" s="275">
        <f t="shared" si="18"/>
        <v>118825.40645364016</v>
      </c>
      <c r="M28" s="275">
        <f>SUM(M20:M27)</f>
        <v>403570.26313370623</v>
      </c>
      <c r="N28" s="275">
        <f t="shared" si="18"/>
        <v>0</v>
      </c>
      <c r="O28" s="283">
        <f t="shared" si="18"/>
        <v>0</v>
      </c>
      <c r="P28" s="275">
        <f>SUM(P20:P27)</f>
        <v>3943257.4586401549</v>
      </c>
      <c r="Q28" s="275">
        <f t="shared" ref="Q28:AA28" si="19">SUM(Q20:Q27)</f>
        <v>1300259.0274792516</v>
      </c>
      <c r="R28" s="275">
        <f t="shared" si="19"/>
        <v>157594.63462046164</v>
      </c>
      <c r="S28" s="275">
        <f t="shared" si="19"/>
        <v>1265810.1443923924</v>
      </c>
      <c r="T28" s="275">
        <f t="shared" si="19"/>
        <v>185701.98543441342</v>
      </c>
      <c r="U28" s="275">
        <f t="shared" si="19"/>
        <v>-5.7409035105602158</v>
      </c>
      <c r="V28" s="275">
        <f t="shared" si="19"/>
        <v>438806.76668900909</v>
      </c>
      <c r="W28" s="275">
        <f t="shared" si="19"/>
        <v>0</v>
      </c>
      <c r="X28" s="275">
        <f t="shared" si="19"/>
        <v>67899.274043332407</v>
      </c>
      <c r="Y28" s="275">
        <f>SUM(Y20:Y27)</f>
        <v>527191.36688480503</v>
      </c>
      <c r="Z28" s="275">
        <f t="shared" si="19"/>
        <v>0</v>
      </c>
      <c r="AA28" s="283">
        <f t="shared" si="19"/>
        <v>0</v>
      </c>
      <c r="AB28" s="275">
        <f>SUM(AB20:AB27)</f>
        <v>3740054.4997262326</v>
      </c>
      <c r="AC28" s="275">
        <f t="shared" ref="AC28:AM28" si="20">SUM(AC20:AC27)</f>
        <v>1138447.7518863443</v>
      </c>
      <c r="AD28" s="275">
        <f t="shared" si="20"/>
        <v>292897.72201090277</v>
      </c>
      <c r="AE28" s="275">
        <f t="shared" si="20"/>
        <v>1353963.1878141924</v>
      </c>
      <c r="AF28" s="275">
        <f t="shared" si="20"/>
        <v>126301.95119066582</v>
      </c>
      <c r="AG28" s="275">
        <f t="shared" si="20"/>
        <v>1.3015678469025427</v>
      </c>
      <c r="AH28" s="275">
        <f t="shared" si="20"/>
        <v>176047.72945940483</v>
      </c>
      <c r="AI28" s="275">
        <f t="shared" si="20"/>
        <v>0</v>
      </c>
      <c r="AJ28" s="275">
        <f t="shared" si="20"/>
        <v>13610.671198428316</v>
      </c>
      <c r="AK28" s="275">
        <f>SUM(AK20:AK27)</f>
        <v>638784.18459844706</v>
      </c>
      <c r="AL28" s="275">
        <f t="shared" si="20"/>
        <v>0</v>
      </c>
      <c r="AM28" s="283">
        <f t="shared" si="20"/>
        <v>0</v>
      </c>
      <c r="AN28" s="277">
        <f>SUM(AN20:AN27)</f>
        <v>5920430.725897938</v>
      </c>
      <c r="AO28" s="275">
        <f t="shared" ref="AO28:AY28" si="21">SUM(AO20:AO27)</f>
        <v>1092998.0641987324</v>
      </c>
      <c r="AP28" s="275">
        <f t="shared" si="21"/>
        <v>133959.38413162887</v>
      </c>
      <c r="AQ28" s="275">
        <f t="shared" si="21"/>
        <v>2895208.9225003333</v>
      </c>
      <c r="AR28" s="275">
        <f t="shared" si="21"/>
        <v>104622.19293144878</v>
      </c>
      <c r="AS28" s="275">
        <f t="shared" si="21"/>
        <v>108.24086754926866</v>
      </c>
      <c r="AT28" s="275">
        <f t="shared" si="21"/>
        <v>963480.1104296532</v>
      </c>
      <c r="AU28" s="275">
        <f t="shared" si="21"/>
        <v>0</v>
      </c>
      <c r="AV28" s="275">
        <f t="shared" si="21"/>
        <v>112787.5646886069</v>
      </c>
      <c r="AW28" s="275">
        <f>SUM(AW20:AW27)</f>
        <v>617266.2461499857</v>
      </c>
      <c r="AX28" s="275">
        <f t="shared" si="21"/>
        <v>0</v>
      </c>
      <c r="AY28" s="283">
        <f t="shared" si="21"/>
        <v>0</v>
      </c>
      <c r="AZ28" s="293">
        <f>SUM(AZ20:AZ27)</f>
        <v>470647.77445561107</v>
      </c>
      <c r="BA28" s="297">
        <f>SUM(BA20:BA27)</f>
        <v>18066641.630015835</v>
      </c>
      <c r="BB28" s="280">
        <f t="shared" ref="BB28:BL28" si="22">SUM(BB20:BB27)</f>
        <v>4931454.2659353307</v>
      </c>
      <c r="BC28" s="280">
        <f t="shared" si="22"/>
        <v>671495.33689517761</v>
      </c>
      <c r="BD28" s="280">
        <f t="shared" si="22"/>
        <v>7249714.6500665359</v>
      </c>
      <c r="BE28" s="280">
        <f t="shared" si="22"/>
        <v>503328.1141541407</v>
      </c>
      <c r="BF28" s="280">
        <f t="shared" si="22"/>
        <v>1888.399782291734</v>
      </c>
      <c r="BG28" s="280">
        <f t="shared" si="22"/>
        <v>1738178.1115757993</v>
      </c>
      <c r="BH28" s="280">
        <f t="shared" si="22"/>
        <v>0</v>
      </c>
      <c r="BI28" s="280">
        <f t="shared" si="22"/>
        <v>313122.91638400772</v>
      </c>
      <c r="BJ28" s="280">
        <f>SUM(BJ20:BJ27)</f>
        <v>2186812.0607669442</v>
      </c>
      <c r="BK28" s="280">
        <f t="shared" si="22"/>
        <v>0</v>
      </c>
      <c r="BL28" s="293">
        <f t="shared" si="22"/>
        <v>0</v>
      </c>
    </row>
    <row r="29" spans="1:64" ht="14.85" customHeight="1" x14ac:dyDescent="0.25">
      <c r="A29" s="1698" t="s">
        <v>53</v>
      </c>
      <c r="B29" s="124">
        <v>3.1</v>
      </c>
      <c r="C29" s="131" t="s">
        <v>33</v>
      </c>
      <c r="D29" s="273">
        <f t="shared" ref="D29:D35" si="23">SUM(E29:O29)</f>
        <v>435197.77999999991</v>
      </c>
      <c r="E29" s="251">
        <v>222720.64999999994</v>
      </c>
      <c r="F29" s="251">
        <v>24283.410000000003</v>
      </c>
      <c r="G29" s="251">
        <v>121008.74999999999</v>
      </c>
      <c r="H29" s="251">
        <v>17438.800000000003</v>
      </c>
      <c r="I29" s="251">
        <v>88.79</v>
      </c>
      <c r="J29" s="251">
        <v>31152.549999999992</v>
      </c>
      <c r="K29" s="251">
        <v>0</v>
      </c>
      <c r="L29" s="251">
        <v>997.7</v>
      </c>
      <c r="M29" s="251">
        <v>17507.13</v>
      </c>
      <c r="N29" s="251">
        <v>0</v>
      </c>
      <c r="O29" s="252">
        <v>0</v>
      </c>
      <c r="P29" s="273">
        <f t="shared" ref="P29:P35" si="24">SUM(Q29:AA29)</f>
        <v>426433.44999999995</v>
      </c>
      <c r="Q29" s="251">
        <v>220588.94999999998</v>
      </c>
      <c r="R29" s="251">
        <v>23355.989999999998</v>
      </c>
      <c r="S29" s="251">
        <v>113280.05999999995</v>
      </c>
      <c r="T29" s="251">
        <v>17981.209999999995</v>
      </c>
      <c r="U29" s="251">
        <v>0</v>
      </c>
      <c r="V29" s="251">
        <v>30344.889999999996</v>
      </c>
      <c r="W29" s="251">
        <v>0</v>
      </c>
      <c r="X29" s="251">
        <v>1058.54</v>
      </c>
      <c r="Y29" s="251">
        <v>19823.810000000005</v>
      </c>
      <c r="Z29" s="251">
        <v>0</v>
      </c>
      <c r="AA29" s="252">
        <v>0</v>
      </c>
      <c r="AB29" s="273">
        <f t="shared" ref="AB29:AB35" si="25">SUM(AC29:AM29)</f>
        <v>390184.42999999993</v>
      </c>
      <c r="AC29" s="251">
        <v>192746.83</v>
      </c>
      <c r="AD29" s="251">
        <v>28194.920000000002</v>
      </c>
      <c r="AE29" s="251">
        <v>106555.01999999997</v>
      </c>
      <c r="AF29" s="251">
        <v>16897.990000000002</v>
      </c>
      <c r="AG29" s="251">
        <v>36.07</v>
      </c>
      <c r="AH29" s="251">
        <v>25787.599999999999</v>
      </c>
      <c r="AI29" s="251">
        <v>0</v>
      </c>
      <c r="AJ29" s="251">
        <v>476.78999999999996</v>
      </c>
      <c r="AK29" s="251">
        <v>19489.21</v>
      </c>
      <c r="AL29" s="251">
        <v>0</v>
      </c>
      <c r="AM29" s="252">
        <v>0</v>
      </c>
      <c r="AN29" s="276">
        <f t="shared" ref="AN29:AN35" si="26">SUM(AO29:AY29)</f>
        <v>415127.41999999993</v>
      </c>
      <c r="AO29" s="251">
        <v>193999.87</v>
      </c>
      <c r="AP29" s="251">
        <v>19543.68</v>
      </c>
      <c r="AQ29" s="251">
        <v>133177.77000000002</v>
      </c>
      <c r="AR29" s="251">
        <v>17796.23</v>
      </c>
      <c r="AS29" s="251">
        <v>35.659999999999997</v>
      </c>
      <c r="AT29" s="251">
        <v>25983.109999999993</v>
      </c>
      <c r="AU29" s="251">
        <v>0</v>
      </c>
      <c r="AV29" s="249">
        <v>738.22</v>
      </c>
      <c r="AW29" s="251">
        <v>23852.880000000001</v>
      </c>
      <c r="AX29" s="251">
        <v>0</v>
      </c>
      <c r="AY29" s="252">
        <v>0</v>
      </c>
      <c r="AZ29" s="854">
        <v>149938.01926924294</v>
      </c>
      <c r="BA29" s="294">
        <f t="shared" ref="BA29:BA35" si="27">SUM(BB29:BL29)+AZ29</f>
        <v>1816881.0992692427</v>
      </c>
      <c r="BB29" s="271">
        <f t="shared" ref="BB29:BL35" si="28">E29+Q29+AC29+AO29</f>
        <v>830056.29999999993</v>
      </c>
      <c r="BC29" s="271">
        <f t="shared" si="28"/>
        <v>95378</v>
      </c>
      <c r="BD29" s="271">
        <f t="shared" si="28"/>
        <v>474021.59999999992</v>
      </c>
      <c r="BE29" s="271">
        <f t="shared" si="28"/>
        <v>70114.23</v>
      </c>
      <c r="BF29" s="271">
        <f t="shared" si="28"/>
        <v>160.52000000000001</v>
      </c>
      <c r="BG29" s="271">
        <f t="shared" si="28"/>
        <v>113268.14999999997</v>
      </c>
      <c r="BH29" s="271">
        <f t="shared" si="28"/>
        <v>0</v>
      </c>
      <c r="BI29" s="271">
        <f t="shared" si="28"/>
        <v>3271.25</v>
      </c>
      <c r="BJ29" s="271">
        <f t="shared" si="28"/>
        <v>80673.03</v>
      </c>
      <c r="BK29" s="271">
        <f t="shared" si="28"/>
        <v>0</v>
      </c>
      <c r="BL29" s="295">
        <f t="shared" si="28"/>
        <v>0</v>
      </c>
    </row>
    <row r="30" spans="1:64" x14ac:dyDescent="0.25">
      <c r="A30" s="1699"/>
      <c r="B30" s="126">
        <v>3.2</v>
      </c>
      <c r="C30" s="131" t="s">
        <v>34</v>
      </c>
      <c r="D30" s="274">
        <f t="shared" si="23"/>
        <v>1150977.6000000001</v>
      </c>
      <c r="E30" s="253">
        <v>441826.39999999997</v>
      </c>
      <c r="F30" s="253">
        <v>49716.810000000005</v>
      </c>
      <c r="G30" s="253">
        <v>404833.10000000021</v>
      </c>
      <c r="H30" s="253">
        <v>38586.079999999994</v>
      </c>
      <c r="I30" s="253">
        <v>113.27</v>
      </c>
      <c r="J30" s="253">
        <v>69779.599999999977</v>
      </c>
      <c r="K30" s="253">
        <v>0</v>
      </c>
      <c r="L30" s="253">
        <v>13057.759999999998</v>
      </c>
      <c r="M30" s="253">
        <v>133064.58000000002</v>
      </c>
      <c r="N30" s="253">
        <v>0</v>
      </c>
      <c r="O30" s="254">
        <v>0</v>
      </c>
      <c r="P30" s="274">
        <f t="shared" si="24"/>
        <v>1234108.0900000003</v>
      </c>
      <c r="Q30" s="253">
        <v>426713.1700000001</v>
      </c>
      <c r="R30" s="253">
        <v>44527.280000000006</v>
      </c>
      <c r="S30" s="253">
        <v>468121.62000000005</v>
      </c>
      <c r="T30" s="253">
        <v>56826.030000000006</v>
      </c>
      <c r="U30" s="253">
        <v>0</v>
      </c>
      <c r="V30" s="253">
        <v>89563.83</v>
      </c>
      <c r="W30" s="253">
        <v>0</v>
      </c>
      <c r="X30" s="253">
        <v>15588.089999999998</v>
      </c>
      <c r="Y30" s="253">
        <v>132768.07</v>
      </c>
      <c r="Z30" s="253">
        <v>0</v>
      </c>
      <c r="AA30" s="254">
        <v>0</v>
      </c>
      <c r="AB30" s="274">
        <f t="shared" si="25"/>
        <v>1134020.3</v>
      </c>
      <c r="AC30" s="253">
        <v>415422.27999999991</v>
      </c>
      <c r="AD30" s="253">
        <v>51561.58</v>
      </c>
      <c r="AE30" s="253">
        <v>433323.77</v>
      </c>
      <c r="AF30" s="253">
        <v>42068.92</v>
      </c>
      <c r="AG30" s="253">
        <v>306.13</v>
      </c>
      <c r="AH30" s="253">
        <v>55272.52</v>
      </c>
      <c r="AI30" s="253">
        <v>0</v>
      </c>
      <c r="AJ30" s="253">
        <v>9501.7899999999991</v>
      </c>
      <c r="AK30" s="253">
        <v>126563.31</v>
      </c>
      <c r="AL30" s="253">
        <v>0</v>
      </c>
      <c r="AM30" s="254">
        <v>0</v>
      </c>
      <c r="AN30" s="289">
        <f t="shared" si="26"/>
        <v>1317148.0499999998</v>
      </c>
      <c r="AO30" s="253">
        <v>381624.76000000007</v>
      </c>
      <c r="AP30" s="253">
        <v>70689.210000000006</v>
      </c>
      <c r="AQ30" s="253">
        <v>612358.16</v>
      </c>
      <c r="AR30" s="253">
        <v>39510.469999999994</v>
      </c>
      <c r="AS30" s="253">
        <v>589.14</v>
      </c>
      <c r="AT30" s="253">
        <v>74528.14999999998</v>
      </c>
      <c r="AU30" s="253">
        <v>0</v>
      </c>
      <c r="AV30" s="253">
        <v>12875.95</v>
      </c>
      <c r="AW30" s="253">
        <v>124972.20999999998</v>
      </c>
      <c r="AX30" s="253">
        <v>0</v>
      </c>
      <c r="AY30" s="254">
        <v>0</v>
      </c>
      <c r="AZ30" s="525">
        <v>163312.76049252009</v>
      </c>
      <c r="BA30" s="296">
        <f t="shared" si="27"/>
        <v>4999566.8004925204</v>
      </c>
      <c r="BB30" s="271">
        <f t="shared" si="28"/>
        <v>1665586.61</v>
      </c>
      <c r="BC30" s="271">
        <f t="shared" si="28"/>
        <v>216494.88</v>
      </c>
      <c r="BD30" s="271">
        <f t="shared" si="28"/>
        <v>1918636.6500000004</v>
      </c>
      <c r="BE30" s="271">
        <f t="shared" si="28"/>
        <v>176991.5</v>
      </c>
      <c r="BF30" s="271">
        <f t="shared" si="28"/>
        <v>1008.54</v>
      </c>
      <c r="BG30" s="271">
        <f t="shared" si="28"/>
        <v>289144.09999999998</v>
      </c>
      <c r="BH30" s="271">
        <f t="shared" si="28"/>
        <v>0</v>
      </c>
      <c r="BI30" s="271">
        <f t="shared" si="28"/>
        <v>51023.59</v>
      </c>
      <c r="BJ30" s="271">
        <f t="shared" si="28"/>
        <v>517368.17</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26360.875150233354</v>
      </c>
      <c r="E33" s="253">
        <v>14632.905016225382</v>
      </c>
      <c r="F33" s="253">
        <v>2115.2618883592254</v>
      </c>
      <c r="G33" s="253">
        <v>6779.5130327448887</v>
      </c>
      <c r="H33" s="253">
        <v>1199.5699519099569</v>
      </c>
      <c r="I33" s="253">
        <v>37.444947218927332</v>
      </c>
      <c r="J33" s="253">
        <v>1059.7874074350545</v>
      </c>
      <c r="K33" s="253">
        <v>0</v>
      </c>
      <c r="L33" s="253">
        <v>78.944442862834066</v>
      </c>
      <c r="M33" s="253">
        <v>457.44846347708699</v>
      </c>
      <c r="N33" s="253">
        <v>0</v>
      </c>
      <c r="O33" s="254">
        <v>0</v>
      </c>
      <c r="P33" s="274">
        <f t="shared" si="24"/>
        <v>26894.981317994097</v>
      </c>
      <c r="Q33" s="253">
        <v>14908.804694949305</v>
      </c>
      <c r="R33" s="253">
        <v>2073.7349988712613</v>
      </c>
      <c r="S33" s="253">
        <v>6985.4874441897473</v>
      </c>
      <c r="T33" s="253">
        <v>1233.1721990697108</v>
      </c>
      <c r="U33" s="253">
        <v>42.979380731693013</v>
      </c>
      <c r="V33" s="253">
        <v>1085.9537350606145</v>
      </c>
      <c r="W33" s="253">
        <v>0</v>
      </c>
      <c r="X33" s="253">
        <v>73.402987317048741</v>
      </c>
      <c r="Y33" s="253">
        <v>491.44587780471448</v>
      </c>
      <c r="Z33" s="253">
        <v>0</v>
      </c>
      <c r="AA33" s="254">
        <v>0</v>
      </c>
      <c r="AB33" s="274">
        <f t="shared" si="25"/>
        <v>23767.160658598423</v>
      </c>
      <c r="AC33" s="253">
        <v>12976.202033836202</v>
      </c>
      <c r="AD33" s="253">
        <v>1711.2744347813293</v>
      </c>
      <c r="AE33" s="253">
        <v>6381.99311799314</v>
      </c>
      <c r="AF33" s="253">
        <v>1121.5084834044417</v>
      </c>
      <c r="AG33" s="253">
        <v>34.203278774344561</v>
      </c>
      <c r="AH33" s="253">
        <v>996.05944469637484</v>
      </c>
      <c r="AI33" s="253">
        <v>0</v>
      </c>
      <c r="AJ33" s="253">
        <v>66.259598491425052</v>
      </c>
      <c r="AK33" s="253">
        <v>479.66026662116502</v>
      </c>
      <c r="AL33" s="253">
        <v>0</v>
      </c>
      <c r="AM33" s="254">
        <v>0</v>
      </c>
      <c r="AN33" s="289">
        <f t="shared" si="26"/>
        <v>24858.233179612493</v>
      </c>
      <c r="AO33" s="253">
        <v>13243.714619225824</v>
      </c>
      <c r="AP33" s="253">
        <v>1643.9344097692904</v>
      </c>
      <c r="AQ33" s="253">
        <v>7050.8948933536112</v>
      </c>
      <c r="AR33" s="253">
        <v>1202.3223601809002</v>
      </c>
      <c r="AS33" s="253">
        <v>30.553658491144525</v>
      </c>
      <c r="AT33" s="253">
        <v>1087.3871552954784</v>
      </c>
      <c r="AU33" s="253">
        <v>0</v>
      </c>
      <c r="AV33" s="253">
        <v>79.774565251030083</v>
      </c>
      <c r="AW33" s="253">
        <v>519.65151804521008</v>
      </c>
      <c r="AX33" s="253">
        <v>0</v>
      </c>
      <c r="AY33" s="254">
        <v>0</v>
      </c>
      <c r="AZ33" s="525">
        <v>0</v>
      </c>
      <c r="BA33" s="296">
        <f t="shared" si="27"/>
        <v>101881.25030643836</v>
      </c>
      <c r="BB33" s="271">
        <f t="shared" si="28"/>
        <v>55761.626364236712</v>
      </c>
      <c r="BC33" s="271">
        <f t="shared" si="28"/>
        <v>7544.2057317811068</v>
      </c>
      <c r="BD33" s="271">
        <f t="shared" si="28"/>
        <v>27197.888488281387</v>
      </c>
      <c r="BE33" s="271">
        <f t="shared" si="28"/>
        <v>4756.57299456501</v>
      </c>
      <c r="BF33" s="271">
        <f t="shared" si="28"/>
        <v>145.18126521610944</v>
      </c>
      <c r="BG33" s="271">
        <f t="shared" si="28"/>
        <v>4229.187742487522</v>
      </c>
      <c r="BH33" s="271">
        <f t="shared" si="28"/>
        <v>0</v>
      </c>
      <c r="BI33" s="271">
        <f t="shared" si="28"/>
        <v>298.38159392233791</v>
      </c>
      <c r="BJ33" s="271">
        <f t="shared" si="28"/>
        <v>1948.2061259481766</v>
      </c>
      <c r="BK33" s="271">
        <f t="shared" si="28"/>
        <v>0</v>
      </c>
      <c r="BL33" s="291">
        <f t="shared" si="28"/>
        <v>0</v>
      </c>
    </row>
    <row r="34" spans="1:64" s="255" customFormat="1" x14ac:dyDescent="0.25">
      <c r="A34" s="1699"/>
      <c r="B34" s="126" t="s">
        <v>42</v>
      </c>
      <c r="C34" s="131" t="s">
        <v>155</v>
      </c>
      <c r="D34" s="274">
        <f t="shared" si="23"/>
        <v>13599.296413662878</v>
      </c>
      <c r="E34" s="253">
        <v>5697.6038025482421</v>
      </c>
      <c r="F34" s="253">
        <v>633.88762919174417</v>
      </c>
      <c r="G34" s="253">
        <v>4508.7178823429422</v>
      </c>
      <c r="H34" s="253">
        <v>480.37328773302738</v>
      </c>
      <c r="I34" s="253">
        <v>1.7325200253768596</v>
      </c>
      <c r="J34" s="253">
        <v>865.42101890201445</v>
      </c>
      <c r="K34" s="253">
        <v>0</v>
      </c>
      <c r="L34" s="253">
        <v>120.51551972623692</v>
      </c>
      <c r="M34" s="253">
        <v>1291.0447531932948</v>
      </c>
      <c r="N34" s="253">
        <v>0</v>
      </c>
      <c r="O34" s="254">
        <v>0</v>
      </c>
      <c r="P34" s="274">
        <f t="shared" si="24"/>
        <v>12059.867819978377</v>
      </c>
      <c r="Q34" s="253">
        <v>4701.6271755005782</v>
      </c>
      <c r="R34" s="253">
        <v>490.94335342473642</v>
      </c>
      <c r="S34" s="253">
        <v>4223.6345203471528</v>
      </c>
      <c r="T34" s="253">
        <v>543.13182265162004</v>
      </c>
      <c r="U34" s="253">
        <v>0</v>
      </c>
      <c r="V34" s="253">
        <v>871.0855618488082</v>
      </c>
      <c r="W34" s="253">
        <v>0</v>
      </c>
      <c r="X34" s="253">
        <v>120.93064663219847</v>
      </c>
      <c r="Y34" s="253">
        <v>1108.5147395732849</v>
      </c>
      <c r="Z34" s="253">
        <v>0</v>
      </c>
      <c r="AA34" s="254">
        <v>0</v>
      </c>
      <c r="AB34" s="274">
        <f t="shared" si="25"/>
        <v>20810.174493430146</v>
      </c>
      <c r="AC34" s="253">
        <v>8303.4840418533749</v>
      </c>
      <c r="AD34" s="253">
        <v>1087.8615633695756</v>
      </c>
      <c r="AE34" s="253">
        <v>7371.6817459012336</v>
      </c>
      <c r="AF34" s="253">
        <v>805.15349391518214</v>
      </c>
      <c r="AG34" s="253">
        <v>4.6725108305280934</v>
      </c>
      <c r="AH34" s="253">
        <v>1106.8214162007798</v>
      </c>
      <c r="AI34" s="253">
        <v>0</v>
      </c>
      <c r="AJ34" s="253">
        <v>136.25079813936594</v>
      </c>
      <c r="AK34" s="253">
        <v>1994.2489232201078</v>
      </c>
      <c r="AL34" s="253">
        <v>0</v>
      </c>
      <c r="AM34" s="254">
        <v>0</v>
      </c>
      <c r="AN34" s="289">
        <f t="shared" si="26"/>
        <v>48378.312403237942</v>
      </c>
      <c r="AO34" s="253">
        <v>16082.259780023589</v>
      </c>
      <c r="AP34" s="253">
        <v>2504.0686176788331</v>
      </c>
      <c r="AQ34" s="253">
        <v>20826.926335263968</v>
      </c>
      <c r="AR34" s="253">
        <v>1601.0802674233689</v>
      </c>
      <c r="AS34" s="253">
        <v>17.456160467905512</v>
      </c>
      <c r="AT34" s="253">
        <v>2808.1637058120559</v>
      </c>
      <c r="AU34" s="253">
        <v>0</v>
      </c>
      <c r="AV34" s="253">
        <v>380.36353418269078</v>
      </c>
      <c r="AW34" s="253">
        <v>4157.9940023855324</v>
      </c>
      <c r="AX34" s="253">
        <v>0</v>
      </c>
      <c r="AY34" s="254">
        <v>0</v>
      </c>
      <c r="AZ34" s="525">
        <v>-789231.31804141903</v>
      </c>
      <c r="BA34" s="296">
        <f t="shared" si="27"/>
        <v>-694383.6669111097</v>
      </c>
      <c r="BB34" s="271">
        <f t="shared" si="28"/>
        <v>34784.974799925782</v>
      </c>
      <c r="BC34" s="271">
        <f t="shared" si="28"/>
        <v>4716.761163664889</v>
      </c>
      <c r="BD34" s="271">
        <f t="shared" si="28"/>
        <v>36930.960483855299</v>
      </c>
      <c r="BE34" s="271">
        <f t="shared" si="28"/>
        <v>3429.7388717231988</v>
      </c>
      <c r="BF34" s="271">
        <f t="shared" si="28"/>
        <v>23.861191323810466</v>
      </c>
      <c r="BG34" s="271">
        <f t="shared" si="28"/>
        <v>5651.4917027636584</v>
      </c>
      <c r="BH34" s="271">
        <f t="shared" si="28"/>
        <v>0</v>
      </c>
      <c r="BI34" s="271">
        <f t="shared" si="28"/>
        <v>758.06049868049217</v>
      </c>
      <c r="BJ34" s="271">
        <f t="shared" si="28"/>
        <v>8551.8024183722191</v>
      </c>
      <c r="BK34" s="271">
        <f t="shared" si="28"/>
        <v>0</v>
      </c>
      <c r="BL34" s="291">
        <f t="shared" si="28"/>
        <v>0</v>
      </c>
    </row>
    <row r="35" spans="1:64" x14ac:dyDescent="0.25">
      <c r="A35" s="1699"/>
      <c r="B35" s="126" t="s">
        <v>43</v>
      </c>
      <c r="C35" s="131" t="s">
        <v>914</v>
      </c>
      <c r="D35" s="274">
        <f t="shared" si="23"/>
        <v>61217.314229615018</v>
      </c>
      <c r="E35" s="253">
        <v>12900.301783354385</v>
      </c>
      <c r="F35" s="253">
        <v>1421.1915967498442</v>
      </c>
      <c r="G35" s="253">
        <v>16142.525307850454</v>
      </c>
      <c r="H35" s="253">
        <v>1685.8824860728027</v>
      </c>
      <c r="I35" s="253">
        <v>31.994053181143816</v>
      </c>
      <c r="J35" s="253">
        <v>2941.9801474113988</v>
      </c>
      <c r="K35" s="253">
        <v>0</v>
      </c>
      <c r="L35" s="253">
        <v>398.12172816090032</v>
      </c>
      <c r="M35" s="253">
        <v>25695.317126834099</v>
      </c>
      <c r="N35" s="253">
        <v>0</v>
      </c>
      <c r="O35" s="254">
        <v>0</v>
      </c>
      <c r="P35" s="274">
        <f t="shared" si="24"/>
        <v>52576.646643143744</v>
      </c>
      <c r="Q35" s="253">
        <v>11079.457127265185</v>
      </c>
      <c r="R35" s="253">
        <v>1220.5940318494709</v>
      </c>
      <c r="S35" s="253">
        <v>13864.049080223684</v>
      </c>
      <c r="T35" s="253">
        <v>1447.9244780267429</v>
      </c>
      <c r="U35" s="253">
        <v>27.478174270722587</v>
      </c>
      <c r="V35" s="253">
        <v>2526.7271618846021</v>
      </c>
      <c r="W35" s="253">
        <v>0</v>
      </c>
      <c r="X35" s="253">
        <v>341.92786282589282</v>
      </c>
      <c r="Y35" s="253">
        <v>22068.488726797441</v>
      </c>
      <c r="Z35" s="253">
        <v>0</v>
      </c>
      <c r="AA35" s="254">
        <v>0</v>
      </c>
      <c r="AB35" s="274">
        <f t="shared" si="25"/>
        <v>55343.818918173813</v>
      </c>
      <c r="AC35" s="253">
        <v>11662.582308166213</v>
      </c>
      <c r="AD35" s="253">
        <v>1284.8353667319698</v>
      </c>
      <c r="AE35" s="253">
        <v>14593.730691431083</v>
      </c>
      <c r="AF35" s="253">
        <v>1524.1304882564855</v>
      </c>
      <c r="AG35" s="253">
        <v>28.924383697627981</v>
      </c>
      <c r="AH35" s="253">
        <v>2659.7118574736705</v>
      </c>
      <c r="AI35" s="253">
        <v>0</v>
      </c>
      <c r="AJ35" s="253">
        <v>359.92393831724371</v>
      </c>
      <c r="AK35" s="253">
        <v>23229.979884099521</v>
      </c>
      <c r="AL35" s="253">
        <v>0</v>
      </c>
      <c r="AM35" s="254">
        <v>0</v>
      </c>
      <c r="AN35" s="289">
        <f t="shared" si="26"/>
        <v>56749.629538730529</v>
      </c>
      <c r="AO35" s="253">
        <v>11958.828255634664</v>
      </c>
      <c r="AP35" s="253">
        <v>1317.4719870362035</v>
      </c>
      <c r="AQ35" s="253">
        <v>14964.431918787499</v>
      </c>
      <c r="AR35" s="253">
        <v>1562.8455402602729</v>
      </c>
      <c r="AS35" s="253">
        <v>29.659103610167847</v>
      </c>
      <c r="AT35" s="253">
        <v>2727.2722689151965</v>
      </c>
      <c r="AU35" s="253">
        <v>0</v>
      </c>
      <c r="AV35" s="253">
        <v>369.06651114596531</v>
      </c>
      <c r="AW35" s="253">
        <v>23820.053953340561</v>
      </c>
      <c r="AX35" s="253">
        <v>0</v>
      </c>
      <c r="AY35" s="254">
        <v>0</v>
      </c>
      <c r="AZ35" s="525">
        <v>-676.87156182259946</v>
      </c>
      <c r="BA35" s="296">
        <f t="shared" si="27"/>
        <v>225210.53776784052</v>
      </c>
      <c r="BB35" s="271">
        <f t="shared" si="28"/>
        <v>47601.169474420443</v>
      </c>
      <c r="BC35" s="271">
        <f t="shared" si="28"/>
        <v>5244.0929823674878</v>
      </c>
      <c r="BD35" s="271">
        <f t="shared" si="28"/>
        <v>59564.736998292719</v>
      </c>
      <c r="BE35" s="271">
        <f t="shared" si="28"/>
        <v>6220.782992616304</v>
      </c>
      <c r="BF35" s="271">
        <f t="shared" si="28"/>
        <v>118.05571475966224</v>
      </c>
      <c r="BG35" s="271">
        <f t="shared" si="28"/>
        <v>10855.691435684868</v>
      </c>
      <c r="BH35" s="271">
        <f t="shared" si="28"/>
        <v>0</v>
      </c>
      <c r="BI35" s="271">
        <f t="shared" si="28"/>
        <v>1469.0400404500022</v>
      </c>
      <c r="BJ35" s="271">
        <f t="shared" si="28"/>
        <v>94813.839691071626</v>
      </c>
      <c r="BK35" s="271">
        <f t="shared" si="28"/>
        <v>0</v>
      </c>
      <c r="BL35" s="291">
        <f t="shared" si="28"/>
        <v>0</v>
      </c>
    </row>
    <row r="36" spans="1:64" s="209" customFormat="1" x14ac:dyDescent="0.25">
      <c r="A36" s="1699"/>
      <c r="B36" s="128" t="s">
        <v>453</v>
      </c>
      <c r="C36" s="310" t="s">
        <v>2</v>
      </c>
      <c r="D36" s="275">
        <f t="shared" ref="D36:BL36" si="29">SUM(D29:D35)</f>
        <v>1687352.865793511</v>
      </c>
      <c r="E36" s="280">
        <f t="shared" si="29"/>
        <v>697777.86060212797</v>
      </c>
      <c r="F36" s="280">
        <f t="shared" si="29"/>
        <v>78170.561114300814</v>
      </c>
      <c r="G36" s="280">
        <f t="shared" si="29"/>
        <v>553272.60622293851</v>
      </c>
      <c r="H36" s="280">
        <f t="shared" si="29"/>
        <v>59390.705725715787</v>
      </c>
      <c r="I36" s="280">
        <f t="shared" si="29"/>
        <v>273.23152042544802</v>
      </c>
      <c r="J36" s="280">
        <f t="shared" si="29"/>
        <v>105799.33857374842</v>
      </c>
      <c r="K36" s="280">
        <f t="shared" si="29"/>
        <v>0</v>
      </c>
      <c r="L36" s="280">
        <f t="shared" si="29"/>
        <v>14653.041690749971</v>
      </c>
      <c r="M36" s="280">
        <f>SUM(M29:M35)</f>
        <v>178015.5203435045</v>
      </c>
      <c r="N36" s="280">
        <f t="shared" si="29"/>
        <v>0</v>
      </c>
      <c r="O36" s="281">
        <f t="shared" si="29"/>
        <v>0</v>
      </c>
      <c r="P36" s="275">
        <f t="shared" si="29"/>
        <v>1752073.0357811167</v>
      </c>
      <c r="Q36" s="280">
        <f t="shared" si="29"/>
        <v>677992.00899771519</v>
      </c>
      <c r="R36" s="280">
        <f t="shared" si="29"/>
        <v>71668.542384145476</v>
      </c>
      <c r="S36" s="280">
        <f t="shared" si="29"/>
        <v>606474.85104476055</v>
      </c>
      <c r="T36" s="280">
        <f t="shared" si="29"/>
        <v>78031.46849974808</v>
      </c>
      <c r="U36" s="280">
        <f t="shared" si="29"/>
        <v>70.457555002415603</v>
      </c>
      <c r="V36" s="280">
        <f t="shared" si="29"/>
        <v>124392.48645879402</v>
      </c>
      <c r="W36" s="280">
        <f t="shared" si="29"/>
        <v>0</v>
      </c>
      <c r="X36" s="280">
        <f t="shared" si="29"/>
        <v>17182.891496775137</v>
      </c>
      <c r="Y36" s="280">
        <f>SUM(Y29:Y35)</f>
        <v>176260.32934417546</v>
      </c>
      <c r="Z36" s="280">
        <f t="shared" si="29"/>
        <v>0</v>
      </c>
      <c r="AA36" s="281">
        <f t="shared" si="29"/>
        <v>0</v>
      </c>
      <c r="AB36" s="275">
        <f t="shared" si="29"/>
        <v>1624125.8840702025</v>
      </c>
      <c r="AC36" s="280">
        <f t="shared" si="29"/>
        <v>641111.37838385557</v>
      </c>
      <c r="AD36" s="280">
        <f t="shared" si="29"/>
        <v>83840.471364882877</v>
      </c>
      <c r="AE36" s="280">
        <f t="shared" si="29"/>
        <v>568226.19555532548</v>
      </c>
      <c r="AF36" s="280">
        <f t="shared" si="29"/>
        <v>62417.702465576112</v>
      </c>
      <c r="AG36" s="280">
        <f t="shared" si="29"/>
        <v>410.00017330250063</v>
      </c>
      <c r="AH36" s="280">
        <f t="shared" si="29"/>
        <v>85822.712718370822</v>
      </c>
      <c r="AI36" s="280">
        <f t="shared" si="29"/>
        <v>0</v>
      </c>
      <c r="AJ36" s="280">
        <f t="shared" si="29"/>
        <v>10541.014334948033</v>
      </c>
      <c r="AK36" s="280">
        <f>SUM(AK29:AK35)</f>
        <v>171756.40907394077</v>
      </c>
      <c r="AL36" s="280">
        <f t="shared" si="29"/>
        <v>0</v>
      </c>
      <c r="AM36" s="281">
        <f t="shared" si="29"/>
        <v>0</v>
      </c>
      <c r="AN36" s="277">
        <f t="shared" si="29"/>
        <v>1862261.6451215807</v>
      </c>
      <c r="AO36" s="280">
        <f t="shared" si="29"/>
        <v>616909.43265488418</v>
      </c>
      <c r="AP36" s="280">
        <f t="shared" si="29"/>
        <v>95698.365014484341</v>
      </c>
      <c r="AQ36" s="280">
        <f t="shared" si="29"/>
        <v>788378.18314740516</v>
      </c>
      <c r="AR36" s="280">
        <f t="shared" si="29"/>
        <v>61672.948167864539</v>
      </c>
      <c r="AS36" s="280">
        <f t="shared" si="29"/>
        <v>702.46892256921797</v>
      </c>
      <c r="AT36" s="280">
        <f t="shared" si="29"/>
        <v>107134.08313002271</v>
      </c>
      <c r="AU36" s="280">
        <f t="shared" si="29"/>
        <v>0</v>
      </c>
      <c r="AV36" s="280">
        <f t="shared" si="29"/>
        <v>14443.374610579685</v>
      </c>
      <c r="AW36" s="280">
        <f>SUM(AW29:AW35)</f>
        <v>177322.78947377126</v>
      </c>
      <c r="AX36" s="280">
        <f t="shared" si="29"/>
        <v>0</v>
      </c>
      <c r="AY36" s="281">
        <f t="shared" si="29"/>
        <v>0</v>
      </c>
      <c r="AZ36" s="293">
        <f t="shared" si="29"/>
        <v>-476657.40984147857</v>
      </c>
      <c r="BA36" s="297">
        <f t="shared" si="29"/>
        <v>6449156.0209249333</v>
      </c>
      <c r="BB36" s="280">
        <f t="shared" si="29"/>
        <v>2633790.6806385834</v>
      </c>
      <c r="BC36" s="280">
        <f t="shared" si="29"/>
        <v>329377.93987781345</v>
      </c>
      <c r="BD36" s="280">
        <f t="shared" si="29"/>
        <v>2516351.8359704297</v>
      </c>
      <c r="BE36" s="280">
        <f t="shared" si="29"/>
        <v>261512.8248589045</v>
      </c>
      <c r="BF36" s="280">
        <f t="shared" si="29"/>
        <v>1456.1581712995821</v>
      </c>
      <c r="BG36" s="280">
        <f t="shared" si="29"/>
        <v>423148.62088093598</v>
      </c>
      <c r="BH36" s="280">
        <f t="shared" si="29"/>
        <v>0</v>
      </c>
      <c r="BI36" s="280">
        <f t="shared" si="29"/>
        <v>56820.322133052825</v>
      </c>
      <c r="BJ36" s="280">
        <f>SUM(BJ29:BJ35)</f>
        <v>703355.04823539208</v>
      </c>
      <c r="BK36" s="280">
        <f t="shared" si="29"/>
        <v>0</v>
      </c>
      <c r="BL36" s="293">
        <f t="shared" si="29"/>
        <v>0</v>
      </c>
    </row>
    <row r="37" spans="1:64" ht="16.5" customHeight="1" x14ac:dyDescent="0.25">
      <c r="A37" s="1707" t="s">
        <v>915</v>
      </c>
      <c r="B37" s="124" t="s">
        <v>916</v>
      </c>
      <c r="C37" s="311" t="s">
        <v>915</v>
      </c>
      <c r="D37" s="276">
        <f>SUM(E37:O37)</f>
        <v>14897.220000000001</v>
      </c>
      <c r="E37" s="251">
        <v>5583.98</v>
      </c>
      <c r="F37" s="251">
        <v>9313.2400000000016</v>
      </c>
      <c r="G37" s="251">
        <v>0</v>
      </c>
      <c r="H37" s="251">
        <v>0</v>
      </c>
      <c r="I37" s="251">
        <v>0</v>
      </c>
      <c r="J37" s="251">
        <v>0</v>
      </c>
      <c r="K37" s="251">
        <v>0</v>
      </c>
      <c r="L37" s="251">
        <v>0</v>
      </c>
      <c r="M37" s="251">
        <v>0</v>
      </c>
      <c r="N37" s="251">
        <v>0</v>
      </c>
      <c r="O37" s="252">
        <v>0</v>
      </c>
      <c r="P37" s="273">
        <f>SUM(Q37:AA37)</f>
        <v>23709.88</v>
      </c>
      <c r="Q37" s="251">
        <v>11560.85</v>
      </c>
      <c r="R37" s="251">
        <v>912.15000000000009</v>
      </c>
      <c r="S37" s="251">
        <v>2608.13</v>
      </c>
      <c r="T37" s="251">
        <v>8628.75</v>
      </c>
      <c r="U37" s="251">
        <v>0</v>
      </c>
      <c r="V37" s="251">
        <v>0</v>
      </c>
      <c r="W37" s="251">
        <v>0</v>
      </c>
      <c r="X37" s="251">
        <v>0</v>
      </c>
      <c r="Y37" s="251">
        <v>0</v>
      </c>
      <c r="Z37" s="251">
        <v>0</v>
      </c>
      <c r="AA37" s="252">
        <v>0</v>
      </c>
      <c r="AB37" s="276">
        <f>SUM(AC37:AM37)</f>
        <v>2388.5300000000002</v>
      </c>
      <c r="AC37" s="251">
        <v>0</v>
      </c>
      <c r="AD37" s="251">
        <v>2388.5300000000002</v>
      </c>
      <c r="AE37" s="251">
        <v>0</v>
      </c>
      <c r="AF37" s="251">
        <v>0</v>
      </c>
      <c r="AG37" s="251">
        <v>0</v>
      </c>
      <c r="AH37" s="251">
        <v>0</v>
      </c>
      <c r="AI37" s="251">
        <v>0</v>
      </c>
      <c r="AJ37" s="251">
        <v>0</v>
      </c>
      <c r="AK37" s="251">
        <v>0</v>
      </c>
      <c r="AL37" s="251">
        <v>0</v>
      </c>
      <c r="AM37" s="252">
        <v>0</v>
      </c>
      <c r="AN37" s="276">
        <f>SUM(AO37:AY37)</f>
        <v>3090.45</v>
      </c>
      <c r="AO37" s="251">
        <v>0</v>
      </c>
      <c r="AP37" s="251">
        <v>3090.45</v>
      </c>
      <c r="AQ37" s="251">
        <v>0</v>
      </c>
      <c r="AR37" s="251">
        <v>0</v>
      </c>
      <c r="AS37" s="251">
        <v>0</v>
      </c>
      <c r="AT37" s="251">
        <v>0</v>
      </c>
      <c r="AU37" s="251">
        <v>0</v>
      </c>
      <c r="AV37" s="249">
        <v>0</v>
      </c>
      <c r="AW37" s="251">
        <v>0</v>
      </c>
      <c r="AX37" s="251">
        <v>0</v>
      </c>
      <c r="AY37" s="252">
        <v>0</v>
      </c>
      <c r="AZ37" s="854">
        <v>65.101638594341892</v>
      </c>
      <c r="BA37" s="294">
        <f>SUM(BB37:BL37)+AZ37</f>
        <v>44151.181638594346</v>
      </c>
      <c r="BB37" s="273">
        <f t="shared" ref="BB37:BL39" si="30">E37+Q37+AC37+AO37</f>
        <v>17144.830000000002</v>
      </c>
      <c r="BC37" s="273">
        <f t="shared" si="30"/>
        <v>15704.370000000003</v>
      </c>
      <c r="BD37" s="273">
        <f t="shared" si="30"/>
        <v>2608.13</v>
      </c>
      <c r="BE37" s="273">
        <f t="shared" si="30"/>
        <v>8628.75</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708"/>
      <c r="B38" s="126" t="s">
        <v>917</v>
      </c>
      <c r="C38" s="312" t="s">
        <v>920</v>
      </c>
      <c r="D38" s="289">
        <f>SUM(E38:O38)</f>
        <v>5.3751565388400575</v>
      </c>
      <c r="E38" s="253">
        <v>2.0147897802242372</v>
      </c>
      <c r="F38" s="253">
        <v>3.3603667586158208</v>
      </c>
      <c r="G38" s="253">
        <v>0</v>
      </c>
      <c r="H38" s="253">
        <v>0</v>
      </c>
      <c r="I38" s="253">
        <v>0</v>
      </c>
      <c r="J38" s="253">
        <v>0</v>
      </c>
      <c r="K38" s="253">
        <v>0</v>
      </c>
      <c r="L38" s="253">
        <v>0</v>
      </c>
      <c r="M38" s="253">
        <v>0</v>
      </c>
      <c r="N38" s="253">
        <v>0</v>
      </c>
      <c r="O38" s="254">
        <v>0</v>
      </c>
      <c r="P38" s="274">
        <f>SUM(Q38:AA38)</f>
        <v>55.732999131832614</v>
      </c>
      <c r="Q38" s="253">
        <v>27.175204725340116</v>
      </c>
      <c r="R38" s="253">
        <v>2.1441211494153967</v>
      </c>
      <c r="S38" s="253">
        <v>6.1307314514331832</v>
      </c>
      <c r="T38" s="253">
        <v>20.282941805643919</v>
      </c>
      <c r="U38" s="253">
        <v>0</v>
      </c>
      <c r="V38" s="253">
        <v>0</v>
      </c>
      <c r="W38" s="253">
        <v>0</v>
      </c>
      <c r="X38" s="253">
        <v>0</v>
      </c>
      <c r="Y38" s="253">
        <v>0</v>
      </c>
      <c r="Z38" s="253">
        <v>0</v>
      </c>
      <c r="AA38" s="254">
        <v>0</v>
      </c>
      <c r="AB38" s="289">
        <f>SUM(AC38:AM38)</f>
        <v>22.827375251548396</v>
      </c>
      <c r="AC38" s="253">
        <v>0</v>
      </c>
      <c r="AD38" s="253">
        <v>22.827375251548396</v>
      </c>
      <c r="AE38" s="253">
        <v>0</v>
      </c>
      <c r="AF38" s="253">
        <v>0</v>
      </c>
      <c r="AG38" s="253">
        <v>0</v>
      </c>
      <c r="AH38" s="253">
        <v>0</v>
      </c>
      <c r="AI38" s="253">
        <v>0</v>
      </c>
      <c r="AJ38" s="253">
        <v>0</v>
      </c>
      <c r="AK38" s="253">
        <v>0</v>
      </c>
      <c r="AL38" s="253">
        <v>0</v>
      </c>
      <c r="AM38" s="254">
        <v>0</v>
      </c>
      <c r="AN38" s="289">
        <f>SUM(AO38:AY38)</f>
        <v>100.93254841208859</v>
      </c>
      <c r="AO38" s="253">
        <v>0</v>
      </c>
      <c r="AP38" s="253">
        <v>100.93254841208859</v>
      </c>
      <c r="AQ38" s="253">
        <v>0</v>
      </c>
      <c r="AR38" s="253">
        <v>0</v>
      </c>
      <c r="AS38" s="253">
        <v>0</v>
      </c>
      <c r="AT38" s="253">
        <v>0</v>
      </c>
      <c r="AU38" s="253">
        <v>0</v>
      </c>
      <c r="AV38" s="253">
        <v>0</v>
      </c>
      <c r="AW38" s="253">
        <v>0</v>
      </c>
      <c r="AX38" s="253">
        <v>0</v>
      </c>
      <c r="AY38" s="254">
        <v>0</v>
      </c>
      <c r="AZ38" s="525">
        <v>-47575.41051946317</v>
      </c>
      <c r="BA38" s="296">
        <f>SUM(BB38:BL38)+AZ38</f>
        <v>-47390.542440128862</v>
      </c>
      <c r="BB38" s="274">
        <f t="shared" si="30"/>
        <v>29.189994505564353</v>
      </c>
      <c r="BC38" s="274">
        <f t="shared" si="30"/>
        <v>129.26441157166821</v>
      </c>
      <c r="BD38" s="274">
        <f t="shared" si="30"/>
        <v>6.1307314514331832</v>
      </c>
      <c r="BE38" s="274">
        <f t="shared" si="30"/>
        <v>20.282941805643919</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708"/>
      <c r="B39" s="126" t="s">
        <v>918</v>
      </c>
      <c r="C39" s="312" t="s">
        <v>921</v>
      </c>
      <c r="D39" s="274">
        <f>SUM(E39:O39)</f>
        <v>-15.990117199173024</v>
      </c>
      <c r="E39" s="253">
        <v>-3.3695914304052699</v>
      </c>
      <c r="F39" s="253">
        <v>-0.37121883703150438</v>
      </c>
      <c r="G39" s="253">
        <v>-4.2164684094924656</v>
      </c>
      <c r="H39" s="253">
        <v>-0.4403567663100143</v>
      </c>
      <c r="I39" s="253">
        <v>-8.3569275536033473E-3</v>
      </c>
      <c r="J39" s="253">
        <v>-0.76845265014894837</v>
      </c>
      <c r="K39" s="253">
        <v>0</v>
      </c>
      <c r="L39" s="253">
        <v>-0.10399040161991328</v>
      </c>
      <c r="M39" s="253">
        <v>-6.7116817766113046</v>
      </c>
      <c r="N39" s="253">
        <v>0</v>
      </c>
      <c r="O39" s="254">
        <v>0</v>
      </c>
      <c r="P39" s="274">
        <f>SUM(Q39:AA39)</f>
        <v>-23.275905973898428</v>
      </c>
      <c r="Q39" s="253">
        <v>-4.9049229800906788</v>
      </c>
      <c r="R39" s="253">
        <v>-0.54036218989890117</v>
      </c>
      <c r="S39" s="253">
        <v>-6.1376737280159137</v>
      </c>
      <c r="T39" s="253">
        <v>-0.64100234913424825</v>
      </c>
      <c r="U39" s="253">
        <v>-1.2164705082862836E-2</v>
      </c>
      <c r="V39" s="253">
        <v>-1.1185929038209321</v>
      </c>
      <c r="W39" s="253">
        <v>0</v>
      </c>
      <c r="X39" s="253">
        <v>-0.15137292492254018</v>
      </c>
      <c r="Y39" s="253">
        <v>-9.7698141929323494</v>
      </c>
      <c r="Z39" s="253">
        <v>0</v>
      </c>
      <c r="AA39" s="254">
        <v>0</v>
      </c>
      <c r="AB39" s="274">
        <f>SUM(AC39:AM39)</f>
        <v>5.2770736814206991</v>
      </c>
      <c r="AC39" s="253">
        <v>1.1120357676585388</v>
      </c>
      <c r="AD39" s="253">
        <v>0.12250999355075799</v>
      </c>
      <c r="AE39" s="253">
        <v>1.3915229135046767</v>
      </c>
      <c r="AF39" s="253">
        <v>0.14532695870736229</v>
      </c>
      <c r="AG39" s="253">
        <v>2.7579611769787695E-3</v>
      </c>
      <c r="AH39" s="253">
        <v>0.25360547424434948</v>
      </c>
      <c r="AI39" s="253">
        <v>0</v>
      </c>
      <c r="AJ39" s="253">
        <v>3.4319011216327661E-2</v>
      </c>
      <c r="AK39" s="253">
        <v>2.2149956013617076</v>
      </c>
      <c r="AL39" s="253">
        <v>0</v>
      </c>
      <c r="AM39" s="254">
        <v>0</v>
      </c>
      <c r="AN39" s="289">
        <f>SUM(AO39:AY39)</f>
        <v>-9.3055653841164947</v>
      </c>
      <c r="AO39" s="253">
        <v>-1.9609583208693766</v>
      </c>
      <c r="AP39" s="253">
        <v>-0.2160335109983437</v>
      </c>
      <c r="AQ39" s="253">
        <v>-2.4538045585196251</v>
      </c>
      <c r="AR39" s="253">
        <v>-0.25626883344218859</v>
      </c>
      <c r="AS39" s="253">
        <v>-4.8633749704100086E-3</v>
      </c>
      <c r="AT39" s="253">
        <v>-0.44720662716146115</v>
      </c>
      <c r="AU39" s="253">
        <v>0</v>
      </c>
      <c r="AV39" s="253">
        <v>-6.0517973041791344E-2</v>
      </c>
      <c r="AW39" s="253">
        <v>-3.9059121851132996</v>
      </c>
      <c r="AX39" s="253">
        <v>0</v>
      </c>
      <c r="AY39" s="254">
        <v>0</v>
      </c>
      <c r="AZ39" s="525">
        <v>0</v>
      </c>
      <c r="BA39" s="296">
        <f>SUM(BB39:BL39)+AZ39</f>
        <v>-43.294514875767241</v>
      </c>
      <c r="BB39" s="274">
        <f t="shared" si="30"/>
        <v>-9.1234369637067854</v>
      </c>
      <c r="BC39" s="274">
        <f t="shared" si="30"/>
        <v>-1.0051045443779913</v>
      </c>
      <c r="BD39" s="274">
        <f t="shared" si="30"/>
        <v>-11.416423782523328</v>
      </c>
      <c r="BE39" s="274">
        <f t="shared" si="30"/>
        <v>-1.1923009901790889</v>
      </c>
      <c r="BF39" s="274">
        <f t="shared" si="30"/>
        <v>-2.2627046429897425E-2</v>
      </c>
      <c r="BG39" s="274">
        <f t="shared" si="30"/>
        <v>-2.0806467068869923</v>
      </c>
      <c r="BH39" s="274">
        <f t="shared" si="30"/>
        <v>0</v>
      </c>
      <c r="BI39" s="274">
        <f t="shared" si="30"/>
        <v>-0.28156228836791714</v>
      </c>
      <c r="BJ39" s="274">
        <f t="shared" si="30"/>
        <v>-18.172412553295246</v>
      </c>
      <c r="BK39" s="274">
        <f t="shared" si="30"/>
        <v>0</v>
      </c>
      <c r="BL39" s="300">
        <f t="shared" si="30"/>
        <v>0</v>
      </c>
    </row>
    <row r="40" spans="1:64" s="209" customFormat="1" ht="16.5" customHeight="1" x14ac:dyDescent="0.25">
      <c r="A40" s="1709"/>
      <c r="B40" s="129" t="s">
        <v>919</v>
      </c>
      <c r="C40" s="313" t="s">
        <v>922</v>
      </c>
      <c r="D40" s="277">
        <f t="shared" ref="D40:O40" si="31">SUM(D37:D39)</f>
        <v>14886.605039339667</v>
      </c>
      <c r="E40" s="275">
        <f t="shared" si="31"/>
        <v>5582.6251983498187</v>
      </c>
      <c r="F40" s="275">
        <f t="shared" si="31"/>
        <v>9316.2291479215855</v>
      </c>
      <c r="G40" s="275">
        <f t="shared" si="31"/>
        <v>-4.2164684094924656</v>
      </c>
      <c r="H40" s="275">
        <f t="shared" si="31"/>
        <v>-0.4403567663100143</v>
      </c>
      <c r="I40" s="275">
        <f t="shared" si="31"/>
        <v>-8.3569275536033473E-3</v>
      </c>
      <c r="J40" s="275">
        <f t="shared" si="31"/>
        <v>-0.76845265014894837</v>
      </c>
      <c r="K40" s="275">
        <f t="shared" si="31"/>
        <v>0</v>
      </c>
      <c r="L40" s="275">
        <f t="shared" si="31"/>
        <v>-0.10399040161991328</v>
      </c>
      <c r="M40" s="275">
        <f t="shared" si="31"/>
        <v>-6.7116817766113046</v>
      </c>
      <c r="N40" s="275">
        <f t="shared" si="31"/>
        <v>0</v>
      </c>
      <c r="O40" s="283">
        <f t="shared" si="31"/>
        <v>0</v>
      </c>
      <c r="P40" s="275">
        <f t="shared" ref="P40:BL40" si="32">SUM(P37:P39)</f>
        <v>23742.337093157934</v>
      </c>
      <c r="Q40" s="275">
        <f t="shared" si="32"/>
        <v>11583.120281745249</v>
      </c>
      <c r="R40" s="275">
        <f t="shared" si="32"/>
        <v>913.75375895951652</v>
      </c>
      <c r="S40" s="275">
        <f t="shared" si="32"/>
        <v>2608.1230577234173</v>
      </c>
      <c r="T40" s="275">
        <f t="shared" si="32"/>
        <v>8648.391939456511</v>
      </c>
      <c r="U40" s="275">
        <f t="shared" si="32"/>
        <v>-1.2164705082862836E-2</v>
      </c>
      <c r="V40" s="275">
        <f>SUM(V37:V39)</f>
        <v>-1.1185929038209321</v>
      </c>
      <c r="W40" s="275">
        <f t="shared" si="32"/>
        <v>0</v>
      </c>
      <c r="X40" s="275">
        <f t="shared" si="32"/>
        <v>-0.15137292492254018</v>
      </c>
      <c r="Y40" s="275">
        <f>SUM(Y37:Y39)</f>
        <v>-9.7698141929323494</v>
      </c>
      <c r="Z40" s="275">
        <f t="shared" si="32"/>
        <v>0</v>
      </c>
      <c r="AA40" s="283">
        <f t="shared" si="32"/>
        <v>0</v>
      </c>
      <c r="AB40" s="277">
        <f t="shared" si="32"/>
        <v>2416.6344489329695</v>
      </c>
      <c r="AC40" s="275">
        <f t="shared" si="32"/>
        <v>1.1120357676585388</v>
      </c>
      <c r="AD40" s="275">
        <f t="shared" si="32"/>
        <v>2411.4798852450995</v>
      </c>
      <c r="AE40" s="275">
        <f t="shared" si="32"/>
        <v>1.3915229135046767</v>
      </c>
      <c r="AF40" s="275">
        <f t="shared" si="32"/>
        <v>0.14532695870736229</v>
      </c>
      <c r="AG40" s="275">
        <f t="shared" si="32"/>
        <v>2.7579611769787695E-3</v>
      </c>
      <c r="AH40" s="275">
        <f t="shared" si="32"/>
        <v>0.25360547424434948</v>
      </c>
      <c r="AI40" s="275">
        <f t="shared" si="32"/>
        <v>0</v>
      </c>
      <c r="AJ40" s="275">
        <f>SUM(AJ37:AJ39)</f>
        <v>3.4319011216327661E-2</v>
      </c>
      <c r="AK40" s="275">
        <f>SUM(AK37:AK39)</f>
        <v>2.2149956013617076</v>
      </c>
      <c r="AL40" s="275">
        <f t="shared" si="32"/>
        <v>0</v>
      </c>
      <c r="AM40" s="283">
        <f t="shared" si="32"/>
        <v>0</v>
      </c>
      <c r="AN40" s="277">
        <f t="shared" si="32"/>
        <v>3182.0769830279719</v>
      </c>
      <c r="AO40" s="275">
        <f t="shared" si="32"/>
        <v>-1.9609583208693766</v>
      </c>
      <c r="AP40" s="275">
        <f t="shared" si="32"/>
        <v>3191.1665149010901</v>
      </c>
      <c r="AQ40" s="275">
        <f t="shared" si="32"/>
        <v>-2.4538045585196251</v>
      </c>
      <c r="AR40" s="275">
        <f t="shared" si="32"/>
        <v>-0.25626883344218859</v>
      </c>
      <c r="AS40" s="275">
        <f t="shared" si="32"/>
        <v>-4.8633749704100086E-3</v>
      </c>
      <c r="AT40" s="275">
        <f t="shared" si="32"/>
        <v>-0.44720662716146115</v>
      </c>
      <c r="AU40" s="275">
        <f t="shared" si="32"/>
        <v>0</v>
      </c>
      <c r="AV40" s="275">
        <f t="shared" si="32"/>
        <v>-6.0517973041791344E-2</v>
      </c>
      <c r="AW40" s="275">
        <f>SUM(AW37:AW39)</f>
        <v>-3.9059121851132996</v>
      </c>
      <c r="AX40" s="275">
        <f t="shared" si="32"/>
        <v>0</v>
      </c>
      <c r="AY40" s="283">
        <f t="shared" si="32"/>
        <v>0</v>
      </c>
      <c r="AZ40" s="299">
        <f t="shared" si="32"/>
        <v>-47510.308880868826</v>
      </c>
      <c r="BA40" s="297">
        <f t="shared" si="32"/>
        <v>-3282.6553164102834</v>
      </c>
      <c r="BB40" s="275">
        <f>SUM(BB37:BB39)</f>
        <v>17164.896557541859</v>
      </c>
      <c r="BC40" s="275">
        <f>SUM(BC37:BC39)</f>
        <v>15832.629307027293</v>
      </c>
      <c r="BD40" s="275">
        <f>SUM(BD37:BD39)</f>
        <v>2602.84430766891</v>
      </c>
      <c r="BE40" s="275">
        <f>SUM(BE37:BE39)</f>
        <v>8647.840640815466</v>
      </c>
      <c r="BF40" s="275">
        <f t="shared" si="32"/>
        <v>-2.2627046429897425E-2</v>
      </c>
      <c r="BG40" s="275">
        <f t="shared" si="32"/>
        <v>-2.0806467068869923</v>
      </c>
      <c r="BH40" s="275">
        <f t="shared" si="32"/>
        <v>0</v>
      </c>
      <c r="BI40" s="275">
        <f t="shared" si="32"/>
        <v>-0.28156228836791714</v>
      </c>
      <c r="BJ40" s="275">
        <f>SUM(BJ37:BJ39)</f>
        <v>-18.172412553295246</v>
      </c>
      <c r="BK40" s="275">
        <f t="shared" si="32"/>
        <v>0</v>
      </c>
      <c r="BL40" s="299">
        <f t="shared" si="32"/>
        <v>0</v>
      </c>
    </row>
    <row r="41" spans="1:64" ht="14.85" customHeight="1" x14ac:dyDescent="0.25">
      <c r="A41" s="1707" t="s">
        <v>303</v>
      </c>
      <c r="B41" s="124">
        <v>5.0999999999999996</v>
      </c>
      <c r="C41" s="311" t="s">
        <v>37</v>
      </c>
      <c r="D41" s="273">
        <f>SUM(E41:O41)</f>
        <v>531211.1</v>
      </c>
      <c r="E41" s="251">
        <v>187235.88</v>
      </c>
      <c r="F41" s="251">
        <v>156632.12</v>
      </c>
      <c r="G41" s="251">
        <v>74717.289999999979</v>
      </c>
      <c r="H41" s="251">
        <v>60392.44999999999</v>
      </c>
      <c r="I41" s="251">
        <v>0</v>
      </c>
      <c r="J41" s="251">
        <v>42580.340000000004</v>
      </c>
      <c r="K41" s="251">
        <v>0</v>
      </c>
      <c r="L41" s="251">
        <v>4508.92</v>
      </c>
      <c r="M41" s="251">
        <v>5144.1000000000013</v>
      </c>
      <c r="N41" s="251">
        <v>0</v>
      </c>
      <c r="O41" s="252">
        <v>0</v>
      </c>
      <c r="P41" s="273">
        <f>SUM(Q41:AA41)</f>
        <v>493534.35999999993</v>
      </c>
      <c r="Q41" s="251">
        <v>164307.90000000002</v>
      </c>
      <c r="R41" s="251">
        <v>123364.48000000001</v>
      </c>
      <c r="S41" s="251">
        <v>68344.029999999984</v>
      </c>
      <c r="T41" s="251">
        <v>86510.98</v>
      </c>
      <c r="U41" s="251">
        <v>0</v>
      </c>
      <c r="V41" s="251">
        <v>42916.429999999993</v>
      </c>
      <c r="W41" s="251">
        <v>0</v>
      </c>
      <c r="X41" s="251">
        <v>3865.1099999999997</v>
      </c>
      <c r="Y41" s="251">
        <v>4225.43</v>
      </c>
      <c r="Z41" s="251">
        <v>0</v>
      </c>
      <c r="AA41" s="252">
        <v>0</v>
      </c>
      <c r="AB41" s="273">
        <f>SUM(AC41:AM41)</f>
        <v>377563.16000000003</v>
      </c>
      <c r="AC41" s="251">
        <v>124867.19</v>
      </c>
      <c r="AD41" s="251">
        <v>89943.74000000002</v>
      </c>
      <c r="AE41" s="251">
        <v>57768.480000000003</v>
      </c>
      <c r="AF41" s="251">
        <v>52181.770000000004</v>
      </c>
      <c r="AG41" s="251">
        <v>2106.96</v>
      </c>
      <c r="AH41" s="251">
        <v>45690.920000000013</v>
      </c>
      <c r="AI41" s="251">
        <v>0</v>
      </c>
      <c r="AJ41" s="251">
        <v>1384.75</v>
      </c>
      <c r="AK41" s="251">
        <v>3619.35</v>
      </c>
      <c r="AL41" s="251">
        <v>0</v>
      </c>
      <c r="AM41" s="252">
        <v>0</v>
      </c>
      <c r="AN41" s="276">
        <f>SUM(AO41:AY41)</f>
        <v>443944.08000000013</v>
      </c>
      <c r="AO41" s="251">
        <v>139437.38000000003</v>
      </c>
      <c r="AP41" s="251">
        <v>133914.61000000002</v>
      </c>
      <c r="AQ41" s="251">
        <v>74930.750000000029</v>
      </c>
      <c r="AR41" s="251">
        <v>56922.62999999999</v>
      </c>
      <c r="AS41" s="251">
        <v>0</v>
      </c>
      <c r="AT41" s="251">
        <v>36201.860000000008</v>
      </c>
      <c r="AU41" s="251">
        <v>0</v>
      </c>
      <c r="AV41" s="249">
        <v>1448.52</v>
      </c>
      <c r="AW41" s="251">
        <v>1088.33</v>
      </c>
      <c r="AX41" s="251">
        <v>0</v>
      </c>
      <c r="AY41" s="252">
        <v>0</v>
      </c>
      <c r="AZ41" s="854">
        <v>34689.244850395538</v>
      </c>
      <c r="BA41" s="294">
        <f>SUM(BB41:BL41)+AZ41</f>
        <v>1880941.9448503957</v>
      </c>
      <c r="BB41" s="274">
        <f t="shared" ref="BB41:BL44" si="33">E41+Q41+AC41+AO41</f>
        <v>615848.35000000009</v>
      </c>
      <c r="BC41" s="274">
        <f t="shared" si="33"/>
        <v>503854.94999999995</v>
      </c>
      <c r="BD41" s="274">
        <f t="shared" si="33"/>
        <v>275760.55</v>
      </c>
      <c r="BE41" s="274">
        <f t="shared" si="33"/>
        <v>256007.83000000002</v>
      </c>
      <c r="BF41" s="274">
        <f t="shared" si="33"/>
        <v>2106.96</v>
      </c>
      <c r="BG41" s="274">
        <f t="shared" si="33"/>
        <v>167389.55000000002</v>
      </c>
      <c r="BH41" s="274">
        <f t="shared" si="33"/>
        <v>0</v>
      </c>
      <c r="BI41" s="274">
        <f t="shared" si="33"/>
        <v>11207.3</v>
      </c>
      <c r="BJ41" s="274">
        <f t="shared" si="33"/>
        <v>14077.210000000003</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3271.9605366272849</v>
      </c>
      <c r="E43" s="253">
        <v>1153.2673364707214</v>
      </c>
      <c r="F43" s="253">
        <v>964.76544900561998</v>
      </c>
      <c r="G43" s="253">
        <v>460.21633261002353</v>
      </c>
      <c r="H43" s="253">
        <v>371.98340379227108</v>
      </c>
      <c r="I43" s="253">
        <v>0</v>
      </c>
      <c r="J43" s="253">
        <v>262.27086014613064</v>
      </c>
      <c r="K43" s="253">
        <v>0</v>
      </c>
      <c r="L43" s="253">
        <v>27.772402163300988</v>
      </c>
      <c r="M43" s="253">
        <v>31.684752439217508</v>
      </c>
      <c r="N43" s="253">
        <v>0</v>
      </c>
      <c r="O43" s="254">
        <v>0</v>
      </c>
      <c r="P43" s="274">
        <f>SUM(Q43:AA43)</f>
        <v>3650.6788442067991</v>
      </c>
      <c r="Q43" s="253">
        <v>1215.3872619244714</v>
      </c>
      <c r="R43" s="253">
        <v>912.52835418099937</v>
      </c>
      <c r="S43" s="253">
        <v>505.54150768516865</v>
      </c>
      <c r="T43" s="253">
        <v>639.92262763143287</v>
      </c>
      <c r="U43" s="253">
        <v>0</v>
      </c>
      <c r="V43" s="253">
        <v>317.45328343477854</v>
      </c>
      <c r="W43" s="253">
        <v>0</v>
      </c>
      <c r="X43" s="253">
        <v>28.59025926286499</v>
      </c>
      <c r="Y43" s="253">
        <v>31.255550087083577</v>
      </c>
      <c r="Z43" s="253">
        <v>0</v>
      </c>
      <c r="AA43" s="254">
        <v>0</v>
      </c>
      <c r="AB43" s="274">
        <f>SUM(AC43:AM43)</f>
        <v>5446.4283536501771</v>
      </c>
      <c r="AC43" s="253">
        <v>1801.2355973941521</v>
      </c>
      <c r="AD43" s="253">
        <v>1297.457452600353</v>
      </c>
      <c r="AE43" s="253">
        <v>833.32252918762822</v>
      </c>
      <c r="AF43" s="253">
        <v>752.73305709077169</v>
      </c>
      <c r="AG43" s="253">
        <v>30.393343153518408</v>
      </c>
      <c r="AH43" s="253">
        <v>659.10117446935749</v>
      </c>
      <c r="AI43" s="253">
        <v>0</v>
      </c>
      <c r="AJ43" s="253">
        <v>19.975311316700186</v>
      </c>
      <c r="AK43" s="253">
        <v>52.209888437695469</v>
      </c>
      <c r="AL43" s="253">
        <v>0</v>
      </c>
      <c r="AM43" s="254">
        <v>0</v>
      </c>
      <c r="AN43" s="289">
        <f>SUM(AO43:AY43)</f>
        <v>12707.702957934001</v>
      </c>
      <c r="AO43" s="253">
        <v>3991.3333370107493</v>
      </c>
      <c r="AP43" s="253">
        <v>3833.2464881783717</v>
      </c>
      <c r="AQ43" s="253">
        <v>2144.8595809977082</v>
      </c>
      <c r="AR43" s="253">
        <v>1629.3851099994004</v>
      </c>
      <c r="AS43" s="253">
        <v>0</v>
      </c>
      <c r="AT43" s="253">
        <v>1036.2622324070917</v>
      </c>
      <c r="AU43" s="253">
        <v>0</v>
      </c>
      <c r="AV43" s="253">
        <v>41.463244399219285</v>
      </c>
      <c r="AW43" s="253">
        <v>31.152964941459086</v>
      </c>
      <c r="AX43" s="253">
        <v>0</v>
      </c>
      <c r="AY43" s="254">
        <v>0</v>
      </c>
      <c r="AZ43" s="525">
        <v>-49362.806912051863</v>
      </c>
      <c r="BA43" s="296">
        <f>SUM(BB43:BL43)+AZ43</f>
        <v>-24286.036219633603</v>
      </c>
      <c r="BB43" s="274">
        <f t="shared" si="33"/>
        <v>8161.2235328000943</v>
      </c>
      <c r="BC43" s="274">
        <f t="shared" si="33"/>
        <v>7007.9977439653439</v>
      </c>
      <c r="BD43" s="274">
        <f t="shared" si="33"/>
        <v>3943.9399504805288</v>
      </c>
      <c r="BE43" s="274">
        <f t="shared" si="33"/>
        <v>3394.0241985138759</v>
      </c>
      <c r="BF43" s="274">
        <f t="shared" si="33"/>
        <v>30.393343153518408</v>
      </c>
      <c r="BG43" s="274">
        <f t="shared" si="33"/>
        <v>2275.0875504573582</v>
      </c>
      <c r="BH43" s="274">
        <f t="shared" si="33"/>
        <v>0</v>
      </c>
      <c r="BI43" s="274">
        <f t="shared" si="33"/>
        <v>117.80121714208545</v>
      </c>
      <c r="BJ43" s="274">
        <f t="shared" si="33"/>
        <v>146.30315590545564</v>
      </c>
      <c r="BK43" s="274">
        <f t="shared" si="33"/>
        <v>0</v>
      </c>
      <c r="BL43" s="300">
        <f t="shared" si="33"/>
        <v>0</v>
      </c>
    </row>
    <row r="44" spans="1:64" x14ac:dyDescent="0.25">
      <c r="A44" s="1708"/>
      <c r="B44" s="126" t="s">
        <v>82</v>
      </c>
      <c r="C44" s="131" t="s">
        <v>923</v>
      </c>
      <c r="D44" s="274">
        <f>SUM(E44:O44)</f>
        <v>-1172.3267040633712</v>
      </c>
      <c r="E44" s="253">
        <v>-247.04396887419247</v>
      </c>
      <c r="F44" s="253">
        <v>-27.216170480969854</v>
      </c>
      <c r="G44" s="253">
        <v>-309.13335103905757</v>
      </c>
      <c r="H44" s="253">
        <v>-32.285066458857607</v>
      </c>
      <c r="I44" s="253">
        <v>-0.61269402925444894</v>
      </c>
      <c r="J44" s="253">
        <v>-56.339647255648067</v>
      </c>
      <c r="K44" s="253">
        <v>0</v>
      </c>
      <c r="L44" s="253">
        <v>-7.6241295336849788</v>
      </c>
      <c r="M44" s="253">
        <v>-492.07167639170603</v>
      </c>
      <c r="N44" s="253">
        <v>0</v>
      </c>
      <c r="O44" s="254">
        <v>0</v>
      </c>
      <c r="P44" s="274">
        <f>SUM(Q44:AA44)</f>
        <v>-1706.4894393569862</v>
      </c>
      <c r="Q44" s="253">
        <v>-359.60788275096451</v>
      </c>
      <c r="R44" s="253">
        <v>-39.617034521636072</v>
      </c>
      <c r="S44" s="253">
        <v>-449.98787204345007</v>
      </c>
      <c r="T44" s="253">
        <v>-46.995538675369801</v>
      </c>
      <c r="U44" s="253">
        <v>-0.89186392057420794</v>
      </c>
      <c r="V44" s="253">
        <v>-82.010426552276286</v>
      </c>
      <c r="W44" s="253">
        <v>0</v>
      </c>
      <c r="X44" s="253">
        <v>-11.098012600436189</v>
      </c>
      <c r="Y44" s="253">
        <v>-716.28080829227895</v>
      </c>
      <c r="Z44" s="253">
        <v>0</v>
      </c>
      <c r="AA44" s="254">
        <v>0</v>
      </c>
      <c r="AB44" s="274">
        <f>SUM(AC44:AM44)</f>
        <v>386.89237351927846</v>
      </c>
      <c r="AC44" s="253">
        <v>81.529685496435178</v>
      </c>
      <c r="AD44" s="253">
        <v>8.9819064591729685</v>
      </c>
      <c r="AE44" s="253">
        <v>102.02048243285955</v>
      </c>
      <c r="AF44" s="253">
        <v>10.654748329284722</v>
      </c>
      <c r="AG44" s="253">
        <v>0.20220186608197421</v>
      </c>
      <c r="AH44" s="253">
        <v>18.593263954855974</v>
      </c>
      <c r="AI44" s="253">
        <v>0</v>
      </c>
      <c r="AJ44" s="253">
        <v>2.5161224777034183</v>
      </c>
      <c r="AK44" s="253">
        <v>162.39396250288468</v>
      </c>
      <c r="AL44" s="253">
        <v>0</v>
      </c>
      <c r="AM44" s="254">
        <v>0</v>
      </c>
      <c r="AN44" s="289">
        <f>SUM(AO44:AY44)</f>
        <v>-682.2440799102892</v>
      </c>
      <c r="AO44" s="253">
        <v>-143.76904036884309</v>
      </c>
      <c r="AP44" s="253">
        <v>-15.838649008090103</v>
      </c>
      <c r="AQ44" s="253">
        <v>-179.90240938657803</v>
      </c>
      <c r="AR44" s="253">
        <v>-18.788530010210533</v>
      </c>
      <c r="AS44" s="253">
        <v>-0.35656176115956972</v>
      </c>
      <c r="AT44" s="253">
        <v>-32.787268831438389</v>
      </c>
      <c r="AU44" s="253">
        <v>0</v>
      </c>
      <c r="AV44" s="253">
        <v>-4.4369178154834543</v>
      </c>
      <c r="AW44" s="253">
        <v>-286.36470272848601</v>
      </c>
      <c r="AX44" s="253">
        <v>0</v>
      </c>
      <c r="AY44" s="254">
        <v>0</v>
      </c>
      <c r="AZ44" s="525">
        <v>0</v>
      </c>
      <c r="BA44" s="296">
        <f>SUM(BB44:BL44)+AZ44</f>
        <v>-3174.1678498113679</v>
      </c>
      <c r="BB44" s="271">
        <f t="shared" si="33"/>
        <v>-668.89120649756489</v>
      </c>
      <c r="BC44" s="274">
        <f t="shared" si="33"/>
        <v>-73.689947551523062</v>
      </c>
      <c r="BD44" s="271">
        <f t="shared" si="33"/>
        <v>-837.00315003622609</v>
      </c>
      <c r="BE44" s="274">
        <f t="shared" si="33"/>
        <v>-87.414386815153222</v>
      </c>
      <c r="BF44" s="271">
        <f t="shared" si="33"/>
        <v>-1.6589178449062523</v>
      </c>
      <c r="BG44" s="271">
        <f t="shared" si="33"/>
        <v>-152.54407868450679</v>
      </c>
      <c r="BH44" s="271">
        <f t="shared" si="33"/>
        <v>0</v>
      </c>
      <c r="BI44" s="271">
        <f t="shared" si="33"/>
        <v>-20.642937471901202</v>
      </c>
      <c r="BJ44" s="271">
        <f t="shared" si="33"/>
        <v>-1332.3232249095863</v>
      </c>
      <c r="BK44" s="271">
        <f t="shared" si="33"/>
        <v>0</v>
      </c>
      <c r="BL44" s="291">
        <f t="shared" si="33"/>
        <v>0</v>
      </c>
    </row>
    <row r="45" spans="1:64" s="209" customFormat="1" ht="24" x14ac:dyDescent="0.25">
      <c r="A45" s="1709"/>
      <c r="B45" s="128" t="s">
        <v>217</v>
      </c>
      <c r="C45" s="313" t="s">
        <v>306</v>
      </c>
      <c r="D45" s="278">
        <f>SUM(D41:D44)</f>
        <v>533310.73383256397</v>
      </c>
      <c r="E45" s="278">
        <f t="shared" ref="E45:BL45" si="34">SUM(E41:E44)</f>
        <v>188142.10336759652</v>
      </c>
      <c r="F45" s="278">
        <f t="shared" si="34"/>
        <v>157569.66927852464</v>
      </c>
      <c r="G45" s="278">
        <f t="shared" si="34"/>
        <v>74868.372981570952</v>
      </c>
      <c r="H45" s="278">
        <f t="shared" si="34"/>
        <v>60732.148337333405</v>
      </c>
      <c r="I45" s="278">
        <f>SUM(I41:I44)</f>
        <v>-0.61269402925444894</v>
      </c>
      <c r="J45" s="278">
        <f t="shared" si="34"/>
        <v>42786.271212890482</v>
      </c>
      <c r="K45" s="278">
        <f t="shared" si="34"/>
        <v>0</v>
      </c>
      <c r="L45" s="278">
        <f t="shared" si="34"/>
        <v>4529.0682726296163</v>
      </c>
      <c r="M45" s="278">
        <f t="shared" si="34"/>
        <v>4683.7130760475129</v>
      </c>
      <c r="N45" s="278">
        <f t="shared" si="34"/>
        <v>0</v>
      </c>
      <c r="O45" s="283">
        <f t="shared" si="34"/>
        <v>0</v>
      </c>
      <c r="P45" s="278">
        <f t="shared" si="34"/>
        <v>495478.54940484971</v>
      </c>
      <c r="Q45" s="278">
        <f t="shared" si="34"/>
        <v>165163.67937917353</v>
      </c>
      <c r="R45" s="278">
        <f t="shared" si="34"/>
        <v>124237.39131965938</v>
      </c>
      <c r="S45" s="278">
        <f t="shared" si="34"/>
        <v>68399.583635641698</v>
      </c>
      <c r="T45" s="278">
        <f t="shared" si="34"/>
        <v>87103.907088956053</v>
      </c>
      <c r="U45" s="278">
        <f t="shared" si="34"/>
        <v>-0.89186392057420794</v>
      </c>
      <c r="V45" s="278">
        <f t="shared" si="34"/>
        <v>43151.872856882495</v>
      </c>
      <c r="W45" s="278">
        <f t="shared" si="34"/>
        <v>0</v>
      </c>
      <c r="X45" s="278">
        <f t="shared" si="34"/>
        <v>3882.6022466624286</v>
      </c>
      <c r="Y45" s="278">
        <f>SUM(Y41:Y44)</f>
        <v>3540.4047417948054</v>
      </c>
      <c r="Z45" s="278">
        <f t="shared" si="34"/>
        <v>0</v>
      </c>
      <c r="AA45" s="284">
        <f t="shared" si="34"/>
        <v>0</v>
      </c>
      <c r="AB45" s="278">
        <f t="shared" si="34"/>
        <v>383396.48072716949</v>
      </c>
      <c r="AC45" s="278">
        <f t="shared" si="34"/>
        <v>126749.95528289059</v>
      </c>
      <c r="AD45" s="278">
        <f t="shared" si="34"/>
        <v>91250.179359059548</v>
      </c>
      <c r="AE45" s="278">
        <f t="shared" si="34"/>
        <v>58703.823011620494</v>
      </c>
      <c r="AF45" s="278">
        <f t="shared" si="34"/>
        <v>52945.157805420058</v>
      </c>
      <c r="AG45" s="278">
        <f t="shared" si="34"/>
        <v>2137.5555450196002</v>
      </c>
      <c r="AH45" s="278">
        <f t="shared" si="34"/>
        <v>46368.614438424229</v>
      </c>
      <c r="AI45" s="278">
        <f t="shared" si="34"/>
        <v>0</v>
      </c>
      <c r="AJ45" s="278">
        <f t="shared" si="34"/>
        <v>1407.2414337944037</v>
      </c>
      <c r="AK45" s="278">
        <f t="shared" si="34"/>
        <v>3833.9538509405802</v>
      </c>
      <c r="AL45" s="278">
        <f t="shared" si="34"/>
        <v>0</v>
      </c>
      <c r="AM45" s="284">
        <f t="shared" si="34"/>
        <v>0</v>
      </c>
      <c r="AN45" s="849">
        <f t="shared" si="34"/>
        <v>455969.53887802386</v>
      </c>
      <c r="AO45" s="278">
        <f t="shared" si="34"/>
        <v>143284.94429664194</v>
      </c>
      <c r="AP45" s="278">
        <f t="shared" si="34"/>
        <v>137732.01783917029</v>
      </c>
      <c r="AQ45" s="278">
        <f t="shared" si="34"/>
        <v>76895.707171611168</v>
      </c>
      <c r="AR45" s="278">
        <f t="shared" si="34"/>
        <v>58533.226579989176</v>
      </c>
      <c r="AS45" s="278">
        <f t="shared" si="34"/>
        <v>-0.35656176115956972</v>
      </c>
      <c r="AT45" s="278">
        <f t="shared" si="34"/>
        <v>37205.33496357566</v>
      </c>
      <c r="AU45" s="278">
        <f t="shared" si="34"/>
        <v>0</v>
      </c>
      <c r="AV45" s="275">
        <f t="shared" si="34"/>
        <v>1485.5463265837359</v>
      </c>
      <c r="AW45" s="278">
        <f>SUM(AW41:AW44)</f>
        <v>833.11826221297292</v>
      </c>
      <c r="AX45" s="278">
        <f t="shared" si="34"/>
        <v>0</v>
      </c>
      <c r="AY45" s="284">
        <f t="shared" si="34"/>
        <v>0</v>
      </c>
      <c r="AZ45" s="305">
        <f t="shared" si="34"/>
        <v>-14673.562061656325</v>
      </c>
      <c r="BA45" s="297">
        <f t="shared" si="34"/>
        <v>1853481.7407809508</v>
      </c>
      <c r="BB45" s="275">
        <f t="shared" si="34"/>
        <v>623340.68232630263</v>
      </c>
      <c r="BC45" s="275">
        <f t="shared" si="34"/>
        <v>510789.25779641379</v>
      </c>
      <c r="BD45" s="275">
        <f t="shared" si="34"/>
        <v>278867.48680044431</v>
      </c>
      <c r="BE45" s="275">
        <f t="shared" si="34"/>
        <v>259314.43981169874</v>
      </c>
      <c r="BF45" s="275">
        <f t="shared" si="34"/>
        <v>2135.6944253086122</v>
      </c>
      <c r="BG45" s="275">
        <f t="shared" si="34"/>
        <v>169512.09347177288</v>
      </c>
      <c r="BH45" s="275">
        <f t="shared" si="34"/>
        <v>0</v>
      </c>
      <c r="BI45" s="275">
        <f t="shared" si="34"/>
        <v>11304.458279670183</v>
      </c>
      <c r="BJ45" s="275">
        <f>SUM(BJ41:BJ44)</f>
        <v>12891.189930995872</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284000.36999999994</v>
      </c>
      <c r="E51" s="251">
        <v>61388.002774198685</v>
      </c>
      <c r="F51" s="251">
        <v>4696.4507865031819</v>
      </c>
      <c r="G51" s="251">
        <v>144038.39182249023</v>
      </c>
      <c r="H51" s="251">
        <v>9048.2237501066265</v>
      </c>
      <c r="I51" s="251">
        <v>774.27485393806194</v>
      </c>
      <c r="J51" s="251">
        <v>18924.255658857099</v>
      </c>
      <c r="K51" s="251">
        <v>0</v>
      </c>
      <c r="L51" s="251">
        <v>929.37405403555499</v>
      </c>
      <c r="M51" s="251">
        <v>44201.396299870532</v>
      </c>
      <c r="N51" s="251">
        <v>0</v>
      </c>
      <c r="O51" s="252">
        <v>0</v>
      </c>
      <c r="P51" s="273">
        <f>SUM(Q51:AA51)</f>
        <v>255257.25999999995</v>
      </c>
      <c r="Q51" s="251">
        <v>53342.614721264566</v>
      </c>
      <c r="R51" s="251">
        <v>4068.2543067988681</v>
      </c>
      <c r="S51" s="251">
        <v>127674.89300852301</v>
      </c>
      <c r="T51" s="251">
        <v>9830.2329746479481</v>
      </c>
      <c r="U51" s="251">
        <v>688.24790630382233</v>
      </c>
      <c r="V51" s="251">
        <v>17922.794917248328</v>
      </c>
      <c r="W51" s="251">
        <v>0</v>
      </c>
      <c r="X51" s="251">
        <v>964.07458141740733</v>
      </c>
      <c r="Y51" s="251">
        <v>40766.147583795988</v>
      </c>
      <c r="Z51" s="251">
        <v>0</v>
      </c>
      <c r="AA51" s="252">
        <v>0</v>
      </c>
      <c r="AB51" s="273">
        <f>SUM(AC51:AM51)</f>
        <v>296634.7</v>
      </c>
      <c r="AC51" s="251">
        <v>63068.235384184562</v>
      </c>
      <c r="AD51" s="251">
        <v>4054.3204871663561</v>
      </c>
      <c r="AE51" s="251">
        <v>149154.31384580099</v>
      </c>
      <c r="AF51" s="251">
        <v>10598.58302725974</v>
      </c>
      <c r="AG51" s="251">
        <v>808.26836328664763</v>
      </c>
      <c r="AH51" s="251">
        <v>19860.370617985016</v>
      </c>
      <c r="AI51" s="251">
        <v>0</v>
      </c>
      <c r="AJ51" s="251">
        <v>970.17698781741058</v>
      </c>
      <c r="AK51" s="251">
        <v>48120.431286499232</v>
      </c>
      <c r="AL51" s="251">
        <v>0</v>
      </c>
      <c r="AM51" s="252">
        <v>0</v>
      </c>
      <c r="AN51" s="276">
        <f>SUM(AO51:AY51)</f>
        <v>283275.72000000003</v>
      </c>
      <c r="AO51" s="251">
        <v>59533.920812404562</v>
      </c>
      <c r="AP51" s="251">
        <v>3824.9055103426062</v>
      </c>
      <c r="AQ51" s="251">
        <v>142330.19167545153</v>
      </c>
      <c r="AR51" s="251">
        <v>9112.6667698227302</v>
      </c>
      <c r="AS51" s="251">
        <v>769.67288483565846</v>
      </c>
      <c r="AT51" s="251">
        <v>21786.80313556004</v>
      </c>
      <c r="AU51" s="251">
        <v>0</v>
      </c>
      <c r="AV51" s="249">
        <v>923.85023951478888</v>
      </c>
      <c r="AW51" s="251">
        <v>44993.708972068118</v>
      </c>
      <c r="AX51" s="251">
        <v>0</v>
      </c>
      <c r="AY51" s="252">
        <v>0</v>
      </c>
      <c r="AZ51" s="854">
        <v>-1560.5196866246802</v>
      </c>
      <c r="BA51" s="294">
        <f>SUM(BB51:BL51)+AZ51</f>
        <v>1117607.5303133754</v>
      </c>
      <c r="BB51" s="274">
        <f t="shared" ref="BB51:BL54" si="37">E51+Q51+AC51+AO51</f>
        <v>237332.77369205237</v>
      </c>
      <c r="BC51" s="274">
        <f t="shared" si="37"/>
        <v>16643.931090811013</v>
      </c>
      <c r="BD51" s="274">
        <f t="shared" si="37"/>
        <v>563197.79035226582</v>
      </c>
      <c r="BE51" s="274">
        <f t="shared" si="37"/>
        <v>38589.706521837048</v>
      </c>
      <c r="BF51" s="274">
        <f t="shared" si="37"/>
        <v>3040.4640083641902</v>
      </c>
      <c r="BG51" s="274">
        <f t="shared" si="37"/>
        <v>78494.224329650475</v>
      </c>
      <c r="BH51" s="274">
        <f t="shared" si="37"/>
        <v>0</v>
      </c>
      <c r="BI51" s="274">
        <f t="shared" si="37"/>
        <v>3787.4758627851616</v>
      </c>
      <c r="BJ51" s="274">
        <f t="shared" si="37"/>
        <v>178081.68414223386</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-21.378052601533259</v>
      </c>
      <c r="E53" s="253">
        <v>-6.4015702556600056</v>
      </c>
      <c r="F53" s="253">
        <v>-2.0257582468814679</v>
      </c>
      <c r="G53" s="253">
        <v>-8.8338957777353606</v>
      </c>
      <c r="H53" s="253">
        <v>-1.678435831391385</v>
      </c>
      <c r="I53" s="253">
        <v>0</v>
      </c>
      <c r="J53" s="253">
        <v>-0.85554587256906411</v>
      </c>
      <c r="K53" s="253">
        <v>0</v>
      </c>
      <c r="L53" s="253">
        <v>0</v>
      </c>
      <c r="M53" s="253">
        <v>-1.5828466172959736</v>
      </c>
      <c r="N53" s="253">
        <v>0</v>
      </c>
      <c r="O53" s="254">
        <v>0</v>
      </c>
      <c r="P53" s="274">
        <f>SUM(Q53:AA53)</f>
        <v>5932.1159324358632</v>
      </c>
      <c r="Q53" s="253">
        <v>1249.0969434904655</v>
      </c>
      <c r="R53" s="253">
        <v>140.53677679880735</v>
      </c>
      <c r="S53" s="253">
        <v>1568.0761550346137</v>
      </c>
      <c r="T53" s="253">
        <v>170.4826072979865</v>
      </c>
      <c r="U53" s="253">
        <v>3.0721178457201517</v>
      </c>
      <c r="V53" s="253">
        <v>287.40780019843083</v>
      </c>
      <c r="W53" s="253">
        <v>0</v>
      </c>
      <c r="X53" s="253">
        <v>38.612822877086245</v>
      </c>
      <c r="Y53" s="253">
        <v>2474.8307088927536</v>
      </c>
      <c r="Z53" s="253">
        <v>0</v>
      </c>
      <c r="AA53" s="254">
        <v>0</v>
      </c>
      <c r="AB53" s="274">
        <f>SUM(AC53:AM53)</f>
        <v>2327.6693232828929</v>
      </c>
      <c r="AC53" s="253">
        <v>497.71073199343141</v>
      </c>
      <c r="AD53" s="253">
        <v>59.786445538911401</v>
      </c>
      <c r="AE53" s="253">
        <v>631.46740950428045</v>
      </c>
      <c r="AF53" s="253">
        <v>86.980369625909276</v>
      </c>
      <c r="AG53" s="253">
        <v>1.1069960150712628</v>
      </c>
      <c r="AH53" s="253">
        <v>111.23395787095831</v>
      </c>
      <c r="AI53" s="253">
        <v>0</v>
      </c>
      <c r="AJ53" s="253">
        <v>13.775033881832321</v>
      </c>
      <c r="AK53" s="253">
        <v>925.60837885249862</v>
      </c>
      <c r="AL53" s="253">
        <v>0</v>
      </c>
      <c r="AM53" s="254">
        <v>0</v>
      </c>
      <c r="AN53" s="289">
        <f>SUM(AO53:AY53)</f>
        <v>6126.3727152699867</v>
      </c>
      <c r="AO53" s="253">
        <v>1288.9894589105115</v>
      </c>
      <c r="AP53" s="253">
        <v>160.16096373238975</v>
      </c>
      <c r="AQ53" s="253">
        <v>1680.5724732880155</v>
      </c>
      <c r="AR53" s="253">
        <v>209.29528383126578</v>
      </c>
      <c r="AS53" s="253">
        <v>2.8028972038847217</v>
      </c>
      <c r="AT53" s="253">
        <v>403.48170726641064</v>
      </c>
      <c r="AU53" s="253">
        <v>0</v>
      </c>
      <c r="AV53" s="253">
        <v>34.878177902311236</v>
      </c>
      <c r="AW53" s="253">
        <v>2346.1917531351983</v>
      </c>
      <c r="AX53" s="253">
        <v>0</v>
      </c>
      <c r="AY53" s="254">
        <v>0</v>
      </c>
      <c r="AZ53" s="525">
        <v>0</v>
      </c>
      <c r="BA53" s="296">
        <f>SUM(BB53:BL53)+AZ53</f>
        <v>14364.779918387212</v>
      </c>
      <c r="BB53" s="274">
        <f t="shared" si="37"/>
        <v>3029.3955641387483</v>
      </c>
      <c r="BC53" s="274">
        <f t="shared" si="37"/>
        <v>358.458427823227</v>
      </c>
      <c r="BD53" s="274">
        <f t="shared" si="37"/>
        <v>3871.2821420491746</v>
      </c>
      <c r="BE53" s="274">
        <f t="shared" si="37"/>
        <v>465.07982492377016</v>
      </c>
      <c r="BF53" s="274">
        <f t="shared" si="37"/>
        <v>6.9820110646761364</v>
      </c>
      <c r="BG53" s="274">
        <f t="shared" si="37"/>
        <v>801.26791946323078</v>
      </c>
      <c r="BH53" s="274">
        <f t="shared" si="37"/>
        <v>0</v>
      </c>
      <c r="BI53" s="274">
        <f t="shared" si="37"/>
        <v>87.26603466122981</v>
      </c>
      <c r="BJ53" s="274">
        <f t="shared" si="37"/>
        <v>5745.0479942631546</v>
      </c>
      <c r="BK53" s="274">
        <f t="shared" si="37"/>
        <v>0</v>
      </c>
      <c r="BL53" s="300">
        <f t="shared" si="37"/>
        <v>0</v>
      </c>
    </row>
    <row r="54" spans="1:64" ht="16.5" customHeight="1" x14ac:dyDescent="0.25">
      <c r="A54" s="1711"/>
      <c r="B54" s="126" t="s">
        <v>91</v>
      </c>
      <c r="C54" s="131" t="s">
        <v>925</v>
      </c>
      <c r="D54" s="274">
        <f>SUM(E54:O54)</f>
        <v>-44.230678929417749</v>
      </c>
      <c r="E54" s="253">
        <v>-9.3207144653874714</v>
      </c>
      <c r="F54" s="253">
        <v>-1.0268380768429575</v>
      </c>
      <c r="G54" s="253">
        <v>-11.663282896134072</v>
      </c>
      <c r="H54" s="253">
        <v>-1.2180823006139199</v>
      </c>
      <c r="I54" s="253">
        <v>-2.3116314587046983E-2</v>
      </c>
      <c r="J54" s="253">
        <v>-2.125636855429438</v>
      </c>
      <c r="K54" s="253">
        <v>0</v>
      </c>
      <c r="L54" s="253">
        <v>-0.28765055368258768</v>
      </c>
      <c r="M54" s="253">
        <v>-18.565357466740259</v>
      </c>
      <c r="N54" s="253">
        <v>0</v>
      </c>
      <c r="O54" s="254">
        <v>0</v>
      </c>
      <c r="P54" s="274">
        <f>SUM(Q54:AA54)</f>
        <v>-64.384088690485768</v>
      </c>
      <c r="Q54" s="253">
        <v>-13.56763498375946</v>
      </c>
      <c r="R54" s="253">
        <v>-1.4947099029550237</v>
      </c>
      <c r="S54" s="253">
        <v>-16.977578879248892</v>
      </c>
      <c r="T54" s="253">
        <v>-1.7730932640709967</v>
      </c>
      <c r="U54" s="253">
        <v>-3.364910701336131E-2</v>
      </c>
      <c r="V54" s="253">
        <v>-3.0941689147961675</v>
      </c>
      <c r="W54" s="253">
        <v>0</v>
      </c>
      <c r="X54" s="253">
        <v>-0.41871658334074008</v>
      </c>
      <c r="Y54" s="253">
        <v>-27.024537055301135</v>
      </c>
      <c r="Z54" s="253">
        <v>0</v>
      </c>
      <c r="AA54" s="254">
        <v>0</v>
      </c>
      <c r="AB54" s="274">
        <f>SUM(AC54:AM54)</f>
        <v>14.597050714667114</v>
      </c>
      <c r="AC54" s="253">
        <v>3.0760310499711179</v>
      </c>
      <c r="AD54" s="253">
        <v>0.33887807843390039</v>
      </c>
      <c r="AE54" s="253">
        <v>3.849127710792291</v>
      </c>
      <c r="AF54" s="253">
        <v>0.40199267899715779</v>
      </c>
      <c r="AG54" s="253">
        <v>7.6288681189313565E-3</v>
      </c>
      <c r="AH54" s="253">
        <v>0.70150469607719146</v>
      </c>
      <c r="AI54" s="253">
        <v>0</v>
      </c>
      <c r="AJ54" s="253">
        <v>9.4930709223505924E-2</v>
      </c>
      <c r="AK54" s="253">
        <v>6.126956923053017</v>
      </c>
      <c r="AL54" s="253">
        <v>0</v>
      </c>
      <c r="AM54" s="254">
        <v>0</v>
      </c>
      <c r="AN54" s="289">
        <f>SUM(AO54:AY54)</f>
        <v>-25.740366354716112</v>
      </c>
      <c r="AO54" s="253">
        <v>-5.424257796486275</v>
      </c>
      <c r="AP54" s="253">
        <v>-0.59757591166728663</v>
      </c>
      <c r="AQ54" s="253">
        <v>-6.7875325885063775</v>
      </c>
      <c r="AR54" s="253">
        <v>-0.70887188320196282</v>
      </c>
      <c r="AS54" s="253">
        <v>-1.3452707953928987E-2</v>
      </c>
      <c r="AT54" s="253">
        <v>-1.2370298788122338</v>
      </c>
      <c r="AU54" s="253">
        <v>0</v>
      </c>
      <c r="AV54" s="253">
        <v>-0.16740033870477622</v>
      </c>
      <c r="AW54" s="253">
        <v>-10.804245249383271</v>
      </c>
      <c r="AX54" s="253">
        <v>0</v>
      </c>
      <c r="AY54" s="254">
        <v>0</v>
      </c>
      <c r="AZ54" s="525">
        <v>0</v>
      </c>
      <c r="BA54" s="296">
        <f>SUM(BB54:BL54)+AZ54</f>
        <v>-119.75808325995253</v>
      </c>
      <c r="BB54" s="274">
        <f t="shared" si="37"/>
        <v>-25.236576195662089</v>
      </c>
      <c r="BC54" s="274">
        <f t="shared" si="37"/>
        <v>-2.7802458130313674</v>
      </c>
      <c r="BD54" s="274">
        <f t="shared" si="37"/>
        <v>-31.579266653097051</v>
      </c>
      <c r="BE54" s="274">
        <f t="shared" si="37"/>
        <v>-3.2980547688897217</v>
      </c>
      <c r="BF54" s="274">
        <f t="shared" si="37"/>
        <v>-6.2589261435405927E-2</v>
      </c>
      <c r="BG54" s="274">
        <f t="shared" si="37"/>
        <v>-5.755330952960648</v>
      </c>
      <c r="BH54" s="274">
        <f t="shared" si="37"/>
        <v>0</v>
      </c>
      <c r="BI54" s="274">
        <f t="shared" si="37"/>
        <v>-0.7788367665045981</v>
      </c>
      <c r="BJ54" s="274">
        <f t="shared" si="37"/>
        <v>-50.267182848371647</v>
      </c>
      <c r="BK54" s="274">
        <f t="shared" si="37"/>
        <v>0</v>
      </c>
      <c r="BL54" s="300">
        <f t="shared" si="37"/>
        <v>0</v>
      </c>
    </row>
    <row r="55" spans="1:64" s="209" customFormat="1" ht="16.5" customHeight="1" x14ac:dyDescent="0.25">
      <c r="A55" s="1712"/>
      <c r="B55" s="129" t="s">
        <v>262</v>
      </c>
      <c r="C55" s="313" t="s">
        <v>38</v>
      </c>
      <c r="D55" s="278">
        <f>SUM(D51:D54)</f>
        <v>283934.76126846898</v>
      </c>
      <c r="E55" s="278">
        <f t="shared" ref="E55:BL55" si="38">SUM(E51:E54)</f>
        <v>61372.280489477642</v>
      </c>
      <c r="F55" s="278">
        <f t="shared" si="38"/>
        <v>4693.3981901794577</v>
      </c>
      <c r="G55" s="278">
        <f t="shared" si="38"/>
        <v>144017.89464381637</v>
      </c>
      <c r="H55" s="278">
        <f t="shared" si="38"/>
        <v>9045.3272319746211</v>
      </c>
      <c r="I55" s="278">
        <f t="shared" si="38"/>
        <v>774.25173762347492</v>
      </c>
      <c r="J55" s="278">
        <f t="shared" si="38"/>
        <v>18921.274476129103</v>
      </c>
      <c r="K55" s="278">
        <f t="shared" si="38"/>
        <v>0</v>
      </c>
      <c r="L55" s="278">
        <f t="shared" si="38"/>
        <v>929.08640348187237</v>
      </c>
      <c r="M55" s="275">
        <f t="shared" si="38"/>
        <v>44181.248095786497</v>
      </c>
      <c r="N55" s="278">
        <f t="shared" si="38"/>
        <v>0</v>
      </c>
      <c r="O55" s="283">
        <f t="shared" si="38"/>
        <v>0</v>
      </c>
      <c r="P55" s="278">
        <f t="shared" si="38"/>
        <v>261124.99184374535</v>
      </c>
      <c r="Q55" s="278">
        <f t="shared" si="38"/>
        <v>54578.144029771269</v>
      </c>
      <c r="R55" s="278">
        <f t="shared" si="38"/>
        <v>4207.2963736947204</v>
      </c>
      <c r="S55" s="278">
        <f t="shared" si="38"/>
        <v>129225.99158467837</v>
      </c>
      <c r="T55" s="278">
        <f t="shared" si="38"/>
        <v>9998.9424886818633</v>
      </c>
      <c r="U55" s="278">
        <f t="shared" si="38"/>
        <v>691.28637504252913</v>
      </c>
      <c r="V55" s="278">
        <f t="shared" si="38"/>
        <v>18207.108548531964</v>
      </c>
      <c r="W55" s="278">
        <f t="shared" si="38"/>
        <v>0</v>
      </c>
      <c r="X55" s="278">
        <f t="shared" si="38"/>
        <v>1002.2686877111529</v>
      </c>
      <c r="Y55" s="275">
        <f>SUM(Y51:Y54)</f>
        <v>43213.95375563344</v>
      </c>
      <c r="Z55" s="278">
        <f>SUM(Z51:Z54)</f>
        <v>0</v>
      </c>
      <c r="AA55" s="284">
        <f t="shared" si="38"/>
        <v>0</v>
      </c>
      <c r="AB55" s="278">
        <f t="shared" si="38"/>
        <v>298976.96637399757</v>
      </c>
      <c r="AC55" s="278">
        <f t="shared" si="38"/>
        <v>63569.022147227959</v>
      </c>
      <c r="AD55" s="278">
        <f t="shared" si="38"/>
        <v>4114.4458107837008</v>
      </c>
      <c r="AE55" s="278">
        <f t="shared" si="38"/>
        <v>149789.63038301608</v>
      </c>
      <c r="AF55" s="278">
        <f t="shared" si="38"/>
        <v>10685.965389564646</v>
      </c>
      <c r="AG55" s="278">
        <f t="shared" si="38"/>
        <v>809.38298816983774</v>
      </c>
      <c r="AH55" s="278">
        <f t="shared" si="38"/>
        <v>19972.306080552051</v>
      </c>
      <c r="AI55" s="278">
        <f t="shared" si="38"/>
        <v>0</v>
      </c>
      <c r="AJ55" s="278">
        <f t="shared" si="38"/>
        <v>984.04695240846638</v>
      </c>
      <c r="AK55" s="275">
        <f t="shared" si="38"/>
        <v>49052.166622274781</v>
      </c>
      <c r="AL55" s="278">
        <f t="shared" si="38"/>
        <v>0</v>
      </c>
      <c r="AM55" s="284">
        <f t="shared" si="38"/>
        <v>0</v>
      </c>
      <c r="AN55" s="849">
        <f t="shared" si="38"/>
        <v>289376.3523489153</v>
      </c>
      <c r="AO55" s="278">
        <f t="shared" si="38"/>
        <v>60817.486013518588</v>
      </c>
      <c r="AP55" s="278">
        <f t="shared" si="38"/>
        <v>3984.468898163329</v>
      </c>
      <c r="AQ55" s="278">
        <f t="shared" si="38"/>
        <v>144003.97661615105</v>
      </c>
      <c r="AR55" s="278">
        <f t="shared" si="38"/>
        <v>9321.2531817707932</v>
      </c>
      <c r="AS55" s="278">
        <f t="shared" si="38"/>
        <v>772.46232933158933</v>
      </c>
      <c r="AT55" s="278">
        <f t="shared" si="38"/>
        <v>22189.04781294764</v>
      </c>
      <c r="AU55" s="278">
        <f t="shared" si="38"/>
        <v>0</v>
      </c>
      <c r="AV55" s="275">
        <f t="shared" si="38"/>
        <v>958.56101707839537</v>
      </c>
      <c r="AW55" s="275">
        <f>SUM(AW51:AW54)</f>
        <v>47329.096479953936</v>
      </c>
      <c r="AX55" s="278">
        <f t="shared" si="38"/>
        <v>0</v>
      </c>
      <c r="AY55" s="284">
        <f t="shared" si="38"/>
        <v>0</v>
      </c>
      <c r="AZ55" s="305">
        <f t="shared" si="38"/>
        <v>-1560.5196866246802</v>
      </c>
      <c r="BA55" s="297">
        <f t="shared" si="38"/>
        <v>1131852.5521485028</v>
      </c>
      <c r="BB55" s="275">
        <f t="shared" si="38"/>
        <v>240336.93267999546</v>
      </c>
      <c r="BC55" s="275">
        <f t="shared" si="38"/>
        <v>16999.60927282121</v>
      </c>
      <c r="BD55" s="275">
        <f t="shared" si="38"/>
        <v>567037.49322766194</v>
      </c>
      <c r="BE55" s="275">
        <f t="shared" si="38"/>
        <v>39051.488291991926</v>
      </c>
      <c r="BF55" s="275">
        <f t="shared" si="38"/>
        <v>3047.383430167431</v>
      </c>
      <c r="BG55" s="275">
        <f t="shared" si="38"/>
        <v>79289.73691816075</v>
      </c>
      <c r="BH55" s="275">
        <f t="shared" si="38"/>
        <v>0</v>
      </c>
      <c r="BI55" s="275">
        <f t="shared" si="38"/>
        <v>3873.9630606798864</v>
      </c>
      <c r="BJ55" s="275">
        <f>SUM(BJ51:BJ54)</f>
        <v>183776.46495364865</v>
      </c>
      <c r="BK55" s="275">
        <f t="shared" si="38"/>
        <v>0</v>
      </c>
      <c r="BL55" s="299">
        <f t="shared" si="38"/>
        <v>0</v>
      </c>
    </row>
    <row r="56" spans="1:64" ht="14.85" customHeight="1" x14ac:dyDescent="0.25">
      <c r="A56" s="1698" t="s">
        <v>29</v>
      </c>
      <c r="B56" s="124">
        <v>8.1</v>
      </c>
      <c r="C56" s="311" t="s">
        <v>22</v>
      </c>
      <c r="D56" s="273">
        <f t="shared" ref="D56:D62" si="39">SUM(E56:O56)</f>
        <v>7726460.6222528359</v>
      </c>
      <c r="E56" s="251">
        <v>2563566.8199495287</v>
      </c>
      <c r="F56" s="251">
        <v>459226.84200094617</v>
      </c>
      <c r="G56" s="251">
        <v>2672807.1915885848</v>
      </c>
      <c r="H56" s="251">
        <v>515196.20613955008</v>
      </c>
      <c r="I56" s="251">
        <v>3.5839877269277181</v>
      </c>
      <c r="J56" s="251">
        <v>537435.01250403433</v>
      </c>
      <c r="K56" s="251">
        <v>0</v>
      </c>
      <c r="L56" s="251">
        <v>56379.344613112378</v>
      </c>
      <c r="M56" s="251">
        <v>921845.62146935321</v>
      </c>
      <c r="N56" s="251">
        <v>0</v>
      </c>
      <c r="O56" s="252">
        <v>0</v>
      </c>
      <c r="P56" s="276">
        <f t="shared" ref="P56:P62" si="40">SUM(Q56:AA56)</f>
        <v>8543335.7620025203</v>
      </c>
      <c r="Q56" s="251">
        <v>2987519.4223017422</v>
      </c>
      <c r="R56" s="251">
        <v>540830.12925762951</v>
      </c>
      <c r="S56" s="251">
        <v>3022281.7934706006</v>
      </c>
      <c r="T56" s="251">
        <v>617140.14329375362</v>
      </c>
      <c r="U56" s="251">
        <v>140.90154287540338</v>
      </c>
      <c r="V56" s="251">
        <v>415796.26459575549</v>
      </c>
      <c r="W56" s="251">
        <v>0</v>
      </c>
      <c r="X56" s="251">
        <v>97770.035932184881</v>
      </c>
      <c r="Y56" s="251">
        <v>861857.07160797808</v>
      </c>
      <c r="Z56" s="251">
        <v>0</v>
      </c>
      <c r="AA56" s="252">
        <v>0</v>
      </c>
      <c r="AB56" s="273">
        <f t="shared" ref="AB56:AB62" si="41">SUM(AC56:AM56)</f>
        <v>7734495.998386411</v>
      </c>
      <c r="AC56" s="251">
        <v>2524554.0213375716</v>
      </c>
      <c r="AD56" s="251">
        <v>454720.04269698658</v>
      </c>
      <c r="AE56" s="251">
        <v>2584912.8966495912</v>
      </c>
      <c r="AF56" s="251">
        <v>581060.79950127529</v>
      </c>
      <c r="AG56" s="251">
        <v>415.23667881420056</v>
      </c>
      <c r="AH56" s="251">
        <v>548055.68619593314</v>
      </c>
      <c r="AI56" s="251">
        <v>0</v>
      </c>
      <c r="AJ56" s="251">
        <v>95438.716638604223</v>
      </c>
      <c r="AK56" s="251">
        <v>945338.5986876348</v>
      </c>
      <c r="AL56" s="251">
        <v>0</v>
      </c>
      <c r="AM56" s="252">
        <v>0</v>
      </c>
      <c r="AN56" s="276">
        <f t="shared" ref="AN56:AN62" si="42">SUM(AO56:AY56)</f>
        <v>8424617.4464731105</v>
      </c>
      <c r="AO56" s="251">
        <v>2571300.072062585</v>
      </c>
      <c r="AP56" s="251">
        <v>601537.32527876354</v>
      </c>
      <c r="AQ56" s="251">
        <v>3176051.4590256982</v>
      </c>
      <c r="AR56" s="251">
        <v>571359.21723989886</v>
      </c>
      <c r="AS56" s="251">
        <v>57.020609420730089</v>
      </c>
      <c r="AT56" s="251">
        <v>554214.76328937069</v>
      </c>
      <c r="AU56" s="251">
        <v>0</v>
      </c>
      <c r="AV56" s="249">
        <v>69356.483700691722</v>
      </c>
      <c r="AW56" s="251">
        <v>880741.1052666828</v>
      </c>
      <c r="AX56" s="251">
        <v>0</v>
      </c>
      <c r="AY56" s="252">
        <v>0</v>
      </c>
      <c r="AZ56" s="854">
        <v>-8850.3266470498802</v>
      </c>
      <c r="BA56" s="294">
        <f t="shared" ref="BA56:BA62" si="43">SUM(BB56:BL56)+AZ56</f>
        <v>32420059.50246783</v>
      </c>
      <c r="BB56" s="273">
        <f t="shared" ref="BB56:BL62" si="44">E56+Q56+AC56+AO56</f>
        <v>10646940.335651428</v>
      </c>
      <c r="BC56" s="273">
        <f t="shared" si="44"/>
        <v>2056314.339234326</v>
      </c>
      <c r="BD56" s="273">
        <f t="shared" si="44"/>
        <v>11456053.340734474</v>
      </c>
      <c r="BE56" s="273">
        <f t="shared" si="44"/>
        <v>2284756.3661744781</v>
      </c>
      <c r="BF56" s="273">
        <f t="shared" si="44"/>
        <v>616.74281883726178</v>
      </c>
      <c r="BG56" s="273">
        <f t="shared" si="44"/>
        <v>2055501.7265850934</v>
      </c>
      <c r="BH56" s="273">
        <f t="shared" si="44"/>
        <v>0</v>
      </c>
      <c r="BI56" s="273">
        <f t="shared" si="44"/>
        <v>318944.58088459319</v>
      </c>
      <c r="BJ56" s="273">
        <f t="shared" si="44"/>
        <v>3609782.397031649</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-22388.865414720698</v>
      </c>
      <c r="E59" s="253">
        <v>-7428.4145509251957</v>
      </c>
      <c r="F59" s="253">
        <v>-1330.6957044179628</v>
      </c>
      <c r="G59" s="253">
        <v>-7744.9589686158643</v>
      </c>
      <c r="H59" s="253">
        <v>-1492.8774098986964</v>
      </c>
      <c r="I59" s="253">
        <v>-1.038527506826264E-2</v>
      </c>
      <c r="J59" s="253">
        <v>-1557.3185126261826</v>
      </c>
      <c r="K59" s="253">
        <v>0</v>
      </c>
      <c r="L59" s="253">
        <v>-163.36970062044864</v>
      </c>
      <c r="M59" s="253">
        <v>-2671.2201823412756</v>
      </c>
      <c r="N59" s="253">
        <v>0</v>
      </c>
      <c r="O59" s="254">
        <v>0</v>
      </c>
      <c r="P59" s="274">
        <f t="shared" si="40"/>
        <v>-30700.093847297103</v>
      </c>
      <c r="Q59" s="253">
        <v>-10735.517038111611</v>
      </c>
      <c r="R59" s="253">
        <v>-1943.4488104167933</v>
      </c>
      <c r="S59" s="253">
        <v>-10860.434059632064</v>
      </c>
      <c r="T59" s="253">
        <v>-2217.6654229508704</v>
      </c>
      <c r="U59" s="253">
        <v>-0.50632337414887196</v>
      </c>
      <c r="V59" s="253">
        <v>-1494.1452261795705</v>
      </c>
      <c r="W59" s="253">
        <v>0</v>
      </c>
      <c r="X59" s="253">
        <v>-351.3322386229305</v>
      </c>
      <c r="Y59" s="253">
        <v>-3097.0447280091084</v>
      </c>
      <c r="Z59" s="253">
        <v>0</v>
      </c>
      <c r="AA59" s="254">
        <v>0</v>
      </c>
      <c r="AB59" s="274">
        <f t="shared" si="41"/>
        <v>-24871.726863618755</v>
      </c>
      <c r="AC59" s="253">
        <v>-8118.1783640792928</v>
      </c>
      <c r="AD59" s="253">
        <v>-1462.2378373111781</v>
      </c>
      <c r="AE59" s="253">
        <v>-8312.2736821024646</v>
      </c>
      <c r="AF59" s="253">
        <v>-1868.5103075063544</v>
      </c>
      <c r="AG59" s="253">
        <v>-1.3352716533019817</v>
      </c>
      <c r="AH59" s="253">
        <v>-1762.3761568901389</v>
      </c>
      <c r="AI59" s="253">
        <v>0</v>
      </c>
      <c r="AJ59" s="253">
        <v>-306.90114688079007</v>
      </c>
      <c r="AK59" s="253">
        <v>-3039.9140971952315</v>
      </c>
      <c r="AL59" s="253">
        <v>0</v>
      </c>
      <c r="AM59" s="254">
        <v>0</v>
      </c>
      <c r="AN59" s="289">
        <f t="shared" si="42"/>
        <v>-18879.465803779298</v>
      </c>
      <c r="AO59" s="253">
        <v>-5762.252362222529</v>
      </c>
      <c r="AP59" s="253">
        <v>-1348.0378704972129</v>
      </c>
      <c r="AQ59" s="253">
        <v>-7117.49290608105</v>
      </c>
      <c r="AR59" s="253">
        <v>-1280.4090953792374</v>
      </c>
      <c r="AS59" s="253">
        <v>-0.12778249606099376</v>
      </c>
      <c r="AT59" s="253">
        <v>-1241.9885814342429</v>
      </c>
      <c r="AU59" s="253">
        <v>0</v>
      </c>
      <c r="AV59" s="253">
        <v>-155.42704112288916</v>
      </c>
      <c r="AW59" s="253">
        <v>-1973.7301645460768</v>
      </c>
      <c r="AX59" s="253">
        <v>0</v>
      </c>
      <c r="AY59" s="254">
        <v>0</v>
      </c>
      <c r="AZ59" s="525">
        <v>0</v>
      </c>
      <c r="BA59" s="296">
        <f t="shared" si="43"/>
        <v>-96840.151929415835</v>
      </c>
      <c r="BB59" s="274">
        <f t="shared" si="44"/>
        <v>-32044.362315338629</v>
      </c>
      <c r="BC59" s="274">
        <f t="shared" si="44"/>
        <v>-6084.4202226431471</v>
      </c>
      <c r="BD59" s="274">
        <f t="shared" si="44"/>
        <v>-34035.15961643144</v>
      </c>
      <c r="BE59" s="274">
        <f t="shared" si="44"/>
        <v>-6859.4622357351591</v>
      </c>
      <c r="BF59" s="274">
        <f t="shared" si="44"/>
        <v>-1.9797627985801098</v>
      </c>
      <c r="BG59" s="274">
        <f t="shared" si="44"/>
        <v>-6055.8284771301351</v>
      </c>
      <c r="BH59" s="274">
        <f t="shared" si="44"/>
        <v>0</v>
      </c>
      <c r="BI59" s="274">
        <f t="shared" si="44"/>
        <v>-977.03012724705832</v>
      </c>
      <c r="BJ59" s="274">
        <f t="shared" si="44"/>
        <v>-10781.909172091693</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7704071.7568381149</v>
      </c>
      <c r="E63" s="275">
        <f t="shared" ref="E63:BL63" si="45">SUM(E56:E62)</f>
        <v>2556138.4053986035</v>
      </c>
      <c r="F63" s="275">
        <f t="shared" si="45"/>
        <v>457896.14629652823</v>
      </c>
      <c r="G63" s="275">
        <f t="shared" si="45"/>
        <v>2665062.2326199687</v>
      </c>
      <c r="H63" s="275">
        <f t="shared" si="45"/>
        <v>513703.3287296514</v>
      </c>
      <c r="I63" s="275">
        <f t="shared" si="45"/>
        <v>3.5736024518594554</v>
      </c>
      <c r="J63" s="275">
        <f t="shared" si="45"/>
        <v>535877.6939914081</v>
      </c>
      <c r="K63" s="275">
        <f t="shared" si="45"/>
        <v>0</v>
      </c>
      <c r="L63" s="275">
        <f t="shared" si="45"/>
        <v>56215.974912491933</v>
      </c>
      <c r="M63" s="275">
        <f>SUM(M56:M62)</f>
        <v>919174.40128701192</v>
      </c>
      <c r="N63" s="275">
        <f t="shared" si="45"/>
        <v>0</v>
      </c>
      <c r="O63" s="283">
        <f t="shared" si="45"/>
        <v>0</v>
      </c>
      <c r="P63" s="275">
        <f t="shared" si="45"/>
        <v>8512635.6681552231</v>
      </c>
      <c r="Q63" s="275">
        <f t="shared" si="45"/>
        <v>2976783.9052636307</v>
      </c>
      <c r="R63" s="275">
        <f t="shared" si="45"/>
        <v>538886.68044721277</v>
      </c>
      <c r="S63" s="275">
        <f t="shared" si="45"/>
        <v>3011421.3594109686</v>
      </c>
      <c r="T63" s="275">
        <f t="shared" si="45"/>
        <v>614922.47787080274</v>
      </c>
      <c r="U63" s="275">
        <f t="shared" si="45"/>
        <v>140.3952195012545</v>
      </c>
      <c r="V63" s="275">
        <f t="shared" si="45"/>
        <v>414302.11936957593</v>
      </c>
      <c r="W63" s="275">
        <f t="shared" si="45"/>
        <v>0</v>
      </c>
      <c r="X63" s="275">
        <f t="shared" si="45"/>
        <v>97418.703693561954</v>
      </c>
      <c r="Y63" s="275">
        <f>SUM(Y56:Y62)</f>
        <v>858760.02687996894</v>
      </c>
      <c r="Z63" s="275">
        <f t="shared" si="45"/>
        <v>0</v>
      </c>
      <c r="AA63" s="283">
        <f t="shared" si="45"/>
        <v>0</v>
      </c>
      <c r="AB63" s="275">
        <f t="shared" si="45"/>
        <v>7709624.2715227921</v>
      </c>
      <c r="AC63" s="275">
        <f t="shared" si="45"/>
        <v>2516435.8429734921</v>
      </c>
      <c r="AD63" s="275">
        <f t="shared" si="45"/>
        <v>453257.80485967541</v>
      </c>
      <c r="AE63" s="275">
        <f t="shared" si="45"/>
        <v>2576600.6229674886</v>
      </c>
      <c r="AF63" s="275">
        <f t="shared" si="45"/>
        <v>579192.28919376899</v>
      </c>
      <c r="AG63" s="275">
        <f t="shared" si="45"/>
        <v>413.9014071608986</v>
      </c>
      <c r="AH63" s="275">
        <f t="shared" si="45"/>
        <v>546293.31003904296</v>
      </c>
      <c r="AI63" s="275">
        <f t="shared" si="45"/>
        <v>0</v>
      </c>
      <c r="AJ63" s="275">
        <f t="shared" si="45"/>
        <v>95131.815491723435</v>
      </c>
      <c r="AK63" s="275">
        <f>SUM(AK56:AK62)</f>
        <v>942298.68459043954</v>
      </c>
      <c r="AL63" s="275">
        <f t="shared" si="45"/>
        <v>0</v>
      </c>
      <c r="AM63" s="283">
        <f t="shared" si="45"/>
        <v>0</v>
      </c>
      <c r="AN63" s="277">
        <f t="shared" si="45"/>
        <v>8405737.9806693308</v>
      </c>
      <c r="AO63" s="275">
        <f t="shared" si="45"/>
        <v>2565537.8197003626</v>
      </c>
      <c r="AP63" s="275">
        <f t="shared" si="45"/>
        <v>600189.28740826633</v>
      </c>
      <c r="AQ63" s="275">
        <f t="shared" si="45"/>
        <v>3168933.9661196172</v>
      </c>
      <c r="AR63" s="275">
        <f t="shared" si="45"/>
        <v>570078.80814451957</v>
      </c>
      <c r="AS63" s="275">
        <f t="shared" si="45"/>
        <v>56.892826924669095</v>
      </c>
      <c r="AT63" s="275">
        <f t="shared" si="45"/>
        <v>552972.77470793645</v>
      </c>
      <c r="AU63" s="275">
        <f t="shared" si="45"/>
        <v>0</v>
      </c>
      <c r="AV63" s="275">
        <f t="shared" si="45"/>
        <v>69201.056659568829</v>
      </c>
      <c r="AW63" s="275">
        <f>SUM(AW56:AW62)</f>
        <v>878767.37510213675</v>
      </c>
      <c r="AX63" s="275">
        <f t="shared" si="45"/>
        <v>0</v>
      </c>
      <c r="AY63" s="283">
        <f t="shared" si="45"/>
        <v>0</v>
      </c>
      <c r="AZ63" s="299">
        <f t="shared" si="45"/>
        <v>-8850.3266470498802</v>
      </c>
      <c r="BA63" s="297">
        <f t="shared" si="45"/>
        <v>32323219.350538414</v>
      </c>
      <c r="BB63" s="275">
        <f t="shared" si="45"/>
        <v>10614895.973336089</v>
      </c>
      <c r="BC63" s="275">
        <f t="shared" si="45"/>
        <v>2050229.919011683</v>
      </c>
      <c r="BD63" s="275">
        <f t="shared" si="45"/>
        <v>11422018.181118043</v>
      </c>
      <c r="BE63" s="275">
        <f t="shared" si="45"/>
        <v>2277896.9039387428</v>
      </c>
      <c r="BF63" s="275">
        <f t="shared" si="45"/>
        <v>614.76305603868173</v>
      </c>
      <c r="BG63" s="275">
        <f t="shared" si="45"/>
        <v>2049445.8981079634</v>
      </c>
      <c r="BH63" s="275">
        <f t="shared" si="45"/>
        <v>0</v>
      </c>
      <c r="BI63" s="275">
        <f t="shared" si="45"/>
        <v>317967.55075734615</v>
      </c>
      <c r="BJ63" s="275">
        <f>SUM(BJ56:BJ62)</f>
        <v>3599000.4878595574</v>
      </c>
      <c r="BK63" s="275">
        <f t="shared" si="45"/>
        <v>0</v>
      </c>
      <c r="BL63" s="299">
        <f t="shared" si="45"/>
        <v>0</v>
      </c>
    </row>
    <row r="64" spans="1:64" ht="24.75" customHeight="1" x14ac:dyDescent="0.25">
      <c r="A64" s="1698" t="s">
        <v>3</v>
      </c>
      <c r="B64" s="124">
        <v>9.1</v>
      </c>
      <c r="C64" s="131" t="s">
        <v>186</v>
      </c>
      <c r="D64" s="273">
        <f>SUM(E64:M64)</f>
        <v>10877197.1</v>
      </c>
      <c r="E64" s="251">
        <v>1078723.8899999999</v>
      </c>
      <c r="F64" s="251">
        <v>90024.800000000032</v>
      </c>
      <c r="G64" s="251">
        <v>2129950.3400000003</v>
      </c>
      <c r="H64" s="251">
        <v>241341.80000000002</v>
      </c>
      <c r="I64" s="251">
        <v>0</v>
      </c>
      <c r="J64" s="251">
        <v>253907.93</v>
      </c>
      <c r="K64" s="251">
        <v>0</v>
      </c>
      <c r="L64" s="251">
        <v>42510</v>
      </c>
      <c r="M64" s="251">
        <v>7040738.3399999999</v>
      </c>
      <c r="N64" s="301"/>
      <c r="O64" s="1116"/>
      <c r="P64" s="273">
        <f>SUM(Q64:Y64)</f>
        <v>11491844.359999999</v>
      </c>
      <c r="Q64" s="251">
        <v>1157456.8500000001</v>
      </c>
      <c r="R64" s="251">
        <v>97529.5</v>
      </c>
      <c r="S64" s="251">
        <v>2102867.6799999997</v>
      </c>
      <c r="T64" s="251">
        <v>300315.15000000002</v>
      </c>
      <c r="U64" s="251">
        <v>0</v>
      </c>
      <c r="V64" s="251">
        <v>207744</v>
      </c>
      <c r="W64" s="251">
        <v>0</v>
      </c>
      <c r="X64" s="251">
        <v>35010</v>
      </c>
      <c r="Y64" s="251">
        <v>7590921.1799999997</v>
      </c>
      <c r="Z64" s="301"/>
      <c r="AA64" s="1116"/>
      <c r="AB64" s="273">
        <f>SUM(AC64:AK64)</f>
        <v>11768423.68</v>
      </c>
      <c r="AC64" s="251">
        <v>1148985.7099999997</v>
      </c>
      <c r="AD64" s="251">
        <v>68535</v>
      </c>
      <c r="AE64" s="251">
        <v>2136211.29</v>
      </c>
      <c r="AF64" s="251">
        <v>307076.13</v>
      </c>
      <c r="AG64" s="251">
        <v>12335</v>
      </c>
      <c r="AH64" s="251">
        <v>224689.53</v>
      </c>
      <c r="AI64" s="251">
        <v>0</v>
      </c>
      <c r="AJ64" s="251">
        <v>43005</v>
      </c>
      <c r="AK64" s="251">
        <v>7827586.0199999996</v>
      </c>
      <c r="AL64" s="301"/>
      <c r="AM64" s="1116"/>
      <c r="AN64" s="276">
        <f>SUM(AO64:AW64)</f>
        <v>12658386.019999998</v>
      </c>
      <c r="AO64" s="251">
        <v>1203557.5900000001</v>
      </c>
      <c r="AP64" s="251">
        <v>59128.459999999992</v>
      </c>
      <c r="AQ64" s="251">
        <v>2139841.34</v>
      </c>
      <c r="AR64" s="251">
        <v>302646.56</v>
      </c>
      <c r="AS64" s="251">
        <v>18100</v>
      </c>
      <c r="AT64" s="251">
        <v>320653</v>
      </c>
      <c r="AU64" s="251">
        <v>0</v>
      </c>
      <c r="AV64" s="249">
        <v>41880</v>
      </c>
      <c r="AW64" s="251">
        <v>8572579.0699999984</v>
      </c>
      <c r="AX64" s="301"/>
      <c r="AY64" s="1116"/>
      <c r="AZ64" s="854">
        <v>51383.974920200431</v>
      </c>
      <c r="BA64" s="294">
        <f>SUM(BB64:BJ64)+AZ64</f>
        <v>46847235.134920195</v>
      </c>
      <c r="BB64" s="274">
        <f t="shared" ref="BB64:BJ71" si="46">E64+Q64+AC64+AO64</f>
        <v>4588724.04</v>
      </c>
      <c r="BC64" s="274">
        <f t="shared" si="46"/>
        <v>315217.76</v>
      </c>
      <c r="BD64" s="274">
        <f t="shared" si="46"/>
        <v>8508870.6499999985</v>
      </c>
      <c r="BE64" s="274">
        <f t="shared" si="46"/>
        <v>1151379.6400000001</v>
      </c>
      <c r="BF64" s="274">
        <f t="shared" si="46"/>
        <v>30435</v>
      </c>
      <c r="BG64" s="274">
        <f t="shared" si="46"/>
        <v>1006994.46</v>
      </c>
      <c r="BH64" s="274">
        <f t="shared" si="46"/>
        <v>0</v>
      </c>
      <c r="BI64" s="274">
        <f t="shared" si="46"/>
        <v>162405</v>
      </c>
      <c r="BJ64" s="274">
        <f t="shared" si="46"/>
        <v>31031824.609999999</v>
      </c>
      <c r="BK64" s="301"/>
      <c r="BL64" s="302"/>
    </row>
    <row r="65" spans="1:64" x14ac:dyDescent="0.25">
      <c r="A65" s="1699"/>
      <c r="B65" s="126" t="s">
        <v>107</v>
      </c>
      <c r="C65" s="131" t="s">
        <v>187</v>
      </c>
      <c r="D65" s="274">
        <f>SUM(E65:M65)</f>
        <v>22383.1</v>
      </c>
      <c r="E65" s="253">
        <v>0</v>
      </c>
      <c r="F65" s="253">
        <v>0</v>
      </c>
      <c r="G65" s="253">
        <v>0</v>
      </c>
      <c r="H65" s="253">
        <v>0</v>
      </c>
      <c r="I65" s="253">
        <v>0</v>
      </c>
      <c r="J65" s="253">
        <v>0</v>
      </c>
      <c r="K65" s="253">
        <v>0</v>
      </c>
      <c r="L65" s="253">
        <v>0</v>
      </c>
      <c r="M65" s="253">
        <v>22383.1</v>
      </c>
      <c r="N65" s="303"/>
      <c r="O65" s="375"/>
      <c r="P65" s="274">
        <f>SUM(Q65:Y65)</f>
        <v>33007.9</v>
      </c>
      <c r="Q65" s="253">
        <v>5500.97</v>
      </c>
      <c r="R65" s="253">
        <v>0</v>
      </c>
      <c r="S65" s="253">
        <v>0</v>
      </c>
      <c r="T65" s="253">
        <v>0</v>
      </c>
      <c r="U65" s="253">
        <v>0</v>
      </c>
      <c r="V65" s="253">
        <v>0</v>
      </c>
      <c r="W65" s="253">
        <v>0</v>
      </c>
      <c r="X65" s="253">
        <v>0</v>
      </c>
      <c r="Y65" s="253">
        <v>27506.93</v>
      </c>
      <c r="Z65" s="303"/>
      <c r="AA65" s="375"/>
      <c r="AB65" s="274">
        <f>SUM(AC65:AK65)</f>
        <v>18701.64</v>
      </c>
      <c r="AC65" s="253">
        <v>0</v>
      </c>
      <c r="AD65" s="253">
        <v>0</v>
      </c>
      <c r="AE65" s="253">
        <v>0</v>
      </c>
      <c r="AF65" s="253">
        <v>0</v>
      </c>
      <c r="AG65" s="253">
        <v>0</v>
      </c>
      <c r="AH65" s="253">
        <v>0</v>
      </c>
      <c r="AI65" s="253">
        <v>0</v>
      </c>
      <c r="AJ65" s="253">
        <v>0</v>
      </c>
      <c r="AK65" s="253">
        <v>18701.64</v>
      </c>
      <c r="AL65" s="303"/>
      <c r="AM65" s="375"/>
      <c r="AN65" s="289">
        <f>SUM(AO65:AW65)</f>
        <v>15704.739999999998</v>
      </c>
      <c r="AO65" s="253">
        <v>0</v>
      </c>
      <c r="AP65" s="253">
        <v>0</v>
      </c>
      <c r="AQ65" s="253">
        <v>2280.41</v>
      </c>
      <c r="AR65" s="253">
        <v>0</v>
      </c>
      <c r="AS65" s="253">
        <v>0</v>
      </c>
      <c r="AT65" s="253">
        <v>0</v>
      </c>
      <c r="AU65" s="253">
        <v>0</v>
      </c>
      <c r="AV65" s="253">
        <v>0</v>
      </c>
      <c r="AW65" s="253">
        <v>13424.329999999998</v>
      </c>
      <c r="AX65" s="303"/>
      <c r="AY65" s="375"/>
      <c r="AZ65" s="525">
        <v>1873.4549601042213</v>
      </c>
      <c r="BA65" s="296">
        <f>SUM(BB65:BJ65)+AZ65</f>
        <v>91670.834960104228</v>
      </c>
      <c r="BB65" s="274">
        <f t="shared" si="46"/>
        <v>5500.97</v>
      </c>
      <c r="BC65" s="274">
        <f t="shared" si="46"/>
        <v>0</v>
      </c>
      <c r="BD65" s="274">
        <f t="shared" si="46"/>
        <v>2280.41</v>
      </c>
      <c r="BE65" s="274">
        <f t="shared" si="46"/>
        <v>0</v>
      </c>
      <c r="BF65" s="274">
        <f t="shared" si="46"/>
        <v>0</v>
      </c>
      <c r="BG65" s="274">
        <f t="shared" si="46"/>
        <v>0</v>
      </c>
      <c r="BH65" s="274">
        <f t="shared" si="46"/>
        <v>0</v>
      </c>
      <c r="BI65" s="274">
        <f t="shared" si="46"/>
        <v>0</v>
      </c>
      <c r="BJ65" s="274">
        <f t="shared" si="46"/>
        <v>82016</v>
      </c>
      <c r="BK65" s="303"/>
      <c r="BL65" s="304"/>
    </row>
    <row r="66" spans="1:64" x14ac:dyDescent="0.25">
      <c r="A66" s="1699"/>
      <c r="B66" s="126" t="s">
        <v>1316</v>
      </c>
      <c r="C66" s="131" t="s">
        <v>1317</v>
      </c>
      <c r="D66" s="274">
        <f>SUM(E66:M66)</f>
        <v>45348.29</v>
      </c>
      <c r="E66" s="253">
        <v>0</v>
      </c>
      <c r="F66" s="253">
        <v>0</v>
      </c>
      <c r="G66" s="253">
        <v>44067.69</v>
      </c>
      <c r="H66" s="253">
        <v>0</v>
      </c>
      <c r="I66" s="253">
        <v>0</v>
      </c>
      <c r="J66" s="253">
        <v>1280.6000000000001</v>
      </c>
      <c r="K66" s="253">
        <v>0</v>
      </c>
      <c r="L66" s="253">
        <v>0</v>
      </c>
      <c r="M66" s="253">
        <v>0</v>
      </c>
      <c r="N66" s="303"/>
      <c r="O66" s="375"/>
      <c r="P66" s="274">
        <f>SUM(Q66:Y66)</f>
        <v>50583.47</v>
      </c>
      <c r="Q66" s="253">
        <v>0</v>
      </c>
      <c r="R66" s="253">
        <v>0</v>
      </c>
      <c r="S66" s="253">
        <v>22407.3</v>
      </c>
      <c r="T66" s="253">
        <v>0</v>
      </c>
      <c r="U66" s="253">
        <v>0</v>
      </c>
      <c r="V66" s="253">
        <v>28176.17</v>
      </c>
      <c r="W66" s="253">
        <v>0</v>
      </c>
      <c r="X66" s="253">
        <v>0</v>
      </c>
      <c r="Y66" s="253">
        <v>0</v>
      </c>
      <c r="Z66" s="303"/>
      <c r="AA66" s="375"/>
      <c r="AB66" s="274">
        <f>SUM(AC66:AK66)</f>
        <v>87178.51</v>
      </c>
      <c r="AC66" s="253">
        <v>0</v>
      </c>
      <c r="AD66" s="253">
        <v>0</v>
      </c>
      <c r="AE66" s="253">
        <v>63487.409999999996</v>
      </c>
      <c r="AF66" s="253">
        <v>0</v>
      </c>
      <c r="AG66" s="253">
        <v>0</v>
      </c>
      <c r="AH66" s="253">
        <v>23691.1</v>
      </c>
      <c r="AI66" s="253">
        <v>0</v>
      </c>
      <c r="AJ66" s="253">
        <v>0</v>
      </c>
      <c r="AK66" s="253">
        <v>0</v>
      </c>
      <c r="AL66" s="303"/>
      <c r="AM66" s="375"/>
      <c r="AN66" s="289">
        <f>SUM(AO66:AW66)</f>
        <v>69361.5</v>
      </c>
      <c r="AO66" s="253">
        <v>0</v>
      </c>
      <c r="AP66" s="253">
        <v>0</v>
      </c>
      <c r="AQ66" s="253">
        <v>69361.5</v>
      </c>
      <c r="AR66" s="253">
        <v>0</v>
      </c>
      <c r="AS66" s="253">
        <v>0</v>
      </c>
      <c r="AT66" s="253">
        <v>0</v>
      </c>
      <c r="AU66" s="253">
        <v>0</v>
      </c>
      <c r="AV66" s="253">
        <v>0</v>
      </c>
      <c r="AW66" s="253">
        <v>0</v>
      </c>
      <c r="AX66" s="303"/>
      <c r="AY66" s="375"/>
      <c r="AZ66" s="525">
        <v>-1531.7707006869427</v>
      </c>
      <c r="BA66" s="296">
        <f>SUM(BB66:BJ66)+AZ66</f>
        <v>250939.99929931306</v>
      </c>
      <c r="BB66" s="274">
        <f t="shared" si="46"/>
        <v>0</v>
      </c>
      <c r="BC66" s="274">
        <f t="shared" si="46"/>
        <v>0</v>
      </c>
      <c r="BD66" s="274">
        <f t="shared" si="46"/>
        <v>199323.9</v>
      </c>
      <c r="BE66" s="274">
        <f t="shared" si="46"/>
        <v>0</v>
      </c>
      <c r="BF66" s="274">
        <f t="shared" si="46"/>
        <v>0</v>
      </c>
      <c r="BG66" s="274">
        <f t="shared" si="46"/>
        <v>53147.869999999995</v>
      </c>
      <c r="BH66" s="274">
        <f t="shared" si="46"/>
        <v>0</v>
      </c>
      <c r="BI66" s="274">
        <f t="shared" si="46"/>
        <v>0</v>
      </c>
      <c r="BJ66" s="274">
        <f t="shared" si="46"/>
        <v>0</v>
      </c>
      <c r="BK66" s="303"/>
      <c r="BL66" s="304"/>
    </row>
    <row r="67" spans="1:64" x14ac:dyDescent="0.25">
      <c r="A67" s="1699"/>
      <c r="B67" s="126" t="s">
        <v>108</v>
      </c>
      <c r="C67" s="131" t="s">
        <v>188</v>
      </c>
      <c r="D67" s="274">
        <f>SUM(E67:M67)</f>
        <v>2004160.1799999997</v>
      </c>
      <c r="E67" s="253">
        <v>366922.10999999987</v>
      </c>
      <c r="F67" s="253">
        <v>21453.75</v>
      </c>
      <c r="G67" s="253">
        <v>647186.46</v>
      </c>
      <c r="H67" s="253">
        <v>28220.019999999997</v>
      </c>
      <c r="I67" s="253">
        <v>1260.18</v>
      </c>
      <c r="J67" s="253">
        <v>208121.09</v>
      </c>
      <c r="K67" s="253">
        <v>0</v>
      </c>
      <c r="L67" s="253">
        <v>3702.2299999999996</v>
      </c>
      <c r="M67" s="253">
        <v>727294.33999999985</v>
      </c>
      <c r="N67" s="303"/>
      <c r="O67" s="375"/>
      <c r="P67" s="274">
        <f>SUM(Q67:Y67)</f>
        <v>1932267.3699999999</v>
      </c>
      <c r="Q67" s="253">
        <v>465335.36</v>
      </c>
      <c r="R67" s="253">
        <v>35403.480000000003</v>
      </c>
      <c r="S67" s="253">
        <v>593985.54</v>
      </c>
      <c r="T67" s="253">
        <v>37074.46</v>
      </c>
      <c r="U67" s="253">
        <v>1883.9299999999998</v>
      </c>
      <c r="V67" s="253">
        <v>159595.15000000002</v>
      </c>
      <c r="W67" s="253">
        <v>0</v>
      </c>
      <c r="X67" s="253">
        <v>6859.4900000000007</v>
      </c>
      <c r="Y67" s="253">
        <v>632129.96</v>
      </c>
      <c r="Z67" s="303"/>
      <c r="AA67" s="375"/>
      <c r="AB67" s="274">
        <f>SUM(AC67:AK67)</f>
        <v>2104933.9399999995</v>
      </c>
      <c r="AC67" s="253">
        <v>343294.15999999992</v>
      </c>
      <c r="AD67" s="253">
        <v>37389</v>
      </c>
      <c r="AE67" s="253">
        <v>779220.89</v>
      </c>
      <c r="AF67" s="253">
        <v>48336.639999999999</v>
      </c>
      <c r="AG67" s="253">
        <v>3214.28</v>
      </c>
      <c r="AH67" s="253">
        <v>187839.71</v>
      </c>
      <c r="AI67" s="253">
        <v>0</v>
      </c>
      <c r="AJ67" s="253">
        <v>12898.030000000002</v>
      </c>
      <c r="AK67" s="253">
        <v>692741.22999999986</v>
      </c>
      <c r="AL67" s="303"/>
      <c r="AM67" s="375"/>
      <c r="AN67" s="289">
        <f>SUM(AO67:AW67)</f>
        <v>1910519.2200000002</v>
      </c>
      <c r="AO67" s="253">
        <v>318304.90999999997</v>
      </c>
      <c r="AP67" s="253">
        <v>37581.86</v>
      </c>
      <c r="AQ67" s="253">
        <v>683797.72999999975</v>
      </c>
      <c r="AR67" s="253">
        <v>53301.26</v>
      </c>
      <c r="AS67" s="253">
        <v>2385.5700000000002</v>
      </c>
      <c r="AT67" s="253">
        <v>118359.84000000001</v>
      </c>
      <c r="AU67" s="253">
        <v>0</v>
      </c>
      <c r="AV67" s="253">
        <v>6651.77</v>
      </c>
      <c r="AW67" s="253">
        <v>690136.28000000014</v>
      </c>
      <c r="AX67" s="303"/>
      <c r="AY67" s="375"/>
      <c r="AZ67" s="525">
        <v>184367.88723277065</v>
      </c>
      <c r="BA67" s="296">
        <f>SUM(BB67:BJ67)+AZ67</f>
        <v>8136248.5972327692</v>
      </c>
      <c r="BB67" s="274">
        <f t="shared" si="46"/>
        <v>1493856.5399999998</v>
      </c>
      <c r="BC67" s="274">
        <f t="shared" si="46"/>
        <v>131828.09000000003</v>
      </c>
      <c r="BD67" s="274">
        <f t="shared" si="46"/>
        <v>2704190.62</v>
      </c>
      <c r="BE67" s="274">
        <f t="shared" si="46"/>
        <v>166932.38</v>
      </c>
      <c r="BF67" s="274">
        <f t="shared" si="46"/>
        <v>8743.9599999999991</v>
      </c>
      <c r="BG67" s="274">
        <f t="shared" si="46"/>
        <v>673915.78999999992</v>
      </c>
      <c r="BH67" s="274">
        <f t="shared" si="46"/>
        <v>0</v>
      </c>
      <c r="BI67" s="274">
        <f t="shared" si="46"/>
        <v>30111.520000000004</v>
      </c>
      <c r="BJ67" s="274">
        <f t="shared" si="46"/>
        <v>2742301.81</v>
      </c>
      <c r="BK67" s="303"/>
      <c r="BL67" s="304"/>
    </row>
    <row r="68" spans="1:64" x14ac:dyDescent="0.25">
      <c r="A68" s="1699"/>
      <c r="B68" s="126" t="s">
        <v>109</v>
      </c>
      <c r="C68" s="131" t="s">
        <v>161</v>
      </c>
      <c r="D68" s="274">
        <f>SUM(E68:O68)</f>
        <v>1953735.6878239501</v>
      </c>
      <c r="E68" s="253">
        <v>1206194.0296455927</v>
      </c>
      <c r="F68" s="253">
        <v>23540.760596182194</v>
      </c>
      <c r="G68" s="253">
        <v>562039.73453132226</v>
      </c>
      <c r="H68" s="253">
        <v>27709.880027709827</v>
      </c>
      <c r="I68" s="253">
        <v>40.823065836487203</v>
      </c>
      <c r="J68" s="253">
        <v>72637.791746643372</v>
      </c>
      <c r="K68" s="253">
        <v>0</v>
      </c>
      <c r="L68" s="253">
        <v>4144.8979460583059</v>
      </c>
      <c r="M68" s="253">
        <v>57427.770264605104</v>
      </c>
      <c r="N68" s="253">
        <v>0</v>
      </c>
      <c r="O68" s="254">
        <v>0</v>
      </c>
      <c r="P68" s="274">
        <f>SUM(Q68:AA68)</f>
        <v>1997679.5388182141</v>
      </c>
      <c r="Q68" s="253">
        <v>1230955.2668862056</v>
      </c>
      <c r="R68" s="253">
        <v>29195.032387391511</v>
      </c>
      <c r="S68" s="253">
        <v>581503.59072642867</v>
      </c>
      <c r="T68" s="253">
        <v>25236.136168936118</v>
      </c>
      <c r="U68" s="253">
        <v>0</v>
      </c>
      <c r="V68" s="253">
        <v>73034.956032744987</v>
      </c>
      <c r="W68" s="253">
        <v>0</v>
      </c>
      <c r="X68" s="253">
        <v>3860.4290234445898</v>
      </c>
      <c r="Y68" s="253">
        <v>53894.127593062614</v>
      </c>
      <c r="Z68" s="253">
        <v>0</v>
      </c>
      <c r="AA68" s="254">
        <v>0</v>
      </c>
      <c r="AB68" s="274">
        <f>SUM(AC68:AM68)</f>
        <v>1893219.1081708423</v>
      </c>
      <c r="AC68" s="253">
        <v>1168281.145708275</v>
      </c>
      <c r="AD68" s="253">
        <v>35442.990409368307</v>
      </c>
      <c r="AE68" s="253">
        <v>530998.95429887087</v>
      </c>
      <c r="AF68" s="253">
        <v>18470.719124428731</v>
      </c>
      <c r="AG68" s="253">
        <v>175.73109509212713</v>
      </c>
      <c r="AH68" s="253">
        <v>71877.450453364319</v>
      </c>
      <c r="AI68" s="253">
        <v>0</v>
      </c>
      <c r="AJ68" s="253">
        <v>3052.6372621026253</v>
      </c>
      <c r="AK68" s="253">
        <v>64919.479819340173</v>
      </c>
      <c r="AL68" s="253">
        <v>0</v>
      </c>
      <c r="AM68" s="254">
        <v>0</v>
      </c>
      <c r="AN68" s="289">
        <f>SUM(AO68:AY68)</f>
        <v>1809767.8698133698</v>
      </c>
      <c r="AO68" s="253">
        <v>1079184.3031491928</v>
      </c>
      <c r="AP68" s="253">
        <v>26387.317168071884</v>
      </c>
      <c r="AQ68" s="253">
        <v>535453.93556979252</v>
      </c>
      <c r="AR68" s="253">
        <v>21602.645455339429</v>
      </c>
      <c r="AS68" s="253">
        <v>1312.2416036373254</v>
      </c>
      <c r="AT68" s="253">
        <v>71151.969924607125</v>
      </c>
      <c r="AU68" s="253">
        <v>0</v>
      </c>
      <c r="AV68" s="253">
        <v>3631.4739315297857</v>
      </c>
      <c r="AW68" s="253">
        <v>71043.98301119887</v>
      </c>
      <c r="AX68" s="253">
        <v>0</v>
      </c>
      <c r="AY68" s="254">
        <v>0</v>
      </c>
      <c r="AZ68" s="525">
        <v>50452.365143385665</v>
      </c>
      <c r="BA68" s="296">
        <f>SUM(BB68:BL68)+AZ68</f>
        <v>7704854.5697697606</v>
      </c>
      <c r="BB68" s="274">
        <f t="shared" si="46"/>
        <v>4684614.7453892659</v>
      </c>
      <c r="BC68" s="274">
        <f t="shared" si="46"/>
        <v>114566.1005610139</v>
      </c>
      <c r="BD68" s="274">
        <f t="shared" si="46"/>
        <v>2209996.2151264143</v>
      </c>
      <c r="BE68" s="274">
        <f t="shared" si="46"/>
        <v>93019.380776414095</v>
      </c>
      <c r="BF68" s="274">
        <f t="shared" si="46"/>
        <v>1528.7957645659399</v>
      </c>
      <c r="BG68" s="274">
        <f t="shared" si="46"/>
        <v>288702.16815735982</v>
      </c>
      <c r="BH68" s="274">
        <f t="shared" si="46"/>
        <v>0</v>
      </c>
      <c r="BI68" s="274">
        <f t="shared" si="46"/>
        <v>14689.438163135306</v>
      </c>
      <c r="BJ68" s="274">
        <f t="shared" si="46"/>
        <v>247285.36068820677</v>
      </c>
      <c r="BK68" s="274">
        <f t="shared" ref="BK68:BL71" si="47">N68+Z68+AL68+AX68</f>
        <v>0</v>
      </c>
      <c r="BL68" s="300">
        <f t="shared" si="47"/>
        <v>0</v>
      </c>
    </row>
    <row r="69" spans="1:64" s="255" customFormat="1" x14ac:dyDescent="0.25">
      <c r="A69" s="1699"/>
      <c r="B69" s="126" t="s">
        <v>110</v>
      </c>
      <c r="C69" s="131" t="s">
        <v>135</v>
      </c>
      <c r="D69" s="274">
        <f>SUM(E69:O69)</f>
        <v>23084.306773886343</v>
      </c>
      <c r="E69" s="253">
        <v>14250.053619175333</v>
      </c>
      <c r="F69" s="253">
        <v>1890.6509030760037</v>
      </c>
      <c r="G69" s="253">
        <v>4621.3512772829781</v>
      </c>
      <c r="H69" s="253">
        <v>775.61264361551162</v>
      </c>
      <c r="I69" s="253">
        <v>22.132867001435198</v>
      </c>
      <c r="J69" s="253">
        <v>1147.2844261454097</v>
      </c>
      <c r="K69" s="253">
        <v>0</v>
      </c>
      <c r="L69" s="253">
        <v>54.851018220948092</v>
      </c>
      <c r="M69" s="253">
        <v>322.37001936873003</v>
      </c>
      <c r="N69" s="253">
        <v>0</v>
      </c>
      <c r="O69" s="254">
        <v>0</v>
      </c>
      <c r="P69" s="274">
        <f>SUM(Q69:AA69)</f>
        <v>24433.183686481523</v>
      </c>
      <c r="Q69" s="253">
        <v>15063.824322964401</v>
      </c>
      <c r="R69" s="253">
        <v>1919.1223029348726</v>
      </c>
      <c r="S69" s="253">
        <v>4960.6667991184459</v>
      </c>
      <c r="T69" s="253">
        <v>828.28356566225364</v>
      </c>
      <c r="U69" s="253">
        <v>26.294716370230276</v>
      </c>
      <c r="V69" s="253">
        <v>1221.5918424461981</v>
      </c>
      <c r="W69" s="253">
        <v>0</v>
      </c>
      <c r="X69" s="253">
        <v>52.353454516962259</v>
      </c>
      <c r="Y69" s="253">
        <v>361.04668246816186</v>
      </c>
      <c r="Z69" s="253">
        <v>0</v>
      </c>
      <c r="AA69" s="254">
        <v>0</v>
      </c>
      <c r="AB69" s="274">
        <f>SUM(AC69:AM69)</f>
        <v>25110.658050456455</v>
      </c>
      <c r="AC69" s="253">
        <v>15293.97631324863</v>
      </c>
      <c r="AD69" s="253">
        <v>1872.7194697882221</v>
      </c>
      <c r="AE69" s="253">
        <v>5274.8240822119533</v>
      </c>
      <c r="AF69" s="253">
        <v>874.21261118598852</v>
      </c>
      <c r="AG69" s="253">
        <v>23.791294040539064</v>
      </c>
      <c r="AH69" s="253">
        <v>1310.3436597731866</v>
      </c>
      <c r="AI69" s="253">
        <v>0</v>
      </c>
      <c r="AJ69" s="253">
        <v>55.152545275795106</v>
      </c>
      <c r="AK69" s="253">
        <v>405.63807493214273</v>
      </c>
      <c r="AL69" s="253">
        <v>0</v>
      </c>
      <c r="AM69" s="254">
        <v>0</v>
      </c>
      <c r="AN69" s="289">
        <f>SUM(AO69:AY69)</f>
        <v>23327.491970929339</v>
      </c>
      <c r="AO69" s="253">
        <v>13893.666681125213</v>
      </c>
      <c r="AP69" s="253">
        <v>1621.9135344661572</v>
      </c>
      <c r="AQ69" s="253">
        <v>5211.4868482437359</v>
      </c>
      <c r="AR69" s="253">
        <v>847.27813274551761</v>
      </c>
      <c r="AS69" s="253">
        <v>19.862518585055884</v>
      </c>
      <c r="AT69" s="253">
        <v>1272.887206956073</v>
      </c>
      <c r="AU69" s="253">
        <v>0</v>
      </c>
      <c r="AV69" s="253">
        <v>58.344047823545438</v>
      </c>
      <c r="AW69" s="253">
        <v>402.05300098403899</v>
      </c>
      <c r="AX69" s="253">
        <v>0</v>
      </c>
      <c r="AY69" s="254">
        <v>0</v>
      </c>
      <c r="AZ69" s="525">
        <v>0</v>
      </c>
      <c r="BA69" s="296">
        <f>SUM(BB69:BL69)+AZ69</f>
        <v>95955.640481753653</v>
      </c>
      <c r="BB69" s="274">
        <f t="shared" si="46"/>
        <v>58501.520936513574</v>
      </c>
      <c r="BC69" s="274">
        <f t="shared" si="46"/>
        <v>7304.406210265256</v>
      </c>
      <c r="BD69" s="274">
        <f t="shared" si="46"/>
        <v>20068.329006857115</v>
      </c>
      <c r="BE69" s="274">
        <f t="shared" si="46"/>
        <v>3325.3869532092713</v>
      </c>
      <c r="BF69" s="274">
        <f t="shared" si="46"/>
        <v>92.081395997260415</v>
      </c>
      <c r="BG69" s="274">
        <f t="shared" si="46"/>
        <v>4952.1071353208681</v>
      </c>
      <c r="BH69" s="274">
        <f t="shared" si="46"/>
        <v>0</v>
      </c>
      <c r="BI69" s="274">
        <f t="shared" si="46"/>
        <v>220.70106583725089</v>
      </c>
      <c r="BJ69" s="274">
        <f t="shared" si="46"/>
        <v>1491.1077777530736</v>
      </c>
      <c r="BK69" s="274">
        <f t="shared" si="47"/>
        <v>0</v>
      </c>
      <c r="BL69" s="300">
        <f t="shared" si="47"/>
        <v>0</v>
      </c>
    </row>
    <row r="70" spans="1:64" x14ac:dyDescent="0.25">
      <c r="A70" s="1699"/>
      <c r="B70" s="126" t="s">
        <v>111</v>
      </c>
      <c r="C70" s="131" t="s">
        <v>163</v>
      </c>
      <c r="D70" s="274">
        <f>SUM(E70:O70)</f>
        <v>335.09668537295209</v>
      </c>
      <c r="E70" s="253">
        <v>59.603288932576987</v>
      </c>
      <c r="F70" s="253">
        <v>3.0358283154268744</v>
      </c>
      <c r="G70" s="253">
        <v>76.067796624326476</v>
      </c>
      <c r="H70" s="253">
        <v>6.6846812129633761</v>
      </c>
      <c r="I70" s="253">
        <v>2.9257712344644173E-2</v>
      </c>
      <c r="J70" s="253">
        <v>12.051064714583564</v>
      </c>
      <c r="K70" s="253">
        <v>0</v>
      </c>
      <c r="L70" s="253">
        <v>1.1323853529899794</v>
      </c>
      <c r="M70" s="253">
        <v>176.49238250774019</v>
      </c>
      <c r="N70" s="253">
        <v>0</v>
      </c>
      <c r="O70" s="254">
        <v>0</v>
      </c>
      <c r="P70" s="274">
        <f>SUM(Q70:AA70)</f>
        <v>23091.216807546625</v>
      </c>
      <c r="Q70" s="253">
        <v>4255.770502210059</v>
      </c>
      <c r="R70" s="253">
        <v>240.83534851329188</v>
      </c>
      <c r="S70" s="253">
        <v>4915.3099774018838</v>
      </c>
      <c r="T70" s="253">
        <v>540.11106472133326</v>
      </c>
      <c r="U70" s="253">
        <v>2.8063812024671599</v>
      </c>
      <c r="V70" s="253">
        <v>697.76532682889604</v>
      </c>
      <c r="W70" s="253">
        <v>0</v>
      </c>
      <c r="X70" s="253">
        <v>68.110274288482572</v>
      </c>
      <c r="Y70" s="253">
        <v>12370.507932380209</v>
      </c>
      <c r="Z70" s="253">
        <v>0</v>
      </c>
      <c r="AA70" s="254">
        <v>0</v>
      </c>
      <c r="AB70" s="274">
        <f>SUM(AC70:AM70)</f>
        <v>75316.57686196774</v>
      </c>
      <c r="AC70" s="253">
        <v>12621.646082872563</v>
      </c>
      <c r="AD70" s="253">
        <v>670.73634447678216</v>
      </c>
      <c r="AE70" s="253">
        <v>16654.55694668027</v>
      </c>
      <c r="AF70" s="253">
        <v>1774.2113115874722</v>
      </c>
      <c r="AG70" s="253">
        <v>74.622948110333965</v>
      </c>
      <c r="AH70" s="253">
        <v>2410.9407344073647</v>
      </c>
      <c r="AI70" s="253">
        <v>0</v>
      </c>
      <c r="AJ70" s="253">
        <v>279.76529950615082</v>
      </c>
      <c r="AK70" s="253">
        <v>40830.097194326801</v>
      </c>
      <c r="AL70" s="253">
        <v>0</v>
      </c>
      <c r="AM70" s="254">
        <v>0</v>
      </c>
      <c r="AN70" s="289">
        <f>SUM(AO70:AY70)</f>
        <v>259288.74239035751</v>
      </c>
      <c r="AO70" s="253">
        <v>40957.508483830337</v>
      </c>
      <c r="AP70" s="253">
        <v>1938.5677777468027</v>
      </c>
      <c r="AQ70" s="253">
        <v>54029.60315461838</v>
      </c>
      <c r="AR70" s="253">
        <v>5946.2375354417054</v>
      </c>
      <c r="AS70" s="253">
        <v>343.30446826465527</v>
      </c>
      <c r="AT70" s="253">
        <v>8034.5011133043681</v>
      </c>
      <c r="AU70" s="253">
        <v>0</v>
      </c>
      <c r="AV70" s="253">
        <v>821.54053653084475</v>
      </c>
      <c r="AW70" s="253">
        <v>147217.47932062042</v>
      </c>
      <c r="AX70" s="253">
        <v>0</v>
      </c>
      <c r="AY70" s="254">
        <v>0</v>
      </c>
      <c r="AZ70" s="525">
        <v>-456471.60315293859</v>
      </c>
      <c r="BA70" s="296">
        <f>SUM(BB70:BL70)+AZ70</f>
        <v>-98439.970407693763</v>
      </c>
      <c r="BB70" s="274">
        <f t="shared" si="46"/>
        <v>57894.528357845535</v>
      </c>
      <c r="BC70" s="274">
        <f t="shared" si="46"/>
        <v>2853.1752990523037</v>
      </c>
      <c r="BD70" s="274">
        <f t="shared" si="46"/>
        <v>75675.537875324866</v>
      </c>
      <c r="BE70" s="274">
        <f t="shared" si="46"/>
        <v>8267.2445929634741</v>
      </c>
      <c r="BF70" s="274">
        <f t="shared" si="46"/>
        <v>420.76305528980106</v>
      </c>
      <c r="BG70" s="274">
        <f t="shared" si="46"/>
        <v>11155.258239255212</v>
      </c>
      <c r="BH70" s="274">
        <f t="shared" si="46"/>
        <v>0</v>
      </c>
      <c r="BI70" s="274">
        <f t="shared" si="46"/>
        <v>1170.548495678468</v>
      </c>
      <c r="BJ70" s="274">
        <f t="shared" si="46"/>
        <v>200594.57682983516</v>
      </c>
      <c r="BK70" s="274">
        <f t="shared" si="47"/>
        <v>0</v>
      </c>
      <c r="BL70" s="300">
        <f t="shared" si="47"/>
        <v>0</v>
      </c>
    </row>
    <row r="71" spans="1:64" x14ac:dyDescent="0.25">
      <c r="A71" s="1699"/>
      <c r="B71" s="126" t="s">
        <v>112</v>
      </c>
      <c r="C71" s="131" t="s">
        <v>927</v>
      </c>
      <c r="D71" s="274">
        <f>SUM(E71:O71)</f>
        <v>198250.14447783364</v>
      </c>
      <c r="E71" s="253">
        <v>41777.178965496489</v>
      </c>
      <c r="F71" s="253">
        <v>4602.4795914688648</v>
      </c>
      <c r="G71" s="253">
        <v>52277.007163608185</v>
      </c>
      <c r="H71" s="253">
        <v>5459.671837006108</v>
      </c>
      <c r="I71" s="253">
        <v>103.61162924924257</v>
      </c>
      <c r="J71" s="253">
        <v>9527.5004566121734</v>
      </c>
      <c r="K71" s="253">
        <v>0</v>
      </c>
      <c r="L71" s="253">
        <v>1289.3033796226318</v>
      </c>
      <c r="M71" s="253">
        <v>83213.391454769924</v>
      </c>
      <c r="N71" s="253">
        <v>0</v>
      </c>
      <c r="O71" s="254">
        <v>0</v>
      </c>
      <c r="P71" s="274">
        <f>SUM(Q71:AA71)</f>
        <v>188415.94048081918</v>
      </c>
      <c r="Q71" s="253">
        <v>39704.820827001357</v>
      </c>
      <c r="R71" s="253">
        <v>4374.1734617870206</v>
      </c>
      <c r="S71" s="253">
        <v>49683.804751804695</v>
      </c>
      <c r="T71" s="253">
        <v>5188.8446618568059</v>
      </c>
      <c r="U71" s="253">
        <v>98.471971463953992</v>
      </c>
      <c r="V71" s="253">
        <v>9054.8885282892224</v>
      </c>
      <c r="W71" s="253">
        <v>0</v>
      </c>
      <c r="X71" s="253">
        <v>1225.3474491861382</v>
      </c>
      <c r="Y71" s="253">
        <v>79085.588829429966</v>
      </c>
      <c r="Z71" s="253">
        <v>0</v>
      </c>
      <c r="AA71" s="254">
        <v>0</v>
      </c>
      <c r="AB71" s="274">
        <f>SUM(AC71:AM71)</f>
        <v>264334.96792297275</v>
      </c>
      <c r="AC71" s="253">
        <v>55703.209149446775</v>
      </c>
      <c r="AD71" s="253">
        <v>6136.6729309651873</v>
      </c>
      <c r="AE71" s="253">
        <v>69703.056449708922</v>
      </c>
      <c r="AF71" s="253">
        <v>7279.6021597166091</v>
      </c>
      <c r="AG71" s="253">
        <v>138.14959260777619</v>
      </c>
      <c r="AH71" s="253">
        <v>12703.403239467882</v>
      </c>
      <c r="AI71" s="253">
        <v>0</v>
      </c>
      <c r="AJ71" s="253">
        <v>1719.0805504489031</v>
      </c>
      <c r="AK71" s="253">
        <v>110951.7938506107</v>
      </c>
      <c r="AL71" s="253">
        <v>0</v>
      </c>
      <c r="AM71" s="254">
        <v>0</v>
      </c>
      <c r="AN71" s="289">
        <f>SUM(AO71:AY71)</f>
        <v>115635.28969766406</v>
      </c>
      <c r="AO71" s="253">
        <v>24367.781446769586</v>
      </c>
      <c r="AP71" s="253">
        <v>2684.5330291630385</v>
      </c>
      <c r="AQ71" s="253">
        <v>30492.118347820888</v>
      </c>
      <c r="AR71" s="253">
        <v>3184.5158861761552</v>
      </c>
      <c r="AS71" s="253">
        <v>60.434562586776551</v>
      </c>
      <c r="AT71" s="253">
        <v>5557.1978436472627</v>
      </c>
      <c r="AU71" s="253">
        <v>0</v>
      </c>
      <c r="AV71" s="253">
        <v>752.02452035292242</v>
      </c>
      <c r="AW71" s="253">
        <v>48536.68406114744</v>
      </c>
      <c r="AX71" s="253">
        <v>0</v>
      </c>
      <c r="AY71" s="254">
        <v>0</v>
      </c>
      <c r="AZ71" s="525">
        <v>-1572.0352986143157</v>
      </c>
      <c r="BA71" s="296">
        <f>SUM(BB71:BL71)+AZ71</f>
        <v>765064.30728067528</v>
      </c>
      <c r="BB71" s="274">
        <f t="shared" si="46"/>
        <v>161552.99038871418</v>
      </c>
      <c r="BC71" s="274">
        <f t="shared" si="46"/>
        <v>17797.859013384113</v>
      </c>
      <c r="BD71" s="274">
        <f t="shared" si="46"/>
        <v>202155.98671294269</v>
      </c>
      <c r="BE71" s="274">
        <f t="shared" si="46"/>
        <v>21112.634544755678</v>
      </c>
      <c r="BF71" s="274">
        <f t="shared" si="46"/>
        <v>400.66775590774932</v>
      </c>
      <c r="BG71" s="274">
        <f t="shared" si="46"/>
        <v>36842.990068016537</v>
      </c>
      <c r="BH71" s="274">
        <f t="shared" si="46"/>
        <v>0</v>
      </c>
      <c r="BI71" s="274">
        <f t="shared" si="46"/>
        <v>4985.7558996105954</v>
      </c>
      <c r="BJ71" s="274">
        <f t="shared" si="46"/>
        <v>321787.458195958</v>
      </c>
      <c r="BK71" s="274">
        <f t="shared" si="47"/>
        <v>0</v>
      </c>
      <c r="BL71" s="300">
        <f t="shared" si="47"/>
        <v>0</v>
      </c>
    </row>
    <row r="72" spans="1:64" s="209" customFormat="1" x14ac:dyDescent="0.25">
      <c r="A72" s="1703"/>
      <c r="B72" s="129" t="s">
        <v>460</v>
      </c>
      <c r="C72" s="313" t="s">
        <v>5</v>
      </c>
      <c r="D72" s="275">
        <f>SUM(D64:D71)</f>
        <v>15124493.905761039</v>
      </c>
      <c r="E72" s="275">
        <f t="shared" ref="E72:BG72" si="48">SUM(E64:E71)</f>
        <v>2707926.8655191967</v>
      </c>
      <c r="F72" s="275">
        <f t="shared" si="48"/>
        <v>141515.4769190425</v>
      </c>
      <c r="G72" s="275">
        <f t="shared" si="48"/>
        <v>3440218.6507688379</v>
      </c>
      <c r="H72" s="275">
        <f t="shared" si="48"/>
        <v>303513.66918954439</v>
      </c>
      <c r="I72" s="275">
        <f t="shared" si="48"/>
        <v>1426.7768197995094</v>
      </c>
      <c r="J72" s="275">
        <f t="shared" si="48"/>
        <v>546634.2476941155</v>
      </c>
      <c r="K72" s="275">
        <f t="shared" si="48"/>
        <v>0</v>
      </c>
      <c r="L72" s="275">
        <f t="shared" si="48"/>
        <v>51702.414729254873</v>
      </c>
      <c r="M72" s="275">
        <f>SUM(M64:M71)</f>
        <v>7931555.8041212512</v>
      </c>
      <c r="N72" s="275">
        <f>SUM(N68:N71)</f>
        <v>0</v>
      </c>
      <c r="O72" s="275">
        <f>SUM(O68:O71)</f>
        <v>0</v>
      </c>
      <c r="P72" s="277">
        <f t="shared" si="48"/>
        <v>15741322.979793061</v>
      </c>
      <c r="Q72" s="275">
        <f t="shared" si="48"/>
        <v>2918272.8625383819</v>
      </c>
      <c r="R72" s="275">
        <f t="shared" si="48"/>
        <v>168662.14350062673</v>
      </c>
      <c r="S72" s="275">
        <f t="shared" si="48"/>
        <v>3360323.892254753</v>
      </c>
      <c r="T72" s="275">
        <f t="shared" si="48"/>
        <v>369182.98546117655</v>
      </c>
      <c r="U72" s="275">
        <f t="shared" si="48"/>
        <v>2011.5030690366511</v>
      </c>
      <c r="V72" s="275">
        <f t="shared" si="48"/>
        <v>479524.52173030929</v>
      </c>
      <c r="W72" s="275">
        <f t="shared" si="48"/>
        <v>0</v>
      </c>
      <c r="X72" s="275">
        <f t="shared" si="48"/>
        <v>47075.73020143617</v>
      </c>
      <c r="Y72" s="275">
        <f>SUM(Y64:Y71)</f>
        <v>8396269.3410373405</v>
      </c>
      <c r="Z72" s="275">
        <f>SUM(Z68:Z71)</f>
        <v>0</v>
      </c>
      <c r="AA72" s="283">
        <f>SUM(AA68:AA71)</f>
        <v>0</v>
      </c>
      <c r="AB72" s="277">
        <f t="shared" si="48"/>
        <v>16237219.08100624</v>
      </c>
      <c r="AC72" s="275">
        <f t="shared" si="48"/>
        <v>2744179.8472538427</v>
      </c>
      <c r="AD72" s="275">
        <f t="shared" si="48"/>
        <v>150047.11915459851</v>
      </c>
      <c r="AE72" s="275">
        <f t="shared" si="48"/>
        <v>3601550.9817774729</v>
      </c>
      <c r="AF72" s="275">
        <f t="shared" si="48"/>
        <v>383811.51520691882</v>
      </c>
      <c r="AG72" s="275">
        <f t="shared" si="48"/>
        <v>15961.574929850778</v>
      </c>
      <c r="AH72" s="275">
        <f t="shared" si="48"/>
        <v>524522.47808701266</v>
      </c>
      <c r="AI72" s="275">
        <f t="shared" si="48"/>
        <v>0</v>
      </c>
      <c r="AJ72" s="275">
        <f t="shared" si="48"/>
        <v>61009.665657333469</v>
      </c>
      <c r="AK72" s="275">
        <f>SUM(AK64:AK71)</f>
        <v>8756135.8989392091</v>
      </c>
      <c r="AL72" s="275">
        <f>SUM(AL68:AL71)</f>
        <v>0</v>
      </c>
      <c r="AM72" s="275">
        <f>SUM(AM68:AM71)</f>
        <v>0</v>
      </c>
      <c r="AN72" s="277">
        <f t="shared" si="48"/>
        <v>16861990.873872321</v>
      </c>
      <c r="AO72" s="275">
        <f t="shared" si="48"/>
        <v>2680265.7597609176</v>
      </c>
      <c r="AP72" s="275">
        <f t="shared" si="48"/>
        <v>129342.65150944788</v>
      </c>
      <c r="AQ72" s="275">
        <f t="shared" si="48"/>
        <v>3520468.1239204747</v>
      </c>
      <c r="AR72" s="275">
        <f t="shared" si="48"/>
        <v>387528.49700970278</v>
      </c>
      <c r="AS72" s="275">
        <f t="shared" si="48"/>
        <v>22221.413153073809</v>
      </c>
      <c r="AT72" s="275">
        <f t="shared" si="48"/>
        <v>525029.39608851483</v>
      </c>
      <c r="AU72" s="275">
        <f t="shared" si="48"/>
        <v>0</v>
      </c>
      <c r="AV72" s="275">
        <f t="shared" si="48"/>
        <v>53795.153036237098</v>
      </c>
      <c r="AW72" s="275">
        <f>SUM(AW64:AW71)</f>
        <v>9543339.8793939501</v>
      </c>
      <c r="AX72" s="275">
        <f>SUM(AX68:AX71)</f>
        <v>0</v>
      </c>
      <c r="AY72" s="283">
        <f>SUM(AY68:AY71)</f>
        <v>0</v>
      </c>
      <c r="AZ72" s="299">
        <f>SUM(AZ64:AZ71)</f>
        <v>-171497.72689577888</v>
      </c>
      <c r="BA72" s="297">
        <f>SUM(BA64:BA71)</f>
        <v>63793529.113536872</v>
      </c>
      <c r="BB72" s="275">
        <f t="shared" si="48"/>
        <v>11050645.335072337</v>
      </c>
      <c r="BC72" s="275">
        <f>SUM(BC64:BC71)</f>
        <v>589567.39108371548</v>
      </c>
      <c r="BD72" s="275">
        <f t="shared" si="48"/>
        <v>13922561.648721535</v>
      </c>
      <c r="BE72" s="275">
        <f t="shared" si="48"/>
        <v>1444036.6668673425</v>
      </c>
      <c r="BF72" s="275">
        <f t="shared" si="48"/>
        <v>41621.267971760753</v>
      </c>
      <c r="BG72" s="275">
        <f t="shared" si="48"/>
        <v>2075710.6435999526</v>
      </c>
      <c r="BH72" s="275">
        <f>SUM(BH64:BH71)</f>
        <v>0</v>
      </c>
      <c r="BI72" s="275">
        <f>SUM(BI64:BI71)</f>
        <v>213582.96362426167</v>
      </c>
      <c r="BJ72" s="275">
        <f>SUM(BJ64:BJ71)</f>
        <v>34627300.923491754</v>
      </c>
      <c r="BK72" s="275">
        <f>SUM(BK68:BK71)</f>
        <v>0</v>
      </c>
      <c r="BL72" s="299">
        <f>SUM(BL68:BL71)</f>
        <v>0</v>
      </c>
    </row>
    <row r="73" spans="1:64" ht="14.85" customHeight="1" x14ac:dyDescent="0.25">
      <c r="A73" s="1708" t="s">
        <v>6</v>
      </c>
      <c r="B73" s="126" t="s">
        <v>118</v>
      </c>
      <c r="C73" s="131" t="s">
        <v>189</v>
      </c>
      <c r="D73" s="273">
        <f>SUM(E73:O73)</f>
        <v>61587.037797446283</v>
      </c>
      <c r="E73" s="251">
        <v>20433.998742166157</v>
      </c>
      <c r="F73" s="251">
        <v>3660.4626954880855</v>
      </c>
      <c r="G73" s="251">
        <v>21304.745546694616</v>
      </c>
      <c r="H73" s="251">
        <v>4106.5902968862765</v>
      </c>
      <c r="I73" s="251">
        <v>2.8567697215484238E-2</v>
      </c>
      <c r="J73" s="251">
        <v>4283.8541535342938</v>
      </c>
      <c r="K73" s="251">
        <v>0</v>
      </c>
      <c r="L73" s="251">
        <v>449.39552499402851</v>
      </c>
      <c r="M73" s="251">
        <v>7347.9622699856145</v>
      </c>
      <c r="N73" s="251">
        <v>0</v>
      </c>
      <c r="O73" s="252">
        <v>0</v>
      </c>
      <c r="P73" s="273">
        <f>SUM(Q73:AA73)</f>
        <v>80374.53380883763</v>
      </c>
      <c r="Q73" s="251">
        <v>28106.173923342008</v>
      </c>
      <c r="R73" s="251">
        <v>5088.0558507589822</v>
      </c>
      <c r="S73" s="251">
        <v>28433.213554537761</v>
      </c>
      <c r="T73" s="251">
        <v>5805.970020816334</v>
      </c>
      <c r="U73" s="251">
        <v>1.3255824348991745</v>
      </c>
      <c r="V73" s="251">
        <v>3911.7543612152945</v>
      </c>
      <c r="W73" s="251">
        <v>0</v>
      </c>
      <c r="X73" s="251">
        <v>919.807119541411</v>
      </c>
      <c r="Y73" s="251">
        <v>8108.2333961909435</v>
      </c>
      <c r="Z73" s="251">
        <v>0</v>
      </c>
      <c r="AA73" s="252">
        <v>0</v>
      </c>
      <c r="AB73" s="273">
        <f>SUM(AC73:AM73)</f>
        <v>89231.898413609597</v>
      </c>
      <c r="AC73" s="251">
        <v>29125.459243712881</v>
      </c>
      <c r="AD73" s="251">
        <v>5246.0474043861013</v>
      </c>
      <c r="AE73" s="251">
        <v>29821.811925429371</v>
      </c>
      <c r="AF73" s="251">
        <v>6703.6246762614483</v>
      </c>
      <c r="AG73" s="251">
        <v>4.7905328478136564</v>
      </c>
      <c r="AH73" s="251">
        <v>6322.8488741656975</v>
      </c>
      <c r="AI73" s="251">
        <v>0</v>
      </c>
      <c r="AJ73" s="251">
        <v>1101.0643575997542</v>
      </c>
      <c r="AK73" s="251">
        <v>10906.251399206529</v>
      </c>
      <c r="AL73" s="251">
        <v>0</v>
      </c>
      <c r="AM73" s="252">
        <v>0</v>
      </c>
      <c r="AN73" s="276">
        <f>SUM(AO73:AY73)</f>
        <v>94081.156357458516</v>
      </c>
      <c r="AO73" s="251">
        <v>28693.397018023457</v>
      </c>
      <c r="AP73" s="251">
        <v>6712.6157242076151</v>
      </c>
      <c r="AQ73" s="251">
        <v>35511.878780952684</v>
      </c>
      <c r="AR73" s="251">
        <v>6375.8551708127898</v>
      </c>
      <c r="AS73" s="251">
        <v>0.63629873545106586</v>
      </c>
      <c r="AT73" s="251">
        <v>6184.5384788387109</v>
      </c>
      <c r="AU73" s="251">
        <v>0</v>
      </c>
      <c r="AV73" s="249">
        <v>773.95600156525893</v>
      </c>
      <c r="AW73" s="251">
        <v>9828.2788843225389</v>
      </c>
      <c r="AX73" s="251">
        <v>0</v>
      </c>
      <c r="AY73" s="252">
        <v>0</v>
      </c>
      <c r="AZ73" s="854">
        <v>0</v>
      </c>
      <c r="BA73" s="294">
        <f>SUM(BB73:BL73)+AZ73</f>
        <v>325274.62637735199</v>
      </c>
      <c r="BB73" s="274">
        <f t="shared" ref="BB73:BL76" si="49">E73+Q73+AC73+AO73</f>
        <v>106359.02892724451</v>
      </c>
      <c r="BC73" s="274">
        <f t="shared" si="49"/>
        <v>20707.181674840784</v>
      </c>
      <c r="BD73" s="274">
        <f t="shared" si="49"/>
        <v>115071.64980761443</v>
      </c>
      <c r="BE73" s="274">
        <f t="shared" si="49"/>
        <v>22992.040164776849</v>
      </c>
      <c r="BF73" s="274">
        <f t="shared" si="49"/>
        <v>6.7809817153793812</v>
      </c>
      <c r="BG73" s="274">
        <f t="shared" si="49"/>
        <v>20702.995867753998</v>
      </c>
      <c r="BH73" s="274">
        <f t="shared" si="49"/>
        <v>0</v>
      </c>
      <c r="BI73" s="274">
        <f t="shared" si="49"/>
        <v>3244.2230037004529</v>
      </c>
      <c r="BJ73" s="274">
        <f t="shared" si="49"/>
        <v>36190.725949705622</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1.5369542523365889</v>
      </c>
      <c r="E75" s="253">
        <v>0.4810494603428434</v>
      </c>
      <c r="F75" s="253">
        <v>0.34980955147827364</v>
      </c>
      <c r="G75" s="253">
        <v>0.7060952405154719</v>
      </c>
      <c r="H75" s="253">
        <v>0</v>
      </c>
      <c r="I75" s="253">
        <v>0</v>
      </c>
      <c r="J75" s="253">
        <v>0</v>
      </c>
      <c r="K75" s="253">
        <v>0</v>
      </c>
      <c r="L75" s="253">
        <v>0</v>
      </c>
      <c r="M75" s="253">
        <v>0</v>
      </c>
      <c r="N75" s="253">
        <v>0</v>
      </c>
      <c r="O75" s="254">
        <v>0</v>
      </c>
      <c r="P75" s="274">
        <f>SUM(Q75:AA75)</f>
        <v>7.0101264865744151</v>
      </c>
      <c r="Q75" s="253">
        <v>0.84930871738856917</v>
      </c>
      <c r="R75" s="253">
        <v>5.8069322434248347</v>
      </c>
      <c r="S75" s="253">
        <v>0</v>
      </c>
      <c r="T75" s="253">
        <v>0.3538855257610109</v>
      </c>
      <c r="U75" s="253">
        <v>0</v>
      </c>
      <c r="V75" s="253">
        <v>0</v>
      </c>
      <c r="W75" s="253">
        <v>0</v>
      </c>
      <c r="X75" s="253">
        <v>0</v>
      </c>
      <c r="Y75" s="253">
        <v>0</v>
      </c>
      <c r="Z75" s="253">
        <v>0</v>
      </c>
      <c r="AA75" s="254">
        <v>0</v>
      </c>
      <c r="AB75" s="274">
        <f>SUM(AC75:AM75)</f>
        <v>3.331257451755159</v>
      </c>
      <c r="AC75" s="253">
        <v>0.68701197715281936</v>
      </c>
      <c r="AD75" s="253">
        <v>1.2144598821927259</v>
      </c>
      <c r="AE75" s="253">
        <v>0</v>
      </c>
      <c r="AF75" s="253">
        <v>0.71489279620480684</v>
      </c>
      <c r="AG75" s="253">
        <v>0</v>
      </c>
      <c r="AH75" s="253">
        <v>0</v>
      </c>
      <c r="AI75" s="253">
        <v>0</v>
      </c>
      <c r="AJ75" s="253">
        <v>0</v>
      </c>
      <c r="AK75" s="253">
        <v>0.71489279620480684</v>
      </c>
      <c r="AL75" s="253">
        <v>0</v>
      </c>
      <c r="AM75" s="254">
        <v>0</v>
      </c>
      <c r="AN75" s="289">
        <f>SUM(AO75:AY75)</f>
        <v>17.02162603649619</v>
      </c>
      <c r="AO75" s="253">
        <v>0.79267687004024423</v>
      </c>
      <c r="AP75" s="253">
        <v>9.6066095233917306</v>
      </c>
      <c r="AQ75" s="253">
        <v>4.0857736589354356</v>
      </c>
      <c r="AR75" s="253">
        <v>1.7438891140885373</v>
      </c>
      <c r="AS75" s="253">
        <v>0</v>
      </c>
      <c r="AT75" s="253">
        <v>0</v>
      </c>
      <c r="AU75" s="253">
        <v>0</v>
      </c>
      <c r="AV75" s="253">
        <v>0.79267687004024423</v>
      </c>
      <c r="AW75" s="253">
        <v>0</v>
      </c>
      <c r="AX75" s="253">
        <v>0</v>
      </c>
      <c r="AY75" s="254">
        <v>0</v>
      </c>
      <c r="AZ75" s="525">
        <v>-81.512934757957112</v>
      </c>
      <c r="BA75" s="296">
        <f>SUM(BB75:BL75)+AZ75</f>
        <v>-52.612970530794755</v>
      </c>
      <c r="BB75" s="274">
        <f t="shared" si="49"/>
        <v>2.8100470249244767</v>
      </c>
      <c r="BC75" s="274">
        <f t="shared" si="49"/>
        <v>16.977811200487565</v>
      </c>
      <c r="BD75" s="274">
        <f t="shared" si="49"/>
        <v>4.7918688994509075</v>
      </c>
      <c r="BE75" s="274">
        <f t="shared" si="49"/>
        <v>2.8126674360543551</v>
      </c>
      <c r="BF75" s="274">
        <f t="shared" si="49"/>
        <v>0</v>
      </c>
      <c r="BG75" s="274">
        <f t="shared" si="49"/>
        <v>0</v>
      </c>
      <c r="BH75" s="274">
        <f t="shared" si="49"/>
        <v>0</v>
      </c>
      <c r="BI75" s="274">
        <f t="shared" si="49"/>
        <v>0.79267687004024423</v>
      </c>
      <c r="BJ75" s="274">
        <f t="shared" si="49"/>
        <v>0.71489279620480684</v>
      </c>
      <c r="BK75" s="274">
        <f t="shared" si="49"/>
        <v>0</v>
      </c>
      <c r="BL75" s="300">
        <f t="shared" si="49"/>
        <v>0</v>
      </c>
    </row>
    <row r="76" spans="1:64" x14ac:dyDescent="0.25">
      <c r="A76" s="1708"/>
      <c r="B76" s="126" t="s">
        <v>166</v>
      </c>
      <c r="C76" s="131" t="s">
        <v>928</v>
      </c>
      <c r="D76" s="274">
        <f>SUM(E76:O76)</f>
        <v>129258.56278264249</v>
      </c>
      <c r="E76" s="253">
        <v>27238.608700217617</v>
      </c>
      <c r="F76" s="253">
        <v>3000.804356519528</v>
      </c>
      <c r="G76" s="253">
        <v>34084.468540205424</v>
      </c>
      <c r="H76" s="253">
        <v>3559.6914028740321</v>
      </c>
      <c r="I76" s="253">
        <v>67.554504535670276</v>
      </c>
      <c r="J76" s="253">
        <v>6211.9047588908816</v>
      </c>
      <c r="K76" s="253">
        <v>0</v>
      </c>
      <c r="L76" s="253">
        <v>840.62234748816866</v>
      </c>
      <c r="M76" s="253">
        <v>54254.908171911164</v>
      </c>
      <c r="N76" s="253">
        <v>0</v>
      </c>
      <c r="O76" s="254">
        <v>0</v>
      </c>
      <c r="P76" s="274">
        <f>SUM(Q76:AA76)</f>
        <v>129258.56278264249</v>
      </c>
      <c r="Q76" s="253">
        <v>27238.608700217617</v>
      </c>
      <c r="R76" s="253">
        <v>3000.804356519528</v>
      </c>
      <c r="S76" s="253">
        <v>34084.468540205424</v>
      </c>
      <c r="T76" s="253">
        <v>3559.6914028740321</v>
      </c>
      <c r="U76" s="253">
        <v>67.554504535670276</v>
      </c>
      <c r="V76" s="253">
        <v>6211.9047588908816</v>
      </c>
      <c r="W76" s="253">
        <v>0</v>
      </c>
      <c r="X76" s="253">
        <v>840.62234748816866</v>
      </c>
      <c r="Y76" s="253">
        <v>54254.908171911164</v>
      </c>
      <c r="Z76" s="253">
        <v>0</v>
      </c>
      <c r="AA76" s="254">
        <v>0</v>
      </c>
      <c r="AB76" s="274">
        <f>SUM(AC76:AM76)</f>
        <v>129258.56278264249</v>
      </c>
      <c r="AC76" s="253">
        <v>27238.608700217617</v>
      </c>
      <c r="AD76" s="253">
        <v>3000.804356519528</v>
      </c>
      <c r="AE76" s="253">
        <v>34084.468540205424</v>
      </c>
      <c r="AF76" s="253">
        <v>3559.6914028740321</v>
      </c>
      <c r="AG76" s="253">
        <v>67.554504535670276</v>
      </c>
      <c r="AH76" s="253">
        <v>6211.9047588908816</v>
      </c>
      <c r="AI76" s="253">
        <v>0</v>
      </c>
      <c r="AJ76" s="253">
        <v>840.62234748816866</v>
      </c>
      <c r="AK76" s="253">
        <v>54254.908171911164</v>
      </c>
      <c r="AL76" s="253">
        <v>0</v>
      </c>
      <c r="AM76" s="254">
        <v>0</v>
      </c>
      <c r="AN76" s="289">
        <f>SUM(AO76:AY76)</f>
        <v>129258.56278264249</v>
      </c>
      <c r="AO76" s="253">
        <v>27238.608700217617</v>
      </c>
      <c r="AP76" s="253">
        <v>3000.804356519528</v>
      </c>
      <c r="AQ76" s="253">
        <v>34084.468540205424</v>
      </c>
      <c r="AR76" s="253">
        <v>3559.6914028740321</v>
      </c>
      <c r="AS76" s="253">
        <v>67.554504535670276</v>
      </c>
      <c r="AT76" s="253">
        <v>6211.9047588908816</v>
      </c>
      <c r="AU76" s="253">
        <v>0</v>
      </c>
      <c r="AV76" s="253">
        <v>840.62234748816866</v>
      </c>
      <c r="AW76" s="253">
        <v>54254.908171911164</v>
      </c>
      <c r="AX76" s="253">
        <v>0</v>
      </c>
      <c r="AY76" s="254">
        <v>0</v>
      </c>
      <c r="AZ76" s="525">
        <v>0</v>
      </c>
      <c r="BA76" s="296">
        <f>SUM(BB76:BL76)+AZ76</f>
        <v>517034.25113056996</v>
      </c>
      <c r="BB76" s="274">
        <f t="shared" si="49"/>
        <v>108954.43480087047</v>
      </c>
      <c r="BC76" s="274">
        <f t="shared" si="49"/>
        <v>12003.217426078112</v>
      </c>
      <c r="BD76" s="274">
        <f t="shared" si="49"/>
        <v>136337.8741608217</v>
      </c>
      <c r="BE76" s="274">
        <f t="shared" si="49"/>
        <v>14238.765611496128</v>
      </c>
      <c r="BF76" s="274">
        <f t="shared" si="49"/>
        <v>270.2180181426811</v>
      </c>
      <c r="BG76" s="274">
        <f t="shared" si="49"/>
        <v>24847.619035563526</v>
      </c>
      <c r="BH76" s="274">
        <f t="shared" si="49"/>
        <v>0</v>
      </c>
      <c r="BI76" s="274">
        <f t="shared" si="49"/>
        <v>3362.4893899526746</v>
      </c>
      <c r="BJ76" s="274">
        <f t="shared" si="49"/>
        <v>217019.63268764465</v>
      </c>
      <c r="BK76" s="274">
        <f t="shared" si="49"/>
        <v>0</v>
      </c>
      <c r="BL76" s="300">
        <f t="shared" si="49"/>
        <v>0</v>
      </c>
    </row>
    <row r="77" spans="1:64" s="209" customFormat="1" x14ac:dyDescent="0.25">
      <c r="A77" s="1709"/>
      <c r="B77" s="314" t="s">
        <v>461</v>
      </c>
      <c r="C77" s="313" t="s">
        <v>8</v>
      </c>
      <c r="D77" s="278">
        <f>SUM(D73:D76)</f>
        <v>190847.13753434111</v>
      </c>
      <c r="E77" s="278">
        <f t="shared" ref="E77:BL77" si="50">SUM(E73:E76)</f>
        <v>47673.088491844115</v>
      </c>
      <c r="F77" s="278">
        <f t="shared" si="50"/>
        <v>6661.6168615590923</v>
      </c>
      <c r="G77" s="278">
        <f t="shared" si="50"/>
        <v>55389.920182140559</v>
      </c>
      <c r="H77" s="278">
        <f t="shared" si="50"/>
        <v>7666.2816997603086</v>
      </c>
      <c r="I77" s="278">
        <f t="shared" si="50"/>
        <v>67.583072232885755</v>
      </c>
      <c r="J77" s="278">
        <f t="shared" si="50"/>
        <v>10495.758912425175</v>
      </c>
      <c r="K77" s="278">
        <f t="shared" si="50"/>
        <v>0</v>
      </c>
      <c r="L77" s="278">
        <f t="shared" si="50"/>
        <v>1290.0178724821972</v>
      </c>
      <c r="M77" s="278">
        <f t="shared" si="50"/>
        <v>61602.870441896775</v>
      </c>
      <c r="N77" s="278">
        <f t="shared" si="50"/>
        <v>0</v>
      </c>
      <c r="O77" s="284">
        <f t="shared" si="50"/>
        <v>0</v>
      </c>
      <c r="P77" s="278">
        <f t="shared" si="50"/>
        <v>209640.1067179667</v>
      </c>
      <c r="Q77" s="278">
        <f t="shared" si="50"/>
        <v>55345.631932277014</v>
      </c>
      <c r="R77" s="278">
        <f t="shared" si="50"/>
        <v>8094.6671395219346</v>
      </c>
      <c r="S77" s="278">
        <f t="shared" si="50"/>
        <v>62517.682094743184</v>
      </c>
      <c r="T77" s="278">
        <f t="shared" si="50"/>
        <v>9366.0153092161272</v>
      </c>
      <c r="U77" s="278">
        <f t="shared" si="50"/>
        <v>68.880086970569451</v>
      </c>
      <c r="V77" s="278">
        <f t="shared" si="50"/>
        <v>10123.659120106176</v>
      </c>
      <c r="W77" s="278">
        <f t="shared" si="50"/>
        <v>0</v>
      </c>
      <c r="X77" s="278">
        <f t="shared" si="50"/>
        <v>1760.4294670295797</v>
      </c>
      <c r="Y77" s="278">
        <f>SUM(Y73:Y76)</f>
        <v>62363.14156810211</v>
      </c>
      <c r="Z77" s="278">
        <f>SUM(Z73:Z76)</f>
        <v>0</v>
      </c>
      <c r="AA77" s="284">
        <f t="shared" si="50"/>
        <v>0</v>
      </c>
      <c r="AB77" s="278">
        <f t="shared" si="50"/>
        <v>218493.79245370385</v>
      </c>
      <c r="AC77" s="278">
        <f t="shared" si="50"/>
        <v>56364.754955907651</v>
      </c>
      <c r="AD77" s="278">
        <f t="shared" si="50"/>
        <v>8248.0662207878213</v>
      </c>
      <c r="AE77" s="278">
        <f t="shared" si="50"/>
        <v>63906.280465634794</v>
      </c>
      <c r="AF77" s="278">
        <f t="shared" si="50"/>
        <v>10264.030971931685</v>
      </c>
      <c r="AG77" s="278">
        <f t="shared" si="50"/>
        <v>72.345037383483927</v>
      </c>
      <c r="AH77" s="278">
        <f t="shared" si="50"/>
        <v>12534.753633056578</v>
      </c>
      <c r="AI77" s="278">
        <f t="shared" si="50"/>
        <v>0</v>
      </c>
      <c r="AJ77" s="278">
        <f t="shared" si="50"/>
        <v>1941.6867050879227</v>
      </c>
      <c r="AK77" s="278">
        <f t="shared" si="50"/>
        <v>65161.874463913897</v>
      </c>
      <c r="AL77" s="278">
        <f t="shared" si="50"/>
        <v>0</v>
      </c>
      <c r="AM77" s="284">
        <f t="shared" si="50"/>
        <v>0</v>
      </c>
      <c r="AN77" s="849">
        <f t="shared" si="50"/>
        <v>223356.74076613749</v>
      </c>
      <c r="AO77" s="278">
        <f t="shared" si="50"/>
        <v>55932.798395111116</v>
      </c>
      <c r="AP77" s="278">
        <f t="shared" si="50"/>
        <v>9723.0266902505355</v>
      </c>
      <c r="AQ77" s="278">
        <f t="shared" si="50"/>
        <v>69600.433094817039</v>
      </c>
      <c r="AR77" s="278">
        <f t="shared" si="50"/>
        <v>9937.2904628009092</v>
      </c>
      <c r="AS77" s="278">
        <f t="shared" si="50"/>
        <v>68.190803271121339</v>
      </c>
      <c r="AT77" s="278">
        <f t="shared" si="50"/>
        <v>12396.443237729593</v>
      </c>
      <c r="AU77" s="278">
        <f t="shared" si="50"/>
        <v>0</v>
      </c>
      <c r="AV77" s="278">
        <f t="shared" si="50"/>
        <v>1615.3710259234679</v>
      </c>
      <c r="AW77" s="278">
        <f>SUM(AW73:AW76)</f>
        <v>64083.187056233699</v>
      </c>
      <c r="AX77" s="278">
        <f t="shared" si="50"/>
        <v>0</v>
      </c>
      <c r="AY77" s="284">
        <f t="shared" si="50"/>
        <v>0</v>
      </c>
      <c r="AZ77" s="305">
        <f t="shared" si="50"/>
        <v>-81.512934757957112</v>
      </c>
      <c r="BA77" s="297">
        <f t="shared" si="50"/>
        <v>842256.26453739114</v>
      </c>
      <c r="BB77" s="275">
        <f t="shared" si="50"/>
        <v>215316.27377513988</v>
      </c>
      <c r="BC77" s="275">
        <f t="shared" si="50"/>
        <v>32727.376912119384</v>
      </c>
      <c r="BD77" s="275">
        <f t="shared" si="50"/>
        <v>251414.3158373356</v>
      </c>
      <c r="BE77" s="275">
        <f t="shared" si="50"/>
        <v>37233.618443709027</v>
      </c>
      <c r="BF77" s="275">
        <f t="shared" si="50"/>
        <v>276.99899985806047</v>
      </c>
      <c r="BG77" s="275">
        <f t="shared" si="50"/>
        <v>45550.614903317524</v>
      </c>
      <c r="BH77" s="275">
        <f t="shared" si="50"/>
        <v>0</v>
      </c>
      <c r="BI77" s="275">
        <f t="shared" si="50"/>
        <v>6607.5050705231679</v>
      </c>
      <c r="BJ77" s="275">
        <f>SUM(BJ73:BJ76)</f>
        <v>253211.07353014647</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28992052.74245951</v>
      </c>
      <c r="E78" s="273">
        <f>E20+SUM(E22:E23,E27)+SUM(E29:E32)+E37+E41+E46+E51+SUM(E56:E57)+SUM(E59:E60)+SUM(E64:E68)+E73</f>
        <v>7520919.3065605601</v>
      </c>
      <c r="F78" s="273">
        <f>F20+SUM(F22:F23,F27)+SUM(F29:F32)+F37+F41+F46+F51+SUM(F56:F57)+SUM(F59:F60)+SUM(F64:F68)+F73</f>
        <v>926532.05037470174</v>
      </c>
      <c r="G78" s="273">
        <f t="shared" ref="G78:O78" si="51">G20+SUM(G22:G23,G27)+SUM(G29:G32)+G37+G41+G46+G51+SUM(G56:G57)+SUM(G59:G60)+SUM(G64:G68)+G73</f>
        <v>8508122.7245204784</v>
      </c>
      <c r="H78" s="273">
        <f t="shared" si="51"/>
        <v>1025642.9128043541</v>
      </c>
      <c r="I78" s="273">
        <f t="shared" si="51"/>
        <v>4010.1200899236242</v>
      </c>
      <c r="J78" s="273">
        <f t="shared" si="51"/>
        <v>1394758.6855504429</v>
      </c>
      <c r="K78" s="273">
        <f t="shared" si="51"/>
        <v>0</v>
      </c>
      <c r="L78" s="273">
        <f t="shared" si="51"/>
        <v>242351.08243757984</v>
      </c>
      <c r="M78" s="273">
        <f t="shared" si="51"/>
        <v>9369715.8601214737</v>
      </c>
      <c r="N78" s="273">
        <f t="shared" si="51"/>
        <v>0</v>
      </c>
      <c r="O78" s="285">
        <f t="shared" si="51"/>
        <v>0</v>
      </c>
      <c r="P78" s="273">
        <f>P20+SUM(P22:P23,P27)+SUM(P29:P32)+P37+P41+P46+P51+SUM(P56:P57)+SUM(P59:P60)+SUM(P64:P68)+P73</f>
        <v>30391375.850782275</v>
      </c>
      <c r="Q78" s="273">
        <f t="shared" ref="Q78:AA78" si="52">Q20+SUM(Q22:Q23,Q27)+SUM(Q29:Q32)+Q37+Q41+Q46+Q51+SUM(Q56:Q57)+SUM(Q59:Q60)+SUM(Q64:Q68)+Q73</f>
        <v>8016391.9907944435</v>
      </c>
      <c r="R78" s="273">
        <f t="shared" si="52"/>
        <v>1055850.262992162</v>
      </c>
      <c r="S78" s="273">
        <f t="shared" si="52"/>
        <v>8361755.8067004578</v>
      </c>
      <c r="T78" s="273">
        <f t="shared" si="52"/>
        <v>1344028.1370352032</v>
      </c>
      <c r="U78" s="273">
        <f t="shared" si="52"/>
        <v>2713.8987082399758</v>
      </c>
      <c r="V78" s="273">
        <f t="shared" si="52"/>
        <v>1493650.5446807847</v>
      </c>
      <c r="W78" s="273">
        <f t="shared" si="52"/>
        <v>0</v>
      </c>
      <c r="X78" s="273">
        <f t="shared" si="52"/>
        <v>231299.94441796534</v>
      </c>
      <c r="Y78" s="273">
        <f t="shared" si="52"/>
        <v>9885685.2654530182</v>
      </c>
      <c r="Z78" s="273">
        <f t="shared" si="52"/>
        <v>0</v>
      </c>
      <c r="AA78" s="285">
        <f t="shared" si="52"/>
        <v>0</v>
      </c>
      <c r="AB78" s="273">
        <f>AB20+SUM(AB22:AB23,AB27)+SUM(AB29:AB32)+AB37+AB41+AB46+AB51+SUM(AB56:AB57)+SUM(AB59:AB60)+SUM(AB64:AB68)+AB73</f>
        <v>29430202.048107244</v>
      </c>
      <c r="AC78" s="273">
        <f t="shared" ref="AC78:AM78" si="53">AC20+SUM(AC22:AC23,AC27)+SUM(AC29:AC32)+AC37+AC41+AC46+AC51+SUM(AC56:AC57)+SUM(AC59:AC60)+SUM(AC64:AC68)+AC73</f>
        <v>7092947.4433096647</v>
      </c>
      <c r="AD78" s="273">
        <f t="shared" si="53"/>
        <v>1051680.2631605961</v>
      </c>
      <c r="AE78" s="273">
        <f t="shared" si="53"/>
        <v>8154498.40303759</v>
      </c>
      <c r="AF78" s="273">
        <f t="shared" si="53"/>
        <v>1201949.546021719</v>
      </c>
      <c r="AG78" s="273">
        <f t="shared" si="53"/>
        <v>19401.131398387486</v>
      </c>
      <c r="AH78" s="273">
        <f t="shared" si="53"/>
        <v>1375421.1799845579</v>
      </c>
      <c r="AI78" s="273">
        <f t="shared" si="53"/>
        <v>0</v>
      </c>
      <c r="AJ78" s="273">
        <f t="shared" si="53"/>
        <v>180886.38409924324</v>
      </c>
      <c r="AK78" s="273">
        <f t="shared" si="53"/>
        <v>10353417.697095484</v>
      </c>
      <c r="AL78" s="273">
        <f t="shared" si="53"/>
        <v>0</v>
      </c>
      <c r="AM78" s="273">
        <f t="shared" si="53"/>
        <v>0</v>
      </c>
      <c r="AN78" s="276">
        <f>AN20+SUM(AN22:AN23,AN27)+SUM(AN29:AN32)+AN37+AN41+AN46+AN51+SUM(AN56:AN57)+SUM(AN59:AN60)+SUM(AN64:AN68)+AN73</f>
        <v>32833036.926840156</v>
      </c>
      <c r="AO78" s="273">
        <f t="shared" ref="AO78:AY78" si="54">AO20+SUM(AO22:AO23,AO27)+SUM(AO29:AO32)+AO37+AO41+AO46+AO51+SUM(AO56:AO57)+SUM(AO59:AO60)+SUM(AO64:AO68)+AO73</f>
        <v>6997378.4006799832</v>
      </c>
      <c r="AP78" s="273">
        <f t="shared" si="54"/>
        <v>1083714.8058108885</v>
      </c>
      <c r="AQ78" s="273">
        <f t="shared" si="54"/>
        <v>10230278.372145815</v>
      </c>
      <c r="AR78" s="273">
        <f t="shared" si="54"/>
        <v>1173454.2555404943</v>
      </c>
      <c r="AS78" s="273">
        <f t="shared" si="54"/>
        <v>23356.273614133104</v>
      </c>
      <c r="AT78" s="273">
        <f t="shared" si="54"/>
        <v>2090984.5462469421</v>
      </c>
      <c r="AU78" s="273">
        <f t="shared" si="54"/>
        <v>0</v>
      </c>
      <c r="AV78" s="273">
        <f t="shared" si="54"/>
        <v>240483.11683217867</v>
      </c>
      <c r="AW78" s="273">
        <f t="shared" si="54"/>
        <v>10993387.155969726</v>
      </c>
      <c r="AX78" s="273">
        <f t="shared" si="54"/>
        <v>0</v>
      </c>
      <c r="AY78" s="285">
        <f t="shared" si="54"/>
        <v>0</v>
      </c>
      <c r="AZ78" s="298">
        <f>AZ20+SUM(AZ22:AZ23,AZ27)+SUM(AZ29:AZ32)+AZ37+AZ41+AZ46+AZ51+SUM(AZ56:AZ57)+SUM(AZ59:AZ60)+SUM(AZ64:AZ68)+AZ73</f>
        <v>1736527.3114846991</v>
      </c>
      <c r="BA78" s="294">
        <f>BA20+SUM(BA22:BA23,BA27)+SUM(BA29:BA32)+BA37+BA41+BA46+BA51+SUM(BA56:BA57)+SUM(BA59:BA60)+SUM(BA64:BA68)+BA73</f>
        <v>123383194.87967388</v>
      </c>
      <c r="BB78" s="273">
        <f t="shared" ref="BB78:BL78" si="55">BB20+SUM(BB22:BB23,BB27)+SUM(BB29:BB32)+BB37+BB41+BB46+BB51+SUM(BB56:BB57)+SUM(BB59:BB60)+SUM(BB64:BB68)+BB73</f>
        <v>29627637.141344652</v>
      </c>
      <c r="BC78" s="273">
        <f t="shared" si="55"/>
        <v>4117777.3823383483</v>
      </c>
      <c r="BD78" s="273">
        <f t="shared" si="55"/>
        <v>35254655.306404337</v>
      </c>
      <c r="BE78" s="273">
        <f t="shared" si="55"/>
        <v>4745074.8514017714</v>
      </c>
      <c r="BF78" s="273">
        <f t="shared" si="55"/>
        <v>49481.423810684195</v>
      </c>
      <c r="BG78" s="273">
        <f t="shared" si="55"/>
        <v>6354814.9564627269</v>
      </c>
      <c r="BH78" s="273">
        <f t="shared" si="55"/>
        <v>0</v>
      </c>
      <c r="BI78" s="273">
        <f t="shared" si="55"/>
        <v>895020.52778696711</v>
      </c>
      <c r="BJ78" s="273">
        <f>BJ20+SUM(BJ22:BJ23,BJ27)+SUM(BJ29:BJ32)+BJ37+BJ41+BJ46+BJ51+SUM(BJ56:BJ57)+SUM(BJ59:BJ60)+SUM(BJ64:BJ68)+BJ73</f>
        <v>40602205.978639707</v>
      </c>
      <c r="BK78" s="273">
        <f t="shared" si="55"/>
        <v>0</v>
      </c>
      <c r="BL78" s="298">
        <f t="shared" si="55"/>
        <v>0</v>
      </c>
    </row>
    <row r="79" spans="1:64" s="209" customFormat="1" x14ac:dyDescent="0.25">
      <c r="A79" s="1713"/>
      <c r="B79" s="126" t="s">
        <v>55</v>
      </c>
      <c r="C79" s="127" t="s">
        <v>173</v>
      </c>
      <c r="D79" s="274">
        <f>D21+D24+D34+D38+D43+D48+D53+D58+D70+D75</f>
        <v>109703.77371864488</v>
      </c>
      <c r="E79" s="274">
        <f>E21+E24+E34+E38+E43+E48+E53+E58+E70+E75</f>
        <v>34494.246296355981</v>
      </c>
      <c r="F79" s="274">
        <f>F21+F24+F34+F38+F43+F48+F53+F58+F70+F75</f>
        <v>3508.0591970938253</v>
      </c>
      <c r="G79" s="274">
        <f t="shared" ref="G79:O79" si="56">G21+G24+G34+G38+G43+G48+G53+G58+G70+G75</f>
        <v>47845.162443225221</v>
      </c>
      <c r="H79" s="274">
        <f t="shared" si="56"/>
        <v>2671.4256187548817</v>
      </c>
      <c r="I79" s="274">
        <f t="shared" si="56"/>
        <v>61.123922747386018</v>
      </c>
      <c r="J79" s="274">
        <f t="shared" si="56"/>
        <v>5132.0691544083984</v>
      </c>
      <c r="K79" s="274">
        <f t="shared" si="56"/>
        <v>0</v>
      </c>
      <c r="L79" s="274">
        <f t="shared" si="56"/>
        <v>3189.0730728571839</v>
      </c>
      <c r="M79" s="274">
        <f t="shared" si="56"/>
        <v>12802.614013202017</v>
      </c>
      <c r="N79" s="274">
        <f t="shared" si="56"/>
        <v>0</v>
      </c>
      <c r="O79" s="282">
        <f t="shared" si="56"/>
        <v>0</v>
      </c>
      <c r="P79" s="274">
        <f>P21+P24+P34+P38+P43+P48+P53+P58+P70+P75</f>
        <v>139098.73672451137</v>
      </c>
      <c r="Q79" s="274">
        <f t="shared" ref="Q79:AA79" si="57">Q21+Q24+Q34+Q38+Q43+Q48+Q53+Q58+Q70+Q75</f>
        <v>38283.739919839958</v>
      </c>
      <c r="R79" s="274">
        <f t="shared" si="57"/>
        <v>6123.0832676348591</v>
      </c>
      <c r="S79" s="274">
        <f t="shared" si="57"/>
        <v>38817.006831940373</v>
      </c>
      <c r="T79" s="274">
        <f t="shared" si="57"/>
        <v>7022.0393730737278</v>
      </c>
      <c r="U79" s="274">
        <f t="shared" si="57"/>
        <v>5.8784990481873116</v>
      </c>
      <c r="V79" s="274">
        <f t="shared" si="57"/>
        <v>15369.927519918763</v>
      </c>
      <c r="W79" s="274">
        <f t="shared" si="57"/>
        <v>0</v>
      </c>
      <c r="X79" s="274">
        <f t="shared" si="57"/>
        <v>2471.2556480588482</v>
      </c>
      <c r="Y79" s="274">
        <f t="shared" si="57"/>
        <v>31005.805664996667</v>
      </c>
      <c r="Z79" s="274">
        <f t="shared" si="57"/>
        <v>0</v>
      </c>
      <c r="AA79" s="282">
        <f t="shared" si="57"/>
        <v>0</v>
      </c>
      <c r="AB79" s="274">
        <f>AB21+AB24+AB34+AB38+AB43+AB48+AB53+AB58+AB70+AB75</f>
        <v>283393.21183110384</v>
      </c>
      <c r="AC79" s="274">
        <f t="shared" ref="AC79:AM79" si="58">AC21+AC24+AC34+AC38+AC43+AC48+AC53+AC58+AC70+AC75</f>
        <v>70427.121010781484</v>
      </c>
      <c r="AD79" s="274">
        <f t="shared" si="58"/>
        <v>20313.459367347463</v>
      </c>
      <c r="AE79" s="274">
        <f t="shared" si="58"/>
        <v>87441.673407887298</v>
      </c>
      <c r="AF79" s="274">
        <f t="shared" si="58"/>
        <v>9230.27999392928</v>
      </c>
      <c r="AG79" s="274">
        <f t="shared" si="58"/>
        <v>110.79579810945172</v>
      </c>
      <c r="AH79" s="274">
        <f t="shared" si="58"/>
        <v>12120.322414005876</v>
      </c>
      <c r="AI79" s="274">
        <f t="shared" si="58"/>
        <v>0</v>
      </c>
      <c r="AJ79" s="274">
        <f t="shared" si="58"/>
        <v>679.9114301329497</v>
      </c>
      <c r="AK79" s="274">
        <f t="shared" si="58"/>
        <v>83069.64840891007</v>
      </c>
      <c r="AL79" s="274">
        <f t="shared" si="58"/>
        <v>0</v>
      </c>
      <c r="AM79" s="282">
        <f t="shared" si="58"/>
        <v>0</v>
      </c>
      <c r="AN79" s="289">
        <f>AN21+AN24+AN34+AN38+AN43+AN48+AN53+AN58+AN70+AN75</f>
        <v>844548.67690462025</v>
      </c>
      <c r="AO79" s="274">
        <f t="shared" ref="AO79:AY79" si="59">AO21+AO24+AO34+AO38+AO43+AO48+AO53+AO58+AO70+AO75</f>
        <v>128739.93529137271</v>
      </c>
      <c r="AP79" s="274">
        <f t="shared" si="59"/>
        <v>19955.510084649271</v>
      </c>
      <c r="AQ79" s="274">
        <f t="shared" si="59"/>
        <v>342752.25667604746</v>
      </c>
      <c r="AR79" s="274">
        <f t="shared" si="59"/>
        <v>18023.746267830156</v>
      </c>
      <c r="AS79" s="274">
        <f t="shared" si="59"/>
        <v>367.63957172888672</v>
      </c>
      <c r="AT79" s="274">
        <f t="shared" si="59"/>
        <v>112811.06993552901</v>
      </c>
      <c r="AU79" s="274">
        <f t="shared" si="59"/>
        <v>0</v>
      </c>
      <c r="AV79" s="274">
        <f t="shared" si="59"/>
        <v>11736.84317635594</v>
      </c>
      <c r="AW79" s="274">
        <f t="shared" si="59"/>
        <v>210161.6759011067</v>
      </c>
      <c r="AX79" s="274">
        <f t="shared" si="59"/>
        <v>0</v>
      </c>
      <c r="AY79" s="282">
        <f t="shared" si="59"/>
        <v>0</v>
      </c>
      <c r="AZ79" s="300">
        <f>AZ21+AZ24+AZ34+AZ38+AZ43+AZ48+AZ53+AZ58+AZ70+AZ75</f>
        <v>-1984461.9971168661</v>
      </c>
      <c r="BA79" s="296">
        <f>BA21+BA24+BA34+BA38+BA43+BA48+BA53+BA58+BA70+BA75</f>
        <v>-607717.59793798591</v>
      </c>
      <c r="BB79" s="274">
        <f t="shared" ref="BB79:BL79" si="60">BB21+BB24+BB34+BB38+BB43+BB48+BB53+BB58+BB70+BB75</f>
        <v>271945.04251835012</v>
      </c>
      <c r="BC79" s="274">
        <f t="shared" si="60"/>
        <v>49900.111916725415</v>
      </c>
      <c r="BD79" s="274">
        <f t="shared" si="60"/>
        <v>516856.09935910039</v>
      </c>
      <c r="BE79" s="274">
        <f t="shared" si="60"/>
        <v>36947.491253588043</v>
      </c>
      <c r="BF79" s="274">
        <f t="shared" si="60"/>
        <v>545.43779163391184</v>
      </c>
      <c r="BG79" s="274">
        <f t="shared" si="60"/>
        <v>145433.38902386202</v>
      </c>
      <c r="BH79" s="274">
        <f t="shared" si="60"/>
        <v>0</v>
      </c>
      <c r="BI79" s="274">
        <f t="shared" si="60"/>
        <v>18077.083327404922</v>
      </c>
      <c r="BJ79" s="274">
        <f>BJ21+BJ24+BJ34+BJ38+BJ43+BJ48+BJ53+BJ58+BJ70+BJ75</f>
        <v>337039.7439882154</v>
      </c>
      <c r="BK79" s="274">
        <f t="shared" si="60"/>
        <v>0</v>
      </c>
      <c r="BL79" s="300">
        <f t="shared" si="60"/>
        <v>0</v>
      </c>
    </row>
    <row r="80" spans="1:64" s="209" customFormat="1" x14ac:dyDescent="0.25">
      <c r="A80" s="1713"/>
      <c r="B80" s="126" t="s">
        <v>56</v>
      </c>
      <c r="C80" s="127" t="s">
        <v>174</v>
      </c>
      <c r="D80" s="274">
        <f>D25+D33+D42+D47+D52+D61+D69+D74</f>
        <v>49445.181924119694</v>
      </c>
      <c r="E80" s="274">
        <f>E25+E33+E42+E47+E52+E61+E69+E74</f>
        <v>28882.958635400715</v>
      </c>
      <c r="F80" s="274">
        <f>F25+F33+F42+F47+F52+F61+F69+F74</f>
        <v>4005.9127914352293</v>
      </c>
      <c r="G80" s="274">
        <f t="shared" ref="G80:O80" si="61">G25+G33+G42+G47+G52+G61+G69+G74</f>
        <v>11400.864310027868</v>
      </c>
      <c r="H80" s="274">
        <f t="shared" si="61"/>
        <v>1975.1825955254685</v>
      </c>
      <c r="I80" s="274">
        <f t="shared" si="61"/>
        <v>59.577814220362526</v>
      </c>
      <c r="J80" s="274">
        <f t="shared" si="61"/>
        <v>2207.071833580464</v>
      </c>
      <c r="K80" s="274">
        <f t="shared" si="61"/>
        <v>0</v>
      </c>
      <c r="L80" s="274">
        <f t="shared" si="61"/>
        <v>133.79546108378216</v>
      </c>
      <c r="M80" s="274">
        <f t="shared" si="61"/>
        <v>779.81848284581702</v>
      </c>
      <c r="N80" s="274">
        <f t="shared" si="61"/>
        <v>0</v>
      </c>
      <c r="O80" s="282">
        <f t="shared" si="61"/>
        <v>0</v>
      </c>
      <c r="P80" s="274">
        <f>P25+P33+P42+P47+P52+P61+P69+P74</f>
        <v>51328.165004475624</v>
      </c>
      <c r="Q80" s="274">
        <f t="shared" ref="Q80:AA80" si="62">Q25+Q33+Q42+Q47+Q52+Q61+Q69+Q74</f>
        <v>29972.629017913707</v>
      </c>
      <c r="R80" s="274">
        <f t="shared" si="62"/>
        <v>3992.8573018061338</v>
      </c>
      <c r="S80" s="274">
        <f t="shared" si="62"/>
        <v>11946.154243308192</v>
      </c>
      <c r="T80" s="274">
        <f t="shared" si="62"/>
        <v>2061.4557647319643</v>
      </c>
      <c r="U80" s="274">
        <f t="shared" si="62"/>
        <v>69.274097101923289</v>
      </c>
      <c r="V80" s="274">
        <f t="shared" si="62"/>
        <v>2307.5455775068126</v>
      </c>
      <c r="W80" s="274">
        <f t="shared" si="62"/>
        <v>0</v>
      </c>
      <c r="X80" s="274">
        <f t="shared" si="62"/>
        <v>125.756441834011</v>
      </c>
      <c r="Y80" s="274">
        <f t="shared" si="62"/>
        <v>852.49256027287629</v>
      </c>
      <c r="Z80" s="274">
        <f t="shared" si="62"/>
        <v>0</v>
      </c>
      <c r="AA80" s="282">
        <f t="shared" si="62"/>
        <v>0</v>
      </c>
      <c r="AB80" s="274">
        <f>AB25+AB33+AB42+AB47+AB52+AB61+AB69+AB74</f>
        <v>48877.818709054874</v>
      </c>
      <c r="AC80" s="274">
        <f t="shared" ref="AC80:AM80" si="63">AC25+AC33+AC42+AC47+AC52+AC61+AC69+AC74</f>
        <v>28270.178347084831</v>
      </c>
      <c r="AD80" s="274">
        <f t="shared" si="63"/>
        <v>3583.9939045695514</v>
      </c>
      <c r="AE80" s="274">
        <f t="shared" si="63"/>
        <v>11656.817200205092</v>
      </c>
      <c r="AF80" s="274">
        <f t="shared" si="63"/>
        <v>1995.7210945904303</v>
      </c>
      <c r="AG80" s="274">
        <f t="shared" si="63"/>
        <v>57.994572814883625</v>
      </c>
      <c r="AH80" s="274">
        <f t="shared" si="63"/>
        <v>2306.4031044695612</v>
      </c>
      <c r="AI80" s="274">
        <f t="shared" si="63"/>
        <v>0</v>
      </c>
      <c r="AJ80" s="274">
        <f t="shared" si="63"/>
        <v>121.41214376722016</v>
      </c>
      <c r="AK80" s="274">
        <f t="shared" si="63"/>
        <v>885.29834155330775</v>
      </c>
      <c r="AL80" s="274">
        <f t="shared" si="63"/>
        <v>0</v>
      </c>
      <c r="AM80" s="282">
        <f t="shared" si="63"/>
        <v>0</v>
      </c>
      <c r="AN80" s="289">
        <f>AN25+AN33+AN42+AN47+AN52+AN61+AN69+AN74</f>
        <v>48185.725150541832</v>
      </c>
      <c r="AO80" s="274">
        <f t="shared" ref="AO80:AY80" si="64">AO25+AO33+AO42+AO47+AO52+AO61+AO69+AO74</f>
        <v>27137.381300351037</v>
      </c>
      <c r="AP80" s="274">
        <f t="shared" si="64"/>
        <v>3265.8479442354474</v>
      </c>
      <c r="AQ80" s="274">
        <f t="shared" si="64"/>
        <v>12262.381741597346</v>
      </c>
      <c r="AR80" s="274">
        <f t="shared" si="64"/>
        <v>2049.6004929264177</v>
      </c>
      <c r="AS80" s="274">
        <f t="shared" si="64"/>
        <v>50.416177076200412</v>
      </c>
      <c r="AT80" s="274">
        <f t="shared" si="64"/>
        <v>2360.2743622515513</v>
      </c>
      <c r="AU80" s="274">
        <f t="shared" si="64"/>
        <v>0</v>
      </c>
      <c r="AV80" s="274">
        <f t="shared" si="64"/>
        <v>138.11861307457553</v>
      </c>
      <c r="AW80" s="274">
        <f t="shared" si="64"/>
        <v>921.70451902924901</v>
      </c>
      <c r="AX80" s="274">
        <f t="shared" si="64"/>
        <v>0</v>
      </c>
      <c r="AY80" s="282">
        <f t="shared" si="64"/>
        <v>0</v>
      </c>
      <c r="AZ80" s="300">
        <f>AZ25+AZ33+AZ42+AZ47+AZ52+AZ61+AZ69+AZ74</f>
        <v>0</v>
      </c>
      <c r="BA80" s="296">
        <f>BA25+BA33+BA42+BA47+BA52+BA61+BA69+BA74</f>
        <v>197836.89078819202</v>
      </c>
      <c r="BB80" s="274">
        <f t="shared" ref="BB80:BL80" si="65">BB25+BB33+BB42+BB47+BB52+BB61+BB69+BB74</f>
        <v>114263.14730075028</v>
      </c>
      <c r="BC80" s="274">
        <f t="shared" si="65"/>
        <v>14848.611942046362</v>
      </c>
      <c r="BD80" s="274">
        <f t="shared" si="65"/>
        <v>47266.217495138502</v>
      </c>
      <c r="BE80" s="274">
        <f t="shared" si="65"/>
        <v>8081.9599477742813</v>
      </c>
      <c r="BF80" s="274">
        <f t="shared" si="65"/>
        <v>237.26266121336985</v>
      </c>
      <c r="BG80" s="274">
        <f t="shared" si="65"/>
        <v>9181.2948778083901</v>
      </c>
      <c r="BH80" s="274">
        <f t="shared" si="65"/>
        <v>0</v>
      </c>
      <c r="BI80" s="274">
        <f t="shared" si="65"/>
        <v>519.08265975958875</v>
      </c>
      <c r="BJ80" s="274">
        <f>BJ25+BJ33+BJ42+BJ47+BJ52+BJ61+BJ69+BJ74</f>
        <v>3439.3139037012502</v>
      </c>
      <c r="BK80" s="274">
        <f t="shared" si="65"/>
        <v>0</v>
      </c>
      <c r="BL80" s="300">
        <f t="shared" si="65"/>
        <v>0</v>
      </c>
    </row>
    <row r="81" spans="1:64" s="209" customFormat="1" x14ac:dyDescent="0.25">
      <c r="A81" s="1713"/>
      <c r="B81" s="126" t="s">
        <v>120</v>
      </c>
      <c r="C81" s="127" t="s">
        <v>929</v>
      </c>
      <c r="D81" s="274">
        <f>D26+D35+D39+D44+D49+D54+D62+D71+D76</f>
        <v>379947.23926100938</v>
      </c>
      <c r="E81" s="274">
        <f>E26+E35+E39+E44+E49+E54+E62+E71+E76</f>
        <v>80066.139945881747</v>
      </c>
      <c r="F81" s="274">
        <f>F26+F35+F39+F44+F49+F54+F62+F71+F76</f>
        <v>8820.6715770099017</v>
      </c>
      <c r="G81" s="274">
        <f t="shared" ref="G81:O81" si="66">G26+G35+G39+G44+G49+G54+G62+G71+G76</f>
        <v>100189.10503675204</v>
      </c>
      <c r="H81" s="274">
        <f t="shared" si="66"/>
        <v>10463.48413619185</v>
      </c>
      <c r="I81" s="274">
        <f t="shared" si="66"/>
        <v>198.57212509111989</v>
      </c>
      <c r="J81" s="274">
        <f t="shared" si="66"/>
        <v>18259.494867367161</v>
      </c>
      <c r="K81" s="274">
        <f t="shared" si="66"/>
        <v>0</v>
      </c>
      <c r="L81" s="274">
        <f t="shared" si="66"/>
        <v>2470.9553728082165</v>
      </c>
      <c r="M81" s="274">
        <f t="shared" si="66"/>
        <v>159478.81619990733</v>
      </c>
      <c r="N81" s="274">
        <f t="shared" si="66"/>
        <v>0</v>
      </c>
      <c r="O81" s="282">
        <f t="shared" si="66"/>
        <v>0</v>
      </c>
      <c r="P81" s="274">
        <f>P26+P35+P39+P44+P49+P54+P62+P71+P76</f>
        <v>357472.37491801404</v>
      </c>
      <c r="Q81" s="274">
        <f t="shared" ref="Q81:AA81" si="67">Q26+Q35+Q39+Q44+Q49+Q54+Q62+Q71+Q76</f>
        <v>75330.020169749347</v>
      </c>
      <c r="R81" s="274">
        <f t="shared" si="67"/>
        <v>8298.9059826789817</v>
      </c>
      <c r="S81" s="274">
        <f t="shared" si="67"/>
        <v>94262.659699955533</v>
      </c>
      <c r="T81" s="274">
        <f t="shared" si="67"/>
        <v>9844.5419194425231</v>
      </c>
      <c r="U81" s="274">
        <f t="shared" si="67"/>
        <v>186.8260690271162</v>
      </c>
      <c r="V81" s="274">
        <f t="shared" si="67"/>
        <v>17179.398402095092</v>
      </c>
      <c r="W81" s="274">
        <f t="shared" si="67"/>
        <v>0</v>
      </c>
      <c r="X81" s="274">
        <f t="shared" si="67"/>
        <v>2324.7919557256928</v>
      </c>
      <c r="Y81" s="274">
        <f t="shared" si="67"/>
        <v>150045.23071933971</v>
      </c>
      <c r="Z81" s="274">
        <f t="shared" si="67"/>
        <v>0</v>
      </c>
      <c r="AA81" s="282">
        <f t="shared" si="67"/>
        <v>0</v>
      </c>
      <c r="AB81" s="274">
        <f>AB26+AB35+AB39+AB44+AB49+AB54+AB62+AB71+AB76</f>
        <v>451834.5316818672</v>
      </c>
      <c r="AC81" s="274">
        <f t="shared" ref="AC81:AM81" si="68">AC26+AC35+AC39+AC44+AC49+AC54+AC62+AC71+AC76</f>
        <v>95214.922251798067</v>
      </c>
      <c r="AD81" s="274">
        <f t="shared" si="68"/>
        <v>10489.572233422517</v>
      </c>
      <c r="AE81" s="274">
        <f t="shared" si="68"/>
        <v>119145.21985198118</v>
      </c>
      <c r="AF81" s="274">
        <f t="shared" si="68"/>
        <v>12443.210440566188</v>
      </c>
      <c r="AG81" s="274">
        <f t="shared" si="68"/>
        <v>236.14263738335487</v>
      </c>
      <c r="AH81" s="274">
        <f t="shared" si="68"/>
        <v>21714.252558305016</v>
      </c>
      <c r="AI81" s="274">
        <f t="shared" si="68"/>
        <v>0</v>
      </c>
      <c r="AJ81" s="274">
        <f t="shared" si="68"/>
        <v>2938.4684195918744</v>
      </c>
      <c r="AK81" s="274">
        <f t="shared" si="68"/>
        <v>189652.74328881901</v>
      </c>
      <c r="AL81" s="274">
        <f t="shared" si="68"/>
        <v>0</v>
      </c>
      <c r="AM81" s="282">
        <f t="shared" si="68"/>
        <v>0</v>
      </c>
      <c r="AN81" s="289">
        <f>AN26+AN35+AN39+AN44+AN49+AN54+AN62+AN71+AN76</f>
        <v>296534.60564195429</v>
      </c>
      <c r="AO81" s="274">
        <f t="shared" ref="AO81:AZ81" si="69">AO26+AO35+AO39+AO44+AO49+AO54+AO62+AO71+AO76</f>
        <v>62488.626790140857</v>
      </c>
      <c r="AP81" s="274">
        <f t="shared" si="69"/>
        <v>6884.2041665395136</v>
      </c>
      <c r="AQ81" s="274">
        <f t="shared" si="69"/>
        <v>78193.848202392852</v>
      </c>
      <c r="AR81" s="274">
        <f t="shared" si="69"/>
        <v>8166.3579080120635</v>
      </c>
      <c r="AS81" s="274">
        <f t="shared" si="69"/>
        <v>154.9781146453582</v>
      </c>
      <c r="AT81" s="274">
        <f t="shared" si="69"/>
        <v>14250.852619030096</v>
      </c>
      <c r="AU81" s="274">
        <f t="shared" si="69"/>
        <v>0</v>
      </c>
      <c r="AV81" s="274">
        <f t="shared" si="69"/>
        <v>1928.4882249958896</v>
      </c>
      <c r="AW81" s="274">
        <f t="shared" si="69"/>
        <v>124467.24961619769</v>
      </c>
      <c r="AX81" s="274">
        <f t="shared" si="69"/>
        <v>0</v>
      </c>
      <c r="AY81" s="282">
        <f t="shared" si="69"/>
        <v>0</v>
      </c>
      <c r="AZ81" s="300">
        <f t="shared" si="69"/>
        <v>-2248.9068604369149</v>
      </c>
      <c r="BA81" s="296">
        <f>BA26+BA35+BA39+BA44+BA49+BA54+BA62+BA71+BA76</f>
        <v>1483539.844642408</v>
      </c>
      <c r="BB81" s="274">
        <f t="shared" ref="BB81:BL81" si="70">BB26+BB35+BB39+BB44+BB49+BB54+BB62+BB71+BB76</f>
        <v>313099.70915756997</v>
      </c>
      <c r="BC81" s="274">
        <f t="shared" si="70"/>
        <v>34493.353959650914</v>
      </c>
      <c r="BD81" s="274">
        <f t="shared" si="70"/>
        <v>391790.83279108163</v>
      </c>
      <c r="BE81" s="274">
        <f t="shared" si="70"/>
        <v>40917.594404212621</v>
      </c>
      <c r="BF81" s="274">
        <f t="shared" si="70"/>
        <v>776.51894614694925</v>
      </c>
      <c r="BG81" s="274">
        <f t="shared" si="70"/>
        <v>71403.99844679737</v>
      </c>
      <c r="BH81" s="274">
        <f t="shared" si="70"/>
        <v>0</v>
      </c>
      <c r="BI81" s="274">
        <f t="shared" si="70"/>
        <v>9662.7039731216737</v>
      </c>
      <c r="BJ81" s="274">
        <f>BJ26+BJ35+BJ39+BJ44+BJ49+BJ54+BJ62+BJ71+BJ76</f>
        <v>623644.03982426366</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29531148.937363282</v>
      </c>
      <c r="E84" s="286">
        <f t="shared" ref="E84:BL84" si="72">SUM(E78:E83)</f>
        <v>7664362.651438199</v>
      </c>
      <c r="F84" s="286">
        <f t="shared" si="72"/>
        <v>942866.69394024077</v>
      </c>
      <c r="G84" s="286">
        <f t="shared" si="72"/>
        <v>8667557.8563104831</v>
      </c>
      <c r="H84" s="286">
        <f t="shared" si="72"/>
        <v>1040753.0051548264</v>
      </c>
      <c r="I84" s="286">
        <f t="shared" si="72"/>
        <v>4329.3939519824926</v>
      </c>
      <c r="J84" s="286">
        <f t="shared" si="72"/>
        <v>1420357.3214057989</v>
      </c>
      <c r="K84" s="286">
        <f t="shared" si="72"/>
        <v>0</v>
      </c>
      <c r="L84" s="286">
        <f t="shared" si="72"/>
        <v>248144.90634432904</v>
      </c>
      <c r="M84" s="286">
        <f t="shared" si="72"/>
        <v>9542777.1088174302</v>
      </c>
      <c r="N84" s="286">
        <f t="shared" si="72"/>
        <v>0</v>
      </c>
      <c r="O84" s="287">
        <f t="shared" si="72"/>
        <v>0</v>
      </c>
      <c r="P84" s="279">
        <f t="shared" si="72"/>
        <v>30939275.127429277</v>
      </c>
      <c r="Q84" s="286">
        <f t="shared" si="72"/>
        <v>8159978.3799019465</v>
      </c>
      <c r="R84" s="286">
        <f t="shared" si="72"/>
        <v>1074265.1095442821</v>
      </c>
      <c r="S84" s="286">
        <f t="shared" si="72"/>
        <v>8506781.627475664</v>
      </c>
      <c r="T84" s="286">
        <f t="shared" si="72"/>
        <v>1362956.1740924513</v>
      </c>
      <c r="U84" s="286">
        <f t="shared" si="72"/>
        <v>2975.8773734172028</v>
      </c>
      <c r="V84" s="286">
        <f t="shared" si="72"/>
        <v>1528507.4161803052</v>
      </c>
      <c r="W84" s="286">
        <f t="shared" si="72"/>
        <v>0</v>
      </c>
      <c r="X84" s="286">
        <f t="shared" si="72"/>
        <v>236221.74846358388</v>
      </c>
      <c r="Y84" s="286">
        <f>SUM(Y78:Y83)</f>
        <v>10067588.794397628</v>
      </c>
      <c r="Z84" s="286">
        <f t="shared" si="72"/>
        <v>0</v>
      </c>
      <c r="AA84" s="287">
        <f t="shared" si="72"/>
        <v>0</v>
      </c>
      <c r="AB84" s="279">
        <f t="shared" si="72"/>
        <v>30214307.610329267</v>
      </c>
      <c r="AC84" s="286">
        <f t="shared" si="72"/>
        <v>7286859.6649193289</v>
      </c>
      <c r="AD84" s="286">
        <f t="shared" si="72"/>
        <v>1086067.2886659356</v>
      </c>
      <c r="AE84" s="286">
        <f t="shared" si="72"/>
        <v>8372742.1134976633</v>
      </c>
      <c r="AF84" s="286">
        <f t="shared" si="72"/>
        <v>1225618.7575508049</v>
      </c>
      <c r="AG84" s="286">
        <f t="shared" si="72"/>
        <v>19806.064406695179</v>
      </c>
      <c r="AH84" s="286">
        <f t="shared" si="72"/>
        <v>1411562.1580613384</v>
      </c>
      <c r="AI84" s="286">
        <f t="shared" si="72"/>
        <v>0</v>
      </c>
      <c r="AJ84" s="286">
        <f t="shared" si="72"/>
        <v>184626.17609273529</v>
      </c>
      <c r="AK84" s="286">
        <f t="shared" si="72"/>
        <v>10627025.387134766</v>
      </c>
      <c r="AL84" s="286">
        <f t="shared" si="72"/>
        <v>0</v>
      </c>
      <c r="AM84" s="287">
        <f t="shared" si="72"/>
        <v>0</v>
      </c>
      <c r="AN84" s="850">
        <f t="shared" si="72"/>
        <v>34022305.934537269</v>
      </c>
      <c r="AO84" s="286">
        <f t="shared" si="72"/>
        <v>7215744.3440618468</v>
      </c>
      <c r="AP84" s="286">
        <f t="shared" si="72"/>
        <v>1113820.3680063128</v>
      </c>
      <c r="AQ84" s="286">
        <f t="shared" si="72"/>
        <v>10663486.858765854</v>
      </c>
      <c r="AR84" s="286">
        <f t="shared" si="72"/>
        <v>1201693.960209263</v>
      </c>
      <c r="AS84" s="286">
        <f t="shared" si="72"/>
        <v>23929.307477583548</v>
      </c>
      <c r="AT84" s="286">
        <f t="shared" si="72"/>
        <v>2220406.7431637528</v>
      </c>
      <c r="AU84" s="286">
        <f t="shared" si="72"/>
        <v>0</v>
      </c>
      <c r="AV84" s="286">
        <f t="shared" si="72"/>
        <v>254286.56684660504</v>
      </c>
      <c r="AW84" s="286">
        <f>SUM(AW78:AW83)</f>
        <v>11328937.786006061</v>
      </c>
      <c r="AX84" s="286">
        <f t="shared" si="72"/>
        <v>0</v>
      </c>
      <c r="AY84" s="287">
        <f t="shared" si="72"/>
        <v>0</v>
      </c>
      <c r="AZ84" s="856">
        <f t="shared" si="72"/>
        <v>-250183.59249260384</v>
      </c>
      <c r="BA84" s="306">
        <f t="shared" si="72"/>
        <v>124456854.0171665</v>
      </c>
      <c r="BB84" s="279">
        <f t="shared" si="72"/>
        <v>30326945.040321324</v>
      </c>
      <c r="BC84" s="279">
        <f t="shared" si="72"/>
        <v>4217019.4601567714</v>
      </c>
      <c r="BD84" s="279">
        <f t="shared" si="72"/>
        <v>36210568.456049658</v>
      </c>
      <c r="BE84" s="279">
        <f t="shared" si="72"/>
        <v>4831021.8970073462</v>
      </c>
      <c r="BF84" s="279">
        <f t="shared" si="72"/>
        <v>51040.643209678427</v>
      </c>
      <c r="BG84" s="279">
        <f t="shared" si="72"/>
        <v>6580833.6388111943</v>
      </c>
      <c r="BH84" s="279">
        <f t="shared" si="72"/>
        <v>0</v>
      </c>
      <c r="BI84" s="279">
        <f t="shared" si="72"/>
        <v>923279.3977472533</v>
      </c>
      <c r="BJ84" s="279">
        <f>SUM(BJ78:BJ83)</f>
        <v>41566329.076355889</v>
      </c>
      <c r="BK84" s="279">
        <f t="shared" si="72"/>
        <v>0</v>
      </c>
      <c r="BL84" s="307">
        <f t="shared" si="72"/>
        <v>0</v>
      </c>
    </row>
    <row r="85" spans="1:64" x14ac:dyDescent="0.25">
      <c r="A85" s="1713"/>
      <c r="B85" s="126" t="s">
        <v>168</v>
      </c>
      <c r="C85" s="127" t="s">
        <v>40</v>
      </c>
      <c r="D85" s="273">
        <f>SUM(E85:O85)</f>
        <v>537.72053000320898</v>
      </c>
      <c r="E85" s="251">
        <v>301.02466240360025</v>
      </c>
      <c r="F85" s="251">
        <v>39.93897602291635</v>
      </c>
      <c r="G85" s="251">
        <v>139.27625326321888</v>
      </c>
      <c r="H85" s="251">
        <v>23.37507289639737</v>
      </c>
      <c r="I85" s="251">
        <v>0.66703061615029724</v>
      </c>
      <c r="J85" s="251">
        <v>22.070012995233746</v>
      </c>
      <c r="K85" s="251">
        <v>0</v>
      </c>
      <c r="L85" s="251">
        <v>1.6530758748072583</v>
      </c>
      <c r="M85" s="251">
        <v>9.7154459308847638</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537.72053000320898</v>
      </c>
      <c r="BB85" s="274">
        <f t="shared" ref="BB85:BL86" si="73">E85+Q85+AC85+AO85</f>
        <v>301.02466240360025</v>
      </c>
      <c r="BC85" s="274">
        <f t="shared" si="73"/>
        <v>39.93897602291635</v>
      </c>
      <c r="BD85" s="274">
        <f t="shared" si="73"/>
        <v>139.27625326321888</v>
      </c>
      <c r="BE85" s="274">
        <f t="shared" si="73"/>
        <v>23.37507289639737</v>
      </c>
      <c r="BF85" s="274">
        <f t="shared" si="73"/>
        <v>0.66703061615029724</v>
      </c>
      <c r="BG85" s="274">
        <f t="shared" si="73"/>
        <v>22.070012995233746</v>
      </c>
      <c r="BH85" s="274">
        <f t="shared" si="73"/>
        <v>0</v>
      </c>
      <c r="BI85" s="274">
        <f t="shared" si="73"/>
        <v>1.6530758748072583</v>
      </c>
      <c r="BJ85" s="274">
        <f t="shared" si="73"/>
        <v>9.7154459308847638</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537.72053000320898</v>
      </c>
      <c r="E87" s="274">
        <f t="shared" ref="E87:O87" si="74">SUM(E85:E86)</f>
        <v>301.02466240360025</v>
      </c>
      <c r="F87" s="274">
        <f t="shared" si="74"/>
        <v>39.93897602291635</v>
      </c>
      <c r="G87" s="274">
        <f t="shared" si="74"/>
        <v>139.27625326321888</v>
      </c>
      <c r="H87" s="274">
        <f t="shared" si="74"/>
        <v>23.37507289639737</v>
      </c>
      <c r="I87" s="274">
        <f t="shared" si="74"/>
        <v>0.66703061615029724</v>
      </c>
      <c r="J87" s="274">
        <f t="shared" si="74"/>
        <v>22.070012995233746</v>
      </c>
      <c r="K87" s="274">
        <f t="shared" si="74"/>
        <v>0</v>
      </c>
      <c r="L87" s="274">
        <f t="shared" si="74"/>
        <v>1.6530758748072583</v>
      </c>
      <c r="M87" s="274">
        <f t="shared" si="74"/>
        <v>9.7154459308847638</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537.72053000320898</v>
      </c>
      <c r="BB87" s="274">
        <f>SUM(BB85:BB86)</f>
        <v>301.02466240360025</v>
      </c>
      <c r="BC87" s="274">
        <f>F87+R87+AD87+AP87</f>
        <v>39.93897602291635</v>
      </c>
      <c r="BD87" s="274">
        <f>SUM(BD85:BD86)</f>
        <v>139.27625326321888</v>
      </c>
      <c r="BE87" s="274">
        <f>H87+T87+AF87+AR87</f>
        <v>23.37507289639737</v>
      </c>
      <c r="BF87" s="274">
        <f t="shared" ref="BF87:BL87" si="78">SUM(BF85:BF86)</f>
        <v>0.66703061615029724</v>
      </c>
      <c r="BG87" s="274">
        <f t="shared" si="78"/>
        <v>22.070012995233746</v>
      </c>
      <c r="BH87" s="274">
        <f t="shared" si="78"/>
        <v>0</v>
      </c>
      <c r="BI87" s="274">
        <f t="shared" si="78"/>
        <v>1.6530758748072583</v>
      </c>
      <c r="BJ87" s="274">
        <f>SUM(BJ85:BJ86)</f>
        <v>9.7154459308847638</v>
      </c>
      <c r="BK87" s="274">
        <f t="shared" si="78"/>
        <v>0</v>
      </c>
      <c r="BL87" s="300">
        <f t="shared" si="78"/>
        <v>0</v>
      </c>
    </row>
    <row r="88" spans="1:64" s="209" customFormat="1" ht="24.75" x14ac:dyDescent="0.25">
      <c r="A88" s="1714"/>
      <c r="B88" s="129" t="s">
        <v>171</v>
      </c>
      <c r="C88" s="130" t="s">
        <v>325</v>
      </c>
      <c r="D88" s="275">
        <f>D84+D87</f>
        <v>29531686.657893285</v>
      </c>
      <c r="E88" s="275">
        <f t="shared" ref="E88:O88" si="79">E84+E87</f>
        <v>7664663.6761006024</v>
      </c>
      <c r="F88" s="275">
        <f t="shared" si="79"/>
        <v>942906.63291626365</v>
      </c>
      <c r="G88" s="275">
        <f t="shared" si="79"/>
        <v>8667697.1325637456</v>
      </c>
      <c r="H88" s="275">
        <f t="shared" si="79"/>
        <v>1040776.3802277228</v>
      </c>
      <c r="I88" s="275">
        <f t="shared" si="79"/>
        <v>4330.060982598643</v>
      </c>
      <c r="J88" s="275">
        <f t="shared" si="79"/>
        <v>1420379.3914187942</v>
      </c>
      <c r="K88" s="275">
        <f t="shared" si="79"/>
        <v>0</v>
      </c>
      <c r="L88" s="275">
        <f t="shared" si="79"/>
        <v>248146.55942020385</v>
      </c>
      <c r="M88" s="275">
        <f t="shared" si="79"/>
        <v>9542786.8242633604</v>
      </c>
      <c r="N88" s="275">
        <f t="shared" si="79"/>
        <v>0</v>
      </c>
      <c r="O88" s="283">
        <f t="shared" si="79"/>
        <v>0</v>
      </c>
      <c r="P88" s="275">
        <f>P84+P87</f>
        <v>30939275.127429277</v>
      </c>
      <c r="Q88" s="275">
        <f t="shared" ref="Q88:AA88" si="80">Q84+Q87</f>
        <v>8159978.3799019465</v>
      </c>
      <c r="R88" s="275">
        <f t="shared" si="80"/>
        <v>1074265.1095442821</v>
      </c>
      <c r="S88" s="275">
        <f t="shared" si="80"/>
        <v>8506781.627475664</v>
      </c>
      <c r="T88" s="275">
        <f t="shared" si="80"/>
        <v>1362956.1740924513</v>
      </c>
      <c r="U88" s="275">
        <f t="shared" si="80"/>
        <v>2975.8773734172028</v>
      </c>
      <c r="V88" s="275">
        <f t="shared" si="80"/>
        <v>1528507.4161803052</v>
      </c>
      <c r="W88" s="275">
        <f t="shared" si="80"/>
        <v>0</v>
      </c>
      <c r="X88" s="275">
        <f t="shared" si="80"/>
        <v>236221.74846358388</v>
      </c>
      <c r="Y88" s="275">
        <f t="shared" si="80"/>
        <v>10067588.794397628</v>
      </c>
      <c r="Z88" s="275">
        <f t="shared" si="80"/>
        <v>0</v>
      </c>
      <c r="AA88" s="283">
        <f t="shared" si="80"/>
        <v>0</v>
      </c>
      <c r="AB88" s="275">
        <f>AB84+AB87</f>
        <v>30214307.610329267</v>
      </c>
      <c r="AC88" s="275">
        <f t="shared" ref="AC88:AM88" si="81">AC84+AC87</f>
        <v>7286859.6649193289</v>
      </c>
      <c r="AD88" s="275">
        <f t="shared" si="81"/>
        <v>1086067.2886659356</v>
      </c>
      <c r="AE88" s="275">
        <f t="shared" si="81"/>
        <v>8372742.1134976633</v>
      </c>
      <c r="AF88" s="275">
        <f t="shared" si="81"/>
        <v>1225618.7575508049</v>
      </c>
      <c r="AG88" s="275">
        <f t="shared" si="81"/>
        <v>19806.064406695179</v>
      </c>
      <c r="AH88" s="275">
        <f t="shared" si="81"/>
        <v>1411562.1580613384</v>
      </c>
      <c r="AI88" s="275">
        <f t="shared" si="81"/>
        <v>0</v>
      </c>
      <c r="AJ88" s="275">
        <f t="shared" si="81"/>
        <v>184626.17609273529</v>
      </c>
      <c r="AK88" s="275">
        <f t="shared" si="81"/>
        <v>10627025.387134766</v>
      </c>
      <c r="AL88" s="275">
        <f t="shared" si="81"/>
        <v>0</v>
      </c>
      <c r="AM88" s="283">
        <f t="shared" si="81"/>
        <v>0</v>
      </c>
      <c r="AN88" s="277">
        <f>AN84+AN87</f>
        <v>34022305.934537269</v>
      </c>
      <c r="AO88" s="275">
        <f>AO84+AO87</f>
        <v>7215744.3440618468</v>
      </c>
      <c r="AP88" s="275">
        <f t="shared" ref="AP88:AZ88" si="82">AP84+AP87</f>
        <v>1113820.3680063128</v>
      </c>
      <c r="AQ88" s="275">
        <f t="shared" si="82"/>
        <v>10663486.858765854</v>
      </c>
      <c r="AR88" s="275">
        <f t="shared" si="82"/>
        <v>1201693.960209263</v>
      </c>
      <c r="AS88" s="275">
        <f t="shared" si="82"/>
        <v>23929.307477583548</v>
      </c>
      <c r="AT88" s="275">
        <f t="shared" si="82"/>
        <v>2220406.7431637528</v>
      </c>
      <c r="AU88" s="275">
        <f t="shared" si="82"/>
        <v>0</v>
      </c>
      <c r="AV88" s="275">
        <f t="shared" si="82"/>
        <v>254286.56684660504</v>
      </c>
      <c r="AW88" s="275">
        <f t="shared" si="82"/>
        <v>11328937.786006061</v>
      </c>
      <c r="AX88" s="275">
        <f t="shared" si="82"/>
        <v>0</v>
      </c>
      <c r="AY88" s="283">
        <f t="shared" si="82"/>
        <v>0</v>
      </c>
      <c r="AZ88" s="299">
        <f t="shared" si="82"/>
        <v>-250183.59249260384</v>
      </c>
      <c r="BA88" s="308">
        <f>BA84+BA87</f>
        <v>124457391.7376965</v>
      </c>
      <c r="BB88" s="278">
        <f>BB84+BB87</f>
        <v>30327246.064983729</v>
      </c>
      <c r="BC88" s="278">
        <f t="shared" ref="BC88:BL88" si="83">BC84+BC87</f>
        <v>4217059.3991327947</v>
      </c>
      <c r="BD88" s="278">
        <f t="shared" si="83"/>
        <v>36210707.732302919</v>
      </c>
      <c r="BE88" s="278">
        <f t="shared" si="83"/>
        <v>4831045.2720802426</v>
      </c>
      <c r="BF88" s="278">
        <f t="shared" si="83"/>
        <v>51041.310240294573</v>
      </c>
      <c r="BG88" s="278">
        <f t="shared" si="83"/>
        <v>6580855.7088241894</v>
      </c>
      <c r="BH88" s="278">
        <f t="shared" si="83"/>
        <v>0</v>
      </c>
      <c r="BI88" s="278">
        <f t="shared" si="83"/>
        <v>923281.05082312808</v>
      </c>
      <c r="BJ88" s="278">
        <f>BJ84+BJ87</f>
        <v>41566338.791801818</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1865184.8775176073</v>
      </c>
      <c r="E91" s="253">
        <v>41.124084588415968</v>
      </c>
      <c r="F91" s="253">
        <v>1865143.7534330189</v>
      </c>
      <c r="G91" s="303"/>
      <c r="H91" s="303"/>
      <c r="I91" s="303"/>
      <c r="J91" s="303"/>
      <c r="K91" s="303"/>
      <c r="L91" s="303"/>
      <c r="M91" s="303"/>
      <c r="N91" s="303"/>
      <c r="O91" s="375"/>
      <c r="P91" s="274">
        <f t="shared" ref="P91:P97" si="85">Q91+R91</f>
        <v>1895298.4277311924</v>
      </c>
      <c r="Q91" s="253">
        <v>41.788036028923663</v>
      </c>
      <c r="R91" s="253">
        <v>1895256.6396951636</v>
      </c>
      <c r="S91" s="303"/>
      <c r="T91" s="303"/>
      <c r="U91" s="303"/>
      <c r="V91" s="303"/>
      <c r="W91" s="303"/>
      <c r="X91" s="303"/>
      <c r="Y91" s="303"/>
      <c r="Z91" s="303"/>
      <c r="AA91" s="375"/>
      <c r="AB91" s="274">
        <f t="shared" ref="AB91:AB97" si="86">AC91+AD91</f>
        <v>1875999.9453125598</v>
      </c>
      <c r="AC91" s="253">
        <v>41.362538035143999</v>
      </c>
      <c r="AD91" s="253">
        <v>1875958.5827745248</v>
      </c>
      <c r="AE91" s="303"/>
      <c r="AF91" s="303"/>
      <c r="AG91" s="303"/>
      <c r="AH91" s="303"/>
      <c r="AI91" s="303"/>
      <c r="AJ91" s="303"/>
      <c r="AK91" s="303"/>
      <c r="AL91" s="303"/>
      <c r="AM91" s="375"/>
      <c r="AN91" s="289">
        <f t="shared" ref="AN91:AN97" si="87">AO91+AP91</f>
        <v>2038490.97006441</v>
      </c>
      <c r="AO91" s="253">
        <v>44.945182698040369</v>
      </c>
      <c r="AP91" s="253">
        <v>2038446.0248817119</v>
      </c>
      <c r="AQ91" s="303"/>
      <c r="AR91" s="303"/>
      <c r="AS91" s="303"/>
      <c r="AT91" s="303"/>
      <c r="AU91" s="303"/>
      <c r="AV91" s="303"/>
      <c r="AW91" s="303"/>
      <c r="AX91" s="303"/>
      <c r="AY91" s="375"/>
      <c r="AZ91" s="525">
        <v>0</v>
      </c>
      <c r="BA91" s="296">
        <f t="shared" ref="BA91:BA97" si="88">BB91+BC91+AZ91</f>
        <v>7674974.2206257703</v>
      </c>
      <c r="BB91" s="274">
        <f t="shared" ref="BB91:BC96" si="89">E91+Q91+AC91+AO91</f>
        <v>169.21984135052401</v>
      </c>
      <c r="BC91" s="274">
        <f t="shared" si="89"/>
        <v>7674805.0007844195</v>
      </c>
      <c r="BD91" s="303"/>
      <c r="BE91" s="303"/>
      <c r="BF91" s="303"/>
      <c r="BG91" s="303"/>
      <c r="BH91" s="303"/>
      <c r="BI91" s="303"/>
      <c r="BJ91" s="303"/>
      <c r="BK91" s="303"/>
      <c r="BL91" s="304"/>
    </row>
    <row r="92" spans="1:64" x14ac:dyDescent="0.25">
      <c r="A92" s="1708"/>
      <c r="B92" s="126" t="s">
        <v>123</v>
      </c>
      <c r="C92" s="127" t="s">
        <v>98</v>
      </c>
      <c r="D92" s="274">
        <f t="shared" si="84"/>
        <v>232584.0735430005</v>
      </c>
      <c r="E92" s="253">
        <v>21381.296863263986</v>
      </c>
      <c r="F92" s="253">
        <v>211202.7766797365</v>
      </c>
      <c r="G92" s="303"/>
      <c r="H92" s="303"/>
      <c r="I92" s="303"/>
      <c r="J92" s="303"/>
      <c r="K92" s="303"/>
      <c r="L92" s="303"/>
      <c r="M92" s="303"/>
      <c r="N92" s="303"/>
      <c r="O92" s="375"/>
      <c r="P92" s="274">
        <f t="shared" si="85"/>
        <v>236339.16091366316</v>
      </c>
      <c r="Q92" s="253">
        <v>21726.49951018894</v>
      </c>
      <c r="R92" s="253">
        <v>214612.66140347422</v>
      </c>
      <c r="S92" s="303"/>
      <c r="T92" s="303"/>
      <c r="U92" s="303"/>
      <c r="V92" s="303"/>
      <c r="W92" s="303"/>
      <c r="X92" s="303"/>
      <c r="Y92" s="303"/>
      <c r="Z92" s="303"/>
      <c r="AA92" s="375"/>
      <c r="AB92" s="274">
        <f t="shared" si="86"/>
        <v>233932.68651628471</v>
      </c>
      <c r="AC92" s="253">
        <v>21505.273943449178</v>
      </c>
      <c r="AD92" s="253">
        <v>212427.41257283554</v>
      </c>
      <c r="AE92" s="303"/>
      <c r="AF92" s="303"/>
      <c r="AG92" s="303"/>
      <c r="AH92" s="303"/>
      <c r="AI92" s="303"/>
      <c r="AJ92" s="303"/>
      <c r="AK92" s="303"/>
      <c r="AL92" s="303"/>
      <c r="AM92" s="375"/>
      <c r="AN92" s="289">
        <f t="shared" si="87"/>
        <v>254194.92695502378</v>
      </c>
      <c r="AO92" s="253">
        <v>23367.968027940802</v>
      </c>
      <c r="AP92" s="253">
        <v>230826.95892708297</v>
      </c>
      <c r="AQ92" s="303"/>
      <c r="AR92" s="303"/>
      <c r="AS92" s="303"/>
      <c r="AT92" s="303"/>
      <c r="AU92" s="303"/>
      <c r="AV92" s="303"/>
      <c r="AW92" s="303"/>
      <c r="AX92" s="303"/>
      <c r="AY92" s="375"/>
      <c r="AZ92" s="525">
        <v>0</v>
      </c>
      <c r="BA92" s="296">
        <f t="shared" si="88"/>
        <v>957050.84792797221</v>
      </c>
      <c r="BB92" s="274">
        <f t="shared" si="89"/>
        <v>87981.038344842906</v>
      </c>
      <c r="BC92" s="274">
        <f t="shared" si="89"/>
        <v>869069.80958312924</v>
      </c>
      <c r="BD92" s="303"/>
      <c r="BE92" s="303"/>
      <c r="BF92" s="303"/>
      <c r="BG92" s="303"/>
      <c r="BH92" s="303"/>
      <c r="BI92" s="303"/>
      <c r="BJ92" s="303"/>
      <c r="BK92" s="303"/>
      <c r="BL92" s="304"/>
    </row>
    <row r="93" spans="1:64" x14ac:dyDescent="0.25">
      <c r="A93" s="1708"/>
      <c r="B93" s="126" t="s">
        <v>124</v>
      </c>
      <c r="C93" s="127" t="s">
        <v>99</v>
      </c>
      <c r="D93" s="274">
        <f t="shared" si="84"/>
        <v>188812.21552575784</v>
      </c>
      <c r="E93" s="253">
        <v>34113.246622701263</v>
      </c>
      <c r="F93" s="253">
        <v>154698.96890305658</v>
      </c>
      <c r="G93" s="303"/>
      <c r="H93" s="303"/>
      <c r="I93" s="303"/>
      <c r="J93" s="303"/>
      <c r="K93" s="303"/>
      <c r="L93" s="303"/>
      <c r="M93" s="303"/>
      <c r="N93" s="303"/>
      <c r="O93" s="375"/>
      <c r="P93" s="274">
        <f t="shared" si="85"/>
        <v>191860.60295464395</v>
      </c>
      <c r="Q93" s="253">
        <v>34664.007556645964</v>
      </c>
      <c r="R93" s="253">
        <v>157196.595397998</v>
      </c>
      <c r="S93" s="303"/>
      <c r="T93" s="303"/>
      <c r="U93" s="303"/>
      <c r="V93" s="303"/>
      <c r="W93" s="303"/>
      <c r="X93" s="303"/>
      <c r="Y93" s="303"/>
      <c r="Z93" s="303"/>
      <c r="AA93" s="375"/>
      <c r="AB93" s="274">
        <f t="shared" si="86"/>
        <v>189907.02223153814</v>
      </c>
      <c r="AC93" s="253">
        <v>34311.048502492114</v>
      </c>
      <c r="AD93" s="253">
        <v>155595.97372904603</v>
      </c>
      <c r="AE93" s="303"/>
      <c r="AF93" s="303"/>
      <c r="AG93" s="303"/>
      <c r="AH93" s="303"/>
      <c r="AI93" s="303"/>
      <c r="AJ93" s="303"/>
      <c r="AK93" s="303"/>
      <c r="AL93" s="303"/>
      <c r="AM93" s="375"/>
      <c r="AN93" s="289">
        <f t="shared" si="87"/>
        <v>206355.94949674324</v>
      </c>
      <c r="AO93" s="253">
        <v>37282.923552601183</v>
      </c>
      <c r="AP93" s="253">
        <v>169073.02594414205</v>
      </c>
      <c r="AQ93" s="303"/>
      <c r="AR93" s="303"/>
      <c r="AS93" s="303"/>
      <c r="AT93" s="303"/>
      <c r="AU93" s="303"/>
      <c r="AV93" s="303"/>
      <c r="AW93" s="303"/>
      <c r="AX93" s="303"/>
      <c r="AY93" s="375"/>
      <c r="AZ93" s="525">
        <v>0</v>
      </c>
      <c r="BA93" s="296">
        <f t="shared" si="88"/>
        <v>776935.79020868312</v>
      </c>
      <c r="BB93" s="274">
        <f t="shared" si="89"/>
        <v>140371.22623444052</v>
      </c>
      <c r="BC93" s="274">
        <f t="shared" si="89"/>
        <v>636564.56397424266</v>
      </c>
      <c r="BD93" s="303"/>
      <c r="BE93" s="303"/>
      <c r="BF93" s="303"/>
      <c r="BG93" s="303"/>
      <c r="BH93" s="303"/>
      <c r="BI93" s="303"/>
      <c r="BJ93" s="303"/>
      <c r="BK93" s="303"/>
      <c r="BL93" s="304"/>
    </row>
    <row r="94" spans="1:64" x14ac:dyDescent="0.25">
      <c r="A94" s="1708"/>
      <c r="B94" s="132" t="s">
        <v>125</v>
      </c>
      <c r="C94" s="127" t="s">
        <v>100</v>
      </c>
      <c r="D94" s="274">
        <f t="shared" si="84"/>
        <v>11184.897409706988</v>
      </c>
      <c r="E94" s="253">
        <v>10409.139114270809</v>
      </c>
      <c r="F94" s="253">
        <v>775.75829543617863</v>
      </c>
      <c r="G94" s="303"/>
      <c r="H94" s="303"/>
      <c r="I94" s="303"/>
      <c r="J94" s="303"/>
      <c r="K94" s="303"/>
      <c r="L94" s="303"/>
      <c r="M94" s="303"/>
      <c r="N94" s="303"/>
      <c r="O94" s="375"/>
      <c r="P94" s="274">
        <f t="shared" si="85"/>
        <v>11365.478420115609</v>
      </c>
      <c r="Q94" s="253">
        <v>10577.195448619268</v>
      </c>
      <c r="R94" s="253">
        <v>788.28297149634147</v>
      </c>
      <c r="S94" s="303"/>
      <c r="T94" s="303"/>
      <c r="U94" s="303"/>
      <c r="V94" s="303"/>
      <c r="W94" s="303"/>
      <c r="X94" s="303"/>
      <c r="Y94" s="303"/>
      <c r="Z94" s="303"/>
      <c r="AA94" s="375"/>
      <c r="AB94" s="274">
        <f t="shared" si="86"/>
        <v>11249.75179772163</v>
      </c>
      <c r="AC94" s="253">
        <v>10469.495353786197</v>
      </c>
      <c r="AD94" s="253">
        <v>780.25644393543371</v>
      </c>
      <c r="AE94" s="303"/>
      <c r="AF94" s="303"/>
      <c r="AG94" s="303"/>
      <c r="AH94" s="303"/>
      <c r="AI94" s="303"/>
      <c r="AJ94" s="303"/>
      <c r="AK94" s="303"/>
      <c r="AL94" s="303"/>
      <c r="AM94" s="375"/>
      <c r="AN94" s="289">
        <f t="shared" si="87"/>
        <v>12224.156782318363</v>
      </c>
      <c r="AO94" s="253">
        <v>11376.317890173859</v>
      </c>
      <c r="AP94" s="253">
        <v>847.83889214450312</v>
      </c>
      <c r="AQ94" s="303"/>
      <c r="AR94" s="303"/>
      <c r="AS94" s="303"/>
      <c r="AT94" s="303"/>
      <c r="AU94" s="303"/>
      <c r="AV94" s="303"/>
      <c r="AW94" s="303"/>
      <c r="AX94" s="303"/>
      <c r="AY94" s="375"/>
      <c r="AZ94" s="525">
        <v>0</v>
      </c>
      <c r="BA94" s="296">
        <f t="shared" si="88"/>
        <v>46024.284409862586</v>
      </c>
      <c r="BB94" s="274">
        <f t="shared" si="89"/>
        <v>42832.147806850131</v>
      </c>
      <c r="BC94" s="274">
        <f t="shared" si="89"/>
        <v>3192.1366030124568</v>
      </c>
      <c r="BD94" s="303"/>
      <c r="BE94" s="303"/>
      <c r="BF94" s="303"/>
      <c r="BG94" s="303"/>
      <c r="BH94" s="303"/>
      <c r="BI94" s="303"/>
      <c r="BJ94" s="303"/>
      <c r="BK94" s="303"/>
      <c r="BL94" s="304"/>
    </row>
    <row r="95" spans="1:64" x14ac:dyDescent="0.25">
      <c r="A95" s="1708"/>
      <c r="B95" s="132" t="s">
        <v>126</v>
      </c>
      <c r="C95" s="127" t="s">
        <v>101</v>
      </c>
      <c r="D95" s="274">
        <f t="shared" si="84"/>
        <v>231892.12960605157</v>
      </c>
      <c r="E95" s="253">
        <v>37015.130243206251</v>
      </c>
      <c r="F95" s="253">
        <v>194876.99936284532</v>
      </c>
      <c r="G95" s="303"/>
      <c r="H95" s="303"/>
      <c r="I95" s="303"/>
      <c r="J95" s="303"/>
      <c r="K95" s="303"/>
      <c r="L95" s="303"/>
      <c r="M95" s="303"/>
      <c r="N95" s="303"/>
      <c r="O95" s="375"/>
      <c r="P95" s="274">
        <f t="shared" si="85"/>
        <v>235636.04548977932</v>
      </c>
      <c r="Q95" s="253">
        <v>37612.742306587708</v>
      </c>
      <c r="R95" s="253">
        <v>198023.30318319163</v>
      </c>
      <c r="S95" s="303"/>
      <c r="T95" s="303"/>
      <c r="U95" s="303"/>
      <c r="V95" s="303"/>
      <c r="W95" s="303"/>
      <c r="X95" s="303"/>
      <c r="Y95" s="303"/>
      <c r="Z95" s="303"/>
      <c r="AA95" s="375"/>
      <c r="AB95" s="274">
        <f t="shared" si="86"/>
        <v>233236.73041910509</v>
      </c>
      <c r="AC95" s="253">
        <v>37229.758373556557</v>
      </c>
      <c r="AD95" s="253">
        <v>196006.97204554855</v>
      </c>
      <c r="AE95" s="303"/>
      <c r="AF95" s="303"/>
      <c r="AG95" s="303"/>
      <c r="AH95" s="303"/>
      <c r="AI95" s="303"/>
      <c r="AJ95" s="303"/>
      <c r="AK95" s="303"/>
      <c r="AL95" s="303"/>
      <c r="AM95" s="375"/>
      <c r="AN95" s="289">
        <f t="shared" si="87"/>
        <v>253438.69014211412</v>
      </c>
      <c r="AO95" s="253">
        <v>40454.439485354284</v>
      </c>
      <c r="AP95" s="253">
        <v>212984.25065675983</v>
      </c>
      <c r="AQ95" s="303"/>
      <c r="AR95" s="303"/>
      <c r="AS95" s="303"/>
      <c r="AT95" s="303"/>
      <c r="AU95" s="303"/>
      <c r="AV95" s="303"/>
      <c r="AW95" s="303"/>
      <c r="AX95" s="303"/>
      <c r="AY95" s="375"/>
      <c r="AZ95" s="525">
        <v>0</v>
      </c>
      <c r="BA95" s="296">
        <f t="shared" si="88"/>
        <v>954203.59565705014</v>
      </c>
      <c r="BB95" s="274">
        <f t="shared" si="89"/>
        <v>152312.07040870481</v>
      </c>
      <c r="BC95" s="274">
        <f t="shared" si="89"/>
        <v>801891.52524834534</v>
      </c>
      <c r="BD95" s="303"/>
      <c r="BE95" s="303"/>
      <c r="BF95" s="303"/>
      <c r="BG95" s="303"/>
      <c r="BH95" s="303"/>
      <c r="BI95" s="303"/>
      <c r="BJ95" s="303"/>
      <c r="BK95" s="303"/>
      <c r="BL95" s="304"/>
    </row>
    <row r="96" spans="1:64" x14ac:dyDescent="0.25">
      <c r="A96" s="1708"/>
      <c r="B96" s="126" t="s">
        <v>127</v>
      </c>
      <c r="C96" s="127" t="s">
        <v>28</v>
      </c>
      <c r="D96" s="274">
        <f t="shared" si="84"/>
        <v>10749.095823725054</v>
      </c>
      <c r="E96" s="253">
        <v>10749.095823725054</v>
      </c>
      <c r="F96" s="253">
        <v>0</v>
      </c>
      <c r="G96" s="303"/>
      <c r="H96" s="303"/>
      <c r="I96" s="303"/>
      <c r="J96" s="303"/>
      <c r="K96" s="303"/>
      <c r="L96" s="303"/>
      <c r="M96" s="303"/>
      <c r="N96" s="303"/>
      <c r="O96" s="375"/>
      <c r="P96" s="274">
        <f t="shared" si="85"/>
        <v>10922.64078473138</v>
      </c>
      <c r="Q96" s="253">
        <v>10922.64078473138</v>
      </c>
      <c r="R96" s="253">
        <v>0</v>
      </c>
      <c r="S96" s="303"/>
      <c r="T96" s="303"/>
      <c r="U96" s="303"/>
      <c r="V96" s="303"/>
      <c r="W96" s="303"/>
      <c r="X96" s="303"/>
      <c r="Y96" s="303"/>
      <c r="Z96" s="303"/>
      <c r="AA96" s="375"/>
      <c r="AB96" s="274">
        <f t="shared" si="86"/>
        <v>10811.423264543011</v>
      </c>
      <c r="AC96" s="253">
        <v>10811.423264543011</v>
      </c>
      <c r="AD96" s="253">
        <v>0</v>
      </c>
      <c r="AE96" s="303"/>
      <c r="AF96" s="303"/>
      <c r="AG96" s="303"/>
      <c r="AH96" s="303"/>
      <c r="AI96" s="303"/>
      <c r="AJ96" s="303"/>
      <c r="AK96" s="303"/>
      <c r="AL96" s="303"/>
      <c r="AM96" s="375"/>
      <c r="AN96" s="289">
        <f t="shared" si="87"/>
        <v>11747.862121948678</v>
      </c>
      <c r="AO96" s="253">
        <v>11747.862121948678</v>
      </c>
      <c r="AP96" s="253">
        <v>0</v>
      </c>
      <c r="AQ96" s="303"/>
      <c r="AR96" s="303"/>
      <c r="AS96" s="303"/>
      <c r="AT96" s="303"/>
      <c r="AU96" s="303"/>
      <c r="AV96" s="303"/>
      <c r="AW96" s="303"/>
      <c r="AX96" s="303"/>
      <c r="AY96" s="375"/>
      <c r="AZ96" s="525">
        <v>0</v>
      </c>
      <c r="BA96" s="296">
        <f t="shared" si="88"/>
        <v>44231.021994948125</v>
      </c>
      <c r="BB96" s="274">
        <f t="shared" si="89"/>
        <v>44231.021994948125</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2540407.2894258494</v>
      </c>
      <c r="E97" s="275">
        <f>SUM(E91:E96)</f>
        <v>113709.03275175577</v>
      </c>
      <c r="F97" s="275">
        <f>SUM(F91:F96)</f>
        <v>2426698.2566740937</v>
      </c>
      <c r="G97" s="335"/>
      <c r="H97" s="335"/>
      <c r="I97" s="335"/>
      <c r="J97" s="335"/>
      <c r="K97" s="335"/>
      <c r="L97" s="335"/>
      <c r="M97" s="335"/>
      <c r="N97" s="335"/>
      <c r="O97" s="376"/>
      <c r="P97" s="275">
        <f t="shared" si="85"/>
        <v>2581422.3562941258</v>
      </c>
      <c r="Q97" s="275">
        <f>SUM(Q91:Q96)</f>
        <v>115544.87364280218</v>
      </c>
      <c r="R97" s="275">
        <f>SUM(R91:R96)</f>
        <v>2465877.4826513235</v>
      </c>
      <c r="S97" s="335"/>
      <c r="T97" s="335"/>
      <c r="U97" s="335"/>
      <c r="V97" s="335"/>
      <c r="W97" s="335"/>
      <c r="X97" s="335"/>
      <c r="Y97" s="335"/>
      <c r="Z97" s="335"/>
      <c r="AA97" s="376"/>
      <c r="AB97" s="275">
        <f t="shared" si="86"/>
        <v>2555137.5595417526</v>
      </c>
      <c r="AC97" s="275">
        <f>SUM(AC91:AC96)</f>
        <v>114368.36197586221</v>
      </c>
      <c r="AD97" s="275">
        <f>SUM(AD91:AD96)</f>
        <v>2440769.1975658904</v>
      </c>
      <c r="AE97" s="335"/>
      <c r="AF97" s="335"/>
      <c r="AG97" s="335"/>
      <c r="AH97" s="335"/>
      <c r="AI97" s="335"/>
      <c r="AJ97" s="335"/>
      <c r="AK97" s="335"/>
      <c r="AL97" s="335"/>
      <c r="AM97" s="376"/>
      <c r="AN97" s="277">
        <f t="shared" si="87"/>
        <v>2776452.5555625586</v>
      </c>
      <c r="AO97" s="275">
        <f>SUM(AO91:AO96)</f>
        <v>124274.45626071686</v>
      </c>
      <c r="AP97" s="275">
        <f>SUM(AP91:AP96)</f>
        <v>2652178.0993018416</v>
      </c>
      <c r="AQ97" s="335"/>
      <c r="AR97" s="335"/>
      <c r="AS97" s="335"/>
      <c r="AT97" s="335"/>
      <c r="AU97" s="335"/>
      <c r="AV97" s="335"/>
      <c r="AW97" s="335"/>
      <c r="AX97" s="335"/>
      <c r="AY97" s="376"/>
      <c r="AZ97" s="299">
        <f>SUM(AZ91:AZ96)</f>
        <v>0</v>
      </c>
      <c r="BA97" s="297">
        <f t="shared" si="88"/>
        <v>10453419.760824285</v>
      </c>
      <c r="BB97" s="275">
        <f>SUM(BB91:BB96)</f>
        <v>467896.72463113698</v>
      </c>
      <c r="BC97" s="275">
        <f>SUM(BC91:BC96)</f>
        <v>9985523.0361931492</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32072093.947319135</v>
      </c>
      <c r="E105" s="303"/>
      <c r="F105" s="303"/>
      <c r="G105" s="303"/>
      <c r="H105" s="303"/>
      <c r="I105" s="303"/>
      <c r="J105" s="303"/>
      <c r="K105" s="303"/>
      <c r="L105" s="303"/>
      <c r="M105" s="303"/>
      <c r="N105" s="303"/>
      <c r="O105" s="375"/>
      <c r="P105" s="274">
        <f>P88+P97+P104</f>
        <v>33520697.483723402</v>
      </c>
      <c r="Q105" s="303"/>
      <c r="R105" s="303"/>
      <c r="S105" s="303"/>
      <c r="T105" s="303"/>
      <c r="U105" s="303"/>
      <c r="V105" s="303"/>
      <c r="W105" s="303"/>
      <c r="X105" s="303"/>
      <c r="Y105" s="303"/>
      <c r="Z105" s="303"/>
      <c r="AA105" s="375"/>
      <c r="AB105" s="274">
        <f>AB88+AB97+AB104</f>
        <v>32769445.169871017</v>
      </c>
      <c r="AC105" s="303"/>
      <c r="AD105" s="303"/>
      <c r="AE105" s="303"/>
      <c r="AF105" s="303"/>
      <c r="AG105" s="303"/>
      <c r="AH105" s="303"/>
      <c r="AI105" s="303"/>
      <c r="AJ105" s="303"/>
      <c r="AK105" s="303"/>
      <c r="AL105" s="303"/>
      <c r="AM105" s="375"/>
      <c r="AN105" s="289">
        <f>AN88+AN97+AN104</f>
        <v>36798758.490099825</v>
      </c>
      <c r="AO105" s="303"/>
      <c r="AP105" s="303"/>
      <c r="AQ105" s="303"/>
      <c r="AR105" s="303"/>
      <c r="AS105" s="303"/>
      <c r="AT105" s="303"/>
      <c r="AU105" s="303"/>
      <c r="AV105" s="303"/>
      <c r="AW105" s="303"/>
      <c r="AX105" s="303"/>
      <c r="AY105" s="375"/>
      <c r="AZ105" s="300">
        <f>AZ88+AZ97+AZ104</f>
        <v>-250183.59249260384</v>
      </c>
      <c r="BA105" s="296">
        <f>BA88+BA97+BA104</f>
        <v>134910811.49852079</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1201972.006857574</v>
      </c>
      <c r="E106" s="338"/>
      <c r="F106" s="338"/>
      <c r="G106" s="338"/>
      <c r="H106" s="338"/>
      <c r="I106" s="338"/>
      <c r="J106" s="338"/>
      <c r="K106" s="338"/>
      <c r="L106" s="338"/>
      <c r="M106" s="338"/>
      <c r="N106" s="338"/>
      <c r="O106" s="565"/>
      <c r="P106" s="344">
        <f>P17-P105</f>
        <v>498061.66480357945</v>
      </c>
      <c r="Q106" s="338"/>
      <c r="R106" s="338"/>
      <c r="S106" s="338"/>
      <c r="T106" s="338"/>
      <c r="U106" s="338"/>
      <c r="V106" s="338"/>
      <c r="W106" s="338"/>
      <c r="X106" s="338"/>
      <c r="Y106" s="338"/>
      <c r="Z106" s="338"/>
      <c r="AA106" s="565"/>
      <c r="AB106" s="344">
        <f>AB17-AB105</f>
        <v>899539.60790097713</v>
      </c>
      <c r="AC106" s="338"/>
      <c r="AD106" s="338"/>
      <c r="AE106" s="338"/>
      <c r="AF106" s="338"/>
      <c r="AG106" s="338"/>
      <c r="AH106" s="338"/>
      <c r="AI106" s="338"/>
      <c r="AJ106" s="338"/>
      <c r="AK106" s="338"/>
      <c r="AL106" s="338"/>
      <c r="AM106" s="565"/>
      <c r="AN106" s="344">
        <f>AN17-AN105</f>
        <v>-1077213.5505900607</v>
      </c>
      <c r="AO106" s="338"/>
      <c r="AP106" s="338"/>
      <c r="AQ106" s="338"/>
      <c r="AR106" s="338"/>
      <c r="AS106" s="338"/>
      <c r="AT106" s="338"/>
      <c r="AU106" s="338"/>
      <c r="AV106" s="338"/>
      <c r="AW106" s="338"/>
      <c r="AX106" s="338"/>
      <c r="AY106" s="565"/>
      <c r="AZ106" s="857">
        <f>AZ17-AZ105</f>
        <v>573309.61595729936</v>
      </c>
      <c r="BA106" s="345">
        <f>BA17-BA105</f>
        <v>2095669.3449293971</v>
      </c>
      <c r="BB106" s="338"/>
      <c r="BC106" s="338"/>
      <c r="BD106" s="338"/>
      <c r="BE106" s="338"/>
      <c r="BF106" s="338"/>
      <c r="BG106" s="338"/>
      <c r="BH106" s="338"/>
      <c r="BI106" s="338"/>
      <c r="BJ106" s="338"/>
      <c r="BK106" s="338"/>
      <c r="BL106" s="339"/>
    </row>
    <row r="107" spans="1:64" x14ac:dyDescent="0.25">
      <c r="A107" s="267"/>
      <c r="B107" s="126" t="s">
        <v>270</v>
      </c>
      <c r="C107" s="127" t="s">
        <v>26</v>
      </c>
      <c r="D107" s="257">
        <v>286069.3376321026</v>
      </c>
      <c r="E107" s="340"/>
      <c r="F107" s="340"/>
      <c r="G107" s="340"/>
      <c r="H107" s="340"/>
      <c r="I107" s="340"/>
      <c r="J107" s="340"/>
      <c r="K107" s="340"/>
      <c r="L107" s="340"/>
      <c r="M107" s="340"/>
      <c r="N107" s="340"/>
      <c r="O107" s="377"/>
      <c r="P107" s="258">
        <v>118538.67622325191</v>
      </c>
      <c r="Q107" s="340"/>
      <c r="R107" s="340"/>
      <c r="S107" s="340"/>
      <c r="T107" s="340"/>
      <c r="U107" s="340"/>
      <c r="V107" s="340"/>
      <c r="W107" s="340"/>
      <c r="X107" s="340"/>
      <c r="Y107" s="340"/>
      <c r="Z107" s="340"/>
      <c r="AA107" s="377"/>
      <c r="AB107" s="258">
        <v>214090.42668043255</v>
      </c>
      <c r="AC107" s="340"/>
      <c r="AD107" s="340"/>
      <c r="AE107" s="340"/>
      <c r="AF107" s="340"/>
      <c r="AG107" s="340"/>
      <c r="AH107" s="340"/>
      <c r="AI107" s="340"/>
      <c r="AJ107" s="340"/>
      <c r="AK107" s="340"/>
      <c r="AL107" s="340"/>
      <c r="AM107" s="340"/>
      <c r="AN107" s="258">
        <v>-256376.82504043443</v>
      </c>
      <c r="AO107" s="340"/>
      <c r="AP107" s="340"/>
      <c r="AQ107" s="340"/>
      <c r="AR107" s="340"/>
      <c r="AS107" s="340"/>
      <c r="AT107" s="340"/>
      <c r="AU107" s="340"/>
      <c r="AV107" s="340"/>
      <c r="AW107" s="340"/>
      <c r="AX107" s="340"/>
      <c r="AY107" s="377"/>
      <c r="AZ107" s="525">
        <v>136447.68859783723</v>
      </c>
      <c r="BA107" s="296">
        <f>D107+P107+AB107+AN107+AZ107</f>
        <v>498769.30409318983</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915902.66922547133</v>
      </c>
      <c r="E108" s="342"/>
      <c r="F108" s="342"/>
      <c r="G108" s="342"/>
      <c r="H108" s="342"/>
      <c r="I108" s="342"/>
      <c r="J108" s="342"/>
      <c r="K108" s="342"/>
      <c r="L108" s="342"/>
      <c r="M108" s="342"/>
      <c r="N108" s="342"/>
      <c r="O108" s="1117"/>
      <c r="P108" s="556">
        <f>P106-P107</f>
        <v>379522.98858032754</v>
      </c>
      <c r="Q108" s="342"/>
      <c r="R108" s="342"/>
      <c r="S108" s="342"/>
      <c r="T108" s="342"/>
      <c r="U108" s="342"/>
      <c r="V108" s="342"/>
      <c r="W108" s="342"/>
      <c r="X108" s="342"/>
      <c r="Y108" s="342"/>
      <c r="Z108" s="342"/>
      <c r="AA108" s="1117"/>
      <c r="AB108" s="556">
        <f>AB106-AB107</f>
        <v>685449.18122054462</v>
      </c>
      <c r="AC108" s="342"/>
      <c r="AD108" s="342"/>
      <c r="AE108" s="342"/>
      <c r="AF108" s="342"/>
      <c r="AG108" s="342"/>
      <c r="AH108" s="342"/>
      <c r="AI108" s="342"/>
      <c r="AJ108" s="342"/>
      <c r="AK108" s="342"/>
      <c r="AL108" s="342"/>
      <c r="AM108" s="342"/>
      <c r="AN108" s="549">
        <f>AN106-AN107</f>
        <v>-820836.72554962616</v>
      </c>
      <c r="AO108" s="342"/>
      <c r="AP108" s="342"/>
      <c r="AQ108" s="342"/>
      <c r="AR108" s="342"/>
      <c r="AS108" s="342"/>
      <c r="AT108" s="342"/>
      <c r="AU108" s="342"/>
      <c r="AV108" s="342"/>
      <c r="AW108" s="342"/>
      <c r="AX108" s="342"/>
      <c r="AY108" s="1117"/>
      <c r="AZ108" s="578">
        <f>AZ106-AZ107</f>
        <v>436861.92735946213</v>
      </c>
      <c r="BA108" s="347">
        <f>BA106-BA107</f>
        <v>1596900.0408362073</v>
      </c>
      <c r="BB108" s="517"/>
      <c r="BC108" s="517"/>
      <c r="BD108" s="517"/>
      <c r="BE108" s="517"/>
      <c r="BF108" s="517"/>
      <c r="BG108" s="517"/>
      <c r="BH108" s="517"/>
      <c r="BI108" s="517"/>
      <c r="BJ108" s="342"/>
      <c r="BK108" s="517"/>
      <c r="BL108" s="474"/>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21401.731566818002</v>
      </c>
      <c r="E9" s="736">
        <v>11992.035714284</v>
      </c>
      <c r="F9" s="736">
        <v>1723.5449308749999</v>
      </c>
      <c r="G9" s="736">
        <v>5762.8928571429997</v>
      </c>
      <c r="H9" s="736">
        <v>864</v>
      </c>
      <c r="I9" s="736">
        <v>33.258064515999997</v>
      </c>
      <c r="J9" s="736">
        <v>632</v>
      </c>
      <c r="K9" s="736">
        <v>0</v>
      </c>
      <c r="L9" s="736">
        <v>86</v>
      </c>
      <c r="M9" s="736">
        <v>308</v>
      </c>
      <c r="N9" s="736">
        <v>0</v>
      </c>
      <c r="O9" s="803">
        <v>0</v>
      </c>
      <c r="P9" s="741">
        <f>SUM(Q9:AA9)</f>
        <v>21388.491397850001</v>
      </c>
      <c r="Q9" s="736">
        <v>11941.761290323</v>
      </c>
      <c r="R9" s="736">
        <v>1666.7623655920002</v>
      </c>
      <c r="S9" s="736">
        <v>5851.2</v>
      </c>
      <c r="T9" s="736">
        <v>864</v>
      </c>
      <c r="U9" s="736">
        <v>29.767741935</v>
      </c>
      <c r="V9" s="736">
        <v>615</v>
      </c>
      <c r="W9" s="736">
        <v>2</v>
      </c>
      <c r="X9" s="736">
        <v>84</v>
      </c>
      <c r="Y9" s="736">
        <v>334</v>
      </c>
      <c r="Z9" s="736">
        <v>0</v>
      </c>
      <c r="AA9" s="737">
        <v>0</v>
      </c>
      <c r="AB9" s="741">
        <f>SUM(AC9:AM9)</f>
        <v>20464.158064520001</v>
      </c>
      <c r="AC9" s="736">
        <v>11201.094623659001</v>
      </c>
      <c r="AD9" s="736">
        <v>1502.6333333319999</v>
      </c>
      <c r="AE9" s="736">
        <v>5805.177419357</v>
      </c>
      <c r="AF9" s="736">
        <v>865.41935483899999</v>
      </c>
      <c r="AG9" s="736">
        <v>26</v>
      </c>
      <c r="AH9" s="736">
        <v>638</v>
      </c>
      <c r="AI9" s="736">
        <v>4</v>
      </c>
      <c r="AJ9" s="736">
        <v>85</v>
      </c>
      <c r="AK9" s="736">
        <v>336.83333333299998</v>
      </c>
      <c r="AL9" s="736">
        <v>0</v>
      </c>
      <c r="AM9" s="737">
        <v>0</v>
      </c>
      <c r="AN9" s="735">
        <f>SUM(AO9:AY9)</f>
        <v>19803.320430075</v>
      </c>
      <c r="AO9" s="736">
        <v>10499.84946236</v>
      </c>
      <c r="AP9" s="736">
        <v>1337.782795697</v>
      </c>
      <c r="AQ9" s="736">
        <v>5968.1752687949993</v>
      </c>
      <c r="AR9" s="736">
        <v>886.6129032230001</v>
      </c>
      <c r="AS9" s="736">
        <v>26</v>
      </c>
      <c r="AT9" s="736">
        <v>647</v>
      </c>
      <c r="AU9" s="736">
        <v>3</v>
      </c>
      <c r="AV9" s="736">
        <v>87</v>
      </c>
      <c r="AW9" s="736">
        <v>347.9</v>
      </c>
      <c r="AX9" s="736">
        <v>0</v>
      </c>
      <c r="AY9" s="737">
        <v>0</v>
      </c>
      <c r="AZ9" s="852">
        <v>0</v>
      </c>
      <c r="BA9" s="739">
        <f>AN9+AB9+P9+D9+AZ9</f>
        <v>83057.701459263015</v>
      </c>
      <c r="BB9" s="740">
        <f t="shared" ref="BB9:BL9" si="0">AO9+AC9+Q9+E9</f>
        <v>45634.741090625997</v>
      </c>
      <c r="BC9" s="740">
        <f t="shared" si="0"/>
        <v>6230.7234254960003</v>
      </c>
      <c r="BD9" s="740">
        <f t="shared" si="0"/>
        <v>23387.445545294999</v>
      </c>
      <c r="BE9" s="740">
        <f t="shared" si="0"/>
        <v>3480.032258062</v>
      </c>
      <c r="BF9" s="740">
        <f t="shared" si="0"/>
        <v>115.02580645099999</v>
      </c>
      <c r="BG9" s="740">
        <f t="shared" si="0"/>
        <v>2532</v>
      </c>
      <c r="BH9" s="740">
        <f t="shared" si="0"/>
        <v>9</v>
      </c>
      <c r="BI9" s="741">
        <f t="shared" si="0"/>
        <v>342</v>
      </c>
      <c r="BJ9" s="741">
        <f t="shared" si="0"/>
        <v>1326.733333333</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31325586.601119682</v>
      </c>
      <c r="E11" s="249">
        <v>13021535.255861912</v>
      </c>
      <c r="F11" s="249">
        <v>1872021.5356257574</v>
      </c>
      <c r="G11" s="249">
        <v>6255304.8768408094</v>
      </c>
      <c r="H11" s="249">
        <v>937864.22744809766</v>
      </c>
      <c r="I11" s="249">
        <v>36130.398914481673</v>
      </c>
      <c r="J11" s="249">
        <v>686049.91067927948</v>
      </c>
      <c r="K11" s="249">
        <v>-13.566612953850409</v>
      </c>
      <c r="L11" s="249">
        <v>93358.784648555666</v>
      </c>
      <c r="M11" s="249">
        <v>8423335.1777137388</v>
      </c>
      <c r="N11" s="249">
        <v>0</v>
      </c>
      <c r="O11" s="249">
        <v>0</v>
      </c>
      <c r="P11" s="270">
        <f t="shared" ref="P11:P16" si="2">SUM(Q11:AA11)</f>
        <v>32005617.481835954</v>
      </c>
      <c r="Q11" s="249">
        <v>12969793.387195105</v>
      </c>
      <c r="R11" s="249">
        <v>1810471.2790725469</v>
      </c>
      <c r="S11" s="249">
        <v>6353302.1418939177</v>
      </c>
      <c r="T11" s="249">
        <v>938104.17141908768</v>
      </c>
      <c r="U11" s="249">
        <v>32328.702518712216</v>
      </c>
      <c r="V11" s="249">
        <v>667669.5250466353</v>
      </c>
      <c r="W11" s="249">
        <v>2170.003530270782</v>
      </c>
      <c r="X11" s="249">
        <v>91199.423339742993</v>
      </c>
      <c r="Y11" s="249">
        <v>9140578.8478199318</v>
      </c>
      <c r="Z11" s="249">
        <v>0</v>
      </c>
      <c r="AA11" s="250">
        <v>0</v>
      </c>
      <c r="AB11" s="270">
        <f t="shared" ref="AB11:AB16" si="3">SUM(AC11:AM11)</f>
        <v>31137822.324472874</v>
      </c>
      <c r="AC11" s="249">
        <v>12187937.518080374</v>
      </c>
      <c r="AD11" s="249">
        <v>1634944.6276771175</v>
      </c>
      <c r="AE11" s="249">
        <v>6316749.0935865995</v>
      </c>
      <c r="AF11" s="249">
        <v>941688.64409325551</v>
      </c>
      <c r="AG11" s="249">
        <v>28283.216993932259</v>
      </c>
      <c r="AH11" s="249">
        <v>694254.39091561874</v>
      </c>
      <c r="AI11" s="249">
        <v>4358.2886275056053</v>
      </c>
      <c r="AJ11" s="251">
        <v>92490.896120284713</v>
      </c>
      <c r="AK11" s="249">
        <v>9237115.6483781915</v>
      </c>
      <c r="AL11" s="249">
        <v>0</v>
      </c>
      <c r="AM11" s="250">
        <v>0</v>
      </c>
      <c r="AN11" s="270">
        <f t="shared" ref="AN11:AN16" si="4">SUM(AO11:AY11)</f>
        <v>35295759.96379862</v>
      </c>
      <c r="AO11" s="249">
        <v>13837515.798163038</v>
      </c>
      <c r="AP11" s="249">
        <v>1763035.5063123202</v>
      </c>
      <c r="AQ11" s="249">
        <v>7865314.3225482367</v>
      </c>
      <c r="AR11" s="249">
        <v>1168445.7949926972</v>
      </c>
      <c r="AS11" s="249">
        <v>34264.823881865559</v>
      </c>
      <c r="AT11" s="249">
        <v>852665.69084513851</v>
      </c>
      <c r="AU11" s="249">
        <v>3953.6170672485077</v>
      </c>
      <c r="AV11" s="249">
        <v>114655.20698183452</v>
      </c>
      <c r="AW11" s="249">
        <v>9655909.2030062471</v>
      </c>
      <c r="AX11" s="249">
        <v>0</v>
      </c>
      <c r="AY11" s="250">
        <v>0</v>
      </c>
      <c r="AZ11" s="853">
        <v>346215.6347092301</v>
      </c>
      <c r="BA11" s="321">
        <f t="shared" ref="BA11:BA16" si="5">SUM(BB11:BL11)+AZ11</f>
        <v>130111002.00593637</v>
      </c>
      <c r="BB11" s="271">
        <f t="shared" ref="BB11:BL16" si="6">E11+Q11+AC11+AO11</f>
        <v>52016781.959300429</v>
      </c>
      <c r="BC11" s="271">
        <f t="shared" si="6"/>
        <v>7080472.9486877415</v>
      </c>
      <c r="BD11" s="271">
        <f t="shared" si="6"/>
        <v>26790670.434869561</v>
      </c>
      <c r="BE11" s="271">
        <f t="shared" si="6"/>
        <v>3986102.8379531382</v>
      </c>
      <c r="BF11" s="271">
        <f t="shared" si="6"/>
        <v>131007.14230899172</v>
      </c>
      <c r="BG11" s="271">
        <f t="shared" si="6"/>
        <v>2900639.5174866719</v>
      </c>
      <c r="BH11" s="271">
        <f t="shared" si="6"/>
        <v>10468.342612071045</v>
      </c>
      <c r="BI11" s="271">
        <f t="shared" si="6"/>
        <v>391704.3110904179</v>
      </c>
      <c r="BJ11" s="271">
        <f t="shared" si="6"/>
        <v>36456938.876918107</v>
      </c>
      <c r="BK11" s="271">
        <f t="shared" si="6"/>
        <v>0</v>
      </c>
      <c r="BL11" s="295">
        <f t="shared" si="6"/>
        <v>0</v>
      </c>
    </row>
    <row r="12" spans="1:64" x14ac:dyDescent="0.25">
      <c r="A12" s="1699"/>
      <c r="B12" s="126" t="s">
        <v>1314</v>
      </c>
      <c r="C12" s="127" t="s">
        <v>1323</v>
      </c>
      <c r="D12" s="270">
        <f t="shared" si="1"/>
        <v>474568.13289083185</v>
      </c>
      <c r="E12" s="249">
        <v>190232.710920474</v>
      </c>
      <c r="F12" s="249">
        <v>25894.288590975073</v>
      </c>
      <c r="G12" s="249">
        <v>97977.261803505316</v>
      </c>
      <c r="H12" s="249">
        <v>14577.740496613729</v>
      </c>
      <c r="I12" s="249">
        <v>479.11160384514858</v>
      </c>
      <c r="J12" s="249">
        <v>10608.047980482303</v>
      </c>
      <c r="K12" s="249">
        <v>38.28420596062135</v>
      </c>
      <c r="L12" s="249">
        <v>1432.5179330830144</v>
      </c>
      <c r="M12" s="249">
        <v>133328.16935589269</v>
      </c>
      <c r="N12" s="249">
        <v>0</v>
      </c>
      <c r="O12" s="249">
        <v>0</v>
      </c>
      <c r="P12" s="270">
        <f t="shared" si="2"/>
        <v>479210.03285831056</v>
      </c>
      <c r="Q12" s="249">
        <v>192093.43681720895</v>
      </c>
      <c r="R12" s="249">
        <v>26147.568760960658</v>
      </c>
      <c r="S12" s="249">
        <v>98935.608175413858</v>
      </c>
      <c r="T12" s="249">
        <v>14720.329955212521</v>
      </c>
      <c r="U12" s="249">
        <v>483.79794492911475</v>
      </c>
      <c r="V12" s="249">
        <v>10711.808629718606</v>
      </c>
      <c r="W12" s="249">
        <v>38.658675804015644</v>
      </c>
      <c r="X12" s="249">
        <v>1446.5298409338104</v>
      </c>
      <c r="Y12" s="249">
        <v>134632.29405812902</v>
      </c>
      <c r="Z12" s="249">
        <v>0</v>
      </c>
      <c r="AA12" s="250">
        <v>0</v>
      </c>
      <c r="AB12" s="270">
        <f t="shared" si="3"/>
        <v>466406.39744008274</v>
      </c>
      <c r="AC12" s="249">
        <v>186961.04358125778</v>
      </c>
      <c r="AD12" s="249">
        <v>25448.952466365317</v>
      </c>
      <c r="AE12" s="249">
        <v>96292.225587192515</v>
      </c>
      <c r="AF12" s="249">
        <v>14327.029053604969</v>
      </c>
      <c r="AG12" s="249">
        <v>470.87172870193541</v>
      </c>
      <c r="AH12" s="249">
        <v>10425.608252095679</v>
      </c>
      <c r="AI12" s="249">
        <v>37.625785094708583</v>
      </c>
      <c r="AJ12" s="249">
        <v>1407.8811494729209</v>
      </c>
      <c r="AK12" s="249">
        <v>131035.15983629691</v>
      </c>
      <c r="AL12" s="249">
        <v>0</v>
      </c>
      <c r="AM12" s="250">
        <v>0</v>
      </c>
      <c r="AN12" s="270">
        <f t="shared" si="4"/>
        <v>439456.76645541505</v>
      </c>
      <c r="AO12" s="249">
        <v>176158.16617503492</v>
      </c>
      <c r="AP12" s="249">
        <v>23978.475471025642</v>
      </c>
      <c r="AQ12" s="249">
        <v>90728.322603634937</v>
      </c>
      <c r="AR12" s="249">
        <v>13499.19275414497</v>
      </c>
      <c r="AS12" s="249">
        <v>443.66408446875369</v>
      </c>
      <c r="AT12" s="249">
        <v>9823.2016454822278</v>
      </c>
      <c r="AU12" s="249">
        <v>35.451713235110923</v>
      </c>
      <c r="AV12" s="249">
        <v>1326.5317562038474</v>
      </c>
      <c r="AW12" s="249">
        <v>123463.76025218461</v>
      </c>
      <c r="AX12" s="249">
        <v>0</v>
      </c>
      <c r="AY12" s="250">
        <v>0</v>
      </c>
      <c r="AZ12" s="853">
        <v>0</v>
      </c>
      <c r="BA12" s="290">
        <f t="shared" si="5"/>
        <v>1859641.3296446404</v>
      </c>
      <c r="BB12" s="271">
        <f t="shared" si="6"/>
        <v>745445.35749397567</v>
      </c>
      <c r="BC12" s="271">
        <f t="shared" si="6"/>
        <v>101469.28528932668</v>
      </c>
      <c r="BD12" s="271">
        <f t="shared" si="6"/>
        <v>383933.41816974664</v>
      </c>
      <c r="BE12" s="271">
        <f t="shared" si="6"/>
        <v>57124.292259576192</v>
      </c>
      <c r="BF12" s="271">
        <f t="shared" si="6"/>
        <v>1877.4453619449523</v>
      </c>
      <c r="BG12" s="271">
        <f t="shared" si="6"/>
        <v>41568.666507778813</v>
      </c>
      <c r="BH12" s="271">
        <f t="shared" si="6"/>
        <v>150.0203800944565</v>
      </c>
      <c r="BI12" s="271">
        <f t="shared" si="6"/>
        <v>5613.4606796935932</v>
      </c>
      <c r="BJ12" s="271">
        <f t="shared" si="6"/>
        <v>522459.38350250327</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66998.747941618931</v>
      </c>
      <c r="AC16" s="249">
        <v>26226.49242770578</v>
      </c>
      <c r="AD16" s="249">
        <v>3518.299153996124</v>
      </c>
      <c r="AE16" s="249">
        <v>13592.371705232539</v>
      </c>
      <c r="AF16" s="249">
        <v>2026.3121524332571</v>
      </c>
      <c r="AG16" s="249">
        <v>60.87697908381756</v>
      </c>
      <c r="AH16" s="249">
        <v>1493.8274098259849</v>
      </c>
      <c r="AI16" s="249">
        <v>9.3656890898180851</v>
      </c>
      <c r="AJ16" s="249">
        <v>199.02089315863435</v>
      </c>
      <c r="AK16" s="249">
        <v>19872.181531092967</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66998.747941618931</v>
      </c>
      <c r="BB16" s="271">
        <f t="shared" si="6"/>
        <v>26226.49242770578</v>
      </c>
      <c r="BC16" s="271">
        <f t="shared" si="6"/>
        <v>3518.299153996124</v>
      </c>
      <c r="BD16" s="271">
        <f t="shared" si="6"/>
        <v>13592.371705232539</v>
      </c>
      <c r="BE16" s="271">
        <f t="shared" si="6"/>
        <v>2026.3121524332571</v>
      </c>
      <c r="BF16" s="271">
        <f t="shared" si="6"/>
        <v>60.87697908381756</v>
      </c>
      <c r="BG16" s="271">
        <f t="shared" si="6"/>
        <v>1493.8274098259849</v>
      </c>
      <c r="BH16" s="271">
        <f t="shared" si="6"/>
        <v>9.3656890898180851</v>
      </c>
      <c r="BI16" s="271">
        <f t="shared" si="6"/>
        <v>199.02089315863435</v>
      </c>
      <c r="BJ16" s="271">
        <f t="shared" si="6"/>
        <v>19872.181531092967</v>
      </c>
      <c r="BK16" s="271">
        <f t="shared" si="6"/>
        <v>0</v>
      </c>
      <c r="BL16" s="291">
        <f t="shared" si="6"/>
        <v>0</v>
      </c>
    </row>
    <row r="17" spans="1:64" s="209" customFormat="1" x14ac:dyDescent="0.25">
      <c r="A17" s="1699"/>
      <c r="B17" s="128" t="s">
        <v>202</v>
      </c>
      <c r="C17" s="309" t="s">
        <v>14</v>
      </c>
      <c r="D17" s="272">
        <f>SUM(D11:D16)</f>
        <v>31800154.734010514</v>
      </c>
      <c r="E17" s="272">
        <f>SUM(E11:E16)</f>
        <v>13211767.966782385</v>
      </c>
      <c r="F17" s="272">
        <f>SUM(F11:F16)</f>
        <v>1897915.8242167325</v>
      </c>
      <c r="G17" s="272">
        <f t="shared" ref="G17:O17" si="7">SUM(G11:G16)</f>
        <v>6353282.1386443144</v>
      </c>
      <c r="H17" s="272">
        <f t="shared" si="7"/>
        <v>952441.96794471145</v>
      </c>
      <c r="I17" s="272">
        <f t="shared" si="7"/>
        <v>36609.510518326824</v>
      </c>
      <c r="J17" s="272">
        <f t="shared" si="7"/>
        <v>696657.95865976182</v>
      </c>
      <c r="K17" s="272">
        <f t="shared" si="7"/>
        <v>24.71759300677094</v>
      </c>
      <c r="L17" s="272">
        <f t="shared" si="7"/>
        <v>94791.30258163868</v>
      </c>
      <c r="M17" s="272">
        <f t="shared" si="7"/>
        <v>8556663.3470696323</v>
      </c>
      <c r="N17" s="272">
        <f t="shared" si="7"/>
        <v>0</v>
      </c>
      <c r="O17" s="272">
        <f t="shared" si="7"/>
        <v>0</v>
      </c>
      <c r="P17" s="288">
        <f>SUM(P11:P16)</f>
        <v>32484827.514694266</v>
      </c>
      <c r="Q17" s="272">
        <f>SUM(Q11:Q16)</f>
        <v>13161886.824012313</v>
      </c>
      <c r="R17" s="272">
        <f>SUM(R11:R16)</f>
        <v>1836618.8478335075</v>
      </c>
      <c r="S17" s="272">
        <f t="shared" ref="S17:AA17" si="8">SUM(S11:S16)</f>
        <v>6452237.7500693314</v>
      </c>
      <c r="T17" s="272">
        <f t="shared" si="8"/>
        <v>952824.50137430022</v>
      </c>
      <c r="U17" s="272">
        <f t="shared" si="8"/>
        <v>32812.500463641329</v>
      </c>
      <c r="V17" s="272">
        <f t="shared" si="8"/>
        <v>678381.33367635391</v>
      </c>
      <c r="W17" s="272">
        <f t="shared" si="8"/>
        <v>2208.6622060747977</v>
      </c>
      <c r="X17" s="272">
        <f t="shared" si="8"/>
        <v>92645.953180676806</v>
      </c>
      <c r="Y17" s="272">
        <f t="shared" si="8"/>
        <v>9275211.141878061</v>
      </c>
      <c r="Z17" s="272">
        <f t="shared" si="8"/>
        <v>0</v>
      </c>
      <c r="AA17" s="281">
        <f t="shared" si="8"/>
        <v>0</v>
      </c>
      <c r="AB17" s="288">
        <f>SUM(AB11:AB16)</f>
        <v>31671227.469854578</v>
      </c>
      <c r="AC17" s="272">
        <f>SUM(AC11:AC16)</f>
        <v>12401125.054089338</v>
      </c>
      <c r="AD17" s="272">
        <f>SUM(AD11:AD16)</f>
        <v>1663911.8792974791</v>
      </c>
      <c r="AE17" s="272">
        <f t="shared" ref="AE17:AM17" si="9">SUM(AE11:AE16)</f>
        <v>6426633.6908790246</v>
      </c>
      <c r="AF17" s="272">
        <f t="shared" si="9"/>
        <v>958041.98529929365</v>
      </c>
      <c r="AG17" s="272">
        <f t="shared" si="9"/>
        <v>28814.965701718011</v>
      </c>
      <c r="AH17" s="272">
        <f t="shared" si="9"/>
        <v>706173.82657754037</v>
      </c>
      <c r="AI17" s="272">
        <f t="shared" si="9"/>
        <v>4405.2801016901321</v>
      </c>
      <c r="AJ17" s="272">
        <f t="shared" si="9"/>
        <v>94097.798162916268</v>
      </c>
      <c r="AK17" s="272">
        <f t="shared" si="9"/>
        <v>9388022.9897455797</v>
      </c>
      <c r="AL17" s="272">
        <f t="shared" si="9"/>
        <v>0</v>
      </c>
      <c r="AM17" s="272">
        <f t="shared" si="9"/>
        <v>0</v>
      </c>
      <c r="AN17" s="288">
        <f>SUM(AN11:AN16)</f>
        <v>35735216.730254032</v>
      </c>
      <c r="AO17" s="272">
        <f>SUM(AO11:AO16)</f>
        <v>14013673.964338074</v>
      </c>
      <c r="AP17" s="272">
        <f t="shared" ref="AP17:AZ17" si="10">SUM(AP11:AP16)</f>
        <v>1787013.9817833458</v>
      </c>
      <c r="AQ17" s="272">
        <f t="shared" si="10"/>
        <v>7956042.6451518713</v>
      </c>
      <c r="AR17" s="272">
        <f t="shared" si="10"/>
        <v>1181944.9877468422</v>
      </c>
      <c r="AS17" s="272">
        <f t="shared" si="10"/>
        <v>34708.487966334316</v>
      </c>
      <c r="AT17" s="272">
        <f t="shared" si="10"/>
        <v>862488.89249062072</v>
      </c>
      <c r="AU17" s="272">
        <f t="shared" si="10"/>
        <v>3989.0687804836189</v>
      </c>
      <c r="AV17" s="272">
        <f t="shared" si="10"/>
        <v>115981.73873803837</v>
      </c>
      <c r="AW17" s="272">
        <f t="shared" si="10"/>
        <v>9779372.9632584322</v>
      </c>
      <c r="AX17" s="272">
        <f t="shared" si="10"/>
        <v>0</v>
      </c>
      <c r="AY17" s="281">
        <f t="shared" si="10"/>
        <v>0</v>
      </c>
      <c r="AZ17" s="293">
        <f t="shared" si="10"/>
        <v>346215.6347092301</v>
      </c>
      <c r="BA17" s="292">
        <f>SUM(BA11:BA16)</f>
        <v>132037642.08352262</v>
      </c>
      <c r="BB17" s="272">
        <f>SUM(BB11:BB16)</f>
        <v>52788453.80922211</v>
      </c>
      <c r="BC17" s="272">
        <f t="shared" ref="BC17:BL17" si="11">SUM(BC11:BC16)</f>
        <v>7185460.5331310639</v>
      </c>
      <c r="BD17" s="272">
        <f t="shared" si="11"/>
        <v>27188196.224744543</v>
      </c>
      <c r="BE17" s="272">
        <f t="shared" si="11"/>
        <v>4045253.4423651476</v>
      </c>
      <c r="BF17" s="272">
        <f t="shared" si="11"/>
        <v>132945.4646500205</v>
      </c>
      <c r="BG17" s="272">
        <f t="shared" si="11"/>
        <v>2943702.0114042764</v>
      </c>
      <c r="BH17" s="272">
        <f t="shared" si="11"/>
        <v>10627.728681255319</v>
      </c>
      <c r="BI17" s="272">
        <f t="shared" si="11"/>
        <v>397516.79266327014</v>
      </c>
      <c r="BJ17" s="272">
        <f>SUM(BJ11:BJ16)</f>
        <v>36999270.441951707</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3110694.8499999996</v>
      </c>
      <c r="E20" s="251">
        <v>692884.41999999969</v>
      </c>
      <c r="F20" s="251">
        <v>149287.91999999998</v>
      </c>
      <c r="G20" s="251">
        <v>1747033.7400000005</v>
      </c>
      <c r="H20" s="251">
        <v>54346.19</v>
      </c>
      <c r="I20" s="251">
        <v>0</v>
      </c>
      <c r="J20" s="251">
        <v>19505.78</v>
      </c>
      <c r="K20" s="251">
        <v>0</v>
      </c>
      <c r="L20" s="251">
        <v>10884.26</v>
      </c>
      <c r="M20" s="251">
        <v>436752.54000000004</v>
      </c>
      <c r="N20" s="251">
        <v>0</v>
      </c>
      <c r="O20" s="252">
        <v>0</v>
      </c>
      <c r="P20" s="273">
        <f t="shared" ref="P20:P27" si="13">SUM(Q20:AA20)</f>
        <v>2271380.1599999997</v>
      </c>
      <c r="Q20" s="251">
        <v>609051.29</v>
      </c>
      <c r="R20" s="251">
        <v>136425.1</v>
      </c>
      <c r="S20" s="251">
        <v>759339.0199999999</v>
      </c>
      <c r="T20" s="251">
        <v>74719.31</v>
      </c>
      <c r="U20" s="251">
        <v>0</v>
      </c>
      <c r="V20" s="251">
        <v>262094.62999999998</v>
      </c>
      <c r="W20" s="251">
        <v>0</v>
      </c>
      <c r="X20" s="251">
        <v>0</v>
      </c>
      <c r="Y20" s="251">
        <v>429750.81</v>
      </c>
      <c r="Z20" s="251">
        <v>0</v>
      </c>
      <c r="AA20" s="252">
        <v>0</v>
      </c>
      <c r="AB20" s="273">
        <f t="shared" ref="AB20:AB27" si="14">SUM(AC20:AM20)</f>
        <v>1993123.4099999997</v>
      </c>
      <c r="AC20" s="251">
        <v>524447.5</v>
      </c>
      <c r="AD20" s="251">
        <v>128955.36</v>
      </c>
      <c r="AE20" s="251">
        <v>466935.52999999997</v>
      </c>
      <c r="AF20" s="251">
        <v>166424.96000000002</v>
      </c>
      <c r="AG20" s="251">
        <v>0</v>
      </c>
      <c r="AH20" s="251">
        <v>83823.959999999992</v>
      </c>
      <c r="AI20" s="251">
        <v>0</v>
      </c>
      <c r="AJ20" s="251">
        <v>6381.5</v>
      </c>
      <c r="AK20" s="251">
        <v>616154.6</v>
      </c>
      <c r="AL20" s="251">
        <v>0</v>
      </c>
      <c r="AM20" s="252">
        <v>0</v>
      </c>
      <c r="AN20" s="276">
        <f t="shared" ref="AN20:AN27" si="15">SUM(AO20:AY20)</f>
        <v>3047619.8499999996</v>
      </c>
      <c r="AO20" s="251">
        <v>460620.51</v>
      </c>
      <c r="AP20" s="251">
        <v>193794.87</v>
      </c>
      <c r="AQ20" s="251">
        <v>791490.37000000011</v>
      </c>
      <c r="AR20" s="251">
        <v>359280.48</v>
      </c>
      <c r="AS20" s="251">
        <v>0</v>
      </c>
      <c r="AT20" s="251">
        <v>167329.40999999997</v>
      </c>
      <c r="AU20" s="251">
        <v>0</v>
      </c>
      <c r="AV20" s="249">
        <v>0</v>
      </c>
      <c r="AW20" s="251">
        <v>1075104.21</v>
      </c>
      <c r="AX20" s="251">
        <v>0</v>
      </c>
      <c r="AY20" s="252">
        <v>0</v>
      </c>
      <c r="AZ20" s="854">
        <v>623337.73328663094</v>
      </c>
      <c r="BA20" s="294">
        <f t="shared" ref="BA20:BA27" si="16">SUM(BB20:BL20)+AZ20</f>
        <v>11046156.00328663</v>
      </c>
      <c r="BB20" s="271">
        <f t="shared" ref="BB20:BL27" si="17">E20+Q20+AC20+AO20</f>
        <v>2287003.7199999997</v>
      </c>
      <c r="BC20" s="271">
        <f t="shared" si="17"/>
        <v>608463.25</v>
      </c>
      <c r="BD20" s="271">
        <f t="shared" si="17"/>
        <v>3764798.66</v>
      </c>
      <c r="BE20" s="271">
        <f t="shared" si="17"/>
        <v>654770.93999999994</v>
      </c>
      <c r="BF20" s="271">
        <f t="shared" si="17"/>
        <v>0</v>
      </c>
      <c r="BG20" s="271">
        <f t="shared" si="17"/>
        <v>532753.78</v>
      </c>
      <c r="BH20" s="271">
        <f t="shared" si="17"/>
        <v>0</v>
      </c>
      <c r="BI20" s="271">
        <f t="shared" si="17"/>
        <v>17265.760000000002</v>
      </c>
      <c r="BJ20" s="271">
        <f t="shared" si="17"/>
        <v>2557762.16</v>
      </c>
      <c r="BK20" s="271">
        <f t="shared" si="17"/>
        <v>0</v>
      </c>
      <c r="BL20" s="295">
        <f t="shared" si="17"/>
        <v>0</v>
      </c>
    </row>
    <row r="21" spans="1:64" ht="24.75" x14ac:dyDescent="0.25">
      <c r="A21" s="1699"/>
      <c r="B21" s="126">
        <v>2.2000000000000002</v>
      </c>
      <c r="C21" s="127" t="s">
        <v>149</v>
      </c>
      <c r="D21" s="274">
        <f t="shared" si="12"/>
        <v>26224.354613241656</v>
      </c>
      <c r="E21" s="253">
        <v>5388.47026613649</v>
      </c>
      <c r="F21" s="253">
        <v>1160.992360043776</v>
      </c>
      <c r="G21" s="253">
        <v>15619.342965957569</v>
      </c>
      <c r="H21" s="253">
        <v>422.64311397390668</v>
      </c>
      <c r="I21" s="253">
        <v>0</v>
      </c>
      <c r="J21" s="253">
        <v>151.69386482640178</v>
      </c>
      <c r="K21" s="253">
        <v>0</v>
      </c>
      <c r="L21" s="253">
        <v>84.645446897043442</v>
      </c>
      <c r="M21" s="253">
        <v>3396.5665954064712</v>
      </c>
      <c r="N21" s="253">
        <v>0</v>
      </c>
      <c r="O21" s="254">
        <v>0</v>
      </c>
      <c r="P21" s="274">
        <f t="shared" si="13"/>
        <v>20414.077108948506</v>
      </c>
      <c r="Q21" s="253">
        <v>6697.7589011720593</v>
      </c>
      <c r="R21" s="253">
        <v>1125.6798320104508</v>
      </c>
      <c r="S21" s="253">
        <v>6265.5084766115651</v>
      </c>
      <c r="T21" s="253">
        <v>616.52892560633506</v>
      </c>
      <c r="U21" s="253">
        <v>0</v>
      </c>
      <c r="V21" s="253">
        <v>2162.6125915923189</v>
      </c>
      <c r="W21" s="253">
        <v>0</v>
      </c>
      <c r="X21" s="253">
        <v>0</v>
      </c>
      <c r="Y21" s="253">
        <v>3545.9883819557781</v>
      </c>
      <c r="Z21" s="253">
        <v>0</v>
      </c>
      <c r="AA21" s="254">
        <v>0</v>
      </c>
      <c r="AB21" s="274">
        <f t="shared" si="14"/>
        <v>74151.231537814441</v>
      </c>
      <c r="AC21" s="253">
        <v>19511.29960483879</v>
      </c>
      <c r="AD21" s="253">
        <v>4797.5949253449471</v>
      </c>
      <c r="AE21" s="253">
        <v>17371.651160457797</v>
      </c>
      <c r="AF21" s="253">
        <v>6191.5964062814901</v>
      </c>
      <c r="AG21" s="253">
        <v>0</v>
      </c>
      <c r="AH21" s="253">
        <v>3118.5474191869016</v>
      </c>
      <c r="AI21" s="253">
        <v>0</v>
      </c>
      <c r="AJ21" s="253">
        <v>237.41434257628978</v>
      </c>
      <c r="AK21" s="253">
        <v>22923.127679128233</v>
      </c>
      <c r="AL21" s="253">
        <v>0</v>
      </c>
      <c r="AM21" s="254">
        <v>0</v>
      </c>
      <c r="AN21" s="289">
        <f t="shared" si="15"/>
        <v>390582.20187316748</v>
      </c>
      <c r="AO21" s="253">
        <v>63111.602014579898</v>
      </c>
      <c r="AP21" s="253">
        <v>24531.170668337705</v>
      </c>
      <c r="AQ21" s="253">
        <v>100189.36697764887</v>
      </c>
      <c r="AR21" s="253">
        <v>45478.865218064289</v>
      </c>
      <c r="AS21" s="253">
        <v>0</v>
      </c>
      <c r="AT21" s="253">
        <v>21181.088614689612</v>
      </c>
      <c r="AU21" s="253">
        <v>0</v>
      </c>
      <c r="AV21" s="253">
        <v>0</v>
      </c>
      <c r="AW21" s="253">
        <v>136090.10837984711</v>
      </c>
      <c r="AX21" s="253">
        <v>0</v>
      </c>
      <c r="AY21" s="254">
        <v>0</v>
      </c>
      <c r="AZ21" s="525">
        <v>-342778.0364378618</v>
      </c>
      <c r="BA21" s="296">
        <f t="shared" si="16"/>
        <v>168593.82869531022</v>
      </c>
      <c r="BB21" s="271">
        <f t="shared" si="17"/>
        <v>94709.130786727241</v>
      </c>
      <c r="BC21" s="271">
        <f t="shared" si="17"/>
        <v>31615.437785736878</v>
      </c>
      <c r="BD21" s="271">
        <f t="shared" si="17"/>
        <v>139445.86958067579</v>
      </c>
      <c r="BE21" s="271">
        <f t="shared" si="17"/>
        <v>52709.633663926019</v>
      </c>
      <c r="BF21" s="271">
        <f t="shared" si="17"/>
        <v>0</v>
      </c>
      <c r="BG21" s="271">
        <f t="shared" si="17"/>
        <v>26613.942490295234</v>
      </c>
      <c r="BH21" s="271">
        <f t="shared" si="17"/>
        <v>0</v>
      </c>
      <c r="BI21" s="271">
        <f t="shared" si="17"/>
        <v>322.05978947333324</v>
      </c>
      <c r="BJ21" s="271">
        <f t="shared" si="17"/>
        <v>165955.79103633758</v>
      </c>
      <c r="BK21" s="271">
        <f t="shared" si="17"/>
        <v>0</v>
      </c>
      <c r="BL21" s="291">
        <f t="shared" si="17"/>
        <v>0</v>
      </c>
    </row>
    <row r="22" spans="1:64" x14ac:dyDescent="0.25">
      <c r="A22" s="1699"/>
      <c r="B22" s="126">
        <v>2.2999999999999998</v>
      </c>
      <c r="C22" s="127" t="s">
        <v>150</v>
      </c>
      <c r="D22" s="274">
        <f t="shared" si="12"/>
        <v>367192.57</v>
      </c>
      <c r="E22" s="253">
        <v>165663.40000000005</v>
      </c>
      <c r="F22" s="253">
        <v>36951.4</v>
      </c>
      <c r="G22" s="253">
        <v>111580.08000000002</v>
      </c>
      <c r="H22" s="253">
        <v>16621.29</v>
      </c>
      <c r="I22" s="253">
        <v>0</v>
      </c>
      <c r="J22" s="253">
        <v>11082.62</v>
      </c>
      <c r="K22" s="253">
        <v>0</v>
      </c>
      <c r="L22" s="253">
        <v>9024.5600000000013</v>
      </c>
      <c r="M22" s="253">
        <v>16269.22</v>
      </c>
      <c r="N22" s="253">
        <v>0</v>
      </c>
      <c r="O22" s="254">
        <v>0</v>
      </c>
      <c r="P22" s="274">
        <f t="shared" si="13"/>
        <v>308704.77999999997</v>
      </c>
      <c r="Q22" s="253">
        <v>135454.71</v>
      </c>
      <c r="R22" s="253">
        <v>34407.199999999997</v>
      </c>
      <c r="S22" s="253">
        <v>96466.26</v>
      </c>
      <c r="T22" s="253">
        <v>18097.84</v>
      </c>
      <c r="U22" s="253">
        <v>98.23</v>
      </c>
      <c r="V22" s="253">
        <v>7803.56</v>
      </c>
      <c r="W22" s="253">
        <v>0</v>
      </c>
      <c r="X22" s="253">
        <v>3644.8599999999997</v>
      </c>
      <c r="Y22" s="253">
        <v>12732.12</v>
      </c>
      <c r="Z22" s="253">
        <v>0</v>
      </c>
      <c r="AA22" s="254">
        <v>0</v>
      </c>
      <c r="AB22" s="274">
        <f t="shared" si="14"/>
        <v>249724.20000000004</v>
      </c>
      <c r="AC22" s="253">
        <v>101327.95000000001</v>
      </c>
      <c r="AD22" s="253">
        <v>37520.780000000006</v>
      </c>
      <c r="AE22" s="253">
        <v>73047.470000000016</v>
      </c>
      <c r="AF22" s="253">
        <v>16238.199999999999</v>
      </c>
      <c r="AG22" s="253">
        <v>0</v>
      </c>
      <c r="AH22" s="253">
        <v>8423.5300000000007</v>
      </c>
      <c r="AI22" s="253">
        <v>0</v>
      </c>
      <c r="AJ22" s="253">
        <v>3813.01</v>
      </c>
      <c r="AK22" s="253">
        <v>9353.26</v>
      </c>
      <c r="AL22" s="253">
        <v>0</v>
      </c>
      <c r="AM22" s="254">
        <v>0</v>
      </c>
      <c r="AN22" s="289">
        <f t="shared" si="15"/>
        <v>269538.68</v>
      </c>
      <c r="AO22" s="253">
        <v>121858.27</v>
      </c>
      <c r="AP22" s="253">
        <v>23771.73</v>
      </c>
      <c r="AQ22" s="253">
        <v>82199.219999999972</v>
      </c>
      <c r="AR22" s="253">
        <v>16268.350000000002</v>
      </c>
      <c r="AS22" s="253">
        <v>214.03</v>
      </c>
      <c r="AT22" s="253">
        <v>8985.4499999999989</v>
      </c>
      <c r="AU22" s="253">
        <v>0</v>
      </c>
      <c r="AV22" s="253">
        <v>3451.65</v>
      </c>
      <c r="AW22" s="253">
        <v>12789.980000000001</v>
      </c>
      <c r="AX22" s="253">
        <v>0</v>
      </c>
      <c r="AY22" s="254">
        <v>0</v>
      </c>
      <c r="AZ22" s="525">
        <v>4270.1740363856825</v>
      </c>
      <c r="BA22" s="296">
        <f t="shared" si="16"/>
        <v>1199430.4040363859</v>
      </c>
      <c r="BB22" s="271">
        <f t="shared" si="17"/>
        <v>524304.33000000007</v>
      </c>
      <c r="BC22" s="271">
        <f t="shared" si="17"/>
        <v>132651.11000000002</v>
      </c>
      <c r="BD22" s="271">
        <f t="shared" si="17"/>
        <v>363293.03</v>
      </c>
      <c r="BE22" s="271">
        <f t="shared" si="17"/>
        <v>67225.680000000008</v>
      </c>
      <c r="BF22" s="271">
        <f t="shared" si="17"/>
        <v>312.26</v>
      </c>
      <c r="BG22" s="271">
        <f t="shared" si="17"/>
        <v>36295.159999999996</v>
      </c>
      <c r="BH22" s="271">
        <f t="shared" si="17"/>
        <v>0</v>
      </c>
      <c r="BI22" s="271">
        <f t="shared" si="17"/>
        <v>19934.080000000002</v>
      </c>
      <c r="BJ22" s="271">
        <f t="shared" si="17"/>
        <v>51144.58</v>
      </c>
      <c r="BK22" s="271">
        <f t="shared" si="17"/>
        <v>0</v>
      </c>
      <c r="BL22" s="291">
        <f t="shared" si="17"/>
        <v>0</v>
      </c>
    </row>
    <row r="23" spans="1:64" x14ac:dyDescent="0.25">
      <c r="A23" s="1699"/>
      <c r="B23" s="126">
        <v>2.4</v>
      </c>
      <c r="C23" s="127" t="s">
        <v>151</v>
      </c>
      <c r="D23" s="274">
        <f t="shared" si="12"/>
        <v>892191.83000000019</v>
      </c>
      <c r="E23" s="253">
        <v>418884.2900000001</v>
      </c>
      <c r="F23" s="253">
        <v>51500.02</v>
      </c>
      <c r="G23" s="253">
        <v>341613.84000000014</v>
      </c>
      <c r="H23" s="253">
        <v>15872.710000000001</v>
      </c>
      <c r="I23" s="253">
        <v>12491.919999999998</v>
      </c>
      <c r="J23" s="253">
        <v>26656.07</v>
      </c>
      <c r="K23" s="253">
        <v>0</v>
      </c>
      <c r="L23" s="253">
        <v>62.2</v>
      </c>
      <c r="M23" s="253">
        <v>25110.780000000006</v>
      </c>
      <c r="N23" s="253">
        <v>0</v>
      </c>
      <c r="O23" s="254">
        <v>0</v>
      </c>
      <c r="P23" s="274">
        <f t="shared" si="13"/>
        <v>1056686.9099999997</v>
      </c>
      <c r="Q23" s="253">
        <v>566834.89999999979</v>
      </c>
      <c r="R23" s="253">
        <v>73861.459999999992</v>
      </c>
      <c r="S23" s="253">
        <v>327118.52999999997</v>
      </c>
      <c r="T23" s="253">
        <v>25649.96</v>
      </c>
      <c r="U23" s="253">
        <v>418.39</v>
      </c>
      <c r="V23" s="253">
        <v>27071.920000000002</v>
      </c>
      <c r="W23" s="253">
        <v>0</v>
      </c>
      <c r="X23" s="253">
        <v>518.30999999999995</v>
      </c>
      <c r="Y23" s="253">
        <v>35213.439999999995</v>
      </c>
      <c r="Z23" s="253">
        <v>0</v>
      </c>
      <c r="AA23" s="254">
        <v>0</v>
      </c>
      <c r="AB23" s="274">
        <f t="shared" si="14"/>
        <v>922734.07000000007</v>
      </c>
      <c r="AC23" s="253">
        <v>395313.98</v>
      </c>
      <c r="AD23" s="253">
        <v>54903.760000000017</v>
      </c>
      <c r="AE23" s="253">
        <v>408314.2900000001</v>
      </c>
      <c r="AF23" s="253">
        <v>17639.189999999995</v>
      </c>
      <c r="AG23" s="253">
        <v>121.18</v>
      </c>
      <c r="AH23" s="253">
        <v>22301.5</v>
      </c>
      <c r="AI23" s="253">
        <v>0</v>
      </c>
      <c r="AJ23" s="253">
        <v>1591.6699999999998</v>
      </c>
      <c r="AK23" s="253">
        <v>22548.5</v>
      </c>
      <c r="AL23" s="253">
        <v>0</v>
      </c>
      <c r="AM23" s="254">
        <v>0</v>
      </c>
      <c r="AN23" s="289">
        <f t="shared" si="15"/>
        <v>932592.97</v>
      </c>
      <c r="AO23" s="253">
        <v>464040.50000000006</v>
      </c>
      <c r="AP23" s="253">
        <v>36126.26</v>
      </c>
      <c r="AQ23" s="253">
        <v>301317.04000000004</v>
      </c>
      <c r="AR23" s="253">
        <v>22300.48</v>
      </c>
      <c r="AS23" s="253">
        <v>112.35</v>
      </c>
      <c r="AT23" s="253">
        <v>47500.840000000004</v>
      </c>
      <c r="AU23" s="253">
        <v>626.48</v>
      </c>
      <c r="AV23" s="253">
        <v>1783.6299999999997</v>
      </c>
      <c r="AW23" s="253">
        <v>58785.39</v>
      </c>
      <c r="AX23" s="253">
        <v>0</v>
      </c>
      <c r="AY23" s="254">
        <v>0</v>
      </c>
      <c r="AZ23" s="525">
        <v>42916.214300647349</v>
      </c>
      <c r="BA23" s="296">
        <f t="shared" si="16"/>
        <v>3847121.9943006472</v>
      </c>
      <c r="BB23" s="271">
        <f t="shared" si="17"/>
        <v>1845073.67</v>
      </c>
      <c r="BC23" s="271">
        <f t="shared" si="17"/>
        <v>216391.5</v>
      </c>
      <c r="BD23" s="271">
        <f t="shared" si="17"/>
        <v>1378363.7000000002</v>
      </c>
      <c r="BE23" s="271">
        <f t="shared" si="17"/>
        <v>81462.34</v>
      </c>
      <c r="BF23" s="271">
        <f t="shared" si="17"/>
        <v>13143.839999999998</v>
      </c>
      <c r="BG23" s="271">
        <f t="shared" si="17"/>
        <v>123530.33000000002</v>
      </c>
      <c r="BH23" s="271">
        <f t="shared" si="17"/>
        <v>626.48</v>
      </c>
      <c r="BI23" s="271">
        <f t="shared" si="17"/>
        <v>3955.8099999999995</v>
      </c>
      <c r="BJ23" s="271">
        <f t="shared" si="17"/>
        <v>141658.10999999999</v>
      </c>
      <c r="BK23" s="271">
        <f t="shared" si="17"/>
        <v>0</v>
      </c>
      <c r="BL23" s="291">
        <f t="shared" si="17"/>
        <v>0</v>
      </c>
    </row>
    <row r="24" spans="1:64" ht="24.75" x14ac:dyDescent="0.25">
      <c r="A24" s="1699"/>
      <c r="B24" s="126">
        <v>2.5</v>
      </c>
      <c r="C24" s="127" t="s">
        <v>152</v>
      </c>
      <c r="D24" s="274">
        <f t="shared" si="12"/>
        <v>16290.32038956036</v>
      </c>
      <c r="E24" s="253">
        <v>7561.2093917293314</v>
      </c>
      <c r="F24" s="253">
        <v>1144.1319828255509</v>
      </c>
      <c r="G24" s="253">
        <v>5862.12927157172</v>
      </c>
      <c r="H24" s="253">
        <v>420.31461620326115</v>
      </c>
      <c r="I24" s="253">
        <v>161.58480213091164</v>
      </c>
      <c r="J24" s="253">
        <v>488.15544418550644</v>
      </c>
      <c r="K24" s="253">
        <v>0</v>
      </c>
      <c r="L24" s="253">
        <v>117.53856225552857</v>
      </c>
      <c r="M24" s="253">
        <v>535.25631865855075</v>
      </c>
      <c r="N24" s="253">
        <v>0</v>
      </c>
      <c r="O24" s="254">
        <v>0</v>
      </c>
      <c r="P24" s="274">
        <f t="shared" si="13"/>
        <v>10931.401111925372</v>
      </c>
      <c r="Q24" s="253">
        <v>5622.5693182940313</v>
      </c>
      <c r="R24" s="253">
        <v>866.80485825328992</v>
      </c>
      <c r="S24" s="253">
        <v>3391.2431709619345</v>
      </c>
      <c r="T24" s="253">
        <v>350.24729758263629</v>
      </c>
      <c r="U24" s="253">
        <v>4.1360881890550285</v>
      </c>
      <c r="V24" s="253">
        <v>279.21501474125051</v>
      </c>
      <c r="W24" s="253">
        <v>0</v>
      </c>
      <c r="X24" s="253">
        <v>33.330568437203794</v>
      </c>
      <c r="Y24" s="253">
        <v>383.85479546596963</v>
      </c>
      <c r="Z24" s="253">
        <v>0</v>
      </c>
      <c r="AA24" s="254">
        <v>0</v>
      </c>
      <c r="AB24" s="274">
        <f t="shared" si="14"/>
        <v>18913.275019589</v>
      </c>
      <c r="AC24" s="253">
        <v>8011.479511632826</v>
      </c>
      <c r="AD24" s="253">
        <v>1490.9278976547319</v>
      </c>
      <c r="AE24" s="253">
        <v>7764.9905192731458</v>
      </c>
      <c r="AF24" s="253">
        <v>546.48631035360779</v>
      </c>
      <c r="AG24" s="253">
        <v>1.95479082327919</v>
      </c>
      <c r="AH24" s="253">
        <v>495.63464836588389</v>
      </c>
      <c r="AI24" s="253">
        <v>0</v>
      </c>
      <c r="AJ24" s="253">
        <v>87.18450954580436</v>
      </c>
      <c r="AK24" s="253">
        <v>514.61683193971885</v>
      </c>
      <c r="AL24" s="253">
        <v>0</v>
      </c>
      <c r="AM24" s="254">
        <v>0</v>
      </c>
      <c r="AN24" s="289">
        <f t="shared" si="15"/>
        <v>39779.317993273376</v>
      </c>
      <c r="AO24" s="253">
        <v>19387.729530913832</v>
      </c>
      <c r="AP24" s="253">
        <v>1980.5736608251914</v>
      </c>
      <c r="AQ24" s="253">
        <v>12691.858207003881</v>
      </c>
      <c r="AR24" s="253">
        <v>1276.3738402383185</v>
      </c>
      <c r="AS24" s="253">
        <v>10.801024920304359</v>
      </c>
      <c r="AT24" s="253">
        <v>1869.3235674537004</v>
      </c>
      <c r="AU24" s="253">
        <v>20.73235520581002</v>
      </c>
      <c r="AV24" s="253">
        <v>173.25323164645809</v>
      </c>
      <c r="AW24" s="253">
        <v>2368.6725750658889</v>
      </c>
      <c r="AX24" s="253">
        <v>0</v>
      </c>
      <c r="AY24" s="254">
        <v>0</v>
      </c>
      <c r="AZ24" s="525">
        <v>-293258.43002152792</v>
      </c>
      <c r="BA24" s="296">
        <f t="shared" si="16"/>
        <v>-207344.11550717981</v>
      </c>
      <c r="BB24" s="271">
        <f t="shared" si="17"/>
        <v>40582.987752570014</v>
      </c>
      <c r="BC24" s="271">
        <f t="shared" si="17"/>
        <v>5482.4383995587641</v>
      </c>
      <c r="BD24" s="271">
        <f t="shared" si="17"/>
        <v>29710.221168810684</v>
      </c>
      <c r="BE24" s="271">
        <f t="shared" si="17"/>
        <v>2593.4220643778235</v>
      </c>
      <c r="BF24" s="271">
        <f t="shared" si="17"/>
        <v>178.47670606355021</v>
      </c>
      <c r="BG24" s="271">
        <f t="shared" si="17"/>
        <v>3132.3286747463412</v>
      </c>
      <c r="BH24" s="271">
        <f t="shared" si="17"/>
        <v>20.73235520581002</v>
      </c>
      <c r="BI24" s="271">
        <f t="shared" si="17"/>
        <v>411.30687188499485</v>
      </c>
      <c r="BJ24" s="271">
        <f t="shared" si="17"/>
        <v>3802.4005211301283</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-7496.4588119926766</v>
      </c>
      <c r="E26" s="253">
        <v>-1674.0008707091397</v>
      </c>
      <c r="F26" s="253">
        <v>-285.07849279329366</v>
      </c>
      <c r="G26" s="253">
        <v>-2190.177999891685</v>
      </c>
      <c r="H26" s="253">
        <v>-278.72305916465859</v>
      </c>
      <c r="I26" s="253">
        <v>-10.202192635166012</v>
      </c>
      <c r="J26" s="253">
        <v>-275.03190906669232</v>
      </c>
      <c r="K26" s="253">
        <v>-6.6288744636819177E-2</v>
      </c>
      <c r="L26" s="253">
        <v>-31.699383716127169</v>
      </c>
      <c r="M26" s="253">
        <v>-2751.4786152712768</v>
      </c>
      <c r="N26" s="253">
        <v>0</v>
      </c>
      <c r="O26" s="254">
        <v>0</v>
      </c>
      <c r="P26" s="274">
        <f t="shared" si="13"/>
        <v>-10912.169577729421</v>
      </c>
      <c r="Q26" s="253">
        <v>-2436.7480476544079</v>
      </c>
      <c r="R26" s="253">
        <v>-414.97258029982146</v>
      </c>
      <c r="S26" s="253">
        <v>-3188.1177952977282</v>
      </c>
      <c r="T26" s="253">
        <v>-405.72133631449827</v>
      </c>
      <c r="U26" s="253">
        <v>-14.850752720937177</v>
      </c>
      <c r="V26" s="253">
        <v>-400.34833863439047</v>
      </c>
      <c r="W26" s="253">
        <v>-9.6492762878196039E-2</v>
      </c>
      <c r="X26" s="253">
        <v>-46.142993551370722</v>
      </c>
      <c r="Y26" s="253">
        <v>-4005.1712404933883</v>
      </c>
      <c r="Z26" s="253">
        <v>0</v>
      </c>
      <c r="AA26" s="254">
        <v>0</v>
      </c>
      <c r="AB26" s="274">
        <f t="shared" si="14"/>
        <v>2473.9884647416316</v>
      </c>
      <c r="AC26" s="253">
        <v>552.4553589858242</v>
      </c>
      <c r="AD26" s="253">
        <v>94.081875243314272</v>
      </c>
      <c r="AE26" s="253">
        <v>722.80462593812513</v>
      </c>
      <c r="AF26" s="253">
        <v>91.984448994467215</v>
      </c>
      <c r="AG26" s="253">
        <v>3.3669373136679086</v>
      </c>
      <c r="AH26" s="253">
        <v>90.766292129603301</v>
      </c>
      <c r="AI26" s="253">
        <v>2.1876674532158365E-2</v>
      </c>
      <c r="AJ26" s="253">
        <v>10.461460753663639</v>
      </c>
      <c r="AK26" s="253">
        <v>908.0455887084338</v>
      </c>
      <c r="AL26" s="253">
        <v>0</v>
      </c>
      <c r="AM26" s="254">
        <v>0</v>
      </c>
      <c r="AN26" s="289">
        <f t="shared" si="15"/>
        <v>-4362.6189073799851</v>
      </c>
      <c r="AO26" s="253">
        <v>-974.19702191160184</v>
      </c>
      <c r="AP26" s="253">
        <v>-165.90350910189551</v>
      </c>
      <c r="AQ26" s="253">
        <v>-1274.5900687894662</v>
      </c>
      <c r="AR26" s="253">
        <v>-162.20491812604354</v>
      </c>
      <c r="AS26" s="253">
        <v>-5.9372404495446132</v>
      </c>
      <c r="AT26" s="253">
        <v>-160.05682639216997</v>
      </c>
      <c r="AU26" s="253">
        <v>-3.8577218651081872E-2</v>
      </c>
      <c r="AV26" s="253">
        <v>-18.447687664345256</v>
      </c>
      <c r="AW26" s="253">
        <v>-1601.2430577262669</v>
      </c>
      <c r="AX26" s="253">
        <v>0</v>
      </c>
      <c r="AY26" s="254">
        <v>0</v>
      </c>
      <c r="AZ26" s="525">
        <v>0</v>
      </c>
      <c r="BA26" s="296">
        <f t="shared" si="16"/>
        <v>-20297.25883236045</v>
      </c>
      <c r="BB26" s="271">
        <f t="shared" si="17"/>
        <v>-4532.4905812893257</v>
      </c>
      <c r="BC26" s="271">
        <f t="shared" si="17"/>
        <v>-771.87270695169627</v>
      </c>
      <c r="BD26" s="271">
        <f t="shared" si="17"/>
        <v>-5930.0812380407542</v>
      </c>
      <c r="BE26" s="271">
        <f t="shared" si="17"/>
        <v>-754.66486461073305</v>
      </c>
      <c r="BF26" s="271">
        <f t="shared" si="17"/>
        <v>-27.623248491979894</v>
      </c>
      <c r="BG26" s="271">
        <f t="shared" si="17"/>
        <v>-744.67078196364946</v>
      </c>
      <c r="BH26" s="271">
        <f t="shared" si="17"/>
        <v>-0.17948205163393874</v>
      </c>
      <c r="BI26" s="271">
        <f t="shared" si="17"/>
        <v>-85.828604178179503</v>
      </c>
      <c r="BJ26" s="271">
        <f t="shared" si="17"/>
        <v>-7449.8473247824977</v>
      </c>
      <c r="BK26" s="271">
        <f t="shared" si="17"/>
        <v>0</v>
      </c>
      <c r="BL26" s="291">
        <f t="shared" si="17"/>
        <v>0</v>
      </c>
    </row>
    <row r="27" spans="1:64" s="255" customFormat="1" x14ac:dyDescent="0.25">
      <c r="A27" s="1699"/>
      <c r="B27" s="126" t="s">
        <v>912</v>
      </c>
      <c r="C27" s="127" t="s">
        <v>24</v>
      </c>
      <c r="D27" s="274">
        <f t="shared" si="12"/>
        <v>261402.58</v>
      </c>
      <c r="E27" s="253">
        <v>0</v>
      </c>
      <c r="F27" s="253">
        <v>0</v>
      </c>
      <c r="G27" s="253">
        <v>261402.58</v>
      </c>
      <c r="H27" s="253">
        <v>0</v>
      </c>
      <c r="I27" s="253">
        <v>0</v>
      </c>
      <c r="J27" s="253">
        <v>0</v>
      </c>
      <c r="K27" s="253">
        <v>0</v>
      </c>
      <c r="L27" s="253">
        <v>0</v>
      </c>
      <c r="M27" s="253">
        <v>0</v>
      </c>
      <c r="N27" s="253">
        <v>0</v>
      </c>
      <c r="O27" s="254">
        <v>0</v>
      </c>
      <c r="P27" s="274">
        <f t="shared" si="13"/>
        <v>202673.68</v>
      </c>
      <c r="Q27" s="253">
        <v>202673.68</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37957.599999999999</v>
      </c>
      <c r="AO27" s="253">
        <v>37957.599999999999</v>
      </c>
      <c r="AP27" s="253">
        <v>0</v>
      </c>
      <c r="AQ27" s="253">
        <v>0</v>
      </c>
      <c r="AR27" s="253">
        <v>0</v>
      </c>
      <c r="AS27" s="253">
        <v>0</v>
      </c>
      <c r="AT27" s="253">
        <v>0</v>
      </c>
      <c r="AU27" s="253">
        <v>0</v>
      </c>
      <c r="AV27" s="253">
        <v>0</v>
      </c>
      <c r="AW27" s="253">
        <v>0</v>
      </c>
      <c r="AX27" s="253">
        <v>0</v>
      </c>
      <c r="AY27" s="254">
        <v>0</v>
      </c>
      <c r="AZ27" s="525">
        <v>-272.09675046409387</v>
      </c>
      <c r="BA27" s="296">
        <f t="shared" si="16"/>
        <v>501761.76324953587</v>
      </c>
      <c r="BB27" s="271">
        <f t="shared" si="17"/>
        <v>240631.28</v>
      </c>
      <c r="BC27" s="271">
        <f t="shared" si="17"/>
        <v>0</v>
      </c>
      <c r="BD27" s="271">
        <f t="shared" si="17"/>
        <v>261402.58</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703"/>
      <c r="B28" s="129" t="s">
        <v>222</v>
      </c>
      <c r="C28" s="130" t="s">
        <v>1</v>
      </c>
      <c r="D28" s="275">
        <f>SUM(D20:D27)</f>
        <v>4666500.0461908095</v>
      </c>
      <c r="E28" s="275">
        <f t="shared" ref="E28:O28" si="18">SUM(E20:E27)</f>
        <v>1288707.7887871566</v>
      </c>
      <c r="F28" s="275">
        <f t="shared" si="18"/>
        <v>239759.38585007601</v>
      </c>
      <c r="G28" s="275">
        <f t="shared" si="18"/>
        <v>2480921.5342376381</v>
      </c>
      <c r="H28" s="275">
        <f t="shared" si="18"/>
        <v>87404.424671012515</v>
      </c>
      <c r="I28" s="275">
        <f t="shared" si="18"/>
        <v>12643.302609495744</v>
      </c>
      <c r="J28" s="275">
        <f t="shared" si="18"/>
        <v>57609.287399945213</v>
      </c>
      <c r="K28" s="275">
        <f t="shared" si="18"/>
        <v>-6.6288744636819177E-2</v>
      </c>
      <c r="L28" s="275">
        <f t="shared" si="18"/>
        <v>20141.50462543645</v>
      </c>
      <c r="M28" s="275">
        <f>SUM(M20:M27)</f>
        <v>479312.88429879374</v>
      </c>
      <c r="N28" s="275">
        <f t="shared" si="18"/>
        <v>0</v>
      </c>
      <c r="O28" s="283">
        <f t="shared" si="18"/>
        <v>0</v>
      </c>
      <c r="P28" s="275">
        <f>SUM(P20:P27)</f>
        <v>3859878.8386431439</v>
      </c>
      <c r="Q28" s="275">
        <f t="shared" ref="Q28:AA28" si="19">SUM(Q20:Q27)</f>
        <v>1523898.1601718112</v>
      </c>
      <c r="R28" s="275">
        <f t="shared" si="19"/>
        <v>246271.2721099639</v>
      </c>
      <c r="S28" s="275">
        <f t="shared" si="19"/>
        <v>1189392.4438522758</v>
      </c>
      <c r="T28" s="275">
        <f t="shared" si="19"/>
        <v>119028.16488687447</v>
      </c>
      <c r="U28" s="275">
        <f t="shared" si="19"/>
        <v>505.90533546811787</v>
      </c>
      <c r="V28" s="275">
        <f t="shared" si="19"/>
        <v>299011.58926769911</v>
      </c>
      <c r="W28" s="275">
        <f t="shared" si="19"/>
        <v>-9.6492762878196039E-2</v>
      </c>
      <c r="X28" s="275">
        <f t="shared" si="19"/>
        <v>4150.3575748858329</v>
      </c>
      <c r="Y28" s="275">
        <f>SUM(Y20:Y27)</f>
        <v>477621.04193692835</v>
      </c>
      <c r="Z28" s="275">
        <f t="shared" si="19"/>
        <v>0</v>
      </c>
      <c r="AA28" s="283">
        <f t="shared" si="19"/>
        <v>0</v>
      </c>
      <c r="AB28" s="275">
        <f>SUM(AB20:AB27)</f>
        <v>3261120.1750221443</v>
      </c>
      <c r="AC28" s="275">
        <f t="shared" ref="AC28:AM28" si="20">SUM(AC20:AC27)</f>
        <v>1049164.6644754575</v>
      </c>
      <c r="AD28" s="275">
        <f t="shared" si="20"/>
        <v>227762.50469824299</v>
      </c>
      <c r="AE28" s="275">
        <f t="shared" si="20"/>
        <v>974156.73630566918</v>
      </c>
      <c r="AF28" s="275">
        <f t="shared" si="20"/>
        <v>207132.41716562962</v>
      </c>
      <c r="AG28" s="275">
        <f t="shared" si="20"/>
        <v>126.50172813694711</v>
      </c>
      <c r="AH28" s="275">
        <f t="shared" si="20"/>
        <v>118253.93835968238</v>
      </c>
      <c r="AI28" s="275">
        <f t="shared" si="20"/>
        <v>2.1876674532158365E-2</v>
      </c>
      <c r="AJ28" s="275">
        <f t="shared" si="20"/>
        <v>12121.24031287576</v>
      </c>
      <c r="AK28" s="275">
        <f>SUM(AK20:AK27)</f>
        <v>672402.15009977634</v>
      </c>
      <c r="AL28" s="275">
        <f t="shared" si="20"/>
        <v>0</v>
      </c>
      <c r="AM28" s="283">
        <f t="shared" si="20"/>
        <v>0</v>
      </c>
      <c r="AN28" s="277">
        <f>SUM(AN20:AN27)</f>
        <v>4713708.0009590602</v>
      </c>
      <c r="AO28" s="275">
        <f t="shared" ref="AO28:AY28" si="21">SUM(AO20:AO27)</f>
        <v>1166002.0145235823</v>
      </c>
      <c r="AP28" s="275">
        <f t="shared" si="21"/>
        <v>280038.70082006103</v>
      </c>
      <c r="AQ28" s="275">
        <f t="shared" si="21"/>
        <v>1286613.2651158634</v>
      </c>
      <c r="AR28" s="275">
        <f t="shared" si="21"/>
        <v>444442.34414017649</v>
      </c>
      <c r="AS28" s="275">
        <f t="shared" si="21"/>
        <v>331.24378447075975</v>
      </c>
      <c r="AT28" s="275">
        <f t="shared" si="21"/>
        <v>246706.05535575116</v>
      </c>
      <c r="AU28" s="275">
        <f t="shared" si="21"/>
        <v>647.17377798715893</v>
      </c>
      <c r="AV28" s="275">
        <f t="shared" si="21"/>
        <v>5390.0855439821134</v>
      </c>
      <c r="AW28" s="275">
        <f>SUM(AW20:AW27)</f>
        <v>1283537.1178971867</v>
      </c>
      <c r="AX28" s="275">
        <f t="shared" si="21"/>
        <v>0</v>
      </c>
      <c r="AY28" s="283">
        <f t="shared" si="21"/>
        <v>0</v>
      </c>
      <c r="AZ28" s="293">
        <f>SUM(AZ20:AZ27)</f>
        <v>34215.558413810177</v>
      </c>
      <c r="BA28" s="297">
        <f>SUM(BA20:BA27)</f>
        <v>16535422.619228968</v>
      </c>
      <c r="BB28" s="280">
        <f t="shared" ref="BB28:BL28" si="22">SUM(BB20:BB27)</f>
        <v>5027772.6279580081</v>
      </c>
      <c r="BC28" s="280">
        <f t="shared" si="22"/>
        <v>993831.86347834393</v>
      </c>
      <c r="BD28" s="280">
        <f t="shared" si="22"/>
        <v>5931083.9795114463</v>
      </c>
      <c r="BE28" s="280">
        <f t="shared" si="22"/>
        <v>858007.35086369305</v>
      </c>
      <c r="BF28" s="280">
        <f t="shared" si="22"/>
        <v>13606.953457571568</v>
      </c>
      <c r="BG28" s="280">
        <f t="shared" si="22"/>
        <v>721580.870383078</v>
      </c>
      <c r="BH28" s="280">
        <f t="shared" si="22"/>
        <v>647.03287315417606</v>
      </c>
      <c r="BI28" s="280">
        <f t="shared" si="22"/>
        <v>41803.188057180145</v>
      </c>
      <c r="BJ28" s="280">
        <f>SUM(BJ20:BJ27)</f>
        <v>2912873.1942326855</v>
      </c>
      <c r="BK28" s="280">
        <f t="shared" si="22"/>
        <v>0</v>
      </c>
      <c r="BL28" s="293">
        <f t="shared" si="22"/>
        <v>0</v>
      </c>
    </row>
    <row r="29" spans="1:64" ht="14.85" customHeight="1" x14ac:dyDescent="0.25">
      <c r="A29" s="1698" t="s">
        <v>53</v>
      </c>
      <c r="B29" s="124">
        <v>3.1</v>
      </c>
      <c r="C29" s="131" t="s">
        <v>33</v>
      </c>
      <c r="D29" s="273">
        <f t="shared" ref="D29:D35" si="23">SUM(E29:O29)</f>
        <v>750845.27000000025</v>
      </c>
      <c r="E29" s="251">
        <v>401010.82000000018</v>
      </c>
      <c r="F29" s="251">
        <v>50338.5</v>
      </c>
      <c r="G29" s="251">
        <v>217306.02000000002</v>
      </c>
      <c r="H29" s="251">
        <v>28338.359999999997</v>
      </c>
      <c r="I29" s="251">
        <v>931.29000000000008</v>
      </c>
      <c r="J29" s="251">
        <v>22230.31</v>
      </c>
      <c r="K29" s="251">
        <v>0</v>
      </c>
      <c r="L29" s="251">
        <v>3928.33</v>
      </c>
      <c r="M29" s="251">
        <v>26761.64</v>
      </c>
      <c r="N29" s="251">
        <v>0</v>
      </c>
      <c r="O29" s="252">
        <v>0</v>
      </c>
      <c r="P29" s="273">
        <f t="shared" ref="P29:P35" si="24">SUM(Q29:AA29)</f>
        <v>719016.15000000014</v>
      </c>
      <c r="Q29" s="251">
        <v>384614.69000000024</v>
      </c>
      <c r="R29" s="251">
        <v>44895.469999999994</v>
      </c>
      <c r="S29" s="251">
        <v>201413.99999999997</v>
      </c>
      <c r="T29" s="251">
        <v>27099.64</v>
      </c>
      <c r="U29" s="251">
        <v>1350.0099999999998</v>
      </c>
      <c r="V29" s="251">
        <v>25994.73</v>
      </c>
      <c r="W29" s="251">
        <v>0</v>
      </c>
      <c r="X29" s="251">
        <v>2085.8500000000004</v>
      </c>
      <c r="Y29" s="251">
        <v>31561.759999999998</v>
      </c>
      <c r="Z29" s="251">
        <v>0</v>
      </c>
      <c r="AA29" s="252">
        <v>0</v>
      </c>
      <c r="AB29" s="273">
        <f t="shared" ref="AB29:AB35" si="25">SUM(AC29:AM29)</f>
        <v>759852.49</v>
      </c>
      <c r="AC29" s="251">
        <v>391047.81000000006</v>
      </c>
      <c r="AD29" s="251">
        <v>51547.169999999991</v>
      </c>
      <c r="AE29" s="251">
        <v>225867.65999999997</v>
      </c>
      <c r="AF29" s="251">
        <v>30702.099999999991</v>
      </c>
      <c r="AG29" s="251">
        <v>990.11000000000013</v>
      </c>
      <c r="AH29" s="251">
        <v>30028.979999999992</v>
      </c>
      <c r="AI29" s="251">
        <v>0</v>
      </c>
      <c r="AJ29" s="251">
        <v>2094.1799999999998</v>
      </c>
      <c r="AK29" s="251">
        <v>27574.479999999996</v>
      </c>
      <c r="AL29" s="251">
        <v>0</v>
      </c>
      <c r="AM29" s="252">
        <v>0</v>
      </c>
      <c r="AN29" s="276">
        <f t="shared" ref="AN29:AN35" si="26">SUM(AO29:AY29)</f>
        <v>724835.09000000008</v>
      </c>
      <c r="AO29" s="251">
        <v>378386.52</v>
      </c>
      <c r="AP29" s="251">
        <v>49449.740000000005</v>
      </c>
      <c r="AQ29" s="251">
        <v>203123.44999999998</v>
      </c>
      <c r="AR29" s="251">
        <v>30241.260000000002</v>
      </c>
      <c r="AS29" s="251">
        <v>531.55999999999995</v>
      </c>
      <c r="AT29" s="251">
        <v>26611.360000000001</v>
      </c>
      <c r="AU29" s="251">
        <v>0</v>
      </c>
      <c r="AV29" s="249">
        <v>1508.29</v>
      </c>
      <c r="AW29" s="251">
        <v>34982.910000000003</v>
      </c>
      <c r="AX29" s="251">
        <v>0</v>
      </c>
      <c r="AY29" s="252">
        <v>0</v>
      </c>
      <c r="AZ29" s="854">
        <v>146014.19108347528</v>
      </c>
      <c r="BA29" s="294">
        <f t="shared" ref="BA29:BA35" si="27">SUM(BB29:BL29)+AZ29</f>
        <v>3100563.1910834759</v>
      </c>
      <c r="BB29" s="271">
        <f t="shared" ref="BB29:BL35" si="28">E29+Q29+AC29+AO29</f>
        <v>1555059.8400000005</v>
      </c>
      <c r="BC29" s="271">
        <f t="shared" si="28"/>
        <v>196230.88</v>
      </c>
      <c r="BD29" s="271">
        <f t="shared" si="28"/>
        <v>847711.12999999989</v>
      </c>
      <c r="BE29" s="271">
        <f t="shared" si="28"/>
        <v>116381.35999999999</v>
      </c>
      <c r="BF29" s="271">
        <f t="shared" si="28"/>
        <v>3802.97</v>
      </c>
      <c r="BG29" s="271">
        <f t="shared" si="28"/>
        <v>104865.37999999999</v>
      </c>
      <c r="BH29" s="271">
        <f t="shared" si="28"/>
        <v>0</v>
      </c>
      <c r="BI29" s="271">
        <f>L29+X29+AJ29+AV29</f>
        <v>9616.6500000000015</v>
      </c>
      <c r="BJ29" s="271">
        <f>M29+Y29+AK29+AW29</f>
        <v>120880.79</v>
      </c>
      <c r="BK29" s="271">
        <f t="shared" si="28"/>
        <v>0</v>
      </c>
      <c r="BL29" s="295">
        <f t="shared" si="28"/>
        <v>0</v>
      </c>
    </row>
    <row r="30" spans="1:64" x14ac:dyDescent="0.25">
      <c r="A30" s="1699"/>
      <c r="B30" s="126">
        <v>3.2</v>
      </c>
      <c r="C30" s="131" t="s">
        <v>34</v>
      </c>
      <c r="D30" s="274">
        <f t="shared" si="23"/>
        <v>1484449.6199999996</v>
      </c>
      <c r="E30" s="253">
        <v>522714.14999999991</v>
      </c>
      <c r="F30" s="253">
        <v>81482.33</v>
      </c>
      <c r="G30" s="253">
        <v>628765.3899999999</v>
      </c>
      <c r="H30" s="253">
        <v>64621.25</v>
      </c>
      <c r="I30" s="253">
        <v>846.07</v>
      </c>
      <c r="J30" s="253">
        <v>40510.689999999995</v>
      </c>
      <c r="K30" s="253">
        <v>0</v>
      </c>
      <c r="L30" s="253">
        <v>7142.7500000000009</v>
      </c>
      <c r="M30" s="253">
        <v>138366.99</v>
      </c>
      <c r="N30" s="253">
        <v>0</v>
      </c>
      <c r="O30" s="254">
        <v>0</v>
      </c>
      <c r="P30" s="274">
        <f t="shared" si="24"/>
        <v>1555161.9200000002</v>
      </c>
      <c r="Q30" s="253">
        <v>588249.37000000011</v>
      </c>
      <c r="R30" s="253">
        <v>82134.86</v>
      </c>
      <c r="S30" s="253">
        <v>626550.17999999993</v>
      </c>
      <c r="T30" s="253">
        <v>70075.860000000015</v>
      </c>
      <c r="U30" s="253">
        <v>782.45999999999992</v>
      </c>
      <c r="V30" s="253">
        <v>45485.689999999995</v>
      </c>
      <c r="W30" s="253">
        <v>23.38</v>
      </c>
      <c r="X30" s="253">
        <v>4442.75</v>
      </c>
      <c r="Y30" s="253">
        <v>137417.37000000002</v>
      </c>
      <c r="Z30" s="253">
        <v>0</v>
      </c>
      <c r="AA30" s="254">
        <v>0</v>
      </c>
      <c r="AB30" s="274">
        <f t="shared" si="25"/>
        <v>1255359.4899999998</v>
      </c>
      <c r="AC30" s="253">
        <v>492897.15</v>
      </c>
      <c r="AD30" s="253">
        <v>102906.06</v>
      </c>
      <c r="AE30" s="253">
        <v>403938.85</v>
      </c>
      <c r="AF30" s="253">
        <v>71625.329999999987</v>
      </c>
      <c r="AG30" s="253">
        <v>184.89</v>
      </c>
      <c r="AH30" s="253">
        <v>59456.920000000006</v>
      </c>
      <c r="AI30" s="253">
        <v>120.27000000000001</v>
      </c>
      <c r="AJ30" s="253">
        <v>3592</v>
      </c>
      <c r="AK30" s="253">
        <v>120638.01999999999</v>
      </c>
      <c r="AL30" s="253">
        <v>0</v>
      </c>
      <c r="AM30" s="254">
        <v>0</v>
      </c>
      <c r="AN30" s="289">
        <f t="shared" si="26"/>
        <v>1255335.6099999999</v>
      </c>
      <c r="AO30" s="253">
        <v>448025.68</v>
      </c>
      <c r="AP30" s="253">
        <v>87563.14</v>
      </c>
      <c r="AQ30" s="253">
        <v>399620.30999999988</v>
      </c>
      <c r="AR30" s="253">
        <v>83939.37999999999</v>
      </c>
      <c r="AS30" s="253">
        <v>508.59</v>
      </c>
      <c r="AT30" s="253">
        <v>52391.39</v>
      </c>
      <c r="AU30" s="253">
        <v>0</v>
      </c>
      <c r="AV30" s="253">
        <v>3513.2900000000009</v>
      </c>
      <c r="AW30" s="253">
        <v>179773.83</v>
      </c>
      <c r="AX30" s="253">
        <v>0</v>
      </c>
      <c r="AY30" s="254">
        <v>0</v>
      </c>
      <c r="AZ30" s="525">
        <v>116155.60808617473</v>
      </c>
      <c r="BA30" s="296">
        <f t="shared" si="27"/>
        <v>5666462.248086175</v>
      </c>
      <c r="BB30" s="271">
        <f t="shared" si="28"/>
        <v>2051886.3499999999</v>
      </c>
      <c r="BC30" s="271">
        <f t="shared" si="28"/>
        <v>354086.39</v>
      </c>
      <c r="BD30" s="271">
        <f t="shared" si="28"/>
        <v>2058874.7299999997</v>
      </c>
      <c r="BE30" s="271">
        <f t="shared" si="28"/>
        <v>290261.82</v>
      </c>
      <c r="BF30" s="271">
        <f t="shared" si="28"/>
        <v>2322.0100000000002</v>
      </c>
      <c r="BG30" s="271">
        <f t="shared" si="28"/>
        <v>197844.69</v>
      </c>
      <c r="BH30" s="271">
        <f t="shared" si="28"/>
        <v>143.65</v>
      </c>
      <c r="BI30" s="271">
        <f t="shared" si="28"/>
        <v>18690.79</v>
      </c>
      <c r="BJ30" s="271">
        <f t="shared" si="28"/>
        <v>576196.21</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30329.085544045549</v>
      </c>
      <c r="E33" s="253">
        <v>16900.908103829544</v>
      </c>
      <c r="F33" s="253">
        <v>2610.8906828382014</v>
      </c>
      <c r="G33" s="253">
        <v>8061.0782764551095</v>
      </c>
      <c r="H33" s="253">
        <v>1265.4961142906268</v>
      </c>
      <c r="I33" s="253">
        <v>57.558687444805493</v>
      </c>
      <c r="J33" s="253">
        <v>872.11547849942826</v>
      </c>
      <c r="K33" s="253">
        <v>0</v>
      </c>
      <c r="L33" s="253">
        <v>127.99652871013377</v>
      </c>
      <c r="M33" s="253">
        <v>433.04167197770096</v>
      </c>
      <c r="N33" s="253">
        <v>0</v>
      </c>
      <c r="O33" s="254">
        <v>0</v>
      </c>
      <c r="P33" s="274">
        <f t="shared" si="24"/>
        <v>30467.551794867919</v>
      </c>
      <c r="Q33" s="253">
        <v>16863.762875253546</v>
      </c>
      <c r="R33" s="253">
        <v>2489.423681706488</v>
      </c>
      <c r="S33" s="253">
        <v>8290.0706087167564</v>
      </c>
      <c r="T33" s="253">
        <v>1284.3913065849385</v>
      </c>
      <c r="U33" s="253">
        <v>53.050157911567695</v>
      </c>
      <c r="V33" s="253">
        <v>849.88908396313127</v>
      </c>
      <c r="W33" s="253">
        <v>2.7365148780478701</v>
      </c>
      <c r="X33" s="253">
        <v>158.31543426824004</v>
      </c>
      <c r="Y33" s="253">
        <v>475.91213158520742</v>
      </c>
      <c r="Z33" s="253">
        <v>0</v>
      </c>
      <c r="AA33" s="254">
        <v>0</v>
      </c>
      <c r="AB33" s="274">
        <f t="shared" si="25"/>
        <v>26746.399499371531</v>
      </c>
      <c r="AC33" s="253">
        <v>14525.223739518342</v>
      </c>
      <c r="AD33" s="253">
        <v>2063.3387036371655</v>
      </c>
      <c r="AE33" s="253">
        <v>7559.7019563750209</v>
      </c>
      <c r="AF33" s="253">
        <v>1182.9744405524928</v>
      </c>
      <c r="AG33" s="253">
        <v>40.218465788230901</v>
      </c>
      <c r="AH33" s="253">
        <v>809.77372994324833</v>
      </c>
      <c r="AI33" s="253">
        <v>5.3303811076900596</v>
      </c>
      <c r="AJ33" s="253">
        <v>118.82307885892426</v>
      </c>
      <c r="AK33" s="253">
        <v>441.01500359041228</v>
      </c>
      <c r="AL33" s="253">
        <v>0</v>
      </c>
      <c r="AM33" s="254">
        <v>0</v>
      </c>
      <c r="AN33" s="289">
        <f t="shared" si="26"/>
        <v>27949.258259394152</v>
      </c>
      <c r="AO33" s="253">
        <v>14707.717497071415</v>
      </c>
      <c r="AP33" s="253">
        <v>1963.7705855019817</v>
      </c>
      <c r="AQ33" s="253">
        <v>8351.2801378693366</v>
      </c>
      <c r="AR33" s="253">
        <v>1354.213132418862</v>
      </c>
      <c r="AS33" s="253">
        <v>42.599617844050073</v>
      </c>
      <c r="AT33" s="253">
        <v>899.29867407486267</v>
      </c>
      <c r="AU33" s="253">
        <v>4.0685028278025355</v>
      </c>
      <c r="AV33" s="253">
        <v>131.38870896844656</v>
      </c>
      <c r="AW33" s="253">
        <v>494.92140281739086</v>
      </c>
      <c r="AX33" s="253">
        <v>0</v>
      </c>
      <c r="AY33" s="254">
        <v>0</v>
      </c>
      <c r="AZ33" s="525">
        <v>0</v>
      </c>
      <c r="BA33" s="296">
        <f t="shared" si="27"/>
        <v>115492.29509767915</v>
      </c>
      <c r="BB33" s="271">
        <f t="shared" si="28"/>
        <v>62997.612215672852</v>
      </c>
      <c r="BC33" s="271">
        <f t="shared" si="28"/>
        <v>9127.4236536838362</v>
      </c>
      <c r="BD33" s="271">
        <f t="shared" si="28"/>
        <v>32262.130979416223</v>
      </c>
      <c r="BE33" s="271">
        <f t="shared" si="28"/>
        <v>5087.0749938469198</v>
      </c>
      <c r="BF33" s="271">
        <f t="shared" si="28"/>
        <v>193.42692898865417</v>
      </c>
      <c r="BG33" s="271">
        <f t="shared" si="28"/>
        <v>3431.0769664806703</v>
      </c>
      <c r="BH33" s="271">
        <f t="shared" si="28"/>
        <v>12.135398813540466</v>
      </c>
      <c r="BI33" s="271">
        <f t="shared" si="28"/>
        <v>536.52375080574461</v>
      </c>
      <c r="BJ33" s="271">
        <f t="shared" si="28"/>
        <v>1844.8902099707116</v>
      </c>
      <c r="BK33" s="271">
        <f t="shared" si="28"/>
        <v>0</v>
      </c>
      <c r="BL33" s="291">
        <f t="shared" si="28"/>
        <v>0</v>
      </c>
    </row>
    <row r="34" spans="1:64" s="255" customFormat="1" x14ac:dyDescent="0.25">
      <c r="A34" s="1699"/>
      <c r="B34" s="126" t="s">
        <v>42</v>
      </c>
      <c r="C34" s="131" t="s">
        <v>155</v>
      </c>
      <c r="D34" s="274">
        <f t="shared" si="23"/>
        <v>38568.748745353012</v>
      </c>
      <c r="E34" s="253">
        <v>15934.903718312924</v>
      </c>
      <c r="F34" s="253">
        <v>2275.3417088502647</v>
      </c>
      <c r="G34" s="253">
        <v>14598.937530169896</v>
      </c>
      <c r="H34" s="253">
        <v>1604.5633901065112</v>
      </c>
      <c r="I34" s="253">
        <v>30.678773147173366</v>
      </c>
      <c r="J34" s="253">
        <v>1082.9640061815303</v>
      </c>
      <c r="K34" s="253">
        <v>0</v>
      </c>
      <c r="L34" s="253">
        <v>191.09643055667286</v>
      </c>
      <c r="M34" s="253">
        <v>2850.263188028046</v>
      </c>
      <c r="N34" s="253">
        <v>0</v>
      </c>
      <c r="O34" s="254">
        <v>0</v>
      </c>
      <c r="P34" s="274">
        <f t="shared" si="24"/>
        <v>32977.717689531506</v>
      </c>
      <c r="Q34" s="253">
        <v>14107.66388381164</v>
      </c>
      <c r="R34" s="253">
        <v>1841.5704411628285</v>
      </c>
      <c r="S34" s="253">
        <v>12006.446573096468</v>
      </c>
      <c r="T34" s="253">
        <v>1409.1581219901757</v>
      </c>
      <c r="U34" s="253">
        <v>30.923302894252053</v>
      </c>
      <c r="V34" s="253">
        <v>1036.5494842451953</v>
      </c>
      <c r="W34" s="253">
        <v>0.33903727680465046</v>
      </c>
      <c r="X34" s="253">
        <v>94.672316738530398</v>
      </c>
      <c r="Y34" s="253">
        <v>2450.3945283156118</v>
      </c>
      <c r="Z34" s="253">
        <v>0</v>
      </c>
      <c r="AA34" s="254">
        <v>0</v>
      </c>
      <c r="AB34" s="274">
        <f t="shared" si="25"/>
        <v>47045.257216130834</v>
      </c>
      <c r="AC34" s="253">
        <v>20634.872060205318</v>
      </c>
      <c r="AD34" s="253">
        <v>3605.8412565379558</v>
      </c>
      <c r="AE34" s="253">
        <v>14703.365526212592</v>
      </c>
      <c r="AF34" s="253">
        <v>2388.9203791303021</v>
      </c>
      <c r="AG34" s="253">
        <v>27.431368553652771</v>
      </c>
      <c r="AH34" s="253">
        <v>2089.1240027704816</v>
      </c>
      <c r="AI34" s="253">
        <v>2.8078048476151642</v>
      </c>
      <c r="AJ34" s="253">
        <v>132.74868020630578</v>
      </c>
      <c r="AK34" s="253">
        <v>3460.1461376666048</v>
      </c>
      <c r="AL34" s="253">
        <v>0</v>
      </c>
      <c r="AM34" s="254">
        <v>0</v>
      </c>
      <c r="AN34" s="289">
        <f t="shared" si="26"/>
        <v>85279.714069580092</v>
      </c>
      <c r="AO34" s="253">
        <v>35586.460618035773</v>
      </c>
      <c r="AP34" s="253">
        <v>5889.422920682513</v>
      </c>
      <c r="AQ34" s="253">
        <v>25967.641263676596</v>
      </c>
      <c r="AR34" s="253">
        <v>4919.1747730030465</v>
      </c>
      <c r="AS34" s="253">
        <v>44.81214713929716</v>
      </c>
      <c r="AT34" s="253">
        <v>3403.6272243513995</v>
      </c>
      <c r="AU34" s="253">
        <v>0</v>
      </c>
      <c r="AV34" s="253">
        <v>216.34166402129674</v>
      </c>
      <c r="AW34" s="253">
        <v>9252.2334586701745</v>
      </c>
      <c r="AX34" s="253">
        <v>0</v>
      </c>
      <c r="AY34" s="254">
        <v>0</v>
      </c>
      <c r="AZ34" s="525">
        <v>-1109876.9943653313</v>
      </c>
      <c r="BA34" s="296">
        <f t="shared" si="27"/>
        <v>-906005.55664473574</v>
      </c>
      <c r="BB34" s="271">
        <f t="shared" si="28"/>
        <v>86263.900280365662</v>
      </c>
      <c r="BC34" s="271">
        <f t="shared" si="28"/>
        <v>13612.176327233563</v>
      </c>
      <c r="BD34" s="271">
        <f t="shared" si="28"/>
        <v>67276.390893155549</v>
      </c>
      <c r="BE34" s="271">
        <f t="shared" si="28"/>
        <v>10321.816664230035</v>
      </c>
      <c r="BF34" s="271">
        <f t="shared" si="28"/>
        <v>133.84559173437535</v>
      </c>
      <c r="BG34" s="271">
        <f t="shared" si="28"/>
        <v>7612.2647175486072</v>
      </c>
      <c r="BH34" s="271">
        <f t="shared" si="28"/>
        <v>3.1468421244198148</v>
      </c>
      <c r="BI34" s="271">
        <f t="shared" si="28"/>
        <v>634.85909152280578</v>
      </c>
      <c r="BJ34" s="271">
        <f t="shared" si="28"/>
        <v>18013.037312680437</v>
      </c>
      <c r="BK34" s="271">
        <f t="shared" si="28"/>
        <v>0</v>
      </c>
      <c r="BL34" s="291">
        <f t="shared" si="28"/>
        <v>0</v>
      </c>
    </row>
    <row r="35" spans="1:64" x14ac:dyDescent="0.25">
      <c r="A35" s="1699"/>
      <c r="B35" s="126" t="s">
        <v>43</v>
      </c>
      <c r="C35" s="131" t="s">
        <v>914</v>
      </c>
      <c r="D35" s="274">
        <f t="shared" si="23"/>
        <v>60813.517096974523</v>
      </c>
      <c r="E35" s="253">
        <v>13579.995985352445</v>
      </c>
      <c r="F35" s="253">
        <v>2312.6420394293268</v>
      </c>
      <c r="G35" s="253">
        <v>17767.379316318264</v>
      </c>
      <c r="H35" s="253">
        <v>2261.0848600561303</v>
      </c>
      <c r="I35" s="253">
        <v>82.763239524873143</v>
      </c>
      <c r="J35" s="253">
        <v>2231.1411459345954</v>
      </c>
      <c r="K35" s="253">
        <v>0.53775413250574655</v>
      </c>
      <c r="L35" s="253">
        <v>257.15488631782785</v>
      </c>
      <c r="M35" s="253">
        <v>22320.817869908555</v>
      </c>
      <c r="N35" s="253">
        <v>0</v>
      </c>
      <c r="O35" s="254">
        <v>0</v>
      </c>
      <c r="P35" s="274">
        <f t="shared" si="24"/>
        <v>52229.844444688526</v>
      </c>
      <c r="Q35" s="253">
        <v>11663.214228235118</v>
      </c>
      <c r="R35" s="253">
        <v>1986.2185208434562</v>
      </c>
      <c r="S35" s="253">
        <v>15259.55909442453</v>
      </c>
      <c r="T35" s="253">
        <v>1941.9385056886852</v>
      </c>
      <c r="U35" s="253">
        <v>71.081419600013177</v>
      </c>
      <c r="V35" s="253">
        <v>1916.2212703548023</v>
      </c>
      <c r="W35" s="253">
        <v>0.4618515098456768</v>
      </c>
      <c r="X35" s="253">
        <v>220.85813075330105</v>
      </c>
      <c r="Y35" s="253">
        <v>19170.29142327877</v>
      </c>
      <c r="Z35" s="253">
        <v>0</v>
      </c>
      <c r="AA35" s="254">
        <v>0</v>
      </c>
      <c r="AB35" s="274">
        <f t="shared" si="25"/>
        <v>54978.76410206881</v>
      </c>
      <c r="AC35" s="253">
        <v>12277.063248869017</v>
      </c>
      <c r="AD35" s="253">
        <v>2090.7555952661364</v>
      </c>
      <c r="AE35" s="253">
        <v>16062.688079463765</v>
      </c>
      <c r="AF35" s="253">
        <v>2044.1450695501676</v>
      </c>
      <c r="AG35" s="253">
        <v>74.822520376598845</v>
      </c>
      <c r="AH35" s="253">
        <v>2017.0743051278027</v>
      </c>
      <c r="AI35" s="253">
        <v>0.4861593114044207</v>
      </c>
      <c r="AJ35" s="253">
        <v>232.48216033973722</v>
      </c>
      <c r="AK35" s="253">
        <v>20179.246963764184</v>
      </c>
      <c r="AL35" s="253">
        <v>0</v>
      </c>
      <c r="AM35" s="254">
        <v>0</v>
      </c>
      <c r="AN35" s="289">
        <f t="shared" si="26"/>
        <v>56375.301818304906</v>
      </c>
      <c r="AO35" s="253">
        <v>12588.917874044497</v>
      </c>
      <c r="AP35" s="253">
        <v>2143.8637196830496</v>
      </c>
      <c r="AQ35" s="253">
        <v>16470.702884697683</v>
      </c>
      <c r="AR35" s="253">
        <v>2096.069221242356</v>
      </c>
      <c r="AS35" s="253">
        <v>76.723117333194168</v>
      </c>
      <c r="AT35" s="253">
        <v>2068.3108214367548</v>
      </c>
      <c r="AU35" s="253">
        <v>0.49850843975541786</v>
      </c>
      <c r="AV35" s="253">
        <v>238.38753326997872</v>
      </c>
      <c r="AW35" s="253">
        <v>20691.828138157645</v>
      </c>
      <c r="AX35" s="253">
        <v>0</v>
      </c>
      <c r="AY35" s="254">
        <v>0</v>
      </c>
      <c r="AZ35" s="525">
        <v>-720.95886665261366</v>
      </c>
      <c r="BA35" s="296">
        <f t="shared" si="27"/>
        <v>223676.46859538415</v>
      </c>
      <c r="BB35" s="271">
        <f t="shared" si="28"/>
        <v>50109.191336501077</v>
      </c>
      <c r="BC35" s="271">
        <f t="shared" si="28"/>
        <v>8533.4798752219685</v>
      </c>
      <c r="BD35" s="271">
        <f t="shared" si="28"/>
        <v>65560.32937490425</v>
      </c>
      <c r="BE35" s="271">
        <f t="shared" si="28"/>
        <v>8343.2376565373397</v>
      </c>
      <c r="BF35" s="271">
        <f t="shared" si="28"/>
        <v>305.39029683467936</v>
      </c>
      <c r="BG35" s="271">
        <f t="shared" si="28"/>
        <v>8232.7475428539547</v>
      </c>
      <c r="BH35" s="271">
        <f t="shared" si="28"/>
        <v>1.984273393511262</v>
      </c>
      <c r="BI35" s="271">
        <f t="shared" si="28"/>
        <v>948.88271068084475</v>
      </c>
      <c r="BJ35" s="271">
        <f t="shared" si="28"/>
        <v>82362.184395109158</v>
      </c>
      <c r="BK35" s="271">
        <f t="shared" si="28"/>
        <v>0</v>
      </c>
      <c r="BL35" s="291">
        <f t="shared" si="28"/>
        <v>0</v>
      </c>
    </row>
    <row r="36" spans="1:64" s="209" customFormat="1" x14ac:dyDescent="0.25">
      <c r="A36" s="1699"/>
      <c r="B36" s="128" t="s">
        <v>453</v>
      </c>
      <c r="C36" s="310" t="s">
        <v>2</v>
      </c>
      <c r="D36" s="275">
        <f t="shared" ref="D36:BL36" si="29">SUM(D29:D35)</f>
        <v>2365006.2413863726</v>
      </c>
      <c r="E36" s="280">
        <f t="shared" si="29"/>
        <v>970140.77780749509</v>
      </c>
      <c r="F36" s="280">
        <f t="shared" si="29"/>
        <v>139019.7044311178</v>
      </c>
      <c r="G36" s="280">
        <f t="shared" si="29"/>
        <v>886498.80512294313</v>
      </c>
      <c r="H36" s="280">
        <f t="shared" si="29"/>
        <v>98090.754364453271</v>
      </c>
      <c r="I36" s="280">
        <f t="shared" si="29"/>
        <v>1948.3607001168521</v>
      </c>
      <c r="J36" s="280">
        <f t="shared" si="29"/>
        <v>66927.220630615557</v>
      </c>
      <c r="K36" s="280">
        <f t="shared" si="29"/>
        <v>0.53775413250574655</v>
      </c>
      <c r="L36" s="280">
        <f t="shared" si="29"/>
        <v>11647.327845584636</v>
      </c>
      <c r="M36" s="280">
        <f>SUM(M29:M35)</f>
        <v>190732.7527299143</v>
      </c>
      <c r="N36" s="280">
        <f t="shared" si="29"/>
        <v>0</v>
      </c>
      <c r="O36" s="281">
        <f t="shared" si="29"/>
        <v>0</v>
      </c>
      <c r="P36" s="275">
        <f t="shared" si="29"/>
        <v>2389853.1839290881</v>
      </c>
      <c r="Q36" s="280">
        <f t="shared" si="29"/>
        <v>1015498.7009873006</v>
      </c>
      <c r="R36" s="280">
        <f t="shared" si="29"/>
        <v>133347.54264371275</v>
      </c>
      <c r="S36" s="280">
        <f t="shared" si="29"/>
        <v>863520.25627623766</v>
      </c>
      <c r="T36" s="280">
        <f t="shared" si="29"/>
        <v>101810.9879342638</v>
      </c>
      <c r="U36" s="280">
        <f t="shared" si="29"/>
        <v>2287.5248804058328</v>
      </c>
      <c r="V36" s="280">
        <f t="shared" si="29"/>
        <v>75283.079838563121</v>
      </c>
      <c r="W36" s="280">
        <f t="shared" si="29"/>
        <v>26.917403664698195</v>
      </c>
      <c r="X36" s="280">
        <f t="shared" si="29"/>
        <v>7002.4458817600726</v>
      </c>
      <c r="Y36" s="280">
        <f>SUM(Y29:Y35)</f>
        <v>191075.72808317962</v>
      </c>
      <c r="Z36" s="280">
        <f t="shared" si="29"/>
        <v>0</v>
      </c>
      <c r="AA36" s="281">
        <f t="shared" si="29"/>
        <v>0</v>
      </c>
      <c r="AB36" s="275">
        <f t="shared" si="29"/>
        <v>2143982.4008175707</v>
      </c>
      <c r="AC36" s="280">
        <f t="shared" si="29"/>
        <v>931382.11904859275</v>
      </c>
      <c r="AD36" s="280">
        <f t="shared" si="29"/>
        <v>162213.16555544126</v>
      </c>
      <c r="AE36" s="280">
        <f t="shared" si="29"/>
        <v>668132.26556205144</v>
      </c>
      <c r="AF36" s="280">
        <f t="shared" si="29"/>
        <v>107943.46988923295</v>
      </c>
      <c r="AG36" s="280">
        <f t="shared" si="29"/>
        <v>1317.4723547184826</v>
      </c>
      <c r="AH36" s="280">
        <f t="shared" si="29"/>
        <v>94401.872037841516</v>
      </c>
      <c r="AI36" s="280">
        <f t="shared" si="29"/>
        <v>128.89434526670965</v>
      </c>
      <c r="AJ36" s="280">
        <f t="shared" si="29"/>
        <v>6170.2339194049673</v>
      </c>
      <c r="AK36" s="280">
        <f>SUM(AK29:AK35)</f>
        <v>172292.9081050212</v>
      </c>
      <c r="AL36" s="280">
        <f t="shared" si="29"/>
        <v>0</v>
      </c>
      <c r="AM36" s="281">
        <f t="shared" si="29"/>
        <v>0</v>
      </c>
      <c r="AN36" s="277">
        <f t="shared" si="29"/>
        <v>2149774.9741472793</v>
      </c>
      <c r="AO36" s="280">
        <f t="shared" si="29"/>
        <v>889295.29598915158</v>
      </c>
      <c r="AP36" s="280">
        <f t="shared" si="29"/>
        <v>147009.93722586756</v>
      </c>
      <c r="AQ36" s="280">
        <f t="shared" si="29"/>
        <v>653533.38428624347</v>
      </c>
      <c r="AR36" s="280">
        <f t="shared" si="29"/>
        <v>122550.09712666426</v>
      </c>
      <c r="AS36" s="280">
        <f t="shared" si="29"/>
        <v>1204.2848823165411</v>
      </c>
      <c r="AT36" s="280">
        <f t="shared" si="29"/>
        <v>85373.986719863009</v>
      </c>
      <c r="AU36" s="280">
        <f t="shared" si="29"/>
        <v>4.5670112675579535</v>
      </c>
      <c r="AV36" s="280">
        <f t="shared" si="29"/>
        <v>5607.6979062597229</v>
      </c>
      <c r="AW36" s="280">
        <f>SUM(AW29:AW35)</f>
        <v>245195.72299964519</v>
      </c>
      <c r="AX36" s="280">
        <f t="shared" si="29"/>
        <v>0</v>
      </c>
      <c r="AY36" s="281">
        <f t="shared" si="29"/>
        <v>0</v>
      </c>
      <c r="AZ36" s="293">
        <f t="shared" si="29"/>
        <v>-848428.15406233375</v>
      </c>
      <c r="BA36" s="297">
        <f t="shared" si="29"/>
        <v>8200188.6462179776</v>
      </c>
      <c r="BB36" s="280">
        <f t="shared" si="29"/>
        <v>3806316.8938325397</v>
      </c>
      <c r="BC36" s="280">
        <f t="shared" si="29"/>
        <v>581590.34985613939</v>
      </c>
      <c r="BD36" s="280">
        <f t="shared" si="29"/>
        <v>3071684.7112474758</v>
      </c>
      <c r="BE36" s="280">
        <f t="shared" si="29"/>
        <v>430395.30931461428</v>
      </c>
      <c r="BF36" s="280">
        <f t="shared" si="29"/>
        <v>6757.6428175577084</v>
      </c>
      <c r="BG36" s="280">
        <f t="shared" si="29"/>
        <v>321986.1592268832</v>
      </c>
      <c r="BH36" s="280">
        <f t="shared" si="29"/>
        <v>160.91651433147155</v>
      </c>
      <c r="BI36" s="280">
        <f t="shared" si="29"/>
        <v>30427.705553009397</v>
      </c>
      <c r="BJ36" s="280">
        <f>SUM(BJ29:BJ35)</f>
        <v>799297.11191776034</v>
      </c>
      <c r="BK36" s="280">
        <f t="shared" si="29"/>
        <v>0</v>
      </c>
      <c r="BL36" s="293">
        <f t="shared" si="29"/>
        <v>0</v>
      </c>
    </row>
    <row r="37" spans="1:64" ht="16.5" customHeight="1" x14ac:dyDescent="0.25">
      <c r="A37" s="1707" t="s">
        <v>915</v>
      </c>
      <c r="B37" s="124" t="s">
        <v>916</v>
      </c>
      <c r="C37" s="311" t="s">
        <v>915</v>
      </c>
      <c r="D37" s="276">
        <f>SUM(E37:O37)</f>
        <v>8430.18</v>
      </c>
      <c r="E37" s="251">
        <v>6048.95</v>
      </c>
      <c r="F37" s="251">
        <v>0</v>
      </c>
      <c r="G37" s="251">
        <v>0</v>
      </c>
      <c r="H37" s="251">
        <v>0</v>
      </c>
      <c r="I37" s="251">
        <v>0</v>
      </c>
      <c r="J37" s="251">
        <v>0</v>
      </c>
      <c r="K37" s="251">
        <v>0</v>
      </c>
      <c r="L37" s="251">
        <v>2381.23</v>
      </c>
      <c r="M37" s="251">
        <v>0</v>
      </c>
      <c r="N37" s="251">
        <v>0</v>
      </c>
      <c r="O37" s="252">
        <v>0</v>
      </c>
      <c r="P37" s="273">
        <f>SUM(Q37:AA37)</f>
        <v>12383.36</v>
      </c>
      <c r="Q37" s="251">
        <v>4296.92</v>
      </c>
      <c r="R37" s="251">
        <v>8086.4400000000005</v>
      </c>
      <c r="S37" s="251">
        <v>0</v>
      </c>
      <c r="T37" s="251">
        <v>0</v>
      </c>
      <c r="U37" s="251">
        <v>0</v>
      </c>
      <c r="V37" s="251">
        <v>0</v>
      </c>
      <c r="W37" s="251">
        <v>0</v>
      </c>
      <c r="X37" s="251">
        <v>0</v>
      </c>
      <c r="Y37" s="251">
        <v>0</v>
      </c>
      <c r="Z37" s="251">
        <v>0</v>
      </c>
      <c r="AA37" s="252">
        <v>0</v>
      </c>
      <c r="AB37" s="276">
        <f>SUM(AC37:AM37)</f>
        <v>9712.16</v>
      </c>
      <c r="AC37" s="251">
        <v>5545.93</v>
      </c>
      <c r="AD37" s="251">
        <v>2452.2600000000002</v>
      </c>
      <c r="AE37" s="251">
        <v>0</v>
      </c>
      <c r="AF37" s="251">
        <v>1713.97</v>
      </c>
      <c r="AG37" s="251">
        <v>0</v>
      </c>
      <c r="AH37" s="251">
        <v>0</v>
      </c>
      <c r="AI37" s="251">
        <v>0</v>
      </c>
      <c r="AJ37" s="251">
        <v>0</v>
      </c>
      <c r="AK37" s="251">
        <v>0</v>
      </c>
      <c r="AL37" s="251">
        <v>0</v>
      </c>
      <c r="AM37" s="252">
        <v>0</v>
      </c>
      <c r="AN37" s="276">
        <f>SUM(AO37:AY37)</f>
        <v>13068.359999999999</v>
      </c>
      <c r="AO37" s="251">
        <v>10385.199999999999</v>
      </c>
      <c r="AP37" s="251">
        <v>2683.16</v>
      </c>
      <c r="AQ37" s="251">
        <v>0</v>
      </c>
      <c r="AR37" s="251">
        <v>0</v>
      </c>
      <c r="AS37" s="251">
        <v>0</v>
      </c>
      <c r="AT37" s="251">
        <v>0</v>
      </c>
      <c r="AU37" s="251">
        <v>0</v>
      </c>
      <c r="AV37" s="249">
        <v>0</v>
      </c>
      <c r="AW37" s="251">
        <v>0</v>
      </c>
      <c r="AX37" s="251">
        <v>0</v>
      </c>
      <c r="AY37" s="252">
        <v>0</v>
      </c>
      <c r="AZ37" s="854">
        <v>1498.3709438555738</v>
      </c>
      <c r="BA37" s="294">
        <f>SUM(BB37:BL37)+AZ37</f>
        <v>45092.430943855579</v>
      </c>
      <c r="BB37" s="273">
        <f t="shared" ref="BB37:BL39" si="30">E37+Q37+AC37+AO37</f>
        <v>26277</v>
      </c>
      <c r="BC37" s="273">
        <f t="shared" si="30"/>
        <v>13221.86</v>
      </c>
      <c r="BD37" s="273">
        <f t="shared" si="30"/>
        <v>0</v>
      </c>
      <c r="BE37" s="273">
        <f t="shared" si="30"/>
        <v>1713.97</v>
      </c>
      <c r="BF37" s="273">
        <f t="shared" si="30"/>
        <v>0</v>
      </c>
      <c r="BG37" s="273">
        <f t="shared" si="30"/>
        <v>0</v>
      </c>
      <c r="BH37" s="273">
        <f t="shared" si="30"/>
        <v>0</v>
      </c>
      <c r="BI37" s="273">
        <f t="shared" si="30"/>
        <v>2381.23</v>
      </c>
      <c r="BJ37" s="273">
        <f t="shared" si="30"/>
        <v>0</v>
      </c>
      <c r="BK37" s="273">
        <f t="shared" si="30"/>
        <v>0</v>
      </c>
      <c r="BL37" s="298">
        <f t="shared" si="30"/>
        <v>0</v>
      </c>
    </row>
    <row r="38" spans="1:64" ht="16.5" customHeight="1" x14ac:dyDescent="0.25">
      <c r="A38" s="1708"/>
      <c r="B38" s="126" t="s">
        <v>917</v>
      </c>
      <c r="C38" s="312" t="s">
        <v>920</v>
      </c>
      <c r="D38" s="289">
        <f>SUM(E38:O38)</f>
        <v>3.0417445100897131</v>
      </c>
      <c r="E38" s="253">
        <v>2.1825584334269461</v>
      </c>
      <c r="F38" s="253">
        <v>0</v>
      </c>
      <c r="G38" s="253">
        <v>0</v>
      </c>
      <c r="H38" s="253">
        <v>0</v>
      </c>
      <c r="I38" s="253">
        <v>0</v>
      </c>
      <c r="J38" s="253">
        <v>0</v>
      </c>
      <c r="K38" s="253">
        <v>0</v>
      </c>
      <c r="L38" s="253">
        <v>0.85918607666276725</v>
      </c>
      <c r="M38" s="253">
        <v>0</v>
      </c>
      <c r="N38" s="253">
        <v>0</v>
      </c>
      <c r="O38" s="254">
        <v>0</v>
      </c>
      <c r="P38" s="274">
        <f>SUM(Q38:AA38)</f>
        <v>29.108615991695054</v>
      </c>
      <c r="Q38" s="253">
        <v>10.100440771085902</v>
      </c>
      <c r="R38" s="253">
        <v>19.008175220609154</v>
      </c>
      <c r="S38" s="253">
        <v>0</v>
      </c>
      <c r="T38" s="253">
        <v>0</v>
      </c>
      <c r="U38" s="253">
        <v>0</v>
      </c>
      <c r="V38" s="253">
        <v>0</v>
      </c>
      <c r="W38" s="253">
        <v>0</v>
      </c>
      <c r="X38" s="253">
        <v>0</v>
      </c>
      <c r="Y38" s="253">
        <v>0</v>
      </c>
      <c r="Z38" s="253">
        <v>0</v>
      </c>
      <c r="AA38" s="254">
        <v>0</v>
      </c>
      <c r="AB38" s="289">
        <f>SUM(AC38:AM38)</f>
        <v>92.81990212518923</v>
      </c>
      <c r="AC38" s="253">
        <v>53.002903555249375</v>
      </c>
      <c r="AD38" s="253">
        <v>23.436448038903453</v>
      </c>
      <c r="AE38" s="253">
        <v>0</v>
      </c>
      <c r="AF38" s="253">
        <v>16.380550531036409</v>
      </c>
      <c r="AG38" s="253">
        <v>0</v>
      </c>
      <c r="AH38" s="253">
        <v>0</v>
      </c>
      <c r="AI38" s="253">
        <v>0</v>
      </c>
      <c r="AJ38" s="253">
        <v>0</v>
      </c>
      <c r="AK38" s="253">
        <v>0</v>
      </c>
      <c r="AL38" s="253">
        <v>0</v>
      </c>
      <c r="AM38" s="254">
        <v>0</v>
      </c>
      <c r="AN38" s="289">
        <f>SUM(AO38:AY38)</f>
        <v>426.80608919950237</v>
      </c>
      <c r="AO38" s="253">
        <v>339.17542809921616</v>
      </c>
      <c r="AP38" s="253">
        <v>87.630661100286233</v>
      </c>
      <c r="AQ38" s="253">
        <v>0</v>
      </c>
      <c r="AR38" s="253">
        <v>0</v>
      </c>
      <c r="AS38" s="253">
        <v>0</v>
      </c>
      <c r="AT38" s="253">
        <v>0</v>
      </c>
      <c r="AU38" s="253">
        <v>0</v>
      </c>
      <c r="AV38" s="253">
        <v>0</v>
      </c>
      <c r="AW38" s="253">
        <v>0</v>
      </c>
      <c r="AX38" s="253">
        <v>0</v>
      </c>
      <c r="AY38" s="254">
        <v>0</v>
      </c>
      <c r="AZ38" s="525">
        <v>-47215.514993322678</v>
      </c>
      <c r="BA38" s="296">
        <f>SUM(BB38:BL38)+AZ38</f>
        <v>-46663.738641496202</v>
      </c>
      <c r="BB38" s="274">
        <f t="shared" si="30"/>
        <v>404.46133085897839</v>
      </c>
      <c r="BC38" s="274">
        <f t="shared" si="30"/>
        <v>130.07528435979884</v>
      </c>
      <c r="BD38" s="274">
        <f t="shared" si="30"/>
        <v>0</v>
      </c>
      <c r="BE38" s="274">
        <f t="shared" si="30"/>
        <v>16.380550531036409</v>
      </c>
      <c r="BF38" s="274">
        <f t="shared" si="30"/>
        <v>0</v>
      </c>
      <c r="BG38" s="274">
        <f t="shared" si="30"/>
        <v>0</v>
      </c>
      <c r="BH38" s="274">
        <f t="shared" si="30"/>
        <v>0</v>
      </c>
      <c r="BI38" s="274">
        <f t="shared" si="30"/>
        <v>0.85918607666276725</v>
      </c>
      <c r="BJ38" s="274">
        <f t="shared" si="30"/>
        <v>0</v>
      </c>
      <c r="BK38" s="274">
        <f t="shared" si="30"/>
        <v>0</v>
      </c>
      <c r="BL38" s="300">
        <f t="shared" si="30"/>
        <v>0</v>
      </c>
    </row>
    <row r="39" spans="1:64" ht="16.5" customHeight="1" x14ac:dyDescent="0.25">
      <c r="A39" s="1708"/>
      <c r="B39" s="126" t="s">
        <v>918</v>
      </c>
      <c r="C39" s="312" t="s">
        <v>921</v>
      </c>
      <c r="D39" s="274">
        <f>SUM(E39:O39)</f>
        <v>-15.884644367558858</v>
      </c>
      <c r="E39" s="253">
        <v>-3.5471292738458038</v>
      </c>
      <c r="F39" s="253">
        <v>-0.60406794573682832</v>
      </c>
      <c r="G39" s="253">
        <v>-4.6408843832069291</v>
      </c>
      <c r="H39" s="253">
        <v>-0.59060108017745394</v>
      </c>
      <c r="I39" s="253">
        <v>-2.1617967342084633E-2</v>
      </c>
      <c r="J39" s="253">
        <v>-0.58277970636830623</v>
      </c>
      <c r="K39" s="253">
        <v>-1.4046273854573482E-4</v>
      </c>
      <c r="L39" s="253">
        <v>-6.7169506246859426E-2</v>
      </c>
      <c r="M39" s="253">
        <v>-5.8302540418960458</v>
      </c>
      <c r="N39" s="253">
        <v>0</v>
      </c>
      <c r="O39" s="254">
        <v>0</v>
      </c>
      <c r="P39" s="274">
        <f>SUM(Q39:AA39)</f>
        <v>-23.122375159779121</v>
      </c>
      <c r="Q39" s="253">
        <v>-5.1633547413628404</v>
      </c>
      <c r="R39" s="253">
        <v>-0.87930742043238808</v>
      </c>
      <c r="S39" s="253">
        <v>-6.7554719702019881</v>
      </c>
      <c r="T39" s="253">
        <v>-0.85970446864543437</v>
      </c>
      <c r="U39" s="253">
        <v>-3.1468047978234465E-2</v>
      </c>
      <c r="V39" s="253">
        <v>-0.84831933874921006</v>
      </c>
      <c r="W39" s="253">
        <v>-2.0446363553832417E-4</v>
      </c>
      <c r="X39" s="253">
        <v>-9.777483756003616E-2</v>
      </c>
      <c r="Y39" s="253">
        <v>-8.4867698712134505</v>
      </c>
      <c r="Z39" s="253">
        <v>0</v>
      </c>
      <c r="AA39" s="254">
        <v>0</v>
      </c>
      <c r="AB39" s="274">
        <f>SUM(AC39:AM39)</f>
        <v>5.2422654372481778</v>
      </c>
      <c r="AC39" s="253">
        <v>1.1706269755531677</v>
      </c>
      <c r="AD39" s="253">
        <v>0.1993550777978379</v>
      </c>
      <c r="AE39" s="253">
        <v>1.5315890766832034</v>
      </c>
      <c r="AF39" s="253">
        <v>0.19491073002168272</v>
      </c>
      <c r="AG39" s="253">
        <v>7.1343821365253647E-3</v>
      </c>
      <c r="AH39" s="253">
        <v>0.19232951280065191</v>
      </c>
      <c r="AI39" s="253">
        <v>4.6355646526362489E-5</v>
      </c>
      <c r="AJ39" s="253">
        <v>2.2167344316129024E-2</v>
      </c>
      <c r="AK39" s="253">
        <v>1.9241059822924542</v>
      </c>
      <c r="AL39" s="253">
        <v>0</v>
      </c>
      <c r="AM39" s="254">
        <v>0</v>
      </c>
      <c r="AN39" s="289">
        <f>SUM(AO39:AY39)</f>
        <v>-9.2441847001222435</v>
      </c>
      <c r="AO39" s="253">
        <v>-2.0642777643551544</v>
      </c>
      <c r="AP39" s="253">
        <v>-0.3515417489118659</v>
      </c>
      <c r="AQ39" s="253">
        <v>-2.7007965313906976</v>
      </c>
      <c r="AR39" s="253">
        <v>-0.34370460823172472</v>
      </c>
      <c r="AS39" s="253">
        <v>-1.2580733841267133E-2</v>
      </c>
      <c r="AT39" s="253">
        <v>-0.33915290267084214</v>
      </c>
      <c r="AU39" s="253">
        <v>-8.1743315654809318E-5</v>
      </c>
      <c r="AV39" s="253">
        <v>-3.9089784296971762E-2</v>
      </c>
      <c r="AW39" s="253">
        <v>-3.3929588831080633</v>
      </c>
      <c r="AX39" s="253">
        <v>0</v>
      </c>
      <c r="AY39" s="254">
        <v>0</v>
      </c>
      <c r="AZ39" s="525">
        <v>0</v>
      </c>
      <c r="BA39" s="296">
        <f>SUM(BB39:BL39)+AZ39</f>
        <v>-43.008938790212042</v>
      </c>
      <c r="BB39" s="274">
        <f t="shared" si="30"/>
        <v>-9.6041348040106307</v>
      </c>
      <c r="BC39" s="274">
        <f t="shared" si="30"/>
        <v>-1.6355620372832445</v>
      </c>
      <c r="BD39" s="274">
        <f t="shared" si="30"/>
        <v>-12.56556380811641</v>
      </c>
      <c r="BE39" s="274">
        <f t="shared" si="30"/>
        <v>-1.5990994270329302</v>
      </c>
      <c r="BF39" s="274">
        <f t="shared" si="30"/>
        <v>-5.8532367025060872E-2</v>
      </c>
      <c r="BG39" s="274">
        <f t="shared" si="30"/>
        <v>-1.5779224349877066</v>
      </c>
      <c r="BH39" s="274">
        <f t="shared" si="30"/>
        <v>-3.8031404321250582E-4</v>
      </c>
      <c r="BI39" s="274">
        <f t="shared" si="30"/>
        <v>-0.18186678378773835</v>
      </c>
      <c r="BJ39" s="274">
        <f t="shared" si="30"/>
        <v>-15.785876813925105</v>
      </c>
      <c r="BK39" s="274">
        <f t="shared" si="30"/>
        <v>0</v>
      </c>
      <c r="BL39" s="300">
        <f t="shared" si="30"/>
        <v>0</v>
      </c>
    </row>
    <row r="40" spans="1:64" s="209" customFormat="1" ht="16.5" customHeight="1" x14ac:dyDescent="0.25">
      <c r="A40" s="1709"/>
      <c r="B40" s="129" t="s">
        <v>919</v>
      </c>
      <c r="C40" s="313" t="s">
        <v>922</v>
      </c>
      <c r="D40" s="277">
        <f t="shared" ref="D40:O40" si="31">SUM(D37:D39)</f>
        <v>8417.3371001425312</v>
      </c>
      <c r="E40" s="275">
        <f t="shared" si="31"/>
        <v>6047.5854291595806</v>
      </c>
      <c r="F40" s="275">
        <f t="shared" si="31"/>
        <v>-0.60406794573682832</v>
      </c>
      <c r="G40" s="275">
        <f t="shared" si="31"/>
        <v>-4.6408843832069291</v>
      </c>
      <c r="H40" s="275">
        <f t="shared" si="31"/>
        <v>-0.59060108017745394</v>
      </c>
      <c r="I40" s="275">
        <f t="shared" si="31"/>
        <v>-2.1617967342084633E-2</v>
      </c>
      <c r="J40" s="275">
        <f t="shared" si="31"/>
        <v>-0.58277970636830623</v>
      </c>
      <c r="K40" s="275">
        <f t="shared" si="31"/>
        <v>-1.4046273854573482E-4</v>
      </c>
      <c r="L40" s="275">
        <f t="shared" si="31"/>
        <v>2382.0220165704159</v>
      </c>
      <c r="M40" s="275">
        <f t="shared" si="31"/>
        <v>-5.8302540418960458</v>
      </c>
      <c r="N40" s="275">
        <f t="shared" si="31"/>
        <v>0</v>
      </c>
      <c r="O40" s="283">
        <f t="shared" si="31"/>
        <v>0</v>
      </c>
      <c r="P40" s="275">
        <f t="shared" ref="P40:BL40" si="32">SUM(P37:P39)</f>
        <v>12389.346240831917</v>
      </c>
      <c r="Q40" s="275">
        <f t="shared" si="32"/>
        <v>4301.8570860297232</v>
      </c>
      <c r="R40" s="275">
        <f t="shared" si="32"/>
        <v>8104.568867800177</v>
      </c>
      <c r="S40" s="275">
        <f t="shared" si="32"/>
        <v>-6.7554719702019881</v>
      </c>
      <c r="T40" s="275">
        <f t="shared" si="32"/>
        <v>-0.85970446864543437</v>
      </c>
      <c r="U40" s="275">
        <f t="shared" si="32"/>
        <v>-3.1468047978234465E-2</v>
      </c>
      <c r="V40" s="275">
        <f>SUM(V37:V39)</f>
        <v>-0.84831933874921006</v>
      </c>
      <c r="W40" s="275">
        <f t="shared" si="32"/>
        <v>-2.0446363553832417E-4</v>
      </c>
      <c r="X40" s="275">
        <f t="shared" si="32"/>
        <v>-9.777483756003616E-2</v>
      </c>
      <c r="Y40" s="275">
        <f>SUM(Y37:Y39)</f>
        <v>-8.4867698712134505</v>
      </c>
      <c r="Z40" s="275">
        <f t="shared" si="32"/>
        <v>0</v>
      </c>
      <c r="AA40" s="283">
        <f t="shared" si="32"/>
        <v>0</v>
      </c>
      <c r="AB40" s="277">
        <f t="shared" si="32"/>
        <v>9810.2221675624369</v>
      </c>
      <c r="AC40" s="275">
        <f t="shared" si="32"/>
        <v>5600.1035305308033</v>
      </c>
      <c r="AD40" s="275">
        <f t="shared" si="32"/>
        <v>2475.8958031167017</v>
      </c>
      <c r="AE40" s="275">
        <f t="shared" si="32"/>
        <v>1.5315890766832034</v>
      </c>
      <c r="AF40" s="275">
        <f t="shared" si="32"/>
        <v>1730.5454612610581</v>
      </c>
      <c r="AG40" s="275">
        <f t="shared" si="32"/>
        <v>7.1343821365253647E-3</v>
      </c>
      <c r="AH40" s="275">
        <f t="shared" si="32"/>
        <v>0.19232951280065191</v>
      </c>
      <c r="AI40" s="275">
        <f t="shared" si="32"/>
        <v>4.6355646526362489E-5</v>
      </c>
      <c r="AJ40" s="275">
        <f>SUM(AJ37:AJ39)</f>
        <v>2.2167344316129024E-2</v>
      </c>
      <c r="AK40" s="275">
        <f>SUM(AK37:AK39)</f>
        <v>1.9241059822924542</v>
      </c>
      <c r="AL40" s="275">
        <f t="shared" si="32"/>
        <v>0</v>
      </c>
      <c r="AM40" s="283">
        <f t="shared" si="32"/>
        <v>0</v>
      </c>
      <c r="AN40" s="277">
        <f t="shared" si="32"/>
        <v>13485.921904499379</v>
      </c>
      <c r="AO40" s="275">
        <f t="shared" si="32"/>
        <v>10722.311150334859</v>
      </c>
      <c r="AP40" s="275">
        <f t="shared" si="32"/>
        <v>2770.4391193513738</v>
      </c>
      <c r="AQ40" s="275">
        <f t="shared" si="32"/>
        <v>-2.7007965313906976</v>
      </c>
      <c r="AR40" s="275">
        <f t="shared" si="32"/>
        <v>-0.34370460823172472</v>
      </c>
      <c r="AS40" s="275">
        <f t="shared" si="32"/>
        <v>-1.2580733841267133E-2</v>
      </c>
      <c r="AT40" s="275">
        <f t="shared" si="32"/>
        <v>-0.33915290267084214</v>
      </c>
      <c r="AU40" s="275">
        <f t="shared" si="32"/>
        <v>-8.1743315654809318E-5</v>
      </c>
      <c r="AV40" s="275">
        <f t="shared" si="32"/>
        <v>-3.9089784296971762E-2</v>
      </c>
      <c r="AW40" s="275">
        <f>SUM(AW37:AW39)</f>
        <v>-3.3929588831080633</v>
      </c>
      <c r="AX40" s="275">
        <f t="shared" si="32"/>
        <v>0</v>
      </c>
      <c r="AY40" s="283">
        <f t="shared" si="32"/>
        <v>0</v>
      </c>
      <c r="AZ40" s="299">
        <f t="shared" si="32"/>
        <v>-45717.144049467104</v>
      </c>
      <c r="BA40" s="297">
        <f t="shared" si="32"/>
        <v>-1614.3166364308349</v>
      </c>
      <c r="BB40" s="275">
        <f>SUM(BB37:BB39)</f>
        <v>26671.857196054971</v>
      </c>
      <c r="BC40" s="275">
        <f>SUM(BC37:BC39)</f>
        <v>13350.299722322516</v>
      </c>
      <c r="BD40" s="275">
        <f>SUM(BD37:BD39)</f>
        <v>-12.56556380811641</v>
      </c>
      <c r="BE40" s="275">
        <f>SUM(BE37:BE39)</f>
        <v>1728.7514511040033</v>
      </c>
      <c r="BF40" s="275">
        <f t="shared" si="32"/>
        <v>-5.8532367025060872E-2</v>
      </c>
      <c r="BG40" s="275">
        <f t="shared" si="32"/>
        <v>-1.5779224349877066</v>
      </c>
      <c r="BH40" s="275">
        <f t="shared" si="32"/>
        <v>-3.8031404321250582E-4</v>
      </c>
      <c r="BI40" s="275">
        <f t="shared" si="32"/>
        <v>2381.9073192928749</v>
      </c>
      <c r="BJ40" s="275">
        <f>SUM(BJ37:BJ39)</f>
        <v>-15.785876813925105</v>
      </c>
      <c r="BK40" s="275">
        <f t="shared" si="32"/>
        <v>0</v>
      </c>
      <c r="BL40" s="299">
        <f t="shared" si="32"/>
        <v>0</v>
      </c>
    </row>
    <row r="41" spans="1:64" ht="14.85" customHeight="1" x14ac:dyDescent="0.25">
      <c r="A41" s="1707" t="s">
        <v>303</v>
      </c>
      <c r="B41" s="124">
        <v>5.0999999999999996</v>
      </c>
      <c r="C41" s="311" t="s">
        <v>37</v>
      </c>
      <c r="D41" s="273">
        <f>SUM(E41:O41)</f>
        <v>975414.08000000031</v>
      </c>
      <c r="E41" s="251">
        <v>336629.7100000002</v>
      </c>
      <c r="F41" s="251">
        <v>229252.89000000007</v>
      </c>
      <c r="G41" s="251">
        <v>169376.12</v>
      </c>
      <c r="H41" s="251">
        <v>128531.62999999999</v>
      </c>
      <c r="I41" s="251">
        <v>4651.1400000000003</v>
      </c>
      <c r="J41" s="251">
        <v>75534.830000000016</v>
      </c>
      <c r="K41" s="251">
        <v>0</v>
      </c>
      <c r="L41" s="251">
        <v>26273.95</v>
      </c>
      <c r="M41" s="251">
        <v>5163.8100000000004</v>
      </c>
      <c r="N41" s="251">
        <v>0</v>
      </c>
      <c r="O41" s="252">
        <v>0</v>
      </c>
      <c r="P41" s="273">
        <f>SUM(Q41:AA41)</f>
        <v>899555.19</v>
      </c>
      <c r="Q41" s="251">
        <v>307848.25</v>
      </c>
      <c r="R41" s="251">
        <v>204104.13000000003</v>
      </c>
      <c r="S41" s="251">
        <v>124342.12</v>
      </c>
      <c r="T41" s="251">
        <v>149478.86999999997</v>
      </c>
      <c r="U41" s="251">
        <v>985.3599999999999</v>
      </c>
      <c r="V41" s="251">
        <v>94534.270000000033</v>
      </c>
      <c r="W41" s="251">
        <v>0</v>
      </c>
      <c r="X41" s="251">
        <v>15006.71</v>
      </c>
      <c r="Y41" s="251">
        <v>3255.4800000000005</v>
      </c>
      <c r="Z41" s="251">
        <v>0</v>
      </c>
      <c r="AA41" s="252">
        <v>0</v>
      </c>
      <c r="AB41" s="273">
        <f>SUM(AC41:AM41)</f>
        <v>822054.31</v>
      </c>
      <c r="AC41" s="251">
        <v>240081.59999999998</v>
      </c>
      <c r="AD41" s="251">
        <v>246801.73</v>
      </c>
      <c r="AE41" s="251">
        <v>118834.91999999995</v>
      </c>
      <c r="AF41" s="251">
        <v>111210.68</v>
      </c>
      <c r="AG41" s="251">
        <v>89.089999999999989</v>
      </c>
      <c r="AH41" s="251">
        <v>91797.440000000002</v>
      </c>
      <c r="AI41" s="251">
        <v>0</v>
      </c>
      <c r="AJ41" s="251">
        <v>10043.560000000001</v>
      </c>
      <c r="AK41" s="251">
        <v>3195.2900000000004</v>
      </c>
      <c r="AL41" s="251">
        <v>0</v>
      </c>
      <c r="AM41" s="252">
        <v>0</v>
      </c>
      <c r="AN41" s="276">
        <f>SUM(AO41:AY41)</f>
        <v>794403.09</v>
      </c>
      <c r="AO41" s="251">
        <v>281350.71999999991</v>
      </c>
      <c r="AP41" s="251">
        <v>152444.52000000002</v>
      </c>
      <c r="AQ41" s="251">
        <v>143477.87999999998</v>
      </c>
      <c r="AR41" s="251">
        <v>121618.4</v>
      </c>
      <c r="AS41" s="251">
        <v>349.92</v>
      </c>
      <c r="AT41" s="251">
        <v>82055.000000000015</v>
      </c>
      <c r="AU41" s="251">
        <v>0</v>
      </c>
      <c r="AV41" s="249">
        <v>10802.840000000002</v>
      </c>
      <c r="AW41" s="251">
        <v>2303.8100000000004</v>
      </c>
      <c r="AX41" s="251">
        <v>0</v>
      </c>
      <c r="AY41" s="252">
        <v>0</v>
      </c>
      <c r="AZ41" s="854">
        <v>-4889.7223833710668</v>
      </c>
      <c r="BA41" s="294">
        <f>SUM(BB41:BL41)+AZ41</f>
        <v>3486536.9476166293</v>
      </c>
      <c r="BB41" s="274">
        <f t="shared" ref="BB41:BL44" si="33">E41+Q41+AC41+AO41</f>
        <v>1165910.28</v>
      </c>
      <c r="BC41" s="274">
        <f t="shared" si="33"/>
        <v>832603.27000000014</v>
      </c>
      <c r="BD41" s="274">
        <f t="shared" si="33"/>
        <v>556031.03999999992</v>
      </c>
      <c r="BE41" s="274">
        <f t="shared" si="33"/>
        <v>510839.57999999996</v>
      </c>
      <c r="BF41" s="274">
        <f t="shared" si="33"/>
        <v>6075.51</v>
      </c>
      <c r="BG41" s="274">
        <f t="shared" si="33"/>
        <v>343921.54000000004</v>
      </c>
      <c r="BH41" s="274">
        <f t="shared" si="33"/>
        <v>0</v>
      </c>
      <c r="BI41" s="274">
        <f t="shared" si="33"/>
        <v>62127.060000000005</v>
      </c>
      <c r="BJ41" s="274">
        <f t="shared" si="33"/>
        <v>13918.390000000003</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1755.4574281138455</v>
      </c>
      <c r="E43" s="253">
        <v>605.83411400346995</v>
      </c>
      <c r="F43" s="253">
        <v>412.58753274000958</v>
      </c>
      <c r="G43" s="253">
        <v>304.82702074497649</v>
      </c>
      <c r="H43" s="253">
        <v>231.31899493503357</v>
      </c>
      <c r="I43" s="253">
        <v>8.3706791091199246</v>
      </c>
      <c r="J43" s="253">
        <v>135.94039815871483</v>
      </c>
      <c r="K43" s="253">
        <v>0</v>
      </c>
      <c r="L43" s="253">
        <v>47.285354639735957</v>
      </c>
      <c r="M43" s="253">
        <v>9.2933337827854157</v>
      </c>
      <c r="N43" s="253">
        <v>0</v>
      </c>
      <c r="O43" s="254">
        <v>0</v>
      </c>
      <c r="P43" s="274">
        <f>SUM(Q43:AA43)</f>
        <v>1943.6584673083219</v>
      </c>
      <c r="Q43" s="253">
        <v>665.16414380150388</v>
      </c>
      <c r="R43" s="253">
        <v>441.00542678998767</v>
      </c>
      <c r="S43" s="253">
        <v>268.66457674605539</v>
      </c>
      <c r="T43" s="253">
        <v>322.97726097181419</v>
      </c>
      <c r="U43" s="253">
        <v>2.129055925236703</v>
      </c>
      <c r="V43" s="253">
        <v>204.25910091887869</v>
      </c>
      <c r="W43" s="253">
        <v>0</v>
      </c>
      <c r="X43" s="253">
        <v>32.424824271138341</v>
      </c>
      <c r="Y43" s="253">
        <v>7.0340778837070532</v>
      </c>
      <c r="Z43" s="253">
        <v>0</v>
      </c>
      <c r="AA43" s="254">
        <v>0</v>
      </c>
      <c r="AB43" s="274">
        <f>SUM(AC43:AM43)</f>
        <v>5543.4481092999713</v>
      </c>
      <c r="AC43" s="253">
        <v>1618.9683277710838</v>
      </c>
      <c r="AD43" s="253">
        <v>1664.2849102518085</v>
      </c>
      <c r="AE43" s="253">
        <v>801.35242231479015</v>
      </c>
      <c r="AF43" s="253">
        <v>749.93905667858405</v>
      </c>
      <c r="AG43" s="253">
        <v>0.60077027277861306</v>
      </c>
      <c r="AH43" s="253">
        <v>619.02764697697125</v>
      </c>
      <c r="AI43" s="253">
        <v>0</v>
      </c>
      <c r="AJ43" s="253">
        <v>67.727828946777052</v>
      </c>
      <c r="AK43" s="253">
        <v>21.54714608717897</v>
      </c>
      <c r="AL43" s="253">
        <v>0</v>
      </c>
      <c r="AM43" s="254">
        <v>0</v>
      </c>
      <c r="AN43" s="289">
        <f>SUM(AO43:AY43)</f>
        <v>15059.282789593532</v>
      </c>
      <c r="AO43" s="253">
        <v>5333.4888910562377</v>
      </c>
      <c r="AP43" s="253">
        <v>2889.8492028824398</v>
      </c>
      <c r="AQ43" s="253">
        <v>2719.8710530838525</v>
      </c>
      <c r="AR43" s="253">
        <v>2305.4868505331497</v>
      </c>
      <c r="AS43" s="253">
        <v>6.6333380371601658</v>
      </c>
      <c r="AT43" s="253">
        <v>1555.4942633721346</v>
      </c>
      <c r="AU43" s="253">
        <v>0</v>
      </c>
      <c r="AV43" s="253">
        <v>204.78649257360343</v>
      </c>
      <c r="AW43" s="253">
        <v>43.672698054955305</v>
      </c>
      <c r="AX43" s="253">
        <v>0</v>
      </c>
      <c r="AY43" s="254">
        <v>0</v>
      </c>
      <c r="AZ43" s="525">
        <v>-94433.194609287835</v>
      </c>
      <c r="BA43" s="296">
        <f>SUM(BB43:BL43)+AZ43</f>
        <v>-70131.347814972163</v>
      </c>
      <c r="BB43" s="274">
        <f t="shared" si="33"/>
        <v>8223.4554766322944</v>
      </c>
      <c r="BC43" s="274">
        <f t="shared" si="33"/>
        <v>5407.7270726642455</v>
      </c>
      <c r="BD43" s="274">
        <f t="shared" si="33"/>
        <v>4094.7150728896745</v>
      </c>
      <c r="BE43" s="274">
        <f t="shared" si="33"/>
        <v>3609.7221631185816</v>
      </c>
      <c r="BF43" s="274">
        <f t="shared" si="33"/>
        <v>17.733843344295405</v>
      </c>
      <c r="BG43" s="274">
        <f t="shared" si="33"/>
        <v>2514.7214094266992</v>
      </c>
      <c r="BH43" s="274">
        <f t="shared" si="33"/>
        <v>0</v>
      </c>
      <c r="BI43" s="274">
        <f t="shared" si="33"/>
        <v>352.2245004312548</v>
      </c>
      <c r="BJ43" s="274">
        <f t="shared" si="33"/>
        <v>81.547255808626744</v>
      </c>
      <c r="BK43" s="274">
        <f t="shared" si="33"/>
        <v>0</v>
      </c>
      <c r="BL43" s="300">
        <f t="shared" si="33"/>
        <v>0</v>
      </c>
    </row>
    <row r="44" spans="1:64" x14ac:dyDescent="0.25">
      <c r="A44" s="1708"/>
      <c r="B44" s="126" t="s">
        <v>82</v>
      </c>
      <c r="C44" s="131" t="s">
        <v>923</v>
      </c>
      <c r="D44" s="274">
        <f>SUM(E44:O44)</f>
        <v>-1164.5938891306037</v>
      </c>
      <c r="E44" s="253">
        <v>-260.0602809033453</v>
      </c>
      <c r="F44" s="253">
        <v>-44.28766687792708</v>
      </c>
      <c r="G44" s="253">
        <v>-340.24970706190499</v>
      </c>
      <c r="H44" s="253">
        <v>-43.300334144924825</v>
      </c>
      <c r="I44" s="253">
        <v>-1.5849365009035943</v>
      </c>
      <c r="J44" s="253">
        <v>-42.726904615627824</v>
      </c>
      <c r="K44" s="253">
        <v>-1.0298124602335788E-2</v>
      </c>
      <c r="L44" s="253">
        <v>-4.9245796569907085</v>
      </c>
      <c r="M44" s="253">
        <v>-427.44918124437692</v>
      </c>
      <c r="N44" s="253">
        <v>0</v>
      </c>
      <c r="O44" s="254">
        <v>0</v>
      </c>
      <c r="P44" s="274">
        <f>SUM(Q44:AA44)</f>
        <v>-1695.2332195903191</v>
      </c>
      <c r="Q44" s="253">
        <v>-378.55498933834798</v>
      </c>
      <c r="R44" s="253">
        <v>-64.467042812374089</v>
      </c>
      <c r="S44" s="253">
        <v>-495.28218527560085</v>
      </c>
      <c r="T44" s="253">
        <v>-63.029838596040939</v>
      </c>
      <c r="U44" s="253">
        <v>-2.3071021000108467</v>
      </c>
      <c r="V44" s="253">
        <v>-62.195129779318556</v>
      </c>
      <c r="W44" s="253">
        <v>-1.4990395440244468E-2</v>
      </c>
      <c r="X44" s="253">
        <v>-7.1684310771041018</v>
      </c>
      <c r="Y44" s="253">
        <v>-622.21351021608154</v>
      </c>
      <c r="Z44" s="253">
        <v>0</v>
      </c>
      <c r="AA44" s="254">
        <v>0</v>
      </c>
      <c r="AB44" s="274">
        <f>SUM(AC44:AM44)</f>
        <v>384.34038258283215</v>
      </c>
      <c r="AC44" s="253">
        <v>85.82534116816187</v>
      </c>
      <c r="AD44" s="253">
        <v>14.615857931618111</v>
      </c>
      <c r="AE44" s="253">
        <v>112.28953183284625</v>
      </c>
      <c r="AF44" s="253">
        <v>14.290017444320068</v>
      </c>
      <c r="AG44" s="253">
        <v>0.52306225098049508</v>
      </c>
      <c r="AH44" s="253">
        <v>14.100773685846605</v>
      </c>
      <c r="AI44" s="253">
        <v>3.3985968726850699E-3</v>
      </c>
      <c r="AJ44" s="253">
        <v>1.6252144606738377</v>
      </c>
      <c r="AK44" s="253">
        <v>141.06718521151222</v>
      </c>
      <c r="AL44" s="253">
        <v>0</v>
      </c>
      <c r="AM44" s="254">
        <v>0</v>
      </c>
      <c r="AN44" s="289">
        <f>SUM(AO44:AY44)</f>
        <v>-677.7439118337312</v>
      </c>
      <c r="AO44" s="253">
        <v>-151.34397813437792</v>
      </c>
      <c r="AP44" s="253">
        <v>-25.773530907192789</v>
      </c>
      <c r="AQ44" s="253">
        <v>-198.01079983045977</v>
      </c>
      <c r="AR44" s="253">
        <v>-25.19894541864452</v>
      </c>
      <c r="AS44" s="253">
        <v>-0.92236536199959718</v>
      </c>
      <c r="AT44" s="253">
        <v>-24.865233919748665</v>
      </c>
      <c r="AU44" s="253">
        <v>-5.9930687578556643E-3</v>
      </c>
      <c r="AV44" s="253">
        <v>-2.865895066096642</v>
      </c>
      <c r="AW44" s="253">
        <v>-248.75717012645339</v>
      </c>
      <c r="AX44" s="253">
        <v>0</v>
      </c>
      <c r="AY44" s="254">
        <v>0</v>
      </c>
      <c r="AZ44" s="525">
        <v>0</v>
      </c>
      <c r="BA44" s="296">
        <f>SUM(BB44:BL44)+AZ44</f>
        <v>-3153.230637971822</v>
      </c>
      <c r="BB44" s="271">
        <f t="shared" si="33"/>
        <v>-704.13390720790926</v>
      </c>
      <c r="BC44" s="274">
        <f t="shared" si="33"/>
        <v>-119.91238266587585</v>
      </c>
      <c r="BD44" s="271">
        <f t="shared" si="33"/>
        <v>-921.25316033511933</v>
      </c>
      <c r="BE44" s="274">
        <f t="shared" si="33"/>
        <v>-117.23910071529022</v>
      </c>
      <c r="BF44" s="271">
        <f t="shared" si="33"/>
        <v>-4.2913417119335433</v>
      </c>
      <c r="BG44" s="271">
        <f t="shared" si="33"/>
        <v>-115.68649462884844</v>
      </c>
      <c r="BH44" s="271">
        <f t="shared" si="33"/>
        <v>-2.7882991927750848E-2</v>
      </c>
      <c r="BI44" s="271">
        <f t="shared" si="33"/>
        <v>-13.333691339517614</v>
      </c>
      <c r="BJ44" s="271">
        <f t="shared" si="33"/>
        <v>-1157.3526763753998</v>
      </c>
      <c r="BK44" s="271">
        <f t="shared" si="33"/>
        <v>0</v>
      </c>
      <c r="BL44" s="291">
        <f t="shared" si="33"/>
        <v>0</v>
      </c>
    </row>
    <row r="45" spans="1:64" s="209" customFormat="1" ht="24" x14ac:dyDescent="0.25">
      <c r="A45" s="1709"/>
      <c r="B45" s="128" t="s">
        <v>217</v>
      </c>
      <c r="C45" s="313" t="s">
        <v>306</v>
      </c>
      <c r="D45" s="278">
        <f>SUM(D41:D44)</f>
        <v>976004.94353898347</v>
      </c>
      <c r="E45" s="278">
        <f t="shared" ref="E45:BL45" si="34">SUM(E41:E44)</f>
        <v>336975.4838331003</v>
      </c>
      <c r="F45" s="278">
        <f t="shared" si="34"/>
        <v>229621.18986586214</v>
      </c>
      <c r="G45" s="278">
        <f t="shared" si="34"/>
        <v>169340.69731368305</v>
      </c>
      <c r="H45" s="278">
        <f t="shared" si="34"/>
        <v>128719.6486607901</v>
      </c>
      <c r="I45" s="278">
        <f>SUM(I41:I44)</f>
        <v>4657.9257426082168</v>
      </c>
      <c r="J45" s="278">
        <f t="shared" si="34"/>
        <v>75628.043493543097</v>
      </c>
      <c r="K45" s="278">
        <f t="shared" si="34"/>
        <v>-1.0298124602335788E-2</v>
      </c>
      <c r="L45" s="278">
        <f t="shared" si="34"/>
        <v>26316.310774982743</v>
      </c>
      <c r="M45" s="278">
        <f t="shared" si="34"/>
        <v>4745.6541525384091</v>
      </c>
      <c r="N45" s="278">
        <f t="shared" si="34"/>
        <v>0</v>
      </c>
      <c r="O45" s="283">
        <f t="shared" si="34"/>
        <v>0</v>
      </c>
      <c r="P45" s="278">
        <f t="shared" si="34"/>
        <v>899803.61524771794</v>
      </c>
      <c r="Q45" s="278">
        <f t="shared" si="34"/>
        <v>308134.85915446316</v>
      </c>
      <c r="R45" s="278">
        <f t="shared" si="34"/>
        <v>204480.66838397764</v>
      </c>
      <c r="S45" s="278">
        <f t="shared" si="34"/>
        <v>124115.50239147045</v>
      </c>
      <c r="T45" s="278">
        <f t="shared" si="34"/>
        <v>149738.81742237575</v>
      </c>
      <c r="U45" s="278">
        <f t="shared" si="34"/>
        <v>985.18195382522572</v>
      </c>
      <c r="V45" s="278">
        <f t="shared" si="34"/>
        <v>94676.333971139597</v>
      </c>
      <c r="W45" s="278">
        <f t="shared" si="34"/>
        <v>-1.4990395440244468E-2</v>
      </c>
      <c r="X45" s="278">
        <f t="shared" si="34"/>
        <v>15031.966393194034</v>
      </c>
      <c r="Y45" s="278">
        <f>SUM(Y41:Y44)</f>
        <v>2640.3005676676262</v>
      </c>
      <c r="Z45" s="278">
        <f t="shared" si="34"/>
        <v>0</v>
      </c>
      <c r="AA45" s="284">
        <f t="shared" si="34"/>
        <v>0</v>
      </c>
      <c r="AB45" s="278">
        <f t="shared" si="34"/>
        <v>827982.09849188291</v>
      </c>
      <c r="AC45" s="278">
        <f t="shared" si="34"/>
        <v>241786.39366893921</v>
      </c>
      <c r="AD45" s="278">
        <f t="shared" si="34"/>
        <v>248480.63076818344</v>
      </c>
      <c r="AE45" s="278">
        <f t="shared" si="34"/>
        <v>119748.56195414759</v>
      </c>
      <c r="AF45" s="278">
        <f t="shared" si="34"/>
        <v>111974.9090741229</v>
      </c>
      <c r="AG45" s="278">
        <f t="shared" si="34"/>
        <v>90.213832523759109</v>
      </c>
      <c r="AH45" s="278">
        <f t="shared" si="34"/>
        <v>92430.568420662821</v>
      </c>
      <c r="AI45" s="278">
        <f t="shared" si="34"/>
        <v>3.3985968726850699E-3</v>
      </c>
      <c r="AJ45" s="278">
        <f t="shared" si="34"/>
        <v>10112.913043407452</v>
      </c>
      <c r="AK45" s="278">
        <f t="shared" si="34"/>
        <v>3357.9043312986919</v>
      </c>
      <c r="AL45" s="278">
        <f t="shared" si="34"/>
        <v>0</v>
      </c>
      <c r="AM45" s="284">
        <f t="shared" si="34"/>
        <v>0</v>
      </c>
      <c r="AN45" s="849">
        <f t="shared" si="34"/>
        <v>808784.62887775979</v>
      </c>
      <c r="AO45" s="278">
        <f t="shared" si="34"/>
        <v>286532.86491292174</v>
      </c>
      <c r="AP45" s="278">
        <f t="shared" si="34"/>
        <v>155308.59567197526</v>
      </c>
      <c r="AQ45" s="278">
        <f t="shared" si="34"/>
        <v>145999.74025325337</v>
      </c>
      <c r="AR45" s="278">
        <f t="shared" si="34"/>
        <v>123898.68790511451</v>
      </c>
      <c r="AS45" s="278">
        <f t="shared" si="34"/>
        <v>355.63097267516059</v>
      </c>
      <c r="AT45" s="278">
        <f t="shared" si="34"/>
        <v>83585.629029452408</v>
      </c>
      <c r="AU45" s="278">
        <f t="shared" si="34"/>
        <v>-5.9930687578556643E-3</v>
      </c>
      <c r="AV45" s="275">
        <f t="shared" si="34"/>
        <v>11004.760597507508</v>
      </c>
      <c r="AW45" s="278">
        <f>SUM(AW41:AW44)</f>
        <v>2098.7255279285023</v>
      </c>
      <c r="AX45" s="278">
        <f t="shared" si="34"/>
        <v>0</v>
      </c>
      <c r="AY45" s="284">
        <f t="shared" si="34"/>
        <v>0</v>
      </c>
      <c r="AZ45" s="305">
        <f t="shared" si="34"/>
        <v>-99322.916992658895</v>
      </c>
      <c r="BA45" s="297">
        <f t="shared" si="34"/>
        <v>3413252.3691636855</v>
      </c>
      <c r="BB45" s="275">
        <f t="shared" si="34"/>
        <v>1173429.6015694244</v>
      </c>
      <c r="BC45" s="275">
        <f t="shared" si="34"/>
        <v>837891.08468999842</v>
      </c>
      <c r="BD45" s="275">
        <f t="shared" si="34"/>
        <v>559204.50191255449</v>
      </c>
      <c r="BE45" s="275">
        <f t="shared" si="34"/>
        <v>514332.06306240329</v>
      </c>
      <c r="BF45" s="275">
        <f t="shared" si="34"/>
        <v>6088.9525016323623</v>
      </c>
      <c r="BG45" s="275">
        <f t="shared" si="34"/>
        <v>346320.57491479791</v>
      </c>
      <c r="BH45" s="275">
        <f t="shared" si="34"/>
        <v>-2.7882991927750848E-2</v>
      </c>
      <c r="BI45" s="275">
        <f t="shared" si="34"/>
        <v>62465.950809091744</v>
      </c>
      <c r="BJ45" s="275">
        <f>SUM(BJ41:BJ44)</f>
        <v>12842.584579433231</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942023.1100000001</v>
      </c>
      <c r="E51" s="251">
        <v>201251.09449126804</v>
      </c>
      <c r="F51" s="251">
        <v>13333.225775014222</v>
      </c>
      <c r="G51" s="251">
        <v>476343.11700864264</v>
      </c>
      <c r="H51" s="251">
        <v>28386.44878960793</v>
      </c>
      <c r="I51" s="251">
        <v>2646.4072609058348</v>
      </c>
      <c r="J51" s="251">
        <v>62605.308428059609</v>
      </c>
      <c r="K51" s="251">
        <v>0</v>
      </c>
      <c r="L51" s="251">
        <v>5109.9134686207854</v>
      </c>
      <c r="M51" s="251">
        <v>152347.59477788105</v>
      </c>
      <c r="N51" s="251">
        <v>0</v>
      </c>
      <c r="O51" s="252">
        <v>0</v>
      </c>
      <c r="P51" s="273">
        <f>SUM(Q51:AA51)</f>
        <v>931040.9099999998</v>
      </c>
      <c r="Q51" s="251">
        <v>200271.35293147241</v>
      </c>
      <c r="R51" s="251">
        <v>13749.979222532176</v>
      </c>
      <c r="S51" s="251">
        <v>471530.80240101641</v>
      </c>
      <c r="T51" s="251">
        <v>28193.541845393709</v>
      </c>
      <c r="U51" s="251">
        <v>2714.6230651098299</v>
      </c>
      <c r="V51" s="251">
        <v>62358.138379816366</v>
      </c>
      <c r="W51" s="251">
        <v>0</v>
      </c>
      <c r="X51" s="251">
        <v>3913.6495529951376</v>
      </c>
      <c r="Y51" s="251">
        <v>148308.82260166379</v>
      </c>
      <c r="Z51" s="251">
        <v>0</v>
      </c>
      <c r="AA51" s="252">
        <v>0</v>
      </c>
      <c r="AB51" s="273">
        <f>SUM(AC51:AM51)</f>
        <v>1077574.4899999998</v>
      </c>
      <c r="AC51" s="251">
        <v>227154.99150542344</v>
      </c>
      <c r="AD51" s="251">
        <v>16029.947526326776</v>
      </c>
      <c r="AE51" s="251">
        <v>549025.64894778247</v>
      </c>
      <c r="AF51" s="251">
        <v>32368.749617914735</v>
      </c>
      <c r="AG51" s="251">
        <v>3066.8840489337713</v>
      </c>
      <c r="AH51" s="251">
        <v>73674.947058017307</v>
      </c>
      <c r="AI51" s="251">
        <v>0</v>
      </c>
      <c r="AJ51" s="251">
        <v>4204.6482451349821</v>
      </c>
      <c r="AK51" s="251">
        <v>172048.67305046637</v>
      </c>
      <c r="AL51" s="251">
        <v>0</v>
      </c>
      <c r="AM51" s="252">
        <v>0</v>
      </c>
      <c r="AN51" s="276">
        <f>SUM(AO51:AY51)</f>
        <v>1141956.05</v>
      </c>
      <c r="AO51" s="251">
        <v>242846.27743625501</v>
      </c>
      <c r="AP51" s="251">
        <v>14923.019241043516</v>
      </c>
      <c r="AQ51" s="251">
        <v>580895.459788615</v>
      </c>
      <c r="AR51" s="251">
        <v>34346.951399369849</v>
      </c>
      <c r="AS51" s="251">
        <v>3240.5951957228667</v>
      </c>
      <c r="AT51" s="251">
        <v>79139.240190695302</v>
      </c>
      <c r="AU51" s="251">
        <v>0</v>
      </c>
      <c r="AV51" s="249">
        <v>4358.3864149424207</v>
      </c>
      <c r="AW51" s="251">
        <v>182206.12033335603</v>
      </c>
      <c r="AX51" s="251">
        <v>0</v>
      </c>
      <c r="AY51" s="252">
        <v>0</v>
      </c>
      <c r="AZ51" s="854">
        <v>-6549.8111502639649</v>
      </c>
      <c r="BA51" s="294">
        <f>SUM(BB51:BL51)+AZ51</f>
        <v>4086044.7488497356</v>
      </c>
      <c r="BB51" s="274">
        <f t="shared" ref="BB51:BL54" si="37">E51+Q51+AC51+AO51</f>
        <v>871523.71636441885</v>
      </c>
      <c r="BC51" s="274">
        <f t="shared" si="37"/>
        <v>58036.171764916682</v>
      </c>
      <c r="BD51" s="274">
        <f t="shared" si="37"/>
        <v>2077795.0281460565</v>
      </c>
      <c r="BE51" s="274">
        <f t="shared" si="37"/>
        <v>123295.69165228623</v>
      </c>
      <c r="BF51" s="274">
        <f t="shared" si="37"/>
        <v>11668.509570672302</v>
      </c>
      <c r="BG51" s="274">
        <f t="shared" si="37"/>
        <v>277777.63405658858</v>
      </c>
      <c r="BH51" s="274">
        <f t="shared" si="37"/>
        <v>0</v>
      </c>
      <c r="BI51" s="274">
        <f t="shared" si="37"/>
        <v>17586.597681693325</v>
      </c>
      <c r="BJ51" s="274">
        <f t="shared" si="37"/>
        <v>654911.21076336713</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2.3999115480593107</v>
      </c>
      <c r="E53" s="253">
        <v>0.71974930489038236</v>
      </c>
      <c r="F53" s="253">
        <v>0.22724498503822416</v>
      </c>
      <c r="G53" s="253">
        <v>0.70840801476043935</v>
      </c>
      <c r="H53" s="253">
        <v>0.1685656281861905</v>
      </c>
      <c r="I53" s="253">
        <v>0</v>
      </c>
      <c r="J53" s="253">
        <v>3.2204893476719509E-2</v>
      </c>
      <c r="K53" s="253">
        <v>0</v>
      </c>
      <c r="L53" s="253">
        <v>0.13285953056429048</v>
      </c>
      <c r="M53" s="253">
        <v>0.41087919114306409</v>
      </c>
      <c r="N53" s="253">
        <v>0</v>
      </c>
      <c r="O53" s="254">
        <v>0</v>
      </c>
      <c r="P53" s="274">
        <f>SUM(Q53:AA53)</f>
        <v>5948.5442917934124</v>
      </c>
      <c r="Q53" s="253">
        <v>1341.4117106946187</v>
      </c>
      <c r="R53" s="253">
        <v>234.50781806241838</v>
      </c>
      <c r="S53" s="253">
        <v>1740.0167466728806</v>
      </c>
      <c r="T53" s="253">
        <v>225.35201372232191</v>
      </c>
      <c r="U53" s="253">
        <v>8.260150930990898</v>
      </c>
      <c r="V53" s="253">
        <v>217.10484818027311</v>
      </c>
      <c r="W53" s="253">
        <v>5.163597302683489E-2</v>
      </c>
      <c r="X53" s="253">
        <v>27.197061186746847</v>
      </c>
      <c r="Y53" s="253">
        <v>2154.6423063701359</v>
      </c>
      <c r="Z53" s="253">
        <v>0</v>
      </c>
      <c r="AA53" s="254">
        <v>0</v>
      </c>
      <c r="AB53" s="274">
        <f>SUM(AC53:AM53)</f>
        <v>2534.2662794365415</v>
      </c>
      <c r="AC53" s="253">
        <v>568.8847900893478</v>
      </c>
      <c r="AD53" s="253">
        <v>152.01230113104262</v>
      </c>
      <c r="AE53" s="253">
        <v>760.76508663521849</v>
      </c>
      <c r="AF53" s="253">
        <v>116.01908353438697</v>
      </c>
      <c r="AG53" s="253">
        <v>2.8636126791968897</v>
      </c>
      <c r="AH53" s="253">
        <v>104.38633750781688</v>
      </c>
      <c r="AI53" s="253">
        <v>1.8606322818854649E-2</v>
      </c>
      <c r="AJ53" s="253">
        <v>17.441460162322763</v>
      </c>
      <c r="AK53" s="253">
        <v>811.87500137439008</v>
      </c>
      <c r="AL53" s="253">
        <v>0</v>
      </c>
      <c r="AM53" s="254">
        <v>0</v>
      </c>
      <c r="AN53" s="289">
        <f>SUM(AO53:AY53)</f>
        <v>7018.1001317189239</v>
      </c>
      <c r="AO53" s="253">
        <v>1690.2051132242786</v>
      </c>
      <c r="AP53" s="253">
        <v>345.98771245749026</v>
      </c>
      <c r="AQ53" s="253">
        <v>2110.6880963616431</v>
      </c>
      <c r="AR53" s="253">
        <v>338.50247354732073</v>
      </c>
      <c r="AS53" s="253">
        <v>7.2506240873984522</v>
      </c>
      <c r="AT53" s="253">
        <v>360.8389170683572</v>
      </c>
      <c r="AU53" s="253">
        <v>4.711092857925684E-2</v>
      </c>
      <c r="AV53" s="253">
        <v>47.928876201750768</v>
      </c>
      <c r="AW53" s="253">
        <v>2116.651207842106</v>
      </c>
      <c r="AX53" s="253">
        <v>0</v>
      </c>
      <c r="AY53" s="254">
        <v>0</v>
      </c>
      <c r="AZ53" s="525">
        <v>0</v>
      </c>
      <c r="BA53" s="296">
        <f>SUM(BB53:BL53)+AZ53</f>
        <v>15503.310614496935</v>
      </c>
      <c r="BB53" s="274">
        <f t="shared" si="37"/>
        <v>3601.2213633131355</v>
      </c>
      <c r="BC53" s="274">
        <f t="shared" si="37"/>
        <v>732.73507663598946</v>
      </c>
      <c r="BD53" s="274">
        <f t="shared" si="37"/>
        <v>4612.1783376845024</v>
      </c>
      <c r="BE53" s="274">
        <f t="shared" si="37"/>
        <v>680.04213643221578</v>
      </c>
      <c r="BF53" s="274">
        <f t="shared" si="37"/>
        <v>18.37438769758624</v>
      </c>
      <c r="BG53" s="274">
        <f t="shared" si="37"/>
        <v>682.36230764992388</v>
      </c>
      <c r="BH53" s="274">
        <f t="shared" si="37"/>
        <v>0.11735322442494639</v>
      </c>
      <c r="BI53" s="274">
        <f t="shared" si="37"/>
        <v>92.700257081384663</v>
      </c>
      <c r="BJ53" s="274">
        <f t="shared" si="37"/>
        <v>5083.5793947777747</v>
      </c>
      <c r="BK53" s="274">
        <f t="shared" si="37"/>
        <v>0</v>
      </c>
      <c r="BL53" s="300">
        <f t="shared" si="37"/>
        <v>0</v>
      </c>
    </row>
    <row r="54" spans="1:64" ht="16.5" customHeight="1" x14ac:dyDescent="0.25">
      <c r="A54" s="1711"/>
      <c r="B54" s="126" t="s">
        <v>91</v>
      </c>
      <c r="C54" s="131" t="s">
        <v>925</v>
      </c>
      <c r="D54" s="274">
        <f>SUM(E54:O54)</f>
        <v>-43.938927787584724</v>
      </c>
      <c r="E54" s="253">
        <v>-9.811806510131559</v>
      </c>
      <c r="F54" s="253">
        <v>-1.6709280505348902</v>
      </c>
      <c r="G54" s="253">
        <v>-12.837270955887099</v>
      </c>
      <c r="H54" s="253">
        <v>-1.6336770035711365</v>
      </c>
      <c r="I54" s="253">
        <v>-5.9798021534441005E-2</v>
      </c>
      <c r="J54" s="253">
        <v>-1.6120420981210837</v>
      </c>
      <c r="K54" s="253">
        <v>-3.885376331378271E-4</v>
      </c>
      <c r="L54" s="253">
        <v>-0.18579931764390137</v>
      </c>
      <c r="M54" s="253">
        <v>-16.127217292527472</v>
      </c>
      <c r="N54" s="253">
        <v>0</v>
      </c>
      <c r="O54" s="254">
        <v>0</v>
      </c>
      <c r="P54" s="274">
        <f>SUM(Q54:AA54)</f>
        <v>-63.959403113732499</v>
      </c>
      <c r="Q54" s="253">
        <v>-14.282489797868267</v>
      </c>
      <c r="R54" s="253">
        <v>-2.4322751177465376</v>
      </c>
      <c r="S54" s="253">
        <v>-18.686486659781242</v>
      </c>
      <c r="T54" s="253">
        <v>-2.378050883129768</v>
      </c>
      <c r="U54" s="253">
        <v>-8.7044585685262271E-2</v>
      </c>
      <c r="V54" s="253">
        <v>-2.346558179309207</v>
      </c>
      <c r="W54" s="253">
        <v>-5.6557217833930705E-4</v>
      </c>
      <c r="X54" s="253">
        <v>-0.27045752033122039</v>
      </c>
      <c r="Y54" s="253">
        <v>-23.47547479770266</v>
      </c>
      <c r="Z54" s="253">
        <v>0</v>
      </c>
      <c r="AA54" s="254">
        <v>0</v>
      </c>
      <c r="AB54" s="274">
        <f>SUM(AC54:AM54)</f>
        <v>14.500766725443372</v>
      </c>
      <c r="AC54" s="253">
        <v>3.2381017135062251</v>
      </c>
      <c r="AD54" s="253">
        <v>0.55144126395029136</v>
      </c>
      <c r="AE54" s="253">
        <v>4.2365683664958809</v>
      </c>
      <c r="AF54" s="253">
        <v>0.53914763801314325</v>
      </c>
      <c r="AG54" s="253">
        <v>1.9734599922553844E-2</v>
      </c>
      <c r="AH54" s="253">
        <v>0.53200766594612159</v>
      </c>
      <c r="AI54" s="253">
        <v>1.2822555910841965E-4</v>
      </c>
      <c r="AJ54" s="253">
        <v>6.1317667466206233E-2</v>
      </c>
      <c r="AK54" s="253">
        <v>5.3223195845838411</v>
      </c>
      <c r="AL54" s="253">
        <v>0</v>
      </c>
      <c r="AM54" s="254">
        <v>0</v>
      </c>
      <c r="AN54" s="289">
        <f>SUM(AO54:AY54)</f>
        <v>-25.570579648815144</v>
      </c>
      <c r="AO54" s="253">
        <v>-5.7100523954290461</v>
      </c>
      <c r="AP54" s="253">
        <v>-0.97240877178879548</v>
      </c>
      <c r="AQ54" s="253">
        <v>-7.4707435064831929</v>
      </c>
      <c r="AR54" s="253">
        <v>-0.95073025318694726</v>
      </c>
      <c r="AS54" s="253">
        <v>-3.479989497877637E-2</v>
      </c>
      <c r="AT54" s="253">
        <v>-0.93813966209015054</v>
      </c>
      <c r="AU54" s="253">
        <v>-2.2611231076786028E-4</v>
      </c>
      <c r="AV54" s="253">
        <v>-0.10812726868249424</v>
      </c>
      <c r="AW54" s="253">
        <v>-9.3853517838649765</v>
      </c>
      <c r="AX54" s="253">
        <v>0</v>
      </c>
      <c r="AY54" s="254">
        <v>0</v>
      </c>
      <c r="AZ54" s="525">
        <v>0</v>
      </c>
      <c r="BA54" s="296">
        <f>SUM(BB54:BL54)+AZ54</f>
        <v>-118.96814382468901</v>
      </c>
      <c r="BB54" s="274">
        <f t="shared" si="37"/>
        <v>-26.566246989922647</v>
      </c>
      <c r="BC54" s="274">
        <f t="shared" si="37"/>
        <v>-4.5241706761199314</v>
      </c>
      <c r="BD54" s="274">
        <f t="shared" si="37"/>
        <v>-34.757932755655652</v>
      </c>
      <c r="BE54" s="274">
        <f t="shared" si="37"/>
        <v>-4.4233105018747079</v>
      </c>
      <c r="BF54" s="274">
        <f t="shared" si="37"/>
        <v>-0.1619079022759258</v>
      </c>
      <c r="BG54" s="274">
        <f t="shared" si="37"/>
        <v>-4.3647322735743197</v>
      </c>
      <c r="BH54" s="274">
        <f t="shared" si="37"/>
        <v>-1.0519965631365748E-3</v>
      </c>
      <c r="BI54" s="274">
        <f t="shared" si="37"/>
        <v>-0.5030664391914097</v>
      </c>
      <c r="BJ54" s="274">
        <f t="shared" si="37"/>
        <v>-43.665724289511274</v>
      </c>
      <c r="BK54" s="274">
        <f t="shared" si="37"/>
        <v>0</v>
      </c>
      <c r="BL54" s="300">
        <f t="shared" si="37"/>
        <v>0</v>
      </c>
    </row>
    <row r="55" spans="1:64" s="209" customFormat="1" ht="16.5" customHeight="1" x14ac:dyDescent="0.25">
      <c r="A55" s="1712"/>
      <c r="B55" s="129" t="s">
        <v>262</v>
      </c>
      <c r="C55" s="313" t="s">
        <v>38</v>
      </c>
      <c r="D55" s="278">
        <f>SUM(D51:D54)</f>
        <v>941981.57098376052</v>
      </c>
      <c r="E55" s="278">
        <f t="shared" ref="E55:BL55" si="38">SUM(E51:E54)</f>
        <v>201242.0024340628</v>
      </c>
      <c r="F55" s="278">
        <f t="shared" si="38"/>
        <v>13331.782091948726</v>
      </c>
      <c r="G55" s="278">
        <f t="shared" si="38"/>
        <v>476330.98814570147</v>
      </c>
      <c r="H55" s="278">
        <f t="shared" si="38"/>
        <v>28384.983678232547</v>
      </c>
      <c r="I55" s="278">
        <f t="shared" si="38"/>
        <v>2646.3474628843005</v>
      </c>
      <c r="J55" s="278">
        <f t="shared" si="38"/>
        <v>62603.72859085496</v>
      </c>
      <c r="K55" s="278">
        <f t="shared" si="38"/>
        <v>-3.885376331378271E-4</v>
      </c>
      <c r="L55" s="278">
        <f t="shared" si="38"/>
        <v>5109.8605288337058</v>
      </c>
      <c r="M55" s="275">
        <f t="shared" si="38"/>
        <v>152331.87843977968</v>
      </c>
      <c r="N55" s="278">
        <f t="shared" si="38"/>
        <v>0</v>
      </c>
      <c r="O55" s="283">
        <f t="shared" si="38"/>
        <v>0</v>
      </c>
      <c r="P55" s="278">
        <f t="shared" si="38"/>
        <v>936925.49488867947</v>
      </c>
      <c r="Q55" s="278">
        <f t="shared" si="38"/>
        <v>201598.48215236916</v>
      </c>
      <c r="R55" s="278">
        <f t="shared" si="38"/>
        <v>13982.054765476849</v>
      </c>
      <c r="S55" s="278">
        <f t="shared" si="38"/>
        <v>473252.13266102946</v>
      </c>
      <c r="T55" s="278">
        <f t="shared" si="38"/>
        <v>28416.5158082329</v>
      </c>
      <c r="U55" s="278">
        <f t="shared" si="38"/>
        <v>2722.7961714551352</v>
      </c>
      <c r="V55" s="278">
        <f t="shared" si="38"/>
        <v>62572.896669817332</v>
      </c>
      <c r="W55" s="278">
        <f t="shared" si="38"/>
        <v>5.1070400848495581E-2</v>
      </c>
      <c r="X55" s="278">
        <f t="shared" si="38"/>
        <v>3940.5761566615533</v>
      </c>
      <c r="Y55" s="275">
        <f>SUM(Y51:Y54)</f>
        <v>150439.98943323622</v>
      </c>
      <c r="Z55" s="278">
        <f>SUM(Z51:Z54)</f>
        <v>0</v>
      </c>
      <c r="AA55" s="284">
        <f t="shared" si="38"/>
        <v>0</v>
      </c>
      <c r="AB55" s="278">
        <f t="shared" si="38"/>
        <v>1080123.2570461619</v>
      </c>
      <c r="AC55" s="278">
        <f t="shared" si="38"/>
        <v>227727.11439722631</v>
      </c>
      <c r="AD55" s="278">
        <f t="shared" si="38"/>
        <v>16182.511268721768</v>
      </c>
      <c r="AE55" s="278">
        <f t="shared" si="38"/>
        <v>549790.65060278424</v>
      </c>
      <c r="AF55" s="278">
        <f t="shared" si="38"/>
        <v>32485.307849087134</v>
      </c>
      <c r="AG55" s="278">
        <f t="shared" si="38"/>
        <v>3069.7673962128911</v>
      </c>
      <c r="AH55" s="278">
        <f t="shared" si="38"/>
        <v>73779.86540319107</v>
      </c>
      <c r="AI55" s="278">
        <f t="shared" si="38"/>
        <v>1.8734548377963067E-2</v>
      </c>
      <c r="AJ55" s="278">
        <f t="shared" si="38"/>
        <v>4222.1510229647711</v>
      </c>
      <c r="AK55" s="275">
        <f t="shared" si="38"/>
        <v>172865.87037142535</v>
      </c>
      <c r="AL55" s="278">
        <f t="shared" si="38"/>
        <v>0</v>
      </c>
      <c r="AM55" s="284">
        <f t="shared" si="38"/>
        <v>0</v>
      </c>
      <c r="AN55" s="849">
        <f t="shared" si="38"/>
        <v>1148948.5795520702</v>
      </c>
      <c r="AO55" s="278">
        <f t="shared" si="38"/>
        <v>244530.77249708385</v>
      </c>
      <c r="AP55" s="278">
        <f t="shared" si="38"/>
        <v>15268.034544729217</v>
      </c>
      <c r="AQ55" s="278">
        <f t="shared" si="38"/>
        <v>582998.67714147025</v>
      </c>
      <c r="AR55" s="278">
        <f t="shared" si="38"/>
        <v>34684.503142663983</v>
      </c>
      <c r="AS55" s="278">
        <f t="shared" si="38"/>
        <v>3247.8110199152866</v>
      </c>
      <c r="AT55" s="278">
        <f t="shared" si="38"/>
        <v>79499.140968101565</v>
      </c>
      <c r="AU55" s="278">
        <f t="shared" si="38"/>
        <v>4.6884816268488977E-2</v>
      </c>
      <c r="AV55" s="275">
        <f t="shared" si="38"/>
        <v>4406.2071638754887</v>
      </c>
      <c r="AW55" s="275">
        <f>SUM(AW51:AW54)</f>
        <v>184313.38618941428</v>
      </c>
      <c r="AX55" s="278">
        <f t="shared" si="38"/>
        <v>0</v>
      </c>
      <c r="AY55" s="284">
        <f t="shared" si="38"/>
        <v>0</v>
      </c>
      <c r="AZ55" s="305">
        <f t="shared" si="38"/>
        <v>-6549.8111502639649</v>
      </c>
      <c r="BA55" s="297">
        <f t="shared" si="38"/>
        <v>4101429.091320408</v>
      </c>
      <c r="BB55" s="275">
        <f t="shared" si="38"/>
        <v>875098.37148074212</v>
      </c>
      <c r="BC55" s="275">
        <f t="shared" si="38"/>
        <v>58764.382670876548</v>
      </c>
      <c r="BD55" s="275">
        <f t="shared" si="38"/>
        <v>2082372.4485509854</v>
      </c>
      <c r="BE55" s="275">
        <f t="shared" si="38"/>
        <v>123971.31047821656</v>
      </c>
      <c r="BF55" s="275">
        <f t="shared" si="38"/>
        <v>11686.722050467612</v>
      </c>
      <c r="BG55" s="275">
        <f t="shared" si="38"/>
        <v>278455.63163196493</v>
      </c>
      <c r="BH55" s="275">
        <f t="shared" si="38"/>
        <v>0.11630122786180981</v>
      </c>
      <c r="BI55" s="275">
        <f t="shared" si="38"/>
        <v>17678.794872335518</v>
      </c>
      <c r="BJ55" s="275">
        <f>SUM(BJ51:BJ54)</f>
        <v>659951.12443385541</v>
      </c>
      <c r="BK55" s="275">
        <f t="shared" si="38"/>
        <v>0</v>
      </c>
      <c r="BL55" s="299">
        <f t="shared" si="38"/>
        <v>0</v>
      </c>
    </row>
    <row r="56" spans="1:64" ht="14.85" customHeight="1" x14ac:dyDescent="0.25">
      <c r="A56" s="1698" t="s">
        <v>29</v>
      </c>
      <c r="B56" s="124">
        <v>8.1</v>
      </c>
      <c r="C56" s="311" t="s">
        <v>22</v>
      </c>
      <c r="D56" s="273">
        <f t="shared" ref="D56:D62" si="39">SUM(E56:O56)</f>
        <v>7108279.748307988</v>
      </c>
      <c r="E56" s="251">
        <v>2470254.194695388</v>
      </c>
      <c r="F56" s="251">
        <v>278820.8200517784</v>
      </c>
      <c r="G56" s="251">
        <v>2621450.8750783917</v>
      </c>
      <c r="H56" s="251">
        <v>440778.2849776228</v>
      </c>
      <c r="I56" s="251">
        <v>2257.555849295486</v>
      </c>
      <c r="J56" s="251">
        <v>394675.60532396089</v>
      </c>
      <c r="K56" s="251">
        <v>0</v>
      </c>
      <c r="L56" s="251">
        <v>83596.365222810273</v>
      </c>
      <c r="M56" s="251">
        <v>816446.04710874113</v>
      </c>
      <c r="N56" s="251">
        <v>0</v>
      </c>
      <c r="O56" s="252">
        <v>0</v>
      </c>
      <c r="P56" s="276">
        <f t="shared" ref="P56:P62" si="40">SUM(Q56:AA56)</f>
        <v>7237598.9717952153</v>
      </c>
      <c r="Q56" s="251">
        <v>2645627.2645614515</v>
      </c>
      <c r="R56" s="251">
        <v>248962.60953860276</v>
      </c>
      <c r="S56" s="251">
        <v>2683905.0252569416</v>
      </c>
      <c r="T56" s="251">
        <v>385543.52503516385</v>
      </c>
      <c r="U56" s="251">
        <v>2885.501209802726</v>
      </c>
      <c r="V56" s="251">
        <v>358239.69732953113</v>
      </c>
      <c r="W56" s="251">
        <v>0</v>
      </c>
      <c r="X56" s="251">
        <v>93198.568052993898</v>
      </c>
      <c r="Y56" s="251">
        <v>819236.78081072692</v>
      </c>
      <c r="Z56" s="251">
        <v>0</v>
      </c>
      <c r="AA56" s="252">
        <v>0</v>
      </c>
      <c r="AB56" s="273">
        <f t="shared" ref="AB56:AB62" si="41">SUM(AC56:AM56)</f>
        <v>6829975.0929525942</v>
      </c>
      <c r="AC56" s="251">
        <v>2592236.2040144298</v>
      </c>
      <c r="AD56" s="251">
        <v>234533.78668011643</v>
      </c>
      <c r="AE56" s="251">
        <v>2410529.5798527002</v>
      </c>
      <c r="AF56" s="251">
        <v>392423.31371303933</v>
      </c>
      <c r="AG56" s="251">
        <v>5025.9172013847365</v>
      </c>
      <c r="AH56" s="251">
        <v>361483.07743598736</v>
      </c>
      <c r="AI56" s="251">
        <v>0</v>
      </c>
      <c r="AJ56" s="251">
        <v>90039.144839209752</v>
      </c>
      <c r="AK56" s="251">
        <v>743704.06921572681</v>
      </c>
      <c r="AL56" s="251">
        <v>0</v>
      </c>
      <c r="AM56" s="252">
        <v>0</v>
      </c>
      <c r="AN56" s="276">
        <f t="shared" ref="AN56:AN62" si="42">SUM(AO56:AY56)</f>
        <v>6937991.0459681638</v>
      </c>
      <c r="AO56" s="251">
        <v>2443263.6990058436</v>
      </c>
      <c r="AP56" s="251">
        <v>247935.04390035837</v>
      </c>
      <c r="AQ56" s="251">
        <v>2702994.6141960085</v>
      </c>
      <c r="AR56" s="251">
        <v>329816.03516443388</v>
      </c>
      <c r="AS56" s="251">
        <v>7477.5500673223496</v>
      </c>
      <c r="AT56" s="251">
        <v>411380.12647212466</v>
      </c>
      <c r="AU56" s="251">
        <v>0</v>
      </c>
      <c r="AV56" s="249">
        <v>81157.166104418473</v>
      </c>
      <c r="AW56" s="251">
        <v>713966.81105765444</v>
      </c>
      <c r="AX56" s="251">
        <v>0</v>
      </c>
      <c r="AY56" s="252">
        <v>0</v>
      </c>
      <c r="AZ56" s="854">
        <v>-7841.0778174902462</v>
      </c>
      <c r="BA56" s="294">
        <f t="shared" ref="BA56:BA62" si="43">SUM(BB56:BL56)+AZ56</f>
        <v>28106003.781206477</v>
      </c>
      <c r="BB56" s="273">
        <f t="shared" ref="BB56:BL62" si="44">E56+Q56+AC56+AO56</f>
        <v>10151381.362277113</v>
      </c>
      <c r="BC56" s="273">
        <f t="shared" si="44"/>
        <v>1010252.260170856</v>
      </c>
      <c r="BD56" s="273">
        <f t="shared" si="44"/>
        <v>10418880.094384043</v>
      </c>
      <c r="BE56" s="273">
        <f t="shared" si="44"/>
        <v>1548561.1588902599</v>
      </c>
      <c r="BF56" s="273">
        <f t="shared" si="44"/>
        <v>17646.524327805299</v>
      </c>
      <c r="BG56" s="273">
        <f t="shared" si="44"/>
        <v>1525778.5065616039</v>
      </c>
      <c r="BH56" s="273">
        <f t="shared" si="44"/>
        <v>0</v>
      </c>
      <c r="BI56" s="273">
        <f t="shared" si="44"/>
        <v>347991.24421943235</v>
      </c>
      <c r="BJ56" s="273">
        <f t="shared" si="44"/>
        <v>3093353.7081928495</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-20597.570659545956</v>
      </c>
      <c r="E59" s="253">
        <v>-7158.0237587567526</v>
      </c>
      <c r="F59" s="253">
        <v>-807.93549856223524</v>
      </c>
      <c r="G59" s="253">
        <v>-7596.1444318238218</v>
      </c>
      <c r="H59" s="253">
        <v>-1277.2375583812907</v>
      </c>
      <c r="I59" s="253">
        <v>-6.5416905032196677</v>
      </c>
      <c r="J59" s="253">
        <v>-1143.6464174323501</v>
      </c>
      <c r="K59" s="253">
        <v>0</v>
      </c>
      <c r="L59" s="253">
        <v>-242.2361106381486</v>
      </c>
      <c r="M59" s="253">
        <v>-2365.8051934481409</v>
      </c>
      <c r="N59" s="253">
        <v>0</v>
      </c>
      <c r="O59" s="254">
        <v>0</v>
      </c>
      <c r="P59" s="274">
        <f t="shared" si="40"/>
        <v>-26007.987260836926</v>
      </c>
      <c r="Q59" s="253">
        <v>-9506.9429049299852</v>
      </c>
      <c r="R59" s="253">
        <v>-894.63597009694979</v>
      </c>
      <c r="S59" s="253">
        <v>-9644.4923210307152</v>
      </c>
      <c r="T59" s="253">
        <v>-1385.433363562772</v>
      </c>
      <c r="U59" s="253">
        <v>-10.368919167548793</v>
      </c>
      <c r="V59" s="253">
        <v>-1287.3182834225906</v>
      </c>
      <c r="W59" s="253">
        <v>0</v>
      </c>
      <c r="X59" s="253">
        <v>-334.904873853391</v>
      </c>
      <c r="Y59" s="253">
        <v>-2943.8906247729724</v>
      </c>
      <c r="Z59" s="253">
        <v>0</v>
      </c>
      <c r="AA59" s="254">
        <v>0</v>
      </c>
      <c r="AB59" s="274">
        <f t="shared" si="41"/>
        <v>-21963.069737533697</v>
      </c>
      <c r="AC59" s="253">
        <v>-8335.8231545638391</v>
      </c>
      <c r="AD59" s="253">
        <v>-754.18751057793963</v>
      </c>
      <c r="AE59" s="253">
        <v>-7751.5113226870617</v>
      </c>
      <c r="AF59" s="253">
        <v>-1261.9109862650514</v>
      </c>
      <c r="AG59" s="253">
        <v>-16.161782215425905</v>
      </c>
      <c r="AH59" s="253">
        <v>-1162.4168361692718</v>
      </c>
      <c r="AI59" s="253">
        <v>0</v>
      </c>
      <c r="AJ59" s="253">
        <v>-289.53780801513483</v>
      </c>
      <c r="AK59" s="253">
        <v>-2391.5203370399704</v>
      </c>
      <c r="AL59" s="253">
        <v>0</v>
      </c>
      <c r="AM59" s="254">
        <v>0</v>
      </c>
      <c r="AN59" s="289">
        <f t="shared" si="42"/>
        <v>-15547.954020644444</v>
      </c>
      <c r="AO59" s="253">
        <v>-5475.3243987721962</v>
      </c>
      <c r="AP59" s="253">
        <v>-555.6194346646497</v>
      </c>
      <c r="AQ59" s="253">
        <v>-6057.3782383290127</v>
      </c>
      <c r="AR59" s="253">
        <v>-739.11374575610819</v>
      </c>
      <c r="AS59" s="253">
        <v>-16.757099261659686</v>
      </c>
      <c r="AT59" s="253">
        <v>-921.89788787813893</v>
      </c>
      <c r="AU59" s="253">
        <v>0</v>
      </c>
      <c r="AV59" s="253">
        <v>-181.87222766316208</v>
      </c>
      <c r="AW59" s="253">
        <v>-1599.9909883195151</v>
      </c>
      <c r="AX59" s="253">
        <v>0</v>
      </c>
      <c r="AY59" s="254">
        <v>0</v>
      </c>
      <c r="AZ59" s="525">
        <v>0</v>
      </c>
      <c r="BA59" s="296">
        <f t="shared" si="43"/>
        <v>-84116.581678561022</v>
      </c>
      <c r="BB59" s="274">
        <f t="shared" si="44"/>
        <v>-30476.114217022769</v>
      </c>
      <c r="BC59" s="274">
        <f t="shared" si="44"/>
        <v>-3012.3784139017744</v>
      </c>
      <c r="BD59" s="274">
        <f t="shared" si="44"/>
        <v>-31049.52631387061</v>
      </c>
      <c r="BE59" s="274">
        <f t="shared" si="44"/>
        <v>-4663.6956539652219</v>
      </c>
      <c r="BF59" s="274">
        <f t="shared" si="44"/>
        <v>-49.829491147854057</v>
      </c>
      <c r="BG59" s="274">
        <f t="shared" si="44"/>
        <v>-4515.2794249023518</v>
      </c>
      <c r="BH59" s="274">
        <f t="shared" si="44"/>
        <v>0</v>
      </c>
      <c r="BI59" s="274">
        <f t="shared" si="44"/>
        <v>-1048.5510201698364</v>
      </c>
      <c r="BJ59" s="274">
        <f t="shared" si="44"/>
        <v>-9301.2071435805992</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7087682.1776484419</v>
      </c>
      <c r="E63" s="275">
        <f t="shared" ref="E63:BL63" si="45">SUM(E56:E62)</f>
        <v>2463096.170936631</v>
      </c>
      <c r="F63" s="275">
        <f t="shared" si="45"/>
        <v>278012.88455321616</v>
      </c>
      <c r="G63" s="275">
        <f t="shared" si="45"/>
        <v>2613854.7306465679</v>
      </c>
      <c r="H63" s="275">
        <f t="shared" si="45"/>
        <v>439501.04741924151</v>
      </c>
      <c r="I63" s="275">
        <f t="shared" si="45"/>
        <v>2251.0141587922662</v>
      </c>
      <c r="J63" s="275">
        <f t="shared" si="45"/>
        <v>393531.95890652854</v>
      </c>
      <c r="K63" s="275">
        <f t="shared" si="45"/>
        <v>0</v>
      </c>
      <c r="L63" s="275">
        <f t="shared" si="45"/>
        <v>83354.12911217213</v>
      </c>
      <c r="M63" s="275">
        <f>SUM(M56:M62)</f>
        <v>814080.24191529304</v>
      </c>
      <c r="N63" s="275">
        <f t="shared" si="45"/>
        <v>0</v>
      </c>
      <c r="O63" s="283">
        <f t="shared" si="45"/>
        <v>0</v>
      </c>
      <c r="P63" s="275">
        <f t="shared" si="45"/>
        <v>7211590.9845343782</v>
      </c>
      <c r="Q63" s="275">
        <f t="shared" si="45"/>
        <v>2636120.3216565214</v>
      </c>
      <c r="R63" s="275">
        <f t="shared" si="45"/>
        <v>248067.97356850581</v>
      </c>
      <c r="S63" s="275">
        <f t="shared" si="45"/>
        <v>2674260.5329359109</v>
      </c>
      <c r="T63" s="275">
        <f t="shared" si="45"/>
        <v>384158.09167160105</v>
      </c>
      <c r="U63" s="275">
        <f t="shared" si="45"/>
        <v>2875.132290635177</v>
      </c>
      <c r="V63" s="275">
        <f t="shared" si="45"/>
        <v>356952.37904610852</v>
      </c>
      <c r="W63" s="275">
        <f t="shared" si="45"/>
        <v>0</v>
      </c>
      <c r="X63" s="275">
        <f t="shared" si="45"/>
        <v>92863.663179140509</v>
      </c>
      <c r="Y63" s="275">
        <f>SUM(Y56:Y62)</f>
        <v>816292.89018595393</v>
      </c>
      <c r="Z63" s="275">
        <f t="shared" si="45"/>
        <v>0</v>
      </c>
      <c r="AA63" s="283">
        <f t="shared" si="45"/>
        <v>0</v>
      </c>
      <c r="AB63" s="275">
        <f t="shared" si="45"/>
        <v>6808012.0232150601</v>
      </c>
      <c r="AC63" s="275">
        <f t="shared" si="45"/>
        <v>2583900.3808598658</v>
      </c>
      <c r="AD63" s="275">
        <f t="shared" si="45"/>
        <v>233779.5991695385</v>
      </c>
      <c r="AE63" s="275">
        <f t="shared" si="45"/>
        <v>2402778.0685300133</v>
      </c>
      <c r="AF63" s="275">
        <f t="shared" si="45"/>
        <v>391161.40272677428</v>
      </c>
      <c r="AG63" s="275">
        <f t="shared" si="45"/>
        <v>5009.7554191693107</v>
      </c>
      <c r="AH63" s="275">
        <f t="shared" si="45"/>
        <v>360320.6605998181</v>
      </c>
      <c r="AI63" s="275">
        <f t="shared" si="45"/>
        <v>0</v>
      </c>
      <c r="AJ63" s="275">
        <f t="shared" si="45"/>
        <v>89749.607031194624</v>
      </c>
      <c r="AK63" s="275">
        <f>SUM(AK56:AK62)</f>
        <v>741312.54887868685</v>
      </c>
      <c r="AL63" s="275">
        <f t="shared" si="45"/>
        <v>0</v>
      </c>
      <c r="AM63" s="283">
        <f t="shared" si="45"/>
        <v>0</v>
      </c>
      <c r="AN63" s="277">
        <f t="shared" si="45"/>
        <v>6922443.0919475192</v>
      </c>
      <c r="AO63" s="275">
        <f t="shared" si="45"/>
        <v>2437788.3746070713</v>
      </c>
      <c r="AP63" s="275">
        <f t="shared" si="45"/>
        <v>247379.42446569374</v>
      </c>
      <c r="AQ63" s="275">
        <f t="shared" si="45"/>
        <v>2696937.2359576793</v>
      </c>
      <c r="AR63" s="275">
        <f t="shared" si="45"/>
        <v>329076.92141867778</v>
      </c>
      <c r="AS63" s="275">
        <f t="shared" si="45"/>
        <v>7460.7929680606903</v>
      </c>
      <c r="AT63" s="275">
        <f t="shared" si="45"/>
        <v>410458.22858424654</v>
      </c>
      <c r="AU63" s="275">
        <f t="shared" si="45"/>
        <v>0</v>
      </c>
      <c r="AV63" s="275">
        <f t="shared" si="45"/>
        <v>80975.293876755313</v>
      </c>
      <c r="AW63" s="275">
        <f>SUM(AW56:AW62)</f>
        <v>712366.82006933494</v>
      </c>
      <c r="AX63" s="275">
        <f t="shared" si="45"/>
        <v>0</v>
      </c>
      <c r="AY63" s="283">
        <f t="shared" si="45"/>
        <v>0</v>
      </c>
      <c r="AZ63" s="299">
        <f t="shared" si="45"/>
        <v>-7841.0778174902462</v>
      </c>
      <c r="BA63" s="297">
        <f t="shared" si="45"/>
        <v>28021887.199527916</v>
      </c>
      <c r="BB63" s="275">
        <f t="shared" si="45"/>
        <v>10120905.24806009</v>
      </c>
      <c r="BC63" s="275">
        <f t="shared" si="45"/>
        <v>1007239.8817569542</v>
      </c>
      <c r="BD63" s="275">
        <f t="shared" si="45"/>
        <v>10387830.568070171</v>
      </c>
      <c r="BE63" s="275">
        <f t="shared" si="45"/>
        <v>1543897.4632362947</v>
      </c>
      <c r="BF63" s="275">
        <f t="shared" si="45"/>
        <v>17596.694836657443</v>
      </c>
      <c r="BG63" s="275">
        <f t="shared" si="45"/>
        <v>1521263.2271367016</v>
      </c>
      <c r="BH63" s="275">
        <f t="shared" si="45"/>
        <v>0</v>
      </c>
      <c r="BI63" s="275">
        <f t="shared" si="45"/>
        <v>346942.69319926249</v>
      </c>
      <c r="BJ63" s="275">
        <f>SUM(BJ56:BJ62)</f>
        <v>3084052.501049269</v>
      </c>
      <c r="BK63" s="275">
        <f t="shared" si="45"/>
        <v>0</v>
      </c>
      <c r="BL63" s="299">
        <f t="shared" si="45"/>
        <v>0</v>
      </c>
    </row>
    <row r="64" spans="1:64" ht="24.75" customHeight="1" x14ac:dyDescent="0.25">
      <c r="A64" s="1698" t="s">
        <v>3</v>
      </c>
      <c r="B64" s="124">
        <v>9.1</v>
      </c>
      <c r="C64" s="131" t="s">
        <v>186</v>
      </c>
      <c r="D64" s="273">
        <f>SUM(E64:M64)</f>
        <v>9879487.1600000001</v>
      </c>
      <c r="E64" s="251">
        <v>663008.41</v>
      </c>
      <c r="F64" s="251">
        <v>172773.97999999995</v>
      </c>
      <c r="G64" s="251">
        <v>2395314.9900000002</v>
      </c>
      <c r="H64" s="251">
        <v>267802.90999999997</v>
      </c>
      <c r="I64" s="251">
        <v>46805.06</v>
      </c>
      <c r="J64" s="251">
        <v>333201.94</v>
      </c>
      <c r="K64" s="251">
        <v>0</v>
      </c>
      <c r="L64" s="251">
        <v>67980.27</v>
      </c>
      <c r="M64" s="251">
        <v>5932599.5999999996</v>
      </c>
      <c r="N64" s="301"/>
      <c r="O64" s="1116"/>
      <c r="P64" s="273">
        <f>SUM(Q64:Y64)</f>
        <v>10082662.020000001</v>
      </c>
      <c r="Q64" s="251">
        <v>680518.09000000008</v>
      </c>
      <c r="R64" s="251">
        <v>169846.66999999998</v>
      </c>
      <c r="S64" s="251">
        <v>2585364.9099999997</v>
      </c>
      <c r="T64" s="251">
        <v>252194.88999999998</v>
      </c>
      <c r="U64" s="251">
        <v>24436.959999999999</v>
      </c>
      <c r="V64" s="251">
        <v>189398.81</v>
      </c>
      <c r="W64" s="251">
        <v>0</v>
      </c>
      <c r="X64" s="251">
        <v>35341.06</v>
      </c>
      <c r="Y64" s="251">
        <v>6145560.6300000008</v>
      </c>
      <c r="Z64" s="301"/>
      <c r="AA64" s="1116"/>
      <c r="AB64" s="273">
        <f>SUM(AC64:AK64)</f>
        <v>10442978.989999998</v>
      </c>
      <c r="AC64" s="251">
        <v>780549.86</v>
      </c>
      <c r="AD64" s="251">
        <v>153217.19</v>
      </c>
      <c r="AE64" s="251">
        <v>2630133.91</v>
      </c>
      <c r="AF64" s="251">
        <v>263960</v>
      </c>
      <c r="AG64" s="251">
        <v>12467.94</v>
      </c>
      <c r="AH64" s="251">
        <v>175276.99</v>
      </c>
      <c r="AI64" s="251">
        <v>0</v>
      </c>
      <c r="AJ64" s="251">
        <v>38985</v>
      </c>
      <c r="AK64" s="251">
        <v>6388388.0999999996</v>
      </c>
      <c r="AL64" s="301"/>
      <c r="AM64" s="1116"/>
      <c r="AN64" s="276">
        <f>SUM(AO64:AW64)</f>
        <v>10549608.48</v>
      </c>
      <c r="AO64" s="251">
        <v>815332.43999999983</v>
      </c>
      <c r="AP64" s="251">
        <v>82930.62</v>
      </c>
      <c r="AQ64" s="251">
        <v>2275345.48</v>
      </c>
      <c r="AR64" s="251">
        <v>318733.05999999994</v>
      </c>
      <c r="AS64" s="251">
        <v>0</v>
      </c>
      <c r="AT64" s="251">
        <v>186413.14</v>
      </c>
      <c r="AU64" s="251">
        <v>0</v>
      </c>
      <c r="AV64" s="249">
        <v>35450</v>
      </c>
      <c r="AW64" s="251">
        <v>6835403.7400000002</v>
      </c>
      <c r="AX64" s="301"/>
      <c r="AY64" s="1116"/>
      <c r="AZ64" s="854">
        <v>74553.985065059169</v>
      </c>
      <c r="BA64" s="294">
        <f>SUM(BB64:BJ64)+AZ64</f>
        <v>41029290.635065064</v>
      </c>
      <c r="BB64" s="274">
        <f t="shared" ref="BB64:BJ71" si="46">E64+Q64+AC64+AO64</f>
        <v>2939408.8</v>
      </c>
      <c r="BC64" s="274">
        <f t="shared" si="46"/>
        <v>578768.46</v>
      </c>
      <c r="BD64" s="274">
        <f t="shared" si="46"/>
        <v>9886159.290000001</v>
      </c>
      <c r="BE64" s="274">
        <f t="shared" si="46"/>
        <v>1102690.8599999999</v>
      </c>
      <c r="BF64" s="274">
        <f t="shared" si="46"/>
        <v>83709.959999999992</v>
      </c>
      <c r="BG64" s="274">
        <f t="shared" si="46"/>
        <v>884290.88</v>
      </c>
      <c r="BH64" s="274">
        <f t="shared" si="46"/>
        <v>0</v>
      </c>
      <c r="BI64" s="274">
        <f t="shared" si="46"/>
        <v>177756.33000000002</v>
      </c>
      <c r="BJ64" s="274">
        <f>M64+Y64+AK64+AW64</f>
        <v>25301952.07</v>
      </c>
      <c r="BK64" s="301"/>
      <c r="BL64" s="302"/>
    </row>
    <row r="65" spans="1:64" x14ac:dyDescent="0.25">
      <c r="A65" s="1699"/>
      <c r="B65" s="126" t="s">
        <v>107</v>
      </c>
      <c r="C65" s="131" t="s">
        <v>187</v>
      </c>
      <c r="D65" s="274">
        <f>SUM(E65:M65)</f>
        <v>101743.9</v>
      </c>
      <c r="E65" s="253">
        <v>14024.699999999999</v>
      </c>
      <c r="F65" s="253">
        <v>0</v>
      </c>
      <c r="G65" s="253">
        <v>36446.619999999995</v>
      </c>
      <c r="H65" s="253">
        <v>0</v>
      </c>
      <c r="I65" s="253">
        <v>0</v>
      </c>
      <c r="J65" s="253">
        <v>0</v>
      </c>
      <c r="K65" s="253">
        <v>0</v>
      </c>
      <c r="L65" s="253">
        <v>0</v>
      </c>
      <c r="M65" s="253">
        <v>51272.580000000009</v>
      </c>
      <c r="N65" s="303"/>
      <c r="O65" s="375"/>
      <c r="P65" s="274">
        <f>SUM(Q65:Y65)</f>
        <v>86367.94</v>
      </c>
      <c r="Q65" s="253">
        <v>14484.09</v>
      </c>
      <c r="R65" s="253">
        <v>0</v>
      </c>
      <c r="S65" s="253">
        <v>19253.309999999998</v>
      </c>
      <c r="T65" s="253">
        <v>0</v>
      </c>
      <c r="U65" s="253">
        <v>0</v>
      </c>
      <c r="V65" s="253">
        <v>0</v>
      </c>
      <c r="W65" s="253">
        <v>0</v>
      </c>
      <c r="X65" s="253">
        <v>0</v>
      </c>
      <c r="Y65" s="253">
        <v>52630.540000000008</v>
      </c>
      <c r="Z65" s="303"/>
      <c r="AA65" s="375"/>
      <c r="AB65" s="274">
        <f>SUM(AC65:AK65)</f>
        <v>90749.15</v>
      </c>
      <c r="AC65" s="253">
        <v>23488.199999999997</v>
      </c>
      <c r="AD65" s="253">
        <v>0</v>
      </c>
      <c r="AE65" s="253">
        <v>33103.33</v>
      </c>
      <c r="AF65" s="253">
        <v>0</v>
      </c>
      <c r="AG65" s="253">
        <v>0</v>
      </c>
      <c r="AH65" s="253">
        <v>0</v>
      </c>
      <c r="AI65" s="253">
        <v>0</v>
      </c>
      <c r="AJ65" s="253">
        <v>0</v>
      </c>
      <c r="AK65" s="253">
        <v>34157.620000000003</v>
      </c>
      <c r="AL65" s="303"/>
      <c r="AM65" s="375"/>
      <c r="AN65" s="289">
        <f>SUM(AO65:AW65)</f>
        <v>109247.76999999999</v>
      </c>
      <c r="AO65" s="253">
        <v>34519.08</v>
      </c>
      <c r="AP65" s="253">
        <v>0</v>
      </c>
      <c r="AQ65" s="253">
        <v>38795.230000000003</v>
      </c>
      <c r="AR65" s="253">
        <v>0</v>
      </c>
      <c r="AS65" s="253">
        <v>0</v>
      </c>
      <c r="AT65" s="253">
        <v>0</v>
      </c>
      <c r="AU65" s="253">
        <v>0</v>
      </c>
      <c r="AV65" s="253">
        <v>0</v>
      </c>
      <c r="AW65" s="253">
        <v>35933.46</v>
      </c>
      <c r="AX65" s="303"/>
      <c r="AY65" s="375"/>
      <c r="AZ65" s="525">
        <v>42946.560159704088</v>
      </c>
      <c r="BA65" s="296">
        <f>SUM(BB65:BJ65)+AZ65</f>
        <v>431055.32015970408</v>
      </c>
      <c r="BB65" s="274">
        <f t="shared" si="46"/>
        <v>86516.07</v>
      </c>
      <c r="BC65" s="274">
        <f t="shared" si="46"/>
        <v>0</v>
      </c>
      <c r="BD65" s="274">
        <f t="shared" si="46"/>
        <v>127598.48999999999</v>
      </c>
      <c r="BE65" s="274">
        <f t="shared" si="46"/>
        <v>0</v>
      </c>
      <c r="BF65" s="274">
        <f t="shared" si="46"/>
        <v>0</v>
      </c>
      <c r="BG65" s="274">
        <f t="shared" si="46"/>
        <v>0</v>
      </c>
      <c r="BH65" s="274">
        <f t="shared" si="46"/>
        <v>0</v>
      </c>
      <c r="BI65" s="274">
        <f t="shared" si="46"/>
        <v>0</v>
      </c>
      <c r="BJ65" s="274">
        <f t="shared" si="46"/>
        <v>173994.2</v>
      </c>
      <c r="BK65" s="303"/>
      <c r="BL65" s="304"/>
    </row>
    <row r="66" spans="1:64" x14ac:dyDescent="0.25">
      <c r="A66" s="1699"/>
      <c r="B66" s="126" t="s">
        <v>1316</v>
      </c>
      <c r="C66" s="131" t="s">
        <v>1317</v>
      </c>
      <c r="D66" s="274">
        <f>SUM(E66:M66)</f>
        <v>67221.899999999994</v>
      </c>
      <c r="E66" s="253">
        <v>67221.899999999994</v>
      </c>
      <c r="F66" s="253">
        <v>0</v>
      </c>
      <c r="G66" s="253">
        <v>0</v>
      </c>
      <c r="H66" s="253">
        <v>0</v>
      </c>
      <c r="I66" s="253">
        <v>0</v>
      </c>
      <c r="J66" s="253">
        <v>0</v>
      </c>
      <c r="K66" s="253">
        <v>0</v>
      </c>
      <c r="L66" s="253">
        <v>0</v>
      </c>
      <c r="M66" s="253">
        <v>0</v>
      </c>
      <c r="N66" s="303"/>
      <c r="O66" s="375"/>
      <c r="P66" s="274">
        <f>SUM(Q66:Y66)</f>
        <v>66474.989999999991</v>
      </c>
      <c r="Q66" s="253">
        <v>66474.989999999991</v>
      </c>
      <c r="R66" s="253">
        <v>0</v>
      </c>
      <c r="S66" s="253">
        <v>0</v>
      </c>
      <c r="T66" s="253">
        <v>0</v>
      </c>
      <c r="U66" s="253">
        <v>0</v>
      </c>
      <c r="V66" s="253">
        <v>0</v>
      </c>
      <c r="W66" s="253">
        <v>0</v>
      </c>
      <c r="X66" s="253">
        <v>0</v>
      </c>
      <c r="Y66" s="253">
        <v>0</v>
      </c>
      <c r="Z66" s="303"/>
      <c r="AA66" s="375"/>
      <c r="AB66" s="274">
        <f>SUM(AC66:AK66)</f>
        <v>68715.78</v>
      </c>
      <c r="AC66" s="253">
        <v>68715.78</v>
      </c>
      <c r="AD66" s="253">
        <v>0</v>
      </c>
      <c r="AE66" s="253">
        <v>0</v>
      </c>
      <c r="AF66" s="253">
        <v>0</v>
      </c>
      <c r="AG66" s="253">
        <v>0</v>
      </c>
      <c r="AH66" s="253">
        <v>0</v>
      </c>
      <c r="AI66" s="253">
        <v>0</v>
      </c>
      <c r="AJ66" s="253">
        <v>0</v>
      </c>
      <c r="AK66" s="253">
        <v>0</v>
      </c>
      <c r="AL66" s="303"/>
      <c r="AM66" s="375"/>
      <c r="AN66" s="289">
        <f>SUM(AO66:AW66)</f>
        <v>123518.17</v>
      </c>
      <c r="AO66" s="253">
        <v>69361.5</v>
      </c>
      <c r="AP66" s="253">
        <v>0</v>
      </c>
      <c r="AQ66" s="253">
        <v>0</v>
      </c>
      <c r="AR66" s="253">
        <v>0</v>
      </c>
      <c r="AS66" s="253">
        <v>0</v>
      </c>
      <c r="AT66" s="253">
        <v>54156.67</v>
      </c>
      <c r="AU66" s="253">
        <v>0</v>
      </c>
      <c r="AV66" s="253">
        <v>0</v>
      </c>
      <c r="AW66" s="253">
        <v>0</v>
      </c>
      <c r="AX66" s="303"/>
      <c r="AY66" s="375"/>
      <c r="AZ66" s="525">
        <v>-1831.8331994746334</v>
      </c>
      <c r="BA66" s="296">
        <f>SUM(BB66:BJ66)+AZ66</f>
        <v>324099.00680052536</v>
      </c>
      <c r="BB66" s="274">
        <f t="shared" si="46"/>
        <v>271774.17</v>
      </c>
      <c r="BC66" s="274">
        <f t="shared" si="46"/>
        <v>0</v>
      </c>
      <c r="BD66" s="274">
        <f t="shared" si="46"/>
        <v>0</v>
      </c>
      <c r="BE66" s="274">
        <f t="shared" si="46"/>
        <v>0</v>
      </c>
      <c r="BF66" s="274">
        <f t="shared" si="46"/>
        <v>0</v>
      </c>
      <c r="BG66" s="274">
        <f t="shared" si="46"/>
        <v>54156.67</v>
      </c>
      <c r="BH66" s="274">
        <f t="shared" si="46"/>
        <v>0</v>
      </c>
      <c r="BI66" s="274">
        <f t="shared" si="46"/>
        <v>0</v>
      </c>
      <c r="BJ66" s="274">
        <f t="shared" si="46"/>
        <v>0</v>
      </c>
      <c r="BK66" s="303"/>
      <c r="BL66" s="304"/>
    </row>
    <row r="67" spans="1:64" x14ac:dyDescent="0.25">
      <c r="A67" s="1699"/>
      <c r="B67" s="126" t="s">
        <v>108</v>
      </c>
      <c r="C67" s="131" t="s">
        <v>188</v>
      </c>
      <c r="D67" s="274">
        <f>SUM(E67:M67)</f>
        <v>1711278.6400000001</v>
      </c>
      <c r="E67" s="253">
        <v>382763.9800000001</v>
      </c>
      <c r="F67" s="253">
        <v>31396.300000000007</v>
      </c>
      <c r="G67" s="253">
        <v>595316.72000000009</v>
      </c>
      <c r="H67" s="253">
        <v>23080.899999999998</v>
      </c>
      <c r="I67" s="253">
        <v>786.64999999999986</v>
      </c>
      <c r="J67" s="253">
        <v>127008.73000000001</v>
      </c>
      <c r="K67" s="253">
        <v>0</v>
      </c>
      <c r="L67" s="253">
        <v>8632.26</v>
      </c>
      <c r="M67" s="253">
        <v>542293.1</v>
      </c>
      <c r="N67" s="303"/>
      <c r="O67" s="375"/>
      <c r="P67" s="274">
        <f>SUM(Q67:Y67)</f>
        <v>1809369.98</v>
      </c>
      <c r="Q67" s="253">
        <v>368590.83</v>
      </c>
      <c r="R67" s="253">
        <v>57882.720000000016</v>
      </c>
      <c r="S67" s="253">
        <v>616853.5</v>
      </c>
      <c r="T67" s="253">
        <v>52605.04</v>
      </c>
      <c r="U67" s="253">
        <v>211.63</v>
      </c>
      <c r="V67" s="253">
        <v>134129.06000000003</v>
      </c>
      <c r="W67" s="253">
        <v>0</v>
      </c>
      <c r="X67" s="253">
        <v>6429.1399999999994</v>
      </c>
      <c r="Y67" s="253">
        <v>572668.06000000017</v>
      </c>
      <c r="Z67" s="303"/>
      <c r="AA67" s="375"/>
      <c r="AB67" s="274">
        <f>SUM(AC67:AK67)</f>
        <v>1705652.11</v>
      </c>
      <c r="AC67" s="253">
        <v>361597.61</v>
      </c>
      <c r="AD67" s="253">
        <v>30700.9</v>
      </c>
      <c r="AE67" s="253">
        <v>615888.47</v>
      </c>
      <c r="AF67" s="253">
        <v>32230.699999999997</v>
      </c>
      <c r="AG67" s="253">
        <v>15.77</v>
      </c>
      <c r="AH67" s="253">
        <v>92545.499999999985</v>
      </c>
      <c r="AI67" s="253">
        <v>0</v>
      </c>
      <c r="AJ67" s="253">
        <v>5677.3600000000006</v>
      </c>
      <c r="AK67" s="253">
        <v>566995.80000000005</v>
      </c>
      <c r="AL67" s="303"/>
      <c r="AM67" s="375"/>
      <c r="AN67" s="289">
        <f>SUM(AO67:AW67)</f>
        <v>1739390.1799999997</v>
      </c>
      <c r="AO67" s="253">
        <v>351594.91999999993</v>
      </c>
      <c r="AP67" s="253">
        <v>22727.52</v>
      </c>
      <c r="AQ67" s="253">
        <v>581209.45999999985</v>
      </c>
      <c r="AR67" s="253">
        <v>47726.28</v>
      </c>
      <c r="AS67" s="253">
        <v>0</v>
      </c>
      <c r="AT67" s="253">
        <v>125702.28999999996</v>
      </c>
      <c r="AU67" s="253">
        <v>0</v>
      </c>
      <c r="AV67" s="253">
        <v>8937.81</v>
      </c>
      <c r="AW67" s="253">
        <v>601491.9</v>
      </c>
      <c r="AX67" s="303"/>
      <c r="AY67" s="375"/>
      <c r="AZ67" s="525">
        <v>18320.602379122331</v>
      </c>
      <c r="BA67" s="296">
        <f>SUM(BB67:BJ67)+AZ67</f>
        <v>6984011.5123791229</v>
      </c>
      <c r="BB67" s="274">
        <f t="shared" si="46"/>
        <v>1464547.3399999999</v>
      </c>
      <c r="BC67" s="274">
        <f t="shared" si="46"/>
        <v>142707.44</v>
      </c>
      <c r="BD67" s="274">
        <f t="shared" si="46"/>
        <v>2409268.15</v>
      </c>
      <c r="BE67" s="274">
        <f t="shared" si="46"/>
        <v>155642.91999999998</v>
      </c>
      <c r="BF67" s="274">
        <f t="shared" si="46"/>
        <v>1014.0499999999998</v>
      </c>
      <c r="BG67" s="274">
        <f t="shared" si="46"/>
        <v>479385.58</v>
      </c>
      <c r="BH67" s="274">
        <f t="shared" si="46"/>
        <v>0</v>
      </c>
      <c r="BI67" s="274">
        <f t="shared" si="46"/>
        <v>29676.57</v>
      </c>
      <c r="BJ67" s="274">
        <f t="shared" si="46"/>
        <v>2283448.8600000003</v>
      </c>
      <c r="BK67" s="303"/>
      <c r="BL67" s="304"/>
    </row>
    <row r="68" spans="1:64" x14ac:dyDescent="0.25">
      <c r="A68" s="1699"/>
      <c r="B68" s="126" t="s">
        <v>109</v>
      </c>
      <c r="C68" s="131" t="s">
        <v>161</v>
      </c>
      <c r="D68" s="274">
        <f>SUM(E68:O68)</f>
        <v>2627703.6576852426</v>
      </c>
      <c r="E68" s="253">
        <v>1230123.3653499209</v>
      </c>
      <c r="F68" s="253">
        <v>66213.380665190052</v>
      </c>
      <c r="G68" s="253">
        <v>1006642.492929516</v>
      </c>
      <c r="H68" s="253">
        <v>52343.090697955835</v>
      </c>
      <c r="I68" s="253">
        <v>4181.2151547384474</v>
      </c>
      <c r="J68" s="253">
        <v>105298.39721425231</v>
      </c>
      <c r="K68" s="253">
        <v>0</v>
      </c>
      <c r="L68" s="253">
        <v>5984.5993709304239</v>
      </c>
      <c r="M68" s="253">
        <v>156917.11630273826</v>
      </c>
      <c r="N68" s="253">
        <v>0</v>
      </c>
      <c r="O68" s="254">
        <v>0</v>
      </c>
      <c r="P68" s="274">
        <f>SUM(Q68:AA68)</f>
        <v>2666237.1871527708</v>
      </c>
      <c r="Q68" s="253">
        <v>1277562.3010580188</v>
      </c>
      <c r="R68" s="253">
        <v>54517.95354240654</v>
      </c>
      <c r="S68" s="253">
        <v>1015406.429122076</v>
      </c>
      <c r="T68" s="253">
        <v>52792.523344117602</v>
      </c>
      <c r="U68" s="253">
        <v>1641.2501644589888</v>
      </c>
      <c r="V68" s="253">
        <v>89100.488056820104</v>
      </c>
      <c r="W68" s="253">
        <v>0</v>
      </c>
      <c r="X68" s="253">
        <v>4278.3435165551082</v>
      </c>
      <c r="Y68" s="253">
        <v>170937.89834831795</v>
      </c>
      <c r="Z68" s="253">
        <v>0</v>
      </c>
      <c r="AA68" s="254">
        <v>0</v>
      </c>
      <c r="AB68" s="274">
        <f>SUM(AC68:AM68)</f>
        <v>2749884.0887604472</v>
      </c>
      <c r="AC68" s="253">
        <v>1326266.2723387107</v>
      </c>
      <c r="AD68" s="253">
        <v>58006.062421953276</v>
      </c>
      <c r="AE68" s="253">
        <v>956542.18881369988</v>
      </c>
      <c r="AF68" s="253">
        <v>79792.72523462183</v>
      </c>
      <c r="AG68" s="253">
        <v>2100.8972657161462</v>
      </c>
      <c r="AH68" s="253">
        <v>114922.7521737842</v>
      </c>
      <c r="AI68" s="253">
        <v>0</v>
      </c>
      <c r="AJ68" s="253">
        <v>5658.0308812233434</v>
      </c>
      <c r="AK68" s="253">
        <v>206595.15963073817</v>
      </c>
      <c r="AL68" s="253">
        <v>0</v>
      </c>
      <c r="AM68" s="254">
        <v>0</v>
      </c>
      <c r="AN68" s="289">
        <f>SUM(AO68:AY68)</f>
        <v>2826021.9462243719</v>
      </c>
      <c r="AO68" s="253">
        <v>1359211.3185495203</v>
      </c>
      <c r="AP68" s="253">
        <v>43932.714291799275</v>
      </c>
      <c r="AQ68" s="253">
        <v>1034448.4755846825</v>
      </c>
      <c r="AR68" s="253">
        <v>62339.015146112433</v>
      </c>
      <c r="AS68" s="253">
        <v>126.79682698254604</v>
      </c>
      <c r="AT68" s="253">
        <v>122834.54870393788</v>
      </c>
      <c r="AU68" s="253">
        <v>0</v>
      </c>
      <c r="AV68" s="253">
        <v>7255.7640769178952</v>
      </c>
      <c r="AW68" s="253">
        <v>195873.31304441881</v>
      </c>
      <c r="AX68" s="253">
        <v>0</v>
      </c>
      <c r="AY68" s="254">
        <v>0</v>
      </c>
      <c r="AZ68" s="525">
        <v>13494.334220133536</v>
      </c>
      <c r="BA68" s="296">
        <f>SUM(BB68:BL68)+AZ68</f>
        <v>10883341.214042969</v>
      </c>
      <c r="BB68" s="274">
        <f t="shared" si="46"/>
        <v>5193163.257296171</v>
      </c>
      <c r="BC68" s="274">
        <f t="shared" si="46"/>
        <v>222670.11092134914</v>
      </c>
      <c r="BD68" s="274">
        <f t="shared" si="46"/>
        <v>4013039.5864499747</v>
      </c>
      <c r="BE68" s="274">
        <f t="shared" si="46"/>
        <v>247267.35442280769</v>
      </c>
      <c r="BF68" s="274">
        <f t="shared" si="46"/>
        <v>8050.1594118961284</v>
      </c>
      <c r="BG68" s="274">
        <f t="shared" si="46"/>
        <v>432156.18614879448</v>
      </c>
      <c r="BH68" s="274">
        <f t="shared" si="46"/>
        <v>0</v>
      </c>
      <c r="BI68" s="274">
        <f t="shared" si="46"/>
        <v>23176.737845626772</v>
      </c>
      <c r="BJ68" s="274">
        <f t="shared" si="46"/>
        <v>730323.48732621316</v>
      </c>
      <c r="BK68" s="274">
        <f t="shared" ref="BK68:BL71" si="47">N68+Z68+AL68+AX68</f>
        <v>0</v>
      </c>
      <c r="BL68" s="300">
        <f t="shared" si="47"/>
        <v>0</v>
      </c>
    </row>
    <row r="69" spans="1:64" s="255" customFormat="1" x14ac:dyDescent="0.25">
      <c r="A69" s="1699"/>
      <c r="B69" s="126" t="s">
        <v>110</v>
      </c>
      <c r="C69" s="131" t="s">
        <v>135</v>
      </c>
      <c r="D69" s="274">
        <f>SUM(E69:O69)</f>
        <v>26570.839766872446</v>
      </c>
      <c r="E69" s="253">
        <v>16463.617434699034</v>
      </c>
      <c r="F69" s="253">
        <v>2366.2191348914776</v>
      </c>
      <c r="G69" s="253">
        <v>5545.6235282898642</v>
      </c>
      <c r="H69" s="253">
        <v>831.42596040173953</v>
      </c>
      <c r="I69" s="253">
        <v>32.004187767729533</v>
      </c>
      <c r="J69" s="253">
        <v>952.80388610236389</v>
      </c>
      <c r="K69" s="253">
        <v>0</v>
      </c>
      <c r="L69" s="253">
        <v>82.757676614062035</v>
      </c>
      <c r="M69" s="253">
        <v>296.38795810617569</v>
      </c>
      <c r="N69" s="253">
        <v>0</v>
      </c>
      <c r="O69" s="254">
        <v>0</v>
      </c>
      <c r="P69" s="274">
        <f>SUM(Q69:AA69)</f>
        <v>27855.504819559181</v>
      </c>
      <c r="Q69" s="253">
        <v>17230.030354684161</v>
      </c>
      <c r="R69" s="253">
        <v>2404.8685495386057</v>
      </c>
      <c r="S69" s="253">
        <v>5917.5247855958223</v>
      </c>
      <c r="T69" s="253">
        <v>873.79365168765219</v>
      </c>
      <c r="U69" s="253">
        <v>30.105166583193647</v>
      </c>
      <c r="V69" s="253">
        <v>974.42150856603359</v>
      </c>
      <c r="W69" s="253">
        <v>2.0226704900177137</v>
      </c>
      <c r="X69" s="253">
        <v>84.952160580743978</v>
      </c>
      <c r="Y69" s="253">
        <v>337.78597183295818</v>
      </c>
      <c r="Z69" s="253">
        <v>0</v>
      </c>
      <c r="AA69" s="254">
        <v>0</v>
      </c>
      <c r="AB69" s="274">
        <f>SUM(AC69:AM69)</f>
        <v>28382.958269596536</v>
      </c>
      <c r="AC69" s="253">
        <v>17281.37777400537</v>
      </c>
      <c r="AD69" s="253">
        <v>2318.3068406791604</v>
      </c>
      <c r="AE69" s="253">
        <v>6277.849224610005</v>
      </c>
      <c r="AF69" s="253">
        <v>935.88392451583013</v>
      </c>
      <c r="AG69" s="253">
        <v>28.116983866091623</v>
      </c>
      <c r="AH69" s="253">
        <v>1080.917792575158</v>
      </c>
      <c r="AI69" s="253">
        <v>4.3256898255525567</v>
      </c>
      <c r="AJ69" s="253">
        <v>91.920908792991838</v>
      </c>
      <c r="AK69" s="253">
        <v>364.2591307263778</v>
      </c>
      <c r="AL69" s="253">
        <v>0</v>
      </c>
      <c r="AM69" s="254">
        <v>0</v>
      </c>
      <c r="AN69" s="289">
        <f>SUM(AO69:AY69)</f>
        <v>26276.363872723006</v>
      </c>
      <c r="AO69" s="253">
        <v>15606.809036047547</v>
      </c>
      <c r="AP69" s="253">
        <v>1988.4590440080583</v>
      </c>
      <c r="AQ69" s="253">
        <v>6217.9911303906538</v>
      </c>
      <c r="AR69" s="253">
        <v>923.72474333241405</v>
      </c>
      <c r="AS69" s="253">
        <v>27.088307918074669</v>
      </c>
      <c r="AT69" s="253">
        <v>1056.0619942060675</v>
      </c>
      <c r="AU69" s="253">
        <v>3.1255739905470774</v>
      </c>
      <c r="AV69" s="253">
        <v>90.641645725865231</v>
      </c>
      <c r="AW69" s="253">
        <v>362.46239710377603</v>
      </c>
      <c r="AX69" s="253">
        <v>0</v>
      </c>
      <c r="AY69" s="254">
        <v>0</v>
      </c>
      <c r="AZ69" s="525">
        <v>0</v>
      </c>
      <c r="BA69" s="296">
        <f>SUM(BB69:BL69)+AZ69</f>
        <v>109085.66672875118</v>
      </c>
      <c r="BB69" s="274">
        <f t="shared" si="46"/>
        <v>66581.834599436115</v>
      </c>
      <c r="BC69" s="274">
        <f t="shared" si="46"/>
        <v>9077.853569117302</v>
      </c>
      <c r="BD69" s="274">
        <f t="shared" si="46"/>
        <v>23958.988668886348</v>
      </c>
      <c r="BE69" s="274">
        <f t="shared" si="46"/>
        <v>3564.8282799376361</v>
      </c>
      <c r="BF69" s="274">
        <f t="shared" si="46"/>
        <v>117.31464613508948</v>
      </c>
      <c r="BG69" s="274">
        <f t="shared" si="46"/>
        <v>4064.2051814496231</v>
      </c>
      <c r="BH69" s="274">
        <f t="shared" si="46"/>
        <v>9.4739343061173464</v>
      </c>
      <c r="BI69" s="274">
        <f t="shared" si="46"/>
        <v>350.27239171366307</v>
      </c>
      <c r="BJ69" s="274">
        <f t="shared" si="46"/>
        <v>1360.8954577692878</v>
      </c>
      <c r="BK69" s="274">
        <f t="shared" si="47"/>
        <v>0</v>
      </c>
      <c r="BL69" s="300">
        <f t="shared" si="47"/>
        <v>0</v>
      </c>
    </row>
    <row r="70" spans="1:64" x14ac:dyDescent="0.25">
      <c r="A70" s="1699"/>
      <c r="B70" s="126" t="s">
        <v>111</v>
      </c>
      <c r="C70" s="131" t="s">
        <v>163</v>
      </c>
      <c r="D70" s="274">
        <f>SUM(E70:O70)</f>
        <v>-15022.576590094897</v>
      </c>
      <c r="E70" s="253">
        <v>-2460.1141503864947</v>
      </c>
      <c r="F70" s="253">
        <v>-282.29704812831335</v>
      </c>
      <c r="G70" s="253">
        <v>-4211.4252158272384</v>
      </c>
      <c r="H70" s="253">
        <v>-358.39288547514298</v>
      </c>
      <c r="I70" s="253">
        <v>-54.065630463120229</v>
      </c>
      <c r="J70" s="253">
        <v>-590.47104463950245</v>
      </c>
      <c r="K70" s="253">
        <v>0</v>
      </c>
      <c r="L70" s="253">
        <v>-86.255780940688837</v>
      </c>
      <c r="M70" s="253">
        <v>-6979.5548342343964</v>
      </c>
      <c r="N70" s="253">
        <v>0</v>
      </c>
      <c r="O70" s="254">
        <v>0</v>
      </c>
      <c r="P70" s="274">
        <f>SUM(Q70:AA70)</f>
        <v>-1432.25285591074</v>
      </c>
      <c r="Q70" s="253">
        <v>-234.21193949908002</v>
      </c>
      <c r="R70" s="253">
        <v>-27.479419299871989</v>
      </c>
      <c r="S70" s="253">
        <v>-412.46324296763606</v>
      </c>
      <c r="T70" s="253">
        <v>-34.81798472727754</v>
      </c>
      <c r="U70" s="253">
        <v>-2.560198228414567</v>
      </c>
      <c r="V70" s="253">
        <v>-40.171490558262761</v>
      </c>
      <c r="W70" s="253">
        <v>0</v>
      </c>
      <c r="X70" s="253">
        <v>-4.4841112210835092</v>
      </c>
      <c r="Y70" s="253">
        <v>-676.0644694091136</v>
      </c>
      <c r="Z70" s="253">
        <v>0</v>
      </c>
      <c r="AA70" s="254">
        <v>0</v>
      </c>
      <c r="AB70" s="274">
        <f>SUM(AC70:AM70)</f>
        <v>38173.575491794865</v>
      </c>
      <c r="AC70" s="253">
        <v>6489.8380553545931</v>
      </c>
      <c r="AD70" s="253">
        <v>613.2795615239412</v>
      </c>
      <c r="AE70" s="253">
        <v>10737.561929010346</v>
      </c>
      <c r="AF70" s="253">
        <v>952.99438159653675</v>
      </c>
      <c r="AG70" s="253">
        <v>36.974730606594846</v>
      </c>
      <c r="AH70" s="253">
        <v>970.218301280226</v>
      </c>
      <c r="AI70" s="253">
        <v>0</v>
      </c>
      <c r="AJ70" s="253">
        <v>127.57469162161176</v>
      </c>
      <c r="AK70" s="253">
        <v>18245.133840801009</v>
      </c>
      <c r="AL70" s="253">
        <v>0</v>
      </c>
      <c r="AM70" s="254">
        <v>0</v>
      </c>
      <c r="AN70" s="289">
        <f>SUM(AO70:AY70)</f>
        <v>170025.60758664052</v>
      </c>
      <c r="AO70" s="253">
        <v>29130.729035553559</v>
      </c>
      <c r="AP70" s="253">
        <v>1657.0993555633945</v>
      </c>
      <c r="AQ70" s="253">
        <v>43533.218467892752</v>
      </c>
      <c r="AR70" s="253">
        <v>4750.4042232234415</v>
      </c>
      <c r="AS70" s="253">
        <v>1.4040745517284077</v>
      </c>
      <c r="AT70" s="253">
        <v>5418.2222091032454</v>
      </c>
      <c r="AU70" s="253">
        <v>0</v>
      </c>
      <c r="AV70" s="253">
        <v>572.13018884728979</v>
      </c>
      <c r="AW70" s="253">
        <v>84962.400031905112</v>
      </c>
      <c r="AX70" s="253">
        <v>0</v>
      </c>
      <c r="AY70" s="254">
        <v>0</v>
      </c>
      <c r="AZ70" s="525">
        <v>-466018.19010960357</v>
      </c>
      <c r="BA70" s="296">
        <f>SUM(BB70:BL70)+AZ70</f>
        <v>-274273.83647717384</v>
      </c>
      <c r="BB70" s="274">
        <f t="shared" si="46"/>
        <v>32926.241001022579</v>
      </c>
      <c r="BC70" s="274">
        <f t="shared" si="46"/>
        <v>1960.6024496591504</v>
      </c>
      <c r="BD70" s="274">
        <f t="shared" si="46"/>
        <v>49646.891938108223</v>
      </c>
      <c r="BE70" s="274">
        <f t="shared" si="46"/>
        <v>5310.1877346175579</v>
      </c>
      <c r="BF70" s="274">
        <f t="shared" si="46"/>
        <v>-18.247023533211539</v>
      </c>
      <c r="BG70" s="274">
        <f t="shared" si="46"/>
        <v>5757.7979751857065</v>
      </c>
      <c r="BH70" s="274">
        <f t="shared" si="46"/>
        <v>0</v>
      </c>
      <c r="BI70" s="274">
        <f t="shared" si="46"/>
        <v>608.96498830712926</v>
      </c>
      <c r="BJ70" s="274">
        <f t="shared" si="46"/>
        <v>95551.914569062617</v>
      </c>
      <c r="BK70" s="274">
        <f t="shared" si="47"/>
        <v>0</v>
      </c>
      <c r="BL70" s="300">
        <f t="shared" si="47"/>
        <v>0</v>
      </c>
    </row>
    <row r="71" spans="1:64" x14ac:dyDescent="0.25">
      <c r="A71" s="1699"/>
      <c r="B71" s="126" t="s">
        <v>112</v>
      </c>
      <c r="C71" s="131" t="s">
        <v>927</v>
      </c>
      <c r="D71" s="274">
        <f>SUM(E71:O71)</f>
        <v>196942.46149805683</v>
      </c>
      <c r="E71" s="253">
        <v>43978.345015373168</v>
      </c>
      <c r="F71" s="253">
        <v>7489.4108670415462</v>
      </c>
      <c r="G71" s="253">
        <v>57539.040396982142</v>
      </c>
      <c r="H71" s="253">
        <v>7322.4447335508175</v>
      </c>
      <c r="I71" s="253">
        <v>268.02587470134483</v>
      </c>
      <c r="J71" s="253">
        <v>7225.4730560850094</v>
      </c>
      <c r="K71" s="253">
        <v>1.7414980680619574</v>
      </c>
      <c r="L71" s="253">
        <v>832.78716172470104</v>
      </c>
      <c r="M71" s="253">
        <v>72285.192894530046</v>
      </c>
      <c r="N71" s="253">
        <v>0</v>
      </c>
      <c r="O71" s="254">
        <v>0</v>
      </c>
      <c r="P71" s="274">
        <f>SUM(Q71:AA71)</f>
        <v>187173.12515206187</v>
      </c>
      <c r="Q71" s="253">
        <v>41796.797973017186</v>
      </c>
      <c r="R71" s="253">
        <v>7117.8984301758137</v>
      </c>
      <c r="S71" s="253">
        <v>54684.814678525494</v>
      </c>
      <c r="T71" s="253">
        <v>6959.2146564365257</v>
      </c>
      <c r="U71" s="253">
        <v>254.73044364259985</v>
      </c>
      <c r="V71" s="253">
        <v>6867.0532617608924</v>
      </c>
      <c r="W71" s="253">
        <v>1.6551110073774051</v>
      </c>
      <c r="X71" s="253">
        <v>791.47673112669918</v>
      </c>
      <c r="Y71" s="253">
        <v>68699.48386636925</v>
      </c>
      <c r="Z71" s="253">
        <v>0</v>
      </c>
      <c r="AA71" s="254">
        <v>0</v>
      </c>
      <c r="AB71" s="274">
        <f>SUM(AC71:AM71)</f>
        <v>262591.38110530283</v>
      </c>
      <c r="AC71" s="253">
        <v>58638.11322590935</v>
      </c>
      <c r="AD71" s="253">
        <v>9985.935629533642</v>
      </c>
      <c r="AE71" s="253">
        <v>76719.139033744781</v>
      </c>
      <c r="AF71" s="253">
        <v>9763.3129038012557</v>
      </c>
      <c r="AG71" s="253">
        <v>357.36978239442493</v>
      </c>
      <c r="AH71" s="253">
        <v>9634.0166285330815</v>
      </c>
      <c r="AI71" s="253">
        <v>2.3220100906940178</v>
      </c>
      <c r="AJ71" s="253">
        <v>1110.3889394934372</v>
      </c>
      <c r="AK71" s="253">
        <v>96380.782951802146</v>
      </c>
      <c r="AL71" s="253">
        <v>0</v>
      </c>
      <c r="AM71" s="254">
        <v>0</v>
      </c>
      <c r="AN71" s="289">
        <f>SUM(AO71:AY71)</f>
        <v>114872.54472919265</v>
      </c>
      <c r="AO71" s="253">
        <v>25651.676974415026</v>
      </c>
      <c r="AP71" s="253">
        <v>4368.4215088782184</v>
      </c>
      <c r="AQ71" s="253">
        <v>33561.355643675503</v>
      </c>
      <c r="AR71" s="253">
        <v>4271.0335484973966</v>
      </c>
      <c r="AS71" s="253">
        <v>156.33405841489906</v>
      </c>
      <c r="AT71" s="253">
        <v>4214.4719351590475</v>
      </c>
      <c r="AU71" s="253">
        <v>1.0157805137477867</v>
      </c>
      <c r="AV71" s="253">
        <v>485.74786644505315</v>
      </c>
      <c r="AW71" s="253">
        <v>42162.48741319379</v>
      </c>
      <c r="AX71" s="253">
        <v>0</v>
      </c>
      <c r="AY71" s="254">
        <v>0</v>
      </c>
      <c r="AZ71" s="525">
        <v>-1674.4281354871343</v>
      </c>
      <c r="BA71" s="296">
        <f>SUM(BB71:BL71)+AZ71</f>
        <v>759905.08434912702</v>
      </c>
      <c r="BB71" s="274">
        <f t="shared" si="46"/>
        <v>170064.93318871473</v>
      </c>
      <c r="BC71" s="274">
        <f t="shared" si="46"/>
        <v>28961.66643562922</v>
      </c>
      <c r="BD71" s="274">
        <f t="shared" si="46"/>
        <v>222504.3497529279</v>
      </c>
      <c r="BE71" s="274">
        <f t="shared" si="46"/>
        <v>28316.005842285995</v>
      </c>
      <c r="BF71" s="274">
        <f t="shared" si="46"/>
        <v>1036.4601591532687</v>
      </c>
      <c r="BG71" s="274">
        <f t="shared" si="46"/>
        <v>27941.014881538031</v>
      </c>
      <c r="BH71" s="274">
        <f t="shared" si="46"/>
        <v>6.7343996798811672</v>
      </c>
      <c r="BI71" s="274">
        <f t="shared" si="46"/>
        <v>3220.4006987898906</v>
      </c>
      <c r="BJ71" s="274">
        <f t="shared" si="46"/>
        <v>279527.94712589524</v>
      </c>
      <c r="BK71" s="274">
        <f t="shared" si="47"/>
        <v>0</v>
      </c>
      <c r="BL71" s="300">
        <f t="shared" si="47"/>
        <v>0</v>
      </c>
    </row>
    <row r="72" spans="1:64" s="209" customFormat="1" x14ac:dyDescent="0.25">
      <c r="A72" s="1703"/>
      <c r="B72" s="129" t="s">
        <v>460</v>
      </c>
      <c r="C72" s="313" t="s">
        <v>5</v>
      </c>
      <c r="D72" s="275">
        <f>SUM(D64:D71)</f>
        <v>14595925.98236008</v>
      </c>
      <c r="E72" s="275">
        <f t="shared" ref="E72:BG72" si="48">SUM(E64:E71)</f>
        <v>2415124.203649607</v>
      </c>
      <c r="F72" s="275">
        <f t="shared" si="48"/>
        <v>279956.99361899472</v>
      </c>
      <c r="G72" s="275">
        <f t="shared" si="48"/>
        <v>4092594.0616389615</v>
      </c>
      <c r="H72" s="275">
        <f t="shared" si="48"/>
        <v>351022.37850643328</v>
      </c>
      <c r="I72" s="275">
        <f t="shared" si="48"/>
        <v>52018.889586744401</v>
      </c>
      <c r="J72" s="275">
        <f t="shared" si="48"/>
        <v>573096.87311180029</v>
      </c>
      <c r="K72" s="275">
        <f t="shared" si="48"/>
        <v>1.7414980680619574</v>
      </c>
      <c r="L72" s="275">
        <f t="shared" si="48"/>
        <v>83426.418428328499</v>
      </c>
      <c r="M72" s="275">
        <f>SUM(M64:M71)</f>
        <v>6748684.4223211398</v>
      </c>
      <c r="N72" s="275">
        <f>SUM(N68:N71)</f>
        <v>0</v>
      </c>
      <c r="O72" s="275">
        <f>SUM(O68:O71)</f>
        <v>0</v>
      </c>
      <c r="P72" s="277">
        <f t="shared" si="48"/>
        <v>14924708.494268484</v>
      </c>
      <c r="Q72" s="275">
        <f t="shared" si="48"/>
        <v>2466422.9174462208</v>
      </c>
      <c r="R72" s="275">
        <f t="shared" si="48"/>
        <v>291742.63110282109</v>
      </c>
      <c r="S72" s="275">
        <f t="shared" si="48"/>
        <v>4297068.02534323</v>
      </c>
      <c r="T72" s="275">
        <f t="shared" si="48"/>
        <v>365390.64366751455</v>
      </c>
      <c r="U72" s="275">
        <f t="shared" si="48"/>
        <v>26572.11557645637</v>
      </c>
      <c r="V72" s="275">
        <f t="shared" si="48"/>
        <v>420429.66133658879</v>
      </c>
      <c r="W72" s="275">
        <f t="shared" si="48"/>
        <v>3.6777814973951188</v>
      </c>
      <c r="X72" s="275">
        <f t="shared" si="48"/>
        <v>46920.488297041462</v>
      </c>
      <c r="Y72" s="275">
        <f>SUM(Y64:Y71)</f>
        <v>7010158.3337171124</v>
      </c>
      <c r="Z72" s="275">
        <f>SUM(Z68:Z71)</f>
        <v>0</v>
      </c>
      <c r="AA72" s="283">
        <f>SUM(AA68:AA71)</f>
        <v>0</v>
      </c>
      <c r="AB72" s="277">
        <f t="shared" si="48"/>
        <v>15387128.033627138</v>
      </c>
      <c r="AC72" s="275">
        <f t="shared" si="48"/>
        <v>2643027.0513939802</v>
      </c>
      <c r="AD72" s="275">
        <f t="shared" si="48"/>
        <v>254841.67445369001</v>
      </c>
      <c r="AE72" s="275">
        <f t="shared" si="48"/>
        <v>4329402.4490010664</v>
      </c>
      <c r="AF72" s="275">
        <f t="shared" si="48"/>
        <v>387635.61644453544</v>
      </c>
      <c r="AG72" s="275">
        <f t="shared" si="48"/>
        <v>15007.06876258326</v>
      </c>
      <c r="AH72" s="275">
        <f t="shared" si="48"/>
        <v>394430.39489617263</v>
      </c>
      <c r="AI72" s="275">
        <f t="shared" si="48"/>
        <v>6.6476999162465749</v>
      </c>
      <c r="AJ72" s="275">
        <f t="shared" si="48"/>
        <v>51650.27542113138</v>
      </c>
      <c r="AK72" s="275">
        <f>SUM(AK64:AK71)</f>
        <v>7311126.8555540675</v>
      </c>
      <c r="AL72" s="275">
        <f>SUM(AL68:AL71)</f>
        <v>0</v>
      </c>
      <c r="AM72" s="275">
        <f>SUM(AM68:AM71)</f>
        <v>0</v>
      </c>
      <c r="AN72" s="277">
        <f t="shared" si="48"/>
        <v>15658961.062412927</v>
      </c>
      <c r="AO72" s="275">
        <f t="shared" si="48"/>
        <v>2700408.4735955358</v>
      </c>
      <c r="AP72" s="275">
        <f t="shared" si="48"/>
        <v>157604.83420024894</v>
      </c>
      <c r="AQ72" s="275">
        <f t="shared" si="48"/>
        <v>4013111.2108266414</v>
      </c>
      <c r="AR72" s="275">
        <f t="shared" si="48"/>
        <v>438743.51766116568</v>
      </c>
      <c r="AS72" s="275">
        <f t="shared" si="48"/>
        <v>311.62326786724816</v>
      </c>
      <c r="AT72" s="275">
        <f t="shared" si="48"/>
        <v>499795.40484240622</v>
      </c>
      <c r="AU72" s="275">
        <f t="shared" si="48"/>
        <v>4.1413545042948643</v>
      </c>
      <c r="AV72" s="275">
        <f t="shared" si="48"/>
        <v>52792.093777936105</v>
      </c>
      <c r="AW72" s="275">
        <f>SUM(AW64:AW71)</f>
        <v>7796189.762886622</v>
      </c>
      <c r="AX72" s="275">
        <f>SUM(AX68:AX71)</f>
        <v>0</v>
      </c>
      <c r="AY72" s="283">
        <f>SUM(AY68:AY71)</f>
        <v>0</v>
      </c>
      <c r="AZ72" s="299">
        <f>SUM(AZ64:AZ71)</f>
        <v>-320208.96962054621</v>
      </c>
      <c r="BA72" s="297">
        <f t="shared" si="48"/>
        <v>60246514.603048086</v>
      </c>
      <c r="BB72" s="275">
        <f t="shared" si="48"/>
        <v>10224982.646085342</v>
      </c>
      <c r="BC72" s="275">
        <f>SUM(BC64:BC71)</f>
        <v>984146.1333757547</v>
      </c>
      <c r="BD72" s="275">
        <f t="shared" si="48"/>
        <v>16732175.7468099</v>
      </c>
      <c r="BE72" s="275">
        <f t="shared" si="48"/>
        <v>1542792.1562796487</v>
      </c>
      <c r="BF72" s="275">
        <f t="shared" si="48"/>
        <v>93909.697193651256</v>
      </c>
      <c r="BG72" s="275">
        <f t="shared" si="48"/>
        <v>1887752.3341869682</v>
      </c>
      <c r="BH72" s="275">
        <f>SUM(BH64:BH71)</f>
        <v>16.208333985998514</v>
      </c>
      <c r="BI72" s="275">
        <f>SUM(BI64:BI71)</f>
        <v>234789.27592443748</v>
      </c>
      <c r="BJ72" s="275">
        <f>SUM(BJ64:BJ71)</f>
        <v>28866159.37447894</v>
      </c>
      <c r="BK72" s="275">
        <f>SUM(BK68:BK71)</f>
        <v>0</v>
      </c>
      <c r="BL72" s="299">
        <f>SUM(BL68:BL71)</f>
        <v>0</v>
      </c>
    </row>
    <row r="73" spans="1:64" ht="14.85" customHeight="1" x14ac:dyDescent="0.25">
      <c r="A73" s="1708" t="s">
        <v>6</v>
      </c>
      <c r="B73" s="126" t="s">
        <v>118</v>
      </c>
      <c r="C73" s="131" t="s">
        <v>189</v>
      </c>
      <c r="D73" s="273">
        <f>SUM(E73:O73)</f>
        <v>56659.564441838993</v>
      </c>
      <c r="E73" s="251">
        <v>19690.210808794138</v>
      </c>
      <c r="F73" s="251">
        <v>2222.4598328745519</v>
      </c>
      <c r="G73" s="251">
        <v>20895.388201762122</v>
      </c>
      <c r="H73" s="251">
        <v>3513.4106319039602</v>
      </c>
      <c r="I73" s="251">
        <v>17.994808259291649</v>
      </c>
      <c r="J73" s="251">
        <v>3145.9296321022994</v>
      </c>
      <c r="K73" s="251">
        <v>0</v>
      </c>
      <c r="L73" s="251">
        <v>666.34035380680996</v>
      </c>
      <c r="M73" s="251">
        <v>6507.8301723358254</v>
      </c>
      <c r="N73" s="251">
        <v>0</v>
      </c>
      <c r="O73" s="252">
        <v>0</v>
      </c>
      <c r="P73" s="273">
        <f>SUM(Q73:AA73)</f>
        <v>68141.85075900708</v>
      </c>
      <c r="Q73" s="251">
        <v>24889.699286644318</v>
      </c>
      <c r="R73" s="251">
        <v>2342.206163369442</v>
      </c>
      <c r="S73" s="251">
        <v>25301.321221473052</v>
      </c>
      <c r="T73" s="251">
        <v>3627.1407271079552</v>
      </c>
      <c r="U73" s="251">
        <v>27.146400539965423</v>
      </c>
      <c r="V73" s="251">
        <v>3370.2700522133205</v>
      </c>
      <c r="W73" s="251">
        <v>0</v>
      </c>
      <c r="X73" s="251">
        <v>876.79937527760296</v>
      </c>
      <c r="Y73" s="251">
        <v>7707.2675323814165</v>
      </c>
      <c r="Z73" s="251">
        <v>0</v>
      </c>
      <c r="AA73" s="252">
        <v>0</v>
      </c>
      <c r="AB73" s="273">
        <f>SUM(AC73:AM73)</f>
        <v>78796.555559531596</v>
      </c>
      <c r="AC73" s="251">
        <v>29906.299992779499</v>
      </c>
      <c r="AD73" s="251">
        <v>2705.7865220908207</v>
      </c>
      <c r="AE73" s="251">
        <v>27809.973738080807</v>
      </c>
      <c r="AF73" s="251">
        <v>4527.3379508734943</v>
      </c>
      <c r="AG73" s="251">
        <v>57.983368695612121</v>
      </c>
      <c r="AH73" s="251">
        <v>4170.3843729101791</v>
      </c>
      <c r="AI73" s="251">
        <v>0</v>
      </c>
      <c r="AJ73" s="251">
        <v>1038.7701832435873</v>
      </c>
      <c r="AK73" s="251">
        <v>8580.0194308576065</v>
      </c>
      <c r="AL73" s="251">
        <v>0</v>
      </c>
      <c r="AM73" s="252">
        <v>0</v>
      </c>
      <c r="AN73" s="276">
        <f>SUM(AO73:AY73)</f>
        <v>77421.742313322262</v>
      </c>
      <c r="AO73" s="251">
        <v>27264.626208742582</v>
      </c>
      <c r="AP73" s="251">
        <v>2766.7321782507624</v>
      </c>
      <c r="AQ73" s="251">
        <v>30162.989705239455</v>
      </c>
      <c r="AR73" s="251">
        <v>3680.4504237781343</v>
      </c>
      <c r="AS73" s="251">
        <v>83.442735888744593</v>
      </c>
      <c r="AT73" s="251">
        <v>4590.6323507084126</v>
      </c>
      <c r="AU73" s="251">
        <v>0</v>
      </c>
      <c r="AV73" s="249">
        <v>905.64100751717945</v>
      </c>
      <c r="AW73" s="251">
        <v>7967.2277031969807</v>
      </c>
      <c r="AX73" s="251">
        <v>0</v>
      </c>
      <c r="AY73" s="252">
        <v>0</v>
      </c>
      <c r="AZ73" s="854">
        <v>34.19</v>
      </c>
      <c r="BA73" s="294">
        <f>SUM(BB73:BL73)+AZ73</f>
        <v>281053.90307369991</v>
      </c>
      <c r="BB73" s="274">
        <f t="shared" ref="BB73:BL76" si="49">E73+Q73+AC73+AO73</f>
        <v>101750.83629696054</v>
      </c>
      <c r="BC73" s="274">
        <f t="shared" si="49"/>
        <v>10037.184696585577</v>
      </c>
      <c r="BD73" s="274">
        <f t="shared" si="49"/>
        <v>104169.67286655543</v>
      </c>
      <c r="BE73" s="274">
        <f t="shared" si="49"/>
        <v>15348.339733663544</v>
      </c>
      <c r="BF73" s="274">
        <f t="shared" si="49"/>
        <v>186.56731338361379</v>
      </c>
      <c r="BG73" s="274">
        <f t="shared" si="49"/>
        <v>15277.216407934211</v>
      </c>
      <c r="BH73" s="274">
        <f t="shared" si="49"/>
        <v>0</v>
      </c>
      <c r="BI73" s="274">
        <f t="shared" si="49"/>
        <v>3487.5509198451796</v>
      </c>
      <c r="BJ73" s="274">
        <f t="shared" si="49"/>
        <v>30762.344838771831</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4.0865409229777461</v>
      </c>
      <c r="E75" s="253">
        <v>2.6688064757031773</v>
      </c>
      <c r="F75" s="253">
        <v>0</v>
      </c>
      <c r="G75" s="253">
        <v>1.417734447274569</v>
      </c>
      <c r="H75" s="253">
        <v>0</v>
      </c>
      <c r="I75" s="253">
        <v>0</v>
      </c>
      <c r="J75" s="253">
        <v>0</v>
      </c>
      <c r="K75" s="253">
        <v>0</v>
      </c>
      <c r="L75" s="253">
        <v>0</v>
      </c>
      <c r="M75" s="253">
        <v>0</v>
      </c>
      <c r="N75" s="253">
        <v>0</v>
      </c>
      <c r="O75" s="254">
        <v>0</v>
      </c>
      <c r="P75" s="274">
        <f>SUM(Q75:AA75)</f>
        <v>4.4576506139980347</v>
      </c>
      <c r="Q75" s="253">
        <v>3.6480485474662414</v>
      </c>
      <c r="R75" s="253">
        <v>0.29523549355798223</v>
      </c>
      <c r="S75" s="253">
        <v>0.4261019970067712</v>
      </c>
      <c r="T75" s="253">
        <v>0</v>
      </c>
      <c r="U75" s="253">
        <v>0</v>
      </c>
      <c r="V75" s="253">
        <v>0</v>
      </c>
      <c r="W75" s="253">
        <v>0</v>
      </c>
      <c r="X75" s="253">
        <v>0</v>
      </c>
      <c r="Y75" s="253">
        <v>8.8264575967040362E-2</v>
      </c>
      <c r="Z75" s="253">
        <v>0</v>
      </c>
      <c r="AA75" s="254">
        <v>0</v>
      </c>
      <c r="AB75" s="274">
        <f>SUM(AC75:AM75)</f>
        <v>1.7853732692418847</v>
      </c>
      <c r="AC75" s="253">
        <v>0.96181676801394711</v>
      </c>
      <c r="AD75" s="253">
        <v>0</v>
      </c>
      <c r="AE75" s="253">
        <v>0</v>
      </c>
      <c r="AF75" s="253">
        <v>0.82355650122793744</v>
      </c>
      <c r="AG75" s="253">
        <v>0</v>
      </c>
      <c r="AH75" s="253">
        <v>0</v>
      </c>
      <c r="AI75" s="253">
        <v>0</v>
      </c>
      <c r="AJ75" s="253">
        <v>0</v>
      </c>
      <c r="AK75" s="253">
        <v>0</v>
      </c>
      <c r="AL75" s="253">
        <v>0</v>
      </c>
      <c r="AM75" s="254">
        <v>0</v>
      </c>
      <c r="AN75" s="289">
        <f>SUM(AO75:AY75)</f>
        <v>12.908425757857362</v>
      </c>
      <c r="AO75" s="253">
        <v>7.1776890582144119</v>
      </c>
      <c r="AP75" s="253">
        <v>5.730736699642951</v>
      </c>
      <c r="AQ75" s="253">
        <v>0</v>
      </c>
      <c r="AR75" s="253">
        <v>0</v>
      </c>
      <c r="AS75" s="253">
        <v>0</v>
      </c>
      <c r="AT75" s="253">
        <v>0</v>
      </c>
      <c r="AU75" s="253">
        <v>0</v>
      </c>
      <c r="AV75" s="253">
        <v>0</v>
      </c>
      <c r="AW75" s="253">
        <v>0</v>
      </c>
      <c r="AX75" s="253">
        <v>0</v>
      </c>
      <c r="AY75" s="254">
        <v>0</v>
      </c>
      <c r="AZ75" s="525">
        <v>-18.332502149818787</v>
      </c>
      <c r="BA75" s="296">
        <f>SUM(BB75:BL75)+AZ75</f>
        <v>4.9054884142562436</v>
      </c>
      <c r="BB75" s="274">
        <f t="shared" si="49"/>
        <v>14.456360849397779</v>
      </c>
      <c r="BC75" s="274">
        <f t="shared" si="49"/>
        <v>6.0259721932009329</v>
      </c>
      <c r="BD75" s="274">
        <f t="shared" si="49"/>
        <v>1.8438364442813402</v>
      </c>
      <c r="BE75" s="274">
        <f t="shared" si="49"/>
        <v>0.82355650122793744</v>
      </c>
      <c r="BF75" s="274">
        <f t="shared" si="49"/>
        <v>0</v>
      </c>
      <c r="BG75" s="274">
        <f t="shared" si="49"/>
        <v>0</v>
      </c>
      <c r="BH75" s="274">
        <f t="shared" si="49"/>
        <v>0</v>
      </c>
      <c r="BI75" s="274">
        <f t="shared" si="49"/>
        <v>0</v>
      </c>
      <c r="BJ75" s="274">
        <f t="shared" si="49"/>
        <v>8.8264575967040362E-2</v>
      </c>
      <c r="BK75" s="274">
        <f t="shared" si="49"/>
        <v>0</v>
      </c>
      <c r="BL75" s="300">
        <f t="shared" si="49"/>
        <v>0</v>
      </c>
    </row>
    <row r="76" spans="1:64" x14ac:dyDescent="0.25">
      <c r="A76" s="1708"/>
      <c r="B76" s="126" t="s">
        <v>166</v>
      </c>
      <c r="C76" s="131" t="s">
        <v>928</v>
      </c>
      <c r="D76" s="274">
        <f>SUM(E76:O76)</f>
        <v>128405.95698512101</v>
      </c>
      <c r="E76" s="253">
        <v>28673.763064429535</v>
      </c>
      <c r="F76" s="253">
        <v>4883.0758096659783</v>
      </c>
      <c r="G76" s="253">
        <v>37515.300103288937</v>
      </c>
      <c r="H76" s="253">
        <v>4774.21433818897</v>
      </c>
      <c r="I76" s="253">
        <v>174.75215185192499</v>
      </c>
      <c r="J76" s="253">
        <v>4710.9890644174611</v>
      </c>
      <c r="K76" s="253">
        <v>1.1354520722258843</v>
      </c>
      <c r="L76" s="253">
        <v>542.97499712746333</v>
      </c>
      <c r="M76" s="253">
        <v>47129.752004078517</v>
      </c>
      <c r="N76" s="253">
        <v>0</v>
      </c>
      <c r="O76" s="254">
        <v>0</v>
      </c>
      <c r="P76" s="274">
        <f>SUM(Q76:AA76)</f>
        <v>128405.95698512101</v>
      </c>
      <c r="Q76" s="253">
        <v>28673.763064429535</v>
      </c>
      <c r="R76" s="253">
        <v>4883.0758096659783</v>
      </c>
      <c r="S76" s="253">
        <v>37515.300103288937</v>
      </c>
      <c r="T76" s="253">
        <v>4774.21433818897</v>
      </c>
      <c r="U76" s="253">
        <v>174.75215185192499</v>
      </c>
      <c r="V76" s="253">
        <v>4710.9890644174611</v>
      </c>
      <c r="W76" s="253">
        <v>1.1354520722258843</v>
      </c>
      <c r="X76" s="253">
        <v>542.97499712746333</v>
      </c>
      <c r="Y76" s="253">
        <v>47129.752004078517</v>
      </c>
      <c r="Z76" s="253">
        <v>0</v>
      </c>
      <c r="AA76" s="254">
        <v>0</v>
      </c>
      <c r="AB76" s="274">
        <f>SUM(AC76:AM76)</f>
        <v>128405.95698512101</v>
      </c>
      <c r="AC76" s="253">
        <v>28673.763064429535</v>
      </c>
      <c r="AD76" s="253">
        <v>4883.0758096659783</v>
      </c>
      <c r="AE76" s="253">
        <v>37515.300103288937</v>
      </c>
      <c r="AF76" s="253">
        <v>4774.21433818897</v>
      </c>
      <c r="AG76" s="253">
        <v>174.75215185192499</v>
      </c>
      <c r="AH76" s="253">
        <v>4710.9890644174611</v>
      </c>
      <c r="AI76" s="253">
        <v>1.1354520722258843</v>
      </c>
      <c r="AJ76" s="253">
        <v>542.97499712746333</v>
      </c>
      <c r="AK76" s="253">
        <v>47129.752004078517</v>
      </c>
      <c r="AL76" s="253">
        <v>0</v>
      </c>
      <c r="AM76" s="254">
        <v>0</v>
      </c>
      <c r="AN76" s="289">
        <f>SUM(AO76:AY76)</f>
        <v>128405.95698512101</v>
      </c>
      <c r="AO76" s="253">
        <v>28673.763064429535</v>
      </c>
      <c r="AP76" s="253">
        <v>4883.0758096659783</v>
      </c>
      <c r="AQ76" s="253">
        <v>37515.300103288937</v>
      </c>
      <c r="AR76" s="253">
        <v>4774.21433818897</v>
      </c>
      <c r="AS76" s="253">
        <v>174.75215185192499</v>
      </c>
      <c r="AT76" s="253">
        <v>4710.9890644174611</v>
      </c>
      <c r="AU76" s="253">
        <v>1.1354520722258843</v>
      </c>
      <c r="AV76" s="253">
        <v>542.97499712746333</v>
      </c>
      <c r="AW76" s="253">
        <v>47129.752004078517</v>
      </c>
      <c r="AX76" s="253">
        <v>0</v>
      </c>
      <c r="AY76" s="254">
        <v>0</v>
      </c>
      <c r="AZ76" s="525">
        <v>0</v>
      </c>
      <c r="BA76" s="296">
        <f>SUM(BB76:BL76)+AZ76</f>
        <v>513623.82794048404</v>
      </c>
      <c r="BB76" s="274">
        <f t="shared" si="49"/>
        <v>114695.05225771814</v>
      </c>
      <c r="BC76" s="274">
        <f t="shared" si="49"/>
        <v>19532.303238663913</v>
      </c>
      <c r="BD76" s="274">
        <f t="shared" si="49"/>
        <v>150061.20041315575</v>
      </c>
      <c r="BE76" s="274">
        <f t="shared" si="49"/>
        <v>19096.85735275588</v>
      </c>
      <c r="BF76" s="274">
        <f t="shared" si="49"/>
        <v>699.00860740769997</v>
      </c>
      <c r="BG76" s="274">
        <f t="shared" si="49"/>
        <v>18843.956257669844</v>
      </c>
      <c r="BH76" s="274">
        <f t="shared" si="49"/>
        <v>4.5418082889035372</v>
      </c>
      <c r="BI76" s="274">
        <f t="shared" si="49"/>
        <v>2171.8999885098533</v>
      </c>
      <c r="BJ76" s="274">
        <f t="shared" si="49"/>
        <v>188519.00801631407</v>
      </c>
      <c r="BK76" s="274">
        <f t="shared" si="49"/>
        <v>0</v>
      </c>
      <c r="BL76" s="300">
        <f t="shared" si="49"/>
        <v>0</v>
      </c>
    </row>
    <row r="77" spans="1:64" s="209" customFormat="1" x14ac:dyDescent="0.25">
      <c r="A77" s="1709"/>
      <c r="B77" s="314" t="s">
        <v>461</v>
      </c>
      <c r="C77" s="313" t="s">
        <v>8</v>
      </c>
      <c r="D77" s="278">
        <f>SUM(D73:D76)</f>
        <v>185069.607967883</v>
      </c>
      <c r="E77" s="278">
        <f t="shared" ref="E77:BL77" si="50">SUM(E73:E76)</f>
        <v>48366.642679699376</v>
      </c>
      <c r="F77" s="278">
        <f t="shared" si="50"/>
        <v>7105.5356425405298</v>
      </c>
      <c r="G77" s="278">
        <f t="shared" si="50"/>
        <v>58412.106039498336</v>
      </c>
      <c r="H77" s="278">
        <f t="shared" si="50"/>
        <v>8287.6249700929293</v>
      </c>
      <c r="I77" s="278">
        <f t="shared" si="50"/>
        <v>192.74696011121665</v>
      </c>
      <c r="J77" s="278">
        <f t="shared" si="50"/>
        <v>7856.9186965197605</v>
      </c>
      <c r="K77" s="278">
        <f t="shared" si="50"/>
        <v>1.1354520722258843</v>
      </c>
      <c r="L77" s="278">
        <f t="shared" si="50"/>
        <v>1209.3153509342733</v>
      </c>
      <c r="M77" s="278">
        <f t="shared" si="50"/>
        <v>53637.58217641434</v>
      </c>
      <c r="N77" s="278">
        <f t="shared" si="50"/>
        <v>0</v>
      </c>
      <c r="O77" s="284">
        <f t="shared" si="50"/>
        <v>0</v>
      </c>
      <c r="P77" s="278">
        <f t="shared" si="50"/>
        <v>196552.26539474208</v>
      </c>
      <c r="Q77" s="278">
        <f t="shared" si="50"/>
        <v>53567.110399621321</v>
      </c>
      <c r="R77" s="278">
        <f t="shared" si="50"/>
        <v>7225.5772085289782</v>
      </c>
      <c r="S77" s="278">
        <f t="shared" si="50"/>
        <v>62817.047426758996</v>
      </c>
      <c r="T77" s="278">
        <f t="shared" si="50"/>
        <v>8401.3550652969243</v>
      </c>
      <c r="U77" s="278">
        <f t="shared" si="50"/>
        <v>201.89855239189041</v>
      </c>
      <c r="V77" s="278">
        <f t="shared" si="50"/>
        <v>8081.2591166307811</v>
      </c>
      <c r="W77" s="278">
        <f t="shared" si="50"/>
        <v>1.1354520722258843</v>
      </c>
      <c r="X77" s="278">
        <f t="shared" si="50"/>
        <v>1419.7743724050663</v>
      </c>
      <c r="Y77" s="278">
        <f>SUM(Y73:Y76)</f>
        <v>54837.107801035898</v>
      </c>
      <c r="Z77" s="278">
        <f>SUM(Z73:Z76)</f>
        <v>0</v>
      </c>
      <c r="AA77" s="284">
        <f t="shared" si="50"/>
        <v>0</v>
      </c>
      <c r="AB77" s="278">
        <f t="shared" si="50"/>
        <v>207204.29791792185</v>
      </c>
      <c r="AC77" s="278">
        <f t="shared" si="50"/>
        <v>58581.024873977047</v>
      </c>
      <c r="AD77" s="278">
        <f t="shared" si="50"/>
        <v>7588.862331756799</v>
      </c>
      <c r="AE77" s="278">
        <f t="shared" si="50"/>
        <v>65325.273841369744</v>
      </c>
      <c r="AF77" s="278">
        <f t="shared" si="50"/>
        <v>9302.3758455636926</v>
      </c>
      <c r="AG77" s="278">
        <f t="shared" si="50"/>
        <v>232.73552054753711</v>
      </c>
      <c r="AH77" s="278">
        <f t="shared" si="50"/>
        <v>8881.3734373276402</v>
      </c>
      <c r="AI77" s="278">
        <f t="shared" si="50"/>
        <v>1.1354520722258843</v>
      </c>
      <c r="AJ77" s="278">
        <f t="shared" si="50"/>
        <v>1581.7451803710505</v>
      </c>
      <c r="AK77" s="278">
        <f t="shared" si="50"/>
        <v>55709.771434936119</v>
      </c>
      <c r="AL77" s="278">
        <f t="shared" si="50"/>
        <v>0</v>
      </c>
      <c r="AM77" s="284">
        <f t="shared" si="50"/>
        <v>0</v>
      </c>
      <c r="AN77" s="849">
        <f t="shared" si="50"/>
        <v>205840.60772420111</v>
      </c>
      <c r="AO77" s="278">
        <f t="shared" si="50"/>
        <v>55945.566962230332</v>
      </c>
      <c r="AP77" s="278">
        <f t="shared" si="50"/>
        <v>7655.5387246163837</v>
      </c>
      <c r="AQ77" s="278">
        <f t="shared" si="50"/>
        <v>67678.289808528396</v>
      </c>
      <c r="AR77" s="278">
        <f t="shared" si="50"/>
        <v>8454.6647619671039</v>
      </c>
      <c r="AS77" s="278">
        <f t="shared" si="50"/>
        <v>258.19488774066957</v>
      </c>
      <c r="AT77" s="278">
        <f t="shared" si="50"/>
        <v>9301.6214151258737</v>
      </c>
      <c r="AU77" s="278">
        <f t="shared" si="50"/>
        <v>1.1354520722258843</v>
      </c>
      <c r="AV77" s="278">
        <f t="shared" si="50"/>
        <v>1448.6160046446428</v>
      </c>
      <c r="AW77" s="278">
        <f>SUM(AW73:AW76)</f>
        <v>55096.979707275495</v>
      </c>
      <c r="AX77" s="278">
        <f t="shared" si="50"/>
        <v>0</v>
      </c>
      <c r="AY77" s="284">
        <f t="shared" si="50"/>
        <v>0</v>
      </c>
      <c r="AZ77" s="305">
        <f t="shared" si="50"/>
        <v>15.857497850181211</v>
      </c>
      <c r="BA77" s="297">
        <f t="shared" si="50"/>
        <v>794682.63650259818</v>
      </c>
      <c r="BB77" s="275">
        <f t="shared" si="50"/>
        <v>216460.34491552808</v>
      </c>
      <c r="BC77" s="275">
        <f t="shared" si="50"/>
        <v>29575.513907442692</v>
      </c>
      <c r="BD77" s="275">
        <f t="shared" si="50"/>
        <v>254232.71711615546</v>
      </c>
      <c r="BE77" s="275">
        <f t="shared" si="50"/>
        <v>34446.020642920652</v>
      </c>
      <c r="BF77" s="275">
        <f t="shared" si="50"/>
        <v>885.57592079131382</v>
      </c>
      <c r="BG77" s="275">
        <f t="shared" si="50"/>
        <v>34121.172665604056</v>
      </c>
      <c r="BH77" s="275">
        <f t="shared" si="50"/>
        <v>4.5418082889035372</v>
      </c>
      <c r="BI77" s="275">
        <f t="shared" si="50"/>
        <v>5659.4509083550329</v>
      </c>
      <c r="BJ77" s="275">
        <f>SUM(BJ73:BJ76)</f>
        <v>219281.44111966187</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30324421.089775525</v>
      </c>
      <c r="E78" s="273">
        <f>E20+SUM(E22:E23,E27)+SUM(E29:E32)+E37+E41+E46+E51+SUM(E56:E57)+SUM(E59:E60)+SUM(E64:E68)+E73</f>
        <v>7585015.5715866154</v>
      </c>
      <c r="F78" s="273">
        <f>F20+SUM(F22:F23,F27)+SUM(F29:F32)+F37+F41+F46+F51+SUM(F56:F57)+SUM(F59:F60)+SUM(F64:F68)+F73</f>
        <v>1162765.290826295</v>
      </c>
      <c r="G78" s="273">
        <f t="shared" ref="G78:O78" si="51">G20+SUM(G22:G23,G27)+SUM(G29:G32)+G37+G41+G46+G51+SUM(G56:G57)+SUM(G59:G60)+SUM(G64:G68)+G73</f>
        <v>10621891.828786489</v>
      </c>
      <c r="H78" s="273">
        <f t="shared" si="51"/>
        <v>1122959.2375387093</v>
      </c>
      <c r="I78" s="273">
        <f t="shared" si="51"/>
        <v>75608.76138269584</v>
      </c>
      <c r="J78" s="273">
        <f t="shared" si="51"/>
        <v>1220312.564180943</v>
      </c>
      <c r="K78" s="273">
        <f t="shared" si="51"/>
        <v>0</v>
      </c>
      <c r="L78" s="273">
        <f t="shared" si="51"/>
        <v>231424.79230553017</v>
      </c>
      <c r="M78" s="273">
        <f>M20+SUM(M22:M23,M27)+SUM(M29:M32)+M37+M41+M46+M51+SUM(M56:M57)+SUM(M59:M60)+SUM(M64:M68)+M73</f>
        <v>8304443.0431682467</v>
      </c>
      <c r="N78" s="273">
        <f t="shared" si="51"/>
        <v>0</v>
      </c>
      <c r="O78" s="285">
        <f t="shared" si="51"/>
        <v>0</v>
      </c>
      <c r="P78" s="273">
        <f>P20+SUM(P22:P23,P27)+SUM(P29:P32)+P37+P41+P46+P51+SUM(P56:P57)+SUM(P59:P60)+SUM(P64:P68)+P73</f>
        <v>29947448.012446158</v>
      </c>
      <c r="Q78" s="273">
        <f t="shared" ref="Q78:AA78" si="52">Q20+SUM(Q22:Q23,Q27)+SUM(Q29:Q32)+Q37+Q41+Q46+Q51+SUM(Q56:Q57)+SUM(Q59:Q60)+SUM(Q64:Q68)+Q73</f>
        <v>8067935.4849326573</v>
      </c>
      <c r="R78" s="273">
        <f t="shared" si="52"/>
        <v>1130322.1624968138</v>
      </c>
      <c r="S78" s="273">
        <f t="shared" si="52"/>
        <v>9543200.9156804755</v>
      </c>
      <c r="T78" s="273">
        <f t="shared" si="52"/>
        <v>1138692.7075882202</v>
      </c>
      <c r="U78" s="273">
        <f t="shared" si="52"/>
        <v>35541.191920743964</v>
      </c>
      <c r="V78" s="273">
        <f t="shared" si="52"/>
        <v>1298293.945534958</v>
      </c>
      <c r="W78" s="273">
        <f t="shared" si="52"/>
        <v>23.38</v>
      </c>
      <c r="X78" s="273">
        <f t="shared" si="52"/>
        <v>169401.13562396832</v>
      </c>
      <c r="Y78" s="273">
        <f t="shared" si="52"/>
        <v>8564037.0886683185</v>
      </c>
      <c r="Z78" s="273">
        <f t="shared" si="52"/>
        <v>0</v>
      </c>
      <c r="AA78" s="285">
        <f t="shared" si="52"/>
        <v>0</v>
      </c>
      <c r="AB78" s="273">
        <f>AB20+SUM(AB22:AB23,AB27)+SUM(AB29:AB32)+AB37+AB41+AB46+AB51+SUM(AB56:AB57)+SUM(AB59:AB60)+SUM(AB64:AB68)+AB73</f>
        <v>29034923.317535035</v>
      </c>
      <c r="AC78" s="273">
        <f t="shared" ref="AC78:AM78" si="53">AC20+SUM(AC22:AC23,AC27)+SUM(AC29:AC32)+AC37+AC41+AC46+AC51+SUM(AC56:AC57)+SUM(AC59:AC60)+SUM(AC64:AC68)+AC73</f>
        <v>7552241.3146967795</v>
      </c>
      <c r="AD78" s="273">
        <f t="shared" si="53"/>
        <v>1119526.6056399094</v>
      </c>
      <c r="AE78" s="273">
        <f t="shared" si="53"/>
        <v>8912220.3100295756</v>
      </c>
      <c r="AF78" s="273">
        <f t="shared" si="53"/>
        <v>1219595.3455301842</v>
      </c>
      <c r="AG78" s="273">
        <f t="shared" si="53"/>
        <v>24104.500102514841</v>
      </c>
      <c r="AH78" s="273">
        <f t="shared" si="53"/>
        <v>1116743.5642045296</v>
      </c>
      <c r="AI78" s="273">
        <f t="shared" si="53"/>
        <v>120.27000000000001</v>
      </c>
      <c r="AJ78" s="273">
        <f t="shared" si="53"/>
        <v>172829.33634079652</v>
      </c>
      <c r="AK78" s="273">
        <f t="shared" si="53"/>
        <v>8917542.0709907487</v>
      </c>
      <c r="AL78" s="273">
        <f t="shared" si="53"/>
        <v>0</v>
      </c>
      <c r="AM78" s="273">
        <f t="shared" si="53"/>
        <v>0</v>
      </c>
      <c r="AN78" s="276">
        <f>AN20+SUM(AN22:AN23,AN27)+SUM(AN29:AN32)+AN37+AN41+AN46+AN51+SUM(AN56:AN57)+SUM(AN59:AN60)+SUM(AN64:AN68)+AN73</f>
        <v>30564958.680485215</v>
      </c>
      <c r="AO78" s="273">
        <f t="shared" ref="AO78:AY78" si="54">AO20+SUM(AO22:AO23,AO27)+SUM(AO29:AO32)+AO37+AO41+AO46+AO51+SUM(AO56:AO57)+SUM(AO59:AO60)+SUM(AO64:AO68)+AO73</f>
        <v>7540543.5368015887</v>
      </c>
      <c r="AP78" s="273">
        <f t="shared" si="54"/>
        <v>960493.45017678721</v>
      </c>
      <c r="AQ78" s="273">
        <f t="shared" si="54"/>
        <v>9159022.6010362171</v>
      </c>
      <c r="AR78" s="273">
        <f t="shared" si="54"/>
        <v>1429551.0283879382</v>
      </c>
      <c r="AS78" s="273">
        <f t="shared" si="54"/>
        <v>12628.077726654847</v>
      </c>
      <c r="AT78" s="273">
        <f t="shared" si="54"/>
        <v>1368168.1998295879</v>
      </c>
      <c r="AU78" s="273">
        <f t="shared" si="54"/>
        <v>626.48</v>
      </c>
      <c r="AV78" s="273">
        <f t="shared" si="54"/>
        <v>158942.59537613281</v>
      </c>
      <c r="AW78" s="273">
        <f t="shared" si="54"/>
        <v>9934982.7111503072</v>
      </c>
      <c r="AX78" s="273">
        <f t="shared" si="54"/>
        <v>0</v>
      </c>
      <c r="AY78" s="285">
        <f t="shared" si="54"/>
        <v>0</v>
      </c>
      <c r="AZ78" s="298">
        <f>AZ20+SUM(AZ22:AZ23,AZ27)+SUM(AZ29:AZ32)+AZ37+AZ41+AZ46+AZ51+SUM(AZ56:AZ57)+SUM(AZ59:AZ60)+SUM(AZ64:AZ68)+AZ73</f>
        <v>1062157.4222601247</v>
      </c>
      <c r="BA78" s="294">
        <f>BA20+SUM(BA22:BA23,BA27)+SUM(BA29:BA32)+BA37+BA41+BA46+BA51+SUM(BA56:BA57)+SUM(BA59:BA60)+SUM(BA64:BA68)+BA73</f>
        <v>120933908.52250206</v>
      </c>
      <c r="BB78" s="273">
        <f t="shared" ref="BB78:BL78" si="55">BB20+SUM(BB22:BB23,BB27)+SUM(BB29:BB32)+BB37+BB41+BB46+BB51+SUM(BB56:BB57)+SUM(BB59:BB60)+SUM(BB64:BB68)+BB73</f>
        <v>30745735.908017639</v>
      </c>
      <c r="BC78" s="273">
        <f t="shared" si="55"/>
        <v>4373107.509139806</v>
      </c>
      <c r="BD78" s="273">
        <f t="shared" si="55"/>
        <v>38236335.655532762</v>
      </c>
      <c r="BE78" s="273">
        <f t="shared" si="55"/>
        <v>4910798.3190450519</v>
      </c>
      <c r="BF78" s="273">
        <f t="shared" si="55"/>
        <v>147882.5311326095</v>
      </c>
      <c r="BG78" s="273">
        <f t="shared" si="55"/>
        <v>5003518.2737500193</v>
      </c>
      <c r="BH78" s="273">
        <f t="shared" si="55"/>
        <v>770.13</v>
      </c>
      <c r="BI78" s="273">
        <f t="shared" si="55"/>
        <v>732597.85964642791</v>
      </c>
      <c r="BJ78" s="273">
        <f>BJ20+SUM(BJ22:BJ23,BJ27)+SUM(BJ29:BJ32)+BJ37+BJ41+BJ46+BJ51+SUM(BJ56:BJ57)+SUM(BJ59:BJ60)+SUM(BJ64:BJ68)+BJ73</f>
        <v>35721004.913977616</v>
      </c>
      <c r="BK78" s="273">
        <f t="shared" si="55"/>
        <v>0</v>
      </c>
      <c r="BL78" s="298">
        <f t="shared" si="55"/>
        <v>0</v>
      </c>
    </row>
    <row r="79" spans="1:64" s="209" customFormat="1" x14ac:dyDescent="0.25">
      <c r="A79" s="1713"/>
      <c r="B79" s="126" t="s">
        <v>55</v>
      </c>
      <c r="C79" s="127" t="s">
        <v>173</v>
      </c>
      <c r="D79" s="274">
        <f>D21+D24+D34+D38+D43+D48+D53+D58+D70+D75</f>
        <v>67825.8327831551</v>
      </c>
      <c r="E79" s="274">
        <f>E21+E24+E34+E38+E43+E48+E53+E58+E70+E75</f>
        <v>27035.87445400974</v>
      </c>
      <c r="F79" s="274">
        <f>F21+F24+F34+F38+F43+F48+F53+F58+F70+F75</f>
        <v>4710.9837813163258</v>
      </c>
      <c r="G79" s="274">
        <f t="shared" ref="G79:O79" si="56">G21+G24+G34+G38+G43+G48+G53+G58+G70+G75</f>
        <v>32175.937715078951</v>
      </c>
      <c r="H79" s="274">
        <f t="shared" si="56"/>
        <v>2320.6157953717557</v>
      </c>
      <c r="I79" s="274">
        <f t="shared" si="56"/>
        <v>146.5686239240847</v>
      </c>
      <c r="J79" s="274">
        <f t="shared" si="56"/>
        <v>1268.3148736061275</v>
      </c>
      <c r="K79" s="274">
        <f t="shared" si="56"/>
        <v>0</v>
      </c>
      <c r="L79" s="274">
        <f t="shared" si="56"/>
        <v>355.30205901551903</v>
      </c>
      <c r="M79" s="274">
        <f t="shared" si="56"/>
        <v>-187.76451916740007</v>
      </c>
      <c r="N79" s="274">
        <f t="shared" si="56"/>
        <v>0</v>
      </c>
      <c r="O79" s="282">
        <f t="shared" si="56"/>
        <v>0</v>
      </c>
      <c r="P79" s="274">
        <f>P21+P24+P34+P38+P43+P48+P53+P58+P70+P75</f>
        <v>70816.712080202065</v>
      </c>
      <c r="Q79" s="274">
        <f t="shared" ref="Q79:AA79" si="57">Q21+Q24+Q34+Q38+Q43+Q48+Q53+Q58+Q70+Q75</f>
        <v>28214.104507593322</v>
      </c>
      <c r="R79" s="274">
        <f t="shared" si="57"/>
        <v>4501.3923676932709</v>
      </c>
      <c r="S79" s="274">
        <f t="shared" si="57"/>
        <v>23259.842403118277</v>
      </c>
      <c r="T79" s="274">
        <f t="shared" si="57"/>
        <v>2889.4456351460053</v>
      </c>
      <c r="U79" s="274">
        <f t="shared" si="57"/>
        <v>42.888399711120115</v>
      </c>
      <c r="V79" s="274">
        <f t="shared" si="57"/>
        <v>3859.5695491196539</v>
      </c>
      <c r="W79" s="274">
        <f t="shared" si="57"/>
        <v>0.39067324983148533</v>
      </c>
      <c r="X79" s="274">
        <f t="shared" si="57"/>
        <v>183.14065941253588</v>
      </c>
      <c r="Y79" s="274">
        <f t="shared" si="57"/>
        <v>7865.937885158055</v>
      </c>
      <c r="Z79" s="274">
        <f t="shared" si="57"/>
        <v>0</v>
      </c>
      <c r="AA79" s="282">
        <f t="shared" si="57"/>
        <v>0</v>
      </c>
      <c r="AB79" s="274">
        <f>AB21+AB24+AB34+AB38+AB43+AB48+AB53+AB58+AB70+AB75</f>
        <v>186455.65892946004</v>
      </c>
      <c r="AC79" s="274">
        <f t="shared" ref="AC79:AM79" si="58">AC21+AC24+AC34+AC38+AC43+AC48+AC53+AC58+AC70+AC75</f>
        <v>56889.307070215233</v>
      </c>
      <c r="AD79" s="274">
        <f t="shared" si="58"/>
        <v>12347.377300483329</v>
      </c>
      <c r="AE79" s="274">
        <f t="shared" si="58"/>
        <v>52139.686643903886</v>
      </c>
      <c r="AF79" s="274">
        <f t="shared" si="58"/>
        <v>10963.159724607171</v>
      </c>
      <c r="AG79" s="274">
        <f t="shared" si="58"/>
        <v>69.825272935502312</v>
      </c>
      <c r="AH79" s="274">
        <f t="shared" si="58"/>
        <v>7396.9383560882825</v>
      </c>
      <c r="AI79" s="274">
        <f t="shared" si="58"/>
        <v>2.8264111704340187</v>
      </c>
      <c r="AJ79" s="274">
        <f t="shared" si="58"/>
        <v>670.09151305911155</v>
      </c>
      <c r="AK79" s="274">
        <f t="shared" si="58"/>
        <v>45976.446636997134</v>
      </c>
      <c r="AL79" s="274">
        <f t="shared" si="58"/>
        <v>0</v>
      </c>
      <c r="AM79" s="282">
        <f t="shared" si="58"/>
        <v>0</v>
      </c>
      <c r="AN79" s="289">
        <f>AN21+AN24+AN34+AN38+AN43+AN48+AN53+AN58+AN70+AN75</f>
        <v>708183.93895893125</v>
      </c>
      <c r="AO79" s="274">
        <f t="shared" ref="AO79:AY79" si="59">AO21+AO24+AO34+AO38+AO43+AO48+AO53+AO58+AO70+AO75</f>
        <v>154586.56832052101</v>
      </c>
      <c r="AP79" s="274">
        <f t="shared" si="59"/>
        <v>37387.464918548671</v>
      </c>
      <c r="AQ79" s="274">
        <f t="shared" si="59"/>
        <v>187212.64406566761</v>
      </c>
      <c r="AR79" s="274">
        <f t="shared" si="59"/>
        <v>59068.807378609563</v>
      </c>
      <c r="AS79" s="274">
        <f t="shared" si="59"/>
        <v>70.901208735888545</v>
      </c>
      <c r="AT79" s="274">
        <f t="shared" si="59"/>
        <v>33788.594796038451</v>
      </c>
      <c r="AU79" s="274">
        <f t="shared" si="59"/>
        <v>20.779466134389278</v>
      </c>
      <c r="AV79" s="274">
        <f t="shared" si="59"/>
        <v>1214.4404532903989</v>
      </c>
      <c r="AW79" s="274">
        <f t="shared" si="59"/>
        <v>234833.73835138534</v>
      </c>
      <c r="AX79" s="274">
        <f t="shared" si="59"/>
        <v>0</v>
      </c>
      <c r="AY79" s="282">
        <f t="shared" si="59"/>
        <v>0</v>
      </c>
      <c r="AZ79" s="300">
        <f>AZ21+AZ24+AZ34+AZ38+AZ43+AZ48+AZ53+AZ58+AZ70+AZ75</f>
        <v>-2353598.6930390853</v>
      </c>
      <c r="BA79" s="296">
        <f>BA21+BA24+BA34+BA38+BA43+BA48+BA53+BA58+BA70+BA75</f>
        <v>-1320316.5502873366</v>
      </c>
      <c r="BB79" s="274">
        <f t="shared" ref="BB79:BL79" si="60">BB21+BB24+BB34+BB38+BB43+BB48+BB53+BB58+BB70+BB75</f>
        <v>266725.85435233929</v>
      </c>
      <c r="BC79" s="274">
        <f t="shared" si="60"/>
        <v>58947.218368041591</v>
      </c>
      <c r="BD79" s="274">
        <f t="shared" si="60"/>
        <v>294788.11082776863</v>
      </c>
      <c r="BE79" s="274">
        <f t="shared" si="60"/>
        <v>75242.028533734483</v>
      </c>
      <c r="BF79" s="274">
        <f t="shared" si="60"/>
        <v>330.18350530659569</v>
      </c>
      <c r="BG79" s="274">
        <f t="shared" si="60"/>
        <v>46313.417574852509</v>
      </c>
      <c r="BH79" s="274">
        <f t="shared" si="60"/>
        <v>23.996550554654782</v>
      </c>
      <c r="BI79" s="274">
        <f t="shared" si="60"/>
        <v>2422.9746847775655</v>
      </c>
      <c r="BJ79" s="274">
        <f>BJ21+BJ24+BJ34+BJ38+BJ43+BJ48+BJ53+BJ58+BJ70+BJ75</f>
        <v>288488.35835437319</v>
      </c>
      <c r="BK79" s="274">
        <f t="shared" si="60"/>
        <v>0</v>
      </c>
      <c r="BL79" s="300">
        <f t="shared" si="60"/>
        <v>0</v>
      </c>
    </row>
    <row r="80" spans="1:64" s="209" customFormat="1" x14ac:dyDescent="0.25">
      <c r="A80" s="1713"/>
      <c r="B80" s="126" t="s">
        <v>56</v>
      </c>
      <c r="C80" s="127" t="s">
        <v>174</v>
      </c>
      <c r="D80" s="274">
        <f>D25+D33+D42+D47+D52+D61+D69+D74</f>
        <v>56899.925310917999</v>
      </c>
      <c r="E80" s="274">
        <f>E25+E33+E42+E47+E52+E61+E69+E74</f>
        <v>33364.525538528578</v>
      </c>
      <c r="F80" s="274">
        <f>F25+F33+F42+F47+F52+F61+F69+F74</f>
        <v>4977.109817729679</v>
      </c>
      <c r="G80" s="274">
        <f t="shared" ref="G80:O80" si="61">G25+G33+G42+G47+G52+G61+G69+G74</f>
        <v>13606.701804744975</v>
      </c>
      <c r="H80" s="274">
        <f t="shared" si="61"/>
        <v>2096.9220746923666</v>
      </c>
      <c r="I80" s="274">
        <f t="shared" si="61"/>
        <v>89.562875212535033</v>
      </c>
      <c r="J80" s="274">
        <f t="shared" si="61"/>
        <v>1824.919364601792</v>
      </c>
      <c r="K80" s="274">
        <f t="shared" si="61"/>
        <v>0</v>
      </c>
      <c r="L80" s="274">
        <f t="shared" si="61"/>
        <v>210.75420532419582</v>
      </c>
      <c r="M80" s="274">
        <f t="shared" si="61"/>
        <v>729.42963008387665</v>
      </c>
      <c r="N80" s="274">
        <f t="shared" si="61"/>
        <v>0</v>
      </c>
      <c r="O80" s="282">
        <f t="shared" si="61"/>
        <v>0</v>
      </c>
      <c r="P80" s="274">
        <f>P25+P33+P42+P47+P52+P61+P69+P74</f>
        <v>58323.0566144271</v>
      </c>
      <c r="Q80" s="274">
        <f t="shared" ref="Q80:AA80" si="62">Q25+Q33+Q42+Q47+Q52+Q61+Q69+Q74</f>
        <v>34093.793229937706</v>
      </c>
      <c r="R80" s="274">
        <f t="shared" si="62"/>
        <v>4894.2922312450937</v>
      </c>
      <c r="S80" s="274">
        <f t="shared" si="62"/>
        <v>14207.595394312579</v>
      </c>
      <c r="T80" s="274">
        <f t="shared" si="62"/>
        <v>2158.1849582725908</v>
      </c>
      <c r="U80" s="274">
        <f t="shared" si="62"/>
        <v>83.155324494761345</v>
      </c>
      <c r="V80" s="274">
        <f t="shared" si="62"/>
        <v>1824.3105925291648</v>
      </c>
      <c r="W80" s="274">
        <f t="shared" si="62"/>
        <v>4.7591853680655838</v>
      </c>
      <c r="X80" s="274">
        <f t="shared" si="62"/>
        <v>243.267594848984</v>
      </c>
      <c r="Y80" s="274">
        <f t="shared" si="62"/>
        <v>813.6981034181656</v>
      </c>
      <c r="Z80" s="274">
        <f t="shared" si="62"/>
        <v>0</v>
      </c>
      <c r="AA80" s="282">
        <f t="shared" si="62"/>
        <v>0</v>
      </c>
      <c r="AB80" s="274">
        <f>AB25+AB33+AB42+AB47+AB52+AB61+AB69+AB74</f>
        <v>55129.357768968068</v>
      </c>
      <c r="AC80" s="274">
        <f t="shared" ref="AC80:AM80" si="63">AC25+AC33+AC42+AC47+AC52+AC61+AC69+AC74</f>
        <v>31806.60151352371</v>
      </c>
      <c r="AD80" s="274">
        <f t="shared" si="63"/>
        <v>4381.6455443163259</v>
      </c>
      <c r="AE80" s="274">
        <f t="shared" si="63"/>
        <v>13837.551180985025</v>
      </c>
      <c r="AF80" s="274">
        <f t="shared" si="63"/>
        <v>2118.8583650683231</v>
      </c>
      <c r="AG80" s="274">
        <f t="shared" si="63"/>
        <v>68.335449654322531</v>
      </c>
      <c r="AH80" s="274">
        <f t="shared" si="63"/>
        <v>1890.6915225184064</v>
      </c>
      <c r="AI80" s="274">
        <f t="shared" si="63"/>
        <v>9.6560709332426171</v>
      </c>
      <c r="AJ80" s="274">
        <f t="shared" si="63"/>
        <v>210.74398765191609</v>
      </c>
      <c r="AK80" s="274">
        <f t="shared" si="63"/>
        <v>805.27413431679008</v>
      </c>
      <c r="AL80" s="274">
        <f t="shared" si="63"/>
        <v>0</v>
      </c>
      <c r="AM80" s="282">
        <f t="shared" si="63"/>
        <v>0</v>
      </c>
      <c r="AN80" s="289">
        <f>AN25+AN33+AN42+AN47+AN52+AN61+AN69+AN74</f>
        <v>54225.622132117162</v>
      </c>
      <c r="AO80" s="274">
        <f t="shared" ref="AO80:AY80" si="64">AO25+AO33+AO42+AO47+AO52+AO61+AO69+AO74</f>
        <v>30314.526533118962</v>
      </c>
      <c r="AP80" s="274">
        <f t="shared" si="64"/>
        <v>3952.22962951004</v>
      </c>
      <c r="AQ80" s="274">
        <f t="shared" si="64"/>
        <v>14569.27126825999</v>
      </c>
      <c r="AR80" s="274">
        <f t="shared" si="64"/>
        <v>2277.9378757512759</v>
      </c>
      <c r="AS80" s="274">
        <f t="shared" si="64"/>
        <v>69.687925762124735</v>
      </c>
      <c r="AT80" s="274">
        <f t="shared" si="64"/>
        <v>1955.3606682809302</v>
      </c>
      <c r="AU80" s="274">
        <f t="shared" si="64"/>
        <v>7.1940768183496129</v>
      </c>
      <c r="AV80" s="274">
        <f t="shared" si="64"/>
        <v>222.0303546943118</v>
      </c>
      <c r="AW80" s="274">
        <f t="shared" si="64"/>
        <v>857.38379992116688</v>
      </c>
      <c r="AX80" s="274">
        <f t="shared" si="64"/>
        <v>0</v>
      </c>
      <c r="AY80" s="282">
        <f t="shared" si="64"/>
        <v>0</v>
      </c>
      <c r="AZ80" s="300">
        <f>AZ25+AZ33+AZ42+AZ47+AZ52+AZ61+AZ69+AZ74</f>
        <v>0</v>
      </c>
      <c r="BA80" s="296">
        <f>BA25+BA33+BA42+BA47+BA52+BA61+BA69+BA74</f>
        <v>224577.96182643034</v>
      </c>
      <c r="BB80" s="274">
        <f t="shared" ref="BB80:BL80" si="65">BB25+BB33+BB42+BB47+BB52+BB61+BB69+BB74</f>
        <v>129579.44681510897</v>
      </c>
      <c r="BC80" s="274">
        <f t="shared" si="65"/>
        <v>18205.277222801138</v>
      </c>
      <c r="BD80" s="274">
        <f t="shared" si="65"/>
        <v>56221.119648302571</v>
      </c>
      <c r="BE80" s="274">
        <f t="shared" si="65"/>
        <v>8651.9032737845555</v>
      </c>
      <c r="BF80" s="274">
        <f t="shared" si="65"/>
        <v>310.74157512374364</v>
      </c>
      <c r="BG80" s="274">
        <f t="shared" si="65"/>
        <v>7495.2821479302929</v>
      </c>
      <c r="BH80" s="274">
        <f t="shared" si="65"/>
        <v>21.609333119657812</v>
      </c>
      <c r="BI80" s="274">
        <f t="shared" si="65"/>
        <v>886.79614251940768</v>
      </c>
      <c r="BJ80" s="274">
        <f>BJ25+BJ33+BJ42+BJ47+BJ52+BJ61+BJ69+BJ74</f>
        <v>3205.7856677399996</v>
      </c>
      <c r="BK80" s="274">
        <f t="shared" si="65"/>
        <v>0</v>
      </c>
      <c r="BL80" s="300">
        <f t="shared" si="65"/>
        <v>0</v>
      </c>
    </row>
    <row r="81" spans="1:64" s="209" customFormat="1" x14ac:dyDescent="0.25">
      <c r="A81" s="1713"/>
      <c r="B81" s="126" t="s">
        <v>120</v>
      </c>
      <c r="C81" s="127" t="s">
        <v>929</v>
      </c>
      <c r="D81" s="274">
        <f>D26+D35+D39+D44+D49+D54+D62+D71+D76</f>
        <v>377441.05930687394</v>
      </c>
      <c r="E81" s="274">
        <f>E26+E35+E39+E44+E49+E54+E62+E71+E76</f>
        <v>84284.683977758687</v>
      </c>
      <c r="F81" s="274">
        <f>F26+F35+F39+F44+F49+F54+F62+F71+F76</f>
        <v>14353.487560469359</v>
      </c>
      <c r="G81" s="274">
        <f t="shared" ref="G81:O81" si="66">G26+G35+G39+G44+G49+G54+G62+G71+G76</f>
        <v>110273.81395429667</v>
      </c>
      <c r="H81" s="274">
        <f t="shared" si="66"/>
        <v>14033.496260402586</v>
      </c>
      <c r="I81" s="274">
        <f t="shared" si="66"/>
        <v>513.67272095319686</v>
      </c>
      <c r="J81" s="274">
        <f t="shared" si="66"/>
        <v>13847.649630950256</v>
      </c>
      <c r="K81" s="274">
        <f t="shared" si="66"/>
        <v>3.3375884031827496</v>
      </c>
      <c r="L81" s="274">
        <f t="shared" si="66"/>
        <v>1596.0401129729835</v>
      </c>
      <c r="M81" s="274">
        <f t="shared" si="66"/>
        <v>138534.87750066706</v>
      </c>
      <c r="N81" s="274">
        <f t="shared" si="66"/>
        <v>0</v>
      </c>
      <c r="O81" s="282">
        <f t="shared" si="66"/>
        <v>0</v>
      </c>
      <c r="P81" s="274">
        <f>P26+P35+P39+P44+P49+P54+P62+P71+P76</f>
        <v>355114.44200627814</v>
      </c>
      <c r="Q81" s="274">
        <f t="shared" ref="Q81:AA81" si="67">Q26+Q35+Q39+Q44+Q49+Q54+Q62+Q71+Q76</f>
        <v>79299.026384149853</v>
      </c>
      <c r="R81" s="274">
        <f t="shared" si="67"/>
        <v>13504.441555034875</v>
      </c>
      <c r="S81" s="274">
        <f t="shared" si="67"/>
        <v>103750.83193703566</v>
      </c>
      <c r="T81" s="274">
        <f t="shared" si="67"/>
        <v>13203.378570051867</v>
      </c>
      <c r="U81" s="274">
        <f t="shared" si="67"/>
        <v>483.28764763992649</v>
      </c>
      <c r="V81" s="274">
        <f t="shared" si="67"/>
        <v>13028.525250601388</v>
      </c>
      <c r="W81" s="274">
        <f t="shared" si="67"/>
        <v>3.1401613953166483</v>
      </c>
      <c r="X81" s="274">
        <f t="shared" si="67"/>
        <v>1501.6302020210974</v>
      </c>
      <c r="Y81" s="274">
        <f t="shared" si="67"/>
        <v>130340.18029834815</v>
      </c>
      <c r="Z81" s="274">
        <f t="shared" si="67"/>
        <v>0</v>
      </c>
      <c r="AA81" s="282">
        <f t="shared" si="67"/>
        <v>0</v>
      </c>
      <c r="AB81" s="274">
        <f>AB26+AB35+AB39+AB44+AB49+AB54+AB62+AB71+AB76</f>
        <v>448854.17407197983</v>
      </c>
      <c r="AC81" s="274">
        <f t="shared" ref="AC81:AM81" si="68">AC26+AC35+AC39+AC44+AC49+AC54+AC62+AC71+AC76</f>
        <v>100231.62896805094</v>
      </c>
      <c r="AD81" s="274">
        <f t="shared" si="68"/>
        <v>17069.215563982438</v>
      </c>
      <c r="AE81" s="274">
        <f t="shared" si="68"/>
        <v>131137.98953171165</v>
      </c>
      <c r="AF81" s="274">
        <f t="shared" si="68"/>
        <v>16688.680836347216</v>
      </c>
      <c r="AG81" s="274">
        <f t="shared" si="68"/>
        <v>610.8613231696562</v>
      </c>
      <c r="AH81" s="274">
        <f t="shared" si="68"/>
        <v>16467.671401072541</v>
      </c>
      <c r="AI81" s="274">
        <f t="shared" si="68"/>
        <v>3.969071326934801</v>
      </c>
      <c r="AJ81" s="274">
        <f t="shared" si="68"/>
        <v>1898.0162571867577</v>
      </c>
      <c r="AK81" s="274">
        <f t="shared" si="68"/>
        <v>164746.14111913167</v>
      </c>
      <c r="AL81" s="274">
        <f t="shared" si="68"/>
        <v>0</v>
      </c>
      <c r="AM81" s="282">
        <f t="shared" si="68"/>
        <v>0</v>
      </c>
      <c r="AN81" s="289">
        <f>AN26+AN35+AN39+AN44+AN49+AN54+AN62+AN71+AN76</f>
        <v>294578.62594905589</v>
      </c>
      <c r="AO81" s="274">
        <f t="shared" ref="AO81:AZ81" si="69">AO26+AO35+AO39+AO44+AO49+AO54+AO62+AO71+AO76</f>
        <v>65781.042582683294</v>
      </c>
      <c r="AP81" s="274">
        <f t="shared" si="69"/>
        <v>11202.360047697457</v>
      </c>
      <c r="AQ81" s="274">
        <f t="shared" si="69"/>
        <v>86064.586223004328</v>
      </c>
      <c r="AR81" s="274">
        <f t="shared" si="69"/>
        <v>10952.618809522617</v>
      </c>
      <c r="AS81" s="274">
        <f t="shared" si="69"/>
        <v>400.90234115965393</v>
      </c>
      <c r="AT81" s="274">
        <f t="shared" si="69"/>
        <v>10807.572468136583</v>
      </c>
      <c r="AU81" s="274">
        <f t="shared" si="69"/>
        <v>2.6048628826937286</v>
      </c>
      <c r="AV81" s="274">
        <f t="shared" si="69"/>
        <v>1245.6495970590738</v>
      </c>
      <c r="AW81" s="274">
        <f t="shared" si="69"/>
        <v>108121.28901691026</v>
      </c>
      <c r="AX81" s="274">
        <f t="shared" si="69"/>
        <v>0</v>
      </c>
      <c r="AY81" s="282">
        <f t="shared" si="69"/>
        <v>0</v>
      </c>
      <c r="AZ81" s="300">
        <f t="shared" si="69"/>
        <v>-2395.3870021397479</v>
      </c>
      <c r="BA81" s="296">
        <f>BA26+BA35+BA39+BA44+BA49+BA54+BA62+BA71+BA76</f>
        <v>1473592.914332048</v>
      </c>
      <c r="BB81" s="274">
        <f t="shared" ref="BB81:BL81" si="70">BB26+BB35+BB39+BB44+BB49+BB54+BB62+BB71+BB76</f>
        <v>329596.38191264274</v>
      </c>
      <c r="BC81" s="274">
        <f t="shared" si="70"/>
        <v>56129.504727184132</v>
      </c>
      <c r="BD81" s="274">
        <f t="shared" si="70"/>
        <v>431227.22164604825</v>
      </c>
      <c r="BE81" s="274">
        <f t="shared" si="70"/>
        <v>54878.17447632429</v>
      </c>
      <c r="BF81" s="274">
        <f t="shared" si="70"/>
        <v>2008.7240329224337</v>
      </c>
      <c r="BG81" s="274">
        <f t="shared" si="70"/>
        <v>54151.418750760771</v>
      </c>
      <c r="BH81" s="274">
        <f t="shared" si="70"/>
        <v>13.051684008127927</v>
      </c>
      <c r="BI81" s="274">
        <f t="shared" si="70"/>
        <v>6241.3361692399121</v>
      </c>
      <c r="BJ81" s="274">
        <f>BJ26+BJ35+BJ39+BJ44+BJ49+BJ54+BJ62+BJ71+BJ76</f>
        <v>541742.48793505714</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30826587.907176472</v>
      </c>
      <c r="E84" s="286">
        <f t="shared" ref="E84:BL84" si="72">SUM(E78:E83)</f>
        <v>7729700.6555569116</v>
      </c>
      <c r="F84" s="286">
        <f t="shared" si="72"/>
        <v>1186806.8719858103</v>
      </c>
      <c r="G84" s="286">
        <f t="shared" si="72"/>
        <v>10777948.28226061</v>
      </c>
      <c r="H84" s="286">
        <f t="shared" si="72"/>
        <v>1141410.2716691759</v>
      </c>
      <c r="I84" s="286">
        <f t="shared" si="72"/>
        <v>76358.56560278566</v>
      </c>
      <c r="J84" s="286">
        <f t="shared" si="72"/>
        <v>1237253.4480501013</v>
      </c>
      <c r="K84" s="286">
        <f t="shared" si="72"/>
        <v>3.3375884031827496</v>
      </c>
      <c r="L84" s="286">
        <f t="shared" si="72"/>
        <v>233586.88868284287</v>
      </c>
      <c r="M84" s="286">
        <f t="shared" si="72"/>
        <v>8443519.5857798308</v>
      </c>
      <c r="N84" s="286">
        <f t="shared" si="72"/>
        <v>0</v>
      </c>
      <c r="O84" s="287">
        <f t="shared" si="72"/>
        <v>0</v>
      </c>
      <c r="P84" s="279">
        <f t="shared" si="72"/>
        <v>30431702.223147068</v>
      </c>
      <c r="Q84" s="286">
        <f t="shared" si="72"/>
        <v>8209542.409054338</v>
      </c>
      <c r="R84" s="286">
        <f t="shared" si="72"/>
        <v>1153222.2886507872</v>
      </c>
      <c r="S84" s="286">
        <f t="shared" si="72"/>
        <v>9684419.185414942</v>
      </c>
      <c r="T84" s="286">
        <f t="shared" si="72"/>
        <v>1156943.7167516907</v>
      </c>
      <c r="U84" s="286">
        <f t="shared" si="72"/>
        <v>36150.523292589773</v>
      </c>
      <c r="V84" s="286">
        <f t="shared" si="72"/>
        <v>1317006.3509272081</v>
      </c>
      <c r="W84" s="286">
        <f t="shared" si="72"/>
        <v>31.670020013213719</v>
      </c>
      <c r="X84" s="286">
        <f t="shared" si="72"/>
        <v>171329.17408025096</v>
      </c>
      <c r="Y84" s="286">
        <f>SUM(Y78:Y83)</f>
        <v>8703056.9049552437</v>
      </c>
      <c r="Z84" s="286">
        <f t="shared" si="72"/>
        <v>0</v>
      </c>
      <c r="AA84" s="287">
        <f t="shared" si="72"/>
        <v>0</v>
      </c>
      <c r="AB84" s="279">
        <f t="shared" si="72"/>
        <v>29725362.508305442</v>
      </c>
      <c r="AC84" s="286">
        <f t="shared" si="72"/>
        <v>7741168.852248569</v>
      </c>
      <c r="AD84" s="286">
        <f t="shared" si="72"/>
        <v>1153324.8440486917</v>
      </c>
      <c r="AE84" s="286">
        <f t="shared" si="72"/>
        <v>9109335.5373861752</v>
      </c>
      <c r="AF84" s="286">
        <f t="shared" si="72"/>
        <v>1249366.0444562067</v>
      </c>
      <c r="AG84" s="286">
        <f t="shared" si="72"/>
        <v>24853.522148274318</v>
      </c>
      <c r="AH84" s="286">
        <f t="shared" si="72"/>
        <v>1142498.8654842088</v>
      </c>
      <c r="AI84" s="286">
        <f t="shared" si="72"/>
        <v>136.72155343061144</v>
      </c>
      <c r="AJ84" s="286">
        <f t="shared" si="72"/>
        <v>175608.18809869431</v>
      </c>
      <c r="AK84" s="286">
        <f t="shared" si="72"/>
        <v>9129069.9328811951</v>
      </c>
      <c r="AL84" s="286">
        <f t="shared" si="72"/>
        <v>0</v>
      </c>
      <c r="AM84" s="287">
        <f t="shared" si="72"/>
        <v>0</v>
      </c>
      <c r="AN84" s="850">
        <f t="shared" si="72"/>
        <v>31621946.867525321</v>
      </c>
      <c r="AO84" s="286">
        <f t="shared" si="72"/>
        <v>7791225.6742379125</v>
      </c>
      <c r="AP84" s="286">
        <f t="shared" si="72"/>
        <v>1013035.5047725434</v>
      </c>
      <c r="AQ84" s="286">
        <f t="shared" si="72"/>
        <v>9446869.1025931481</v>
      </c>
      <c r="AR84" s="286">
        <f t="shared" si="72"/>
        <v>1501850.3924518216</v>
      </c>
      <c r="AS84" s="286">
        <f t="shared" si="72"/>
        <v>13169.569202312512</v>
      </c>
      <c r="AT84" s="286">
        <f t="shared" si="72"/>
        <v>1414719.7277620439</v>
      </c>
      <c r="AU84" s="286">
        <f t="shared" si="72"/>
        <v>657.05840583543261</v>
      </c>
      <c r="AV84" s="286">
        <f t="shared" si="72"/>
        <v>161624.71578117658</v>
      </c>
      <c r="AW84" s="286">
        <f>SUM(AW78:AW83)</f>
        <v>10278795.122318525</v>
      </c>
      <c r="AX84" s="286">
        <f t="shared" si="72"/>
        <v>0</v>
      </c>
      <c r="AY84" s="287">
        <f t="shared" si="72"/>
        <v>0</v>
      </c>
      <c r="AZ84" s="856">
        <f t="shared" si="72"/>
        <v>-1293836.6577811004</v>
      </c>
      <c r="BA84" s="306">
        <f t="shared" si="72"/>
        <v>121311762.8483732</v>
      </c>
      <c r="BB84" s="279">
        <f t="shared" si="72"/>
        <v>31471637.591097731</v>
      </c>
      <c r="BC84" s="279">
        <f t="shared" si="72"/>
        <v>4506389.5094578322</v>
      </c>
      <c r="BD84" s="279">
        <f t="shared" si="72"/>
        <v>39018572.107654877</v>
      </c>
      <c r="BE84" s="279">
        <f t="shared" si="72"/>
        <v>5049570.4253288954</v>
      </c>
      <c r="BF84" s="279">
        <f t="shared" si="72"/>
        <v>150532.18024596228</v>
      </c>
      <c r="BG84" s="279">
        <f t="shared" si="72"/>
        <v>5111478.392223563</v>
      </c>
      <c r="BH84" s="279">
        <f t="shared" si="72"/>
        <v>828.78756768244045</v>
      </c>
      <c r="BI84" s="279">
        <f t="shared" si="72"/>
        <v>742148.96664296486</v>
      </c>
      <c r="BJ84" s="279">
        <f>SUM(BJ78:BJ83)</f>
        <v>36554441.545934789</v>
      </c>
      <c r="BK84" s="279">
        <f t="shared" si="72"/>
        <v>0</v>
      </c>
      <c r="BL84" s="307">
        <f t="shared" si="72"/>
        <v>0</v>
      </c>
    </row>
    <row r="85" spans="1:64" x14ac:dyDescent="0.25">
      <c r="A85" s="1713"/>
      <c r="B85" s="126" t="s">
        <v>168</v>
      </c>
      <c r="C85" s="127" t="s">
        <v>40</v>
      </c>
      <c r="D85" s="273">
        <f>SUM(E85:O85)</f>
        <v>620.67870407382065</v>
      </c>
      <c r="E85" s="251">
        <v>347.78499875631422</v>
      </c>
      <c r="F85" s="251">
        <v>49.98509726975098</v>
      </c>
      <c r="G85" s="251">
        <v>167.13156405688008</v>
      </c>
      <c r="H85" s="251">
        <v>25.057150102341602</v>
      </c>
      <c r="I85" s="251">
        <v>0.96452814200320935</v>
      </c>
      <c r="J85" s="251">
        <v>18.328841278564688</v>
      </c>
      <c r="K85" s="251">
        <v>0</v>
      </c>
      <c r="L85" s="251">
        <v>2.4941144777793722</v>
      </c>
      <c r="M85" s="251">
        <v>8.9324099901865903</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620.67870407382065</v>
      </c>
      <c r="BB85" s="274">
        <f t="shared" ref="BB85:BL86" si="73">E85+Q85+AC85+AO85</f>
        <v>347.78499875631422</v>
      </c>
      <c r="BC85" s="274">
        <f t="shared" si="73"/>
        <v>49.98509726975098</v>
      </c>
      <c r="BD85" s="274">
        <f t="shared" si="73"/>
        <v>167.13156405688008</v>
      </c>
      <c r="BE85" s="274">
        <f t="shared" si="73"/>
        <v>25.057150102341602</v>
      </c>
      <c r="BF85" s="274">
        <f t="shared" si="73"/>
        <v>0.96452814200320935</v>
      </c>
      <c r="BG85" s="274">
        <f t="shared" si="73"/>
        <v>18.328841278564688</v>
      </c>
      <c r="BH85" s="274">
        <f t="shared" si="73"/>
        <v>0</v>
      </c>
      <c r="BI85" s="274">
        <f t="shared" si="73"/>
        <v>2.4941144777793722</v>
      </c>
      <c r="BJ85" s="274">
        <f t="shared" si="73"/>
        <v>8.9324099901865903</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620.67870407382065</v>
      </c>
      <c r="E87" s="274">
        <f t="shared" ref="E87:O87" si="74">SUM(E85:E86)</f>
        <v>347.78499875631422</v>
      </c>
      <c r="F87" s="274">
        <f t="shared" si="74"/>
        <v>49.98509726975098</v>
      </c>
      <c r="G87" s="274">
        <f t="shared" si="74"/>
        <v>167.13156405688008</v>
      </c>
      <c r="H87" s="274">
        <f t="shared" si="74"/>
        <v>25.057150102341602</v>
      </c>
      <c r="I87" s="274">
        <f t="shared" si="74"/>
        <v>0.96452814200320935</v>
      </c>
      <c r="J87" s="274">
        <f t="shared" si="74"/>
        <v>18.328841278564688</v>
      </c>
      <c r="K87" s="274">
        <f t="shared" si="74"/>
        <v>0</v>
      </c>
      <c r="L87" s="274">
        <f t="shared" si="74"/>
        <v>2.4941144777793722</v>
      </c>
      <c r="M87" s="274">
        <f t="shared" si="74"/>
        <v>8.9324099901865903</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620.67870407382065</v>
      </c>
      <c r="BB87" s="274">
        <f>SUM(BB85:BB86)</f>
        <v>347.78499875631422</v>
      </c>
      <c r="BC87" s="274">
        <f>F87+R87+AD87+AP87</f>
        <v>49.98509726975098</v>
      </c>
      <c r="BD87" s="274">
        <f>SUM(BD85:BD86)</f>
        <v>167.13156405688008</v>
      </c>
      <c r="BE87" s="274">
        <f>H87+T87+AF87+AR87</f>
        <v>25.057150102341602</v>
      </c>
      <c r="BF87" s="274">
        <f t="shared" ref="BF87:BL87" si="78">SUM(BF85:BF86)</f>
        <v>0.96452814200320935</v>
      </c>
      <c r="BG87" s="274">
        <f t="shared" si="78"/>
        <v>18.328841278564688</v>
      </c>
      <c r="BH87" s="274">
        <f t="shared" si="78"/>
        <v>0</v>
      </c>
      <c r="BI87" s="274">
        <f t="shared" si="78"/>
        <v>2.4941144777793722</v>
      </c>
      <c r="BJ87" s="274">
        <f>SUM(BJ85:BJ86)</f>
        <v>8.9324099901865903</v>
      </c>
      <c r="BK87" s="274">
        <f t="shared" si="78"/>
        <v>0</v>
      </c>
      <c r="BL87" s="300">
        <f t="shared" si="78"/>
        <v>0</v>
      </c>
    </row>
    <row r="88" spans="1:64" s="209" customFormat="1" ht="24.75" x14ac:dyDescent="0.25">
      <c r="A88" s="1714"/>
      <c r="B88" s="129" t="s">
        <v>171</v>
      </c>
      <c r="C88" s="130" t="s">
        <v>325</v>
      </c>
      <c r="D88" s="275">
        <f>D84+D87</f>
        <v>30827208.585880548</v>
      </c>
      <c r="E88" s="275">
        <f t="shared" ref="E88:O88" si="79">E84+E87</f>
        <v>7730048.4405556675</v>
      </c>
      <c r="F88" s="275">
        <f t="shared" si="79"/>
        <v>1186856.8570830801</v>
      </c>
      <c r="G88" s="275">
        <f t="shared" si="79"/>
        <v>10778115.413824666</v>
      </c>
      <c r="H88" s="275">
        <f t="shared" si="79"/>
        <v>1141435.3288192784</v>
      </c>
      <c r="I88" s="275">
        <f t="shared" si="79"/>
        <v>76359.530130927669</v>
      </c>
      <c r="J88" s="275">
        <f t="shared" si="79"/>
        <v>1237271.7768913798</v>
      </c>
      <c r="K88" s="275">
        <f t="shared" si="79"/>
        <v>3.3375884031827496</v>
      </c>
      <c r="L88" s="275">
        <f t="shared" si="79"/>
        <v>233589.38279732064</v>
      </c>
      <c r="M88" s="275">
        <f t="shared" si="79"/>
        <v>8443528.5181898214</v>
      </c>
      <c r="N88" s="275">
        <f t="shared" si="79"/>
        <v>0</v>
      </c>
      <c r="O88" s="283">
        <f t="shared" si="79"/>
        <v>0</v>
      </c>
      <c r="P88" s="275">
        <f>P84+P87</f>
        <v>30431702.223147068</v>
      </c>
      <c r="Q88" s="275">
        <f t="shared" ref="Q88:AA88" si="80">Q84+Q87</f>
        <v>8209542.409054338</v>
      </c>
      <c r="R88" s="275">
        <f t="shared" si="80"/>
        <v>1153222.2886507872</v>
      </c>
      <c r="S88" s="275">
        <f t="shared" si="80"/>
        <v>9684419.185414942</v>
      </c>
      <c r="T88" s="275">
        <f t="shared" si="80"/>
        <v>1156943.7167516907</v>
      </c>
      <c r="U88" s="275">
        <f t="shared" si="80"/>
        <v>36150.523292589773</v>
      </c>
      <c r="V88" s="275">
        <f t="shared" si="80"/>
        <v>1317006.3509272081</v>
      </c>
      <c r="W88" s="275">
        <f t="shared" si="80"/>
        <v>31.670020013213719</v>
      </c>
      <c r="X88" s="275">
        <f t="shared" si="80"/>
        <v>171329.17408025096</v>
      </c>
      <c r="Y88" s="275">
        <f t="shared" si="80"/>
        <v>8703056.9049552437</v>
      </c>
      <c r="Z88" s="275">
        <f t="shared" si="80"/>
        <v>0</v>
      </c>
      <c r="AA88" s="283">
        <f t="shared" si="80"/>
        <v>0</v>
      </c>
      <c r="AB88" s="275">
        <f>AB84+AB87</f>
        <v>29725362.508305442</v>
      </c>
      <c r="AC88" s="275">
        <f t="shared" ref="AC88:AM88" si="81">AC84+AC87</f>
        <v>7741168.852248569</v>
      </c>
      <c r="AD88" s="275">
        <f t="shared" si="81"/>
        <v>1153324.8440486917</v>
      </c>
      <c r="AE88" s="275">
        <f t="shared" si="81"/>
        <v>9109335.5373861752</v>
      </c>
      <c r="AF88" s="275">
        <f t="shared" si="81"/>
        <v>1249366.0444562067</v>
      </c>
      <c r="AG88" s="275">
        <f t="shared" si="81"/>
        <v>24853.522148274318</v>
      </c>
      <c r="AH88" s="275">
        <f t="shared" si="81"/>
        <v>1142498.8654842088</v>
      </c>
      <c r="AI88" s="275">
        <f t="shared" si="81"/>
        <v>136.72155343061144</v>
      </c>
      <c r="AJ88" s="275">
        <f t="shared" si="81"/>
        <v>175608.18809869431</v>
      </c>
      <c r="AK88" s="275">
        <f t="shared" si="81"/>
        <v>9129069.9328811951</v>
      </c>
      <c r="AL88" s="275">
        <f t="shared" si="81"/>
        <v>0</v>
      </c>
      <c r="AM88" s="283">
        <f t="shared" si="81"/>
        <v>0</v>
      </c>
      <c r="AN88" s="277">
        <f>AN84+AN87</f>
        <v>31621946.867525321</v>
      </c>
      <c r="AO88" s="275">
        <f>AO84+AO87</f>
        <v>7791225.6742379125</v>
      </c>
      <c r="AP88" s="275">
        <f t="shared" ref="AP88:AZ88" si="82">AP84+AP87</f>
        <v>1013035.5047725434</v>
      </c>
      <c r="AQ88" s="275">
        <f t="shared" si="82"/>
        <v>9446869.1025931481</v>
      </c>
      <c r="AR88" s="275">
        <f t="shared" si="82"/>
        <v>1501850.3924518216</v>
      </c>
      <c r="AS88" s="275">
        <f t="shared" si="82"/>
        <v>13169.569202312512</v>
      </c>
      <c r="AT88" s="275">
        <f t="shared" si="82"/>
        <v>1414719.7277620439</v>
      </c>
      <c r="AU88" s="275">
        <f t="shared" si="82"/>
        <v>657.05840583543261</v>
      </c>
      <c r="AV88" s="275">
        <f t="shared" si="82"/>
        <v>161624.71578117658</v>
      </c>
      <c r="AW88" s="275">
        <f t="shared" si="82"/>
        <v>10278795.122318525</v>
      </c>
      <c r="AX88" s="275">
        <f t="shared" si="82"/>
        <v>0</v>
      </c>
      <c r="AY88" s="283">
        <f t="shared" si="82"/>
        <v>0</v>
      </c>
      <c r="AZ88" s="299">
        <f t="shared" si="82"/>
        <v>-1293836.6577811004</v>
      </c>
      <c r="BA88" s="308">
        <f>BA84+BA87</f>
        <v>121312383.52707727</v>
      </c>
      <c r="BB88" s="278">
        <f>BB84+BB87</f>
        <v>31471985.376096487</v>
      </c>
      <c r="BC88" s="278">
        <f t="shared" ref="BC88:BL88" si="83">BC84+BC87</f>
        <v>4506439.4945551017</v>
      </c>
      <c r="BD88" s="278">
        <f t="shared" si="83"/>
        <v>39018739.239218935</v>
      </c>
      <c r="BE88" s="278">
        <f t="shared" si="83"/>
        <v>5049595.4824789977</v>
      </c>
      <c r="BF88" s="278">
        <f t="shared" si="83"/>
        <v>150533.14477410429</v>
      </c>
      <c r="BG88" s="278">
        <f t="shared" si="83"/>
        <v>5111496.7210648414</v>
      </c>
      <c r="BH88" s="278">
        <f t="shared" si="83"/>
        <v>828.78756768244045</v>
      </c>
      <c r="BI88" s="278">
        <f t="shared" si="83"/>
        <v>742151.46075744263</v>
      </c>
      <c r="BJ88" s="278">
        <f>BJ84+BJ87</f>
        <v>36554450.478344776</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1799327.3028569471</v>
      </c>
      <c r="E91" s="253">
        <v>39.672039537129962</v>
      </c>
      <c r="F91" s="253">
        <v>1799287.6308174098</v>
      </c>
      <c r="G91" s="303"/>
      <c r="H91" s="303"/>
      <c r="I91" s="303"/>
      <c r="J91" s="303"/>
      <c r="K91" s="303"/>
      <c r="L91" s="303"/>
      <c r="M91" s="303"/>
      <c r="N91" s="303"/>
      <c r="O91" s="375"/>
      <c r="P91" s="274">
        <f t="shared" ref="P91:P97" si="85">Q91+R91</f>
        <v>1828377.5775714684</v>
      </c>
      <c r="Q91" s="253">
        <v>40.312547601009769</v>
      </c>
      <c r="R91" s="253">
        <v>1828337.2650238674</v>
      </c>
      <c r="S91" s="303"/>
      <c r="T91" s="303"/>
      <c r="U91" s="303"/>
      <c r="V91" s="303"/>
      <c r="W91" s="303"/>
      <c r="X91" s="303"/>
      <c r="Y91" s="303"/>
      <c r="Z91" s="303"/>
      <c r="AA91" s="375"/>
      <c r="AB91" s="274">
        <f t="shared" ref="AB91:AB97" si="86">AC91+AD91</f>
        <v>1809760.5028041855</v>
      </c>
      <c r="AC91" s="253">
        <v>39.902073461557407</v>
      </c>
      <c r="AD91" s="253">
        <v>1809720.6007307239</v>
      </c>
      <c r="AE91" s="303"/>
      <c r="AF91" s="303"/>
      <c r="AG91" s="303"/>
      <c r="AH91" s="303"/>
      <c r="AI91" s="303"/>
      <c r="AJ91" s="303"/>
      <c r="AK91" s="303"/>
      <c r="AL91" s="303"/>
      <c r="AM91" s="375"/>
      <c r="AN91" s="289">
        <f t="shared" ref="AN91:AN97" si="87">AO91+AP91</f>
        <v>1966514.1527127845</v>
      </c>
      <c r="AO91" s="253">
        <v>43.358218981546649</v>
      </c>
      <c r="AP91" s="253">
        <v>1966470.7944938028</v>
      </c>
      <c r="AQ91" s="303"/>
      <c r="AR91" s="303"/>
      <c r="AS91" s="303"/>
      <c r="AT91" s="303"/>
      <c r="AU91" s="303"/>
      <c r="AV91" s="303"/>
      <c r="AW91" s="303"/>
      <c r="AX91" s="303"/>
      <c r="AY91" s="375"/>
      <c r="AZ91" s="525">
        <v>0</v>
      </c>
      <c r="BA91" s="296">
        <f t="shared" ref="BA91:BA97" si="88">BB91+BC91+AZ91</f>
        <v>7403979.5359453848</v>
      </c>
      <c r="BB91" s="274">
        <f t="shared" ref="BB91:BC96" si="89">E91+Q91+AC91+AO91</f>
        <v>163.24487958124379</v>
      </c>
      <c r="BC91" s="274">
        <f t="shared" si="89"/>
        <v>7403816.2910658037</v>
      </c>
      <c r="BD91" s="303"/>
      <c r="BE91" s="303"/>
      <c r="BF91" s="303"/>
      <c r="BG91" s="303"/>
      <c r="BH91" s="303"/>
      <c r="BI91" s="303"/>
      <c r="BJ91" s="303"/>
      <c r="BK91" s="303"/>
      <c r="BL91" s="304"/>
    </row>
    <row r="92" spans="1:64" x14ac:dyDescent="0.25">
      <c r="A92" s="1708"/>
      <c r="B92" s="126" t="s">
        <v>123</v>
      </c>
      <c r="C92" s="127" t="s">
        <v>98</v>
      </c>
      <c r="D92" s="274">
        <f t="shared" si="84"/>
        <v>224371.79219069571</v>
      </c>
      <c r="E92" s="253">
        <v>20626.34738265902</v>
      </c>
      <c r="F92" s="253">
        <v>203745.4448080367</v>
      </c>
      <c r="G92" s="303"/>
      <c r="H92" s="303"/>
      <c r="I92" s="303"/>
      <c r="J92" s="303"/>
      <c r="K92" s="303"/>
      <c r="L92" s="303"/>
      <c r="M92" s="303"/>
      <c r="N92" s="303"/>
      <c r="O92" s="375"/>
      <c r="P92" s="274">
        <f t="shared" si="85"/>
        <v>227994.29166090323</v>
      </c>
      <c r="Q92" s="253">
        <v>20959.361313405243</v>
      </c>
      <c r="R92" s="253">
        <v>207034.93034749798</v>
      </c>
      <c r="S92" s="303"/>
      <c r="T92" s="303"/>
      <c r="U92" s="303"/>
      <c r="V92" s="303"/>
      <c r="W92" s="303"/>
      <c r="X92" s="303"/>
      <c r="Y92" s="303"/>
      <c r="Z92" s="303"/>
      <c r="AA92" s="375"/>
      <c r="AB92" s="274">
        <f t="shared" si="86"/>
        <v>225672.78716072085</v>
      </c>
      <c r="AC92" s="253">
        <v>20745.946971951525</v>
      </c>
      <c r="AD92" s="253">
        <v>204926.84018876933</v>
      </c>
      <c r="AE92" s="303"/>
      <c r="AF92" s="303"/>
      <c r="AG92" s="303"/>
      <c r="AH92" s="303"/>
      <c r="AI92" s="303"/>
      <c r="AJ92" s="303"/>
      <c r="AK92" s="303"/>
      <c r="AL92" s="303"/>
      <c r="AM92" s="375"/>
      <c r="AN92" s="289">
        <f t="shared" si="87"/>
        <v>245219.59073924768</v>
      </c>
      <c r="AO92" s="253">
        <v>22542.871428875376</v>
      </c>
      <c r="AP92" s="253">
        <v>222676.71931037231</v>
      </c>
      <c r="AQ92" s="303"/>
      <c r="AR92" s="303"/>
      <c r="AS92" s="303"/>
      <c r="AT92" s="303"/>
      <c r="AU92" s="303"/>
      <c r="AV92" s="303"/>
      <c r="AW92" s="303"/>
      <c r="AX92" s="303"/>
      <c r="AY92" s="375"/>
      <c r="AZ92" s="525">
        <v>0</v>
      </c>
      <c r="BA92" s="296">
        <f t="shared" si="88"/>
        <v>923258.46175156755</v>
      </c>
      <c r="BB92" s="274">
        <f t="shared" si="89"/>
        <v>84874.527096891165</v>
      </c>
      <c r="BC92" s="274">
        <f t="shared" si="89"/>
        <v>838383.93465467636</v>
      </c>
      <c r="BD92" s="303"/>
      <c r="BE92" s="303"/>
      <c r="BF92" s="303"/>
      <c r="BG92" s="303"/>
      <c r="BH92" s="303"/>
      <c r="BI92" s="303"/>
      <c r="BJ92" s="303"/>
      <c r="BK92" s="303"/>
      <c r="BL92" s="304"/>
    </row>
    <row r="93" spans="1:64" x14ac:dyDescent="0.25">
      <c r="A93" s="1708"/>
      <c r="B93" s="126" t="s">
        <v>124</v>
      </c>
      <c r="C93" s="127" t="s">
        <v>99</v>
      </c>
      <c r="D93" s="274">
        <f t="shared" si="84"/>
        <v>182145.46911862324</v>
      </c>
      <c r="E93" s="253">
        <v>32908.746353879586</v>
      </c>
      <c r="F93" s="253">
        <v>149236.72276474364</v>
      </c>
      <c r="G93" s="303"/>
      <c r="H93" s="303"/>
      <c r="I93" s="303"/>
      <c r="J93" s="303"/>
      <c r="K93" s="303"/>
      <c r="L93" s="303"/>
      <c r="M93" s="303"/>
      <c r="N93" s="303"/>
      <c r="O93" s="375"/>
      <c r="P93" s="274">
        <f t="shared" si="85"/>
        <v>185086.22142505454</v>
      </c>
      <c r="Q93" s="253">
        <v>33440.060540338476</v>
      </c>
      <c r="R93" s="253">
        <v>151646.16088471605</v>
      </c>
      <c r="S93" s="303"/>
      <c r="T93" s="303"/>
      <c r="U93" s="303"/>
      <c r="V93" s="303"/>
      <c r="W93" s="303"/>
      <c r="X93" s="303"/>
      <c r="Y93" s="303"/>
      <c r="Z93" s="303"/>
      <c r="AA93" s="375"/>
      <c r="AB93" s="274">
        <f t="shared" si="86"/>
        <v>183201.61943423329</v>
      </c>
      <c r="AC93" s="253">
        <v>33099.564072355723</v>
      </c>
      <c r="AD93" s="253">
        <v>150102.05536187757</v>
      </c>
      <c r="AE93" s="303"/>
      <c r="AF93" s="303"/>
      <c r="AG93" s="303"/>
      <c r="AH93" s="303"/>
      <c r="AI93" s="303"/>
      <c r="AJ93" s="303"/>
      <c r="AK93" s="303"/>
      <c r="AL93" s="303"/>
      <c r="AM93" s="375"/>
      <c r="AN93" s="289">
        <f t="shared" si="87"/>
        <v>199069.75362711959</v>
      </c>
      <c r="AO93" s="253">
        <v>35966.505565821761</v>
      </c>
      <c r="AP93" s="253">
        <v>163103.24806129781</v>
      </c>
      <c r="AQ93" s="303"/>
      <c r="AR93" s="303"/>
      <c r="AS93" s="303"/>
      <c r="AT93" s="303"/>
      <c r="AU93" s="303"/>
      <c r="AV93" s="303"/>
      <c r="AW93" s="303"/>
      <c r="AX93" s="303"/>
      <c r="AY93" s="375"/>
      <c r="AZ93" s="525">
        <v>0</v>
      </c>
      <c r="BA93" s="296">
        <f t="shared" si="88"/>
        <v>749503.06360503053</v>
      </c>
      <c r="BB93" s="274">
        <f t="shared" si="89"/>
        <v>135414.87653239554</v>
      </c>
      <c r="BC93" s="274">
        <f t="shared" si="89"/>
        <v>614088.18707263505</v>
      </c>
      <c r="BD93" s="303"/>
      <c r="BE93" s="303"/>
      <c r="BF93" s="303"/>
      <c r="BG93" s="303"/>
      <c r="BH93" s="303"/>
      <c r="BI93" s="303"/>
      <c r="BJ93" s="303"/>
      <c r="BK93" s="303"/>
      <c r="BL93" s="304"/>
    </row>
    <row r="94" spans="1:64" x14ac:dyDescent="0.25">
      <c r="A94" s="1708"/>
      <c r="B94" s="132" t="s">
        <v>125</v>
      </c>
      <c r="C94" s="127" t="s">
        <v>100</v>
      </c>
      <c r="D94" s="274">
        <f t="shared" si="84"/>
        <v>10789.971295352057</v>
      </c>
      <c r="E94" s="253">
        <v>10041.604150506972</v>
      </c>
      <c r="F94" s="253">
        <v>748.36714484508514</v>
      </c>
      <c r="G94" s="303"/>
      <c r="H94" s="303"/>
      <c r="I94" s="303"/>
      <c r="J94" s="303"/>
      <c r="K94" s="303"/>
      <c r="L94" s="303"/>
      <c r="M94" s="303"/>
      <c r="N94" s="303"/>
      <c r="O94" s="375"/>
      <c r="P94" s="274">
        <f t="shared" si="85"/>
        <v>10964.176193923919</v>
      </c>
      <c r="Q94" s="253">
        <v>10203.726605206308</v>
      </c>
      <c r="R94" s="253">
        <v>760.44958871761071</v>
      </c>
      <c r="S94" s="303"/>
      <c r="T94" s="303"/>
      <c r="U94" s="303"/>
      <c r="V94" s="303"/>
      <c r="W94" s="303"/>
      <c r="X94" s="303"/>
      <c r="Y94" s="303"/>
      <c r="Z94" s="303"/>
      <c r="AA94" s="375"/>
      <c r="AB94" s="274">
        <f t="shared" si="86"/>
        <v>10852.535748062039</v>
      </c>
      <c r="AC94" s="253">
        <v>10099.829279268655</v>
      </c>
      <c r="AD94" s="253">
        <v>752.70646879338278</v>
      </c>
      <c r="AE94" s="303"/>
      <c r="AF94" s="303"/>
      <c r="AG94" s="303"/>
      <c r="AH94" s="303"/>
      <c r="AI94" s="303"/>
      <c r="AJ94" s="303"/>
      <c r="AK94" s="303"/>
      <c r="AL94" s="303"/>
      <c r="AM94" s="375"/>
      <c r="AN94" s="289">
        <f t="shared" si="87"/>
        <v>11792.535591486811</v>
      </c>
      <c r="AO94" s="253">
        <v>10974.632934518057</v>
      </c>
      <c r="AP94" s="253">
        <v>817.90265696875372</v>
      </c>
      <c r="AQ94" s="303"/>
      <c r="AR94" s="303"/>
      <c r="AS94" s="303"/>
      <c r="AT94" s="303"/>
      <c r="AU94" s="303"/>
      <c r="AV94" s="303"/>
      <c r="AW94" s="303"/>
      <c r="AX94" s="303"/>
      <c r="AY94" s="375"/>
      <c r="AZ94" s="525">
        <v>0</v>
      </c>
      <c r="BA94" s="296">
        <f t="shared" si="88"/>
        <v>44399.218828824822</v>
      </c>
      <c r="BB94" s="274">
        <f t="shared" si="89"/>
        <v>41319.792969499991</v>
      </c>
      <c r="BC94" s="274">
        <f t="shared" si="89"/>
        <v>3079.4258593248323</v>
      </c>
      <c r="BD94" s="303"/>
      <c r="BE94" s="303"/>
      <c r="BF94" s="303"/>
      <c r="BG94" s="303"/>
      <c r="BH94" s="303"/>
      <c r="BI94" s="303"/>
      <c r="BJ94" s="303"/>
      <c r="BK94" s="303"/>
      <c r="BL94" s="304"/>
    </row>
    <row r="95" spans="1:64" x14ac:dyDescent="0.25">
      <c r="A95" s="1708"/>
      <c r="B95" s="132" t="s">
        <v>126</v>
      </c>
      <c r="C95" s="127" t="s">
        <v>101</v>
      </c>
      <c r="D95" s="274">
        <f t="shared" si="84"/>
        <v>223704.28001385697</v>
      </c>
      <c r="E95" s="253">
        <v>35708.167736191703</v>
      </c>
      <c r="F95" s="253">
        <v>187996.11227766526</v>
      </c>
      <c r="G95" s="303"/>
      <c r="H95" s="303"/>
      <c r="I95" s="303"/>
      <c r="J95" s="303"/>
      <c r="K95" s="303"/>
      <c r="L95" s="303"/>
      <c r="M95" s="303"/>
      <c r="N95" s="303"/>
      <c r="O95" s="375"/>
      <c r="P95" s="274">
        <f t="shared" si="85"/>
        <v>227316.00244973524</v>
      </c>
      <c r="Q95" s="253">
        <v>36284.678791540842</v>
      </c>
      <c r="R95" s="253">
        <v>191031.32365819439</v>
      </c>
      <c r="S95" s="303"/>
      <c r="T95" s="303"/>
      <c r="U95" s="303"/>
      <c r="V95" s="303"/>
      <c r="W95" s="303"/>
      <c r="X95" s="303"/>
      <c r="Y95" s="303"/>
      <c r="Z95" s="303"/>
      <c r="AA95" s="375"/>
      <c r="AB95" s="274">
        <f t="shared" si="86"/>
        <v>225001.40448850469</v>
      </c>
      <c r="AC95" s="253">
        <v>35915.217589294967</v>
      </c>
      <c r="AD95" s="253">
        <v>189086.18689920972</v>
      </c>
      <c r="AE95" s="303"/>
      <c r="AF95" s="303"/>
      <c r="AG95" s="303"/>
      <c r="AH95" s="303"/>
      <c r="AI95" s="303"/>
      <c r="AJ95" s="303"/>
      <c r="AK95" s="303"/>
      <c r="AL95" s="303"/>
      <c r="AM95" s="375"/>
      <c r="AN95" s="289">
        <f t="shared" si="87"/>
        <v>244490.05579539546</v>
      </c>
      <c r="AO95" s="253">
        <v>39026.038847500226</v>
      </c>
      <c r="AP95" s="253">
        <v>205464.01694789523</v>
      </c>
      <c r="AQ95" s="303"/>
      <c r="AR95" s="303"/>
      <c r="AS95" s="303"/>
      <c r="AT95" s="303"/>
      <c r="AU95" s="303"/>
      <c r="AV95" s="303"/>
      <c r="AW95" s="303"/>
      <c r="AX95" s="303"/>
      <c r="AY95" s="375"/>
      <c r="AZ95" s="525">
        <v>0</v>
      </c>
      <c r="BA95" s="296">
        <f t="shared" si="88"/>
        <v>920511.74274749239</v>
      </c>
      <c r="BB95" s="274">
        <f t="shared" si="89"/>
        <v>146934.10296452773</v>
      </c>
      <c r="BC95" s="274">
        <f t="shared" si="89"/>
        <v>773577.63978296472</v>
      </c>
      <c r="BD95" s="303"/>
      <c r="BE95" s="303"/>
      <c r="BF95" s="303"/>
      <c r="BG95" s="303"/>
      <c r="BH95" s="303"/>
      <c r="BI95" s="303"/>
      <c r="BJ95" s="303"/>
      <c r="BK95" s="303"/>
      <c r="BL95" s="304"/>
    </row>
    <row r="96" spans="1:64" x14ac:dyDescent="0.25">
      <c r="A96" s="1708"/>
      <c r="B96" s="126" t="s">
        <v>127</v>
      </c>
      <c r="C96" s="127" t="s">
        <v>28</v>
      </c>
      <c r="D96" s="274">
        <f t="shared" si="84"/>
        <v>10369.557371918747</v>
      </c>
      <c r="E96" s="253">
        <v>10369.557371918747</v>
      </c>
      <c r="F96" s="253">
        <v>0</v>
      </c>
      <c r="G96" s="303"/>
      <c r="H96" s="303"/>
      <c r="I96" s="303"/>
      <c r="J96" s="303"/>
      <c r="K96" s="303"/>
      <c r="L96" s="303"/>
      <c r="M96" s="303"/>
      <c r="N96" s="303"/>
      <c r="O96" s="375"/>
      <c r="P96" s="274">
        <f t="shared" si="85"/>
        <v>10536.974656058175</v>
      </c>
      <c r="Q96" s="253">
        <v>10536.974656058175</v>
      </c>
      <c r="R96" s="253">
        <v>0</v>
      </c>
      <c r="S96" s="303"/>
      <c r="T96" s="303"/>
      <c r="U96" s="303"/>
      <c r="V96" s="303"/>
      <c r="W96" s="303"/>
      <c r="X96" s="303"/>
      <c r="Y96" s="303"/>
      <c r="Z96" s="303"/>
      <c r="AA96" s="375"/>
      <c r="AB96" s="274">
        <f t="shared" si="86"/>
        <v>10429.684101087927</v>
      </c>
      <c r="AC96" s="253">
        <v>10429.684101087927</v>
      </c>
      <c r="AD96" s="253">
        <v>0</v>
      </c>
      <c r="AE96" s="303"/>
      <c r="AF96" s="303"/>
      <c r="AG96" s="303"/>
      <c r="AH96" s="303"/>
      <c r="AI96" s="303"/>
      <c r="AJ96" s="303"/>
      <c r="AK96" s="303"/>
      <c r="AL96" s="303"/>
      <c r="AM96" s="375"/>
      <c r="AN96" s="289">
        <f t="shared" si="87"/>
        <v>11333.05835845844</v>
      </c>
      <c r="AO96" s="253">
        <v>11333.05835845844</v>
      </c>
      <c r="AP96" s="253">
        <v>0</v>
      </c>
      <c r="AQ96" s="303"/>
      <c r="AR96" s="303"/>
      <c r="AS96" s="303"/>
      <c r="AT96" s="303"/>
      <c r="AU96" s="303"/>
      <c r="AV96" s="303"/>
      <c r="AW96" s="303"/>
      <c r="AX96" s="303"/>
      <c r="AY96" s="375"/>
      <c r="AZ96" s="525">
        <v>0</v>
      </c>
      <c r="BA96" s="296">
        <f t="shared" si="88"/>
        <v>42669.274487523289</v>
      </c>
      <c r="BB96" s="274">
        <f t="shared" si="89"/>
        <v>42669.274487523289</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2450708.3728473936</v>
      </c>
      <c r="E97" s="275">
        <f>SUM(E91:E96)</f>
        <v>109694.09503469316</v>
      </c>
      <c r="F97" s="275">
        <f>SUM(F91:F96)</f>
        <v>2341014.2778127003</v>
      </c>
      <c r="G97" s="335"/>
      <c r="H97" s="335"/>
      <c r="I97" s="335"/>
      <c r="J97" s="335"/>
      <c r="K97" s="335"/>
      <c r="L97" s="335"/>
      <c r="M97" s="335"/>
      <c r="N97" s="335"/>
      <c r="O97" s="376"/>
      <c r="P97" s="275">
        <f t="shared" si="85"/>
        <v>2490275.2439571433</v>
      </c>
      <c r="Q97" s="275">
        <f>SUM(Q91:Q96)</f>
        <v>111465.11445415004</v>
      </c>
      <c r="R97" s="275">
        <f>SUM(R91:R96)</f>
        <v>2378810.1295029931</v>
      </c>
      <c r="S97" s="335"/>
      <c r="T97" s="335"/>
      <c r="U97" s="335"/>
      <c r="V97" s="335"/>
      <c r="W97" s="335"/>
      <c r="X97" s="335"/>
      <c r="Y97" s="335"/>
      <c r="Z97" s="335"/>
      <c r="AA97" s="376"/>
      <c r="AB97" s="275">
        <f t="shared" si="86"/>
        <v>2464918.5337367947</v>
      </c>
      <c r="AC97" s="275">
        <f>SUM(AC91:AC96)</f>
        <v>110330.14408742035</v>
      </c>
      <c r="AD97" s="275">
        <f>SUM(AD91:AD96)</f>
        <v>2354588.3896493744</v>
      </c>
      <c r="AE97" s="335"/>
      <c r="AF97" s="335"/>
      <c r="AG97" s="335"/>
      <c r="AH97" s="335"/>
      <c r="AI97" s="335"/>
      <c r="AJ97" s="335"/>
      <c r="AK97" s="335"/>
      <c r="AL97" s="335"/>
      <c r="AM97" s="376"/>
      <c r="AN97" s="277">
        <f t="shared" si="87"/>
        <v>2678419.1468244921</v>
      </c>
      <c r="AO97" s="275">
        <f>SUM(AO91:AO96)</f>
        <v>119886.4653541554</v>
      </c>
      <c r="AP97" s="275">
        <f>SUM(AP91:AP96)</f>
        <v>2558532.6814703369</v>
      </c>
      <c r="AQ97" s="335"/>
      <c r="AR97" s="335"/>
      <c r="AS97" s="335"/>
      <c r="AT97" s="335"/>
      <c r="AU97" s="335"/>
      <c r="AV97" s="335"/>
      <c r="AW97" s="335"/>
      <c r="AX97" s="335"/>
      <c r="AY97" s="376"/>
      <c r="AZ97" s="299">
        <f>SUM(AZ91:AZ96)</f>
        <v>0</v>
      </c>
      <c r="BA97" s="297">
        <f t="shared" si="88"/>
        <v>10084321.297365824</v>
      </c>
      <c r="BB97" s="275">
        <f>SUM(BB91:BB96)</f>
        <v>451375.81893041899</v>
      </c>
      <c r="BC97" s="275">
        <f>SUM(BC91:BC96)</f>
        <v>9632945.4784354046</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33277916.958727941</v>
      </c>
      <c r="E105" s="303"/>
      <c r="F105" s="303"/>
      <c r="G105" s="303"/>
      <c r="H105" s="303"/>
      <c r="I105" s="303"/>
      <c r="J105" s="303"/>
      <c r="K105" s="303"/>
      <c r="L105" s="303"/>
      <c r="M105" s="303"/>
      <c r="N105" s="303"/>
      <c r="O105" s="375"/>
      <c r="P105" s="274">
        <f>P88+P97+P104</f>
        <v>32921977.467104211</v>
      </c>
      <c r="Q105" s="303"/>
      <c r="R105" s="303"/>
      <c r="S105" s="303"/>
      <c r="T105" s="303"/>
      <c r="U105" s="303"/>
      <c r="V105" s="303"/>
      <c r="W105" s="303"/>
      <c r="X105" s="303"/>
      <c r="Y105" s="303"/>
      <c r="Z105" s="303"/>
      <c r="AA105" s="375"/>
      <c r="AB105" s="274">
        <f>AB88+AB97+AB104</f>
        <v>32190281.042042237</v>
      </c>
      <c r="AC105" s="303"/>
      <c r="AD105" s="303"/>
      <c r="AE105" s="303"/>
      <c r="AF105" s="303"/>
      <c r="AG105" s="303"/>
      <c r="AH105" s="303"/>
      <c r="AI105" s="303"/>
      <c r="AJ105" s="303"/>
      <c r="AK105" s="303"/>
      <c r="AL105" s="303"/>
      <c r="AM105" s="375"/>
      <c r="AN105" s="289">
        <f>AN88+AN97+AN104</f>
        <v>34300366.014349811</v>
      </c>
      <c r="AO105" s="303"/>
      <c r="AP105" s="303"/>
      <c r="AQ105" s="303"/>
      <c r="AR105" s="303"/>
      <c r="AS105" s="303"/>
      <c r="AT105" s="303"/>
      <c r="AU105" s="303"/>
      <c r="AV105" s="303"/>
      <c r="AW105" s="303"/>
      <c r="AX105" s="303"/>
      <c r="AY105" s="375"/>
      <c r="AZ105" s="300">
        <f>AZ88+AZ97+AZ104</f>
        <v>-1293836.6577811004</v>
      </c>
      <c r="BA105" s="296">
        <f>BA88+BA97+BA104</f>
        <v>131396704.8244431</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-1477762.224717427</v>
      </c>
      <c r="E106" s="338"/>
      <c r="F106" s="338"/>
      <c r="G106" s="338"/>
      <c r="H106" s="338"/>
      <c r="I106" s="338"/>
      <c r="J106" s="338"/>
      <c r="K106" s="338"/>
      <c r="L106" s="338"/>
      <c r="M106" s="338"/>
      <c r="N106" s="338"/>
      <c r="O106" s="565"/>
      <c r="P106" s="344">
        <f>P17-P105</f>
        <v>-437149.95240994543</v>
      </c>
      <c r="Q106" s="338"/>
      <c r="R106" s="338"/>
      <c r="S106" s="338"/>
      <c r="T106" s="338"/>
      <c r="U106" s="338"/>
      <c r="V106" s="338"/>
      <c r="W106" s="338"/>
      <c r="X106" s="338"/>
      <c r="Y106" s="338"/>
      <c r="Z106" s="338"/>
      <c r="AA106" s="565"/>
      <c r="AB106" s="344">
        <f>AB17-AB105</f>
        <v>-519053.5721876584</v>
      </c>
      <c r="AC106" s="338"/>
      <c r="AD106" s="338"/>
      <c r="AE106" s="338"/>
      <c r="AF106" s="338"/>
      <c r="AG106" s="338"/>
      <c r="AH106" s="338"/>
      <c r="AI106" s="338"/>
      <c r="AJ106" s="338"/>
      <c r="AK106" s="338"/>
      <c r="AL106" s="338"/>
      <c r="AM106" s="565"/>
      <c r="AN106" s="344">
        <f>AN17-AN105</f>
        <v>1434850.7159042209</v>
      </c>
      <c r="AO106" s="338"/>
      <c r="AP106" s="338"/>
      <c r="AQ106" s="338"/>
      <c r="AR106" s="338"/>
      <c r="AS106" s="338"/>
      <c r="AT106" s="338"/>
      <c r="AU106" s="338"/>
      <c r="AV106" s="338"/>
      <c r="AW106" s="338"/>
      <c r="AX106" s="338"/>
      <c r="AY106" s="565"/>
      <c r="AZ106" s="857">
        <f>AZ17-AZ105</f>
        <v>1640052.2924903305</v>
      </c>
      <c r="BA106" s="345">
        <f>BA17-BA105</f>
        <v>640937.25907951593</v>
      </c>
      <c r="BB106" s="338"/>
      <c r="BC106" s="338"/>
      <c r="BD106" s="338"/>
      <c r="BE106" s="338"/>
      <c r="BF106" s="338"/>
      <c r="BG106" s="338"/>
      <c r="BH106" s="338"/>
      <c r="BI106" s="338"/>
      <c r="BJ106" s="338"/>
      <c r="BK106" s="338"/>
      <c r="BL106" s="339"/>
    </row>
    <row r="107" spans="1:64" x14ac:dyDescent="0.25">
      <c r="A107" s="267"/>
      <c r="B107" s="126" t="s">
        <v>270</v>
      </c>
      <c r="C107" s="127" t="s">
        <v>26</v>
      </c>
      <c r="D107" s="257">
        <v>-351707.40948274761</v>
      </c>
      <c r="E107" s="340"/>
      <c r="F107" s="340"/>
      <c r="G107" s="340"/>
      <c r="H107" s="340"/>
      <c r="I107" s="340"/>
      <c r="J107" s="340"/>
      <c r="K107" s="340"/>
      <c r="L107" s="340"/>
      <c r="M107" s="340"/>
      <c r="N107" s="340"/>
      <c r="O107" s="377"/>
      <c r="P107" s="258">
        <v>-104041.68867356701</v>
      </c>
      <c r="Q107" s="340"/>
      <c r="R107" s="340"/>
      <c r="S107" s="340"/>
      <c r="T107" s="340"/>
      <c r="U107" s="340"/>
      <c r="V107" s="340"/>
      <c r="W107" s="340"/>
      <c r="X107" s="340"/>
      <c r="Y107" s="340"/>
      <c r="Z107" s="340"/>
      <c r="AA107" s="377"/>
      <c r="AB107" s="258">
        <v>-123534.7501806627</v>
      </c>
      <c r="AC107" s="340"/>
      <c r="AD107" s="340"/>
      <c r="AE107" s="340"/>
      <c r="AF107" s="340"/>
      <c r="AG107" s="340"/>
      <c r="AH107" s="340"/>
      <c r="AI107" s="340"/>
      <c r="AJ107" s="340"/>
      <c r="AK107" s="340"/>
      <c r="AL107" s="340"/>
      <c r="AM107" s="340"/>
      <c r="AN107" s="258">
        <v>341494.47038520459</v>
      </c>
      <c r="AO107" s="340"/>
      <c r="AP107" s="340"/>
      <c r="AQ107" s="340"/>
      <c r="AR107" s="340"/>
      <c r="AS107" s="340"/>
      <c r="AT107" s="340"/>
      <c r="AU107" s="340"/>
      <c r="AV107" s="340"/>
      <c r="AW107" s="340"/>
      <c r="AX107" s="340"/>
      <c r="AY107" s="377"/>
      <c r="AZ107" s="525">
        <v>390332.44561269862</v>
      </c>
      <c r="BA107" s="296">
        <f>D107+P107+AB107+AN107+AZ107</f>
        <v>152543.06766092591</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-1126054.8152346795</v>
      </c>
      <c r="E108" s="342"/>
      <c r="F108" s="342"/>
      <c r="G108" s="342"/>
      <c r="H108" s="342"/>
      <c r="I108" s="342"/>
      <c r="J108" s="342"/>
      <c r="K108" s="342"/>
      <c r="L108" s="342"/>
      <c r="M108" s="342"/>
      <c r="N108" s="342"/>
      <c r="O108" s="1117"/>
      <c r="P108" s="556">
        <f>P106-P107</f>
        <v>-333108.2637363784</v>
      </c>
      <c r="Q108" s="342"/>
      <c r="R108" s="342"/>
      <c r="S108" s="342"/>
      <c r="T108" s="342"/>
      <c r="U108" s="342"/>
      <c r="V108" s="342"/>
      <c r="W108" s="342"/>
      <c r="X108" s="342"/>
      <c r="Y108" s="342"/>
      <c r="Z108" s="342"/>
      <c r="AA108" s="1117"/>
      <c r="AB108" s="556">
        <f>AB106-AB107</f>
        <v>-395518.82200699567</v>
      </c>
      <c r="AC108" s="342"/>
      <c r="AD108" s="342"/>
      <c r="AE108" s="342"/>
      <c r="AF108" s="342"/>
      <c r="AG108" s="342"/>
      <c r="AH108" s="342"/>
      <c r="AI108" s="342"/>
      <c r="AJ108" s="342"/>
      <c r="AK108" s="342"/>
      <c r="AL108" s="342"/>
      <c r="AM108" s="342"/>
      <c r="AN108" s="549">
        <f>AN106-AN107</f>
        <v>1093356.2455190164</v>
      </c>
      <c r="AO108" s="342"/>
      <c r="AP108" s="342"/>
      <c r="AQ108" s="342"/>
      <c r="AR108" s="342"/>
      <c r="AS108" s="342"/>
      <c r="AT108" s="342"/>
      <c r="AU108" s="342"/>
      <c r="AV108" s="342"/>
      <c r="AW108" s="342"/>
      <c r="AX108" s="342"/>
      <c r="AY108" s="1117"/>
      <c r="AZ108" s="578">
        <f>AZ106-AZ107</f>
        <v>1249719.846877632</v>
      </c>
      <c r="BA108" s="347">
        <f>BA106-BA107</f>
        <v>488394.19141859002</v>
      </c>
      <c r="BB108" s="517"/>
      <c r="BC108" s="517"/>
      <c r="BD108" s="517"/>
      <c r="BE108" s="517"/>
      <c r="BF108" s="517"/>
      <c r="BG108" s="517"/>
      <c r="BH108" s="517"/>
      <c r="BI108" s="517"/>
      <c r="BJ108" s="342"/>
      <c r="BK108" s="517"/>
      <c r="BL108" s="474"/>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27640.279953910001</v>
      </c>
      <c r="E9" s="736">
        <v>15592.710829488</v>
      </c>
      <c r="F9" s="736">
        <v>1826.5034562200003</v>
      </c>
      <c r="G9" s="736">
        <v>7729.513824882999</v>
      </c>
      <c r="H9" s="736">
        <v>1097.516129033</v>
      </c>
      <c r="I9" s="736">
        <v>38</v>
      </c>
      <c r="J9" s="736">
        <v>588.03571428600003</v>
      </c>
      <c r="K9" s="736">
        <v>0</v>
      </c>
      <c r="L9" s="736">
        <v>166</v>
      </c>
      <c r="M9" s="736">
        <v>602</v>
      </c>
      <c r="N9" s="736">
        <v>0</v>
      </c>
      <c r="O9" s="803">
        <v>0</v>
      </c>
      <c r="P9" s="735">
        <f>SUM(Q9:AA9)</f>
        <v>27689.617204296002</v>
      </c>
      <c r="Q9" s="736">
        <v>15603.62473118</v>
      </c>
      <c r="R9" s="736">
        <v>1774.4215053750002</v>
      </c>
      <c r="S9" s="736">
        <v>7807.5709677409995</v>
      </c>
      <c r="T9" s="736">
        <v>1125</v>
      </c>
      <c r="U9" s="736">
        <v>37</v>
      </c>
      <c r="V9" s="736">
        <v>591</v>
      </c>
      <c r="W9" s="736">
        <v>0</v>
      </c>
      <c r="X9" s="736">
        <v>162</v>
      </c>
      <c r="Y9" s="736">
        <v>589</v>
      </c>
      <c r="Z9" s="736">
        <v>0</v>
      </c>
      <c r="AA9" s="737">
        <v>0</v>
      </c>
      <c r="AB9" s="741">
        <f>SUM(AC9:AM9)</f>
        <v>26534.141935493</v>
      </c>
      <c r="AC9" s="736">
        <v>14553.638709684001</v>
      </c>
      <c r="AD9" s="736">
        <v>1627.627956989</v>
      </c>
      <c r="AE9" s="736">
        <v>7826.4709677449991</v>
      </c>
      <c r="AF9" s="736">
        <v>1129.7741935479999</v>
      </c>
      <c r="AG9" s="736">
        <v>24</v>
      </c>
      <c r="AH9" s="736">
        <v>598.93548387099997</v>
      </c>
      <c r="AI9" s="736">
        <v>0</v>
      </c>
      <c r="AJ9" s="736">
        <v>149</v>
      </c>
      <c r="AK9" s="736">
        <v>624.69462365599998</v>
      </c>
      <c r="AL9" s="736">
        <v>0</v>
      </c>
      <c r="AM9" s="737">
        <v>0</v>
      </c>
      <c r="AN9" s="735">
        <f>SUM(AO9:AY9)</f>
        <v>25745.588172008</v>
      </c>
      <c r="AO9" s="736">
        <v>13676.958064511</v>
      </c>
      <c r="AP9" s="736">
        <v>1479.605376343</v>
      </c>
      <c r="AQ9" s="736">
        <v>8056.3419354609996</v>
      </c>
      <c r="AR9" s="736">
        <v>1150.6473118240001</v>
      </c>
      <c r="AS9" s="736">
        <v>19</v>
      </c>
      <c r="AT9" s="736">
        <v>606.93870967700002</v>
      </c>
      <c r="AU9" s="736">
        <v>0</v>
      </c>
      <c r="AV9" s="736">
        <v>138.93548386999998</v>
      </c>
      <c r="AW9" s="736">
        <v>617.16129032200001</v>
      </c>
      <c r="AX9" s="736">
        <v>0</v>
      </c>
      <c r="AY9" s="737">
        <v>0</v>
      </c>
      <c r="AZ9" s="852">
        <v>0</v>
      </c>
      <c r="BA9" s="739">
        <f>AN9+AB9+P9+D9+AZ9</f>
        <v>107609.62726570701</v>
      </c>
      <c r="BB9" s="740">
        <f t="shared" ref="BB9:BL9" si="0">AO9+AC9+Q9+E9</f>
        <v>59426.932334862999</v>
      </c>
      <c r="BC9" s="740">
        <f t="shared" si="0"/>
        <v>6708.1582949270014</v>
      </c>
      <c r="BD9" s="740">
        <f t="shared" si="0"/>
        <v>31419.897695829997</v>
      </c>
      <c r="BE9" s="740">
        <f t="shared" si="0"/>
        <v>4502.9376344049997</v>
      </c>
      <c r="BF9" s="740">
        <f t="shared" si="0"/>
        <v>118</v>
      </c>
      <c r="BG9" s="740">
        <f t="shared" si="0"/>
        <v>2384.909907834</v>
      </c>
      <c r="BH9" s="740">
        <f t="shared" si="0"/>
        <v>0</v>
      </c>
      <c r="BI9" s="741">
        <f t="shared" si="0"/>
        <v>615.93548386999998</v>
      </c>
      <c r="BJ9" s="741">
        <f t="shared" si="0"/>
        <v>2432.855913978</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49467308.658641964</v>
      </c>
      <c r="E11" s="249">
        <v>17584970.659948241</v>
      </c>
      <c r="F11" s="249">
        <v>2060281.6153289923</v>
      </c>
      <c r="G11" s="249">
        <v>8713838.1747988425</v>
      </c>
      <c r="H11" s="249">
        <v>1237217.6426180648</v>
      </c>
      <c r="I11" s="249">
        <v>42898.908683047273</v>
      </c>
      <c r="J11" s="249">
        <v>662929.59989519417</v>
      </c>
      <c r="K11" s="249">
        <v>0</v>
      </c>
      <c r="L11" s="249">
        <v>187236.14331597963</v>
      </c>
      <c r="M11" s="249">
        <v>18977935.914053604</v>
      </c>
      <c r="N11" s="249">
        <v>0</v>
      </c>
      <c r="O11" s="249">
        <v>0</v>
      </c>
      <c r="P11" s="270">
        <f t="shared" ref="P11:P16" si="2">SUM(Q11:AA11)</f>
        <v>49138067.324299023</v>
      </c>
      <c r="Q11" s="249">
        <v>17601580.716637302</v>
      </c>
      <c r="R11" s="249">
        <v>2001717.9249117801</v>
      </c>
      <c r="S11" s="249">
        <v>8804577.7335369103</v>
      </c>
      <c r="T11" s="249">
        <v>1268696.6572127393</v>
      </c>
      <c r="U11" s="249">
        <v>41773.58669503688</v>
      </c>
      <c r="V11" s="249">
        <v>666460.87672059645</v>
      </c>
      <c r="W11" s="249">
        <v>0</v>
      </c>
      <c r="X11" s="249">
        <v>182745.54638600242</v>
      </c>
      <c r="Y11" s="249">
        <v>18570514.28219866</v>
      </c>
      <c r="Z11" s="249">
        <v>0</v>
      </c>
      <c r="AA11" s="250">
        <v>0</v>
      </c>
      <c r="AB11" s="270">
        <f t="shared" ref="AB11:AB16" si="3">SUM(AC11:AM11)</f>
        <v>49020520.372332916</v>
      </c>
      <c r="AC11" s="249">
        <v>16447242.412897237</v>
      </c>
      <c r="AD11" s="249">
        <v>1839359.7279372849</v>
      </c>
      <c r="AE11" s="249">
        <v>8845108.9767819811</v>
      </c>
      <c r="AF11" s="249">
        <v>1276846.4476428034</v>
      </c>
      <c r="AG11" s="249">
        <v>27106.913361442843</v>
      </c>
      <c r="AH11" s="249">
        <v>676906.36166818719</v>
      </c>
      <c r="AI11" s="249">
        <v>0</v>
      </c>
      <c r="AJ11" s="251">
        <v>168380.71807407821</v>
      </c>
      <c r="AK11" s="249">
        <v>19739568.813969899</v>
      </c>
      <c r="AL11" s="249">
        <v>0</v>
      </c>
      <c r="AM11" s="250">
        <v>0</v>
      </c>
      <c r="AN11" s="270">
        <f t="shared" ref="AN11:AN16" si="4">SUM(AO11:AY11)</f>
        <v>51734953.123537615</v>
      </c>
      <c r="AO11" s="249">
        <v>18767907.910376348</v>
      </c>
      <c r="AP11" s="249">
        <v>2030357.3788069047</v>
      </c>
      <c r="AQ11" s="249">
        <v>11055125.46257961</v>
      </c>
      <c r="AR11" s="249">
        <v>1578948.7329808972</v>
      </c>
      <c r="AS11" s="249">
        <v>26072.47811835233</v>
      </c>
      <c r="AT11" s="249">
        <v>832857.41993848188</v>
      </c>
      <c r="AU11" s="249">
        <v>0</v>
      </c>
      <c r="AV11" s="249">
        <v>190651.24167831289</v>
      </c>
      <c r="AW11" s="249">
        <v>17253032.499058716</v>
      </c>
      <c r="AX11" s="249">
        <v>0</v>
      </c>
      <c r="AY11" s="250">
        <v>0</v>
      </c>
      <c r="AZ11" s="853">
        <v>506509.01440253755</v>
      </c>
      <c r="BA11" s="321">
        <f t="shared" ref="BA11:BA16" si="5">SUM(BB11:BL11)+AZ11</f>
        <v>199867358.49321407</v>
      </c>
      <c r="BB11" s="271">
        <f t="shared" ref="BB11:BL16" si="6">E11+Q11+AC11+AO11</f>
        <v>70401701.699859127</v>
      </c>
      <c r="BC11" s="271">
        <f t="shared" si="6"/>
        <v>7931716.6469849618</v>
      </c>
      <c r="BD11" s="271">
        <f t="shared" si="6"/>
        <v>37418650.34769734</v>
      </c>
      <c r="BE11" s="271">
        <f t="shared" si="6"/>
        <v>5361709.4804545045</v>
      </c>
      <c r="BF11" s="271">
        <f t="shared" si="6"/>
        <v>137851.88685787935</v>
      </c>
      <c r="BG11" s="271">
        <f t="shared" si="6"/>
        <v>2839154.2582224598</v>
      </c>
      <c r="BH11" s="271">
        <f t="shared" si="6"/>
        <v>0</v>
      </c>
      <c r="BI11" s="271">
        <f t="shared" si="6"/>
        <v>729013.64945437317</v>
      </c>
      <c r="BJ11" s="271">
        <f t="shared" si="6"/>
        <v>74541051.50928089</v>
      </c>
      <c r="BK11" s="271">
        <f t="shared" si="6"/>
        <v>0</v>
      </c>
      <c r="BL11" s="295">
        <f t="shared" si="6"/>
        <v>0</v>
      </c>
    </row>
    <row r="12" spans="1:64" x14ac:dyDescent="0.25">
      <c r="A12" s="1699"/>
      <c r="B12" s="126" t="s">
        <v>1314</v>
      </c>
      <c r="C12" s="127" t="s">
        <v>1323</v>
      </c>
      <c r="D12" s="270">
        <f t="shared" si="1"/>
        <v>729090.75531501672</v>
      </c>
      <c r="E12" s="249">
        <v>257468.95642751642</v>
      </c>
      <c r="F12" s="249">
        <v>29007.406901672435</v>
      </c>
      <c r="G12" s="249">
        <v>136845.28389698052</v>
      </c>
      <c r="H12" s="249">
        <v>19608.528079128871</v>
      </c>
      <c r="I12" s="249">
        <v>504.14380041801292</v>
      </c>
      <c r="J12" s="249">
        <v>10383.187712105244</v>
      </c>
      <c r="K12" s="249">
        <v>0</v>
      </c>
      <c r="L12" s="249">
        <v>2666.1057760597896</v>
      </c>
      <c r="M12" s="249">
        <v>272607.1427211354</v>
      </c>
      <c r="N12" s="249">
        <v>0</v>
      </c>
      <c r="O12" s="249">
        <v>0</v>
      </c>
      <c r="P12" s="270">
        <f t="shared" si="2"/>
        <v>736222.22099681431</v>
      </c>
      <c r="Q12" s="249">
        <v>259987.34116015199</v>
      </c>
      <c r="R12" s="249">
        <v>29291.137459671128</v>
      </c>
      <c r="S12" s="249">
        <v>138183.81060125277</v>
      </c>
      <c r="T12" s="249">
        <v>19800.325251219547</v>
      </c>
      <c r="U12" s="249">
        <v>509.0749892791564</v>
      </c>
      <c r="V12" s="249">
        <v>10484.748932428973</v>
      </c>
      <c r="W12" s="249">
        <v>0</v>
      </c>
      <c r="X12" s="249">
        <v>2692.1837940670239</v>
      </c>
      <c r="Y12" s="249">
        <v>275273.59880874376</v>
      </c>
      <c r="Z12" s="249">
        <v>0</v>
      </c>
      <c r="AA12" s="250">
        <v>0</v>
      </c>
      <c r="AB12" s="270">
        <f t="shared" si="3"/>
        <v>716551.67935932684</v>
      </c>
      <c r="AC12" s="249">
        <v>253040.94417068575</v>
      </c>
      <c r="AD12" s="249">
        <v>28508.530629046378</v>
      </c>
      <c r="AE12" s="249">
        <v>134491.78620625642</v>
      </c>
      <c r="AF12" s="249">
        <v>19271.295956555543</v>
      </c>
      <c r="AG12" s="249">
        <v>495.47341561344865</v>
      </c>
      <c r="AH12" s="249">
        <v>10204.61518401439</v>
      </c>
      <c r="AI12" s="249">
        <v>0</v>
      </c>
      <c r="AJ12" s="249">
        <v>2620.2534557715248</v>
      </c>
      <c r="AK12" s="249">
        <v>267918.78034138342</v>
      </c>
      <c r="AL12" s="249">
        <v>0</v>
      </c>
      <c r="AM12" s="250">
        <v>0</v>
      </c>
      <c r="AN12" s="270">
        <f t="shared" si="4"/>
        <v>675148.2950014642</v>
      </c>
      <c r="AO12" s="249">
        <v>238419.87527703287</v>
      </c>
      <c r="AP12" s="249">
        <v>26861.266816661391</v>
      </c>
      <c r="AQ12" s="249">
        <v>126720.65778987775</v>
      </c>
      <c r="AR12" s="249">
        <v>18157.772819917587</v>
      </c>
      <c r="AS12" s="249">
        <v>466.84425060459876</v>
      </c>
      <c r="AT12" s="249">
        <v>9614.9778740221864</v>
      </c>
      <c r="AU12" s="249">
        <v>0</v>
      </c>
      <c r="AV12" s="249">
        <v>2468.8514507670488</v>
      </c>
      <c r="AW12" s="249">
        <v>252438.04872258072</v>
      </c>
      <c r="AX12" s="249">
        <v>0</v>
      </c>
      <c r="AY12" s="250">
        <v>0</v>
      </c>
      <c r="AZ12" s="853">
        <v>0</v>
      </c>
      <c r="BA12" s="290">
        <f t="shared" si="5"/>
        <v>2857012.9506726218</v>
      </c>
      <c r="BB12" s="271">
        <f t="shared" si="6"/>
        <v>1008917.117035387</v>
      </c>
      <c r="BC12" s="271">
        <f t="shared" si="6"/>
        <v>113668.34180705133</v>
      </c>
      <c r="BD12" s="271">
        <f t="shared" si="6"/>
        <v>536241.5384943675</v>
      </c>
      <c r="BE12" s="271">
        <f t="shared" si="6"/>
        <v>76837.922106821541</v>
      </c>
      <c r="BF12" s="271">
        <f t="shared" si="6"/>
        <v>1975.5364559152167</v>
      </c>
      <c r="BG12" s="271">
        <f t="shared" si="6"/>
        <v>40687.529702570791</v>
      </c>
      <c r="BH12" s="271">
        <f t="shared" si="6"/>
        <v>0</v>
      </c>
      <c r="BI12" s="271">
        <f t="shared" si="6"/>
        <v>10447.394476665388</v>
      </c>
      <c r="BJ12" s="271">
        <f t="shared" si="6"/>
        <v>1068237.5705938432</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0">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105468.99208967469</v>
      </c>
      <c r="AC16" s="249">
        <v>35392.156917508997</v>
      </c>
      <c r="AD16" s="249">
        <v>3958.1348146803111</v>
      </c>
      <c r="AE16" s="249">
        <v>19032.744602657098</v>
      </c>
      <c r="AF16" s="249">
        <v>2747.4328817024198</v>
      </c>
      <c r="AG16" s="249">
        <v>58.36421962673959</v>
      </c>
      <c r="AH16" s="249">
        <v>1456.516755120608</v>
      </c>
      <c r="AI16" s="249">
        <v>0</v>
      </c>
      <c r="AJ16" s="249">
        <v>362.34453018267493</v>
      </c>
      <c r="AK16" s="249">
        <v>42461.297368195839</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105468.99208967469</v>
      </c>
      <c r="BB16" s="271">
        <f t="shared" si="6"/>
        <v>35392.156917508997</v>
      </c>
      <c r="BC16" s="271">
        <f t="shared" si="6"/>
        <v>3958.1348146803111</v>
      </c>
      <c r="BD16" s="271">
        <f t="shared" si="6"/>
        <v>19032.744602657098</v>
      </c>
      <c r="BE16" s="271">
        <f t="shared" si="6"/>
        <v>2747.4328817024198</v>
      </c>
      <c r="BF16" s="271">
        <f t="shared" si="6"/>
        <v>58.36421962673959</v>
      </c>
      <c r="BG16" s="271">
        <f t="shared" si="6"/>
        <v>1456.516755120608</v>
      </c>
      <c r="BH16" s="271">
        <f t="shared" si="6"/>
        <v>0</v>
      </c>
      <c r="BI16" s="271">
        <f t="shared" si="6"/>
        <v>362.34453018267493</v>
      </c>
      <c r="BJ16" s="271">
        <f t="shared" si="6"/>
        <v>42461.297368195839</v>
      </c>
      <c r="BK16" s="271">
        <f t="shared" si="6"/>
        <v>0</v>
      </c>
      <c r="BL16" s="291">
        <f t="shared" si="6"/>
        <v>0</v>
      </c>
    </row>
    <row r="17" spans="1:64" s="209" customFormat="1" x14ac:dyDescent="0.25">
      <c r="A17" s="1699"/>
      <c r="B17" s="128" t="s">
        <v>202</v>
      </c>
      <c r="C17" s="309" t="s">
        <v>14</v>
      </c>
      <c r="D17" s="272">
        <f>SUM(D11:D16)</f>
        <v>50196399.413956977</v>
      </c>
      <c r="E17" s="272">
        <f>SUM(E11:E16)</f>
        <v>17842439.616375759</v>
      </c>
      <c r="F17" s="272">
        <f>SUM(F11:F16)</f>
        <v>2089289.0222306647</v>
      </c>
      <c r="G17" s="272">
        <f t="shared" ref="G17:O17" si="7">SUM(G11:G16)</f>
        <v>8850683.4586958233</v>
      </c>
      <c r="H17" s="272">
        <f t="shared" si="7"/>
        <v>1256826.1706971936</v>
      </c>
      <c r="I17" s="272">
        <f t="shared" si="7"/>
        <v>43403.05248346529</v>
      </c>
      <c r="J17" s="272">
        <f t="shared" si="7"/>
        <v>673312.7876072994</v>
      </c>
      <c r="K17" s="272">
        <f t="shared" si="7"/>
        <v>0</v>
      </c>
      <c r="L17" s="272">
        <f t="shared" si="7"/>
        <v>189902.24909203942</v>
      </c>
      <c r="M17" s="272">
        <f t="shared" si="7"/>
        <v>19250543.056774739</v>
      </c>
      <c r="N17" s="272">
        <f t="shared" si="7"/>
        <v>0</v>
      </c>
      <c r="O17" s="272">
        <f t="shared" si="7"/>
        <v>0</v>
      </c>
      <c r="P17" s="288">
        <f>SUM(P11:P16)</f>
        <v>49874289.545295835</v>
      </c>
      <c r="Q17" s="280">
        <f>SUM(Q11:Q16)</f>
        <v>17861568.057797454</v>
      </c>
      <c r="R17" s="280">
        <f>SUM(R11:R16)</f>
        <v>2031009.0623714512</v>
      </c>
      <c r="S17" s="280">
        <f t="shared" ref="S17:AA17" si="8">SUM(S11:S16)</f>
        <v>8942761.5441381633</v>
      </c>
      <c r="T17" s="280">
        <f t="shared" si="8"/>
        <v>1288496.9824639589</v>
      </c>
      <c r="U17" s="280">
        <f t="shared" si="8"/>
        <v>42282.661684316037</v>
      </c>
      <c r="V17" s="280">
        <f t="shared" si="8"/>
        <v>676945.62565302546</v>
      </c>
      <c r="W17" s="280">
        <f t="shared" si="8"/>
        <v>0</v>
      </c>
      <c r="X17" s="280">
        <f t="shared" si="8"/>
        <v>185437.73018006945</v>
      </c>
      <c r="Y17" s="272">
        <f t="shared" si="8"/>
        <v>18845787.881007403</v>
      </c>
      <c r="Z17" s="280">
        <f t="shared" si="8"/>
        <v>0</v>
      </c>
      <c r="AA17" s="281">
        <f t="shared" si="8"/>
        <v>0</v>
      </c>
      <c r="AB17" s="288">
        <f>SUM(AB11:AB16)</f>
        <v>49842541.043781914</v>
      </c>
      <c r="AC17" s="272">
        <f>SUM(AC11:AC16)</f>
        <v>16735675.513985431</v>
      </c>
      <c r="AD17" s="272">
        <f>SUM(AD11:AD16)</f>
        <v>1871826.3933810114</v>
      </c>
      <c r="AE17" s="272">
        <f t="shared" ref="AE17:AM17" si="9">SUM(AE11:AE16)</f>
        <v>8998633.5075908955</v>
      </c>
      <c r="AF17" s="272">
        <f t="shared" si="9"/>
        <v>1298865.1764810614</v>
      </c>
      <c r="AG17" s="272">
        <f t="shared" si="9"/>
        <v>27660.750996683029</v>
      </c>
      <c r="AH17" s="272">
        <f t="shared" si="9"/>
        <v>688567.49360732222</v>
      </c>
      <c r="AI17" s="272">
        <f t="shared" si="9"/>
        <v>0</v>
      </c>
      <c r="AJ17" s="272">
        <f t="shared" si="9"/>
        <v>171363.3160600324</v>
      </c>
      <c r="AK17" s="272">
        <f t="shared" si="9"/>
        <v>20049948.891679477</v>
      </c>
      <c r="AL17" s="272">
        <f t="shared" si="9"/>
        <v>0</v>
      </c>
      <c r="AM17" s="272">
        <f t="shared" si="9"/>
        <v>0</v>
      </c>
      <c r="AN17" s="288">
        <f>SUM(AN11:AN16)</f>
        <v>52410101.418539077</v>
      </c>
      <c r="AO17" s="272">
        <f>SUM(AO11:AO16)</f>
        <v>19006327.785653379</v>
      </c>
      <c r="AP17" s="272">
        <f t="shared" ref="AP17:AZ17" si="10">SUM(AP11:AP16)</f>
        <v>2057218.6456235661</v>
      </c>
      <c r="AQ17" s="272">
        <f t="shared" si="10"/>
        <v>11181846.120369488</v>
      </c>
      <c r="AR17" s="272">
        <f t="shared" si="10"/>
        <v>1597106.5058008148</v>
      </c>
      <c r="AS17" s="272">
        <f t="shared" si="10"/>
        <v>26539.322368956928</v>
      </c>
      <c r="AT17" s="272">
        <f t="shared" si="10"/>
        <v>842472.39781250409</v>
      </c>
      <c r="AU17" s="272">
        <f t="shared" si="10"/>
        <v>0</v>
      </c>
      <c r="AV17" s="272">
        <f t="shared" si="10"/>
        <v>193120.09312907993</v>
      </c>
      <c r="AW17" s="272">
        <f t="shared" si="10"/>
        <v>17505470.547781296</v>
      </c>
      <c r="AX17" s="272">
        <f t="shared" si="10"/>
        <v>0</v>
      </c>
      <c r="AY17" s="281">
        <f t="shared" si="10"/>
        <v>0</v>
      </c>
      <c r="AZ17" s="293">
        <f t="shared" si="10"/>
        <v>506509.01440253755</v>
      </c>
      <c r="BA17" s="292">
        <f>SUM(BA11:BA16)</f>
        <v>202829840.43597639</v>
      </c>
      <c r="BB17" s="272">
        <f>SUM(BB11:BB16)</f>
        <v>71446010.973812029</v>
      </c>
      <c r="BC17" s="272">
        <f t="shared" ref="BC17:BL17" si="11">SUM(BC11:BC16)</f>
        <v>8049343.1236066939</v>
      </c>
      <c r="BD17" s="272">
        <f t="shared" si="11"/>
        <v>37973924.630794369</v>
      </c>
      <c r="BE17" s="272">
        <f t="shared" si="11"/>
        <v>5441294.8354430282</v>
      </c>
      <c r="BF17" s="272">
        <f t="shared" si="11"/>
        <v>139885.7875334213</v>
      </c>
      <c r="BG17" s="272">
        <f t="shared" si="11"/>
        <v>2881298.3046801514</v>
      </c>
      <c r="BH17" s="272">
        <f t="shared" si="11"/>
        <v>0</v>
      </c>
      <c r="BI17" s="272">
        <f t="shared" si="11"/>
        <v>739823.38846122124</v>
      </c>
      <c r="BJ17" s="272">
        <f>SUM(BJ11:BJ16)</f>
        <v>75651750.377242938</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2836263.62</v>
      </c>
      <c r="E20" s="251">
        <v>386732.11000000004</v>
      </c>
      <c r="F20" s="251">
        <v>158016.91999999998</v>
      </c>
      <c r="G20" s="251">
        <v>1029070.1999999998</v>
      </c>
      <c r="H20" s="251">
        <v>120156.25</v>
      </c>
      <c r="I20" s="251">
        <v>0</v>
      </c>
      <c r="J20" s="251">
        <v>16791.330000000002</v>
      </c>
      <c r="K20" s="251">
        <v>0</v>
      </c>
      <c r="L20" s="251">
        <v>16603.46</v>
      </c>
      <c r="M20" s="251">
        <v>1108893.3499999999</v>
      </c>
      <c r="N20" s="251">
        <v>0</v>
      </c>
      <c r="O20" s="252">
        <v>0</v>
      </c>
      <c r="P20" s="276">
        <f t="shared" ref="P20:P27" si="13">SUM(Q20:AA20)</f>
        <v>3073764.15</v>
      </c>
      <c r="Q20" s="251">
        <v>500727.52</v>
      </c>
      <c r="R20" s="251">
        <v>218057.51</v>
      </c>
      <c r="S20" s="251">
        <v>1171310.03</v>
      </c>
      <c r="T20" s="251">
        <v>139488.46</v>
      </c>
      <c r="U20" s="251">
        <v>0</v>
      </c>
      <c r="V20" s="251">
        <v>173437.09999999998</v>
      </c>
      <c r="W20" s="251">
        <v>0</v>
      </c>
      <c r="X20" s="251">
        <v>0</v>
      </c>
      <c r="Y20" s="251">
        <v>870743.52999999991</v>
      </c>
      <c r="Z20" s="251">
        <v>0</v>
      </c>
      <c r="AA20" s="252">
        <v>0</v>
      </c>
      <c r="AB20" s="273">
        <f t="shared" ref="AB20:AB27" si="14">SUM(AC20:AM20)</f>
        <v>3076907.28</v>
      </c>
      <c r="AC20" s="251">
        <v>395253.17000000004</v>
      </c>
      <c r="AD20" s="251">
        <v>224629.43</v>
      </c>
      <c r="AE20" s="251">
        <v>1411745.23</v>
      </c>
      <c r="AF20" s="251">
        <v>301991.26</v>
      </c>
      <c r="AG20" s="251">
        <v>0</v>
      </c>
      <c r="AH20" s="251">
        <v>160139.15</v>
      </c>
      <c r="AI20" s="251">
        <v>0</v>
      </c>
      <c r="AJ20" s="251">
        <v>27507.46</v>
      </c>
      <c r="AK20" s="251">
        <v>555641.57999999996</v>
      </c>
      <c r="AL20" s="251">
        <v>0</v>
      </c>
      <c r="AM20" s="252">
        <v>0</v>
      </c>
      <c r="AN20" s="276">
        <f t="shared" ref="AN20:AN27" si="15">SUM(AO20:AY20)</f>
        <v>4352039.5</v>
      </c>
      <c r="AO20" s="251">
        <v>691747.29999999993</v>
      </c>
      <c r="AP20" s="251">
        <v>96843.92</v>
      </c>
      <c r="AQ20" s="251">
        <v>1781445.8</v>
      </c>
      <c r="AR20" s="251">
        <v>219479.86</v>
      </c>
      <c r="AS20" s="251">
        <v>0</v>
      </c>
      <c r="AT20" s="251">
        <v>35998.81</v>
      </c>
      <c r="AU20" s="251">
        <v>0</v>
      </c>
      <c r="AV20" s="249">
        <v>0</v>
      </c>
      <c r="AW20" s="251">
        <v>1526523.8099999998</v>
      </c>
      <c r="AX20" s="251">
        <v>0</v>
      </c>
      <c r="AY20" s="252">
        <v>0</v>
      </c>
      <c r="AZ20" s="854">
        <v>1486365.7649703894</v>
      </c>
      <c r="BA20" s="294">
        <f t="shared" ref="BA20:BA27" si="16">SUM(BB20:BL20)+AZ20</f>
        <v>14825340.314970389</v>
      </c>
      <c r="BB20" s="271">
        <f t="shared" ref="BB20:BL27" si="17">E20+Q20+AC20+AO20</f>
        <v>1974460.1</v>
      </c>
      <c r="BC20" s="271">
        <f t="shared" si="17"/>
        <v>697547.78</v>
      </c>
      <c r="BD20" s="271">
        <f t="shared" si="17"/>
        <v>5393571.2599999998</v>
      </c>
      <c r="BE20" s="271">
        <f t="shared" si="17"/>
        <v>781115.83</v>
      </c>
      <c r="BF20" s="271">
        <f t="shared" si="17"/>
        <v>0</v>
      </c>
      <c r="BG20" s="271">
        <f t="shared" si="17"/>
        <v>386366.38999999996</v>
      </c>
      <c r="BH20" s="271">
        <f t="shared" si="17"/>
        <v>0</v>
      </c>
      <c r="BI20" s="271">
        <f t="shared" si="17"/>
        <v>44110.92</v>
      </c>
      <c r="BJ20" s="271">
        <f t="shared" si="17"/>
        <v>4061802.2699999996</v>
      </c>
      <c r="BK20" s="271">
        <f t="shared" si="17"/>
        <v>0</v>
      </c>
      <c r="BL20" s="295">
        <f t="shared" si="17"/>
        <v>0</v>
      </c>
    </row>
    <row r="21" spans="1:64" ht="24.75" x14ac:dyDescent="0.25">
      <c r="A21" s="1699"/>
      <c r="B21" s="126">
        <v>2.2000000000000002</v>
      </c>
      <c r="C21" s="127" t="s">
        <v>149</v>
      </c>
      <c r="D21" s="274">
        <f t="shared" si="12"/>
        <v>22057.246118038915</v>
      </c>
      <c r="E21" s="253">
        <v>3007.5643434084232</v>
      </c>
      <c r="F21" s="253">
        <v>1228.8766356825695</v>
      </c>
      <c r="G21" s="253">
        <v>8002.9425029749273</v>
      </c>
      <c r="H21" s="253">
        <v>934.4392249654893</v>
      </c>
      <c r="I21" s="253">
        <v>0</v>
      </c>
      <c r="J21" s="253">
        <v>130.58394708007091</v>
      </c>
      <c r="K21" s="253">
        <v>0</v>
      </c>
      <c r="L21" s="253">
        <v>129.12290699939038</v>
      </c>
      <c r="M21" s="253">
        <v>8623.7165569280423</v>
      </c>
      <c r="N21" s="253">
        <v>0</v>
      </c>
      <c r="O21" s="254">
        <v>0</v>
      </c>
      <c r="P21" s="289">
        <f t="shared" si="13"/>
        <v>26698.868877448487</v>
      </c>
      <c r="Q21" s="253">
        <v>4131.6361182554356</v>
      </c>
      <c r="R21" s="253">
        <v>1799.2505867719151</v>
      </c>
      <c r="S21" s="253">
        <v>11001.213283212606</v>
      </c>
      <c r="T21" s="253">
        <v>1150.9564311860245</v>
      </c>
      <c r="U21" s="253">
        <v>0</v>
      </c>
      <c r="V21" s="253">
        <v>1431.075700823234</v>
      </c>
      <c r="W21" s="253">
        <v>0</v>
      </c>
      <c r="X21" s="253">
        <v>0</v>
      </c>
      <c r="Y21" s="253">
        <v>7184.7367571992772</v>
      </c>
      <c r="Z21" s="253">
        <v>0</v>
      </c>
      <c r="AA21" s="254">
        <v>0</v>
      </c>
      <c r="AB21" s="274">
        <f t="shared" si="14"/>
        <v>114471.81995602915</v>
      </c>
      <c r="AC21" s="253">
        <v>14704.814151335031</v>
      </c>
      <c r="AD21" s="253">
        <v>8357.008296910868</v>
      </c>
      <c r="AE21" s="253">
        <v>52521.909529994991</v>
      </c>
      <c r="AF21" s="253">
        <v>11235.141652696922</v>
      </c>
      <c r="AG21" s="253">
        <v>0</v>
      </c>
      <c r="AH21" s="253">
        <v>5957.7420697290372</v>
      </c>
      <c r="AI21" s="253">
        <v>0</v>
      </c>
      <c r="AJ21" s="253">
        <v>1023.3746817901102</v>
      </c>
      <c r="AK21" s="253">
        <v>20671.829573572195</v>
      </c>
      <c r="AL21" s="253">
        <v>0</v>
      </c>
      <c r="AM21" s="254">
        <v>0</v>
      </c>
      <c r="AN21" s="289">
        <f t="shared" si="15"/>
        <v>571428.62223101081</v>
      </c>
      <c r="AO21" s="253">
        <v>87563.572119642806</v>
      </c>
      <c r="AP21" s="253">
        <v>12258.811235358517</v>
      </c>
      <c r="AQ21" s="253">
        <v>225501.07211916085</v>
      </c>
      <c r="AR21" s="253">
        <v>48316.086662219896</v>
      </c>
      <c r="AS21" s="253">
        <v>0</v>
      </c>
      <c r="AT21" s="253">
        <v>4556.8438007005134</v>
      </c>
      <c r="AU21" s="253">
        <v>0</v>
      </c>
      <c r="AV21" s="253">
        <v>0</v>
      </c>
      <c r="AW21" s="253">
        <v>193232.23629392829</v>
      </c>
      <c r="AX21" s="253">
        <v>0</v>
      </c>
      <c r="AY21" s="254">
        <v>0</v>
      </c>
      <c r="AZ21" s="525">
        <v>-440725.04535757791</v>
      </c>
      <c r="BA21" s="296">
        <f t="shared" si="16"/>
        <v>293931.51182494947</v>
      </c>
      <c r="BB21" s="271">
        <f t="shared" si="17"/>
        <v>109407.58673264169</v>
      </c>
      <c r="BC21" s="271">
        <f t="shared" si="17"/>
        <v>23643.946754723867</v>
      </c>
      <c r="BD21" s="271">
        <f t="shared" si="17"/>
        <v>297027.13743534335</v>
      </c>
      <c r="BE21" s="271">
        <f t="shared" si="17"/>
        <v>61636.623971068329</v>
      </c>
      <c r="BF21" s="271">
        <f t="shared" si="17"/>
        <v>0</v>
      </c>
      <c r="BG21" s="271">
        <f t="shared" si="17"/>
        <v>12076.245518332857</v>
      </c>
      <c r="BH21" s="271">
        <f t="shared" si="17"/>
        <v>0</v>
      </c>
      <c r="BI21" s="271">
        <f t="shared" si="17"/>
        <v>1152.4975887895007</v>
      </c>
      <c r="BJ21" s="271">
        <f t="shared" si="17"/>
        <v>229712.51918162781</v>
      </c>
      <c r="BK21" s="271">
        <f t="shared" si="17"/>
        <v>0</v>
      </c>
      <c r="BL21" s="291">
        <f t="shared" si="17"/>
        <v>0</v>
      </c>
    </row>
    <row r="22" spans="1:64" x14ac:dyDescent="0.25">
      <c r="A22" s="1699"/>
      <c r="B22" s="126">
        <v>2.2999999999999998</v>
      </c>
      <c r="C22" s="127" t="s">
        <v>150</v>
      </c>
      <c r="D22" s="274">
        <f t="shared" si="12"/>
        <v>426498.23000000004</v>
      </c>
      <c r="E22" s="253">
        <v>199801.03000000003</v>
      </c>
      <c r="F22" s="253">
        <v>29762.770000000004</v>
      </c>
      <c r="G22" s="253">
        <v>128607.47999999997</v>
      </c>
      <c r="H22" s="253">
        <v>18910.57</v>
      </c>
      <c r="I22" s="253">
        <v>218.88</v>
      </c>
      <c r="J22" s="253">
        <v>10483.15</v>
      </c>
      <c r="K22" s="253">
        <v>0</v>
      </c>
      <c r="L22" s="253">
        <v>4342.7400000000007</v>
      </c>
      <c r="M22" s="253">
        <v>34371.609999999993</v>
      </c>
      <c r="N22" s="253">
        <v>0</v>
      </c>
      <c r="O22" s="254">
        <v>0</v>
      </c>
      <c r="P22" s="289">
        <f t="shared" si="13"/>
        <v>391021.8299999999</v>
      </c>
      <c r="Q22" s="253">
        <v>188782.19</v>
      </c>
      <c r="R22" s="253">
        <v>21026</v>
      </c>
      <c r="S22" s="253">
        <v>114904.88999999998</v>
      </c>
      <c r="T22" s="253">
        <v>26203.639999999996</v>
      </c>
      <c r="U22" s="253">
        <v>675.29</v>
      </c>
      <c r="V22" s="253">
        <v>9279.7499999999982</v>
      </c>
      <c r="W22" s="253">
        <v>0</v>
      </c>
      <c r="X22" s="253">
        <v>1949.9099999999999</v>
      </c>
      <c r="Y22" s="253">
        <v>28200.159999999996</v>
      </c>
      <c r="Z22" s="253">
        <v>0</v>
      </c>
      <c r="AA22" s="254">
        <v>0</v>
      </c>
      <c r="AB22" s="274">
        <f t="shared" si="14"/>
        <v>316537.35000000009</v>
      </c>
      <c r="AC22" s="253">
        <v>134863.53000000003</v>
      </c>
      <c r="AD22" s="253">
        <v>18313.39</v>
      </c>
      <c r="AE22" s="253">
        <v>100580.21</v>
      </c>
      <c r="AF22" s="253">
        <v>25486.77</v>
      </c>
      <c r="AG22" s="253">
        <v>0</v>
      </c>
      <c r="AH22" s="253">
        <v>5288.2099999999991</v>
      </c>
      <c r="AI22" s="253">
        <v>0</v>
      </c>
      <c r="AJ22" s="253">
        <v>3370.5599999999995</v>
      </c>
      <c r="AK22" s="253">
        <v>28634.679999999997</v>
      </c>
      <c r="AL22" s="253">
        <v>0</v>
      </c>
      <c r="AM22" s="254">
        <v>0</v>
      </c>
      <c r="AN22" s="289">
        <f t="shared" si="15"/>
        <v>368599.10999999993</v>
      </c>
      <c r="AO22" s="253">
        <v>165412.98999999996</v>
      </c>
      <c r="AP22" s="253">
        <v>25559.929999999997</v>
      </c>
      <c r="AQ22" s="253">
        <v>120567.31999999999</v>
      </c>
      <c r="AR22" s="253">
        <v>23335.9</v>
      </c>
      <c r="AS22" s="253">
        <v>236.11</v>
      </c>
      <c r="AT22" s="253">
        <v>5295.4699999999993</v>
      </c>
      <c r="AU22" s="253">
        <v>0</v>
      </c>
      <c r="AV22" s="253">
        <v>1747.1499999999999</v>
      </c>
      <c r="AW22" s="253">
        <v>26444.240000000005</v>
      </c>
      <c r="AX22" s="253">
        <v>0</v>
      </c>
      <c r="AY22" s="254">
        <v>0</v>
      </c>
      <c r="AZ22" s="525">
        <v>5537.5150151685784</v>
      </c>
      <c r="BA22" s="296">
        <f t="shared" si="16"/>
        <v>1508194.0350151686</v>
      </c>
      <c r="BB22" s="271">
        <f t="shared" si="17"/>
        <v>688859.74</v>
      </c>
      <c r="BC22" s="271">
        <f t="shared" si="17"/>
        <v>94662.09</v>
      </c>
      <c r="BD22" s="271">
        <f t="shared" si="17"/>
        <v>464659.89999999997</v>
      </c>
      <c r="BE22" s="271">
        <f t="shared" si="17"/>
        <v>93936.88</v>
      </c>
      <c r="BF22" s="271">
        <f t="shared" si="17"/>
        <v>1130.28</v>
      </c>
      <c r="BG22" s="271">
        <f t="shared" si="17"/>
        <v>30346.579999999994</v>
      </c>
      <c r="BH22" s="271">
        <f t="shared" si="17"/>
        <v>0</v>
      </c>
      <c r="BI22" s="271">
        <f t="shared" si="17"/>
        <v>11410.359999999999</v>
      </c>
      <c r="BJ22" s="271">
        <f t="shared" si="17"/>
        <v>117650.68999999999</v>
      </c>
      <c r="BK22" s="271">
        <f t="shared" si="17"/>
        <v>0</v>
      </c>
      <c r="BL22" s="291">
        <f t="shared" si="17"/>
        <v>0</v>
      </c>
    </row>
    <row r="23" spans="1:64" x14ac:dyDescent="0.25">
      <c r="A23" s="1699"/>
      <c r="B23" s="126">
        <v>2.4</v>
      </c>
      <c r="C23" s="127" t="s">
        <v>151</v>
      </c>
      <c r="D23" s="274">
        <f t="shared" si="12"/>
        <v>1116759.4599999997</v>
      </c>
      <c r="E23" s="253">
        <v>468578.86999999988</v>
      </c>
      <c r="F23" s="253">
        <v>41760.070000000007</v>
      </c>
      <c r="G23" s="253">
        <v>366423.25999999989</v>
      </c>
      <c r="H23" s="253">
        <v>104584.73</v>
      </c>
      <c r="I23" s="253">
        <v>30.7</v>
      </c>
      <c r="J23" s="253">
        <v>15303.24</v>
      </c>
      <c r="K23" s="253">
        <v>0</v>
      </c>
      <c r="L23" s="253">
        <v>11257.249999999998</v>
      </c>
      <c r="M23" s="253">
        <v>108821.34</v>
      </c>
      <c r="N23" s="253">
        <v>0</v>
      </c>
      <c r="O23" s="254">
        <v>0</v>
      </c>
      <c r="P23" s="289">
        <f t="shared" si="13"/>
        <v>1207142.9600000002</v>
      </c>
      <c r="Q23" s="253">
        <v>461413.74000000005</v>
      </c>
      <c r="R23" s="253">
        <v>29316.139999999996</v>
      </c>
      <c r="S23" s="253">
        <v>536611.46</v>
      </c>
      <c r="T23" s="253">
        <v>38947.090000000011</v>
      </c>
      <c r="U23" s="253">
        <v>3101.59</v>
      </c>
      <c r="V23" s="253">
        <v>21881.5</v>
      </c>
      <c r="W23" s="253">
        <v>0</v>
      </c>
      <c r="X23" s="253">
        <v>10839.16</v>
      </c>
      <c r="Y23" s="253">
        <v>105032.27999999998</v>
      </c>
      <c r="Z23" s="253">
        <v>0</v>
      </c>
      <c r="AA23" s="254">
        <v>0</v>
      </c>
      <c r="AB23" s="274">
        <f t="shared" si="14"/>
        <v>1172470.3799999999</v>
      </c>
      <c r="AC23" s="253">
        <v>472480.02999999991</v>
      </c>
      <c r="AD23" s="253">
        <v>37511.969999999994</v>
      </c>
      <c r="AE23" s="253">
        <v>461108.7699999999</v>
      </c>
      <c r="AF23" s="253">
        <v>38047.78</v>
      </c>
      <c r="AG23" s="253">
        <v>8.58</v>
      </c>
      <c r="AH23" s="253">
        <v>34824.720000000001</v>
      </c>
      <c r="AI23" s="253">
        <v>0</v>
      </c>
      <c r="AJ23" s="253">
        <v>6788.4299999999994</v>
      </c>
      <c r="AK23" s="253">
        <v>121700.1</v>
      </c>
      <c r="AL23" s="253">
        <v>0</v>
      </c>
      <c r="AM23" s="254">
        <v>0</v>
      </c>
      <c r="AN23" s="289">
        <f t="shared" si="15"/>
        <v>1225438.6199999999</v>
      </c>
      <c r="AO23" s="253">
        <v>513810.99000000005</v>
      </c>
      <c r="AP23" s="253">
        <v>55000.15</v>
      </c>
      <c r="AQ23" s="253">
        <v>426436.68000000005</v>
      </c>
      <c r="AR23" s="253">
        <v>21441.629999999997</v>
      </c>
      <c r="AS23" s="253">
        <v>0</v>
      </c>
      <c r="AT23" s="253">
        <v>44369.26</v>
      </c>
      <c r="AU23" s="253">
        <v>0</v>
      </c>
      <c r="AV23" s="253">
        <v>17714.740000000002</v>
      </c>
      <c r="AW23" s="253">
        <v>146665.17000000001</v>
      </c>
      <c r="AX23" s="253">
        <v>0</v>
      </c>
      <c r="AY23" s="254">
        <v>0</v>
      </c>
      <c r="AZ23" s="525">
        <v>253603.49309851686</v>
      </c>
      <c r="BA23" s="296">
        <f t="shared" si="16"/>
        <v>4975414.9130985169</v>
      </c>
      <c r="BB23" s="271">
        <f t="shared" si="17"/>
        <v>1916283.6299999997</v>
      </c>
      <c r="BC23" s="271">
        <f t="shared" si="17"/>
        <v>163588.32999999999</v>
      </c>
      <c r="BD23" s="271">
        <f t="shared" si="17"/>
        <v>1790580.17</v>
      </c>
      <c r="BE23" s="271">
        <f t="shared" si="17"/>
        <v>203021.23</v>
      </c>
      <c r="BF23" s="271">
        <f t="shared" si="17"/>
        <v>3140.87</v>
      </c>
      <c r="BG23" s="271">
        <f t="shared" si="17"/>
        <v>116378.72</v>
      </c>
      <c r="BH23" s="271">
        <f t="shared" si="17"/>
        <v>0</v>
      </c>
      <c r="BI23" s="271">
        <f t="shared" si="17"/>
        <v>46599.58</v>
      </c>
      <c r="BJ23" s="271">
        <f t="shared" si="17"/>
        <v>482218.89</v>
      </c>
      <c r="BK23" s="271">
        <f t="shared" si="17"/>
        <v>0</v>
      </c>
      <c r="BL23" s="291">
        <f t="shared" si="17"/>
        <v>0</v>
      </c>
    </row>
    <row r="24" spans="1:64" ht="24.75" x14ac:dyDescent="0.25">
      <c r="A24" s="1699"/>
      <c r="B24" s="126">
        <v>2.5</v>
      </c>
      <c r="C24" s="127" t="s">
        <v>152</v>
      </c>
      <c r="D24" s="274">
        <f t="shared" si="12"/>
        <v>19960.451764289188</v>
      </c>
      <c r="E24" s="253">
        <v>8644.4270582573936</v>
      </c>
      <c r="F24" s="253">
        <v>925.1583382891381</v>
      </c>
      <c r="G24" s="253">
        <v>6403.2946233740495</v>
      </c>
      <c r="H24" s="253">
        <v>1596.7829104325854</v>
      </c>
      <c r="I24" s="253">
        <v>3.2283536010343421</v>
      </c>
      <c r="J24" s="253">
        <v>333.55070524150955</v>
      </c>
      <c r="K24" s="253">
        <v>0</v>
      </c>
      <c r="L24" s="253">
        <v>201.78813964500253</v>
      </c>
      <c r="M24" s="253">
        <v>1852.2216354484756</v>
      </c>
      <c r="N24" s="253">
        <v>0</v>
      </c>
      <c r="O24" s="254">
        <v>0</v>
      </c>
      <c r="P24" s="289">
        <f t="shared" si="13"/>
        <v>12794.194772296283</v>
      </c>
      <c r="Q24" s="253">
        <v>5205.5044455202087</v>
      </c>
      <c r="R24" s="253">
        <v>402.24134150216639</v>
      </c>
      <c r="S24" s="253">
        <v>5216.0758008037674</v>
      </c>
      <c r="T24" s="253">
        <v>521.60033460050545</v>
      </c>
      <c r="U24" s="253">
        <v>30.237909410162512</v>
      </c>
      <c r="V24" s="253">
        <v>249.47868468350242</v>
      </c>
      <c r="W24" s="253">
        <v>0</v>
      </c>
      <c r="X24" s="253">
        <v>102.38999917927683</v>
      </c>
      <c r="Y24" s="253">
        <v>1066.6662565966917</v>
      </c>
      <c r="Z24" s="253">
        <v>0</v>
      </c>
      <c r="AA24" s="254">
        <v>0</v>
      </c>
      <c r="AB24" s="274">
        <f t="shared" si="14"/>
        <v>24015.596209687723</v>
      </c>
      <c r="AC24" s="253">
        <v>9796.4340495506694</v>
      </c>
      <c r="AD24" s="253">
        <v>900.5355787609933</v>
      </c>
      <c r="AE24" s="253">
        <v>9059.1597999564328</v>
      </c>
      <c r="AF24" s="253">
        <v>1023.2816984555615</v>
      </c>
      <c r="AG24" s="253">
        <v>0.13840654616054998</v>
      </c>
      <c r="AH24" s="253">
        <v>647.07367105826472</v>
      </c>
      <c r="AI24" s="253">
        <v>0</v>
      </c>
      <c r="AJ24" s="253">
        <v>163.87770610484455</v>
      </c>
      <c r="AK24" s="253">
        <v>2425.0952992547941</v>
      </c>
      <c r="AL24" s="253">
        <v>0</v>
      </c>
      <c r="AM24" s="254">
        <v>0</v>
      </c>
      <c r="AN24" s="289">
        <f t="shared" si="15"/>
        <v>52745.514555583461</v>
      </c>
      <c r="AO24" s="253">
        <v>22477.83299971907</v>
      </c>
      <c r="AP24" s="253">
        <v>2666.0072052874343</v>
      </c>
      <c r="AQ24" s="253">
        <v>18098.914556695061</v>
      </c>
      <c r="AR24" s="253">
        <v>1478.5315120646042</v>
      </c>
      <c r="AS24" s="253">
        <v>7.8136834178965069</v>
      </c>
      <c r="AT24" s="253">
        <v>1643.5749322574529</v>
      </c>
      <c r="AU24" s="253">
        <v>0</v>
      </c>
      <c r="AV24" s="253">
        <v>644.06017184331824</v>
      </c>
      <c r="AW24" s="253">
        <v>5728.779494298622</v>
      </c>
      <c r="AX24" s="253">
        <v>0</v>
      </c>
      <c r="AY24" s="254">
        <v>0</v>
      </c>
      <c r="AZ24" s="525">
        <v>-332172.92772934644</v>
      </c>
      <c r="BA24" s="296">
        <f t="shared" si="16"/>
        <v>-222657.17042748976</v>
      </c>
      <c r="BB24" s="271">
        <f t="shared" si="17"/>
        <v>46124.198553047347</v>
      </c>
      <c r="BC24" s="271">
        <f t="shared" si="17"/>
        <v>4893.9424638397322</v>
      </c>
      <c r="BD24" s="271">
        <f t="shared" si="17"/>
        <v>38777.444780829312</v>
      </c>
      <c r="BE24" s="271">
        <f t="shared" si="17"/>
        <v>4620.1964555532568</v>
      </c>
      <c r="BF24" s="271">
        <f t="shared" si="17"/>
        <v>41.41835297525391</v>
      </c>
      <c r="BG24" s="271">
        <f t="shared" si="17"/>
        <v>2873.6779932407298</v>
      </c>
      <c r="BH24" s="271">
        <f t="shared" si="17"/>
        <v>0</v>
      </c>
      <c r="BI24" s="271">
        <f t="shared" si="17"/>
        <v>1112.1160167724422</v>
      </c>
      <c r="BJ24" s="271">
        <f t="shared" si="17"/>
        <v>11072.762685598584</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-11981.356654293993</v>
      </c>
      <c r="E26" s="253">
        <v>-2398.7090011536743</v>
      </c>
      <c r="F26" s="253">
        <v>-257.47145636379378</v>
      </c>
      <c r="G26" s="253">
        <v>-3502.530774049611</v>
      </c>
      <c r="H26" s="253">
        <v>-450.26947510854905</v>
      </c>
      <c r="I26" s="253">
        <v>-9.3272472998982572</v>
      </c>
      <c r="J26" s="253">
        <v>-317.4651503525057</v>
      </c>
      <c r="K26" s="253">
        <v>0</v>
      </c>
      <c r="L26" s="253">
        <v>-45.657383437496478</v>
      </c>
      <c r="M26" s="253">
        <v>-4999.9261665284648</v>
      </c>
      <c r="N26" s="253">
        <v>0</v>
      </c>
      <c r="O26" s="254">
        <v>0</v>
      </c>
      <c r="P26" s="289">
        <f t="shared" si="13"/>
        <v>-17440.58079446173</v>
      </c>
      <c r="Q26" s="253">
        <v>-3491.6645371732648</v>
      </c>
      <c r="R26" s="253">
        <v>-374.78658440328979</v>
      </c>
      <c r="S26" s="253">
        <v>-5098.4352367148822</v>
      </c>
      <c r="T26" s="253">
        <v>-655.43171666591741</v>
      </c>
      <c r="U26" s="253">
        <v>-13.577144460139278</v>
      </c>
      <c r="V26" s="253">
        <v>-462.11599937345107</v>
      </c>
      <c r="W26" s="253">
        <v>0</v>
      </c>
      <c r="X26" s="253">
        <v>-66.46086146012469</v>
      </c>
      <c r="Y26" s="253">
        <v>-7278.1087142106617</v>
      </c>
      <c r="Z26" s="253">
        <v>0</v>
      </c>
      <c r="AA26" s="254">
        <v>0</v>
      </c>
      <c r="AB26" s="274">
        <f t="shared" si="14"/>
        <v>3954.0987148836866</v>
      </c>
      <c r="AC26" s="253">
        <v>791.62422524518081</v>
      </c>
      <c r="AD26" s="253">
        <v>84.970974832173411</v>
      </c>
      <c r="AE26" s="253">
        <v>1155.9085362463245</v>
      </c>
      <c r="AF26" s="253">
        <v>148.59836029002489</v>
      </c>
      <c r="AG26" s="253">
        <v>3.0781870222277639</v>
      </c>
      <c r="AH26" s="253">
        <v>104.77015076413043</v>
      </c>
      <c r="AI26" s="253">
        <v>0</v>
      </c>
      <c r="AJ26" s="253">
        <v>15.067893092929097</v>
      </c>
      <c r="AK26" s="253">
        <v>1650.0803873906955</v>
      </c>
      <c r="AL26" s="253">
        <v>0</v>
      </c>
      <c r="AM26" s="254">
        <v>0</v>
      </c>
      <c r="AN26" s="289">
        <f t="shared" si="15"/>
        <v>-6972.637933055189</v>
      </c>
      <c r="AO26" s="253">
        <v>-1395.946206626847</v>
      </c>
      <c r="AP26" s="253">
        <v>-149.83739280290533</v>
      </c>
      <c r="AQ26" s="253">
        <v>-2038.3233419630258</v>
      </c>
      <c r="AR26" s="253">
        <v>-262.03760666063897</v>
      </c>
      <c r="AS26" s="253">
        <v>-5.4280596271999899</v>
      </c>
      <c r="AT26" s="253">
        <v>-184.75116079426866</v>
      </c>
      <c r="AU26" s="253">
        <v>0</v>
      </c>
      <c r="AV26" s="253">
        <v>-26.570647453870716</v>
      </c>
      <c r="AW26" s="253">
        <v>-2909.7435171264324</v>
      </c>
      <c r="AX26" s="253">
        <v>0</v>
      </c>
      <c r="AY26" s="254">
        <v>0</v>
      </c>
      <c r="AZ26" s="525">
        <v>0</v>
      </c>
      <c r="BA26" s="296">
        <f t="shared" si="16"/>
        <v>-32440.476666927232</v>
      </c>
      <c r="BB26" s="271">
        <f t="shared" si="17"/>
        <v>-6494.6955197086054</v>
      </c>
      <c r="BC26" s="271">
        <f t="shared" si="17"/>
        <v>-697.12445873781553</v>
      </c>
      <c r="BD26" s="271">
        <f t="shared" si="17"/>
        <v>-9483.3808164811926</v>
      </c>
      <c r="BE26" s="271">
        <f t="shared" si="17"/>
        <v>-1219.1404381450807</v>
      </c>
      <c r="BF26" s="271">
        <f t="shared" si="17"/>
        <v>-25.25426436500976</v>
      </c>
      <c r="BG26" s="271">
        <f t="shared" si="17"/>
        <v>-859.56215975609496</v>
      </c>
      <c r="BH26" s="271">
        <f t="shared" si="17"/>
        <v>0</v>
      </c>
      <c r="BI26" s="271">
        <f t="shared" si="17"/>
        <v>-123.62099925856279</v>
      </c>
      <c r="BJ26" s="271">
        <f t="shared" si="17"/>
        <v>-13537.698010474865</v>
      </c>
      <c r="BK26" s="271">
        <f t="shared" si="17"/>
        <v>0</v>
      </c>
      <c r="BL26" s="291">
        <f t="shared" si="17"/>
        <v>0</v>
      </c>
    </row>
    <row r="27" spans="1:64" s="255" customFormat="1" x14ac:dyDescent="0.25">
      <c r="A27" s="1699"/>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161965.72</v>
      </c>
      <c r="Q27" s="253">
        <v>0</v>
      </c>
      <c r="R27" s="253">
        <v>0</v>
      </c>
      <c r="S27" s="253">
        <v>161965.72</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162214.51</v>
      </c>
      <c r="AO27" s="253">
        <v>0</v>
      </c>
      <c r="AP27" s="253">
        <v>0</v>
      </c>
      <c r="AQ27" s="253">
        <v>0</v>
      </c>
      <c r="AR27" s="253">
        <v>162214.51</v>
      </c>
      <c r="AS27" s="253">
        <v>0</v>
      </c>
      <c r="AT27" s="253">
        <v>0</v>
      </c>
      <c r="AU27" s="253">
        <v>0</v>
      </c>
      <c r="AV27" s="253">
        <v>0</v>
      </c>
      <c r="AW27" s="253">
        <v>0</v>
      </c>
      <c r="AX27" s="253">
        <v>0</v>
      </c>
      <c r="AY27" s="254">
        <v>0</v>
      </c>
      <c r="AZ27" s="525">
        <v>8745.6155142516218</v>
      </c>
      <c r="BA27" s="296">
        <f t="shared" si="16"/>
        <v>332925.84551425162</v>
      </c>
      <c r="BB27" s="271">
        <f t="shared" si="17"/>
        <v>0</v>
      </c>
      <c r="BC27" s="271">
        <f t="shared" si="17"/>
        <v>0</v>
      </c>
      <c r="BD27" s="271">
        <f t="shared" si="17"/>
        <v>161965.72</v>
      </c>
      <c r="BE27" s="271">
        <f t="shared" si="17"/>
        <v>162214.51</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703"/>
      <c r="B28" s="129" t="s">
        <v>222</v>
      </c>
      <c r="C28" s="130" t="s">
        <v>1</v>
      </c>
      <c r="D28" s="275">
        <f>SUM(D20:D27)</f>
        <v>4409557.6512280339</v>
      </c>
      <c r="E28" s="275">
        <f t="shared" ref="E28:O28" si="18">SUM(E20:E27)</f>
        <v>1064365.2924005121</v>
      </c>
      <c r="F28" s="275">
        <f t="shared" si="18"/>
        <v>231436.32351760787</v>
      </c>
      <c r="G28" s="275">
        <f t="shared" si="18"/>
        <v>1535004.6463522988</v>
      </c>
      <c r="H28" s="275">
        <f t="shared" si="18"/>
        <v>245732.50266028955</v>
      </c>
      <c r="I28" s="275">
        <f t="shared" si="18"/>
        <v>243.48110630113607</v>
      </c>
      <c r="J28" s="275">
        <f t="shared" si="18"/>
        <v>42724.389501969075</v>
      </c>
      <c r="K28" s="275">
        <f t="shared" si="18"/>
        <v>0</v>
      </c>
      <c r="L28" s="275">
        <f t="shared" si="18"/>
        <v>32488.703663206896</v>
      </c>
      <c r="M28" s="275">
        <f>SUM(M20:M27)</f>
        <v>1257562.3120258483</v>
      </c>
      <c r="N28" s="275">
        <f t="shared" si="18"/>
        <v>0</v>
      </c>
      <c r="O28" s="283">
        <f t="shared" si="18"/>
        <v>0</v>
      </c>
      <c r="P28" s="277">
        <f>SUM(P20:P27)</f>
        <v>4855947.1428552829</v>
      </c>
      <c r="Q28" s="275">
        <f t="shared" ref="Q28:AA28" si="19">SUM(Q20:Q27)</f>
        <v>1156768.9260266025</v>
      </c>
      <c r="R28" s="275">
        <f t="shared" si="19"/>
        <v>270226.35534387076</v>
      </c>
      <c r="S28" s="275">
        <f t="shared" si="19"/>
        <v>1995910.9538473014</v>
      </c>
      <c r="T28" s="275">
        <f t="shared" si="19"/>
        <v>205656.3150491206</v>
      </c>
      <c r="U28" s="275">
        <f t="shared" si="19"/>
        <v>3793.5407649500235</v>
      </c>
      <c r="V28" s="275">
        <f t="shared" si="19"/>
        <v>205816.78838613327</v>
      </c>
      <c r="W28" s="275">
        <f t="shared" si="19"/>
        <v>0</v>
      </c>
      <c r="X28" s="275">
        <f t="shared" si="19"/>
        <v>12824.999137719153</v>
      </c>
      <c r="Y28" s="275">
        <f>SUM(Y20:Y27)</f>
        <v>1004949.2642995853</v>
      </c>
      <c r="Z28" s="275">
        <f t="shared" si="19"/>
        <v>0</v>
      </c>
      <c r="AA28" s="283">
        <f t="shared" si="19"/>
        <v>0</v>
      </c>
      <c r="AB28" s="275">
        <f>SUM(AB20:AB27)</f>
        <v>4708356.5248806002</v>
      </c>
      <c r="AC28" s="275">
        <f t="shared" ref="AC28:AM28" si="20">SUM(AC20:AC27)</f>
        <v>1027889.6024261309</v>
      </c>
      <c r="AD28" s="275">
        <f t="shared" si="20"/>
        <v>289797.30485050404</v>
      </c>
      <c r="AE28" s="275">
        <f t="shared" si="20"/>
        <v>2036171.1878661974</v>
      </c>
      <c r="AF28" s="275">
        <f t="shared" si="20"/>
        <v>377932.83171144256</v>
      </c>
      <c r="AG28" s="275">
        <f t="shared" si="20"/>
        <v>11.796593568388314</v>
      </c>
      <c r="AH28" s="275">
        <f t="shared" si="20"/>
        <v>206961.66589155141</v>
      </c>
      <c r="AI28" s="275">
        <f t="shared" si="20"/>
        <v>0</v>
      </c>
      <c r="AJ28" s="275">
        <f t="shared" si="20"/>
        <v>38868.770280987883</v>
      </c>
      <c r="AK28" s="275">
        <f>SUM(AK20:AK27)</f>
        <v>730723.36526021757</v>
      </c>
      <c r="AL28" s="275">
        <f t="shared" si="20"/>
        <v>0</v>
      </c>
      <c r="AM28" s="283">
        <f t="shared" si="20"/>
        <v>0</v>
      </c>
      <c r="AN28" s="277">
        <f>SUM(AN20:AN27)</f>
        <v>6725493.2388535393</v>
      </c>
      <c r="AO28" s="275">
        <f t="shared" ref="AO28:AY28" si="21">SUM(AO20:AO27)</f>
        <v>1479616.7389127349</v>
      </c>
      <c r="AP28" s="275">
        <f t="shared" si="21"/>
        <v>192178.98104784303</v>
      </c>
      <c r="AQ28" s="275">
        <f t="shared" si="21"/>
        <v>2570011.4633338931</v>
      </c>
      <c r="AR28" s="275">
        <f t="shared" si="21"/>
        <v>476004.48056762392</v>
      </c>
      <c r="AS28" s="275">
        <f t="shared" si="21"/>
        <v>238.49562379069653</v>
      </c>
      <c r="AT28" s="275">
        <f t="shared" si="21"/>
        <v>91679.207572163694</v>
      </c>
      <c r="AU28" s="275">
        <f t="shared" si="21"/>
        <v>0</v>
      </c>
      <c r="AV28" s="275">
        <f t="shared" si="21"/>
        <v>20079.379524389449</v>
      </c>
      <c r="AW28" s="275">
        <f>SUM(AW20:AW27)</f>
        <v>1895684.4922711002</v>
      </c>
      <c r="AX28" s="275">
        <f t="shared" si="21"/>
        <v>0</v>
      </c>
      <c r="AY28" s="283">
        <f t="shared" si="21"/>
        <v>0</v>
      </c>
      <c r="AZ28" s="293">
        <f>SUM(AZ20:AZ27)</f>
        <v>981354.41551140219</v>
      </c>
      <c r="BA28" s="297">
        <f>SUM(BA20:BA27)</f>
        <v>21680708.973328859</v>
      </c>
      <c r="BB28" s="280">
        <f t="shared" ref="BB28:BL28" si="22">SUM(BB20:BB27)</f>
        <v>4728640.5597659796</v>
      </c>
      <c r="BC28" s="280">
        <f t="shared" si="22"/>
        <v>983638.96475982585</v>
      </c>
      <c r="BD28" s="280">
        <f t="shared" si="22"/>
        <v>8137098.2513996912</v>
      </c>
      <c r="BE28" s="280">
        <f t="shared" si="22"/>
        <v>1305326.1299884764</v>
      </c>
      <c r="BF28" s="280">
        <f t="shared" si="22"/>
        <v>4287.3140886102437</v>
      </c>
      <c r="BG28" s="280">
        <f t="shared" si="22"/>
        <v>547182.05135181756</v>
      </c>
      <c r="BH28" s="280">
        <f t="shared" si="22"/>
        <v>0</v>
      </c>
      <c r="BI28" s="280">
        <f t="shared" si="22"/>
        <v>104261.85260630338</v>
      </c>
      <c r="BJ28" s="280">
        <f>SUM(BJ20:BJ27)</f>
        <v>4888919.4338567518</v>
      </c>
      <c r="BK28" s="280">
        <f t="shared" si="22"/>
        <v>0</v>
      </c>
      <c r="BL28" s="293">
        <f t="shared" si="22"/>
        <v>0</v>
      </c>
    </row>
    <row r="29" spans="1:64" ht="14.85" customHeight="1" x14ac:dyDescent="0.25">
      <c r="A29" s="1698" t="s">
        <v>53</v>
      </c>
      <c r="B29" s="124">
        <v>3.1</v>
      </c>
      <c r="C29" s="131" t="s">
        <v>33</v>
      </c>
      <c r="D29" s="273">
        <f t="shared" ref="D29:D35" si="23">SUM(E29:O29)</f>
        <v>857024.89000000013</v>
      </c>
      <c r="E29" s="251">
        <v>451327.32000000012</v>
      </c>
      <c r="F29" s="251">
        <v>50913.919999999998</v>
      </c>
      <c r="G29" s="251">
        <v>248958.90000000002</v>
      </c>
      <c r="H29" s="251">
        <v>29858.219999999994</v>
      </c>
      <c r="I29" s="251">
        <v>1001.7099999999999</v>
      </c>
      <c r="J29" s="251">
        <v>21405.61</v>
      </c>
      <c r="K29" s="251">
        <v>0</v>
      </c>
      <c r="L29" s="251">
        <v>5119.9000000000015</v>
      </c>
      <c r="M29" s="251">
        <v>48439.310000000005</v>
      </c>
      <c r="N29" s="251">
        <v>0</v>
      </c>
      <c r="O29" s="252">
        <v>0</v>
      </c>
      <c r="P29" s="273">
        <f t="shared" ref="P29:P35" si="24">SUM(Q29:AA29)</f>
        <v>863794.4600000002</v>
      </c>
      <c r="Q29" s="251">
        <v>441734.8000000001</v>
      </c>
      <c r="R29" s="251">
        <v>52093.37999999999</v>
      </c>
      <c r="S29" s="251">
        <v>246386.99999999994</v>
      </c>
      <c r="T29" s="251">
        <v>43354.78</v>
      </c>
      <c r="U29" s="251">
        <v>613.14</v>
      </c>
      <c r="V29" s="251">
        <v>24525.030000000006</v>
      </c>
      <c r="W29" s="251">
        <v>0</v>
      </c>
      <c r="X29" s="251">
        <v>2883.29</v>
      </c>
      <c r="Y29" s="251">
        <v>52203.040000000001</v>
      </c>
      <c r="Z29" s="251">
        <v>0</v>
      </c>
      <c r="AA29" s="252">
        <v>0</v>
      </c>
      <c r="AB29" s="273">
        <f t="shared" ref="AB29:AB35" si="25">SUM(AC29:AM29)</f>
        <v>850673.41999999981</v>
      </c>
      <c r="AC29" s="251">
        <v>436223.68999999989</v>
      </c>
      <c r="AD29" s="251">
        <v>47843.989999999983</v>
      </c>
      <c r="AE29" s="251">
        <v>244327.77000000002</v>
      </c>
      <c r="AF29" s="251">
        <v>52170.85</v>
      </c>
      <c r="AG29" s="251">
        <v>702.63</v>
      </c>
      <c r="AH29" s="251">
        <v>23286.720000000001</v>
      </c>
      <c r="AI29" s="251">
        <v>0</v>
      </c>
      <c r="AJ29" s="251">
        <v>3863.69</v>
      </c>
      <c r="AK29" s="251">
        <v>42254.080000000002</v>
      </c>
      <c r="AL29" s="251">
        <v>0</v>
      </c>
      <c r="AM29" s="252">
        <v>0</v>
      </c>
      <c r="AN29" s="276">
        <f t="shared" ref="AN29:AN35" si="26">SUM(AO29:AY29)</f>
        <v>836065.93999999983</v>
      </c>
      <c r="AO29" s="251">
        <v>420354.73</v>
      </c>
      <c r="AP29" s="251">
        <v>42507.370000000017</v>
      </c>
      <c r="AQ29" s="251">
        <v>252675.96999999991</v>
      </c>
      <c r="AR29" s="251">
        <v>49729.13</v>
      </c>
      <c r="AS29" s="251">
        <v>434.96000000000004</v>
      </c>
      <c r="AT29" s="251">
        <v>23659.64</v>
      </c>
      <c r="AU29" s="251">
        <v>0</v>
      </c>
      <c r="AV29" s="249">
        <v>3280.93</v>
      </c>
      <c r="AW29" s="251">
        <v>43423.210000000006</v>
      </c>
      <c r="AX29" s="251">
        <v>0</v>
      </c>
      <c r="AY29" s="252">
        <v>0</v>
      </c>
      <c r="AZ29" s="854">
        <v>103522.04005912144</v>
      </c>
      <c r="BA29" s="294">
        <f t="shared" ref="BA29:BA35" si="27">SUM(BB29:BL29)+AZ29</f>
        <v>3511080.7500591213</v>
      </c>
      <c r="BB29" s="271">
        <f t="shared" ref="BB29:BL35" si="28">E29+Q29+AC29+AO29</f>
        <v>1749640.54</v>
      </c>
      <c r="BC29" s="271">
        <f t="shared" si="28"/>
        <v>193358.66</v>
      </c>
      <c r="BD29" s="271">
        <f t="shared" si="28"/>
        <v>992349.6399999999</v>
      </c>
      <c r="BE29" s="271">
        <f t="shared" si="28"/>
        <v>175112.98</v>
      </c>
      <c r="BF29" s="271">
        <f t="shared" si="28"/>
        <v>2752.44</v>
      </c>
      <c r="BG29" s="271">
        <f t="shared" si="28"/>
        <v>92877.000000000015</v>
      </c>
      <c r="BH29" s="271">
        <f t="shared" si="28"/>
        <v>0</v>
      </c>
      <c r="BI29" s="271">
        <f t="shared" si="28"/>
        <v>15147.810000000001</v>
      </c>
      <c r="BJ29" s="271">
        <f t="shared" si="28"/>
        <v>186319.64</v>
      </c>
      <c r="BK29" s="271">
        <f t="shared" si="28"/>
        <v>0</v>
      </c>
      <c r="BL29" s="295">
        <f t="shared" si="28"/>
        <v>0</v>
      </c>
    </row>
    <row r="30" spans="1:64" x14ac:dyDescent="0.25">
      <c r="A30" s="1699"/>
      <c r="B30" s="126">
        <v>3.2</v>
      </c>
      <c r="C30" s="131" t="s">
        <v>34</v>
      </c>
      <c r="D30" s="274">
        <f t="shared" si="23"/>
        <v>1774370.3</v>
      </c>
      <c r="E30" s="253">
        <v>624229.65999999992</v>
      </c>
      <c r="F30" s="253">
        <v>81409.040000000008</v>
      </c>
      <c r="G30" s="253">
        <v>593411.8600000001</v>
      </c>
      <c r="H30" s="253">
        <v>69767.049999999988</v>
      </c>
      <c r="I30" s="253">
        <v>2967.95</v>
      </c>
      <c r="J30" s="253">
        <v>48168.65</v>
      </c>
      <c r="K30" s="253">
        <v>0</v>
      </c>
      <c r="L30" s="253">
        <v>14991.980000000001</v>
      </c>
      <c r="M30" s="253">
        <v>339424.1100000001</v>
      </c>
      <c r="N30" s="253">
        <v>0</v>
      </c>
      <c r="O30" s="254">
        <v>0</v>
      </c>
      <c r="P30" s="274">
        <f t="shared" si="24"/>
        <v>1767647.57</v>
      </c>
      <c r="Q30" s="253">
        <v>634290.70000000007</v>
      </c>
      <c r="R30" s="253">
        <v>82064.359999999986</v>
      </c>
      <c r="S30" s="253">
        <v>588754.03000000014</v>
      </c>
      <c r="T30" s="253">
        <v>73889.45</v>
      </c>
      <c r="U30" s="253">
        <v>1890.1499999999999</v>
      </c>
      <c r="V30" s="253">
        <v>60641.61</v>
      </c>
      <c r="W30" s="253">
        <v>0</v>
      </c>
      <c r="X30" s="253">
        <v>6610.68</v>
      </c>
      <c r="Y30" s="253">
        <v>319506.58999999991</v>
      </c>
      <c r="Z30" s="253">
        <v>0</v>
      </c>
      <c r="AA30" s="254">
        <v>0</v>
      </c>
      <c r="AB30" s="274">
        <f t="shared" si="25"/>
        <v>1713070.06</v>
      </c>
      <c r="AC30" s="253">
        <v>611290.94999999995</v>
      </c>
      <c r="AD30" s="253">
        <v>80929.240000000005</v>
      </c>
      <c r="AE30" s="253">
        <v>627063.97000000009</v>
      </c>
      <c r="AF30" s="253">
        <v>89456.999999999985</v>
      </c>
      <c r="AG30" s="253">
        <v>640.88</v>
      </c>
      <c r="AH30" s="253">
        <v>53794.549999999988</v>
      </c>
      <c r="AI30" s="253">
        <v>0</v>
      </c>
      <c r="AJ30" s="253">
        <v>8968.4499999999971</v>
      </c>
      <c r="AK30" s="253">
        <v>240925.02</v>
      </c>
      <c r="AL30" s="253">
        <v>0</v>
      </c>
      <c r="AM30" s="254">
        <v>0</v>
      </c>
      <c r="AN30" s="289">
        <f t="shared" si="26"/>
        <v>1755095.46</v>
      </c>
      <c r="AO30" s="253">
        <v>602505.17999999993</v>
      </c>
      <c r="AP30" s="253">
        <v>64940.04</v>
      </c>
      <c r="AQ30" s="253">
        <v>627202.3600000001</v>
      </c>
      <c r="AR30" s="253">
        <v>88614.750000000015</v>
      </c>
      <c r="AS30" s="253">
        <v>823.24000000000012</v>
      </c>
      <c r="AT30" s="253">
        <v>54027.47</v>
      </c>
      <c r="AU30" s="253">
        <v>0</v>
      </c>
      <c r="AV30" s="253">
        <v>11006.2</v>
      </c>
      <c r="AW30" s="253">
        <v>305976.21999999991</v>
      </c>
      <c r="AX30" s="253">
        <v>0</v>
      </c>
      <c r="AY30" s="254">
        <v>0</v>
      </c>
      <c r="AZ30" s="525">
        <v>179517.61584309512</v>
      </c>
      <c r="BA30" s="296">
        <f t="shared" si="27"/>
        <v>7189701.0058430955</v>
      </c>
      <c r="BB30" s="271">
        <f t="shared" si="28"/>
        <v>2472316.4899999998</v>
      </c>
      <c r="BC30" s="271">
        <f t="shared" si="28"/>
        <v>309342.68</v>
      </c>
      <c r="BD30" s="271">
        <f t="shared" si="28"/>
        <v>2436432.2200000007</v>
      </c>
      <c r="BE30" s="271">
        <f t="shared" si="28"/>
        <v>321728.25</v>
      </c>
      <c r="BF30" s="271">
        <f t="shared" si="28"/>
        <v>6322.2199999999993</v>
      </c>
      <c r="BG30" s="271">
        <f t="shared" si="28"/>
        <v>216632.28</v>
      </c>
      <c r="BH30" s="271">
        <f t="shared" si="28"/>
        <v>0</v>
      </c>
      <c r="BI30" s="271">
        <f t="shared" si="28"/>
        <v>41577.31</v>
      </c>
      <c r="BJ30" s="271">
        <f t="shared" si="28"/>
        <v>1205831.94</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 t="shared" si="26"/>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41793.033024732817</v>
      </c>
      <c r="E33" s="253">
        <v>23075.110844628562</v>
      </c>
      <c r="F33" s="253">
        <v>2992.534990958075</v>
      </c>
      <c r="G33" s="253">
        <v>11888.770742009428</v>
      </c>
      <c r="H33" s="253">
        <v>1723.4215834647698</v>
      </c>
      <c r="I33" s="253">
        <v>62.169742516350695</v>
      </c>
      <c r="J33" s="253">
        <v>800.11743109997838</v>
      </c>
      <c r="K33" s="253">
        <v>0</v>
      </c>
      <c r="L33" s="253">
        <v>328.41842242333075</v>
      </c>
      <c r="M33" s="253">
        <v>922.48926763232134</v>
      </c>
      <c r="N33" s="253">
        <v>0</v>
      </c>
      <c r="O33" s="254">
        <v>0</v>
      </c>
      <c r="P33" s="274">
        <f t="shared" si="24"/>
        <v>41924.82649271471</v>
      </c>
      <c r="Q33" s="253">
        <v>23079.404295663066</v>
      </c>
      <c r="R33" s="253">
        <v>2923.7649328648786</v>
      </c>
      <c r="S33" s="253">
        <v>12045.776307374039</v>
      </c>
      <c r="T33" s="253">
        <v>1845.2561279871904</v>
      </c>
      <c r="U33" s="253">
        <v>59.881384390223957</v>
      </c>
      <c r="V33" s="253">
        <v>815.33052291131435</v>
      </c>
      <c r="W33" s="253">
        <v>0</v>
      </c>
      <c r="X33" s="253">
        <v>235.8231939023606</v>
      </c>
      <c r="Y33" s="253">
        <v>919.58972762164547</v>
      </c>
      <c r="Z33" s="253">
        <v>0</v>
      </c>
      <c r="AA33" s="254">
        <v>0</v>
      </c>
      <c r="AB33" s="274">
        <f t="shared" si="25"/>
        <v>36470.347235075125</v>
      </c>
      <c r="AC33" s="253">
        <v>19538.132530749357</v>
      </c>
      <c r="AD33" s="253">
        <v>2400.0040937374506</v>
      </c>
      <c r="AE33" s="253">
        <v>10891.930479390709</v>
      </c>
      <c r="AF33" s="253">
        <v>1745.7368293039649</v>
      </c>
      <c r="AG33" s="253">
        <v>36.128138618788178</v>
      </c>
      <c r="AH33" s="253">
        <v>760.76383698087591</v>
      </c>
      <c r="AI33" s="253">
        <v>0</v>
      </c>
      <c r="AJ33" s="253">
        <v>197.29813405547236</v>
      </c>
      <c r="AK33" s="253">
        <v>900.35319223850888</v>
      </c>
      <c r="AL33" s="253">
        <v>0</v>
      </c>
      <c r="AM33" s="254">
        <v>0</v>
      </c>
      <c r="AN33" s="289">
        <f t="shared" si="26"/>
        <v>37964.246927394372</v>
      </c>
      <c r="AO33" s="253">
        <v>19687.854141100757</v>
      </c>
      <c r="AP33" s="253">
        <v>2296.5102971640281</v>
      </c>
      <c r="AQ33" s="253">
        <v>12065.504121392045</v>
      </c>
      <c r="AR33" s="253">
        <v>1891.3352802540471</v>
      </c>
      <c r="AS33" s="253">
        <v>30.87275675214865</v>
      </c>
      <c r="AT33" s="253">
        <v>835.1599236130337</v>
      </c>
      <c r="AU33" s="253">
        <v>0</v>
      </c>
      <c r="AV33" s="253">
        <v>194.33084095150929</v>
      </c>
      <c r="AW33" s="253">
        <v>962.67956616680567</v>
      </c>
      <c r="AX33" s="253">
        <v>0</v>
      </c>
      <c r="AY33" s="254">
        <v>0</v>
      </c>
      <c r="AZ33" s="525">
        <v>0</v>
      </c>
      <c r="BA33" s="296">
        <f t="shared" si="27"/>
        <v>158152.453679917</v>
      </c>
      <c r="BB33" s="271">
        <f t="shared" si="28"/>
        <v>85380.501812141738</v>
      </c>
      <c r="BC33" s="271">
        <f t="shared" si="28"/>
        <v>10612.814314724432</v>
      </c>
      <c r="BD33" s="271">
        <f t="shared" si="28"/>
        <v>46891.981650166214</v>
      </c>
      <c r="BE33" s="271">
        <f t="shared" si="28"/>
        <v>7205.7498210099711</v>
      </c>
      <c r="BF33" s="271">
        <f t="shared" si="28"/>
        <v>189.0520222775115</v>
      </c>
      <c r="BG33" s="271">
        <f t="shared" si="28"/>
        <v>3211.3717146052022</v>
      </c>
      <c r="BH33" s="271">
        <f t="shared" si="28"/>
        <v>0</v>
      </c>
      <c r="BI33" s="271">
        <f t="shared" si="28"/>
        <v>955.87059133267303</v>
      </c>
      <c r="BJ33" s="271">
        <f t="shared" si="28"/>
        <v>3705.111753659281</v>
      </c>
      <c r="BK33" s="271">
        <f t="shared" si="28"/>
        <v>0</v>
      </c>
      <c r="BL33" s="291">
        <f t="shared" si="28"/>
        <v>0</v>
      </c>
    </row>
    <row r="34" spans="1:64" s="255" customFormat="1" x14ac:dyDescent="0.25">
      <c r="A34" s="1699"/>
      <c r="B34" s="126" t="s">
        <v>42</v>
      </c>
      <c r="C34" s="131" t="s">
        <v>155</v>
      </c>
      <c r="D34" s="274">
        <f t="shared" si="23"/>
        <v>45419.313990596027</v>
      </c>
      <c r="E34" s="253">
        <v>18564.198820740578</v>
      </c>
      <c r="F34" s="253">
        <v>2284.0089075946894</v>
      </c>
      <c r="G34" s="253">
        <v>14540.048978176636</v>
      </c>
      <c r="H34" s="253">
        <v>1719.618455493483</v>
      </c>
      <c r="I34" s="253">
        <v>68.519770114894129</v>
      </c>
      <c r="J34" s="253">
        <v>1200.9119927434276</v>
      </c>
      <c r="K34" s="253">
        <v>0</v>
      </c>
      <c r="L34" s="253">
        <v>347.14846968716148</v>
      </c>
      <c r="M34" s="253">
        <v>6694.858596045161</v>
      </c>
      <c r="N34" s="253">
        <v>0</v>
      </c>
      <c r="O34" s="254">
        <v>0</v>
      </c>
      <c r="P34" s="274">
        <f t="shared" si="24"/>
        <v>38155.372881068739</v>
      </c>
      <c r="Q34" s="253">
        <v>15600.018534270672</v>
      </c>
      <c r="R34" s="253">
        <v>1945.4437481551035</v>
      </c>
      <c r="S34" s="253">
        <v>12110.519271130488</v>
      </c>
      <c r="T34" s="253">
        <v>1700.1781206269502</v>
      </c>
      <c r="U34" s="253">
        <v>36.300625519773881</v>
      </c>
      <c r="V34" s="253">
        <v>1235.015641582635</v>
      </c>
      <c r="W34" s="253">
        <v>0</v>
      </c>
      <c r="X34" s="253">
        <v>137.67364135436475</v>
      </c>
      <c r="Y34" s="253">
        <v>5390.2232984287511</v>
      </c>
      <c r="Z34" s="253">
        <v>0</v>
      </c>
      <c r="AA34" s="254">
        <v>0</v>
      </c>
      <c r="AB34" s="274">
        <f t="shared" si="25"/>
        <v>59845.962241659508</v>
      </c>
      <c r="AC34" s="253">
        <v>24449.278564296583</v>
      </c>
      <c r="AD34" s="253">
        <v>3006.3199421057834</v>
      </c>
      <c r="AE34" s="253">
        <v>20343.376999615972</v>
      </c>
      <c r="AF34" s="253">
        <v>3305.4612340386966</v>
      </c>
      <c r="AG34" s="253">
        <v>31.365376991930237</v>
      </c>
      <c r="AH34" s="253">
        <v>1799.5274263435047</v>
      </c>
      <c r="AI34" s="253">
        <v>0</v>
      </c>
      <c r="AJ34" s="253">
        <v>299.57715886984664</v>
      </c>
      <c r="AK34" s="253">
        <v>6611.0555393971854</v>
      </c>
      <c r="AL34" s="253">
        <v>0</v>
      </c>
      <c r="AM34" s="254">
        <v>0</v>
      </c>
      <c r="AN34" s="289">
        <f t="shared" si="26"/>
        <v>111633.42394699535</v>
      </c>
      <c r="AO34" s="253">
        <v>44067.248752399413</v>
      </c>
      <c r="AP34" s="253">
        <v>4629.0911374863135</v>
      </c>
      <c r="AQ34" s="253">
        <v>37907.260672632845</v>
      </c>
      <c r="AR34" s="253">
        <v>5960.1848833161266</v>
      </c>
      <c r="AS34" s="253">
        <v>54.206262107065029</v>
      </c>
      <c r="AT34" s="253">
        <v>3346.9463098079732</v>
      </c>
      <c r="AU34" s="253">
        <v>0</v>
      </c>
      <c r="AV34" s="253">
        <v>615.5236953884214</v>
      </c>
      <c r="AW34" s="253">
        <v>15052.96223385719</v>
      </c>
      <c r="AX34" s="253">
        <v>0</v>
      </c>
      <c r="AY34" s="254">
        <v>0</v>
      </c>
      <c r="AZ34" s="525">
        <v>-1340784.7293790041</v>
      </c>
      <c r="BA34" s="296">
        <f t="shared" si="27"/>
        <v>-1085730.6563186846</v>
      </c>
      <c r="BB34" s="271">
        <f t="shared" si="28"/>
        <v>102680.74467170725</v>
      </c>
      <c r="BC34" s="271">
        <f t="shared" si="28"/>
        <v>11864.863735341889</v>
      </c>
      <c r="BD34" s="271">
        <f t="shared" si="28"/>
        <v>84901.205921555927</v>
      </c>
      <c r="BE34" s="271">
        <f t="shared" si="28"/>
        <v>12685.442693475256</v>
      </c>
      <c r="BF34" s="271">
        <f t="shared" si="28"/>
        <v>190.39203473366331</v>
      </c>
      <c r="BG34" s="271">
        <f t="shared" si="28"/>
        <v>7582.4013704775407</v>
      </c>
      <c r="BH34" s="271">
        <f t="shared" si="28"/>
        <v>0</v>
      </c>
      <c r="BI34" s="271">
        <f t="shared" si="28"/>
        <v>1399.9229652997942</v>
      </c>
      <c r="BJ34" s="271">
        <f t="shared" si="28"/>
        <v>33749.099667728282</v>
      </c>
      <c r="BK34" s="271">
        <f t="shared" si="28"/>
        <v>0</v>
      </c>
      <c r="BL34" s="291">
        <f t="shared" si="28"/>
        <v>0</v>
      </c>
    </row>
    <row r="35" spans="1:64" x14ac:dyDescent="0.25">
      <c r="A35" s="1699"/>
      <c r="B35" s="126" t="s">
        <v>43</v>
      </c>
      <c r="C35" s="131" t="s">
        <v>914</v>
      </c>
      <c r="D35" s="274">
        <f t="shared" si="23"/>
        <v>97196.350438851601</v>
      </c>
      <c r="E35" s="253">
        <v>19459.045198642274</v>
      </c>
      <c r="F35" s="253">
        <v>2088.6854988802947</v>
      </c>
      <c r="G35" s="253">
        <v>28413.577724136972</v>
      </c>
      <c r="H35" s="253">
        <v>3652.7207191418961</v>
      </c>
      <c r="I35" s="253">
        <v>75.665421149602153</v>
      </c>
      <c r="J35" s="253">
        <v>2575.372296819678</v>
      </c>
      <c r="K35" s="253">
        <v>0</v>
      </c>
      <c r="L35" s="253">
        <v>370.38635680054557</v>
      </c>
      <c r="M35" s="253">
        <v>40560.897223280328</v>
      </c>
      <c r="N35" s="253">
        <v>0</v>
      </c>
      <c r="O35" s="254">
        <v>0</v>
      </c>
      <c r="P35" s="274">
        <f t="shared" si="24"/>
        <v>83477.333763108574</v>
      </c>
      <c r="Q35" s="253">
        <v>16712.450657089394</v>
      </c>
      <c r="R35" s="253">
        <v>1793.8728741249165</v>
      </c>
      <c r="S35" s="253">
        <v>24403.073781808485</v>
      </c>
      <c r="T35" s="253">
        <v>3137.148516775449</v>
      </c>
      <c r="U35" s="253">
        <v>64.98544016429166</v>
      </c>
      <c r="V35" s="253">
        <v>2211.8650732789788</v>
      </c>
      <c r="W35" s="253">
        <v>0</v>
      </c>
      <c r="X35" s="253">
        <v>318.10726831140346</v>
      </c>
      <c r="Y35" s="253">
        <v>34835.830151555652</v>
      </c>
      <c r="Z35" s="253">
        <v>0</v>
      </c>
      <c r="AA35" s="254">
        <v>0</v>
      </c>
      <c r="AB35" s="274">
        <f t="shared" si="25"/>
        <v>87870.846440905589</v>
      </c>
      <c r="AC35" s="253">
        <v>17592.047076008908</v>
      </c>
      <c r="AD35" s="253">
        <v>1888.286565357434</v>
      </c>
      <c r="AE35" s="253">
        <v>25687.436964056811</v>
      </c>
      <c r="AF35" s="253">
        <v>3302.2604239153989</v>
      </c>
      <c r="AG35" s="253">
        <v>68.405702196668784</v>
      </c>
      <c r="AH35" s="253">
        <v>2328.2781976919468</v>
      </c>
      <c r="AI35" s="253">
        <v>0</v>
      </c>
      <c r="AJ35" s="253">
        <v>334.84963720631401</v>
      </c>
      <c r="AK35" s="253">
        <v>36669.281874472115</v>
      </c>
      <c r="AL35" s="253">
        <v>0</v>
      </c>
      <c r="AM35" s="254">
        <v>0</v>
      </c>
      <c r="AN35" s="289">
        <f t="shared" si="26"/>
        <v>90102.889179889185</v>
      </c>
      <c r="AO35" s="253">
        <v>18038.909744690158</v>
      </c>
      <c r="AP35" s="253">
        <v>1936.2516924506488</v>
      </c>
      <c r="AQ35" s="253">
        <v>26339.933889726926</v>
      </c>
      <c r="AR35" s="253">
        <v>3386.1424701227297</v>
      </c>
      <c r="AS35" s="253">
        <v>70.143302971868252</v>
      </c>
      <c r="AT35" s="253">
        <v>2387.4197293373381</v>
      </c>
      <c r="AU35" s="253">
        <v>0</v>
      </c>
      <c r="AV35" s="253">
        <v>343.35528761996142</v>
      </c>
      <c r="AW35" s="253">
        <v>37600.733062969557</v>
      </c>
      <c r="AX35" s="253">
        <v>0</v>
      </c>
      <c r="AY35" s="254">
        <v>0</v>
      </c>
      <c r="AZ35" s="525">
        <v>-1178.549245900869</v>
      </c>
      <c r="BA35" s="296">
        <f t="shared" si="27"/>
        <v>357468.87057685404</v>
      </c>
      <c r="BB35" s="271">
        <f t="shared" si="28"/>
        <v>71802.452676430737</v>
      </c>
      <c r="BC35" s="271">
        <f t="shared" si="28"/>
        <v>7707.0966308132938</v>
      </c>
      <c r="BD35" s="271">
        <f t="shared" si="28"/>
        <v>104844.02235972919</v>
      </c>
      <c r="BE35" s="271">
        <f t="shared" si="28"/>
        <v>13478.272129955474</v>
      </c>
      <c r="BF35" s="271">
        <f t="shared" si="28"/>
        <v>279.19986648243082</v>
      </c>
      <c r="BG35" s="271">
        <f t="shared" si="28"/>
        <v>9502.9352971279422</v>
      </c>
      <c r="BH35" s="271">
        <f t="shared" si="28"/>
        <v>0</v>
      </c>
      <c r="BI35" s="271">
        <f t="shared" si="28"/>
        <v>1366.6985499382245</v>
      </c>
      <c r="BJ35" s="271">
        <f t="shared" si="28"/>
        <v>149666.74231227767</v>
      </c>
      <c r="BK35" s="271">
        <f t="shared" si="28"/>
        <v>0</v>
      </c>
      <c r="BL35" s="291">
        <f t="shared" si="28"/>
        <v>0</v>
      </c>
    </row>
    <row r="36" spans="1:64" s="209" customFormat="1" x14ac:dyDescent="0.25">
      <c r="A36" s="1699"/>
      <c r="B36" s="128" t="s">
        <v>453</v>
      </c>
      <c r="C36" s="310" t="s">
        <v>2</v>
      </c>
      <c r="D36" s="275">
        <f t="shared" ref="D36:BL36" si="29">SUM(D29:D35)</f>
        <v>2815803.887454181</v>
      </c>
      <c r="E36" s="280">
        <f t="shared" si="29"/>
        <v>1136655.3348640115</v>
      </c>
      <c r="F36" s="280">
        <f t="shared" si="29"/>
        <v>139688.18939743307</v>
      </c>
      <c r="G36" s="280">
        <f t="shared" si="29"/>
        <v>897213.15744432318</v>
      </c>
      <c r="H36" s="280">
        <f t="shared" si="29"/>
        <v>106721.03075810015</v>
      </c>
      <c r="I36" s="280">
        <f t="shared" si="29"/>
        <v>4176.0149337808471</v>
      </c>
      <c r="J36" s="280">
        <f t="shared" si="29"/>
        <v>74150.661720663091</v>
      </c>
      <c r="K36" s="280">
        <f t="shared" si="29"/>
        <v>0</v>
      </c>
      <c r="L36" s="280">
        <f t="shared" si="29"/>
        <v>21157.833248911047</v>
      </c>
      <c r="M36" s="280">
        <f>SUM(M29:M35)</f>
        <v>436041.66508695792</v>
      </c>
      <c r="N36" s="280">
        <f t="shared" si="29"/>
        <v>0</v>
      </c>
      <c r="O36" s="281">
        <f t="shared" si="29"/>
        <v>0</v>
      </c>
      <c r="P36" s="275">
        <f t="shared" si="29"/>
        <v>2794999.5631368924</v>
      </c>
      <c r="Q36" s="280">
        <f t="shared" si="29"/>
        <v>1131417.3734870234</v>
      </c>
      <c r="R36" s="280">
        <f t="shared" si="29"/>
        <v>140820.82155514488</v>
      </c>
      <c r="S36" s="280">
        <f t="shared" si="29"/>
        <v>883700.39936031296</v>
      </c>
      <c r="T36" s="280">
        <f t="shared" si="29"/>
        <v>123926.81276538958</v>
      </c>
      <c r="U36" s="280">
        <f t="shared" si="29"/>
        <v>2664.4574500742892</v>
      </c>
      <c r="V36" s="280">
        <f t="shared" si="29"/>
        <v>89428.851237772949</v>
      </c>
      <c r="W36" s="280">
        <f t="shared" si="29"/>
        <v>0</v>
      </c>
      <c r="X36" s="280">
        <f t="shared" si="29"/>
        <v>10185.574103568129</v>
      </c>
      <c r="Y36" s="280">
        <f>SUM(Y29:Y35)</f>
        <v>412855.27317760594</v>
      </c>
      <c r="Z36" s="280">
        <f t="shared" si="29"/>
        <v>0</v>
      </c>
      <c r="AA36" s="281">
        <f t="shared" si="29"/>
        <v>0</v>
      </c>
      <c r="AB36" s="275">
        <f t="shared" si="29"/>
        <v>2747930.6359176403</v>
      </c>
      <c r="AC36" s="280">
        <f t="shared" si="29"/>
        <v>1109094.0981710549</v>
      </c>
      <c r="AD36" s="280">
        <f t="shared" si="29"/>
        <v>136067.84060120067</v>
      </c>
      <c r="AE36" s="280">
        <f t="shared" si="29"/>
        <v>928314.4844430635</v>
      </c>
      <c r="AF36" s="280">
        <f t="shared" si="29"/>
        <v>149981.30848725804</v>
      </c>
      <c r="AG36" s="280">
        <f t="shared" si="29"/>
        <v>1479.409217807387</v>
      </c>
      <c r="AH36" s="280">
        <f t="shared" si="29"/>
        <v>81969.839461016309</v>
      </c>
      <c r="AI36" s="280">
        <f t="shared" si="29"/>
        <v>0</v>
      </c>
      <c r="AJ36" s="280">
        <f t="shared" si="29"/>
        <v>13663.864930131631</v>
      </c>
      <c r="AK36" s="280">
        <f>SUM(AK29:AK35)</f>
        <v>327359.79060610774</v>
      </c>
      <c r="AL36" s="280">
        <f t="shared" si="29"/>
        <v>0</v>
      </c>
      <c r="AM36" s="281">
        <f t="shared" si="29"/>
        <v>0</v>
      </c>
      <c r="AN36" s="277">
        <f t="shared" si="29"/>
        <v>2830861.9600542788</v>
      </c>
      <c r="AO36" s="280">
        <f t="shared" si="29"/>
        <v>1104653.9226381902</v>
      </c>
      <c r="AP36" s="280">
        <f t="shared" si="29"/>
        <v>116309.26312710102</v>
      </c>
      <c r="AQ36" s="280">
        <f t="shared" si="29"/>
        <v>956191.02868375182</v>
      </c>
      <c r="AR36" s="280">
        <f t="shared" si="29"/>
        <v>149581.54263369291</v>
      </c>
      <c r="AS36" s="280">
        <f t="shared" si="29"/>
        <v>1413.4223218310822</v>
      </c>
      <c r="AT36" s="280">
        <f t="shared" si="29"/>
        <v>84256.635962758344</v>
      </c>
      <c r="AU36" s="280">
        <f t="shared" si="29"/>
        <v>0</v>
      </c>
      <c r="AV36" s="280">
        <f t="shared" si="29"/>
        <v>15440.339823959892</v>
      </c>
      <c r="AW36" s="280">
        <f>SUM(AW29:AW35)</f>
        <v>403015.80486299354</v>
      </c>
      <c r="AX36" s="280">
        <f t="shared" si="29"/>
        <v>0</v>
      </c>
      <c r="AY36" s="281">
        <f t="shared" si="29"/>
        <v>0</v>
      </c>
      <c r="AZ36" s="293">
        <f t="shared" si="29"/>
        <v>-1058923.6227226886</v>
      </c>
      <c r="BA36" s="297">
        <f t="shared" si="29"/>
        <v>10130672.423840303</v>
      </c>
      <c r="BB36" s="280">
        <f t="shared" si="29"/>
        <v>4481820.7291602781</v>
      </c>
      <c r="BC36" s="280">
        <f t="shared" si="29"/>
        <v>532886.11468087963</v>
      </c>
      <c r="BD36" s="280">
        <f t="shared" si="29"/>
        <v>3665419.0699314517</v>
      </c>
      <c r="BE36" s="280">
        <f t="shared" si="29"/>
        <v>530210.69464444066</v>
      </c>
      <c r="BF36" s="280">
        <f t="shared" si="29"/>
        <v>9733.3039234936059</v>
      </c>
      <c r="BG36" s="280">
        <f t="shared" si="29"/>
        <v>329805.98838221066</v>
      </c>
      <c r="BH36" s="280">
        <f t="shared" si="29"/>
        <v>0</v>
      </c>
      <c r="BI36" s="280">
        <f t="shared" si="29"/>
        <v>60447.612106570683</v>
      </c>
      <c r="BJ36" s="280">
        <f>SUM(BJ29:BJ35)</f>
        <v>1579272.5337336652</v>
      </c>
      <c r="BK36" s="280">
        <f t="shared" si="29"/>
        <v>0</v>
      </c>
      <c r="BL36" s="293">
        <f t="shared" si="29"/>
        <v>0</v>
      </c>
    </row>
    <row r="37" spans="1:64" ht="16.5" customHeight="1" x14ac:dyDescent="0.25">
      <c r="A37" s="1707" t="s">
        <v>915</v>
      </c>
      <c r="B37" s="124" t="s">
        <v>916</v>
      </c>
      <c r="C37" s="311" t="s">
        <v>915</v>
      </c>
      <c r="D37" s="276">
        <f>SUM(E37:O37)</f>
        <v>6063.82</v>
      </c>
      <c r="E37" s="251">
        <v>2815.23</v>
      </c>
      <c r="F37" s="251">
        <v>0</v>
      </c>
      <c r="G37" s="251">
        <v>0</v>
      </c>
      <c r="H37" s="251">
        <v>0</v>
      </c>
      <c r="I37" s="251">
        <v>0</v>
      </c>
      <c r="J37" s="251">
        <v>0</v>
      </c>
      <c r="K37" s="251">
        <v>0</v>
      </c>
      <c r="L37" s="251">
        <v>3248.5899999999997</v>
      </c>
      <c r="M37" s="251">
        <v>0</v>
      </c>
      <c r="N37" s="251">
        <v>0</v>
      </c>
      <c r="O37" s="252">
        <v>0</v>
      </c>
      <c r="P37" s="273">
        <f>SUM(Q37:AA37)</f>
        <v>7167.28</v>
      </c>
      <c r="Q37" s="251">
        <v>3986.87</v>
      </c>
      <c r="R37" s="251">
        <v>0</v>
      </c>
      <c r="S37" s="251">
        <v>3180.41</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6181.7900000000009</v>
      </c>
      <c r="AO37" s="251">
        <v>2882.8500000000004</v>
      </c>
      <c r="AP37" s="251">
        <v>0</v>
      </c>
      <c r="AQ37" s="251">
        <v>0</v>
      </c>
      <c r="AR37" s="251">
        <v>0</v>
      </c>
      <c r="AS37" s="251">
        <v>0</v>
      </c>
      <c r="AT37" s="251">
        <v>0</v>
      </c>
      <c r="AU37" s="251">
        <v>0</v>
      </c>
      <c r="AV37" s="249">
        <v>3298.94</v>
      </c>
      <c r="AW37" s="251">
        <v>0</v>
      </c>
      <c r="AX37" s="251">
        <v>0</v>
      </c>
      <c r="AY37" s="252">
        <v>0</v>
      </c>
      <c r="AZ37" s="854">
        <v>760.9096484637887</v>
      </c>
      <c r="BA37" s="294">
        <f>SUM(BB37:BL37)+AZ37</f>
        <v>20173.799648463788</v>
      </c>
      <c r="BB37" s="273">
        <f t="shared" ref="BB37:BL39" si="30">E37+Q37+AC37+AO37</f>
        <v>9684.9500000000007</v>
      </c>
      <c r="BC37" s="273">
        <f t="shared" si="30"/>
        <v>0</v>
      </c>
      <c r="BD37" s="273">
        <f t="shared" si="30"/>
        <v>3180.41</v>
      </c>
      <c r="BE37" s="273">
        <f t="shared" si="30"/>
        <v>0</v>
      </c>
      <c r="BF37" s="273">
        <f t="shared" si="30"/>
        <v>0</v>
      </c>
      <c r="BG37" s="273">
        <f t="shared" si="30"/>
        <v>0</v>
      </c>
      <c r="BH37" s="273">
        <f t="shared" si="30"/>
        <v>0</v>
      </c>
      <c r="BI37" s="273">
        <f t="shared" si="30"/>
        <v>6547.53</v>
      </c>
      <c r="BJ37" s="273">
        <f t="shared" si="30"/>
        <v>0</v>
      </c>
      <c r="BK37" s="273">
        <f t="shared" si="30"/>
        <v>0</v>
      </c>
      <c r="BL37" s="298">
        <f t="shared" si="30"/>
        <v>0</v>
      </c>
    </row>
    <row r="38" spans="1:64" ht="16.5" customHeight="1" x14ac:dyDescent="0.25">
      <c r="A38" s="1708"/>
      <c r="B38" s="126" t="s">
        <v>917</v>
      </c>
      <c r="C38" s="312" t="s">
        <v>920</v>
      </c>
      <c r="D38" s="289">
        <f>SUM(E38:O38)</f>
        <v>2.1879237685520598</v>
      </c>
      <c r="E38" s="253">
        <v>1.0157802558355651</v>
      </c>
      <c r="F38" s="253">
        <v>0</v>
      </c>
      <c r="G38" s="253">
        <v>0</v>
      </c>
      <c r="H38" s="253">
        <v>0</v>
      </c>
      <c r="I38" s="253">
        <v>0</v>
      </c>
      <c r="J38" s="253">
        <v>0</v>
      </c>
      <c r="K38" s="253">
        <v>0</v>
      </c>
      <c r="L38" s="253">
        <v>1.172143512716495</v>
      </c>
      <c r="M38" s="253">
        <v>0</v>
      </c>
      <c r="N38" s="253">
        <v>0</v>
      </c>
      <c r="O38" s="254">
        <v>0</v>
      </c>
      <c r="P38" s="274">
        <f>SUM(Q38:AA38)</f>
        <v>16.847576201043669</v>
      </c>
      <c r="Q38" s="253">
        <v>9.3716299807814085</v>
      </c>
      <c r="R38" s="253">
        <v>0</v>
      </c>
      <c r="S38" s="253">
        <v>7.4759462202622595</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201.89416377820874</v>
      </c>
      <c r="AO38" s="253">
        <v>94.152436437991099</v>
      </c>
      <c r="AP38" s="253">
        <v>0</v>
      </c>
      <c r="AQ38" s="253">
        <v>0</v>
      </c>
      <c r="AR38" s="253">
        <v>0</v>
      </c>
      <c r="AS38" s="253">
        <v>0</v>
      </c>
      <c r="AT38" s="253">
        <v>0</v>
      </c>
      <c r="AU38" s="253">
        <v>0</v>
      </c>
      <c r="AV38" s="253">
        <v>107.74172734021762</v>
      </c>
      <c r="AW38" s="253">
        <v>0</v>
      </c>
      <c r="AX38" s="253">
        <v>0</v>
      </c>
      <c r="AY38" s="254">
        <v>0</v>
      </c>
      <c r="AZ38" s="525">
        <v>-60707.098398895723</v>
      </c>
      <c r="BA38" s="296">
        <f>SUM(BB38:BL38)+AZ38</f>
        <v>-60486.16873514792</v>
      </c>
      <c r="BB38" s="274">
        <f t="shared" si="30"/>
        <v>104.53984667460807</v>
      </c>
      <c r="BC38" s="274">
        <f t="shared" si="30"/>
        <v>0</v>
      </c>
      <c r="BD38" s="274">
        <f t="shared" si="30"/>
        <v>7.4759462202622595</v>
      </c>
      <c r="BE38" s="274">
        <f t="shared" si="30"/>
        <v>0</v>
      </c>
      <c r="BF38" s="274">
        <f t="shared" si="30"/>
        <v>0</v>
      </c>
      <c r="BG38" s="274">
        <f t="shared" si="30"/>
        <v>0</v>
      </c>
      <c r="BH38" s="274">
        <f t="shared" si="30"/>
        <v>0</v>
      </c>
      <c r="BI38" s="274">
        <f t="shared" si="30"/>
        <v>108.91387085293411</v>
      </c>
      <c r="BJ38" s="274">
        <f t="shared" si="30"/>
        <v>0</v>
      </c>
      <c r="BK38" s="274">
        <f t="shared" si="30"/>
        <v>0</v>
      </c>
      <c r="BL38" s="300">
        <f t="shared" si="30"/>
        <v>0</v>
      </c>
    </row>
    <row r="39" spans="1:64" ht="16.5" customHeight="1" x14ac:dyDescent="0.25">
      <c r="A39" s="1708"/>
      <c r="B39" s="126" t="s">
        <v>918</v>
      </c>
      <c r="C39" s="312" t="s">
        <v>921</v>
      </c>
      <c r="D39" s="274">
        <f>SUM(E39:O39)</f>
        <v>-25.387932391474713</v>
      </c>
      <c r="E39" s="253">
        <v>-5.0827517872348809</v>
      </c>
      <c r="F39" s="253">
        <v>-0.54556993131123055</v>
      </c>
      <c r="G39" s="253">
        <v>-7.421698314836692</v>
      </c>
      <c r="H39" s="253">
        <v>-0.95409988383108113</v>
      </c>
      <c r="I39" s="253">
        <v>-1.9763999243233906E-2</v>
      </c>
      <c r="J39" s="253">
        <v>-0.67269375299918377</v>
      </c>
      <c r="K39" s="253">
        <v>0</v>
      </c>
      <c r="L39" s="253">
        <v>-9.6745852521414752E-2</v>
      </c>
      <c r="M39" s="253">
        <v>-10.594608869496996</v>
      </c>
      <c r="N39" s="253">
        <v>0</v>
      </c>
      <c r="O39" s="254">
        <v>0</v>
      </c>
      <c r="P39" s="274">
        <f>SUM(Q39:AA39)</f>
        <v>-36.955772109426263</v>
      </c>
      <c r="Q39" s="253">
        <v>-7.398673268915239</v>
      </c>
      <c r="R39" s="253">
        <v>-0.79415518130431051</v>
      </c>
      <c r="S39" s="253">
        <v>-10.803344965583703</v>
      </c>
      <c r="T39" s="253">
        <v>-1.3888290441616142</v>
      </c>
      <c r="U39" s="253">
        <v>-2.8769331851895598E-2</v>
      </c>
      <c r="V39" s="253">
        <v>-0.97920211271794999</v>
      </c>
      <c r="W39" s="253">
        <v>0</v>
      </c>
      <c r="X39" s="253">
        <v>-0.14082744601581498</v>
      </c>
      <c r="Y39" s="253">
        <v>-15.421970758875739</v>
      </c>
      <c r="Z39" s="253">
        <v>0</v>
      </c>
      <c r="AA39" s="254">
        <v>0</v>
      </c>
      <c r="AB39" s="274">
        <f>SUM(AC39:AM39)</f>
        <v>8.3785495865951596</v>
      </c>
      <c r="AC39" s="253">
        <v>1.6774145774865485</v>
      </c>
      <c r="AD39" s="253">
        <v>0.18004950745738688</v>
      </c>
      <c r="AE39" s="253">
        <v>2.449315934388185</v>
      </c>
      <c r="AF39" s="253">
        <v>0.31487295081689193</v>
      </c>
      <c r="AG39" s="253">
        <v>6.5225338217960189E-3</v>
      </c>
      <c r="AH39" s="253">
        <v>0.22200303195974699</v>
      </c>
      <c r="AI39" s="253">
        <v>0</v>
      </c>
      <c r="AJ39" s="253">
        <v>3.1928158234748275E-2</v>
      </c>
      <c r="AK39" s="253">
        <v>3.4964428924298558</v>
      </c>
      <c r="AL39" s="253">
        <v>0</v>
      </c>
      <c r="AM39" s="254">
        <v>0</v>
      </c>
      <c r="AN39" s="289">
        <f>SUM(AO39:AY39)</f>
        <v>-14.774692511235337</v>
      </c>
      <c r="AO39" s="253">
        <v>-2.9579444914759794</v>
      </c>
      <c r="AP39" s="253">
        <v>-0.31749840255624678</v>
      </c>
      <c r="AQ39" s="253">
        <v>-4.3191114905319052</v>
      </c>
      <c r="AR39" s="253">
        <v>-0.5552453894726459</v>
      </c>
      <c r="AS39" s="253">
        <v>-1.1501803577715727E-2</v>
      </c>
      <c r="AT39" s="253">
        <v>-0.3914790382114498</v>
      </c>
      <c r="AU39" s="253">
        <v>0</v>
      </c>
      <c r="AV39" s="253">
        <v>-5.6301954830367165E-2</v>
      </c>
      <c r="AW39" s="253">
        <v>-6.165609940579027</v>
      </c>
      <c r="AX39" s="253">
        <v>0</v>
      </c>
      <c r="AY39" s="254">
        <v>0</v>
      </c>
      <c r="AZ39" s="525">
        <v>0</v>
      </c>
      <c r="BA39" s="296">
        <f>SUM(BB39:BL39)+AZ39</f>
        <v>-68.739847425541157</v>
      </c>
      <c r="BB39" s="274">
        <f t="shared" si="30"/>
        <v>-13.76195497013955</v>
      </c>
      <c r="BC39" s="274">
        <f t="shared" si="30"/>
        <v>-1.4771740077144009</v>
      </c>
      <c r="BD39" s="274">
        <f t="shared" si="30"/>
        <v>-20.094838836564115</v>
      </c>
      <c r="BE39" s="274">
        <f t="shared" si="30"/>
        <v>-2.5833013666484494</v>
      </c>
      <c r="BF39" s="274">
        <f t="shared" si="30"/>
        <v>-5.3512600851049211E-2</v>
      </c>
      <c r="BG39" s="274">
        <f t="shared" si="30"/>
        <v>-1.8213718719688363</v>
      </c>
      <c r="BH39" s="274">
        <f t="shared" si="30"/>
        <v>0</v>
      </c>
      <c r="BI39" s="274">
        <f t="shared" si="30"/>
        <v>-0.26194709513284864</v>
      </c>
      <c r="BJ39" s="274">
        <f t="shared" si="30"/>
        <v>-28.685746676521909</v>
      </c>
      <c r="BK39" s="274">
        <f t="shared" si="30"/>
        <v>0</v>
      </c>
      <c r="BL39" s="300">
        <f t="shared" si="30"/>
        <v>0</v>
      </c>
    </row>
    <row r="40" spans="1:64" s="209" customFormat="1" ht="16.5" customHeight="1" x14ac:dyDescent="0.25">
      <c r="A40" s="1709"/>
      <c r="B40" s="129" t="s">
        <v>919</v>
      </c>
      <c r="C40" s="313" t="s">
        <v>922</v>
      </c>
      <c r="D40" s="277">
        <f t="shared" ref="D40:O40" si="31">SUM(D37:D39)</f>
        <v>6040.619991377077</v>
      </c>
      <c r="E40" s="275">
        <f t="shared" si="31"/>
        <v>2811.1630284686007</v>
      </c>
      <c r="F40" s="275">
        <f t="shared" si="31"/>
        <v>-0.54556993131123055</v>
      </c>
      <c r="G40" s="275">
        <f t="shared" si="31"/>
        <v>-7.421698314836692</v>
      </c>
      <c r="H40" s="275">
        <f t="shared" si="31"/>
        <v>-0.95409988383108113</v>
      </c>
      <c r="I40" s="275">
        <f t="shared" si="31"/>
        <v>-1.9763999243233906E-2</v>
      </c>
      <c r="J40" s="275">
        <f t="shared" si="31"/>
        <v>-0.67269375299918377</v>
      </c>
      <c r="K40" s="275">
        <f t="shared" si="31"/>
        <v>0</v>
      </c>
      <c r="L40" s="275">
        <f t="shared" si="31"/>
        <v>3249.6653976601947</v>
      </c>
      <c r="M40" s="275">
        <f t="shared" si="31"/>
        <v>-10.594608869496996</v>
      </c>
      <c r="N40" s="275">
        <f t="shared" si="31"/>
        <v>0</v>
      </c>
      <c r="O40" s="283">
        <f t="shared" si="31"/>
        <v>0</v>
      </c>
      <c r="P40" s="275">
        <f t="shared" ref="P40:BL40" si="32">SUM(P37:P39)</f>
        <v>7147.1718040916176</v>
      </c>
      <c r="Q40" s="275">
        <f t="shared" si="32"/>
        <v>3988.842956711866</v>
      </c>
      <c r="R40" s="275">
        <f t="shared" si="32"/>
        <v>-0.79415518130431051</v>
      </c>
      <c r="S40" s="275">
        <f t="shared" si="32"/>
        <v>3177.0826012546786</v>
      </c>
      <c r="T40" s="275">
        <f t="shared" si="32"/>
        <v>-1.3888290441616142</v>
      </c>
      <c r="U40" s="275">
        <f t="shared" si="32"/>
        <v>-2.8769331851895598E-2</v>
      </c>
      <c r="V40" s="275">
        <f>SUM(V37:V39)</f>
        <v>-0.97920211271794999</v>
      </c>
      <c r="W40" s="275">
        <f t="shared" si="32"/>
        <v>0</v>
      </c>
      <c r="X40" s="275">
        <f t="shared" si="32"/>
        <v>-0.14082744601581498</v>
      </c>
      <c r="Y40" s="275">
        <f>SUM(Y37:Y39)</f>
        <v>-15.421970758875739</v>
      </c>
      <c r="Z40" s="275">
        <f t="shared" si="32"/>
        <v>0</v>
      </c>
      <c r="AA40" s="283">
        <f t="shared" si="32"/>
        <v>0</v>
      </c>
      <c r="AB40" s="277">
        <f t="shared" si="32"/>
        <v>8.3785495865951596</v>
      </c>
      <c r="AC40" s="275">
        <f t="shared" si="32"/>
        <v>1.6774145774865485</v>
      </c>
      <c r="AD40" s="275">
        <f t="shared" si="32"/>
        <v>0.18004950745738688</v>
      </c>
      <c r="AE40" s="275">
        <f t="shared" si="32"/>
        <v>2.449315934388185</v>
      </c>
      <c r="AF40" s="275">
        <f t="shared" si="32"/>
        <v>0.31487295081689193</v>
      </c>
      <c r="AG40" s="275">
        <f t="shared" si="32"/>
        <v>6.5225338217960189E-3</v>
      </c>
      <c r="AH40" s="275">
        <f t="shared" si="32"/>
        <v>0.22200303195974699</v>
      </c>
      <c r="AI40" s="275">
        <f t="shared" si="32"/>
        <v>0</v>
      </c>
      <c r="AJ40" s="275">
        <f>SUM(AJ37:AJ39)</f>
        <v>3.1928158234748275E-2</v>
      </c>
      <c r="AK40" s="275">
        <f>SUM(AK37:AK39)</f>
        <v>3.4964428924298558</v>
      </c>
      <c r="AL40" s="275">
        <f t="shared" si="32"/>
        <v>0</v>
      </c>
      <c r="AM40" s="283">
        <f t="shared" si="32"/>
        <v>0</v>
      </c>
      <c r="AN40" s="277">
        <f t="shared" si="32"/>
        <v>6368.9094712669748</v>
      </c>
      <c r="AO40" s="275">
        <f t="shared" si="32"/>
        <v>2974.0444919465153</v>
      </c>
      <c r="AP40" s="275">
        <f t="shared" si="32"/>
        <v>-0.31749840255624678</v>
      </c>
      <c r="AQ40" s="275">
        <f t="shared" si="32"/>
        <v>-4.3191114905319052</v>
      </c>
      <c r="AR40" s="275">
        <f t="shared" si="32"/>
        <v>-0.5552453894726459</v>
      </c>
      <c r="AS40" s="275">
        <f t="shared" si="32"/>
        <v>-1.1501803577715727E-2</v>
      </c>
      <c r="AT40" s="275">
        <f t="shared" si="32"/>
        <v>-0.3914790382114498</v>
      </c>
      <c r="AU40" s="275">
        <f t="shared" si="32"/>
        <v>0</v>
      </c>
      <c r="AV40" s="275">
        <f t="shared" si="32"/>
        <v>3406.6254253853872</v>
      </c>
      <c r="AW40" s="275">
        <f>SUM(AW37:AW39)</f>
        <v>-6.165609940579027</v>
      </c>
      <c r="AX40" s="275">
        <f t="shared" si="32"/>
        <v>0</v>
      </c>
      <c r="AY40" s="283">
        <f t="shared" si="32"/>
        <v>0</v>
      </c>
      <c r="AZ40" s="299">
        <f t="shared" si="32"/>
        <v>-59946.188750431931</v>
      </c>
      <c r="BA40" s="297">
        <f t="shared" si="32"/>
        <v>-40381.108934109674</v>
      </c>
      <c r="BB40" s="275">
        <f>SUM(BB37:BB39)</f>
        <v>9775.7278917044696</v>
      </c>
      <c r="BC40" s="275">
        <f>SUM(BC37:BC39)</f>
        <v>-1.4771740077144009</v>
      </c>
      <c r="BD40" s="275">
        <f>SUM(BD37:BD39)</f>
        <v>3167.7911073836981</v>
      </c>
      <c r="BE40" s="275">
        <f>SUM(BE37:BE39)</f>
        <v>-2.5833013666484494</v>
      </c>
      <c r="BF40" s="275">
        <f t="shared" si="32"/>
        <v>-5.3512600851049211E-2</v>
      </c>
      <c r="BG40" s="275">
        <f t="shared" si="32"/>
        <v>-1.8213718719688363</v>
      </c>
      <c r="BH40" s="275">
        <f t="shared" si="32"/>
        <v>0</v>
      </c>
      <c r="BI40" s="275">
        <f t="shared" si="32"/>
        <v>6656.1819237578011</v>
      </c>
      <c r="BJ40" s="275">
        <f>SUM(BJ37:BJ39)</f>
        <v>-28.685746676521909</v>
      </c>
      <c r="BK40" s="275">
        <f t="shared" si="32"/>
        <v>0</v>
      </c>
      <c r="BL40" s="299">
        <f t="shared" si="32"/>
        <v>0</v>
      </c>
    </row>
    <row r="41" spans="1:64" ht="14.85" customHeight="1" x14ac:dyDescent="0.25">
      <c r="A41" s="1707" t="s">
        <v>303</v>
      </c>
      <c r="B41" s="124">
        <v>5.0999999999999996</v>
      </c>
      <c r="C41" s="311" t="s">
        <v>37</v>
      </c>
      <c r="D41" s="273">
        <f>SUM(E41:O41)</f>
        <v>670764.81999999983</v>
      </c>
      <c r="E41" s="251">
        <v>260748.02999999997</v>
      </c>
      <c r="F41" s="251">
        <v>144889.42999999993</v>
      </c>
      <c r="G41" s="251">
        <v>120528.84000000001</v>
      </c>
      <c r="H41" s="251">
        <v>98278.699999999983</v>
      </c>
      <c r="I41" s="251">
        <v>2761.45</v>
      </c>
      <c r="J41" s="251">
        <v>37091.399999999994</v>
      </c>
      <c r="K41" s="251">
        <v>0</v>
      </c>
      <c r="L41" s="251">
        <v>2106</v>
      </c>
      <c r="M41" s="251">
        <v>4360.9699999999993</v>
      </c>
      <c r="N41" s="251">
        <v>0</v>
      </c>
      <c r="O41" s="252">
        <v>0</v>
      </c>
      <c r="P41" s="273">
        <f>SUM(Q41:AA41)</f>
        <v>636620.07000000018</v>
      </c>
      <c r="Q41" s="251">
        <v>235920.91000000009</v>
      </c>
      <c r="R41" s="251">
        <v>131381.70999999996</v>
      </c>
      <c r="S41" s="251">
        <v>114305.96</v>
      </c>
      <c r="T41" s="251">
        <v>104486.35999999999</v>
      </c>
      <c r="U41" s="251">
        <v>2333.27</v>
      </c>
      <c r="V41" s="251">
        <v>41766.93</v>
      </c>
      <c r="W41" s="251">
        <v>0</v>
      </c>
      <c r="X41" s="251">
        <v>4485.03</v>
      </c>
      <c r="Y41" s="251">
        <v>1939.8999999999999</v>
      </c>
      <c r="Z41" s="251">
        <v>0</v>
      </c>
      <c r="AA41" s="252">
        <v>0</v>
      </c>
      <c r="AB41" s="273">
        <f>SUM(AC41:AM41)</f>
        <v>638486.35</v>
      </c>
      <c r="AC41" s="251">
        <v>239546.48000000004</v>
      </c>
      <c r="AD41" s="251">
        <v>135364.71000000002</v>
      </c>
      <c r="AE41" s="251">
        <v>125090.79999999999</v>
      </c>
      <c r="AF41" s="251">
        <v>104173.26999999995</v>
      </c>
      <c r="AG41" s="251">
        <v>2121.62</v>
      </c>
      <c r="AH41" s="251">
        <v>29392.110000000008</v>
      </c>
      <c r="AI41" s="251">
        <v>0</v>
      </c>
      <c r="AJ41" s="251">
        <v>332.7</v>
      </c>
      <c r="AK41" s="251">
        <v>2464.6600000000003</v>
      </c>
      <c r="AL41" s="251">
        <v>0</v>
      </c>
      <c r="AM41" s="252">
        <v>0</v>
      </c>
      <c r="AN41" s="276">
        <f>SUM(AO41:AY41)</f>
        <v>622447.49</v>
      </c>
      <c r="AO41" s="251">
        <v>237812.35</v>
      </c>
      <c r="AP41" s="251">
        <v>115839.98</v>
      </c>
      <c r="AQ41" s="251">
        <v>133449.56</v>
      </c>
      <c r="AR41" s="251">
        <v>94243.51</v>
      </c>
      <c r="AS41" s="251">
        <v>828.39</v>
      </c>
      <c r="AT41" s="251">
        <v>36878.840000000011</v>
      </c>
      <c r="AU41" s="251">
        <v>0</v>
      </c>
      <c r="AV41" s="249">
        <v>715.53</v>
      </c>
      <c r="AW41" s="251">
        <v>2679.33</v>
      </c>
      <c r="AX41" s="251">
        <v>0</v>
      </c>
      <c r="AY41" s="252">
        <v>0</v>
      </c>
      <c r="AZ41" s="854">
        <v>11608.508756770156</v>
      </c>
      <c r="BA41" s="294">
        <f>SUM(BB41:BL41)+AZ41</f>
        <v>2579927.2387567703</v>
      </c>
      <c r="BB41" s="274">
        <f t="shared" ref="BB41:BL44" si="33">E41+Q41+AC41+AO41</f>
        <v>974027.77000000014</v>
      </c>
      <c r="BC41" s="274">
        <f t="shared" si="33"/>
        <v>527475.82999999996</v>
      </c>
      <c r="BD41" s="274">
        <f t="shared" si="33"/>
        <v>493375.16</v>
      </c>
      <c r="BE41" s="274">
        <f t="shared" si="33"/>
        <v>401181.83999999991</v>
      </c>
      <c r="BF41" s="274">
        <f t="shared" si="33"/>
        <v>8044.73</v>
      </c>
      <c r="BG41" s="274">
        <f t="shared" si="33"/>
        <v>145129.28000000003</v>
      </c>
      <c r="BH41" s="274">
        <f t="shared" si="33"/>
        <v>0</v>
      </c>
      <c r="BI41" s="274">
        <f t="shared" si="33"/>
        <v>7639.2599999999993</v>
      </c>
      <c r="BJ41" s="274">
        <f t="shared" si="33"/>
        <v>11444.859999999999</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1207.1786843454695</v>
      </c>
      <c r="E43" s="253">
        <v>469.26948822550509</v>
      </c>
      <c r="F43" s="253">
        <v>260.75820655437025</v>
      </c>
      <c r="G43" s="253">
        <v>216.91633514245066</v>
      </c>
      <c r="H43" s="253">
        <v>176.87265078270369</v>
      </c>
      <c r="I43" s="253">
        <v>4.9697948945590156</v>
      </c>
      <c r="J43" s="253">
        <v>66.753571620723264</v>
      </c>
      <c r="K43" s="253">
        <v>0</v>
      </c>
      <c r="L43" s="253">
        <v>3.7901783656924031</v>
      </c>
      <c r="M43" s="253">
        <v>7.8484587594651476</v>
      </c>
      <c r="N43" s="253">
        <v>0</v>
      </c>
      <c r="O43" s="254">
        <v>0</v>
      </c>
      <c r="P43" s="274">
        <f>SUM(Q43:AA43)</f>
        <v>1375.5376026610629</v>
      </c>
      <c r="Q43" s="253">
        <v>509.75157437153422</v>
      </c>
      <c r="R43" s="253">
        <v>283.87493722419242</v>
      </c>
      <c r="S43" s="253">
        <v>246.97956221875211</v>
      </c>
      <c r="T43" s="253">
        <v>225.76246637210281</v>
      </c>
      <c r="U43" s="253">
        <v>5.0414694311490642</v>
      </c>
      <c r="V43" s="253">
        <v>90.2453212992679</v>
      </c>
      <c r="W43" s="253">
        <v>0</v>
      </c>
      <c r="X43" s="253">
        <v>9.690752310185486</v>
      </c>
      <c r="Y43" s="253">
        <v>4.1915194338786641</v>
      </c>
      <c r="Z43" s="253">
        <v>0</v>
      </c>
      <c r="AA43" s="254">
        <v>0</v>
      </c>
      <c r="AB43" s="274">
        <f>SUM(AC43:AM43)</f>
        <v>4305.5743479057255</v>
      </c>
      <c r="AC43" s="253">
        <v>1615.3597949574205</v>
      </c>
      <c r="AD43" s="253">
        <v>912.81955046916426</v>
      </c>
      <c r="AE43" s="253">
        <v>843.53837734981414</v>
      </c>
      <c r="AF43" s="253">
        <v>702.48292551509837</v>
      </c>
      <c r="AG43" s="253">
        <v>14.306950568330464</v>
      </c>
      <c r="AH43" s="253">
        <v>198.20300754561677</v>
      </c>
      <c r="AI43" s="253">
        <v>0</v>
      </c>
      <c r="AJ43" s="253">
        <v>2.2435320434778823</v>
      </c>
      <c r="AK43" s="253">
        <v>16.620209456802524</v>
      </c>
      <c r="AL43" s="253">
        <v>0</v>
      </c>
      <c r="AM43" s="254">
        <v>0</v>
      </c>
      <c r="AN43" s="289">
        <f>SUM(AO43:AY43)</f>
        <v>11799.567362688245</v>
      </c>
      <c r="AO43" s="253">
        <v>4508.1438813484392</v>
      </c>
      <c r="AP43" s="253">
        <v>2195.9469180323294</v>
      </c>
      <c r="AQ43" s="253">
        <v>2529.7669249836754</v>
      </c>
      <c r="AR43" s="253">
        <v>1786.5485243440912</v>
      </c>
      <c r="AS43" s="253">
        <v>15.703563376209159</v>
      </c>
      <c r="AT43" s="253">
        <v>699.10211516444826</v>
      </c>
      <c r="AU43" s="253">
        <v>0</v>
      </c>
      <c r="AV43" s="253">
        <v>13.564107126569537</v>
      </c>
      <c r="AW43" s="253">
        <v>50.791328312483834</v>
      </c>
      <c r="AX43" s="253">
        <v>0</v>
      </c>
      <c r="AY43" s="254">
        <v>0</v>
      </c>
      <c r="AZ43" s="525">
        <v>-73220.257392540982</v>
      </c>
      <c r="BA43" s="296">
        <f>SUM(BB43:BL43)+AZ43</f>
        <v>-54532.399394940476</v>
      </c>
      <c r="BB43" s="274">
        <f t="shared" si="33"/>
        <v>7102.5247389028991</v>
      </c>
      <c r="BC43" s="274">
        <f t="shared" si="33"/>
        <v>3653.3996122800563</v>
      </c>
      <c r="BD43" s="274">
        <f t="shared" si="33"/>
        <v>3837.2011996946921</v>
      </c>
      <c r="BE43" s="274">
        <f t="shared" si="33"/>
        <v>2891.666567013996</v>
      </c>
      <c r="BF43" s="274">
        <f t="shared" si="33"/>
        <v>40.021778270247701</v>
      </c>
      <c r="BG43" s="274">
        <f t="shared" si="33"/>
        <v>1054.3040156300563</v>
      </c>
      <c r="BH43" s="274">
        <f t="shared" si="33"/>
        <v>0</v>
      </c>
      <c r="BI43" s="274">
        <f t="shared" si="33"/>
        <v>29.288569845925309</v>
      </c>
      <c r="BJ43" s="274">
        <f t="shared" si="33"/>
        <v>79.451515962630168</v>
      </c>
      <c r="BK43" s="274">
        <f t="shared" si="33"/>
        <v>0</v>
      </c>
      <c r="BL43" s="300">
        <f t="shared" si="33"/>
        <v>0</v>
      </c>
    </row>
    <row r="44" spans="1:64" x14ac:dyDescent="0.25">
      <c r="A44" s="1708"/>
      <c r="B44" s="126" t="s">
        <v>82</v>
      </c>
      <c r="C44" s="131" t="s">
        <v>923</v>
      </c>
      <c r="D44" s="274">
        <f>SUM(E44:O44)</f>
        <v>-1861.3341436309506</v>
      </c>
      <c r="E44" s="253">
        <v>-372.64552698897324</v>
      </c>
      <c r="F44" s="253">
        <v>-39.998843751017205</v>
      </c>
      <c r="G44" s="253">
        <v>-544.12703894597814</v>
      </c>
      <c r="H44" s="253">
        <v>-69.950504941688862</v>
      </c>
      <c r="I44" s="253">
        <v>-1.4490115240136991</v>
      </c>
      <c r="J44" s="253">
        <v>-49.319016269520411</v>
      </c>
      <c r="K44" s="253">
        <v>0</v>
      </c>
      <c r="L44" s="253">
        <v>-7.0929903142984383</v>
      </c>
      <c r="M44" s="253">
        <v>-776.7512108954603</v>
      </c>
      <c r="N44" s="253">
        <v>0</v>
      </c>
      <c r="O44" s="254">
        <v>0</v>
      </c>
      <c r="P44" s="274">
        <f>SUM(Q44:AA44)</f>
        <v>-2709.4384596131285</v>
      </c>
      <c r="Q44" s="253">
        <v>-542.43894148804327</v>
      </c>
      <c r="R44" s="253">
        <v>-58.224046429220742</v>
      </c>
      <c r="S44" s="253">
        <v>-792.0548447898409</v>
      </c>
      <c r="T44" s="253">
        <v>-101.82297950472011</v>
      </c>
      <c r="U44" s="253">
        <v>-2.1092438265419609</v>
      </c>
      <c r="V44" s="253">
        <v>-71.79089253166282</v>
      </c>
      <c r="W44" s="253">
        <v>0</v>
      </c>
      <c r="X44" s="253">
        <v>-10.324863387362861</v>
      </c>
      <c r="Y44" s="253">
        <v>-1130.672647655736</v>
      </c>
      <c r="Z44" s="253">
        <v>0</v>
      </c>
      <c r="AA44" s="254">
        <v>0</v>
      </c>
      <c r="AB44" s="274">
        <f>SUM(AC44:AM44)</f>
        <v>614.27926383132558</v>
      </c>
      <c r="AC44" s="253">
        <v>122.98083112701386</v>
      </c>
      <c r="AD44" s="253">
        <v>13.200456445476719</v>
      </c>
      <c r="AE44" s="253">
        <v>179.57332274710907</v>
      </c>
      <c r="AF44" s="253">
        <v>23.085132149560835</v>
      </c>
      <c r="AG44" s="253">
        <v>0.47820416087028139</v>
      </c>
      <c r="AH44" s="253">
        <v>16.27630864162181</v>
      </c>
      <c r="AI44" s="253">
        <v>0</v>
      </c>
      <c r="AJ44" s="253">
        <v>2.34083540751609</v>
      </c>
      <c r="AK44" s="253">
        <v>256.34417315215694</v>
      </c>
      <c r="AL44" s="253">
        <v>0</v>
      </c>
      <c r="AM44" s="254">
        <v>0</v>
      </c>
      <c r="AN44" s="289">
        <f>SUM(AO44:AY44)</f>
        <v>-1083.2169870613636</v>
      </c>
      <c r="AO44" s="253">
        <v>-216.86378362966471</v>
      </c>
      <c r="AP44" s="253">
        <v>-23.277618992898951</v>
      </c>
      <c r="AQ44" s="253">
        <v>-316.65870081548695</v>
      </c>
      <c r="AR44" s="253">
        <v>-40.708206780405241</v>
      </c>
      <c r="AS44" s="253">
        <v>-0.84326282985249956</v>
      </c>
      <c r="AT44" s="253">
        <v>-28.701561399441335</v>
      </c>
      <c r="AU44" s="253">
        <v>0</v>
      </c>
      <c r="AV44" s="253">
        <v>-4.1278174710328415</v>
      </c>
      <c r="AW44" s="253">
        <v>-452.03603514258111</v>
      </c>
      <c r="AX44" s="253">
        <v>0</v>
      </c>
      <c r="AY44" s="254">
        <v>0</v>
      </c>
      <c r="AZ44" s="525">
        <v>0</v>
      </c>
      <c r="BA44" s="296">
        <f>SUM(BB44:BL44)+AZ44</f>
        <v>-5039.7103264741163</v>
      </c>
      <c r="BB44" s="271">
        <f t="shared" si="33"/>
        <v>-1008.9674209796674</v>
      </c>
      <c r="BC44" s="274">
        <f t="shared" si="33"/>
        <v>-108.30005272766019</v>
      </c>
      <c r="BD44" s="271">
        <f t="shared" si="33"/>
        <v>-1473.267261804197</v>
      </c>
      <c r="BE44" s="274">
        <f t="shared" si="33"/>
        <v>-189.39655907725341</v>
      </c>
      <c r="BF44" s="271">
        <f t="shared" si="33"/>
        <v>-3.9233140195378784</v>
      </c>
      <c r="BG44" s="271">
        <f t="shared" si="33"/>
        <v>-133.53516155900274</v>
      </c>
      <c r="BH44" s="271">
        <f t="shared" si="33"/>
        <v>0</v>
      </c>
      <c r="BI44" s="271">
        <f t="shared" si="33"/>
        <v>-19.204835765178053</v>
      </c>
      <c r="BJ44" s="271">
        <f t="shared" si="33"/>
        <v>-2103.1157205416202</v>
      </c>
      <c r="BK44" s="271">
        <f t="shared" si="33"/>
        <v>0</v>
      </c>
      <c r="BL44" s="291">
        <f t="shared" si="33"/>
        <v>0</v>
      </c>
    </row>
    <row r="45" spans="1:64" s="209" customFormat="1" ht="24" x14ac:dyDescent="0.25">
      <c r="A45" s="1709"/>
      <c r="B45" s="128" t="s">
        <v>217</v>
      </c>
      <c r="C45" s="313" t="s">
        <v>306</v>
      </c>
      <c r="D45" s="278">
        <f>SUM(D41:D44)</f>
        <v>670110.66454071435</v>
      </c>
      <c r="E45" s="278">
        <f t="shared" ref="E45:BL45" si="34">SUM(E41:E44)</f>
        <v>260844.6539612365</v>
      </c>
      <c r="F45" s="278">
        <f t="shared" si="34"/>
        <v>145110.1893628033</v>
      </c>
      <c r="G45" s="278">
        <f t="shared" si="34"/>
        <v>120201.62929619648</v>
      </c>
      <c r="H45" s="278">
        <f t="shared" si="34"/>
        <v>98385.622145841</v>
      </c>
      <c r="I45" s="278">
        <f>SUM(I41:I44)</f>
        <v>2764.9707833705452</v>
      </c>
      <c r="J45" s="278">
        <f t="shared" si="34"/>
        <v>37108.834555351197</v>
      </c>
      <c r="K45" s="278">
        <f t="shared" si="34"/>
        <v>0</v>
      </c>
      <c r="L45" s="278">
        <f t="shared" si="34"/>
        <v>2102.6971880513943</v>
      </c>
      <c r="M45" s="278">
        <f t="shared" si="34"/>
        <v>3592.067247864004</v>
      </c>
      <c r="N45" s="278">
        <f t="shared" si="34"/>
        <v>0</v>
      </c>
      <c r="O45" s="283">
        <f t="shared" si="34"/>
        <v>0</v>
      </c>
      <c r="P45" s="278">
        <f t="shared" si="34"/>
        <v>635286.16914304812</v>
      </c>
      <c r="Q45" s="278">
        <f t="shared" si="34"/>
        <v>235888.22263288358</v>
      </c>
      <c r="R45" s="278">
        <f t="shared" si="34"/>
        <v>131607.36089079495</v>
      </c>
      <c r="S45" s="278">
        <f t="shared" si="34"/>
        <v>113760.88471742891</v>
      </c>
      <c r="T45" s="278">
        <f t="shared" si="34"/>
        <v>104610.29948686737</v>
      </c>
      <c r="U45" s="278">
        <f t="shared" si="34"/>
        <v>2336.2022256046071</v>
      </c>
      <c r="V45" s="278">
        <f t="shared" si="34"/>
        <v>41785.384428767604</v>
      </c>
      <c r="W45" s="278">
        <f t="shared" si="34"/>
        <v>0</v>
      </c>
      <c r="X45" s="278">
        <f t="shared" si="34"/>
        <v>4484.3958889228225</v>
      </c>
      <c r="Y45" s="278">
        <f>SUM(Y41:Y44)</f>
        <v>813.4188717781426</v>
      </c>
      <c r="Z45" s="278">
        <f t="shared" si="34"/>
        <v>0</v>
      </c>
      <c r="AA45" s="284">
        <f t="shared" si="34"/>
        <v>0</v>
      </c>
      <c r="AB45" s="278">
        <f t="shared" si="34"/>
        <v>643406.203611737</v>
      </c>
      <c r="AC45" s="278">
        <f t="shared" si="34"/>
        <v>241284.82062608446</v>
      </c>
      <c r="AD45" s="278">
        <f t="shared" si="34"/>
        <v>136290.73000691467</v>
      </c>
      <c r="AE45" s="278">
        <f t="shared" si="34"/>
        <v>126113.91170009691</v>
      </c>
      <c r="AF45" s="278">
        <f t="shared" si="34"/>
        <v>104898.8380576646</v>
      </c>
      <c r="AG45" s="278">
        <f t="shared" si="34"/>
        <v>2136.4051547292006</v>
      </c>
      <c r="AH45" s="278">
        <f t="shared" si="34"/>
        <v>29606.589316187248</v>
      </c>
      <c r="AI45" s="278">
        <f t="shared" si="34"/>
        <v>0</v>
      </c>
      <c r="AJ45" s="278">
        <f t="shared" si="34"/>
        <v>337.28436745099395</v>
      </c>
      <c r="AK45" s="278">
        <f t="shared" si="34"/>
        <v>2737.6243826089599</v>
      </c>
      <c r="AL45" s="278">
        <f t="shared" si="34"/>
        <v>0</v>
      </c>
      <c r="AM45" s="284">
        <f t="shared" si="34"/>
        <v>0</v>
      </c>
      <c r="AN45" s="849">
        <f t="shared" si="34"/>
        <v>633163.84037562693</v>
      </c>
      <c r="AO45" s="278">
        <f t="shared" si="34"/>
        <v>242103.63009771876</v>
      </c>
      <c r="AP45" s="278">
        <f t="shared" si="34"/>
        <v>118012.64929903943</v>
      </c>
      <c r="AQ45" s="278">
        <f t="shared" si="34"/>
        <v>135662.66822416818</v>
      </c>
      <c r="AR45" s="278">
        <f t="shared" si="34"/>
        <v>95989.350317563687</v>
      </c>
      <c r="AS45" s="278">
        <f t="shared" si="34"/>
        <v>843.25030054635658</v>
      </c>
      <c r="AT45" s="278">
        <f t="shared" si="34"/>
        <v>37549.240553765012</v>
      </c>
      <c r="AU45" s="278">
        <f t="shared" si="34"/>
        <v>0</v>
      </c>
      <c r="AV45" s="275">
        <f t="shared" si="34"/>
        <v>724.96628965553668</v>
      </c>
      <c r="AW45" s="278">
        <f>SUM(AW41:AW44)</f>
        <v>2278.0852931699028</v>
      </c>
      <c r="AX45" s="278">
        <f t="shared" si="34"/>
        <v>0</v>
      </c>
      <c r="AY45" s="284">
        <f t="shared" si="34"/>
        <v>0</v>
      </c>
      <c r="AZ45" s="305">
        <f t="shared" si="34"/>
        <v>-61611.748635770826</v>
      </c>
      <c r="BA45" s="297">
        <f t="shared" si="34"/>
        <v>2520355.1290353555</v>
      </c>
      <c r="BB45" s="275">
        <f t="shared" si="34"/>
        <v>980121.32731792342</v>
      </c>
      <c r="BC45" s="275">
        <f t="shared" si="34"/>
        <v>531020.92955955234</v>
      </c>
      <c r="BD45" s="275">
        <f t="shared" si="34"/>
        <v>495739.09393789049</v>
      </c>
      <c r="BE45" s="275">
        <f t="shared" si="34"/>
        <v>403884.11000793666</v>
      </c>
      <c r="BF45" s="275">
        <f t="shared" si="34"/>
        <v>8080.8284642507097</v>
      </c>
      <c r="BG45" s="275">
        <f t="shared" si="34"/>
        <v>146050.04885407109</v>
      </c>
      <c r="BH45" s="275">
        <f t="shared" si="34"/>
        <v>0</v>
      </c>
      <c r="BI45" s="275">
        <f t="shared" si="34"/>
        <v>7649.3437340807459</v>
      </c>
      <c r="BJ45" s="275">
        <f>SUM(BJ41:BJ44)</f>
        <v>9421.1957954210084</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1025547.2899999998</v>
      </c>
      <c r="E51" s="251">
        <v>216097.18453436092</v>
      </c>
      <c r="F51" s="251">
        <v>13923.41458134725</v>
      </c>
      <c r="G51" s="251">
        <v>522579.72162732831</v>
      </c>
      <c r="H51" s="251">
        <v>31924.515545549395</v>
      </c>
      <c r="I51" s="251">
        <v>2999.4694168919405</v>
      </c>
      <c r="J51" s="251">
        <v>69195.837468734171</v>
      </c>
      <c r="K51" s="251">
        <v>0</v>
      </c>
      <c r="L51" s="251">
        <v>3936.9247248349002</v>
      </c>
      <c r="M51" s="251">
        <v>164890.22210095305</v>
      </c>
      <c r="N51" s="251">
        <v>0</v>
      </c>
      <c r="O51" s="252">
        <v>0</v>
      </c>
      <c r="P51" s="273">
        <f>SUM(Q51:AA51)</f>
        <v>908272.03</v>
      </c>
      <c r="Q51" s="251">
        <v>191127.63135014169</v>
      </c>
      <c r="R51" s="251">
        <v>11714.496791768595</v>
      </c>
      <c r="S51" s="251">
        <v>462211.16266244068</v>
      </c>
      <c r="T51" s="251">
        <v>28344.474805044072</v>
      </c>
      <c r="U51" s="251">
        <v>2831.1361291091403</v>
      </c>
      <c r="V51" s="251">
        <v>61992.776091415086</v>
      </c>
      <c r="W51" s="251">
        <v>0</v>
      </c>
      <c r="X51" s="251">
        <v>3073.7511030140727</v>
      </c>
      <c r="Y51" s="251">
        <v>146976.6010670666</v>
      </c>
      <c r="Z51" s="251">
        <v>0</v>
      </c>
      <c r="AA51" s="252">
        <v>0</v>
      </c>
      <c r="AB51" s="273">
        <f>SUM(AC51:AM51)</f>
        <v>1168864.17</v>
      </c>
      <c r="AC51" s="251">
        <v>246941.10783746993</v>
      </c>
      <c r="AD51" s="251">
        <v>16194.850174329647</v>
      </c>
      <c r="AE51" s="251">
        <v>594732.59274044435</v>
      </c>
      <c r="AF51" s="251">
        <v>36475.117909120272</v>
      </c>
      <c r="AG51" s="251">
        <v>3328.8932533275997</v>
      </c>
      <c r="AH51" s="251">
        <v>79475.805749906329</v>
      </c>
      <c r="AI51" s="251">
        <v>0</v>
      </c>
      <c r="AJ51" s="251">
        <v>4188.45193590077</v>
      </c>
      <c r="AK51" s="251">
        <v>187527.35039950095</v>
      </c>
      <c r="AL51" s="251">
        <v>0</v>
      </c>
      <c r="AM51" s="252">
        <v>0</v>
      </c>
      <c r="AN51" s="276">
        <f>SUM(AO51:AY51)</f>
        <v>1271635.9300000002</v>
      </c>
      <c r="AO51" s="251">
        <v>268068.13910032366</v>
      </c>
      <c r="AP51" s="251">
        <v>16489.993797027248</v>
      </c>
      <c r="AQ51" s="251">
        <v>649531.47129011573</v>
      </c>
      <c r="AR51" s="251">
        <v>38374.81449086772</v>
      </c>
      <c r="AS51" s="251">
        <v>3770.193998479574</v>
      </c>
      <c r="AT51" s="251">
        <v>85886.19364979642</v>
      </c>
      <c r="AU51" s="251">
        <v>0</v>
      </c>
      <c r="AV51" s="249">
        <v>4359.8265127731693</v>
      </c>
      <c r="AW51" s="251">
        <v>205155.29716061661</v>
      </c>
      <c r="AX51" s="251">
        <v>0</v>
      </c>
      <c r="AY51" s="252">
        <v>0</v>
      </c>
      <c r="AZ51" s="854">
        <v>-5741.8452010355732</v>
      </c>
      <c r="BA51" s="294">
        <f>SUM(BB51:BL51)+AZ51</f>
        <v>4368577.5747989649</v>
      </c>
      <c r="BB51" s="274">
        <f t="shared" ref="BB51:BL54" si="37">E51+Q51+AC51+AO51</f>
        <v>922234.06282229617</v>
      </c>
      <c r="BC51" s="274">
        <f t="shared" si="37"/>
        <v>58322.755344472738</v>
      </c>
      <c r="BD51" s="274">
        <f t="shared" si="37"/>
        <v>2229054.9483203292</v>
      </c>
      <c r="BE51" s="274">
        <f t="shared" si="37"/>
        <v>135118.92275058146</v>
      </c>
      <c r="BF51" s="274">
        <f t="shared" si="37"/>
        <v>12929.692797808255</v>
      </c>
      <c r="BG51" s="274">
        <f t="shared" si="37"/>
        <v>296550.61295985203</v>
      </c>
      <c r="BH51" s="274">
        <f t="shared" si="37"/>
        <v>0</v>
      </c>
      <c r="BI51" s="274">
        <f t="shared" si="37"/>
        <v>15558.954276522913</v>
      </c>
      <c r="BJ51" s="274">
        <f t="shared" si="37"/>
        <v>704549.47072813718</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2.4143877730882357</v>
      </c>
      <c r="E53" s="253">
        <v>0.53585534311000205</v>
      </c>
      <c r="F53" s="253">
        <v>0.20452048653440172</v>
      </c>
      <c r="G53" s="253">
        <v>0.9443307634778273</v>
      </c>
      <c r="H53" s="253">
        <v>0.24801650568520592</v>
      </c>
      <c r="I53" s="253">
        <v>7.5590275950904642E-3</v>
      </c>
      <c r="J53" s="253">
        <v>9.2919003120486135E-2</v>
      </c>
      <c r="K53" s="253">
        <v>0</v>
      </c>
      <c r="L53" s="253">
        <v>3.2204893476719509E-2</v>
      </c>
      <c r="M53" s="253">
        <v>0.34898175008850241</v>
      </c>
      <c r="N53" s="253">
        <v>0</v>
      </c>
      <c r="O53" s="254">
        <v>0</v>
      </c>
      <c r="P53" s="274">
        <f>SUM(Q53:AA53)</f>
        <v>9432.1015945921172</v>
      </c>
      <c r="Q53" s="253">
        <v>1889.6792175489254</v>
      </c>
      <c r="R53" s="253">
        <v>207.09741483515791</v>
      </c>
      <c r="S53" s="253">
        <v>2764.8811829700039</v>
      </c>
      <c r="T53" s="253">
        <v>361.29900189021146</v>
      </c>
      <c r="U53" s="253">
        <v>8.1438544213804196</v>
      </c>
      <c r="V53" s="253">
        <v>253.35518989854091</v>
      </c>
      <c r="W53" s="253">
        <v>0</v>
      </c>
      <c r="X53" s="253">
        <v>35.5650636102852</v>
      </c>
      <c r="Y53" s="253">
        <v>3912.0806694176135</v>
      </c>
      <c r="Z53" s="253">
        <v>0</v>
      </c>
      <c r="AA53" s="254">
        <v>0</v>
      </c>
      <c r="AB53" s="274">
        <f>SUM(AC53:AM53)</f>
        <v>3817.3012260353207</v>
      </c>
      <c r="AC53" s="253">
        <v>786.96008063863837</v>
      </c>
      <c r="AD53" s="253">
        <v>130.75170434848027</v>
      </c>
      <c r="AE53" s="253">
        <v>1122.0550560449408</v>
      </c>
      <c r="AF53" s="253">
        <v>189.28805746363514</v>
      </c>
      <c r="AG53" s="253">
        <v>2.6180277696314032</v>
      </c>
      <c r="AH53" s="253">
        <v>110.56698644874015</v>
      </c>
      <c r="AI53" s="253">
        <v>0</v>
      </c>
      <c r="AJ53" s="253">
        <v>15.961357903967489</v>
      </c>
      <c r="AK53" s="253">
        <v>1459.0999554172874</v>
      </c>
      <c r="AL53" s="253">
        <v>0</v>
      </c>
      <c r="AM53" s="254">
        <v>0</v>
      </c>
      <c r="AN53" s="289">
        <f>SUM(AO53:AY53)</f>
        <v>9958.2985441796645</v>
      </c>
      <c r="AO53" s="253">
        <v>2042.0545945841268</v>
      </c>
      <c r="AP53" s="253">
        <v>330.8764061486491</v>
      </c>
      <c r="AQ53" s="253">
        <v>3025.3806484240831</v>
      </c>
      <c r="AR53" s="253">
        <v>470.71707074556502</v>
      </c>
      <c r="AS53" s="253">
        <v>14.106098914411433</v>
      </c>
      <c r="AT53" s="253">
        <v>258.28535976191222</v>
      </c>
      <c r="AU53" s="253">
        <v>0</v>
      </c>
      <c r="AV53" s="253">
        <v>32.448370262919688</v>
      </c>
      <c r="AW53" s="253">
        <v>3784.4299953379964</v>
      </c>
      <c r="AX53" s="253">
        <v>0</v>
      </c>
      <c r="AY53" s="254">
        <v>0</v>
      </c>
      <c r="AZ53" s="525">
        <v>0</v>
      </c>
      <c r="BA53" s="296">
        <f>SUM(BB53:BL53)+AZ53</f>
        <v>23210.11575258019</v>
      </c>
      <c r="BB53" s="274">
        <f t="shared" si="37"/>
        <v>4719.2297481148007</v>
      </c>
      <c r="BC53" s="274">
        <f t="shared" si="37"/>
        <v>668.93004581882167</v>
      </c>
      <c r="BD53" s="274">
        <f t="shared" si="37"/>
        <v>6913.2612182025059</v>
      </c>
      <c r="BE53" s="274">
        <f t="shared" si="37"/>
        <v>1021.5521466050968</v>
      </c>
      <c r="BF53" s="274">
        <f t="shared" si="37"/>
        <v>24.875540133018347</v>
      </c>
      <c r="BG53" s="274">
        <f t="shared" si="37"/>
        <v>622.30045511231378</v>
      </c>
      <c r="BH53" s="274">
        <f t="shared" si="37"/>
        <v>0</v>
      </c>
      <c r="BI53" s="274">
        <f t="shared" si="37"/>
        <v>84.006996670649102</v>
      </c>
      <c r="BJ53" s="274">
        <f t="shared" si="37"/>
        <v>9155.9596019229866</v>
      </c>
      <c r="BK53" s="274">
        <f t="shared" si="37"/>
        <v>0</v>
      </c>
      <c r="BL53" s="300">
        <f t="shared" si="37"/>
        <v>0</v>
      </c>
    </row>
    <row r="54" spans="1:64" ht="16.5" customHeight="1" x14ac:dyDescent="0.25">
      <c r="A54" s="1711"/>
      <c r="B54" s="126" t="s">
        <v>91</v>
      </c>
      <c r="C54" s="131" t="s">
        <v>925</v>
      </c>
      <c r="D54" s="274">
        <f>SUM(E54:O54)</f>
        <v>-70.226219877059975</v>
      </c>
      <c r="E54" s="253">
        <v>-14.05953187076935</v>
      </c>
      <c r="F54" s="253">
        <v>-1.5091151718775107</v>
      </c>
      <c r="G54" s="253">
        <v>-20.529352673632676</v>
      </c>
      <c r="H54" s="253">
        <v>-2.6391604953658407</v>
      </c>
      <c r="I54" s="253">
        <v>-5.466971217283792E-2</v>
      </c>
      <c r="J54" s="253">
        <v>-1.8607556802817398</v>
      </c>
      <c r="K54" s="253">
        <v>0</v>
      </c>
      <c r="L54" s="253">
        <v>-0.26761121806216687</v>
      </c>
      <c r="M54" s="253">
        <v>-29.30602305489785</v>
      </c>
      <c r="N54" s="253">
        <v>0</v>
      </c>
      <c r="O54" s="254">
        <v>0</v>
      </c>
      <c r="P54" s="274">
        <f>SUM(Q54:AA54)</f>
        <v>-102.22432208597581</v>
      </c>
      <c r="Q54" s="253">
        <v>-20.465662495455646</v>
      </c>
      <c r="R54" s="253">
        <v>-2.1967332951268892</v>
      </c>
      <c r="S54" s="253">
        <v>-29.883413397444471</v>
      </c>
      <c r="T54" s="253">
        <v>-3.8416761287615504</v>
      </c>
      <c r="U54" s="253">
        <v>-7.9579596841283698E-2</v>
      </c>
      <c r="V54" s="253">
        <v>-2.708596423350488</v>
      </c>
      <c r="W54" s="253">
        <v>0</v>
      </c>
      <c r="X54" s="253">
        <v>-0.38954645995324971</v>
      </c>
      <c r="Y54" s="253">
        <v>-42.659114289042236</v>
      </c>
      <c r="Z54" s="253">
        <v>0</v>
      </c>
      <c r="AA54" s="254">
        <v>0</v>
      </c>
      <c r="AB54" s="274">
        <f>SUM(AC54:AM54)</f>
        <v>23.176123854680842</v>
      </c>
      <c r="AC54" s="253">
        <v>4.6399400757468854</v>
      </c>
      <c r="AD54" s="253">
        <v>0.49803962388464251</v>
      </c>
      <c r="AE54" s="253">
        <v>6.775116488591685</v>
      </c>
      <c r="AF54" s="253">
        <v>0.87097825598555156</v>
      </c>
      <c r="AG54" s="253">
        <v>1.8042150391058311E-2</v>
      </c>
      <c r="AH54" s="253">
        <v>0.61408835880681811</v>
      </c>
      <c r="AI54" s="253">
        <v>0</v>
      </c>
      <c r="AJ54" s="253">
        <v>8.831730862872178E-2</v>
      </c>
      <c r="AK54" s="253">
        <v>9.6716015926454784</v>
      </c>
      <c r="AL54" s="253">
        <v>0</v>
      </c>
      <c r="AM54" s="254">
        <v>0</v>
      </c>
      <c r="AN54" s="289">
        <f>SUM(AO54:AY54)</f>
        <v>-40.868661098939313</v>
      </c>
      <c r="AO54" s="253">
        <v>-8.1820471647500028</v>
      </c>
      <c r="AP54" s="253">
        <v>-0.87824058630381163</v>
      </c>
      <c r="AQ54" s="253">
        <v>-11.947206591328531</v>
      </c>
      <c r="AR54" s="253">
        <v>-1.5358787082607654</v>
      </c>
      <c r="AS54" s="253">
        <v>-3.1815437924462703E-2</v>
      </c>
      <c r="AT54" s="253">
        <v>-1.0828803460942371</v>
      </c>
      <c r="AU54" s="253">
        <v>0</v>
      </c>
      <c r="AV54" s="253">
        <v>-0.15573830111322404</v>
      </c>
      <c r="AW54" s="253">
        <v>-17.054853963164284</v>
      </c>
      <c r="AX54" s="253">
        <v>0</v>
      </c>
      <c r="AY54" s="254">
        <v>0</v>
      </c>
      <c r="AZ54" s="525">
        <v>0</v>
      </c>
      <c r="BA54" s="296">
        <f>SUM(BB54:BL54)+AZ54</f>
        <v>-190.14307920729425</v>
      </c>
      <c r="BB54" s="274">
        <f t="shared" si="37"/>
        <v>-38.067301455228112</v>
      </c>
      <c r="BC54" s="274">
        <f t="shared" si="37"/>
        <v>-4.0860494294235696</v>
      </c>
      <c r="BD54" s="274">
        <f t="shared" si="37"/>
        <v>-55.584856173813989</v>
      </c>
      <c r="BE54" s="274">
        <f t="shared" si="37"/>
        <v>-7.1457370764026056</v>
      </c>
      <c r="BF54" s="274">
        <f t="shared" si="37"/>
        <v>-0.14802259654752603</v>
      </c>
      <c r="BG54" s="274">
        <f t="shared" si="37"/>
        <v>-5.038144090919646</v>
      </c>
      <c r="BH54" s="274">
        <f t="shared" si="37"/>
        <v>0</v>
      </c>
      <c r="BI54" s="274">
        <f t="shared" si="37"/>
        <v>-0.72457867049991886</v>
      </c>
      <c r="BJ54" s="274">
        <f t="shared" si="37"/>
        <v>-79.348389714458889</v>
      </c>
      <c r="BK54" s="274">
        <f t="shared" si="37"/>
        <v>0</v>
      </c>
      <c r="BL54" s="300">
        <f t="shared" si="37"/>
        <v>0</v>
      </c>
    </row>
    <row r="55" spans="1:64" s="209" customFormat="1" ht="16.5" customHeight="1" x14ac:dyDescent="0.25">
      <c r="A55" s="1712"/>
      <c r="B55" s="129" t="s">
        <v>262</v>
      </c>
      <c r="C55" s="313" t="s">
        <v>38</v>
      </c>
      <c r="D55" s="278">
        <f>SUM(D51:D54)</f>
        <v>1025479.4781678959</v>
      </c>
      <c r="E55" s="278">
        <f t="shared" ref="E55:BL55" si="38">SUM(E51:E54)</f>
        <v>216083.66085783325</v>
      </c>
      <c r="F55" s="278">
        <f t="shared" si="38"/>
        <v>13922.109986661906</v>
      </c>
      <c r="G55" s="278">
        <f t="shared" si="38"/>
        <v>522560.13660541817</v>
      </c>
      <c r="H55" s="278">
        <f t="shared" si="38"/>
        <v>31922.124401559715</v>
      </c>
      <c r="I55" s="278">
        <f t="shared" si="38"/>
        <v>2999.4223062073629</v>
      </c>
      <c r="J55" s="278">
        <f t="shared" si="38"/>
        <v>69194.069632056999</v>
      </c>
      <c r="K55" s="278">
        <f t="shared" si="38"/>
        <v>0</v>
      </c>
      <c r="L55" s="278">
        <f t="shared" si="38"/>
        <v>3936.6893185103149</v>
      </c>
      <c r="M55" s="275">
        <f t="shared" si="38"/>
        <v>164861.26505964823</v>
      </c>
      <c r="N55" s="278">
        <f t="shared" si="38"/>
        <v>0</v>
      </c>
      <c r="O55" s="283">
        <f t="shared" si="38"/>
        <v>0</v>
      </c>
      <c r="P55" s="278">
        <f t="shared" si="38"/>
        <v>917601.90727250616</v>
      </c>
      <c r="Q55" s="278">
        <f t="shared" si="38"/>
        <v>192996.84490519515</v>
      </c>
      <c r="R55" s="278">
        <f t="shared" si="38"/>
        <v>11919.397473308627</v>
      </c>
      <c r="S55" s="278">
        <f t="shared" si="38"/>
        <v>464946.16043201328</v>
      </c>
      <c r="T55" s="278">
        <f t="shared" si="38"/>
        <v>28701.932130805522</v>
      </c>
      <c r="U55" s="278">
        <f t="shared" si="38"/>
        <v>2839.2004039336798</v>
      </c>
      <c r="V55" s="278">
        <f t="shared" si="38"/>
        <v>62243.422684890276</v>
      </c>
      <c r="W55" s="278">
        <f t="shared" si="38"/>
        <v>0</v>
      </c>
      <c r="X55" s="278">
        <f t="shared" si="38"/>
        <v>3108.9266201644045</v>
      </c>
      <c r="Y55" s="275">
        <f>SUM(Y51:Y54)</f>
        <v>150846.02262219519</v>
      </c>
      <c r="Z55" s="278">
        <f>SUM(Z51:Z54)</f>
        <v>0</v>
      </c>
      <c r="AA55" s="284">
        <f t="shared" si="38"/>
        <v>0</v>
      </c>
      <c r="AB55" s="278">
        <f t="shared" si="38"/>
        <v>1172704.6473498899</v>
      </c>
      <c r="AC55" s="278">
        <f t="shared" si="38"/>
        <v>247732.70785818432</v>
      </c>
      <c r="AD55" s="278">
        <f t="shared" si="38"/>
        <v>16326.099918302012</v>
      </c>
      <c r="AE55" s="278">
        <f t="shared" si="38"/>
        <v>595861.42291297787</v>
      </c>
      <c r="AF55" s="278">
        <f t="shared" si="38"/>
        <v>36665.276944839898</v>
      </c>
      <c r="AG55" s="278">
        <f t="shared" si="38"/>
        <v>3331.529323247622</v>
      </c>
      <c r="AH55" s="278">
        <f t="shared" si="38"/>
        <v>79586.98682471388</v>
      </c>
      <c r="AI55" s="278">
        <f t="shared" si="38"/>
        <v>0</v>
      </c>
      <c r="AJ55" s="278">
        <f t="shared" si="38"/>
        <v>4204.5016111133664</v>
      </c>
      <c r="AK55" s="275">
        <f t="shared" si="38"/>
        <v>188996.12195651088</v>
      </c>
      <c r="AL55" s="278">
        <f t="shared" si="38"/>
        <v>0</v>
      </c>
      <c r="AM55" s="284">
        <f t="shared" si="38"/>
        <v>0</v>
      </c>
      <c r="AN55" s="849">
        <f t="shared" si="38"/>
        <v>1281553.3598830809</v>
      </c>
      <c r="AO55" s="278">
        <f t="shared" si="38"/>
        <v>270102.011647743</v>
      </c>
      <c r="AP55" s="278">
        <f t="shared" si="38"/>
        <v>16819.991962589596</v>
      </c>
      <c r="AQ55" s="278">
        <f t="shared" si="38"/>
        <v>652544.90473194839</v>
      </c>
      <c r="AR55" s="278">
        <f t="shared" si="38"/>
        <v>38843.995682905028</v>
      </c>
      <c r="AS55" s="278">
        <f t="shared" si="38"/>
        <v>3784.2682819560614</v>
      </c>
      <c r="AT55" s="278">
        <f t="shared" si="38"/>
        <v>86143.39612921224</v>
      </c>
      <c r="AU55" s="278">
        <f t="shared" si="38"/>
        <v>0</v>
      </c>
      <c r="AV55" s="275">
        <f t="shared" si="38"/>
        <v>4392.1191447349756</v>
      </c>
      <c r="AW55" s="275">
        <f>SUM(AW51:AW54)</f>
        <v>208922.67230199144</v>
      </c>
      <c r="AX55" s="278">
        <f t="shared" si="38"/>
        <v>0</v>
      </c>
      <c r="AY55" s="284">
        <f t="shared" si="38"/>
        <v>0</v>
      </c>
      <c r="AZ55" s="305">
        <f t="shared" si="38"/>
        <v>-5741.8452010355732</v>
      </c>
      <c r="BA55" s="297">
        <f t="shared" si="38"/>
        <v>4391597.5474723382</v>
      </c>
      <c r="BB55" s="275">
        <f t="shared" si="38"/>
        <v>926915.22526895581</v>
      </c>
      <c r="BC55" s="275">
        <f t="shared" si="38"/>
        <v>58987.599340862136</v>
      </c>
      <c r="BD55" s="275">
        <f t="shared" si="38"/>
        <v>2235912.6246823575</v>
      </c>
      <c r="BE55" s="275">
        <f t="shared" si="38"/>
        <v>136133.32916011015</v>
      </c>
      <c r="BF55" s="275">
        <f t="shared" si="38"/>
        <v>12954.420315344725</v>
      </c>
      <c r="BG55" s="275">
        <f t="shared" si="38"/>
        <v>297167.87527087342</v>
      </c>
      <c r="BH55" s="275">
        <f t="shared" si="38"/>
        <v>0</v>
      </c>
      <c r="BI55" s="275">
        <f t="shared" si="38"/>
        <v>15642.236694523061</v>
      </c>
      <c r="BJ55" s="275">
        <f>SUM(BJ51:BJ54)</f>
        <v>713626.0819403457</v>
      </c>
      <c r="BK55" s="275">
        <f t="shared" si="38"/>
        <v>0</v>
      </c>
      <c r="BL55" s="299">
        <f t="shared" si="38"/>
        <v>0</v>
      </c>
    </row>
    <row r="56" spans="1:64" ht="14.85" customHeight="1" x14ac:dyDescent="0.25">
      <c r="A56" s="1698" t="s">
        <v>29</v>
      </c>
      <c r="B56" s="124">
        <v>8.1</v>
      </c>
      <c r="C56" s="311" t="s">
        <v>22</v>
      </c>
      <c r="D56" s="273">
        <f t="shared" ref="D56:D62" si="39">SUM(E56:O56)</f>
        <v>9089535.2101365346</v>
      </c>
      <c r="E56" s="251">
        <v>3033017.947291838</v>
      </c>
      <c r="F56" s="251">
        <v>572246.41979234293</v>
      </c>
      <c r="G56" s="251">
        <v>2899186.6477961014</v>
      </c>
      <c r="H56" s="251">
        <v>733166.52818213205</v>
      </c>
      <c r="I56" s="251">
        <v>1081.5128489340609</v>
      </c>
      <c r="J56" s="251">
        <v>205115.20564072134</v>
      </c>
      <c r="K56" s="251">
        <v>0</v>
      </c>
      <c r="L56" s="251">
        <v>160275.15890775813</v>
      </c>
      <c r="M56" s="251">
        <v>1485445.7896767061</v>
      </c>
      <c r="N56" s="251">
        <v>0</v>
      </c>
      <c r="O56" s="252">
        <v>0</v>
      </c>
      <c r="P56" s="276">
        <f t="shared" ref="P56:P62" si="40">SUM(Q56:AA56)</f>
        <v>9473442.0699470155</v>
      </c>
      <c r="Q56" s="251">
        <v>3222171.9603544227</v>
      </c>
      <c r="R56" s="251">
        <v>467736.79989937338</v>
      </c>
      <c r="S56" s="251">
        <v>2864964.3693018854</v>
      </c>
      <c r="T56" s="251">
        <v>893776.16252127278</v>
      </c>
      <c r="U56" s="251">
        <v>533.46532143044487</v>
      </c>
      <c r="V56" s="251">
        <v>242205.97964569708</v>
      </c>
      <c r="W56" s="251">
        <v>0</v>
      </c>
      <c r="X56" s="251">
        <v>152113.29548977074</v>
      </c>
      <c r="Y56" s="251">
        <v>1629940.037413164</v>
      </c>
      <c r="Z56" s="251">
        <v>0</v>
      </c>
      <c r="AA56" s="252">
        <v>0</v>
      </c>
      <c r="AB56" s="273">
        <f t="shared" ref="AB56:AB62" si="41">SUM(AC56:AM56)</f>
        <v>9084958.9197569117</v>
      </c>
      <c r="AC56" s="251">
        <v>3109170.9302897388</v>
      </c>
      <c r="AD56" s="251">
        <v>375096.32795519964</v>
      </c>
      <c r="AE56" s="251">
        <v>2587642.9582643108</v>
      </c>
      <c r="AF56" s="251">
        <v>806628.36090347206</v>
      </c>
      <c r="AG56" s="251">
        <v>0</v>
      </c>
      <c r="AH56" s="251">
        <v>171235.67208593903</v>
      </c>
      <c r="AI56" s="251">
        <v>0</v>
      </c>
      <c r="AJ56" s="251">
        <v>150368.03155057249</v>
      </c>
      <c r="AK56" s="251">
        <v>1884816.6387076802</v>
      </c>
      <c r="AL56" s="251">
        <v>0</v>
      </c>
      <c r="AM56" s="252">
        <v>0</v>
      </c>
      <c r="AN56" s="276">
        <f t="shared" ref="AN56:AN62" si="42">SUM(AO56:AY56)</f>
        <v>9489175.1478735507</v>
      </c>
      <c r="AO56" s="251">
        <v>3191986.482091825</v>
      </c>
      <c r="AP56" s="251">
        <v>409517.64131986327</v>
      </c>
      <c r="AQ56" s="251">
        <v>2623541.8396444679</v>
      </c>
      <c r="AR56" s="251">
        <v>1057550.5317631918</v>
      </c>
      <c r="AS56" s="251">
        <v>1.4948111150226118</v>
      </c>
      <c r="AT56" s="251">
        <v>221786.99612465152</v>
      </c>
      <c r="AU56" s="251">
        <v>0</v>
      </c>
      <c r="AV56" s="249">
        <v>164081.12965091417</v>
      </c>
      <c r="AW56" s="251">
        <v>1820709.032467522</v>
      </c>
      <c r="AX56" s="251">
        <v>0</v>
      </c>
      <c r="AY56" s="252">
        <v>0</v>
      </c>
      <c r="AZ56" s="854">
        <v>-9824.3405489678826</v>
      </c>
      <c r="BA56" s="294">
        <f t="shared" ref="BA56:BA62" si="43">SUM(BB56:BL56)+AZ56</f>
        <v>37127287.007165045</v>
      </c>
      <c r="BB56" s="273">
        <f t="shared" ref="BB56:BL62" si="44">E56+Q56+AC56+AO56</f>
        <v>12556347.320027824</v>
      </c>
      <c r="BC56" s="273">
        <f t="shared" si="44"/>
        <v>1824597.1889667793</v>
      </c>
      <c r="BD56" s="273">
        <f t="shared" si="44"/>
        <v>10975335.815006766</v>
      </c>
      <c r="BE56" s="273">
        <f t="shared" si="44"/>
        <v>3491121.5833700686</v>
      </c>
      <c r="BF56" s="273">
        <f t="shared" si="44"/>
        <v>1616.4729814795285</v>
      </c>
      <c r="BG56" s="273">
        <f t="shared" si="44"/>
        <v>840343.85349700903</v>
      </c>
      <c r="BH56" s="273">
        <f t="shared" si="44"/>
        <v>0</v>
      </c>
      <c r="BI56" s="273">
        <f t="shared" si="44"/>
        <v>626837.61559901549</v>
      </c>
      <c r="BJ56" s="273">
        <f t="shared" si="44"/>
        <v>6820911.4982650727</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-26338.629089236882</v>
      </c>
      <c r="E59" s="253">
        <v>-8788.7370352700764</v>
      </c>
      <c r="F59" s="253">
        <v>-1658.1910790934558</v>
      </c>
      <c r="G59" s="253">
        <v>-8400.9358027034414</v>
      </c>
      <c r="H59" s="253">
        <v>-2124.4872042409579</v>
      </c>
      <c r="I59" s="253">
        <v>-3.1338858505714757</v>
      </c>
      <c r="J59" s="253">
        <v>-594.35968914106411</v>
      </c>
      <c r="K59" s="253">
        <v>0</v>
      </c>
      <c r="L59" s="253">
        <v>-464.42726334150279</v>
      </c>
      <c r="M59" s="253">
        <v>-4304.35712959581</v>
      </c>
      <c r="N59" s="253">
        <v>0</v>
      </c>
      <c r="O59" s="254">
        <v>0</v>
      </c>
      <c r="P59" s="274">
        <f t="shared" si="40"/>
        <v>-34042.389144744942</v>
      </c>
      <c r="Q59" s="253">
        <v>-11578.730408205729</v>
      </c>
      <c r="R59" s="253">
        <v>-1680.7912099874402</v>
      </c>
      <c r="S59" s="253">
        <v>-10295.120952394132</v>
      </c>
      <c r="T59" s="253">
        <v>-3211.7445494672393</v>
      </c>
      <c r="U59" s="253">
        <v>-1.9169837038400996</v>
      </c>
      <c r="V59" s="253">
        <v>-870.35632364711432</v>
      </c>
      <c r="W59" s="253">
        <v>0</v>
      </c>
      <c r="X59" s="253">
        <v>-546.61230426263785</v>
      </c>
      <c r="Y59" s="253">
        <v>-5857.1164130768157</v>
      </c>
      <c r="Z59" s="253">
        <v>0</v>
      </c>
      <c r="AA59" s="254">
        <v>0</v>
      </c>
      <c r="AB59" s="274">
        <f t="shared" si="41"/>
        <v>-29214.394430681823</v>
      </c>
      <c r="AC59" s="253">
        <v>-9998.1240104853205</v>
      </c>
      <c r="AD59" s="253">
        <v>-1206.1928040811435</v>
      </c>
      <c r="AE59" s="253">
        <v>-8321.0527087922892</v>
      </c>
      <c r="AF59" s="253">
        <v>-2593.8652340146123</v>
      </c>
      <c r="AG59" s="253">
        <v>0</v>
      </c>
      <c r="AH59" s="253">
        <v>-550.64051572567473</v>
      </c>
      <c r="AI59" s="253">
        <v>0</v>
      </c>
      <c r="AJ59" s="253">
        <v>-483.53669205156683</v>
      </c>
      <c r="AK59" s="253">
        <v>-6060.9824655312177</v>
      </c>
      <c r="AL59" s="253">
        <v>0</v>
      </c>
      <c r="AM59" s="254">
        <v>0</v>
      </c>
      <c r="AN59" s="289">
        <f t="shared" si="42"/>
        <v>-21265.126737042618</v>
      </c>
      <c r="AO59" s="253">
        <v>-7153.2031000418829</v>
      </c>
      <c r="AP59" s="253">
        <v>-917.72408117824091</v>
      </c>
      <c r="AQ59" s="253">
        <v>-5879.3255315216347</v>
      </c>
      <c r="AR59" s="253">
        <v>-2369.957950856317</v>
      </c>
      <c r="AS59" s="253">
        <v>-3.3498536293767455E-3</v>
      </c>
      <c r="AT59" s="253">
        <v>-497.02197585377974</v>
      </c>
      <c r="AU59" s="253">
        <v>0</v>
      </c>
      <c r="AV59" s="253">
        <v>-367.70382702501968</v>
      </c>
      <c r="AW59" s="253">
        <v>-4080.1869207121135</v>
      </c>
      <c r="AX59" s="253">
        <v>0</v>
      </c>
      <c r="AY59" s="254">
        <v>0</v>
      </c>
      <c r="AZ59" s="525">
        <v>0</v>
      </c>
      <c r="BA59" s="296">
        <f t="shared" si="43"/>
        <v>-110860.53940170626</v>
      </c>
      <c r="BB59" s="274">
        <f t="shared" si="44"/>
        <v>-37518.794554003005</v>
      </c>
      <c r="BC59" s="274">
        <f t="shared" si="44"/>
        <v>-5462.8991743402803</v>
      </c>
      <c r="BD59" s="274">
        <f t="shared" si="44"/>
        <v>-32896.434995411502</v>
      </c>
      <c r="BE59" s="274">
        <f t="shared" si="44"/>
        <v>-10300.054938579126</v>
      </c>
      <c r="BF59" s="274">
        <f t="shared" si="44"/>
        <v>-5.0542194080409519</v>
      </c>
      <c r="BG59" s="274">
        <f t="shared" si="44"/>
        <v>-2512.378504367633</v>
      </c>
      <c r="BH59" s="274">
        <f t="shared" si="44"/>
        <v>0</v>
      </c>
      <c r="BI59" s="274">
        <f t="shared" si="44"/>
        <v>-1862.280086680727</v>
      </c>
      <c r="BJ59" s="274">
        <f t="shared" si="44"/>
        <v>-20302.642928915957</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9063196.5810472984</v>
      </c>
      <c r="E63" s="275">
        <f t="shared" ref="E63:BL63" si="45">SUM(E56:E62)</f>
        <v>3024229.2102565682</v>
      </c>
      <c r="F63" s="275">
        <f t="shared" si="45"/>
        <v>570588.22871324944</v>
      </c>
      <c r="G63" s="275">
        <f t="shared" si="45"/>
        <v>2890785.7119933981</v>
      </c>
      <c r="H63" s="275">
        <f t="shared" si="45"/>
        <v>731042.04097789107</v>
      </c>
      <c r="I63" s="275">
        <f t="shared" si="45"/>
        <v>1078.3789630834895</v>
      </c>
      <c r="J63" s="275">
        <f t="shared" si="45"/>
        <v>204520.84595158027</v>
      </c>
      <c r="K63" s="275">
        <f t="shared" si="45"/>
        <v>0</v>
      </c>
      <c r="L63" s="275">
        <f t="shared" si="45"/>
        <v>159810.73164441664</v>
      </c>
      <c r="M63" s="275">
        <f>SUM(M56:M62)</f>
        <v>1481141.4325471104</v>
      </c>
      <c r="N63" s="275">
        <f t="shared" si="45"/>
        <v>0</v>
      </c>
      <c r="O63" s="283">
        <f t="shared" si="45"/>
        <v>0</v>
      </c>
      <c r="P63" s="275">
        <f t="shared" si="45"/>
        <v>9439399.6808022708</v>
      </c>
      <c r="Q63" s="275">
        <f t="shared" si="45"/>
        <v>3210593.229946217</v>
      </c>
      <c r="R63" s="275">
        <f t="shared" si="45"/>
        <v>466056.00868938596</v>
      </c>
      <c r="S63" s="275">
        <f t="shared" si="45"/>
        <v>2854669.248349491</v>
      </c>
      <c r="T63" s="275">
        <f t="shared" si="45"/>
        <v>890564.41797180555</v>
      </c>
      <c r="U63" s="275">
        <f t="shared" si="45"/>
        <v>531.54833772660481</v>
      </c>
      <c r="V63" s="275">
        <f t="shared" si="45"/>
        <v>241335.62332204997</v>
      </c>
      <c r="W63" s="275">
        <f t="shared" si="45"/>
        <v>0</v>
      </c>
      <c r="X63" s="275">
        <f t="shared" si="45"/>
        <v>151566.6831855081</v>
      </c>
      <c r="Y63" s="275">
        <f>SUM(Y56:Y62)</f>
        <v>1624082.9210000872</v>
      </c>
      <c r="Z63" s="275">
        <f t="shared" si="45"/>
        <v>0</v>
      </c>
      <c r="AA63" s="283">
        <f t="shared" si="45"/>
        <v>0</v>
      </c>
      <c r="AB63" s="275">
        <f t="shared" si="45"/>
        <v>9055744.5253262296</v>
      </c>
      <c r="AC63" s="275">
        <f t="shared" si="45"/>
        <v>3099172.8062792537</v>
      </c>
      <c r="AD63" s="275">
        <f t="shared" si="45"/>
        <v>373890.13515111851</v>
      </c>
      <c r="AE63" s="275">
        <f t="shared" si="45"/>
        <v>2579321.9055555183</v>
      </c>
      <c r="AF63" s="275">
        <f t="shared" si="45"/>
        <v>804034.49566945748</v>
      </c>
      <c r="AG63" s="275">
        <f t="shared" si="45"/>
        <v>0</v>
      </c>
      <c r="AH63" s="275">
        <f t="shared" si="45"/>
        <v>170685.03157021335</v>
      </c>
      <c r="AI63" s="275">
        <f t="shared" si="45"/>
        <v>0</v>
      </c>
      <c r="AJ63" s="275">
        <f t="shared" si="45"/>
        <v>149884.49485852092</v>
      </c>
      <c r="AK63" s="275">
        <f>SUM(AK56:AK62)</f>
        <v>1878755.656242149</v>
      </c>
      <c r="AL63" s="275">
        <f t="shared" si="45"/>
        <v>0</v>
      </c>
      <c r="AM63" s="283">
        <f t="shared" si="45"/>
        <v>0</v>
      </c>
      <c r="AN63" s="277">
        <f t="shared" si="45"/>
        <v>9467910.0211365074</v>
      </c>
      <c r="AO63" s="275">
        <f t="shared" si="45"/>
        <v>3184833.278991783</v>
      </c>
      <c r="AP63" s="275">
        <f t="shared" si="45"/>
        <v>408599.91723868501</v>
      </c>
      <c r="AQ63" s="275">
        <f t="shared" si="45"/>
        <v>2617662.5141129461</v>
      </c>
      <c r="AR63" s="275">
        <f t="shared" si="45"/>
        <v>1055180.5738123355</v>
      </c>
      <c r="AS63" s="275">
        <f t="shared" si="45"/>
        <v>1.491461261393235</v>
      </c>
      <c r="AT63" s="275">
        <f t="shared" si="45"/>
        <v>221289.97414879774</v>
      </c>
      <c r="AU63" s="275">
        <f t="shared" si="45"/>
        <v>0</v>
      </c>
      <c r="AV63" s="275">
        <f t="shared" si="45"/>
        <v>163713.42582388915</v>
      </c>
      <c r="AW63" s="275">
        <f>SUM(AW56:AW62)</f>
        <v>1816628.84554681</v>
      </c>
      <c r="AX63" s="275">
        <f t="shared" si="45"/>
        <v>0</v>
      </c>
      <c r="AY63" s="283">
        <f t="shared" si="45"/>
        <v>0</v>
      </c>
      <c r="AZ63" s="299">
        <f t="shared" si="45"/>
        <v>-9824.3405489678826</v>
      </c>
      <c r="BA63" s="297">
        <f t="shared" si="45"/>
        <v>37016426.467763342</v>
      </c>
      <c r="BB63" s="275">
        <f t="shared" si="45"/>
        <v>12518828.525473822</v>
      </c>
      <c r="BC63" s="275">
        <f t="shared" si="45"/>
        <v>1819134.289792439</v>
      </c>
      <c r="BD63" s="275">
        <f t="shared" si="45"/>
        <v>10942439.380011356</v>
      </c>
      <c r="BE63" s="275">
        <f t="shared" si="45"/>
        <v>3480821.5284314896</v>
      </c>
      <c r="BF63" s="275">
        <f t="shared" si="45"/>
        <v>1611.4187620714874</v>
      </c>
      <c r="BG63" s="275">
        <f t="shared" si="45"/>
        <v>837831.47499264136</v>
      </c>
      <c r="BH63" s="275">
        <f t="shared" si="45"/>
        <v>0</v>
      </c>
      <c r="BI63" s="275">
        <f t="shared" si="45"/>
        <v>624975.33551233471</v>
      </c>
      <c r="BJ63" s="275">
        <f>SUM(BJ56:BJ62)</f>
        <v>6800608.8553361567</v>
      </c>
      <c r="BK63" s="275">
        <f t="shared" si="45"/>
        <v>0</v>
      </c>
      <c r="BL63" s="299">
        <f t="shared" si="45"/>
        <v>0</v>
      </c>
    </row>
    <row r="64" spans="1:64" ht="24.75" customHeight="1" x14ac:dyDescent="0.25">
      <c r="A64" s="1698" t="s">
        <v>3</v>
      </c>
      <c r="B64" s="124">
        <v>9.1</v>
      </c>
      <c r="C64" s="131" t="s">
        <v>186</v>
      </c>
      <c r="D64" s="273">
        <f>SUM(E64:M64)</f>
        <v>17465783.590000004</v>
      </c>
      <c r="E64" s="251">
        <v>1611332.6</v>
      </c>
      <c r="F64" s="251">
        <v>178407.03999999998</v>
      </c>
      <c r="G64" s="251">
        <v>3736037.9500000011</v>
      </c>
      <c r="H64" s="251">
        <v>596738.91999999993</v>
      </c>
      <c r="I64" s="251">
        <v>37025</v>
      </c>
      <c r="J64" s="251">
        <v>254475.51</v>
      </c>
      <c r="K64" s="251">
        <v>0</v>
      </c>
      <c r="L64" s="251">
        <v>0</v>
      </c>
      <c r="M64" s="251">
        <v>11051766.57</v>
      </c>
      <c r="N64" s="301"/>
      <c r="O64" s="1116"/>
      <c r="P64" s="273">
        <f>SUM(Q64:Y64)</f>
        <v>18014067.710000001</v>
      </c>
      <c r="Q64" s="251">
        <v>1768171.9799999997</v>
      </c>
      <c r="R64" s="251">
        <v>148207.55999999997</v>
      </c>
      <c r="S64" s="251">
        <v>3889856.3499999996</v>
      </c>
      <c r="T64" s="251">
        <v>555156.06000000006</v>
      </c>
      <c r="U64" s="251">
        <v>20520</v>
      </c>
      <c r="V64" s="251">
        <v>408607.31000000006</v>
      </c>
      <c r="W64" s="251">
        <v>0</v>
      </c>
      <c r="X64" s="251">
        <v>181.59</v>
      </c>
      <c r="Y64" s="251">
        <v>11223366.859999999</v>
      </c>
      <c r="Z64" s="301"/>
      <c r="AA64" s="1116"/>
      <c r="AB64" s="273">
        <f>SUM(AC64:AK64)</f>
        <v>18632376.359999996</v>
      </c>
      <c r="AC64" s="251">
        <v>1698675.2100000002</v>
      </c>
      <c r="AD64" s="251">
        <v>137859.16999999998</v>
      </c>
      <c r="AE64" s="251">
        <v>3754099.5500000007</v>
      </c>
      <c r="AF64" s="251">
        <v>557746.48</v>
      </c>
      <c r="AG64" s="251">
        <v>8560</v>
      </c>
      <c r="AH64" s="251">
        <v>331089.17000000004</v>
      </c>
      <c r="AI64" s="251">
        <v>0</v>
      </c>
      <c r="AJ64" s="251">
        <v>60.53</v>
      </c>
      <c r="AK64" s="251">
        <v>12144286.249999994</v>
      </c>
      <c r="AL64" s="301"/>
      <c r="AM64" s="1116"/>
      <c r="AN64" s="276">
        <f>SUM(AO64:AW64)</f>
        <v>19096998.609999999</v>
      </c>
      <c r="AO64" s="251">
        <v>1692515.6400000001</v>
      </c>
      <c r="AP64" s="251">
        <v>146357.54</v>
      </c>
      <c r="AQ64" s="251">
        <v>4071711.6100000003</v>
      </c>
      <c r="AR64" s="251">
        <v>580044.03</v>
      </c>
      <c r="AS64" s="251">
        <v>8800</v>
      </c>
      <c r="AT64" s="251">
        <v>348722.33999999997</v>
      </c>
      <c r="AU64" s="251">
        <v>0</v>
      </c>
      <c r="AV64" s="249">
        <v>5903.22</v>
      </c>
      <c r="AW64" s="251">
        <v>12242944.229999999</v>
      </c>
      <c r="AX64" s="301"/>
      <c r="AY64" s="1116"/>
      <c r="AZ64" s="854">
        <v>314964.12027128018</v>
      </c>
      <c r="BA64" s="294">
        <f>SUM(BB64:BJ64)+AZ64</f>
        <v>73524190.390271261</v>
      </c>
      <c r="BB64" s="274">
        <f t="shared" ref="BB64:BJ71" si="46">E64+Q64+AC64+AO64</f>
        <v>6770695.4299999997</v>
      </c>
      <c r="BC64" s="274">
        <f t="shared" si="46"/>
        <v>610831.30999999994</v>
      </c>
      <c r="BD64" s="274">
        <f t="shared" si="46"/>
        <v>15451705.460000001</v>
      </c>
      <c r="BE64" s="274">
        <f t="shared" si="46"/>
        <v>2289685.4900000002</v>
      </c>
      <c r="BF64" s="274">
        <f t="shared" si="46"/>
        <v>74905</v>
      </c>
      <c r="BG64" s="274">
        <f t="shared" si="46"/>
        <v>1342894.33</v>
      </c>
      <c r="BH64" s="274">
        <f t="shared" si="46"/>
        <v>0</v>
      </c>
      <c r="BI64" s="274">
        <f t="shared" si="46"/>
        <v>6145.34</v>
      </c>
      <c r="BJ64" s="274">
        <f t="shared" si="46"/>
        <v>46662363.909999989</v>
      </c>
      <c r="BK64" s="301"/>
      <c r="BL64" s="302"/>
    </row>
    <row r="65" spans="1:64" x14ac:dyDescent="0.25">
      <c r="A65" s="1699"/>
      <c r="B65" s="126" t="s">
        <v>107</v>
      </c>
      <c r="C65" s="131" t="s">
        <v>187</v>
      </c>
      <c r="D65" s="274">
        <f>SUM(E65:M65)</f>
        <v>35831.839999999997</v>
      </c>
      <c r="E65" s="253">
        <v>24197.040000000001</v>
      </c>
      <c r="F65" s="253">
        <v>0</v>
      </c>
      <c r="G65" s="253">
        <v>11634.8</v>
      </c>
      <c r="H65" s="253">
        <v>0</v>
      </c>
      <c r="I65" s="253">
        <v>0</v>
      </c>
      <c r="J65" s="253">
        <v>0</v>
      </c>
      <c r="K65" s="253">
        <v>0</v>
      </c>
      <c r="L65" s="253">
        <v>0</v>
      </c>
      <c r="M65" s="253">
        <v>0</v>
      </c>
      <c r="N65" s="303"/>
      <c r="O65" s="375"/>
      <c r="P65" s="274">
        <f>SUM(Q65:Y65)</f>
        <v>32670.799999999996</v>
      </c>
      <c r="Q65" s="253">
        <v>0</v>
      </c>
      <c r="R65" s="253">
        <v>0</v>
      </c>
      <c r="S65" s="253">
        <v>32670.799999999996</v>
      </c>
      <c r="T65" s="253">
        <v>0</v>
      </c>
      <c r="U65" s="253">
        <v>0</v>
      </c>
      <c r="V65" s="253">
        <v>0</v>
      </c>
      <c r="W65" s="253">
        <v>0</v>
      </c>
      <c r="X65" s="253">
        <v>0</v>
      </c>
      <c r="Y65" s="253">
        <v>0</v>
      </c>
      <c r="Z65" s="303"/>
      <c r="AA65" s="375"/>
      <c r="AB65" s="274">
        <f>SUM(AC65:AK65)</f>
        <v>467.49</v>
      </c>
      <c r="AC65" s="253">
        <v>0</v>
      </c>
      <c r="AD65" s="253">
        <v>0</v>
      </c>
      <c r="AE65" s="253">
        <v>467.49</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416.48424412911686</v>
      </c>
      <c r="BA65" s="296">
        <f>SUM(BB65:BJ65)+AZ65</f>
        <v>69386.614244129101</v>
      </c>
      <c r="BB65" s="274">
        <f t="shared" si="46"/>
        <v>24197.040000000001</v>
      </c>
      <c r="BC65" s="274">
        <f t="shared" si="46"/>
        <v>0</v>
      </c>
      <c r="BD65" s="274">
        <f t="shared" si="46"/>
        <v>44773.089999999989</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99"/>
      <c r="B66" s="126" t="s">
        <v>1316</v>
      </c>
      <c r="C66" s="131" t="s">
        <v>1317</v>
      </c>
      <c r="D66" s="274">
        <f>SUM(E66:M66)</f>
        <v>1400225.19</v>
      </c>
      <c r="E66" s="253">
        <v>134443.79999999999</v>
      </c>
      <c r="F66" s="253">
        <v>0</v>
      </c>
      <c r="G66" s="253">
        <v>1093933.47</v>
      </c>
      <c r="H66" s="253">
        <v>51017.04</v>
      </c>
      <c r="I66" s="253">
        <v>0</v>
      </c>
      <c r="J66" s="253">
        <v>53608.98</v>
      </c>
      <c r="K66" s="253">
        <v>0</v>
      </c>
      <c r="L66" s="253">
        <v>67221.899999999994</v>
      </c>
      <c r="M66" s="253">
        <v>0</v>
      </c>
      <c r="N66" s="303"/>
      <c r="O66" s="375"/>
      <c r="P66" s="274">
        <f>SUM(Q66:Y66)</f>
        <v>1366149.44</v>
      </c>
      <c r="Q66" s="253">
        <v>161353.66999999998</v>
      </c>
      <c r="R66" s="253">
        <v>0</v>
      </c>
      <c r="S66" s="253">
        <v>1042557.01</v>
      </c>
      <c r="T66" s="253">
        <v>57315.44</v>
      </c>
      <c r="U66" s="253">
        <v>0</v>
      </c>
      <c r="V66" s="253">
        <v>36954.51</v>
      </c>
      <c r="W66" s="253">
        <v>0</v>
      </c>
      <c r="X66" s="253">
        <v>67968.81</v>
      </c>
      <c r="Y66" s="253">
        <v>0</v>
      </c>
      <c r="Z66" s="303"/>
      <c r="AA66" s="375"/>
      <c r="AB66" s="274">
        <f>SUM(AC66:AK66)</f>
        <v>1124084.1400000001</v>
      </c>
      <c r="AC66" s="253">
        <v>32121.84</v>
      </c>
      <c r="AD66" s="253">
        <v>0</v>
      </c>
      <c r="AE66" s="253">
        <v>960892.36</v>
      </c>
      <c r="AF66" s="253">
        <v>55425.920000000006</v>
      </c>
      <c r="AG66" s="253">
        <v>0</v>
      </c>
      <c r="AH66" s="253">
        <v>6928.24</v>
      </c>
      <c r="AI66" s="253">
        <v>0</v>
      </c>
      <c r="AJ66" s="253">
        <v>68715.78</v>
      </c>
      <c r="AK66" s="253">
        <v>0</v>
      </c>
      <c r="AL66" s="303"/>
      <c r="AM66" s="375"/>
      <c r="AN66" s="289">
        <f>SUM(AO66:AW66)</f>
        <v>1214282.6000000001</v>
      </c>
      <c r="AO66" s="253">
        <v>0</v>
      </c>
      <c r="AP66" s="253">
        <v>0</v>
      </c>
      <c r="AQ66" s="253">
        <v>1038030.61</v>
      </c>
      <c r="AR66" s="253">
        <v>60029.08</v>
      </c>
      <c r="AS66" s="253">
        <v>0</v>
      </c>
      <c r="AT66" s="253">
        <v>48369.289999999994</v>
      </c>
      <c r="AU66" s="253">
        <v>0</v>
      </c>
      <c r="AV66" s="253">
        <v>67853.62</v>
      </c>
      <c r="AW66" s="253">
        <v>0</v>
      </c>
      <c r="AX66" s="303"/>
      <c r="AY66" s="375"/>
      <c r="AZ66" s="525">
        <v>-109935.95864306013</v>
      </c>
      <c r="BA66" s="296">
        <f>SUM(BB66:BJ66)+AZ66</f>
        <v>4994805.4113569399</v>
      </c>
      <c r="BB66" s="274">
        <f t="shared" si="46"/>
        <v>327919.31</v>
      </c>
      <c r="BC66" s="274">
        <f t="shared" si="46"/>
        <v>0</v>
      </c>
      <c r="BD66" s="274">
        <f t="shared" si="46"/>
        <v>4135413.4499999997</v>
      </c>
      <c r="BE66" s="274">
        <f t="shared" si="46"/>
        <v>223787.48000000004</v>
      </c>
      <c r="BF66" s="274">
        <f t="shared" si="46"/>
        <v>0</v>
      </c>
      <c r="BG66" s="274">
        <f t="shared" si="46"/>
        <v>145861.02000000002</v>
      </c>
      <c r="BH66" s="274">
        <f t="shared" si="46"/>
        <v>0</v>
      </c>
      <c r="BI66" s="274">
        <f t="shared" si="46"/>
        <v>271760.11</v>
      </c>
      <c r="BJ66" s="274">
        <f t="shared" si="46"/>
        <v>0</v>
      </c>
      <c r="BK66" s="303"/>
      <c r="BL66" s="304"/>
    </row>
    <row r="67" spans="1:64" x14ac:dyDescent="0.25">
      <c r="A67" s="1699"/>
      <c r="B67" s="126" t="s">
        <v>108</v>
      </c>
      <c r="C67" s="131" t="s">
        <v>188</v>
      </c>
      <c r="D67" s="274">
        <f>SUM(E67:M67)</f>
        <v>2211920.25</v>
      </c>
      <c r="E67" s="253">
        <v>383614.08999999991</v>
      </c>
      <c r="F67" s="253">
        <v>28368.94</v>
      </c>
      <c r="G67" s="253">
        <v>825171.57</v>
      </c>
      <c r="H67" s="253">
        <v>51480.800000000003</v>
      </c>
      <c r="I67" s="253">
        <v>1703.25</v>
      </c>
      <c r="J67" s="253">
        <v>78538.039999999994</v>
      </c>
      <c r="K67" s="253">
        <v>0</v>
      </c>
      <c r="L67" s="253">
        <v>15009.420000000002</v>
      </c>
      <c r="M67" s="253">
        <v>828034.14</v>
      </c>
      <c r="N67" s="303"/>
      <c r="O67" s="375"/>
      <c r="P67" s="274">
        <f>SUM(Q67:Y67)</f>
        <v>2367985.91</v>
      </c>
      <c r="Q67" s="253">
        <v>373169.5199999999</v>
      </c>
      <c r="R67" s="253">
        <v>15089.99</v>
      </c>
      <c r="S67" s="253">
        <v>924435.49</v>
      </c>
      <c r="T67" s="253">
        <v>72575.099999999991</v>
      </c>
      <c r="U67" s="253">
        <v>2367.23</v>
      </c>
      <c r="V67" s="253">
        <v>114825.19000000005</v>
      </c>
      <c r="W67" s="253">
        <v>0</v>
      </c>
      <c r="X67" s="253">
        <v>2545.46</v>
      </c>
      <c r="Y67" s="253">
        <v>862977.93</v>
      </c>
      <c r="Z67" s="303"/>
      <c r="AA67" s="375"/>
      <c r="AB67" s="274">
        <f>SUM(AC67:AK67)</f>
        <v>2483395.46</v>
      </c>
      <c r="AC67" s="253">
        <v>411036.06000000011</v>
      </c>
      <c r="AD67" s="253">
        <v>24696.539999999997</v>
      </c>
      <c r="AE67" s="253">
        <v>874399.75</v>
      </c>
      <c r="AF67" s="253">
        <v>62508.67</v>
      </c>
      <c r="AG67" s="253">
        <v>602.73</v>
      </c>
      <c r="AH67" s="253">
        <v>103288.81000000001</v>
      </c>
      <c r="AI67" s="253">
        <v>0</v>
      </c>
      <c r="AJ67" s="253">
        <v>4039.6199999999994</v>
      </c>
      <c r="AK67" s="253">
        <v>1002823.2799999998</v>
      </c>
      <c r="AL67" s="303"/>
      <c r="AM67" s="375"/>
      <c r="AN67" s="289">
        <f>SUM(AO67:AW67)</f>
        <v>2357838.4900000002</v>
      </c>
      <c r="AO67" s="253">
        <v>438246.53</v>
      </c>
      <c r="AP67" s="253">
        <v>25983.05</v>
      </c>
      <c r="AQ67" s="253">
        <v>773342.67999999993</v>
      </c>
      <c r="AR67" s="253">
        <v>45234.6</v>
      </c>
      <c r="AS67" s="253">
        <v>412.04</v>
      </c>
      <c r="AT67" s="253">
        <v>74280.62</v>
      </c>
      <c r="AU67" s="253">
        <v>0</v>
      </c>
      <c r="AV67" s="253">
        <v>1410.3200000000002</v>
      </c>
      <c r="AW67" s="253">
        <v>998928.65</v>
      </c>
      <c r="AX67" s="303"/>
      <c r="AY67" s="375"/>
      <c r="AZ67" s="525">
        <v>168716.58136751712</v>
      </c>
      <c r="BA67" s="296">
        <f>SUM(BB67:BJ67)+AZ67</f>
        <v>9589856.6913675163</v>
      </c>
      <c r="BB67" s="274">
        <f t="shared" si="46"/>
        <v>1606066.2</v>
      </c>
      <c r="BC67" s="274">
        <f t="shared" si="46"/>
        <v>94138.52</v>
      </c>
      <c r="BD67" s="274">
        <f t="shared" si="46"/>
        <v>3397349.49</v>
      </c>
      <c r="BE67" s="274">
        <f t="shared" si="46"/>
        <v>231799.17</v>
      </c>
      <c r="BF67" s="274">
        <f t="shared" si="46"/>
        <v>5085.25</v>
      </c>
      <c r="BG67" s="274">
        <f t="shared" si="46"/>
        <v>370932.66000000003</v>
      </c>
      <c r="BH67" s="274">
        <f t="shared" si="46"/>
        <v>0</v>
      </c>
      <c r="BI67" s="274">
        <f t="shared" si="46"/>
        <v>23004.82</v>
      </c>
      <c r="BJ67" s="274">
        <f t="shared" si="46"/>
        <v>3692763.9999999995</v>
      </c>
      <c r="BK67" s="303"/>
      <c r="BL67" s="304"/>
    </row>
    <row r="68" spans="1:64" x14ac:dyDescent="0.25">
      <c r="A68" s="1699"/>
      <c r="B68" s="126" t="s">
        <v>109</v>
      </c>
      <c r="C68" s="131" t="s">
        <v>161</v>
      </c>
      <c r="D68" s="274">
        <f>SUM(E68:O68)</f>
        <v>4784244.0410010396</v>
      </c>
      <c r="E68" s="253">
        <v>2315417.7277158308</v>
      </c>
      <c r="F68" s="253">
        <v>97513.317401741704</v>
      </c>
      <c r="G68" s="253">
        <v>1636667.5815113331</v>
      </c>
      <c r="H68" s="253">
        <v>101978.44160939354</v>
      </c>
      <c r="I68" s="253">
        <v>1630.1390150384568</v>
      </c>
      <c r="J68" s="253">
        <v>199692.66016221291</v>
      </c>
      <c r="K68" s="253">
        <v>0</v>
      </c>
      <c r="L68" s="253">
        <v>12648.361584528802</v>
      </c>
      <c r="M68" s="253">
        <v>418695.81200096069</v>
      </c>
      <c r="N68" s="253">
        <v>0</v>
      </c>
      <c r="O68" s="254">
        <v>0</v>
      </c>
      <c r="P68" s="274">
        <f>SUM(Q68:AA68)</f>
        <v>4761592.9873456601</v>
      </c>
      <c r="Q68" s="253">
        <v>2461185.7158281812</v>
      </c>
      <c r="R68" s="253">
        <v>62862.407100556055</v>
      </c>
      <c r="S68" s="253">
        <v>1506587.7691107327</v>
      </c>
      <c r="T68" s="253">
        <v>118468.96016875702</v>
      </c>
      <c r="U68" s="253">
        <v>2434.7386575872697</v>
      </c>
      <c r="V68" s="253">
        <v>199993.42552373037</v>
      </c>
      <c r="W68" s="253">
        <v>0</v>
      </c>
      <c r="X68" s="253">
        <v>13129.830991871017</v>
      </c>
      <c r="Y68" s="253">
        <v>396930.13996424514</v>
      </c>
      <c r="Z68" s="253">
        <v>0</v>
      </c>
      <c r="AA68" s="254">
        <v>0</v>
      </c>
      <c r="AB68" s="274">
        <f>SUM(AC68:AM68)</f>
        <v>4538454.9495202368</v>
      </c>
      <c r="AC68" s="253">
        <v>2257962.7763146171</v>
      </c>
      <c r="AD68" s="253">
        <v>64736.283154946308</v>
      </c>
      <c r="AE68" s="253">
        <v>1451121.714281834</v>
      </c>
      <c r="AF68" s="253">
        <v>133171.31557042536</v>
      </c>
      <c r="AG68" s="253">
        <v>1596.9112930547217</v>
      </c>
      <c r="AH68" s="253">
        <v>202437.11773869902</v>
      </c>
      <c r="AI68" s="253">
        <v>0</v>
      </c>
      <c r="AJ68" s="253">
        <v>19203.295625227653</v>
      </c>
      <c r="AK68" s="253">
        <v>408225.53554143285</v>
      </c>
      <c r="AL68" s="253">
        <v>0</v>
      </c>
      <c r="AM68" s="254">
        <v>0</v>
      </c>
      <c r="AN68" s="289">
        <f>SUM(AO68:AY68)</f>
        <v>4619716.3446775693</v>
      </c>
      <c r="AO68" s="253">
        <v>2291518.3014957355</v>
      </c>
      <c r="AP68" s="253">
        <v>63896.796158806697</v>
      </c>
      <c r="AQ68" s="253">
        <v>1450566.3062698946</v>
      </c>
      <c r="AR68" s="253">
        <v>142663.44932503975</v>
      </c>
      <c r="AS68" s="253">
        <v>801.29231299228002</v>
      </c>
      <c r="AT68" s="253">
        <v>233572.18185113661</v>
      </c>
      <c r="AU68" s="253">
        <v>0</v>
      </c>
      <c r="AV68" s="253">
        <v>10852.869895081858</v>
      </c>
      <c r="AW68" s="253">
        <v>425845.14736888185</v>
      </c>
      <c r="AX68" s="253">
        <v>0</v>
      </c>
      <c r="AY68" s="254">
        <v>0</v>
      </c>
      <c r="AZ68" s="525">
        <v>-20256.301708272567</v>
      </c>
      <c r="BA68" s="296">
        <f>SUM(BB68:BL68)+AZ68</f>
        <v>18683752.02083623</v>
      </c>
      <c r="BB68" s="274">
        <f t="shared" si="46"/>
        <v>9326084.5213543642</v>
      </c>
      <c r="BC68" s="274">
        <f t="shared" si="46"/>
        <v>289008.80381605076</v>
      </c>
      <c r="BD68" s="274">
        <f t="shared" si="46"/>
        <v>6044943.3711737944</v>
      </c>
      <c r="BE68" s="274">
        <f t="shared" si="46"/>
        <v>496282.16667361569</v>
      </c>
      <c r="BF68" s="274">
        <f t="shared" si="46"/>
        <v>6463.0812786727283</v>
      </c>
      <c r="BG68" s="274">
        <f t="shared" si="46"/>
        <v>835695.38527577894</v>
      </c>
      <c r="BH68" s="274">
        <f t="shared" si="46"/>
        <v>0</v>
      </c>
      <c r="BI68" s="274">
        <f t="shared" si="46"/>
        <v>55834.358096709329</v>
      </c>
      <c r="BJ68" s="274">
        <f t="shared" si="46"/>
        <v>1649696.6348755206</v>
      </c>
      <c r="BK68" s="274">
        <f t="shared" ref="BK68:BL71" si="47">N68+Z68+AL68+AX68</f>
        <v>0</v>
      </c>
      <c r="BL68" s="300">
        <f t="shared" si="47"/>
        <v>0</v>
      </c>
    </row>
    <row r="69" spans="1:64" s="255" customFormat="1" x14ac:dyDescent="0.25">
      <c r="A69" s="1699"/>
      <c r="B69" s="126" t="s">
        <v>110</v>
      </c>
      <c r="C69" s="131" t="s">
        <v>135</v>
      </c>
      <c r="D69" s="274">
        <f>SUM(E69:O69)</f>
        <v>34070.852664540987</v>
      </c>
      <c r="E69" s="253">
        <v>21406.909717655588</v>
      </c>
      <c r="F69" s="253">
        <v>2507.5687617026961</v>
      </c>
      <c r="G69" s="253">
        <v>7438.1000639952208</v>
      </c>
      <c r="H69" s="253">
        <v>1056.138196339886</v>
      </c>
      <c r="I69" s="253">
        <v>36.567345480632056</v>
      </c>
      <c r="J69" s="253">
        <v>886.52328123208883</v>
      </c>
      <c r="K69" s="253">
        <v>0</v>
      </c>
      <c r="L69" s="253">
        <v>159.74156183644533</v>
      </c>
      <c r="M69" s="253">
        <v>579.30373629843427</v>
      </c>
      <c r="N69" s="253">
        <v>0</v>
      </c>
      <c r="O69" s="254">
        <v>0</v>
      </c>
      <c r="P69" s="274">
        <f>SUM(Q69:AA69)</f>
        <v>35840.861716388172</v>
      </c>
      <c r="Q69" s="253">
        <v>22513.507113828768</v>
      </c>
      <c r="R69" s="253">
        <v>2560.2032779193719</v>
      </c>
      <c r="S69" s="253">
        <v>7896.0716975843816</v>
      </c>
      <c r="T69" s="253">
        <v>1137.7521506349638</v>
      </c>
      <c r="U69" s="253">
        <v>37.419404065327704</v>
      </c>
      <c r="V69" s="253">
        <v>936.39530335370057</v>
      </c>
      <c r="W69" s="253">
        <v>0</v>
      </c>
      <c r="X69" s="253">
        <v>163.83630969143482</v>
      </c>
      <c r="Y69" s="253">
        <v>595.67645931021661</v>
      </c>
      <c r="Z69" s="253">
        <v>0</v>
      </c>
      <c r="AA69" s="254">
        <v>0</v>
      </c>
      <c r="AB69" s="274">
        <f>SUM(AC69:AM69)</f>
        <v>36527.796572292878</v>
      </c>
      <c r="AC69" s="253">
        <v>22453.781257878429</v>
      </c>
      <c r="AD69" s="253">
        <v>2511.1522172884893</v>
      </c>
      <c r="AE69" s="253">
        <v>8463.721458789254</v>
      </c>
      <c r="AF69" s="253">
        <v>1221.7631835506072</v>
      </c>
      <c r="AG69" s="253">
        <v>25.954138953315343</v>
      </c>
      <c r="AH69" s="253">
        <v>1014.7335754244131</v>
      </c>
      <c r="AI69" s="253">
        <v>0</v>
      </c>
      <c r="AJ69" s="253">
        <v>161.13194600183274</v>
      </c>
      <c r="AK69" s="253">
        <v>675.55879440653575</v>
      </c>
      <c r="AL69" s="253">
        <v>0</v>
      </c>
      <c r="AM69" s="254">
        <v>0</v>
      </c>
      <c r="AN69" s="289">
        <f>SUM(AO69:AY69)</f>
        <v>33919.062870201036</v>
      </c>
      <c r="AO69" s="253">
        <v>20329.212668433505</v>
      </c>
      <c r="AP69" s="253">
        <v>2199.2618694272405</v>
      </c>
      <c r="AQ69" s="253">
        <v>8393.5642708102005</v>
      </c>
      <c r="AR69" s="253">
        <v>1198.8111033766691</v>
      </c>
      <c r="AS69" s="253">
        <v>19.795301940131491</v>
      </c>
      <c r="AT69" s="253">
        <v>990.67218562959829</v>
      </c>
      <c r="AU69" s="253">
        <v>0</v>
      </c>
      <c r="AV69" s="253">
        <v>144.7510449160483</v>
      </c>
      <c r="AW69" s="253">
        <v>642.99442566763901</v>
      </c>
      <c r="AX69" s="253">
        <v>0</v>
      </c>
      <c r="AY69" s="254">
        <v>0</v>
      </c>
      <c r="AZ69" s="525">
        <v>0</v>
      </c>
      <c r="BA69" s="296">
        <f>SUM(BB69:BL69)+AZ69</f>
        <v>140358.57382342304</v>
      </c>
      <c r="BB69" s="274">
        <f t="shared" si="46"/>
        <v>86703.4107577963</v>
      </c>
      <c r="BC69" s="274">
        <f t="shared" si="46"/>
        <v>9778.1861263377978</v>
      </c>
      <c r="BD69" s="274">
        <f t="shared" si="46"/>
        <v>32191.457491179055</v>
      </c>
      <c r="BE69" s="274">
        <f t="shared" si="46"/>
        <v>4614.4646339021256</v>
      </c>
      <c r="BF69" s="274">
        <f t="shared" si="46"/>
        <v>119.7361904394066</v>
      </c>
      <c r="BG69" s="274">
        <f t="shared" si="46"/>
        <v>3828.3243456398004</v>
      </c>
      <c r="BH69" s="274">
        <f t="shared" si="46"/>
        <v>0</v>
      </c>
      <c r="BI69" s="274">
        <f t="shared" si="46"/>
        <v>629.46086244576111</v>
      </c>
      <c r="BJ69" s="274">
        <f t="shared" si="46"/>
        <v>2493.5334156828258</v>
      </c>
      <c r="BK69" s="274">
        <f t="shared" si="47"/>
        <v>0</v>
      </c>
      <c r="BL69" s="300">
        <f t="shared" si="47"/>
        <v>0</v>
      </c>
    </row>
    <row r="70" spans="1:64" x14ac:dyDescent="0.25">
      <c r="A70" s="1699"/>
      <c r="B70" s="126" t="s">
        <v>111</v>
      </c>
      <c r="C70" s="131" t="s">
        <v>163</v>
      </c>
      <c r="D70" s="274">
        <f>SUM(E70:O70)</f>
        <v>-27041.126964183168</v>
      </c>
      <c r="E70" s="253">
        <v>-4664.2566531557995</v>
      </c>
      <c r="F70" s="253">
        <v>-317.66538204506395</v>
      </c>
      <c r="G70" s="253">
        <v>-7625.362870441747</v>
      </c>
      <c r="H70" s="253">
        <v>-836.64550830377868</v>
      </c>
      <c r="I70" s="253">
        <v>-42.14782638080203</v>
      </c>
      <c r="J70" s="253">
        <v>-612.07267420341441</v>
      </c>
      <c r="K70" s="253">
        <v>0</v>
      </c>
      <c r="L70" s="253">
        <v>-99.074551970247839</v>
      </c>
      <c r="M70" s="253">
        <v>-12843.901497682316</v>
      </c>
      <c r="N70" s="253">
        <v>0</v>
      </c>
      <c r="O70" s="254">
        <v>0</v>
      </c>
      <c r="P70" s="274">
        <f>SUM(Q70:AA70)</f>
        <v>-2584.1978652232838</v>
      </c>
      <c r="Q70" s="253">
        <v>-463.52304133254927</v>
      </c>
      <c r="R70" s="253">
        <v>-22.015236577253891</v>
      </c>
      <c r="S70" s="253">
        <v>-720.06580876160808</v>
      </c>
      <c r="T70" s="253">
        <v>-78.209342343875036</v>
      </c>
      <c r="U70" s="253">
        <v>-2.4657853477409595</v>
      </c>
      <c r="V70" s="253">
        <v>-74.020313011310023</v>
      </c>
      <c r="W70" s="253">
        <v>0</v>
      </c>
      <c r="X70" s="253">
        <v>-8.1617820894294706</v>
      </c>
      <c r="Y70" s="253">
        <v>-1215.7365557595169</v>
      </c>
      <c r="Z70" s="253">
        <v>0</v>
      </c>
      <c r="AA70" s="254">
        <v>0</v>
      </c>
      <c r="AB70" s="274">
        <f>SUM(AC70:AM70)</f>
        <v>67885.598370480904</v>
      </c>
      <c r="AC70" s="253">
        <v>11149.002585558816</v>
      </c>
      <c r="AD70" s="253">
        <v>576.16756105351533</v>
      </c>
      <c r="AE70" s="253">
        <v>17849.388347667355</v>
      </c>
      <c r="AF70" s="253">
        <v>2050.4315225333085</v>
      </c>
      <c r="AG70" s="253">
        <v>27.277631446839639</v>
      </c>
      <c r="AH70" s="253">
        <v>1631.8032901557826</v>
      </c>
      <c r="AI70" s="253">
        <v>0</v>
      </c>
      <c r="AJ70" s="253">
        <v>233.27484475025082</v>
      </c>
      <c r="AK70" s="253">
        <v>34368.25258731503</v>
      </c>
      <c r="AL70" s="253">
        <v>0</v>
      </c>
      <c r="AM70" s="254">
        <v>0</v>
      </c>
      <c r="AN70" s="289">
        <f>SUM(AO70:AY70)</f>
        <v>302313.11947807705</v>
      </c>
      <c r="AO70" s="253">
        <v>48982.212101435543</v>
      </c>
      <c r="AP70" s="253">
        <v>2616.9621891804372</v>
      </c>
      <c r="AQ70" s="253">
        <v>81242.954361064491</v>
      </c>
      <c r="AR70" s="253">
        <v>9172.4742598872017</v>
      </c>
      <c r="AS70" s="253">
        <v>110.93562786827816</v>
      </c>
      <c r="AT70" s="253">
        <v>7808.8983900289604</v>
      </c>
      <c r="AU70" s="253">
        <v>0</v>
      </c>
      <c r="AV70" s="253">
        <v>952.9748580089821</v>
      </c>
      <c r="AW70" s="253">
        <v>151425.70769060313</v>
      </c>
      <c r="AX70" s="253">
        <v>0</v>
      </c>
      <c r="AY70" s="254">
        <v>0</v>
      </c>
      <c r="AZ70" s="525">
        <v>-893792.40958946594</v>
      </c>
      <c r="BA70" s="296">
        <f>SUM(BB70:BL70)+AZ70</f>
        <v>-553219.01657031453</v>
      </c>
      <c r="BB70" s="274">
        <f t="shared" si="46"/>
        <v>55003.434992506009</v>
      </c>
      <c r="BC70" s="274">
        <f t="shared" si="46"/>
        <v>2853.4491316116346</v>
      </c>
      <c r="BD70" s="274">
        <f t="shared" si="46"/>
        <v>90746.914029528489</v>
      </c>
      <c r="BE70" s="274">
        <f t="shared" si="46"/>
        <v>10308.050931772857</v>
      </c>
      <c r="BF70" s="274">
        <f t="shared" si="46"/>
        <v>93.599647586574804</v>
      </c>
      <c r="BG70" s="274">
        <f t="shared" si="46"/>
        <v>8754.6086929700177</v>
      </c>
      <c r="BH70" s="274">
        <f t="shared" si="46"/>
        <v>0</v>
      </c>
      <c r="BI70" s="274">
        <f t="shared" si="46"/>
        <v>1079.0133686995557</v>
      </c>
      <c r="BJ70" s="274">
        <f t="shared" si="46"/>
        <v>171734.32222447632</v>
      </c>
      <c r="BK70" s="274">
        <f t="shared" si="47"/>
        <v>0</v>
      </c>
      <c r="BL70" s="300">
        <f t="shared" si="47"/>
        <v>0</v>
      </c>
    </row>
    <row r="71" spans="1:64" x14ac:dyDescent="0.25">
      <c r="A71" s="1699"/>
      <c r="B71" s="126" t="s">
        <v>112</v>
      </c>
      <c r="C71" s="131" t="s">
        <v>927</v>
      </c>
      <c r="D71" s="274">
        <f>SUM(E71:O71)</f>
        <v>314767.00276240869</v>
      </c>
      <c r="E71" s="253">
        <v>63017.441561741398</v>
      </c>
      <c r="F71" s="253">
        <v>6764.1353942550841</v>
      </c>
      <c r="G71" s="253">
        <v>92016.383923900445</v>
      </c>
      <c r="H71" s="253">
        <v>11829.209095826927</v>
      </c>
      <c r="I71" s="253">
        <v>245.03983658315892</v>
      </c>
      <c r="J71" s="253">
        <v>8340.2536742083103</v>
      </c>
      <c r="K71" s="253">
        <v>0</v>
      </c>
      <c r="L71" s="253">
        <v>1199.4833434362572</v>
      </c>
      <c r="M71" s="253">
        <v>131355.05593245712</v>
      </c>
      <c r="N71" s="253">
        <v>0</v>
      </c>
      <c r="O71" s="254">
        <v>0</v>
      </c>
      <c r="P71" s="274">
        <f>SUM(Q71:AA71)</f>
        <v>299152.97673056164</v>
      </c>
      <c r="Q71" s="253">
        <v>59891.459599305075</v>
      </c>
      <c r="R71" s="253">
        <v>6428.6002676314165</v>
      </c>
      <c r="S71" s="253">
        <v>87451.908609349455</v>
      </c>
      <c r="T71" s="253">
        <v>11242.420845669016</v>
      </c>
      <c r="U71" s="253">
        <v>232.88462859225979</v>
      </c>
      <c r="V71" s="253">
        <v>7926.5351559442051</v>
      </c>
      <c r="W71" s="253">
        <v>0</v>
      </c>
      <c r="X71" s="253">
        <v>1139.9829384229733</v>
      </c>
      <c r="Y71" s="253">
        <v>124839.18468564721</v>
      </c>
      <c r="Z71" s="253">
        <v>0</v>
      </c>
      <c r="AA71" s="254">
        <v>0</v>
      </c>
      <c r="AB71" s="274">
        <f>SUM(AC71:AM71)</f>
        <v>419691.62644274707</v>
      </c>
      <c r="AC71" s="253">
        <v>84023.713766691479</v>
      </c>
      <c r="AD71" s="253">
        <v>9018.8963906000008</v>
      </c>
      <c r="AE71" s="253">
        <v>122689.18117046691</v>
      </c>
      <c r="AF71" s="253">
        <v>15772.364833000989</v>
      </c>
      <c r="AG71" s="253">
        <v>326.72156438353585</v>
      </c>
      <c r="AH71" s="253">
        <v>11120.398894275753</v>
      </c>
      <c r="AI71" s="253">
        <v>0</v>
      </c>
      <c r="AJ71" s="253">
        <v>1599.3198489033853</v>
      </c>
      <c r="AK71" s="253">
        <v>175141.02997442501</v>
      </c>
      <c r="AL71" s="253">
        <v>0</v>
      </c>
      <c r="AM71" s="254">
        <v>0</v>
      </c>
      <c r="AN71" s="289">
        <f>SUM(AO71:AY71)</f>
        <v>183597.21072367864</v>
      </c>
      <c r="AO71" s="253">
        <v>36756.795966987796</v>
      </c>
      <c r="AP71" s="253">
        <v>3945.3830307617491</v>
      </c>
      <c r="AQ71" s="253">
        <v>53671.291085295554</v>
      </c>
      <c r="AR71" s="253">
        <v>6899.7378251249229</v>
      </c>
      <c r="AS71" s="253">
        <v>142.92676842881198</v>
      </c>
      <c r="AT71" s="253">
        <v>4864.7008672264446</v>
      </c>
      <c r="AU71" s="253">
        <v>0</v>
      </c>
      <c r="AV71" s="253">
        <v>699.63431437137058</v>
      </c>
      <c r="AW71" s="253">
        <v>76616.740865482003</v>
      </c>
      <c r="AX71" s="253">
        <v>0</v>
      </c>
      <c r="AY71" s="254">
        <v>0</v>
      </c>
      <c r="AZ71" s="525">
        <v>-2737.1825324182064</v>
      </c>
      <c r="BA71" s="296">
        <f>SUM(BB71:BL71)+AZ71</f>
        <v>1214471.6341269775</v>
      </c>
      <c r="BB71" s="274">
        <f t="shared" si="46"/>
        <v>243689.41089472573</v>
      </c>
      <c r="BC71" s="274">
        <f t="shared" si="46"/>
        <v>26157.01508324825</v>
      </c>
      <c r="BD71" s="274">
        <f t="shared" si="46"/>
        <v>355828.76478901232</v>
      </c>
      <c r="BE71" s="274">
        <f t="shared" si="46"/>
        <v>45743.732599621857</v>
      </c>
      <c r="BF71" s="274">
        <f t="shared" si="46"/>
        <v>947.57279798776653</v>
      </c>
      <c r="BG71" s="274">
        <f t="shared" si="46"/>
        <v>32251.888591654715</v>
      </c>
      <c r="BH71" s="274">
        <f t="shared" si="46"/>
        <v>0</v>
      </c>
      <c r="BI71" s="274">
        <f t="shared" si="46"/>
        <v>4638.4204451339865</v>
      </c>
      <c r="BJ71" s="274">
        <f t="shared" si="46"/>
        <v>507952.01145801134</v>
      </c>
      <c r="BK71" s="274">
        <f t="shared" si="47"/>
        <v>0</v>
      </c>
      <c r="BL71" s="300">
        <f t="shared" si="47"/>
        <v>0</v>
      </c>
    </row>
    <row r="72" spans="1:64" s="209" customFormat="1" x14ac:dyDescent="0.25">
      <c r="A72" s="1703"/>
      <c r="B72" s="129" t="s">
        <v>460</v>
      </c>
      <c r="C72" s="313" t="s">
        <v>5</v>
      </c>
      <c r="D72" s="275">
        <f>SUM(D64:D71)</f>
        <v>26219801.639463812</v>
      </c>
      <c r="E72" s="275">
        <f t="shared" ref="E72:BG72" si="48">SUM(E64:E71)</f>
        <v>4548765.3523420719</v>
      </c>
      <c r="F72" s="275">
        <f t="shared" si="48"/>
        <v>313243.33617565437</v>
      </c>
      <c r="G72" s="275">
        <f t="shared" si="48"/>
        <v>7395274.4926287886</v>
      </c>
      <c r="H72" s="275">
        <f t="shared" si="48"/>
        <v>813263.90339325659</v>
      </c>
      <c r="I72" s="275">
        <f t="shared" si="48"/>
        <v>40597.84837072144</v>
      </c>
      <c r="J72" s="275">
        <f t="shared" si="48"/>
        <v>594929.8944434498</v>
      </c>
      <c r="K72" s="275">
        <f t="shared" si="48"/>
        <v>0</v>
      </c>
      <c r="L72" s="275">
        <f t="shared" si="48"/>
        <v>96139.831937831244</v>
      </c>
      <c r="M72" s="275">
        <f>SUM(M64:M71)</f>
        <v>12417586.980172034</v>
      </c>
      <c r="N72" s="275">
        <f>SUM(N68:N71)</f>
        <v>0</v>
      </c>
      <c r="O72" s="275">
        <f>SUM(O68:O71)</f>
        <v>0</v>
      </c>
      <c r="P72" s="277">
        <f>SUM(P64:P71)</f>
        <v>26874876.487927396</v>
      </c>
      <c r="Q72" s="275">
        <f t="shared" si="48"/>
        <v>4845822.3294999814</v>
      </c>
      <c r="R72" s="275">
        <f t="shared" si="48"/>
        <v>235126.74540952954</v>
      </c>
      <c r="S72" s="275">
        <f t="shared" si="48"/>
        <v>7490735.3336089039</v>
      </c>
      <c r="T72" s="275">
        <f t="shared" si="48"/>
        <v>815817.52382271714</v>
      </c>
      <c r="U72" s="275">
        <f t="shared" si="48"/>
        <v>25589.806904897116</v>
      </c>
      <c r="V72" s="275">
        <f t="shared" si="48"/>
        <v>769169.34567001695</v>
      </c>
      <c r="W72" s="275">
        <f t="shared" si="48"/>
        <v>0</v>
      </c>
      <c r="X72" s="275">
        <f t="shared" si="48"/>
        <v>85121.348457895991</v>
      </c>
      <c r="Y72" s="275">
        <f>SUM(Y64:Y71)</f>
        <v>12607494.054553444</v>
      </c>
      <c r="Z72" s="275">
        <f>SUM(Z68:Z71)</f>
        <v>0</v>
      </c>
      <c r="AA72" s="283">
        <f>SUM(AA68:AA71)</f>
        <v>0</v>
      </c>
      <c r="AB72" s="277">
        <f t="shared" si="48"/>
        <v>27302883.420905754</v>
      </c>
      <c r="AC72" s="275">
        <f t="shared" si="48"/>
        <v>4517422.383924746</v>
      </c>
      <c r="AD72" s="275">
        <f t="shared" si="48"/>
        <v>239398.20932388832</v>
      </c>
      <c r="AE72" s="275">
        <f t="shared" si="48"/>
        <v>7189983.1552587589</v>
      </c>
      <c r="AF72" s="275">
        <f t="shared" si="48"/>
        <v>827896.94510951033</v>
      </c>
      <c r="AG72" s="275">
        <f t="shared" si="48"/>
        <v>11139.594627838411</v>
      </c>
      <c r="AH72" s="275">
        <f t="shared" si="48"/>
        <v>657510.27349855506</v>
      </c>
      <c r="AI72" s="275">
        <f t="shared" si="48"/>
        <v>0</v>
      </c>
      <c r="AJ72" s="275">
        <f t="shared" si="48"/>
        <v>94012.952264883104</v>
      </c>
      <c r="AK72" s="275">
        <f>SUM(AK64:AK71)</f>
        <v>13765519.906897573</v>
      </c>
      <c r="AL72" s="275">
        <f>SUM(AL68:AL71)</f>
        <v>0</v>
      </c>
      <c r="AM72" s="275">
        <f>SUM(AM68:AM71)</f>
        <v>0</v>
      </c>
      <c r="AN72" s="277">
        <f t="shared" si="48"/>
        <v>27808665.437749527</v>
      </c>
      <c r="AO72" s="275">
        <f t="shared" si="48"/>
        <v>4528348.692232592</v>
      </c>
      <c r="AP72" s="275">
        <f t="shared" si="48"/>
        <v>244998.99324817612</v>
      </c>
      <c r="AQ72" s="275">
        <f t="shared" si="48"/>
        <v>7476959.0159870647</v>
      </c>
      <c r="AR72" s="275">
        <f t="shared" si="48"/>
        <v>845242.1825134285</v>
      </c>
      <c r="AS72" s="275">
        <f t="shared" si="48"/>
        <v>10286.990011229504</v>
      </c>
      <c r="AT72" s="275">
        <f t="shared" si="48"/>
        <v>718608.70329402154</v>
      </c>
      <c r="AU72" s="275">
        <f t="shared" si="48"/>
        <v>0</v>
      </c>
      <c r="AV72" s="275">
        <f t="shared" si="48"/>
        <v>87817.390112378256</v>
      </c>
      <c r="AW72" s="275">
        <f>SUM(AW64:AW71)</f>
        <v>13896403.470350634</v>
      </c>
      <c r="AX72" s="275">
        <f>SUM(AX68:AX71)</f>
        <v>0</v>
      </c>
      <c r="AY72" s="283">
        <f>SUM(AY68:AY71)</f>
        <v>0</v>
      </c>
      <c r="AZ72" s="299">
        <f>SUM(AZ64:AZ71)</f>
        <v>-542624.66659029038</v>
      </c>
      <c r="BA72" s="297">
        <f t="shared" si="48"/>
        <v>107663602.31945617</v>
      </c>
      <c r="BB72" s="275">
        <f t="shared" si="48"/>
        <v>18440358.75799939</v>
      </c>
      <c r="BC72" s="275">
        <f>SUM(BC64:BC71)</f>
        <v>1032767.2841572484</v>
      </c>
      <c r="BD72" s="275">
        <f t="shared" si="48"/>
        <v>29552951.997483514</v>
      </c>
      <c r="BE72" s="275">
        <f t="shared" si="48"/>
        <v>3302220.5548389121</v>
      </c>
      <c r="BF72" s="275">
        <f t="shared" si="48"/>
        <v>87614.239914686477</v>
      </c>
      <c r="BG72" s="275">
        <f t="shared" si="48"/>
        <v>2740218.2169060437</v>
      </c>
      <c r="BH72" s="275">
        <f>SUM(BH64:BH71)</f>
        <v>0</v>
      </c>
      <c r="BI72" s="275">
        <f>SUM(BI64:BI71)</f>
        <v>363091.52277298871</v>
      </c>
      <c r="BJ72" s="275">
        <f>SUM(BJ64:BJ71)</f>
        <v>52687004.411973678</v>
      </c>
      <c r="BK72" s="275">
        <f>SUM(BK68:BK71)</f>
        <v>0</v>
      </c>
      <c r="BL72" s="299">
        <f>SUM(BL68:BL71)</f>
        <v>0</v>
      </c>
    </row>
    <row r="73" spans="1:64" ht="14.85" customHeight="1" x14ac:dyDescent="0.25">
      <c r="A73" s="1708" t="s">
        <v>6</v>
      </c>
      <c r="B73" s="126" t="s">
        <v>118</v>
      </c>
      <c r="C73" s="131" t="s">
        <v>189</v>
      </c>
      <c r="D73" s="273">
        <f>SUM(E73:O73)</f>
        <v>72452.003047247141</v>
      </c>
      <c r="E73" s="251">
        <v>24175.958448841597</v>
      </c>
      <c r="F73" s="251">
        <v>4561.333268651073</v>
      </c>
      <c r="G73" s="251">
        <v>23109.199203762826</v>
      </c>
      <c r="H73" s="251">
        <v>5844.0153765787036</v>
      </c>
      <c r="I73" s="251">
        <v>8.620657758080295</v>
      </c>
      <c r="J73" s="251">
        <v>1634.957911549257</v>
      </c>
      <c r="K73" s="251">
        <v>0</v>
      </c>
      <c r="L73" s="251">
        <v>1277.5412640057846</v>
      </c>
      <c r="M73" s="251">
        <v>11840.376916099822</v>
      </c>
      <c r="N73" s="251">
        <v>0</v>
      </c>
      <c r="O73" s="252">
        <v>0</v>
      </c>
      <c r="P73" s="273">
        <f>SUM(Q73:AA73)</f>
        <v>89124.84668149658</v>
      </c>
      <c r="Q73" s="251">
        <v>30313.752892311855</v>
      </c>
      <c r="R73" s="251">
        <v>4400.4038099911704</v>
      </c>
      <c r="S73" s="251">
        <v>26953.192754722691</v>
      </c>
      <c r="T73" s="251">
        <v>8408.5238358068418</v>
      </c>
      <c r="U73" s="251">
        <v>5.0187687464952857</v>
      </c>
      <c r="V73" s="251">
        <v>2278.640713890507</v>
      </c>
      <c r="W73" s="251">
        <v>0</v>
      </c>
      <c r="X73" s="251">
        <v>1431.0610693182634</v>
      </c>
      <c r="Y73" s="251">
        <v>15334.252836708749</v>
      </c>
      <c r="Z73" s="251">
        <v>0</v>
      </c>
      <c r="AA73" s="252">
        <v>0</v>
      </c>
      <c r="AB73" s="273">
        <f>SUM(AC73:AM73)</f>
        <v>104812.01769173956</v>
      </c>
      <c r="AC73" s="251">
        <v>35870.110303249443</v>
      </c>
      <c r="AD73" s="251">
        <v>4327.4387159032822</v>
      </c>
      <c r="AE73" s="251">
        <v>29853.308299688069</v>
      </c>
      <c r="AF73" s="251">
        <v>9305.9689956127768</v>
      </c>
      <c r="AG73" s="251">
        <v>0</v>
      </c>
      <c r="AH73" s="251">
        <v>1975.5242099221925</v>
      </c>
      <c r="AI73" s="251">
        <v>0</v>
      </c>
      <c r="AJ73" s="251">
        <v>1734.7768902814539</v>
      </c>
      <c r="AK73" s="251">
        <v>21744.890277082322</v>
      </c>
      <c r="AL73" s="251">
        <v>0</v>
      </c>
      <c r="AM73" s="252">
        <v>0</v>
      </c>
      <c r="AN73" s="276">
        <f>SUM(AO73:AY73)</f>
        <v>105890.66319011485</v>
      </c>
      <c r="AO73" s="251">
        <v>35619.699311623364</v>
      </c>
      <c r="AP73" s="251">
        <v>4569.8486909190897</v>
      </c>
      <c r="AQ73" s="251">
        <v>29276.368175080148</v>
      </c>
      <c r="AR73" s="251">
        <v>11801.313119460958</v>
      </c>
      <c r="AS73" s="251">
        <v>1.6680748099498426E-2</v>
      </c>
      <c r="AT73" s="251">
        <v>2474.9434740748384</v>
      </c>
      <c r="AU73" s="251">
        <v>0</v>
      </c>
      <c r="AV73" s="249">
        <v>1830.9978860082529</v>
      </c>
      <c r="AW73" s="251">
        <v>20317.47585220011</v>
      </c>
      <c r="AX73" s="251">
        <v>0</v>
      </c>
      <c r="AY73" s="252">
        <v>0</v>
      </c>
      <c r="AZ73" s="854">
        <v>0</v>
      </c>
      <c r="BA73" s="294">
        <f>SUM(BB73:BL73)+AZ73</f>
        <v>372279.53061059816</v>
      </c>
      <c r="BB73" s="274">
        <f t="shared" ref="BB73:BL76" si="49">E73+Q73+AC73+AO73</f>
        <v>125979.52095602626</v>
      </c>
      <c r="BC73" s="274">
        <f t="shared" si="49"/>
        <v>17859.024485464615</v>
      </c>
      <c r="BD73" s="274">
        <f t="shared" si="49"/>
        <v>109192.06843325373</v>
      </c>
      <c r="BE73" s="274">
        <f t="shared" si="49"/>
        <v>35359.821327459278</v>
      </c>
      <c r="BF73" s="274">
        <f t="shared" si="49"/>
        <v>13.65610725267508</v>
      </c>
      <c r="BG73" s="274">
        <f t="shared" si="49"/>
        <v>8364.0663094367956</v>
      </c>
      <c r="BH73" s="274">
        <f t="shared" si="49"/>
        <v>0</v>
      </c>
      <c r="BI73" s="274">
        <f t="shared" si="49"/>
        <v>6274.3771096137552</v>
      </c>
      <c r="BJ73" s="274">
        <f t="shared" si="49"/>
        <v>69236.995882090996</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1.3319256246188185</v>
      </c>
      <c r="E75" s="253">
        <v>0.68210409455854693</v>
      </c>
      <c r="F75" s="253">
        <v>0</v>
      </c>
      <c r="G75" s="253">
        <v>0.40451328919191681</v>
      </c>
      <c r="H75" s="253">
        <v>0.24530824086835462</v>
      </c>
      <c r="I75" s="253">
        <v>0</v>
      </c>
      <c r="J75" s="253">
        <v>0</v>
      </c>
      <c r="K75" s="253">
        <v>0</v>
      </c>
      <c r="L75" s="253">
        <v>0</v>
      </c>
      <c r="M75" s="253">
        <v>0</v>
      </c>
      <c r="N75" s="253">
        <v>0</v>
      </c>
      <c r="O75" s="254">
        <v>0</v>
      </c>
      <c r="P75" s="274">
        <f>SUM(Q75:AA75)</f>
        <v>5.1961943199340581</v>
      </c>
      <c r="Q75" s="253">
        <v>2.0573835697059613</v>
      </c>
      <c r="R75" s="253">
        <v>0.82722189284948788</v>
      </c>
      <c r="S75" s="253">
        <v>0</v>
      </c>
      <c r="T75" s="253">
        <v>2.311588857378609</v>
      </c>
      <c r="U75" s="253">
        <v>0</v>
      </c>
      <c r="V75" s="253">
        <v>0</v>
      </c>
      <c r="W75" s="253">
        <v>0</v>
      </c>
      <c r="X75" s="253">
        <v>0</v>
      </c>
      <c r="Y75" s="253">
        <v>0</v>
      </c>
      <c r="Z75" s="253">
        <v>0</v>
      </c>
      <c r="AA75" s="254">
        <v>0</v>
      </c>
      <c r="AB75" s="274">
        <f>SUM(AC75:AM75)</f>
        <v>21.092197059226617</v>
      </c>
      <c r="AC75" s="253">
        <v>16.909216330073054</v>
      </c>
      <c r="AD75" s="253">
        <v>0</v>
      </c>
      <c r="AE75" s="253">
        <v>1.4297855924096137</v>
      </c>
      <c r="AF75" s="253">
        <v>2.7531951367439524</v>
      </c>
      <c r="AG75" s="253">
        <v>0</v>
      </c>
      <c r="AH75" s="253">
        <v>0</v>
      </c>
      <c r="AI75" s="253">
        <v>0</v>
      </c>
      <c r="AJ75" s="253">
        <v>0</v>
      </c>
      <c r="AK75" s="253">
        <v>0</v>
      </c>
      <c r="AL75" s="253">
        <v>0</v>
      </c>
      <c r="AM75" s="254">
        <v>0</v>
      </c>
      <c r="AN75" s="289">
        <f>SUM(AO75:AY75)</f>
        <v>3.1707074801609769</v>
      </c>
      <c r="AO75" s="253">
        <v>0</v>
      </c>
      <c r="AP75" s="253">
        <v>0</v>
      </c>
      <c r="AQ75" s="253">
        <v>1.5853537400804885</v>
      </c>
      <c r="AR75" s="253">
        <v>1.5853537400804885</v>
      </c>
      <c r="AS75" s="253">
        <v>0</v>
      </c>
      <c r="AT75" s="253">
        <v>0</v>
      </c>
      <c r="AU75" s="253">
        <v>0</v>
      </c>
      <c r="AV75" s="253">
        <v>0</v>
      </c>
      <c r="AW75" s="253">
        <v>0</v>
      </c>
      <c r="AX75" s="253">
        <v>0</v>
      </c>
      <c r="AY75" s="254">
        <v>0</v>
      </c>
      <c r="AZ75" s="525">
        <v>-21.273349497483149</v>
      </c>
      <c r="BA75" s="296">
        <f>SUM(BB75:BL75)+AZ75</f>
        <v>9.517674986457326</v>
      </c>
      <c r="BB75" s="274">
        <f t="shared" si="49"/>
        <v>19.648703994337563</v>
      </c>
      <c r="BC75" s="274">
        <f t="shared" si="49"/>
        <v>0.82722189284948788</v>
      </c>
      <c r="BD75" s="274">
        <f t="shared" si="49"/>
        <v>3.4196526216820189</v>
      </c>
      <c r="BE75" s="274">
        <f t="shared" si="49"/>
        <v>6.8954459750714054</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708"/>
      <c r="B76" s="126" t="s">
        <v>166</v>
      </c>
      <c r="C76" s="131" t="s">
        <v>928</v>
      </c>
      <c r="D76" s="274">
        <f>SUM(E76:O76)</f>
        <v>205227.24205640188</v>
      </c>
      <c r="E76" s="253">
        <v>41087.20297765336</v>
      </c>
      <c r="F76" s="253">
        <v>4410.1981455371551</v>
      </c>
      <c r="G76" s="253">
        <v>59994.435665034682</v>
      </c>
      <c r="H76" s="253">
        <v>7712.6126218430627</v>
      </c>
      <c r="I76" s="253">
        <v>159.76531661380011</v>
      </c>
      <c r="J76" s="253">
        <v>5437.8230392228352</v>
      </c>
      <c r="K76" s="253">
        <v>0</v>
      </c>
      <c r="L76" s="253">
        <v>782.05992466060877</v>
      </c>
      <c r="M76" s="253">
        <v>85643.144365836386</v>
      </c>
      <c r="N76" s="253">
        <v>0</v>
      </c>
      <c r="O76" s="254">
        <v>0</v>
      </c>
      <c r="P76" s="274">
        <f>SUM(Q76:AA76)</f>
        <v>205227.24205640188</v>
      </c>
      <c r="Q76" s="253">
        <v>41087.20297765336</v>
      </c>
      <c r="R76" s="253">
        <v>4410.1981455371551</v>
      </c>
      <c r="S76" s="253">
        <v>59994.435665034682</v>
      </c>
      <c r="T76" s="253">
        <v>7712.6126218430627</v>
      </c>
      <c r="U76" s="253">
        <v>159.76531661380011</v>
      </c>
      <c r="V76" s="253">
        <v>5437.8230392228352</v>
      </c>
      <c r="W76" s="253">
        <v>0</v>
      </c>
      <c r="X76" s="253">
        <v>782.05992466060877</v>
      </c>
      <c r="Y76" s="253">
        <v>85643.144365836386</v>
      </c>
      <c r="Z76" s="253">
        <v>0</v>
      </c>
      <c r="AA76" s="254">
        <v>0</v>
      </c>
      <c r="AB76" s="274">
        <f>SUM(AC76:AM76)</f>
        <v>205227.24205640188</v>
      </c>
      <c r="AC76" s="253">
        <v>41087.20297765336</v>
      </c>
      <c r="AD76" s="253">
        <v>4410.1981455371551</v>
      </c>
      <c r="AE76" s="253">
        <v>59994.435665034682</v>
      </c>
      <c r="AF76" s="253">
        <v>7712.6126218430627</v>
      </c>
      <c r="AG76" s="253">
        <v>159.76531661380011</v>
      </c>
      <c r="AH76" s="253">
        <v>5437.8230392228352</v>
      </c>
      <c r="AI76" s="253">
        <v>0</v>
      </c>
      <c r="AJ76" s="253">
        <v>782.05992466060877</v>
      </c>
      <c r="AK76" s="253">
        <v>85643.144365836386</v>
      </c>
      <c r="AL76" s="253">
        <v>0</v>
      </c>
      <c r="AM76" s="254">
        <v>0</v>
      </c>
      <c r="AN76" s="289">
        <f>SUM(AO76:AY76)</f>
        <v>205227.24205640188</v>
      </c>
      <c r="AO76" s="253">
        <v>41087.20297765336</v>
      </c>
      <c r="AP76" s="253">
        <v>4410.1981455371551</v>
      </c>
      <c r="AQ76" s="253">
        <v>59994.435665034682</v>
      </c>
      <c r="AR76" s="253">
        <v>7712.6126218430627</v>
      </c>
      <c r="AS76" s="253">
        <v>159.76531661380011</v>
      </c>
      <c r="AT76" s="253">
        <v>5437.8230392228352</v>
      </c>
      <c r="AU76" s="253">
        <v>0</v>
      </c>
      <c r="AV76" s="253">
        <v>782.05992466060877</v>
      </c>
      <c r="AW76" s="253">
        <v>85643.144365836386</v>
      </c>
      <c r="AX76" s="253">
        <v>0</v>
      </c>
      <c r="AY76" s="254">
        <v>0</v>
      </c>
      <c r="AZ76" s="525">
        <v>0</v>
      </c>
      <c r="BA76" s="296">
        <f>SUM(BB76:BL76)+AZ76</f>
        <v>820908.96822560753</v>
      </c>
      <c r="BB76" s="274">
        <f t="shared" si="49"/>
        <v>164348.81191061344</v>
      </c>
      <c r="BC76" s="274">
        <f t="shared" si="49"/>
        <v>17640.792582148621</v>
      </c>
      <c r="BD76" s="274">
        <f t="shared" si="49"/>
        <v>239977.74266013873</v>
      </c>
      <c r="BE76" s="274">
        <f t="shared" si="49"/>
        <v>30850.450487372251</v>
      </c>
      <c r="BF76" s="274">
        <f t="shared" si="49"/>
        <v>639.06126645520044</v>
      </c>
      <c r="BG76" s="274">
        <f t="shared" si="49"/>
        <v>21751.292156891341</v>
      </c>
      <c r="BH76" s="274">
        <f t="shared" si="49"/>
        <v>0</v>
      </c>
      <c r="BI76" s="274">
        <f t="shared" si="49"/>
        <v>3128.2396986424351</v>
      </c>
      <c r="BJ76" s="274">
        <f t="shared" si="49"/>
        <v>342572.57746334554</v>
      </c>
      <c r="BK76" s="274">
        <f t="shared" si="49"/>
        <v>0</v>
      </c>
      <c r="BL76" s="300">
        <f t="shared" si="49"/>
        <v>0</v>
      </c>
    </row>
    <row r="77" spans="1:64" s="209" customFormat="1" x14ac:dyDescent="0.25">
      <c r="A77" s="1709"/>
      <c r="B77" s="314" t="s">
        <v>461</v>
      </c>
      <c r="C77" s="313" t="s">
        <v>8</v>
      </c>
      <c r="D77" s="278">
        <f>SUM(D73:D76)</f>
        <v>277680.57702927361</v>
      </c>
      <c r="E77" s="278">
        <f t="shared" ref="E77:BL77" si="50">SUM(E73:E76)</f>
        <v>65263.843530589511</v>
      </c>
      <c r="F77" s="278">
        <f t="shared" si="50"/>
        <v>8971.5314141882282</v>
      </c>
      <c r="G77" s="278">
        <f t="shared" si="50"/>
        <v>83104.039382086703</v>
      </c>
      <c r="H77" s="278">
        <f t="shared" si="50"/>
        <v>13556.873306662634</v>
      </c>
      <c r="I77" s="278">
        <f t="shared" si="50"/>
        <v>168.38597437188039</v>
      </c>
      <c r="J77" s="278">
        <f t="shared" si="50"/>
        <v>7072.7809507720922</v>
      </c>
      <c r="K77" s="278">
        <f t="shared" si="50"/>
        <v>0</v>
      </c>
      <c r="L77" s="278">
        <f t="shared" si="50"/>
        <v>2059.6011886663932</v>
      </c>
      <c r="M77" s="278">
        <f t="shared" si="50"/>
        <v>97483.521281936206</v>
      </c>
      <c r="N77" s="278">
        <f t="shared" si="50"/>
        <v>0</v>
      </c>
      <c r="O77" s="284">
        <f t="shared" si="50"/>
        <v>0</v>
      </c>
      <c r="P77" s="278">
        <f t="shared" si="50"/>
        <v>294357.28493221838</v>
      </c>
      <c r="Q77" s="278">
        <f t="shared" si="50"/>
        <v>71403.013253534926</v>
      </c>
      <c r="R77" s="278">
        <f t="shared" si="50"/>
        <v>8811.4291774211742</v>
      </c>
      <c r="S77" s="278">
        <f t="shared" si="50"/>
        <v>86947.62841975737</v>
      </c>
      <c r="T77" s="278">
        <f t="shared" si="50"/>
        <v>16123.448046507285</v>
      </c>
      <c r="U77" s="278">
        <f t="shared" si="50"/>
        <v>164.78408536029539</v>
      </c>
      <c r="V77" s="278">
        <f t="shared" si="50"/>
        <v>7716.4637531133421</v>
      </c>
      <c r="W77" s="278">
        <f t="shared" si="50"/>
        <v>0</v>
      </c>
      <c r="X77" s="278">
        <f t="shared" si="50"/>
        <v>2213.1209939788723</v>
      </c>
      <c r="Y77" s="278">
        <f>SUM(Y73:Y76)</f>
        <v>100977.39720254514</v>
      </c>
      <c r="Z77" s="278">
        <f>SUM(Z73:Z76)</f>
        <v>0</v>
      </c>
      <c r="AA77" s="284">
        <f t="shared" si="50"/>
        <v>0</v>
      </c>
      <c r="AB77" s="278">
        <f t="shared" si="50"/>
        <v>310060.3519452007</v>
      </c>
      <c r="AC77" s="278">
        <f t="shared" si="50"/>
        <v>76974.22249723287</v>
      </c>
      <c r="AD77" s="278">
        <f t="shared" si="50"/>
        <v>8737.6368614404382</v>
      </c>
      <c r="AE77" s="278">
        <f t="shared" si="50"/>
        <v>89849.173750315153</v>
      </c>
      <c r="AF77" s="278">
        <f t="shared" si="50"/>
        <v>17021.334812592584</v>
      </c>
      <c r="AG77" s="278">
        <f t="shared" si="50"/>
        <v>159.76531661380011</v>
      </c>
      <c r="AH77" s="278">
        <f t="shared" si="50"/>
        <v>7413.3472491450275</v>
      </c>
      <c r="AI77" s="278">
        <f t="shared" si="50"/>
        <v>0</v>
      </c>
      <c r="AJ77" s="278">
        <f t="shared" si="50"/>
        <v>2516.8368149420626</v>
      </c>
      <c r="AK77" s="278">
        <f t="shared" si="50"/>
        <v>107388.0346429187</v>
      </c>
      <c r="AL77" s="278">
        <f t="shared" si="50"/>
        <v>0</v>
      </c>
      <c r="AM77" s="284">
        <f t="shared" si="50"/>
        <v>0</v>
      </c>
      <c r="AN77" s="849">
        <f t="shared" si="50"/>
        <v>311121.07595399691</v>
      </c>
      <c r="AO77" s="278">
        <f t="shared" si="50"/>
        <v>76706.902289276724</v>
      </c>
      <c r="AP77" s="278">
        <f t="shared" si="50"/>
        <v>8980.0468364562439</v>
      </c>
      <c r="AQ77" s="278">
        <f t="shared" si="50"/>
        <v>89272.389193854906</v>
      </c>
      <c r="AR77" s="278">
        <f t="shared" si="50"/>
        <v>19515.511095044101</v>
      </c>
      <c r="AS77" s="278">
        <f t="shared" si="50"/>
        <v>159.78199736189961</v>
      </c>
      <c r="AT77" s="278">
        <f t="shared" si="50"/>
        <v>7912.7665132976736</v>
      </c>
      <c r="AU77" s="278">
        <f t="shared" si="50"/>
        <v>0</v>
      </c>
      <c r="AV77" s="278">
        <f t="shared" si="50"/>
        <v>2613.0578106688617</v>
      </c>
      <c r="AW77" s="278">
        <f>SUM(AW73:AW76)</f>
        <v>105960.62021803649</v>
      </c>
      <c r="AX77" s="278">
        <f t="shared" si="50"/>
        <v>0</v>
      </c>
      <c r="AY77" s="284">
        <f t="shared" si="50"/>
        <v>0</v>
      </c>
      <c r="AZ77" s="305">
        <f t="shared" si="50"/>
        <v>-21.273349497483149</v>
      </c>
      <c r="BA77" s="297">
        <f t="shared" si="50"/>
        <v>1193198.0165111921</v>
      </c>
      <c r="BB77" s="275">
        <f t="shared" si="50"/>
        <v>290347.98157063406</v>
      </c>
      <c r="BC77" s="275">
        <f t="shared" si="50"/>
        <v>35500.64428950609</v>
      </c>
      <c r="BD77" s="275">
        <f t="shared" si="50"/>
        <v>349173.23074601416</v>
      </c>
      <c r="BE77" s="275">
        <f t="shared" si="50"/>
        <v>66217.1672608066</v>
      </c>
      <c r="BF77" s="275">
        <f t="shared" si="50"/>
        <v>652.71737370787548</v>
      </c>
      <c r="BG77" s="275">
        <f t="shared" si="50"/>
        <v>30115.358466328136</v>
      </c>
      <c r="BH77" s="275">
        <f t="shared" si="50"/>
        <v>0</v>
      </c>
      <c r="BI77" s="275">
        <f t="shared" si="50"/>
        <v>9402.6168082561908</v>
      </c>
      <c r="BJ77" s="275">
        <f>SUM(BJ73:BJ76)</f>
        <v>411809.57334543654</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43746945.925095595</v>
      </c>
      <c r="E78" s="273">
        <f>E20+SUM(E22:E23,E27)+SUM(E29:E32)+E37+E41+E46+E51+SUM(E56:E57)+SUM(E59:E60)+SUM(E64:E68)+E73</f>
        <v>10127739.860955603</v>
      </c>
      <c r="F78" s="273">
        <f>F20+SUM(F22:F23,F27)+SUM(F29:F32)+F37+F41+F46+F51+SUM(F56:F57)+SUM(F59:F60)+SUM(F64:F68)+F73</f>
        <v>1400114.4239649894</v>
      </c>
      <c r="G78" s="273">
        <f t="shared" ref="G78:O78" si="51">G20+SUM(G22:G23,G27)+SUM(G29:G32)+G37+G41+G46+G51+SUM(G56:G57)+SUM(G59:G60)+SUM(G64:G68)+G73</f>
        <v>13226920.544335824</v>
      </c>
      <c r="H78" s="273">
        <f t="shared" si="51"/>
        <v>2011581.2935094128</v>
      </c>
      <c r="I78" s="273">
        <f t="shared" si="51"/>
        <v>51425.548052771963</v>
      </c>
      <c r="J78" s="273">
        <f t="shared" si="51"/>
        <v>1010910.2114940765</v>
      </c>
      <c r="K78" s="273">
        <f t="shared" si="51"/>
        <v>0</v>
      </c>
      <c r="L78" s="273">
        <f t="shared" si="51"/>
        <v>317574.79921778612</v>
      </c>
      <c r="M78" s="273">
        <f t="shared" si="51"/>
        <v>15600679.243565124</v>
      </c>
      <c r="N78" s="273">
        <f t="shared" si="51"/>
        <v>0</v>
      </c>
      <c r="O78" s="285">
        <f t="shared" si="51"/>
        <v>0</v>
      </c>
      <c r="P78" s="273">
        <f>P20+SUM(P22:P23,P27)+SUM(P29:P32)+P37+P41+P46+P51+SUM(P56:P57)+SUM(P59:P60)+SUM(P64:P68)+P73</f>
        <v>45088387.444829434</v>
      </c>
      <c r="Q78" s="273">
        <f t="shared" ref="Q78:AA78" si="52">Q20+SUM(Q22:Q23,Q27)+SUM(Q29:Q32)+Q37+Q41+Q46+Q51+SUM(Q56:Q57)+SUM(Q59:Q60)+SUM(Q64:Q68)+Q73</f>
        <v>10662772.23001685</v>
      </c>
      <c r="R78" s="273">
        <f t="shared" si="52"/>
        <v>1242269.9663917017</v>
      </c>
      <c r="S78" s="273">
        <f t="shared" si="52"/>
        <v>13677360.522877388</v>
      </c>
      <c r="T78" s="273">
        <f t="shared" si="52"/>
        <v>2157202.7567814132</v>
      </c>
      <c r="U78" s="273">
        <f t="shared" si="52"/>
        <v>37303.111893169509</v>
      </c>
      <c r="V78" s="273">
        <f t="shared" si="52"/>
        <v>1397519.3956510862</v>
      </c>
      <c r="W78" s="273">
        <f t="shared" si="52"/>
        <v>0</v>
      </c>
      <c r="X78" s="273">
        <f t="shared" si="52"/>
        <v>266665.25634971145</v>
      </c>
      <c r="Y78" s="273">
        <f t="shared" si="52"/>
        <v>15647294.204868106</v>
      </c>
      <c r="Z78" s="273">
        <f t="shared" si="52"/>
        <v>0</v>
      </c>
      <c r="AA78" s="285">
        <f t="shared" si="52"/>
        <v>0</v>
      </c>
      <c r="AB78" s="273">
        <f>AB20+SUM(AB22:AB23,AB27)+SUM(AB29:AB32)+AB37+AB41+AB46+AB51+SUM(AB56:AB57)+SUM(AB59:AB60)+SUM(AB64:AB68)+AB73</f>
        <v>44876343.9525382</v>
      </c>
      <c r="AC78" s="273">
        <f t="shared" ref="AC78:AM78" si="53">AC20+SUM(AC22:AC23,AC27)+SUM(AC29:AC32)+AC37+AC41+AC46+AC51+SUM(AC56:AC57)+SUM(AC59:AC60)+SUM(AC64:AC68)+AC73</f>
        <v>10071437.76073459</v>
      </c>
      <c r="AD78" s="273">
        <f t="shared" si="53"/>
        <v>1166297.1471962978</v>
      </c>
      <c r="AE78" s="273">
        <f t="shared" si="53"/>
        <v>13214805.420877486</v>
      </c>
      <c r="AF78" s="273">
        <f t="shared" si="53"/>
        <v>2269994.8981446158</v>
      </c>
      <c r="AG78" s="273">
        <f t="shared" si="53"/>
        <v>17562.244546382321</v>
      </c>
      <c r="AH78" s="273">
        <f t="shared" si="53"/>
        <v>1202605.159268741</v>
      </c>
      <c r="AI78" s="273">
        <f t="shared" si="53"/>
        <v>0</v>
      </c>
      <c r="AJ78" s="273">
        <f t="shared" si="53"/>
        <v>298658.23930993082</v>
      </c>
      <c r="AK78" s="273">
        <f t="shared" si="53"/>
        <v>16634983.082460158</v>
      </c>
      <c r="AL78" s="273">
        <f t="shared" si="53"/>
        <v>0</v>
      </c>
      <c r="AM78" s="273">
        <f t="shared" si="53"/>
        <v>0</v>
      </c>
      <c r="AN78" s="276">
        <f>AN20+SUM(AN22:AN23,AN27)+SUM(AN29:AN32)+AN37+AN41+AN46+AN51+SUM(AN56:AN57)+SUM(AN59:AN60)+SUM(AN64:AN68)+AN73</f>
        <v>47462355.079004191</v>
      </c>
      <c r="AO78" s="273">
        <f t="shared" ref="AO78:AY78" si="54">AO20+SUM(AO22:AO23,AO27)+SUM(AO29:AO32)+AO37+AO41+AO46+AO51+SUM(AO56:AO57)+SUM(AO59:AO60)+SUM(AO64:AO68)+AO73</f>
        <v>10545327.978899466</v>
      </c>
      <c r="AP78" s="273">
        <f t="shared" si="54"/>
        <v>1066588.5358854381</v>
      </c>
      <c r="AQ78" s="273">
        <f t="shared" si="54"/>
        <v>13971899.249848036</v>
      </c>
      <c r="AR78" s="273">
        <f t="shared" si="54"/>
        <v>2592387.1507477039</v>
      </c>
      <c r="AS78" s="273">
        <f t="shared" si="54"/>
        <v>16107.734453481349</v>
      </c>
      <c r="AT78" s="273">
        <f t="shared" si="54"/>
        <v>1214825.0331238057</v>
      </c>
      <c r="AU78" s="273">
        <f t="shared" si="54"/>
        <v>0</v>
      </c>
      <c r="AV78" s="273">
        <f t="shared" si="54"/>
        <v>293687.77011775237</v>
      </c>
      <c r="AW78" s="273">
        <f t="shared" si="54"/>
        <v>17761531.625928506</v>
      </c>
      <c r="AX78" s="273">
        <f t="shared" si="54"/>
        <v>0</v>
      </c>
      <c r="AY78" s="285">
        <f t="shared" si="54"/>
        <v>0</v>
      </c>
      <c r="AZ78" s="298">
        <f>AZ20+SUM(AZ22:AZ23,AZ27)+SUM(AZ29:AZ32)+AZ37+AZ41+AZ46+AZ51+SUM(AZ56:AZ57)+SUM(AZ59:AZ60)+SUM(AZ64:AZ68)+AZ73</f>
        <v>2388000.2026873673</v>
      </c>
      <c r="BA78" s="294">
        <f>BA20+SUM(BA22:BA23,BA27)+SUM(BA29:BA32)+BA37+BA41+BA46+BA51+SUM(BA56:BA57)+SUM(BA59:BA60)+SUM(BA64:BA68)+BA73</f>
        <v>183562032.60415474</v>
      </c>
      <c r="BB78" s="273">
        <f t="shared" ref="BB78:BL78" si="55">BB20+SUM(BB22:BB23,BB27)+SUM(BB29:BB32)+BB37+BB41+BB46+BB51+SUM(BB56:BB57)+SUM(BB59:BB60)+SUM(BB64:BB68)+BB73</f>
        <v>41407277.830606505</v>
      </c>
      <c r="BC78" s="273">
        <f t="shared" si="55"/>
        <v>4875270.0734384265</v>
      </c>
      <c r="BD78" s="273">
        <f t="shared" si="55"/>
        <v>54090985.737938732</v>
      </c>
      <c r="BE78" s="273">
        <f t="shared" si="55"/>
        <v>9031166.0991831459</v>
      </c>
      <c r="BF78" s="273">
        <f t="shared" si="55"/>
        <v>122398.63894580516</v>
      </c>
      <c r="BG78" s="273">
        <f t="shared" si="55"/>
        <v>4825859.7995377099</v>
      </c>
      <c r="BH78" s="273">
        <f t="shared" si="55"/>
        <v>0</v>
      </c>
      <c r="BI78" s="273">
        <f t="shared" si="55"/>
        <v>1176586.0649951808</v>
      </c>
      <c r="BJ78" s="273">
        <f>BJ20+SUM(BJ22:BJ23,BJ27)+SUM(BJ29:BJ32)+BJ37+BJ41+BJ46+BJ51+SUM(BJ56:BJ57)+SUM(BJ59:BJ60)+SUM(BJ64:BJ68)+BJ73</f>
        <v>65644488.156821899</v>
      </c>
      <c r="BK78" s="273">
        <f t="shared" si="55"/>
        <v>0</v>
      </c>
      <c r="BL78" s="298">
        <f t="shared" si="55"/>
        <v>0</v>
      </c>
    </row>
    <row r="79" spans="1:64" s="209" customFormat="1" x14ac:dyDescent="0.25">
      <c r="A79" s="1713"/>
      <c r="B79" s="126" t="s">
        <v>55</v>
      </c>
      <c r="C79" s="127" t="s">
        <v>173</v>
      </c>
      <c r="D79" s="274">
        <f>D21+D24+D34+D38+D43+D48+D53+D58+D70+D75</f>
        <v>61608.997830252694</v>
      </c>
      <c r="E79" s="274">
        <f>E21+E24+E34+E38+E43+E48+E53+E58+E70+E75</f>
        <v>26023.436797169605</v>
      </c>
      <c r="F79" s="274">
        <f>F21+F24+F34+F38+F43+F48+F53+F58+F70+F75</f>
        <v>4381.3412265622374</v>
      </c>
      <c r="G79" s="274">
        <f t="shared" ref="G79:O79" si="56">G21+G24+G34+G38+G43+G48+G53+G58+G70+G75</f>
        <v>21539.188413278989</v>
      </c>
      <c r="H79" s="274">
        <f t="shared" si="56"/>
        <v>3591.5610581170363</v>
      </c>
      <c r="I79" s="274">
        <f t="shared" si="56"/>
        <v>34.57765125728055</v>
      </c>
      <c r="J79" s="274">
        <f t="shared" si="56"/>
        <v>1119.8204614854374</v>
      </c>
      <c r="K79" s="274">
        <f t="shared" si="56"/>
        <v>0</v>
      </c>
      <c r="L79" s="274">
        <f t="shared" si="56"/>
        <v>583.97949113319225</v>
      </c>
      <c r="M79" s="274">
        <f t="shared" si="56"/>
        <v>4335.0927312489148</v>
      </c>
      <c r="N79" s="274">
        <f t="shared" si="56"/>
        <v>0</v>
      </c>
      <c r="O79" s="282">
        <f t="shared" si="56"/>
        <v>0</v>
      </c>
      <c r="P79" s="274">
        <f>P21+P24+P34+P38+P43+P48+P53+P58+P70+P75</f>
        <v>85893.9216333644</v>
      </c>
      <c r="Q79" s="274">
        <f t="shared" ref="Q79:AA79" si="57">Q21+Q24+Q34+Q38+Q43+Q48+Q53+Q58+Q70+Q75</f>
        <v>26884.495862184714</v>
      </c>
      <c r="R79" s="274">
        <f t="shared" si="57"/>
        <v>4616.7200138041317</v>
      </c>
      <c r="S79" s="274">
        <f t="shared" si="57"/>
        <v>30627.079237794274</v>
      </c>
      <c r="T79" s="274">
        <f t="shared" si="57"/>
        <v>3883.8986011892976</v>
      </c>
      <c r="U79" s="274">
        <f t="shared" si="57"/>
        <v>77.258073434724921</v>
      </c>
      <c r="V79" s="274">
        <f t="shared" si="57"/>
        <v>3185.1502252758701</v>
      </c>
      <c r="W79" s="274">
        <f t="shared" si="57"/>
        <v>0</v>
      </c>
      <c r="X79" s="274">
        <f t="shared" si="57"/>
        <v>277.15767436468275</v>
      </c>
      <c r="Y79" s="274">
        <f t="shared" si="57"/>
        <v>16342.161945316695</v>
      </c>
      <c r="Z79" s="274">
        <f t="shared" si="57"/>
        <v>0</v>
      </c>
      <c r="AA79" s="282">
        <f t="shared" si="57"/>
        <v>0</v>
      </c>
      <c r="AB79" s="274">
        <f>AB21+AB24+AB34+AB38+AB43+AB48+AB53+AB58+AB70+AB75</f>
        <v>274362.94454885757</v>
      </c>
      <c r="AC79" s="274">
        <f t="shared" ref="AC79:AM79" si="58">AC21+AC24+AC34+AC38+AC43+AC48+AC53+AC58+AC70+AC75</f>
        <v>62518.758442667226</v>
      </c>
      <c r="AD79" s="274">
        <f t="shared" si="58"/>
        <v>13883.602633648805</v>
      </c>
      <c r="AE79" s="274">
        <f t="shared" si="58"/>
        <v>101740.8578962219</v>
      </c>
      <c r="AF79" s="274">
        <f t="shared" si="58"/>
        <v>18508.840285839968</v>
      </c>
      <c r="AG79" s="274">
        <f t="shared" si="58"/>
        <v>75.706393322892296</v>
      </c>
      <c r="AH79" s="274">
        <f t="shared" si="58"/>
        <v>10344.916451280948</v>
      </c>
      <c r="AI79" s="274">
        <f t="shared" si="58"/>
        <v>0</v>
      </c>
      <c r="AJ79" s="274">
        <f t="shared" si="58"/>
        <v>1738.3092814624977</v>
      </c>
      <c r="AK79" s="274">
        <f t="shared" si="58"/>
        <v>65551.953164413295</v>
      </c>
      <c r="AL79" s="274">
        <f t="shared" si="58"/>
        <v>0</v>
      </c>
      <c r="AM79" s="282">
        <f t="shared" si="58"/>
        <v>0</v>
      </c>
      <c r="AN79" s="289">
        <f>AN21+AN24+AN34+AN38+AN43+AN48+AN53+AN58+AN70+AN75</f>
        <v>1060083.6109897927</v>
      </c>
      <c r="AO79" s="274">
        <f t="shared" ref="AO79:AY79" si="59">AO21+AO24+AO34+AO38+AO43+AO48+AO53+AO58+AO70+AO75</f>
        <v>209735.21688556738</v>
      </c>
      <c r="AP79" s="274">
        <f t="shared" si="59"/>
        <v>24697.695091493682</v>
      </c>
      <c r="AQ79" s="274">
        <f t="shared" si="59"/>
        <v>368306.93463670107</v>
      </c>
      <c r="AR79" s="274">
        <f t="shared" si="59"/>
        <v>67186.128266317566</v>
      </c>
      <c r="AS79" s="274">
        <f t="shared" si="59"/>
        <v>202.76523568386028</v>
      </c>
      <c r="AT79" s="274">
        <f t="shared" si="59"/>
        <v>18313.650907721261</v>
      </c>
      <c r="AU79" s="274">
        <f t="shared" si="59"/>
        <v>0</v>
      </c>
      <c r="AV79" s="274">
        <f t="shared" si="59"/>
        <v>2366.3129299704287</v>
      </c>
      <c r="AW79" s="274">
        <f t="shared" si="59"/>
        <v>369274.90703633771</v>
      </c>
      <c r="AX79" s="274">
        <f t="shared" si="59"/>
        <v>0</v>
      </c>
      <c r="AY79" s="282">
        <f t="shared" si="59"/>
        <v>0</v>
      </c>
      <c r="AZ79" s="300">
        <f>AZ21+AZ24+AZ34+AZ38+AZ43+AZ48+AZ53+AZ58+AZ70+AZ75</f>
        <v>-3141423.7411963288</v>
      </c>
      <c r="BA79" s="296">
        <f>BA21+BA24+BA34+BA38+BA43+BA48+BA53+BA58+BA70+BA75</f>
        <v>-1659474.2661940614</v>
      </c>
      <c r="BB79" s="274">
        <f t="shared" ref="BB79:BL79" si="60">BB21+BB24+BB34+BB38+BB43+BB48+BB53+BB58+BB70+BB75</f>
        <v>325161.90798758896</v>
      </c>
      <c r="BC79" s="274">
        <f t="shared" si="60"/>
        <v>47579.358965508844</v>
      </c>
      <c r="BD79" s="274">
        <f t="shared" si="60"/>
        <v>522214.06018399628</v>
      </c>
      <c r="BE79" s="274">
        <f t="shared" si="60"/>
        <v>93170.428211463863</v>
      </c>
      <c r="BF79" s="274">
        <f t="shared" si="60"/>
        <v>390.30735369875805</v>
      </c>
      <c r="BG79" s="274">
        <f t="shared" si="60"/>
        <v>32963.538045763518</v>
      </c>
      <c r="BH79" s="274">
        <f t="shared" si="60"/>
        <v>0</v>
      </c>
      <c r="BI79" s="274">
        <f t="shared" si="60"/>
        <v>4965.7593769308014</v>
      </c>
      <c r="BJ79" s="274">
        <f>BJ21+BJ24+BJ34+BJ38+BJ43+BJ48+BJ53+BJ58+BJ70+BJ75</f>
        <v>455504.11487731658</v>
      </c>
      <c r="BK79" s="274">
        <f t="shared" si="60"/>
        <v>0</v>
      </c>
      <c r="BL79" s="300">
        <f t="shared" si="60"/>
        <v>0</v>
      </c>
    </row>
    <row r="80" spans="1:64" s="209" customFormat="1" x14ac:dyDescent="0.25">
      <c r="A80" s="1713"/>
      <c r="B80" s="126" t="s">
        <v>56</v>
      </c>
      <c r="C80" s="127" t="s">
        <v>174</v>
      </c>
      <c r="D80" s="274">
        <f>D25+D33+D42+D47+D52+D61+D69+D74</f>
        <v>75863.885689273797</v>
      </c>
      <c r="E80" s="274">
        <f>E25+E33+E42+E47+E52+E61+E69+E74</f>
        <v>44482.020562284146</v>
      </c>
      <c r="F80" s="274">
        <f>F25+F33+F42+F47+F52+F61+F69+F74</f>
        <v>5500.1037526607706</v>
      </c>
      <c r="G80" s="274">
        <f t="shared" ref="G80:O80" si="61">G25+G33+G42+G47+G52+G61+G69+G74</f>
        <v>19326.870806004648</v>
      </c>
      <c r="H80" s="274">
        <f t="shared" si="61"/>
        <v>2779.5597798046556</v>
      </c>
      <c r="I80" s="274">
        <f t="shared" si="61"/>
        <v>98.737087996982751</v>
      </c>
      <c r="J80" s="274">
        <f t="shared" si="61"/>
        <v>1686.6407123320673</v>
      </c>
      <c r="K80" s="274">
        <f t="shared" si="61"/>
        <v>0</v>
      </c>
      <c r="L80" s="274">
        <f t="shared" si="61"/>
        <v>488.15998425977608</v>
      </c>
      <c r="M80" s="274">
        <f t="shared" si="61"/>
        <v>1501.7930039307557</v>
      </c>
      <c r="N80" s="274">
        <f t="shared" si="61"/>
        <v>0</v>
      </c>
      <c r="O80" s="282">
        <f t="shared" si="61"/>
        <v>0</v>
      </c>
      <c r="P80" s="274">
        <f>P25+P33+P42+P47+P52+P61+P69+P74</f>
        <v>77765.688209102882</v>
      </c>
      <c r="Q80" s="274">
        <f t="shared" ref="Q80:AA80" si="62">Q25+Q33+Q42+Q47+Q52+Q61+Q69+Q74</f>
        <v>45592.911409491833</v>
      </c>
      <c r="R80" s="274">
        <f t="shared" si="62"/>
        <v>5483.9682107842509</v>
      </c>
      <c r="S80" s="274">
        <f t="shared" si="62"/>
        <v>19941.848004958421</v>
      </c>
      <c r="T80" s="274">
        <f t="shared" si="62"/>
        <v>2983.0082786221542</v>
      </c>
      <c r="U80" s="274">
        <f t="shared" si="62"/>
        <v>97.300788455551668</v>
      </c>
      <c r="V80" s="274">
        <f t="shared" si="62"/>
        <v>1751.7258262650148</v>
      </c>
      <c r="W80" s="274">
        <f t="shared" si="62"/>
        <v>0</v>
      </c>
      <c r="X80" s="274">
        <f t="shared" si="62"/>
        <v>399.65950359379542</v>
      </c>
      <c r="Y80" s="274">
        <f t="shared" si="62"/>
        <v>1515.2661869318622</v>
      </c>
      <c r="Z80" s="274">
        <f t="shared" si="62"/>
        <v>0</v>
      </c>
      <c r="AA80" s="282">
        <f t="shared" si="62"/>
        <v>0</v>
      </c>
      <c r="AB80" s="274">
        <f>AB25+AB33+AB42+AB47+AB52+AB61+AB69+AB74</f>
        <v>72998.143807368004</v>
      </c>
      <c r="AC80" s="274">
        <f t="shared" ref="AC80:AM80" si="63">AC25+AC33+AC42+AC47+AC52+AC61+AC69+AC74</f>
        <v>41991.913788627789</v>
      </c>
      <c r="AD80" s="274">
        <f t="shared" si="63"/>
        <v>4911.1563110259394</v>
      </c>
      <c r="AE80" s="274">
        <f t="shared" si="63"/>
        <v>19355.651938179963</v>
      </c>
      <c r="AF80" s="274">
        <f t="shared" si="63"/>
        <v>2967.5000128545721</v>
      </c>
      <c r="AG80" s="274">
        <f t="shared" si="63"/>
        <v>62.082277572103521</v>
      </c>
      <c r="AH80" s="274">
        <f t="shared" si="63"/>
        <v>1775.497412405289</v>
      </c>
      <c r="AI80" s="274">
        <f t="shared" si="63"/>
        <v>0</v>
      </c>
      <c r="AJ80" s="274">
        <f t="shared" si="63"/>
        <v>358.43008005730508</v>
      </c>
      <c r="AK80" s="274">
        <f t="shared" si="63"/>
        <v>1575.9119866450446</v>
      </c>
      <c r="AL80" s="274">
        <f t="shared" si="63"/>
        <v>0</v>
      </c>
      <c r="AM80" s="282">
        <f t="shared" si="63"/>
        <v>0</v>
      </c>
      <c r="AN80" s="289">
        <f>AN25+AN33+AN42+AN47+AN52+AN61+AN69+AN74</f>
        <v>71883.309797595401</v>
      </c>
      <c r="AO80" s="274">
        <f t="shared" ref="AO80:AY80" si="64">AO25+AO33+AO42+AO47+AO52+AO61+AO69+AO74</f>
        <v>40017.066809534263</v>
      </c>
      <c r="AP80" s="274">
        <f t="shared" si="64"/>
        <v>4495.7721665912686</v>
      </c>
      <c r="AQ80" s="274">
        <f t="shared" si="64"/>
        <v>20459.068392202244</v>
      </c>
      <c r="AR80" s="274">
        <f t="shared" si="64"/>
        <v>3090.1463836307162</v>
      </c>
      <c r="AS80" s="274">
        <f t="shared" si="64"/>
        <v>50.668058692280141</v>
      </c>
      <c r="AT80" s="274">
        <f t="shared" si="64"/>
        <v>1825.832109242632</v>
      </c>
      <c r="AU80" s="274">
        <f t="shared" si="64"/>
        <v>0</v>
      </c>
      <c r="AV80" s="274">
        <f t="shared" si="64"/>
        <v>339.08188586755762</v>
      </c>
      <c r="AW80" s="274">
        <f t="shared" si="64"/>
        <v>1605.6739918344447</v>
      </c>
      <c r="AX80" s="274">
        <f t="shared" si="64"/>
        <v>0</v>
      </c>
      <c r="AY80" s="282">
        <f t="shared" si="64"/>
        <v>0</v>
      </c>
      <c r="AZ80" s="300">
        <f>AZ25+AZ33+AZ42+AZ47+AZ52+AZ61+AZ69+AZ74</f>
        <v>0</v>
      </c>
      <c r="BA80" s="296">
        <f>BA25+BA33+BA42+BA47+BA52+BA61+BA69+BA74</f>
        <v>298511.02750334004</v>
      </c>
      <c r="BB80" s="274">
        <f t="shared" ref="BB80:BL80" si="65">BB25+BB33+BB42+BB47+BB52+BB61+BB69+BB74</f>
        <v>172083.91256993805</v>
      </c>
      <c r="BC80" s="274">
        <f t="shared" si="65"/>
        <v>20391.000441062228</v>
      </c>
      <c r="BD80" s="274">
        <f t="shared" si="65"/>
        <v>79083.439141345269</v>
      </c>
      <c r="BE80" s="274">
        <f t="shared" si="65"/>
        <v>11820.214454912097</v>
      </c>
      <c r="BF80" s="274">
        <f t="shared" si="65"/>
        <v>308.78821271691811</v>
      </c>
      <c r="BG80" s="274">
        <f t="shared" si="65"/>
        <v>7039.6960602450026</v>
      </c>
      <c r="BH80" s="274">
        <f t="shared" si="65"/>
        <v>0</v>
      </c>
      <c r="BI80" s="274">
        <f t="shared" si="65"/>
        <v>1585.331453778434</v>
      </c>
      <c r="BJ80" s="274">
        <f>BJ25+BJ33+BJ42+BJ47+BJ52+BJ61+BJ69+BJ74</f>
        <v>6198.6451693421068</v>
      </c>
      <c r="BK80" s="274">
        <f t="shared" si="65"/>
        <v>0</v>
      </c>
      <c r="BL80" s="300">
        <f t="shared" si="65"/>
        <v>0</v>
      </c>
    </row>
    <row r="81" spans="1:64" s="209" customFormat="1" x14ac:dyDescent="0.25">
      <c r="A81" s="1713"/>
      <c r="B81" s="126" t="s">
        <v>120</v>
      </c>
      <c r="C81" s="127" t="s">
        <v>929</v>
      </c>
      <c r="D81" s="274">
        <f>D26+D35+D39+D44+D49+D54+D62+D71+D76</f>
        <v>603252.29030746873</v>
      </c>
      <c r="E81" s="274">
        <f>E26+E35+E39+E44+E49+E54+E62+E71+E76</f>
        <v>120773.19292623637</v>
      </c>
      <c r="F81" s="274">
        <f>F26+F35+F39+F44+F49+F54+F62+F71+F76</f>
        <v>12963.494053454535</v>
      </c>
      <c r="G81" s="274">
        <f t="shared" ref="G81:O81" si="66">G26+G35+G39+G44+G49+G54+G62+G71+G76</f>
        <v>176349.78844908805</v>
      </c>
      <c r="H81" s="274">
        <f t="shared" si="66"/>
        <v>22670.72919638245</v>
      </c>
      <c r="I81" s="274">
        <f t="shared" si="66"/>
        <v>469.61988181123314</v>
      </c>
      <c r="J81" s="274">
        <f t="shared" si="66"/>
        <v>15984.131394195516</v>
      </c>
      <c r="K81" s="274">
        <f t="shared" si="66"/>
        <v>0</v>
      </c>
      <c r="L81" s="274">
        <f t="shared" si="66"/>
        <v>2298.814894075033</v>
      </c>
      <c r="M81" s="274">
        <f t="shared" si="66"/>
        <v>251742.51951222552</v>
      </c>
      <c r="N81" s="274">
        <f t="shared" si="66"/>
        <v>0</v>
      </c>
      <c r="O81" s="282">
        <f t="shared" si="66"/>
        <v>0</v>
      </c>
      <c r="P81" s="274">
        <f>P26+P35+P39+P44+P49+P54+P62+P71+P76</f>
        <v>567568.35320180189</v>
      </c>
      <c r="Q81" s="274">
        <f t="shared" ref="Q81:AA81" si="67">Q26+Q35+Q39+Q44+Q49+Q54+Q62+Q71+Q76</f>
        <v>113629.14541962215</v>
      </c>
      <c r="R81" s="274">
        <f t="shared" si="67"/>
        <v>12196.669767984546</v>
      </c>
      <c r="S81" s="274">
        <f t="shared" si="67"/>
        <v>165918.24121632488</v>
      </c>
      <c r="T81" s="274">
        <f t="shared" si="67"/>
        <v>21329.696782943967</v>
      </c>
      <c r="U81" s="274">
        <f t="shared" si="67"/>
        <v>441.84064815497715</v>
      </c>
      <c r="V81" s="274">
        <f t="shared" si="67"/>
        <v>15038.628578004838</v>
      </c>
      <c r="W81" s="274">
        <f t="shared" si="67"/>
        <v>0</v>
      </c>
      <c r="X81" s="274">
        <f t="shared" si="67"/>
        <v>2162.8340326415291</v>
      </c>
      <c r="Y81" s="274">
        <f t="shared" si="67"/>
        <v>236851.29675612494</v>
      </c>
      <c r="Z81" s="274">
        <f t="shared" si="67"/>
        <v>0</v>
      </c>
      <c r="AA81" s="282">
        <f t="shared" si="67"/>
        <v>0</v>
      </c>
      <c r="AB81" s="274">
        <f>AB26+AB35+AB39+AB44+AB49+AB54+AB62+AB71+AB76</f>
        <v>717389.64759221079</v>
      </c>
      <c r="AC81" s="274">
        <f t="shared" ref="AC81:AM81" si="68">AC26+AC35+AC39+AC44+AC49+AC54+AC62+AC71+AC76</f>
        <v>143623.88623137918</v>
      </c>
      <c r="AD81" s="274">
        <f t="shared" si="68"/>
        <v>15416.230621903582</v>
      </c>
      <c r="AE81" s="274">
        <f t="shared" si="68"/>
        <v>209715.76009097483</v>
      </c>
      <c r="AF81" s="274">
        <f t="shared" si="68"/>
        <v>26960.107222405837</v>
      </c>
      <c r="AG81" s="274">
        <f t="shared" si="68"/>
        <v>558.47353906131571</v>
      </c>
      <c r="AH81" s="274">
        <f t="shared" si="68"/>
        <v>19008.382681987056</v>
      </c>
      <c r="AI81" s="274">
        <f t="shared" si="68"/>
        <v>0</v>
      </c>
      <c r="AJ81" s="274">
        <f t="shared" si="68"/>
        <v>2733.7583847376168</v>
      </c>
      <c r="AK81" s="274">
        <f t="shared" si="68"/>
        <v>299373.04881976143</v>
      </c>
      <c r="AL81" s="274">
        <f t="shared" si="68"/>
        <v>0</v>
      </c>
      <c r="AM81" s="282">
        <f t="shared" si="68"/>
        <v>0</v>
      </c>
      <c r="AN81" s="289">
        <f>AN26+AN35+AN39+AN44+AN49+AN54+AN62+AN71+AN76</f>
        <v>470815.84368624305</v>
      </c>
      <c r="AO81" s="274">
        <f t="shared" ref="AO81:AZ81" si="69">AO26+AO35+AO39+AO44+AO49+AO54+AO62+AO71+AO76</f>
        <v>94258.958707418584</v>
      </c>
      <c r="AP81" s="274">
        <f t="shared" si="69"/>
        <v>10117.522117964889</v>
      </c>
      <c r="AQ81" s="274">
        <f t="shared" si="69"/>
        <v>137634.41227919678</v>
      </c>
      <c r="AR81" s="274">
        <f t="shared" si="69"/>
        <v>17693.655979551939</v>
      </c>
      <c r="AS81" s="274">
        <f t="shared" si="69"/>
        <v>366.52074831592569</v>
      </c>
      <c r="AT81" s="274">
        <f t="shared" si="69"/>
        <v>12475.016554208603</v>
      </c>
      <c r="AU81" s="274">
        <f t="shared" si="69"/>
        <v>0</v>
      </c>
      <c r="AV81" s="274">
        <f t="shared" si="69"/>
        <v>1794.1390214710937</v>
      </c>
      <c r="AW81" s="274">
        <f t="shared" si="69"/>
        <v>196475.61827811517</v>
      </c>
      <c r="AX81" s="274">
        <f t="shared" si="69"/>
        <v>0</v>
      </c>
      <c r="AY81" s="282">
        <f t="shared" si="69"/>
        <v>0</v>
      </c>
      <c r="AZ81" s="300">
        <f t="shared" si="69"/>
        <v>-3915.7317783190756</v>
      </c>
      <c r="BA81" s="296">
        <f>BA26+BA35+BA39+BA44+BA49+BA54+BA62+BA71+BA76</f>
        <v>2355110.4030094049</v>
      </c>
      <c r="BB81" s="274">
        <f t="shared" ref="BB81:BL81" si="70">BB26+BB35+BB39+BB44+BB49+BB54+BB62+BB71+BB76</f>
        <v>472285.18328465626</v>
      </c>
      <c r="BC81" s="274">
        <f t="shared" si="70"/>
        <v>50693.916561307553</v>
      </c>
      <c r="BD81" s="274">
        <f t="shared" si="70"/>
        <v>689618.20203558449</v>
      </c>
      <c r="BE81" s="274">
        <f t="shared" si="70"/>
        <v>88654.189181284193</v>
      </c>
      <c r="BF81" s="274">
        <f t="shared" si="70"/>
        <v>1836.4548173434516</v>
      </c>
      <c r="BG81" s="274">
        <f t="shared" si="70"/>
        <v>62506.159208396013</v>
      </c>
      <c r="BH81" s="274">
        <f t="shared" si="70"/>
        <v>0</v>
      </c>
      <c r="BI81" s="274">
        <f t="shared" si="70"/>
        <v>8989.5463329252725</v>
      </c>
      <c r="BJ81" s="274">
        <f>BJ26+BJ35+BJ39+BJ44+BJ49+BJ54+BJ62+BJ71+BJ76</f>
        <v>984442.48336622701</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44487671.098922588</v>
      </c>
      <c r="E84" s="286">
        <f t="shared" ref="E84:BL84" si="72">SUM(E78:E83)</f>
        <v>10319018.511241293</v>
      </c>
      <c r="F84" s="286">
        <f t="shared" si="72"/>
        <v>1422959.3629976669</v>
      </c>
      <c r="G84" s="286">
        <f t="shared" si="72"/>
        <v>13444136.392004196</v>
      </c>
      <c r="H84" s="286">
        <f t="shared" si="72"/>
        <v>2040623.143543717</v>
      </c>
      <c r="I84" s="286">
        <f t="shared" si="72"/>
        <v>52028.482673837454</v>
      </c>
      <c r="J84" s="286">
        <f t="shared" si="72"/>
        <v>1029700.8040620895</v>
      </c>
      <c r="K84" s="286">
        <f t="shared" si="72"/>
        <v>0</v>
      </c>
      <c r="L84" s="286">
        <f t="shared" si="72"/>
        <v>320945.75358725409</v>
      </c>
      <c r="M84" s="286">
        <f t="shared" si="72"/>
        <v>15858258.648812529</v>
      </c>
      <c r="N84" s="286">
        <f t="shared" si="72"/>
        <v>0</v>
      </c>
      <c r="O84" s="287">
        <f t="shared" si="72"/>
        <v>0</v>
      </c>
      <c r="P84" s="279">
        <f t="shared" si="72"/>
        <v>45819615.407873698</v>
      </c>
      <c r="Q84" s="286">
        <f t="shared" si="72"/>
        <v>10848878.782708148</v>
      </c>
      <c r="R84" s="286">
        <f t="shared" si="72"/>
        <v>1264567.3243842747</v>
      </c>
      <c r="S84" s="286">
        <f t="shared" si="72"/>
        <v>13893847.691336464</v>
      </c>
      <c r="T84" s="286">
        <f t="shared" si="72"/>
        <v>2185399.3604441686</v>
      </c>
      <c r="U84" s="286">
        <f t="shared" si="72"/>
        <v>37919.511403214761</v>
      </c>
      <c r="V84" s="286">
        <f t="shared" si="72"/>
        <v>1417494.9002806321</v>
      </c>
      <c r="W84" s="286">
        <f t="shared" si="72"/>
        <v>0</v>
      </c>
      <c r="X84" s="286">
        <f t="shared" si="72"/>
        <v>269504.90756031149</v>
      </c>
      <c r="Y84" s="286">
        <f>SUM(Y78:Y83)</f>
        <v>15902002.929756479</v>
      </c>
      <c r="Z84" s="286">
        <f t="shared" si="72"/>
        <v>0</v>
      </c>
      <c r="AA84" s="287">
        <f t="shared" si="72"/>
        <v>0</v>
      </c>
      <c r="AB84" s="279">
        <f t="shared" si="72"/>
        <v>45941094.688486636</v>
      </c>
      <c r="AC84" s="286">
        <f t="shared" si="72"/>
        <v>10319572.319197264</v>
      </c>
      <c r="AD84" s="286">
        <f t="shared" si="72"/>
        <v>1200508.1367628761</v>
      </c>
      <c r="AE84" s="286">
        <f t="shared" si="72"/>
        <v>13545617.690802863</v>
      </c>
      <c r="AF84" s="286">
        <f t="shared" si="72"/>
        <v>2318431.3456657161</v>
      </c>
      <c r="AG84" s="286">
        <f t="shared" si="72"/>
        <v>18258.506756338633</v>
      </c>
      <c r="AH84" s="286">
        <f t="shared" si="72"/>
        <v>1233733.9558144142</v>
      </c>
      <c r="AI84" s="286">
        <f t="shared" si="72"/>
        <v>0</v>
      </c>
      <c r="AJ84" s="286">
        <f t="shared" si="72"/>
        <v>303488.73705618823</v>
      </c>
      <c r="AK84" s="286">
        <f t="shared" si="72"/>
        <v>17001483.996430978</v>
      </c>
      <c r="AL84" s="286">
        <f t="shared" si="72"/>
        <v>0</v>
      </c>
      <c r="AM84" s="287">
        <f t="shared" si="72"/>
        <v>0</v>
      </c>
      <c r="AN84" s="850">
        <f t="shared" si="72"/>
        <v>49065137.843477823</v>
      </c>
      <c r="AO84" s="286">
        <f t="shared" si="72"/>
        <v>10889339.221301986</v>
      </c>
      <c r="AP84" s="286">
        <f t="shared" si="72"/>
        <v>1105899.525261488</v>
      </c>
      <c r="AQ84" s="286">
        <f t="shared" si="72"/>
        <v>14498299.665156135</v>
      </c>
      <c r="AR84" s="286">
        <f t="shared" si="72"/>
        <v>2680357.081377204</v>
      </c>
      <c r="AS84" s="286">
        <f t="shared" si="72"/>
        <v>16727.688496173414</v>
      </c>
      <c r="AT84" s="286">
        <f t="shared" si="72"/>
        <v>1247439.5326949784</v>
      </c>
      <c r="AU84" s="286">
        <f t="shared" si="72"/>
        <v>0</v>
      </c>
      <c r="AV84" s="286">
        <f t="shared" si="72"/>
        <v>298187.30395506148</v>
      </c>
      <c r="AW84" s="286">
        <f>SUM(AW78:AW83)</f>
        <v>18328887.825234793</v>
      </c>
      <c r="AX84" s="286">
        <f t="shared" si="72"/>
        <v>0</v>
      </c>
      <c r="AY84" s="287">
        <f t="shared" si="72"/>
        <v>0</v>
      </c>
      <c r="AZ84" s="856">
        <f t="shared" si="72"/>
        <v>-757339.27028728055</v>
      </c>
      <c r="BA84" s="306">
        <f t="shared" si="72"/>
        <v>184556179.76847342</v>
      </c>
      <c r="BB84" s="279">
        <f t="shared" si="72"/>
        <v>42376808.834448688</v>
      </c>
      <c r="BC84" s="279">
        <f t="shared" si="72"/>
        <v>4993934.3494063048</v>
      </c>
      <c r="BD84" s="279">
        <f t="shared" si="72"/>
        <v>55381901.439299658</v>
      </c>
      <c r="BE84" s="279">
        <f t="shared" si="72"/>
        <v>9224810.9310308062</v>
      </c>
      <c r="BF84" s="279">
        <f t="shared" si="72"/>
        <v>124934.18932956428</v>
      </c>
      <c r="BG84" s="279">
        <f t="shared" si="72"/>
        <v>4928369.1928521153</v>
      </c>
      <c r="BH84" s="279">
        <f t="shared" si="72"/>
        <v>0</v>
      </c>
      <c r="BI84" s="279">
        <f t="shared" si="72"/>
        <v>1192126.7021588155</v>
      </c>
      <c r="BJ84" s="279">
        <f>SUM(BJ78:BJ83)</f>
        <v>67090633.400234781</v>
      </c>
      <c r="BK84" s="279">
        <f t="shared" si="72"/>
        <v>0</v>
      </c>
      <c r="BL84" s="307">
        <f t="shared" si="72"/>
        <v>0</v>
      </c>
    </row>
    <row r="85" spans="1:64" x14ac:dyDescent="0.25">
      <c r="A85" s="1713"/>
      <c r="B85" s="126" t="s">
        <v>168</v>
      </c>
      <c r="C85" s="127" t="s">
        <v>40</v>
      </c>
      <c r="D85" s="273">
        <f>SUM(E85:O85)</f>
        <v>801.6049116618824</v>
      </c>
      <c r="E85" s="251">
        <v>452.20937008899097</v>
      </c>
      <c r="F85" s="251">
        <v>52.971031556655397</v>
      </c>
      <c r="G85" s="251">
        <v>224.16618996321509</v>
      </c>
      <c r="H85" s="251">
        <v>31.829428686250914</v>
      </c>
      <c r="I85" s="251">
        <v>1.1020505832048388</v>
      </c>
      <c r="J85" s="251">
        <v>17.05381847037264</v>
      </c>
      <c r="K85" s="251">
        <v>0</v>
      </c>
      <c r="L85" s="251">
        <v>4.8142209687369277</v>
      </c>
      <c r="M85" s="251">
        <v>17.458801344455605</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801.6049116618824</v>
      </c>
      <c r="BB85" s="274">
        <f t="shared" ref="BB85:BL86" si="73">E85+Q85+AC85+AO85</f>
        <v>452.20937008899097</v>
      </c>
      <c r="BC85" s="274">
        <f t="shared" si="73"/>
        <v>52.971031556655397</v>
      </c>
      <c r="BD85" s="274">
        <f t="shared" si="73"/>
        <v>224.16618996321509</v>
      </c>
      <c r="BE85" s="274">
        <f t="shared" si="73"/>
        <v>31.829428686250914</v>
      </c>
      <c r="BF85" s="274">
        <f t="shared" si="73"/>
        <v>1.1020505832048388</v>
      </c>
      <c r="BG85" s="274">
        <f t="shared" si="73"/>
        <v>17.05381847037264</v>
      </c>
      <c r="BH85" s="274">
        <f t="shared" si="73"/>
        <v>0</v>
      </c>
      <c r="BI85" s="274">
        <f t="shared" si="73"/>
        <v>4.8142209687369277</v>
      </c>
      <c r="BJ85" s="274">
        <f t="shared" si="73"/>
        <v>17.458801344455605</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801.6049116618824</v>
      </c>
      <c r="E87" s="274">
        <f t="shared" ref="E87:O87" si="74">SUM(E85:E86)</f>
        <v>452.20937008899097</v>
      </c>
      <c r="F87" s="274">
        <f t="shared" si="74"/>
        <v>52.971031556655397</v>
      </c>
      <c r="G87" s="274">
        <f t="shared" si="74"/>
        <v>224.16618996321509</v>
      </c>
      <c r="H87" s="274">
        <f t="shared" si="74"/>
        <v>31.829428686250914</v>
      </c>
      <c r="I87" s="274">
        <f t="shared" si="74"/>
        <v>1.1020505832048388</v>
      </c>
      <c r="J87" s="274">
        <f t="shared" si="74"/>
        <v>17.05381847037264</v>
      </c>
      <c r="K87" s="274">
        <f t="shared" si="74"/>
        <v>0</v>
      </c>
      <c r="L87" s="274">
        <f t="shared" si="74"/>
        <v>4.8142209687369277</v>
      </c>
      <c r="M87" s="274">
        <f t="shared" si="74"/>
        <v>17.458801344455605</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801.6049116618824</v>
      </c>
      <c r="BB87" s="274">
        <f>SUM(BB85:BB86)</f>
        <v>452.20937008899097</v>
      </c>
      <c r="BC87" s="274">
        <f>F87+R87+AD87+AP87</f>
        <v>52.971031556655397</v>
      </c>
      <c r="BD87" s="274">
        <f>SUM(BD85:BD86)</f>
        <v>224.16618996321509</v>
      </c>
      <c r="BE87" s="274">
        <f>H87+T87+AF87+AR87</f>
        <v>31.829428686250914</v>
      </c>
      <c r="BF87" s="274">
        <f t="shared" ref="BF87:BL87" si="78">SUM(BF85:BF86)</f>
        <v>1.1020505832048388</v>
      </c>
      <c r="BG87" s="274">
        <f t="shared" si="78"/>
        <v>17.05381847037264</v>
      </c>
      <c r="BH87" s="274">
        <f t="shared" si="78"/>
        <v>0</v>
      </c>
      <c r="BI87" s="274">
        <f t="shared" si="78"/>
        <v>4.8142209687369277</v>
      </c>
      <c r="BJ87" s="274">
        <f>SUM(BJ85:BJ86)</f>
        <v>17.458801344455605</v>
      </c>
      <c r="BK87" s="274">
        <f t="shared" si="78"/>
        <v>0</v>
      </c>
      <c r="BL87" s="300">
        <f t="shared" si="78"/>
        <v>0</v>
      </c>
    </row>
    <row r="88" spans="1:64" s="209" customFormat="1" ht="24.75" x14ac:dyDescent="0.25">
      <c r="A88" s="1714"/>
      <c r="B88" s="129" t="s">
        <v>171</v>
      </c>
      <c r="C88" s="130" t="s">
        <v>325</v>
      </c>
      <c r="D88" s="275">
        <f>D84+D87</f>
        <v>44488472.703834251</v>
      </c>
      <c r="E88" s="275">
        <f t="shared" ref="E88:O88" si="79">E84+E87</f>
        <v>10319470.720611382</v>
      </c>
      <c r="F88" s="275">
        <f t="shared" si="79"/>
        <v>1423012.3340292235</v>
      </c>
      <c r="G88" s="275">
        <f t="shared" si="79"/>
        <v>13444360.558194159</v>
      </c>
      <c r="H88" s="275">
        <f t="shared" si="79"/>
        <v>2040654.9729724033</v>
      </c>
      <c r="I88" s="275">
        <f t="shared" si="79"/>
        <v>52029.58472442066</v>
      </c>
      <c r="J88" s="275">
        <f t="shared" si="79"/>
        <v>1029717.8578805599</v>
      </c>
      <c r="K88" s="275">
        <f t="shared" si="79"/>
        <v>0</v>
      </c>
      <c r="L88" s="275">
        <f t="shared" si="79"/>
        <v>320950.56780822284</v>
      </c>
      <c r="M88" s="275">
        <f t="shared" si="79"/>
        <v>15858276.107613873</v>
      </c>
      <c r="N88" s="275">
        <f t="shared" si="79"/>
        <v>0</v>
      </c>
      <c r="O88" s="283">
        <f t="shared" si="79"/>
        <v>0</v>
      </c>
      <c r="P88" s="275">
        <f>P84+P87</f>
        <v>45819615.407873698</v>
      </c>
      <c r="Q88" s="275">
        <f t="shared" ref="Q88:AA88" si="80">Q84+Q87</f>
        <v>10848878.782708148</v>
      </c>
      <c r="R88" s="275">
        <f t="shared" si="80"/>
        <v>1264567.3243842747</v>
      </c>
      <c r="S88" s="275">
        <f t="shared" si="80"/>
        <v>13893847.691336464</v>
      </c>
      <c r="T88" s="275">
        <f t="shared" si="80"/>
        <v>2185399.3604441686</v>
      </c>
      <c r="U88" s="275">
        <f t="shared" si="80"/>
        <v>37919.511403214761</v>
      </c>
      <c r="V88" s="275">
        <f t="shared" si="80"/>
        <v>1417494.9002806321</v>
      </c>
      <c r="W88" s="275">
        <f t="shared" si="80"/>
        <v>0</v>
      </c>
      <c r="X88" s="275">
        <f t="shared" si="80"/>
        <v>269504.90756031149</v>
      </c>
      <c r="Y88" s="275">
        <f t="shared" si="80"/>
        <v>15902002.929756479</v>
      </c>
      <c r="Z88" s="275">
        <f t="shared" si="80"/>
        <v>0</v>
      </c>
      <c r="AA88" s="283">
        <f t="shared" si="80"/>
        <v>0</v>
      </c>
      <c r="AB88" s="275">
        <f>AB84+AB87</f>
        <v>45941094.688486636</v>
      </c>
      <c r="AC88" s="275">
        <f t="shared" ref="AC88:AM88" si="81">AC84+AC87</f>
        <v>10319572.319197264</v>
      </c>
      <c r="AD88" s="275">
        <f t="shared" si="81"/>
        <v>1200508.1367628761</v>
      </c>
      <c r="AE88" s="275">
        <f t="shared" si="81"/>
        <v>13545617.690802863</v>
      </c>
      <c r="AF88" s="275">
        <f t="shared" si="81"/>
        <v>2318431.3456657161</v>
      </c>
      <c r="AG88" s="275">
        <f t="shared" si="81"/>
        <v>18258.506756338633</v>
      </c>
      <c r="AH88" s="275">
        <f t="shared" si="81"/>
        <v>1233733.9558144142</v>
      </c>
      <c r="AI88" s="275">
        <f t="shared" si="81"/>
        <v>0</v>
      </c>
      <c r="AJ88" s="275">
        <f t="shared" si="81"/>
        <v>303488.73705618823</v>
      </c>
      <c r="AK88" s="275">
        <f t="shared" si="81"/>
        <v>17001483.996430978</v>
      </c>
      <c r="AL88" s="275">
        <f t="shared" si="81"/>
        <v>0</v>
      </c>
      <c r="AM88" s="283">
        <f t="shared" si="81"/>
        <v>0</v>
      </c>
      <c r="AN88" s="277">
        <f>AN84+AN87</f>
        <v>49065137.843477823</v>
      </c>
      <c r="AO88" s="275">
        <f>AO84+AO87</f>
        <v>10889339.221301986</v>
      </c>
      <c r="AP88" s="275">
        <f t="shared" ref="AP88:AZ88" si="82">AP84+AP87</f>
        <v>1105899.525261488</v>
      </c>
      <c r="AQ88" s="275">
        <f t="shared" si="82"/>
        <v>14498299.665156135</v>
      </c>
      <c r="AR88" s="275">
        <f t="shared" si="82"/>
        <v>2680357.081377204</v>
      </c>
      <c r="AS88" s="275">
        <f t="shared" si="82"/>
        <v>16727.688496173414</v>
      </c>
      <c r="AT88" s="275">
        <f t="shared" si="82"/>
        <v>1247439.5326949784</v>
      </c>
      <c r="AU88" s="275">
        <f t="shared" si="82"/>
        <v>0</v>
      </c>
      <c r="AV88" s="275">
        <f t="shared" si="82"/>
        <v>298187.30395506148</v>
      </c>
      <c r="AW88" s="275">
        <f t="shared" si="82"/>
        <v>18328887.825234793</v>
      </c>
      <c r="AX88" s="275">
        <f t="shared" si="82"/>
        <v>0</v>
      </c>
      <c r="AY88" s="283">
        <f t="shared" si="82"/>
        <v>0</v>
      </c>
      <c r="AZ88" s="299">
        <f t="shared" si="82"/>
        <v>-757339.27028728055</v>
      </c>
      <c r="BA88" s="308">
        <f>BA84+BA87</f>
        <v>184556981.37338507</v>
      </c>
      <c r="BB88" s="278">
        <f>BB84+BB87</f>
        <v>42377261.043818779</v>
      </c>
      <c r="BC88" s="278">
        <f t="shared" ref="BC88:BL88" si="83">BC84+BC87</f>
        <v>4993987.3204378616</v>
      </c>
      <c r="BD88" s="278">
        <f t="shared" si="83"/>
        <v>55382125.605489619</v>
      </c>
      <c r="BE88" s="278">
        <f t="shared" si="83"/>
        <v>9224842.760459492</v>
      </c>
      <c r="BF88" s="278">
        <f t="shared" si="83"/>
        <v>124935.29138014748</v>
      </c>
      <c r="BG88" s="278">
        <f t="shared" si="83"/>
        <v>4928386.2466705861</v>
      </c>
      <c r="BH88" s="278">
        <f t="shared" si="83"/>
        <v>0</v>
      </c>
      <c r="BI88" s="278">
        <f t="shared" si="83"/>
        <v>1192131.5163797841</v>
      </c>
      <c r="BJ88" s="278">
        <f>BJ84+BJ87</f>
        <v>67090650.859036125</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2755441.7418873664</v>
      </c>
      <c r="E91" s="253">
        <v>60.752701052691556</v>
      </c>
      <c r="F91" s="253">
        <v>2755380.9891863139</v>
      </c>
      <c r="G91" s="303"/>
      <c r="H91" s="303"/>
      <c r="I91" s="303"/>
      <c r="J91" s="303"/>
      <c r="K91" s="303"/>
      <c r="L91" s="303"/>
      <c r="M91" s="303"/>
      <c r="N91" s="303"/>
      <c r="O91" s="375"/>
      <c r="P91" s="274">
        <f t="shared" ref="P91:P97" si="85">Q91+R91</f>
        <v>2799928.5561732342</v>
      </c>
      <c r="Q91" s="253">
        <v>61.73355798318309</v>
      </c>
      <c r="R91" s="253">
        <v>2799866.8226152509</v>
      </c>
      <c r="S91" s="303"/>
      <c r="T91" s="303"/>
      <c r="U91" s="303"/>
      <c r="V91" s="303"/>
      <c r="W91" s="303"/>
      <c r="X91" s="303"/>
      <c r="Y91" s="303"/>
      <c r="Z91" s="303"/>
      <c r="AA91" s="375"/>
      <c r="AB91" s="274">
        <f t="shared" ref="AB91:AB97" si="86">AC91+AD91</f>
        <v>2771418.8654437275</v>
      </c>
      <c r="AC91" s="253">
        <v>61.104968856559772</v>
      </c>
      <c r="AD91" s="253">
        <v>2771357.7604748709</v>
      </c>
      <c r="AE91" s="303"/>
      <c r="AF91" s="303"/>
      <c r="AG91" s="303"/>
      <c r="AH91" s="303"/>
      <c r="AI91" s="303"/>
      <c r="AJ91" s="303"/>
      <c r="AK91" s="303"/>
      <c r="AL91" s="303"/>
      <c r="AM91" s="375"/>
      <c r="AN91" s="289">
        <f t="shared" ref="AN91:AN97" si="87">AO91+AP91</f>
        <v>3011467.2154384986</v>
      </c>
      <c r="AO91" s="253">
        <v>66.39761773522379</v>
      </c>
      <c r="AP91" s="253">
        <v>3011400.8178207632</v>
      </c>
      <c r="AQ91" s="303"/>
      <c r="AR91" s="303"/>
      <c r="AS91" s="303"/>
      <c r="AT91" s="303"/>
      <c r="AU91" s="303"/>
      <c r="AV91" s="303"/>
      <c r="AW91" s="303"/>
      <c r="AX91" s="303"/>
      <c r="AY91" s="375"/>
      <c r="AZ91" s="525">
        <v>0</v>
      </c>
      <c r="BA91" s="296">
        <f t="shared" ref="BA91:BA97" si="88">BB91+BC91+AZ91</f>
        <v>11338256.378942827</v>
      </c>
      <c r="BB91" s="274">
        <f t="shared" ref="BB91:BC96" si="89">E91+Q91+AC91+AO91</f>
        <v>249.98884562765818</v>
      </c>
      <c r="BC91" s="274">
        <f t="shared" si="89"/>
        <v>11338006.390097199</v>
      </c>
      <c r="BD91" s="303"/>
      <c r="BE91" s="303"/>
      <c r="BF91" s="303"/>
      <c r="BG91" s="303"/>
      <c r="BH91" s="303"/>
      <c r="BI91" s="303"/>
      <c r="BJ91" s="303"/>
      <c r="BK91" s="303"/>
      <c r="BL91" s="304"/>
    </row>
    <row r="92" spans="1:64" x14ac:dyDescent="0.25">
      <c r="A92" s="1708"/>
      <c r="B92" s="126" t="s">
        <v>123</v>
      </c>
      <c r="C92" s="127" t="s">
        <v>98</v>
      </c>
      <c r="D92" s="274">
        <f t="shared" si="84"/>
        <v>343596.96588979819</v>
      </c>
      <c r="E92" s="253">
        <v>31586.637111884287</v>
      </c>
      <c r="F92" s="253">
        <v>312010.32877791388</v>
      </c>
      <c r="G92" s="303"/>
      <c r="H92" s="303"/>
      <c r="I92" s="303"/>
      <c r="J92" s="303"/>
      <c r="K92" s="303"/>
      <c r="L92" s="303"/>
      <c r="M92" s="303"/>
      <c r="N92" s="303"/>
      <c r="O92" s="375"/>
      <c r="P92" s="274">
        <f t="shared" si="85"/>
        <v>349144.36476176884</v>
      </c>
      <c r="Q92" s="253">
        <v>32096.605745134715</v>
      </c>
      <c r="R92" s="253">
        <v>317047.75901663414</v>
      </c>
      <c r="S92" s="303"/>
      <c r="T92" s="303"/>
      <c r="U92" s="303"/>
      <c r="V92" s="303"/>
      <c r="W92" s="303"/>
      <c r="X92" s="303"/>
      <c r="Y92" s="303"/>
      <c r="Z92" s="303"/>
      <c r="AA92" s="375"/>
      <c r="AB92" s="274">
        <f t="shared" si="86"/>
        <v>345589.2748158623</v>
      </c>
      <c r="AC92" s="253">
        <v>31769.7887264493</v>
      </c>
      <c r="AD92" s="253">
        <v>313819.486089413</v>
      </c>
      <c r="AE92" s="303"/>
      <c r="AF92" s="303"/>
      <c r="AG92" s="303"/>
      <c r="AH92" s="303"/>
      <c r="AI92" s="303"/>
      <c r="AJ92" s="303"/>
      <c r="AK92" s="303"/>
      <c r="AL92" s="303"/>
      <c r="AM92" s="375"/>
      <c r="AN92" s="289">
        <f t="shared" si="87"/>
        <v>375522.72739851801</v>
      </c>
      <c r="AO92" s="253">
        <v>34521.550814294365</v>
      </c>
      <c r="AP92" s="253">
        <v>341001.17658422363</v>
      </c>
      <c r="AQ92" s="303"/>
      <c r="AR92" s="303"/>
      <c r="AS92" s="303"/>
      <c r="AT92" s="303"/>
      <c r="AU92" s="303"/>
      <c r="AV92" s="303"/>
      <c r="AW92" s="303"/>
      <c r="AX92" s="303"/>
      <c r="AY92" s="375"/>
      <c r="AZ92" s="525">
        <v>0</v>
      </c>
      <c r="BA92" s="296">
        <f t="shared" si="88"/>
        <v>1413853.3328659474</v>
      </c>
      <c r="BB92" s="274">
        <f t="shared" si="89"/>
        <v>129974.58239776266</v>
      </c>
      <c r="BC92" s="274">
        <f t="shared" si="89"/>
        <v>1283878.7504681847</v>
      </c>
      <c r="BD92" s="303"/>
      <c r="BE92" s="303"/>
      <c r="BF92" s="303"/>
      <c r="BG92" s="303"/>
      <c r="BH92" s="303"/>
      <c r="BI92" s="303"/>
      <c r="BJ92" s="303"/>
      <c r="BK92" s="303"/>
      <c r="BL92" s="304"/>
    </row>
    <row r="93" spans="1:64" x14ac:dyDescent="0.25">
      <c r="A93" s="1708"/>
      <c r="B93" s="126" t="s">
        <v>124</v>
      </c>
      <c r="C93" s="127" t="s">
        <v>99</v>
      </c>
      <c r="D93" s="274">
        <f t="shared" si="84"/>
        <v>278932.70329873555</v>
      </c>
      <c r="E93" s="253">
        <v>50395.574630966825</v>
      </c>
      <c r="F93" s="253">
        <v>228537.1286677687</v>
      </c>
      <c r="G93" s="303"/>
      <c r="H93" s="303"/>
      <c r="I93" s="303"/>
      <c r="J93" s="303"/>
      <c r="K93" s="303"/>
      <c r="L93" s="303"/>
      <c r="M93" s="303"/>
      <c r="N93" s="303"/>
      <c r="O93" s="375"/>
      <c r="P93" s="274">
        <f t="shared" si="85"/>
        <v>283436.09278480982</v>
      </c>
      <c r="Q93" s="253">
        <v>51209.214975945317</v>
      </c>
      <c r="R93" s="253">
        <v>232226.87780886449</v>
      </c>
      <c r="S93" s="303"/>
      <c r="T93" s="303"/>
      <c r="U93" s="303"/>
      <c r="V93" s="303"/>
      <c r="W93" s="303"/>
      <c r="X93" s="303"/>
      <c r="Y93" s="303"/>
      <c r="Z93" s="303"/>
      <c r="AA93" s="375"/>
      <c r="AB93" s="274">
        <f t="shared" si="86"/>
        <v>280550.06366486719</v>
      </c>
      <c r="AC93" s="253">
        <v>50687.787785152846</v>
      </c>
      <c r="AD93" s="253">
        <v>229862.27587971438</v>
      </c>
      <c r="AE93" s="303"/>
      <c r="AF93" s="303"/>
      <c r="AG93" s="303"/>
      <c r="AH93" s="303"/>
      <c r="AI93" s="303"/>
      <c r="AJ93" s="303"/>
      <c r="AK93" s="303"/>
      <c r="AL93" s="303"/>
      <c r="AM93" s="375"/>
      <c r="AN93" s="289">
        <f t="shared" si="87"/>
        <v>304850.10026828293</v>
      </c>
      <c r="AO93" s="253">
        <v>55078.145364956268</v>
      </c>
      <c r="AP93" s="253">
        <v>249771.95490332667</v>
      </c>
      <c r="AQ93" s="303"/>
      <c r="AR93" s="303"/>
      <c r="AS93" s="303"/>
      <c r="AT93" s="303"/>
      <c r="AU93" s="303"/>
      <c r="AV93" s="303"/>
      <c r="AW93" s="303"/>
      <c r="AX93" s="303"/>
      <c r="AY93" s="375"/>
      <c r="AZ93" s="525">
        <v>0</v>
      </c>
      <c r="BA93" s="296">
        <f t="shared" si="88"/>
        <v>1147768.9600166955</v>
      </c>
      <c r="BB93" s="274">
        <f t="shared" si="89"/>
        <v>207370.72275702126</v>
      </c>
      <c r="BC93" s="274">
        <f t="shared" si="89"/>
        <v>940398.23725967424</v>
      </c>
      <c r="BD93" s="303"/>
      <c r="BE93" s="303"/>
      <c r="BF93" s="303"/>
      <c r="BG93" s="303"/>
      <c r="BH93" s="303"/>
      <c r="BI93" s="303"/>
      <c r="BJ93" s="303"/>
      <c r="BK93" s="303"/>
      <c r="BL93" s="304"/>
    </row>
    <row r="94" spans="1:64" x14ac:dyDescent="0.25">
      <c r="A94" s="1708"/>
      <c r="B94" s="132" t="s">
        <v>125</v>
      </c>
      <c r="C94" s="127" t="s">
        <v>100</v>
      </c>
      <c r="D94" s="274">
        <f t="shared" si="84"/>
        <v>16523.473663614659</v>
      </c>
      <c r="E94" s="253">
        <v>15377.44421922782</v>
      </c>
      <c r="F94" s="253">
        <v>1146.0294443868393</v>
      </c>
      <c r="G94" s="303"/>
      <c r="H94" s="303"/>
      <c r="I94" s="303"/>
      <c r="J94" s="303"/>
      <c r="K94" s="303"/>
      <c r="L94" s="303"/>
      <c r="M94" s="303"/>
      <c r="N94" s="303"/>
      <c r="O94" s="375"/>
      <c r="P94" s="274">
        <f t="shared" si="85"/>
        <v>16790.246389401684</v>
      </c>
      <c r="Q94" s="253">
        <v>15625.714213389807</v>
      </c>
      <c r="R94" s="253">
        <v>1164.5321760118786</v>
      </c>
      <c r="S94" s="303"/>
      <c r="T94" s="303"/>
      <c r="U94" s="303"/>
      <c r="V94" s="303"/>
      <c r="W94" s="303"/>
      <c r="X94" s="303"/>
      <c r="Y94" s="303"/>
      <c r="Z94" s="303"/>
      <c r="AA94" s="375"/>
      <c r="AB94" s="274">
        <f t="shared" si="86"/>
        <v>16619.283194366348</v>
      </c>
      <c r="AC94" s="253">
        <v>15466.608625259994</v>
      </c>
      <c r="AD94" s="253">
        <v>1152.6745691063529</v>
      </c>
      <c r="AE94" s="303"/>
      <c r="AF94" s="303"/>
      <c r="AG94" s="303"/>
      <c r="AH94" s="303"/>
      <c r="AI94" s="303"/>
      <c r="AJ94" s="303"/>
      <c r="AK94" s="303"/>
      <c r="AL94" s="303"/>
      <c r="AM94" s="375"/>
      <c r="AN94" s="289">
        <f t="shared" si="87"/>
        <v>18058.773831688228</v>
      </c>
      <c r="AO94" s="253">
        <v>16806.259562475549</v>
      </c>
      <c r="AP94" s="253">
        <v>1252.5142692126783</v>
      </c>
      <c r="AQ94" s="303"/>
      <c r="AR94" s="303"/>
      <c r="AS94" s="303"/>
      <c r="AT94" s="303"/>
      <c r="AU94" s="303"/>
      <c r="AV94" s="303"/>
      <c r="AW94" s="303"/>
      <c r="AX94" s="303"/>
      <c r="AY94" s="375"/>
      <c r="AZ94" s="525">
        <v>0</v>
      </c>
      <c r="BA94" s="296">
        <f t="shared" si="88"/>
        <v>67991.777079070918</v>
      </c>
      <c r="BB94" s="274">
        <f t="shared" si="89"/>
        <v>63276.026620353172</v>
      </c>
      <c r="BC94" s="274">
        <f t="shared" si="89"/>
        <v>4715.7504587177491</v>
      </c>
      <c r="BD94" s="303"/>
      <c r="BE94" s="303"/>
      <c r="BF94" s="303"/>
      <c r="BG94" s="303"/>
      <c r="BH94" s="303"/>
      <c r="BI94" s="303"/>
      <c r="BJ94" s="303"/>
      <c r="BK94" s="303"/>
      <c r="BL94" s="304"/>
    </row>
    <row r="95" spans="1:64" x14ac:dyDescent="0.25">
      <c r="A95" s="1708"/>
      <c r="B95" s="132" t="s">
        <v>126</v>
      </c>
      <c r="C95" s="127" t="s">
        <v>101</v>
      </c>
      <c r="D95" s="274">
        <f t="shared" si="84"/>
        <v>342574.75558244652</v>
      </c>
      <c r="E95" s="253">
        <v>54682.533717124876</v>
      </c>
      <c r="F95" s="253">
        <v>287892.22186532163</v>
      </c>
      <c r="G95" s="303"/>
      <c r="H95" s="303"/>
      <c r="I95" s="303"/>
      <c r="J95" s="303"/>
      <c r="K95" s="303"/>
      <c r="L95" s="303"/>
      <c r="M95" s="303"/>
      <c r="N95" s="303"/>
      <c r="O95" s="375"/>
      <c r="P95" s="274">
        <f t="shared" si="85"/>
        <v>348105.65079207771</v>
      </c>
      <c r="Q95" s="253">
        <v>55565.387339168119</v>
      </c>
      <c r="R95" s="253">
        <v>292540.2634529096</v>
      </c>
      <c r="S95" s="303"/>
      <c r="T95" s="303"/>
      <c r="U95" s="303"/>
      <c r="V95" s="303"/>
      <c r="W95" s="303"/>
      <c r="X95" s="303"/>
      <c r="Y95" s="303"/>
      <c r="Z95" s="303"/>
      <c r="AA95" s="375"/>
      <c r="AB95" s="274">
        <f t="shared" si="86"/>
        <v>344561.13733533444</v>
      </c>
      <c r="AC95" s="253">
        <v>54999.604328450856</v>
      </c>
      <c r="AD95" s="253">
        <v>289561.53300688358</v>
      </c>
      <c r="AE95" s="303"/>
      <c r="AF95" s="303"/>
      <c r="AG95" s="303"/>
      <c r="AH95" s="303"/>
      <c r="AI95" s="303"/>
      <c r="AJ95" s="303"/>
      <c r="AK95" s="303"/>
      <c r="AL95" s="303"/>
      <c r="AM95" s="375"/>
      <c r="AN95" s="289">
        <f t="shared" si="87"/>
        <v>374405.53708341287</v>
      </c>
      <c r="AO95" s="253">
        <v>59763.43286192519</v>
      </c>
      <c r="AP95" s="253">
        <v>314642.10422148771</v>
      </c>
      <c r="AQ95" s="303"/>
      <c r="AR95" s="303"/>
      <c r="AS95" s="303"/>
      <c r="AT95" s="303"/>
      <c r="AU95" s="303"/>
      <c r="AV95" s="303"/>
      <c r="AW95" s="303"/>
      <c r="AX95" s="303"/>
      <c r="AY95" s="375"/>
      <c r="AZ95" s="525">
        <v>0</v>
      </c>
      <c r="BA95" s="296">
        <f t="shared" si="88"/>
        <v>1409647.0807932715</v>
      </c>
      <c r="BB95" s="274">
        <f t="shared" si="89"/>
        <v>225010.95824666903</v>
      </c>
      <c r="BC95" s="274">
        <f t="shared" si="89"/>
        <v>1184636.1225466025</v>
      </c>
      <c r="BD95" s="303"/>
      <c r="BE95" s="303"/>
      <c r="BF95" s="303"/>
      <c r="BG95" s="303"/>
      <c r="BH95" s="303"/>
      <c r="BI95" s="303"/>
      <c r="BJ95" s="303"/>
      <c r="BK95" s="303"/>
      <c r="BL95" s="304"/>
    </row>
    <row r="96" spans="1:64" x14ac:dyDescent="0.25">
      <c r="A96" s="1708"/>
      <c r="B96" s="126" t="s">
        <v>127</v>
      </c>
      <c r="C96" s="127" t="s">
        <v>28</v>
      </c>
      <c r="D96" s="274">
        <f t="shared" si="84"/>
        <v>15879.663017458484</v>
      </c>
      <c r="E96" s="253">
        <v>15879.663017458484</v>
      </c>
      <c r="F96" s="253">
        <v>0</v>
      </c>
      <c r="G96" s="303"/>
      <c r="H96" s="303"/>
      <c r="I96" s="303"/>
      <c r="J96" s="303"/>
      <c r="K96" s="303"/>
      <c r="L96" s="303"/>
      <c r="M96" s="303"/>
      <c r="N96" s="303"/>
      <c r="O96" s="375"/>
      <c r="P96" s="274">
        <f t="shared" si="85"/>
        <v>16136.041371912805</v>
      </c>
      <c r="Q96" s="253">
        <v>16136.041371912805</v>
      </c>
      <c r="R96" s="253">
        <v>0</v>
      </c>
      <c r="S96" s="303"/>
      <c r="T96" s="303"/>
      <c r="U96" s="303"/>
      <c r="V96" s="303"/>
      <c r="W96" s="303"/>
      <c r="X96" s="303"/>
      <c r="Y96" s="303"/>
      <c r="Z96" s="303"/>
      <c r="AA96" s="375"/>
      <c r="AB96" s="274">
        <f t="shared" si="86"/>
        <v>15971.739483531588</v>
      </c>
      <c r="AC96" s="253">
        <v>15971.739483531588</v>
      </c>
      <c r="AD96" s="253">
        <v>0</v>
      </c>
      <c r="AE96" s="303"/>
      <c r="AF96" s="303"/>
      <c r="AG96" s="303"/>
      <c r="AH96" s="303"/>
      <c r="AI96" s="303"/>
      <c r="AJ96" s="303"/>
      <c r="AK96" s="303"/>
      <c r="AL96" s="303"/>
      <c r="AM96" s="375"/>
      <c r="AN96" s="289">
        <f t="shared" si="87"/>
        <v>17355.142677243428</v>
      </c>
      <c r="AO96" s="253">
        <v>17355.142677243428</v>
      </c>
      <c r="AP96" s="253">
        <v>0</v>
      </c>
      <c r="AQ96" s="303"/>
      <c r="AR96" s="303"/>
      <c r="AS96" s="303"/>
      <c r="AT96" s="303"/>
      <c r="AU96" s="303"/>
      <c r="AV96" s="303"/>
      <c r="AW96" s="303"/>
      <c r="AX96" s="303"/>
      <c r="AY96" s="375"/>
      <c r="AZ96" s="525">
        <v>0</v>
      </c>
      <c r="BA96" s="296">
        <f t="shared" si="88"/>
        <v>65342.586550146305</v>
      </c>
      <c r="BB96" s="274">
        <f t="shared" si="89"/>
        <v>65342.586550146305</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3752949.3033394194</v>
      </c>
      <c r="E97" s="275">
        <f>SUM(E91:E96)</f>
        <v>167982.60539771497</v>
      </c>
      <c r="F97" s="275">
        <f>SUM(F91:F96)</f>
        <v>3584966.6979417047</v>
      </c>
      <c r="G97" s="335"/>
      <c r="H97" s="335"/>
      <c r="I97" s="335"/>
      <c r="J97" s="335"/>
      <c r="K97" s="335"/>
      <c r="L97" s="335"/>
      <c r="M97" s="335"/>
      <c r="N97" s="335"/>
      <c r="O97" s="376"/>
      <c r="P97" s="275">
        <f t="shared" si="85"/>
        <v>3813540.9522732049</v>
      </c>
      <c r="Q97" s="275">
        <f>SUM(Q91:Q96)</f>
        <v>170694.69720353396</v>
      </c>
      <c r="R97" s="275">
        <f>SUM(R91:R96)</f>
        <v>3642846.2550696707</v>
      </c>
      <c r="S97" s="335"/>
      <c r="T97" s="335"/>
      <c r="U97" s="335"/>
      <c r="V97" s="335"/>
      <c r="W97" s="335"/>
      <c r="X97" s="335"/>
      <c r="Y97" s="335"/>
      <c r="Z97" s="335"/>
      <c r="AA97" s="376"/>
      <c r="AB97" s="275">
        <f t="shared" si="86"/>
        <v>3774710.363937689</v>
      </c>
      <c r="AC97" s="275">
        <f>SUM(AC91:AC96)</f>
        <v>168956.63391770114</v>
      </c>
      <c r="AD97" s="275">
        <f>SUM(AD91:AD96)</f>
        <v>3605753.730019988</v>
      </c>
      <c r="AE97" s="335"/>
      <c r="AF97" s="335"/>
      <c r="AG97" s="335"/>
      <c r="AH97" s="335"/>
      <c r="AI97" s="335"/>
      <c r="AJ97" s="335"/>
      <c r="AK97" s="335"/>
      <c r="AL97" s="335"/>
      <c r="AM97" s="376"/>
      <c r="AN97" s="277">
        <f t="shared" si="87"/>
        <v>4101659.4966976442</v>
      </c>
      <c r="AO97" s="275">
        <f>SUM(AO91:AO96)</f>
        <v>183590.92889863002</v>
      </c>
      <c r="AP97" s="275">
        <f>SUM(AP91:AP96)</f>
        <v>3918068.567799014</v>
      </c>
      <c r="AQ97" s="335"/>
      <c r="AR97" s="335"/>
      <c r="AS97" s="335"/>
      <c r="AT97" s="335"/>
      <c r="AU97" s="335"/>
      <c r="AV97" s="335"/>
      <c r="AW97" s="335"/>
      <c r="AX97" s="335"/>
      <c r="AY97" s="376"/>
      <c r="AZ97" s="299">
        <f>SUM(AZ91:AZ96)</f>
        <v>0</v>
      </c>
      <c r="BA97" s="297">
        <f t="shared" si="88"/>
        <v>15442860.116247959</v>
      </c>
      <c r="BB97" s="275">
        <f>SUM(BB91:BB96)</f>
        <v>691224.86541758012</v>
      </c>
      <c r="BC97" s="275">
        <f>SUM(BC91:BC96)</f>
        <v>14751635.250830378</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48241422.007173672</v>
      </c>
      <c r="E105" s="303"/>
      <c r="F105" s="303"/>
      <c r="G105" s="303"/>
      <c r="H105" s="303"/>
      <c r="I105" s="303"/>
      <c r="J105" s="303"/>
      <c r="K105" s="303"/>
      <c r="L105" s="303"/>
      <c r="M105" s="303"/>
      <c r="N105" s="303"/>
      <c r="O105" s="375"/>
      <c r="P105" s="274">
        <f>P88+P97+P104</f>
        <v>49633156.360146903</v>
      </c>
      <c r="Q105" s="303"/>
      <c r="R105" s="303"/>
      <c r="S105" s="303"/>
      <c r="T105" s="303"/>
      <c r="U105" s="303"/>
      <c r="V105" s="303"/>
      <c r="W105" s="303"/>
      <c r="X105" s="303"/>
      <c r="Y105" s="303"/>
      <c r="Z105" s="303"/>
      <c r="AA105" s="375"/>
      <c r="AB105" s="274">
        <f>AB88+AB97+AB104</f>
        <v>49715805.052424327</v>
      </c>
      <c r="AC105" s="303"/>
      <c r="AD105" s="303"/>
      <c r="AE105" s="303"/>
      <c r="AF105" s="303"/>
      <c r="AG105" s="303"/>
      <c r="AH105" s="303"/>
      <c r="AI105" s="303"/>
      <c r="AJ105" s="303"/>
      <c r="AK105" s="303"/>
      <c r="AL105" s="303"/>
      <c r="AM105" s="375"/>
      <c r="AN105" s="289">
        <f>AN88+AN97+AN104</f>
        <v>53166797.340175465</v>
      </c>
      <c r="AO105" s="303"/>
      <c r="AP105" s="303"/>
      <c r="AQ105" s="303"/>
      <c r="AR105" s="303"/>
      <c r="AS105" s="303"/>
      <c r="AT105" s="303"/>
      <c r="AU105" s="303"/>
      <c r="AV105" s="303"/>
      <c r="AW105" s="303"/>
      <c r="AX105" s="303"/>
      <c r="AY105" s="375"/>
      <c r="AZ105" s="300">
        <f>AZ88+AZ97+AZ104</f>
        <v>-757339.27028728055</v>
      </c>
      <c r="BA105" s="296">
        <f>BA88+BA97+BA104</f>
        <v>199999841.48963302</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1954977.4067833051</v>
      </c>
      <c r="E106" s="338"/>
      <c r="F106" s="338"/>
      <c r="G106" s="338"/>
      <c r="H106" s="338"/>
      <c r="I106" s="338"/>
      <c r="J106" s="338"/>
      <c r="K106" s="338"/>
      <c r="L106" s="338"/>
      <c r="M106" s="338"/>
      <c r="N106" s="338"/>
      <c r="O106" s="565"/>
      <c r="P106" s="344">
        <f>P17-P105</f>
        <v>241133.18514893204</v>
      </c>
      <c r="Q106" s="338"/>
      <c r="R106" s="338"/>
      <c r="S106" s="338"/>
      <c r="T106" s="338"/>
      <c r="U106" s="338"/>
      <c r="V106" s="338"/>
      <c r="W106" s="338"/>
      <c r="X106" s="338"/>
      <c r="Y106" s="338"/>
      <c r="Z106" s="338"/>
      <c r="AA106" s="565"/>
      <c r="AB106" s="344">
        <f>AB17-AB105</f>
        <v>126735.99135758728</v>
      </c>
      <c r="AC106" s="338"/>
      <c r="AD106" s="338"/>
      <c r="AE106" s="338"/>
      <c r="AF106" s="338"/>
      <c r="AG106" s="338"/>
      <c r="AH106" s="338"/>
      <c r="AI106" s="338"/>
      <c r="AJ106" s="338"/>
      <c r="AK106" s="338"/>
      <c r="AL106" s="338"/>
      <c r="AM106" s="565"/>
      <c r="AN106" s="344">
        <f>AN17-AN105</f>
        <v>-756695.92163638771</v>
      </c>
      <c r="AO106" s="338"/>
      <c r="AP106" s="338"/>
      <c r="AQ106" s="338"/>
      <c r="AR106" s="338"/>
      <c r="AS106" s="338"/>
      <c r="AT106" s="338"/>
      <c r="AU106" s="338"/>
      <c r="AV106" s="338"/>
      <c r="AW106" s="338"/>
      <c r="AX106" s="338"/>
      <c r="AY106" s="565"/>
      <c r="AZ106" s="857">
        <f>AZ17-AZ105</f>
        <v>1263848.284689818</v>
      </c>
      <c r="BA106" s="345">
        <f>BA17-BA105</f>
        <v>2829998.9463433623</v>
      </c>
      <c r="BB106" s="338"/>
      <c r="BC106" s="338"/>
      <c r="BD106" s="338"/>
      <c r="BE106" s="338"/>
      <c r="BF106" s="338"/>
      <c r="BG106" s="338"/>
      <c r="BH106" s="338"/>
      <c r="BI106" s="338"/>
      <c r="BJ106" s="338"/>
      <c r="BK106" s="338"/>
      <c r="BL106" s="339"/>
    </row>
    <row r="107" spans="1:64" x14ac:dyDescent="0.25">
      <c r="A107" s="267"/>
      <c r="B107" s="126" t="s">
        <v>270</v>
      </c>
      <c r="C107" s="127" t="s">
        <v>26</v>
      </c>
      <c r="D107" s="257">
        <v>465284.62281442661</v>
      </c>
      <c r="E107" s="340"/>
      <c r="F107" s="340"/>
      <c r="G107" s="340"/>
      <c r="H107" s="340"/>
      <c r="I107" s="340"/>
      <c r="J107" s="340"/>
      <c r="K107" s="340"/>
      <c r="L107" s="340"/>
      <c r="M107" s="340"/>
      <c r="N107" s="340"/>
      <c r="O107" s="377"/>
      <c r="P107" s="258">
        <v>57389.698065445824</v>
      </c>
      <c r="Q107" s="340"/>
      <c r="R107" s="340"/>
      <c r="S107" s="340"/>
      <c r="T107" s="340"/>
      <c r="U107" s="340"/>
      <c r="V107" s="340"/>
      <c r="W107" s="340"/>
      <c r="X107" s="340"/>
      <c r="Y107" s="340"/>
      <c r="Z107" s="340"/>
      <c r="AA107" s="377"/>
      <c r="AB107" s="258">
        <v>30163.165943105771</v>
      </c>
      <c r="AC107" s="340"/>
      <c r="AD107" s="340"/>
      <c r="AE107" s="340"/>
      <c r="AF107" s="340"/>
      <c r="AG107" s="340"/>
      <c r="AH107" s="340"/>
      <c r="AI107" s="340"/>
      <c r="AJ107" s="340"/>
      <c r="AK107" s="340"/>
      <c r="AL107" s="340"/>
      <c r="AM107" s="340"/>
      <c r="AN107" s="258">
        <v>-180093.62934946027</v>
      </c>
      <c r="AO107" s="340"/>
      <c r="AP107" s="340"/>
      <c r="AQ107" s="340"/>
      <c r="AR107" s="340"/>
      <c r="AS107" s="340"/>
      <c r="AT107" s="340"/>
      <c r="AU107" s="340"/>
      <c r="AV107" s="340"/>
      <c r="AW107" s="340"/>
      <c r="AX107" s="340"/>
      <c r="AY107" s="377"/>
      <c r="AZ107" s="525">
        <v>300795.89175617666</v>
      </c>
      <c r="BA107" s="296">
        <f>D107+P107+AB107+AN107+AZ107</f>
        <v>673539.74922969472</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1489692.7839688784</v>
      </c>
      <c r="E108" s="342"/>
      <c r="F108" s="342"/>
      <c r="G108" s="342"/>
      <c r="H108" s="342"/>
      <c r="I108" s="342"/>
      <c r="J108" s="342"/>
      <c r="K108" s="342"/>
      <c r="L108" s="342"/>
      <c r="M108" s="342"/>
      <c r="N108" s="342"/>
      <c r="O108" s="1117"/>
      <c r="P108" s="556">
        <f>P106-P107</f>
        <v>183743.48708348622</v>
      </c>
      <c r="Q108" s="342"/>
      <c r="R108" s="342"/>
      <c r="S108" s="342"/>
      <c r="T108" s="342"/>
      <c r="U108" s="342"/>
      <c r="V108" s="342"/>
      <c r="W108" s="342"/>
      <c r="X108" s="342"/>
      <c r="Y108" s="342"/>
      <c r="Z108" s="342"/>
      <c r="AA108" s="1117"/>
      <c r="AB108" s="556">
        <f>AB106-AB107</f>
        <v>96572.825414481515</v>
      </c>
      <c r="AC108" s="342"/>
      <c r="AD108" s="342"/>
      <c r="AE108" s="342"/>
      <c r="AF108" s="342"/>
      <c r="AG108" s="342"/>
      <c r="AH108" s="342"/>
      <c r="AI108" s="342"/>
      <c r="AJ108" s="342"/>
      <c r="AK108" s="342"/>
      <c r="AL108" s="342"/>
      <c r="AM108" s="342"/>
      <c r="AN108" s="549">
        <f>AN106-AN107</f>
        <v>-576602.29228692746</v>
      </c>
      <c r="AO108" s="342"/>
      <c r="AP108" s="342"/>
      <c r="AQ108" s="342"/>
      <c r="AR108" s="342"/>
      <c r="AS108" s="342"/>
      <c r="AT108" s="342"/>
      <c r="AU108" s="342"/>
      <c r="AV108" s="342"/>
      <c r="AW108" s="342"/>
      <c r="AX108" s="342"/>
      <c r="AY108" s="1117"/>
      <c r="AZ108" s="578">
        <f>AZ106-AZ107</f>
        <v>963052.39293364133</v>
      </c>
      <c r="BA108" s="347">
        <f>BA106-BA107</f>
        <v>2156459.1971136676</v>
      </c>
      <c r="BB108" s="517"/>
      <c r="BC108" s="517"/>
      <c r="BD108" s="517"/>
      <c r="BE108" s="517"/>
      <c r="BF108" s="517"/>
      <c r="BG108" s="517"/>
      <c r="BH108" s="517"/>
      <c r="BI108" s="517"/>
      <c r="BJ108" s="342"/>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V116" sqref="AV116"/>
      <selection pane="topRight" activeCell="AV116" sqref="AV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7" t="str">
        <f>'MMA Rev-Exp Summary'!C3</f>
        <v>Children's Medical Services Network</v>
      </c>
      <c r="AA3" s="207"/>
      <c r="AB3" s="207"/>
    </row>
    <row r="4" spans="1:64" x14ac:dyDescent="0.25">
      <c r="A4" s="123" t="s">
        <v>15</v>
      </c>
      <c r="B4" s="108"/>
      <c r="C4" s="508" t="str">
        <f>IF('MMA Rev-Exp Summary'!C4=0,"",'MMA Rev-Exp Summary'!C4)</f>
        <v>1/1/2023 - 12/31/2023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661" t="s">
        <v>245</v>
      </c>
      <c r="E7" s="1662"/>
      <c r="F7" s="1662"/>
      <c r="G7" s="1662"/>
      <c r="H7" s="1662"/>
      <c r="I7" s="1662"/>
      <c r="J7" s="1662"/>
      <c r="K7" s="1662"/>
      <c r="L7" s="1662"/>
      <c r="M7" s="1662"/>
      <c r="N7" s="1662"/>
      <c r="O7" s="1663"/>
      <c r="P7" s="1661" t="s">
        <v>246</v>
      </c>
      <c r="Q7" s="1662"/>
      <c r="R7" s="1662"/>
      <c r="S7" s="1662"/>
      <c r="T7" s="1662"/>
      <c r="U7" s="1662"/>
      <c r="V7" s="1662"/>
      <c r="W7" s="1662"/>
      <c r="X7" s="1662"/>
      <c r="Y7" s="1662"/>
      <c r="Z7" s="1662"/>
      <c r="AA7" s="1663"/>
      <c r="AB7" s="1661" t="s">
        <v>247</v>
      </c>
      <c r="AC7" s="1662"/>
      <c r="AD7" s="1662"/>
      <c r="AE7" s="1662"/>
      <c r="AF7" s="1662"/>
      <c r="AG7" s="1662"/>
      <c r="AH7" s="1662"/>
      <c r="AI7" s="1662"/>
      <c r="AJ7" s="1662"/>
      <c r="AK7" s="1662"/>
      <c r="AL7" s="1662"/>
      <c r="AM7" s="1663"/>
      <c r="AN7" s="1693" t="s">
        <v>248</v>
      </c>
      <c r="AO7" s="1694"/>
      <c r="AP7" s="1694"/>
      <c r="AQ7" s="1694"/>
      <c r="AR7" s="1694"/>
      <c r="AS7" s="1694"/>
      <c r="AT7" s="1694"/>
      <c r="AU7" s="1694"/>
      <c r="AV7" s="1694"/>
      <c r="AW7" s="1694"/>
      <c r="AX7" s="1694"/>
      <c r="AY7" s="1695"/>
      <c r="AZ7" s="867"/>
      <c r="BA7" s="1667" t="s">
        <v>821</v>
      </c>
      <c r="BB7" s="1668"/>
      <c r="BC7" s="1668"/>
      <c r="BD7" s="1668"/>
      <c r="BE7" s="1668"/>
      <c r="BF7" s="1668"/>
      <c r="BG7" s="1668"/>
      <c r="BH7" s="1668"/>
      <c r="BI7" s="1668"/>
      <c r="BJ7" s="1668"/>
      <c r="BK7" s="1668"/>
      <c r="BL7" s="1669"/>
    </row>
    <row r="8" spans="1:64" ht="45" customHeight="1" x14ac:dyDescent="0.3">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4" t="s">
        <v>51</v>
      </c>
      <c r="B9" s="262"/>
      <c r="C9" s="263"/>
      <c r="D9" s="741">
        <f>SUM(E9:O9)</f>
        <v>67578.483870961005</v>
      </c>
      <c r="E9" s="736">
        <v>44912.039170503005</v>
      </c>
      <c r="F9" s="736">
        <v>2814.9873271880001</v>
      </c>
      <c r="G9" s="736">
        <v>15976.153225804999</v>
      </c>
      <c r="H9" s="736">
        <v>1846.516129032</v>
      </c>
      <c r="I9" s="736">
        <v>46</v>
      </c>
      <c r="J9" s="736">
        <v>1084.2580645160001</v>
      </c>
      <c r="K9" s="736">
        <v>4</v>
      </c>
      <c r="L9" s="736">
        <v>201</v>
      </c>
      <c r="M9" s="736">
        <v>693.52995391700006</v>
      </c>
      <c r="N9" s="736">
        <v>0</v>
      </c>
      <c r="O9" s="803">
        <v>0</v>
      </c>
      <c r="P9" s="741">
        <f>SUM(Q9:AA9)</f>
        <v>69372.009677417998</v>
      </c>
      <c r="Q9" s="736">
        <v>46236.095698923004</v>
      </c>
      <c r="R9" s="736">
        <v>2846.8860215059999</v>
      </c>
      <c r="S9" s="736">
        <v>16287.199999999</v>
      </c>
      <c r="T9" s="736">
        <v>1910.9</v>
      </c>
      <c r="U9" s="736">
        <v>46</v>
      </c>
      <c r="V9" s="736">
        <v>1140.5666666669999</v>
      </c>
      <c r="W9" s="736">
        <v>4</v>
      </c>
      <c r="X9" s="736">
        <v>196</v>
      </c>
      <c r="Y9" s="736">
        <v>704.36129032300005</v>
      </c>
      <c r="Z9" s="736">
        <v>0</v>
      </c>
      <c r="AA9" s="737">
        <v>0</v>
      </c>
      <c r="AB9" s="741">
        <f>SUM(AC9:AM9)</f>
        <v>68275.743010766993</v>
      </c>
      <c r="AC9" s="736">
        <v>44968.673118292005</v>
      </c>
      <c r="AD9" s="736">
        <v>2702.7752688159999</v>
      </c>
      <c r="AE9" s="736">
        <v>16493.779569896</v>
      </c>
      <c r="AF9" s="736">
        <v>1955.3075268819998</v>
      </c>
      <c r="AG9" s="736">
        <v>38.966666666999998</v>
      </c>
      <c r="AH9" s="736">
        <v>1193.3612903220001</v>
      </c>
      <c r="AI9" s="736">
        <v>2</v>
      </c>
      <c r="AJ9" s="736">
        <v>190.533333333</v>
      </c>
      <c r="AK9" s="736">
        <v>730.34623655899998</v>
      </c>
      <c r="AL9" s="736">
        <v>0</v>
      </c>
      <c r="AM9" s="737">
        <v>0</v>
      </c>
      <c r="AN9" s="735">
        <f>SUM(AO9:AY9)</f>
        <v>68278.489247260004</v>
      </c>
      <c r="AO9" s="736">
        <v>44496.537634391003</v>
      </c>
      <c r="AP9" s="736">
        <v>2599.3817204289999</v>
      </c>
      <c r="AQ9" s="736">
        <v>16964.964516100998</v>
      </c>
      <c r="AR9" s="736">
        <v>2016.6451612850001</v>
      </c>
      <c r="AS9" s="736">
        <v>42</v>
      </c>
      <c r="AT9" s="736">
        <v>1223.7096774189999</v>
      </c>
      <c r="AU9" s="736">
        <v>0</v>
      </c>
      <c r="AV9" s="736">
        <v>189.76666666700001</v>
      </c>
      <c r="AW9" s="736">
        <v>745.48387096800002</v>
      </c>
      <c r="AX9" s="736">
        <v>0</v>
      </c>
      <c r="AY9" s="737">
        <v>0</v>
      </c>
      <c r="AZ9" s="852">
        <v>0</v>
      </c>
      <c r="BA9" s="739">
        <f>AN9+AB9+P9+D9+AZ9</f>
        <v>273504.725806406</v>
      </c>
      <c r="BB9" s="740">
        <f t="shared" ref="BB9:BL9" si="0">AO9+AC9+Q9+E9</f>
        <v>180613.34562210902</v>
      </c>
      <c r="BC9" s="740">
        <f t="shared" si="0"/>
        <v>10964.030337939001</v>
      </c>
      <c r="BD9" s="740">
        <f t="shared" si="0"/>
        <v>65722.097311800986</v>
      </c>
      <c r="BE9" s="740">
        <f t="shared" si="0"/>
        <v>7729.3688171990007</v>
      </c>
      <c r="BF9" s="740">
        <f t="shared" si="0"/>
        <v>172.966666667</v>
      </c>
      <c r="BG9" s="740">
        <f t="shared" si="0"/>
        <v>4641.8956989239996</v>
      </c>
      <c r="BH9" s="740">
        <f t="shared" si="0"/>
        <v>10</v>
      </c>
      <c r="BI9" s="741">
        <f t="shared" si="0"/>
        <v>777.3</v>
      </c>
      <c r="BJ9" s="741">
        <f t="shared" si="0"/>
        <v>2873.7213517670002</v>
      </c>
      <c r="BK9" s="740">
        <f t="shared" si="0"/>
        <v>0</v>
      </c>
      <c r="BL9" s="742">
        <f t="shared" si="0"/>
        <v>0</v>
      </c>
    </row>
    <row r="10" spans="1:64" customFormat="1" ht="18" customHeight="1" x14ac:dyDescent="0.3">
      <c r="A10" s="1700" t="s">
        <v>11</v>
      </c>
      <c r="B10" s="1701"/>
      <c r="C10" s="1702"/>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98" t="s">
        <v>184</v>
      </c>
      <c r="B11" s="124">
        <v>1.1000000000000001</v>
      </c>
      <c r="C11" s="125" t="s">
        <v>12</v>
      </c>
      <c r="D11" s="270">
        <f t="shared" ref="D11:D16" si="1">SUM(E11:O11)</f>
        <v>114374972.84464511</v>
      </c>
      <c r="E11" s="249">
        <v>62344510.500818454</v>
      </c>
      <c r="F11" s="249">
        <v>3908320.3985617235</v>
      </c>
      <c r="G11" s="249">
        <v>22174220.660791516</v>
      </c>
      <c r="H11" s="249">
        <v>2562627.3872430171</v>
      </c>
      <c r="I11" s="249">
        <v>63877.598438367364</v>
      </c>
      <c r="J11" s="249">
        <v>1504553.229295885</v>
      </c>
      <c r="K11" s="249">
        <v>5564.8506038315545</v>
      </c>
      <c r="L11" s="249">
        <v>279076.51647081226</v>
      </c>
      <c r="M11" s="249">
        <v>21532221.702421524</v>
      </c>
      <c r="N11" s="249">
        <v>0</v>
      </c>
      <c r="O11" s="249">
        <v>0</v>
      </c>
      <c r="P11" s="270">
        <f t="shared" ref="P11:P16" si="2">SUM(Q11:AA11)</f>
        <v>117230104.63584754</v>
      </c>
      <c r="Q11" s="249">
        <v>64208320.639795996</v>
      </c>
      <c r="R11" s="249">
        <v>3953799.5117733814</v>
      </c>
      <c r="S11" s="249">
        <v>22614115.166742776</v>
      </c>
      <c r="T11" s="249">
        <v>2653167.0189700425</v>
      </c>
      <c r="U11" s="249">
        <v>63892.718292322963</v>
      </c>
      <c r="V11" s="249">
        <v>1583551.5021476648</v>
      </c>
      <c r="W11" s="249">
        <v>5565.6880348011273</v>
      </c>
      <c r="X11" s="249">
        <v>272165.87947626633</v>
      </c>
      <c r="Y11" s="249">
        <v>21875526.510614295</v>
      </c>
      <c r="Z11" s="249">
        <v>0</v>
      </c>
      <c r="AA11" s="250">
        <v>0</v>
      </c>
      <c r="AB11" s="270">
        <f t="shared" ref="AB11:AB16" si="3">SUM(AC11:AM11)</f>
        <v>116720228.04171938</v>
      </c>
      <c r="AC11" s="249">
        <v>62573357.477623358</v>
      </c>
      <c r="AD11" s="249">
        <v>3760782.8299564039</v>
      </c>
      <c r="AE11" s="249">
        <v>22951303.320968617</v>
      </c>
      <c r="AF11" s="249">
        <v>2720896.6220348296</v>
      </c>
      <c r="AG11" s="249">
        <v>54204.406230458779</v>
      </c>
      <c r="AH11" s="249">
        <v>1660692.2884415353</v>
      </c>
      <c r="AI11" s="249">
        <v>2781.3514198489138</v>
      </c>
      <c r="AJ11" s="251">
        <v>265112.42967500567</v>
      </c>
      <c r="AK11" s="249">
        <v>22731097.315369297</v>
      </c>
      <c r="AL11" s="249">
        <v>0</v>
      </c>
      <c r="AM11" s="250">
        <v>0</v>
      </c>
      <c r="AN11" s="270">
        <f t="shared" ref="AN11:AN16" si="4">SUM(AO11:AY11)</f>
        <v>132429941.71561649</v>
      </c>
      <c r="AO11" s="249">
        <v>73319654.213522673</v>
      </c>
      <c r="AP11" s="249">
        <v>4283161.5576419234</v>
      </c>
      <c r="AQ11" s="249">
        <v>27954189.47307045</v>
      </c>
      <c r="AR11" s="249">
        <v>3322946.7671933672</v>
      </c>
      <c r="AS11" s="249">
        <v>69205.969403173847</v>
      </c>
      <c r="AT11" s="249">
        <v>2016379.3386149469</v>
      </c>
      <c r="AU11" s="249">
        <v>4.92606452689765E-2</v>
      </c>
      <c r="AV11" s="249">
        <v>312690.12515773287</v>
      </c>
      <c r="AW11" s="249">
        <v>21151714.221751601</v>
      </c>
      <c r="AX11" s="249">
        <v>0</v>
      </c>
      <c r="AY11" s="250">
        <v>0</v>
      </c>
      <c r="AZ11" s="853">
        <v>1071591.0515687035</v>
      </c>
      <c r="BA11" s="321">
        <f t="shared" ref="BA11:BA16" si="5">SUM(BB11:BL11)+AZ11</f>
        <v>481826838.28939724</v>
      </c>
      <c r="BB11" s="271">
        <f t="shared" ref="BB11:BL16" si="6">E11+Q11+AC11+AO11</f>
        <v>262445842.83176047</v>
      </c>
      <c r="BC11" s="271">
        <f t="shared" si="6"/>
        <v>15906064.297933433</v>
      </c>
      <c r="BD11" s="271">
        <f t="shared" si="6"/>
        <v>95693828.621573359</v>
      </c>
      <c r="BE11" s="271">
        <f t="shared" si="6"/>
        <v>11259637.795441257</v>
      </c>
      <c r="BF11" s="271">
        <f t="shared" si="6"/>
        <v>251180.69236432295</v>
      </c>
      <c r="BG11" s="271">
        <f t="shared" si="6"/>
        <v>6765176.3585000318</v>
      </c>
      <c r="BH11" s="271">
        <f t="shared" si="6"/>
        <v>13911.939319126865</v>
      </c>
      <c r="BI11" s="271">
        <f t="shared" si="6"/>
        <v>1129044.9507798171</v>
      </c>
      <c r="BJ11" s="271">
        <f t="shared" si="6"/>
        <v>87290559.750156716</v>
      </c>
      <c r="BK11" s="271">
        <f t="shared" si="6"/>
        <v>0</v>
      </c>
      <c r="BL11" s="295">
        <f t="shared" si="6"/>
        <v>0</v>
      </c>
    </row>
    <row r="12" spans="1:64" x14ac:dyDescent="0.25">
      <c r="A12" s="1699"/>
      <c r="B12" s="126" t="s">
        <v>1314</v>
      </c>
      <c r="C12" s="127" t="s">
        <v>1323</v>
      </c>
      <c r="D12" s="270">
        <f t="shared" si="1"/>
        <v>1758189.7711944662</v>
      </c>
      <c r="E12" s="249">
        <v>959801.47696868202</v>
      </c>
      <c r="F12" s="249">
        <v>58170.721399850656</v>
      </c>
      <c r="G12" s="249">
        <v>349965.83316677692</v>
      </c>
      <c r="H12" s="249">
        <v>41178.084093809375</v>
      </c>
      <c r="I12" s="249">
        <v>918.60323225557318</v>
      </c>
      <c r="J12" s="249">
        <v>24741.204473962229</v>
      </c>
      <c r="K12" s="249">
        <v>50.87792499177182</v>
      </c>
      <c r="L12" s="249">
        <v>4129.076687326974</v>
      </c>
      <c r="M12" s="249">
        <v>319233.89324681042</v>
      </c>
      <c r="N12" s="249">
        <v>0</v>
      </c>
      <c r="O12" s="249">
        <v>0</v>
      </c>
      <c r="P12" s="270">
        <f t="shared" si="2"/>
        <v>1775387.1775858602</v>
      </c>
      <c r="Q12" s="249">
        <v>969189.59668415342</v>
      </c>
      <c r="R12" s="249">
        <v>58739.707497019321</v>
      </c>
      <c r="S12" s="249">
        <v>353388.95890364383</v>
      </c>
      <c r="T12" s="249">
        <v>41580.859868178231</v>
      </c>
      <c r="U12" s="249">
        <v>927.58837899932598</v>
      </c>
      <c r="V12" s="249">
        <v>24983.205966020876</v>
      </c>
      <c r="W12" s="249">
        <v>51.375577956639169</v>
      </c>
      <c r="X12" s="249">
        <v>4169.4644833297643</v>
      </c>
      <c r="Y12" s="249">
        <v>322356.42022655881</v>
      </c>
      <c r="Z12" s="249">
        <v>0</v>
      </c>
      <c r="AA12" s="250">
        <v>0</v>
      </c>
      <c r="AB12" s="270">
        <f t="shared" si="3"/>
        <v>1727952.0059713984</v>
      </c>
      <c r="AC12" s="249">
        <v>943294.58323239582</v>
      </c>
      <c r="AD12" s="249">
        <v>57170.287518728612</v>
      </c>
      <c r="AE12" s="249">
        <v>343947.03765746002</v>
      </c>
      <c r="AF12" s="249">
        <v>40469.893624518671</v>
      </c>
      <c r="AG12" s="249">
        <v>902.8048757156962</v>
      </c>
      <c r="AH12" s="249">
        <v>24315.699363833344</v>
      </c>
      <c r="AI12" s="249">
        <v>50.002914355182313</v>
      </c>
      <c r="AJ12" s="249">
        <v>4058.0638458777767</v>
      </c>
      <c r="AK12" s="249">
        <v>313743.63293851336</v>
      </c>
      <c r="AL12" s="249">
        <v>0</v>
      </c>
      <c r="AM12" s="250">
        <v>0</v>
      </c>
      <c r="AN12" s="270">
        <f t="shared" si="4"/>
        <v>1628108.4592796362</v>
      </c>
      <c r="AO12" s="249">
        <v>888789.66848963697</v>
      </c>
      <c r="AP12" s="249">
        <v>53866.906260723845</v>
      </c>
      <c r="AQ12" s="249">
        <v>324073.28422265867</v>
      </c>
      <c r="AR12" s="249">
        <v>38131.485092483803</v>
      </c>
      <c r="AS12" s="249">
        <v>850.63951438009735</v>
      </c>
      <c r="AT12" s="249">
        <v>22910.703359091338</v>
      </c>
      <c r="AU12" s="249">
        <v>47.113674204476133</v>
      </c>
      <c r="AV12" s="249">
        <v>3823.5830931289315</v>
      </c>
      <c r="AW12" s="249">
        <v>295615.07557332801</v>
      </c>
      <c r="AX12" s="249">
        <v>0</v>
      </c>
      <c r="AY12" s="250">
        <v>0</v>
      </c>
      <c r="AZ12" s="853">
        <v>0</v>
      </c>
      <c r="BA12" s="290">
        <f t="shared" si="5"/>
        <v>6889637.4140313594</v>
      </c>
      <c r="BB12" s="271">
        <f t="shared" si="6"/>
        <v>3761075.3253748682</v>
      </c>
      <c r="BC12" s="271">
        <f t="shared" si="6"/>
        <v>227947.62267632241</v>
      </c>
      <c r="BD12" s="271">
        <f t="shared" si="6"/>
        <v>1371375.1139505394</v>
      </c>
      <c r="BE12" s="271">
        <f t="shared" si="6"/>
        <v>161360.32267899008</v>
      </c>
      <c r="BF12" s="271">
        <f t="shared" si="6"/>
        <v>3599.6360013506928</v>
      </c>
      <c r="BG12" s="271">
        <f t="shared" si="6"/>
        <v>96950.813162907783</v>
      </c>
      <c r="BH12" s="271">
        <f t="shared" si="6"/>
        <v>199.37009150806944</v>
      </c>
      <c r="BI12" s="271">
        <f t="shared" si="6"/>
        <v>16180.188109663446</v>
      </c>
      <c r="BJ12" s="271">
        <f t="shared" si="6"/>
        <v>1250949.0219852105</v>
      </c>
      <c r="BK12" s="271">
        <f t="shared" si="6"/>
        <v>0</v>
      </c>
      <c r="BL12" s="291">
        <f t="shared" si="6"/>
        <v>0</v>
      </c>
    </row>
    <row r="13" spans="1:64" x14ac:dyDescent="0.25">
      <c r="A13" s="1699"/>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99"/>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99"/>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99"/>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251136.2059728668</v>
      </c>
      <c r="AC16" s="249">
        <v>134640.68634837604</v>
      </c>
      <c r="AD16" s="249">
        <v>8092.3783604096843</v>
      </c>
      <c r="AE16" s="249">
        <v>49384.018868599611</v>
      </c>
      <c r="AF16" s="249">
        <v>5854.385490739548</v>
      </c>
      <c r="AG16" s="249">
        <v>116.67008121302868</v>
      </c>
      <c r="AH16" s="249">
        <v>3573.0425660520464</v>
      </c>
      <c r="AI16" s="249">
        <v>5.9881992067765948</v>
      </c>
      <c r="AJ16" s="249">
        <v>570.47577776458559</v>
      </c>
      <c r="AK16" s="249">
        <v>48898.560280505488</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251136.2059728668</v>
      </c>
      <c r="BB16" s="271">
        <f t="shared" si="6"/>
        <v>134640.68634837604</v>
      </c>
      <c r="BC16" s="271">
        <f t="shared" si="6"/>
        <v>8092.3783604096843</v>
      </c>
      <c r="BD16" s="271">
        <f t="shared" si="6"/>
        <v>49384.018868599611</v>
      </c>
      <c r="BE16" s="271">
        <f t="shared" si="6"/>
        <v>5854.385490739548</v>
      </c>
      <c r="BF16" s="271">
        <f t="shared" si="6"/>
        <v>116.67008121302868</v>
      </c>
      <c r="BG16" s="271">
        <f t="shared" si="6"/>
        <v>3573.0425660520464</v>
      </c>
      <c r="BH16" s="271">
        <f t="shared" si="6"/>
        <v>5.9881992067765948</v>
      </c>
      <c r="BI16" s="271">
        <f t="shared" si="6"/>
        <v>570.47577776458559</v>
      </c>
      <c r="BJ16" s="271">
        <f t="shared" si="6"/>
        <v>48898.560280505488</v>
      </c>
      <c r="BK16" s="271">
        <f t="shared" si="6"/>
        <v>0</v>
      </c>
      <c r="BL16" s="291">
        <f t="shared" si="6"/>
        <v>0</v>
      </c>
    </row>
    <row r="17" spans="1:64" s="209" customFormat="1" x14ac:dyDescent="0.25">
      <c r="A17" s="1699"/>
      <c r="B17" s="128" t="s">
        <v>202</v>
      </c>
      <c r="C17" s="309" t="s">
        <v>14</v>
      </c>
      <c r="D17" s="272">
        <f>SUM(D11:D16)</f>
        <v>116133162.61583959</v>
      </c>
      <c r="E17" s="272">
        <f>SUM(E11:E16)</f>
        <v>63304311.977787137</v>
      </c>
      <c r="F17" s="272">
        <f>SUM(F11:F16)</f>
        <v>3966491.1199615742</v>
      </c>
      <c r="G17" s="272">
        <f t="shared" ref="G17:O17" si="7">SUM(G11:G16)</f>
        <v>22524186.493958294</v>
      </c>
      <c r="H17" s="272">
        <f t="shared" si="7"/>
        <v>2603805.4713368267</v>
      </c>
      <c r="I17" s="272">
        <f t="shared" si="7"/>
        <v>64796.201670622941</v>
      </c>
      <c r="J17" s="272">
        <f t="shared" si="7"/>
        <v>1529294.4337698473</v>
      </c>
      <c r="K17" s="272">
        <f t="shared" si="7"/>
        <v>5615.7285288233261</v>
      </c>
      <c r="L17" s="272">
        <f t="shared" si="7"/>
        <v>283205.59315813921</v>
      </c>
      <c r="M17" s="272">
        <f t="shared" si="7"/>
        <v>21851455.595668335</v>
      </c>
      <c r="N17" s="272">
        <f t="shared" si="7"/>
        <v>0</v>
      </c>
      <c r="O17" s="272">
        <f t="shared" si="7"/>
        <v>0</v>
      </c>
      <c r="P17" s="288">
        <f>SUM(P11:P16)</f>
        <v>119005491.81343339</v>
      </c>
      <c r="Q17" s="272">
        <f>SUM(Q11:Q16)</f>
        <v>65177510.236480147</v>
      </c>
      <c r="R17" s="272">
        <f>SUM(R11:R16)</f>
        <v>4012539.2192704007</v>
      </c>
      <c r="S17" s="272">
        <f t="shared" ref="S17:AA17" si="8">SUM(S11:S16)</f>
        <v>22967504.12564642</v>
      </c>
      <c r="T17" s="272">
        <f t="shared" si="8"/>
        <v>2694747.8788382206</v>
      </c>
      <c r="U17" s="272">
        <f t="shared" si="8"/>
        <v>64820.306671322287</v>
      </c>
      <c r="V17" s="272">
        <f t="shared" si="8"/>
        <v>1608534.7081136857</v>
      </c>
      <c r="W17" s="272">
        <f t="shared" si="8"/>
        <v>5617.0636127577664</v>
      </c>
      <c r="X17" s="272">
        <f t="shared" si="8"/>
        <v>276335.34395959612</v>
      </c>
      <c r="Y17" s="272">
        <f t="shared" si="8"/>
        <v>22197882.930840854</v>
      </c>
      <c r="Z17" s="272">
        <f t="shared" si="8"/>
        <v>0</v>
      </c>
      <c r="AA17" s="281">
        <f t="shared" si="8"/>
        <v>0</v>
      </c>
      <c r="AB17" s="288">
        <f>SUM(AB11:AB16)</f>
        <v>118699316.25366364</v>
      </c>
      <c r="AC17" s="272">
        <f>SUM(AC11:AC16)</f>
        <v>63651292.747204132</v>
      </c>
      <c r="AD17" s="272">
        <f>SUM(AD11:AD16)</f>
        <v>3826045.4958355422</v>
      </c>
      <c r="AE17" s="272">
        <f t="shared" ref="AE17:AM17" si="9">SUM(AE11:AE16)</f>
        <v>23344634.377494674</v>
      </c>
      <c r="AF17" s="272">
        <f t="shared" si="9"/>
        <v>2767220.9011500878</v>
      </c>
      <c r="AG17" s="272">
        <f t="shared" si="9"/>
        <v>55223.881187387502</v>
      </c>
      <c r="AH17" s="272">
        <f t="shared" si="9"/>
        <v>1688581.0303714206</v>
      </c>
      <c r="AI17" s="272">
        <f t="shared" si="9"/>
        <v>2837.3425334108729</v>
      </c>
      <c r="AJ17" s="272">
        <f t="shared" si="9"/>
        <v>269740.96929864801</v>
      </c>
      <c r="AK17" s="272">
        <f t="shared" si="9"/>
        <v>23093739.508588314</v>
      </c>
      <c r="AL17" s="272">
        <f t="shared" si="9"/>
        <v>0</v>
      </c>
      <c r="AM17" s="272">
        <f t="shared" si="9"/>
        <v>0</v>
      </c>
      <c r="AN17" s="288">
        <f>SUM(AN11:AN16)</f>
        <v>134058050.17489614</v>
      </c>
      <c r="AO17" s="272">
        <f>SUM(AO11:AO16)</f>
        <v>74208443.882012308</v>
      </c>
      <c r="AP17" s="272">
        <f t="shared" ref="AP17:AZ17" si="10">SUM(AP11:AP16)</f>
        <v>4337028.4639026476</v>
      </c>
      <c r="AQ17" s="272">
        <f t="shared" si="10"/>
        <v>28278262.757293109</v>
      </c>
      <c r="AR17" s="272">
        <f t="shared" si="10"/>
        <v>3361078.2522858512</v>
      </c>
      <c r="AS17" s="272">
        <f t="shared" si="10"/>
        <v>70056.608917553938</v>
      </c>
      <c r="AT17" s="272">
        <f t="shared" si="10"/>
        <v>2039290.0419740384</v>
      </c>
      <c r="AU17" s="272">
        <f t="shared" si="10"/>
        <v>47.162934849745113</v>
      </c>
      <c r="AV17" s="272">
        <f t="shared" si="10"/>
        <v>316513.70825086179</v>
      </c>
      <c r="AW17" s="272">
        <f t="shared" si="10"/>
        <v>21447329.297324929</v>
      </c>
      <c r="AX17" s="272">
        <f t="shared" si="10"/>
        <v>0</v>
      </c>
      <c r="AY17" s="281">
        <f t="shared" si="10"/>
        <v>0</v>
      </c>
      <c r="AZ17" s="293">
        <f t="shared" si="10"/>
        <v>1071591.0515687035</v>
      </c>
      <c r="BA17" s="292">
        <f>SUM(BA11:BA16)</f>
        <v>488967611.90940148</v>
      </c>
      <c r="BB17" s="272">
        <f>SUM(BB11:BB16)</f>
        <v>266341558.84348372</v>
      </c>
      <c r="BC17" s="272">
        <f t="shared" ref="BC17:BL17" si="11">SUM(BC11:BC16)</f>
        <v>16142104.298970165</v>
      </c>
      <c r="BD17" s="272">
        <f t="shared" si="11"/>
        <v>97114587.75439249</v>
      </c>
      <c r="BE17" s="272">
        <f t="shared" si="11"/>
        <v>11426852.503610987</v>
      </c>
      <c r="BF17" s="272">
        <f t="shared" si="11"/>
        <v>254896.99844688669</v>
      </c>
      <c r="BG17" s="272">
        <f t="shared" si="11"/>
        <v>6865700.2142289914</v>
      </c>
      <c r="BH17" s="272">
        <f t="shared" si="11"/>
        <v>14117.297609841711</v>
      </c>
      <c r="BI17" s="272">
        <f t="shared" si="11"/>
        <v>1145795.6146672452</v>
      </c>
      <c r="BJ17" s="272">
        <f>SUM(BJ11:BJ16)</f>
        <v>88590407.332422435</v>
      </c>
      <c r="BK17" s="272">
        <f t="shared" si="11"/>
        <v>0</v>
      </c>
      <c r="BL17" s="293">
        <f t="shared" si="11"/>
        <v>0</v>
      </c>
    </row>
    <row r="18" spans="1:64" customFormat="1" ht="14.85" customHeight="1" x14ac:dyDescent="0.25">
      <c r="A18" s="1704" t="s">
        <v>269</v>
      </c>
      <c r="B18" s="1705"/>
      <c r="C18" s="1706"/>
      <c r="D18" s="1676" t="s">
        <v>245</v>
      </c>
      <c r="E18" s="1677"/>
      <c r="F18" s="1677"/>
      <c r="G18" s="1677"/>
      <c r="H18" s="1677"/>
      <c r="I18" s="1677"/>
      <c r="J18" s="1677"/>
      <c r="K18" s="1677"/>
      <c r="L18" s="1677"/>
      <c r="M18" s="1677"/>
      <c r="N18" s="1677"/>
      <c r="O18" s="1678"/>
      <c r="P18" s="1676" t="s">
        <v>246</v>
      </c>
      <c r="Q18" s="1677"/>
      <c r="R18" s="1677"/>
      <c r="S18" s="1677"/>
      <c r="T18" s="1677"/>
      <c r="U18" s="1677"/>
      <c r="V18" s="1677"/>
      <c r="W18" s="1677"/>
      <c r="X18" s="1677"/>
      <c r="Y18" s="1677"/>
      <c r="Z18" s="1677"/>
      <c r="AA18" s="1678"/>
      <c r="AB18" s="1676" t="s">
        <v>247</v>
      </c>
      <c r="AC18" s="1677"/>
      <c r="AD18" s="1677"/>
      <c r="AE18" s="1677"/>
      <c r="AF18" s="1677"/>
      <c r="AG18" s="1677"/>
      <c r="AH18" s="1677"/>
      <c r="AI18" s="1677"/>
      <c r="AJ18" s="1677"/>
      <c r="AK18" s="1677"/>
      <c r="AL18" s="1677"/>
      <c r="AM18" s="1678"/>
      <c r="AN18" s="1696" t="s">
        <v>248</v>
      </c>
      <c r="AO18" s="1671"/>
      <c r="AP18" s="1671"/>
      <c r="AQ18" s="1671"/>
      <c r="AR18" s="1671"/>
      <c r="AS18" s="1671"/>
      <c r="AT18" s="1671"/>
      <c r="AU18" s="1671"/>
      <c r="AV18" s="1671"/>
      <c r="AW18" s="1671"/>
      <c r="AX18" s="1671"/>
      <c r="AY18" s="1697"/>
      <c r="AZ18" s="718"/>
      <c r="BA18" s="1670" t="s">
        <v>821</v>
      </c>
      <c r="BB18" s="1671"/>
      <c r="BC18" s="1671"/>
      <c r="BD18" s="1671"/>
      <c r="BE18" s="1671"/>
      <c r="BF18" s="1671"/>
      <c r="BG18" s="1671"/>
      <c r="BH18" s="1671"/>
      <c r="BI18" s="1671"/>
      <c r="BJ18" s="1671"/>
      <c r="BK18" s="1671"/>
      <c r="BL18" s="1672"/>
    </row>
    <row r="19" spans="1:64" customFormat="1" ht="45" customHeight="1" x14ac:dyDescent="0.25">
      <c r="A19" s="1700"/>
      <c r="B19" s="1701"/>
      <c r="C19" s="1702"/>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698" t="s">
        <v>0</v>
      </c>
      <c r="B20" s="124">
        <v>2.1</v>
      </c>
      <c r="C20" s="125" t="s">
        <v>148</v>
      </c>
      <c r="D20" s="273">
        <f t="shared" ref="D20:D27" si="12">SUM(E20:O20)</f>
        <v>5525886.6599999992</v>
      </c>
      <c r="E20" s="251">
        <v>1666927.62</v>
      </c>
      <c r="F20" s="251">
        <v>116880.01999999999</v>
      </c>
      <c r="G20" s="251">
        <v>2575827.04</v>
      </c>
      <c r="H20" s="251">
        <v>63287.64</v>
      </c>
      <c r="I20" s="251">
        <v>0</v>
      </c>
      <c r="J20" s="251">
        <v>53621.18</v>
      </c>
      <c r="K20" s="251">
        <v>0</v>
      </c>
      <c r="L20" s="251">
        <v>21454.739999999998</v>
      </c>
      <c r="M20" s="251">
        <v>1027888.4200000003</v>
      </c>
      <c r="N20" s="251">
        <v>0</v>
      </c>
      <c r="O20" s="252">
        <v>0</v>
      </c>
      <c r="P20" s="273">
        <f t="shared" ref="P20:P27" si="13">SUM(Q20:AA20)</f>
        <v>10172729.26</v>
      </c>
      <c r="Q20" s="251">
        <v>1827304.39</v>
      </c>
      <c r="R20" s="251">
        <v>824731.17999999993</v>
      </c>
      <c r="S20" s="251">
        <v>1878764.4000000001</v>
      </c>
      <c r="T20" s="251">
        <v>206962.11000000002</v>
      </c>
      <c r="U20" s="251">
        <v>0</v>
      </c>
      <c r="V20" s="251">
        <v>3144010.35</v>
      </c>
      <c r="W20" s="251">
        <v>0</v>
      </c>
      <c r="X20" s="251">
        <v>6789.86</v>
      </c>
      <c r="Y20" s="251">
        <v>2284166.9700000002</v>
      </c>
      <c r="Z20" s="251">
        <v>0</v>
      </c>
      <c r="AA20" s="252">
        <v>0</v>
      </c>
      <c r="AB20" s="273">
        <f t="shared" ref="AB20:AB27" si="14">SUM(AC20:AM20)</f>
        <v>7244580.4900000021</v>
      </c>
      <c r="AC20" s="251">
        <v>2402895.6700000004</v>
      </c>
      <c r="AD20" s="251">
        <v>419506.6</v>
      </c>
      <c r="AE20" s="251">
        <v>2576487.6</v>
      </c>
      <c r="AF20" s="251">
        <v>147887.98000000001</v>
      </c>
      <c r="AG20" s="251">
        <v>0</v>
      </c>
      <c r="AH20" s="251">
        <v>145041.61000000002</v>
      </c>
      <c r="AI20" s="251">
        <v>0</v>
      </c>
      <c r="AJ20" s="251">
        <v>5525.91</v>
      </c>
      <c r="AK20" s="251">
        <v>1547235.12</v>
      </c>
      <c r="AL20" s="251">
        <v>0</v>
      </c>
      <c r="AM20" s="252">
        <v>0</v>
      </c>
      <c r="AN20" s="276">
        <f t="shared" ref="AN20:AN27" si="15">SUM(AO20:AY20)</f>
        <v>6187449.6499999985</v>
      </c>
      <c r="AO20" s="251">
        <v>1790120.15</v>
      </c>
      <c r="AP20" s="251">
        <v>459552.05</v>
      </c>
      <c r="AQ20" s="251">
        <v>2298856.4299999997</v>
      </c>
      <c r="AR20" s="251">
        <v>204730.00999999998</v>
      </c>
      <c r="AS20" s="251">
        <v>0</v>
      </c>
      <c r="AT20" s="251">
        <v>159859.87999999998</v>
      </c>
      <c r="AU20" s="251">
        <v>0</v>
      </c>
      <c r="AV20" s="249">
        <v>0</v>
      </c>
      <c r="AW20" s="251">
        <v>1274331.1299999997</v>
      </c>
      <c r="AX20" s="251">
        <v>0</v>
      </c>
      <c r="AY20" s="252">
        <v>0</v>
      </c>
      <c r="AZ20" s="854">
        <v>2269663.6793301576</v>
      </c>
      <c r="BA20" s="294">
        <f t="shared" ref="BA20:BA27" si="16">SUM(BB20:BL20)+AZ20</f>
        <v>31400309.739330158</v>
      </c>
      <c r="BB20" s="271">
        <f t="shared" ref="BB20:BL27" si="17">E20+Q20+AC20+AO20</f>
        <v>7687247.8300000001</v>
      </c>
      <c r="BC20" s="271">
        <f t="shared" si="17"/>
        <v>1820669.8499999999</v>
      </c>
      <c r="BD20" s="271">
        <f t="shared" si="17"/>
        <v>9329935.4700000007</v>
      </c>
      <c r="BE20" s="271">
        <f t="shared" si="17"/>
        <v>622867.74</v>
      </c>
      <c r="BF20" s="271">
        <f t="shared" si="17"/>
        <v>0</v>
      </c>
      <c r="BG20" s="271">
        <f t="shared" si="17"/>
        <v>3502533.02</v>
      </c>
      <c r="BH20" s="271">
        <f t="shared" si="17"/>
        <v>0</v>
      </c>
      <c r="BI20" s="271">
        <f t="shared" si="17"/>
        <v>33770.509999999995</v>
      </c>
      <c r="BJ20" s="271">
        <f t="shared" si="17"/>
        <v>6133621.6400000006</v>
      </c>
      <c r="BK20" s="271">
        <f t="shared" si="17"/>
        <v>0</v>
      </c>
      <c r="BL20" s="295">
        <f t="shared" si="17"/>
        <v>0</v>
      </c>
    </row>
    <row r="21" spans="1:64" ht="24.75" x14ac:dyDescent="0.25">
      <c r="A21" s="1699"/>
      <c r="B21" s="126">
        <v>2.2000000000000002</v>
      </c>
      <c r="C21" s="127" t="s">
        <v>149</v>
      </c>
      <c r="D21" s="274">
        <f t="shared" si="12"/>
        <v>44052.886692112734</v>
      </c>
      <c r="E21" s="253">
        <v>14042.273889939157</v>
      </c>
      <c r="F21" s="253">
        <v>908.96041864448068</v>
      </c>
      <c r="G21" s="253">
        <v>20031.865366160731</v>
      </c>
      <c r="H21" s="253">
        <v>492.17958509436585</v>
      </c>
      <c r="I21" s="253">
        <v>0</v>
      </c>
      <c r="J21" s="253">
        <v>417.0048073315786</v>
      </c>
      <c r="K21" s="253">
        <v>0</v>
      </c>
      <c r="L21" s="253">
        <v>166.85066833756949</v>
      </c>
      <c r="M21" s="253">
        <v>7993.7519566048486</v>
      </c>
      <c r="N21" s="253">
        <v>0</v>
      </c>
      <c r="O21" s="254">
        <v>0</v>
      </c>
      <c r="P21" s="274">
        <f t="shared" si="13"/>
        <v>84231.198189169256</v>
      </c>
      <c r="Q21" s="253">
        <v>15370.875083542507</v>
      </c>
      <c r="R21" s="253">
        <v>6805.0766036175237</v>
      </c>
      <c r="S21" s="253">
        <v>15502.185405612425</v>
      </c>
      <c r="T21" s="253">
        <v>1707.6994865118547</v>
      </c>
      <c r="U21" s="253">
        <v>0</v>
      </c>
      <c r="V21" s="253">
        <v>25942.066691738684</v>
      </c>
      <c r="W21" s="253">
        <v>0</v>
      </c>
      <c r="X21" s="253">
        <v>56.024943094595351</v>
      </c>
      <c r="Y21" s="253">
        <v>18847.269975051666</v>
      </c>
      <c r="Z21" s="253">
        <v>0</v>
      </c>
      <c r="AA21" s="254">
        <v>0</v>
      </c>
      <c r="AB21" s="274">
        <f t="shared" si="14"/>
        <v>272044.64549187163</v>
      </c>
      <c r="AC21" s="253">
        <v>89396.207125670044</v>
      </c>
      <c r="AD21" s="253">
        <v>15607.127422301115</v>
      </c>
      <c r="AE21" s="253">
        <v>95854.440133191689</v>
      </c>
      <c r="AF21" s="253">
        <v>5501.9552686101224</v>
      </c>
      <c r="AG21" s="253">
        <v>0</v>
      </c>
      <c r="AH21" s="253">
        <v>5396.0602498404169</v>
      </c>
      <c r="AI21" s="253">
        <v>0</v>
      </c>
      <c r="AJ21" s="253">
        <v>205.58337221432978</v>
      </c>
      <c r="AK21" s="253">
        <v>60083.271920043939</v>
      </c>
      <c r="AL21" s="253">
        <v>0</v>
      </c>
      <c r="AM21" s="254">
        <v>0</v>
      </c>
      <c r="AN21" s="289">
        <f t="shared" si="15"/>
        <v>783227.04499812808</v>
      </c>
      <c r="AO21" s="253">
        <v>226599.09891567455</v>
      </c>
      <c r="AP21" s="253">
        <v>58171.559286035073</v>
      </c>
      <c r="AQ21" s="253">
        <v>290996.55437904794</v>
      </c>
      <c r="AR21" s="253">
        <v>25915.375449517756</v>
      </c>
      <c r="AS21" s="253">
        <v>0</v>
      </c>
      <c r="AT21" s="253">
        <v>20235.571763586853</v>
      </c>
      <c r="AU21" s="253">
        <v>0</v>
      </c>
      <c r="AV21" s="253">
        <v>0</v>
      </c>
      <c r="AW21" s="253">
        <v>161308.88520426594</v>
      </c>
      <c r="AX21" s="253">
        <v>0</v>
      </c>
      <c r="AY21" s="254">
        <v>0</v>
      </c>
      <c r="AZ21" s="525">
        <v>-716471.46793684794</v>
      </c>
      <c r="BA21" s="296">
        <f t="shared" si="16"/>
        <v>467084.30743443395</v>
      </c>
      <c r="BB21" s="271">
        <f t="shared" si="17"/>
        <v>345408.45501482626</v>
      </c>
      <c r="BC21" s="271">
        <f t="shared" si="17"/>
        <v>81492.723730598198</v>
      </c>
      <c r="BD21" s="271">
        <f t="shared" si="17"/>
        <v>422385.0452840128</v>
      </c>
      <c r="BE21" s="271">
        <f t="shared" si="17"/>
        <v>33617.209789734101</v>
      </c>
      <c r="BF21" s="271">
        <f t="shared" si="17"/>
        <v>0</v>
      </c>
      <c r="BG21" s="271">
        <f t="shared" si="17"/>
        <v>51990.703512497537</v>
      </c>
      <c r="BH21" s="271">
        <f t="shared" si="17"/>
        <v>0</v>
      </c>
      <c r="BI21" s="271">
        <f t="shared" si="17"/>
        <v>428.45898364649463</v>
      </c>
      <c r="BJ21" s="271">
        <f t="shared" si="17"/>
        <v>248233.17905596638</v>
      </c>
      <c r="BK21" s="271">
        <f t="shared" si="17"/>
        <v>0</v>
      </c>
      <c r="BL21" s="291">
        <f t="shared" si="17"/>
        <v>0</v>
      </c>
    </row>
    <row r="22" spans="1:64" x14ac:dyDescent="0.25">
      <c r="A22" s="1699"/>
      <c r="B22" s="126">
        <v>2.2999999999999998</v>
      </c>
      <c r="C22" s="127" t="s">
        <v>150</v>
      </c>
      <c r="D22" s="274">
        <f t="shared" si="12"/>
        <v>1473270.0600000005</v>
      </c>
      <c r="E22" s="253">
        <v>924110.66000000027</v>
      </c>
      <c r="F22" s="253">
        <v>46835.810000000005</v>
      </c>
      <c r="G22" s="253">
        <v>395909.42999999993</v>
      </c>
      <c r="H22" s="253">
        <v>45940.84</v>
      </c>
      <c r="I22" s="253">
        <v>0</v>
      </c>
      <c r="J22" s="253">
        <v>14942.259999999998</v>
      </c>
      <c r="K22" s="253">
        <v>0</v>
      </c>
      <c r="L22" s="253">
        <v>2484.0100000000002</v>
      </c>
      <c r="M22" s="253">
        <v>43047.049999999996</v>
      </c>
      <c r="N22" s="253">
        <v>0</v>
      </c>
      <c r="O22" s="254">
        <v>0</v>
      </c>
      <c r="P22" s="274">
        <f t="shared" si="13"/>
        <v>1398571.29</v>
      </c>
      <c r="Q22" s="253">
        <v>927529.58</v>
      </c>
      <c r="R22" s="253">
        <v>55865.35</v>
      </c>
      <c r="S22" s="253">
        <v>320876.68000000011</v>
      </c>
      <c r="T22" s="253">
        <v>37881.910000000003</v>
      </c>
      <c r="U22" s="253">
        <v>0</v>
      </c>
      <c r="V22" s="253">
        <v>21156.16</v>
      </c>
      <c r="W22" s="253">
        <v>0</v>
      </c>
      <c r="X22" s="253">
        <v>3432.04</v>
      </c>
      <c r="Y22" s="253">
        <v>31829.570000000003</v>
      </c>
      <c r="Z22" s="253">
        <v>0</v>
      </c>
      <c r="AA22" s="254">
        <v>0</v>
      </c>
      <c r="AB22" s="274">
        <f t="shared" si="14"/>
        <v>1298687.8800000004</v>
      </c>
      <c r="AC22" s="253">
        <v>811544.66000000027</v>
      </c>
      <c r="AD22" s="253">
        <v>67214.61</v>
      </c>
      <c r="AE22" s="253">
        <v>309561.20000000007</v>
      </c>
      <c r="AF22" s="253">
        <v>44316.289999999994</v>
      </c>
      <c r="AG22" s="253">
        <v>743.72</v>
      </c>
      <c r="AH22" s="253">
        <v>10994</v>
      </c>
      <c r="AI22" s="253">
        <v>0</v>
      </c>
      <c r="AJ22" s="253">
        <v>16255.1</v>
      </c>
      <c r="AK22" s="253">
        <v>38058.299999999996</v>
      </c>
      <c r="AL22" s="253">
        <v>0</v>
      </c>
      <c r="AM22" s="254">
        <v>0</v>
      </c>
      <c r="AN22" s="289">
        <f t="shared" si="15"/>
        <v>1600385.8299999998</v>
      </c>
      <c r="AO22" s="253">
        <v>1025331.6799999998</v>
      </c>
      <c r="AP22" s="253">
        <v>49048.33</v>
      </c>
      <c r="AQ22" s="253">
        <v>398196.36000000004</v>
      </c>
      <c r="AR22" s="253">
        <v>59491.729999999996</v>
      </c>
      <c r="AS22" s="253">
        <v>0</v>
      </c>
      <c r="AT22" s="253">
        <v>16823.41</v>
      </c>
      <c r="AU22" s="253">
        <v>0</v>
      </c>
      <c r="AV22" s="253">
        <v>2109.08</v>
      </c>
      <c r="AW22" s="253">
        <v>49385.240000000005</v>
      </c>
      <c r="AX22" s="253">
        <v>0</v>
      </c>
      <c r="AY22" s="254">
        <v>0</v>
      </c>
      <c r="AZ22" s="525">
        <v>112583.51463527716</v>
      </c>
      <c r="BA22" s="296">
        <f t="shared" si="16"/>
        <v>5883498.5746352775</v>
      </c>
      <c r="BB22" s="271">
        <f t="shared" si="17"/>
        <v>3688516.58</v>
      </c>
      <c r="BC22" s="271">
        <f t="shared" si="17"/>
        <v>218964.10000000003</v>
      </c>
      <c r="BD22" s="271">
        <f t="shared" si="17"/>
        <v>1424543.6700000002</v>
      </c>
      <c r="BE22" s="271">
        <f t="shared" si="17"/>
        <v>187630.77</v>
      </c>
      <c r="BF22" s="271">
        <f t="shared" si="17"/>
        <v>743.72</v>
      </c>
      <c r="BG22" s="271">
        <f t="shared" si="17"/>
        <v>63915.83</v>
      </c>
      <c r="BH22" s="271">
        <f t="shared" si="17"/>
        <v>0</v>
      </c>
      <c r="BI22" s="271">
        <f t="shared" si="17"/>
        <v>24280.230000000003</v>
      </c>
      <c r="BJ22" s="271">
        <f t="shared" si="17"/>
        <v>162320.15999999997</v>
      </c>
      <c r="BK22" s="271">
        <f t="shared" si="17"/>
        <v>0</v>
      </c>
      <c r="BL22" s="291">
        <f t="shared" si="17"/>
        <v>0</v>
      </c>
    </row>
    <row r="23" spans="1:64" x14ac:dyDescent="0.25">
      <c r="A23" s="1699"/>
      <c r="B23" s="126">
        <v>2.4</v>
      </c>
      <c r="C23" s="127" t="s">
        <v>151</v>
      </c>
      <c r="D23" s="274">
        <f t="shared" si="12"/>
        <v>4846781.7499999991</v>
      </c>
      <c r="E23" s="253">
        <v>2779834.53</v>
      </c>
      <c r="F23" s="253">
        <v>141839.49000000002</v>
      </c>
      <c r="G23" s="253">
        <v>1525479.7400000002</v>
      </c>
      <c r="H23" s="253">
        <v>79361.010000000009</v>
      </c>
      <c r="I23" s="253">
        <v>6614.93</v>
      </c>
      <c r="J23" s="253">
        <v>86905.76999999999</v>
      </c>
      <c r="K23" s="253">
        <v>0</v>
      </c>
      <c r="L23" s="253">
        <v>4438.8</v>
      </c>
      <c r="M23" s="253">
        <v>222307.48</v>
      </c>
      <c r="N23" s="253">
        <v>0</v>
      </c>
      <c r="O23" s="254">
        <v>0</v>
      </c>
      <c r="P23" s="274">
        <f t="shared" si="13"/>
        <v>5298501.2699999996</v>
      </c>
      <c r="Q23" s="253">
        <v>3289701.9799999995</v>
      </c>
      <c r="R23" s="253">
        <v>116015.53000000001</v>
      </c>
      <c r="S23" s="253">
        <v>1417881.32</v>
      </c>
      <c r="T23" s="253">
        <v>95416.61</v>
      </c>
      <c r="U23" s="253">
        <v>4331.67</v>
      </c>
      <c r="V23" s="253">
        <v>139840.56000000003</v>
      </c>
      <c r="W23" s="253">
        <v>0</v>
      </c>
      <c r="X23" s="253">
        <v>2997.57</v>
      </c>
      <c r="Y23" s="253">
        <v>232316.03000000003</v>
      </c>
      <c r="Z23" s="253">
        <v>0</v>
      </c>
      <c r="AA23" s="254">
        <v>0</v>
      </c>
      <c r="AB23" s="274">
        <f t="shared" si="14"/>
        <v>5046617.2700000005</v>
      </c>
      <c r="AC23" s="253">
        <v>2907835.43</v>
      </c>
      <c r="AD23" s="253">
        <v>98248.24</v>
      </c>
      <c r="AE23" s="253">
        <v>1527588.5800000005</v>
      </c>
      <c r="AF23" s="253">
        <v>130207.39</v>
      </c>
      <c r="AG23" s="253">
        <v>6855.6799999999994</v>
      </c>
      <c r="AH23" s="253">
        <v>124821.72</v>
      </c>
      <c r="AI23" s="253">
        <v>0</v>
      </c>
      <c r="AJ23" s="253">
        <v>10081.660000000002</v>
      </c>
      <c r="AK23" s="253">
        <v>240978.56999999995</v>
      </c>
      <c r="AL23" s="253">
        <v>0</v>
      </c>
      <c r="AM23" s="254">
        <v>0</v>
      </c>
      <c r="AN23" s="289">
        <f t="shared" si="15"/>
        <v>5820694.5899999999</v>
      </c>
      <c r="AO23" s="253">
        <v>3478790.72</v>
      </c>
      <c r="AP23" s="253">
        <v>105604.45000000001</v>
      </c>
      <c r="AQ23" s="253">
        <v>1672471.1999999997</v>
      </c>
      <c r="AR23" s="253">
        <v>141162.93</v>
      </c>
      <c r="AS23" s="253">
        <v>114.4</v>
      </c>
      <c r="AT23" s="253">
        <v>110502.54</v>
      </c>
      <c r="AU23" s="253">
        <v>0</v>
      </c>
      <c r="AV23" s="253">
        <v>11910.71</v>
      </c>
      <c r="AW23" s="253">
        <v>300137.64000000007</v>
      </c>
      <c r="AX23" s="253">
        <v>0</v>
      </c>
      <c r="AY23" s="254">
        <v>0</v>
      </c>
      <c r="AZ23" s="525">
        <v>538418.0136943314</v>
      </c>
      <c r="BA23" s="296">
        <f t="shared" si="16"/>
        <v>21551012.89369433</v>
      </c>
      <c r="BB23" s="271">
        <f t="shared" si="17"/>
        <v>12456162.66</v>
      </c>
      <c r="BC23" s="271">
        <f t="shared" si="17"/>
        <v>461707.71</v>
      </c>
      <c r="BD23" s="271">
        <f t="shared" si="17"/>
        <v>6143420.8399999999</v>
      </c>
      <c r="BE23" s="271">
        <f t="shared" si="17"/>
        <v>446147.94</v>
      </c>
      <c r="BF23" s="271">
        <f t="shared" si="17"/>
        <v>17916.68</v>
      </c>
      <c r="BG23" s="271">
        <f t="shared" si="17"/>
        <v>462070.59</v>
      </c>
      <c r="BH23" s="271">
        <f t="shared" si="17"/>
        <v>0</v>
      </c>
      <c r="BI23" s="271">
        <f t="shared" si="17"/>
        <v>29428.74</v>
      </c>
      <c r="BJ23" s="271">
        <f t="shared" si="17"/>
        <v>995739.72</v>
      </c>
      <c r="BK23" s="271">
        <f t="shared" si="17"/>
        <v>0</v>
      </c>
      <c r="BL23" s="291">
        <f t="shared" si="17"/>
        <v>0</v>
      </c>
    </row>
    <row r="24" spans="1:64" ht="13.5" customHeight="1" x14ac:dyDescent="0.25">
      <c r="A24" s="1699"/>
      <c r="B24" s="126">
        <v>2.5</v>
      </c>
      <c r="C24" s="127" t="s">
        <v>152</v>
      </c>
      <c r="D24" s="274">
        <f t="shared" si="12"/>
        <v>81748.978483984974</v>
      </c>
      <c r="E24" s="253">
        <v>47911.069765888009</v>
      </c>
      <c r="F24" s="253">
        <v>2440.5424480376423</v>
      </c>
      <c r="G24" s="253">
        <v>24851.637456742294</v>
      </c>
      <c r="H24" s="253">
        <v>1620.7976547149813</v>
      </c>
      <c r="I24" s="253">
        <v>85.565081681585468</v>
      </c>
      <c r="J24" s="253">
        <v>1317.4190816922578</v>
      </c>
      <c r="K24" s="253">
        <v>0</v>
      </c>
      <c r="L24" s="253">
        <v>89.547554262266843</v>
      </c>
      <c r="M24" s="253">
        <v>3432.399440965924</v>
      </c>
      <c r="N24" s="253">
        <v>0</v>
      </c>
      <c r="O24" s="254">
        <v>0</v>
      </c>
      <c r="P24" s="274">
        <f t="shared" si="13"/>
        <v>53616.331361235767</v>
      </c>
      <c r="Q24" s="253">
        <v>33762.587660189718</v>
      </c>
      <c r="R24" s="253">
        <v>1376.0877970120878</v>
      </c>
      <c r="S24" s="253">
        <v>13920.592364648957</v>
      </c>
      <c r="T24" s="253">
        <v>1067.1952967181207</v>
      </c>
      <c r="U24" s="253">
        <v>34.679588722627841</v>
      </c>
      <c r="V24" s="253">
        <v>1288.9486122654939</v>
      </c>
      <c r="W24" s="253">
        <v>0</v>
      </c>
      <c r="X24" s="253">
        <v>51.47581197249449</v>
      </c>
      <c r="Y24" s="253">
        <v>2114.7642297062712</v>
      </c>
      <c r="Z24" s="253">
        <v>0</v>
      </c>
      <c r="AA24" s="254">
        <v>0</v>
      </c>
      <c r="AB24" s="274">
        <f t="shared" si="14"/>
        <v>102352.53052687133</v>
      </c>
      <c r="AC24" s="253">
        <v>59996.819517552402</v>
      </c>
      <c r="AD24" s="253">
        <v>2668.3241560691299</v>
      </c>
      <c r="AE24" s="253">
        <v>29634.806002576486</v>
      </c>
      <c r="AF24" s="253">
        <v>2814.4871147693511</v>
      </c>
      <c r="AG24" s="253">
        <v>122.58819427651325</v>
      </c>
      <c r="AH24" s="253">
        <v>2190.0774349883809</v>
      </c>
      <c r="AI24" s="253">
        <v>0</v>
      </c>
      <c r="AJ24" s="253">
        <v>424.8461525243971</v>
      </c>
      <c r="AK24" s="253">
        <v>4500.581954114682</v>
      </c>
      <c r="AL24" s="253">
        <v>0</v>
      </c>
      <c r="AM24" s="254">
        <v>0</v>
      </c>
      <c r="AN24" s="289">
        <f t="shared" si="15"/>
        <v>245583.84214187352</v>
      </c>
      <c r="AO24" s="253">
        <v>149055.0837528496</v>
      </c>
      <c r="AP24" s="253">
        <v>5117.9867969065126</v>
      </c>
      <c r="AQ24" s="253">
        <v>68522.127013707301</v>
      </c>
      <c r="AR24" s="253">
        <v>6640.3455574336604</v>
      </c>
      <c r="AS24" s="253">
        <v>3.7858853204326817</v>
      </c>
      <c r="AT24" s="253">
        <v>4213.648994887636</v>
      </c>
      <c r="AU24" s="253">
        <v>0</v>
      </c>
      <c r="AV24" s="253">
        <v>463.96256255724569</v>
      </c>
      <c r="AW24" s="253">
        <v>11566.901578211136</v>
      </c>
      <c r="AX24" s="253">
        <v>0</v>
      </c>
      <c r="AY24" s="254">
        <v>0</v>
      </c>
      <c r="AZ24" s="525">
        <v>-1131245.1485970872</v>
      </c>
      <c r="BA24" s="296">
        <f t="shared" si="16"/>
        <v>-647943.4660831216</v>
      </c>
      <c r="BB24" s="271">
        <f t="shared" si="17"/>
        <v>290725.56069647975</v>
      </c>
      <c r="BC24" s="271">
        <f t="shared" si="17"/>
        <v>11602.941198025372</v>
      </c>
      <c r="BD24" s="271">
        <f t="shared" si="17"/>
        <v>136929.16283767505</v>
      </c>
      <c r="BE24" s="271">
        <f t="shared" si="17"/>
        <v>12142.825623636114</v>
      </c>
      <c r="BF24" s="271">
        <f t="shared" si="17"/>
        <v>246.61875000115924</v>
      </c>
      <c r="BG24" s="271">
        <f t="shared" si="17"/>
        <v>9010.0941238337691</v>
      </c>
      <c r="BH24" s="271">
        <f t="shared" si="17"/>
        <v>0</v>
      </c>
      <c r="BI24" s="271">
        <f t="shared" si="17"/>
        <v>1029.8320813164041</v>
      </c>
      <c r="BJ24" s="271">
        <f t="shared" si="17"/>
        <v>21614.647202998014</v>
      </c>
      <c r="BK24" s="271">
        <f t="shared" si="17"/>
        <v>0</v>
      </c>
      <c r="BL24" s="291">
        <f t="shared" si="17"/>
        <v>0</v>
      </c>
    </row>
    <row r="25" spans="1:64" s="255" customFormat="1" x14ac:dyDescent="0.25">
      <c r="A25" s="1699"/>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99"/>
      <c r="B26" s="126" t="s">
        <v>153</v>
      </c>
      <c r="C26" s="127" t="s">
        <v>913</v>
      </c>
      <c r="D26" s="274">
        <f t="shared" si="12"/>
        <v>-31784.788620761701</v>
      </c>
      <c r="E26" s="253">
        <v>-13213.634434943637</v>
      </c>
      <c r="F26" s="253">
        <v>-806.30908944120677</v>
      </c>
      <c r="G26" s="253">
        <v>-9302.9892500305086</v>
      </c>
      <c r="H26" s="253">
        <v>-1110.1191316102224</v>
      </c>
      <c r="I26" s="253">
        <v>-26.437317889624723</v>
      </c>
      <c r="J26" s="253">
        <v>-689.43204748356538</v>
      </c>
      <c r="K26" s="253">
        <v>-2.985756193702312E-2</v>
      </c>
      <c r="L26" s="253">
        <v>-42.514258591892812</v>
      </c>
      <c r="M26" s="253">
        <v>-6593.3232332091065</v>
      </c>
      <c r="N26" s="253">
        <v>0</v>
      </c>
      <c r="O26" s="254">
        <v>0</v>
      </c>
      <c r="P26" s="274">
        <f t="shared" si="13"/>
        <v>-46267.31262328384</v>
      </c>
      <c r="Q26" s="253">
        <v>-19234.337613055202</v>
      </c>
      <c r="R26" s="253">
        <v>-1173.6983736869549</v>
      </c>
      <c r="S26" s="253">
        <v>-13541.833393885116</v>
      </c>
      <c r="T26" s="253">
        <v>-1615.9374071705774</v>
      </c>
      <c r="U26" s="253">
        <v>-38.483303013738549</v>
      </c>
      <c r="V26" s="253">
        <v>-1003.5670978977985</v>
      </c>
      <c r="W26" s="253">
        <v>-4.3461958133236243E-2</v>
      </c>
      <c r="X26" s="253">
        <v>-61.88559303280644</v>
      </c>
      <c r="Y26" s="253">
        <v>-9597.5263795835144</v>
      </c>
      <c r="Z26" s="253">
        <v>0</v>
      </c>
      <c r="AA26" s="254">
        <v>0</v>
      </c>
      <c r="AB26" s="274">
        <f t="shared" si="14"/>
        <v>10489.646161493823</v>
      </c>
      <c r="AC26" s="253">
        <v>4360.7761996992485</v>
      </c>
      <c r="AD26" s="253">
        <v>266.09889233335559</v>
      </c>
      <c r="AE26" s="253">
        <v>3070.1813575459378</v>
      </c>
      <c r="AF26" s="253">
        <v>366.36257131153974</v>
      </c>
      <c r="AG26" s="253">
        <v>8.7248687864468248</v>
      </c>
      <c r="AH26" s="253">
        <v>227.52701982019667</v>
      </c>
      <c r="AI26" s="253">
        <v>9.8536209789257725E-3</v>
      </c>
      <c r="AJ26" s="253">
        <v>14.030596042910449</v>
      </c>
      <c r="AK26" s="253">
        <v>2175.9348023332095</v>
      </c>
      <c r="AL26" s="253">
        <v>0</v>
      </c>
      <c r="AM26" s="254">
        <v>0</v>
      </c>
      <c r="AN26" s="289">
        <f t="shared" si="15"/>
        <v>-18497.389671797831</v>
      </c>
      <c r="AO26" s="253">
        <v>-7689.7709794485118</v>
      </c>
      <c r="AP26" s="253">
        <v>-469.23745824643697</v>
      </c>
      <c r="AQ26" s="253">
        <v>-5413.9424780682029</v>
      </c>
      <c r="AR26" s="253">
        <v>-646.04192919185175</v>
      </c>
      <c r="AS26" s="253">
        <v>-15.385390059261038</v>
      </c>
      <c r="AT26" s="253">
        <v>-401.22001082615117</v>
      </c>
      <c r="AU26" s="253">
        <v>-1.7375826040202259E-2</v>
      </c>
      <c r="AV26" s="253">
        <v>-24.741483014555747</v>
      </c>
      <c r="AW26" s="253">
        <v>-3837.0325671168225</v>
      </c>
      <c r="AX26" s="253">
        <v>0</v>
      </c>
      <c r="AY26" s="254">
        <v>0</v>
      </c>
      <c r="AZ26" s="525">
        <v>0</v>
      </c>
      <c r="BA26" s="296">
        <f t="shared" si="16"/>
        <v>-86059.844754349528</v>
      </c>
      <c r="BB26" s="271">
        <f t="shared" si="17"/>
        <v>-35776.966827748103</v>
      </c>
      <c r="BC26" s="271">
        <f t="shared" si="17"/>
        <v>-2183.1460290412433</v>
      </c>
      <c r="BD26" s="271">
        <f t="shared" si="17"/>
        <v>-25188.583764437888</v>
      </c>
      <c r="BE26" s="271">
        <f t="shared" si="17"/>
        <v>-3005.7358966611118</v>
      </c>
      <c r="BF26" s="271">
        <f t="shared" si="17"/>
        <v>-71.58114217617748</v>
      </c>
      <c r="BG26" s="271">
        <f t="shared" si="17"/>
        <v>-1866.6921363873182</v>
      </c>
      <c r="BH26" s="271">
        <f t="shared" si="17"/>
        <v>-8.0841725131535855E-2</v>
      </c>
      <c r="BI26" s="271">
        <f t="shared" si="17"/>
        <v>-115.11073859634456</v>
      </c>
      <c r="BJ26" s="271">
        <f t="shared" si="17"/>
        <v>-17851.947377576234</v>
      </c>
      <c r="BK26" s="271">
        <f t="shared" si="17"/>
        <v>0</v>
      </c>
      <c r="BL26" s="291">
        <f t="shared" si="17"/>
        <v>0</v>
      </c>
    </row>
    <row r="27" spans="1:64" s="255" customFormat="1" x14ac:dyDescent="0.25">
      <c r="A27" s="1699"/>
      <c r="B27" s="126" t="s">
        <v>912</v>
      </c>
      <c r="C27" s="127" t="s">
        <v>24</v>
      </c>
      <c r="D27" s="274">
        <f t="shared" si="12"/>
        <v>138718.94</v>
      </c>
      <c r="E27" s="253">
        <v>138718.94</v>
      </c>
      <c r="F27" s="253">
        <v>0</v>
      </c>
      <c r="G27" s="253">
        <v>0</v>
      </c>
      <c r="H27" s="253">
        <v>0</v>
      </c>
      <c r="I27" s="253">
        <v>0</v>
      </c>
      <c r="J27" s="253">
        <v>0</v>
      </c>
      <c r="K27" s="253">
        <v>0</v>
      </c>
      <c r="L27" s="253">
        <v>0</v>
      </c>
      <c r="M27" s="253">
        <v>0</v>
      </c>
      <c r="N27" s="253">
        <v>0</v>
      </c>
      <c r="O27" s="254">
        <v>0</v>
      </c>
      <c r="P27" s="274">
        <f t="shared" si="13"/>
        <v>35546.050000000003</v>
      </c>
      <c r="Q27" s="253">
        <v>35546.050000000003</v>
      </c>
      <c r="R27" s="253">
        <v>0</v>
      </c>
      <c r="S27" s="253">
        <v>0</v>
      </c>
      <c r="T27" s="253">
        <v>0</v>
      </c>
      <c r="U27" s="253">
        <v>0</v>
      </c>
      <c r="V27" s="253">
        <v>0</v>
      </c>
      <c r="W27" s="253">
        <v>0</v>
      </c>
      <c r="X27" s="253">
        <v>0</v>
      </c>
      <c r="Y27" s="253">
        <v>0</v>
      </c>
      <c r="Z27" s="253">
        <v>0</v>
      </c>
      <c r="AA27" s="254">
        <v>0</v>
      </c>
      <c r="AB27" s="274">
        <f t="shared" si="14"/>
        <v>67753.240000000005</v>
      </c>
      <c r="AC27" s="253">
        <v>0</v>
      </c>
      <c r="AD27" s="253">
        <v>0</v>
      </c>
      <c r="AE27" s="253">
        <v>0</v>
      </c>
      <c r="AF27" s="253">
        <v>0</v>
      </c>
      <c r="AG27" s="253">
        <v>0</v>
      </c>
      <c r="AH27" s="253">
        <v>0</v>
      </c>
      <c r="AI27" s="253">
        <v>0</v>
      </c>
      <c r="AJ27" s="253">
        <v>0</v>
      </c>
      <c r="AK27" s="253">
        <v>67753.240000000005</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-5617.6774064992778</v>
      </c>
      <c r="BA27" s="296">
        <f t="shared" si="16"/>
        <v>236400.5525935007</v>
      </c>
      <c r="BB27" s="271">
        <f t="shared" si="17"/>
        <v>174264.99</v>
      </c>
      <c r="BC27" s="271">
        <f t="shared" si="17"/>
        <v>0</v>
      </c>
      <c r="BD27" s="271">
        <f t="shared" si="17"/>
        <v>0</v>
      </c>
      <c r="BE27" s="271">
        <f t="shared" si="17"/>
        <v>0</v>
      </c>
      <c r="BF27" s="271">
        <f t="shared" si="17"/>
        <v>0</v>
      </c>
      <c r="BG27" s="271">
        <f t="shared" si="17"/>
        <v>0</v>
      </c>
      <c r="BH27" s="271">
        <f t="shared" si="17"/>
        <v>0</v>
      </c>
      <c r="BI27" s="271">
        <f t="shared" si="17"/>
        <v>0</v>
      </c>
      <c r="BJ27" s="271">
        <f t="shared" si="17"/>
        <v>67753.240000000005</v>
      </c>
      <c r="BK27" s="271">
        <f t="shared" si="17"/>
        <v>0</v>
      </c>
      <c r="BL27" s="291">
        <f t="shared" si="17"/>
        <v>0</v>
      </c>
    </row>
    <row r="28" spans="1:64" s="209" customFormat="1" x14ac:dyDescent="0.25">
      <c r="A28" s="1703"/>
      <c r="B28" s="129" t="s">
        <v>222</v>
      </c>
      <c r="C28" s="130" t="s">
        <v>1</v>
      </c>
      <c r="D28" s="275">
        <f>SUM(D20:D27)</f>
        <v>12078674.486555332</v>
      </c>
      <c r="E28" s="275">
        <f t="shared" ref="E28:O28" si="18">SUM(E20:E27)</f>
        <v>5558331.4592208834</v>
      </c>
      <c r="F28" s="275">
        <f t="shared" si="18"/>
        <v>308098.51377724094</v>
      </c>
      <c r="G28" s="275">
        <f t="shared" si="18"/>
        <v>4532796.7235728726</v>
      </c>
      <c r="H28" s="275">
        <f t="shared" si="18"/>
        <v>189592.34810819913</v>
      </c>
      <c r="I28" s="275">
        <f t="shared" si="18"/>
        <v>6674.0577637919605</v>
      </c>
      <c r="J28" s="275">
        <f t="shared" si="18"/>
        <v>156514.20184154026</v>
      </c>
      <c r="K28" s="275">
        <f t="shared" si="18"/>
        <v>-2.985756193702312E-2</v>
      </c>
      <c r="L28" s="275">
        <f t="shared" si="18"/>
        <v>28591.433964007942</v>
      </c>
      <c r="M28" s="275">
        <f>SUM(M20:M27)</f>
        <v>1298075.7781643618</v>
      </c>
      <c r="N28" s="275">
        <f t="shared" si="18"/>
        <v>0</v>
      </c>
      <c r="O28" s="283">
        <f t="shared" si="18"/>
        <v>0</v>
      </c>
      <c r="P28" s="275">
        <f>SUM(P20:P27)</f>
        <v>16996928.08692712</v>
      </c>
      <c r="Q28" s="275">
        <f t="shared" ref="Q28:AA28" si="19">SUM(Q20:Q27)</f>
        <v>6109981.1251306757</v>
      </c>
      <c r="R28" s="275">
        <f t="shared" si="19"/>
        <v>1003619.5260269425</v>
      </c>
      <c r="S28" s="275">
        <f t="shared" si="19"/>
        <v>3633403.3443763759</v>
      </c>
      <c r="T28" s="275">
        <f t="shared" si="19"/>
        <v>341419.58737605938</v>
      </c>
      <c r="U28" s="275">
        <f t="shared" si="19"/>
        <v>4327.8662857088893</v>
      </c>
      <c r="V28" s="275">
        <f t="shared" si="19"/>
        <v>3331234.5182061065</v>
      </c>
      <c r="W28" s="275">
        <f t="shared" si="19"/>
        <v>-4.3461958133236243E-2</v>
      </c>
      <c r="X28" s="275">
        <f t="shared" si="19"/>
        <v>13265.085162034282</v>
      </c>
      <c r="Y28" s="275">
        <f>SUM(Y20:Y27)</f>
        <v>2559677.0778251747</v>
      </c>
      <c r="Z28" s="275">
        <f t="shared" si="19"/>
        <v>0</v>
      </c>
      <c r="AA28" s="283">
        <f t="shared" si="19"/>
        <v>0</v>
      </c>
      <c r="AB28" s="275">
        <f>SUM(AB20:AB27)</f>
        <v>14042525.70218024</v>
      </c>
      <c r="AC28" s="275">
        <f t="shared" ref="AC28:AM28" si="20">SUM(AC20:AC27)</f>
        <v>6276029.5628429232</v>
      </c>
      <c r="AD28" s="275">
        <f t="shared" si="20"/>
        <v>603511.00047070347</v>
      </c>
      <c r="AE28" s="275">
        <f t="shared" si="20"/>
        <v>4542196.8074933151</v>
      </c>
      <c r="AF28" s="275">
        <f t="shared" si="20"/>
        <v>331094.46495469101</v>
      </c>
      <c r="AG28" s="275">
        <f t="shared" si="20"/>
        <v>7730.7130630629599</v>
      </c>
      <c r="AH28" s="275">
        <f t="shared" si="20"/>
        <v>288670.99470464903</v>
      </c>
      <c r="AI28" s="275">
        <f t="shared" si="20"/>
        <v>9.8536209789257725E-3</v>
      </c>
      <c r="AJ28" s="275">
        <f t="shared" si="20"/>
        <v>32507.130120781643</v>
      </c>
      <c r="AK28" s="275">
        <f>SUM(AK20:AK27)</f>
        <v>1960785.0186764919</v>
      </c>
      <c r="AL28" s="275">
        <f t="shared" si="20"/>
        <v>0</v>
      </c>
      <c r="AM28" s="283">
        <f t="shared" si="20"/>
        <v>0</v>
      </c>
      <c r="AN28" s="277">
        <f>SUM(AN20:AN27)</f>
        <v>14618843.567468204</v>
      </c>
      <c r="AO28" s="275">
        <f t="shared" ref="AO28:AY28" si="21">SUM(AO20:AO27)</f>
        <v>6662206.9616890764</v>
      </c>
      <c r="AP28" s="275">
        <f t="shared" si="21"/>
        <v>677025.13862469513</v>
      </c>
      <c r="AQ28" s="275">
        <f t="shared" si="21"/>
        <v>4723628.7289146865</v>
      </c>
      <c r="AR28" s="275">
        <f t="shared" si="21"/>
        <v>437294.34907775954</v>
      </c>
      <c r="AS28" s="275">
        <f t="shared" si="21"/>
        <v>102.80049526117165</v>
      </c>
      <c r="AT28" s="275">
        <f t="shared" si="21"/>
        <v>311233.83074764838</v>
      </c>
      <c r="AU28" s="275">
        <f t="shared" si="21"/>
        <v>-1.7375826040202259E-2</v>
      </c>
      <c r="AV28" s="275">
        <f t="shared" si="21"/>
        <v>14459.01107954269</v>
      </c>
      <c r="AW28" s="275">
        <f>SUM(AW20:AW27)</f>
        <v>1792892.7642153602</v>
      </c>
      <c r="AX28" s="275">
        <f t="shared" si="21"/>
        <v>0</v>
      </c>
      <c r="AY28" s="283">
        <f t="shared" si="21"/>
        <v>0</v>
      </c>
      <c r="AZ28" s="293">
        <f>SUM(AZ20:AZ27)</f>
        <v>1067330.9137193318</v>
      </c>
      <c r="BA28" s="297">
        <f>SUM(BA20:BA27)</f>
        <v>58804302.756850213</v>
      </c>
      <c r="BB28" s="280">
        <f t="shared" ref="BB28:BL28" si="22">SUM(BB20:BB27)</f>
        <v>24606549.108883556</v>
      </c>
      <c r="BC28" s="280">
        <f t="shared" si="22"/>
        <v>2592254.178899582</v>
      </c>
      <c r="BD28" s="280">
        <f t="shared" si="22"/>
        <v>17432025.604357254</v>
      </c>
      <c r="BE28" s="280">
        <f t="shared" si="22"/>
        <v>1299400.749516709</v>
      </c>
      <c r="BF28" s="280">
        <f t="shared" si="22"/>
        <v>18835.437607824981</v>
      </c>
      <c r="BG28" s="280">
        <f t="shared" si="22"/>
        <v>4087653.5454999441</v>
      </c>
      <c r="BH28" s="280">
        <f t="shared" si="22"/>
        <v>-8.0841725131535855E-2</v>
      </c>
      <c r="BI28" s="280">
        <f t="shared" si="22"/>
        <v>88822.66032636656</v>
      </c>
      <c r="BJ28" s="280">
        <f>SUM(BJ20:BJ27)</f>
        <v>7611430.6388813891</v>
      </c>
      <c r="BK28" s="280">
        <f t="shared" si="22"/>
        <v>0</v>
      </c>
      <c r="BL28" s="293">
        <f t="shared" si="22"/>
        <v>0</v>
      </c>
    </row>
    <row r="29" spans="1:64" ht="14.85" customHeight="1" x14ac:dyDescent="0.25">
      <c r="A29" s="1698" t="s">
        <v>53</v>
      </c>
      <c r="B29" s="124">
        <v>3.1</v>
      </c>
      <c r="C29" s="131" t="s">
        <v>33</v>
      </c>
      <c r="D29" s="273">
        <f t="shared" ref="D29:D35" si="23">SUM(E29:O29)</f>
        <v>2330398.1600000006</v>
      </c>
      <c r="E29" s="251">
        <v>1532189.4900000002</v>
      </c>
      <c r="F29" s="251">
        <v>79397.799999999974</v>
      </c>
      <c r="G29" s="251">
        <v>557984.2300000001</v>
      </c>
      <c r="H29" s="251">
        <v>68763.690000000017</v>
      </c>
      <c r="I29" s="251">
        <v>1156.1100000000001</v>
      </c>
      <c r="J29" s="251">
        <v>38339.389999999992</v>
      </c>
      <c r="K29" s="251">
        <v>0</v>
      </c>
      <c r="L29" s="251">
        <v>6922.8099999999995</v>
      </c>
      <c r="M29" s="251">
        <v>45644.639999999992</v>
      </c>
      <c r="N29" s="251">
        <v>0</v>
      </c>
      <c r="O29" s="252">
        <v>0</v>
      </c>
      <c r="P29" s="273">
        <f t="shared" ref="P29:P35" si="24">SUM(Q29:AA29)</f>
        <v>2361750.9599999995</v>
      </c>
      <c r="Q29" s="251">
        <v>1549911.0099999998</v>
      </c>
      <c r="R29" s="251">
        <v>87312.100000000035</v>
      </c>
      <c r="S29" s="251">
        <v>545124.79999999981</v>
      </c>
      <c r="T29" s="251">
        <v>61444.689999999995</v>
      </c>
      <c r="U29" s="251">
        <v>484.52</v>
      </c>
      <c r="V29" s="251">
        <v>43854.150000000009</v>
      </c>
      <c r="W29" s="251">
        <v>0</v>
      </c>
      <c r="X29" s="251">
        <v>4436.41</v>
      </c>
      <c r="Y29" s="251">
        <v>69183.279999999984</v>
      </c>
      <c r="Z29" s="251">
        <v>0</v>
      </c>
      <c r="AA29" s="252">
        <v>0</v>
      </c>
      <c r="AB29" s="273">
        <f t="shared" ref="AB29:AB35" si="25">SUM(AC29:AM29)</f>
        <v>2439264.9699999997</v>
      </c>
      <c r="AC29" s="251">
        <v>1558506.97</v>
      </c>
      <c r="AD29" s="251">
        <v>79339.37999999999</v>
      </c>
      <c r="AE29" s="251">
        <v>606448.75999999978</v>
      </c>
      <c r="AF29" s="251">
        <v>68807.95</v>
      </c>
      <c r="AG29" s="251">
        <v>974.7</v>
      </c>
      <c r="AH29" s="251">
        <v>49514.900000000009</v>
      </c>
      <c r="AI29" s="251">
        <v>0</v>
      </c>
      <c r="AJ29" s="251">
        <v>5281.1100000000006</v>
      </c>
      <c r="AK29" s="251">
        <v>70391.199999999997</v>
      </c>
      <c r="AL29" s="251">
        <v>0</v>
      </c>
      <c r="AM29" s="252">
        <v>0</v>
      </c>
      <c r="AN29" s="276">
        <f t="shared" ref="AN29:AN35" si="26">SUM(AO29:AY29)</f>
        <v>2403784.64</v>
      </c>
      <c r="AO29" s="251">
        <v>1525764.7000000002</v>
      </c>
      <c r="AP29" s="251">
        <v>84060.49</v>
      </c>
      <c r="AQ29" s="251">
        <v>595722.12</v>
      </c>
      <c r="AR29" s="251">
        <v>73660.31</v>
      </c>
      <c r="AS29" s="251">
        <v>900.16</v>
      </c>
      <c r="AT29" s="251">
        <v>58294.649999999994</v>
      </c>
      <c r="AU29" s="251">
        <v>0</v>
      </c>
      <c r="AV29" s="249">
        <v>7385.06</v>
      </c>
      <c r="AW29" s="251">
        <v>57997.15</v>
      </c>
      <c r="AX29" s="251">
        <v>0</v>
      </c>
      <c r="AY29" s="252">
        <v>0</v>
      </c>
      <c r="AZ29" s="854">
        <v>352488.03814628837</v>
      </c>
      <c r="BA29" s="294">
        <f t="shared" ref="BA29:BA35" si="27">SUM(BB29:BL29)+AZ29</f>
        <v>9887686.7681462895</v>
      </c>
      <c r="BB29" s="271">
        <f t="shared" ref="BB29:BL35" si="28">E29+Q29+AC29+AO29</f>
        <v>6166372.1699999999</v>
      </c>
      <c r="BC29" s="271">
        <f t="shared" si="28"/>
        <v>330109.77</v>
      </c>
      <c r="BD29" s="271">
        <f t="shared" si="28"/>
        <v>2305279.9099999997</v>
      </c>
      <c r="BE29" s="271">
        <f t="shared" si="28"/>
        <v>272676.64</v>
      </c>
      <c r="BF29" s="271">
        <f t="shared" si="28"/>
        <v>3515.49</v>
      </c>
      <c r="BG29" s="271">
        <f t="shared" si="28"/>
        <v>190003.09</v>
      </c>
      <c r="BH29" s="271">
        <f t="shared" si="28"/>
        <v>0</v>
      </c>
      <c r="BI29" s="271">
        <f t="shared" si="28"/>
        <v>24025.390000000003</v>
      </c>
      <c r="BJ29" s="271">
        <f t="shared" si="28"/>
        <v>243216.27</v>
      </c>
      <c r="BK29" s="271">
        <f t="shared" si="28"/>
        <v>0</v>
      </c>
      <c r="BL29" s="295">
        <f t="shared" si="28"/>
        <v>0</v>
      </c>
    </row>
    <row r="30" spans="1:64" x14ac:dyDescent="0.25">
      <c r="A30" s="1699"/>
      <c r="B30" s="126">
        <v>3.2</v>
      </c>
      <c r="C30" s="131" t="s">
        <v>34</v>
      </c>
      <c r="D30" s="274">
        <f t="shared" si="23"/>
        <v>4566618.9799999986</v>
      </c>
      <c r="E30" s="253">
        <v>2450380.6999999983</v>
      </c>
      <c r="F30" s="253">
        <v>135413.86000000002</v>
      </c>
      <c r="G30" s="253">
        <v>1400131.3300000003</v>
      </c>
      <c r="H30" s="253">
        <v>177266.1</v>
      </c>
      <c r="I30" s="253">
        <v>8128</v>
      </c>
      <c r="J30" s="253">
        <v>57240.119999999981</v>
      </c>
      <c r="K30" s="253">
        <v>169.64999999999998</v>
      </c>
      <c r="L30" s="253">
        <v>15581.51</v>
      </c>
      <c r="M30" s="253">
        <v>322307.71000000008</v>
      </c>
      <c r="N30" s="253">
        <v>0</v>
      </c>
      <c r="O30" s="254">
        <v>0</v>
      </c>
      <c r="P30" s="274">
        <f t="shared" si="24"/>
        <v>4753606.1700000009</v>
      </c>
      <c r="Q30" s="253">
        <v>2566474.120000001</v>
      </c>
      <c r="R30" s="253">
        <v>182035.05000000005</v>
      </c>
      <c r="S30" s="253">
        <v>1315916.2400000005</v>
      </c>
      <c r="T30" s="253">
        <v>157570.4</v>
      </c>
      <c r="U30" s="253">
        <v>1250.29</v>
      </c>
      <c r="V30" s="253">
        <v>81683.759999999995</v>
      </c>
      <c r="W30" s="253">
        <v>114.39</v>
      </c>
      <c r="X30" s="253">
        <v>10135.31</v>
      </c>
      <c r="Y30" s="253">
        <v>438426.61000000004</v>
      </c>
      <c r="Z30" s="253">
        <v>0</v>
      </c>
      <c r="AA30" s="254">
        <v>0</v>
      </c>
      <c r="AB30" s="274">
        <f t="shared" si="25"/>
        <v>4860981.160000002</v>
      </c>
      <c r="AC30" s="253">
        <v>2553339.4000000004</v>
      </c>
      <c r="AD30" s="253">
        <v>189339.14</v>
      </c>
      <c r="AE30" s="253">
        <v>1411671.5899999999</v>
      </c>
      <c r="AF30" s="253">
        <v>149619.54999999996</v>
      </c>
      <c r="AG30" s="253">
        <v>1070.73</v>
      </c>
      <c r="AH30" s="253">
        <v>63183.229999999989</v>
      </c>
      <c r="AI30" s="253">
        <v>0</v>
      </c>
      <c r="AJ30" s="253">
        <v>18678.960000000003</v>
      </c>
      <c r="AK30" s="253">
        <v>474078.56000000023</v>
      </c>
      <c r="AL30" s="253">
        <v>0</v>
      </c>
      <c r="AM30" s="254">
        <v>0</v>
      </c>
      <c r="AN30" s="289">
        <f t="shared" si="26"/>
        <v>5407341.6099999994</v>
      </c>
      <c r="AO30" s="253">
        <v>2476690.48</v>
      </c>
      <c r="AP30" s="253">
        <v>202407.19999999998</v>
      </c>
      <c r="AQ30" s="253">
        <v>1739922.24</v>
      </c>
      <c r="AR30" s="253">
        <v>162211.93000000002</v>
      </c>
      <c r="AS30" s="253">
        <v>2547.09</v>
      </c>
      <c r="AT30" s="253">
        <v>64568.999999999993</v>
      </c>
      <c r="AU30" s="253">
        <v>0</v>
      </c>
      <c r="AV30" s="253">
        <v>11486.51</v>
      </c>
      <c r="AW30" s="253">
        <v>747507.15999999992</v>
      </c>
      <c r="AX30" s="253">
        <v>0</v>
      </c>
      <c r="AY30" s="254">
        <v>0</v>
      </c>
      <c r="AZ30" s="525">
        <v>1211689.4928294776</v>
      </c>
      <c r="BA30" s="296">
        <f t="shared" si="27"/>
        <v>20800237.412829474</v>
      </c>
      <c r="BB30" s="271">
        <f t="shared" si="28"/>
        <v>10046884.699999999</v>
      </c>
      <c r="BC30" s="271">
        <f t="shared" si="28"/>
        <v>709195.25</v>
      </c>
      <c r="BD30" s="271">
        <f t="shared" si="28"/>
        <v>5867641.4000000004</v>
      </c>
      <c r="BE30" s="271">
        <f t="shared" si="28"/>
        <v>646667.98</v>
      </c>
      <c r="BF30" s="271">
        <f t="shared" si="28"/>
        <v>12996.11</v>
      </c>
      <c r="BG30" s="271">
        <f t="shared" si="28"/>
        <v>266676.10999999993</v>
      </c>
      <c r="BH30" s="271">
        <f t="shared" si="28"/>
        <v>284.03999999999996</v>
      </c>
      <c r="BI30" s="271">
        <f t="shared" si="28"/>
        <v>55882.29</v>
      </c>
      <c r="BJ30" s="271">
        <f t="shared" si="28"/>
        <v>1982320.0400000003</v>
      </c>
      <c r="BK30" s="271">
        <f t="shared" si="28"/>
        <v>0</v>
      </c>
      <c r="BL30" s="291">
        <f t="shared" si="28"/>
        <v>0</v>
      </c>
    </row>
    <row r="31" spans="1:64" x14ac:dyDescent="0.25">
      <c r="A31" s="169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9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99"/>
      <c r="B33" s="126" t="s">
        <v>41</v>
      </c>
      <c r="C33" s="131" t="s">
        <v>52</v>
      </c>
      <c r="D33" s="274">
        <f t="shared" si="23"/>
        <v>155365.02870730538</v>
      </c>
      <c r="E33" s="253">
        <v>98314.332454627525</v>
      </c>
      <c r="F33" s="253">
        <v>7092.2002047840524</v>
      </c>
      <c r="G33" s="253">
        <v>39703.290941166109</v>
      </c>
      <c r="H33" s="253">
        <v>4503.4902868589734</v>
      </c>
      <c r="I33" s="253">
        <v>102.79472771565402</v>
      </c>
      <c r="J33" s="253">
        <v>2942.2506403933812</v>
      </c>
      <c r="K33" s="253">
        <v>5.72406836467679</v>
      </c>
      <c r="L33" s="253">
        <v>890.09263070724091</v>
      </c>
      <c r="M33" s="253">
        <v>1810.8527526877328</v>
      </c>
      <c r="N33" s="253">
        <v>0</v>
      </c>
      <c r="O33" s="254">
        <v>0</v>
      </c>
      <c r="P33" s="274">
        <f t="shared" si="24"/>
        <v>162790.21961540318</v>
      </c>
      <c r="Q33" s="253">
        <v>102386.94561935619</v>
      </c>
      <c r="R33" s="253">
        <v>7403.4800310950959</v>
      </c>
      <c r="S33" s="253">
        <v>42076.773493461602</v>
      </c>
      <c r="T33" s="253">
        <v>4708.1336048155072</v>
      </c>
      <c r="U33" s="253">
        <v>110.10448097557313</v>
      </c>
      <c r="V33" s="253">
        <v>3216.6525105477122</v>
      </c>
      <c r="W33" s="253">
        <v>6.4388585365832203</v>
      </c>
      <c r="X33" s="253">
        <v>814.83754780460708</v>
      </c>
      <c r="Y33" s="253">
        <v>2066.8534688102873</v>
      </c>
      <c r="Z33" s="253">
        <v>0</v>
      </c>
      <c r="AA33" s="254">
        <v>0</v>
      </c>
      <c r="AB33" s="274">
        <f t="shared" si="25"/>
        <v>147666.40031373806</v>
      </c>
      <c r="AC33" s="253">
        <v>91409.039871680667</v>
      </c>
      <c r="AD33" s="253">
        <v>6679.4117263612852</v>
      </c>
      <c r="AE33" s="253">
        <v>39288.980582577431</v>
      </c>
      <c r="AF33" s="253">
        <v>4484.2941564506727</v>
      </c>
      <c r="AG33" s="253">
        <v>62.928110299118778</v>
      </c>
      <c r="AH33" s="253">
        <v>3010.443780174372</v>
      </c>
      <c r="AI33" s="253">
        <v>3.1093889794858676</v>
      </c>
      <c r="AJ33" s="253">
        <v>713.97493614670736</v>
      </c>
      <c r="AK33" s="253">
        <v>2014.2177610683818</v>
      </c>
      <c r="AL33" s="253">
        <v>0</v>
      </c>
      <c r="AM33" s="254">
        <v>0</v>
      </c>
      <c r="AN33" s="289">
        <f t="shared" si="26"/>
        <v>157285.22805844256</v>
      </c>
      <c r="AO33" s="253">
        <v>96592.938251871979</v>
      </c>
      <c r="AP33" s="253">
        <v>6721.2863333776622</v>
      </c>
      <c r="AQ33" s="253">
        <v>42614.61546231727</v>
      </c>
      <c r="AR33" s="253">
        <v>5017.8999288550431</v>
      </c>
      <c r="AS33" s="253">
        <v>72.156094269556718</v>
      </c>
      <c r="AT33" s="253">
        <v>3321.3741369440131</v>
      </c>
      <c r="AU33" s="253">
        <v>0</v>
      </c>
      <c r="AV33" s="253">
        <v>718.72894562915542</v>
      </c>
      <c r="AW33" s="253">
        <v>2226.2289051778716</v>
      </c>
      <c r="AX33" s="253">
        <v>0</v>
      </c>
      <c r="AY33" s="254">
        <v>0</v>
      </c>
      <c r="AZ33" s="525">
        <v>0</v>
      </c>
      <c r="BA33" s="296">
        <f t="shared" si="27"/>
        <v>623106.87669488916</v>
      </c>
      <c r="BB33" s="271">
        <f t="shared" si="28"/>
        <v>388703.25619753636</v>
      </c>
      <c r="BC33" s="271">
        <f t="shared" si="28"/>
        <v>27896.378295618095</v>
      </c>
      <c r="BD33" s="271">
        <f t="shared" si="28"/>
        <v>163683.66047952243</v>
      </c>
      <c r="BE33" s="271">
        <f t="shared" si="28"/>
        <v>18713.817976980197</v>
      </c>
      <c r="BF33" s="271">
        <f t="shared" si="28"/>
        <v>347.98341325990265</v>
      </c>
      <c r="BG33" s="271">
        <f t="shared" si="28"/>
        <v>12490.72106805948</v>
      </c>
      <c r="BH33" s="271">
        <f t="shared" si="28"/>
        <v>15.272315880745879</v>
      </c>
      <c r="BI33" s="271">
        <f t="shared" si="28"/>
        <v>3137.6340602877108</v>
      </c>
      <c r="BJ33" s="271">
        <f t="shared" si="28"/>
        <v>8118.1528877442734</v>
      </c>
      <c r="BK33" s="271">
        <f t="shared" si="28"/>
        <v>0</v>
      </c>
      <c r="BL33" s="291">
        <f t="shared" si="28"/>
        <v>0</v>
      </c>
    </row>
    <row r="34" spans="1:64" s="255" customFormat="1" x14ac:dyDescent="0.25">
      <c r="A34" s="1699"/>
      <c r="B34" s="126" t="s">
        <v>42</v>
      </c>
      <c r="C34" s="131" t="s">
        <v>155</v>
      </c>
      <c r="D34" s="274">
        <f t="shared" si="23"/>
        <v>119047.64372438846</v>
      </c>
      <c r="E34" s="253">
        <v>68742.611177085768</v>
      </c>
      <c r="F34" s="253">
        <v>3706.9890209413566</v>
      </c>
      <c r="G34" s="253">
        <v>33798.770683030081</v>
      </c>
      <c r="H34" s="253">
        <v>4246.6872861191332</v>
      </c>
      <c r="I34" s="253">
        <v>160.25178048532868</v>
      </c>
      <c r="J34" s="253">
        <v>1649.7851334608567</v>
      </c>
      <c r="K34" s="253">
        <v>2.9283059506335025</v>
      </c>
      <c r="L34" s="253">
        <v>388.44405641591828</v>
      </c>
      <c r="M34" s="253">
        <v>6351.176280899389</v>
      </c>
      <c r="N34" s="253">
        <v>0</v>
      </c>
      <c r="O34" s="254">
        <v>0</v>
      </c>
      <c r="P34" s="274">
        <f t="shared" si="24"/>
        <v>103180.97967697831</v>
      </c>
      <c r="Q34" s="253">
        <v>59692.386858612357</v>
      </c>
      <c r="R34" s="253">
        <v>3905.8479149312966</v>
      </c>
      <c r="S34" s="253">
        <v>26987.266305530135</v>
      </c>
      <c r="T34" s="253">
        <v>3175.9743238975802</v>
      </c>
      <c r="U34" s="253">
        <v>25.156768955238476</v>
      </c>
      <c r="V34" s="253">
        <v>1820.4461566358982</v>
      </c>
      <c r="W34" s="253">
        <v>1.6587884556751054</v>
      </c>
      <c r="X34" s="253">
        <v>211.30694042599919</v>
      </c>
      <c r="Y34" s="253">
        <v>7360.9356195341388</v>
      </c>
      <c r="Z34" s="253">
        <v>0</v>
      </c>
      <c r="AA34" s="254">
        <v>0</v>
      </c>
      <c r="AB34" s="274">
        <f t="shared" si="25"/>
        <v>170430.41882928283</v>
      </c>
      <c r="AC34" s="253">
        <v>95994.530392739805</v>
      </c>
      <c r="AD34" s="253">
        <v>6272.5272379318867</v>
      </c>
      <c r="AE34" s="253">
        <v>47114.726048065291</v>
      </c>
      <c r="AF34" s="253">
        <v>5099.3746848961609</v>
      </c>
      <c r="AG34" s="253">
        <v>47.752292919742956</v>
      </c>
      <c r="AH34" s="253">
        <v>2631.0331398616772</v>
      </c>
      <c r="AI34" s="253">
        <v>0</v>
      </c>
      <c r="AJ34" s="253">
        <v>559.36809424793103</v>
      </c>
      <c r="AK34" s="253">
        <v>12711.106938620313</v>
      </c>
      <c r="AL34" s="253">
        <v>0</v>
      </c>
      <c r="AM34" s="254">
        <v>0</v>
      </c>
      <c r="AN34" s="289">
        <f t="shared" si="26"/>
        <v>336519.67939778371</v>
      </c>
      <c r="AO34" s="253">
        <v>172435.33187002075</v>
      </c>
      <c r="AP34" s="253">
        <v>12341.712517362461</v>
      </c>
      <c r="AQ34" s="253">
        <v>100625.13937931022</v>
      </c>
      <c r="AR34" s="253">
        <v>10159.63775602938</v>
      </c>
      <c r="AS34" s="253">
        <v>148.51576621250985</v>
      </c>
      <c r="AT34" s="253">
        <v>5293.2595893583675</v>
      </c>
      <c r="AU34" s="253">
        <v>0</v>
      </c>
      <c r="AV34" s="253">
        <v>813.0323237894014</v>
      </c>
      <c r="AW34" s="253">
        <v>34703.050195700649</v>
      </c>
      <c r="AX34" s="253">
        <v>0</v>
      </c>
      <c r="AY34" s="254">
        <v>0</v>
      </c>
      <c r="AZ34" s="525">
        <v>-3272040.6366241858</v>
      </c>
      <c r="BA34" s="296">
        <f t="shared" si="27"/>
        <v>-2542861.9149957523</v>
      </c>
      <c r="BB34" s="271">
        <f t="shared" si="28"/>
        <v>396864.86029845872</v>
      </c>
      <c r="BC34" s="271">
        <f t="shared" si="28"/>
        <v>26227.076691167</v>
      </c>
      <c r="BD34" s="271">
        <f t="shared" si="28"/>
        <v>208525.90241593571</v>
      </c>
      <c r="BE34" s="271">
        <f t="shared" si="28"/>
        <v>22681.674050942256</v>
      </c>
      <c r="BF34" s="271">
        <f t="shared" si="28"/>
        <v>381.67660857281999</v>
      </c>
      <c r="BG34" s="271">
        <f t="shared" si="28"/>
        <v>11394.524019316799</v>
      </c>
      <c r="BH34" s="271">
        <f t="shared" si="28"/>
        <v>4.5870944063086077</v>
      </c>
      <c r="BI34" s="271">
        <f t="shared" si="28"/>
        <v>1972.1514148792498</v>
      </c>
      <c r="BJ34" s="271">
        <f t="shared" si="28"/>
        <v>61126.269034754485</v>
      </c>
      <c r="BK34" s="271">
        <f t="shared" si="28"/>
        <v>0</v>
      </c>
      <c r="BL34" s="291">
        <f t="shared" si="28"/>
        <v>0</v>
      </c>
    </row>
    <row r="35" spans="1:64" x14ac:dyDescent="0.25">
      <c r="A35" s="1699"/>
      <c r="B35" s="126" t="s">
        <v>43</v>
      </c>
      <c r="C35" s="131" t="s">
        <v>914</v>
      </c>
      <c r="D35" s="274">
        <f t="shared" si="23"/>
        <v>257847.71646048781</v>
      </c>
      <c r="E35" s="253">
        <v>107192.9565379704</v>
      </c>
      <c r="F35" s="253">
        <v>6541.02061065612</v>
      </c>
      <c r="G35" s="253">
        <v>75468.632590181078</v>
      </c>
      <c r="H35" s="253">
        <v>9005.6185837845605</v>
      </c>
      <c r="I35" s="253">
        <v>214.46743373108447</v>
      </c>
      <c r="J35" s="253">
        <v>5592.879072418883</v>
      </c>
      <c r="K35" s="253">
        <v>0.24221347690543479</v>
      </c>
      <c r="L35" s="253">
        <v>344.88838751533387</v>
      </c>
      <c r="M35" s="253">
        <v>53487.011030753478</v>
      </c>
      <c r="N35" s="253">
        <v>0</v>
      </c>
      <c r="O35" s="254">
        <v>0</v>
      </c>
      <c r="P35" s="274">
        <f t="shared" si="24"/>
        <v>221453.16969045077</v>
      </c>
      <c r="Q35" s="253">
        <v>92062.944437446218</v>
      </c>
      <c r="R35" s="253">
        <v>5617.7722538114331</v>
      </c>
      <c r="S35" s="253">
        <v>64816.427807537686</v>
      </c>
      <c r="T35" s="253">
        <v>7734.4985163284409</v>
      </c>
      <c r="U35" s="253">
        <v>184.19590309772377</v>
      </c>
      <c r="V35" s="253">
        <v>4803.4584726382291</v>
      </c>
      <c r="W35" s="253">
        <v>0.20802566312691348</v>
      </c>
      <c r="X35" s="253">
        <v>296.20827228230672</v>
      </c>
      <c r="Y35" s="253">
        <v>45937.45600164566</v>
      </c>
      <c r="Z35" s="253">
        <v>0</v>
      </c>
      <c r="AA35" s="254">
        <v>0</v>
      </c>
      <c r="AB35" s="274">
        <f t="shared" si="25"/>
        <v>233108.51689325413</v>
      </c>
      <c r="AC35" s="253">
        <v>96908.328151893424</v>
      </c>
      <c r="AD35" s="253">
        <v>5913.4423777296051</v>
      </c>
      <c r="AE35" s="253">
        <v>68227.794515895366</v>
      </c>
      <c r="AF35" s="253">
        <v>8141.5744943936243</v>
      </c>
      <c r="AG35" s="253">
        <v>193.89035545954272</v>
      </c>
      <c r="AH35" s="253">
        <v>5056.270280891431</v>
      </c>
      <c r="AI35" s="253">
        <v>0.2189743044772573</v>
      </c>
      <c r="AJ35" s="253">
        <v>311.79807062485736</v>
      </c>
      <c r="AK35" s="253">
        <v>48355.199672061819</v>
      </c>
      <c r="AL35" s="253">
        <v>0</v>
      </c>
      <c r="AM35" s="254">
        <v>0</v>
      </c>
      <c r="AN35" s="289">
        <f t="shared" si="26"/>
        <v>239029.80015842378</v>
      </c>
      <c r="AO35" s="253">
        <v>99369.935601457983</v>
      </c>
      <c r="AP35" s="253">
        <v>6063.6521077620309</v>
      </c>
      <c r="AQ35" s="253">
        <v>69960.876186486596</v>
      </c>
      <c r="AR35" s="253">
        <v>8348.3819051578594</v>
      </c>
      <c r="AS35" s="253">
        <v>198.81544242059152</v>
      </c>
      <c r="AT35" s="253">
        <v>5184.7066374752058</v>
      </c>
      <c r="AU35" s="253">
        <v>0.22453655892374369</v>
      </c>
      <c r="AV35" s="253">
        <v>319.71817891737675</v>
      </c>
      <c r="AW35" s="253">
        <v>49583.489562187242</v>
      </c>
      <c r="AX35" s="253">
        <v>0</v>
      </c>
      <c r="AY35" s="254">
        <v>0</v>
      </c>
      <c r="AZ35" s="525">
        <v>-2809.1201785900657</v>
      </c>
      <c r="BA35" s="296">
        <f t="shared" si="27"/>
        <v>948630.08302402648</v>
      </c>
      <c r="BB35" s="271">
        <f t="shared" si="28"/>
        <v>395534.16472876805</v>
      </c>
      <c r="BC35" s="271">
        <f t="shared" si="28"/>
        <v>24135.88734995919</v>
      </c>
      <c r="BD35" s="271">
        <f t="shared" si="28"/>
        <v>278473.73110010073</v>
      </c>
      <c r="BE35" s="271">
        <f t="shared" si="28"/>
        <v>33230.07349966449</v>
      </c>
      <c r="BF35" s="271">
        <f t="shared" si="28"/>
        <v>791.36913470894251</v>
      </c>
      <c r="BG35" s="271">
        <f t="shared" si="28"/>
        <v>20637.314463423747</v>
      </c>
      <c r="BH35" s="271">
        <f t="shared" si="28"/>
        <v>0.89375000343334932</v>
      </c>
      <c r="BI35" s="271">
        <f t="shared" si="28"/>
        <v>1272.6129093398747</v>
      </c>
      <c r="BJ35" s="271">
        <f t="shared" si="28"/>
        <v>197363.15626664821</v>
      </c>
      <c r="BK35" s="271">
        <f t="shared" si="28"/>
        <v>0</v>
      </c>
      <c r="BL35" s="291">
        <f t="shared" si="28"/>
        <v>0</v>
      </c>
    </row>
    <row r="36" spans="1:64" s="209" customFormat="1" x14ac:dyDescent="0.25">
      <c r="A36" s="1699"/>
      <c r="B36" s="128" t="s">
        <v>453</v>
      </c>
      <c r="C36" s="310" t="s">
        <v>2</v>
      </c>
      <c r="D36" s="275">
        <f t="shared" ref="D36:BL36" si="29">SUM(D29:D35)</f>
        <v>7429277.52889218</v>
      </c>
      <c r="E36" s="280">
        <f t="shared" si="29"/>
        <v>4256820.0901696822</v>
      </c>
      <c r="F36" s="280">
        <f t="shared" si="29"/>
        <v>232151.86983638149</v>
      </c>
      <c r="G36" s="280">
        <f t="shared" si="29"/>
        <v>2107086.2542143781</v>
      </c>
      <c r="H36" s="280">
        <f t="shared" si="29"/>
        <v>263785.58615676273</v>
      </c>
      <c r="I36" s="280">
        <f t="shared" si="29"/>
        <v>9761.6239419320682</v>
      </c>
      <c r="J36" s="280">
        <f t="shared" si="29"/>
        <v>105764.4248462731</v>
      </c>
      <c r="K36" s="280">
        <f t="shared" si="29"/>
        <v>178.54458779221571</v>
      </c>
      <c r="L36" s="280">
        <f t="shared" si="29"/>
        <v>24127.745074638493</v>
      </c>
      <c r="M36" s="280">
        <f>SUM(M29:M35)</f>
        <v>429601.39006434073</v>
      </c>
      <c r="N36" s="280">
        <f t="shared" si="29"/>
        <v>0</v>
      </c>
      <c r="O36" s="281">
        <f t="shared" si="29"/>
        <v>0</v>
      </c>
      <c r="P36" s="275">
        <f t="shared" si="29"/>
        <v>7602781.4989828337</v>
      </c>
      <c r="Q36" s="280">
        <f t="shared" si="29"/>
        <v>4370527.4069154151</v>
      </c>
      <c r="R36" s="280">
        <f t="shared" si="29"/>
        <v>286274.2501998379</v>
      </c>
      <c r="S36" s="280">
        <f t="shared" si="29"/>
        <v>1994921.5076065296</v>
      </c>
      <c r="T36" s="280">
        <f t="shared" si="29"/>
        <v>234633.69644504154</v>
      </c>
      <c r="U36" s="280">
        <f t="shared" si="29"/>
        <v>2054.2671530285352</v>
      </c>
      <c r="V36" s="280">
        <f t="shared" si="29"/>
        <v>135378.46713982185</v>
      </c>
      <c r="W36" s="280">
        <f t="shared" si="29"/>
        <v>122.69567265538525</v>
      </c>
      <c r="X36" s="280">
        <f t="shared" si="29"/>
        <v>15894.072760512912</v>
      </c>
      <c r="Y36" s="280">
        <f>SUM(Y29:Y35)</f>
        <v>562975.1350899901</v>
      </c>
      <c r="Z36" s="280">
        <f t="shared" si="29"/>
        <v>0</v>
      </c>
      <c r="AA36" s="281">
        <f t="shared" si="29"/>
        <v>0</v>
      </c>
      <c r="AB36" s="275">
        <f t="shared" si="29"/>
        <v>7851451.4660362769</v>
      </c>
      <c r="AC36" s="280">
        <f t="shared" si="29"/>
        <v>4396158.2684163144</v>
      </c>
      <c r="AD36" s="280">
        <f t="shared" si="29"/>
        <v>287543.90134202281</v>
      </c>
      <c r="AE36" s="280">
        <f t="shared" si="29"/>
        <v>2172751.8511465373</v>
      </c>
      <c r="AF36" s="280">
        <f t="shared" si="29"/>
        <v>236152.74333574041</v>
      </c>
      <c r="AG36" s="280">
        <f t="shared" si="29"/>
        <v>2350.0007586784045</v>
      </c>
      <c r="AH36" s="280">
        <f t="shared" si="29"/>
        <v>123395.8772009275</v>
      </c>
      <c r="AI36" s="280">
        <f t="shared" si="29"/>
        <v>3.328363283963125</v>
      </c>
      <c r="AJ36" s="280">
        <f t="shared" si="29"/>
        <v>25545.211101019497</v>
      </c>
      <c r="AK36" s="280">
        <f>SUM(AK29:AK35)</f>
        <v>607550.28437175078</v>
      </c>
      <c r="AL36" s="280">
        <f t="shared" si="29"/>
        <v>0</v>
      </c>
      <c r="AM36" s="281">
        <f t="shared" si="29"/>
        <v>0</v>
      </c>
      <c r="AN36" s="277">
        <f t="shared" si="29"/>
        <v>8543960.9576146509</v>
      </c>
      <c r="AO36" s="280">
        <f t="shared" si="29"/>
        <v>4370853.3857233506</v>
      </c>
      <c r="AP36" s="280">
        <f t="shared" si="29"/>
        <v>311594.34095850214</v>
      </c>
      <c r="AQ36" s="280">
        <f t="shared" si="29"/>
        <v>2548844.9910281142</v>
      </c>
      <c r="AR36" s="280">
        <f t="shared" si="29"/>
        <v>259398.15959004228</v>
      </c>
      <c r="AS36" s="280">
        <f t="shared" si="29"/>
        <v>3866.737302902658</v>
      </c>
      <c r="AT36" s="280">
        <f t="shared" si="29"/>
        <v>136662.99036377759</v>
      </c>
      <c r="AU36" s="280">
        <f t="shared" si="29"/>
        <v>0.22453655892374369</v>
      </c>
      <c r="AV36" s="280">
        <f t="shared" si="29"/>
        <v>20723.049448335933</v>
      </c>
      <c r="AW36" s="280">
        <f>SUM(AW29:AW35)</f>
        <v>892017.07866306568</v>
      </c>
      <c r="AX36" s="280">
        <f t="shared" si="29"/>
        <v>0</v>
      </c>
      <c r="AY36" s="281">
        <f t="shared" si="29"/>
        <v>0</v>
      </c>
      <c r="AZ36" s="293">
        <f t="shared" si="29"/>
        <v>-1710672.2258270099</v>
      </c>
      <c r="BA36" s="297">
        <f t="shared" si="29"/>
        <v>29716799.225698926</v>
      </c>
      <c r="BB36" s="280">
        <f t="shared" si="29"/>
        <v>17394359.151224762</v>
      </c>
      <c r="BC36" s="280">
        <f t="shared" si="29"/>
        <v>1117564.3623367443</v>
      </c>
      <c r="BD36" s="280">
        <f t="shared" si="29"/>
        <v>8823604.6039955597</v>
      </c>
      <c r="BE36" s="280">
        <f t="shared" si="29"/>
        <v>993970.18552758708</v>
      </c>
      <c r="BF36" s="280">
        <f t="shared" si="29"/>
        <v>18032.629156541661</v>
      </c>
      <c r="BG36" s="280">
        <f t="shared" si="29"/>
        <v>501201.75955080002</v>
      </c>
      <c r="BH36" s="280">
        <f t="shared" si="29"/>
        <v>304.79316029048778</v>
      </c>
      <c r="BI36" s="280">
        <f t="shared" si="29"/>
        <v>86290.078384506851</v>
      </c>
      <c r="BJ36" s="280">
        <f>SUM(BJ29:BJ35)</f>
        <v>2492143.8881891472</v>
      </c>
      <c r="BK36" s="280">
        <f t="shared" si="29"/>
        <v>0</v>
      </c>
      <c r="BL36" s="293">
        <f t="shared" si="29"/>
        <v>0</v>
      </c>
    </row>
    <row r="37" spans="1:64" ht="16.5" customHeight="1" x14ac:dyDescent="0.25">
      <c r="A37" s="1707" t="s">
        <v>915</v>
      </c>
      <c r="B37" s="124" t="s">
        <v>916</v>
      </c>
      <c r="C37" s="311" t="s">
        <v>915</v>
      </c>
      <c r="D37" s="276">
        <f>SUM(E37:O37)</f>
        <v>9650</v>
      </c>
      <c r="E37" s="251">
        <v>0</v>
      </c>
      <c r="F37" s="251">
        <v>3965.15</v>
      </c>
      <c r="G37" s="251">
        <v>0</v>
      </c>
      <c r="H37" s="251">
        <v>2701.6099999999997</v>
      </c>
      <c r="I37" s="251">
        <v>0</v>
      </c>
      <c r="J37" s="251">
        <v>0</v>
      </c>
      <c r="K37" s="251">
        <v>0</v>
      </c>
      <c r="L37" s="251">
        <v>2983.24</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22236.240000000002</v>
      </c>
      <c r="AC37" s="251">
        <v>10963.93</v>
      </c>
      <c r="AD37" s="251">
        <v>8407.11</v>
      </c>
      <c r="AE37" s="251">
        <v>0</v>
      </c>
      <c r="AF37" s="251">
        <v>2865.2</v>
      </c>
      <c r="AG37" s="251">
        <v>0</v>
      </c>
      <c r="AH37" s="251">
        <v>0</v>
      </c>
      <c r="AI37" s="251">
        <v>0</v>
      </c>
      <c r="AJ37" s="251">
        <v>0</v>
      </c>
      <c r="AK37" s="251">
        <v>0</v>
      </c>
      <c r="AL37" s="251">
        <v>0</v>
      </c>
      <c r="AM37" s="252">
        <v>0</v>
      </c>
      <c r="AN37" s="276">
        <f>SUM(AO37:AY37)</f>
        <v>9135.26</v>
      </c>
      <c r="AO37" s="251">
        <v>0</v>
      </c>
      <c r="AP37" s="251">
        <v>0</v>
      </c>
      <c r="AQ37" s="251">
        <v>0</v>
      </c>
      <c r="AR37" s="251">
        <v>9135.26</v>
      </c>
      <c r="AS37" s="251">
        <v>0</v>
      </c>
      <c r="AT37" s="251">
        <v>0</v>
      </c>
      <c r="AU37" s="251">
        <v>0</v>
      </c>
      <c r="AV37" s="249">
        <v>0</v>
      </c>
      <c r="AW37" s="251">
        <v>0</v>
      </c>
      <c r="AX37" s="251">
        <v>0</v>
      </c>
      <c r="AY37" s="252">
        <v>0</v>
      </c>
      <c r="AZ37" s="854">
        <v>-140.05591948242946</v>
      </c>
      <c r="BA37" s="294">
        <f>SUM(BB37:BL37)+AZ37</f>
        <v>40881.444080517569</v>
      </c>
      <c r="BB37" s="273">
        <f t="shared" ref="BB37:BL39" si="30">E37+Q37+AC37+AO37</f>
        <v>10963.93</v>
      </c>
      <c r="BC37" s="273">
        <f t="shared" si="30"/>
        <v>12372.26</v>
      </c>
      <c r="BD37" s="273">
        <f t="shared" si="30"/>
        <v>0</v>
      </c>
      <c r="BE37" s="273">
        <f t="shared" si="30"/>
        <v>14702.07</v>
      </c>
      <c r="BF37" s="273">
        <f t="shared" si="30"/>
        <v>0</v>
      </c>
      <c r="BG37" s="273">
        <f t="shared" si="30"/>
        <v>0</v>
      </c>
      <c r="BH37" s="273">
        <f t="shared" si="30"/>
        <v>0</v>
      </c>
      <c r="BI37" s="273">
        <f t="shared" si="30"/>
        <v>2983.24</v>
      </c>
      <c r="BJ37" s="273">
        <f t="shared" si="30"/>
        <v>0</v>
      </c>
      <c r="BK37" s="273">
        <f t="shared" si="30"/>
        <v>0</v>
      </c>
      <c r="BL37" s="298">
        <f t="shared" si="30"/>
        <v>0</v>
      </c>
    </row>
    <row r="38" spans="1:64" ht="16.5" customHeight="1" x14ac:dyDescent="0.25">
      <c r="A38" s="1708"/>
      <c r="B38" s="126" t="s">
        <v>917</v>
      </c>
      <c r="C38" s="312" t="s">
        <v>920</v>
      </c>
      <c r="D38" s="289">
        <f>SUM(E38:O38)</f>
        <v>3.4818751820679665</v>
      </c>
      <c r="E38" s="253">
        <v>0</v>
      </c>
      <c r="F38" s="253">
        <v>1.4306898837488911</v>
      </c>
      <c r="G38" s="253">
        <v>0</v>
      </c>
      <c r="H38" s="253">
        <v>0.97478433270742382</v>
      </c>
      <c r="I38" s="253">
        <v>0</v>
      </c>
      <c r="J38" s="253">
        <v>0</v>
      </c>
      <c r="K38" s="253">
        <v>0</v>
      </c>
      <c r="L38" s="253">
        <v>1.0764009656116518</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212.51355212766452</v>
      </c>
      <c r="AC38" s="253">
        <v>104.78316970760635</v>
      </c>
      <c r="AD38" s="253">
        <v>80.34743325436358</v>
      </c>
      <c r="AE38" s="253">
        <v>0</v>
      </c>
      <c r="AF38" s="253">
        <v>27.382949165694569</v>
      </c>
      <c r="AG38" s="253">
        <v>0</v>
      </c>
      <c r="AH38" s="253">
        <v>0</v>
      </c>
      <c r="AI38" s="253">
        <v>0</v>
      </c>
      <c r="AJ38" s="253">
        <v>0</v>
      </c>
      <c r="AK38" s="253">
        <v>0</v>
      </c>
      <c r="AL38" s="253">
        <v>0</v>
      </c>
      <c r="AM38" s="254">
        <v>0</v>
      </c>
      <c r="AN38" s="289">
        <f>SUM(AO38:AY38)</f>
        <v>298.35301402935386</v>
      </c>
      <c r="AO38" s="253">
        <v>0</v>
      </c>
      <c r="AP38" s="253">
        <v>0</v>
      </c>
      <c r="AQ38" s="253">
        <v>0</v>
      </c>
      <c r="AR38" s="253">
        <v>298.35301402935386</v>
      </c>
      <c r="AS38" s="253">
        <v>0</v>
      </c>
      <c r="AT38" s="253">
        <v>0</v>
      </c>
      <c r="AU38" s="253">
        <v>0</v>
      </c>
      <c r="AV38" s="253">
        <v>0</v>
      </c>
      <c r="AW38" s="253">
        <v>0</v>
      </c>
      <c r="AX38" s="253">
        <v>0</v>
      </c>
      <c r="AY38" s="254">
        <v>0</v>
      </c>
      <c r="AZ38" s="525">
        <v>-98689.430887128969</v>
      </c>
      <c r="BA38" s="296">
        <f>SUM(BB38:BL38)+AZ38</f>
        <v>-98175.082445789885</v>
      </c>
      <c r="BB38" s="274">
        <f t="shared" si="30"/>
        <v>104.78316970760635</v>
      </c>
      <c r="BC38" s="274">
        <f t="shared" si="30"/>
        <v>81.778123138112477</v>
      </c>
      <c r="BD38" s="274">
        <f t="shared" si="30"/>
        <v>0</v>
      </c>
      <c r="BE38" s="274">
        <f t="shared" si="30"/>
        <v>326.71074752775587</v>
      </c>
      <c r="BF38" s="274">
        <f t="shared" si="30"/>
        <v>0</v>
      </c>
      <c r="BG38" s="274">
        <f t="shared" si="30"/>
        <v>0</v>
      </c>
      <c r="BH38" s="274">
        <f t="shared" si="30"/>
        <v>0</v>
      </c>
      <c r="BI38" s="274">
        <f t="shared" si="30"/>
        <v>1.0764009656116518</v>
      </c>
      <c r="BJ38" s="274">
        <f t="shared" si="30"/>
        <v>0</v>
      </c>
      <c r="BK38" s="274">
        <f t="shared" si="30"/>
        <v>0</v>
      </c>
      <c r="BL38" s="300">
        <f t="shared" si="30"/>
        <v>0</v>
      </c>
    </row>
    <row r="39" spans="1:64" ht="16.5" customHeight="1" x14ac:dyDescent="0.25">
      <c r="A39" s="1708"/>
      <c r="B39" s="126" t="s">
        <v>918</v>
      </c>
      <c r="C39" s="312" t="s">
        <v>921</v>
      </c>
      <c r="D39" s="274">
        <f>SUM(E39:O39)</f>
        <v>-67.350475231201003</v>
      </c>
      <c r="E39" s="253">
        <v>-27.999071170273812</v>
      </c>
      <c r="F39" s="253">
        <v>-1.7085311154666674</v>
      </c>
      <c r="G39" s="253">
        <v>-19.712597574144066</v>
      </c>
      <c r="H39" s="253">
        <v>-2.3522903351434938</v>
      </c>
      <c r="I39" s="253">
        <v>-5.6019435741708798E-2</v>
      </c>
      <c r="J39" s="253">
        <v>-1.4608741493189554</v>
      </c>
      <c r="K39" s="253">
        <v>-6.3266772344995224E-5</v>
      </c>
      <c r="L39" s="253">
        <v>-9.0085718499817821E-2</v>
      </c>
      <c r="M39" s="253">
        <v>-13.970942465840139</v>
      </c>
      <c r="N39" s="253">
        <v>0</v>
      </c>
      <c r="O39" s="254">
        <v>0</v>
      </c>
      <c r="P39" s="274">
        <f>SUM(Q39:AA39)</f>
        <v>-98.038263838359143</v>
      </c>
      <c r="Q39" s="253">
        <v>-40.756658615953619</v>
      </c>
      <c r="R39" s="253">
        <v>-2.4870117649380736</v>
      </c>
      <c r="S39" s="253">
        <v>-28.69450935986918</v>
      </c>
      <c r="T39" s="253">
        <v>-3.4240955198840961</v>
      </c>
      <c r="U39" s="253">
        <v>-8.1544312827318985E-2</v>
      </c>
      <c r="V39" s="253">
        <v>-2.1265115768510712</v>
      </c>
      <c r="W39" s="253">
        <v>-9.2093849346539227E-5</v>
      </c>
      <c r="X39" s="253">
        <v>-0.13113266696389725</v>
      </c>
      <c r="Y39" s="253">
        <v>-20.336707927222552</v>
      </c>
      <c r="Z39" s="253">
        <v>0</v>
      </c>
      <c r="AA39" s="254">
        <v>0</v>
      </c>
      <c r="AB39" s="274">
        <f>SUM(AC39:AM39)</f>
        <v>22.227067872406135</v>
      </c>
      <c r="AC39" s="253">
        <v>9.2402800890363999</v>
      </c>
      <c r="AD39" s="253">
        <v>0.56385106319194411</v>
      </c>
      <c r="AE39" s="253">
        <v>6.5055701940904553</v>
      </c>
      <c r="AF39" s="253">
        <v>0.7763050929537898</v>
      </c>
      <c r="AG39" s="253">
        <v>1.8487587446569705E-2</v>
      </c>
      <c r="AH39" s="253">
        <v>0.48211907575246626</v>
      </c>
      <c r="AI39" s="253">
        <v>2.0879360363129546E-5</v>
      </c>
      <c r="AJ39" s="253">
        <v>2.973017447250784E-2</v>
      </c>
      <c r="AK39" s="253">
        <v>4.6107037161016393</v>
      </c>
      <c r="AL39" s="253">
        <v>0</v>
      </c>
      <c r="AM39" s="254">
        <v>0</v>
      </c>
      <c r="AN39" s="289">
        <f>SUM(AO39:AY39)</f>
        <v>-39.195100517941974</v>
      </c>
      <c r="AO39" s="253">
        <v>-16.294263777065318</v>
      </c>
      <c r="AP39" s="253">
        <v>-0.99429214981581382</v>
      </c>
      <c r="AQ39" s="253">
        <v>-11.47189000131036</v>
      </c>
      <c r="AR39" s="253">
        <v>-1.3689325252247158</v>
      </c>
      <c r="AS39" s="253">
        <v>-3.260091940431456E-2</v>
      </c>
      <c r="AT39" s="253">
        <v>-0.85016637121059835</v>
      </c>
      <c r="AU39" s="253">
        <v>-3.6818559824490502E-5</v>
      </c>
      <c r="AV39" s="253">
        <v>-5.2426041237429007E-2</v>
      </c>
      <c r="AW39" s="253">
        <v>-8.1304919141136054</v>
      </c>
      <c r="AX39" s="253">
        <v>0</v>
      </c>
      <c r="AY39" s="254">
        <v>0</v>
      </c>
      <c r="AZ39" s="525">
        <v>0</v>
      </c>
      <c r="BA39" s="296">
        <f>SUM(BB39:BL39)+AZ39</f>
        <v>-182.35677171509599</v>
      </c>
      <c r="BB39" s="274">
        <f t="shared" si="30"/>
        <v>-75.809713474256341</v>
      </c>
      <c r="BC39" s="274">
        <f t="shared" si="30"/>
        <v>-4.6259839670286107</v>
      </c>
      <c r="BD39" s="274">
        <f t="shared" si="30"/>
        <v>-53.373426741233146</v>
      </c>
      <c r="BE39" s="274">
        <f t="shared" si="30"/>
        <v>-6.3690132872985163</v>
      </c>
      <c r="BF39" s="274">
        <f t="shared" si="30"/>
        <v>-0.15167708052677265</v>
      </c>
      <c r="BG39" s="274">
        <f t="shared" si="30"/>
        <v>-3.9554330216281586</v>
      </c>
      <c r="BH39" s="274">
        <f t="shared" si="30"/>
        <v>-1.7129982115289544E-4</v>
      </c>
      <c r="BI39" s="274">
        <f t="shared" si="30"/>
        <v>-0.24391425222863625</v>
      </c>
      <c r="BJ39" s="274">
        <f t="shared" si="30"/>
        <v>-37.827438591074653</v>
      </c>
      <c r="BK39" s="274">
        <f t="shared" si="30"/>
        <v>0</v>
      </c>
      <c r="BL39" s="300">
        <f t="shared" si="30"/>
        <v>0</v>
      </c>
    </row>
    <row r="40" spans="1:64" s="209" customFormat="1" ht="16.5" customHeight="1" x14ac:dyDescent="0.25">
      <c r="A40" s="1709"/>
      <c r="B40" s="129" t="s">
        <v>919</v>
      </c>
      <c r="C40" s="313" t="s">
        <v>922</v>
      </c>
      <c r="D40" s="277">
        <f t="shared" ref="D40:O40" si="31">SUM(D37:D39)</f>
        <v>9586.1313999508675</v>
      </c>
      <c r="E40" s="275">
        <f t="shared" si="31"/>
        <v>-27.999071170273812</v>
      </c>
      <c r="F40" s="275">
        <f t="shared" si="31"/>
        <v>3964.8721587682826</v>
      </c>
      <c r="G40" s="275">
        <f t="shared" si="31"/>
        <v>-19.712597574144066</v>
      </c>
      <c r="H40" s="275">
        <f t="shared" si="31"/>
        <v>2700.2324939975633</v>
      </c>
      <c r="I40" s="275">
        <f t="shared" si="31"/>
        <v>-5.6019435741708798E-2</v>
      </c>
      <c r="J40" s="275">
        <f t="shared" si="31"/>
        <v>-1.4608741493189554</v>
      </c>
      <c r="K40" s="275">
        <f t="shared" si="31"/>
        <v>-6.3266772344995224E-5</v>
      </c>
      <c r="L40" s="275">
        <f t="shared" si="31"/>
        <v>2984.2263152471119</v>
      </c>
      <c r="M40" s="275">
        <f t="shared" si="31"/>
        <v>-13.970942465840139</v>
      </c>
      <c r="N40" s="275">
        <f t="shared" si="31"/>
        <v>0</v>
      </c>
      <c r="O40" s="283">
        <f t="shared" si="31"/>
        <v>0</v>
      </c>
      <c r="P40" s="275">
        <f t="shared" ref="P40:BL40" si="32">SUM(P37:P39)</f>
        <v>-98.038263838359143</v>
      </c>
      <c r="Q40" s="275">
        <f t="shared" si="32"/>
        <v>-40.756658615953619</v>
      </c>
      <c r="R40" s="275">
        <f t="shared" si="32"/>
        <v>-2.4870117649380736</v>
      </c>
      <c r="S40" s="275">
        <f t="shared" si="32"/>
        <v>-28.69450935986918</v>
      </c>
      <c r="T40" s="275">
        <f t="shared" si="32"/>
        <v>-3.4240955198840961</v>
      </c>
      <c r="U40" s="275">
        <f t="shared" si="32"/>
        <v>-8.1544312827318985E-2</v>
      </c>
      <c r="V40" s="275">
        <f>SUM(V37:V39)</f>
        <v>-2.1265115768510712</v>
      </c>
      <c r="W40" s="275">
        <f t="shared" si="32"/>
        <v>-9.2093849346539227E-5</v>
      </c>
      <c r="X40" s="275">
        <f t="shared" si="32"/>
        <v>-0.13113266696389725</v>
      </c>
      <c r="Y40" s="275">
        <f>SUM(Y37:Y39)</f>
        <v>-20.336707927222552</v>
      </c>
      <c r="Z40" s="275">
        <f t="shared" si="32"/>
        <v>0</v>
      </c>
      <c r="AA40" s="283">
        <f t="shared" si="32"/>
        <v>0</v>
      </c>
      <c r="AB40" s="277">
        <f t="shared" si="32"/>
        <v>22470.980620000071</v>
      </c>
      <c r="AC40" s="275">
        <f t="shared" si="32"/>
        <v>11077.953449796643</v>
      </c>
      <c r="AD40" s="275">
        <f t="shared" si="32"/>
        <v>8488.0212843175559</v>
      </c>
      <c r="AE40" s="275">
        <f t="shared" si="32"/>
        <v>6.5055701940904553</v>
      </c>
      <c r="AF40" s="275">
        <f t="shared" si="32"/>
        <v>2893.3592542586484</v>
      </c>
      <c r="AG40" s="275">
        <f t="shared" si="32"/>
        <v>1.8487587446569705E-2</v>
      </c>
      <c r="AH40" s="275">
        <f t="shared" si="32"/>
        <v>0.48211907575246626</v>
      </c>
      <c r="AI40" s="275">
        <f t="shared" si="32"/>
        <v>2.0879360363129546E-5</v>
      </c>
      <c r="AJ40" s="275">
        <f>SUM(AJ37:AJ39)</f>
        <v>2.973017447250784E-2</v>
      </c>
      <c r="AK40" s="275">
        <f>SUM(AK37:AK39)</f>
        <v>4.6107037161016393</v>
      </c>
      <c r="AL40" s="275">
        <f t="shared" si="32"/>
        <v>0</v>
      </c>
      <c r="AM40" s="283">
        <f t="shared" si="32"/>
        <v>0</v>
      </c>
      <c r="AN40" s="277">
        <f t="shared" si="32"/>
        <v>9394.4179135114118</v>
      </c>
      <c r="AO40" s="275">
        <f t="shared" si="32"/>
        <v>-16.294263777065318</v>
      </c>
      <c r="AP40" s="275">
        <f t="shared" si="32"/>
        <v>-0.99429214981581382</v>
      </c>
      <c r="AQ40" s="275">
        <f t="shared" si="32"/>
        <v>-11.47189000131036</v>
      </c>
      <c r="AR40" s="275">
        <f t="shared" si="32"/>
        <v>9432.2440815041282</v>
      </c>
      <c r="AS40" s="275">
        <f t="shared" si="32"/>
        <v>-3.260091940431456E-2</v>
      </c>
      <c r="AT40" s="275">
        <f t="shared" si="32"/>
        <v>-0.85016637121059835</v>
      </c>
      <c r="AU40" s="275">
        <f t="shared" si="32"/>
        <v>-3.6818559824490502E-5</v>
      </c>
      <c r="AV40" s="275">
        <f t="shared" si="32"/>
        <v>-5.2426041237429007E-2</v>
      </c>
      <c r="AW40" s="275">
        <f>SUM(AW37:AW39)</f>
        <v>-8.1304919141136054</v>
      </c>
      <c r="AX40" s="275">
        <f t="shared" si="32"/>
        <v>0</v>
      </c>
      <c r="AY40" s="283">
        <f t="shared" si="32"/>
        <v>0</v>
      </c>
      <c r="AZ40" s="299">
        <f t="shared" si="32"/>
        <v>-98829.4868066114</v>
      </c>
      <c r="BA40" s="297">
        <f t="shared" si="32"/>
        <v>-57475.995136987411</v>
      </c>
      <c r="BB40" s="275">
        <f>SUM(BB37:BB39)</f>
        <v>10992.903456233351</v>
      </c>
      <c r="BC40" s="275">
        <f>SUM(BC37:BC39)</f>
        <v>12449.412139171083</v>
      </c>
      <c r="BD40" s="275">
        <f>SUM(BD37:BD39)</f>
        <v>-53.373426741233146</v>
      </c>
      <c r="BE40" s="275">
        <f>SUM(BE37:BE39)</f>
        <v>15022.411734240457</v>
      </c>
      <c r="BF40" s="275">
        <f t="shared" si="32"/>
        <v>-0.15167708052677265</v>
      </c>
      <c r="BG40" s="275">
        <f t="shared" si="32"/>
        <v>-3.9554330216281586</v>
      </c>
      <c r="BH40" s="275">
        <f t="shared" si="32"/>
        <v>-1.7129982115289544E-4</v>
      </c>
      <c r="BI40" s="275">
        <f t="shared" si="32"/>
        <v>2984.0724867133831</v>
      </c>
      <c r="BJ40" s="275">
        <f>SUM(BJ37:BJ39)</f>
        <v>-37.827438591074653</v>
      </c>
      <c r="BK40" s="275">
        <f t="shared" si="32"/>
        <v>0</v>
      </c>
      <c r="BL40" s="299">
        <f t="shared" si="32"/>
        <v>0</v>
      </c>
    </row>
    <row r="41" spans="1:64" ht="14.85" customHeight="1" x14ac:dyDescent="0.25">
      <c r="A41" s="1707" t="s">
        <v>303</v>
      </c>
      <c r="B41" s="124">
        <v>5.0999999999999996</v>
      </c>
      <c r="C41" s="311" t="s">
        <v>37</v>
      </c>
      <c r="D41" s="273">
        <f>SUM(E41:O41)</f>
        <v>1531473.4600000002</v>
      </c>
      <c r="E41" s="251">
        <v>781675.3200000003</v>
      </c>
      <c r="F41" s="251">
        <v>231634.48</v>
      </c>
      <c r="G41" s="251">
        <v>239177.3</v>
      </c>
      <c r="H41" s="251">
        <v>168142.45999999996</v>
      </c>
      <c r="I41" s="251">
        <v>189.76999999999998</v>
      </c>
      <c r="J41" s="251">
        <v>94123.220000000045</v>
      </c>
      <c r="K41" s="251">
        <v>0</v>
      </c>
      <c r="L41" s="251">
        <v>6662.72</v>
      </c>
      <c r="M41" s="251">
        <v>9868.19</v>
      </c>
      <c r="N41" s="251">
        <v>0</v>
      </c>
      <c r="O41" s="252">
        <v>0</v>
      </c>
      <c r="P41" s="273">
        <f>SUM(Q41:AA41)</f>
        <v>1729131.7599999998</v>
      </c>
      <c r="Q41" s="251">
        <v>835043.77000000014</v>
      </c>
      <c r="R41" s="251">
        <v>286811.69999999984</v>
      </c>
      <c r="S41" s="251">
        <v>273734.42999999993</v>
      </c>
      <c r="T41" s="251">
        <v>185192.99999999994</v>
      </c>
      <c r="U41" s="251">
        <v>198.63</v>
      </c>
      <c r="V41" s="251">
        <v>126424.20000000003</v>
      </c>
      <c r="W41" s="251">
        <v>0</v>
      </c>
      <c r="X41" s="251">
        <v>7858.3199999999988</v>
      </c>
      <c r="Y41" s="251">
        <v>13867.710000000001</v>
      </c>
      <c r="Z41" s="251">
        <v>0</v>
      </c>
      <c r="AA41" s="252">
        <v>0</v>
      </c>
      <c r="AB41" s="273">
        <f>SUM(AC41:AM41)</f>
        <v>1764472.5299999998</v>
      </c>
      <c r="AC41" s="251">
        <v>830101.97</v>
      </c>
      <c r="AD41" s="251">
        <v>273219.91999999993</v>
      </c>
      <c r="AE41" s="251">
        <v>314099.18000000005</v>
      </c>
      <c r="AF41" s="251">
        <v>192117.18</v>
      </c>
      <c r="AG41" s="251">
        <v>427.96</v>
      </c>
      <c r="AH41" s="251">
        <v>140083.19999999998</v>
      </c>
      <c r="AI41" s="251">
        <v>0</v>
      </c>
      <c r="AJ41" s="251">
        <v>5062.26</v>
      </c>
      <c r="AK41" s="251">
        <v>9360.8599999999988</v>
      </c>
      <c r="AL41" s="251">
        <v>0</v>
      </c>
      <c r="AM41" s="252">
        <v>0</v>
      </c>
      <c r="AN41" s="276">
        <f>SUM(AO41:AY41)</f>
        <v>2001817.7899999996</v>
      </c>
      <c r="AO41" s="251">
        <v>874314.02999999991</v>
      </c>
      <c r="AP41" s="251">
        <v>354596.08</v>
      </c>
      <c r="AQ41" s="251">
        <v>351965.38999999996</v>
      </c>
      <c r="AR41" s="251">
        <v>244912.91000000003</v>
      </c>
      <c r="AS41" s="251">
        <v>932.25</v>
      </c>
      <c r="AT41" s="251">
        <v>150457.92000000001</v>
      </c>
      <c r="AU41" s="251">
        <v>0</v>
      </c>
      <c r="AV41" s="249">
        <v>10136.24</v>
      </c>
      <c r="AW41" s="251">
        <v>14502.969999999998</v>
      </c>
      <c r="AX41" s="251">
        <v>0</v>
      </c>
      <c r="AY41" s="252">
        <v>0</v>
      </c>
      <c r="AZ41" s="854">
        <v>40967.951372326417</v>
      </c>
      <c r="BA41" s="294">
        <f>SUM(BB41:BL41)+AZ41</f>
        <v>7067863.4913723264</v>
      </c>
      <c r="BB41" s="274">
        <f t="shared" ref="BB41:BL44" si="33">E41+Q41+AC41+AO41</f>
        <v>3321135.0900000003</v>
      </c>
      <c r="BC41" s="274">
        <f t="shared" si="33"/>
        <v>1146262.1799999997</v>
      </c>
      <c r="BD41" s="274">
        <f t="shared" si="33"/>
        <v>1178976.2999999998</v>
      </c>
      <c r="BE41" s="274">
        <f t="shared" si="33"/>
        <v>790365.54999999993</v>
      </c>
      <c r="BF41" s="274">
        <f t="shared" si="33"/>
        <v>1748.61</v>
      </c>
      <c r="BG41" s="274">
        <f t="shared" si="33"/>
        <v>511088.54000000004</v>
      </c>
      <c r="BH41" s="274">
        <f t="shared" si="33"/>
        <v>0</v>
      </c>
      <c r="BI41" s="274">
        <f t="shared" si="33"/>
        <v>29719.54</v>
      </c>
      <c r="BJ41" s="274">
        <f t="shared" si="33"/>
        <v>47599.729999999996</v>
      </c>
      <c r="BK41" s="274">
        <f t="shared" si="33"/>
        <v>0</v>
      </c>
      <c r="BL41" s="298">
        <f t="shared" si="33"/>
        <v>0</v>
      </c>
    </row>
    <row r="42" spans="1:64" s="255" customFormat="1" ht="24" x14ac:dyDescent="0.25">
      <c r="A42" s="1708"/>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708"/>
      <c r="B43" s="126">
        <v>5.3</v>
      </c>
      <c r="C43" s="131" t="s">
        <v>305</v>
      </c>
      <c r="D43" s="274">
        <f>SUM(E43:O43)</f>
        <v>2756.1731828340949</v>
      </c>
      <c r="E43" s="253">
        <v>1406.7848465620543</v>
      </c>
      <c r="F43" s="253">
        <v>416.84669618657364</v>
      </c>
      <c r="G43" s="253">
        <v>430.44854132227994</v>
      </c>
      <c r="H43" s="253">
        <v>302.60679688808182</v>
      </c>
      <c r="I43" s="253">
        <v>0.34152998502252957</v>
      </c>
      <c r="J43" s="253">
        <v>169.39401336814174</v>
      </c>
      <c r="K43" s="253">
        <v>0</v>
      </c>
      <c r="L43" s="253">
        <v>11.990929345045625</v>
      </c>
      <c r="M43" s="253">
        <v>17.759829176895593</v>
      </c>
      <c r="N43" s="253">
        <v>0</v>
      </c>
      <c r="O43" s="254">
        <v>0</v>
      </c>
      <c r="P43" s="274">
        <f>SUM(Q43:AA43)</f>
        <v>3736.015507011944</v>
      </c>
      <c r="Q43" s="253">
        <v>1804.2693902233648</v>
      </c>
      <c r="R43" s="253">
        <v>619.71071416762572</v>
      </c>
      <c r="S43" s="253">
        <v>591.38778397539022</v>
      </c>
      <c r="T43" s="253">
        <v>400.11195717654675</v>
      </c>
      <c r="U43" s="253">
        <v>0.4291775375799366</v>
      </c>
      <c r="V43" s="253">
        <v>273.16330285713849</v>
      </c>
      <c r="W43" s="253">
        <v>0</v>
      </c>
      <c r="X43" s="253">
        <v>16.979380894704565</v>
      </c>
      <c r="Y43" s="253">
        <v>29.963800179593523</v>
      </c>
      <c r="Z43" s="253">
        <v>0</v>
      </c>
      <c r="AA43" s="254">
        <v>0</v>
      </c>
      <c r="AB43" s="274">
        <f>SUM(AC43:AM43)</f>
        <v>11898.559245240427</v>
      </c>
      <c r="AC43" s="253">
        <v>5597.7167690084634</v>
      </c>
      <c r="AD43" s="253">
        <v>1842.4335600735303</v>
      </c>
      <c r="AE43" s="253">
        <v>2118.0991137965957</v>
      </c>
      <c r="AF43" s="253">
        <v>1295.5246451235594</v>
      </c>
      <c r="AG43" s="253">
        <v>2.8859091473603686</v>
      </c>
      <c r="AH43" s="253">
        <v>944.63825654620041</v>
      </c>
      <c r="AI43" s="253">
        <v>0</v>
      </c>
      <c r="AJ43" s="253">
        <v>34.136887653791241</v>
      </c>
      <c r="AK43" s="253">
        <v>63.124103890923877</v>
      </c>
      <c r="AL43" s="253">
        <v>0</v>
      </c>
      <c r="AM43" s="254">
        <v>0</v>
      </c>
      <c r="AN43" s="289">
        <f>SUM(AO43:AY43)</f>
        <v>37947.914065703299</v>
      </c>
      <c r="AO43" s="253">
        <v>16574.132692106177</v>
      </c>
      <c r="AP43" s="253">
        <v>6721.9812108250135</v>
      </c>
      <c r="AQ43" s="253">
        <v>6672.1119377312307</v>
      </c>
      <c r="AR43" s="253">
        <v>4642.7472613585505</v>
      </c>
      <c r="AS43" s="253">
        <v>17.672409079625524</v>
      </c>
      <c r="AT43" s="253">
        <v>2852.1897683127609</v>
      </c>
      <c r="AU43" s="253">
        <v>0</v>
      </c>
      <c r="AV43" s="253">
        <v>192.14993811666764</v>
      </c>
      <c r="AW43" s="253">
        <v>274.92884817327609</v>
      </c>
      <c r="AX43" s="253">
        <v>0</v>
      </c>
      <c r="AY43" s="254">
        <v>0</v>
      </c>
      <c r="AZ43" s="525">
        <v>-150856.60727523529</v>
      </c>
      <c r="BA43" s="296">
        <f>SUM(BB43:BL43)+AZ43</f>
        <v>-94517.945274445519</v>
      </c>
      <c r="BB43" s="274">
        <f t="shared" si="33"/>
        <v>25382.903697900059</v>
      </c>
      <c r="BC43" s="274">
        <f t="shared" si="33"/>
        <v>9600.9721812527423</v>
      </c>
      <c r="BD43" s="274">
        <f t="shared" si="33"/>
        <v>9812.047376825496</v>
      </c>
      <c r="BE43" s="274">
        <f t="shared" si="33"/>
        <v>6640.9906605467386</v>
      </c>
      <c r="BF43" s="274">
        <f t="shared" si="33"/>
        <v>21.329025749588361</v>
      </c>
      <c r="BG43" s="274">
        <f t="shared" si="33"/>
        <v>4239.3853410842421</v>
      </c>
      <c r="BH43" s="274">
        <f t="shared" si="33"/>
        <v>0</v>
      </c>
      <c r="BI43" s="274">
        <f t="shared" si="33"/>
        <v>255.25713601020908</v>
      </c>
      <c r="BJ43" s="274">
        <f t="shared" si="33"/>
        <v>385.77658142068907</v>
      </c>
      <c r="BK43" s="274">
        <f t="shared" si="33"/>
        <v>0</v>
      </c>
      <c r="BL43" s="300">
        <f t="shared" si="33"/>
        <v>0</v>
      </c>
    </row>
    <row r="44" spans="1:64" x14ac:dyDescent="0.25">
      <c r="A44" s="1708"/>
      <c r="B44" s="126" t="s">
        <v>82</v>
      </c>
      <c r="C44" s="131" t="s">
        <v>923</v>
      </c>
      <c r="D44" s="274">
        <f>SUM(E44:O44)</f>
        <v>-4937.8475255315243</v>
      </c>
      <c r="E44" s="253">
        <v>-2052.7716221855112</v>
      </c>
      <c r="F44" s="253">
        <v>-125.26216202394951</v>
      </c>
      <c r="G44" s="253">
        <v>-1445.2429744429326</v>
      </c>
      <c r="H44" s="253">
        <v>-172.45982260477206</v>
      </c>
      <c r="I44" s="253">
        <v>-4.1071043850737849</v>
      </c>
      <c r="J44" s="253">
        <v>-107.10501712964589</v>
      </c>
      <c r="K44" s="253">
        <v>-4.6384479723370498E-3</v>
      </c>
      <c r="L44" s="253">
        <v>-6.6046978978699418</v>
      </c>
      <c r="M44" s="253">
        <v>-1024.2894864137968</v>
      </c>
      <c r="N44" s="253">
        <v>0</v>
      </c>
      <c r="O44" s="254">
        <v>0</v>
      </c>
      <c r="P44" s="274">
        <f>SUM(Q44:AA44)</f>
        <v>-7187.744360226633</v>
      </c>
      <c r="Q44" s="253">
        <v>-2988.1031307480348</v>
      </c>
      <c r="R44" s="253">
        <v>-182.33701911249705</v>
      </c>
      <c r="S44" s="253">
        <v>-2103.7581628426556</v>
      </c>
      <c r="T44" s="253">
        <v>-251.03997458076677</v>
      </c>
      <c r="U44" s="253">
        <v>-5.9784787254034271</v>
      </c>
      <c r="V44" s="253">
        <v>-155.90669392788124</v>
      </c>
      <c r="W44" s="253">
        <v>-6.7519254251945486E-3</v>
      </c>
      <c r="X44" s="253">
        <v>-9.6140838332802208</v>
      </c>
      <c r="Y44" s="253">
        <v>-1491.0000645306882</v>
      </c>
      <c r="Z44" s="253">
        <v>0</v>
      </c>
      <c r="AA44" s="254">
        <v>0</v>
      </c>
      <c r="AB44" s="274">
        <f>SUM(AC44:AM44)</f>
        <v>1629.5931352647226</v>
      </c>
      <c r="AC44" s="253">
        <v>677.45764252201218</v>
      </c>
      <c r="AD44" s="253">
        <v>41.3391378099859</v>
      </c>
      <c r="AE44" s="253">
        <v>476.96046055781272</v>
      </c>
      <c r="AF44" s="253">
        <v>56.915354630245794</v>
      </c>
      <c r="AG44" s="253">
        <v>1.3554304941830775</v>
      </c>
      <c r="AH44" s="253">
        <v>35.346899588215557</v>
      </c>
      <c r="AI44" s="253">
        <v>1.5307850100513944E-3</v>
      </c>
      <c r="AJ44" s="253">
        <v>2.1796886799795714</v>
      </c>
      <c r="AK44" s="253">
        <v>338.03699019727765</v>
      </c>
      <c r="AL44" s="253">
        <v>0</v>
      </c>
      <c r="AM44" s="254">
        <v>0</v>
      </c>
      <c r="AN44" s="289">
        <f>SUM(AO44:AY44)</f>
        <v>-2873.6163990097498</v>
      </c>
      <c r="AO44" s="253">
        <v>-1194.6254246275373</v>
      </c>
      <c r="AP44" s="253">
        <v>-72.897229229185442</v>
      </c>
      <c r="AQ44" s="253">
        <v>-841.06969493064514</v>
      </c>
      <c r="AR44" s="253">
        <v>-100.36425220603371</v>
      </c>
      <c r="AS44" s="253">
        <v>-2.390159366478708</v>
      </c>
      <c r="AT44" s="253">
        <v>-62.330546265063212</v>
      </c>
      <c r="AU44" s="253">
        <v>-2.6993786443064547E-3</v>
      </c>
      <c r="AV44" s="253">
        <v>-3.843652136217246</v>
      </c>
      <c r="AW44" s="253">
        <v>-596.09274086994481</v>
      </c>
      <c r="AX44" s="253">
        <v>0</v>
      </c>
      <c r="AY44" s="254">
        <v>0</v>
      </c>
      <c r="AZ44" s="525">
        <v>0</v>
      </c>
      <c r="BA44" s="296">
        <f>SUM(BB44:BL44)+AZ44</f>
        <v>-13369.615149503185</v>
      </c>
      <c r="BB44" s="271">
        <f t="shared" si="33"/>
        <v>-5558.0425350390715</v>
      </c>
      <c r="BC44" s="274">
        <f t="shared" si="33"/>
        <v>-339.15727255564605</v>
      </c>
      <c r="BD44" s="271">
        <f t="shared" si="33"/>
        <v>-3913.1103716584203</v>
      </c>
      <c r="BE44" s="274">
        <f t="shared" si="33"/>
        <v>-466.94869476132669</v>
      </c>
      <c r="BF44" s="271">
        <f t="shared" si="33"/>
        <v>-11.120311982772844</v>
      </c>
      <c r="BG44" s="271">
        <f t="shared" si="33"/>
        <v>-289.99535773437475</v>
      </c>
      <c r="BH44" s="271">
        <f t="shared" si="33"/>
        <v>-1.2558967031786657E-2</v>
      </c>
      <c r="BI44" s="271">
        <f t="shared" si="33"/>
        <v>-17.882745187387837</v>
      </c>
      <c r="BJ44" s="271">
        <f t="shared" si="33"/>
        <v>-2773.3453016171525</v>
      </c>
      <c r="BK44" s="271">
        <f t="shared" si="33"/>
        <v>0</v>
      </c>
      <c r="BL44" s="291">
        <f t="shared" si="33"/>
        <v>0</v>
      </c>
    </row>
    <row r="45" spans="1:64" s="209" customFormat="1" ht="24" x14ac:dyDescent="0.25">
      <c r="A45" s="1709"/>
      <c r="B45" s="128" t="s">
        <v>217</v>
      </c>
      <c r="C45" s="313" t="s">
        <v>306</v>
      </c>
      <c r="D45" s="278">
        <f>SUM(D41:D44)</f>
        <v>1529291.7856573029</v>
      </c>
      <c r="E45" s="278">
        <f t="shared" ref="E45:BL45" si="34">SUM(E41:E44)</f>
        <v>781029.3332243769</v>
      </c>
      <c r="F45" s="278">
        <f t="shared" si="34"/>
        <v>231926.06453416264</v>
      </c>
      <c r="G45" s="278">
        <f t="shared" si="34"/>
        <v>238162.50556687935</v>
      </c>
      <c r="H45" s="278">
        <f t="shared" si="34"/>
        <v>168272.60697428326</v>
      </c>
      <c r="I45" s="278">
        <f>SUM(I41:I44)</f>
        <v>186.00442559994872</v>
      </c>
      <c r="J45" s="278">
        <f t="shared" si="34"/>
        <v>94185.508996238539</v>
      </c>
      <c r="K45" s="278">
        <f t="shared" si="34"/>
        <v>-4.6384479723370498E-3</v>
      </c>
      <c r="L45" s="278">
        <f t="shared" si="34"/>
        <v>6668.1062314471756</v>
      </c>
      <c r="M45" s="278">
        <f t="shared" si="34"/>
        <v>8861.6603427630998</v>
      </c>
      <c r="N45" s="278">
        <f t="shared" si="34"/>
        <v>0</v>
      </c>
      <c r="O45" s="283">
        <f t="shared" si="34"/>
        <v>0</v>
      </c>
      <c r="P45" s="278">
        <f t="shared" si="34"/>
        <v>1725680.031146785</v>
      </c>
      <c r="Q45" s="278">
        <f t="shared" si="34"/>
        <v>833859.93625947542</v>
      </c>
      <c r="R45" s="278">
        <f t="shared" si="34"/>
        <v>287249.07369505498</v>
      </c>
      <c r="S45" s="278">
        <f t="shared" si="34"/>
        <v>272222.05962113268</v>
      </c>
      <c r="T45" s="278">
        <f t="shared" si="34"/>
        <v>185342.07198259572</v>
      </c>
      <c r="U45" s="278">
        <f t="shared" si="34"/>
        <v>193.08069881217651</v>
      </c>
      <c r="V45" s="278">
        <f t="shared" si="34"/>
        <v>126541.45660892928</v>
      </c>
      <c r="W45" s="278">
        <f t="shared" si="34"/>
        <v>-6.7519254251945486E-3</v>
      </c>
      <c r="X45" s="278">
        <f t="shared" si="34"/>
        <v>7865.6852970614227</v>
      </c>
      <c r="Y45" s="278">
        <f>SUM(Y41:Y44)</f>
        <v>12406.673735648907</v>
      </c>
      <c r="Z45" s="278">
        <f t="shared" si="34"/>
        <v>0</v>
      </c>
      <c r="AA45" s="284">
        <f t="shared" si="34"/>
        <v>0</v>
      </c>
      <c r="AB45" s="278">
        <f t="shared" si="34"/>
        <v>1778000.6823805049</v>
      </c>
      <c r="AC45" s="278">
        <f t="shared" si="34"/>
        <v>836377.14441153046</v>
      </c>
      <c r="AD45" s="278">
        <f t="shared" si="34"/>
        <v>275103.69269788347</v>
      </c>
      <c r="AE45" s="278">
        <f t="shared" si="34"/>
        <v>316694.23957435449</v>
      </c>
      <c r="AF45" s="278">
        <f t="shared" si="34"/>
        <v>193469.61999975381</v>
      </c>
      <c r="AG45" s="278">
        <f t="shared" si="34"/>
        <v>432.20133964154343</v>
      </c>
      <c r="AH45" s="278">
        <f t="shared" si="34"/>
        <v>141063.18515613439</v>
      </c>
      <c r="AI45" s="278">
        <f t="shared" si="34"/>
        <v>1.5307850100513944E-3</v>
      </c>
      <c r="AJ45" s="278">
        <f t="shared" si="34"/>
        <v>5098.5765763337704</v>
      </c>
      <c r="AK45" s="278">
        <f t="shared" si="34"/>
        <v>9762.0210940882007</v>
      </c>
      <c r="AL45" s="278">
        <f t="shared" si="34"/>
        <v>0</v>
      </c>
      <c r="AM45" s="284">
        <f t="shared" si="34"/>
        <v>0</v>
      </c>
      <c r="AN45" s="849">
        <f t="shared" si="34"/>
        <v>2036892.0876666931</v>
      </c>
      <c r="AO45" s="278">
        <f t="shared" si="34"/>
        <v>889693.53726747853</v>
      </c>
      <c r="AP45" s="278">
        <f t="shared" si="34"/>
        <v>361245.16398159589</v>
      </c>
      <c r="AQ45" s="278">
        <f t="shared" si="34"/>
        <v>357796.43224280054</v>
      </c>
      <c r="AR45" s="278">
        <f t="shared" si="34"/>
        <v>249455.29300915255</v>
      </c>
      <c r="AS45" s="278">
        <f t="shared" si="34"/>
        <v>947.53224971314683</v>
      </c>
      <c r="AT45" s="278">
        <f t="shared" si="34"/>
        <v>153247.77922204771</v>
      </c>
      <c r="AU45" s="278">
        <f t="shared" si="34"/>
        <v>-2.6993786443064547E-3</v>
      </c>
      <c r="AV45" s="275">
        <f t="shared" si="34"/>
        <v>10324.54628598045</v>
      </c>
      <c r="AW45" s="278">
        <f>SUM(AW41:AW44)</f>
        <v>14181.80610730333</v>
      </c>
      <c r="AX45" s="278">
        <f t="shared" si="34"/>
        <v>0</v>
      </c>
      <c r="AY45" s="284">
        <f t="shared" si="34"/>
        <v>0</v>
      </c>
      <c r="AZ45" s="305">
        <f t="shared" si="34"/>
        <v>-109888.65590290888</v>
      </c>
      <c r="BA45" s="297">
        <f t="shared" si="34"/>
        <v>6959975.9309483776</v>
      </c>
      <c r="BB45" s="275">
        <f t="shared" si="34"/>
        <v>3340959.9511628612</v>
      </c>
      <c r="BC45" s="275">
        <f t="shared" si="34"/>
        <v>1155523.9949086967</v>
      </c>
      <c r="BD45" s="275">
        <f t="shared" si="34"/>
        <v>1184875.2370051669</v>
      </c>
      <c r="BE45" s="275">
        <f t="shared" si="34"/>
        <v>796539.59196578525</v>
      </c>
      <c r="BF45" s="275">
        <f t="shared" si="34"/>
        <v>1758.8187137668153</v>
      </c>
      <c r="BG45" s="275">
        <f t="shared" si="34"/>
        <v>515037.92998334987</v>
      </c>
      <c r="BH45" s="275">
        <f t="shared" si="34"/>
        <v>-1.2558967031786657E-2</v>
      </c>
      <c r="BI45" s="275">
        <f t="shared" si="34"/>
        <v>29956.914390822822</v>
      </c>
      <c r="BJ45" s="275">
        <f>SUM(BJ41:BJ44)</f>
        <v>45212.161279803528</v>
      </c>
      <c r="BK45" s="275">
        <f t="shared" si="34"/>
        <v>0</v>
      </c>
      <c r="BL45" s="299">
        <f t="shared" si="34"/>
        <v>0</v>
      </c>
    </row>
    <row r="46" spans="1:64" ht="14.85" customHeight="1" x14ac:dyDescent="0.25">
      <c r="A46" s="169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9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9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99"/>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703"/>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710" t="s">
        <v>157</v>
      </c>
      <c r="B51" s="124">
        <v>7.1</v>
      </c>
      <c r="C51" s="311" t="s">
        <v>20</v>
      </c>
      <c r="D51" s="273">
        <f>SUM(E51:O51)</f>
        <v>2627114.29</v>
      </c>
      <c r="E51" s="251">
        <v>562346.47771822847</v>
      </c>
      <c r="F51" s="251">
        <v>31016.628673411877</v>
      </c>
      <c r="G51" s="251">
        <v>1340520.6078699965</v>
      </c>
      <c r="H51" s="251">
        <v>76965.204760721288</v>
      </c>
      <c r="I51" s="251">
        <v>7539.3071959655972</v>
      </c>
      <c r="J51" s="251">
        <v>178095.38949419404</v>
      </c>
      <c r="K51" s="251">
        <v>0</v>
      </c>
      <c r="L51" s="251">
        <v>9049.5467568090389</v>
      </c>
      <c r="M51" s="251">
        <v>421581.12753067305</v>
      </c>
      <c r="N51" s="251">
        <v>0</v>
      </c>
      <c r="O51" s="252">
        <v>0</v>
      </c>
      <c r="P51" s="273">
        <f>SUM(Q51:AA51)</f>
        <v>2797236.42</v>
      </c>
      <c r="Q51" s="251">
        <v>597799.0035406386</v>
      </c>
      <c r="R51" s="251">
        <v>36469.168089385879</v>
      </c>
      <c r="S51" s="251">
        <v>1427642.3108028455</v>
      </c>
      <c r="T51" s="251">
        <v>80233.229077570752</v>
      </c>
      <c r="U51" s="251">
        <v>8041.1130079394843</v>
      </c>
      <c r="V51" s="251">
        <v>189932.37336446726</v>
      </c>
      <c r="W51" s="251">
        <v>0</v>
      </c>
      <c r="X51" s="251">
        <v>9651.8720156506242</v>
      </c>
      <c r="Y51" s="251">
        <v>447467.3501015018</v>
      </c>
      <c r="Z51" s="251">
        <v>0</v>
      </c>
      <c r="AA51" s="252">
        <v>0</v>
      </c>
      <c r="AB51" s="273">
        <f>SUM(AC51:AM51)</f>
        <v>3394057.46</v>
      </c>
      <c r="AC51" s="251">
        <v>721835.20194790629</v>
      </c>
      <c r="AD51" s="251">
        <v>39244.950226540801</v>
      </c>
      <c r="AE51" s="251">
        <v>1736648.3619926465</v>
      </c>
      <c r="AF51" s="251">
        <v>97977.401581134531</v>
      </c>
      <c r="AG51" s="251">
        <v>9798.4229307468358</v>
      </c>
      <c r="AH51" s="251">
        <v>230862.66690195369</v>
      </c>
      <c r="AI51" s="251">
        <v>0</v>
      </c>
      <c r="AJ51" s="251">
        <v>11761.198230817912</v>
      </c>
      <c r="AK51" s="251">
        <v>545929.25618825341</v>
      </c>
      <c r="AL51" s="251">
        <v>0</v>
      </c>
      <c r="AM51" s="252">
        <v>0</v>
      </c>
      <c r="AN51" s="276">
        <f>SUM(AO51:AY51)</f>
        <v>3820805.7999999993</v>
      </c>
      <c r="AO51" s="251">
        <v>812399.22234020638</v>
      </c>
      <c r="AP51" s="251">
        <v>44814.447773566317</v>
      </c>
      <c r="AQ51" s="251">
        <v>1955237.6437727322</v>
      </c>
      <c r="AR51" s="251">
        <v>110969.55954227416</v>
      </c>
      <c r="AS51" s="251">
        <v>11028.573675248846</v>
      </c>
      <c r="AT51" s="251">
        <v>260468.38895527189</v>
      </c>
      <c r="AU51" s="251">
        <v>0</v>
      </c>
      <c r="AV51" s="249">
        <v>13375.727150340314</v>
      </c>
      <c r="AW51" s="251">
        <v>612512.23679035937</v>
      </c>
      <c r="AX51" s="251">
        <v>0</v>
      </c>
      <c r="AY51" s="252">
        <v>0</v>
      </c>
      <c r="AZ51" s="854">
        <v>-22918.750345385957</v>
      </c>
      <c r="BA51" s="294">
        <f>SUM(BB51:BL51)+AZ51</f>
        <v>12616295.219654614</v>
      </c>
      <c r="BB51" s="274">
        <f t="shared" ref="BB51:BL54" si="37">E51+Q51+AC51+AO51</f>
        <v>2694379.90554698</v>
      </c>
      <c r="BC51" s="274">
        <f t="shared" si="37"/>
        <v>151545.19476290487</v>
      </c>
      <c r="BD51" s="274">
        <f t="shared" si="37"/>
        <v>6460048.9244382214</v>
      </c>
      <c r="BE51" s="274">
        <f t="shared" si="37"/>
        <v>366145.39496170072</v>
      </c>
      <c r="BF51" s="274">
        <f t="shared" si="37"/>
        <v>36407.416809900766</v>
      </c>
      <c r="BG51" s="274">
        <f t="shared" si="37"/>
        <v>859358.81871588691</v>
      </c>
      <c r="BH51" s="274">
        <f t="shared" si="37"/>
        <v>0</v>
      </c>
      <c r="BI51" s="274">
        <f t="shared" si="37"/>
        <v>43838.344153617887</v>
      </c>
      <c r="BJ51" s="274">
        <f t="shared" si="37"/>
        <v>2027489.9706107876</v>
      </c>
      <c r="BK51" s="274">
        <f t="shared" si="37"/>
        <v>0</v>
      </c>
      <c r="BL51" s="298">
        <f t="shared" si="37"/>
        <v>0</v>
      </c>
    </row>
    <row r="52" spans="1:64" s="255" customFormat="1" ht="16.5" customHeight="1" x14ac:dyDescent="0.25">
      <c r="A52" s="1711"/>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711"/>
      <c r="B53" s="126">
        <v>7.3</v>
      </c>
      <c r="C53" s="131" t="s">
        <v>156</v>
      </c>
      <c r="D53" s="274">
        <f>SUM(E53:O53)</f>
        <v>2.9475898975123607</v>
      </c>
      <c r="E53" s="253">
        <v>1.2949548841074447</v>
      </c>
      <c r="F53" s="253">
        <v>0.16855188449965397</v>
      </c>
      <c r="G53" s="253">
        <v>0.88255495404911388</v>
      </c>
      <c r="H53" s="253">
        <v>0.21191321552240022</v>
      </c>
      <c r="I53" s="253">
        <v>0</v>
      </c>
      <c r="J53" s="253">
        <v>7.3890181926336118E-2</v>
      </c>
      <c r="K53" s="253">
        <v>0</v>
      </c>
      <c r="L53" s="253">
        <v>0</v>
      </c>
      <c r="M53" s="253">
        <v>0.31572477740741167</v>
      </c>
      <c r="N53" s="253">
        <v>0</v>
      </c>
      <c r="O53" s="254">
        <v>0</v>
      </c>
      <c r="P53" s="274">
        <f>SUM(Q53:AA53)</f>
        <v>24892.181771423995</v>
      </c>
      <c r="Q53" s="253">
        <v>10351.708741880168</v>
      </c>
      <c r="R53" s="253">
        <v>647.58581489083463</v>
      </c>
      <c r="S53" s="253">
        <v>7284.2890788027171</v>
      </c>
      <c r="T53" s="253">
        <v>869.39340052535363</v>
      </c>
      <c r="U53" s="253">
        <v>20.593490507772966</v>
      </c>
      <c r="V53" s="253">
        <v>540.70816505416292</v>
      </c>
      <c r="W53" s="253">
        <v>2.3257707945352285E-2</v>
      </c>
      <c r="X53" s="253">
        <v>33.116709660655282</v>
      </c>
      <c r="Y53" s="253">
        <v>5144.7631123943884</v>
      </c>
      <c r="Z53" s="253">
        <v>0</v>
      </c>
      <c r="AA53" s="254">
        <v>0</v>
      </c>
      <c r="AB53" s="274">
        <f>SUM(AC53:AM53)</f>
        <v>9500.8248045763576</v>
      </c>
      <c r="AC53" s="253">
        <v>3961.4900548798914</v>
      </c>
      <c r="AD53" s="253">
        <v>260.95912854251367</v>
      </c>
      <c r="AE53" s="253">
        <v>2793.0408238198788</v>
      </c>
      <c r="AF53" s="253">
        <v>343.55229094412471</v>
      </c>
      <c r="AG53" s="253">
        <v>7.4205851055718872</v>
      </c>
      <c r="AH53" s="253">
        <v>206.56170904121092</v>
      </c>
      <c r="AI53" s="253">
        <v>8.3805997387320034E-3</v>
      </c>
      <c r="AJ53" s="253">
        <v>11.933157342153882</v>
      </c>
      <c r="AK53" s="253">
        <v>1915.8586743012745</v>
      </c>
      <c r="AL53" s="253">
        <v>0</v>
      </c>
      <c r="AM53" s="254">
        <v>0</v>
      </c>
      <c r="AN53" s="289">
        <f>SUM(AO53:AY53)</f>
        <v>24788.733220918875</v>
      </c>
      <c r="AO53" s="253">
        <v>10331.669187480469</v>
      </c>
      <c r="AP53" s="253">
        <v>737.31404682475818</v>
      </c>
      <c r="AQ53" s="253">
        <v>7321.4488423013545</v>
      </c>
      <c r="AR53" s="253">
        <v>945.86453344107167</v>
      </c>
      <c r="AS53" s="253">
        <v>18.788809499243872</v>
      </c>
      <c r="AT53" s="253">
        <v>572.4424338532657</v>
      </c>
      <c r="AU53" s="253">
        <v>2.1219552062305119E-2</v>
      </c>
      <c r="AV53" s="253">
        <v>37.691866412378758</v>
      </c>
      <c r="AW53" s="253">
        <v>4823.492281554265</v>
      </c>
      <c r="AX53" s="253">
        <v>0</v>
      </c>
      <c r="AY53" s="254">
        <v>0</v>
      </c>
      <c r="AZ53" s="525">
        <v>0</v>
      </c>
      <c r="BA53" s="296">
        <f>SUM(BB53:BL53)+AZ53</f>
        <v>59184.687386816746</v>
      </c>
      <c r="BB53" s="274">
        <f t="shared" si="37"/>
        <v>24646.162939124639</v>
      </c>
      <c r="BC53" s="274">
        <f t="shared" si="37"/>
        <v>1646.0275421426061</v>
      </c>
      <c r="BD53" s="274">
        <f t="shared" si="37"/>
        <v>17399.661299878</v>
      </c>
      <c r="BE53" s="274">
        <f t="shared" si="37"/>
        <v>2159.0221381260726</v>
      </c>
      <c r="BF53" s="274">
        <f t="shared" si="37"/>
        <v>46.802885112588726</v>
      </c>
      <c r="BG53" s="274">
        <f t="shared" si="37"/>
        <v>1319.7861981305659</v>
      </c>
      <c r="BH53" s="274">
        <f t="shared" si="37"/>
        <v>5.2857859746389402E-2</v>
      </c>
      <c r="BI53" s="274">
        <f t="shared" si="37"/>
        <v>82.741733415187923</v>
      </c>
      <c r="BJ53" s="274">
        <f t="shared" si="37"/>
        <v>11884.429793027335</v>
      </c>
      <c r="BK53" s="274">
        <f t="shared" si="37"/>
        <v>0</v>
      </c>
      <c r="BL53" s="300">
        <f t="shared" si="37"/>
        <v>0</v>
      </c>
    </row>
    <row r="54" spans="1:64" ht="16.5" customHeight="1" x14ac:dyDescent="0.25">
      <c r="A54" s="1711"/>
      <c r="B54" s="126" t="s">
        <v>91</v>
      </c>
      <c r="C54" s="131" t="s">
        <v>925</v>
      </c>
      <c r="D54" s="274">
        <f>SUM(E54:O54)</f>
        <v>-186.29990065670191</v>
      </c>
      <c r="E54" s="253">
        <v>-77.448958742988225</v>
      </c>
      <c r="F54" s="253">
        <v>-4.7260123404870624</v>
      </c>
      <c r="G54" s="253">
        <v>-54.52752867951952</v>
      </c>
      <c r="H54" s="253">
        <v>-6.5067314558448182</v>
      </c>
      <c r="I54" s="253">
        <v>-0.15495681771655911</v>
      </c>
      <c r="J54" s="253">
        <v>-4.0409619673178376</v>
      </c>
      <c r="K54" s="253">
        <v>-1.7500386392644917E-4</v>
      </c>
      <c r="L54" s="253">
        <v>-0.24918844818081906</v>
      </c>
      <c r="M54" s="253">
        <v>-38.645387200783112</v>
      </c>
      <c r="N54" s="253">
        <v>0</v>
      </c>
      <c r="O54" s="254">
        <v>0</v>
      </c>
      <c r="P54" s="274">
        <f>SUM(Q54:AA54)</f>
        <v>-271.1861906088015</v>
      </c>
      <c r="Q54" s="253">
        <v>-112.73805307514344</v>
      </c>
      <c r="R54" s="253">
        <v>-6.8793879055714244</v>
      </c>
      <c r="S54" s="253">
        <v>-79.372628400696499</v>
      </c>
      <c r="T54" s="253">
        <v>-9.4714796444071023</v>
      </c>
      <c r="U54" s="253">
        <v>-0.22556184387264416</v>
      </c>
      <c r="V54" s="253">
        <v>-5.8821989622598903</v>
      </c>
      <c r="W54" s="253">
        <v>-2.547431911275555E-4</v>
      </c>
      <c r="X54" s="253">
        <v>-0.36272947955243096</v>
      </c>
      <c r="Y54" s="253">
        <v>-56.253896554106944</v>
      </c>
      <c r="Z54" s="253">
        <v>0</v>
      </c>
      <c r="AA54" s="254">
        <v>0</v>
      </c>
      <c r="AB54" s="274">
        <f>SUM(AC54:AM54)</f>
        <v>61.482870348043292</v>
      </c>
      <c r="AC54" s="253">
        <v>25.559779002570288</v>
      </c>
      <c r="AD54" s="253">
        <v>1.5596830860841682</v>
      </c>
      <c r="AE54" s="253">
        <v>17.995226859405786</v>
      </c>
      <c r="AF54" s="253">
        <v>2.1473577016362766</v>
      </c>
      <c r="AG54" s="253">
        <v>5.1138996315239611E-2</v>
      </c>
      <c r="AH54" s="253">
        <v>1.3336021105872711</v>
      </c>
      <c r="AI54" s="253">
        <v>5.7754941566091597E-5</v>
      </c>
      <c r="AJ54" s="253">
        <v>8.223740859617179E-2</v>
      </c>
      <c r="AK54" s="253">
        <v>12.753787427906532</v>
      </c>
      <c r="AL54" s="253">
        <v>0</v>
      </c>
      <c r="AM54" s="254">
        <v>0</v>
      </c>
      <c r="AN54" s="289">
        <f>SUM(AO54:AY54)</f>
        <v>-108.41858661955314</v>
      </c>
      <c r="AO54" s="253">
        <v>-45.071986686369712</v>
      </c>
      <c r="AP54" s="253">
        <v>-2.750337367309494</v>
      </c>
      <c r="AQ54" s="253">
        <v>-31.732693203011578</v>
      </c>
      <c r="AR54" s="253">
        <v>-3.7866398504185406</v>
      </c>
      <c r="AS54" s="253">
        <v>-9.0178250791722619E-2</v>
      </c>
      <c r="AT54" s="253">
        <v>-2.3516673038236977</v>
      </c>
      <c r="AU54" s="253">
        <v>-1.0184477561708066E-4</v>
      </c>
      <c r="AV54" s="253">
        <v>-0.14501703574962307</v>
      </c>
      <c r="AW54" s="253">
        <v>-22.489965077303168</v>
      </c>
      <c r="AX54" s="253">
        <v>0</v>
      </c>
      <c r="AY54" s="254">
        <v>0</v>
      </c>
      <c r="AZ54" s="525">
        <v>0</v>
      </c>
      <c r="BA54" s="296">
        <f>SUM(BB54:BL54)+AZ54</f>
        <v>-504.42180753701325</v>
      </c>
      <c r="BB54" s="274">
        <f t="shared" si="37"/>
        <v>-209.69921950193111</v>
      </c>
      <c r="BC54" s="274">
        <f t="shared" si="37"/>
        <v>-12.796054527283811</v>
      </c>
      <c r="BD54" s="274">
        <f t="shared" si="37"/>
        <v>-147.63762342382182</v>
      </c>
      <c r="BE54" s="274">
        <f t="shared" si="37"/>
        <v>-17.617493249034187</v>
      </c>
      <c r="BF54" s="274">
        <f t="shared" si="37"/>
        <v>-0.41955791606568626</v>
      </c>
      <c r="BG54" s="274">
        <f t="shared" si="37"/>
        <v>-10.941226122814154</v>
      </c>
      <c r="BH54" s="274">
        <f t="shared" si="37"/>
        <v>-4.7383688910499372E-4</v>
      </c>
      <c r="BI54" s="274">
        <f t="shared" si="37"/>
        <v>-0.67469755488670136</v>
      </c>
      <c r="BJ54" s="274">
        <f t="shared" si="37"/>
        <v>-104.6354614042867</v>
      </c>
      <c r="BK54" s="274">
        <f t="shared" si="37"/>
        <v>0</v>
      </c>
      <c r="BL54" s="300">
        <f t="shared" si="37"/>
        <v>0</v>
      </c>
    </row>
    <row r="55" spans="1:64" s="209" customFormat="1" ht="16.5" customHeight="1" x14ac:dyDescent="0.25">
      <c r="A55" s="1712"/>
      <c r="B55" s="129" t="s">
        <v>262</v>
      </c>
      <c r="C55" s="313" t="s">
        <v>38</v>
      </c>
      <c r="D55" s="278">
        <f>SUM(D51:D54)</f>
        <v>2626930.937689241</v>
      </c>
      <c r="E55" s="278">
        <f t="shared" ref="E55:BL55" si="38">SUM(E51:E54)</f>
        <v>562270.32371436956</v>
      </c>
      <c r="F55" s="278">
        <f t="shared" si="38"/>
        <v>31012.071212955889</v>
      </c>
      <c r="G55" s="278">
        <f t="shared" si="38"/>
        <v>1340466.9628962711</v>
      </c>
      <c r="H55" s="278">
        <f t="shared" si="38"/>
        <v>76958.909942480968</v>
      </c>
      <c r="I55" s="278">
        <f t="shared" si="38"/>
        <v>7539.1522391478802</v>
      </c>
      <c r="J55" s="278">
        <f t="shared" si="38"/>
        <v>178091.42242240865</v>
      </c>
      <c r="K55" s="278">
        <f t="shared" si="38"/>
        <v>-1.7500386392644917E-4</v>
      </c>
      <c r="L55" s="278">
        <f t="shared" si="38"/>
        <v>9049.2975683608583</v>
      </c>
      <c r="M55" s="275">
        <f t="shared" si="38"/>
        <v>421542.79786824971</v>
      </c>
      <c r="N55" s="278">
        <f t="shared" si="38"/>
        <v>0</v>
      </c>
      <c r="O55" s="283">
        <f t="shared" si="38"/>
        <v>0</v>
      </c>
      <c r="P55" s="278">
        <f t="shared" si="38"/>
        <v>2821857.4155808152</v>
      </c>
      <c r="Q55" s="278">
        <f t="shared" si="38"/>
        <v>608037.97422944359</v>
      </c>
      <c r="R55" s="278">
        <f t="shared" si="38"/>
        <v>37109.874516371143</v>
      </c>
      <c r="S55" s="278">
        <f t="shared" si="38"/>
        <v>1434847.2272532475</v>
      </c>
      <c r="T55" s="278">
        <f t="shared" si="38"/>
        <v>81093.150998451703</v>
      </c>
      <c r="U55" s="278">
        <f t="shared" si="38"/>
        <v>8061.4809366033842</v>
      </c>
      <c r="V55" s="278">
        <f t="shared" si="38"/>
        <v>190467.19933055915</v>
      </c>
      <c r="W55" s="278">
        <f t="shared" si="38"/>
        <v>2.3002964754224729E-2</v>
      </c>
      <c r="X55" s="278">
        <f t="shared" si="38"/>
        <v>9684.625995831726</v>
      </c>
      <c r="Y55" s="275">
        <f>SUM(Y51:Y54)</f>
        <v>452555.85931734205</v>
      </c>
      <c r="Z55" s="278">
        <f>SUM(Z51:Z54)</f>
        <v>0</v>
      </c>
      <c r="AA55" s="284">
        <f t="shared" si="38"/>
        <v>0</v>
      </c>
      <c r="AB55" s="278">
        <f t="shared" si="38"/>
        <v>3403619.7676749248</v>
      </c>
      <c r="AC55" s="278">
        <f t="shared" si="38"/>
        <v>725822.25178178877</v>
      </c>
      <c r="AD55" s="278">
        <f t="shared" si="38"/>
        <v>39507.469038169394</v>
      </c>
      <c r="AE55" s="278">
        <f t="shared" si="38"/>
        <v>1739459.3980433256</v>
      </c>
      <c r="AF55" s="278">
        <f t="shared" si="38"/>
        <v>98323.101229780281</v>
      </c>
      <c r="AG55" s="278">
        <f t="shared" si="38"/>
        <v>9805.8946548487238</v>
      </c>
      <c r="AH55" s="278">
        <f t="shared" si="38"/>
        <v>231070.5622131055</v>
      </c>
      <c r="AI55" s="278">
        <f t="shared" si="38"/>
        <v>8.4383546802980942E-3</v>
      </c>
      <c r="AJ55" s="278">
        <f t="shared" si="38"/>
        <v>11773.213625568662</v>
      </c>
      <c r="AK55" s="275">
        <f t="shared" si="38"/>
        <v>547857.86864998261</v>
      </c>
      <c r="AL55" s="278">
        <f t="shared" si="38"/>
        <v>0</v>
      </c>
      <c r="AM55" s="284">
        <f t="shared" si="38"/>
        <v>0</v>
      </c>
      <c r="AN55" s="849">
        <f t="shared" si="38"/>
        <v>3845486.1146342987</v>
      </c>
      <c r="AO55" s="278">
        <f t="shared" si="38"/>
        <v>822685.81954100053</v>
      </c>
      <c r="AP55" s="278">
        <f t="shared" si="38"/>
        <v>45549.011483023765</v>
      </c>
      <c r="AQ55" s="278">
        <f t="shared" si="38"/>
        <v>1962527.3599218305</v>
      </c>
      <c r="AR55" s="278">
        <f t="shared" si="38"/>
        <v>111911.63743586482</v>
      </c>
      <c r="AS55" s="278">
        <f t="shared" si="38"/>
        <v>11047.272306497298</v>
      </c>
      <c r="AT55" s="278">
        <f t="shared" si="38"/>
        <v>261038.47972182132</v>
      </c>
      <c r="AU55" s="278">
        <f t="shared" si="38"/>
        <v>2.1117707286688037E-2</v>
      </c>
      <c r="AV55" s="275">
        <f t="shared" si="38"/>
        <v>13413.273999716943</v>
      </c>
      <c r="AW55" s="275">
        <f>SUM(AW51:AW54)</f>
        <v>617313.23910683638</v>
      </c>
      <c r="AX55" s="278">
        <f t="shared" si="38"/>
        <v>0</v>
      </c>
      <c r="AY55" s="284">
        <f t="shared" si="38"/>
        <v>0</v>
      </c>
      <c r="AZ55" s="305">
        <f t="shared" si="38"/>
        <v>-22918.750345385957</v>
      </c>
      <c r="BA55" s="297">
        <f t="shared" si="38"/>
        <v>12674975.485233894</v>
      </c>
      <c r="BB55" s="275">
        <f t="shared" si="38"/>
        <v>2718816.3692666027</v>
      </c>
      <c r="BC55" s="275">
        <f t="shared" si="38"/>
        <v>153178.42625052019</v>
      </c>
      <c r="BD55" s="275">
        <f t="shared" si="38"/>
        <v>6477300.9481146755</v>
      </c>
      <c r="BE55" s="275">
        <f t="shared" si="38"/>
        <v>368286.79960657778</v>
      </c>
      <c r="BF55" s="275">
        <f t="shared" si="38"/>
        <v>36453.800137097285</v>
      </c>
      <c r="BG55" s="275">
        <f t="shared" si="38"/>
        <v>860667.6636878947</v>
      </c>
      <c r="BH55" s="275">
        <f t="shared" si="38"/>
        <v>5.2384022857284405E-2</v>
      </c>
      <c r="BI55" s="275">
        <f t="shared" si="38"/>
        <v>43920.411189478189</v>
      </c>
      <c r="BJ55" s="275">
        <f>SUM(BJ51:BJ54)</f>
        <v>2039269.7649424106</v>
      </c>
      <c r="BK55" s="275">
        <f t="shared" si="38"/>
        <v>0</v>
      </c>
      <c r="BL55" s="299">
        <f t="shared" si="38"/>
        <v>0</v>
      </c>
    </row>
    <row r="56" spans="1:64" ht="14.85" customHeight="1" x14ac:dyDescent="0.25">
      <c r="A56" s="1698" t="s">
        <v>29</v>
      </c>
      <c r="B56" s="124">
        <v>8.1</v>
      </c>
      <c r="C56" s="311" t="s">
        <v>22</v>
      </c>
      <c r="D56" s="273">
        <f t="shared" ref="D56:D62" si="39">SUM(E56:O56)</f>
        <v>15127936.949788136</v>
      </c>
      <c r="E56" s="251">
        <v>6620746.36735461</v>
      </c>
      <c r="F56" s="251">
        <v>745803.1342792759</v>
      </c>
      <c r="G56" s="251">
        <v>5240162.3954711817</v>
      </c>
      <c r="H56" s="251">
        <v>693786.62148843415</v>
      </c>
      <c r="I56" s="251">
        <v>1328.4515834230972</v>
      </c>
      <c r="J56" s="251">
        <v>369072.99536911264</v>
      </c>
      <c r="K56" s="251">
        <v>0</v>
      </c>
      <c r="L56" s="251">
        <v>184704.60930635565</v>
      </c>
      <c r="M56" s="251">
        <v>1272332.3749357446</v>
      </c>
      <c r="N56" s="251">
        <v>0</v>
      </c>
      <c r="O56" s="252">
        <v>0</v>
      </c>
      <c r="P56" s="276">
        <f t="shared" ref="P56:P62" si="40">SUM(Q56:AA56)</f>
        <v>16592880.713941315</v>
      </c>
      <c r="Q56" s="251">
        <v>7244965.0728642037</v>
      </c>
      <c r="R56" s="251">
        <v>826757.24132027652</v>
      </c>
      <c r="S56" s="251">
        <v>5824171.3148068823</v>
      </c>
      <c r="T56" s="251">
        <v>822204.95152028126</v>
      </c>
      <c r="U56" s="251">
        <v>6302.4576909161715</v>
      </c>
      <c r="V56" s="251">
        <v>255863.58699023188</v>
      </c>
      <c r="W56" s="251">
        <v>0</v>
      </c>
      <c r="X56" s="251">
        <v>155709.02761084313</v>
      </c>
      <c r="Y56" s="251">
        <v>1456907.0611376804</v>
      </c>
      <c r="Z56" s="251">
        <v>0</v>
      </c>
      <c r="AA56" s="252">
        <v>0</v>
      </c>
      <c r="AB56" s="273">
        <f t="shared" ref="AB56:AB62" si="41">SUM(AC56:AM56)</f>
        <v>15584363.103646029</v>
      </c>
      <c r="AC56" s="251">
        <v>6584467.3397253947</v>
      </c>
      <c r="AD56" s="251">
        <v>583105.32111096231</v>
      </c>
      <c r="AE56" s="251">
        <v>5749851.7732171575</v>
      </c>
      <c r="AF56" s="251">
        <v>742217.78704083967</v>
      </c>
      <c r="AG56" s="251">
        <v>21364.001873731111</v>
      </c>
      <c r="AH56" s="251">
        <v>244009.1647364955</v>
      </c>
      <c r="AI56" s="251">
        <v>0</v>
      </c>
      <c r="AJ56" s="251">
        <v>173571.58507711103</v>
      </c>
      <c r="AK56" s="251">
        <v>1485776.1308643376</v>
      </c>
      <c r="AL56" s="251">
        <v>0</v>
      </c>
      <c r="AM56" s="252">
        <v>0</v>
      </c>
      <c r="AN56" s="276">
        <f t="shared" ref="AN56:AN62" si="42">SUM(AO56:AY56)</f>
        <v>16917998.847380098</v>
      </c>
      <c r="AO56" s="251">
        <v>7016036.7874851944</v>
      </c>
      <c r="AP56" s="251">
        <v>812190.66133697447</v>
      </c>
      <c r="AQ56" s="251">
        <v>6178058.011070068</v>
      </c>
      <c r="AR56" s="251">
        <v>862401.64387410181</v>
      </c>
      <c r="AS56" s="251">
        <v>-9856.9032853953941</v>
      </c>
      <c r="AT56" s="251">
        <v>207345.23986537513</v>
      </c>
      <c r="AU56" s="251">
        <v>0</v>
      </c>
      <c r="AV56" s="249">
        <v>188330.22284291763</v>
      </c>
      <c r="AW56" s="251">
        <v>1663493.1841908628</v>
      </c>
      <c r="AX56" s="251">
        <v>0</v>
      </c>
      <c r="AY56" s="252">
        <v>0</v>
      </c>
      <c r="AZ56" s="854">
        <v>-16227.762678873858</v>
      </c>
      <c r="BA56" s="294">
        <f t="shared" ref="BA56:BA62" si="43">SUM(BB56:BL56)+AZ56</f>
        <v>64206951.852076702</v>
      </c>
      <c r="BB56" s="273">
        <f t="shared" ref="BB56:BL62" si="44">E56+Q56+AC56+AO56</f>
        <v>27466215.567429401</v>
      </c>
      <c r="BC56" s="273">
        <f t="shared" si="44"/>
        <v>2967856.3580474891</v>
      </c>
      <c r="BD56" s="273">
        <f t="shared" si="44"/>
        <v>22992243.494565289</v>
      </c>
      <c r="BE56" s="273">
        <f t="shared" si="44"/>
        <v>3120611.0039236569</v>
      </c>
      <c r="BF56" s="273">
        <f t="shared" si="44"/>
        <v>19138.007862674986</v>
      </c>
      <c r="BG56" s="273">
        <f t="shared" si="44"/>
        <v>1076290.986961215</v>
      </c>
      <c r="BH56" s="273">
        <f t="shared" si="44"/>
        <v>0</v>
      </c>
      <c r="BI56" s="273">
        <f t="shared" si="44"/>
        <v>702315.44483722746</v>
      </c>
      <c r="BJ56" s="273">
        <f t="shared" si="44"/>
        <v>5878508.7511286261</v>
      </c>
      <c r="BK56" s="273">
        <f t="shared" si="44"/>
        <v>0</v>
      </c>
      <c r="BL56" s="298">
        <f t="shared" si="44"/>
        <v>0</v>
      </c>
    </row>
    <row r="57" spans="1:64" ht="14.85" customHeight="1" x14ac:dyDescent="0.25">
      <c r="A57" s="169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99"/>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99"/>
      <c r="B59" s="126" t="s">
        <v>116</v>
      </c>
      <c r="C59" s="131" t="s">
        <v>114</v>
      </c>
      <c r="D59" s="274">
        <f t="shared" si="39"/>
        <v>-43836.028025006803</v>
      </c>
      <c r="E59" s="253">
        <v>-19184.851461843467</v>
      </c>
      <c r="F59" s="253">
        <v>-2161.1041349469738</v>
      </c>
      <c r="G59" s="253">
        <v>-15184.351070862873</v>
      </c>
      <c r="H59" s="253">
        <v>-2010.3765558969835</v>
      </c>
      <c r="I59" s="253">
        <v>-3.8494370404958036</v>
      </c>
      <c r="J59" s="253">
        <v>-1069.4580643727636</v>
      </c>
      <c r="K59" s="253">
        <v>0</v>
      </c>
      <c r="L59" s="253">
        <v>-535.21616706729674</v>
      </c>
      <c r="M59" s="253">
        <v>-3686.8211329759588</v>
      </c>
      <c r="N59" s="253">
        <v>0</v>
      </c>
      <c r="O59" s="254">
        <v>0</v>
      </c>
      <c r="P59" s="274">
        <f t="shared" si="40"/>
        <v>-59625.772567740292</v>
      </c>
      <c r="Q59" s="253">
        <v>-26034.457014620039</v>
      </c>
      <c r="R59" s="253">
        <v>-2970.9150622819047</v>
      </c>
      <c r="S59" s="253">
        <v>-20928.898375099856</v>
      </c>
      <c r="T59" s="253">
        <v>-2954.5566130797179</v>
      </c>
      <c r="U59" s="253">
        <v>-22.647599013993752</v>
      </c>
      <c r="V59" s="253">
        <v>-919.43432302431222</v>
      </c>
      <c r="W59" s="253">
        <v>0</v>
      </c>
      <c r="X59" s="253">
        <v>-559.53340635224924</v>
      </c>
      <c r="Y59" s="253">
        <v>-5235.3301742682243</v>
      </c>
      <c r="Z59" s="253">
        <v>0</v>
      </c>
      <c r="AA59" s="254">
        <v>0</v>
      </c>
      <c r="AB59" s="274">
        <f t="shared" si="41"/>
        <v>-50114.451224514967</v>
      </c>
      <c r="AC59" s="253">
        <v>-21173.593373147251</v>
      </c>
      <c r="AD59" s="253">
        <v>-1875.084851349096</v>
      </c>
      <c r="AE59" s="253">
        <v>-18489.730014675286</v>
      </c>
      <c r="AF59" s="253">
        <v>-2386.7409171134791</v>
      </c>
      <c r="AG59" s="253">
        <v>-68.699966931023425</v>
      </c>
      <c r="AH59" s="253">
        <v>-784.65737118643335</v>
      </c>
      <c r="AI59" s="253">
        <v>0</v>
      </c>
      <c r="AJ59" s="253">
        <v>-558.15208337090064</v>
      </c>
      <c r="AK59" s="253">
        <v>-4777.7926467414909</v>
      </c>
      <c r="AL59" s="253">
        <v>0</v>
      </c>
      <c r="AM59" s="254">
        <v>0</v>
      </c>
      <c r="AN59" s="289">
        <f t="shared" si="42"/>
        <v>-37913.030797761057</v>
      </c>
      <c r="AO59" s="253">
        <v>-15722.853583439217</v>
      </c>
      <c r="AP59" s="253">
        <v>-1820.1094488010999</v>
      </c>
      <c r="AQ59" s="253">
        <v>-13844.953280649166</v>
      </c>
      <c r="AR59" s="253">
        <v>-1932.6316533767756</v>
      </c>
      <c r="AS59" s="253">
        <v>22.089201045643719</v>
      </c>
      <c r="AT59" s="253">
        <v>-464.65817474638732</v>
      </c>
      <c r="AU59" s="253">
        <v>0</v>
      </c>
      <c r="AV59" s="253">
        <v>-422.04575158121952</v>
      </c>
      <c r="AW59" s="253">
        <v>-3727.8681062128358</v>
      </c>
      <c r="AX59" s="253">
        <v>0</v>
      </c>
      <c r="AY59" s="254">
        <v>0</v>
      </c>
      <c r="AZ59" s="525">
        <v>0</v>
      </c>
      <c r="BA59" s="296">
        <f t="shared" si="43"/>
        <v>-191489.28261502311</v>
      </c>
      <c r="BB59" s="274">
        <f t="shared" si="44"/>
        <v>-82115.755433049984</v>
      </c>
      <c r="BC59" s="274">
        <f t="shared" si="44"/>
        <v>-8827.2134973790744</v>
      </c>
      <c r="BD59" s="274">
        <f t="shared" si="44"/>
        <v>-68447.932741287179</v>
      </c>
      <c r="BE59" s="274">
        <f t="shared" si="44"/>
        <v>-9284.3057394669559</v>
      </c>
      <c r="BF59" s="274">
        <f t="shared" si="44"/>
        <v>-73.107801939869262</v>
      </c>
      <c r="BG59" s="274">
        <f t="shared" si="44"/>
        <v>-3238.2079333298966</v>
      </c>
      <c r="BH59" s="274">
        <f t="shared" si="44"/>
        <v>0</v>
      </c>
      <c r="BI59" s="274">
        <f t="shared" si="44"/>
        <v>-2074.9474083716659</v>
      </c>
      <c r="BJ59" s="274">
        <f t="shared" si="44"/>
        <v>-17427.81206019851</v>
      </c>
      <c r="BK59" s="274">
        <f t="shared" si="44"/>
        <v>0</v>
      </c>
      <c r="BL59" s="300">
        <f t="shared" si="44"/>
        <v>0</v>
      </c>
    </row>
    <row r="60" spans="1:64" x14ac:dyDescent="0.25">
      <c r="A60" s="1699"/>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99"/>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99"/>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703"/>
      <c r="B63" s="129" t="s">
        <v>458</v>
      </c>
      <c r="C63" s="313" t="s">
        <v>30</v>
      </c>
      <c r="D63" s="275">
        <f>SUM(D56:D62)</f>
        <v>15084100.92176313</v>
      </c>
      <c r="E63" s="275">
        <f t="shared" ref="E63:BL63" si="45">SUM(E56:E62)</f>
        <v>6601561.5158927664</v>
      </c>
      <c r="F63" s="275">
        <f t="shared" si="45"/>
        <v>743642.03014432895</v>
      </c>
      <c r="G63" s="275">
        <f t="shared" si="45"/>
        <v>5224978.0444003185</v>
      </c>
      <c r="H63" s="275">
        <f t="shared" si="45"/>
        <v>691776.2449325372</v>
      </c>
      <c r="I63" s="275">
        <f t="shared" si="45"/>
        <v>1324.6021463826014</v>
      </c>
      <c r="J63" s="275">
        <f t="shared" si="45"/>
        <v>368003.53730473988</v>
      </c>
      <c r="K63" s="275">
        <f t="shared" si="45"/>
        <v>0</v>
      </c>
      <c r="L63" s="275">
        <f t="shared" si="45"/>
        <v>184169.39313928835</v>
      </c>
      <c r="M63" s="275">
        <f>SUM(M56:M62)</f>
        <v>1268645.5538027687</v>
      </c>
      <c r="N63" s="275">
        <f t="shared" si="45"/>
        <v>0</v>
      </c>
      <c r="O63" s="283">
        <f t="shared" si="45"/>
        <v>0</v>
      </c>
      <c r="P63" s="275">
        <f t="shared" si="45"/>
        <v>16533254.941373575</v>
      </c>
      <c r="Q63" s="275">
        <f t="shared" si="45"/>
        <v>7218930.6158495834</v>
      </c>
      <c r="R63" s="275">
        <f t="shared" si="45"/>
        <v>823786.32625799463</v>
      </c>
      <c r="S63" s="275">
        <f t="shared" si="45"/>
        <v>5803242.4164317828</v>
      </c>
      <c r="T63" s="275">
        <f t="shared" si="45"/>
        <v>819250.39490720152</v>
      </c>
      <c r="U63" s="275">
        <f t="shared" si="45"/>
        <v>6279.8100919021781</v>
      </c>
      <c r="V63" s="275">
        <f t="shared" si="45"/>
        <v>254944.15266720756</v>
      </c>
      <c r="W63" s="275">
        <f t="shared" si="45"/>
        <v>0</v>
      </c>
      <c r="X63" s="275">
        <f t="shared" si="45"/>
        <v>155149.49420449088</v>
      </c>
      <c r="Y63" s="275">
        <f>SUM(Y56:Y62)</f>
        <v>1451671.7309634122</v>
      </c>
      <c r="Z63" s="275">
        <f t="shared" si="45"/>
        <v>0</v>
      </c>
      <c r="AA63" s="283">
        <f t="shared" si="45"/>
        <v>0</v>
      </c>
      <c r="AB63" s="275">
        <f t="shared" si="45"/>
        <v>15534248.652421514</v>
      </c>
      <c r="AC63" s="275">
        <f t="shared" si="45"/>
        <v>6563293.7463522479</v>
      </c>
      <c r="AD63" s="275">
        <f t="shared" si="45"/>
        <v>581230.23625961319</v>
      </c>
      <c r="AE63" s="275">
        <f t="shared" si="45"/>
        <v>5731362.0432024822</v>
      </c>
      <c r="AF63" s="275">
        <f t="shared" si="45"/>
        <v>739831.04612372618</v>
      </c>
      <c r="AG63" s="275">
        <f t="shared" si="45"/>
        <v>21295.301906800087</v>
      </c>
      <c r="AH63" s="275">
        <f t="shared" si="45"/>
        <v>243224.50736530905</v>
      </c>
      <c r="AI63" s="275">
        <f t="shared" si="45"/>
        <v>0</v>
      </c>
      <c r="AJ63" s="275">
        <f t="shared" si="45"/>
        <v>173013.43299374013</v>
      </c>
      <c r="AK63" s="275">
        <f>SUM(AK56:AK62)</f>
        <v>1480998.3382175961</v>
      </c>
      <c r="AL63" s="275">
        <f t="shared" si="45"/>
        <v>0</v>
      </c>
      <c r="AM63" s="283">
        <f t="shared" si="45"/>
        <v>0</v>
      </c>
      <c r="AN63" s="277">
        <f t="shared" si="45"/>
        <v>16880085.816582337</v>
      </c>
      <c r="AO63" s="275">
        <f t="shared" si="45"/>
        <v>7000313.9339017551</v>
      </c>
      <c r="AP63" s="275">
        <f t="shared" si="45"/>
        <v>810370.55188817333</v>
      </c>
      <c r="AQ63" s="275">
        <f t="shared" si="45"/>
        <v>6164213.0577894188</v>
      </c>
      <c r="AR63" s="275">
        <f t="shared" si="45"/>
        <v>860469.01222072507</v>
      </c>
      <c r="AS63" s="275">
        <f t="shared" si="45"/>
        <v>-9834.8140843497495</v>
      </c>
      <c r="AT63" s="275">
        <f t="shared" si="45"/>
        <v>206880.58169062875</v>
      </c>
      <c r="AU63" s="275">
        <f t="shared" si="45"/>
        <v>0</v>
      </c>
      <c r="AV63" s="275">
        <f t="shared" si="45"/>
        <v>187908.1770913364</v>
      </c>
      <c r="AW63" s="275">
        <f>SUM(AW56:AW62)</f>
        <v>1659765.3160846499</v>
      </c>
      <c r="AX63" s="275">
        <f t="shared" si="45"/>
        <v>0</v>
      </c>
      <c r="AY63" s="283">
        <f t="shared" si="45"/>
        <v>0</v>
      </c>
      <c r="AZ63" s="299">
        <f t="shared" si="45"/>
        <v>-16227.762678873858</v>
      </c>
      <c r="BA63" s="297">
        <f t="shared" si="45"/>
        <v>64015462.569461681</v>
      </c>
      <c r="BB63" s="275">
        <f t="shared" si="45"/>
        <v>27384099.811996352</v>
      </c>
      <c r="BC63" s="275">
        <f t="shared" si="45"/>
        <v>2959029.1445501102</v>
      </c>
      <c r="BD63" s="275">
        <f t="shared" si="45"/>
        <v>22923795.561824001</v>
      </c>
      <c r="BE63" s="275">
        <f t="shared" si="45"/>
        <v>3111326.6981841899</v>
      </c>
      <c r="BF63" s="275">
        <f t="shared" si="45"/>
        <v>19064.900060735115</v>
      </c>
      <c r="BG63" s="275">
        <f t="shared" si="45"/>
        <v>1073052.7790278851</v>
      </c>
      <c r="BH63" s="275">
        <f t="shared" si="45"/>
        <v>0</v>
      </c>
      <c r="BI63" s="275">
        <f t="shared" si="45"/>
        <v>700240.49742885574</v>
      </c>
      <c r="BJ63" s="275">
        <f>SUM(BJ56:BJ62)</f>
        <v>5861080.9390684273</v>
      </c>
      <c r="BK63" s="275">
        <f t="shared" si="45"/>
        <v>0</v>
      </c>
      <c r="BL63" s="299">
        <f t="shared" si="45"/>
        <v>0</v>
      </c>
    </row>
    <row r="64" spans="1:64" ht="24.75" customHeight="1" x14ac:dyDescent="0.25">
      <c r="A64" s="1698" t="s">
        <v>3</v>
      </c>
      <c r="B64" s="124">
        <v>9.1</v>
      </c>
      <c r="C64" s="131" t="s">
        <v>186</v>
      </c>
      <c r="D64" s="273">
        <f>SUM(E64:M64)</f>
        <v>34052325.600000009</v>
      </c>
      <c r="E64" s="251">
        <v>6411863.8099999968</v>
      </c>
      <c r="F64" s="251">
        <v>848249.65</v>
      </c>
      <c r="G64" s="251">
        <v>10858513.750000002</v>
      </c>
      <c r="H64" s="251">
        <v>1798485.6200000003</v>
      </c>
      <c r="I64" s="251">
        <v>42054.999999999993</v>
      </c>
      <c r="J64" s="251">
        <v>291071.59000000003</v>
      </c>
      <c r="K64" s="251">
        <v>0</v>
      </c>
      <c r="L64" s="251">
        <v>32755</v>
      </c>
      <c r="M64" s="251">
        <v>13769331.180000003</v>
      </c>
      <c r="N64" s="301"/>
      <c r="O64" s="1116"/>
      <c r="P64" s="273">
        <f>SUM(Q64:Y64)</f>
        <v>36119994.11999999</v>
      </c>
      <c r="Q64" s="251">
        <v>6927587.8499999996</v>
      </c>
      <c r="R64" s="251">
        <v>879814.37</v>
      </c>
      <c r="S64" s="251">
        <v>11316832.419999994</v>
      </c>
      <c r="T64" s="251">
        <v>1901611.0900000003</v>
      </c>
      <c r="U64" s="251">
        <v>43730.840000000004</v>
      </c>
      <c r="V64" s="251">
        <v>355474.68</v>
      </c>
      <c r="W64" s="251">
        <v>0</v>
      </c>
      <c r="X64" s="251">
        <v>30480</v>
      </c>
      <c r="Y64" s="251">
        <v>14664462.870000001</v>
      </c>
      <c r="Z64" s="301"/>
      <c r="AA64" s="1116"/>
      <c r="AB64" s="273">
        <f>SUM(AC64:AK64)</f>
        <v>37304945.200000003</v>
      </c>
      <c r="AC64" s="251">
        <v>7442625.9799999977</v>
      </c>
      <c r="AD64" s="251">
        <v>871974.61999999988</v>
      </c>
      <c r="AE64" s="251">
        <v>11524874.239999998</v>
      </c>
      <c r="AF64" s="251">
        <v>1938312.51</v>
      </c>
      <c r="AG64" s="251">
        <v>50281.8</v>
      </c>
      <c r="AH64" s="251">
        <v>359881.33</v>
      </c>
      <c r="AI64" s="251">
        <v>0</v>
      </c>
      <c r="AJ64" s="251">
        <v>46148</v>
      </c>
      <c r="AK64" s="251">
        <v>15070846.720000003</v>
      </c>
      <c r="AL64" s="301"/>
      <c r="AM64" s="1116"/>
      <c r="AN64" s="276">
        <f>SUM(AO64:AW64)</f>
        <v>39218044.720000006</v>
      </c>
      <c r="AO64" s="251">
        <v>7927105.5</v>
      </c>
      <c r="AP64" s="251">
        <v>943690.01000000013</v>
      </c>
      <c r="AQ64" s="251">
        <v>11970067.020000001</v>
      </c>
      <c r="AR64" s="251">
        <v>2069291.6000000003</v>
      </c>
      <c r="AS64" s="251">
        <v>75416</v>
      </c>
      <c r="AT64" s="251">
        <v>420959.18999999994</v>
      </c>
      <c r="AU64" s="251">
        <v>0</v>
      </c>
      <c r="AV64" s="249">
        <v>33420</v>
      </c>
      <c r="AW64" s="251">
        <v>15778095.4</v>
      </c>
      <c r="AX64" s="301"/>
      <c r="AY64" s="1116"/>
      <c r="AZ64" s="854">
        <v>64914.121255369981</v>
      </c>
      <c r="BA64" s="294">
        <f>SUM(BB64:BJ64)+AZ64</f>
        <v>146760223.76125538</v>
      </c>
      <c r="BB64" s="274">
        <f t="shared" ref="BB64:BJ71" si="46">E64+Q64+AC64+AO64</f>
        <v>28709183.139999993</v>
      </c>
      <c r="BC64" s="274">
        <f t="shared" si="46"/>
        <v>3543728.65</v>
      </c>
      <c r="BD64" s="274">
        <f t="shared" si="46"/>
        <v>45670287.43</v>
      </c>
      <c r="BE64" s="274">
        <f t="shared" si="46"/>
        <v>7707700.8200000012</v>
      </c>
      <c r="BF64" s="274">
        <f t="shared" si="46"/>
        <v>211483.64</v>
      </c>
      <c r="BG64" s="274">
        <f t="shared" si="46"/>
        <v>1427386.79</v>
      </c>
      <c r="BH64" s="274">
        <f t="shared" si="46"/>
        <v>0</v>
      </c>
      <c r="BI64" s="274">
        <f t="shared" si="46"/>
        <v>142803</v>
      </c>
      <c r="BJ64" s="274">
        <f t="shared" si="46"/>
        <v>59282736.170000009</v>
      </c>
      <c r="BK64" s="301"/>
      <c r="BL64" s="302"/>
    </row>
    <row r="65" spans="1:64" x14ac:dyDescent="0.25">
      <c r="A65" s="1699"/>
      <c r="B65" s="126" t="s">
        <v>107</v>
      </c>
      <c r="C65" s="131" t="s">
        <v>187</v>
      </c>
      <c r="D65" s="274">
        <f>SUM(E65:M65)</f>
        <v>50946.340000000011</v>
      </c>
      <c r="E65" s="253">
        <v>3453.3599999999997</v>
      </c>
      <c r="F65" s="253">
        <v>0</v>
      </c>
      <c r="G65" s="253">
        <v>0</v>
      </c>
      <c r="H65" s="253">
        <v>0</v>
      </c>
      <c r="I65" s="253">
        <v>0</v>
      </c>
      <c r="J65" s="253">
        <v>0</v>
      </c>
      <c r="K65" s="253">
        <v>0</v>
      </c>
      <c r="L65" s="253">
        <v>0</v>
      </c>
      <c r="M65" s="253">
        <v>47492.98000000001</v>
      </c>
      <c r="N65" s="303"/>
      <c r="O65" s="375"/>
      <c r="P65" s="274">
        <f>SUM(Q65:Y65)</f>
        <v>60679.34</v>
      </c>
      <c r="Q65" s="253">
        <v>16755.73</v>
      </c>
      <c r="R65" s="253">
        <v>0</v>
      </c>
      <c r="S65" s="253">
        <v>0</v>
      </c>
      <c r="T65" s="253">
        <v>0</v>
      </c>
      <c r="U65" s="253">
        <v>0</v>
      </c>
      <c r="V65" s="253">
        <v>0</v>
      </c>
      <c r="W65" s="253">
        <v>0</v>
      </c>
      <c r="X65" s="253">
        <v>0</v>
      </c>
      <c r="Y65" s="253">
        <v>43923.61</v>
      </c>
      <c r="Z65" s="303"/>
      <c r="AA65" s="375"/>
      <c r="AB65" s="274">
        <f>SUM(AC65:AK65)</f>
        <v>89070.26999999999</v>
      </c>
      <c r="AC65" s="253">
        <v>17382.3</v>
      </c>
      <c r="AD65" s="253">
        <v>0</v>
      </c>
      <c r="AE65" s="253">
        <v>19657.900000000001</v>
      </c>
      <c r="AF65" s="253">
        <v>0</v>
      </c>
      <c r="AG65" s="253">
        <v>0</v>
      </c>
      <c r="AH65" s="253">
        <v>0</v>
      </c>
      <c r="AI65" s="253">
        <v>0</v>
      </c>
      <c r="AJ65" s="253">
        <v>0</v>
      </c>
      <c r="AK65" s="253">
        <v>52030.07</v>
      </c>
      <c r="AL65" s="303"/>
      <c r="AM65" s="375"/>
      <c r="AN65" s="289">
        <f>SUM(AO65:AW65)</f>
        <v>82624.72</v>
      </c>
      <c r="AO65" s="253">
        <v>19088.63</v>
      </c>
      <c r="AP65" s="253">
        <v>0</v>
      </c>
      <c r="AQ65" s="253">
        <v>8761.2000000000007</v>
      </c>
      <c r="AR65" s="253">
        <v>0</v>
      </c>
      <c r="AS65" s="253">
        <v>0</v>
      </c>
      <c r="AT65" s="253">
        <v>0</v>
      </c>
      <c r="AU65" s="253">
        <v>0</v>
      </c>
      <c r="AV65" s="253">
        <v>0</v>
      </c>
      <c r="AW65" s="253">
        <v>54774.89</v>
      </c>
      <c r="AX65" s="303"/>
      <c r="AY65" s="375"/>
      <c r="AZ65" s="525">
        <v>-4112.4699619366065</v>
      </c>
      <c r="BA65" s="296">
        <f>SUM(BB65:BJ65)+AZ65</f>
        <v>279208.2000380634</v>
      </c>
      <c r="BB65" s="274">
        <f t="shared" si="46"/>
        <v>56680.020000000004</v>
      </c>
      <c r="BC65" s="274">
        <f t="shared" si="46"/>
        <v>0</v>
      </c>
      <c r="BD65" s="274">
        <f t="shared" si="46"/>
        <v>28419.100000000002</v>
      </c>
      <c r="BE65" s="274">
        <f t="shared" si="46"/>
        <v>0</v>
      </c>
      <c r="BF65" s="274">
        <f t="shared" si="46"/>
        <v>0</v>
      </c>
      <c r="BG65" s="274">
        <f t="shared" si="46"/>
        <v>0</v>
      </c>
      <c r="BH65" s="274">
        <f t="shared" si="46"/>
        <v>0</v>
      </c>
      <c r="BI65" s="274">
        <f t="shared" si="46"/>
        <v>0</v>
      </c>
      <c r="BJ65" s="274">
        <f t="shared" si="46"/>
        <v>198221.55</v>
      </c>
      <c r="BK65" s="303"/>
      <c r="BL65" s="304"/>
    </row>
    <row r="66" spans="1:64" x14ac:dyDescent="0.25">
      <c r="A66" s="1699"/>
      <c r="B66" s="126" t="s">
        <v>1316</v>
      </c>
      <c r="C66" s="131" t="s">
        <v>1317</v>
      </c>
      <c r="D66" s="274">
        <f>SUM(E66:M66)</f>
        <v>91629.200000000012</v>
      </c>
      <c r="E66" s="253">
        <v>16849.22</v>
      </c>
      <c r="F66" s="253">
        <v>0</v>
      </c>
      <c r="G66" s="253">
        <v>51625.770000000004</v>
      </c>
      <c r="H66" s="253">
        <v>0</v>
      </c>
      <c r="I66" s="253">
        <v>0</v>
      </c>
      <c r="J66" s="253">
        <v>23154.21</v>
      </c>
      <c r="K66" s="253">
        <v>0</v>
      </c>
      <c r="L66" s="253">
        <v>0</v>
      </c>
      <c r="M66" s="253">
        <v>0</v>
      </c>
      <c r="N66" s="303"/>
      <c r="O66" s="375"/>
      <c r="P66" s="274">
        <f>SUM(Q66:Y66)</f>
        <v>164861.57</v>
      </c>
      <c r="Q66" s="253">
        <v>48395.08</v>
      </c>
      <c r="R66" s="253">
        <v>0</v>
      </c>
      <c r="S66" s="253">
        <v>116466.48999999999</v>
      </c>
      <c r="T66" s="253">
        <v>0</v>
      </c>
      <c r="U66" s="253">
        <v>0</v>
      </c>
      <c r="V66" s="253">
        <v>0</v>
      </c>
      <c r="W66" s="253">
        <v>0</v>
      </c>
      <c r="X66" s="253">
        <v>0</v>
      </c>
      <c r="Y66" s="253">
        <v>0</v>
      </c>
      <c r="Z66" s="303"/>
      <c r="AA66" s="375"/>
      <c r="AB66" s="274">
        <f>SUM(AC66:AK66)</f>
        <v>271020.26</v>
      </c>
      <c r="AC66" s="253">
        <v>89563.12000000001</v>
      </c>
      <c r="AD66" s="253">
        <v>0</v>
      </c>
      <c r="AE66" s="253">
        <v>181457.14</v>
      </c>
      <c r="AF66" s="253">
        <v>0</v>
      </c>
      <c r="AG66" s="253">
        <v>0</v>
      </c>
      <c r="AH66" s="253">
        <v>0</v>
      </c>
      <c r="AI66" s="253">
        <v>0</v>
      </c>
      <c r="AJ66" s="253">
        <v>0</v>
      </c>
      <c r="AK66" s="253">
        <v>0</v>
      </c>
      <c r="AL66" s="303"/>
      <c r="AM66" s="375"/>
      <c r="AN66" s="289">
        <f>SUM(AO66:AW66)</f>
        <v>211915.28</v>
      </c>
      <c r="AO66" s="253">
        <v>47931.679999999993</v>
      </c>
      <c r="AP66" s="253">
        <v>0</v>
      </c>
      <c r="AQ66" s="253">
        <v>163983.6</v>
      </c>
      <c r="AR66" s="253">
        <v>0</v>
      </c>
      <c r="AS66" s="253">
        <v>0</v>
      </c>
      <c r="AT66" s="253">
        <v>0</v>
      </c>
      <c r="AU66" s="253">
        <v>0</v>
      </c>
      <c r="AV66" s="253">
        <v>0</v>
      </c>
      <c r="AW66" s="253">
        <v>0</v>
      </c>
      <c r="AX66" s="303"/>
      <c r="AY66" s="375"/>
      <c r="AZ66" s="525">
        <v>-1127.8493807042717</v>
      </c>
      <c r="BA66" s="296">
        <f>SUM(BB66:BJ66)+AZ66</f>
        <v>738298.46061929571</v>
      </c>
      <c r="BB66" s="274">
        <f t="shared" si="46"/>
        <v>202739.1</v>
      </c>
      <c r="BC66" s="274">
        <f t="shared" si="46"/>
        <v>0</v>
      </c>
      <c r="BD66" s="274">
        <f t="shared" si="46"/>
        <v>513533</v>
      </c>
      <c r="BE66" s="274">
        <f t="shared" si="46"/>
        <v>0</v>
      </c>
      <c r="BF66" s="274">
        <f t="shared" si="46"/>
        <v>0</v>
      </c>
      <c r="BG66" s="274">
        <f t="shared" si="46"/>
        <v>23154.21</v>
      </c>
      <c r="BH66" s="274">
        <f t="shared" si="46"/>
        <v>0</v>
      </c>
      <c r="BI66" s="274">
        <f t="shared" si="46"/>
        <v>0</v>
      </c>
      <c r="BJ66" s="274">
        <f t="shared" si="46"/>
        <v>0</v>
      </c>
      <c r="BK66" s="303"/>
      <c r="BL66" s="304"/>
    </row>
    <row r="67" spans="1:64" x14ac:dyDescent="0.25">
      <c r="A67" s="1699"/>
      <c r="B67" s="126" t="s">
        <v>108</v>
      </c>
      <c r="C67" s="131" t="s">
        <v>188</v>
      </c>
      <c r="D67" s="274">
        <f>SUM(E67:M67)</f>
        <v>3515658.47</v>
      </c>
      <c r="E67" s="253">
        <v>905043.2799999998</v>
      </c>
      <c r="F67" s="253">
        <v>36116.959999999999</v>
      </c>
      <c r="G67" s="253">
        <v>1300311.5100000002</v>
      </c>
      <c r="H67" s="253">
        <v>144622.87</v>
      </c>
      <c r="I67" s="253">
        <v>322.92</v>
      </c>
      <c r="J67" s="253">
        <v>76904.160000000003</v>
      </c>
      <c r="K67" s="253">
        <v>0</v>
      </c>
      <c r="L67" s="253">
        <v>7922.95</v>
      </c>
      <c r="M67" s="253">
        <v>1044413.82</v>
      </c>
      <c r="N67" s="303"/>
      <c r="O67" s="375"/>
      <c r="P67" s="274">
        <f>SUM(Q67:Y67)</f>
        <v>3890715.29</v>
      </c>
      <c r="Q67" s="253">
        <v>1075143.6200000001</v>
      </c>
      <c r="R67" s="253">
        <v>55777.72</v>
      </c>
      <c r="S67" s="253">
        <v>1397298.3799999997</v>
      </c>
      <c r="T67" s="253">
        <v>148604.08000000002</v>
      </c>
      <c r="U67" s="253">
        <v>659.8900000000001</v>
      </c>
      <c r="V67" s="253">
        <v>96989.119999999995</v>
      </c>
      <c r="W67" s="253">
        <v>0</v>
      </c>
      <c r="X67" s="253">
        <v>6511.65</v>
      </c>
      <c r="Y67" s="253">
        <v>1109730.8299999998</v>
      </c>
      <c r="Z67" s="303"/>
      <c r="AA67" s="375"/>
      <c r="AB67" s="274">
        <f>SUM(AC67:AK67)</f>
        <v>4132115.0600000005</v>
      </c>
      <c r="AC67" s="253">
        <v>1099238.74</v>
      </c>
      <c r="AD67" s="253">
        <v>44234.460000000006</v>
      </c>
      <c r="AE67" s="253">
        <v>1563575.1500000001</v>
      </c>
      <c r="AF67" s="253">
        <v>136034.78999999998</v>
      </c>
      <c r="AG67" s="253">
        <v>686.52</v>
      </c>
      <c r="AH67" s="253">
        <v>45993.060000000005</v>
      </c>
      <c r="AI67" s="253">
        <v>0</v>
      </c>
      <c r="AJ67" s="253">
        <v>10051.050000000001</v>
      </c>
      <c r="AK67" s="253">
        <v>1232301.2900000003</v>
      </c>
      <c r="AL67" s="303"/>
      <c r="AM67" s="375"/>
      <c r="AN67" s="289">
        <f>SUM(AO67:AW67)</f>
        <v>4555832.5</v>
      </c>
      <c r="AO67" s="253">
        <v>1184922.7400000002</v>
      </c>
      <c r="AP67" s="253">
        <v>53221.80999999999</v>
      </c>
      <c r="AQ67" s="253">
        <v>1690191.98</v>
      </c>
      <c r="AR67" s="253">
        <v>197834.45999999996</v>
      </c>
      <c r="AS67" s="253">
        <v>1842.42</v>
      </c>
      <c r="AT67" s="253">
        <v>51414.270000000004</v>
      </c>
      <c r="AU67" s="253">
        <v>0</v>
      </c>
      <c r="AV67" s="253">
        <v>7303.2099999999991</v>
      </c>
      <c r="AW67" s="253">
        <v>1369101.6099999999</v>
      </c>
      <c r="AX67" s="303"/>
      <c r="AY67" s="375"/>
      <c r="AZ67" s="525">
        <v>230485.42068795743</v>
      </c>
      <c r="BA67" s="296">
        <f>SUM(BB67:BJ67)+AZ67</f>
        <v>16324806.740687955</v>
      </c>
      <c r="BB67" s="274">
        <f t="shared" si="46"/>
        <v>4264348.38</v>
      </c>
      <c r="BC67" s="274">
        <f t="shared" si="46"/>
        <v>189350.95</v>
      </c>
      <c r="BD67" s="274">
        <f t="shared" si="46"/>
        <v>5951377.0199999996</v>
      </c>
      <c r="BE67" s="274">
        <f t="shared" si="46"/>
        <v>627096.19999999995</v>
      </c>
      <c r="BF67" s="274">
        <f t="shared" si="46"/>
        <v>3511.75</v>
      </c>
      <c r="BG67" s="274">
        <f t="shared" si="46"/>
        <v>271300.61</v>
      </c>
      <c r="BH67" s="274">
        <f t="shared" si="46"/>
        <v>0</v>
      </c>
      <c r="BI67" s="274">
        <f t="shared" si="46"/>
        <v>31788.86</v>
      </c>
      <c r="BJ67" s="274">
        <f t="shared" si="46"/>
        <v>4755547.5500000007</v>
      </c>
      <c r="BK67" s="303"/>
      <c r="BL67" s="304"/>
    </row>
    <row r="68" spans="1:64" x14ac:dyDescent="0.25">
      <c r="A68" s="1699"/>
      <c r="B68" s="126" t="s">
        <v>109</v>
      </c>
      <c r="C68" s="131" t="s">
        <v>161</v>
      </c>
      <c r="D68" s="274">
        <f>SUM(E68:O68)</f>
        <v>27203317.547971245</v>
      </c>
      <c r="E68" s="253">
        <v>18470802.225591604</v>
      </c>
      <c r="F68" s="253">
        <v>227234.00110624355</v>
      </c>
      <c r="G68" s="253">
        <v>7171693.2523245532</v>
      </c>
      <c r="H68" s="253">
        <v>406126.6433592086</v>
      </c>
      <c r="I68" s="253">
        <v>14774.75568073531</v>
      </c>
      <c r="J68" s="253">
        <v>263709.35535955743</v>
      </c>
      <c r="K68" s="253">
        <v>0</v>
      </c>
      <c r="L68" s="253">
        <v>27225.049797687083</v>
      </c>
      <c r="M68" s="253">
        <v>621752.26475165575</v>
      </c>
      <c r="N68" s="253">
        <v>0</v>
      </c>
      <c r="O68" s="254">
        <v>0</v>
      </c>
      <c r="P68" s="274">
        <f>SUM(Q68:AA68)</f>
        <v>28577882.419690285</v>
      </c>
      <c r="Q68" s="253">
        <v>19528545.935580079</v>
      </c>
      <c r="R68" s="253">
        <v>239242.8321826318</v>
      </c>
      <c r="S68" s="253">
        <v>7391163.9386800798</v>
      </c>
      <c r="T68" s="253">
        <v>369372.72082721122</v>
      </c>
      <c r="U68" s="253">
        <v>16777.295149915786</v>
      </c>
      <c r="V68" s="253">
        <v>289427.37752555916</v>
      </c>
      <c r="W68" s="253">
        <v>62.839463482670965</v>
      </c>
      <c r="X68" s="253">
        <v>27227.021020441465</v>
      </c>
      <c r="Y68" s="253">
        <v>716062.45926088316</v>
      </c>
      <c r="Z68" s="253">
        <v>0</v>
      </c>
      <c r="AA68" s="254">
        <v>0</v>
      </c>
      <c r="AB68" s="274">
        <f>SUM(AC68:AM68)</f>
        <v>28242468.832761716</v>
      </c>
      <c r="AC68" s="253">
        <v>19074553.523843326</v>
      </c>
      <c r="AD68" s="253">
        <v>223073.972796777</v>
      </c>
      <c r="AE68" s="253">
        <v>7428112.4289877098</v>
      </c>
      <c r="AF68" s="253">
        <v>387609.72618341033</v>
      </c>
      <c r="AG68" s="253">
        <v>13798.123376105261</v>
      </c>
      <c r="AH68" s="253">
        <v>357417.4127699738</v>
      </c>
      <c r="AI68" s="253">
        <v>0</v>
      </c>
      <c r="AJ68" s="253">
        <v>29130.741482617763</v>
      </c>
      <c r="AK68" s="253">
        <v>728772.9033217968</v>
      </c>
      <c r="AL68" s="253">
        <v>0</v>
      </c>
      <c r="AM68" s="254">
        <v>0</v>
      </c>
      <c r="AN68" s="289">
        <f>SUM(AO68:AY68)</f>
        <v>29167771.518356655</v>
      </c>
      <c r="AO68" s="253">
        <v>19759550.150639292</v>
      </c>
      <c r="AP68" s="253">
        <v>232023.75576886357</v>
      </c>
      <c r="AQ68" s="253">
        <v>7627296.0991046252</v>
      </c>
      <c r="AR68" s="253">
        <v>408816.6326627938</v>
      </c>
      <c r="AS68" s="253">
        <v>9877.5458604345349</v>
      </c>
      <c r="AT68" s="253">
        <v>376480.97047976969</v>
      </c>
      <c r="AU68" s="253">
        <v>0</v>
      </c>
      <c r="AV68" s="253">
        <v>35519.980445690693</v>
      </c>
      <c r="AW68" s="253">
        <v>718206.38339518057</v>
      </c>
      <c r="AX68" s="253">
        <v>0</v>
      </c>
      <c r="AY68" s="254">
        <v>0</v>
      </c>
      <c r="AZ68" s="525">
        <v>304751.71521361137</v>
      </c>
      <c r="BA68" s="296">
        <f>SUM(BB68:BL68)+AZ68</f>
        <v>113496192.03399353</v>
      </c>
      <c r="BB68" s="274">
        <f t="shared" si="46"/>
        <v>76833451.835654303</v>
      </c>
      <c r="BC68" s="274">
        <f t="shared" si="46"/>
        <v>921574.56185451592</v>
      </c>
      <c r="BD68" s="274">
        <f t="shared" si="46"/>
        <v>29618265.71909697</v>
      </c>
      <c r="BE68" s="274">
        <f t="shared" si="46"/>
        <v>1571925.723032624</v>
      </c>
      <c r="BF68" s="274">
        <f t="shared" si="46"/>
        <v>55227.720067190894</v>
      </c>
      <c r="BG68" s="274">
        <f t="shared" si="46"/>
        <v>1287035.1161348601</v>
      </c>
      <c r="BH68" s="274">
        <f t="shared" si="46"/>
        <v>62.839463482670965</v>
      </c>
      <c r="BI68" s="274">
        <f t="shared" si="46"/>
        <v>119102.79274643699</v>
      </c>
      <c r="BJ68" s="274">
        <f t="shared" si="46"/>
        <v>2784794.0107295159</v>
      </c>
      <c r="BK68" s="274">
        <f t="shared" ref="BK68:BL71" si="47">N68+Z68+AL68+AX68</f>
        <v>0</v>
      </c>
      <c r="BL68" s="300">
        <f t="shared" si="47"/>
        <v>0</v>
      </c>
    </row>
    <row r="69" spans="1:64" s="255" customFormat="1" x14ac:dyDescent="0.25">
      <c r="A69" s="1699"/>
      <c r="B69" s="126" t="s">
        <v>110</v>
      </c>
      <c r="C69" s="131" t="s">
        <v>135</v>
      </c>
      <c r="D69" s="274">
        <f>SUM(E69:O69)</f>
        <v>85217.72368756021</v>
      </c>
      <c r="E69" s="253">
        <v>61658.808290125809</v>
      </c>
      <c r="F69" s="253">
        <v>3864.6377931602301</v>
      </c>
      <c r="G69" s="253">
        <v>15373.829327882258</v>
      </c>
      <c r="H69" s="253">
        <v>1776.899821733487</v>
      </c>
      <c r="I69" s="253">
        <v>44.265734002870396</v>
      </c>
      <c r="J69" s="253">
        <v>1634.6286351403044</v>
      </c>
      <c r="K69" s="253">
        <v>3.8491942611191647</v>
      </c>
      <c r="L69" s="253">
        <v>193.422011621238</v>
      </c>
      <c r="M69" s="253">
        <v>667.38287963288883</v>
      </c>
      <c r="N69" s="253">
        <v>0</v>
      </c>
      <c r="O69" s="254">
        <v>0</v>
      </c>
      <c r="P69" s="274">
        <f>SUM(Q69:AA69)</f>
        <v>91991.461443233129</v>
      </c>
      <c r="Q69" s="253">
        <v>66711.208925277169</v>
      </c>
      <c r="R69" s="253">
        <v>4107.5961388228061</v>
      </c>
      <c r="S69" s="253">
        <v>16471.819402507244</v>
      </c>
      <c r="T69" s="253">
        <v>1932.5605196874246</v>
      </c>
      <c r="U69" s="253">
        <v>46.521421270407409</v>
      </c>
      <c r="V69" s="253">
        <v>1807.1425885427486</v>
      </c>
      <c r="W69" s="253">
        <v>4.0453409800354274</v>
      </c>
      <c r="X69" s="253">
        <v>198.22170802173591</v>
      </c>
      <c r="Y69" s="253">
        <v>712.34539812356581</v>
      </c>
      <c r="Z69" s="253">
        <v>0</v>
      </c>
      <c r="AA69" s="254">
        <v>0</v>
      </c>
      <c r="AB69" s="274">
        <f>SUM(AC69:AM69)</f>
        <v>96562.156668057301</v>
      </c>
      <c r="AC69" s="253">
        <v>69378.989666914043</v>
      </c>
      <c r="AD69" s="253">
        <v>4169.9210682491739</v>
      </c>
      <c r="AE69" s="253">
        <v>17836.743617601442</v>
      </c>
      <c r="AF69" s="253">
        <v>2114.5134687149502</v>
      </c>
      <c r="AG69" s="253">
        <v>42.139428384284962</v>
      </c>
      <c r="AH69" s="253">
        <v>2021.8267267703741</v>
      </c>
      <c r="AI69" s="253">
        <v>2.1628449127762783</v>
      </c>
      <c r="AJ69" s="253">
        <v>206.04702535679303</v>
      </c>
      <c r="AK69" s="253">
        <v>789.81282115346687</v>
      </c>
      <c r="AL69" s="253">
        <v>0</v>
      </c>
      <c r="AM69" s="254">
        <v>0</v>
      </c>
      <c r="AN69" s="289">
        <f>SUM(AO69:AY69)</f>
        <v>92794.315690675474</v>
      </c>
      <c r="AO69" s="253">
        <v>66138.944954850362</v>
      </c>
      <c r="AP69" s="253">
        <v>3863.6795954034419</v>
      </c>
      <c r="AQ69" s="253">
        <v>17675.083947359784</v>
      </c>
      <c r="AR69" s="253">
        <v>2101.057888091671</v>
      </c>
      <c r="AS69" s="253">
        <v>43.758035867659082</v>
      </c>
      <c r="AT69" s="253">
        <v>1997.3930174101586</v>
      </c>
      <c r="AU69" s="253">
        <v>0</v>
      </c>
      <c r="AV69" s="253">
        <v>197.70991920239743</v>
      </c>
      <c r="AW69" s="253">
        <v>776.68833248997817</v>
      </c>
      <c r="AX69" s="253">
        <v>0</v>
      </c>
      <c r="AY69" s="254">
        <v>0</v>
      </c>
      <c r="AZ69" s="525">
        <v>0</v>
      </c>
      <c r="BA69" s="296">
        <f>SUM(BB69:BL69)+AZ69</f>
        <v>366565.65748952603</v>
      </c>
      <c r="BB69" s="274">
        <f t="shared" si="46"/>
        <v>263887.95183716738</v>
      </c>
      <c r="BC69" s="274">
        <f t="shared" si="46"/>
        <v>16005.834595635653</v>
      </c>
      <c r="BD69" s="274">
        <f t="shared" si="46"/>
        <v>67357.476295350731</v>
      </c>
      <c r="BE69" s="274">
        <f t="shared" si="46"/>
        <v>7925.0316982275326</v>
      </c>
      <c r="BF69" s="274">
        <f t="shared" si="46"/>
        <v>176.68461952522185</v>
      </c>
      <c r="BG69" s="274">
        <f t="shared" si="46"/>
        <v>7460.9909678635859</v>
      </c>
      <c r="BH69" s="274">
        <f t="shared" si="46"/>
        <v>10.057380153930872</v>
      </c>
      <c r="BI69" s="274">
        <f t="shared" si="46"/>
        <v>795.40066420216431</v>
      </c>
      <c r="BJ69" s="274">
        <f t="shared" si="46"/>
        <v>2946.2294313998996</v>
      </c>
      <c r="BK69" s="274">
        <f t="shared" si="47"/>
        <v>0</v>
      </c>
      <c r="BL69" s="300">
        <f t="shared" si="47"/>
        <v>0</v>
      </c>
    </row>
    <row r="70" spans="1:64" x14ac:dyDescent="0.25">
      <c r="A70" s="1699"/>
      <c r="B70" s="126" t="s">
        <v>111</v>
      </c>
      <c r="C70" s="131" t="s">
        <v>163</v>
      </c>
      <c r="D70" s="274">
        <f>SUM(E70:O70)</f>
        <v>-67757.260844551769</v>
      </c>
      <c r="E70" s="253">
        <v>-26928.644007940748</v>
      </c>
      <c r="F70" s="253">
        <v>-1160.6399672248515</v>
      </c>
      <c r="G70" s="253">
        <v>-20232.33201415126</v>
      </c>
      <c r="H70" s="253">
        <v>-2452.1475271541071</v>
      </c>
      <c r="I70" s="253">
        <v>-59.669825137277584</v>
      </c>
      <c r="J70" s="253">
        <v>-683.55191626478666</v>
      </c>
      <c r="K70" s="253">
        <v>0</v>
      </c>
      <c r="L70" s="253">
        <v>-70.880491263438955</v>
      </c>
      <c r="M70" s="253">
        <v>-16169.395095415308</v>
      </c>
      <c r="N70" s="253">
        <v>0</v>
      </c>
      <c r="O70" s="254">
        <v>0</v>
      </c>
      <c r="P70" s="274">
        <f>SUM(Q70:AA70)</f>
        <v>-6696.799799467608</v>
      </c>
      <c r="Q70" s="253">
        <v>-2684.1143551377222</v>
      </c>
      <c r="R70" s="253">
        <v>-114.37888985409064</v>
      </c>
      <c r="S70" s="253">
        <v>-1968.090065930857</v>
      </c>
      <c r="T70" s="253">
        <v>-235.58765919343921</v>
      </c>
      <c r="U70" s="253">
        <v>-5.9543606702594554</v>
      </c>
      <c r="V70" s="253">
        <v>-72.202990211071281</v>
      </c>
      <c r="W70" s="253">
        <v>-6.1086218777451733E-3</v>
      </c>
      <c r="X70" s="253">
        <v>-6.2495438497019382</v>
      </c>
      <c r="Y70" s="253">
        <v>-1610.2158259985888</v>
      </c>
      <c r="Z70" s="253">
        <v>0</v>
      </c>
      <c r="AA70" s="254">
        <v>0</v>
      </c>
      <c r="AB70" s="274">
        <f>SUM(AC70:AM70)</f>
        <v>177528.41358693712</v>
      </c>
      <c r="AC70" s="253">
        <v>70255.431511537798</v>
      </c>
      <c r="AD70" s="253">
        <v>2888.1859264933428</v>
      </c>
      <c r="AE70" s="253">
        <v>52514.594747258816</v>
      </c>
      <c r="AF70" s="253">
        <v>6240.7841234271928</v>
      </c>
      <c r="AG70" s="253">
        <v>164.18669916356578</v>
      </c>
      <c r="AH70" s="253">
        <v>1934.6206351214307</v>
      </c>
      <c r="AI70" s="253">
        <v>0</v>
      </c>
      <c r="AJ70" s="253">
        <v>216.29526745254961</v>
      </c>
      <c r="AK70" s="253">
        <v>43314.314676482434</v>
      </c>
      <c r="AL70" s="253">
        <v>0</v>
      </c>
      <c r="AM70" s="254">
        <v>0</v>
      </c>
      <c r="AN70" s="289">
        <f>SUM(AO70:AY70)</f>
        <v>811232.42031910468</v>
      </c>
      <c r="AO70" s="253">
        <v>320502.86330532515</v>
      </c>
      <c r="AP70" s="253">
        <v>13614.341271322181</v>
      </c>
      <c r="AQ70" s="253">
        <v>237719.69333859341</v>
      </c>
      <c r="AR70" s="253">
        <v>29645.076233013053</v>
      </c>
      <c r="AS70" s="253">
        <v>965.34429723629353</v>
      </c>
      <c r="AT70" s="253">
        <v>9402.4801295065809</v>
      </c>
      <c r="AU70" s="253">
        <v>0</v>
      </c>
      <c r="AV70" s="253">
        <v>844.51068054908433</v>
      </c>
      <c r="AW70" s="253">
        <v>198538.11106355899</v>
      </c>
      <c r="AX70" s="253">
        <v>0</v>
      </c>
      <c r="AY70" s="254">
        <v>0</v>
      </c>
      <c r="AZ70" s="525">
        <v>-2188885.1770052137</v>
      </c>
      <c r="BA70" s="296">
        <f>SUM(BB70:BL70)+AZ70</f>
        <v>-1274578.4037431912</v>
      </c>
      <c r="BB70" s="274">
        <f t="shared" si="46"/>
        <v>361145.5364537845</v>
      </c>
      <c r="BC70" s="274">
        <f t="shared" si="46"/>
        <v>15227.508340736582</v>
      </c>
      <c r="BD70" s="274">
        <f t="shared" si="46"/>
        <v>268033.86600577011</v>
      </c>
      <c r="BE70" s="274">
        <f t="shared" si="46"/>
        <v>33198.125170092702</v>
      </c>
      <c r="BF70" s="274">
        <f t="shared" si="46"/>
        <v>1063.9068105923222</v>
      </c>
      <c r="BG70" s="274">
        <f t="shared" si="46"/>
        <v>10581.345858152154</v>
      </c>
      <c r="BH70" s="274">
        <f t="shared" si="46"/>
        <v>-6.1086218777451733E-3</v>
      </c>
      <c r="BI70" s="274">
        <f t="shared" si="46"/>
        <v>983.67591288849303</v>
      </c>
      <c r="BJ70" s="274">
        <f t="shared" si="46"/>
        <v>224072.81481862752</v>
      </c>
      <c r="BK70" s="274">
        <f t="shared" si="47"/>
        <v>0</v>
      </c>
      <c r="BL70" s="300">
        <f t="shared" si="47"/>
        <v>0</v>
      </c>
    </row>
    <row r="71" spans="1:64" x14ac:dyDescent="0.25">
      <c r="A71" s="1699"/>
      <c r="B71" s="126" t="s">
        <v>112</v>
      </c>
      <c r="C71" s="131" t="s">
        <v>927</v>
      </c>
      <c r="D71" s="274">
        <f>SUM(E71:O71)</f>
        <v>835030.86806186172</v>
      </c>
      <c r="E71" s="253">
        <v>347140.664174682</v>
      </c>
      <c r="F71" s="253">
        <v>21182.867909414621</v>
      </c>
      <c r="G71" s="253">
        <v>244402.54367301127</v>
      </c>
      <c r="H71" s="253">
        <v>29164.382786395559</v>
      </c>
      <c r="I71" s="253">
        <v>694.54533015773382</v>
      </c>
      <c r="J71" s="253">
        <v>18112.34449122072</v>
      </c>
      <c r="K71" s="253">
        <v>0.78439992664282621</v>
      </c>
      <c r="L71" s="253">
        <v>1116.9090561076055</v>
      </c>
      <c r="M71" s="253">
        <v>173215.82624094549</v>
      </c>
      <c r="N71" s="253">
        <v>0</v>
      </c>
      <c r="O71" s="254">
        <v>0</v>
      </c>
      <c r="P71" s="274">
        <f>SUM(Q71:AA71)</f>
        <v>793609.13834785076</v>
      </c>
      <c r="Q71" s="253">
        <v>329920.74175725033</v>
      </c>
      <c r="R71" s="253">
        <v>20132.091150529148</v>
      </c>
      <c r="S71" s="253">
        <v>232278.94861485803</v>
      </c>
      <c r="T71" s="253">
        <v>27717.682757379949</v>
      </c>
      <c r="U71" s="253">
        <v>660.09238950573535</v>
      </c>
      <c r="V71" s="253">
        <v>17213.88113292147</v>
      </c>
      <c r="W71" s="253">
        <v>0.7454897462030271</v>
      </c>
      <c r="X71" s="253">
        <v>1061.5047509414967</v>
      </c>
      <c r="Y71" s="253">
        <v>164623.45030471846</v>
      </c>
      <c r="Z71" s="253">
        <v>0</v>
      </c>
      <c r="AA71" s="254">
        <v>0</v>
      </c>
      <c r="AB71" s="274">
        <f>SUM(AC71:AM71)</f>
        <v>1113380.5642623575</v>
      </c>
      <c r="AC71" s="253">
        <v>462856.74379235512</v>
      </c>
      <c r="AD71" s="253">
        <v>28243.977950683158</v>
      </c>
      <c r="AE71" s="253">
        <v>325871.83586805296</v>
      </c>
      <c r="AF71" s="253">
        <v>38886.055839405111</v>
      </c>
      <c r="AG71" s="253">
        <v>926.06549191606075</v>
      </c>
      <c r="AH71" s="253">
        <v>24149.924393280722</v>
      </c>
      <c r="AI71" s="253">
        <v>1.0458722741112396</v>
      </c>
      <c r="AJ71" s="253">
        <v>1489.2201985360587</v>
      </c>
      <c r="AK71" s="253">
        <v>230955.69485585421</v>
      </c>
      <c r="AL71" s="253">
        <v>0</v>
      </c>
      <c r="AM71" s="254">
        <v>0</v>
      </c>
      <c r="AN71" s="289">
        <f>SUM(AO71:AY71)</f>
        <v>487056.57485975535</v>
      </c>
      <c r="AO71" s="253">
        <v>202480.11104056027</v>
      </c>
      <c r="AP71" s="253">
        <v>12355.537363083178</v>
      </c>
      <c r="AQ71" s="253">
        <v>142555.04839561204</v>
      </c>
      <c r="AR71" s="253">
        <v>17010.993163414769</v>
      </c>
      <c r="AS71" s="253">
        <v>405.11420898323331</v>
      </c>
      <c r="AT71" s="253">
        <v>10564.563308958275</v>
      </c>
      <c r="AU71" s="253">
        <v>0.45752457328630758</v>
      </c>
      <c r="AV71" s="253">
        <v>651.47040678897588</v>
      </c>
      <c r="AW71" s="253">
        <v>101033.27944778127</v>
      </c>
      <c r="AX71" s="253">
        <v>0</v>
      </c>
      <c r="AY71" s="254">
        <v>0</v>
      </c>
      <c r="AZ71" s="525">
        <v>-6524.1861645100817</v>
      </c>
      <c r="BA71" s="296">
        <f>SUM(BB71:BL71)+AZ71</f>
        <v>3222552.9593673148</v>
      </c>
      <c r="BB71" s="274">
        <f t="shared" si="46"/>
        <v>1342398.2607648477</v>
      </c>
      <c r="BC71" s="274">
        <f t="shared" si="46"/>
        <v>81914.474373710094</v>
      </c>
      <c r="BD71" s="274">
        <f t="shared" si="46"/>
        <v>945108.37655153428</v>
      </c>
      <c r="BE71" s="274">
        <f t="shared" si="46"/>
        <v>112779.11454659537</v>
      </c>
      <c r="BF71" s="274">
        <f t="shared" si="46"/>
        <v>2685.8174205627633</v>
      </c>
      <c r="BG71" s="274">
        <f t="shared" si="46"/>
        <v>70040.713326381185</v>
      </c>
      <c r="BH71" s="274">
        <f t="shared" si="46"/>
        <v>3.0332865202434007</v>
      </c>
      <c r="BI71" s="274">
        <f t="shared" si="46"/>
        <v>4319.1044123741367</v>
      </c>
      <c r="BJ71" s="274">
        <f t="shared" si="46"/>
        <v>669828.25084929948</v>
      </c>
      <c r="BK71" s="274">
        <f t="shared" si="47"/>
        <v>0</v>
      </c>
      <c r="BL71" s="300">
        <f t="shared" si="47"/>
        <v>0</v>
      </c>
    </row>
    <row r="72" spans="1:64" s="209" customFormat="1" x14ac:dyDescent="0.25">
      <c r="A72" s="1703"/>
      <c r="B72" s="129" t="s">
        <v>460</v>
      </c>
      <c r="C72" s="313" t="s">
        <v>5</v>
      </c>
      <c r="D72" s="275">
        <f>SUM(D64:D71)</f>
        <v>65766368.488876134</v>
      </c>
      <c r="E72" s="275">
        <f t="shared" ref="E72:BG72" si="48">SUM(E64:E71)</f>
        <v>26189882.724048473</v>
      </c>
      <c r="F72" s="275">
        <f t="shared" si="48"/>
        <v>1135487.4768415936</v>
      </c>
      <c r="G72" s="275">
        <f t="shared" si="48"/>
        <v>19621688.323311295</v>
      </c>
      <c r="H72" s="275">
        <f t="shared" si="48"/>
        <v>2377724.2684401837</v>
      </c>
      <c r="I72" s="275">
        <f t="shared" si="48"/>
        <v>57831.816919758625</v>
      </c>
      <c r="J72" s="275">
        <f t="shared" si="48"/>
        <v>673902.73656965373</v>
      </c>
      <c r="K72" s="275">
        <f t="shared" si="48"/>
        <v>4.6335941877619913</v>
      </c>
      <c r="L72" s="275">
        <f t="shared" si="48"/>
        <v>69142.450374152482</v>
      </c>
      <c r="M72" s="275">
        <f>SUM(M64:M71)</f>
        <v>15640704.058776824</v>
      </c>
      <c r="N72" s="275">
        <f>SUM(N68:N71)</f>
        <v>0</v>
      </c>
      <c r="O72" s="275">
        <f>SUM(O68:O71)</f>
        <v>0</v>
      </c>
      <c r="P72" s="277">
        <f t="shared" si="48"/>
        <v>69693036.539681882</v>
      </c>
      <c r="Q72" s="275">
        <f t="shared" si="48"/>
        <v>27990376.051907469</v>
      </c>
      <c r="R72" s="275">
        <f t="shared" si="48"/>
        <v>1198960.2305821297</v>
      </c>
      <c r="S72" s="275">
        <f t="shared" si="48"/>
        <v>20468543.906631511</v>
      </c>
      <c r="T72" s="275">
        <f t="shared" si="48"/>
        <v>2449002.5464450852</v>
      </c>
      <c r="U72" s="275">
        <f t="shared" si="48"/>
        <v>61868.684600021676</v>
      </c>
      <c r="V72" s="275">
        <f t="shared" si="48"/>
        <v>760839.99825681234</v>
      </c>
      <c r="W72" s="275">
        <f t="shared" si="48"/>
        <v>67.624185587031675</v>
      </c>
      <c r="X72" s="275">
        <f t="shared" si="48"/>
        <v>65472.147935555004</v>
      </c>
      <c r="Y72" s="275">
        <f>SUM(Y64:Y71)</f>
        <v>16697905.349137727</v>
      </c>
      <c r="Z72" s="275">
        <f>SUM(Z68:Z71)</f>
        <v>0</v>
      </c>
      <c r="AA72" s="283">
        <f>SUM(AA68:AA71)</f>
        <v>0</v>
      </c>
      <c r="AB72" s="277">
        <f t="shared" si="48"/>
        <v>71427090.757279083</v>
      </c>
      <c r="AC72" s="275">
        <f t="shared" si="48"/>
        <v>28325854.828814127</v>
      </c>
      <c r="AD72" s="275">
        <f t="shared" si="48"/>
        <v>1174585.1377422025</v>
      </c>
      <c r="AE72" s="275">
        <f t="shared" si="48"/>
        <v>21113900.033220626</v>
      </c>
      <c r="AF72" s="275">
        <f t="shared" si="48"/>
        <v>2509198.3796149576</v>
      </c>
      <c r="AG72" s="275">
        <f t="shared" si="48"/>
        <v>65898.834995569181</v>
      </c>
      <c r="AH72" s="275">
        <f t="shared" si="48"/>
        <v>791398.17452514649</v>
      </c>
      <c r="AI72" s="275">
        <f t="shared" si="48"/>
        <v>3.2087171868875179</v>
      </c>
      <c r="AJ72" s="275">
        <f t="shared" si="48"/>
        <v>87241.353973963152</v>
      </c>
      <c r="AK72" s="275">
        <f>SUM(AK64:AK71)</f>
        <v>17359010.805675291</v>
      </c>
      <c r="AL72" s="275">
        <f>SUM(AL68:AL71)</f>
        <v>0</v>
      </c>
      <c r="AM72" s="275">
        <f>SUM(AM68:AM71)</f>
        <v>0</v>
      </c>
      <c r="AN72" s="277">
        <f t="shared" si="48"/>
        <v>74627272.04922621</v>
      </c>
      <c r="AO72" s="275">
        <f t="shared" si="48"/>
        <v>29527720.619940028</v>
      </c>
      <c r="AP72" s="275">
        <f t="shared" si="48"/>
        <v>1258769.1339986722</v>
      </c>
      <c r="AQ72" s="275">
        <f t="shared" si="48"/>
        <v>21858249.724786188</v>
      </c>
      <c r="AR72" s="275">
        <f t="shared" si="48"/>
        <v>2724699.8199473135</v>
      </c>
      <c r="AS72" s="275">
        <f t="shared" si="48"/>
        <v>88550.182402521721</v>
      </c>
      <c r="AT72" s="275">
        <f t="shared" si="48"/>
        <v>870818.86693564465</v>
      </c>
      <c r="AU72" s="275">
        <f t="shared" si="48"/>
        <v>0.45752457328630758</v>
      </c>
      <c r="AV72" s="275">
        <f t="shared" si="48"/>
        <v>77936.881452231144</v>
      </c>
      <c r="AW72" s="275">
        <f>SUM(AW64:AW71)</f>
        <v>18220526.362239014</v>
      </c>
      <c r="AX72" s="275">
        <f>SUM(AX68:AX71)</f>
        <v>0</v>
      </c>
      <c r="AY72" s="283">
        <f>SUM(AY68:AY71)</f>
        <v>0</v>
      </c>
      <c r="AZ72" s="299">
        <f>SUM(AZ64:AZ71)</f>
        <v>-1600498.4253554258</v>
      </c>
      <c r="BA72" s="297">
        <f t="shared" si="48"/>
        <v>279913269.4097079</v>
      </c>
      <c r="BB72" s="275">
        <f t="shared" si="48"/>
        <v>112033834.22471011</v>
      </c>
      <c r="BC72" s="275">
        <f>SUM(BC64:BC71)</f>
        <v>4767801.9791645985</v>
      </c>
      <c r="BD72" s="275">
        <f t="shared" si="48"/>
        <v>83062381.987949625</v>
      </c>
      <c r="BE72" s="275">
        <f t="shared" si="48"/>
        <v>10060625.01444754</v>
      </c>
      <c r="BF72" s="275">
        <f t="shared" si="48"/>
        <v>274149.51891787123</v>
      </c>
      <c r="BG72" s="275">
        <f t="shared" si="48"/>
        <v>3096959.7762872567</v>
      </c>
      <c r="BH72" s="275">
        <f>SUM(BH64:BH71)</f>
        <v>75.924021534967494</v>
      </c>
      <c r="BI72" s="275">
        <f>SUM(BI64:BI71)</f>
        <v>299792.8337359018</v>
      </c>
      <c r="BJ72" s="275">
        <f>SUM(BJ64:BJ71)</f>
        <v>67918146.57582885</v>
      </c>
      <c r="BK72" s="275">
        <f>SUM(BK68:BK71)</f>
        <v>0</v>
      </c>
      <c r="BL72" s="299">
        <f>SUM(BL68:BL71)</f>
        <v>0</v>
      </c>
    </row>
    <row r="73" spans="1:64" ht="14.85" customHeight="1" x14ac:dyDescent="0.25">
      <c r="A73" s="1708" t="s">
        <v>6</v>
      </c>
      <c r="B73" s="126" t="s">
        <v>118</v>
      </c>
      <c r="C73" s="131" t="s">
        <v>189</v>
      </c>
      <c r="D73" s="273">
        <f>SUM(E73:O73)</f>
        <v>120583.65016973723</v>
      </c>
      <c r="E73" s="251">
        <v>52773.472448589739</v>
      </c>
      <c r="F73" s="251">
        <v>5944.7408154808072</v>
      </c>
      <c r="G73" s="251">
        <v>41768.941212896738</v>
      </c>
      <c r="H73" s="251">
        <v>5530.1210955388642</v>
      </c>
      <c r="I73" s="251">
        <v>10.588987879485289</v>
      </c>
      <c r="J73" s="251">
        <v>2941.853149467905</v>
      </c>
      <c r="K73" s="251">
        <v>0</v>
      </c>
      <c r="L73" s="251">
        <v>1472.2665798555895</v>
      </c>
      <c r="M73" s="251">
        <v>10141.665880028102</v>
      </c>
      <c r="N73" s="251">
        <v>0</v>
      </c>
      <c r="O73" s="252">
        <v>0</v>
      </c>
      <c r="P73" s="273">
        <f>SUM(Q73:AA73)</f>
        <v>156103.55124519719</v>
      </c>
      <c r="Q73" s="251">
        <v>68159.640029912713</v>
      </c>
      <c r="R73" s="251">
        <v>7778.0189957818375</v>
      </c>
      <c r="S73" s="251">
        <v>54793.006770540887</v>
      </c>
      <c r="T73" s="251">
        <v>7735.1916762628425</v>
      </c>
      <c r="U73" s="251">
        <v>59.292659549947956</v>
      </c>
      <c r="V73" s="251">
        <v>2407.1296149288337</v>
      </c>
      <c r="W73" s="251">
        <v>0</v>
      </c>
      <c r="X73" s="251">
        <v>1464.8892250859487</v>
      </c>
      <c r="Y73" s="251">
        <v>13706.382273134199</v>
      </c>
      <c r="Z73" s="251">
        <v>0</v>
      </c>
      <c r="AA73" s="252">
        <v>0</v>
      </c>
      <c r="AB73" s="273">
        <f>SUM(AC73:AM73)</f>
        <v>179794.81864047289</v>
      </c>
      <c r="AC73" s="251">
        <v>75964.163778568327</v>
      </c>
      <c r="AD73" s="251">
        <v>6727.2120625136467</v>
      </c>
      <c r="AE73" s="251">
        <v>66335.309944961424</v>
      </c>
      <c r="AF73" s="251">
        <v>8562.8723820943578</v>
      </c>
      <c r="AG73" s="251">
        <v>246.47377738674206</v>
      </c>
      <c r="AH73" s="251">
        <v>2815.1027557967727</v>
      </c>
      <c r="AI73" s="251">
        <v>0</v>
      </c>
      <c r="AJ73" s="251">
        <v>2002.4733415494861</v>
      </c>
      <c r="AK73" s="251">
        <v>17141.210597602138</v>
      </c>
      <c r="AL73" s="251">
        <v>0</v>
      </c>
      <c r="AM73" s="252">
        <v>0</v>
      </c>
      <c r="AN73" s="276">
        <f>SUM(AO73:AY73)</f>
        <v>188789.65662259163</v>
      </c>
      <c r="AO73" s="251">
        <v>78292.662619841693</v>
      </c>
      <c r="AP73" s="251">
        <v>9063.3175619129452</v>
      </c>
      <c r="AQ73" s="251">
        <v>68941.572879051804</v>
      </c>
      <c r="AR73" s="251">
        <v>9623.6269836939464</v>
      </c>
      <c r="AS73" s="251">
        <v>-109.99417859045813</v>
      </c>
      <c r="AT73" s="251">
        <v>2313.7864584128965</v>
      </c>
      <c r="AU73" s="251">
        <v>0</v>
      </c>
      <c r="AV73" s="249">
        <v>2101.5959643286387</v>
      </c>
      <c r="AW73" s="251">
        <v>18563.088333940155</v>
      </c>
      <c r="AX73" s="251">
        <v>0</v>
      </c>
      <c r="AY73" s="252">
        <v>0</v>
      </c>
      <c r="AZ73" s="854">
        <v>0</v>
      </c>
      <c r="BA73" s="294">
        <f>SUM(BB73:BL73)+AZ73</f>
        <v>645271.67667799897</v>
      </c>
      <c r="BB73" s="274">
        <f t="shared" ref="BB73:BL76" si="49">E73+Q73+AC73+AO73</f>
        <v>275189.93887691246</v>
      </c>
      <c r="BC73" s="274">
        <f t="shared" si="49"/>
        <v>29513.289435689236</v>
      </c>
      <c r="BD73" s="274">
        <f t="shared" si="49"/>
        <v>231838.83080745087</v>
      </c>
      <c r="BE73" s="274">
        <f t="shared" si="49"/>
        <v>31451.812137590008</v>
      </c>
      <c r="BF73" s="274">
        <f t="shared" si="49"/>
        <v>206.36124622571714</v>
      </c>
      <c r="BG73" s="274">
        <f t="shared" si="49"/>
        <v>10477.871978606407</v>
      </c>
      <c r="BH73" s="274">
        <f t="shared" si="49"/>
        <v>0</v>
      </c>
      <c r="BI73" s="274">
        <f t="shared" si="49"/>
        <v>7041.2251108196633</v>
      </c>
      <c r="BJ73" s="274">
        <f t="shared" si="49"/>
        <v>59552.34708470459</v>
      </c>
      <c r="BK73" s="274">
        <f t="shared" si="49"/>
        <v>0</v>
      </c>
      <c r="BL73" s="298">
        <f t="shared" si="49"/>
        <v>0</v>
      </c>
    </row>
    <row r="74" spans="1:64" s="255" customFormat="1" x14ac:dyDescent="0.25">
      <c r="A74" s="1708"/>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708"/>
      <c r="B75" s="126" t="s">
        <v>46</v>
      </c>
      <c r="C75" s="131" t="s">
        <v>165</v>
      </c>
      <c r="D75" s="274">
        <f>SUM(E75:O75)</f>
        <v>7.763907700187076</v>
      </c>
      <c r="E75" s="253">
        <v>0</v>
      </c>
      <c r="F75" s="253">
        <v>0.31414173325601497</v>
      </c>
      <c r="G75" s="253">
        <v>3.116984631769661</v>
      </c>
      <c r="H75" s="253">
        <v>3.8850937955766529</v>
      </c>
      <c r="I75" s="253">
        <v>0</v>
      </c>
      <c r="J75" s="253">
        <v>0</v>
      </c>
      <c r="K75" s="253">
        <v>0</v>
      </c>
      <c r="L75" s="253">
        <v>0</v>
      </c>
      <c r="M75" s="253">
        <v>0.44768753958474716</v>
      </c>
      <c r="N75" s="253">
        <v>0</v>
      </c>
      <c r="O75" s="254">
        <v>0</v>
      </c>
      <c r="P75" s="274">
        <f>SUM(Q75:AA75)</f>
        <v>7.1084004474449349</v>
      </c>
      <c r="Q75" s="253">
        <v>3.1388107502280969</v>
      </c>
      <c r="R75" s="253">
        <v>0</v>
      </c>
      <c r="S75" s="253">
        <v>3.8455064132894141</v>
      </c>
      <c r="T75" s="253">
        <v>0.12408328392742318</v>
      </c>
      <c r="U75" s="253">
        <v>0</v>
      </c>
      <c r="V75" s="253">
        <v>0</v>
      </c>
      <c r="W75" s="253">
        <v>0</v>
      </c>
      <c r="X75" s="253">
        <v>0</v>
      </c>
      <c r="Y75" s="253">
        <v>0</v>
      </c>
      <c r="Z75" s="253">
        <v>0</v>
      </c>
      <c r="AA75" s="254">
        <v>0</v>
      </c>
      <c r="AB75" s="274">
        <f>SUM(AC75:AM75)</f>
        <v>9.9255715825075406</v>
      </c>
      <c r="AC75" s="253">
        <v>1.4297855924096137</v>
      </c>
      <c r="AD75" s="253">
        <v>0.71489279620480684</v>
      </c>
      <c r="AE75" s="253">
        <v>1.9502275480467133</v>
      </c>
      <c r="AF75" s="253">
        <v>4.5438586126777532</v>
      </c>
      <c r="AG75" s="253">
        <v>0</v>
      </c>
      <c r="AH75" s="253">
        <v>0.71489279620480684</v>
      </c>
      <c r="AI75" s="253">
        <v>0</v>
      </c>
      <c r="AJ75" s="253">
        <v>0</v>
      </c>
      <c r="AK75" s="253">
        <v>0.57191423696384547</v>
      </c>
      <c r="AL75" s="253">
        <v>0</v>
      </c>
      <c r="AM75" s="254">
        <v>0</v>
      </c>
      <c r="AN75" s="289">
        <f>SUM(AO75:AY75)</f>
        <v>3.2250851134457372</v>
      </c>
      <c r="AO75" s="253">
        <v>0.79267687004024423</v>
      </c>
      <c r="AP75" s="253">
        <v>0</v>
      </c>
      <c r="AQ75" s="253">
        <v>1.5853537400804885</v>
      </c>
      <c r="AR75" s="253">
        <v>0.84705450332500498</v>
      </c>
      <c r="AS75" s="253">
        <v>0</v>
      </c>
      <c r="AT75" s="253">
        <v>0</v>
      </c>
      <c r="AU75" s="253">
        <v>0</v>
      </c>
      <c r="AV75" s="253">
        <v>0</v>
      </c>
      <c r="AW75" s="253">
        <v>0</v>
      </c>
      <c r="AX75" s="253">
        <v>0</v>
      </c>
      <c r="AY75" s="254">
        <v>0</v>
      </c>
      <c r="AZ75" s="525">
        <v>-13.739984342064153</v>
      </c>
      <c r="BA75" s="296">
        <f>SUM(BB75:BL75)+AZ75</f>
        <v>14.282980501521136</v>
      </c>
      <c r="BB75" s="274">
        <f t="shared" si="49"/>
        <v>5.361273212677955</v>
      </c>
      <c r="BC75" s="274">
        <f t="shared" si="49"/>
        <v>1.0290345294608219</v>
      </c>
      <c r="BD75" s="274">
        <f t="shared" si="49"/>
        <v>10.498072333186277</v>
      </c>
      <c r="BE75" s="274">
        <f t="shared" si="49"/>
        <v>9.4000901955068343</v>
      </c>
      <c r="BF75" s="274">
        <f t="shared" si="49"/>
        <v>0</v>
      </c>
      <c r="BG75" s="274">
        <f t="shared" si="49"/>
        <v>0.71489279620480684</v>
      </c>
      <c r="BH75" s="274">
        <f t="shared" si="49"/>
        <v>0</v>
      </c>
      <c r="BI75" s="274">
        <f t="shared" si="49"/>
        <v>0</v>
      </c>
      <c r="BJ75" s="274">
        <f t="shared" si="49"/>
        <v>1.0196017765485927</v>
      </c>
      <c r="BK75" s="274">
        <f t="shared" si="49"/>
        <v>0</v>
      </c>
      <c r="BL75" s="300">
        <f t="shared" si="49"/>
        <v>0</v>
      </c>
    </row>
    <row r="76" spans="1:64" x14ac:dyDescent="0.25">
      <c r="A76" s="1708"/>
      <c r="B76" s="126" t="s">
        <v>166</v>
      </c>
      <c r="C76" s="131" t="s">
        <v>928</v>
      </c>
      <c r="D76" s="274">
        <f>SUM(E76:O76)</f>
        <v>544437.88764495368</v>
      </c>
      <c r="E76" s="253">
        <v>226334.78251839743</v>
      </c>
      <c r="F76" s="253">
        <v>13811.173095470993</v>
      </c>
      <c r="G76" s="253">
        <v>159349.80334467124</v>
      </c>
      <c r="H76" s="253">
        <v>19015.099400514304</v>
      </c>
      <c r="I76" s="253">
        <v>452.8416935081853</v>
      </c>
      <c r="J76" s="253">
        <v>11809.20005746109</v>
      </c>
      <c r="K76" s="253">
        <v>0.51142664955786898</v>
      </c>
      <c r="L76" s="253">
        <v>728.22171066578426</v>
      </c>
      <c r="M76" s="253">
        <v>112936.25439761499</v>
      </c>
      <c r="N76" s="253">
        <v>0</v>
      </c>
      <c r="O76" s="254">
        <v>0</v>
      </c>
      <c r="P76" s="274">
        <f>SUM(Q76:AA76)</f>
        <v>544437.88764495368</v>
      </c>
      <c r="Q76" s="253">
        <v>226334.78251839743</v>
      </c>
      <c r="R76" s="253">
        <v>13811.173095470993</v>
      </c>
      <c r="S76" s="253">
        <v>159349.80334467124</v>
      </c>
      <c r="T76" s="253">
        <v>19015.099400514304</v>
      </c>
      <c r="U76" s="253">
        <v>452.8416935081853</v>
      </c>
      <c r="V76" s="253">
        <v>11809.20005746109</v>
      </c>
      <c r="W76" s="253">
        <v>0.51142664955786898</v>
      </c>
      <c r="X76" s="253">
        <v>728.22171066578426</v>
      </c>
      <c r="Y76" s="253">
        <v>112936.25439761499</v>
      </c>
      <c r="Z76" s="253">
        <v>0</v>
      </c>
      <c r="AA76" s="254">
        <v>0</v>
      </c>
      <c r="AB76" s="274">
        <f>SUM(AC76:AM76)</f>
        <v>544437.88764495368</v>
      </c>
      <c r="AC76" s="253">
        <v>226334.78251839743</v>
      </c>
      <c r="AD76" s="253">
        <v>13811.173095470993</v>
      </c>
      <c r="AE76" s="253">
        <v>159349.80334467124</v>
      </c>
      <c r="AF76" s="253">
        <v>19015.099400514304</v>
      </c>
      <c r="AG76" s="253">
        <v>452.8416935081853</v>
      </c>
      <c r="AH76" s="253">
        <v>11809.20005746109</v>
      </c>
      <c r="AI76" s="253">
        <v>0.51142664955786898</v>
      </c>
      <c r="AJ76" s="253">
        <v>728.22171066578426</v>
      </c>
      <c r="AK76" s="253">
        <v>112936.25439761499</v>
      </c>
      <c r="AL76" s="253">
        <v>0</v>
      </c>
      <c r="AM76" s="254">
        <v>0</v>
      </c>
      <c r="AN76" s="289">
        <f>SUM(AO76:AY76)</f>
        <v>544437.88764495368</v>
      </c>
      <c r="AO76" s="253">
        <v>226334.78251839743</v>
      </c>
      <c r="AP76" s="253">
        <v>13811.173095470993</v>
      </c>
      <c r="AQ76" s="253">
        <v>159349.80334467124</v>
      </c>
      <c r="AR76" s="253">
        <v>19015.099400514304</v>
      </c>
      <c r="AS76" s="253">
        <v>452.8416935081853</v>
      </c>
      <c r="AT76" s="253">
        <v>11809.20005746109</v>
      </c>
      <c r="AU76" s="253">
        <v>0.51142664955786898</v>
      </c>
      <c r="AV76" s="253">
        <v>728.22171066578426</v>
      </c>
      <c r="AW76" s="253">
        <v>112936.25439761499</v>
      </c>
      <c r="AX76" s="253">
        <v>0</v>
      </c>
      <c r="AY76" s="254">
        <v>0</v>
      </c>
      <c r="AZ76" s="525">
        <v>0</v>
      </c>
      <c r="BA76" s="296">
        <f>SUM(BB76:BL76)+AZ76</f>
        <v>2177751.5505798147</v>
      </c>
      <c r="BB76" s="274">
        <f t="shared" si="49"/>
        <v>905339.13007358974</v>
      </c>
      <c r="BC76" s="274">
        <f t="shared" si="49"/>
        <v>55244.692381883971</v>
      </c>
      <c r="BD76" s="274">
        <f t="shared" si="49"/>
        <v>637399.21337868494</v>
      </c>
      <c r="BE76" s="274">
        <f t="shared" si="49"/>
        <v>76060.397602057215</v>
      </c>
      <c r="BF76" s="274">
        <f t="shared" si="49"/>
        <v>1811.3667740327412</v>
      </c>
      <c r="BG76" s="274">
        <f t="shared" si="49"/>
        <v>47236.800229844361</v>
      </c>
      <c r="BH76" s="274">
        <f t="shared" si="49"/>
        <v>2.0457065982314759</v>
      </c>
      <c r="BI76" s="274">
        <f t="shared" si="49"/>
        <v>2912.886842663137</v>
      </c>
      <c r="BJ76" s="274">
        <f t="shared" si="49"/>
        <v>451745.01759045996</v>
      </c>
      <c r="BK76" s="274">
        <f t="shared" si="49"/>
        <v>0</v>
      </c>
      <c r="BL76" s="300">
        <f t="shared" si="49"/>
        <v>0</v>
      </c>
    </row>
    <row r="77" spans="1:64" s="209" customFormat="1" x14ac:dyDescent="0.25">
      <c r="A77" s="1709"/>
      <c r="B77" s="314" t="s">
        <v>461</v>
      </c>
      <c r="C77" s="313" t="s">
        <v>8</v>
      </c>
      <c r="D77" s="278">
        <f>SUM(D73:D76)</f>
        <v>665029.30172239104</v>
      </c>
      <c r="E77" s="278">
        <f t="shared" ref="E77:BL77" si="50">SUM(E73:E76)</f>
        <v>279108.25496698718</v>
      </c>
      <c r="F77" s="278">
        <f t="shared" si="50"/>
        <v>19756.228052685055</v>
      </c>
      <c r="G77" s="278">
        <f t="shared" si="50"/>
        <v>201121.86154219974</v>
      </c>
      <c r="H77" s="278">
        <f t="shared" si="50"/>
        <v>24549.105589848747</v>
      </c>
      <c r="I77" s="278">
        <f t="shared" si="50"/>
        <v>463.43068138767057</v>
      </c>
      <c r="J77" s="278">
        <f t="shared" si="50"/>
        <v>14751.053206928995</v>
      </c>
      <c r="K77" s="278">
        <f t="shared" si="50"/>
        <v>0.51142664955786898</v>
      </c>
      <c r="L77" s="278">
        <f t="shared" si="50"/>
        <v>2200.4882905213735</v>
      </c>
      <c r="M77" s="278">
        <f t="shared" si="50"/>
        <v>123078.36796518268</v>
      </c>
      <c r="N77" s="278">
        <f t="shared" si="50"/>
        <v>0</v>
      </c>
      <c r="O77" s="284">
        <f t="shared" si="50"/>
        <v>0</v>
      </c>
      <c r="P77" s="278">
        <f t="shared" si="50"/>
        <v>700548.54729059828</v>
      </c>
      <c r="Q77" s="278">
        <f t="shared" si="50"/>
        <v>294497.56135906035</v>
      </c>
      <c r="R77" s="278">
        <f t="shared" si="50"/>
        <v>21589.192091252829</v>
      </c>
      <c r="S77" s="278">
        <f t="shared" si="50"/>
        <v>214146.65562162542</v>
      </c>
      <c r="T77" s="278">
        <f t="shared" si="50"/>
        <v>26750.415160061075</v>
      </c>
      <c r="U77" s="278">
        <f t="shared" si="50"/>
        <v>512.13435305813323</v>
      </c>
      <c r="V77" s="278">
        <f t="shared" si="50"/>
        <v>14216.329672389924</v>
      </c>
      <c r="W77" s="278">
        <f t="shared" si="50"/>
        <v>0.51142664955786898</v>
      </c>
      <c r="X77" s="278">
        <f t="shared" si="50"/>
        <v>2193.110935751733</v>
      </c>
      <c r="Y77" s="278">
        <f>SUM(Y73:Y76)</f>
        <v>126642.63667074918</v>
      </c>
      <c r="Z77" s="278">
        <f>SUM(Z73:Z76)</f>
        <v>0</v>
      </c>
      <c r="AA77" s="284">
        <f t="shared" si="50"/>
        <v>0</v>
      </c>
      <c r="AB77" s="278">
        <f t="shared" si="50"/>
        <v>724242.63185700914</v>
      </c>
      <c r="AC77" s="278">
        <f t="shared" si="50"/>
        <v>302300.37608255818</v>
      </c>
      <c r="AD77" s="278">
        <f t="shared" si="50"/>
        <v>20539.100050780842</v>
      </c>
      <c r="AE77" s="278">
        <f t="shared" si="50"/>
        <v>225687.06351718071</v>
      </c>
      <c r="AF77" s="278">
        <f t="shared" si="50"/>
        <v>27582.51564122134</v>
      </c>
      <c r="AG77" s="278">
        <f t="shared" si="50"/>
        <v>699.31547089492733</v>
      </c>
      <c r="AH77" s="278">
        <f t="shared" si="50"/>
        <v>14625.017706054068</v>
      </c>
      <c r="AI77" s="278">
        <f t="shared" si="50"/>
        <v>0.51142664955786898</v>
      </c>
      <c r="AJ77" s="278">
        <f t="shared" si="50"/>
        <v>2730.6950522152702</v>
      </c>
      <c r="AK77" s="278">
        <f t="shared" si="50"/>
        <v>130078.03690945409</v>
      </c>
      <c r="AL77" s="278">
        <f t="shared" si="50"/>
        <v>0</v>
      </c>
      <c r="AM77" s="284">
        <f t="shared" si="50"/>
        <v>0</v>
      </c>
      <c r="AN77" s="849">
        <f t="shared" si="50"/>
        <v>733230.76935265877</v>
      </c>
      <c r="AO77" s="278">
        <f t="shared" si="50"/>
        <v>304628.2378151092</v>
      </c>
      <c r="AP77" s="278">
        <f t="shared" si="50"/>
        <v>22874.49065738394</v>
      </c>
      <c r="AQ77" s="278">
        <f t="shared" si="50"/>
        <v>228292.96157746314</v>
      </c>
      <c r="AR77" s="278">
        <f t="shared" si="50"/>
        <v>28639.573438711574</v>
      </c>
      <c r="AS77" s="278">
        <f t="shared" si="50"/>
        <v>342.84751491772715</v>
      </c>
      <c r="AT77" s="278">
        <f t="shared" si="50"/>
        <v>14122.986515873987</v>
      </c>
      <c r="AU77" s="278">
        <f t="shared" si="50"/>
        <v>0.51142664955786898</v>
      </c>
      <c r="AV77" s="278">
        <f t="shared" si="50"/>
        <v>2829.8176749944232</v>
      </c>
      <c r="AW77" s="278">
        <f>SUM(AW73:AW76)</f>
        <v>131499.34273155514</v>
      </c>
      <c r="AX77" s="278">
        <f t="shared" si="50"/>
        <v>0</v>
      </c>
      <c r="AY77" s="284">
        <f t="shared" si="50"/>
        <v>0</v>
      </c>
      <c r="AZ77" s="305">
        <f t="shared" si="50"/>
        <v>-13.739984342064153</v>
      </c>
      <c r="BA77" s="297">
        <f t="shared" si="50"/>
        <v>2823037.510238315</v>
      </c>
      <c r="BB77" s="275">
        <f t="shared" si="50"/>
        <v>1180534.4302237148</v>
      </c>
      <c r="BC77" s="275">
        <f t="shared" si="50"/>
        <v>84759.01085210267</v>
      </c>
      <c r="BD77" s="275">
        <f t="shared" si="50"/>
        <v>869248.54225846904</v>
      </c>
      <c r="BE77" s="275">
        <f t="shared" si="50"/>
        <v>107521.60982984272</v>
      </c>
      <c r="BF77" s="275">
        <f t="shared" si="50"/>
        <v>2017.7280202584584</v>
      </c>
      <c r="BG77" s="275">
        <f t="shared" si="50"/>
        <v>57715.387101246975</v>
      </c>
      <c r="BH77" s="275">
        <f t="shared" si="50"/>
        <v>2.0457065982314759</v>
      </c>
      <c r="BI77" s="275">
        <f t="shared" si="50"/>
        <v>9954.1119534827994</v>
      </c>
      <c r="BJ77" s="275">
        <f>SUM(BJ73:BJ76)</f>
        <v>511298.38427694107</v>
      </c>
      <c r="BK77" s="275">
        <f t="shared" si="50"/>
        <v>0</v>
      </c>
      <c r="BL77" s="299">
        <f t="shared" si="50"/>
        <v>0</v>
      </c>
    </row>
    <row r="78" spans="1:64" s="209" customFormat="1" ht="14.85" customHeight="1" x14ac:dyDescent="0.25">
      <c r="A78" s="1707" t="s">
        <v>233</v>
      </c>
      <c r="B78" s="315" t="s">
        <v>119</v>
      </c>
      <c r="C78" s="125" t="s">
        <v>172</v>
      </c>
      <c r="D78" s="273">
        <f>D20+SUM(D22:D23,D27)+SUM(D29:D32)+D37+D41+D46+D51+SUM(D56:D57)+SUM(D59:D60)+SUM(D64:D68)+D73</f>
        <v>103168474.02990413</v>
      </c>
      <c r="E78" s="273">
        <f>E20+SUM(E22:E23,E27)+SUM(E29:E32)+E37+E41+E46+E51+SUM(E56:E57)+SUM(E59:E60)+SUM(E64:E68)+E73</f>
        <v>43298530.621651188</v>
      </c>
      <c r="F78" s="273">
        <f>F20+SUM(F22:F23,F27)+SUM(F29:F32)+F37+F41+F46+F51+SUM(F56:F57)+SUM(F59:F60)+SUM(F64:F68)+F73</f>
        <v>2648170.6207394651</v>
      </c>
      <c r="G78" s="273">
        <f t="shared" ref="G78:O78" si="51">G20+SUM(G22:G23,G27)+SUM(G29:G32)+G37+G41+G46+G51+SUM(G56:G57)+SUM(G59:G60)+SUM(G64:G68)+G73</f>
        <v>32683920.945807766</v>
      </c>
      <c r="H78" s="273">
        <f t="shared" si="51"/>
        <v>3728970.0541480063</v>
      </c>
      <c r="I78" s="273">
        <f t="shared" si="51"/>
        <v>82115.984010962988</v>
      </c>
      <c r="J78" s="273">
        <f t="shared" si="51"/>
        <v>1549052.0353079594</v>
      </c>
      <c r="K78" s="273">
        <f t="shared" si="51"/>
        <v>169.64999999999998</v>
      </c>
      <c r="L78" s="273">
        <f t="shared" si="51"/>
        <v>323122.03627364006</v>
      </c>
      <c r="M78" s="273">
        <f t="shared" si="51"/>
        <v>18854422.08196513</v>
      </c>
      <c r="N78" s="273">
        <f t="shared" si="51"/>
        <v>0</v>
      </c>
      <c r="O78" s="285">
        <f t="shared" si="51"/>
        <v>0</v>
      </c>
      <c r="P78" s="273">
        <f>P20+SUM(P22:P23,P27)+SUM(P29:P32)+P37+P41+P46+P51+SUM(P56:P57)+SUM(P59:P60)+SUM(P64:P68)+P73</f>
        <v>114050564.41230904</v>
      </c>
      <c r="Q78" s="273">
        <f t="shared" ref="Q78:AA78" si="52">Q20+SUM(Q22:Q23,Q27)+SUM(Q29:Q32)+Q37+Q41+Q46+Q51+SUM(Q56:Q57)+SUM(Q59:Q60)+SUM(Q64:Q68)+Q73</f>
        <v>46512828.375000216</v>
      </c>
      <c r="R78" s="273">
        <f t="shared" si="52"/>
        <v>3595639.3455257937</v>
      </c>
      <c r="S78" s="273">
        <f t="shared" si="52"/>
        <v>33259736.832685243</v>
      </c>
      <c r="T78" s="273">
        <f t="shared" si="52"/>
        <v>4071275.4264882468</v>
      </c>
      <c r="U78" s="273">
        <f t="shared" si="52"/>
        <v>81813.350909307395</v>
      </c>
      <c r="V78" s="273">
        <f t="shared" si="52"/>
        <v>4746144.0131721627</v>
      </c>
      <c r="W78" s="273">
        <f t="shared" si="52"/>
        <v>177.22946348267095</v>
      </c>
      <c r="X78" s="273">
        <f t="shared" si="52"/>
        <v>266134.43646566896</v>
      </c>
      <c r="Y78" s="273">
        <f t="shared" si="52"/>
        <v>21516815.402598932</v>
      </c>
      <c r="Z78" s="273">
        <f t="shared" si="52"/>
        <v>0</v>
      </c>
      <c r="AA78" s="285">
        <f t="shared" si="52"/>
        <v>0</v>
      </c>
      <c r="AB78" s="273">
        <f>AB20+SUM(AB22:AB23,AB27)+SUM(AB29:AB32)+AB37+AB41+AB46+AB51+SUM(AB56:AB57)+SUM(AB59:AB60)+SUM(AB64:AB68)+AB73</f>
        <v>111892314.33382371</v>
      </c>
      <c r="AC78" s="273">
        <f t="shared" ref="AC78:AM78" si="53">AC20+SUM(AC22:AC23,AC27)+SUM(AC29:AC32)+AC37+AC41+AC46+AC51+SUM(AC56:AC57)+SUM(AC59:AC60)+SUM(AC64:AC68)+AC73</f>
        <v>46159644.805922046</v>
      </c>
      <c r="AD78" s="273">
        <f t="shared" si="53"/>
        <v>2901760.4513454447</v>
      </c>
      <c r="AE78" s="273">
        <f t="shared" si="53"/>
        <v>34997879.484127805</v>
      </c>
      <c r="AF78" s="273">
        <f t="shared" si="53"/>
        <v>4044149.8862703657</v>
      </c>
      <c r="AG78" s="273">
        <f t="shared" si="53"/>
        <v>106179.43199103893</v>
      </c>
      <c r="AH78" s="273">
        <f t="shared" si="53"/>
        <v>1773832.7397930336</v>
      </c>
      <c r="AI78" s="273">
        <f t="shared" si="53"/>
        <v>0</v>
      </c>
      <c r="AJ78" s="273">
        <f t="shared" si="53"/>
        <v>332991.89604872535</v>
      </c>
      <c r="AK78" s="273">
        <f t="shared" si="53"/>
        <v>21575875.638325252</v>
      </c>
      <c r="AL78" s="273">
        <f t="shared" si="53"/>
        <v>0</v>
      </c>
      <c r="AM78" s="273">
        <f t="shared" si="53"/>
        <v>0</v>
      </c>
      <c r="AN78" s="276">
        <f>AN20+SUM(AN22:AN23,AN27)+SUM(AN29:AN32)+AN37+AN41+AN46+AN51+SUM(AN56:AN57)+SUM(AN59:AN60)+SUM(AN64:AN68)+AN73</f>
        <v>117556479.38156159</v>
      </c>
      <c r="AO78" s="273">
        <f t="shared" ref="AO78:AY78" si="54">AO20+SUM(AO22:AO23,AO27)+SUM(AO29:AO32)+AO37+AO41+AO46+AO51+SUM(AO56:AO57)+SUM(AO59:AO60)+SUM(AO64:AO68)+AO73</f>
        <v>48000616.279501095</v>
      </c>
      <c r="AP78" s="273">
        <f t="shared" si="54"/>
        <v>3348452.4929925161</v>
      </c>
      <c r="AQ78" s="273">
        <f t="shared" si="54"/>
        <v>36705825.913545825</v>
      </c>
      <c r="AR78" s="273">
        <f t="shared" si="54"/>
        <v>4552309.9714094875</v>
      </c>
      <c r="AS78" s="273">
        <f t="shared" si="54"/>
        <v>92713.63127274318</v>
      </c>
      <c r="AT78" s="273">
        <f t="shared" si="54"/>
        <v>1879024.5875840832</v>
      </c>
      <c r="AU78" s="273">
        <f t="shared" si="54"/>
        <v>0</v>
      </c>
      <c r="AV78" s="273">
        <f t="shared" si="54"/>
        <v>322656.29065169604</v>
      </c>
      <c r="AW78" s="273">
        <f t="shared" si="54"/>
        <v>22654880.214604132</v>
      </c>
      <c r="AX78" s="273">
        <f t="shared" si="54"/>
        <v>0</v>
      </c>
      <c r="AY78" s="285">
        <f t="shared" si="54"/>
        <v>0</v>
      </c>
      <c r="AZ78" s="298">
        <f>AZ20+SUM(AZ22:AZ23,AZ27)+SUM(AZ29:AZ32)+AZ37+AZ41+AZ46+AZ51+SUM(AZ56:AZ57)+SUM(AZ59:AZ60)+SUM(AZ64:AZ68)+AZ73</f>
        <v>5075817.3814719161</v>
      </c>
      <c r="BA78" s="294">
        <f>BA20+SUM(BA22:BA23,BA27)+SUM(BA29:BA32)+BA37+BA41+BA46+BA51+SUM(BA56:BA57)+SUM(BA59:BA60)+SUM(BA64:BA68)+BA73</f>
        <v>451743649.53907043</v>
      </c>
      <c r="BB78" s="273">
        <f t="shared" ref="BB78:BL78" si="55">BB20+SUM(BB22:BB23,BB27)+SUM(BB29:BB32)+BB37+BB41+BB46+BB51+SUM(BB56:BB57)+SUM(BB59:BB60)+SUM(BB64:BB68)+BB73</f>
        <v>183971620.08207455</v>
      </c>
      <c r="BC78" s="273">
        <f t="shared" si="55"/>
        <v>12494022.910603218</v>
      </c>
      <c r="BD78" s="273">
        <f t="shared" si="55"/>
        <v>137647363.17616665</v>
      </c>
      <c r="BE78" s="273">
        <f t="shared" si="55"/>
        <v>16396705.338316107</v>
      </c>
      <c r="BF78" s="273">
        <f t="shared" si="55"/>
        <v>362822.39818405249</v>
      </c>
      <c r="BG78" s="273">
        <f t="shared" si="55"/>
        <v>9948053.3758572377</v>
      </c>
      <c r="BH78" s="273">
        <f t="shared" si="55"/>
        <v>346.87946348267093</v>
      </c>
      <c r="BI78" s="273">
        <f t="shared" si="55"/>
        <v>1244904.6594397302</v>
      </c>
      <c r="BJ78" s="273">
        <f>BJ20+SUM(BJ22:BJ23,BJ27)+SUM(BJ29:BJ32)+BJ37+BJ41+BJ46+BJ51+SUM(BJ56:BJ57)+SUM(BJ59:BJ60)+SUM(BJ64:BJ68)+BJ73</f>
        <v>84601993.337493449</v>
      </c>
      <c r="BK78" s="273">
        <f t="shared" si="55"/>
        <v>0</v>
      </c>
      <c r="BL78" s="298">
        <f t="shared" si="55"/>
        <v>0</v>
      </c>
    </row>
    <row r="79" spans="1:64" s="209" customFormat="1" x14ac:dyDescent="0.25">
      <c r="A79" s="1713"/>
      <c r="B79" s="126" t="s">
        <v>55</v>
      </c>
      <c r="C79" s="127" t="s">
        <v>173</v>
      </c>
      <c r="D79" s="274">
        <f>D21+D24+D34+D38+D43+D48+D53+D58+D70+D75</f>
        <v>179862.61461154826</v>
      </c>
      <c r="E79" s="274">
        <f>E21+E24+E34+E38+E43+E48+E53+E58+E70+E75</f>
        <v>105175.39062641835</v>
      </c>
      <c r="F79" s="274">
        <f>F21+F24+F34+F38+F43+F48+F53+F58+F70+F75</f>
        <v>6314.6120000867058</v>
      </c>
      <c r="G79" s="274">
        <f t="shared" ref="G79:O79" si="56">G21+G24+G34+G38+G43+G48+G53+G58+G70+G75</f>
        <v>58884.389572689965</v>
      </c>
      <c r="H79" s="274">
        <f t="shared" si="56"/>
        <v>4215.195587006262</v>
      </c>
      <c r="I79" s="274">
        <f t="shared" si="56"/>
        <v>186.48856701465911</v>
      </c>
      <c r="J79" s="274">
        <f t="shared" si="56"/>
        <v>2870.1250097699749</v>
      </c>
      <c r="K79" s="274">
        <f t="shared" si="56"/>
        <v>2.9283059506335025</v>
      </c>
      <c r="L79" s="274">
        <f t="shared" si="56"/>
        <v>587.02911806297311</v>
      </c>
      <c r="M79" s="274">
        <f t="shared" si="56"/>
        <v>1626.4558245487422</v>
      </c>
      <c r="N79" s="274">
        <f t="shared" si="56"/>
        <v>0</v>
      </c>
      <c r="O79" s="282">
        <f t="shared" si="56"/>
        <v>0</v>
      </c>
      <c r="P79" s="274">
        <f>P21+P24+P34+P38+P43+P48+P53+P58+P70+P75</f>
        <v>262967.01510679914</v>
      </c>
      <c r="Q79" s="274">
        <f t="shared" ref="Q79:AA79" si="57">Q21+Q24+Q34+Q38+Q43+Q48+Q53+Q58+Q70+Q75</f>
        <v>118300.85219006063</v>
      </c>
      <c r="R79" s="274">
        <f t="shared" si="57"/>
        <v>13239.929954765277</v>
      </c>
      <c r="S79" s="274">
        <f t="shared" si="57"/>
        <v>62321.476379052059</v>
      </c>
      <c r="T79" s="274">
        <f t="shared" si="57"/>
        <v>6984.9108889199442</v>
      </c>
      <c r="U79" s="274">
        <f t="shared" si="57"/>
        <v>74.904665052959757</v>
      </c>
      <c r="V79" s="274">
        <f t="shared" si="57"/>
        <v>29793.129938340306</v>
      </c>
      <c r="W79" s="274">
        <f t="shared" si="57"/>
        <v>1.6759375417427125</v>
      </c>
      <c r="X79" s="274">
        <f t="shared" si="57"/>
        <v>362.65424219874689</v>
      </c>
      <c r="Y79" s="274">
        <f t="shared" si="57"/>
        <v>31887.480910867467</v>
      </c>
      <c r="Z79" s="274">
        <f t="shared" si="57"/>
        <v>0</v>
      </c>
      <c r="AA79" s="282">
        <f t="shared" si="57"/>
        <v>0</v>
      </c>
      <c r="AB79" s="274">
        <f>AB21+AB24+AB34+AB38+AB43+AB48+AB53+AB58+AB70+AB75</f>
        <v>743977.83160848985</v>
      </c>
      <c r="AC79" s="274">
        <f t="shared" ref="AC79:AM79" si="58">AC21+AC24+AC34+AC38+AC43+AC48+AC53+AC58+AC70+AC75</f>
        <v>325308.4083266884</v>
      </c>
      <c r="AD79" s="274">
        <f t="shared" si="58"/>
        <v>29620.619757462082</v>
      </c>
      <c r="AE79" s="274">
        <f t="shared" si="58"/>
        <v>230031.65709625682</v>
      </c>
      <c r="AF79" s="274">
        <f t="shared" si="58"/>
        <v>21327.604935548883</v>
      </c>
      <c r="AG79" s="274">
        <f t="shared" si="58"/>
        <v>344.83368061275428</v>
      </c>
      <c r="AH79" s="274">
        <f t="shared" si="58"/>
        <v>13303.706318195522</v>
      </c>
      <c r="AI79" s="274">
        <f t="shared" si="58"/>
        <v>8.3805997387320034E-3</v>
      </c>
      <c r="AJ79" s="274">
        <f t="shared" si="58"/>
        <v>1452.1629314351526</v>
      </c>
      <c r="AK79" s="274">
        <f t="shared" si="58"/>
        <v>122588.83018169053</v>
      </c>
      <c r="AL79" s="274">
        <f t="shared" si="58"/>
        <v>0</v>
      </c>
      <c r="AM79" s="282">
        <f t="shared" si="58"/>
        <v>0</v>
      </c>
      <c r="AN79" s="289">
        <f>AN21+AN24+AN34+AN38+AN43+AN48+AN53+AN58+AN70+AN75</f>
        <v>2239601.212242655</v>
      </c>
      <c r="AO79" s="274">
        <f t="shared" ref="AO79:AY79" si="59">AO21+AO24+AO34+AO38+AO43+AO48+AO53+AO58+AO70+AO75</f>
        <v>895498.97240032675</v>
      </c>
      <c r="AP79" s="274">
        <f t="shared" si="59"/>
        <v>96704.895129276003</v>
      </c>
      <c r="AQ79" s="274">
        <f t="shared" si="59"/>
        <v>711858.66024443146</v>
      </c>
      <c r="AR79" s="274">
        <f t="shared" si="59"/>
        <v>78248.246859326144</v>
      </c>
      <c r="AS79" s="274">
        <f t="shared" si="59"/>
        <v>1154.1071673481056</v>
      </c>
      <c r="AT79" s="274">
        <f t="shared" si="59"/>
        <v>42569.592679505469</v>
      </c>
      <c r="AU79" s="274">
        <f t="shared" si="59"/>
        <v>2.1219552062305119E-2</v>
      </c>
      <c r="AV79" s="274">
        <f t="shared" si="59"/>
        <v>2351.3473714247775</v>
      </c>
      <c r="AW79" s="274">
        <f t="shared" si="59"/>
        <v>411215.36917146423</v>
      </c>
      <c r="AX79" s="274">
        <f t="shared" si="59"/>
        <v>0</v>
      </c>
      <c r="AY79" s="282">
        <f t="shared" si="59"/>
        <v>0</v>
      </c>
      <c r="AZ79" s="300">
        <f>AZ21+AZ24+AZ34+AZ38+AZ43+AZ48+AZ53+AZ58+AZ70+AZ75</f>
        <v>-7558202.2083100406</v>
      </c>
      <c r="BA79" s="296">
        <f>BA21+BA24+BA34+BA38+BA43+BA48+BA53+BA58+BA70+BA75</f>
        <v>-4131793.5347405481</v>
      </c>
      <c r="BB79" s="274">
        <f t="shared" ref="BB79:BL79" si="60">BB21+BB24+BB34+BB38+BB43+BB48+BB53+BB58+BB70+BB75</f>
        <v>1444283.6235434941</v>
      </c>
      <c r="BC79" s="274">
        <f t="shared" si="60"/>
        <v>145880.05684159006</v>
      </c>
      <c r="BD79" s="274">
        <f t="shared" si="60"/>
        <v>1063096.1832924304</v>
      </c>
      <c r="BE79" s="274">
        <f t="shared" si="60"/>
        <v>110775.95827080126</v>
      </c>
      <c r="BF79" s="274">
        <f t="shared" si="60"/>
        <v>1760.3340800284786</v>
      </c>
      <c r="BG79" s="274">
        <f t="shared" si="60"/>
        <v>88536.553945811276</v>
      </c>
      <c r="BH79" s="274">
        <f t="shared" si="60"/>
        <v>4.6338436441772517</v>
      </c>
      <c r="BI79" s="274">
        <f t="shared" si="60"/>
        <v>4753.1936631216504</v>
      </c>
      <c r="BJ79" s="274">
        <f>BJ21+BJ24+BJ34+BJ38+BJ43+BJ48+BJ53+BJ58+BJ70+BJ75</f>
        <v>567318.13608857093</v>
      </c>
      <c r="BK79" s="274">
        <f t="shared" si="60"/>
        <v>0</v>
      </c>
      <c r="BL79" s="300">
        <f t="shared" si="60"/>
        <v>0</v>
      </c>
    </row>
    <row r="80" spans="1:64" s="209" customFormat="1" x14ac:dyDescent="0.25">
      <c r="A80" s="1713"/>
      <c r="B80" s="126" t="s">
        <v>56</v>
      </c>
      <c r="C80" s="127" t="s">
        <v>174</v>
      </c>
      <c r="D80" s="274">
        <f>D25+D33+D42+D47+D52+D61+D69+D74</f>
        <v>240582.75239486559</v>
      </c>
      <c r="E80" s="274">
        <f>E25+E33+E42+E47+E52+E61+E69+E74</f>
        <v>159973.14074475333</v>
      </c>
      <c r="F80" s="274">
        <f>F25+F33+F42+F47+F52+F61+F69+F74</f>
        <v>10956.837997944283</v>
      </c>
      <c r="G80" s="274">
        <f t="shared" ref="G80:O80" si="61">G25+G33+G42+G47+G52+G61+G69+G74</f>
        <v>55077.12026904837</v>
      </c>
      <c r="H80" s="274">
        <f t="shared" si="61"/>
        <v>6280.3901085924608</v>
      </c>
      <c r="I80" s="274">
        <f t="shared" si="61"/>
        <v>147.06046171852441</v>
      </c>
      <c r="J80" s="274">
        <f t="shared" si="61"/>
        <v>4576.8792755336854</v>
      </c>
      <c r="K80" s="274">
        <f t="shared" si="61"/>
        <v>9.5732626257959552</v>
      </c>
      <c r="L80" s="274">
        <f t="shared" si="61"/>
        <v>1083.5146423284789</v>
      </c>
      <c r="M80" s="274">
        <f t="shared" si="61"/>
        <v>2478.2356323206218</v>
      </c>
      <c r="N80" s="274">
        <f t="shared" si="61"/>
        <v>0</v>
      </c>
      <c r="O80" s="282">
        <f t="shared" si="61"/>
        <v>0</v>
      </c>
      <c r="P80" s="274">
        <f>P25+P33+P42+P47+P52+P61+P69+P74</f>
        <v>254781.68105863631</v>
      </c>
      <c r="Q80" s="274">
        <f t="shared" ref="Q80:AA80" si="62">Q25+Q33+Q42+Q47+Q52+Q61+Q69+Q74</f>
        <v>169098.15454463335</v>
      </c>
      <c r="R80" s="274">
        <f t="shared" si="62"/>
        <v>11511.076169917902</v>
      </c>
      <c r="S80" s="274">
        <f t="shared" si="62"/>
        <v>58548.592895968846</v>
      </c>
      <c r="T80" s="274">
        <f t="shared" si="62"/>
        <v>6640.694124502932</v>
      </c>
      <c r="U80" s="274">
        <f t="shared" si="62"/>
        <v>156.62590224598054</v>
      </c>
      <c r="V80" s="274">
        <f t="shared" si="62"/>
        <v>5023.795099090461</v>
      </c>
      <c r="W80" s="274">
        <f t="shared" si="62"/>
        <v>10.484199516618649</v>
      </c>
      <c r="X80" s="274">
        <f t="shared" si="62"/>
        <v>1013.059255826343</v>
      </c>
      <c r="Y80" s="274">
        <f t="shared" si="62"/>
        <v>2779.198866933853</v>
      </c>
      <c r="Z80" s="274">
        <f t="shared" si="62"/>
        <v>0</v>
      </c>
      <c r="AA80" s="282">
        <f t="shared" si="62"/>
        <v>0</v>
      </c>
      <c r="AB80" s="274">
        <f>AB25+AB33+AB42+AB47+AB52+AB61+AB69+AB74</f>
        <v>244228.55698179535</v>
      </c>
      <c r="AC80" s="274">
        <f t="shared" ref="AC80:AM80" si="63">AC25+AC33+AC42+AC47+AC52+AC61+AC69+AC74</f>
        <v>160788.02953859471</v>
      </c>
      <c r="AD80" s="274">
        <f t="shared" si="63"/>
        <v>10849.332794610458</v>
      </c>
      <c r="AE80" s="274">
        <f t="shared" si="63"/>
        <v>57125.724200178869</v>
      </c>
      <c r="AF80" s="274">
        <f t="shared" si="63"/>
        <v>6598.807625165623</v>
      </c>
      <c r="AG80" s="274">
        <f t="shared" si="63"/>
        <v>105.06753868340374</v>
      </c>
      <c r="AH80" s="274">
        <f t="shared" si="63"/>
        <v>5032.2705069447456</v>
      </c>
      <c r="AI80" s="274">
        <f t="shared" si="63"/>
        <v>5.2722338922621459</v>
      </c>
      <c r="AJ80" s="274">
        <f t="shared" si="63"/>
        <v>920.02196150350039</v>
      </c>
      <c r="AK80" s="274">
        <f t="shared" si="63"/>
        <v>2804.0305822218488</v>
      </c>
      <c r="AL80" s="274">
        <f t="shared" si="63"/>
        <v>0</v>
      </c>
      <c r="AM80" s="282">
        <f t="shared" si="63"/>
        <v>0</v>
      </c>
      <c r="AN80" s="289">
        <f>AN25+AN33+AN42+AN47+AN52+AN61+AN69+AN74</f>
        <v>250079.54374911805</v>
      </c>
      <c r="AO80" s="274">
        <f t="shared" ref="AO80:AY80" si="64">AO25+AO33+AO42+AO47+AO52+AO61+AO69+AO74</f>
        <v>162731.88320672233</v>
      </c>
      <c r="AP80" s="274">
        <f t="shared" si="64"/>
        <v>10584.965928781105</v>
      </c>
      <c r="AQ80" s="274">
        <f t="shared" si="64"/>
        <v>60289.69940967705</v>
      </c>
      <c r="AR80" s="274">
        <f t="shared" si="64"/>
        <v>7118.957816946714</v>
      </c>
      <c r="AS80" s="274">
        <f t="shared" si="64"/>
        <v>115.91413013721581</v>
      </c>
      <c r="AT80" s="274">
        <f t="shared" si="64"/>
        <v>5318.7671543541719</v>
      </c>
      <c r="AU80" s="274">
        <f t="shared" si="64"/>
        <v>0</v>
      </c>
      <c r="AV80" s="274">
        <f t="shared" si="64"/>
        <v>916.43886483155279</v>
      </c>
      <c r="AW80" s="274">
        <f t="shared" si="64"/>
        <v>3002.9172376678498</v>
      </c>
      <c r="AX80" s="274">
        <f t="shared" si="64"/>
        <v>0</v>
      </c>
      <c r="AY80" s="282">
        <f t="shared" si="64"/>
        <v>0</v>
      </c>
      <c r="AZ80" s="300">
        <f>AZ25+AZ33+AZ42+AZ47+AZ52+AZ61+AZ69+AZ74</f>
        <v>0</v>
      </c>
      <c r="BA80" s="296">
        <f>BA25+BA33+BA42+BA47+BA52+BA61+BA69+BA74</f>
        <v>989672.53418441513</v>
      </c>
      <c r="BB80" s="274">
        <f t="shared" ref="BB80:BL80" si="65">BB25+BB33+BB42+BB47+BB52+BB61+BB69+BB74</f>
        <v>652591.20803470374</v>
      </c>
      <c r="BC80" s="274">
        <f t="shared" si="65"/>
        <v>43902.212891253745</v>
      </c>
      <c r="BD80" s="274">
        <f t="shared" si="65"/>
        <v>231041.13677487316</v>
      </c>
      <c r="BE80" s="274">
        <f t="shared" si="65"/>
        <v>26638.84967520773</v>
      </c>
      <c r="BF80" s="274">
        <f t="shared" si="65"/>
        <v>524.66803278512452</v>
      </c>
      <c r="BG80" s="274">
        <f t="shared" si="65"/>
        <v>19951.712035923065</v>
      </c>
      <c r="BH80" s="274">
        <f t="shared" si="65"/>
        <v>25.329696034676751</v>
      </c>
      <c r="BI80" s="274">
        <f t="shared" si="65"/>
        <v>3933.0347244898749</v>
      </c>
      <c r="BJ80" s="274">
        <f>BJ25+BJ33+BJ42+BJ47+BJ52+BJ61+BJ69+BJ74</f>
        <v>11064.382319144173</v>
      </c>
      <c r="BK80" s="274">
        <f t="shared" si="65"/>
        <v>0</v>
      </c>
      <c r="BL80" s="300">
        <f t="shared" si="65"/>
        <v>0</v>
      </c>
    </row>
    <row r="81" spans="1:64" s="209" customFormat="1" x14ac:dyDescent="0.25">
      <c r="A81" s="1713"/>
      <c r="B81" s="126" t="s">
        <v>120</v>
      </c>
      <c r="C81" s="127" t="s">
        <v>929</v>
      </c>
      <c r="D81" s="274">
        <f>D26+D35+D39+D44+D49+D54+D62+D71+D76</f>
        <v>1600340.1856451221</v>
      </c>
      <c r="E81" s="274">
        <f>E26+E35+E39+E44+E49+E54+E62+E71+E76</f>
        <v>665296.5491440075</v>
      </c>
      <c r="F81" s="274">
        <f>F26+F35+F39+F44+F49+F54+F62+F71+F76</f>
        <v>40597.055820620619</v>
      </c>
      <c r="G81" s="274">
        <f t="shared" ref="G81:O81" si="66">G26+G35+G39+G44+G49+G54+G62+G71+G76</f>
        <v>468398.50725713652</v>
      </c>
      <c r="H81" s="274">
        <f t="shared" si="66"/>
        <v>55893.66279468844</v>
      </c>
      <c r="I81" s="274">
        <f t="shared" si="66"/>
        <v>1331.0990588688467</v>
      </c>
      <c r="J81" s="274">
        <f t="shared" si="66"/>
        <v>34712.384720370843</v>
      </c>
      <c r="K81" s="274">
        <f t="shared" si="66"/>
        <v>1.5033057725604984</v>
      </c>
      <c r="L81" s="274">
        <f t="shared" si="66"/>
        <v>2140.5609236322803</v>
      </c>
      <c r="M81" s="274">
        <f t="shared" si="66"/>
        <v>331968.86262002442</v>
      </c>
      <c r="N81" s="274">
        <f t="shared" si="66"/>
        <v>0</v>
      </c>
      <c r="O81" s="282">
        <f t="shared" si="66"/>
        <v>0</v>
      </c>
      <c r="P81" s="274">
        <f>P26+P35+P39+P44+P49+P54+P62+P71+P76</f>
        <v>1505675.9142452977</v>
      </c>
      <c r="Q81" s="274">
        <f t="shared" ref="Q81:AA81" si="67">Q26+Q35+Q39+Q44+Q49+Q54+Q62+Q71+Q76</f>
        <v>625942.53325759969</v>
      </c>
      <c r="R81" s="274">
        <f t="shared" si="67"/>
        <v>38195.634707341611</v>
      </c>
      <c r="S81" s="274">
        <f t="shared" si="67"/>
        <v>440691.52107257862</v>
      </c>
      <c r="T81" s="274">
        <f t="shared" si="67"/>
        <v>52587.407717307055</v>
      </c>
      <c r="U81" s="274">
        <f t="shared" si="67"/>
        <v>1252.3610982158025</v>
      </c>
      <c r="V81" s="274">
        <f t="shared" si="67"/>
        <v>32659.057160655997</v>
      </c>
      <c r="W81" s="274">
        <f t="shared" si="67"/>
        <v>1.4143813382889046</v>
      </c>
      <c r="X81" s="274">
        <f t="shared" si="67"/>
        <v>2013.9411948769846</v>
      </c>
      <c r="Y81" s="274">
        <f t="shared" si="67"/>
        <v>312332.04365538358</v>
      </c>
      <c r="Z81" s="274">
        <f t="shared" si="67"/>
        <v>0</v>
      </c>
      <c r="AA81" s="282">
        <f t="shared" si="67"/>
        <v>0</v>
      </c>
      <c r="AB81" s="274">
        <f>AB26+AB35+AB39+AB44+AB49+AB54+AB62+AB71+AB76</f>
        <v>1903129.9180355445</v>
      </c>
      <c r="AC81" s="274">
        <f t="shared" ref="AC81:AM81" si="68">AC26+AC35+AC39+AC44+AC49+AC54+AC62+AC71+AC76</f>
        <v>791172.8883639588</v>
      </c>
      <c r="AD81" s="274">
        <f t="shared" si="68"/>
        <v>48278.154988176371</v>
      </c>
      <c r="AE81" s="274">
        <f t="shared" si="68"/>
        <v>557021.07634377677</v>
      </c>
      <c r="AF81" s="274">
        <f t="shared" si="68"/>
        <v>66468.931323049415</v>
      </c>
      <c r="AG81" s="274">
        <f t="shared" si="68"/>
        <v>1582.9474667481804</v>
      </c>
      <c r="AH81" s="274">
        <f t="shared" si="68"/>
        <v>41280.084372227997</v>
      </c>
      <c r="AI81" s="274">
        <f t="shared" si="68"/>
        <v>1.7877362684372722</v>
      </c>
      <c r="AJ81" s="274">
        <f t="shared" si="68"/>
        <v>2545.5622321326591</v>
      </c>
      <c r="AK81" s="274">
        <f t="shared" si="68"/>
        <v>394778.48520920548</v>
      </c>
      <c r="AL81" s="274">
        <f t="shared" si="68"/>
        <v>0</v>
      </c>
      <c r="AM81" s="282">
        <f t="shared" si="68"/>
        <v>0</v>
      </c>
      <c r="AN81" s="289">
        <f>AN26+AN35+AN39+AN44+AN49+AN54+AN62+AN71+AN76</f>
        <v>1249005.6429051878</v>
      </c>
      <c r="AO81" s="274">
        <f t="shared" ref="AO81:AZ81" si="69">AO26+AO35+AO39+AO44+AO49+AO54+AO62+AO71+AO76</f>
        <v>519239.0665058762</v>
      </c>
      <c r="AP81" s="274">
        <f t="shared" si="69"/>
        <v>31684.483249323453</v>
      </c>
      <c r="AQ81" s="274">
        <f t="shared" si="69"/>
        <v>365567.51117056666</v>
      </c>
      <c r="AR81" s="274">
        <f t="shared" si="69"/>
        <v>43622.912715313403</v>
      </c>
      <c r="AS81" s="274">
        <f t="shared" si="69"/>
        <v>1038.8730163160744</v>
      </c>
      <c r="AT81" s="274">
        <f t="shared" si="69"/>
        <v>27091.717613128323</v>
      </c>
      <c r="AU81" s="274">
        <f t="shared" si="69"/>
        <v>1.17327391374797</v>
      </c>
      <c r="AV81" s="274">
        <f t="shared" si="69"/>
        <v>1670.6277181443768</v>
      </c>
      <c r="AW81" s="274">
        <f t="shared" si="69"/>
        <v>259089.2776426053</v>
      </c>
      <c r="AX81" s="274">
        <f t="shared" si="69"/>
        <v>0</v>
      </c>
      <c r="AY81" s="282">
        <f t="shared" si="69"/>
        <v>0</v>
      </c>
      <c r="AZ81" s="300">
        <f t="shared" si="69"/>
        <v>-9333.3063431001465</v>
      </c>
      <c r="BA81" s="296">
        <f>BA26+BA35+BA39+BA44+BA49+BA54+BA62+BA71+BA76</f>
        <v>6248818.3544880506</v>
      </c>
      <c r="BB81" s="274">
        <f t="shared" ref="BB81:BL81" si="70">BB26+BB35+BB39+BB44+BB49+BB54+BB62+BB71+BB76</f>
        <v>2601651.0372714419</v>
      </c>
      <c r="BC81" s="274">
        <f t="shared" si="70"/>
        <v>158755.32876546204</v>
      </c>
      <c r="BD81" s="274">
        <f t="shared" si="70"/>
        <v>1831678.6158440588</v>
      </c>
      <c r="BE81" s="274">
        <f t="shared" si="70"/>
        <v>218572.91455035831</v>
      </c>
      <c r="BF81" s="274">
        <f t="shared" si="70"/>
        <v>5205.2806401489042</v>
      </c>
      <c r="BG81" s="274">
        <f t="shared" si="70"/>
        <v>135743.24386638316</v>
      </c>
      <c r="BH81" s="274">
        <f t="shared" si="70"/>
        <v>5.8786972930346462</v>
      </c>
      <c r="BI81" s="274">
        <f t="shared" si="70"/>
        <v>8370.6920687863003</v>
      </c>
      <c r="BJ81" s="274">
        <f>BJ26+BJ35+BJ39+BJ44+BJ49+BJ54+BJ62+BJ71+BJ76</f>
        <v>1298168.6691272189</v>
      </c>
      <c r="BK81" s="274">
        <f t="shared" si="70"/>
        <v>0</v>
      </c>
      <c r="BL81" s="300">
        <f t="shared" si="70"/>
        <v>0</v>
      </c>
    </row>
    <row r="82" spans="1:64" x14ac:dyDescent="0.25">
      <c r="A82" s="1713"/>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713"/>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713"/>
      <c r="B84" s="316" t="s">
        <v>167</v>
      </c>
      <c r="C84" s="137" t="s">
        <v>329</v>
      </c>
      <c r="D84" s="279">
        <f>SUM(D78:D83)</f>
        <v>105189259.58255567</v>
      </c>
      <c r="E84" s="286">
        <f t="shared" ref="E84:BL84" si="72">SUM(E78:E83)</f>
        <v>44228975.702166364</v>
      </c>
      <c r="F84" s="286">
        <f t="shared" si="72"/>
        <v>2706039.1265581166</v>
      </c>
      <c r="G84" s="286">
        <f t="shared" si="72"/>
        <v>33266280.962906644</v>
      </c>
      <c r="H84" s="286">
        <f t="shared" si="72"/>
        <v>3795359.3026382932</v>
      </c>
      <c r="I84" s="286">
        <f t="shared" si="72"/>
        <v>83780.632098565024</v>
      </c>
      <c r="J84" s="286">
        <f t="shared" si="72"/>
        <v>1591211.4243136339</v>
      </c>
      <c r="K84" s="286">
        <f t="shared" si="72"/>
        <v>183.65487434898995</v>
      </c>
      <c r="L84" s="286">
        <f t="shared" si="72"/>
        <v>326933.14095766383</v>
      </c>
      <c r="M84" s="286">
        <f t="shared" si="72"/>
        <v>19190495.636042025</v>
      </c>
      <c r="N84" s="286">
        <f t="shared" si="72"/>
        <v>0</v>
      </c>
      <c r="O84" s="287">
        <f t="shared" si="72"/>
        <v>0</v>
      </c>
      <c r="P84" s="279">
        <f t="shared" si="72"/>
        <v>116073989.02271976</v>
      </c>
      <c r="Q84" s="286">
        <f t="shared" si="72"/>
        <v>47426169.914992511</v>
      </c>
      <c r="R84" s="286">
        <f t="shared" si="72"/>
        <v>3658585.9863578184</v>
      </c>
      <c r="S84" s="286">
        <f t="shared" si="72"/>
        <v>33821298.423032843</v>
      </c>
      <c r="T84" s="286">
        <f t="shared" si="72"/>
        <v>4137488.439218977</v>
      </c>
      <c r="U84" s="286">
        <f t="shared" si="72"/>
        <v>83297.242574822143</v>
      </c>
      <c r="V84" s="286">
        <f t="shared" si="72"/>
        <v>4813619.9953702502</v>
      </c>
      <c r="W84" s="286">
        <f t="shared" si="72"/>
        <v>190.80398187932121</v>
      </c>
      <c r="X84" s="286">
        <f t="shared" si="72"/>
        <v>269524.09115857101</v>
      </c>
      <c r="Y84" s="286">
        <f>SUM(Y78:Y83)</f>
        <v>21863814.126032118</v>
      </c>
      <c r="Z84" s="286">
        <f t="shared" si="72"/>
        <v>0</v>
      </c>
      <c r="AA84" s="287">
        <f t="shared" si="72"/>
        <v>0</v>
      </c>
      <c r="AB84" s="279">
        <f t="shared" si="72"/>
        <v>114783650.64044955</v>
      </c>
      <c r="AC84" s="286">
        <f t="shared" si="72"/>
        <v>47436914.132151283</v>
      </c>
      <c r="AD84" s="286">
        <f t="shared" si="72"/>
        <v>2990508.5588856936</v>
      </c>
      <c r="AE84" s="286">
        <f t="shared" si="72"/>
        <v>35842057.94176802</v>
      </c>
      <c r="AF84" s="286">
        <f t="shared" si="72"/>
        <v>4138545.2301541297</v>
      </c>
      <c r="AG84" s="286">
        <f t="shared" si="72"/>
        <v>108212.28067708327</v>
      </c>
      <c r="AH84" s="286">
        <f t="shared" si="72"/>
        <v>1833448.8009904018</v>
      </c>
      <c r="AI84" s="286">
        <f t="shared" si="72"/>
        <v>7.0683507604381504</v>
      </c>
      <c r="AJ84" s="286">
        <f t="shared" si="72"/>
        <v>337909.64317379665</v>
      </c>
      <c r="AK84" s="286">
        <f t="shared" si="72"/>
        <v>22096046.984298371</v>
      </c>
      <c r="AL84" s="286">
        <f t="shared" si="72"/>
        <v>0</v>
      </c>
      <c r="AM84" s="287">
        <f t="shared" si="72"/>
        <v>0</v>
      </c>
      <c r="AN84" s="850">
        <f t="shared" si="72"/>
        <v>121295165.78045855</v>
      </c>
      <c r="AO84" s="286">
        <f t="shared" si="72"/>
        <v>49578086.20161403</v>
      </c>
      <c r="AP84" s="286">
        <f t="shared" si="72"/>
        <v>3487426.8372998969</v>
      </c>
      <c r="AQ84" s="286">
        <f t="shared" si="72"/>
        <v>37843541.784370504</v>
      </c>
      <c r="AR84" s="286">
        <f t="shared" si="72"/>
        <v>4681300.0888010729</v>
      </c>
      <c r="AS84" s="286">
        <f t="shared" si="72"/>
        <v>95022.52558654458</v>
      </c>
      <c r="AT84" s="286">
        <f t="shared" si="72"/>
        <v>1954004.6650310711</v>
      </c>
      <c r="AU84" s="286">
        <f t="shared" si="72"/>
        <v>1.194493465810275</v>
      </c>
      <c r="AV84" s="286">
        <f t="shared" si="72"/>
        <v>327594.70460609678</v>
      </c>
      <c r="AW84" s="286">
        <f>SUM(AW78:AW83)</f>
        <v>23328187.778655868</v>
      </c>
      <c r="AX84" s="286">
        <f t="shared" si="72"/>
        <v>0</v>
      </c>
      <c r="AY84" s="287">
        <f t="shared" si="72"/>
        <v>0</v>
      </c>
      <c r="AZ84" s="856">
        <f t="shared" si="72"/>
        <v>-2491718.1331812246</v>
      </c>
      <c r="BA84" s="306">
        <f t="shared" si="72"/>
        <v>454850346.89300233</v>
      </c>
      <c r="BB84" s="279">
        <f t="shared" si="72"/>
        <v>188670145.95092419</v>
      </c>
      <c r="BC84" s="279">
        <f t="shared" si="72"/>
        <v>12842560.509101523</v>
      </c>
      <c r="BD84" s="279">
        <f t="shared" si="72"/>
        <v>140773179.11207801</v>
      </c>
      <c r="BE84" s="279">
        <f t="shared" si="72"/>
        <v>16752693.060812475</v>
      </c>
      <c r="BF84" s="279">
        <f t="shared" si="72"/>
        <v>370312.68093701499</v>
      </c>
      <c r="BG84" s="279">
        <f t="shared" si="72"/>
        <v>10192284.885705356</v>
      </c>
      <c r="BH84" s="279">
        <f t="shared" si="72"/>
        <v>382.7217004545596</v>
      </c>
      <c r="BI84" s="279">
        <f t="shared" si="72"/>
        <v>1261961.579896128</v>
      </c>
      <c r="BJ84" s="279">
        <f>SUM(BJ78:BJ83)</f>
        <v>86478544.525028378</v>
      </c>
      <c r="BK84" s="279">
        <f t="shared" si="72"/>
        <v>0</v>
      </c>
      <c r="BL84" s="307">
        <f t="shared" si="72"/>
        <v>0</v>
      </c>
    </row>
    <row r="85" spans="1:64" x14ac:dyDescent="0.25">
      <c r="A85" s="1713"/>
      <c r="B85" s="126" t="s">
        <v>168</v>
      </c>
      <c r="C85" s="127" t="s">
        <v>40</v>
      </c>
      <c r="D85" s="273">
        <f>SUM(E85:O85)</f>
        <v>1959.8659884760887</v>
      </c>
      <c r="E85" s="251">
        <v>1302.5089200203001</v>
      </c>
      <c r="F85" s="251">
        <v>81.638379622151731</v>
      </c>
      <c r="G85" s="251">
        <v>463.32970999653338</v>
      </c>
      <c r="H85" s="251">
        <v>53.551425707812029</v>
      </c>
      <c r="I85" s="251">
        <v>1.3340612323005945</v>
      </c>
      <c r="J85" s="251">
        <v>31.444927166958095</v>
      </c>
      <c r="K85" s="251">
        <v>0.11600532454787778</v>
      </c>
      <c r="L85" s="251">
        <v>5.8292675585308587</v>
      </c>
      <c r="M85" s="251">
        <v>20.113291846954077</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1959.8659884760887</v>
      </c>
      <c r="BB85" s="274">
        <f t="shared" ref="BB85:BL86" si="73">E85+Q85+AC85+AO85</f>
        <v>1302.5089200203001</v>
      </c>
      <c r="BC85" s="274">
        <f t="shared" si="73"/>
        <v>81.638379622151731</v>
      </c>
      <c r="BD85" s="274">
        <f t="shared" si="73"/>
        <v>463.32970999653338</v>
      </c>
      <c r="BE85" s="274">
        <f t="shared" si="73"/>
        <v>53.551425707812029</v>
      </c>
      <c r="BF85" s="274">
        <f t="shared" si="73"/>
        <v>1.3340612323005945</v>
      </c>
      <c r="BG85" s="274">
        <f t="shared" si="73"/>
        <v>31.444927166958095</v>
      </c>
      <c r="BH85" s="274">
        <f t="shared" si="73"/>
        <v>0.11600532454787778</v>
      </c>
      <c r="BI85" s="274">
        <f t="shared" si="73"/>
        <v>5.8292675585308587</v>
      </c>
      <c r="BJ85" s="274">
        <f t="shared" si="73"/>
        <v>20.113291846954077</v>
      </c>
      <c r="BK85" s="274">
        <f t="shared" si="73"/>
        <v>0</v>
      </c>
      <c r="BL85" s="298">
        <f t="shared" si="73"/>
        <v>0</v>
      </c>
    </row>
    <row r="86" spans="1:64" x14ac:dyDescent="0.25">
      <c r="A86" s="1713"/>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713"/>
      <c r="B87" s="126" t="s">
        <v>170</v>
      </c>
      <c r="C87" s="127" t="s">
        <v>252</v>
      </c>
      <c r="D87" s="274">
        <f>SUM(D85:D86)</f>
        <v>1959.8659884760887</v>
      </c>
      <c r="E87" s="274">
        <f t="shared" ref="E87:O87" si="74">SUM(E85:E86)</f>
        <v>1302.5089200203001</v>
      </c>
      <c r="F87" s="274">
        <f t="shared" si="74"/>
        <v>81.638379622151731</v>
      </c>
      <c r="G87" s="274">
        <f t="shared" si="74"/>
        <v>463.32970999653338</v>
      </c>
      <c r="H87" s="274">
        <f t="shared" si="74"/>
        <v>53.551425707812029</v>
      </c>
      <c r="I87" s="274">
        <f t="shared" si="74"/>
        <v>1.3340612323005945</v>
      </c>
      <c r="J87" s="274">
        <f t="shared" si="74"/>
        <v>31.444927166958095</v>
      </c>
      <c r="K87" s="274">
        <f t="shared" si="74"/>
        <v>0.11600532454787778</v>
      </c>
      <c r="L87" s="274">
        <f t="shared" si="74"/>
        <v>5.8292675585308587</v>
      </c>
      <c r="M87" s="274">
        <f t="shared" si="74"/>
        <v>20.113291846954077</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1959.8659884760887</v>
      </c>
      <c r="BB87" s="274">
        <f>SUM(BB85:BB86)</f>
        <v>1302.5089200203001</v>
      </c>
      <c r="BC87" s="274">
        <f>F87+R87+AD87+AP87</f>
        <v>81.638379622151731</v>
      </c>
      <c r="BD87" s="274">
        <f>SUM(BD85:BD86)</f>
        <v>463.32970999653338</v>
      </c>
      <c r="BE87" s="274">
        <f>H87+T87+AF87+AR87</f>
        <v>53.551425707812029</v>
      </c>
      <c r="BF87" s="274">
        <f t="shared" ref="BF87:BL87" si="78">SUM(BF85:BF86)</f>
        <v>1.3340612323005945</v>
      </c>
      <c r="BG87" s="274">
        <f t="shared" si="78"/>
        <v>31.444927166958095</v>
      </c>
      <c r="BH87" s="274">
        <f t="shared" si="78"/>
        <v>0.11600532454787778</v>
      </c>
      <c r="BI87" s="274">
        <f t="shared" si="78"/>
        <v>5.8292675585308587</v>
      </c>
      <c r="BJ87" s="274">
        <f>SUM(BJ85:BJ86)</f>
        <v>20.113291846954077</v>
      </c>
      <c r="BK87" s="274">
        <f t="shared" si="78"/>
        <v>0</v>
      </c>
      <c r="BL87" s="300">
        <f t="shared" si="78"/>
        <v>0</v>
      </c>
    </row>
    <row r="88" spans="1:64" s="209" customFormat="1" ht="24.75" x14ac:dyDescent="0.25">
      <c r="A88" s="1714"/>
      <c r="B88" s="129" t="s">
        <v>171</v>
      </c>
      <c r="C88" s="130" t="s">
        <v>325</v>
      </c>
      <c r="D88" s="275">
        <f>D84+D87</f>
        <v>105191219.44854414</v>
      </c>
      <c r="E88" s="275">
        <f t="shared" ref="E88:O88" si="79">E84+E87</f>
        <v>44230278.211086385</v>
      </c>
      <c r="F88" s="275">
        <f t="shared" si="79"/>
        <v>2706120.7649377389</v>
      </c>
      <c r="G88" s="275">
        <f t="shared" si="79"/>
        <v>33266744.292616639</v>
      </c>
      <c r="H88" s="275">
        <f t="shared" si="79"/>
        <v>3795412.8540640012</v>
      </c>
      <c r="I88" s="275">
        <f t="shared" si="79"/>
        <v>83781.966159797317</v>
      </c>
      <c r="J88" s="275">
        <f t="shared" si="79"/>
        <v>1591242.8692408009</v>
      </c>
      <c r="K88" s="275">
        <f t="shared" si="79"/>
        <v>183.77087967353782</v>
      </c>
      <c r="L88" s="275">
        <f t="shared" si="79"/>
        <v>326938.97022522235</v>
      </c>
      <c r="M88" s="275">
        <f t="shared" si="79"/>
        <v>19190515.749333873</v>
      </c>
      <c r="N88" s="275">
        <f t="shared" si="79"/>
        <v>0</v>
      </c>
      <c r="O88" s="283">
        <f t="shared" si="79"/>
        <v>0</v>
      </c>
      <c r="P88" s="275">
        <f>P84+P87</f>
        <v>116073989.02271976</v>
      </c>
      <c r="Q88" s="275">
        <f t="shared" ref="Q88:AA88" si="80">Q84+Q87</f>
        <v>47426169.914992511</v>
      </c>
      <c r="R88" s="275">
        <f t="shared" si="80"/>
        <v>3658585.9863578184</v>
      </c>
      <c r="S88" s="275">
        <f t="shared" si="80"/>
        <v>33821298.423032843</v>
      </c>
      <c r="T88" s="275">
        <f t="shared" si="80"/>
        <v>4137488.439218977</v>
      </c>
      <c r="U88" s="275">
        <f t="shared" si="80"/>
        <v>83297.242574822143</v>
      </c>
      <c r="V88" s="275">
        <f t="shared" si="80"/>
        <v>4813619.9953702502</v>
      </c>
      <c r="W88" s="275">
        <f t="shared" si="80"/>
        <v>190.80398187932121</v>
      </c>
      <c r="X88" s="275">
        <f t="shared" si="80"/>
        <v>269524.09115857101</v>
      </c>
      <c r="Y88" s="275">
        <f t="shared" si="80"/>
        <v>21863814.126032118</v>
      </c>
      <c r="Z88" s="275">
        <f t="shared" si="80"/>
        <v>0</v>
      </c>
      <c r="AA88" s="283">
        <f t="shared" si="80"/>
        <v>0</v>
      </c>
      <c r="AB88" s="275">
        <f>AB84+AB87</f>
        <v>114783650.64044955</v>
      </c>
      <c r="AC88" s="275">
        <f t="shared" ref="AC88:AM88" si="81">AC84+AC87</f>
        <v>47436914.132151283</v>
      </c>
      <c r="AD88" s="275">
        <f t="shared" si="81"/>
        <v>2990508.5588856936</v>
      </c>
      <c r="AE88" s="275">
        <f t="shared" si="81"/>
        <v>35842057.94176802</v>
      </c>
      <c r="AF88" s="275">
        <f t="shared" si="81"/>
        <v>4138545.2301541297</v>
      </c>
      <c r="AG88" s="275">
        <f t="shared" si="81"/>
        <v>108212.28067708327</v>
      </c>
      <c r="AH88" s="275">
        <f t="shared" si="81"/>
        <v>1833448.8009904018</v>
      </c>
      <c r="AI88" s="275">
        <f t="shared" si="81"/>
        <v>7.0683507604381504</v>
      </c>
      <c r="AJ88" s="275">
        <f t="shared" si="81"/>
        <v>337909.64317379665</v>
      </c>
      <c r="AK88" s="275">
        <f t="shared" si="81"/>
        <v>22096046.984298371</v>
      </c>
      <c r="AL88" s="275">
        <f t="shared" si="81"/>
        <v>0</v>
      </c>
      <c r="AM88" s="283">
        <f t="shared" si="81"/>
        <v>0</v>
      </c>
      <c r="AN88" s="277">
        <f>AN84+AN87</f>
        <v>121295165.78045855</v>
      </c>
      <c r="AO88" s="275">
        <f>AO84+AO87</f>
        <v>49578086.20161403</v>
      </c>
      <c r="AP88" s="275">
        <f t="shared" ref="AP88:AZ88" si="82">AP84+AP87</f>
        <v>3487426.8372998969</v>
      </c>
      <c r="AQ88" s="275">
        <f t="shared" si="82"/>
        <v>37843541.784370504</v>
      </c>
      <c r="AR88" s="275">
        <f t="shared" si="82"/>
        <v>4681300.0888010729</v>
      </c>
      <c r="AS88" s="275">
        <f t="shared" si="82"/>
        <v>95022.52558654458</v>
      </c>
      <c r="AT88" s="275">
        <f t="shared" si="82"/>
        <v>1954004.6650310711</v>
      </c>
      <c r="AU88" s="275">
        <f t="shared" si="82"/>
        <v>1.194493465810275</v>
      </c>
      <c r="AV88" s="275">
        <f t="shared" si="82"/>
        <v>327594.70460609678</v>
      </c>
      <c r="AW88" s="275">
        <f t="shared" si="82"/>
        <v>23328187.778655868</v>
      </c>
      <c r="AX88" s="275">
        <f t="shared" si="82"/>
        <v>0</v>
      </c>
      <c r="AY88" s="283">
        <f t="shared" si="82"/>
        <v>0</v>
      </c>
      <c r="AZ88" s="299">
        <f t="shared" si="82"/>
        <v>-2491718.1331812246</v>
      </c>
      <c r="BA88" s="308">
        <f>BA84+BA87</f>
        <v>454852306.75899082</v>
      </c>
      <c r="BB88" s="278">
        <f>BB84+BB87</f>
        <v>188671448.4598442</v>
      </c>
      <c r="BC88" s="278">
        <f t="shared" ref="BC88:BL88" si="83">BC84+BC87</f>
        <v>12842642.147481145</v>
      </c>
      <c r="BD88" s="278">
        <f t="shared" si="83"/>
        <v>140773642.44178802</v>
      </c>
      <c r="BE88" s="278">
        <f t="shared" si="83"/>
        <v>16752746.612238184</v>
      </c>
      <c r="BF88" s="278">
        <f t="shared" si="83"/>
        <v>370314.01499824726</v>
      </c>
      <c r="BG88" s="278">
        <f t="shared" si="83"/>
        <v>10192316.330632523</v>
      </c>
      <c r="BH88" s="278">
        <f t="shared" si="83"/>
        <v>382.83770577910747</v>
      </c>
      <c r="BI88" s="278">
        <f t="shared" si="83"/>
        <v>1261967.4091636867</v>
      </c>
      <c r="BJ88" s="278">
        <f>BJ84+BJ87</f>
        <v>86478564.638320222</v>
      </c>
      <c r="BK88" s="278">
        <f t="shared" si="83"/>
        <v>0</v>
      </c>
      <c r="BL88" s="305">
        <f t="shared" si="83"/>
        <v>0</v>
      </c>
    </row>
    <row r="89" spans="1:64" customFormat="1" x14ac:dyDescent="0.25">
      <c r="A89" s="1715" t="s">
        <v>176</v>
      </c>
      <c r="B89" s="1716"/>
      <c r="C89" s="1717"/>
      <c r="D89" s="1676" t="s">
        <v>245</v>
      </c>
      <c r="E89" s="1677"/>
      <c r="F89" s="1677"/>
      <c r="G89" s="1677"/>
      <c r="H89" s="1677"/>
      <c r="I89" s="1677"/>
      <c r="J89" s="1677"/>
      <c r="K89" s="1677"/>
      <c r="L89" s="1677"/>
      <c r="M89" s="1677"/>
      <c r="N89" s="1677"/>
      <c r="O89" s="1678"/>
      <c r="P89" s="1676" t="s">
        <v>246</v>
      </c>
      <c r="Q89" s="1677"/>
      <c r="R89" s="1677"/>
      <c r="S89" s="1677"/>
      <c r="T89" s="1677"/>
      <c r="U89" s="1677"/>
      <c r="V89" s="1677"/>
      <c r="W89" s="1677"/>
      <c r="X89" s="1677"/>
      <c r="Y89" s="1677"/>
      <c r="Z89" s="1677"/>
      <c r="AA89" s="1678"/>
      <c r="AB89" s="1676" t="s">
        <v>247</v>
      </c>
      <c r="AC89" s="1677"/>
      <c r="AD89" s="1677"/>
      <c r="AE89" s="1677"/>
      <c r="AF89" s="1677"/>
      <c r="AG89" s="1677"/>
      <c r="AH89" s="1677"/>
      <c r="AI89" s="1677"/>
      <c r="AJ89" s="1677"/>
      <c r="AK89" s="1677"/>
      <c r="AL89" s="1677"/>
      <c r="AM89" s="1678"/>
      <c r="AN89" s="1696" t="s">
        <v>248</v>
      </c>
      <c r="AO89" s="1671"/>
      <c r="AP89" s="1671"/>
      <c r="AQ89" s="1671"/>
      <c r="AR89" s="1671"/>
      <c r="AS89" s="1671"/>
      <c r="AT89" s="1671"/>
      <c r="AU89" s="1671"/>
      <c r="AV89" s="1671"/>
      <c r="AW89" s="1671"/>
      <c r="AX89" s="1671"/>
      <c r="AY89" s="1697"/>
      <c r="AZ89" s="718"/>
      <c r="BA89" s="1670" t="s">
        <v>821</v>
      </c>
      <c r="BB89" s="1671"/>
      <c r="BC89" s="1671"/>
      <c r="BD89" s="1671"/>
      <c r="BE89" s="1671"/>
      <c r="BF89" s="1671"/>
      <c r="BG89" s="1671"/>
      <c r="BH89" s="1671"/>
      <c r="BI89" s="1671"/>
      <c r="BJ89" s="1671"/>
      <c r="BK89" s="1671"/>
      <c r="BL89" s="1672"/>
    </row>
    <row r="90" spans="1:64" customFormat="1" ht="45" customHeight="1" x14ac:dyDescent="0.25">
      <c r="A90" s="1718"/>
      <c r="B90" s="1719"/>
      <c r="C90" s="1720"/>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707" t="s">
        <v>9</v>
      </c>
      <c r="B91" s="124" t="s">
        <v>122</v>
      </c>
      <c r="C91" s="125" t="s">
        <v>27</v>
      </c>
      <c r="D91" s="274">
        <f t="shared" ref="D91:D97" si="84">E91+F91</f>
        <v>6657510.0874551721</v>
      </c>
      <c r="E91" s="253">
        <v>146.7865257138053</v>
      </c>
      <c r="F91" s="253">
        <v>6657363.3009294579</v>
      </c>
      <c r="G91" s="303"/>
      <c r="H91" s="303"/>
      <c r="I91" s="303"/>
      <c r="J91" s="303"/>
      <c r="K91" s="303"/>
      <c r="L91" s="303"/>
      <c r="M91" s="303"/>
      <c r="N91" s="303"/>
      <c r="O91" s="375"/>
      <c r="P91" s="274">
        <f t="shared" ref="P91:P97" si="85">Q91+R91</f>
        <v>6764996.0888336804</v>
      </c>
      <c r="Q91" s="253">
        <v>149.15640521799867</v>
      </c>
      <c r="R91" s="253">
        <v>6764846.9324284624</v>
      </c>
      <c r="S91" s="303"/>
      <c r="T91" s="303"/>
      <c r="U91" s="303"/>
      <c r="V91" s="303"/>
      <c r="W91" s="303"/>
      <c r="X91" s="303"/>
      <c r="Y91" s="303"/>
      <c r="Z91" s="303"/>
      <c r="AA91" s="375"/>
      <c r="AB91" s="274">
        <f t="shared" ref="AB91:AB97" si="86">AC91+AD91</f>
        <v>6696112.9218493868</v>
      </c>
      <c r="AC91" s="253">
        <v>147.63765111489326</v>
      </c>
      <c r="AD91" s="253">
        <v>6695965.284198272</v>
      </c>
      <c r="AE91" s="303"/>
      <c r="AF91" s="303"/>
      <c r="AG91" s="303"/>
      <c r="AH91" s="303"/>
      <c r="AI91" s="303"/>
      <c r="AJ91" s="303"/>
      <c r="AK91" s="303"/>
      <c r="AL91" s="303"/>
      <c r="AM91" s="375"/>
      <c r="AN91" s="289">
        <f t="shared" ref="AN91:AN97" si="87">AO91+AP91</f>
        <v>7276101.3452201197</v>
      </c>
      <c r="AO91" s="253">
        <v>160.42538774652635</v>
      </c>
      <c r="AP91" s="253">
        <v>7275940.919832373</v>
      </c>
      <c r="AQ91" s="303"/>
      <c r="AR91" s="303"/>
      <c r="AS91" s="303"/>
      <c r="AT91" s="303"/>
      <c r="AU91" s="303"/>
      <c r="AV91" s="303"/>
      <c r="AW91" s="303"/>
      <c r="AX91" s="303"/>
      <c r="AY91" s="375"/>
      <c r="AZ91" s="525">
        <v>0</v>
      </c>
      <c r="BA91" s="296">
        <f t="shared" ref="BA91:BA97" si="88">BB91+BC91+AZ91</f>
        <v>27394720.443358362</v>
      </c>
      <c r="BB91" s="274">
        <f t="shared" ref="BB91:BC96" si="89">E91+Q91+AC91+AO91</f>
        <v>604.00596979322358</v>
      </c>
      <c r="BC91" s="274">
        <f t="shared" si="89"/>
        <v>27394116.437388569</v>
      </c>
      <c r="BD91" s="303"/>
      <c r="BE91" s="303"/>
      <c r="BF91" s="303"/>
      <c r="BG91" s="303"/>
      <c r="BH91" s="303"/>
      <c r="BI91" s="303"/>
      <c r="BJ91" s="303"/>
      <c r="BK91" s="303"/>
      <c r="BL91" s="304"/>
    </row>
    <row r="92" spans="1:64" x14ac:dyDescent="0.25">
      <c r="A92" s="1708"/>
      <c r="B92" s="126" t="s">
        <v>123</v>
      </c>
      <c r="C92" s="127" t="s">
        <v>98</v>
      </c>
      <c r="D92" s="274">
        <f t="shared" si="84"/>
        <v>830175.51474830904</v>
      </c>
      <c r="E92" s="253">
        <v>76317.474619193541</v>
      </c>
      <c r="F92" s="253">
        <v>753858.04012911546</v>
      </c>
      <c r="G92" s="303"/>
      <c r="H92" s="303"/>
      <c r="I92" s="303"/>
      <c r="J92" s="303"/>
      <c r="K92" s="303"/>
      <c r="L92" s="303"/>
      <c r="M92" s="303"/>
      <c r="N92" s="303"/>
      <c r="O92" s="375"/>
      <c r="P92" s="274">
        <f t="shared" si="85"/>
        <v>843578.76090948004</v>
      </c>
      <c r="Q92" s="253">
        <v>77549.625990256434</v>
      </c>
      <c r="R92" s="253">
        <v>766029.13491922361</v>
      </c>
      <c r="S92" s="303"/>
      <c r="T92" s="303"/>
      <c r="U92" s="303"/>
      <c r="V92" s="303"/>
      <c r="W92" s="303"/>
      <c r="X92" s="303"/>
      <c r="Y92" s="303"/>
      <c r="Z92" s="303"/>
      <c r="AA92" s="375"/>
      <c r="AB92" s="274">
        <f t="shared" si="86"/>
        <v>834989.19546271733</v>
      </c>
      <c r="AC92" s="253">
        <v>76759.9930375525</v>
      </c>
      <c r="AD92" s="253">
        <v>758229.20242516487</v>
      </c>
      <c r="AE92" s="303"/>
      <c r="AF92" s="303"/>
      <c r="AG92" s="303"/>
      <c r="AH92" s="303"/>
      <c r="AI92" s="303"/>
      <c r="AJ92" s="303"/>
      <c r="AK92" s="303"/>
      <c r="AL92" s="303"/>
      <c r="AM92" s="375"/>
      <c r="AN92" s="289">
        <f t="shared" si="87"/>
        <v>907312.35856646392</v>
      </c>
      <c r="AO92" s="253">
        <v>83408.612596301318</v>
      </c>
      <c r="AP92" s="253">
        <v>823903.74597016256</v>
      </c>
      <c r="AQ92" s="303"/>
      <c r="AR92" s="303"/>
      <c r="AS92" s="303"/>
      <c r="AT92" s="303"/>
      <c r="AU92" s="303"/>
      <c r="AV92" s="303"/>
      <c r="AW92" s="303"/>
      <c r="AX92" s="303"/>
      <c r="AY92" s="375"/>
      <c r="AZ92" s="525">
        <v>0</v>
      </c>
      <c r="BA92" s="296">
        <f t="shared" si="88"/>
        <v>3416055.8296869704</v>
      </c>
      <c r="BB92" s="274">
        <f t="shared" si="89"/>
        <v>314035.70624330378</v>
      </c>
      <c r="BC92" s="274">
        <f t="shared" si="89"/>
        <v>3102020.1234436668</v>
      </c>
      <c r="BD92" s="303"/>
      <c r="BE92" s="303"/>
      <c r="BF92" s="303"/>
      <c r="BG92" s="303"/>
      <c r="BH92" s="303"/>
      <c r="BI92" s="303"/>
      <c r="BJ92" s="303"/>
      <c r="BK92" s="303"/>
      <c r="BL92" s="304"/>
    </row>
    <row r="93" spans="1:64" x14ac:dyDescent="0.25">
      <c r="A93" s="1708"/>
      <c r="B93" s="126" t="s">
        <v>124</v>
      </c>
      <c r="C93" s="127" t="s">
        <v>99</v>
      </c>
      <c r="D93" s="274">
        <f t="shared" si="84"/>
        <v>673938.14127984561</v>
      </c>
      <c r="E93" s="253">
        <v>121762.34444316408</v>
      </c>
      <c r="F93" s="253">
        <v>552175.79683668155</v>
      </c>
      <c r="G93" s="303"/>
      <c r="H93" s="303"/>
      <c r="I93" s="303"/>
      <c r="J93" s="303"/>
      <c r="K93" s="303"/>
      <c r="L93" s="303"/>
      <c r="M93" s="303"/>
      <c r="N93" s="303"/>
      <c r="O93" s="375"/>
      <c r="P93" s="274">
        <f t="shared" si="85"/>
        <v>684818.92328859284</v>
      </c>
      <c r="Q93" s="253">
        <v>123728.20665752704</v>
      </c>
      <c r="R93" s="253">
        <v>561090.71663106582</v>
      </c>
      <c r="S93" s="303"/>
      <c r="T93" s="303"/>
      <c r="U93" s="303"/>
      <c r="V93" s="303"/>
      <c r="W93" s="303"/>
      <c r="X93" s="303"/>
      <c r="Y93" s="303"/>
      <c r="Z93" s="303"/>
      <c r="AA93" s="375"/>
      <c r="AB93" s="274">
        <f t="shared" si="86"/>
        <v>677845.89689989248</v>
      </c>
      <c r="AC93" s="253">
        <v>122468.36990256936</v>
      </c>
      <c r="AD93" s="253">
        <v>555377.52699732315</v>
      </c>
      <c r="AE93" s="303"/>
      <c r="AF93" s="303"/>
      <c r="AG93" s="303"/>
      <c r="AH93" s="303"/>
      <c r="AI93" s="303"/>
      <c r="AJ93" s="303"/>
      <c r="AK93" s="303"/>
      <c r="AL93" s="303"/>
      <c r="AM93" s="375"/>
      <c r="AN93" s="289">
        <f t="shared" si="87"/>
        <v>736557.98518449499</v>
      </c>
      <c r="AO93" s="253">
        <v>133076.05194162275</v>
      </c>
      <c r="AP93" s="253">
        <v>603481.93324287224</v>
      </c>
      <c r="AQ93" s="303"/>
      <c r="AR93" s="303"/>
      <c r="AS93" s="303"/>
      <c r="AT93" s="303"/>
      <c r="AU93" s="303"/>
      <c r="AV93" s="303"/>
      <c r="AW93" s="303"/>
      <c r="AX93" s="303"/>
      <c r="AY93" s="375"/>
      <c r="AZ93" s="525">
        <v>0</v>
      </c>
      <c r="BA93" s="296">
        <f t="shared" si="88"/>
        <v>2773160.9466528259</v>
      </c>
      <c r="BB93" s="274">
        <f t="shared" si="89"/>
        <v>501034.97294488328</v>
      </c>
      <c r="BC93" s="274">
        <f t="shared" si="89"/>
        <v>2272125.9737079428</v>
      </c>
      <c r="BD93" s="303"/>
      <c r="BE93" s="303"/>
      <c r="BF93" s="303"/>
      <c r="BG93" s="303"/>
      <c r="BH93" s="303"/>
      <c r="BI93" s="303"/>
      <c r="BJ93" s="303"/>
      <c r="BK93" s="303"/>
      <c r="BL93" s="304"/>
    </row>
    <row r="94" spans="1:64" x14ac:dyDescent="0.25">
      <c r="A94" s="1708"/>
      <c r="B94" s="132" t="s">
        <v>125</v>
      </c>
      <c r="C94" s="127" t="s">
        <v>100</v>
      </c>
      <c r="D94" s="274">
        <f t="shared" si="84"/>
        <v>39922.888197217086</v>
      </c>
      <c r="E94" s="253">
        <v>37153.930149386979</v>
      </c>
      <c r="F94" s="253">
        <v>2768.958047830105</v>
      </c>
      <c r="G94" s="303"/>
      <c r="H94" s="303"/>
      <c r="I94" s="303"/>
      <c r="J94" s="303"/>
      <c r="K94" s="303"/>
      <c r="L94" s="303"/>
      <c r="M94" s="303"/>
      <c r="N94" s="303"/>
      <c r="O94" s="375"/>
      <c r="P94" s="274">
        <f t="shared" si="85"/>
        <v>40567.446231591828</v>
      </c>
      <c r="Q94" s="253">
        <v>37753.783147699229</v>
      </c>
      <c r="R94" s="253">
        <v>2813.6630838925989</v>
      </c>
      <c r="S94" s="303"/>
      <c r="T94" s="303"/>
      <c r="U94" s="303"/>
      <c r="V94" s="303"/>
      <c r="W94" s="303"/>
      <c r="X94" s="303"/>
      <c r="Y94" s="303"/>
      <c r="Z94" s="303"/>
      <c r="AA94" s="375"/>
      <c r="AB94" s="274">
        <f t="shared" si="86"/>
        <v>40154.37663979864</v>
      </c>
      <c r="AC94" s="253">
        <v>37369.36309561017</v>
      </c>
      <c r="AD94" s="253">
        <v>2785.0135441884704</v>
      </c>
      <c r="AE94" s="303"/>
      <c r="AF94" s="303"/>
      <c r="AG94" s="303"/>
      <c r="AH94" s="303"/>
      <c r="AI94" s="303"/>
      <c r="AJ94" s="303"/>
      <c r="AK94" s="303"/>
      <c r="AL94" s="303"/>
      <c r="AM94" s="375"/>
      <c r="AN94" s="289">
        <f t="shared" si="87"/>
        <v>43632.375572994533</v>
      </c>
      <c r="AO94" s="253">
        <v>40606.136166367367</v>
      </c>
      <c r="AP94" s="253">
        <v>3026.239406627165</v>
      </c>
      <c r="AQ94" s="303"/>
      <c r="AR94" s="303"/>
      <c r="AS94" s="303"/>
      <c r="AT94" s="303"/>
      <c r="AU94" s="303"/>
      <c r="AV94" s="303"/>
      <c r="AW94" s="303"/>
      <c r="AX94" s="303"/>
      <c r="AY94" s="375"/>
      <c r="AZ94" s="525">
        <v>0</v>
      </c>
      <c r="BA94" s="296">
        <f t="shared" si="88"/>
        <v>164277.08664160207</v>
      </c>
      <c r="BB94" s="274">
        <f t="shared" si="89"/>
        <v>152883.21255906374</v>
      </c>
      <c r="BC94" s="274">
        <f t="shared" si="89"/>
        <v>11393.874082538339</v>
      </c>
      <c r="BD94" s="303"/>
      <c r="BE94" s="303"/>
      <c r="BF94" s="303"/>
      <c r="BG94" s="303"/>
      <c r="BH94" s="303"/>
      <c r="BI94" s="303"/>
      <c r="BJ94" s="303"/>
      <c r="BK94" s="303"/>
      <c r="BL94" s="304"/>
    </row>
    <row r="95" spans="1:64" x14ac:dyDescent="0.25">
      <c r="A95" s="1708"/>
      <c r="B95" s="132" t="s">
        <v>126</v>
      </c>
      <c r="C95" s="127" t="s">
        <v>101</v>
      </c>
      <c r="D95" s="274">
        <f t="shared" si="84"/>
        <v>827705.72004017152</v>
      </c>
      <c r="E95" s="253">
        <v>132120.20210596325</v>
      </c>
      <c r="F95" s="253">
        <v>695585.51793420827</v>
      </c>
      <c r="G95" s="303"/>
      <c r="H95" s="303"/>
      <c r="I95" s="303"/>
      <c r="J95" s="303"/>
      <c r="K95" s="303"/>
      <c r="L95" s="303"/>
      <c r="M95" s="303"/>
      <c r="N95" s="303"/>
      <c r="O95" s="375"/>
      <c r="P95" s="274">
        <f t="shared" si="85"/>
        <v>841069.09117991314</v>
      </c>
      <c r="Q95" s="253">
        <v>134253.29271178143</v>
      </c>
      <c r="R95" s="253">
        <v>706815.79846813169</v>
      </c>
      <c r="S95" s="303"/>
      <c r="T95" s="303"/>
      <c r="U95" s="303"/>
      <c r="V95" s="303"/>
      <c r="W95" s="303"/>
      <c r="X95" s="303"/>
      <c r="Y95" s="303"/>
      <c r="Z95" s="303"/>
      <c r="AA95" s="375"/>
      <c r="AB95" s="274">
        <f t="shared" si="86"/>
        <v>832505.07992369065</v>
      </c>
      <c r="AC95" s="253">
        <v>132886.28645507107</v>
      </c>
      <c r="AD95" s="253">
        <v>699618.79346861958</v>
      </c>
      <c r="AE95" s="303"/>
      <c r="AF95" s="303"/>
      <c r="AG95" s="303"/>
      <c r="AH95" s="303"/>
      <c r="AI95" s="303"/>
      <c r="AJ95" s="303"/>
      <c r="AK95" s="303"/>
      <c r="AL95" s="303"/>
      <c r="AM95" s="375"/>
      <c r="AN95" s="289">
        <f t="shared" si="87"/>
        <v>904613.07965254097</v>
      </c>
      <c r="AO95" s="253">
        <v>144396.3234971856</v>
      </c>
      <c r="AP95" s="253">
        <v>760216.75615535537</v>
      </c>
      <c r="AQ95" s="303"/>
      <c r="AR95" s="303"/>
      <c r="AS95" s="303"/>
      <c r="AT95" s="303"/>
      <c r="AU95" s="303"/>
      <c r="AV95" s="303"/>
      <c r="AW95" s="303"/>
      <c r="AX95" s="303"/>
      <c r="AY95" s="375"/>
      <c r="AZ95" s="525">
        <v>0</v>
      </c>
      <c r="BA95" s="296">
        <f t="shared" si="88"/>
        <v>3405892.9707963164</v>
      </c>
      <c r="BB95" s="274">
        <f t="shared" si="89"/>
        <v>543656.10477000137</v>
      </c>
      <c r="BC95" s="274">
        <f t="shared" si="89"/>
        <v>2862236.8660263149</v>
      </c>
      <c r="BD95" s="303"/>
      <c r="BE95" s="303"/>
      <c r="BF95" s="303"/>
      <c r="BG95" s="303"/>
      <c r="BH95" s="303"/>
      <c r="BI95" s="303"/>
      <c r="BJ95" s="303"/>
      <c r="BK95" s="303"/>
      <c r="BL95" s="304"/>
    </row>
    <row r="96" spans="1:64" x14ac:dyDescent="0.25">
      <c r="A96" s="1708"/>
      <c r="B96" s="126" t="s">
        <v>127</v>
      </c>
      <c r="C96" s="127" t="s">
        <v>28</v>
      </c>
      <c r="D96" s="274">
        <f t="shared" si="84"/>
        <v>38367.356898536862</v>
      </c>
      <c r="E96" s="253">
        <v>38367.356898536862</v>
      </c>
      <c r="F96" s="253">
        <v>0</v>
      </c>
      <c r="G96" s="303"/>
      <c r="H96" s="303"/>
      <c r="I96" s="303"/>
      <c r="J96" s="303"/>
      <c r="K96" s="303"/>
      <c r="L96" s="303"/>
      <c r="M96" s="303"/>
      <c r="N96" s="303"/>
      <c r="O96" s="375"/>
      <c r="P96" s="274">
        <f t="shared" si="85"/>
        <v>38986.800763031584</v>
      </c>
      <c r="Q96" s="253">
        <v>38986.800763031584</v>
      </c>
      <c r="R96" s="253">
        <v>0</v>
      </c>
      <c r="S96" s="303"/>
      <c r="T96" s="303"/>
      <c r="U96" s="303"/>
      <c r="V96" s="303"/>
      <c r="W96" s="303"/>
      <c r="X96" s="303"/>
      <c r="Y96" s="303"/>
      <c r="Z96" s="303"/>
      <c r="AA96" s="375"/>
      <c r="AB96" s="274">
        <f t="shared" si="86"/>
        <v>38589.825765281625</v>
      </c>
      <c r="AC96" s="253">
        <v>38589.825765281625</v>
      </c>
      <c r="AD96" s="253">
        <v>0</v>
      </c>
      <c r="AE96" s="303"/>
      <c r="AF96" s="303"/>
      <c r="AG96" s="303"/>
      <c r="AH96" s="303"/>
      <c r="AI96" s="303"/>
      <c r="AJ96" s="303"/>
      <c r="AK96" s="303"/>
      <c r="AL96" s="303"/>
      <c r="AM96" s="375"/>
      <c r="AN96" s="289">
        <f t="shared" si="87"/>
        <v>41932.310049070467</v>
      </c>
      <c r="AO96" s="253">
        <v>41932.310049070467</v>
      </c>
      <c r="AP96" s="253">
        <v>0</v>
      </c>
      <c r="AQ96" s="303"/>
      <c r="AR96" s="303"/>
      <c r="AS96" s="303"/>
      <c r="AT96" s="303"/>
      <c r="AU96" s="303"/>
      <c r="AV96" s="303"/>
      <c r="AW96" s="303"/>
      <c r="AX96" s="303"/>
      <c r="AY96" s="375"/>
      <c r="AZ96" s="525">
        <v>0</v>
      </c>
      <c r="BA96" s="296">
        <f t="shared" si="88"/>
        <v>157876.29347592054</v>
      </c>
      <c r="BB96" s="274">
        <f t="shared" si="89"/>
        <v>157876.29347592054</v>
      </c>
      <c r="BC96" s="274">
        <f t="shared" si="89"/>
        <v>0</v>
      </c>
      <c r="BD96" s="303"/>
      <c r="BE96" s="303"/>
      <c r="BF96" s="303"/>
      <c r="BG96" s="303"/>
      <c r="BH96" s="303"/>
      <c r="BI96" s="303"/>
      <c r="BJ96" s="303"/>
      <c r="BK96" s="303"/>
      <c r="BL96" s="304"/>
    </row>
    <row r="97" spans="1:64" s="209" customFormat="1" ht="14.85" customHeight="1" x14ac:dyDescent="0.25">
      <c r="A97" s="1709"/>
      <c r="B97" s="129" t="s">
        <v>128</v>
      </c>
      <c r="C97" s="130" t="s">
        <v>106</v>
      </c>
      <c r="D97" s="275">
        <f t="shared" si="84"/>
        <v>9067619.7086192537</v>
      </c>
      <c r="E97" s="275">
        <f>SUM(E91:E96)</f>
        <v>405868.09474195848</v>
      </c>
      <c r="F97" s="275">
        <f>SUM(F91:F96)</f>
        <v>8661751.6138772946</v>
      </c>
      <c r="G97" s="335"/>
      <c r="H97" s="335"/>
      <c r="I97" s="335"/>
      <c r="J97" s="335"/>
      <c r="K97" s="335"/>
      <c r="L97" s="335"/>
      <c r="M97" s="335"/>
      <c r="N97" s="335"/>
      <c r="O97" s="376"/>
      <c r="P97" s="275">
        <f t="shared" si="85"/>
        <v>9214017.1112062912</v>
      </c>
      <c r="Q97" s="275">
        <f>SUM(Q91:Q96)</f>
        <v>412420.86567551375</v>
      </c>
      <c r="R97" s="275">
        <f>SUM(R91:R96)</f>
        <v>8801596.2455307767</v>
      </c>
      <c r="S97" s="335"/>
      <c r="T97" s="335"/>
      <c r="U97" s="335"/>
      <c r="V97" s="335"/>
      <c r="W97" s="335"/>
      <c r="X97" s="335"/>
      <c r="Y97" s="335"/>
      <c r="Z97" s="335"/>
      <c r="AA97" s="376"/>
      <c r="AB97" s="275">
        <f t="shared" si="86"/>
        <v>9120197.296540767</v>
      </c>
      <c r="AC97" s="275">
        <f>SUM(AC91:AC96)</f>
        <v>408221.47590719961</v>
      </c>
      <c r="AD97" s="275">
        <f>SUM(AD91:AD96)</f>
        <v>8711975.8206335679</v>
      </c>
      <c r="AE97" s="335"/>
      <c r="AF97" s="335"/>
      <c r="AG97" s="335"/>
      <c r="AH97" s="335"/>
      <c r="AI97" s="335"/>
      <c r="AJ97" s="335"/>
      <c r="AK97" s="335"/>
      <c r="AL97" s="335"/>
      <c r="AM97" s="376"/>
      <c r="AN97" s="277">
        <f t="shared" si="87"/>
        <v>9910149.4542456828</v>
      </c>
      <c r="AO97" s="275">
        <f>SUM(AO91:AO96)</f>
        <v>443579.85963829403</v>
      </c>
      <c r="AP97" s="275">
        <f>SUM(AP91:AP96)</f>
        <v>9466569.5946073886</v>
      </c>
      <c r="AQ97" s="335"/>
      <c r="AR97" s="335"/>
      <c r="AS97" s="335"/>
      <c r="AT97" s="335"/>
      <c r="AU97" s="335"/>
      <c r="AV97" s="335"/>
      <c r="AW97" s="335"/>
      <c r="AX97" s="335"/>
      <c r="AY97" s="376"/>
      <c r="AZ97" s="299">
        <f>SUM(AZ91:AZ96)</f>
        <v>0</v>
      </c>
      <c r="BA97" s="297">
        <f t="shared" si="88"/>
        <v>37311983.570611998</v>
      </c>
      <c r="BB97" s="275">
        <f>SUM(BB91:BB96)</f>
        <v>1670090.2959629658</v>
      </c>
      <c r="BC97" s="275">
        <f>SUM(BC91:BC96)</f>
        <v>35641893.274649031</v>
      </c>
      <c r="BD97" s="335"/>
      <c r="BE97" s="335"/>
      <c r="BF97" s="335"/>
      <c r="BG97" s="335"/>
      <c r="BH97" s="335"/>
      <c r="BI97" s="335"/>
      <c r="BJ97" s="335"/>
      <c r="BK97" s="335"/>
      <c r="BL97" s="336"/>
    </row>
    <row r="98" spans="1:64" ht="14.85" customHeight="1" x14ac:dyDescent="0.25">
      <c r="A98" s="1707"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708"/>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708"/>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708"/>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708"/>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708"/>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709"/>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260</v>
      </c>
      <c r="C105" s="139" t="s">
        <v>31</v>
      </c>
      <c r="D105" s="274">
        <f>D88+D97+D104</f>
        <v>114258839.1571634</v>
      </c>
      <c r="E105" s="303"/>
      <c r="F105" s="303"/>
      <c r="G105" s="303"/>
      <c r="H105" s="303"/>
      <c r="I105" s="303"/>
      <c r="J105" s="303"/>
      <c r="K105" s="303"/>
      <c r="L105" s="303"/>
      <c r="M105" s="303"/>
      <c r="N105" s="303"/>
      <c r="O105" s="375"/>
      <c r="P105" s="274">
        <f>P88+P97+P104</f>
        <v>125288006.13392605</v>
      </c>
      <c r="Q105" s="303"/>
      <c r="R105" s="303"/>
      <c r="S105" s="303"/>
      <c r="T105" s="303"/>
      <c r="U105" s="303"/>
      <c r="V105" s="303"/>
      <c r="W105" s="303"/>
      <c r="X105" s="303"/>
      <c r="Y105" s="303"/>
      <c r="Z105" s="303"/>
      <c r="AA105" s="375"/>
      <c r="AB105" s="274">
        <f>AB88+AB97+AB104</f>
        <v>123903847.93699032</v>
      </c>
      <c r="AC105" s="303"/>
      <c r="AD105" s="303"/>
      <c r="AE105" s="303"/>
      <c r="AF105" s="303"/>
      <c r="AG105" s="303"/>
      <c r="AH105" s="303"/>
      <c r="AI105" s="303"/>
      <c r="AJ105" s="303"/>
      <c r="AK105" s="303"/>
      <c r="AL105" s="303"/>
      <c r="AM105" s="375"/>
      <c r="AN105" s="289">
        <f>AN88+AN97+AN104</f>
        <v>131205315.23470424</v>
      </c>
      <c r="AO105" s="303"/>
      <c r="AP105" s="303"/>
      <c r="AQ105" s="303"/>
      <c r="AR105" s="303"/>
      <c r="AS105" s="303"/>
      <c r="AT105" s="303"/>
      <c r="AU105" s="303"/>
      <c r="AV105" s="303"/>
      <c r="AW105" s="303"/>
      <c r="AX105" s="303"/>
      <c r="AY105" s="375"/>
      <c r="AZ105" s="300">
        <f>AZ88+AZ97+AZ104</f>
        <v>-2491718.1331812246</v>
      </c>
      <c r="BA105" s="296">
        <f>BA88+BA97+BA104</f>
        <v>492164290.32960284</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1874323.4586761892</v>
      </c>
      <c r="E106" s="338"/>
      <c r="F106" s="338"/>
      <c r="G106" s="338"/>
      <c r="H106" s="338"/>
      <c r="I106" s="338"/>
      <c r="J106" s="338"/>
      <c r="K106" s="338"/>
      <c r="L106" s="338"/>
      <c r="M106" s="338"/>
      <c r="N106" s="338"/>
      <c r="O106" s="565"/>
      <c r="P106" s="344">
        <f>P17-P105</f>
        <v>-6282514.320492655</v>
      </c>
      <c r="Q106" s="338"/>
      <c r="R106" s="338"/>
      <c r="S106" s="338"/>
      <c r="T106" s="338"/>
      <c r="U106" s="338"/>
      <c r="V106" s="338"/>
      <c r="W106" s="338"/>
      <c r="X106" s="338"/>
      <c r="Y106" s="338"/>
      <c r="Z106" s="338"/>
      <c r="AA106" s="565"/>
      <c r="AB106" s="344">
        <f>AB17-AB105</f>
        <v>-5204531.6833266765</v>
      </c>
      <c r="AC106" s="338"/>
      <c r="AD106" s="338"/>
      <c r="AE106" s="338"/>
      <c r="AF106" s="338"/>
      <c r="AG106" s="338"/>
      <c r="AH106" s="338"/>
      <c r="AI106" s="338"/>
      <c r="AJ106" s="338"/>
      <c r="AK106" s="338"/>
      <c r="AL106" s="338"/>
      <c r="AM106" s="565"/>
      <c r="AN106" s="344">
        <f>AN17-AN105</f>
        <v>2852734.9401918948</v>
      </c>
      <c r="AO106" s="338"/>
      <c r="AP106" s="338"/>
      <c r="AQ106" s="338"/>
      <c r="AR106" s="338"/>
      <c r="AS106" s="338"/>
      <c r="AT106" s="338"/>
      <c r="AU106" s="338"/>
      <c r="AV106" s="338"/>
      <c r="AW106" s="338"/>
      <c r="AX106" s="338"/>
      <c r="AY106" s="565"/>
      <c r="AZ106" s="857">
        <f>AZ17-AZ105</f>
        <v>3563309.1847499283</v>
      </c>
      <c r="BA106" s="345">
        <f>BA17-BA105</f>
        <v>-3196678.4202013612</v>
      </c>
      <c r="BB106" s="338"/>
      <c r="BC106" s="338"/>
      <c r="BD106" s="338"/>
      <c r="BE106" s="338"/>
      <c r="BF106" s="338"/>
      <c r="BG106" s="338"/>
      <c r="BH106" s="338"/>
      <c r="BI106" s="338"/>
      <c r="BJ106" s="338"/>
      <c r="BK106" s="338"/>
      <c r="BL106" s="339"/>
    </row>
    <row r="107" spans="1:64" x14ac:dyDescent="0.25">
      <c r="A107" s="267"/>
      <c r="B107" s="126" t="s">
        <v>270</v>
      </c>
      <c r="C107" s="127" t="s">
        <v>26</v>
      </c>
      <c r="D107" s="257">
        <v>446088.98316493299</v>
      </c>
      <c r="E107" s="340"/>
      <c r="F107" s="340"/>
      <c r="G107" s="340"/>
      <c r="H107" s="340"/>
      <c r="I107" s="340"/>
      <c r="J107" s="340"/>
      <c r="K107" s="340"/>
      <c r="L107" s="340"/>
      <c r="M107" s="340"/>
      <c r="N107" s="340"/>
      <c r="O107" s="377"/>
      <c r="P107" s="258">
        <v>-1495238.4082772518</v>
      </c>
      <c r="Q107" s="340"/>
      <c r="R107" s="340"/>
      <c r="S107" s="340"/>
      <c r="T107" s="340"/>
      <c r="U107" s="340"/>
      <c r="V107" s="340"/>
      <c r="W107" s="340"/>
      <c r="X107" s="340"/>
      <c r="Y107" s="340"/>
      <c r="Z107" s="340"/>
      <c r="AA107" s="377"/>
      <c r="AB107" s="258">
        <v>-1238678.540631749</v>
      </c>
      <c r="AC107" s="340"/>
      <c r="AD107" s="340"/>
      <c r="AE107" s="340"/>
      <c r="AF107" s="340"/>
      <c r="AG107" s="340"/>
      <c r="AH107" s="340"/>
      <c r="AI107" s="340"/>
      <c r="AJ107" s="340"/>
      <c r="AK107" s="340"/>
      <c r="AL107" s="340"/>
      <c r="AM107" s="340"/>
      <c r="AN107" s="258">
        <v>678950.91576567094</v>
      </c>
      <c r="AO107" s="340"/>
      <c r="AP107" s="340"/>
      <c r="AQ107" s="340"/>
      <c r="AR107" s="340"/>
      <c r="AS107" s="340"/>
      <c r="AT107" s="340"/>
      <c r="AU107" s="340"/>
      <c r="AV107" s="340"/>
      <c r="AW107" s="340"/>
      <c r="AX107" s="340"/>
      <c r="AY107" s="377"/>
      <c r="AZ107" s="525">
        <v>848067.58597048291</v>
      </c>
      <c r="BA107" s="296">
        <f>D107+P107+AB107+AN107+AZ107</f>
        <v>-760809.46400791395</v>
      </c>
      <c r="BB107" s="340"/>
      <c r="BC107" s="340"/>
      <c r="BD107" s="340"/>
      <c r="BE107" s="340"/>
      <c r="BF107" s="340"/>
      <c r="BG107" s="340"/>
      <c r="BH107" s="340"/>
      <c r="BI107" s="340"/>
      <c r="BJ107" s="340"/>
      <c r="BK107" s="340"/>
      <c r="BL107" s="341"/>
    </row>
    <row r="108" spans="1:64" s="209" customFormat="1" ht="15.75" thickBot="1" x14ac:dyDescent="0.3">
      <c r="A108" s="265"/>
      <c r="B108" s="560" t="s">
        <v>271</v>
      </c>
      <c r="C108" s="134" t="s">
        <v>183</v>
      </c>
      <c r="D108" s="556">
        <f>D106-D107</f>
        <v>1428234.4755112561</v>
      </c>
      <c r="E108" s="342"/>
      <c r="F108" s="342"/>
      <c r="G108" s="342"/>
      <c r="H108" s="342"/>
      <c r="I108" s="342"/>
      <c r="J108" s="342"/>
      <c r="K108" s="342"/>
      <c r="L108" s="342"/>
      <c r="M108" s="342"/>
      <c r="N108" s="342"/>
      <c r="O108" s="1117"/>
      <c r="P108" s="556">
        <f>P106-P107</f>
        <v>-4787275.9122154033</v>
      </c>
      <c r="Q108" s="342"/>
      <c r="R108" s="342"/>
      <c r="S108" s="342"/>
      <c r="T108" s="342"/>
      <c r="U108" s="342"/>
      <c r="V108" s="342"/>
      <c r="W108" s="342"/>
      <c r="X108" s="342"/>
      <c r="Y108" s="342"/>
      <c r="Z108" s="342"/>
      <c r="AA108" s="1117"/>
      <c r="AB108" s="556">
        <f>AB106-AB107</f>
        <v>-3965853.1426949278</v>
      </c>
      <c r="AC108" s="342"/>
      <c r="AD108" s="342"/>
      <c r="AE108" s="342"/>
      <c r="AF108" s="342"/>
      <c r="AG108" s="342"/>
      <c r="AH108" s="342"/>
      <c r="AI108" s="342"/>
      <c r="AJ108" s="342"/>
      <c r="AK108" s="342"/>
      <c r="AL108" s="342"/>
      <c r="AM108" s="342"/>
      <c r="AN108" s="549">
        <f>AN106-AN107</f>
        <v>2173784.0244262237</v>
      </c>
      <c r="AO108" s="342"/>
      <c r="AP108" s="342"/>
      <c r="AQ108" s="342"/>
      <c r="AR108" s="342"/>
      <c r="AS108" s="342"/>
      <c r="AT108" s="342"/>
      <c r="AU108" s="342"/>
      <c r="AV108" s="342"/>
      <c r="AW108" s="342"/>
      <c r="AX108" s="342"/>
      <c r="AY108" s="1117"/>
      <c r="AZ108" s="578">
        <f>AZ106-AZ107</f>
        <v>2715241.5987794455</v>
      </c>
      <c r="BA108" s="347">
        <f>BA106-BA107</f>
        <v>-2435868.9561934471</v>
      </c>
      <c r="BB108" s="517"/>
      <c r="BC108" s="517"/>
      <c r="BD108" s="517"/>
      <c r="BE108" s="517"/>
      <c r="BF108" s="517"/>
      <c r="BG108" s="517"/>
      <c r="BH108" s="517"/>
      <c r="BI108" s="517"/>
      <c r="BJ108" s="342"/>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73" zoomScaleNormal="100" workbookViewId="0">
      <pane xSplit="3" topLeftCell="F1" activePane="topRight" state="frozen"/>
      <selection pane="topRight" activeCell="K21" sqref="K2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716</v>
      </c>
    </row>
    <row r="3" spans="1:14" x14ac:dyDescent="0.25">
      <c r="A3" s="205" t="s">
        <v>372</v>
      </c>
      <c r="C3" s="507" t="str">
        <f>'MMA Rev-Exp Summary'!C3</f>
        <v>Children's Medical Services Network</v>
      </c>
    </row>
    <row r="4" spans="1:14" x14ac:dyDescent="0.25">
      <c r="A4" s="205" t="s">
        <v>15</v>
      </c>
      <c r="C4" s="508" t="str">
        <f>IF('MMA Rev-Exp Summary'!C4=0,"",'MMA Rev-Exp Summary'!C4)</f>
        <v>1/1/2023 - 12/31/2023</v>
      </c>
    </row>
    <row r="5" spans="1:14" x14ac:dyDescent="0.25">
      <c r="A5" s="205" t="s">
        <v>16</v>
      </c>
      <c r="C5" s="508">
        <f>IF('MMA Rev-Exp Summary'!C5=0,"",'MMA Rev-Exp Summary'!C5)</f>
        <v>45382</v>
      </c>
      <c r="D5" s="349"/>
      <c r="E5" s="745"/>
    </row>
    <row r="6" spans="1:14" x14ac:dyDescent="0.25">
      <c r="A6" s="350" t="s">
        <v>380</v>
      </c>
      <c r="C6" s="351"/>
    </row>
    <row r="7" spans="1:14" ht="15" customHeight="1" thickBot="1" x14ac:dyDescent="0.3">
      <c r="E7" s="745"/>
      <c r="G7" s="745"/>
      <c r="I7" s="745"/>
      <c r="K7" s="745"/>
      <c r="L7" s="745"/>
    </row>
    <row r="8" spans="1:14" ht="34.5" customHeight="1" x14ac:dyDescent="0.25">
      <c r="A8" s="1738"/>
      <c r="B8" s="1739"/>
      <c r="C8" s="1739"/>
      <c r="D8" s="1722" t="s">
        <v>245</v>
      </c>
      <c r="E8" s="1723"/>
      <c r="F8" s="1722" t="s">
        <v>246</v>
      </c>
      <c r="G8" s="1723"/>
      <c r="H8" s="1722" t="s">
        <v>247</v>
      </c>
      <c r="I8" s="1723"/>
      <c r="J8" s="1722" t="s">
        <v>248</v>
      </c>
      <c r="K8" s="1723"/>
      <c r="L8" s="1726" t="s">
        <v>903</v>
      </c>
      <c r="M8" s="1728" t="s">
        <v>821</v>
      </c>
      <c r="N8" s="1729"/>
    </row>
    <row r="9" spans="1:14" s="352" customFormat="1" ht="19.5" customHeight="1" x14ac:dyDescent="0.25">
      <c r="A9" s="1740"/>
      <c r="B9" s="1741"/>
      <c r="C9" s="1741"/>
      <c r="D9" s="1724"/>
      <c r="E9" s="1725"/>
      <c r="F9" s="1724"/>
      <c r="G9" s="1725"/>
      <c r="H9" s="1724"/>
      <c r="I9" s="1725"/>
      <c r="J9" s="1724"/>
      <c r="K9" s="1725"/>
      <c r="L9" s="1727"/>
      <c r="M9" s="1730"/>
      <c r="N9" s="1731"/>
    </row>
    <row r="10" spans="1:14" s="352" customFormat="1" ht="18.75" x14ac:dyDescent="0.3">
      <c r="A10" s="886"/>
      <c r="B10" s="845"/>
      <c r="C10" s="845"/>
      <c r="D10" s="691" t="s">
        <v>144</v>
      </c>
      <c r="E10" s="773" t="s">
        <v>145</v>
      </c>
      <c r="F10" s="691" t="s">
        <v>144</v>
      </c>
      <c r="G10" s="773" t="s">
        <v>145</v>
      </c>
      <c r="H10" s="691" t="s">
        <v>144</v>
      </c>
      <c r="I10" s="773" t="s">
        <v>145</v>
      </c>
      <c r="J10" s="691" t="s">
        <v>144</v>
      </c>
      <c r="K10" s="780" t="s">
        <v>145</v>
      </c>
      <c r="L10" s="880" t="s">
        <v>145</v>
      </c>
      <c r="M10" s="641" t="s">
        <v>144</v>
      </c>
      <c r="N10" s="690" t="s">
        <v>145</v>
      </c>
    </row>
    <row r="11" spans="1:14" ht="18" customHeight="1" x14ac:dyDescent="0.3">
      <c r="A11" s="887" t="s">
        <v>244</v>
      </c>
      <c r="B11" s="353"/>
      <c r="C11" s="353"/>
      <c r="D11" s="354"/>
      <c r="E11" s="774"/>
      <c r="F11" s="354"/>
      <c r="G11" s="774"/>
      <c r="H11" s="354"/>
      <c r="I11" s="774"/>
      <c r="J11" s="354"/>
      <c r="K11" s="646"/>
      <c r="L11" s="881"/>
      <c r="M11" s="758"/>
      <c r="N11" s="690"/>
    </row>
    <row r="12" spans="1:14" ht="14.85" customHeight="1" x14ac:dyDescent="0.25">
      <c r="A12" s="1737"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735"/>
      <c r="B13" s="513" t="s">
        <v>62</v>
      </c>
      <c r="C13" s="206" t="s">
        <v>58</v>
      </c>
      <c r="D13" s="1180"/>
      <c r="E13" s="776"/>
      <c r="F13" s="1180"/>
      <c r="G13" s="776"/>
      <c r="H13" s="823"/>
      <c r="I13" s="776"/>
      <c r="J13" s="823"/>
      <c r="K13" s="782"/>
      <c r="L13" s="882"/>
      <c r="M13" s="874">
        <f t="shared" si="0"/>
        <v>0</v>
      </c>
      <c r="N13" s="768">
        <f t="shared" si="1"/>
        <v>0</v>
      </c>
    </row>
    <row r="14" spans="1:14" x14ac:dyDescent="0.25">
      <c r="A14" s="1735"/>
      <c r="B14" s="513" t="s">
        <v>63</v>
      </c>
      <c r="C14" s="206" t="s">
        <v>59</v>
      </c>
      <c r="D14" s="823"/>
      <c r="E14" s="776"/>
      <c r="F14" s="823"/>
      <c r="G14" s="776"/>
      <c r="H14" s="823"/>
      <c r="I14" s="776"/>
      <c r="J14" s="823"/>
      <c r="K14" s="782"/>
      <c r="L14" s="882"/>
      <c r="M14" s="874">
        <f t="shared" si="0"/>
        <v>0</v>
      </c>
      <c r="N14" s="768">
        <f t="shared" si="1"/>
        <v>0</v>
      </c>
    </row>
    <row r="15" spans="1:14" x14ac:dyDescent="0.25">
      <c r="A15" s="1735"/>
      <c r="B15" s="513" t="s">
        <v>64</v>
      </c>
      <c r="C15" s="206" t="s">
        <v>140</v>
      </c>
      <c r="D15" s="823"/>
      <c r="E15" s="776"/>
      <c r="F15" s="823"/>
      <c r="G15" s="776"/>
      <c r="H15" s="823"/>
      <c r="I15" s="776"/>
      <c r="J15" s="823"/>
      <c r="K15" s="782"/>
      <c r="L15" s="882"/>
      <c r="M15" s="874">
        <f t="shared" si="0"/>
        <v>0</v>
      </c>
      <c r="N15" s="768">
        <f t="shared" si="1"/>
        <v>0</v>
      </c>
    </row>
    <row r="16" spans="1:14" x14ac:dyDescent="0.25">
      <c r="A16" s="1735"/>
      <c r="B16" s="513" t="s">
        <v>95</v>
      </c>
      <c r="C16" s="206" t="s">
        <v>141</v>
      </c>
      <c r="D16" s="823"/>
      <c r="E16" s="776"/>
      <c r="F16" s="823"/>
      <c r="G16" s="776"/>
      <c r="H16" s="823"/>
      <c r="I16" s="776"/>
      <c r="J16" s="823"/>
      <c r="K16" s="782"/>
      <c r="L16" s="882"/>
      <c r="M16" s="874">
        <f t="shared" si="0"/>
        <v>0</v>
      </c>
      <c r="N16" s="768">
        <f t="shared" si="1"/>
        <v>0</v>
      </c>
    </row>
    <row r="17" spans="1:14" x14ac:dyDescent="0.25">
      <c r="A17" s="1735"/>
      <c r="B17" s="513" t="s">
        <v>35</v>
      </c>
      <c r="C17" s="206" t="s">
        <v>684</v>
      </c>
      <c r="D17" s="823"/>
      <c r="E17" s="776"/>
      <c r="F17" s="823"/>
      <c r="G17" s="776"/>
      <c r="H17" s="824"/>
      <c r="I17" s="776"/>
      <c r="J17" s="823"/>
      <c r="K17" s="782"/>
      <c r="L17" s="882"/>
      <c r="M17" s="874">
        <f t="shared" si="0"/>
        <v>0</v>
      </c>
      <c r="N17" s="768">
        <f t="shared" si="1"/>
        <v>0</v>
      </c>
    </row>
    <row r="18" spans="1:14" s="209" customFormat="1" x14ac:dyDescent="0.25">
      <c r="A18" s="1736"/>
      <c r="B18" s="515" t="s">
        <v>202</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737" t="s">
        <v>53</v>
      </c>
      <c r="B19" s="511" t="s">
        <v>65</v>
      </c>
      <c r="C19" s="512" t="s">
        <v>1841</v>
      </c>
      <c r="D19" s="822">
        <v>1179</v>
      </c>
      <c r="E19" s="775">
        <v>35370</v>
      </c>
      <c r="F19" s="822">
        <v>1185</v>
      </c>
      <c r="G19" s="775">
        <v>35550</v>
      </c>
      <c r="H19" s="822">
        <v>1157</v>
      </c>
      <c r="I19" s="775">
        <v>34710</v>
      </c>
      <c r="J19" s="822">
        <v>1134</v>
      </c>
      <c r="K19" s="781">
        <v>34020</v>
      </c>
      <c r="L19" s="884"/>
      <c r="M19" s="877">
        <f t="shared" ref="M19:M24" si="2">D19+F19+H19+J19</f>
        <v>4655</v>
      </c>
      <c r="N19" s="767">
        <f t="shared" ref="N19:N24" si="3">E19+G19+I19+K19+L19</f>
        <v>139650</v>
      </c>
    </row>
    <row r="20" spans="1:14" x14ac:dyDescent="0.25">
      <c r="A20" s="1735"/>
      <c r="B20" s="513" t="s">
        <v>66</v>
      </c>
      <c r="C20" s="206" t="s">
        <v>1842</v>
      </c>
      <c r="D20" s="823">
        <v>1876</v>
      </c>
      <c r="E20" s="776">
        <v>28608</v>
      </c>
      <c r="F20" s="823">
        <v>1982</v>
      </c>
      <c r="G20" s="776">
        <v>30291</v>
      </c>
      <c r="H20" s="823">
        <v>1943</v>
      </c>
      <c r="I20" s="776">
        <v>29565</v>
      </c>
      <c r="J20" s="823">
        <v>1896</v>
      </c>
      <c r="K20" s="782">
        <v>28647</v>
      </c>
      <c r="L20" s="882"/>
      <c r="M20" s="874">
        <f t="shared" si="2"/>
        <v>7697</v>
      </c>
      <c r="N20" s="768">
        <f t="shared" si="3"/>
        <v>117111</v>
      </c>
    </row>
    <row r="21" spans="1:14" x14ac:dyDescent="0.25">
      <c r="A21" s="1735"/>
      <c r="B21" s="513" t="s">
        <v>67</v>
      </c>
      <c r="C21" s="206" t="s">
        <v>1843</v>
      </c>
      <c r="D21" s="823">
        <v>2676</v>
      </c>
      <c r="E21" s="776">
        <v>10704</v>
      </c>
      <c r="F21" s="823">
        <v>2673</v>
      </c>
      <c r="G21" s="776">
        <v>10692</v>
      </c>
      <c r="H21" s="823">
        <v>2756</v>
      </c>
      <c r="I21" s="776">
        <v>11024</v>
      </c>
      <c r="J21" s="823">
        <v>3150</v>
      </c>
      <c r="K21" s="782">
        <v>12600</v>
      </c>
      <c r="L21" s="882"/>
      <c r="M21" s="874">
        <f t="shared" si="2"/>
        <v>11255</v>
      </c>
      <c r="N21" s="768">
        <f t="shared" si="3"/>
        <v>45020</v>
      </c>
    </row>
    <row r="22" spans="1:14" x14ac:dyDescent="0.25">
      <c r="A22" s="1735"/>
      <c r="B22" s="513" t="s">
        <v>69</v>
      </c>
      <c r="C22" s="206" t="s">
        <v>1844</v>
      </c>
      <c r="D22" s="823">
        <v>1573</v>
      </c>
      <c r="E22" s="776">
        <v>4719</v>
      </c>
      <c r="F22" s="823">
        <v>1618</v>
      </c>
      <c r="G22" s="776">
        <v>4854</v>
      </c>
      <c r="H22" s="823">
        <v>1582</v>
      </c>
      <c r="I22" s="776">
        <v>4746</v>
      </c>
      <c r="J22" s="823">
        <v>1782</v>
      </c>
      <c r="K22" s="782">
        <v>5346</v>
      </c>
      <c r="L22" s="882"/>
      <c r="M22" s="874">
        <f t="shared" si="2"/>
        <v>6555</v>
      </c>
      <c r="N22" s="768">
        <f t="shared" si="3"/>
        <v>19665</v>
      </c>
    </row>
    <row r="23" spans="1:14" x14ac:dyDescent="0.25">
      <c r="A23" s="1735"/>
      <c r="B23" s="513" t="s">
        <v>96</v>
      </c>
      <c r="C23" s="206" t="s">
        <v>1845</v>
      </c>
      <c r="D23" s="823">
        <v>171</v>
      </c>
      <c r="E23" s="776">
        <v>427.5</v>
      </c>
      <c r="F23" s="823">
        <v>187</v>
      </c>
      <c r="G23" s="776">
        <v>467.5</v>
      </c>
      <c r="H23" s="823">
        <v>176</v>
      </c>
      <c r="I23" s="776">
        <v>440</v>
      </c>
      <c r="J23" s="823">
        <v>175</v>
      </c>
      <c r="K23" s="782">
        <v>437.5</v>
      </c>
      <c r="L23" s="882"/>
      <c r="M23" s="874">
        <f t="shared" si="2"/>
        <v>709</v>
      </c>
      <c r="N23" s="768">
        <f t="shared" si="3"/>
        <v>1772.5</v>
      </c>
    </row>
    <row r="24" spans="1:14" x14ac:dyDescent="0.25">
      <c r="A24" s="1735"/>
      <c r="B24" s="513" t="s">
        <v>97</v>
      </c>
      <c r="C24" s="206" t="s">
        <v>1846</v>
      </c>
      <c r="D24" s="823">
        <v>0</v>
      </c>
      <c r="E24" s="776">
        <v>0</v>
      </c>
      <c r="F24" s="823">
        <v>0</v>
      </c>
      <c r="G24" s="776">
        <v>0</v>
      </c>
      <c r="H24" s="823">
        <v>0</v>
      </c>
      <c r="I24" s="776">
        <v>0</v>
      </c>
      <c r="J24" s="823">
        <v>0</v>
      </c>
      <c r="K24" s="782">
        <v>0</v>
      </c>
      <c r="L24" s="882"/>
      <c r="M24" s="874">
        <f t="shared" si="2"/>
        <v>0</v>
      </c>
      <c r="N24" s="768">
        <f t="shared" si="3"/>
        <v>0</v>
      </c>
    </row>
    <row r="25" spans="1:14" s="209" customFormat="1" x14ac:dyDescent="0.25">
      <c r="A25" s="1735"/>
      <c r="B25" s="516" t="s">
        <v>153</v>
      </c>
      <c r="C25" s="514" t="s">
        <v>685</v>
      </c>
      <c r="D25" s="702"/>
      <c r="E25" s="777">
        <f>SUM(E19:E24)</f>
        <v>79828.5</v>
      </c>
      <c r="F25" s="702"/>
      <c r="G25" s="777">
        <f>SUM(G19:G24)</f>
        <v>81854.5</v>
      </c>
      <c r="H25" s="702"/>
      <c r="I25" s="777">
        <f>SUM(I19:I24)</f>
        <v>80485</v>
      </c>
      <c r="J25" s="702"/>
      <c r="K25" s="784">
        <f>SUM(K19:K24)</f>
        <v>81050.5</v>
      </c>
      <c r="L25" s="885">
        <f>SUM(L19:L24)</f>
        <v>0</v>
      </c>
      <c r="M25" s="876"/>
      <c r="N25" s="770">
        <f>SUM(N19:N24)</f>
        <v>323218.5</v>
      </c>
    </row>
    <row r="26" spans="1:14" x14ac:dyDescent="0.25">
      <c r="A26" s="1735"/>
      <c r="B26" s="513" t="s">
        <v>222</v>
      </c>
      <c r="C26" s="206" t="s">
        <v>1828</v>
      </c>
      <c r="D26" s="823"/>
      <c r="E26" s="776"/>
      <c r="F26" s="823"/>
      <c r="G26" s="776"/>
      <c r="H26" s="823"/>
      <c r="I26" s="776"/>
      <c r="J26" s="823"/>
      <c r="K26" s="782"/>
      <c r="L26" s="882"/>
      <c r="M26" s="877">
        <f t="shared" ref="M26:M31" si="4">D26+F26+H26+J26</f>
        <v>0</v>
      </c>
      <c r="N26" s="767">
        <f t="shared" ref="N26:N31" si="5">E26+G26+I26+K26+L26</f>
        <v>0</v>
      </c>
    </row>
    <row r="27" spans="1:14" x14ac:dyDescent="0.25">
      <c r="A27" s="1735"/>
      <c r="B27" s="513" t="s">
        <v>221</v>
      </c>
      <c r="C27" s="206" t="s">
        <v>686</v>
      </c>
      <c r="D27" s="823"/>
      <c r="E27" s="776"/>
      <c r="F27" s="823"/>
      <c r="G27" s="776"/>
      <c r="H27" s="823"/>
      <c r="I27" s="776"/>
      <c r="J27" s="823"/>
      <c r="K27" s="782"/>
      <c r="L27" s="882"/>
      <c r="M27" s="874">
        <f t="shared" si="4"/>
        <v>0</v>
      </c>
      <c r="N27" s="768">
        <f t="shared" si="5"/>
        <v>0</v>
      </c>
    </row>
    <row r="28" spans="1:14" x14ac:dyDescent="0.25">
      <c r="A28" s="1735"/>
      <c r="B28" s="513" t="s">
        <v>220</v>
      </c>
      <c r="C28" s="206" t="s">
        <v>687</v>
      </c>
      <c r="D28" s="823"/>
      <c r="E28" s="776"/>
      <c r="F28" s="823"/>
      <c r="G28" s="776"/>
      <c r="H28" s="823"/>
      <c r="I28" s="776"/>
      <c r="J28" s="823"/>
      <c r="K28" s="782"/>
      <c r="L28" s="882"/>
      <c r="M28" s="874">
        <f t="shared" si="4"/>
        <v>0</v>
      </c>
      <c r="N28" s="768">
        <f t="shared" si="5"/>
        <v>0</v>
      </c>
    </row>
    <row r="29" spans="1:14" x14ac:dyDescent="0.25">
      <c r="A29" s="1735"/>
      <c r="B29" s="513" t="s">
        <v>218</v>
      </c>
      <c r="C29" s="206" t="s">
        <v>688</v>
      </c>
      <c r="D29" s="823"/>
      <c r="E29" s="776"/>
      <c r="F29" s="823"/>
      <c r="G29" s="776"/>
      <c r="H29" s="823"/>
      <c r="I29" s="776"/>
      <c r="J29" s="823"/>
      <c r="K29" s="782"/>
      <c r="L29" s="882"/>
      <c r="M29" s="874">
        <f t="shared" si="4"/>
        <v>0</v>
      </c>
      <c r="N29" s="768">
        <f t="shared" si="5"/>
        <v>0</v>
      </c>
    </row>
    <row r="30" spans="1:14" x14ac:dyDescent="0.25">
      <c r="A30" s="1735"/>
      <c r="B30" s="513" t="s">
        <v>689</v>
      </c>
      <c r="C30" s="206" t="s">
        <v>690</v>
      </c>
      <c r="D30" s="823"/>
      <c r="E30" s="776"/>
      <c r="F30" s="823"/>
      <c r="G30" s="776"/>
      <c r="H30" s="823"/>
      <c r="I30" s="776"/>
      <c r="J30" s="823"/>
      <c r="K30" s="782"/>
      <c r="L30" s="882"/>
      <c r="M30" s="874">
        <f t="shared" si="4"/>
        <v>0</v>
      </c>
      <c r="N30" s="768">
        <f t="shared" si="5"/>
        <v>0</v>
      </c>
    </row>
    <row r="31" spans="1:14" x14ac:dyDescent="0.25">
      <c r="A31" s="1735"/>
      <c r="B31" s="513" t="s">
        <v>691</v>
      </c>
      <c r="C31" s="206" t="s">
        <v>692</v>
      </c>
      <c r="D31" s="823"/>
      <c r="E31" s="776"/>
      <c r="F31" s="823"/>
      <c r="G31" s="776"/>
      <c r="H31" s="823"/>
      <c r="I31" s="776"/>
      <c r="J31" s="823"/>
      <c r="K31" s="782"/>
      <c r="L31" s="882"/>
      <c r="M31" s="874">
        <f t="shared" si="4"/>
        <v>0</v>
      </c>
      <c r="N31" s="768">
        <f t="shared" si="5"/>
        <v>0</v>
      </c>
    </row>
    <row r="32" spans="1:14" s="209" customFormat="1" x14ac:dyDescent="0.25">
      <c r="A32" s="1735"/>
      <c r="B32" s="516" t="s">
        <v>693</v>
      </c>
      <c r="C32" s="514" t="s">
        <v>694</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735"/>
      <c r="B33" s="513" t="s">
        <v>695</v>
      </c>
      <c r="C33" s="206" t="s">
        <v>1847</v>
      </c>
      <c r="D33" s="823">
        <v>294985</v>
      </c>
      <c r="E33" s="776">
        <v>306784.39999999967</v>
      </c>
      <c r="F33" s="823">
        <v>296850</v>
      </c>
      <c r="G33" s="776">
        <v>308723.99999999971</v>
      </c>
      <c r="H33" s="823">
        <v>286406</v>
      </c>
      <c r="I33" s="776">
        <v>297862.24000000063</v>
      </c>
      <c r="J33" s="823">
        <v>279826</v>
      </c>
      <c r="K33" s="782">
        <v>291019.04000000015</v>
      </c>
      <c r="L33" s="882"/>
      <c r="M33" s="877">
        <f t="shared" ref="M33:M38" si="6">D33+F33+H33+J33</f>
        <v>1158067</v>
      </c>
      <c r="N33" s="767">
        <f t="shared" ref="N33:N38" si="7">E33+G33+I33+K33+L33</f>
        <v>1204389.6800000002</v>
      </c>
    </row>
    <row r="34" spans="1:14" x14ac:dyDescent="0.25">
      <c r="A34" s="1735"/>
      <c r="B34" s="513" t="s">
        <v>696</v>
      </c>
      <c r="C34" s="206" t="s">
        <v>1848</v>
      </c>
      <c r="D34" s="823">
        <v>5334</v>
      </c>
      <c r="E34" s="776">
        <v>152445.72000000003</v>
      </c>
      <c r="F34" s="823">
        <v>5333</v>
      </c>
      <c r="G34" s="776">
        <v>152417.14000000001</v>
      </c>
      <c r="H34" s="823">
        <v>5106</v>
      </c>
      <c r="I34" s="776">
        <v>145929.47999999998</v>
      </c>
      <c r="J34" s="823">
        <v>4957</v>
      </c>
      <c r="K34" s="782">
        <v>141671.06000000003</v>
      </c>
      <c r="L34" s="882"/>
      <c r="M34" s="874">
        <f t="shared" si="6"/>
        <v>20730</v>
      </c>
      <c r="N34" s="768">
        <f t="shared" si="7"/>
        <v>592463.4</v>
      </c>
    </row>
    <row r="35" spans="1:14" x14ac:dyDescent="0.25">
      <c r="A35" s="1735"/>
      <c r="B35" s="513" t="s">
        <v>697</v>
      </c>
      <c r="C35" s="206" t="s">
        <v>1849</v>
      </c>
      <c r="D35" s="823">
        <v>294959</v>
      </c>
      <c r="E35" s="776">
        <v>44243.999999999985</v>
      </c>
      <c r="F35" s="823">
        <v>294959</v>
      </c>
      <c r="G35" s="776">
        <v>44524.950000000012</v>
      </c>
      <c r="H35" s="823">
        <v>294959</v>
      </c>
      <c r="I35" s="776">
        <v>42960.899999999958</v>
      </c>
      <c r="J35" s="823">
        <v>294959</v>
      </c>
      <c r="K35" s="782">
        <v>41973.750000000036</v>
      </c>
      <c r="L35" s="882"/>
      <c r="M35" s="874">
        <f t="shared" si="6"/>
        <v>1179836</v>
      </c>
      <c r="N35" s="768">
        <f t="shared" si="7"/>
        <v>173703.59999999998</v>
      </c>
    </row>
    <row r="36" spans="1:14" x14ac:dyDescent="0.25">
      <c r="A36" s="1735"/>
      <c r="B36" s="513" t="s">
        <v>698</v>
      </c>
      <c r="C36" s="206" t="s">
        <v>1850</v>
      </c>
      <c r="D36" s="823">
        <v>259906</v>
      </c>
      <c r="E36" s="776">
        <v>23024.67999999996</v>
      </c>
      <c r="F36" s="823">
        <v>259906</v>
      </c>
      <c r="G36" s="776">
        <v>22830.959999999999</v>
      </c>
      <c r="H36" s="823">
        <v>259906</v>
      </c>
      <c r="I36" s="776">
        <v>21343.880000000019</v>
      </c>
      <c r="J36" s="823">
        <v>259906</v>
      </c>
      <c r="K36" s="782">
        <v>20408.079999999991</v>
      </c>
      <c r="L36" s="882"/>
      <c r="M36" s="874">
        <f t="shared" si="6"/>
        <v>1039624</v>
      </c>
      <c r="N36" s="768">
        <f t="shared" si="7"/>
        <v>87607.599999999962</v>
      </c>
    </row>
    <row r="37" spans="1:14" x14ac:dyDescent="0.25">
      <c r="A37" s="1735"/>
      <c r="B37" s="513" t="s">
        <v>699</v>
      </c>
      <c r="C37" s="206" t="s">
        <v>1851</v>
      </c>
      <c r="D37" s="823">
        <v>33438</v>
      </c>
      <c r="E37" s="776">
        <v>20731.55999999999</v>
      </c>
      <c r="F37" s="823">
        <v>33545</v>
      </c>
      <c r="G37" s="776">
        <v>20797.899999999998</v>
      </c>
      <c r="H37" s="823">
        <v>32216</v>
      </c>
      <c r="I37" s="776">
        <v>19973.920000000002</v>
      </c>
      <c r="J37" s="823">
        <v>31491</v>
      </c>
      <c r="K37" s="782">
        <v>19524.420000000002</v>
      </c>
      <c r="L37" s="882"/>
      <c r="M37" s="874">
        <f t="shared" si="6"/>
        <v>130690</v>
      </c>
      <c r="N37" s="768">
        <f t="shared" si="7"/>
        <v>81027.799999999988</v>
      </c>
    </row>
    <row r="38" spans="1:14" x14ac:dyDescent="0.25">
      <c r="A38" s="1735"/>
      <c r="B38" s="513" t="s">
        <v>700</v>
      </c>
      <c r="C38" s="206" t="s">
        <v>1852</v>
      </c>
      <c r="D38" s="823">
        <v>294961.97811056406</v>
      </c>
      <c r="E38" s="776">
        <v>46824.330000000424</v>
      </c>
      <c r="F38" s="823">
        <v>296880.08064514806</v>
      </c>
      <c r="G38" s="776">
        <v>55481.420000000508</v>
      </c>
      <c r="H38" s="823">
        <v>286455.14086031087</v>
      </c>
      <c r="I38" s="776">
        <v>394.60999999940395</v>
      </c>
      <c r="J38" s="823">
        <v>280259.05376308196</v>
      </c>
      <c r="K38" s="782">
        <v>46527.879999999772</v>
      </c>
      <c r="L38" s="882"/>
      <c r="M38" s="874">
        <f t="shared" si="6"/>
        <v>1158556.2533791049</v>
      </c>
      <c r="N38" s="768">
        <f t="shared" si="7"/>
        <v>149228.24000000011</v>
      </c>
    </row>
    <row r="39" spans="1:14" s="209" customFormat="1" x14ac:dyDescent="0.25">
      <c r="A39" s="1735"/>
      <c r="B39" s="516" t="s">
        <v>795</v>
      </c>
      <c r="C39" s="514" t="s">
        <v>701</v>
      </c>
      <c r="D39" s="702"/>
      <c r="E39" s="777">
        <f>SUM(E33:E38)</f>
        <v>594054.69000000006</v>
      </c>
      <c r="F39" s="702"/>
      <c r="G39" s="777">
        <f>SUM(G33:G38)</f>
        <v>604776.37000000023</v>
      </c>
      <c r="H39" s="702"/>
      <c r="I39" s="777">
        <f>SUM(I33:I38)</f>
        <v>528465.03</v>
      </c>
      <c r="J39" s="702"/>
      <c r="K39" s="784">
        <f>SUM(K33:K38)</f>
        <v>561124.23</v>
      </c>
      <c r="L39" s="885">
        <f>SUM(L33:L38)</f>
        <v>0</v>
      </c>
      <c r="M39" s="878">
        <f>SUM(M33:M38)</f>
        <v>4687503.2533791047</v>
      </c>
      <c r="N39" s="770">
        <f>SUM(N33:N38)</f>
        <v>2288420.3200000003</v>
      </c>
    </row>
    <row r="40" spans="1:14" s="209" customFormat="1" ht="14.85" customHeight="1" x14ac:dyDescent="0.25">
      <c r="A40" s="1736"/>
      <c r="B40" s="515" t="s">
        <v>895</v>
      </c>
      <c r="C40" s="204" t="s">
        <v>68</v>
      </c>
      <c r="D40" s="702"/>
      <c r="E40" s="778">
        <f>E25+E32+E39</f>
        <v>673883.19000000006</v>
      </c>
      <c r="F40" s="702"/>
      <c r="G40" s="778">
        <f>G25+G32+G39</f>
        <v>686630.87000000023</v>
      </c>
      <c r="H40" s="702"/>
      <c r="I40" s="778">
        <f>I25+I32+I39</f>
        <v>608950.03</v>
      </c>
      <c r="J40" s="702"/>
      <c r="K40" s="783">
        <f>K25+K32+K39</f>
        <v>642174.73</v>
      </c>
      <c r="L40" s="883">
        <f>L25+L32+L39</f>
        <v>0</v>
      </c>
      <c r="M40" s="876"/>
      <c r="N40" s="769">
        <f>N25+N32+N39</f>
        <v>2611638.8200000003</v>
      </c>
    </row>
    <row r="41" spans="1:14" ht="14.85" customHeight="1" x14ac:dyDescent="0.25">
      <c r="A41" s="1737" t="s">
        <v>303</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735"/>
      <c r="B42" s="513" t="s">
        <v>71</v>
      </c>
      <c r="C42" s="206" t="s">
        <v>58</v>
      </c>
      <c r="D42" s="823"/>
      <c r="E42" s="776"/>
      <c r="F42" s="823"/>
      <c r="G42" s="776"/>
      <c r="H42" s="823"/>
      <c r="I42" s="776"/>
      <c r="J42" s="873"/>
      <c r="K42" s="782"/>
      <c r="L42" s="882"/>
      <c r="M42" s="874">
        <f t="shared" si="8"/>
        <v>0</v>
      </c>
      <c r="N42" s="768">
        <f t="shared" si="9"/>
        <v>0</v>
      </c>
    </row>
    <row r="43" spans="1:14" x14ac:dyDescent="0.25">
      <c r="A43" s="1735"/>
      <c r="B43" s="513" t="s">
        <v>72</v>
      </c>
      <c r="C43" s="206" t="s">
        <v>59</v>
      </c>
      <c r="D43" s="823"/>
      <c r="E43" s="776"/>
      <c r="F43" s="823"/>
      <c r="G43" s="776"/>
      <c r="H43" s="823"/>
      <c r="I43" s="776"/>
      <c r="J43" s="873"/>
      <c r="K43" s="782"/>
      <c r="L43" s="882"/>
      <c r="M43" s="874">
        <f t="shared" si="8"/>
        <v>0</v>
      </c>
      <c r="N43" s="768">
        <f t="shared" si="9"/>
        <v>0</v>
      </c>
    </row>
    <row r="44" spans="1:14" x14ac:dyDescent="0.25">
      <c r="A44" s="1735"/>
      <c r="B44" s="513" t="s">
        <v>44</v>
      </c>
      <c r="C44" s="206" t="s">
        <v>140</v>
      </c>
      <c r="D44" s="823"/>
      <c r="E44" s="776"/>
      <c r="F44" s="823"/>
      <c r="G44" s="776"/>
      <c r="H44" s="823"/>
      <c r="I44" s="776"/>
      <c r="J44" s="873"/>
      <c r="K44" s="782"/>
      <c r="L44" s="882"/>
      <c r="M44" s="874">
        <f t="shared" si="8"/>
        <v>0</v>
      </c>
      <c r="N44" s="768">
        <f t="shared" si="9"/>
        <v>0</v>
      </c>
    </row>
    <row r="45" spans="1:14" x14ac:dyDescent="0.25">
      <c r="A45" s="1735"/>
      <c r="B45" s="513" t="s">
        <v>41</v>
      </c>
      <c r="C45" s="206" t="s">
        <v>141</v>
      </c>
      <c r="D45" s="823"/>
      <c r="E45" s="776"/>
      <c r="F45" s="823"/>
      <c r="G45" s="776"/>
      <c r="H45" s="823"/>
      <c r="I45" s="776"/>
      <c r="J45" s="873"/>
      <c r="K45" s="782"/>
      <c r="L45" s="882"/>
      <c r="M45" s="874">
        <f t="shared" si="8"/>
        <v>0</v>
      </c>
      <c r="N45" s="768">
        <f t="shared" si="9"/>
        <v>0</v>
      </c>
    </row>
    <row r="46" spans="1:14" x14ac:dyDescent="0.25">
      <c r="A46" s="1735"/>
      <c r="B46" s="513" t="s">
        <v>42</v>
      </c>
      <c r="C46" s="206" t="s">
        <v>684</v>
      </c>
      <c r="D46" s="823"/>
      <c r="E46" s="776"/>
      <c r="F46" s="823"/>
      <c r="G46" s="776"/>
      <c r="H46" s="823"/>
      <c r="I46" s="776"/>
      <c r="J46" s="873"/>
      <c r="K46" s="782"/>
      <c r="L46" s="882"/>
      <c r="M46" s="874">
        <f t="shared" si="8"/>
        <v>0</v>
      </c>
      <c r="N46" s="768">
        <f t="shared" si="9"/>
        <v>0</v>
      </c>
    </row>
    <row r="47" spans="1:14" s="209" customFormat="1" ht="14.85" customHeight="1" x14ac:dyDescent="0.25">
      <c r="A47" s="1736"/>
      <c r="B47" s="516" t="s">
        <v>43</v>
      </c>
      <c r="C47" s="514" t="s">
        <v>313</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25">
      <c r="A48" s="1732" t="s">
        <v>4</v>
      </c>
      <c r="B48" s="511" t="s">
        <v>74</v>
      </c>
      <c r="C48" s="206"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733"/>
      <c r="B49" s="513" t="s">
        <v>75</v>
      </c>
      <c r="C49" s="206" t="s">
        <v>58</v>
      </c>
      <c r="D49" s="823"/>
      <c r="E49" s="776"/>
      <c r="F49" s="873"/>
      <c r="G49" s="776"/>
      <c r="H49" s="873"/>
      <c r="I49" s="776"/>
      <c r="J49" s="873"/>
      <c r="K49" s="782"/>
      <c r="L49" s="882"/>
      <c r="M49" s="874">
        <f t="shared" si="10"/>
        <v>0</v>
      </c>
      <c r="N49" s="768">
        <f t="shared" si="11"/>
        <v>0</v>
      </c>
    </row>
    <row r="50" spans="1:14" x14ac:dyDescent="0.25">
      <c r="A50" s="1733"/>
      <c r="B50" s="513" t="s">
        <v>76</v>
      </c>
      <c r="C50" s="206" t="s">
        <v>59</v>
      </c>
      <c r="D50" s="823"/>
      <c r="E50" s="776"/>
      <c r="F50" s="823"/>
      <c r="G50" s="776"/>
      <c r="H50" s="823"/>
      <c r="I50" s="776"/>
      <c r="J50" s="873"/>
      <c r="K50" s="782"/>
      <c r="L50" s="882"/>
      <c r="M50" s="874">
        <f t="shared" si="10"/>
        <v>0</v>
      </c>
      <c r="N50" s="768">
        <f t="shared" si="11"/>
        <v>0</v>
      </c>
    </row>
    <row r="51" spans="1:14" x14ac:dyDescent="0.25">
      <c r="A51" s="1733"/>
      <c r="B51" s="513" t="s">
        <v>77</v>
      </c>
      <c r="C51" s="206" t="s">
        <v>140</v>
      </c>
      <c r="D51" s="823"/>
      <c r="E51" s="776"/>
      <c r="F51" s="823"/>
      <c r="G51" s="776"/>
      <c r="H51" s="823"/>
      <c r="I51" s="776"/>
      <c r="J51" s="873"/>
      <c r="K51" s="782"/>
      <c r="L51" s="882"/>
      <c r="M51" s="874">
        <f t="shared" si="10"/>
        <v>0</v>
      </c>
      <c r="N51" s="768">
        <f t="shared" si="11"/>
        <v>0</v>
      </c>
    </row>
    <row r="52" spans="1:14" x14ac:dyDescent="0.25">
      <c r="A52" s="1733"/>
      <c r="B52" s="513" t="s">
        <v>104</v>
      </c>
      <c r="C52" s="206" t="s">
        <v>141</v>
      </c>
      <c r="D52" s="823"/>
      <c r="E52" s="776"/>
      <c r="F52" s="823"/>
      <c r="G52" s="776"/>
      <c r="H52" s="823"/>
      <c r="I52" s="776"/>
      <c r="J52" s="873"/>
      <c r="K52" s="782"/>
      <c r="L52" s="882"/>
      <c r="M52" s="874">
        <f t="shared" si="10"/>
        <v>0</v>
      </c>
      <c r="N52" s="768">
        <f t="shared" si="11"/>
        <v>0</v>
      </c>
    </row>
    <row r="53" spans="1:14" x14ac:dyDescent="0.25">
      <c r="A53" s="1733"/>
      <c r="B53" s="513" t="s">
        <v>105</v>
      </c>
      <c r="C53" s="206" t="s">
        <v>684</v>
      </c>
      <c r="D53" s="823"/>
      <c r="E53" s="776"/>
      <c r="F53" s="823"/>
      <c r="G53" s="776"/>
      <c r="H53" s="823"/>
      <c r="I53" s="776"/>
      <c r="J53" s="873"/>
      <c r="K53" s="782"/>
      <c r="L53" s="882"/>
      <c r="M53" s="874">
        <f t="shared" si="10"/>
        <v>0</v>
      </c>
      <c r="N53" s="768">
        <f t="shared" si="11"/>
        <v>0</v>
      </c>
    </row>
    <row r="54" spans="1:14" s="209" customFormat="1" ht="14.85" customHeight="1" x14ac:dyDescent="0.25">
      <c r="A54" s="1734"/>
      <c r="B54" s="516" t="s">
        <v>195</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732" t="s">
        <v>157</v>
      </c>
      <c r="B55" s="511" t="s">
        <v>79</v>
      </c>
      <c r="C55" s="206" t="s">
        <v>57</v>
      </c>
      <c r="D55" s="822"/>
      <c r="E55" s="775"/>
      <c r="F55" s="822"/>
      <c r="G55" s="775"/>
      <c r="H55" s="822"/>
      <c r="I55" s="775"/>
      <c r="J55" s="822"/>
      <c r="K55" s="781"/>
      <c r="L55" s="884"/>
      <c r="M55" s="877">
        <f t="shared" ref="M55:M60" si="12">D55+F55+H55+J55</f>
        <v>0</v>
      </c>
      <c r="N55" s="767">
        <f t="shared" ref="N55:N60" si="13">E55+G55+I55+K55+L55</f>
        <v>0</v>
      </c>
    </row>
    <row r="56" spans="1:14" x14ac:dyDescent="0.25">
      <c r="A56" s="1733"/>
      <c r="B56" s="513" t="s">
        <v>80</v>
      </c>
      <c r="C56" s="206" t="s">
        <v>58</v>
      </c>
      <c r="D56" s="823"/>
      <c r="E56" s="776"/>
      <c r="F56" s="823"/>
      <c r="G56" s="776"/>
      <c r="H56" s="823"/>
      <c r="I56" s="776"/>
      <c r="J56" s="823"/>
      <c r="K56" s="782"/>
      <c r="L56" s="882"/>
      <c r="M56" s="874">
        <f t="shared" si="12"/>
        <v>0</v>
      </c>
      <c r="N56" s="768">
        <f t="shared" si="13"/>
        <v>0</v>
      </c>
    </row>
    <row r="57" spans="1:14" x14ac:dyDescent="0.25">
      <c r="A57" s="1733"/>
      <c r="B57" s="513" t="s">
        <v>81</v>
      </c>
      <c r="C57" s="206" t="s">
        <v>59</v>
      </c>
      <c r="D57" s="823"/>
      <c r="E57" s="776"/>
      <c r="F57" s="823"/>
      <c r="G57" s="776"/>
      <c r="H57" s="823"/>
      <c r="I57" s="776"/>
      <c r="J57" s="823"/>
      <c r="K57" s="782"/>
      <c r="L57" s="882"/>
      <c r="M57" s="874">
        <f t="shared" si="12"/>
        <v>0</v>
      </c>
      <c r="N57" s="768">
        <f t="shared" si="13"/>
        <v>0</v>
      </c>
    </row>
    <row r="58" spans="1:14" x14ac:dyDescent="0.25">
      <c r="A58" s="1733"/>
      <c r="B58" s="513" t="s">
        <v>82</v>
      </c>
      <c r="C58" s="206" t="s">
        <v>140</v>
      </c>
      <c r="D58" s="823"/>
      <c r="E58" s="776"/>
      <c r="F58" s="823"/>
      <c r="G58" s="776"/>
      <c r="H58" s="823"/>
      <c r="I58" s="776"/>
      <c r="J58" s="823"/>
      <c r="K58" s="782"/>
      <c r="L58" s="882"/>
      <c r="M58" s="874">
        <f t="shared" si="12"/>
        <v>0</v>
      </c>
      <c r="N58" s="768">
        <f t="shared" si="13"/>
        <v>0</v>
      </c>
    </row>
    <row r="59" spans="1:14" x14ac:dyDescent="0.25">
      <c r="A59" s="1733"/>
      <c r="B59" s="513" t="s">
        <v>217</v>
      </c>
      <c r="C59" s="206" t="s">
        <v>141</v>
      </c>
      <c r="D59" s="823"/>
      <c r="E59" s="776"/>
      <c r="F59" s="823"/>
      <c r="G59" s="776"/>
      <c r="H59" s="823"/>
      <c r="I59" s="776"/>
      <c r="J59" s="823"/>
      <c r="K59" s="782"/>
      <c r="L59" s="882"/>
      <c r="M59" s="874">
        <f t="shared" si="12"/>
        <v>0</v>
      </c>
      <c r="N59" s="768">
        <f t="shared" si="13"/>
        <v>0</v>
      </c>
    </row>
    <row r="60" spans="1:14" x14ac:dyDescent="0.25">
      <c r="A60" s="1733"/>
      <c r="B60" s="513" t="s">
        <v>216</v>
      </c>
      <c r="C60" s="206" t="s">
        <v>684</v>
      </c>
      <c r="D60" s="823"/>
      <c r="E60" s="776"/>
      <c r="F60" s="823"/>
      <c r="G60" s="776"/>
      <c r="H60" s="823"/>
      <c r="I60" s="776"/>
      <c r="J60" s="823"/>
      <c r="K60" s="782"/>
      <c r="L60" s="882"/>
      <c r="M60" s="874">
        <f t="shared" si="12"/>
        <v>0</v>
      </c>
      <c r="N60" s="768">
        <f t="shared" si="13"/>
        <v>0</v>
      </c>
    </row>
    <row r="61" spans="1:14" s="209" customFormat="1" ht="14.85" customHeight="1" x14ac:dyDescent="0.25">
      <c r="A61" s="1734"/>
      <c r="B61" s="516" t="s">
        <v>215</v>
      </c>
      <c r="C61" s="514" t="s">
        <v>78</v>
      </c>
      <c r="D61" s="702"/>
      <c r="E61" s="778">
        <f>SUM(E55:E60)</f>
        <v>0</v>
      </c>
      <c r="F61" s="702"/>
      <c r="G61" s="778">
        <f>SUM(G55:G60)</f>
        <v>0</v>
      </c>
      <c r="H61" s="702"/>
      <c r="I61" s="778">
        <f>SUM(I55:I60)</f>
        <v>0</v>
      </c>
      <c r="J61" s="702"/>
      <c r="K61" s="783">
        <f>SUM(K55:K60)</f>
        <v>0</v>
      </c>
      <c r="L61" s="883">
        <f>SUM(L55:L60)</f>
        <v>0</v>
      </c>
      <c r="M61" s="876"/>
      <c r="N61" s="769">
        <f>SUM(N55:N60)</f>
        <v>0</v>
      </c>
    </row>
    <row r="62" spans="1:14" ht="14.85" customHeight="1" x14ac:dyDescent="0.25">
      <c r="A62" s="1732"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733"/>
      <c r="B63" s="513" t="s">
        <v>85</v>
      </c>
      <c r="C63" s="206" t="s">
        <v>58</v>
      </c>
      <c r="D63" s="823"/>
      <c r="E63" s="776"/>
      <c r="F63" s="823"/>
      <c r="G63" s="776"/>
      <c r="H63" s="823"/>
      <c r="I63" s="776"/>
      <c r="J63" s="823"/>
      <c r="K63" s="782"/>
      <c r="L63" s="882"/>
      <c r="M63" s="874">
        <f t="shared" si="14"/>
        <v>0</v>
      </c>
      <c r="N63" s="768">
        <f t="shared" si="15"/>
        <v>0</v>
      </c>
    </row>
    <row r="64" spans="1:14" x14ac:dyDescent="0.25">
      <c r="A64" s="1733"/>
      <c r="B64" s="513" t="s">
        <v>86</v>
      </c>
      <c r="C64" s="206" t="s">
        <v>59</v>
      </c>
      <c r="D64" s="823"/>
      <c r="E64" s="776"/>
      <c r="F64" s="823"/>
      <c r="G64" s="776"/>
      <c r="H64" s="823"/>
      <c r="I64" s="776"/>
      <c r="J64" s="823"/>
      <c r="K64" s="782"/>
      <c r="L64" s="882"/>
      <c r="M64" s="874">
        <f t="shared" si="14"/>
        <v>0</v>
      </c>
      <c r="N64" s="768">
        <f t="shared" si="15"/>
        <v>0</v>
      </c>
    </row>
    <row r="65" spans="1:14" x14ac:dyDescent="0.25">
      <c r="A65" s="1733"/>
      <c r="B65" s="513" t="s">
        <v>87</v>
      </c>
      <c r="C65" s="206" t="s">
        <v>140</v>
      </c>
      <c r="D65" s="823"/>
      <c r="E65" s="776"/>
      <c r="F65" s="823"/>
      <c r="G65" s="776"/>
      <c r="H65" s="823"/>
      <c r="I65" s="776"/>
      <c r="J65" s="823"/>
      <c r="K65" s="782"/>
      <c r="L65" s="882"/>
      <c r="M65" s="874">
        <f t="shared" si="14"/>
        <v>0</v>
      </c>
      <c r="N65" s="768">
        <f t="shared" si="15"/>
        <v>0</v>
      </c>
    </row>
    <row r="66" spans="1:14" x14ac:dyDescent="0.25">
      <c r="A66" s="1733"/>
      <c r="B66" s="513" t="s">
        <v>214</v>
      </c>
      <c r="C66" s="206" t="s">
        <v>141</v>
      </c>
      <c r="D66" s="823"/>
      <c r="E66" s="776"/>
      <c r="F66" s="823"/>
      <c r="G66" s="776"/>
      <c r="H66" s="823"/>
      <c r="I66" s="776"/>
      <c r="J66" s="823"/>
      <c r="K66" s="782"/>
      <c r="L66" s="882"/>
      <c r="M66" s="874">
        <f t="shared" si="14"/>
        <v>0</v>
      </c>
      <c r="N66" s="768">
        <f t="shared" si="15"/>
        <v>0</v>
      </c>
    </row>
    <row r="67" spans="1:14" x14ac:dyDescent="0.25">
      <c r="A67" s="1733"/>
      <c r="B67" s="513" t="s">
        <v>213</v>
      </c>
      <c r="C67" s="206" t="s">
        <v>684</v>
      </c>
      <c r="D67" s="823"/>
      <c r="E67" s="776"/>
      <c r="F67" s="823"/>
      <c r="G67" s="776"/>
      <c r="H67" s="823"/>
      <c r="I67" s="776"/>
      <c r="J67" s="823"/>
      <c r="K67" s="782"/>
      <c r="L67" s="882"/>
      <c r="M67" s="874">
        <f t="shared" si="14"/>
        <v>0</v>
      </c>
      <c r="N67" s="768">
        <f t="shared" si="15"/>
        <v>0</v>
      </c>
    </row>
    <row r="68" spans="1:14" s="209" customFormat="1" x14ac:dyDescent="0.25">
      <c r="A68" s="1734"/>
      <c r="B68" s="515" t="s">
        <v>499</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737" t="s">
        <v>3</v>
      </c>
      <c r="B69" s="511" t="s">
        <v>88</v>
      </c>
      <c r="C69" s="512" t="s">
        <v>1853</v>
      </c>
      <c r="D69" s="822">
        <v>294961.97811056406</v>
      </c>
      <c r="E69" s="775">
        <v>387829.63926846616</v>
      </c>
      <c r="F69" s="822">
        <v>296880.08064514806</v>
      </c>
      <c r="G69" s="775">
        <v>389820.016679583</v>
      </c>
      <c r="H69" s="822">
        <v>286455.14086031087</v>
      </c>
      <c r="I69" s="775">
        <v>374479.13538563868</v>
      </c>
      <c r="J69" s="822">
        <v>280259.05376308196</v>
      </c>
      <c r="K69" s="781">
        <v>364192.55866631184</v>
      </c>
      <c r="L69" s="884"/>
      <c r="M69" s="877">
        <f t="shared" ref="M69:M74" si="16">D69+F69+H69+J69</f>
        <v>1158556.2533791049</v>
      </c>
      <c r="N69" s="767">
        <f t="shared" ref="N69:N74" si="17">E69+G69+I69+K69+L69</f>
        <v>1516321.3499999999</v>
      </c>
    </row>
    <row r="70" spans="1:14" ht="14.85" customHeight="1" x14ac:dyDescent="0.25">
      <c r="A70" s="1735"/>
      <c r="B70" s="513" t="s">
        <v>89</v>
      </c>
      <c r="C70" s="206" t="s">
        <v>1854</v>
      </c>
      <c r="D70" s="823">
        <v>294985</v>
      </c>
      <c r="E70" s="776">
        <v>38348.049999999974</v>
      </c>
      <c r="F70" s="823">
        <v>296850</v>
      </c>
      <c r="G70" s="776">
        <v>38590.499999999956</v>
      </c>
      <c r="H70" s="823">
        <v>286406</v>
      </c>
      <c r="I70" s="776">
        <v>37232.780000000079</v>
      </c>
      <c r="J70" s="823">
        <v>279826</v>
      </c>
      <c r="K70" s="782">
        <v>36377.380000000019</v>
      </c>
      <c r="L70" s="882"/>
      <c r="M70" s="874">
        <f t="shared" si="16"/>
        <v>1158067</v>
      </c>
      <c r="N70" s="768">
        <f t="shared" si="17"/>
        <v>150548.71000000002</v>
      </c>
    </row>
    <row r="71" spans="1:14" x14ac:dyDescent="0.25">
      <c r="A71" s="1735"/>
      <c r="B71" s="513" t="s">
        <v>90</v>
      </c>
      <c r="C71" s="206" t="s">
        <v>93</v>
      </c>
      <c r="D71" s="823"/>
      <c r="E71" s="776"/>
      <c r="F71" s="823"/>
      <c r="G71" s="776"/>
      <c r="H71" s="823"/>
      <c r="I71" s="776"/>
      <c r="J71" s="823"/>
      <c r="K71" s="782"/>
      <c r="L71" s="882"/>
      <c r="M71" s="874">
        <f t="shared" si="16"/>
        <v>0</v>
      </c>
      <c r="N71" s="768">
        <f t="shared" si="17"/>
        <v>0</v>
      </c>
    </row>
    <row r="72" spans="1:14" x14ac:dyDescent="0.25">
      <c r="A72" s="1735"/>
      <c r="B72" s="513" t="s">
        <v>91</v>
      </c>
      <c r="C72" s="206" t="s">
        <v>500</v>
      </c>
      <c r="D72" s="823"/>
      <c r="E72" s="776"/>
      <c r="F72" s="823"/>
      <c r="G72" s="776"/>
      <c r="H72" s="823"/>
      <c r="I72" s="776"/>
      <c r="J72" s="823"/>
      <c r="K72" s="782"/>
      <c r="L72" s="882"/>
      <c r="M72" s="874">
        <f t="shared" si="16"/>
        <v>0</v>
      </c>
      <c r="N72" s="768">
        <f t="shared" si="17"/>
        <v>0</v>
      </c>
    </row>
    <row r="73" spans="1:14" x14ac:dyDescent="0.25">
      <c r="A73" s="1735"/>
      <c r="B73" s="513" t="s">
        <v>262</v>
      </c>
      <c r="C73" s="206" t="s">
        <v>501</v>
      </c>
      <c r="D73" s="823"/>
      <c r="E73" s="776"/>
      <c r="F73" s="823"/>
      <c r="G73" s="776"/>
      <c r="H73" s="823"/>
      <c r="I73" s="776"/>
      <c r="J73" s="823"/>
      <c r="K73" s="782"/>
      <c r="L73" s="882"/>
      <c r="M73" s="874">
        <f t="shared" si="16"/>
        <v>0</v>
      </c>
      <c r="N73" s="768">
        <f t="shared" si="17"/>
        <v>0</v>
      </c>
    </row>
    <row r="74" spans="1:14" x14ac:dyDescent="0.25">
      <c r="A74" s="1735"/>
      <c r="B74" s="513" t="s">
        <v>263</v>
      </c>
      <c r="C74" s="206" t="s">
        <v>684</v>
      </c>
      <c r="D74" s="823">
        <v>0</v>
      </c>
      <c r="E74" s="776">
        <v>-61515.019268466087</v>
      </c>
      <c r="F74" s="823">
        <v>0</v>
      </c>
      <c r="G74" s="776">
        <v>-43198.566679582829</v>
      </c>
      <c r="H74" s="823">
        <v>0</v>
      </c>
      <c r="I74" s="776">
        <v>-16014.255385638673</v>
      </c>
      <c r="J74" s="823">
        <v>0</v>
      </c>
      <c r="K74" s="782">
        <v>-29820.868666311857</v>
      </c>
      <c r="L74" s="882"/>
      <c r="M74" s="874">
        <f t="shared" si="16"/>
        <v>0</v>
      </c>
      <c r="N74" s="768">
        <f t="shared" si="17"/>
        <v>-150548.70999999944</v>
      </c>
    </row>
    <row r="75" spans="1:14" s="209" customFormat="1" x14ac:dyDescent="0.25">
      <c r="A75" s="1736"/>
      <c r="B75" s="516" t="s">
        <v>264</v>
      </c>
      <c r="C75" s="514" t="s">
        <v>92</v>
      </c>
      <c r="D75" s="702"/>
      <c r="E75" s="778">
        <f>SUM(E69:E74)</f>
        <v>364662.67000000004</v>
      </c>
      <c r="F75" s="702"/>
      <c r="G75" s="778">
        <f>SUM(G69:G74)</f>
        <v>385211.95000000013</v>
      </c>
      <c r="H75" s="702"/>
      <c r="I75" s="778">
        <f>SUM(I69:I74)</f>
        <v>395697.66000000009</v>
      </c>
      <c r="J75" s="702"/>
      <c r="K75" s="783">
        <f>SUM(K69:K74)</f>
        <v>370749.07</v>
      </c>
      <c r="L75" s="883">
        <f>SUM(L69:L74)</f>
        <v>0</v>
      </c>
      <c r="M75" s="876"/>
      <c r="N75" s="769">
        <f>SUM(N69:N74)</f>
        <v>1516321.3500000003</v>
      </c>
    </row>
    <row r="76" spans="1:14" x14ac:dyDescent="0.25">
      <c r="A76" s="1735" t="s">
        <v>6</v>
      </c>
      <c r="B76" s="513" t="s">
        <v>392</v>
      </c>
      <c r="C76" s="206" t="s">
        <v>1853</v>
      </c>
      <c r="D76" s="822">
        <v>294961.97811056406</v>
      </c>
      <c r="E76" s="775">
        <v>0</v>
      </c>
      <c r="F76" s="822">
        <v>296880.08064514806</v>
      </c>
      <c r="G76" s="775">
        <v>0</v>
      </c>
      <c r="H76" s="822">
        <v>286455.14086031087</v>
      </c>
      <c r="I76" s="775">
        <v>0</v>
      </c>
      <c r="J76" s="822">
        <v>280259.05376308196</v>
      </c>
      <c r="K76" s="781">
        <v>0</v>
      </c>
      <c r="L76" s="884"/>
      <c r="M76" s="877">
        <f t="shared" ref="M76:M81" si="18">D76+F76+H76+J76</f>
        <v>1158556.2533791049</v>
      </c>
      <c r="N76" s="767">
        <f t="shared" ref="N76:N81" si="19">E76+G76+I76+K76+L76</f>
        <v>0</v>
      </c>
    </row>
    <row r="77" spans="1:14" x14ac:dyDescent="0.25">
      <c r="A77" s="1735"/>
      <c r="B77" s="513" t="s">
        <v>113</v>
      </c>
      <c r="C77" s="206" t="s">
        <v>1854</v>
      </c>
      <c r="D77" s="823">
        <v>294985</v>
      </c>
      <c r="E77" s="776">
        <v>0</v>
      </c>
      <c r="F77" s="823">
        <v>296850</v>
      </c>
      <c r="G77" s="776">
        <v>0</v>
      </c>
      <c r="H77" s="823">
        <v>286406</v>
      </c>
      <c r="I77" s="776">
        <v>0</v>
      </c>
      <c r="J77" s="823">
        <v>279826</v>
      </c>
      <c r="K77" s="782">
        <v>0</v>
      </c>
      <c r="L77" s="882"/>
      <c r="M77" s="874">
        <f t="shared" si="18"/>
        <v>1158067</v>
      </c>
      <c r="N77" s="768">
        <f t="shared" si="19"/>
        <v>0</v>
      </c>
    </row>
    <row r="78" spans="1:14" x14ac:dyDescent="0.25">
      <c r="A78" s="1735"/>
      <c r="B78" s="513" t="s">
        <v>115</v>
      </c>
      <c r="C78" s="206" t="s">
        <v>93</v>
      </c>
      <c r="D78" s="823"/>
      <c r="E78" s="776"/>
      <c r="F78" s="823"/>
      <c r="G78" s="776"/>
      <c r="H78" s="823"/>
      <c r="I78" s="776"/>
      <c r="J78" s="823"/>
      <c r="K78" s="782"/>
      <c r="L78" s="882"/>
      <c r="M78" s="874">
        <f t="shared" si="18"/>
        <v>0</v>
      </c>
      <c r="N78" s="768">
        <f t="shared" si="19"/>
        <v>0</v>
      </c>
    </row>
    <row r="79" spans="1:14" x14ac:dyDescent="0.25">
      <c r="A79" s="1735"/>
      <c r="B79" s="513" t="s">
        <v>116</v>
      </c>
      <c r="C79" s="206" t="s">
        <v>500</v>
      </c>
      <c r="D79" s="823"/>
      <c r="E79" s="776"/>
      <c r="F79" s="823"/>
      <c r="G79" s="776"/>
      <c r="H79" s="823"/>
      <c r="I79" s="776"/>
      <c r="J79" s="823"/>
      <c r="K79" s="782"/>
      <c r="L79" s="882"/>
      <c r="M79" s="874">
        <f t="shared" si="18"/>
        <v>0</v>
      </c>
      <c r="N79" s="768">
        <f t="shared" si="19"/>
        <v>0</v>
      </c>
    </row>
    <row r="80" spans="1:14" x14ac:dyDescent="0.25">
      <c r="A80" s="1735"/>
      <c r="B80" s="513" t="s">
        <v>117</v>
      </c>
      <c r="C80" s="206" t="s">
        <v>501</v>
      </c>
      <c r="D80" s="823"/>
      <c r="E80" s="776"/>
      <c r="F80" s="823"/>
      <c r="G80" s="776"/>
      <c r="H80" s="823"/>
      <c r="I80" s="776"/>
      <c r="J80" s="823"/>
      <c r="K80" s="782"/>
      <c r="L80" s="882"/>
      <c r="M80" s="874">
        <f t="shared" si="18"/>
        <v>0</v>
      </c>
      <c r="N80" s="768">
        <f t="shared" si="19"/>
        <v>0</v>
      </c>
    </row>
    <row r="81" spans="1:14" x14ac:dyDescent="0.25">
      <c r="A81" s="1735"/>
      <c r="B81" s="513" t="s">
        <v>160</v>
      </c>
      <c r="C81" s="206" t="s">
        <v>684</v>
      </c>
      <c r="D81" s="823"/>
      <c r="E81" s="776"/>
      <c r="F81" s="823"/>
      <c r="G81" s="776"/>
      <c r="H81" s="823"/>
      <c r="I81" s="776"/>
      <c r="J81" s="823"/>
      <c r="K81" s="782"/>
      <c r="L81" s="882"/>
      <c r="M81" s="874">
        <f t="shared" si="18"/>
        <v>0</v>
      </c>
      <c r="N81" s="768">
        <f t="shared" si="19"/>
        <v>0</v>
      </c>
    </row>
    <row r="82" spans="1:14" s="209" customFormat="1" x14ac:dyDescent="0.25">
      <c r="A82" s="1736"/>
      <c r="B82" s="515" t="s">
        <v>443</v>
      </c>
      <c r="C82" s="514" t="s">
        <v>393</v>
      </c>
      <c r="D82" s="702"/>
      <c r="E82" s="778">
        <f>SUM(E76:E81)</f>
        <v>0</v>
      </c>
      <c r="F82" s="702"/>
      <c r="G82" s="778">
        <f>SUM(G76:G81)</f>
        <v>0</v>
      </c>
      <c r="H82" s="702"/>
      <c r="I82" s="778">
        <f>SUM(I76:I81)</f>
        <v>0</v>
      </c>
      <c r="J82" s="702"/>
      <c r="K82" s="783">
        <f>SUM(K76:K81)</f>
        <v>0</v>
      </c>
      <c r="L82" s="883">
        <f>SUM(L76:L81)</f>
        <v>0</v>
      </c>
      <c r="M82" s="876"/>
      <c r="N82" s="769">
        <f>SUM(N76:N81)</f>
        <v>0</v>
      </c>
    </row>
    <row r="83" spans="1:14" s="209" customFormat="1" ht="15.75" thickBot="1" x14ac:dyDescent="0.3">
      <c r="A83" s="764"/>
      <c r="B83" s="694">
        <v>9</v>
      </c>
      <c r="C83" s="695" t="s">
        <v>94</v>
      </c>
      <c r="D83" s="703"/>
      <c r="E83" s="779">
        <f>E18+E40+E47+E54+E61+E68+E75+E82</f>
        <v>1038545.8600000001</v>
      </c>
      <c r="F83" s="703"/>
      <c r="G83" s="779">
        <f>G18+G40+G47+G54+G61+G68+G75+G82</f>
        <v>1071842.8200000003</v>
      </c>
      <c r="H83" s="703"/>
      <c r="I83" s="779">
        <f>I18+I40+I47+I54+I61+I68+I75+I82</f>
        <v>1004647.6900000002</v>
      </c>
      <c r="J83" s="703"/>
      <c r="K83" s="785">
        <f>K18+K40+K47+K54+K61+K68+K75+K82</f>
        <v>1012923.8</v>
      </c>
      <c r="L83" s="753">
        <f>L18+L40+L47+L54+L61+L68+L75+L82</f>
        <v>0</v>
      </c>
      <c r="M83" s="879"/>
      <c r="N83" s="771">
        <f>N18+N40+N47+N54+N61+N68+N75+N82</f>
        <v>4127960.1700000009</v>
      </c>
    </row>
    <row r="85" spans="1:14" x14ac:dyDescent="0.25">
      <c r="A85" s="510"/>
      <c r="N85" s="76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honeticPr fontId="64"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topLeftCell="A75" zoomScaleNormal="100" workbookViewId="0">
      <pane xSplit="3" topLeftCell="AW1" activePane="topRight" state="frozen"/>
      <selection pane="topRight" activeCell="BB9" sqref="BB9"/>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949</v>
      </c>
    </row>
    <row r="3" spans="1:64" x14ac:dyDescent="0.25">
      <c r="A3" s="205" t="s">
        <v>372</v>
      </c>
      <c r="C3" s="1073" t="s">
        <v>1365</v>
      </c>
    </row>
    <row r="4" spans="1:64" x14ac:dyDescent="0.25">
      <c r="A4" s="205" t="s">
        <v>15</v>
      </c>
      <c r="C4" s="1074" t="s">
        <v>1773</v>
      </c>
    </row>
    <row r="5" spans="1:64" x14ac:dyDescent="0.25">
      <c r="A5" s="205" t="s">
        <v>16</v>
      </c>
      <c r="C5" s="1074">
        <v>45382</v>
      </c>
    </row>
    <row r="6" spans="1:64" x14ac:dyDescent="0.25">
      <c r="A6" s="350"/>
      <c r="C6" s="1075"/>
    </row>
    <row r="7" spans="1:64" ht="15.75" thickBot="1" x14ac:dyDescent="0.3">
      <c r="A7" s="350"/>
      <c r="C7" s="1075"/>
    </row>
    <row r="8" spans="1:64" s="352" customFormat="1" ht="18.75" x14ac:dyDescent="0.3">
      <c r="A8" s="1749"/>
      <c r="B8" s="1750"/>
      <c r="C8" s="1750"/>
      <c r="D8" s="1743" t="s">
        <v>245</v>
      </c>
      <c r="E8" s="1744"/>
      <c r="F8" s="1744"/>
      <c r="G8" s="1744"/>
      <c r="H8" s="1744"/>
      <c r="I8" s="1744"/>
      <c r="J8" s="1744"/>
      <c r="K8" s="1744"/>
      <c r="L8" s="1744"/>
      <c r="M8" s="1744"/>
      <c r="N8" s="1744"/>
      <c r="O8" s="1745"/>
      <c r="P8" s="1743" t="s">
        <v>246</v>
      </c>
      <c r="Q8" s="1744"/>
      <c r="R8" s="1744"/>
      <c r="S8" s="1744"/>
      <c r="T8" s="1744"/>
      <c r="U8" s="1744"/>
      <c r="V8" s="1744"/>
      <c r="W8" s="1744"/>
      <c r="X8" s="1744"/>
      <c r="Y8" s="1744"/>
      <c r="Z8" s="1744"/>
      <c r="AA8" s="1745"/>
      <c r="AB8" s="1743" t="s">
        <v>247</v>
      </c>
      <c r="AC8" s="1744"/>
      <c r="AD8" s="1744"/>
      <c r="AE8" s="1744"/>
      <c r="AF8" s="1744"/>
      <c r="AG8" s="1744"/>
      <c r="AH8" s="1744"/>
      <c r="AI8" s="1744"/>
      <c r="AJ8" s="1744"/>
      <c r="AK8" s="1744"/>
      <c r="AL8" s="1744"/>
      <c r="AM8" s="1745"/>
      <c r="AN8" s="1746" t="s">
        <v>248</v>
      </c>
      <c r="AO8" s="1668"/>
      <c r="AP8" s="1668"/>
      <c r="AQ8" s="1668"/>
      <c r="AR8" s="1668"/>
      <c r="AS8" s="1668"/>
      <c r="AT8" s="1668"/>
      <c r="AU8" s="1668"/>
      <c r="AV8" s="1668"/>
      <c r="AW8" s="1668"/>
      <c r="AX8" s="1668"/>
      <c r="AY8" s="1668"/>
      <c r="AZ8" s="601"/>
      <c r="BA8" s="1667" t="s">
        <v>821</v>
      </c>
      <c r="BB8" s="1668"/>
      <c r="BC8" s="1668"/>
      <c r="BD8" s="1668"/>
      <c r="BE8" s="1668"/>
      <c r="BF8" s="1668"/>
      <c r="BG8" s="1668"/>
      <c r="BH8" s="1668"/>
      <c r="BI8" s="1668"/>
      <c r="BJ8" s="1668"/>
      <c r="BK8" s="1668"/>
      <c r="BL8" s="1669"/>
    </row>
    <row r="9" spans="1:64" s="352" customFormat="1" ht="45" x14ac:dyDescent="0.25">
      <c r="A9" s="635"/>
      <c r="B9" s="636"/>
      <c r="C9" s="733"/>
      <c r="D9" s="700" t="s">
        <v>36</v>
      </c>
      <c r="E9" s="215" t="s">
        <v>932</v>
      </c>
      <c r="F9" s="215" t="s">
        <v>933</v>
      </c>
      <c r="G9" s="215" t="s">
        <v>934</v>
      </c>
      <c r="H9" s="215" t="s">
        <v>935</v>
      </c>
      <c r="I9" s="215" t="s">
        <v>47</v>
      </c>
      <c r="J9" s="215" t="s">
        <v>48</v>
      </c>
      <c r="K9" s="215" t="s">
        <v>50</v>
      </c>
      <c r="L9" s="215" t="s">
        <v>49</v>
      </c>
      <c r="M9" s="215" t="s">
        <v>1537</v>
      </c>
      <c r="N9" s="215" t="s">
        <v>137</v>
      </c>
      <c r="O9" s="216" t="s">
        <v>138</v>
      </c>
      <c r="P9" s="700" t="s">
        <v>36</v>
      </c>
      <c r="Q9" s="215" t="s">
        <v>932</v>
      </c>
      <c r="R9" s="215" t="s">
        <v>933</v>
      </c>
      <c r="S9" s="215" t="s">
        <v>934</v>
      </c>
      <c r="T9" s="215" t="s">
        <v>935</v>
      </c>
      <c r="U9" s="215" t="s">
        <v>47</v>
      </c>
      <c r="V9" s="215" t="s">
        <v>48</v>
      </c>
      <c r="W9" s="215" t="s">
        <v>50</v>
      </c>
      <c r="X9" s="215" t="s">
        <v>49</v>
      </c>
      <c r="Y9" s="215" t="s">
        <v>1537</v>
      </c>
      <c r="Z9" s="215" t="s">
        <v>137</v>
      </c>
      <c r="AA9" s="216" t="s">
        <v>138</v>
      </c>
      <c r="AB9" s="700" t="s">
        <v>36</v>
      </c>
      <c r="AC9" s="215" t="s">
        <v>932</v>
      </c>
      <c r="AD9" s="215" t="s">
        <v>933</v>
      </c>
      <c r="AE9" s="215" t="s">
        <v>934</v>
      </c>
      <c r="AF9" s="215" t="s">
        <v>935</v>
      </c>
      <c r="AG9" s="215" t="s">
        <v>47</v>
      </c>
      <c r="AH9" s="215" t="s">
        <v>48</v>
      </c>
      <c r="AI9" s="215" t="s">
        <v>50</v>
      </c>
      <c r="AJ9" s="215" t="s">
        <v>49</v>
      </c>
      <c r="AK9" s="215" t="s">
        <v>1537</v>
      </c>
      <c r="AL9" s="215" t="s">
        <v>137</v>
      </c>
      <c r="AM9" s="216" t="s">
        <v>138</v>
      </c>
      <c r="AN9" s="700" t="s">
        <v>36</v>
      </c>
      <c r="AO9" s="215" t="s">
        <v>932</v>
      </c>
      <c r="AP9" s="215" t="s">
        <v>933</v>
      </c>
      <c r="AQ9" s="215" t="s">
        <v>934</v>
      </c>
      <c r="AR9" s="215" t="s">
        <v>935</v>
      </c>
      <c r="AS9" s="215" t="s">
        <v>47</v>
      </c>
      <c r="AT9" s="215" t="s">
        <v>48</v>
      </c>
      <c r="AU9" s="215" t="s">
        <v>50</v>
      </c>
      <c r="AV9" s="215" t="s">
        <v>49</v>
      </c>
      <c r="AW9" s="215" t="s">
        <v>1537</v>
      </c>
      <c r="AX9" s="215" t="s">
        <v>137</v>
      </c>
      <c r="AY9" s="215" t="s">
        <v>138</v>
      </c>
      <c r="AZ9" s="602" t="s">
        <v>903</v>
      </c>
      <c r="BA9" s="244" t="s">
        <v>36</v>
      </c>
      <c r="BB9" s="215" t="s">
        <v>932</v>
      </c>
      <c r="BC9" s="215" t="s">
        <v>933</v>
      </c>
      <c r="BD9" s="215" t="s">
        <v>934</v>
      </c>
      <c r="BE9" s="215" t="s">
        <v>935</v>
      </c>
      <c r="BF9" s="215" t="s">
        <v>47</v>
      </c>
      <c r="BG9" s="215" t="s">
        <v>48</v>
      </c>
      <c r="BH9" s="215" t="s">
        <v>50</v>
      </c>
      <c r="BI9" s="215" t="s">
        <v>49</v>
      </c>
      <c r="BJ9" s="215" t="s">
        <v>1537</v>
      </c>
      <c r="BK9" s="215" t="s">
        <v>137</v>
      </c>
      <c r="BL9" s="217" t="s">
        <v>138</v>
      </c>
    </row>
    <row r="10" spans="1:64" s="352" customFormat="1" ht="15.75" x14ac:dyDescent="0.25">
      <c r="A10" s="734" t="s">
        <v>51</v>
      </c>
      <c r="B10" s="636"/>
      <c r="C10" s="733"/>
      <c r="D10" s="735">
        <f>SUM(E10:O10)</f>
        <v>294961.97811056406</v>
      </c>
      <c r="E10" s="736">
        <v>161461.85253453901</v>
      </c>
      <c r="F10" s="736">
        <v>21108.296082945002</v>
      </c>
      <c r="G10" s="736">
        <v>82920.243087552008</v>
      </c>
      <c r="H10" s="736">
        <v>12778.706221197999</v>
      </c>
      <c r="I10" s="736">
        <v>354.22235023000002</v>
      </c>
      <c r="J10" s="736">
        <v>10748.892857141998</v>
      </c>
      <c r="K10" s="736">
        <v>6</v>
      </c>
      <c r="L10" s="736">
        <v>1191.5172811059999</v>
      </c>
      <c r="M10" s="736">
        <v>4392.2476958520001</v>
      </c>
      <c r="N10" s="736">
        <v>0</v>
      </c>
      <c r="O10" s="737">
        <v>0</v>
      </c>
      <c r="P10" s="735">
        <f>SUM(Q10:AA10)</f>
        <v>296880.08064514789</v>
      </c>
      <c r="Q10" s="736">
        <v>161776.75376343299</v>
      </c>
      <c r="R10" s="736">
        <v>20772.221505374004</v>
      </c>
      <c r="S10" s="736">
        <v>84469.216129028995</v>
      </c>
      <c r="T10" s="736">
        <v>12973.803225807</v>
      </c>
      <c r="U10" s="736">
        <v>333.70215053700002</v>
      </c>
      <c r="V10" s="736">
        <v>10811.955913978001</v>
      </c>
      <c r="W10" s="736">
        <v>9</v>
      </c>
      <c r="X10" s="736">
        <v>1160.0999999999999</v>
      </c>
      <c r="Y10" s="736">
        <v>4573.3279569900005</v>
      </c>
      <c r="Z10" s="736">
        <v>0</v>
      </c>
      <c r="AA10" s="737">
        <v>0</v>
      </c>
      <c r="AB10" s="735">
        <f>SUM(AC10:AM10)</f>
        <v>286455.14086031099</v>
      </c>
      <c r="AC10" s="736">
        <v>152945.79462372098</v>
      </c>
      <c r="AD10" s="736">
        <v>18919.584946241001</v>
      </c>
      <c r="AE10" s="736">
        <v>84688.59354840999</v>
      </c>
      <c r="AF10" s="736">
        <v>12947.148387101999</v>
      </c>
      <c r="AG10" s="736">
        <v>291.43118279700002</v>
      </c>
      <c r="AH10" s="736">
        <v>10800.747311827001</v>
      </c>
      <c r="AI10" s="736">
        <v>9</v>
      </c>
      <c r="AJ10" s="736">
        <v>1086.092473118</v>
      </c>
      <c r="AK10" s="736">
        <v>4766.748387095</v>
      </c>
      <c r="AL10" s="736">
        <v>0</v>
      </c>
      <c r="AM10" s="737">
        <v>0</v>
      </c>
      <c r="AN10" s="735">
        <f>SUM(AO10:AY10)</f>
        <v>280259.05376308196</v>
      </c>
      <c r="AO10" s="736">
        <v>145402.08279563999</v>
      </c>
      <c r="AP10" s="736">
        <v>17369.319354829997</v>
      </c>
      <c r="AQ10" s="736">
        <v>86984.451612673001</v>
      </c>
      <c r="AR10" s="736">
        <v>13377.697849409</v>
      </c>
      <c r="AS10" s="736">
        <v>294.56559139699999</v>
      </c>
      <c r="AT10" s="736">
        <v>10845.10537634</v>
      </c>
      <c r="AU10" s="736">
        <v>3</v>
      </c>
      <c r="AV10" s="736">
        <v>1035.304301073</v>
      </c>
      <c r="AW10" s="736">
        <v>4947.5268817200003</v>
      </c>
      <c r="AX10" s="736">
        <v>0</v>
      </c>
      <c r="AY10" s="826">
        <v>0</v>
      </c>
      <c r="AZ10" s="1071"/>
      <c r="BA10" s="739">
        <f>SUM(BB10:BL10)+AZ10</f>
        <v>1158556.2533791049</v>
      </c>
      <c r="BB10" s="740">
        <f>E10+Q10+AC10+AO10</f>
        <v>621586.48371733306</v>
      </c>
      <c r="BC10" s="740">
        <f t="shared" ref="BC10:BL10" si="0">AP10+AD10+R10+F10</f>
        <v>78169.421889390011</v>
      </c>
      <c r="BD10" s="740">
        <f t="shared" si="0"/>
        <v>339062.50437766401</v>
      </c>
      <c r="BE10" s="740">
        <f t="shared" si="0"/>
        <v>52077.355683515998</v>
      </c>
      <c r="BF10" s="740">
        <f t="shared" si="0"/>
        <v>1273.9212749610001</v>
      </c>
      <c r="BG10" s="740">
        <f t="shared" si="0"/>
        <v>43206.701459286996</v>
      </c>
      <c r="BH10" s="740">
        <f t="shared" si="0"/>
        <v>27</v>
      </c>
      <c r="BI10" s="741">
        <f t="shared" si="0"/>
        <v>4473.0140552969997</v>
      </c>
      <c r="BJ10" s="741">
        <f t="shared" si="0"/>
        <v>18679.850921657002</v>
      </c>
      <c r="BK10" s="740">
        <f t="shared" si="0"/>
        <v>0</v>
      </c>
      <c r="BL10" s="742">
        <f t="shared" si="0"/>
        <v>0</v>
      </c>
    </row>
    <row r="11" spans="1:64" s="352" customFormat="1" ht="15.75" x14ac:dyDescent="0.25">
      <c r="A11" s="1747" t="s">
        <v>950</v>
      </c>
      <c r="B11" s="1748"/>
      <c r="C11" s="1748"/>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737" t="s">
        <v>951</v>
      </c>
      <c r="B12" s="513" t="s">
        <v>61</v>
      </c>
      <c r="C12" s="1076" t="s">
        <v>1197</v>
      </c>
      <c r="D12" s="744">
        <f>SUM(E12:O12)</f>
        <v>818374.60000000033</v>
      </c>
      <c r="E12" s="745">
        <v>283505.78912881343</v>
      </c>
      <c r="F12" s="745">
        <v>40920.932006779374</v>
      </c>
      <c r="G12" s="745">
        <v>293311.36891445681</v>
      </c>
      <c r="H12" s="745">
        <v>57603.062786313756</v>
      </c>
      <c r="I12" s="745">
        <v>79.945990410916778</v>
      </c>
      <c r="J12" s="745">
        <v>44872.65354998222</v>
      </c>
      <c r="K12" s="745">
        <v>0</v>
      </c>
      <c r="L12" s="745">
        <v>11890.917118288544</v>
      </c>
      <c r="M12" s="745">
        <v>86189.93050495538</v>
      </c>
      <c r="N12" s="745">
        <v>0</v>
      </c>
      <c r="O12" s="746">
        <v>0</v>
      </c>
      <c r="P12" s="744">
        <f>SUM(Q12:AA12)</f>
        <v>977501.06999999972</v>
      </c>
      <c r="Q12" s="745">
        <v>345420.72789990075</v>
      </c>
      <c r="R12" s="745">
        <v>49050.595455929331</v>
      </c>
      <c r="S12" s="745">
        <v>347909.8648631305</v>
      </c>
      <c r="T12" s="745">
        <v>68623.489363259388</v>
      </c>
      <c r="U12" s="745">
        <v>148.88256294822605</v>
      </c>
      <c r="V12" s="745">
        <v>47986.584846483463</v>
      </c>
      <c r="W12" s="745">
        <v>0</v>
      </c>
      <c r="X12" s="745">
        <v>15012.541245776281</v>
      </c>
      <c r="Y12" s="745">
        <v>103348.38376257187</v>
      </c>
      <c r="Z12" s="745">
        <v>0</v>
      </c>
      <c r="AA12" s="746">
        <v>0</v>
      </c>
      <c r="AB12" s="744">
        <f>SUM(AC12:AM12)</f>
        <v>1199949.6599999997</v>
      </c>
      <c r="AC12" s="745">
        <v>384519.5038587072</v>
      </c>
      <c r="AD12" s="745">
        <v>54473.19881273996</v>
      </c>
      <c r="AE12" s="745">
        <v>466657.30547951825</v>
      </c>
      <c r="AF12" s="745">
        <v>81384.50931969352</v>
      </c>
      <c r="AG12" s="745">
        <v>515.06823226101858</v>
      </c>
      <c r="AH12" s="745">
        <v>61555.895117374806</v>
      </c>
      <c r="AI12" s="745">
        <v>0</v>
      </c>
      <c r="AJ12" s="745">
        <v>17667.224490965018</v>
      </c>
      <c r="AK12" s="745">
        <v>133176.95468873988</v>
      </c>
      <c r="AL12" s="745">
        <v>0</v>
      </c>
      <c r="AM12" s="746">
        <v>0</v>
      </c>
      <c r="AN12" s="744">
        <f>SUM(AO12:AY12)</f>
        <v>1146773.8599999994</v>
      </c>
      <c r="AO12" s="745">
        <v>373009.67444447195</v>
      </c>
      <c r="AP12" s="745">
        <v>54486.321695303581</v>
      </c>
      <c r="AQ12" s="745">
        <v>424410.3650648201</v>
      </c>
      <c r="AR12" s="745">
        <v>83230.168034160291</v>
      </c>
      <c r="AS12" s="745">
        <v>1253.4266516575283</v>
      </c>
      <c r="AT12" s="745">
        <v>58936.308937554437</v>
      </c>
      <c r="AU12" s="745">
        <v>0</v>
      </c>
      <c r="AV12" s="745">
        <v>16906.154385755763</v>
      </c>
      <c r="AW12" s="745">
        <v>134541.44078627558</v>
      </c>
      <c r="AX12" s="745">
        <v>0</v>
      </c>
      <c r="AY12" s="745">
        <v>0</v>
      </c>
      <c r="AZ12" s="747"/>
      <c r="BA12" s="748">
        <f>SUM(BB12:BL12)+AZ12</f>
        <v>4142599.189999999</v>
      </c>
      <c r="BB12" s="751">
        <f t="shared" ref="BB12:BH13" si="1">E12+Q12+AC12+AO12</f>
        <v>1386455.6953318934</v>
      </c>
      <c r="BC12" s="751">
        <f t="shared" si="1"/>
        <v>198931.04797075223</v>
      </c>
      <c r="BD12" s="751">
        <f t="shared" si="1"/>
        <v>1532288.9043219255</v>
      </c>
      <c r="BE12" s="751">
        <f t="shared" si="1"/>
        <v>290841.22950342693</v>
      </c>
      <c r="BF12" s="751">
        <f t="shared" si="1"/>
        <v>1997.3234372776897</v>
      </c>
      <c r="BG12" s="751">
        <f t="shared" si="1"/>
        <v>213351.44245139492</v>
      </c>
      <c r="BH12" s="751">
        <f t="shared" si="1"/>
        <v>0</v>
      </c>
      <c r="BI12" s="751">
        <f t="shared" ref="BI12:BJ73" si="2">L12+X12+AJ12+AV12</f>
        <v>61476.837240785608</v>
      </c>
      <c r="BJ12" s="751">
        <f t="shared" si="2"/>
        <v>457256.70974254271</v>
      </c>
      <c r="BK12" s="751">
        <f>N12+Z12+AL12+AX12</f>
        <v>0</v>
      </c>
      <c r="BL12" s="750">
        <f>O12+AA12+AM12+AY12</f>
        <v>0</v>
      </c>
    </row>
    <row r="13" spans="1:64" x14ac:dyDescent="0.25">
      <c r="A13" s="1735"/>
      <c r="B13" s="513" t="s">
        <v>62</v>
      </c>
      <c r="C13" s="1076" t="s">
        <v>1198</v>
      </c>
      <c r="D13" s="744">
        <f t="shared" ref="D13:D73" si="3">SUM(E13:O13)</f>
        <v>0</v>
      </c>
      <c r="E13" s="745">
        <v>0</v>
      </c>
      <c r="F13" s="745">
        <v>0</v>
      </c>
      <c r="G13" s="745">
        <v>0</v>
      </c>
      <c r="H13" s="745">
        <v>0</v>
      </c>
      <c r="I13" s="745">
        <v>0</v>
      </c>
      <c r="J13" s="745">
        <v>0</v>
      </c>
      <c r="K13" s="745">
        <v>0</v>
      </c>
      <c r="L13" s="745">
        <v>0</v>
      </c>
      <c r="M13" s="745">
        <v>0</v>
      </c>
      <c r="N13" s="745">
        <v>0</v>
      </c>
      <c r="O13" s="746">
        <v>0</v>
      </c>
      <c r="P13" s="744">
        <f t="shared" ref="P13:P73" si="4">SUM(Q13:AA13)</f>
        <v>51.51</v>
      </c>
      <c r="Q13" s="745">
        <v>0</v>
      </c>
      <c r="R13" s="745">
        <v>0</v>
      </c>
      <c r="S13" s="745">
        <v>51.51</v>
      </c>
      <c r="T13" s="745">
        <v>0</v>
      </c>
      <c r="U13" s="745">
        <v>0</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c r="BA13" s="748">
        <f>SUM(BB13:BL13)+AZ13</f>
        <v>51.51</v>
      </c>
      <c r="BB13" s="751">
        <f t="shared" si="1"/>
        <v>0</v>
      </c>
      <c r="BC13" s="751">
        <f t="shared" si="1"/>
        <v>0</v>
      </c>
      <c r="BD13" s="751">
        <f t="shared" si="1"/>
        <v>51.51</v>
      </c>
      <c r="BE13" s="751">
        <f t="shared" si="1"/>
        <v>0</v>
      </c>
      <c r="BF13" s="751">
        <f t="shared" si="1"/>
        <v>0</v>
      </c>
      <c r="BG13" s="751">
        <f t="shared" si="1"/>
        <v>0</v>
      </c>
      <c r="BH13" s="751">
        <f t="shared" si="1"/>
        <v>0</v>
      </c>
      <c r="BI13" s="751">
        <f t="shared" si="2"/>
        <v>0</v>
      </c>
      <c r="BJ13" s="751">
        <f t="shared" si="2"/>
        <v>0</v>
      </c>
      <c r="BK13" s="751">
        <f>N13+Z13+AL13+AX13</f>
        <v>0</v>
      </c>
      <c r="BL13" s="752">
        <f>O13+AA13+AM13+AY13</f>
        <v>0</v>
      </c>
    </row>
    <row r="14" spans="1:64" x14ac:dyDescent="0.25">
      <c r="A14" s="1735"/>
      <c r="B14" s="513" t="s">
        <v>63</v>
      </c>
      <c r="C14" s="1076" t="s">
        <v>1199</v>
      </c>
      <c r="D14" s="744">
        <f t="shared" si="3"/>
        <v>0</v>
      </c>
      <c r="E14" s="745">
        <v>0</v>
      </c>
      <c r="F14" s="745">
        <v>0</v>
      </c>
      <c r="G14" s="745">
        <v>0</v>
      </c>
      <c r="H14" s="745">
        <v>0</v>
      </c>
      <c r="I14" s="745">
        <v>0</v>
      </c>
      <c r="J14" s="745">
        <v>0</v>
      </c>
      <c r="K14" s="745">
        <v>0</v>
      </c>
      <c r="L14" s="745">
        <v>0</v>
      </c>
      <c r="M14" s="745">
        <v>0</v>
      </c>
      <c r="N14" s="745">
        <v>0</v>
      </c>
      <c r="O14" s="746">
        <v>0</v>
      </c>
      <c r="P14" s="744">
        <f t="shared" si="4"/>
        <v>0</v>
      </c>
      <c r="Q14" s="745">
        <v>0</v>
      </c>
      <c r="R14" s="745">
        <v>0</v>
      </c>
      <c r="S14" s="745">
        <v>0</v>
      </c>
      <c r="T14" s="745">
        <v>0</v>
      </c>
      <c r="U14" s="745">
        <v>0</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0</v>
      </c>
      <c r="AO14" s="745">
        <v>0</v>
      </c>
      <c r="AP14" s="745">
        <v>0</v>
      </c>
      <c r="AQ14" s="745">
        <v>0</v>
      </c>
      <c r="AR14" s="745">
        <v>0</v>
      </c>
      <c r="AS14" s="745">
        <v>0</v>
      </c>
      <c r="AT14" s="745">
        <v>0</v>
      </c>
      <c r="AU14" s="745">
        <v>0</v>
      </c>
      <c r="AV14" s="745">
        <v>0</v>
      </c>
      <c r="AW14" s="745">
        <v>0</v>
      </c>
      <c r="AX14" s="745">
        <v>0</v>
      </c>
      <c r="AY14" s="745">
        <v>0</v>
      </c>
      <c r="AZ14" s="747"/>
      <c r="BA14" s="748">
        <f t="shared" ref="BA14:BA67" si="7">SUM(BB14:BL14)+AZ14</f>
        <v>0</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735"/>
      <c r="B15" s="513" t="s">
        <v>64</v>
      </c>
      <c r="C15" s="1076" t="s">
        <v>1200</v>
      </c>
      <c r="D15" s="744">
        <f t="shared" si="3"/>
        <v>0</v>
      </c>
      <c r="E15" s="745">
        <v>0</v>
      </c>
      <c r="F15" s="745">
        <v>0</v>
      </c>
      <c r="G15" s="745">
        <v>0</v>
      </c>
      <c r="H15" s="745">
        <v>0</v>
      </c>
      <c r="I15" s="745">
        <v>0</v>
      </c>
      <c r="J15" s="745">
        <v>0</v>
      </c>
      <c r="K15" s="745">
        <v>0</v>
      </c>
      <c r="L15" s="745">
        <v>0</v>
      </c>
      <c r="M15" s="745">
        <v>0</v>
      </c>
      <c r="N15" s="745">
        <v>0</v>
      </c>
      <c r="O15" s="746">
        <v>0</v>
      </c>
      <c r="P15" s="744">
        <f t="shared" si="4"/>
        <v>0</v>
      </c>
      <c r="Q15" s="745">
        <v>0</v>
      </c>
      <c r="R15" s="745">
        <v>0</v>
      </c>
      <c r="S15" s="745">
        <v>0</v>
      </c>
      <c r="T15" s="745">
        <v>0</v>
      </c>
      <c r="U15" s="745">
        <v>0</v>
      </c>
      <c r="V15" s="745">
        <v>0</v>
      </c>
      <c r="W15" s="745">
        <v>0</v>
      </c>
      <c r="X15" s="745">
        <v>0</v>
      </c>
      <c r="Y15" s="745">
        <v>0</v>
      </c>
      <c r="Z15" s="745">
        <v>0</v>
      </c>
      <c r="AA15" s="746">
        <v>0</v>
      </c>
      <c r="AB15" s="744">
        <f t="shared" si="5"/>
        <v>0</v>
      </c>
      <c r="AC15" s="745">
        <v>0</v>
      </c>
      <c r="AD15" s="745">
        <v>0</v>
      </c>
      <c r="AE15" s="745">
        <v>0</v>
      </c>
      <c r="AF15" s="745">
        <v>0</v>
      </c>
      <c r="AG15" s="745">
        <v>0</v>
      </c>
      <c r="AH15" s="745">
        <v>0</v>
      </c>
      <c r="AI15" s="745">
        <v>0</v>
      </c>
      <c r="AJ15" s="745">
        <v>0</v>
      </c>
      <c r="AK15" s="745">
        <v>0</v>
      </c>
      <c r="AL15" s="745">
        <v>0</v>
      </c>
      <c r="AM15" s="746">
        <v>0</v>
      </c>
      <c r="AN15" s="744">
        <f t="shared" si="6"/>
        <v>0</v>
      </c>
      <c r="AO15" s="745">
        <v>0</v>
      </c>
      <c r="AP15" s="745">
        <v>0</v>
      </c>
      <c r="AQ15" s="745">
        <v>0</v>
      </c>
      <c r="AR15" s="745">
        <v>0</v>
      </c>
      <c r="AS15" s="745">
        <v>0</v>
      </c>
      <c r="AT15" s="745">
        <v>0</v>
      </c>
      <c r="AU15" s="745">
        <v>0</v>
      </c>
      <c r="AV15" s="745">
        <v>0</v>
      </c>
      <c r="AW15" s="745">
        <v>0</v>
      </c>
      <c r="AX15" s="745">
        <v>0</v>
      </c>
      <c r="AY15" s="745">
        <v>0</v>
      </c>
      <c r="AZ15" s="747"/>
      <c r="BA15" s="748">
        <f t="shared" si="7"/>
        <v>0</v>
      </c>
      <c r="BB15" s="751">
        <f t="shared" si="8"/>
        <v>0</v>
      </c>
      <c r="BC15" s="751">
        <f t="shared" si="9"/>
        <v>0</v>
      </c>
      <c r="BD15" s="751">
        <f t="shared" si="10"/>
        <v>0</v>
      </c>
      <c r="BE15" s="751">
        <f t="shared" si="11"/>
        <v>0</v>
      </c>
      <c r="BF15" s="751">
        <f t="shared" si="12"/>
        <v>0</v>
      </c>
      <c r="BG15" s="751">
        <f t="shared" si="13"/>
        <v>0</v>
      </c>
      <c r="BH15" s="751">
        <f t="shared" si="14"/>
        <v>0</v>
      </c>
      <c r="BI15" s="751">
        <f t="shared" si="15"/>
        <v>0</v>
      </c>
      <c r="BJ15" s="751">
        <f t="shared" si="2"/>
        <v>0</v>
      </c>
      <c r="BK15" s="751">
        <f t="shared" si="16"/>
        <v>0</v>
      </c>
      <c r="BL15" s="752">
        <f t="shared" si="17"/>
        <v>0</v>
      </c>
    </row>
    <row r="16" spans="1:64" x14ac:dyDescent="0.25">
      <c r="A16" s="1735"/>
      <c r="B16" s="513" t="s">
        <v>95</v>
      </c>
      <c r="C16" s="1076" t="s">
        <v>1201</v>
      </c>
      <c r="D16" s="744">
        <f t="shared" si="3"/>
        <v>0</v>
      </c>
      <c r="E16" s="745">
        <v>0</v>
      </c>
      <c r="F16" s="745">
        <v>0</v>
      </c>
      <c r="G16" s="745">
        <v>0</v>
      </c>
      <c r="H16" s="745">
        <v>0</v>
      </c>
      <c r="I16" s="745">
        <v>0</v>
      </c>
      <c r="J16" s="745">
        <v>0</v>
      </c>
      <c r="K16" s="745">
        <v>0</v>
      </c>
      <c r="L16" s="745">
        <v>0</v>
      </c>
      <c r="M16" s="745">
        <v>0</v>
      </c>
      <c r="N16" s="745">
        <v>0</v>
      </c>
      <c r="O16" s="746">
        <v>0</v>
      </c>
      <c r="P16" s="744">
        <f t="shared" si="4"/>
        <v>0</v>
      </c>
      <c r="Q16" s="745">
        <v>0</v>
      </c>
      <c r="R16" s="745">
        <v>0</v>
      </c>
      <c r="S16" s="745">
        <v>0</v>
      </c>
      <c r="T16" s="745">
        <v>0</v>
      </c>
      <c r="U16" s="745">
        <v>0</v>
      </c>
      <c r="V16" s="745">
        <v>0</v>
      </c>
      <c r="W16" s="745">
        <v>0</v>
      </c>
      <c r="X16" s="745">
        <v>0</v>
      </c>
      <c r="Y16" s="745">
        <v>0</v>
      </c>
      <c r="Z16" s="745">
        <v>0</v>
      </c>
      <c r="AA16" s="746">
        <v>0</v>
      </c>
      <c r="AB16" s="744">
        <f t="shared" si="5"/>
        <v>0</v>
      </c>
      <c r="AC16" s="745">
        <v>0</v>
      </c>
      <c r="AD16" s="745">
        <v>0</v>
      </c>
      <c r="AE16" s="745">
        <v>0</v>
      </c>
      <c r="AF16" s="745">
        <v>0</v>
      </c>
      <c r="AG16" s="745">
        <v>0</v>
      </c>
      <c r="AH16" s="745">
        <v>0</v>
      </c>
      <c r="AI16" s="745">
        <v>0</v>
      </c>
      <c r="AJ16" s="745">
        <v>0</v>
      </c>
      <c r="AK16" s="745">
        <v>0</v>
      </c>
      <c r="AL16" s="745">
        <v>0</v>
      </c>
      <c r="AM16" s="746">
        <v>0</v>
      </c>
      <c r="AN16" s="744">
        <f t="shared" si="6"/>
        <v>0</v>
      </c>
      <c r="AO16" s="745">
        <v>0</v>
      </c>
      <c r="AP16" s="745">
        <v>0</v>
      </c>
      <c r="AQ16" s="745">
        <v>0</v>
      </c>
      <c r="AR16" s="745">
        <v>0</v>
      </c>
      <c r="AS16" s="745">
        <v>0</v>
      </c>
      <c r="AT16" s="745">
        <v>0</v>
      </c>
      <c r="AU16" s="745">
        <v>0</v>
      </c>
      <c r="AV16" s="745">
        <v>0</v>
      </c>
      <c r="AW16" s="745">
        <v>0</v>
      </c>
      <c r="AX16" s="745">
        <v>0</v>
      </c>
      <c r="AY16" s="745">
        <v>0</v>
      </c>
      <c r="AZ16" s="747"/>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735"/>
      <c r="B17" s="513" t="s">
        <v>35</v>
      </c>
      <c r="C17" s="1076" t="s">
        <v>1194</v>
      </c>
      <c r="D17" s="744">
        <f t="shared" si="3"/>
        <v>0</v>
      </c>
      <c r="E17" s="745">
        <v>0</v>
      </c>
      <c r="F17" s="745">
        <v>0</v>
      </c>
      <c r="G17" s="745">
        <v>0</v>
      </c>
      <c r="H17" s="745">
        <v>0</v>
      </c>
      <c r="I17" s="745">
        <v>0</v>
      </c>
      <c r="J17" s="745">
        <v>0</v>
      </c>
      <c r="K17" s="745">
        <v>0</v>
      </c>
      <c r="L17" s="745">
        <v>0</v>
      </c>
      <c r="M17" s="745">
        <v>0</v>
      </c>
      <c r="N17" s="745">
        <v>0</v>
      </c>
      <c r="O17" s="746">
        <v>0</v>
      </c>
      <c r="P17" s="744">
        <f t="shared" si="4"/>
        <v>0</v>
      </c>
      <c r="Q17" s="745">
        <v>0</v>
      </c>
      <c r="R17" s="745">
        <v>0</v>
      </c>
      <c r="S17" s="745">
        <v>0</v>
      </c>
      <c r="T17" s="745">
        <v>0</v>
      </c>
      <c r="U17" s="745">
        <v>0</v>
      </c>
      <c r="V17" s="745">
        <v>0</v>
      </c>
      <c r="W17" s="745">
        <v>0</v>
      </c>
      <c r="X17" s="745">
        <v>0</v>
      </c>
      <c r="Y17" s="745">
        <v>0</v>
      </c>
      <c r="Z17" s="745">
        <v>0</v>
      </c>
      <c r="AA17" s="746">
        <v>0</v>
      </c>
      <c r="AB17" s="744">
        <f t="shared" si="5"/>
        <v>0</v>
      </c>
      <c r="AC17" s="745">
        <v>0</v>
      </c>
      <c r="AD17" s="745">
        <v>0</v>
      </c>
      <c r="AE17" s="745">
        <v>0</v>
      </c>
      <c r="AF17" s="745">
        <v>0</v>
      </c>
      <c r="AG17" s="745">
        <v>0</v>
      </c>
      <c r="AH17" s="745">
        <v>0</v>
      </c>
      <c r="AI17" s="745">
        <v>0</v>
      </c>
      <c r="AJ17" s="745">
        <v>0</v>
      </c>
      <c r="AK17" s="745">
        <v>0</v>
      </c>
      <c r="AL17" s="745">
        <v>0</v>
      </c>
      <c r="AM17" s="746">
        <v>0</v>
      </c>
      <c r="AN17" s="744">
        <f t="shared" si="6"/>
        <v>0</v>
      </c>
      <c r="AO17" s="745">
        <v>0</v>
      </c>
      <c r="AP17" s="745">
        <v>0</v>
      </c>
      <c r="AQ17" s="745">
        <v>0</v>
      </c>
      <c r="AR17" s="745">
        <v>0</v>
      </c>
      <c r="AS17" s="745">
        <v>0</v>
      </c>
      <c r="AT17" s="745">
        <v>0</v>
      </c>
      <c r="AU17" s="745">
        <v>0</v>
      </c>
      <c r="AV17" s="745">
        <v>0</v>
      </c>
      <c r="AW17" s="745">
        <v>0</v>
      </c>
      <c r="AX17" s="745">
        <v>0</v>
      </c>
      <c r="AY17" s="745">
        <v>0</v>
      </c>
      <c r="AZ17" s="747"/>
      <c r="BA17" s="748">
        <f t="shared" si="7"/>
        <v>0</v>
      </c>
      <c r="BB17" s="751">
        <f t="shared" si="8"/>
        <v>0</v>
      </c>
      <c r="BC17" s="751">
        <f t="shared" si="9"/>
        <v>0</v>
      </c>
      <c r="BD17" s="751">
        <f t="shared" si="10"/>
        <v>0</v>
      </c>
      <c r="BE17" s="751">
        <f t="shared" si="11"/>
        <v>0</v>
      </c>
      <c r="BF17" s="751">
        <f t="shared" si="12"/>
        <v>0</v>
      </c>
      <c r="BG17" s="751">
        <f t="shared" si="13"/>
        <v>0</v>
      </c>
      <c r="BH17" s="751">
        <f t="shared" si="14"/>
        <v>0</v>
      </c>
      <c r="BI17" s="751">
        <f t="shared" si="15"/>
        <v>0</v>
      </c>
      <c r="BJ17" s="751">
        <f t="shared" si="2"/>
        <v>0</v>
      </c>
      <c r="BK17" s="751">
        <f t="shared" si="16"/>
        <v>0</v>
      </c>
      <c r="BL17" s="752">
        <f t="shared" si="17"/>
        <v>0</v>
      </c>
    </row>
    <row r="18" spans="1:64" x14ac:dyDescent="0.25">
      <c r="A18" s="1735"/>
      <c r="B18" s="513" t="s">
        <v>202</v>
      </c>
      <c r="C18" s="1076" t="s">
        <v>1202</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735"/>
      <c r="B19" s="513" t="s">
        <v>705</v>
      </c>
      <c r="C19" s="1076" t="s">
        <v>1203</v>
      </c>
      <c r="D19" s="744">
        <f t="shared" si="3"/>
        <v>0</v>
      </c>
      <c r="E19" s="745">
        <v>0</v>
      </c>
      <c r="F19" s="745">
        <v>0</v>
      </c>
      <c r="G19" s="745">
        <v>0</v>
      </c>
      <c r="H19" s="745">
        <v>0</v>
      </c>
      <c r="I19" s="745">
        <v>0</v>
      </c>
      <c r="J19" s="745">
        <v>0</v>
      </c>
      <c r="K19" s="745">
        <v>0</v>
      </c>
      <c r="L19" s="745">
        <v>0</v>
      </c>
      <c r="M19" s="745">
        <v>0</v>
      </c>
      <c r="N19" s="745">
        <v>0</v>
      </c>
      <c r="O19" s="746">
        <v>0</v>
      </c>
      <c r="P19" s="744">
        <f t="shared" si="4"/>
        <v>0</v>
      </c>
      <c r="Q19" s="745">
        <v>0</v>
      </c>
      <c r="R19" s="745">
        <v>0</v>
      </c>
      <c r="S19" s="745">
        <v>0</v>
      </c>
      <c r="T19" s="745">
        <v>0</v>
      </c>
      <c r="U19" s="745">
        <v>0</v>
      </c>
      <c r="V19" s="745">
        <v>0</v>
      </c>
      <c r="W19" s="745">
        <v>0</v>
      </c>
      <c r="X19" s="745">
        <v>0</v>
      </c>
      <c r="Y19" s="745">
        <v>0</v>
      </c>
      <c r="Z19" s="745">
        <v>0</v>
      </c>
      <c r="AA19" s="746">
        <v>0</v>
      </c>
      <c r="AB19" s="744">
        <f t="shared" si="5"/>
        <v>0</v>
      </c>
      <c r="AC19" s="745">
        <v>0</v>
      </c>
      <c r="AD19" s="745">
        <v>0</v>
      </c>
      <c r="AE19" s="745">
        <v>0</v>
      </c>
      <c r="AF19" s="745">
        <v>0</v>
      </c>
      <c r="AG19" s="745">
        <v>0</v>
      </c>
      <c r="AH19" s="745">
        <v>0</v>
      </c>
      <c r="AI19" s="745">
        <v>0</v>
      </c>
      <c r="AJ19" s="745">
        <v>0</v>
      </c>
      <c r="AK19" s="745">
        <v>0</v>
      </c>
      <c r="AL19" s="745">
        <v>0</v>
      </c>
      <c r="AM19" s="746">
        <v>0</v>
      </c>
      <c r="AN19" s="744">
        <f t="shared" si="6"/>
        <v>0</v>
      </c>
      <c r="AO19" s="745">
        <v>0</v>
      </c>
      <c r="AP19" s="745">
        <v>0</v>
      </c>
      <c r="AQ19" s="745">
        <v>0</v>
      </c>
      <c r="AR19" s="745">
        <v>0</v>
      </c>
      <c r="AS19" s="745">
        <v>0</v>
      </c>
      <c r="AT19" s="745">
        <v>0</v>
      </c>
      <c r="AU19" s="745">
        <v>0</v>
      </c>
      <c r="AV19" s="745">
        <v>0</v>
      </c>
      <c r="AW19" s="745">
        <v>0</v>
      </c>
      <c r="AX19" s="745">
        <v>0</v>
      </c>
      <c r="AY19" s="745">
        <v>0</v>
      </c>
      <c r="AZ19" s="747"/>
      <c r="BA19" s="748">
        <f t="shared" si="7"/>
        <v>0</v>
      </c>
      <c r="BB19" s="751">
        <f t="shared" si="8"/>
        <v>0</v>
      </c>
      <c r="BC19" s="751">
        <f t="shared" si="9"/>
        <v>0</v>
      </c>
      <c r="BD19" s="751">
        <f t="shared" si="10"/>
        <v>0</v>
      </c>
      <c r="BE19" s="751">
        <f t="shared" si="11"/>
        <v>0</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735"/>
      <c r="B20" s="513" t="s">
        <v>707</v>
      </c>
      <c r="C20" s="2" t="s">
        <v>1204</v>
      </c>
      <c r="D20" s="744">
        <f t="shared" si="3"/>
        <v>0</v>
      </c>
      <c r="E20" s="745">
        <v>0</v>
      </c>
      <c r="F20" s="745">
        <v>0</v>
      </c>
      <c r="G20" s="745">
        <v>0</v>
      </c>
      <c r="H20" s="745">
        <v>0</v>
      </c>
      <c r="I20" s="745">
        <v>0</v>
      </c>
      <c r="J20" s="745">
        <v>0</v>
      </c>
      <c r="K20" s="745">
        <v>0</v>
      </c>
      <c r="L20" s="745">
        <v>0</v>
      </c>
      <c r="M20" s="745">
        <v>0</v>
      </c>
      <c r="N20" s="745">
        <v>0</v>
      </c>
      <c r="O20" s="746">
        <v>0</v>
      </c>
      <c r="P20" s="744">
        <f t="shared" si="4"/>
        <v>0</v>
      </c>
      <c r="Q20" s="745">
        <v>0</v>
      </c>
      <c r="R20" s="745">
        <v>0</v>
      </c>
      <c r="S20" s="745">
        <v>0</v>
      </c>
      <c r="T20" s="745">
        <v>0</v>
      </c>
      <c r="U20" s="745">
        <v>0</v>
      </c>
      <c r="V20" s="745">
        <v>0</v>
      </c>
      <c r="W20" s="745">
        <v>0</v>
      </c>
      <c r="X20" s="745">
        <v>0</v>
      </c>
      <c r="Y20" s="745">
        <v>0</v>
      </c>
      <c r="Z20" s="745">
        <v>0</v>
      </c>
      <c r="AA20" s="746">
        <v>0</v>
      </c>
      <c r="AB20" s="744">
        <f t="shared" si="5"/>
        <v>0</v>
      </c>
      <c r="AC20" s="745">
        <v>0</v>
      </c>
      <c r="AD20" s="745">
        <v>0</v>
      </c>
      <c r="AE20" s="745">
        <v>0</v>
      </c>
      <c r="AF20" s="745">
        <v>0</v>
      </c>
      <c r="AG20" s="745">
        <v>0</v>
      </c>
      <c r="AH20" s="745">
        <v>0</v>
      </c>
      <c r="AI20" s="745">
        <v>0</v>
      </c>
      <c r="AJ20" s="745">
        <v>0</v>
      </c>
      <c r="AK20" s="745">
        <v>0</v>
      </c>
      <c r="AL20" s="745">
        <v>0</v>
      </c>
      <c r="AM20" s="746">
        <v>0</v>
      </c>
      <c r="AN20" s="744">
        <f t="shared" si="6"/>
        <v>0</v>
      </c>
      <c r="AO20" s="745">
        <v>0</v>
      </c>
      <c r="AP20" s="745">
        <v>0</v>
      </c>
      <c r="AQ20" s="745">
        <v>0</v>
      </c>
      <c r="AR20" s="745">
        <v>0</v>
      </c>
      <c r="AS20" s="745">
        <v>0</v>
      </c>
      <c r="AT20" s="745">
        <v>0</v>
      </c>
      <c r="AU20" s="745">
        <v>0</v>
      </c>
      <c r="AV20" s="745">
        <v>0</v>
      </c>
      <c r="AW20" s="745">
        <v>0</v>
      </c>
      <c r="AX20" s="745">
        <v>0</v>
      </c>
      <c r="AY20" s="745">
        <v>0</v>
      </c>
      <c r="AZ20" s="747"/>
      <c r="BA20" s="748">
        <f t="shared" si="7"/>
        <v>0</v>
      </c>
      <c r="BB20" s="751">
        <f t="shared" si="8"/>
        <v>0</v>
      </c>
      <c r="BC20" s="751">
        <f t="shared" si="9"/>
        <v>0</v>
      </c>
      <c r="BD20" s="751">
        <f t="shared" si="10"/>
        <v>0</v>
      </c>
      <c r="BE20" s="751">
        <f t="shared" si="11"/>
        <v>0</v>
      </c>
      <c r="BF20" s="751">
        <f t="shared" si="12"/>
        <v>0</v>
      </c>
      <c r="BG20" s="751">
        <f t="shared" si="13"/>
        <v>0</v>
      </c>
      <c r="BH20" s="751">
        <f t="shared" si="14"/>
        <v>0</v>
      </c>
      <c r="BI20" s="751">
        <f t="shared" si="15"/>
        <v>0</v>
      </c>
      <c r="BJ20" s="751">
        <f t="shared" si="2"/>
        <v>0</v>
      </c>
      <c r="BK20" s="751">
        <f t="shared" si="16"/>
        <v>0</v>
      </c>
      <c r="BL20" s="752">
        <f t="shared" si="17"/>
        <v>0</v>
      </c>
    </row>
    <row r="21" spans="1:64" x14ac:dyDescent="0.25">
      <c r="A21" s="1735"/>
      <c r="B21" s="513" t="s">
        <v>709</v>
      </c>
      <c r="C21" s="1076" t="s">
        <v>1195</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735"/>
      <c r="B22" s="513" t="s">
        <v>711</v>
      </c>
      <c r="C22" s="1076" t="s">
        <v>968</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735"/>
      <c r="B23" s="513" t="s">
        <v>712</v>
      </c>
      <c r="C23" s="1076" t="s">
        <v>1205</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735"/>
      <c r="B24" s="513" t="s">
        <v>953</v>
      </c>
      <c r="C24" s="1076" t="s">
        <v>1206</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735"/>
      <c r="B25" s="513" t="s">
        <v>954</v>
      </c>
      <c r="C25" s="1076" t="s">
        <v>1207</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735"/>
      <c r="B26" s="513" t="s">
        <v>955</v>
      </c>
      <c r="C26" s="1076" t="s">
        <v>1208</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735"/>
      <c r="B27" s="513" t="s">
        <v>956</v>
      </c>
      <c r="C27" s="1076" t="s">
        <v>1209</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735"/>
      <c r="B28" s="513" t="s">
        <v>957</v>
      </c>
      <c r="C28" s="1076" t="s">
        <v>1210</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735"/>
      <c r="B29" s="513" t="s">
        <v>958</v>
      </c>
      <c r="C29" s="1076" t="s">
        <v>1211</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735"/>
      <c r="B30" s="513" t="s">
        <v>959</v>
      </c>
      <c r="C30" s="1076" t="s">
        <v>1212</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735"/>
      <c r="B31" s="513" t="s">
        <v>960</v>
      </c>
      <c r="C31" s="1076" t="s">
        <v>1213</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735"/>
      <c r="B32" s="513" t="s">
        <v>961</v>
      </c>
      <c r="C32" s="1076" t="s">
        <v>1214</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735"/>
      <c r="B33" s="513" t="s">
        <v>962</v>
      </c>
      <c r="C33" s="1076" t="s">
        <v>1215</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735"/>
      <c r="B34" s="513" t="s">
        <v>963</v>
      </c>
      <c r="C34" s="1076" t="s">
        <v>1216</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735"/>
      <c r="B35" s="513" t="s">
        <v>965</v>
      </c>
      <c r="C35" s="1076" t="s">
        <v>952</v>
      </c>
      <c r="D35" s="744">
        <f t="shared" si="3"/>
        <v>0</v>
      </c>
      <c r="E35" s="745">
        <v>0</v>
      </c>
      <c r="F35" s="745">
        <v>0</v>
      </c>
      <c r="G35" s="745">
        <v>0</v>
      </c>
      <c r="H35" s="745">
        <v>0</v>
      </c>
      <c r="I35" s="745">
        <v>0</v>
      </c>
      <c r="J35" s="745">
        <v>0</v>
      </c>
      <c r="K35" s="745">
        <v>0</v>
      </c>
      <c r="L35" s="745">
        <v>0</v>
      </c>
      <c r="M35" s="745">
        <v>0</v>
      </c>
      <c r="N35" s="745">
        <v>0</v>
      </c>
      <c r="O35" s="746">
        <v>0</v>
      </c>
      <c r="P35" s="744">
        <f t="shared" si="4"/>
        <v>0</v>
      </c>
      <c r="Q35" s="745">
        <v>0</v>
      </c>
      <c r="R35" s="745">
        <v>0</v>
      </c>
      <c r="S35" s="745">
        <v>0</v>
      </c>
      <c r="T35" s="745">
        <v>0</v>
      </c>
      <c r="U35" s="745">
        <v>0</v>
      </c>
      <c r="V35" s="745">
        <v>0</v>
      </c>
      <c r="W35" s="745">
        <v>0</v>
      </c>
      <c r="X35" s="745">
        <v>0</v>
      </c>
      <c r="Y35" s="745">
        <v>0</v>
      </c>
      <c r="Z35" s="745">
        <v>0</v>
      </c>
      <c r="AA35" s="746">
        <v>0</v>
      </c>
      <c r="AB35" s="744">
        <f t="shared" si="5"/>
        <v>0</v>
      </c>
      <c r="AC35" s="745">
        <v>0</v>
      </c>
      <c r="AD35" s="745">
        <v>0</v>
      </c>
      <c r="AE35" s="745">
        <v>0</v>
      </c>
      <c r="AF35" s="745">
        <v>0</v>
      </c>
      <c r="AG35" s="745">
        <v>0</v>
      </c>
      <c r="AH35" s="745">
        <v>0</v>
      </c>
      <c r="AI35" s="745">
        <v>0</v>
      </c>
      <c r="AJ35" s="745">
        <v>0</v>
      </c>
      <c r="AK35" s="745">
        <v>0</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735"/>
      <c r="B36" s="513" t="s">
        <v>1254</v>
      </c>
      <c r="C36" s="1076" t="s">
        <v>1217</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735"/>
      <c r="B37" s="513" t="s">
        <v>1255</v>
      </c>
      <c r="C37" s="1076" t="s">
        <v>1218</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735"/>
      <c r="B38" s="513" t="s">
        <v>1256</v>
      </c>
      <c r="C38" s="1076" t="s">
        <v>1219</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70</v>
      </c>
      <c r="AO38" s="745">
        <v>0</v>
      </c>
      <c r="AP38" s="745">
        <v>0</v>
      </c>
      <c r="AQ38" s="745">
        <v>70</v>
      </c>
      <c r="AR38" s="745">
        <v>0</v>
      </c>
      <c r="AS38" s="745">
        <v>0</v>
      </c>
      <c r="AT38" s="745">
        <v>0</v>
      </c>
      <c r="AU38" s="745">
        <v>0</v>
      </c>
      <c r="AV38" s="745">
        <v>0</v>
      </c>
      <c r="AW38" s="745">
        <v>0</v>
      </c>
      <c r="AX38" s="745">
        <v>0</v>
      </c>
      <c r="AY38" s="745">
        <v>0</v>
      </c>
      <c r="AZ38" s="747"/>
      <c r="BA38" s="748">
        <f t="shared" si="7"/>
        <v>70</v>
      </c>
      <c r="BB38" s="751">
        <f t="shared" si="8"/>
        <v>0</v>
      </c>
      <c r="BC38" s="751">
        <f t="shared" si="9"/>
        <v>0</v>
      </c>
      <c r="BD38" s="751">
        <f t="shared" si="10"/>
        <v>70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735"/>
      <c r="B39" s="513" t="s">
        <v>1257</v>
      </c>
      <c r="C39" s="1076" t="s">
        <v>1220</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735"/>
      <c r="B40" s="513" t="s">
        <v>1258</v>
      </c>
      <c r="C40" s="1076" t="s">
        <v>1221</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735"/>
      <c r="B41" s="513" t="s">
        <v>1259</v>
      </c>
      <c r="C41" s="1076" t="s">
        <v>1222</v>
      </c>
      <c r="D41" s="744">
        <f t="shared" si="3"/>
        <v>0</v>
      </c>
      <c r="E41" s="745">
        <v>0</v>
      </c>
      <c r="F41" s="745">
        <v>0</v>
      </c>
      <c r="G41" s="745">
        <v>0</v>
      </c>
      <c r="H41" s="745">
        <v>0</v>
      </c>
      <c r="I41" s="745">
        <v>0</v>
      </c>
      <c r="J41" s="745">
        <v>0</v>
      </c>
      <c r="K41" s="745">
        <v>0</v>
      </c>
      <c r="L41" s="745">
        <v>0</v>
      </c>
      <c r="M41" s="745">
        <v>0</v>
      </c>
      <c r="N41" s="745">
        <v>0</v>
      </c>
      <c r="O41" s="746">
        <v>0</v>
      </c>
      <c r="P41" s="744">
        <f t="shared" si="4"/>
        <v>0</v>
      </c>
      <c r="Q41" s="745">
        <v>0</v>
      </c>
      <c r="R41" s="745">
        <v>0</v>
      </c>
      <c r="S41" s="745">
        <v>0</v>
      </c>
      <c r="T41" s="745">
        <v>0</v>
      </c>
      <c r="U41" s="745">
        <v>0</v>
      </c>
      <c r="V41" s="745">
        <v>0</v>
      </c>
      <c r="W41" s="745">
        <v>0</v>
      </c>
      <c r="X41" s="745">
        <v>0</v>
      </c>
      <c r="Y41" s="745">
        <v>0</v>
      </c>
      <c r="Z41" s="745">
        <v>0</v>
      </c>
      <c r="AA41" s="746">
        <v>0</v>
      </c>
      <c r="AB41" s="744">
        <f t="shared" si="5"/>
        <v>0</v>
      </c>
      <c r="AC41" s="745">
        <v>0</v>
      </c>
      <c r="AD41" s="745">
        <v>0</v>
      </c>
      <c r="AE41" s="745">
        <v>0</v>
      </c>
      <c r="AF41" s="745">
        <v>0</v>
      </c>
      <c r="AG41" s="745">
        <v>0</v>
      </c>
      <c r="AH41" s="745">
        <v>0</v>
      </c>
      <c r="AI41" s="745">
        <v>0</v>
      </c>
      <c r="AJ41" s="745">
        <v>0</v>
      </c>
      <c r="AK41" s="745">
        <v>0</v>
      </c>
      <c r="AL41" s="745">
        <v>0</v>
      </c>
      <c r="AM41" s="746">
        <v>0</v>
      </c>
      <c r="AN41" s="744">
        <f t="shared" si="6"/>
        <v>0</v>
      </c>
      <c r="AO41" s="745">
        <v>0</v>
      </c>
      <c r="AP41" s="745">
        <v>0</v>
      </c>
      <c r="AQ41" s="745">
        <v>0</v>
      </c>
      <c r="AR41" s="745">
        <v>0</v>
      </c>
      <c r="AS41" s="745">
        <v>0</v>
      </c>
      <c r="AT41" s="745">
        <v>0</v>
      </c>
      <c r="AU41" s="745">
        <v>0</v>
      </c>
      <c r="AV41" s="745">
        <v>0</v>
      </c>
      <c r="AW41" s="745">
        <v>0</v>
      </c>
      <c r="AX41" s="745">
        <v>0</v>
      </c>
      <c r="AY41" s="745">
        <v>0</v>
      </c>
      <c r="AZ41" s="747"/>
      <c r="BA41" s="748">
        <f t="shared" si="7"/>
        <v>0</v>
      </c>
      <c r="BB41" s="751">
        <f t="shared" si="8"/>
        <v>0</v>
      </c>
      <c r="BC41" s="751">
        <f t="shared" si="9"/>
        <v>0</v>
      </c>
      <c r="BD41" s="751">
        <f t="shared" si="10"/>
        <v>0</v>
      </c>
      <c r="BE41" s="751">
        <f t="shared" si="11"/>
        <v>0</v>
      </c>
      <c r="BF41" s="751">
        <f t="shared" si="12"/>
        <v>0</v>
      </c>
      <c r="BG41" s="751">
        <f t="shared" si="13"/>
        <v>0</v>
      </c>
      <c r="BH41" s="751">
        <f t="shared" si="14"/>
        <v>0</v>
      </c>
      <c r="BI41" s="751">
        <f t="shared" si="15"/>
        <v>0</v>
      </c>
      <c r="BJ41" s="751">
        <f t="shared" si="2"/>
        <v>0</v>
      </c>
      <c r="BK41" s="751">
        <f t="shared" si="16"/>
        <v>0</v>
      </c>
      <c r="BL41" s="752">
        <f t="shared" si="17"/>
        <v>0</v>
      </c>
    </row>
    <row r="42" spans="1:64" x14ac:dyDescent="0.25">
      <c r="A42" s="1735"/>
      <c r="B42" s="513" t="s">
        <v>1260</v>
      </c>
      <c r="C42" s="1076" t="s">
        <v>1223</v>
      </c>
      <c r="D42" s="744">
        <f t="shared" si="3"/>
        <v>0</v>
      </c>
      <c r="E42" s="745">
        <v>0</v>
      </c>
      <c r="F42" s="745">
        <v>0</v>
      </c>
      <c r="G42" s="745">
        <v>0</v>
      </c>
      <c r="H42" s="745">
        <v>0</v>
      </c>
      <c r="I42" s="745">
        <v>0</v>
      </c>
      <c r="J42" s="745">
        <v>0</v>
      </c>
      <c r="K42" s="745">
        <v>0</v>
      </c>
      <c r="L42" s="745">
        <v>0</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735"/>
      <c r="B43" s="513" t="s">
        <v>1261</v>
      </c>
      <c r="C43" s="1076" t="s">
        <v>1224</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735"/>
      <c r="B44" s="513" t="s">
        <v>1262</v>
      </c>
      <c r="C44" s="1076" t="s">
        <v>1225</v>
      </c>
      <c r="D44" s="744">
        <f t="shared" si="3"/>
        <v>0</v>
      </c>
      <c r="E44" s="745">
        <v>0</v>
      </c>
      <c r="F44" s="745">
        <v>0</v>
      </c>
      <c r="G44" s="745">
        <v>0</v>
      </c>
      <c r="H44" s="745">
        <v>0</v>
      </c>
      <c r="I44" s="745">
        <v>0</v>
      </c>
      <c r="J44" s="745">
        <v>0</v>
      </c>
      <c r="K44" s="745">
        <v>0</v>
      </c>
      <c r="L44" s="745">
        <v>0</v>
      </c>
      <c r="M44" s="745">
        <v>0</v>
      </c>
      <c r="N44" s="745">
        <v>0</v>
      </c>
      <c r="O44" s="746">
        <v>0</v>
      </c>
      <c r="P44" s="744">
        <f t="shared" si="4"/>
        <v>0</v>
      </c>
      <c r="Q44" s="745">
        <v>0</v>
      </c>
      <c r="R44" s="745">
        <v>0</v>
      </c>
      <c r="S44" s="745">
        <v>0</v>
      </c>
      <c r="T44" s="745">
        <v>0</v>
      </c>
      <c r="U44" s="745">
        <v>0</v>
      </c>
      <c r="V44" s="745">
        <v>0</v>
      </c>
      <c r="W44" s="745">
        <v>0</v>
      </c>
      <c r="X44" s="745">
        <v>0</v>
      </c>
      <c r="Y44" s="745">
        <v>0</v>
      </c>
      <c r="Z44" s="745">
        <v>0</v>
      </c>
      <c r="AA44" s="746">
        <v>0</v>
      </c>
      <c r="AB44" s="744">
        <f t="shared" si="5"/>
        <v>0</v>
      </c>
      <c r="AC44" s="745">
        <v>0</v>
      </c>
      <c r="AD44" s="745">
        <v>0</v>
      </c>
      <c r="AE44" s="745">
        <v>0</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c r="BA44" s="748">
        <f t="shared" si="7"/>
        <v>0</v>
      </c>
      <c r="BB44" s="751">
        <f t="shared" si="8"/>
        <v>0</v>
      </c>
      <c r="BC44" s="751">
        <f t="shared" si="9"/>
        <v>0</v>
      </c>
      <c r="BD44" s="751">
        <f t="shared" si="10"/>
        <v>0</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735"/>
      <c r="B45" s="513" t="s">
        <v>1263</v>
      </c>
      <c r="C45" s="1076" t="s">
        <v>1196</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735"/>
      <c r="B46" s="513" t="s">
        <v>1264</v>
      </c>
      <c r="C46" s="1076" t="s">
        <v>1226</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735"/>
      <c r="B47" s="513" t="s">
        <v>1265</v>
      </c>
      <c r="C47" s="1076" t="s">
        <v>1227</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0</v>
      </c>
      <c r="AC47" s="745">
        <v>0</v>
      </c>
      <c r="AD47" s="745">
        <v>0</v>
      </c>
      <c r="AE47" s="745">
        <v>0</v>
      </c>
      <c r="AF47" s="745">
        <v>0</v>
      </c>
      <c r="AG47" s="745">
        <v>0</v>
      </c>
      <c r="AH47" s="745">
        <v>0</v>
      </c>
      <c r="AI47" s="745">
        <v>0</v>
      </c>
      <c r="AJ47" s="745">
        <v>0</v>
      </c>
      <c r="AK47" s="745">
        <v>0</v>
      </c>
      <c r="AL47" s="745">
        <v>0</v>
      </c>
      <c r="AM47" s="746">
        <v>0</v>
      </c>
      <c r="AN47" s="744">
        <f t="shared" si="6"/>
        <v>0</v>
      </c>
      <c r="AO47" s="745">
        <v>0</v>
      </c>
      <c r="AP47" s="745">
        <v>0</v>
      </c>
      <c r="AQ47" s="745">
        <v>0</v>
      </c>
      <c r="AR47" s="745">
        <v>0</v>
      </c>
      <c r="AS47" s="745">
        <v>0</v>
      </c>
      <c r="AT47" s="745">
        <v>0</v>
      </c>
      <c r="AU47" s="745">
        <v>0</v>
      </c>
      <c r="AV47" s="745">
        <v>0</v>
      </c>
      <c r="AW47" s="745">
        <v>0</v>
      </c>
      <c r="AX47" s="745">
        <v>0</v>
      </c>
      <c r="AY47" s="745">
        <v>0</v>
      </c>
      <c r="AZ47" s="747"/>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735"/>
      <c r="B48" s="513" t="s">
        <v>1266</v>
      </c>
      <c r="C48" s="1076" t="s">
        <v>1228</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735"/>
      <c r="B49" s="513" t="s">
        <v>1267</v>
      </c>
      <c r="C49" s="1076" t="s">
        <v>1229</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735"/>
      <c r="B50" s="513" t="s">
        <v>1268</v>
      </c>
      <c r="C50" s="1076" t="s">
        <v>1230</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735"/>
      <c r="B51" s="513" t="s">
        <v>1269</v>
      </c>
      <c r="C51" s="1076" t="s">
        <v>1231</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735"/>
      <c r="B52" s="513" t="s">
        <v>1270</v>
      </c>
      <c r="C52" s="1076" t="s">
        <v>1232</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735"/>
      <c r="B53" s="513" t="s">
        <v>1271</v>
      </c>
      <c r="C53" s="1076" t="s">
        <v>1233</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735"/>
      <c r="B54" s="513" t="s">
        <v>1272</v>
      </c>
      <c r="C54" s="1076" t="s">
        <v>1234</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735"/>
      <c r="B55" s="513" t="s">
        <v>1273</v>
      </c>
      <c r="C55" s="1076" t="s">
        <v>1235</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735"/>
      <c r="B56" s="513" t="s">
        <v>1274</v>
      </c>
      <c r="C56" s="1076" t="s">
        <v>1236</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735"/>
      <c r="B57" s="513" t="s">
        <v>1275</v>
      </c>
      <c r="C57" s="1076" t="s">
        <v>1237</v>
      </c>
      <c r="D57" s="744">
        <f t="shared" si="3"/>
        <v>0</v>
      </c>
      <c r="E57" s="745">
        <v>0</v>
      </c>
      <c r="F57" s="745">
        <v>0</v>
      </c>
      <c r="G57" s="745">
        <v>0</v>
      </c>
      <c r="H57" s="745">
        <v>0</v>
      </c>
      <c r="I57" s="745">
        <v>0</v>
      </c>
      <c r="J57" s="745">
        <v>0</v>
      </c>
      <c r="K57" s="745">
        <v>0</v>
      </c>
      <c r="L57" s="745">
        <v>0</v>
      </c>
      <c r="M57" s="745">
        <v>0</v>
      </c>
      <c r="N57" s="745">
        <v>0</v>
      </c>
      <c r="O57" s="746">
        <v>0</v>
      </c>
      <c r="P57" s="744">
        <f t="shared" si="4"/>
        <v>0</v>
      </c>
      <c r="Q57" s="745">
        <v>0</v>
      </c>
      <c r="R57" s="745">
        <v>0</v>
      </c>
      <c r="S57" s="745">
        <v>0</v>
      </c>
      <c r="T57" s="745">
        <v>0</v>
      </c>
      <c r="U57" s="745">
        <v>0</v>
      </c>
      <c r="V57" s="745">
        <v>0</v>
      </c>
      <c r="W57" s="745">
        <v>0</v>
      </c>
      <c r="X57" s="745">
        <v>0</v>
      </c>
      <c r="Y57" s="745">
        <v>0</v>
      </c>
      <c r="Z57" s="745">
        <v>0</v>
      </c>
      <c r="AA57" s="746">
        <v>0</v>
      </c>
      <c r="AB57" s="744">
        <f t="shared" si="5"/>
        <v>0</v>
      </c>
      <c r="AC57" s="745">
        <v>0</v>
      </c>
      <c r="AD57" s="745">
        <v>0</v>
      </c>
      <c r="AE57" s="745">
        <v>0</v>
      </c>
      <c r="AF57" s="745">
        <v>0</v>
      </c>
      <c r="AG57" s="745">
        <v>0</v>
      </c>
      <c r="AH57" s="745">
        <v>0</v>
      </c>
      <c r="AI57" s="745">
        <v>0</v>
      </c>
      <c r="AJ57" s="745">
        <v>0</v>
      </c>
      <c r="AK57" s="745">
        <v>0</v>
      </c>
      <c r="AL57" s="745">
        <v>0</v>
      </c>
      <c r="AM57" s="746">
        <v>0</v>
      </c>
      <c r="AN57" s="744">
        <f t="shared" si="6"/>
        <v>0</v>
      </c>
      <c r="AO57" s="745">
        <v>0</v>
      </c>
      <c r="AP57" s="745">
        <v>0</v>
      </c>
      <c r="AQ57" s="745">
        <v>0</v>
      </c>
      <c r="AR57" s="745">
        <v>0</v>
      </c>
      <c r="AS57" s="745">
        <v>0</v>
      </c>
      <c r="AT57" s="745">
        <v>0</v>
      </c>
      <c r="AU57" s="745">
        <v>0</v>
      </c>
      <c r="AV57" s="745">
        <v>0</v>
      </c>
      <c r="AW57" s="745">
        <v>0</v>
      </c>
      <c r="AX57" s="745">
        <v>0</v>
      </c>
      <c r="AY57" s="745">
        <v>0</v>
      </c>
      <c r="AZ57" s="747"/>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735"/>
      <c r="B58" s="513" t="s">
        <v>1276</v>
      </c>
      <c r="C58" s="1076" t="s">
        <v>1238</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735"/>
      <c r="B59" s="513" t="s">
        <v>1277</v>
      </c>
      <c r="C59" s="1076" t="s">
        <v>1239</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735"/>
      <c r="B60" s="513" t="s">
        <v>1278</v>
      </c>
      <c r="C60" s="1076" t="s">
        <v>1240</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735"/>
      <c r="B61" s="513" t="s">
        <v>1279</v>
      </c>
      <c r="C61" s="1076" t="s">
        <v>1241</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735"/>
      <c r="B62" s="513" t="s">
        <v>1280</v>
      </c>
      <c r="C62" s="1076" t="s">
        <v>1242</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54.33</v>
      </c>
      <c r="AC62" s="745">
        <v>0</v>
      </c>
      <c r="AD62" s="745">
        <v>0</v>
      </c>
      <c r="AE62" s="745">
        <v>54.33</v>
      </c>
      <c r="AF62" s="745">
        <v>0</v>
      </c>
      <c r="AG62" s="745">
        <v>0</v>
      </c>
      <c r="AH62" s="745">
        <v>0</v>
      </c>
      <c r="AI62" s="745">
        <v>0</v>
      </c>
      <c r="AJ62" s="745">
        <v>0</v>
      </c>
      <c r="AK62" s="745">
        <v>0</v>
      </c>
      <c r="AL62" s="745">
        <v>0</v>
      </c>
      <c r="AM62" s="746">
        <v>0</v>
      </c>
      <c r="AN62" s="744">
        <f t="shared" si="6"/>
        <v>0</v>
      </c>
      <c r="AO62" s="745">
        <v>0</v>
      </c>
      <c r="AP62" s="745">
        <v>0</v>
      </c>
      <c r="AQ62" s="745">
        <v>0</v>
      </c>
      <c r="AR62" s="745">
        <v>0</v>
      </c>
      <c r="AS62" s="745">
        <v>0</v>
      </c>
      <c r="AT62" s="745">
        <v>0</v>
      </c>
      <c r="AU62" s="745">
        <v>0</v>
      </c>
      <c r="AV62" s="745">
        <v>0</v>
      </c>
      <c r="AW62" s="745">
        <v>0</v>
      </c>
      <c r="AX62" s="745">
        <v>0</v>
      </c>
      <c r="AY62" s="745">
        <v>0</v>
      </c>
      <c r="AZ62" s="747"/>
      <c r="BA62" s="748">
        <f t="shared" si="7"/>
        <v>54.33</v>
      </c>
      <c r="BB62" s="751">
        <f t="shared" si="8"/>
        <v>0</v>
      </c>
      <c r="BC62" s="751">
        <f t="shared" si="9"/>
        <v>0</v>
      </c>
      <c r="BD62" s="751">
        <f t="shared" si="10"/>
        <v>54.33</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735"/>
      <c r="B63" s="513" t="s">
        <v>1281</v>
      </c>
      <c r="C63" s="1076" t="s">
        <v>1243</v>
      </c>
      <c r="D63" s="744">
        <f t="shared" si="3"/>
        <v>0</v>
      </c>
      <c r="E63" s="745">
        <v>0</v>
      </c>
      <c r="F63" s="745">
        <v>0</v>
      </c>
      <c r="G63" s="745">
        <v>0</v>
      </c>
      <c r="H63" s="745">
        <v>0</v>
      </c>
      <c r="I63" s="745">
        <v>0</v>
      </c>
      <c r="J63" s="745">
        <v>0</v>
      </c>
      <c r="K63" s="745">
        <v>0</v>
      </c>
      <c r="L63" s="745">
        <v>0</v>
      </c>
      <c r="M63" s="745">
        <v>0</v>
      </c>
      <c r="N63" s="745">
        <v>0</v>
      </c>
      <c r="O63" s="746">
        <v>0</v>
      </c>
      <c r="P63" s="744">
        <f t="shared" si="4"/>
        <v>0</v>
      </c>
      <c r="Q63" s="745">
        <v>0</v>
      </c>
      <c r="R63" s="745">
        <v>0</v>
      </c>
      <c r="S63" s="745">
        <v>0</v>
      </c>
      <c r="T63" s="745">
        <v>0</v>
      </c>
      <c r="U63" s="745">
        <v>0</v>
      </c>
      <c r="V63" s="745">
        <v>0</v>
      </c>
      <c r="W63" s="745">
        <v>0</v>
      </c>
      <c r="X63" s="745">
        <v>0</v>
      </c>
      <c r="Y63" s="745">
        <v>0</v>
      </c>
      <c r="Z63" s="745">
        <v>0</v>
      </c>
      <c r="AA63" s="746">
        <v>0</v>
      </c>
      <c r="AB63" s="744">
        <f t="shared" si="5"/>
        <v>0</v>
      </c>
      <c r="AC63" s="745">
        <v>0</v>
      </c>
      <c r="AD63" s="745">
        <v>0</v>
      </c>
      <c r="AE63" s="745">
        <v>0</v>
      </c>
      <c r="AF63" s="745">
        <v>0</v>
      </c>
      <c r="AG63" s="745">
        <v>0</v>
      </c>
      <c r="AH63" s="745">
        <v>0</v>
      </c>
      <c r="AI63" s="745">
        <v>0</v>
      </c>
      <c r="AJ63" s="745">
        <v>0</v>
      </c>
      <c r="AK63" s="745">
        <v>0</v>
      </c>
      <c r="AL63" s="745">
        <v>0</v>
      </c>
      <c r="AM63" s="746">
        <v>0</v>
      </c>
      <c r="AN63" s="744">
        <f t="shared" si="6"/>
        <v>0</v>
      </c>
      <c r="AO63" s="745">
        <v>0</v>
      </c>
      <c r="AP63" s="745">
        <v>0</v>
      </c>
      <c r="AQ63" s="745">
        <v>0</v>
      </c>
      <c r="AR63" s="745">
        <v>0</v>
      </c>
      <c r="AS63" s="745">
        <v>0</v>
      </c>
      <c r="AT63" s="745">
        <v>0</v>
      </c>
      <c r="AU63" s="745">
        <v>0</v>
      </c>
      <c r="AV63" s="745">
        <v>0</v>
      </c>
      <c r="AW63" s="745">
        <v>0</v>
      </c>
      <c r="AX63" s="745">
        <v>0</v>
      </c>
      <c r="AY63" s="745">
        <v>0</v>
      </c>
      <c r="AZ63" s="747"/>
      <c r="BA63" s="748">
        <f t="shared" si="7"/>
        <v>0</v>
      </c>
      <c r="BB63" s="751">
        <f t="shared" si="8"/>
        <v>0</v>
      </c>
      <c r="BC63" s="751">
        <f t="shared" si="9"/>
        <v>0</v>
      </c>
      <c r="BD63" s="751">
        <f t="shared" si="10"/>
        <v>0</v>
      </c>
      <c r="BE63" s="751">
        <f t="shared" si="11"/>
        <v>0</v>
      </c>
      <c r="BF63" s="751">
        <f t="shared" si="12"/>
        <v>0</v>
      </c>
      <c r="BG63" s="751">
        <f t="shared" si="13"/>
        <v>0</v>
      </c>
      <c r="BH63" s="751">
        <f t="shared" si="14"/>
        <v>0</v>
      </c>
      <c r="BI63" s="751">
        <f t="shared" si="15"/>
        <v>0</v>
      </c>
      <c r="BJ63" s="751">
        <f t="shared" si="2"/>
        <v>0</v>
      </c>
      <c r="BK63" s="751">
        <f t="shared" si="16"/>
        <v>0</v>
      </c>
      <c r="BL63" s="752">
        <f t="shared" si="17"/>
        <v>0</v>
      </c>
    </row>
    <row r="64" spans="1:64" ht="18" customHeight="1" x14ac:dyDescent="0.25">
      <c r="A64" s="1735"/>
      <c r="B64" s="513" t="s">
        <v>1282</v>
      </c>
      <c r="C64" s="1076" t="s">
        <v>1244</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735"/>
      <c r="B65" s="513" t="s">
        <v>1283</v>
      </c>
      <c r="C65" s="1076" t="s">
        <v>1245</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735"/>
      <c r="B66" s="513" t="s">
        <v>1284</v>
      </c>
      <c r="C66" s="1076" t="s">
        <v>1246</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735"/>
      <c r="B67" s="513" t="s">
        <v>1285</v>
      </c>
      <c r="C67" s="1076" t="s">
        <v>1247</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735"/>
      <c r="B68" s="513" t="s">
        <v>1286</v>
      </c>
      <c r="C68" s="1076" t="s">
        <v>1248</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735"/>
      <c r="B69" s="513" t="s">
        <v>1287</v>
      </c>
      <c r="C69" s="1076" t="s">
        <v>1249</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735"/>
      <c r="B70" s="513" t="s">
        <v>1288</v>
      </c>
      <c r="C70" s="1076" t="s">
        <v>1250</v>
      </c>
      <c r="D70" s="744">
        <f t="shared" si="3"/>
        <v>0</v>
      </c>
      <c r="E70" s="745"/>
      <c r="F70" s="745"/>
      <c r="G70" s="745"/>
      <c r="H70" s="745"/>
      <c r="I70" s="745"/>
      <c r="J70" s="745">
        <v>0</v>
      </c>
      <c r="K70" s="745"/>
      <c r="L70" s="745"/>
      <c r="M70" s="745">
        <v>0</v>
      </c>
      <c r="N70" s="745"/>
      <c r="O70" s="746"/>
      <c r="P70" s="744">
        <f t="shared" si="4"/>
        <v>0</v>
      </c>
      <c r="Q70" s="745"/>
      <c r="R70" s="745"/>
      <c r="S70" s="745"/>
      <c r="T70" s="745"/>
      <c r="U70" s="745"/>
      <c r="V70" s="745">
        <v>0</v>
      </c>
      <c r="W70" s="745"/>
      <c r="X70" s="745"/>
      <c r="Y70" s="745">
        <v>0</v>
      </c>
      <c r="Z70" s="745"/>
      <c r="AA70" s="746"/>
      <c r="AB70" s="744">
        <f t="shared" si="5"/>
        <v>0</v>
      </c>
      <c r="AC70" s="745"/>
      <c r="AD70" s="745"/>
      <c r="AE70" s="745"/>
      <c r="AF70" s="745"/>
      <c r="AG70" s="745"/>
      <c r="AH70" s="745">
        <v>0</v>
      </c>
      <c r="AI70" s="745"/>
      <c r="AJ70" s="745"/>
      <c r="AK70" s="745">
        <v>0</v>
      </c>
      <c r="AL70" s="745"/>
      <c r="AM70" s="746"/>
      <c r="AN70" s="744">
        <f t="shared" si="6"/>
        <v>0</v>
      </c>
      <c r="AO70" s="745"/>
      <c r="AP70" s="745"/>
      <c r="AQ70" s="745"/>
      <c r="AR70" s="745"/>
      <c r="AS70" s="745"/>
      <c r="AT70" s="745">
        <v>0</v>
      </c>
      <c r="AU70" s="745"/>
      <c r="AV70" s="745"/>
      <c r="AW70" s="745">
        <v>0</v>
      </c>
      <c r="AX70" s="745"/>
      <c r="AY70" s="745"/>
      <c r="AZ70" s="747"/>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735"/>
      <c r="B71" s="513" t="s">
        <v>1289</v>
      </c>
      <c r="C71" s="1076" t="s">
        <v>1251</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735"/>
      <c r="B72" s="513" t="s">
        <v>1290</v>
      </c>
      <c r="C72" s="1076" t="s">
        <v>1252</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735"/>
      <c r="B73" s="513" t="s">
        <v>1291</v>
      </c>
      <c r="C73" s="1076" t="s">
        <v>1253</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735"/>
      <c r="B74" s="513" t="s">
        <v>1292</v>
      </c>
      <c r="C74" s="1077" t="s">
        <v>964</v>
      </c>
      <c r="D74" s="744">
        <f>SUM(E74:O74)</f>
        <v>0</v>
      </c>
      <c r="E74" s="745">
        <v>0</v>
      </c>
      <c r="F74" s="745">
        <v>0</v>
      </c>
      <c r="G74" s="745">
        <v>0</v>
      </c>
      <c r="H74" s="745">
        <v>0</v>
      </c>
      <c r="I74" s="745">
        <v>0</v>
      </c>
      <c r="J74" s="745">
        <v>0</v>
      </c>
      <c r="K74" s="745">
        <v>0</v>
      </c>
      <c r="L74" s="745">
        <v>0</v>
      </c>
      <c r="M74" s="745">
        <v>0</v>
      </c>
      <c r="N74" s="745">
        <v>0</v>
      </c>
      <c r="O74" s="746">
        <v>0</v>
      </c>
      <c r="P74" s="744">
        <f>SUM(Q74:AA74)</f>
        <v>0</v>
      </c>
      <c r="Q74" s="745">
        <v>0</v>
      </c>
      <c r="R74" s="745">
        <v>0</v>
      </c>
      <c r="S74" s="745">
        <v>0</v>
      </c>
      <c r="T74" s="745">
        <v>0</v>
      </c>
      <c r="U74" s="745">
        <v>0</v>
      </c>
      <c r="V74" s="745">
        <v>0</v>
      </c>
      <c r="W74" s="745">
        <v>0</v>
      </c>
      <c r="X74" s="745">
        <v>0</v>
      </c>
      <c r="Y74" s="745">
        <v>0</v>
      </c>
      <c r="Z74" s="745">
        <v>0</v>
      </c>
      <c r="AA74" s="746">
        <v>0</v>
      </c>
      <c r="AB74" s="744">
        <f>SUM(AC74:AM74)</f>
        <v>0</v>
      </c>
      <c r="AC74" s="745">
        <v>0</v>
      </c>
      <c r="AD74" s="745">
        <v>0</v>
      </c>
      <c r="AE74" s="745">
        <v>0</v>
      </c>
      <c r="AF74" s="745">
        <v>0</v>
      </c>
      <c r="AG74" s="745">
        <v>0</v>
      </c>
      <c r="AH74" s="745">
        <v>0</v>
      </c>
      <c r="AI74" s="745">
        <v>0</v>
      </c>
      <c r="AJ74" s="745">
        <v>0</v>
      </c>
      <c r="AK74" s="745">
        <v>0</v>
      </c>
      <c r="AL74" s="745">
        <v>0</v>
      </c>
      <c r="AM74" s="746">
        <v>0</v>
      </c>
      <c r="AN74" s="744">
        <f>SUM(AO74:AY74)</f>
        <v>0</v>
      </c>
      <c r="AO74" s="745">
        <v>0</v>
      </c>
      <c r="AP74" s="745">
        <v>0</v>
      </c>
      <c r="AQ74" s="745">
        <v>0</v>
      </c>
      <c r="AR74" s="745">
        <v>0</v>
      </c>
      <c r="AS74" s="745">
        <v>0</v>
      </c>
      <c r="AT74" s="745">
        <v>0</v>
      </c>
      <c r="AU74" s="745">
        <v>0</v>
      </c>
      <c r="AV74" s="745">
        <v>0</v>
      </c>
      <c r="AW74" s="745">
        <v>0</v>
      </c>
      <c r="AX74" s="745">
        <v>0</v>
      </c>
      <c r="AY74" s="745">
        <v>0</v>
      </c>
      <c r="AZ74" s="747">
        <v>117.64999999999998</v>
      </c>
      <c r="BA74" s="748">
        <f t="shared" si="18"/>
        <v>117.64999999999998</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735"/>
      <c r="B75" s="513" t="s">
        <v>1293</v>
      </c>
      <c r="C75" s="229" t="s">
        <v>165</v>
      </c>
      <c r="D75" s="744">
        <f>SUM(E75:O75)</f>
        <v>28.649794759256011</v>
      </c>
      <c r="E75" s="1121">
        <f>'MMA Rev-Exp Summary'!E75</f>
        <v>6.9852012203745719</v>
      </c>
      <c r="F75" s="1121">
        <f>'MMA Rev-Exp Summary'!F75</f>
        <v>6.2510427171037595</v>
      </c>
      <c r="G75" s="1121">
        <f>'MMA Rev-Exp Summary'!G75</f>
        <v>7.7897631887746019</v>
      </c>
      <c r="H75" s="1121">
        <f>'MMA Rev-Exp Summary'!H75</f>
        <v>6.9798535007236406</v>
      </c>
      <c r="I75" s="1121">
        <f>'MMA Rev-Exp Summary'!I75</f>
        <v>0</v>
      </c>
      <c r="J75" s="1121">
        <f>'MMA Rev-Exp Summary'!J75</f>
        <v>0.1962465926946837</v>
      </c>
      <c r="K75" s="1121">
        <f>'MMA Rev-Exp Summary'!K75</f>
        <v>0</v>
      </c>
      <c r="L75" s="1121">
        <f>'MMA Rev-Exp Summary'!L75</f>
        <v>0</v>
      </c>
      <c r="M75" s="1121">
        <f>'MMA Rev-Exp Summary'!M75</f>
        <v>0.44768753958474716</v>
      </c>
      <c r="N75" s="1121">
        <f>'MMA Rev-Exp Summary'!N75</f>
        <v>0</v>
      </c>
      <c r="O75" s="1121">
        <f>'MMA Rev-Exp Summary'!O75</f>
        <v>0</v>
      </c>
      <c r="P75" s="744">
        <f>SUM(Q75:AA75)</f>
        <v>54.406549337089388</v>
      </c>
      <c r="Q75" s="1121">
        <f>'MMA Rev-Exp Summary'!Q75</f>
        <v>14.247821715871723</v>
      </c>
      <c r="R75" s="1121">
        <f>'MMA Rev-Exp Summary'!R75</f>
        <v>28.501599429371961</v>
      </c>
      <c r="S75" s="1121">
        <f>'MMA Rev-Exp Summary'!S75</f>
        <v>6.2037505854247339</v>
      </c>
      <c r="T75" s="1121">
        <f>'MMA Rev-Exp Summary'!T75</f>
        <v>4.1242801911796922</v>
      </c>
      <c r="U75" s="1121">
        <f>'MMA Rev-Exp Summary'!U75</f>
        <v>0</v>
      </c>
      <c r="V75" s="1121">
        <f>'MMA Rev-Exp Summary'!V75</f>
        <v>0</v>
      </c>
      <c r="W75" s="1121">
        <f>'MMA Rev-Exp Summary'!W75</f>
        <v>0</v>
      </c>
      <c r="X75" s="1121">
        <f>'MMA Rev-Exp Summary'!X75</f>
        <v>0</v>
      </c>
      <c r="Y75" s="1121">
        <f>'MMA Rev-Exp Summary'!Y75</f>
        <v>1.3290974152412722</v>
      </c>
      <c r="Z75" s="1121">
        <f>'MMA Rev-Exp Summary'!Z75</f>
        <v>0</v>
      </c>
      <c r="AA75" s="1121">
        <f>'MMA Rev-Exp Summary'!AA75</f>
        <v>0</v>
      </c>
      <c r="AB75" s="744">
        <f>SUM(AC75:AM75)</f>
        <v>90.582207485840925</v>
      </c>
      <c r="AC75" s="1121">
        <f>'MMA Rev-Exp Summary'!AC75</f>
        <v>32.531768605536698</v>
      </c>
      <c r="AD75" s="1121">
        <f>'MMA Rev-Exp Summary'!AD75</f>
        <v>24.018253274092896</v>
      </c>
      <c r="AE75" s="1121">
        <f>'MMA Rev-Exp Summary'!AE75</f>
        <v>13.239671607153783</v>
      </c>
      <c r="AF75" s="1121">
        <f>'MMA Rev-Exp Summary'!AF75</f>
        <v>10.265288639264064</v>
      </c>
      <c r="AG75" s="1121">
        <f>'MMA Rev-Exp Summary'!AG75</f>
        <v>3.0866211368938745</v>
      </c>
      <c r="AH75" s="1121">
        <f>'MMA Rev-Exp Summary'!AH75</f>
        <v>2.5793332087069434</v>
      </c>
      <c r="AI75" s="1121">
        <f>'MMA Rev-Exp Summary'!AI75</f>
        <v>0</v>
      </c>
      <c r="AJ75" s="1121">
        <f>'MMA Rev-Exp Summary'!AJ75</f>
        <v>0</v>
      </c>
      <c r="AK75" s="1121">
        <f>'MMA Rev-Exp Summary'!AK75</f>
        <v>4.8612710141926865</v>
      </c>
      <c r="AL75" s="1121">
        <f>'MMA Rev-Exp Summary'!AL75</f>
        <v>0</v>
      </c>
      <c r="AM75" s="1121">
        <f>'MMA Rev-Exp Summary'!AM75</f>
        <v>0</v>
      </c>
      <c r="AN75" s="744">
        <f>SUM(AO75:AY75)</f>
        <v>115.61651902121586</v>
      </c>
      <c r="AO75" s="1121">
        <f>'MMA Rev-Exp Summary'!AO75</f>
        <v>24.736750012597884</v>
      </c>
      <c r="AP75" s="1121">
        <f>'MMA Rev-Exp Summary'!AP75</f>
        <v>29.915942146066836</v>
      </c>
      <c r="AQ75" s="1121">
        <f>'MMA Rev-Exp Summary'!AQ75</f>
        <v>26.269311473133698</v>
      </c>
      <c r="AR75" s="1121">
        <f>'MMA Rev-Exp Summary'!AR75</f>
        <v>17.713157337919299</v>
      </c>
      <c r="AS75" s="1121">
        <f>'MMA Rev-Exp Summary'!AS75</f>
        <v>0</v>
      </c>
      <c r="AT75" s="1121">
        <f>'MMA Rev-Exp Summary'!AT75</f>
        <v>1.5853537400804885</v>
      </c>
      <c r="AU75" s="1121">
        <f>'MMA Rev-Exp Summary'!AU75</f>
        <v>0</v>
      </c>
      <c r="AV75" s="1121">
        <f>'MMA Rev-Exp Summary'!AV75</f>
        <v>1.5853537400804885</v>
      </c>
      <c r="AW75" s="1121">
        <f>'MMA Rev-Exp Summary'!AW75</f>
        <v>13.810650571337169</v>
      </c>
      <c r="AX75" s="1121">
        <f>'MMA Rev-Exp Summary'!AX75</f>
        <v>0</v>
      </c>
      <c r="AY75" s="1121">
        <f>'MMA Rev-Exp Summary'!AY75</f>
        <v>0</v>
      </c>
      <c r="AZ75" s="747">
        <v>-385.54157607923582</v>
      </c>
      <c r="BA75" s="748">
        <f t="shared" si="18"/>
        <v>-96.286505475833621</v>
      </c>
      <c r="BB75" s="751">
        <f t="shared" ref="BB75:BI76" si="23">E75+Q75+AC75+AO75</f>
        <v>78.501541554380879</v>
      </c>
      <c r="BC75" s="751">
        <f t="shared" si="23"/>
        <v>88.686837566635461</v>
      </c>
      <c r="BD75" s="751">
        <f t="shared" si="23"/>
        <v>53.502496854486814</v>
      </c>
      <c r="BE75" s="751">
        <f t="shared" si="23"/>
        <v>39.082579669086698</v>
      </c>
      <c r="BF75" s="751">
        <f t="shared" si="23"/>
        <v>3.0866211368938745</v>
      </c>
      <c r="BG75" s="751">
        <f t="shared" si="23"/>
        <v>4.3609335414821153</v>
      </c>
      <c r="BH75" s="751">
        <f t="shared" si="23"/>
        <v>0</v>
      </c>
      <c r="BI75" s="751">
        <f t="shared" si="23"/>
        <v>1.5853537400804885</v>
      </c>
      <c r="BJ75" s="751">
        <f>M75+Y75+AK75+AW75</f>
        <v>20.448706540355875</v>
      </c>
      <c r="BK75" s="751">
        <f t="shared" si="20"/>
        <v>0</v>
      </c>
      <c r="BL75" s="752">
        <f t="shared" si="21"/>
        <v>0</v>
      </c>
    </row>
    <row r="76" spans="1:64" x14ac:dyDescent="0.25">
      <c r="A76" s="1735"/>
      <c r="B76" s="513" t="s">
        <v>1401</v>
      </c>
      <c r="C76" s="230" t="s">
        <v>928</v>
      </c>
      <c r="D76" s="744">
        <f>SUM(E76:O76)</f>
        <v>1961660.500539409</v>
      </c>
      <c r="E76" s="1121">
        <f>'MMA Rev-Exp Summary'!E76</f>
        <v>502537.54866416438</v>
      </c>
      <c r="F76" s="1121">
        <f>'MMA Rev-Exp Summary'!F76</f>
        <v>57709.347866344877</v>
      </c>
      <c r="G76" s="1121">
        <f>'MMA Rev-Exp Summary'!G76</f>
        <v>571832.66121461161</v>
      </c>
      <c r="H76" s="1121">
        <f>'MMA Rev-Exp Summary'!H76</f>
        <v>78861.311548530168</v>
      </c>
      <c r="I76" s="1121">
        <f>'MMA Rev-Exp Summary'!I76</f>
        <v>2047.7949954619137</v>
      </c>
      <c r="J76" s="1121">
        <f>'MMA Rev-Exp Summary'!J76</f>
        <v>83849.985510376006</v>
      </c>
      <c r="K76" s="1121">
        <f>'MMA Rev-Exp Summary'!K76</f>
        <v>1.8541915604889505</v>
      </c>
      <c r="L76" s="1121">
        <f>'MMA Rev-Exp Summary'!L76</f>
        <v>6974.4980198866415</v>
      </c>
      <c r="M76" s="1121">
        <f>'MMA Rev-Exp Summary'!M76</f>
        <v>657845.49852847273</v>
      </c>
      <c r="N76" s="1121">
        <f>'MMA Rev-Exp Summary'!N76</f>
        <v>0</v>
      </c>
      <c r="O76" s="1121">
        <f>'MMA Rev-Exp Summary'!O76</f>
        <v>0</v>
      </c>
      <c r="P76" s="744">
        <f>SUM(Q76:AA76)</f>
        <v>1961660.500539409</v>
      </c>
      <c r="Q76" s="1121">
        <f>'MMA Rev-Exp Summary'!Q76</f>
        <v>502537.54866416438</v>
      </c>
      <c r="R76" s="1121">
        <f>'MMA Rev-Exp Summary'!R76</f>
        <v>57709.347866344877</v>
      </c>
      <c r="S76" s="1121">
        <f>'MMA Rev-Exp Summary'!S76</f>
        <v>571832.66121461161</v>
      </c>
      <c r="T76" s="1121">
        <f>'MMA Rev-Exp Summary'!T76</f>
        <v>78861.311548530168</v>
      </c>
      <c r="U76" s="1121">
        <f>'MMA Rev-Exp Summary'!U76</f>
        <v>2047.7949954619137</v>
      </c>
      <c r="V76" s="1121">
        <f>'MMA Rev-Exp Summary'!V76</f>
        <v>83849.985510376006</v>
      </c>
      <c r="W76" s="1121">
        <f>'MMA Rev-Exp Summary'!W76</f>
        <v>1.8541915604889505</v>
      </c>
      <c r="X76" s="1121">
        <f>'MMA Rev-Exp Summary'!X76</f>
        <v>6974.4980198866415</v>
      </c>
      <c r="Y76" s="1121">
        <f>'MMA Rev-Exp Summary'!Y76</f>
        <v>657845.49852847273</v>
      </c>
      <c r="Z76" s="1121">
        <f>'MMA Rev-Exp Summary'!Z76</f>
        <v>0</v>
      </c>
      <c r="AA76" s="1121">
        <f>'MMA Rev-Exp Summary'!AA76</f>
        <v>0</v>
      </c>
      <c r="AB76" s="744">
        <f>SUM(AC76:AM76)</f>
        <v>1961660.500539409</v>
      </c>
      <c r="AC76" s="1121">
        <f>'MMA Rev-Exp Summary'!AC76</f>
        <v>502537.54866416438</v>
      </c>
      <c r="AD76" s="1121">
        <f>'MMA Rev-Exp Summary'!AD76</f>
        <v>57709.347866344877</v>
      </c>
      <c r="AE76" s="1121">
        <f>'MMA Rev-Exp Summary'!AE76</f>
        <v>571832.66121461161</v>
      </c>
      <c r="AF76" s="1121">
        <f>'MMA Rev-Exp Summary'!AF76</f>
        <v>78861.311548530168</v>
      </c>
      <c r="AG76" s="1121">
        <f>'MMA Rev-Exp Summary'!AG76</f>
        <v>2047.7949954619137</v>
      </c>
      <c r="AH76" s="1121">
        <f>'MMA Rev-Exp Summary'!AH76</f>
        <v>83849.985510376006</v>
      </c>
      <c r="AI76" s="1121">
        <f>'MMA Rev-Exp Summary'!AI76</f>
        <v>1.8541915604889505</v>
      </c>
      <c r="AJ76" s="1121">
        <f>'MMA Rev-Exp Summary'!AJ76</f>
        <v>6974.4980198866415</v>
      </c>
      <c r="AK76" s="1121">
        <f>'MMA Rev-Exp Summary'!AK76</f>
        <v>657845.49852847273</v>
      </c>
      <c r="AL76" s="1121">
        <f>'MMA Rev-Exp Summary'!AL76</f>
        <v>0</v>
      </c>
      <c r="AM76" s="1121">
        <f>'MMA Rev-Exp Summary'!AM76</f>
        <v>0</v>
      </c>
      <c r="AN76" s="744">
        <f>SUM(AO76:AY76)</f>
        <v>1961660.500539409</v>
      </c>
      <c r="AO76" s="1121">
        <f>'MMA Rev-Exp Summary'!AO76</f>
        <v>502537.54866416438</v>
      </c>
      <c r="AP76" s="1121">
        <f>'MMA Rev-Exp Summary'!AP76</f>
        <v>57709.347866344877</v>
      </c>
      <c r="AQ76" s="1121">
        <f>'MMA Rev-Exp Summary'!AQ76</f>
        <v>571832.66121461161</v>
      </c>
      <c r="AR76" s="1121">
        <f>'MMA Rev-Exp Summary'!AR76</f>
        <v>78861.311548530168</v>
      </c>
      <c r="AS76" s="1121">
        <f>'MMA Rev-Exp Summary'!AS76</f>
        <v>2047.7949954619137</v>
      </c>
      <c r="AT76" s="1121">
        <f>'MMA Rev-Exp Summary'!AT76</f>
        <v>83849.985510376006</v>
      </c>
      <c r="AU76" s="1121">
        <f>'MMA Rev-Exp Summary'!AU76</f>
        <v>1.8541915604889505</v>
      </c>
      <c r="AV76" s="1121">
        <f>'MMA Rev-Exp Summary'!AV76</f>
        <v>6974.4980198866415</v>
      </c>
      <c r="AW76" s="1121">
        <f>'MMA Rev-Exp Summary'!AW76</f>
        <v>657845.49852847273</v>
      </c>
      <c r="AX76" s="1121">
        <f>'MMA Rev-Exp Summary'!AX76</f>
        <v>0</v>
      </c>
      <c r="AY76" s="1121">
        <f>'MMA Rev-Exp Summary'!AY76</f>
        <v>0</v>
      </c>
      <c r="AZ76" s="747">
        <v>0</v>
      </c>
      <c r="BA76" s="744">
        <f t="shared" si="18"/>
        <v>7846642.002157636</v>
      </c>
      <c r="BB76" s="751">
        <f t="shared" si="23"/>
        <v>2010150.1946566575</v>
      </c>
      <c r="BC76" s="751">
        <f t="shared" si="23"/>
        <v>230837.39146537951</v>
      </c>
      <c r="BD76" s="751">
        <f t="shared" si="23"/>
        <v>2287330.6448584464</v>
      </c>
      <c r="BE76" s="751">
        <f t="shared" si="23"/>
        <v>315445.24619412067</v>
      </c>
      <c r="BF76" s="751">
        <f t="shared" si="23"/>
        <v>8191.1799818476547</v>
      </c>
      <c r="BG76" s="751">
        <f t="shared" si="23"/>
        <v>335399.94204150402</v>
      </c>
      <c r="BH76" s="751">
        <f t="shared" si="23"/>
        <v>7.416766241955802</v>
      </c>
      <c r="BI76" s="751">
        <f t="shared" si="23"/>
        <v>27897.992079546566</v>
      </c>
      <c r="BJ76" s="751">
        <f>M76+Y76+AK76+AW76</f>
        <v>2631381.9941138909</v>
      </c>
      <c r="BK76" s="751">
        <f t="shared" si="20"/>
        <v>0</v>
      </c>
      <c r="BL76" s="752">
        <f t="shared" si="21"/>
        <v>0</v>
      </c>
    </row>
    <row r="77" spans="1:64" x14ac:dyDescent="0.25">
      <c r="A77" s="1735"/>
      <c r="B77" s="513" t="s">
        <v>1402</v>
      </c>
      <c r="C77" s="1353" t="s">
        <v>1664</v>
      </c>
      <c r="D77" s="744">
        <f t="shared" ref="D77:D87" si="24">SUM(E77:O77)</f>
        <v>0</v>
      </c>
      <c r="E77" s="1121">
        <v>0</v>
      </c>
      <c r="F77" s="1121">
        <v>0</v>
      </c>
      <c r="G77" s="1121">
        <v>0</v>
      </c>
      <c r="H77" s="1121">
        <v>0</v>
      </c>
      <c r="I77" s="1121">
        <v>0</v>
      </c>
      <c r="J77" s="1121">
        <v>0</v>
      </c>
      <c r="K77" s="1121">
        <v>0</v>
      </c>
      <c r="L77" s="1121">
        <v>0</v>
      </c>
      <c r="M77" s="1121">
        <v>0</v>
      </c>
      <c r="N77" s="1121">
        <v>0</v>
      </c>
      <c r="O77" s="1121">
        <v>0</v>
      </c>
      <c r="P77" s="744">
        <f t="shared" ref="P77:P87" si="25">SUM(Q77:AA77)</f>
        <v>0</v>
      </c>
      <c r="Q77" s="1121">
        <v>0</v>
      </c>
      <c r="R77" s="1121">
        <v>0</v>
      </c>
      <c r="S77" s="1121">
        <v>0</v>
      </c>
      <c r="T77" s="1121">
        <v>0</v>
      </c>
      <c r="U77" s="1121">
        <v>0</v>
      </c>
      <c r="V77" s="1121">
        <v>0</v>
      </c>
      <c r="W77" s="1121">
        <v>0</v>
      </c>
      <c r="X77" s="1121">
        <v>0</v>
      </c>
      <c r="Y77" s="1121">
        <v>0</v>
      </c>
      <c r="Z77" s="1121">
        <v>0</v>
      </c>
      <c r="AA77" s="1121">
        <v>0</v>
      </c>
      <c r="AB77" s="744">
        <f t="shared" ref="AB77:AB87" si="26">SUM(AC77:AM77)</f>
        <v>0</v>
      </c>
      <c r="AC77" s="1121">
        <v>0</v>
      </c>
      <c r="AD77" s="1121">
        <v>0</v>
      </c>
      <c r="AE77" s="1121">
        <v>0</v>
      </c>
      <c r="AF77" s="1121">
        <v>0</v>
      </c>
      <c r="AG77" s="1121">
        <v>0</v>
      </c>
      <c r="AH77" s="1121">
        <v>0</v>
      </c>
      <c r="AI77" s="1121">
        <v>0</v>
      </c>
      <c r="AJ77" s="1121">
        <v>0</v>
      </c>
      <c r="AK77" s="1121">
        <v>0</v>
      </c>
      <c r="AL77" s="1121">
        <v>0</v>
      </c>
      <c r="AM77" s="1121">
        <v>0</v>
      </c>
      <c r="AN77" s="744">
        <f t="shared" ref="AN77:AN87" si="27">SUM(AO77:AY77)</f>
        <v>0</v>
      </c>
      <c r="AO77" s="1121">
        <v>0</v>
      </c>
      <c r="AP77" s="1121">
        <v>0</v>
      </c>
      <c r="AQ77" s="1121">
        <v>0</v>
      </c>
      <c r="AR77" s="1121">
        <v>0</v>
      </c>
      <c r="AS77" s="1121">
        <v>0</v>
      </c>
      <c r="AT77" s="1121">
        <v>0</v>
      </c>
      <c r="AU77" s="1121">
        <v>0</v>
      </c>
      <c r="AV77" s="1121">
        <v>0</v>
      </c>
      <c r="AW77" s="1121">
        <v>0</v>
      </c>
      <c r="AX77" s="1121">
        <v>0</v>
      </c>
      <c r="AY77" s="1121">
        <v>0</v>
      </c>
      <c r="AZ77" s="747"/>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25">
      <c r="A78" s="1735"/>
      <c r="B78" s="513" t="s">
        <v>1663</v>
      </c>
      <c r="C78" s="1353" t="s">
        <v>1666</v>
      </c>
      <c r="D78" s="744">
        <f t="shared" si="24"/>
        <v>0</v>
      </c>
      <c r="E78" s="1121">
        <v>0</v>
      </c>
      <c r="F78" s="1121">
        <v>0</v>
      </c>
      <c r="G78" s="1121">
        <v>0</v>
      </c>
      <c r="H78" s="1121">
        <v>0</v>
      </c>
      <c r="I78" s="1121">
        <v>0</v>
      </c>
      <c r="J78" s="1121">
        <v>0</v>
      </c>
      <c r="K78" s="1121">
        <v>0</v>
      </c>
      <c r="L78" s="1121">
        <v>0</v>
      </c>
      <c r="M78" s="1121">
        <v>0</v>
      </c>
      <c r="N78" s="1121">
        <v>0</v>
      </c>
      <c r="O78" s="1121">
        <v>0</v>
      </c>
      <c r="P78" s="744">
        <f t="shared" si="25"/>
        <v>0</v>
      </c>
      <c r="Q78" s="1121">
        <v>0</v>
      </c>
      <c r="R78" s="1121">
        <v>0</v>
      </c>
      <c r="S78" s="1121">
        <v>0</v>
      </c>
      <c r="T78" s="1121">
        <v>0</v>
      </c>
      <c r="U78" s="1121">
        <v>0</v>
      </c>
      <c r="V78" s="1121">
        <v>0</v>
      </c>
      <c r="W78" s="1121">
        <v>0</v>
      </c>
      <c r="X78" s="1121">
        <v>0</v>
      </c>
      <c r="Y78" s="1121">
        <v>0</v>
      </c>
      <c r="Z78" s="1121">
        <v>0</v>
      </c>
      <c r="AA78" s="1121">
        <v>0</v>
      </c>
      <c r="AB78" s="744">
        <f t="shared" si="26"/>
        <v>0</v>
      </c>
      <c r="AC78" s="1121">
        <v>0</v>
      </c>
      <c r="AD78" s="1121">
        <v>0</v>
      </c>
      <c r="AE78" s="1121">
        <v>0</v>
      </c>
      <c r="AF78" s="1121">
        <v>0</v>
      </c>
      <c r="AG78" s="1121">
        <v>0</v>
      </c>
      <c r="AH78" s="1121">
        <v>0</v>
      </c>
      <c r="AI78" s="1121">
        <v>0</v>
      </c>
      <c r="AJ78" s="1121">
        <v>0</v>
      </c>
      <c r="AK78" s="1121">
        <v>0</v>
      </c>
      <c r="AL78" s="1121">
        <v>0</v>
      </c>
      <c r="AM78" s="1121">
        <v>0</v>
      </c>
      <c r="AN78" s="744">
        <f t="shared" si="27"/>
        <v>0</v>
      </c>
      <c r="AO78" s="1121">
        <v>0</v>
      </c>
      <c r="AP78" s="1121">
        <v>0</v>
      </c>
      <c r="AQ78" s="1121">
        <v>0</v>
      </c>
      <c r="AR78" s="1121">
        <v>0</v>
      </c>
      <c r="AS78" s="1121">
        <v>0</v>
      </c>
      <c r="AT78" s="1121">
        <v>0</v>
      </c>
      <c r="AU78" s="1121">
        <v>0</v>
      </c>
      <c r="AV78" s="1121">
        <v>0</v>
      </c>
      <c r="AW78" s="1121">
        <v>0</v>
      </c>
      <c r="AX78" s="1121">
        <v>0</v>
      </c>
      <c r="AY78" s="1121">
        <v>0</v>
      </c>
      <c r="AZ78" s="747"/>
      <c r="BA78" s="744">
        <f t="shared" si="18"/>
        <v>0</v>
      </c>
      <c r="BB78" s="751">
        <f t="shared" si="28"/>
        <v>0</v>
      </c>
      <c r="BC78" s="751">
        <f t="shared" si="29"/>
        <v>0</v>
      </c>
      <c r="BD78" s="751">
        <f t="shared" si="30"/>
        <v>0</v>
      </c>
      <c r="BE78" s="751">
        <f t="shared" si="31"/>
        <v>0</v>
      </c>
      <c r="BF78" s="751">
        <f t="shared" si="32"/>
        <v>0</v>
      </c>
      <c r="BG78" s="751">
        <f t="shared" si="33"/>
        <v>0</v>
      </c>
      <c r="BH78" s="751">
        <f t="shared" si="34"/>
        <v>0</v>
      </c>
      <c r="BI78" s="751">
        <f t="shared" si="35"/>
        <v>0</v>
      </c>
      <c r="BJ78" s="751">
        <f t="shared" si="36"/>
        <v>0</v>
      </c>
      <c r="BK78" s="751">
        <f t="shared" si="37"/>
        <v>0</v>
      </c>
      <c r="BL78" s="752">
        <f t="shared" si="38"/>
        <v>0</v>
      </c>
    </row>
    <row r="79" spans="1:64" x14ac:dyDescent="0.25">
      <c r="A79" s="1735"/>
      <c r="B79" s="513" t="s">
        <v>1665</v>
      </c>
      <c r="C79" s="1353" t="s">
        <v>1669</v>
      </c>
      <c r="D79" s="744">
        <f t="shared" si="24"/>
        <v>0</v>
      </c>
      <c r="E79" s="1121">
        <v>0</v>
      </c>
      <c r="F79" s="1121">
        <v>0</v>
      </c>
      <c r="G79" s="1121">
        <v>0</v>
      </c>
      <c r="H79" s="1121">
        <v>0</v>
      </c>
      <c r="I79" s="1121">
        <v>0</v>
      </c>
      <c r="J79" s="1121">
        <v>0</v>
      </c>
      <c r="K79" s="1121">
        <v>0</v>
      </c>
      <c r="L79" s="1121">
        <v>0</v>
      </c>
      <c r="M79" s="1121">
        <v>0</v>
      </c>
      <c r="N79" s="1121">
        <v>0</v>
      </c>
      <c r="O79" s="1121">
        <v>0</v>
      </c>
      <c r="P79" s="744">
        <f t="shared" si="25"/>
        <v>0</v>
      </c>
      <c r="Q79" s="1121">
        <v>0</v>
      </c>
      <c r="R79" s="1121">
        <v>0</v>
      </c>
      <c r="S79" s="1121">
        <v>0</v>
      </c>
      <c r="T79" s="1121">
        <v>0</v>
      </c>
      <c r="U79" s="1121">
        <v>0</v>
      </c>
      <c r="V79" s="1121">
        <v>0</v>
      </c>
      <c r="W79" s="1121">
        <v>0</v>
      </c>
      <c r="X79" s="1121">
        <v>0</v>
      </c>
      <c r="Y79" s="1121">
        <v>0</v>
      </c>
      <c r="Z79" s="1121">
        <v>0</v>
      </c>
      <c r="AA79" s="1121">
        <v>0</v>
      </c>
      <c r="AB79" s="744">
        <f t="shared" si="26"/>
        <v>0</v>
      </c>
      <c r="AC79" s="1121">
        <v>0</v>
      </c>
      <c r="AD79" s="1121">
        <v>0</v>
      </c>
      <c r="AE79" s="1121">
        <v>0</v>
      </c>
      <c r="AF79" s="1121">
        <v>0</v>
      </c>
      <c r="AG79" s="1121">
        <v>0</v>
      </c>
      <c r="AH79" s="1121">
        <v>0</v>
      </c>
      <c r="AI79" s="1121">
        <v>0</v>
      </c>
      <c r="AJ79" s="1121">
        <v>0</v>
      </c>
      <c r="AK79" s="1121">
        <v>0</v>
      </c>
      <c r="AL79" s="1121">
        <v>0</v>
      </c>
      <c r="AM79" s="1121">
        <v>0</v>
      </c>
      <c r="AN79" s="744">
        <f t="shared" si="27"/>
        <v>0</v>
      </c>
      <c r="AO79" s="1121">
        <v>0</v>
      </c>
      <c r="AP79" s="1121">
        <v>0</v>
      </c>
      <c r="AQ79" s="1121">
        <v>0</v>
      </c>
      <c r="AR79" s="1121">
        <v>0</v>
      </c>
      <c r="AS79" s="1121">
        <v>0</v>
      </c>
      <c r="AT79" s="1121">
        <v>0</v>
      </c>
      <c r="AU79" s="1121">
        <v>0</v>
      </c>
      <c r="AV79" s="1121">
        <v>0</v>
      </c>
      <c r="AW79" s="1121">
        <v>0</v>
      </c>
      <c r="AX79" s="1121">
        <v>0</v>
      </c>
      <c r="AY79" s="1121">
        <v>0</v>
      </c>
      <c r="AZ79" s="747"/>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25">
      <c r="A80" s="1735"/>
      <c r="B80" s="513" t="s">
        <v>1667</v>
      </c>
      <c r="C80" s="1353" t="s">
        <v>1670</v>
      </c>
      <c r="D80" s="744">
        <f t="shared" si="24"/>
        <v>0</v>
      </c>
      <c r="E80" s="1121">
        <v>0</v>
      </c>
      <c r="F80" s="1121">
        <v>0</v>
      </c>
      <c r="G80" s="1121">
        <v>0</v>
      </c>
      <c r="H80" s="1121">
        <v>0</v>
      </c>
      <c r="I80" s="1121">
        <v>0</v>
      </c>
      <c r="J80" s="1121">
        <v>0</v>
      </c>
      <c r="K80" s="1121">
        <v>0</v>
      </c>
      <c r="L80" s="1121">
        <v>0</v>
      </c>
      <c r="M80" s="1121">
        <v>0</v>
      </c>
      <c r="N80" s="1121">
        <v>0</v>
      </c>
      <c r="O80" s="1121">
        <v>0</v>
      </c>
      <c r="P80" s="744">
        <f t="shared" si="25"/>
        <v>0</v>
      </c>
      <c r="Q80" s="1121">
        <v>0</v>
      </c>
      <c r="R80" s="1121">
        <v>0</v>
      </c>
      <c r="S80" s="1121">
        <v>0</v>
      </c>
      <c r="T80" s="1121">
        <v>0</v>
      </c>
      <c r="U80" s="1121">
        <v>0</v>
      </c>
      <c r="V80" s="1121">
        <v>0</v>
      </c>
      <c r="W80" s="1121">
        <v>0</v>
      </c>
      <c r="X80" s="1121">
        <v>0</v>
      </c>
      <c r="Y80" s="1121">
        <v>0</v>
      </c>
      <c r="Z80" s="1121">
        <v>0</v>
      </c>
      <c r="AA80" s="1121">
        <v>0</v>
      </c>
      <c r="AB80" s="744">
        <f t="shared" si="26"/>
        <v>0</v>
      </c>
      <c r="AC80" s="1121">
        <v>0</v>
      </c>
      <c r="AD80" s="1121">
        <v>0</v>
      </c>
      <c r="AE80" s="1121">
        <v>0</v>
      </c>
      <c r="AF80" s="1121">
        <v>0</v>
      </c>
      <c r="AG80" s="1121">
        <v>0</v>
      </c>
      <c r="AH80" s="1121">
        <v>0</v>
      </c>
      <c r="AI80" s="1121">
        <v>0</v>
      </c>
      <c r="AJ80" s="1121">
        <v>0</v>
      </c>
      <c r="AK80" s="1121">
        <v>0</v>
      </c>
      <c r="AL80" s="1121">
        <v>0</v>
      </c>
      <c r="AM80" s="1121">
        <v>0</v>
      </c>
      <c r="AN80" s="744">
        <f t="shared" si="27"/>
        <v>0</v>
      </c>
      <c r="AO80" s="1121">
        <v>0</v>
      </c>
      <c r="AP80" s="1121">
        <v>0</v>
      </c>
      <c r="AQ80" s="1121">
        <v>0</v>
      </c>
      <c r="AR80" s="1121">
        <v>0</v>
      </c>
      <c r="AS80" s="1121">
        <v>0</v>
      </c>
      <c r="AT80" s="1121">
        <v>0</v>
      </c>
      <c r="AU80" s="1121">
        <v>0</v>
      </c>
      <c r="AV80" s="1121">
        <v>0</v>
      </c>
      <c r="AW80" s="1121">
        <v>0</v>
      </c>
      <c r="AX80" s="1121">
        <v>0</v>
      </c>
      <c r="AY80" s="1121">
        <v>0</v>
      </c>
      <c r="AZ80" s="747"/>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735"/>
      <c r="B81" s="513" t="s">
        <v>1668</v>
      </c>
      <c r="C81" s="1353" t="s">
        <v>1671</v>
      </c>
      <c r="D81" s="744">
        <f t="shared" si="24"/>
        <v>0</v>
      </c>
      <c r="E81" s="1121">
        <v>0</v>
      </c>
      <c r="F81" s="1121">
        <v>0</v>
      </c>
      <c r="G81" s="1121">
        <v>0</v>
      </c>
      <c r="H81" s="1121">
        <v>0</v>
      </c>
      <c r="I81" s="1121">
        <v>0</v>
      </c>
      <c r="J81" s="1121">
        <v>0</v>
      </c>
      <c r="K81" s="1121">
        <v>0</v>
      </c>
      <c r="L81" s="1121">
        <v>0</v>
      </c>
      <c r="M81" s="1121">
        <v>0</v>
      </c>
      <c r="N81" s="1121">
        <v>0</v>
      </c>
      <c r="O81" s="1121">
        <v>0</v>
      </c>
      <c r="P81" s="744">
        <f t="shared" si="25"/>
        <v>0</v>
      </c>
      <c r="Q81" s="1121">
        <v>0</v>
      </c>
      <c r="R81" s="1121">
        <v>0</v>
      </c>
      <c r="S81" s="1121">
        <v>0</v>
      </c>
      <c r="T81" s="1121">
        <v>0</v>
      </c>
      <c r="U81" s="1121">
        <v>0</v>
      </c>
      <c r="V81" s="1121">
        <v>0</v>
      </c>
      <c r="W81" s="1121">
        <v>0</v>
      </c>
      <c r="X81" s="1121">
        <v>0</v>
      </c>
      <c r="Y81" s="1121">
        <v>0</v>
      </c>
      <c r="Z81" s="1121">
        <v>0</v>
      </c>
      <c r="AA81" s="1121">
        <v>0</v>
      </c>
      <c r="AB81" s="744">
        <f t="shared" si="26"/>
        <v>0</v>
      </c>
      <c r="AC81" s="1121">
        <v>0</v>
      </c>
      <c r="AD81" s="1121">
        <v>0</v>
      </c>
      <c r="AE81" s="1121">
        <v>0</v>
      </c>
      <c r="AF81" s="1121">
        <v>0</v>
      </c>
      <c r="AG81" s="1121">
        <v>0</v>
      </c>
      <c r="AH81" s="1121">
        <v>0</v>
      </c>
      <c r="AI81" s="1121">
        <v>0</v>
      </c>
      <c r="AJ81" s="1121">
        <v>0</v>
      </c>
      <c r="AK81" s="1121">
        <v>0</v>
      </c>
      <c r="AL81" s="1121">
        <v>0</v>
      </c>
      <c r="AM81" s="1121">
        <v>0</v>
      </c>
      <c r="AN81" s="744">
        <f t="shared" si="27"/>
        <v>0</v>
      </c>
      <c r="AO81" s="1121">
        <v>0</v>
      </c>
      <c r="AP81" s="1121">
        <v>0</v>
      </c>
      <c r="AQ81" s="1121">
        <v>0</v>
      </c>
      <c r="AR81" s="1121">
        <v>0</v>
      </c>
      <c r="AS81" s="1121">
        <v>0</v>
      </c>
      <c r="AT81" s="1121">
        <v>0</v>
      </c>
      <c r="AU81" s="1121">
        <v>0</v>
      </c>
      <c r="AV81" s="1121">
        <v>0</v>
      </c>
      <c r="AW81" s="1121">
        <v>0</v>
      </c>
      <c r="AX81" s="1121">
        <v>0</v>
      </c>
      <c r="AY81" s="1121">
        <v>0</v>
      </c>
      <c r="AZ81" s="747"/>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735"/>
      <c r="B82" s="513" t="s">
        <v>1672</v>
      </c>
      <c r="C82" s="1353" t="s">
        <v>1676</v>
      </c>
      <c r="D82" s="744">
        <f t="shared" si="24"/>
        <v>0</v>
      </c>
      <c r="E82" s="1121">
        <v>0</v>
      </c>
      <c r="F82" s="1121">
        <v>0</v>
      </c>
      <c r="G82" s="1121">
        <v>0</v>
      </c>
      <c r="H82" s="1121">
        <v>0</v>
      </c>
      <c r="I82" s="1121">
        <v>0</v>
      </c>
      <c r="J82" s="1121">
        <v>0</v>
      </c>
      <c r="K82" s="1121">
        <v>0</v>
      </c>
      <c r="L82" s="1121">
        <v>0</v>
      </c>
      <c r="M82" s="1121">
        <v>0</v>
      </c>
      <c r="N82" s="1121">
        <v>0</v>
      </c>
      <c r="O82" s="1121">
        <v>0</v>
      </c>
      <c r="P82" s="744">
        <f t="shared" si="25"/>
        <v>0</v>
      </c>
      <c r="Q82" s="1121">
        <v>0</v>
      </c>
      <c r="R82" s="1121">
        <v>0</v>
      </c>
      <c r="S82" s="1121">
        <v>0</v>
      </c>
      <c r="T82" s="1121">
        <v>0</v>
      </c>
      <c r="U82" s="1121">
        <v>0</v>
      </c>
      <c r="V82" s="1121">
        <v>0</v>
      </c>
      <c r="W82" s="1121">
        <v>0</v>
      </c>
      <c r="X82" s="1121">
        <v>0</v>
      </c>
      <c r="Y82" s="1121">
        <v>0</v>
      </c>
      <c r="Z82" s="1121">
        <v>0</v>
      </c>
      <c r="AA82" s="1121">
        <v>0</v>
      </c>
      <c r="AB82" s="744">
        <f t="shared" si="26"/>
        <v>0</v>
      </c>
      <c r="AC82" s="1121">
        <v>0</v>
      </c>
      <c r="AD82" s="1121">
        <v>0</v>
      </c>
      <c r="AE82" s="1121">
        <v>0</v>
      </c>
      <c r="AF82" s="1121">
        <v>0</v>
      </c>
      <c r="AG82" s="1121">
        <v>0</v>
      </c>
      <c r="AH82" s="1121">
        <v>0</v>
      </c>
      <c r="AI82" s="1121">
        <v>0</v>
      </c>
      <c r="AJ82" s="1121">
        <v>0</v>
      </c>
      <c r="AK82" s="1121">
        <v>0</v>
      </c>
      <c r="AL82" s="1121">
        <v>0</v>
      </c>
      <c r="AM82" s="1121">
        <v>0</v>
      </c>
      <c r="AN82" s="744">
        <f t="shared" si="27"/>
        <v>0</v>
      </c>
      <c r="AO82" s="1121">
        <v>0</v>
      </c>
      <c r="AP82" s="1121">
        <v>0</v>
      </c>
      <c r="AQ82" s="1121">
        <v>0</v>
      </c>
      <c r="AR82" s="1121">
        <v>0</v>
      </c>
      <c r="AS82" s="1121">
        <v>0</v>
      </c>
      <c r="AT82" s="1121">
        <v>0</v>
      </c>
      <c r="AU82" s="1121">
        <v>0</v>
      </c>
      <c r="AV82" s="1121">
        <v>0</v>
      </c>
      <c r="AW82" s="1121">
        <v>0</v>
      </c>
      <c r="AX82" s="1121">
        <v>0</v>
      </c>
      <c r="AY82" s="1121">
        <v>0</v>
      </c>
      <c r="AZ82" s="747"/>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735"/>
      <c r="B83" s="513" t="s">
        <v>1673</v>
      </c>
      <c r="C83" s="1353" t="s">
        <v>1677</v>
      </c>
      <c r="D83" s="744">
        <f t="shared" si="24"/>
        <v>0</v>
      </c>
      <c r="E83" s="1121">
        <v>0</v>
      </c>
      <c r="F83" s="1121">
        <v>0</v>
      </c>
      <c r="G83" s="1121">
        <v>0</v>
      </c>
      <c r="H83" s="1121">
        <v>0</v>
      </c>
      <c r="I83" s="1121">
        <v>0</v>
      </c>
      <c r="J83" s="1121">
        <v>0</v>
      </c>
      <c r="K83" s="1121">
        <v>0</v>
      </c>
      <c r="L83" s="1121">
        <v>0</v>
      </c>
      <c r="M83" s="1121">
        <v>0</v>
      </c>
      <c r="N83" s="1121">
        <v>0</v>
      </c>
      <c r="O83" s="1121">
        <v>0</v>
      </c>
      <c r="P83" s="744">
        <f t="shared" si="25"/>
        <v>0</v>
      </c>
      <c r="Q83" s="1121">
        <v>0</v>
      </c>
      <c r="R83" s="1121">
        <v>0</v>
      </c>
      <c r="S83" s="1121">
        <v>0</v>
      </c>
      <c r="T83" s="1121">
        <v>0</v>
      </c>
      <c r="U83" s="1121">
        <v>0</v>
      </c>
      <c r="V83" s="1121">
        <v>0</v>
      </c>
      <c r="W83" s="1121">
        <v>0</v>
      </c>
      <c r="X83" s="1121">
        <v>0</v>
      </c>
      <c r="Y83" s="1121">
        <v>0</v>
      </c>
      <c r="Z83" s="1121">
        <v>0</v>
      </c>
      <c r="AA83" s="1121">
        <v>0</v>
      </c>
      <c r="AB83" s="744">
        <f t="shared" si="26"/>
        <v>0</v>
      </c>
      <c r="AC83" s="1121">
        <v>0</v>
      </c>
      <c r="AD83" s="1121">
        <v>0</v>
      </c>
      <c r="AE83" s="1121">
        <v>0</v>
      </c>
      <c r="AF83" s="1121">
        <v>0</v>
      </c>
      <c r="AG83" s="1121">
        <v>0</v>
      </c>
      <c r="AH83" s="1121">
        <v>0</v>
      </c>
      <c r="AI83" s="1121">
        <v>0</v>
      </c>
      <c r="AJ83" s="1121">
        <v>0</v>
      </c>
      <c r="AK83" s="1121">
        <v>0</v>
      </c>
      <c r="AL83" s="1121">
        <v>0</v>
      </c>
      <c r="AM83" s="1121">
        <v>0</v>
      </c>
      <c r="AN83" s="744">
        <f t="shared" si="27"/>
        <v>0</v>
      </c>
      <c r="AO83" s="1121">
        <v>0</v>
      </c>
      <c r="AP83" s="1121">
        <v>0</v>
      </c>
      <c r="AQ83" s="1121">
        <v>0</v>
      </c>
      <c r="AR83" s="1121">
        <v>0</v>
      </c>
      <c r="AS83" s="1121">
        <v>0</v>
      </c>
      <c r="AT83" s="1121">
        <v>0</v>
      </c>
      <c r="AU83" s="1121">
        <v>0</v>
      </c>
      <c r="AV83" s="1121">
        <v>0</v>
      </c>
      <c r="AW83" s="1121">
        <v>0</v>
      </c>
      <c r="AX83" s="1121">
        <v>0</v>
      </c>
      <c r="AY83" s="1121">
        <v>0</v>
      </c>
      <c r="AZ83" s="747"/>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735"/>
      <c r="B84" s="513" t="s">
        <v>1674</v>
      </c>
      <c r="C84" s="1353" t="s">
        <v>1678</v>
      </c>
      <c r="D84" s="744">
        <f t="shared" si="24"/>
        <v>0</v>
      </c>
      <c r="E84" s="1121">
        <v>0</v>
      </c>
      <c r="F84" s="1121">
        <v>0</v>
      </c>
      <c r="G84" s="1121">
        <v>0</v>
      </c>
      <c r="H84" s="1121">
        <v>0</v>
      </c>
      <c r="I84" s="1121">
        <v>0</v>
      </c>
      <c r="J84" s="1121">
        <v>0</v>
      </c>
      <c r="K84" s="1121">
        <v>0</v>
      </c>
      <c r="L84" s="1121">
        <v>0</v>
      </c>
      <c r="M84" s="1121">
        <v>0</v>
      </c>
      <c r="N84" s="1121">
        <v>0</v>
      </c>
      <c r="O84" s="1121">
        <v>0</v>
      </c>
      <c r="P84" s="744">
        <f t="shared" si="25"/>
        <v>0</v>
      </c>
      <c r="Q84" s="1121">
        <v>0</v>
      </c>
      <c r="R84" s="1121">
        <v>0</v>
      </c>
      <c r="S84" s="1121">
        <v>0</v>
      </c>
      <c r="T84" s="1121">
        <v>0</v>
      </c>
      <c r="U84" s="1121">
        <v>0</v>
      </c>
      <c r="V84" s="1121">
        <v>0</v>
      </c>
      <c r="W84" s="1121">
        <v>0</v>
      </c>
      <c r="X84" s="1121">
        <v>0</v>
      </c>
      <c r="Y84" s="1121">
        <v>0</v>
      </c>
      <c r="Z84" s="1121">
        <v>0</v>
      </c>
      <c r="AA84" s="1121">
        <v>0</v>
      </c>
      <c r="AB84" s="744">
        <f t="shared" si="26"/>
        <v>0</v>
      </c>
      <c r="AC84" s="1121">
        <v>0</v>
      </c>
      <c r="AD84" s="1121">
        <v>0</v>
      </c>
      <c r="AE84" s="1121">
        <v>0</v>
      </c>
      <c r="AF84" s="1121">
        <v>0</v>
      </c>
      <c r="AG84" s="1121">
        <v>0</v>
      </c>
      <c r="AH84" s="1121">
        <v>0</v>
      </c>
      <c r="AI84" s="1121">
        <v>0</v>
      </c>
      <c r="AJ84" s="1121">
        <v>0</v>
      </c>
      <c r="AK84" s="1121">
        <v>0</v>
      </c>
      <c r="AL84" s="1121">
        <v>0</v>
      </c>
      <c r="AM84" s="1121">
        <v>0</v>
      </c>
      <c r="AN84" s="744">
        <f t="shared" si="27"/>
        <v>0</v>
      </c>
      <c r="AO84" s="1121">
        <v>0</v>
      </c>
      <c r="AP84" s="1121">
        <v>0</v>
      </c>
      <c r="AQ84" s="1121">
        <v>0</v>
      </c>
      <c r="AR84" s="1121">
        <v>0</v>
      </c>
      <c r="AS84" s="1121">
        <v>0</v>
      </c>
      <c r="AT84" s="1121">
        <v>0</v>
      </c>
      <c r="AU84" s="1121">
        <v>0</v>
      </c>
      <c r="AV84" s="1121">
        <v>0</v>
      </c>
      <c r="AW84" s="1121">
        <v>0</v>
      </c>
      <c r="AX84" s="1121">
        <v>0</v>
      </c>
      <c r="AY84" s="1121">
        <v>0</v>
      </c>
      <c r="AZ84" s="747"/>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735"/>
      <c r="B85" s="513" t="s">
        <v>1675</v>
      </c>
      <c r="C85" s="1353" t="s">
        <v>1681</v>
      </c>
      <c r="D85" s="744">
        <f t="shared" si="24"/>
        <v>0</v>
      </c>
      <c r="E85" s="1121">
        <v>0</v>
      </c>
      <c r="F85" s="1121">
        <v>0</v>
      </c>
      <c r="G85" s="1121">
        <v>0</v>
      </c>
      <c r="H85" s="1121">
        <v>0</v>
      </c>
      <c r="I85" s="1121">
        <v>0</v>
      </c>
      <c r="J85" s="1121">
        <v>0</v>
      </c>
      <c r="K85" s="1121">
        <v>0</v>
      </c>
      <c r="L85" s="1121">
        <v>0</v>
      </c>
      <c r="M85" s="1121">
        <v>0</v>
      </c>
      <c r="N85" s="1121">
        <v>0</v>
      </c>
      <c r="O85" s="1121">
        <v>0</v>
      </c>
      <c r="P85" s="744">
        <f t="shared" si="25"/>
        <v>0</v>
      </c>
      <c r="Q85" s="1121">
        <v>0</v>
      </c>
      <c r="R85" s="1121">
        <v>0</v>
      </c>
      <c r="S85" s="1121">
        <v>0</v>
      </c>
      <c r="T85" s="1121">
        <v>0</v>
      </c>
      <c r="U85" s="1121">
        <v>0</v>
      </c>
      <c r="V85" s="1121">
        <v>0</v>
      </c>
      <c r="W85" s="1121">
        <v>0</v>
      </c>
      <c r="X85" s="1121">
        <v>0</v>
      </c>
      <c r="Y85" s="1121">
        <v>0</v>
      </c>
      <c r="Z85" s="1121">
        <v>0</v>
      </c>
      <c r="AA85" s="1121">
        <v>0</v>
      </c>
      <c r="AB85" s="744">
        <f t="shared" si="26"/>
        <v>0</v>
      </c>
      <c r="AC85" s="1121">
        <v>0</v>
      </c>
      <c r="AD85" s="1121">
        <v>0</v>
      </c>
      <c r="AE85" s="1121">
        <v>0</v>
      </c>
      <c r="AF85" s="1121">
        <v>0</v>
      </c>
      <c r="AG85" s="1121">
        <v>0</v>
      </c>
      <c r="AH85" s="1121">
        <v>0</v>
      </c>
      <c r="AI85" s="1121">
        <v>0</v>
      </c>
      <c r="AJ85" s="1121">
        <v>0</v>
      </c>
      <c r="AK85" s="1121">
        <v>0</v>
      </c>
      <c r="AL85" s="1121">
        <v>0</v>
      </c>
      <c r="AM85" s="1121">
        <v>0</v>
      </c>
      <c r="AN85" s="744">
        <f t="shared" si="27"/>
        <v>0</v>
      </c>
      <c r="AO85" s="1121">
        <v>0</v>
      </c>
      <c r="AP85" s="1121">
        <v>0</v>
      </c>
      <c r="AQ85" s="1121">
        <v>0</v>
      </c>
      <c r="AR85" s="1121">
        <v>0</v>
      </c>
      <c r="AS85" s="1121">
        <v>0</v>
      </c>
      <c r="AT85" s="1121">
        <v>0</v>
      </c>
      <c r="AU85" s="1121">
        <v>0</v>
      </c>
      <c r="AV85" s="1121">
        <v>0</v>
      </c>
      <c r="AW85" s="1121">
        <v>0</v>
      </c>
      <c r="AX85" s="1121">
        <v>0</v>
      </c>
      <c r="AY85" s="1121">
        <v>0</v>
      </c>
      <c r="AZ85" s="747"/>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735"/>
      <c r="B86" s="513" t="s">
        <v>1679</v>
      </c>
      <c r="C86" s="1353" t="s">
        <v>1682</v>
      </c>
      <c r="D86" s="744">
        <f t="shared" si="24"/>
        <v>0</v>
      </c>
      <c r="E86" s="1121">
        <v>0</v>
      </c>
      <c r="F86" s="1121">
        <v>0</v>
      </c>
      <c r="G86" s="1121">
        <v>0</v>
      </c>
      <c r="H86" s="1121">
        <v>0</v>
      </c>
      <c r="I86" s="1121">
        <v>0</v>
      </c>
      <c r="J86" s="1121">
        <v>0</v>
      </c>
      <c r="K86" s="1121">
        <v>0</v>
      </c>
      <c r="L86" s="1121">
        <v>0</v>
      </c>
      <c r="M86" s="1121">
        <v>0</v>
      </c>
      <c r="N86" s="1121">
        <v>0</v>
      </c>
      <c r="O86" s="1121">
        <v>0</v>
      </c>
      <c r="P86" s="744">
        <f t="shared" si="25"/>
        <v>0</v>
      </c>
      <c r="Q86" s="1121">
        <v>0</v>
      </c>
      <c r="R86" s="1121">
        <v>0</v>
      </c>
      <c r="S86" s="1121">
        <v>0</v>
      </c>
      <c r="T86" s="1121">
        <v>0</v>
      </c>
      <c r="U86" s="1121">
        <v>0</v>
      </c>
      <c r="V86" s="1121">
        <v>0</v>
      </c>
      <c r="W86" s="1121">
        <v>0</v>
      </c>
      <c r="X86" s="1121">
        <v>0</v>
      </c>
      <c r="Y86" s="1121">
        <v>0</v>
      </c>
      <c r="Z86" s="1121">
        <v>0</v>
      </c>
      <c r="AA86" s="1121">
        <v>0</v>
      </c>
      <c r="AB86" s="744">
        <f t="shared" si="26"/>
        <v>0</v>
      </c>
      <c r="AC86" s="1121">
        <v>0</v>
      </c>
      <c r="AD86" s="1121">
        <v>0</v>
      </c>
      <c r="AE86" s="1121">
        <v>0</v>
      </c>
      <c r="AF86" s="1121">
        <v>0</v>
      </c>
      <c r="AG86" s="1121">
        <v>0</v>
      </c>
      <c r="AH86" s="1121">
        <v>0</v>
      </c>
      <c r="AI86" s="1121">
        <v>0</v>
      </c>
      <c r="AJ86" s="1121">
        <v>0</v>
      </c>
      <c r="AK86" s="1121">
        <v>0</v>
      </c>
      <c r="AL86" s="1121">
        <v>0</v>
      </c>
      <c r="AM86" s="1121">
        <v>0</v>
      </c>
      <c r="AN86" s="744">
        <f t="shared" si="27"/>
        <v>0</v>
      </c>
      <c r="AO86" s="1121">
        <v>0</v>
      </c>
      <c r="AP86" s="1121">
        <v>0</v>
      </c>
      <c r="AQ86" s="1121">
        <v>0</v>
      </c>
      <c r="AR86" s="1121">
        <v>0</v>
      </c>
      <c r="AS86" s="1121">
        <v>0</v>
      </c>
      <c r="AT86" s="1121">
        <v>0</v>
      </c>
      <c r="AU86" s="1121">
        <v>0</v>
      </c>
      <c r="AV86" s="1121">
        <v>0</v>
      </c>
      <c r="AW86" s="1121">
        <v>0</v>
      </c>
      <c r="AX86" s="1121">
        <v>0</v>
      </c>
      <c r="AY86" s="1121">
        <v>0</v>
      </c>
      <c r="AZ86" s="747"/>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735"/>
      <c r="B87" s="513" t="s">
        <v>1680</v>
      </c>
      <c r="C87" s="1353" t="s">
        <v>1684</v>
      </c>
      <c r="D87" s="744">
        <f t="shared" si="24"/>
        <v>0</v>
      </c>
      <c r="E87" s="1121">
        <v>0</v>
      </c>
      <c r="F87" s="1121">
        <v>0</v>
      </c>
      <c r="G87" s="1121">
        <v>0</v>
      </c>
      <c r="H87" s="1121">
        <v>0</v>
      </c>
      <c r="I87" s="1121">
        <v>0</v>
      </c>
      <c r="J87" s="1121">
        <v>0</v>
      </c>
      <c r="K87" s="1121">
        <v>0</v>
      </c>
      <c r="L87" s="1121">
        <v>0</v>
      </c>
      <c r="M87" s="1121">
        <v>0</v>
      </c>
      <c r="N87" s="1121">
        <v>0</v>
      </c>
      <c r="O87" s="1121">
        <v>0</v>
      </c>
      <c r="P87" s="744">
        <f t="shared" si="25"/>
        <v>0</v>
      </c>
      <c r="Q87" s="1121">
        <v>0</v>
      </c>
      <c r="R87" s="1121">
        <v>0</v>
      </c>
      <c r="S87" s="1121">
        <v>0</v>
      </c>
      <c r="T87" s="1121">
        <v>0</v>
      </c>
      <c r="U87" s="1121">
        <v>0</v>
      </c>
      <c r="V87" s="1121">
        <v>0</v>
      </c>
      <c r="W87" s="1121">
        <v>0</v>
      </c>
      <c r="X87" s="1121">
        <v>0</v>
      </c>
      <c r="Y87" s="1121">
        <v>0</v>
      </c>
      <c r="Z87" s="1121">
        <v>0</v>
      </c>
      <c r="AA87" s="1121">
        <v>0</v>
      </c>
      <c r="AB87" s="744">
        <f t="shared" si="26"/>
        <v>0</v>
      </c>
      <c r="AC87" s="1121">
        <v>0</v>
      </c>
      <c r="AD87" s="1121">
        <v>0</v>
      </c>
      <c r="AE87" s="1121">
        <v>0</v>
      </c>
      <c r="AF87" s="1121">
        <v>0</v>
      </c>
      <c r="AG87" s="1121">
        <v>0</v>
      </c>
      <c r="AH87" s="1121">
        <v>0</v>
      </c>
      <c r="AI87" s="1121">
        <v>0</v>
      </c>
      <c r="AJ87" s="1121">
        <v>0</v>
      </c>
      <c r="AK87" s="1121">
        <v>0</v>
      </c>
      <c r="AL87" s="1121">
        <v>0</v>
      </c>
      <c r="AM87" s="1121">
        <v>0</v>
      </c>
      <c r="AN87" s="744">
        <f t="shared" si="27"/>
        <v>0</v>
      </c>
      <c r="AO87" s="1121">
        <v>0</v>
      </c>
      <c r="AP87" s="1121">
        <v>0</v>
      </c>
      <c r="AQ87" s="1121">
        <v>0</v>
      </c>
      <c r="AR87" s="1121">
        <v>0</v>
      </c>
      <c r="AS87" s="1121">
        <v>0</v>
      </c>
      <c r="AT87" s="1121">
        <v>0</v>
      </c>
      <c r="AU87" s="1121">
        <v>0</v>
      </c>
      <c r="AV87" s="1121">
        <v>0</v>
      </c>
      <c r="AW87" s="1121">
        <v>0</v>
      </c>
      <c r="AX87" s="1121">
        <v>0</v>
      </c>
      <c r="AY87" s="1121">
        <v>0</v>
      </c>
      <c r="AZ87" s="747"/>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742"/>
      <c r="B88" s="1069" t="s">
        <v>1683</v>
      </c>
      <c r="C88" s="1078" t="s">
        <v>36</v>
      </c>
      <c r="D88" s="1070">
        <f>SUM(D12:D87)</f>
        <v>2780063.7503341688</v>
      </c>
      <c r="E88" s="785">
        <f t="shared" ref="E88:O88" si="39">SUM(E12:E76)</f>
        <v>786050.32299419818</v>
      </c>
      <c r="F88" s="785">
        <f t="shared" si="39"/>
        <v>98636.530915841358</v>
      </c>
      <c r="G88" s="785">
        <f t="shared" si="39"/>
        <v>865151.81989225722</v>
      </c>
      <c r="H88" s="785">
        <f t="shared" si="39"/>
        <v>136471.35418834465</v>
      </c>
      <c r="I88" s="785">
        <f t="shared" si="39"/>
        <v>2127.7409858728306</v>
      </c>
      <c r="J88" s="785">
        <f t="shared" si="39"/>
        <v>128722.83530695092</v>
      </c>
      <c r="K88" s="785">
        <f t="shared" si="39"/>
        <v>1.8541915604889505</v>
      </c>
      <c r="L88" s="785">
        <f>SUM(L12:L76)</f>
        <v>18865.415138175187</v>
      </c>
      <c r="M88" s="785">
        <f>SUM(M12:M76)</f>
        <v>744035.8767209677</v>
      </c>
      <c r="N88" s="785">
        <f t="shared" si="39"/>
        <v>0</v>
      </c>
      <c r="O88" s="779">
        <f t="shared" si="39"/>
        <v>0</v>
      </c>
      <c r="P88" s="1070">
        <f t="shared" ref="P88:AQ88" si="40">SUM(P12:P76)</f>
        <v>2939267.4870887459</v>
      </c>
      <c r="Q88" s="785">
        <f t="shared" si="40"/>
        <v>847972.52438578103</v>
      </c>
      <c r="R88" s="785">
        <f t="shared" si="40"/>
        <v>106788.44492170357</v>
      </c>
      <c r="S88" s="785">
        <f t="shared" si="40"/>
        <v>919800.23982832755</v>
      </c>
      <c r="T88" s="785">
        <f t="shared" si="40"/>
        <v>147488.92519198073</v>
      </c>
      <c r="U88" s="785">
        <f t="shared" si="40"/>
        <v>2196.6775584101397</v>
      </c>
      <c r="V88" s="785">
        <f t="shared" si="40"/>
        <v>131836.57035685948</v>
      </c>
      <c r="W88" s="785">
        <f t="shared" si="40"/>
        <v>1.8541915604889505</v>
      </c>
      <c r="X88" s="785">
        <f t="shared" si="40"/>
        <v>21987.039265662923</v>
      </c>
      <c r="Y88" s="785">
        <f t="shared" si="40"/>
        <v>761195.21138845989</v>
      </c>
      <c r="Z88" s="785">
        <f t="shared" si="40"/>
        <v>0</v>
      </c>
      <c r="AA88" s="779">
        <f t="shared" si="40"/>
        <v>0</v>
      </c>
      <c r="AB88" s="1070">
        <f t="shared" si="40"/>
        <v>3161755.0727468943</v>
      </c>
      <c r="AC88" s="785">
        <f t="shared" si="40"/>
        <v>887089.58429147711</v>
      </c>
      <c r="AD88" s="785">
        <f t="shared" si="40"/>
        <v>112206.56493235893</v>
      </c>
      <c r="AE88" s="785">
        <f t="shared" si="40"/>
        <v>1038557.536365737</v>
      </c>
      <c r="AF88" s="785">
        <f t="shared" si="40"/>
        <v>160256.08615686296</v>
      </c>
      <c r="AG88" s="785">
        <f t="shared" si="40"/>
        <v>2565.949848859826</v>
      </c>
      <c r="AH88" s="785">
        <f t="shared" si="40"/>
        <v>145408.4599609595</v>
      </c>
      <c r="AI88" s="785">
        <f t="shared" si="40"/>
        <v>1.8541915604889505</v>
      </c>
      <c r="AJ88" s="785">
        <f t="shared" si="40"/>
        <v>24641.722510851658</v>
      </c>
      <c r="AK88" s="785">
        <f t="shared" si="40"/>
        <v>791027.31448822678</v>
      </c>
      <c r="AL88" s="785">
        <f t="shared" si="40"/>
        <v>0</v>
      </c>
      <c r="AM88" s="779">
        <f t="shared" si="40"/>
        <v>0</v>
      </c>
      <c r="AN88" s="1070">
        <f t="shared" si="40"/>
        <v>3108619.9770584293</v>
      </c>
      <c r="AO88" s="785">
        <f t="shared" si="40"/>
        <v>875571.95985864894</v>
      </c>
      <c r="AP88" s="785">
        <f t="shared" si="40"/>
        <v>112225.58550379451</v>
      </c>
      <c r="AQ88" s="785">
        <f t="shared" si="40"/>
        <v>996339.29559090477</v>
      </c>
      <c r="AR88" s="785">
        <f>SUM(AR12:AR87)</f>
        <v>162109.19274002837</v>
      </c>
      <c r="AS88" s="785">
        <f t="shared" ref="AS88:BL88" si="41">SUM(AS12:AS87)</f>
        <v>3301.221647119442</v>
      </c>
      <c r="AT88" s="785">
        <f t="shared" si="41"/>
        <v>142787.87980167053</v>
      </c>
      <c r="AU88" s="785">
        <f t="shared" si="41"/>
        <v>1.8541915604889505</v>
      </c>
      <c r="AV88" s="785">
        <f t="shared" si="41"/>
        <v>23882.237759382486</v>
      </c>
      <c r="AW88" s="785">
        <f t="shared" si="41"/>
        <v>792400.74996531964</v>
      </c>
      <c r="AX88" s="785">
        <f t="shared" si="41"/>
        <v>0</v>
      </c>
      <c r="AY88" s="785">
        <f t="shared" si="41"/>
        <v>0</v>
      </c>
      <c r="AZ88" s="785">
        <f t="shared" si="41"/>
        <v>-267.89157607923585</v>
      </c>
      <c r="BA88" s="785">
        <f t="shared" si="41"/>
        <v>11989438.39565216</v>
      </c>
      <c r="BB88" s="785">
        <f t="shared" si="41"/>
        <v>3396684.3915301054</v>
      </c>
      <c r="BC88" s="785">
        <f t="shared" si="41"/>
        <v>429857.12627369841</v>
      </c>
      <c r="BD88" s="785">
        <f t="shared" si="41"/>
        <v>3819848.8916772264</v>
      </c>
      <c r="BE88" s="785">
        <f t="shared" si="41"/>
        <v>606325.55827721674</v>
      </c>
      <c r="BF88" s="785">
        <f t="shared" si="41"/>
        <v>10191.590040262239</v>
      </c>
      <c r="BG88" s="785">
        <f t="shared" si="41"/>
        <v>548755.74542644038</v>
      </c>
      <c r="BH88" s="785">
        <f t="shared" si="41"/>
        <v>7.416766241955802</v>
      </c>
      <c r="BI88" s="785">
        <f t="shared" si="41"/>
        <v>89376.414674072264</v>
      </c>
      <c r="BJ88" s="785">
        <f t="shared" si="41"/>
        <v>3088659.152562974</v>
      </c>
      <c r="BK88" s="785">
        <f t="shared" si="41"/>
        <v>0</v>
      </c>
      <c r="BL88" s="785">
        <f t="shared" si="41"/>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ySplit="9" topLeftCell="J47" activePane="bottomRight" state="frozen"/>
      <selection pane="topRight" activeCell="F1" sqref="F1"/>
      <selection pane="bottomLeft" activeCell="A10" sqref="A10"/>
      <selection pane="bottomRight" activeCell="G41" sqref="G41"/>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717</v>
      </c>
    </row>
    <row r="3" spans="1:16" x14ac:dyDescent="0.25">
      <c r="A3" t="s">
        <v>372</v>
      </c>
      <c r="C3" s="452" t="str">
        <f>'MMA Rev-Exp Summary'!C3</f>
        <v>Children's Medical Services Network</v>
      </c>
    </row>
    <row r="4" spans="1:16" x14ac:dyDescent="0.25">
      <c r="A4" t="s">
        <v>15</v>
      </c>
      <c r="C4" s="459" t="str">
        <f>IF('MMA Rev-Exp Summary'!C4=0,"",'MMA Rev-Exp Summary'!C4)</f>
        <v>1/1/2023 - 12/31/2023</v>
      </c>
    </row>
    <row r="5" spans="1:16" x14ac:dyDescent="0.25">
      <c r="A5" t="s">
        <v>16</v>
      </c>
      <c r="C5" s="459">
        <f>IF('MMA Rev-Exp Summary'!C5=0,"",'MMA Rev-Exp Summary'!C5)</f>
        <v>45382</v>
      </c>
      <c r="D5" s="208"/>
      <c r="E5" s="208"/>
      <c r="F5" s="349"/>
      <c r="G5" s="349"/>
    </row>
    <row r="6" spans="1:16" x14ac:dyDescent="0.25">
      <c r="A6" s="973" t="s">
        <v>380</v>
      </c>
      <c r="C6" s="351"/>
      <c r="D6" s="351"/>
      <c r="E6" s="351"/>
    </row>
    <row r="7" spans="1:16" ht="15.75" thickBot="1" x14ac:dyDescent="0.3"/>
    <row r="8" spans="1:16" s="352" customFormat="1" ht="30.75" x14ac:dyDescent="0.3">
      <c r="A8" s="1751"/>
      <c r="B8" s="1752"/>
      <c r="C8" s="1753"/>
      <c r="D8" s="975"/>
      <c r="E8" s="1016"/>
      <c r="F8" s="1756" t="s">
        <v>245</v>
      </c>
      <c r="G8" s="1757"/>
      <c r="H8" s="1758" t="s">
        <v>249</v>
      </c>
      <c r="I8" s="1759"/>
      <c r="J8" s="1758" t="s">
        <v>247</v>
      </c>
      <c r="K8" s="1760"/>
      <c r="L8" s="1758" t="s">
        <v>248</v>
      </c>
      <c r="M8" s="1760"/>
      <c r="N8" s="1017" t="s">
        <v>1013</v>
      </c>
      <c r="O8" s="1754" t="s">
        <v>896</v>
      </c>
      <c r="P8" s="1755"/>
    </row>
    <row r="9" spans="1:16" ht="15.75" x14ac:dyDescent="0.25">
      <c r="A9" s="977" t="s">
        <v>10</v>
      </c>
      <c r="B9" s="978"/>
      <c r="C9" s="979" t="s">
        <v>139</v>
      </c>
      <c r="D9" s="981" t="s">
        <v>142</v>
      </c>
      <c r="E9" s="1018" t="s">
        <v>143</v>
      </c>
      <c r="F9" s="982" t="s">
        <v>144</v>
      </c>
      <c r="G9" s="1019" t="s">
        <v>145</v>
      </c>
      <c r="H9" s="982" t="s">
        <v>144</v>
      </c>
      <c r="I9" s="1019" t="s">
        <v>145</v>
      </c>
      <c r="J9" s="982" t="s">
        <v>144</v>
      </c>
      <c r="K9" s="1019" t="s">
        <v>145</v>
      </c>
      <c r="L9" s="982" t="s">
        <v>144</v>
      </c>
      <c r="M9" s="1019" t="s">
        <v>145</v>
      </c>
      <c r="N9" s="1020" t="s">
        <v>145</v>
      </c>
      <c r="O9" s="986" t="s">
        <v>144</v>
      </c>
      <c r="P9" s="1012" t="s">
        <v>145</v>
      </c>
    </row>
    <row r="10" spans="1:16" x14ac:dyDescent="0.25">
      <c r="A10" s="1737"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735"/>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735"/>
      <c r="B12" s="513" t="s">
        <v>63</v>
      </c>
      <c r="C12" s="523" t="s">
        <v>59</v>
      </c>
      <c r="D12" s="524"/>
      <c r="F12" s="686"/>
      <c r="G12" s="253"/>
      <c r="H12" s="686"/>
      <c r="I12" s="253"/>
      <c r="J12" s="686"/>
      <c r="K12" s="253"/>
      <c r="L12" s="686"/>
      <c r="M12" s="253"/>
      <c r="N12" s="170"/>
      <c r="O12" s="1013">
        <f>F12+H12+J12+L12</f>
        <v>0</v>
      </c>
      <c r="P12" s="989">
        <f t="shared" si="0"/>
        <v>0</v>
      </c>
    </row>
    <row r="13" spans="1:16" x14ac:dyDescent="0.25">
      <c r="A13" s="1735"/>
      <c r="B13" s="513" t="s">
        <v>64</v>
      </c>
      <c r="C13" s="523" t="s">
        <v>140</v>
      </c>
      <c r="D13" s="524"/>
      <c r="F13" s="686"/>
      <c r="G13" s="253"/>
      <c r="H13" s="686"/>
      <c r="I13" s="253"/>
      <c r="J13" s="686"/>
      <c r="K13" s="253"/>
      <c r="L13" s="686"/>
      <c r="M13" s="253"/>
      <c r="N13" s="170"/>
      <c r="O13" s="1013">
        <f>F13+H13+J13+L13</f>
        <v>0</v>
      </c>
      <c r="P13" s="989">
        <f t="shared" si="0"/>
        <v>0</v>
      </c>
    </row>
    <row r="14" spans="1:16" x14ac:dyDescent="0.25">
      <c r="A14" s="1735"/>
      <c r="B14" s="513" t="s">
        <v>95</v>
      </c>
      <c r="C14" s="523" t="s">
        <v>141</v>
      </c>
      <c r="D14" s="524"/>
      <c r="F14" s="686"/>
      <c r="G14" s="253"/>
      <c r="H14" s="686"/>
      <c r="I14" s="253"/>
      <c r="J14" s="686"/>
      <c r="K14" s="253"/>
      <c r="L14" s="686"/>
      <c r="M14" s="253"/>
      <c r="N14" s="170"/>
      <c r="O14" s="1013">
        <f>F14+H14+J14+L14</f>
        <v>0</v>
      </c>
      <c r="P14" s="989">
        <f>G14+I14+K14+M14+N14</f>
        <v>0</v>
      </c>
    </row>
    <row r="15" spans="1:16" s="209" customFormat="1" x14ac:dyDescent="0.25">
      <c r="A15" s="1736"/>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737" t="s">
        <v>53</v>
      </c>
      <c r="B16" s="511" t="s">
        <v>65</v>
      </c>
      <c r="C16" s="523" t="s">
        <v>57</v>
      </c>
      <c r="D16" s="528"/>
      <c r="E16" s="529"/>
      <c r="F16" s="685"/>
      <c r="G16" s="251"/>
      <c r="H16" s="685"/>
      <c r="I16" s="251"/>
      <c r="J16" s="685"/>
      <c r="K16" s="251"/>
      <c r="L16" s="685"/>
      <c r="M16" s="251"/>
      <c r="N16" s="681"/>
      <c r="O16" s="1013">
        <f>F16+H16+J16+L16</f>
        <v>0</v>
      </c>
      <c r="P16" s="989">
        <f>G16+I16+K16+M16+N16</f>
        <v>0</v>
      </c>
    </row>
    <row r="17" spans="1:16" x14ac:dyDescent="0.25">
      <c r="A17" s="1735"/>
      <c r="B17" s="513" t="s">
        <v>66</v>
      </c>
      <c r="C17" s="523" t="s">
        <v>58</v>
      </c>
      <c r="D17" s="524"/>
      <c r="F17" s="686"/>
      <c r="G17" s="253"/>
      <c r="H17" s="686"/>
      <c r="I17" s="253"/>
      <c r="J17" s="686"/>
      <c r="K17" s="253"/>
      <c r="L17" s="686"/>
      <c r="M17" s="253"/>
      <c r="N17" s="170"/>
      <c r="O17" s="1013">
        <f>F17+H17+J17+L17</f>
        <v>0</v>
      </c>
      <c r="P17" s="989">
        <f t="shared" si="0"/>
        <v>0</v>
      </c>
    </row>
    <row r="18" spans="1:16" x14ac:dyDescent="0.25">
      <c r="A18" s="1735"/>
      <c r="B18" s="513" t="s">
        <v>67</v>
      </c>
      <c r="C18" s="523" t="s">
        <v>59</v>
      </c>
      <c r="D18" s="524"/>
      <c r="F18" s="686"/>
      <c r="G18" s="253"/>
      <c r="H18" s="686"/>
      <c r="I18" s="253"/>
      <c r="J18" s="686"/>
      <c r="K18" s="253"/>
      <c r="L18" s="686"/>
      <c r="M18" s="253"/>
      <c r="N18" s="170"/>
      <c r="O18" s="1013">
        <f>F18+H18+J18+L18</f>
        <v>0</v>
      </c>
      <c r="P18" s="989">
        <f t="shared" si="0"/>
        <v>0</v>
      </c>
    </row>
    <row r="19" spans="1:16" x14ac:dyDescent="0.25">
      <c r="A19" s="1735"/>
      <c r="B19" s="513" t="s">
        <v>69</v>
      </c>
      <c r="C19" s="523" t="s">
        <v>140</v>
      </c>
      <c r="D19" s="524"/>
      <c r="F19" s="686"/>
      <c r="G19" s="253"/>
      <c r="H19" s="686"/>
      <c r="I19" s="253"/>
      <c r="J19" s="686"/>
      <c r="K19" s="253"/>
      <c r="L19" s="686"/>
      <c r="M19" s="253"/>
      <c r="N19" s="170"/>
      <c r="O19" s="1013">
        <f>F19+H19+J19+L19</f>
        <v>0</v>
      </c>
      <c r="P19" s="989">
        <f>G19+I19+K19+M19+N19</f>
        <v>0</v>
      </c>
    </row>
    <row r="20" spans="1:16" x14ac:dyDescent="0.25">
      <c r="A20" s="1735"/>
      <c r="B20" s="513" t="s">
        <v>96</v>
      </c>
      <c r="C20" s="523" t="s">
        <v>141</v>
      </c>
      <c r="D20" s="524"/>
      <c r="F20" s="686"/>
      <c r="G20" s="253"/>
      <c r="H20" s="686"/>
      <c r="I20" s="253"/>
      <c r="J20" s="686"/>
      <c r="K20" s="253"/>
      <c r="L20" s="686"/>
      <c r="M20" s="253"/>
      <c r="N20" s="170"/>
      <c r="O20" s="1013">
        <f>F20+H20+J20+L20</f>
        <v>0</v>
      </c>
      <c r="P20" s="989">
        <f t="shared" si="0"/>
        <v>0</v>
      </c>
    </row>
    <row r="21" spans="1:16" s="209" customFormat="1" x14ac:dyDescent="0.25">
      <c r="A21" s="1736"/>
      <c r="B21" s="515" t="s">
        <v>97</v>
      </c>
      <c r="C21" s="990" t="s">
        <v>897</v>
      </c>
      <c r="D21" s="120"/>
      <c r="E21" s="1003"/>
      <c r="F21" s="993"/>
      <c r="G21" s="1004">
        <f>SUM(G16:G20)</f>
        <v>0</v>
      </c>
      <c r="H21" s="993"/>
      <c r="I21" s="1004">
        <f>SUM(I16:I20)</f>
        <v>0</v>
      </c>
      <c r="J21" s="993"/>
      <c r="K21" s="1004">
        <f>SUM(K16:K20)</f>
        <v>0</v>
      </c>
      <c r="L21" s="993"/>
      <c r="M21" s="1004">
        <f>SUM(M16:M20)</f>
        <v>0</v>
      </c>
      <c r="N21" s="1004">
        <f>SUM(N16:N20)</f>
        <v>0</v>
      </c>
      <c r="O21" s="1005"/>
      <c r="P21" s="770">
        <f t="shared" ref="P21:P57" si="1">G21+I21+K21+M21+N21</f>
        <v>0</v>
      </c>
    </row>
    <row r="22" spans="1:16" x14ac:dyDescent="0.25">
      <c r="A22" s="1737" t="s">
        <v>303</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735"/>
      <c r="B23" s="513" t="s">
        <v>71</v>
      </c>
      <c r="C23" s="523" t="s">
        <v>58</v>
      </c>
      <c r="D23" s="524"/>
      <c r="F23" s="686"/>
      <c r="G23" s="253"/>
      <c r="H23" s="686"/>
      <c r="I23" s="253"/>
      <c r="J23" s="686"/>
      <c r="K23" s="253"/>
      <c r="L23" s="686"/>
      <c r="M23" s="253"/>
      <c r="N23" s="170"/>
      <c r="O23" s="1013">
        <f>F23+H23+J23+L23</f>
        <v>0</v>
      </c>
      <c r="P23" s="989">
        <f t="shared" si="1"/>
        <v>0</v>
      </c>
    </row>
    <row r="24" spans="1:16" x14ac:dyDescent="0.25">
      <c r="A24" s="1735"/>
      <c r="B24" s="513" t="s">
        <v>72</v>
      </c>
      <c r="C24" s="523" t="s">
        <v>59</v>
      </c>
      <c r="D24" s="524"/>
      <c r="F24" s="686"/>
      <c r="G24" s="253"/>
      <c r="H24" s="686"/>
      <c r="I24" s="253"/>
      <c r="J24" s="686"/>
      <c r="K24" s="253"/>
      <c r="L24" s="686"/>
      <c r="M24" s="253"/>
      <c r="N24" s="170"/>
      <c r="O24" s="1013">
        <f>F24+H24+J24+L24</f>
        <v>0</v>
      </c>
      <c r="P24" s="989">
        <f t="shared" si="1"/>
        <v>0</v>
      </c>
    </row>
    <row r="25" spans="1:16" x14ac:dyDescent="0.25">
      <c r="A25" s="1735"/>
      <c r="B25" s="759" t="s">
        <v>44</v>
      </c>
      <c r="C25" s="523" t="s">
        <v>140</v>
      </c>
      <c r="D25" s="524"/>
      <c r="F25" s="686"/>
      <c r="G25" s="253"/>
      <c r="H25" s="686"/>
      <c r="I25" s="253"/>
      <c r="J25" s="686"/>
      <c r="K25" s="253"/>
      <c r="L25" s="686"/>
      <c r="M25" s="253"/>
      <c r="N25" s="170"/>
      <c r="O25" s="1013">
        <f>F25+H25+J25+L25</f>
        <v>0</v>
      </c>
      <c r="P25" s="989">
        <f t="shared" si="1"/>
        <v>0</v>
      </c>
    </row>
    <row r="26" spans="1:16" x14ac:dyDescent="0.25">
      <c r="A26" s="1735"/>
      <c r="B26" s="759" t="s">
        <v>41</v>
      </c>
      <c r="C26" s="523" t="s">
        <v>141</v>
      </c>
      <c r="D26" s="524"/>
      <c r="F26" s="686"/>
      <c r="G26" s="253"/>
      <c r="H26" s="686"/>
      <c r="I26" s="253"/>
      <c r="J26" s="686"/>
      <c r="K26" s="253"/>
      <c r="L26" s="686"/>
      <c r="M26" s="253"/>
      <c r="N26" s="170"/>
      <c r="O26" s="1013">
        <f>F26+H26+J26+L26</f>
        <v>0</v>
      </c>
      <c r="P26" s="989">
        <f t="shared" si="1"/>
        <v>0</v>
      </c>
    </row>
    <row r="27" spans="1:16" s="209" customFormat="1" x14ac:dyDescent="0.25">
      <c r="A27" s="1736"/>
      <c r="B27" s="516" t="s">
        <v>42</v>
      </c>
      <c r="C27" s="990" t="s">
        <v>898</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737"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735"/>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735"/>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735"/>
      <c r="B31" s="513" t="s">
        <v>77</v>
      </c>
      <c r="C31" s="523" t="s">
        <v>140</v>
      </c>
      <c r="D31" s="524"/>
      <c r="E31" s="205"/>
      <c r="F31" s="760"/>
      <c r="G31" s="761"/>
      <c r="H31" s="760"/>
      <c r="I31" s="761"/>
      <c r="J31" s="760"/>
      <c r="K31" s="761"/>
      <c r="L31" s="760"/>
      <c r="M31" s="761"/>
      <c r="N31" s="763"/>
      <c r="O31" s="1013">
        <f>F31+H31+J31+L31</f>
        <v>0</v>
      </c>
      <c r="P31" s="989">
        <f t="shared" si="1"/>
        <v>0</v>
      </c>
    </row>
    <row r="32" spans="1:16" s="209" customFormat="1" x14ac:dyDescent="0.25">
      <c r="A32" s="1735"/>
      <c r="B32" s="513" t="s">
        <v>104</v>
      </c>
      <c r="C32" s="523" t="s">
        <v>141</v>
      </c>
      <c r="D32" s="524"/>
      <c r="E32" s="205"/>
      <c r="F32" s="760"/>
      <c r="G32" s="761"/>
      <c r="H32" s="760"/>
      <c r="I32" s="761"/>
      <c r="J32" s="760"/>
      <c r="K32" s="761"/>
      <c r="L32" s="760"/>
      <c r="M32" s="761"/>
      <c r="N32" s="763"/>
      <c r="O32" s="1013">
        <f>F32+H32+J32+L32</f>
        <v>0</v>
      </c>
      <c r="P32" s="989">
        <f t="shared" si="1"/>
        <v>0</v>
      </c>
    </row>
    <row r="33" spans="1:16" s="209" customFormat="1" x14ac:dyDescent="0.25">
      <c r="A33" s="1736"/>
      <c r="B33" s="516" t="s">
        <v>105</v>
      </c>
      <c r="C33" s="990" t="s">
        <v>899</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737" t="s">
        <v>157</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735"/>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735"/>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735"/>
      <c r="B37" s="513" t="s">
        <v>82</v>
      </c>
      <c r="C37" s="523" t="s">
        <v>140</v>
      </c>
      <c r="D37" s="524"/>
      <c r="E37" s="205"/>
      <c r="F37" s="760"/>
      <c r="G37" s="761"/>
      <c r="H37" s="760"/>
      <c r="I37" s="761"/>
      <c r="J37" s="760"/>
      <c r="K37" s="761"/>
      <c r="L37" s="760"/>
      <c r="M37" s="761"/>
      <c r="N37" s="763"/>
      <c r="O37" s="1013">
        <f>F37+H37+J37+L37</f>
        <v>0</v>
      </c>
      <c r="P37" s="989">
        <f t="shared" si="1"/>
        <v>0</v>
      </c>
    </row>
    <row r="38" spans="1:16" s="209" customFormat="1" x14ac:dyDescent="0.25">
      <c r="A38" s="1735"/>
      <c r="B38" s="513" t="s">
        <v>217</v>
      </c>
      <c r="C38" s="523" t="s">
        <v>141</v>
      </c>
      <c r="D38" s="524"/>
      <c r="E38" s="205"/>
      <c r="F38" s="760"/>
      <c r="G38" s="761"/>
      <c r="H38" s="760"/>
      <c r="I38" s="761"/>
      <c r="J38" s="760"/>
      <c r="K38" s="761"/>
      <c r="L38" s="760"/>
      <c r="M38" s="761"/>
      <c r="N38" s="763"/>
      <c r="O38" s="1013">
        <f>F38+H38+J38+L38</f>
        <v>0</v>
      </c>
      <c r="P38" s="989">
        <f t="shared" si="1"/>
        <v>0</v>
      </c>
    </row>
    <row r="39" spans="1:16" s="209" customFormat="1" x14ac:dyDescent="0.25">
      <c r="A39" s="1736"/>
      <c r="B39" s="516" t="s">
        <v>216</v>
      </c>
      <c r="C39" s="990" t="s">
        <v>900</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737" t="s">
        <v>29</v>
      </c>
      <c r="B40" s="511" t="s">
        <v>84</v>
      </c>
      <c r="C40" s="522" t="s">
        <v>1826</v>
      </c>
      <c r="D40" s="528" t="s">
        <v>1827</v>
      </c>
      <c r="E40" s="529" t="s">
        <v>907</v>
      </c>
      <c r="F40" s="760">
        <v>294961.97811056406</v>
      </c>
      <c r="G40" s="761">
        <v>351505</v>
      </c>
      <c r="H40" s="760">
        <v>296880.08064514789</v>
      </c>
      <c r="I40" s="761">
        <v>1012731.93</v>
      </c>
      <c r="J40" s="760">
        <v>286455.14086031099</v>
      </c>
      <c r="K40" s="761">
        <v>688794.17999999993</v>
      </c>
      <c r="L40" s="760">
        <v>280259.05376308196</v>
      </c>
      <c r="M40" s="761">
        <v>285342.59999999998</v>
      </c>
      <c r="N40" s="763">
        <v>0</v>
      </c>
      <c r="O40" s="1013">
        <f>F40+H40+J40+L40</f>
        <v>1158556.2533791049</v>
      </c>
      <c r="P40" s="989">
        <f t="shared" si="1"/>
        <v>2338373.71</v>
      </c>
    </row>
    <row r="41" spans="1:16" s="209" customFormat="1" x14ac:dyDescent="0.25">
      <c r="A41" s="1735"/>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735"/>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735"/>
      <c r="B43" s="513" t="s">
        <v>87</v>
      </c>
      <c r="C43" s="523" t="s">
        <v>140</v>
      </c>
      <c r="D43" s="524"/>
      <c r="E43" s="205"/>
      <c r="F43" s="760"/>
      <c r="G43" s="761"/>
      <c r="H43" s="760"/>
      <c r="I43" s="761"/>
      <c r="J43" s="760"/>
      <c r="K43" s="761"/>
      <c r="L43" s="760"/>
      <c r="M43" s="761"/>
      <c r="N43" s="763"/>
      <c r="O43" s="1013">
        <f>F43+H43+J43+L43</f>
        <v>0</v>
      </c>
      <c r="P43" s="989">
        <f t="shared" si="1"/>
        <v>0</v>
      </c>
    </row>
    <row r="44" spans="1:16" s="209" customFormat="1" x14ac:dyDescent="0.25">
      <c r="A44" s="1735"/>
      <c r="B44" s="513" t="s">
        <v>214</v>
      </c>
      <c r="C44" s="523" t="s">
        <v>141</v>
      </c>
      <c r="D44" s="524"/>
      <c r="E44" s="205"/>
      <c r="F44" s="760"/>
      <c r="G44" s="761"/>
      <c r="H44" s="760"/>
      <c r="I44" s="761"/>
      <c r="J44" s="760"/>
      <c r="K44" s="761"/>
      <c r="L44" s="760"/>
      <c r="M44" s="761"/>
      <c r="N44" s="763"/>
      <c r="O44" s="1013">
        <f>F44+H44+J44+L44</f>
        <v>0</v>
      </c>
      <c r="P44" s="989">
        <f t="shared" si="1"/>
        <v>0</v>
      </c>
    </row>
    <row r="45" spans="1:16" s="209" customFormat="1" x14ac:dyDescent="0.25">
      <c r="A45" s="1736"/>
      <c r="B45" s="516" t="s">
        <v>213</v>
      </c>
      <c r="C45" s="990" t="s">
        <v>901</v>
      </c>
      <c r="D45" s="12"/>
      <c r="E45" s="12"/>
      <c r="F45" s="993"/>
      <c r="G45" s="1004">
        <f>SUM(G40:G44)</f>
        <v>351505</v>
      </c>
      <c r="H45" s="993"/>
      <c r="I45" s="1004">
        <f>SUM(I40:I44)</f>
        <v>1012731.93</v>
      </c>
      <c r="J45" s="993"/>
      <c r="K45" s="1004">
        <f>SUM(K40:K44)</f>
        <v>688794.17999999993</v>
      </c>
      <c r="L45" s="993"/>
      <c r="M45" s="1004">
        <f>SUM(M40:M44)</f>
        <v>285342.59999999998</v>
      </c>
      <c r="N45" s="1004">
        <f>SUM(N40:N44)</f>
        <v>0</v>
      </c>
      <c r="O45" s="1005"/>
      <c r="P45" s="770">
        <f t="shared" si="1"/>
        <v>2338373.71</v>
      </c>
    </row>
    <row r="46" spans="1:16" s="209" customFormat="1" x14ac:dyDescent="0.25">
      <c r="A46" s="1737" t="s">
        <v>3</v>
      </c>
      <c r="B46" s="511" t="s">
        <v>88</v>
      </c>
      <c r="C46" s="522" t="s">
        <v>1853</v>
      </c>
      <c r="D46" s="528" t="s">
        <v>1827</v>
      </c>
      <c r="E46" s="529" t="s">
        <v>842</v>
      </c>
      <c r="F46" s="760">
        <v>294961.97811056406</v>
      </c>
      <c r="G46" s="761">
        <v>387829.63926846616</v>
      </c>
      <c r="H46" s="760">
        <v>296880.08064514806</v>
      </c>
      <c r="I46" s="761">
        <v>389820.016679583</v>
      </c>
      <c r="J46" s="760">
        <v>286455.14086031087</v>
      </c>
      <c r="K46" s="761">
        <v>374479.13538563868</v>
      </c>
      <c r="L46" s="760">
        <v>280259.05376308196</v>
      </c>
      <c r="M46" s="761">
        <v>364192.55866631184</v>
      </c>
      <c r="N46" s="763">
        <v>0</v>
      </c>
      <c r="O46" s="1013">
        <f>F46+H46+J46+L46</f>
        <v>1158556.2533791049</v>
      </c>
      <c r="P46" s="989">
        <f t="shared" si="1"/>
        <v>1516321.3499999999</v>
      </c>
    </row>
    <row r="47" spans="1:16" s="209" customFormat="1" x14ac:dyDescent="0.25">
      <c r="A47" s="1735"/>
      <c r="B47" s="513" t="s">
        <v>89</v>
      </c>
      <c r="C47" s="523" t="s">
        <v>1853</v>
      </c>
      <c r="D47" s="524" t="s">
        <v>1827</v>
      </c>
      <c r="E47" s="205" t="s">
        <v>908</v>
      </c>
      <c r="F47" s="760">
        <v>0</v>
      </c>
      <c r="G47" s="761">
        <v>422602.48</v>
      </c>
      <c r="H47" s="760">
        <v>0</v>
      </c>
      <c r="I47" s="761">
        <v>414189.4</v>
      </c>
      <c r="J47" s="760">
        <v>0</v>
      </c>
      <c r="K47" s="761">
        <v>430876.97000000044</v>
      </c>
      <c r="L47" s="760">
        <v>0</v>
      </c>
      <c r="M47" s="761">
        <v>394432.55000000005</v>
      </c>
      <c r="N47" s="763">
        <v>0</v>
      </c>
      <c r="O47" s="1013">
        <f>F47+H47+J47+L47</f>
        <v>0</v>
      </c>
      <c r="P47" s="989">
        <f t="shared" si="1"/>
        <v>1662101.4000000006</v>
      </c>
    </row>
    <row r="48" spans="1:16" s="209" customFormat="1" x14ac:dyDescent="0.25">
      <c r="A48" s="1735"/>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735"/>
      <c r="B49" s="513" t="s">
        <v>91</v>
      </c>
      <c r="C49" s="523" t="s">
        <v>140</v>
      </c>
      <c r="D49" s="524"/>
      <c r="E49" s="205"/>
      <c r="F49" s="760"/>
      <c r="G49" s="761"/>
      <c r="H49" s="760"/>
      <c r="I49" s="761"/>
      <c r="J49" s="760"/>
      <c r="K49" s="761"/>
      <c r="L49" s="760"/>
      <c r="M49" s="761"/>
      <c r="N49" s="763"/>
      <c r="O49" s="1013">
        <f>F49+H49+J49+L49</f>
        <v>0</v>
      </c>
      <c r="P49" s="989">
        <f t="shared" si="1"/>
        <v>0</v>
      </c>
    </row>
    <row r="50" spans="1:16" s="209" customFormat="1" x14ac:dyDescent="0.25">
      <c r="A50" s="1735"/>
      <c r="B50" s="513" t="s">
        <v>262</v>
      </c>
      <c r="C50" s="523" t="s">
        <v>141</v>
      </c>
      <c r="D50" s="524"/>
      <c r="E50" s="205"/>
      <c r="F50" s="760"/>
      <c r="G50" s="761"/>
      <c r="H50" s="760"/>
      <c r="I50" s="761"/>
      <c r="J50" s="760"/>
      <c r="K50" s="761"/>
      <c r="L50" s="760"/>
      <c r="M50" s="761"/>
      <c r="N50" s="763"/>
      <c r="O50" s="1013">
        <f>F50+H50+J50+L50</f>
        <v>0</v>
      </c>
      <c r="P50" s="989">
        <f t="shared" si="1"/>
        <v>0</v>
      </c>
    </row>
    <row r="51" spans="1:16" s="209" customFormat="1" x14ac:dyDescent="0.25">
      <c r="A51" s="1736"/>
      <c r="B51" s="516" t="s">
        <v>263</v>
      </c>
      <c r="C51" s="990" t="s">
        <v>5</v>
      </c>
      <c r="D51" s="12"/>
      <c r="E51" s="12"/>
      <c r="F51" s="993"/>
      <c r="G51" s="1004">
        <f>SUM(G46:G50)</f>
        <v>810432.11926846614</v>
      </c>
      <c r="H51" s="993"/>
      <c r="I51" s="1004">
        <f>SUM(I46:I50)</f>
        <v>804009.41667958302</v>
      </c>
      <c r="J51" s="993"/>
      <c r="K51" s="1004">
        <f>SUM(K46:K50)</f>
        <v>805356.10538563912</v>
      </c>
      <c r="L51" s="993"/>
      <c r="M51" s="1004">
        <f>SUM(M46:M50)</f>
        <v>758625.10866631195</v>
      </c>
      <c r="N51" s="1004">
        <f>SUM(N46:N50)</f>
        <v>0</v>
      </c>
      <c r="O51" s="1005"/>
      <c r="P51" s="770">
        <f t="shared" si="1"/>
        <v>3178422.7500000005</v>
      </c>
    </row>
    <row r="52" spans="1:16" s="209" customFormat="1" x14ac:dyDescent="0.25">
      <c r="A52" s="1737" t="s">
        <v>451</v>
      </c>
      <c r="B52" s="511" t="s">
        <v>392</v>
      </c>
      <c r="C52" s="522" t="s">
        <v>1855</v>
      </c>
      <c r="D52" s="528" t="s">
        <v>1827</v>
      </c>
      <c r="E52" s="529" t="s">
        <v>1025</v>
      </c>
      <c r="F52" s="760">
        <v>0</v>
      </c>
      <c r="G52" s="761">
        <v>35855074.151279166</v>
      </c>
      <c r="H52" s="760">
        <v>0</v>
      </c>
      <c r="I52" s="761">
        <v>36433957.021755457</v>
      </c>
      <c r="J52" s="760">
        <v>0</v>
      </c>
      <c r="K52" s="761">
        <v>36062975.824948758</v>
      </c>
      <c r="L52" s="760">
        <v>0</v>
      </c>
      <c r="M52" s="761">
        <v>39186595.264298372</v>
      </c>
      <c r="N52" s="763">
        <v>0</v>
      </c>
      <c r="O52" s="1013">
        <f>F52+H52+J52+L52</f>
        <v>0</v>
      </c>
      <c r="P52" s="989">
        <f t="shared" si="1"/>
        <v>147538602.26228175</v>
      </c>
    </row>
    <row r="53" spans="1:16" s="209" customFormat="1" x14ac:dyDescent="0.25">
      <c r="A53" s="1735"/>
      <c r="B53" s="513" t="s">
        <v>113</v>
      </c>
      <c r="C53" s="523" t="s">
        <v>58</v>
      </c>
      <c r="D53" s="524"/>
      <c r="E53" s="205"/>
      <c r="F53" s="760"/>
      <c r="G53" s="761"/>
      <c r="H53" s="760"/>
      <c r="I53" s="761"/>
      <c r="J53" s="760"/>
      <c r="K53" s="761"/>
      <c r="L53" s="760"/>
      <c r="M53" s="761"/>
      <c r="N53" s="763"/>
      <c r="O53" s="1013">
        <f>F53+H53+J53+L53</f>
        <v>0</v>
      </c>
      <c r="P53" s="989">
        <f t="shared" si="1"/>
        <v>0</v>
      </c>
    </row>
    <row r="54" spans="1:16" s="209" customFormat="1" x14ac:dyDescent="0.25">
      <c r="A54" s="1735"/>
      <c r="B54" s="513" t="s">
        <v>115</v>
      </c>
      <c r="C54" s="523" t="s">
        <v>1825</v>
      </c>
      <c r="D54" s="524" t="s">
        <v>1827</v>
      </c>
      <c r="E54" s="205" t="s">
        <v>842</v>
      </c>
      <c r="F54" s="760">
        <v>294961.97811056406</v>
      </c>
      <c r="G54" s="761">
        <v>31208.38</v>
      </c>
      <c r="H54" s="760">
        <v>0</v>
      </c>
      <c r="I54" s="761">
        <v>0</v>
      </c>
      <c r="J54" s="760">
        <v>0</v>
      </c>
      <c r="K54" s="761">
        <v>0</v>
      </c>
      <c r="L54" s="760">
        <v>0</v>
      </c>
      <c r="M54" s="761">
        <v>0</v>
      </c>
      <c r="N54" s="763">
        <v>0</v>
      </c>
      <c r="O54" s="1013">
        <f>F54+H54+J54+L54</f>
        <v>294961.97811056406</v>
      </c>
      <c r="P54" s="989">
        <f t="shared" si="1"/>
        <v>31208.38</v>
      </c>
    </row>
    <row r="55" spans="1:16" s="209" customFormat="1" x14ac:dyDescent="0.25">
      <c r="A55" s="1735"/>
      <c r="B55" s="513" t="s">
        <v>116</v>
      </c>
      <c r="C55" s="523" t="s">
        <v>1826</v>
      </c>
      <c r="D55" s="524" t="s">
        <v>1827</v>
      </c>
      <c r="E55" s="205" t="s">
        <v>907</v>
      </c>
      <c r="F55" s="760">
        <v>294961.97811056406</v>
      </c>
      <c r="G55" s="761">
        <v>332868.85000000003</v>
      </c>
      <c r="H55" s="760">
        <v>296880.08064514789</v>
      </c>
      <c r="I55" s="761">
        <v>380333.9</v>
      </c>
      <c r="J55" s="760">
        <v>286455.14086031099</v>
      </c>
      <c r="K55" s="761">
        <v>351896.85000000003</v>
      </c>
      <c r="L55" s="760">
        <v>280259.05376308196</v>
      </c>
      <c r="M55" s="761">
        <v>290275.07</v>
      </c>
      <c r="N55" s="763">
        <v>0</v>
      </c>
      <c r="O55" s="1013">
        <f>F55+H55+J55+L55</f>
        <v>1158556.2533791049</v>
      </c>
      <c r="P55" s="989">
        <f t="shared" si="1"/>
        <v>1355374.6700000002</v>
      </c>
    </row>
    <row r="56" spans="1:16" s="209" customFormat="1" x14ac:dyDescent="0.25">
      <c r="A56" s="1735"/>
      <c r="B56" s="513" t="s">
        <v>117</v>
      </c>
      <c r="C56" s="523" t="s">
        <v>141</v>
      </c>
      <c r="D56" s="524"/>
      <c r="E56" s="205"/>
      <c r="F56" s="760"/>
      <c r="G56" s="761"/>
      <c r="H56" s="760"/>
      <c r="I56" s="761"/>
      <c r="J56" s="760"/>
      <c r="K56" s="761"/>
      <c r="L56" s="760"/>
      <c r="M56" s="761"/>
      <c r="N56" s="763"/>
      <c r="O56" s="1013">
        <f>F56+H56+J56+L56</f>
        <v>0</v>
      </c>
      <c r="P56" s="989">
        <f t="shared" si="1"/>
        <v>0</v>
      </c>
    </row>
    <row r="57" spans="1:16" s="209" customFormat="1" x14ac:dyDescent="0.25">
      <c r="A57" s="1736"/>
      <c r="B57" s="516" t="s">
        <v>160</v>
      </c>
      <c r="C57" s="990" t="s">
        <v>902</v>
      </c>
      <c r="D57" s="12"/>
      <c r="E57" s="17"/>
      <c r="F57" s="1006"/>
      <c r="G57" s="1004">
        <f>SUM(G52:G56)</f>
        <v>36219151.381279171</v>
      </c>
      <c r="H57" s="1006"/>
      <c r="I57" s="1004">
        <f>SUM(I52:I56)</f>
        <v>36814290.921755455</v>
      </c>
      <c r="J57" s="1006"/>
      <c r="K57" s="1004">
        <f>SUM(K52:K56)</f>
        <v>36414872.674948759</v>
      </c>
      <c r="L57" s="1006"/>
      <c r="M57" s="1004">
        <f>SUM(M52:M56)</f>
        <v>39476870.334298372</v>
      </c>
      <c r="N57" s="1004">
        <f>SUM(N52:N56)</f>
        <v>0</v>
      </c>
      <c r="O57" s="1005"/>
      <c r="P57" s="770">
        <f t="shared" si="1"/>
        <v>148925185.31228176</v>
      </c>
    </row>
    <row r="58" spans="1:16" ht="15.75" thickBot="1" x14ac:dyDescent="0.3">
      <c r="A58" s="764"/>
      <c r="B58" s="765">
        <v>9</v>
      </c>
      <c r="C58" s="995" t="s">
        <v>103</v>
      </c>
      <c r="D58" s="1007"/>
      <c r="E58" s="1008"/>
      <c r="F58" s="1009"/>
      <c r="G58" s="1010">
        <f>G15+G21+G27+G33+G39+G45+G51+G57</f>
        <v>37381088.50054764</v>
      </c>
      <c r="H58" s="1011"/>
      <c r="I58" s="1010">
        <f>I15+I21+I27+I33+I39+I45+I51+I57</f>
        <v>38631032.268435039</v>
      </c>
      <c r="J58" s="1011"/>
      <c r="K58" s="1010">
        <f>K15+K21+K27+K33+K39+K45+K51+K57</f>
        <v>37909022.960334398</v>
      </c>
      <c r="L58" s="1011"/>
      <c r="M58" s="1010">
        <f>M15+M21+M27+M33+M39+M45+M51+M57</f>
        <v>40520838.042964682</v>
      </c>
      <c r="N58" s="1010">
        <f>N15+N21+N27+N33+N39+N45+N51+N57</f>
        <v>0</v>
      </c>
      <c r="O58" s="1014"/>
      <c r="P58" s="1015">
        <f>P15+P21+P27+P33+P39+P45+P51+P57</f>
        <v>154441981.77228177</v>
      </c>
    </row>
    <row r="60" spans="1:16" x14ac:dyDescent="0.25">
      <c r="A60" s="510" t="s">
        <v>632</v>
      </c>
    </row>
    <row r="61" spans="1:16" x14ac:dyDescent="0.25">
      <c r="A61" s="205" t="s">
        <v>702</v>
      </c>
    </row>
    <row r="62" spans="1:16" x14ac:dyDescent="0.25">
      <c r="A62" s="205" t="s">
        <v>666</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honeticPr fontId="64" type="noConversion"/>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topLeftCell="A151" zoomScale="96" zoomScaleNormal="96" workbookViewId="0">
      <pane xSplit="6" topLeftCell="BC1" activePane="topRight" state="frozen"/>
      <selection pane="topRight" activeCell="BH14" sqref="BH14"/>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1058</v>
      </c>
      <c r="J1" s="630"/>
      <c r="K1" s="630"/>
    </row>
    <row r="2" spans="1:67" x14ac:dyDescent="0.25">
      <c r="A2" s="673" t="s">
        <v>846</v>
      </c>
    </row>
    <row r="4" spans="1:67" x14ac:dyDescent="0.25">
      <c r="A4" s="205" t="s">
        <v>372</v>
      </c>
      <c r="C4" s="835" t="s">
        <v>1365</v>
      </c>
      <c r="D4" s="116"/>
      <c r="E4" s="632"/>
      <c r="F4" s="632"/>
    </row>
    <row r="5" spans="1:67" x14ac:dyDescent="0.25">
      <c r="A5" s="205" t="s">
        <v>15</v>
      </c>
      <c r="C5" s="450" t="s">
        <v>1773</v>
      </c>
      <c r="D5" s="632"/>
      <c r="E5" s="632"/>
      <c r="F5" s="632"/>
    </row>
    <row r="6" spans="1:67" x14ac:dyDescent="0.25">
      <c r="A6" s="205" t="s">
        <v>16</v>
      </c>
      <c r="C6" s="450">
        <v>45382</v>
      </c>
      <c r="D6" s="208"/>
      <c r="E6" s="208"/>
      <c r="F6" s="208"/>
      <c r="G6" s="349"/>
      <c r="H6" s="349"/>
      <c r="I6" s="349"/>
      <c r="J6" s="349"/>
      <c r="K6" s="349"/>
      <c r="L6" s="349"/>
      <c r="M6" s="349"/>
      <c r="N6" s="349"/>
      <c r="O6" s="349"/>
      <c r="P6" s="349"/>
      <c r="Q6" s="349"/>
    </row>
    <row r="7" spans="1:67" x14ac:dyDescent="0.25">
      <c r="A7" s="205" t="s">
        <v>831</v>
      </c>
      <c r="C7" s="453" t="s">
        <v>1774</v>
      </c>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749"/>
      <c r="B10" s="1750"/>
      <c r="C10" s="1764"/>
      <c r="D10" s="633"/>
      <c r="E10" s="633"/>
      <c r="F10" s="634"/>
      <c r="G10" s="1761" t="s">
        <v>832</v>
      </c>
      <c r="H10" s="1762"/>
      <c r="I10" s="1762"/>
      <c r="J10" s="1762"/>
      <c r="K10" s="1762"/>
      <c r="L10" s="1762"/>
      <c r="M10" s="1762"/>
      <c r="N10" s="1762"/>
      <c r="O10" s="1762"/>
      <c r="P10" s="1762"/>
      <c r="Q10" s="1762"/>
      <c r="R10" s="1763"/>
      <c r="S10" s="1761" t="s">
        <v>833</v>
      </c>
      <c r="T10" s="1762"/>
      <c r="U10" s="1762"/>
      <c r="V10" s="1762"/>
      <c r="W10" s="1762"/>
      <c r="X10" s="1762"/>
      <c r="Y10" s="1762"/>
      <c r="Z10" s="1762"/>
      <c r="AA10" s="1762"/>
      <c r="AB10" s="1762"/>
      <c r="AC10" s="1762"/>
      <c r="AD10" s="1763"/>
      <c r="AE10" s="1761" t="s">
        <v>834</v>
      </c>
      <c r="AF10" s="1762"/>
      <c r="AG10" s="1762"/>
      <c r="AH10" s="1762"/>
      <c r="AI10" s="1762"/>
      <c r="AJ10" s="1762"/>
      <c r="AK10" s="1762"/>
      <c r="AL10" s="1762"/>
      <c r="AM10" s="1762"/>
      <c r="AN10" s="1762"/>
      <c r="AO10" s="1762"/>
      <c r="AP10" s="1763"/>
      <c r="AQ10" s="1761" t="s">
        <v>835</v>
      </c>
      <c r="AR10" s="1762"/>
      <c r="AS10" s="1762"/>
      <c r="AT10" s="1762"/>
      <c r="AU10" s="1762"/>
      <c r="AV10" s="1762"/>
      <c r="AW10" s="1762"/>
      <c r="AX10" s="1762"/>
      <c r="AY10" s="1762"/>
      <c r="AZ10" s="1762"/>
      <c r="BA10" s="1762"/>
      <c r="BB10" s="1763"/>
      <c r="BC10" s="1002"/>
      <c r="BD10" s="1761" t="s">
        <v>821</v>
      </c>
      <c r="BE10" s="1762"/>
      <c r="BF10" s="1762"/>
      <c r="BG10" s="1762"/>
      <c r="BH10" s="1762"/>
      <c r="BI10" s="1762"/>
      <c r="BJ10" s="1762"/>
      <c r="BK10" s="1762"/>
      <c r="BL10" s="1762"/>
      <c r="BM10" s="1762"/>
      <c r="BN10" s="1762"/>
      <c r="BO10" s="1763"/>
    </row>
    <row r="11" spans="1:67" s="352" customFormat="1" ht="60" x14ac:dyDescent="0.25">
      <c r="A11" s="635"/>
      <c r="B11" s="636"/>
      <c r="C11" s="637" t="s">
        <v>143</v>
      </c>
      <c r="D11" s="638" t="s">
        <v>836</v>
      </c>
      <c r="E11" s="638" t="s">
        <v>837</v>
      </c>
      <c r="F11" s="639" t="s">
        <v>838</v>
      </c>
      <c r="G11" s="640" t="s">
        <v>36</v>
      </c>
      <c r="H11" s="641" t="s">
        <v>932</v>
      </c>
      <c r="I11" s="641" t="s">
        <v>933</v>
      </c>
      <c r="J11" s="641" t="s">
        <v>934</v>
      </c>
      <c r="K11" s="641" t="s">
        <v>935</v>
      </c>
      <c r="L11" s="247" t="s">
        <v>47</v>
      </c>
      <c r="M11" s="247" t="s">
        <v>48</v>
      </c>
      <c r="N11" s="247" t="s">
        <v>50</v>
      </c>
      <c r="O11" s="247" t="s">
        <v>49</v>
      </c>
      <c r="P11" s="215" t="s">
        <v>1537</v>
      </c>
      <c r="Q11" s="247" t="s">
        <v>137</v>
      </c>
      <c r="R11" s="642" t="s">
        <v>138</v>
      </c>
      <c r="S11" s="640" t="s">
        <v>36</v>
      </c>
      <c r="T11" s="641" t="s">
        <v>932</v>
      </c>
      <c r="U11" s="641" t="s">
        <v>933</v>
      </c>
      <c r="V11" s="641" t="s">
        <v>934</v>
      </c>
      <c r="W11" s="641" t="s">
        <v>935</v>
      </c>
      <c r="X11" s="247" t="s">
        <v>47</v>
      </c>
      <c r="Y11" s="247" t="s">
        <v>48</v>
      </c>
      <c r="Z11" s="247" t="s">
        <v>50</v>
      </c>
      <c r="AA11" s="247" t="s">
        <v>49</v>
      </c>
      <c r="AB11" s="215" t="s">
        <v>1537</v>
      </c>
      <c r="AC11" s="247" t="s">
        <v>137</v>
      </c>
      <c r="AD11" s="642" t="s">
        <v>138</v>
      </c>
      <c r="AE11" s="640" t="s">
        <v>36</v>
      </c>
      <c r="AF11" s="641" t="s">
        <v>932</v>
      </c>
      <c r="AG11" s="641" t="s">
        <v>933</v>
      </c>
      <c r="AH11" s="641" t="s">
        <v>934</v>
      </c>
      <c r="AI11" s="641" t="s">
        <v>935</v>
      </c>
      <c r="AJ11" s="247" t="s">
        <v>47</v>
      </c>
      <c r="AK11" s="247" t="s">
        <v>48</v>
      </c>
      <c r="AL11" s="247" t="s">
        <v>50</v>
      </c>
      <c r="AM11" s="247" t="s">
        <v>49</v>
      </c>
      <c r="AN11" s="215" t="s">
        <v>1537</v>
      </c>
      <c r="AO11" s="247" t="s">
        <v>137</v>
      </c>
      <c r="AP11" s="642" t="s">
        <v>138</v>
      </c>
      <c r="AQ11" s="640" t="s">
        <v>36</v>
      </c>
      <c r="AR11" s="641" t="s">
        <v>932</v>
      </c>
      <c r="AS11" s="641" t="s">
        <v>933</v>
      </c>
      <c r="AT11" s="641" t="s">
        <v>934</v>
      </c>
      <c r="AU11" s="641" t="s">
        <v>935</v>
      </c>
      <c r="AV11" s="247" t="s">
        <v>47</v>
      </c>
      <c r="AW11" s="247" t="s">
        <v>48</v>
      </c>
      <c r="AX11" s="247" t="s">
        <v>50</v>
      </c>
      <c r="AY11" s="247" t="s">
        <v>49</v>
      </c>
      <c r="AZ11" s="215" t="s">
        <v>1537</v>
      </c>
      <c r="BA11" s="247" t="s">
        <v>137</v>
      </c>
      <c r="BB11" s="642" t="s">
        <v>138</v>
      </c>
      <c r="BC11" s="890" t="s">
        <v>839</v>
      </c>
      <c r="BD11" s="640" t="s">
        <v>36</v>
      </c>
      <c r="BE11" s="641" t="s">
        <v>932</v>
      </c>
      <c r="BF11" s="641" t="s">
        <v>933</v>
      </c>
      <c r="BG11" s="641" t="s">
        <v>934</v>
      </c>
      <c r="BH11" s="641" t="s">
        <v>935</v>
      </c>
      <c r="BI11" s="247" t="s">
        <v>47</v>
      </c>
      <c r="BJ11" s="247" t="s">
        <v>48</v>
      </c>
      <c r="BK11" s="247" t="s">
        <v>50</v>
      </c>
      <c r="BL11" s="247" t="s">
        <v>49</v>
      </c>
      <c r="BM11" s="215" t="s">
        <v>1537</v>
      </c>
      <c r="BN11" s="247" t="s">
        <v>137</v>
      </c>
      <c r="BO11" s="642" t="s">
        <v>138</v>
      </c>
    </row>
    <row r="12" spans="1:67" s="352" customFormat="1" ht="15.75" x14ac:dyDescent="0.25">
      <c r="A12" s="643" t="s">
        <v>51</v>
      </c>
      <c r="B12" s="636"/>
      <c r="C12" s="637"/>
      <c r="D12" s="644"/>
      <c r="E12" s="644"/>
      <c r="F12" s="645"/>
      <c r="G12" s="828">
        <f>SUM(H12:R12)</f>
        <v>90832</v>
      </c>
      <c r="H12" s="825">
        <v>43009</v>
      </c>
      <c r="I12" s="825">
        <v>5573</v>
      </c>
      <c r="J12" s="825">
        <v>28361</v>
      </c>
      <c r="K12" s="825">
        <v>4193</v>
      </c>
      <c r="L12" s="826">
        <v>44</v>
      </c>
      <c r="M12" s="826">
        <v>3879</v>
      </c>
      <c r="N12" s="826">
        <v>0</v>
      </c>
      <c r="O12" s="826">
        <v>440</v>
      </c>
      <c r="P12" s="826">
        <v>5333</v>
      </c>
      <c r="Q12" s="826">
        <v>0</v>
      </c>
      <c r="R12" s="827">
        <v>0</v>
      </c>
      <c r="S12" s="828">
        <f>SUM(T12:AD12)</f>
        <v>87960</v>
      </c>
      <c r="T12" s="825">
        <v>41593</v>
      </c>
      <c r="U12" s="825">
        <v>5187</v>
      </c>
      <c r="V12" s="825">
        <v>27441</v>
      </c>
      <c r="W12" s="825">
        <v>4049</v>
      </c>
      <c r="X12" s="826">
        <v>59</v>
      </c>
      <c r="Y12" s="826">
        <v>3873</v>
      </c>
      <c r="Z12" s="826">
        <v>0</v>
      </c>
      <c r="AA12" s="826">
        <v>442</v>
      </c>
      <c r="AB12" s="826">
        <v>5316</v>
      </c>
      <c r="AC12" s="826">
        <v>0</v>
      </c>
      <c r="AD12" s="827">
        <v>0</v>
      </c>
      <c r="AE12" s="828">
        <f>SUM(AF12:AP12)</f>
        <v>81279</v>
      </c>
      <c r="AF12" s="825">
        <v>37358</v>
      </c>
      <c r="AG12" s="825">
        <v>4793</v>
      </c>
      <c r="AH12" s="825">
        <v>26156</v>
      </c>
      <c r="AI12" s="825">
        <v>3946</v>
      </c>
      <c r="AJ12" s="826">
        <v>59</v>
      </c>
      <c r="AK12" s="826">
        <v>3513</v>
      </c>
      <c r="AL12" s="826">
        <v>1</v>
      </c>
      <c r="AM12" s="826">
        <v>385</v>
      </c>
      <c r="AN12" s="826">
        <v>5068</v>
      </c>
      <c r="AO12" s="826">
        <v>0</v>
      </c>
      <c r="AP12" s="827">
        <v>0</v>
      </c>
      <c r="AQ12" s="828">
        <f>SUM(AR12:BB12)</f>
        <v>81622</v>
      </c>
      <c r="AR12" s="825">
        <v>37480</v>
      </c>
      <c r="AS12" s="825">
        <v>4534</v>
      </c>
      <c r="AT12" s="825">
        <v>26454</v>
      </c>
      <c r="AU12" s="825">
        <v>3994</v>
      </c>
      <c r="AV12" s="826">
        <v>48</v>
      </c>
      <c r="AW12" s="826">
        <v>3361</v>
      </c>
      <c r="AX12" s="826">
        <v>0</v>
      </c>
      <c r="AY12" s="826">
        <v>409</v>
      </c>
      <c r="AZ12" s="826">
        <v>5342</v>
      </c>
      <c r="BA12" s="826">
        <v>0</v>
      </c>
      <c r="BB12" s="827">
        <v>0</v>
      </c>
      <c r="BC12" s="891">
        <v>0</v>
      </c>
      <c r="BD12" s="828">
        <f>SUM(BE12:BO12)+BC12</f>
        <v>341693</v>
      </c>
      <c r="BE12" s="829">
        <f t="shared" ref="BE12:BO12" si="0">H12+T12+AF12+AR12</f>
        <v>159440</v>
      </c>
      <c r="BF12" s="829">
        <f t="shared" si="0"/>
        <v>20087</v>
      </c>
      <c r="BG12" s="829">
        <f t="shared" si="0"/>
        <v>108412</v>
      </c>
      <c r="BH12" s="829">
        <f t="shared" si="0"/>
        <v>16182</v>
      </c>
      <c r="BI12" s="829">
        <f t="shared" si="0"/>
        <v>210</v>
      </c>
      <c r="BJ12" s="829">
        <f t="shared" si="0"/>
        <v>14626</v>
      </c>
      <c r="BK12" s="829">
        <f t="shared" si="0"/>
        <v>1</v>
      </c>
      <c r="BL12" s="829">
        <f t="shared" si="0"/>
        <v>1676</v>
      </c>
      <c r="BM12" s="829">
        <f t="shared" si="0"/>
        <v>21059</v>
      </c>
      <c r="BN12" s="829">
        <f t="shared" si="0"/>
        <v>0</v>
      </c>
      <c r="BO12" s="830">
        <f t="shared" si="0"/>
        <v>0</v>
      </c>
    </row>
    <row r="13" spans="1:67" s="352" customFormat="1" ht="15.75" x14ac:dyDescent="0.25">
      <c r="A13" s="1747" t="s">
        <v>10</v>
      </c>
      <c r="B13" s="1748"/>
      <c r="C13" s="1765"/>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25">
      <c r="A14" s="1735" t="s">
        <v>840</v>
      </c>
      <c r="B14" s="513" t="s">
        <v>61</v>
      </c>
      <c r="C14" s="523" t="s">
        <v>841</v>
      </c>
      <c r="D14" s="652">
        <v>5866</v>
      </c>
      <c r="E14" s="652">
        <v>5439</v>
      </c>
      <c r="F14" s="653">
        <f t="shared" ref="F14:F168" si="1">IFERROR(E14/D14, "")</f>
        <v>0.92720763723150357</v>
      </c>
      <c r="G14" s="654">
        <f t="shared" ref="G14:G45" si="2">SUM(H14:R14)</f>
        <v>1287142.8400000001</v>
      </c>
      <c r="H14" s="253">
        <v>704779.57000000007</v>
      </c>
      <c r="I14" s="253">
        <v>64960.149999999987</v>
      </c>
      <c r="J14" s="253">
        <v>372184.56</v>
      </c>
      <c r="K14" s="253">
        <v>42761.21</v>
      </c>
      <c r="L14" s="253">
        <v>511.77</v>
      </c>
      <c r="M14" s="253">
        <v>53397.72</v>
      </c>
      <c r="N14" s="253">
        <v>0</v>
      </c>
      <c r="O14" s="253">
        <v>3872.0399999999995</v>
      </c>
      <c r="P14" s="253">
        <v>44675.82</v>
      </c>
      <c r="Q14" s="253">
        <v>0</v>
      </c>
      <c r="R14" s="525">
        <v>0</v>
      </c>
      <c r="S14" s="654">
        <f t="shared" ref="S14:S45" si="3">SUM(T14:AD14)</f>
        <v>1222712.0500000003</v>
      </c>
      <c r="T14" s="253">
        <v>673197.94000000006</v>
      </c>
      <c r="U14" s="253">
        <v>57471.020000000004</v>
      </c>
      <c r="V14" s="253">
        <v>353694.47</v>
      </c>
      <c r="W14" s="253">
        <v>36452.76</v>
      </c>
      <c r="X14" s="253">
        <v>466.81</v>
      </c>
      <c r="Y14" s="253">
        <v>54611.86</v>
      </c>
      <c r="Z14" s="253">
        <v>0</v>
      </c>
      <c r="AA14" s="253">
        <v>2594.2399999999998</v>
      </c>
      <c r="AB14" s="253">
        <v>44222.95</v>
      </c>
      <c r="AC14" s="253">
        <v>0</v>
      </c>
      <c r="AD14" s="525">
        <v>0</v>
      </c>
      <c r="AE14" s="654">
        <f t="shared" ref="AE14:AE45" si="4">SUM(AF14:AP14)</f>
        <v>1148095.1099999999</v>
      </c>
      <c r="AF14" s="253">
        <v>615223.13</v>
      </c>
      <c r="AG14" s="253">
        <v>54452.339999999989</v>
      </c>
      <c r="AH14" s="253">
        <v>342012.38</v>
      </c>
      <c r="AI14" s="253">
        <v>41175.760000000009</v>
      </c>
      <c r="AJ14" s="253">
        <v>697.03</v>
      </c>
      <c r="AK14" s="253">
        <v>46479.76</v>
      </c>
      <c r="AL14" s="253">
        <v>0</v>
      </c>
      <c r="AM14" s="253">
        <v>3102.6800000000003</v>
      </c>
      <c r="AN14" s="253">
        <v>44952.03</v>
      </c>
      <c r="AO14" s="253">
        <v>0</v>
      </c>
      <c r="AP14" s="525">
        <v>0</v>
      </c>
      <c r="AQ14" s="654">
        <f t="shared" ref="AQ14:AQ45" si="5">SUM(AR14:BB14)</f>
        <v>1202300.69</v>
      </c>
      <c r="AR14" s="253">
        <v>636876.47</v>
      </c>
      <c r="AS14" s="253">
        <v>52690.909999999996</v>
      </c>
      <c r="AT14" s="253">
        <v>370386.82</v>
      </c>
      <c r="AU14" s="253">
        <v>42294.81</v>
      </c>
      <c r="AV14" s="253">
        <v>475.48</v>
      </c>
      <c r="AW14" s="253">
        <v>49891.599999999991</v>
      </c>
      <c r="AX14" s="253">
        <v>0</v>
      </c>
      <c r="AY14" s="253">
        <v>3023.38</v>
      </c>
      <c r="AZ14" s="253">
        <v>46661.22</v>
      </c>
      <c r="BA14" s="253">
        <v>0</v>
      </c>
      <c r="BB14" s="525">
        <v>0</v>
      </c>
      <c r="BC14" s="892">
        <v>118997.41000000038</v>
      </c>
      <c r="BD14" s="654">
        <f t="shared" ref="BD14:BD45" si="6">SUM(BE14:BO14)+BC14</f>
        <v>4979248.1000000006</v>
      </c>
      <c r="BE14" s="655">
        <f t="shared" ref="BE14:BE45" si="7">H14+T14+AF14+AR14</f>
        <v>2630077.1100000003</v>
      </c>
      <c r="BF14" s="655">
        <f t="shared" ref="BF14:BF45" si="8">I14+U14+AG14+AS14</f>
        <v>229574.41999999998</v>
      </c>
      <c r="BG14" s="655">
        <f t="shared" ref="BG14:BG45" si="9">J14+V14+AH14+AT14</f>
        <v>1438278.2300000002</v>
      </c>
      <c r="BH14" s="655">
        <f t="shared" ref="BH14:BH45" si="10">K14+W14+AI14+AU14</f>
        <v>162684.54</v>
      </c>
      <c r="BI14" s="655">
        <f t="shared" ref="BI14:BI45" si="11">L14+X14+AJ14+AV14</f>
        <v>2151.09</v>
      </c>
      <c r="BJ14" s="655">
        <f t="shared" ref="BJ14:BJ45" si="12">M14+Y14+AK14+AW14</f>
        <v>204380.94</v>
      </c>
      <c r="BK14" s="655">
        <f t="shared" ref="BK14:BK45" si="13">N14+Z14+AL14+AX14</f>
        <v>0</v>
      </c>
      <c r="BL14" s="655">
        <f t="shared" ref="BL14:BL45" si="14">O14+AA14+AM14+AY14</f>
        <v>12592.34</v>
      </c>
      <c r="BM14" s="655">
        <f t="shared" ref="BM14:BM45" si="15">P14+AB14+AN14+AZ14</f>
        <v>180512.02</v>
      </c>
      <c r="BN14" s="655">
        <f t="shared" ref="BN14:BN45" si="16">Q14+AC14+AO14+BA14</f>
        <v>0</v>
      </c>
      <c r="BO14" s="656">
        <f t="shared" ref="BO14:BO45" si="17">R14+AD14+AP14+BB14</f>
        <v>0</v>
      </c>
    </row>
    <row r="15" spans="1:67" x14ac:dyDescent="0.25">
      <c r="A15" s="1735"/>
      <c r="B15" s="513" t="s">
        <v>62</v>
      </c>
      <c r="C15" s="523" t="s">
        <v>842</v>
      </c>
      <c r="D15" s="652">
        <v>0</v>
      </c>
      <c r="E15" s="652">
        <v>0</v>
      </c>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 t="shared" si="5"/>
        <v>0</v>
      </c>
      <c r="AR15" s="253">
        <v>0</v>
      </c>
      <c r="AS15" s="253">
        <v>0</v>
      </c>
      <c r="AT15" s="253">
        <v>0</v>
      </c>
      <c r="AU15" s="253">
        <v>0</v>
      </c>
      <c r="AV15" s="253">
        <v>0</v>
      </c>
      <c r="AW15" s="253">
        <v>0</v>
      </c>
      <c r="AX15" s="253">
        <v>0</v>
      </c>
      <c r="AY15" s="253">
        <v>0</v>
      </c>
      <c r="AZ15" s="253">
        <v>0</v>
      </c>
      <c r="BA15" s="253">
        <v>0</v>
      </c>
      <c r="BB15" s="525">
        <v>0</v>
      </c>
      <c r="BC15" s="892">
        <v>0</v>
      </c>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735"/>
      <c r="B16" s="513" t="s">
        <v>63</v>
      </c>
      <c r="C16" s="523" t="s">
        <v>843</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2">
        <v>0</v>
      </c>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735"/>
      <c r="B17" s="513" t="s">
        <v>64</v>
      </c>
      <c r="C17" s="523" t="s">
        <v>844</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2">
        <v>0</v>
      </c>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742"/>
      <c r="B18" s="659" t="s">
        <v>95</v>
      </c>
      <c r="C18" s="660" t="s">
        <v>36</v>
      </c>
      <c r="D18" s="661">
        <f>SUM(D14:D17)</f>
        <v>5866</v>
      </c>
      <c r="E18" s="661">
        <f>SUM(E14:E17)</f>
        <v>5439</v>
      </c>
      <c r="F18" s="661">
        <f t="shared" si="1"/>
        <v>0.92720763723150357</v>
      </c>
      <c r="G18" s="688">
        <f t="shared" si="2"/>
        <v>1287142.8400000001</v>
      </c>
      <c r="H18" s="662">
        <f t="shared" ref="H18:R18" si="18">SUM(H14:H17)</f>
        <v>704779.57000000007</v>
      </c>
      <c r="I18" s="662">
        <f t="shared" si="18"/>
        <v>64960.149999999987</v>
      </c>
      <c r="J18" s="662">
        <f t="shared" si="18"/>
        <v>372184.56</v>
      </c>
      <c r="K18" s="662">
        <f t="shared" si="18"/>
        <v>42761.21</v>
      </c>
      <c r="L18" s="662">
        <f t="shared" si="18"/>
        <v>511.77</v>
      </c>
      <c r="M18" s="662">
        <f t="shared" si="18"/>
        <v>53397.72</v>
      </c>
      <c r="N18" s="662">
        <f t="shared" si="18"/>
        <v>0</v>
      </c>
      <c r="O18" s="662">
        <f>SUM(O14:O17)</f>
        <v>3872.0399999999995</v>
      </c>
      <c r="P18" s="662">
        <f>SUM(P14:P17)</f>
        <v>44675.82</v>
      </c>
      <c r="Q18" s="662">
        <f t="shared" si="18"/>
        <v>0</v>
      </c>
      <c r="R18" s="888">
        <f t="shared" si="18"/>
        <v>0</v>
      </c>
      <c r="S18" s="688">
        <f t="shared" si="3"/>
        <v>1222712.0500000003</v>
      </c>
      <c r="T18" s="662">
        <f t="shared" ref="T18:AD18" si="19">SUM(T14:T17)</f>
        <v>673197.94000000006</v>
      </c>
      <c r="U18" s="662">
        <f t="shared" si="19"/>
        <v>57471.020000000004</v>
      </c>
      <c r="V18" s="662">
        <f t="shared" si="19"/>
        <v>353694.47</v>
      </c>
      <c r="W18" s="662">
        <f t="shared" si="19"/>
        <v>36452.76</v>
      </c>
      <c r="X18" s="662">
        <f t="shared" si="19"/>
        <v>466.81</v>
      </c>
      <c r="Y18" s="662">
        <f t="shared" si="19"/>
        <v>54611.86</v>
      </c>
      <c r="Z18" s="662">
        <f t="shared" si="19"/>
        <v>0</v>
      </c>
      <c r="AA18" s="662">
        <f t="shared" si="19"/>
        <v>2594.2399999999998</v>
      </c>
      <c r="AB18" s="662">
        <f>SUM(AB14:AB17)</f>
        <v>44222.95</v>
      </c>
      <c r="AC18" s="662">
        <f t="shared" si="19"/>
        <v>0</v>
      </c>
      <c r="AD18" s="888">
        <f t="shared" si="19"/>
        <v>0</v>
      </c>
      <c r="AE18" s="688">
        <f t="shared" si="4"/>
        <v>1148095.1099999999</v>
      </c>
      <c r="AF18" s="662">
        <f t="shared" ref="AF18:AP18" si="20">SUM(AF14:AF17)</f>
        <v>615223.13</v>
      </c>
      <c r="AG18" s="662">
        <f t="shared" si="20"/>
        <v>54452.339999999989</v>
      </c>
      <c r="AH18" s="662">
        <f t="shared" si="20"/>
        <v>342012.38</v>
      </c>
      <c r="AI18" s="662">
        <f t="shared" si="20"/>
        <v>41175.760000000009</v>
      </c>
      <c r="AJ18" s="662">
        <f t="shared" si="20"/>
        <v>697.03</v>
      </c>
      <c r="AK18" s="662">
        <f t="shared" si="20"/>
        <v>46479.76</v>
      </c>
      <c r="AL18" s="662">
        <f t="shared" si="20"/>
        <v>0</v>
      </c>
      <c r="AM18" s="662">
        <f t="shared" si="20"/>
        <v>3102.6800000000003</v>
      </c>
      <c r="AN18" s="662">
        <f>SUM(AN14:AN17)</f>
        <v>44952.03</v>
      </c>
      <c r="AO18" s="662">
        <f t="shared" si="20"/>
        <v>0</v>
      </c>
      <c r="AP18" s="888">
        <f t="shared" si="20"/>
        <v>0</v>
      </c>
      <c r="AQ18" s="688">
        <f t="shared" si="5"/>
        <v>1202300.69</v>
      </c>
      <c r="AR18" s="662">
        <f t="shared" ref="AR18:BC18" si="21">SUM(AR14:AR17)</f>
        <v>636876.47</v>
      </c>
      <c r="AS18" s="662">
        <f t="shared" si="21"/>
        <v>52690.909999999996</v>
      </c>
      <c r="AT18" s="662">
        <f t="shared" si="21"/>
        <v>370386.82</v>
      </c>
      <c r="AU18" s="662">
        <f t="shared" si="21"/>
        <v>42294.81</v>
      </c>
      <c r="AV18" s="662">
        <f t="shared" si="21"/>
        <v>475.48</v>
      </c>
      <c r="AW18" s="662">
        <f t="shared" si="21"/>
        <v>49891.599999999991</v>
      </c>
      <c r="AX18" s="662">
        <f t="shared" si="21"/>
        <v>0</v>
      </c>
      <c r="AY18" s="662">
        <f t="shared" si="21"/>
        <v>3023.38</v>
      </c>
      <c r="AZ18" s="662">
        <f>SUM(AZ14:AZ17)</f>
        <v>46661.22</v>
      </c>
      <c r="BA18" s="662">
        <f t="shared" si="21"/>
        <v>0</v>
      </c>
      <c r="BB18" s="888">
        <f t="shared" si="21"/>
        <v>0</v>
      </c>
      <c r="BC18" s="663">
        <f t="shared" si="21"/>
        <v>118997.41000000038</v>
      </c>
      <c r="BD18" s="654">
        <f t="shared" si="6"/>
        <v>4979248.1000000006</v>
      </c>
      <c r="BE18" s="664">
        <f t="shared" si="7"/>
        <v>2630077.1100000003</v>
      </c>
      <c r="BF18" s="664">
        <f t="shared" si="8"/>
        <v>229574.41999999998</v>
      </c>
      <c r="BG18" s="664">
        <f t="shared" si="9"/>
        <v>1438278.2300000002</v>
      </c>
      <c r="BH18" s="664">
        <f t="shared" si="10"/>
        <v>162684.54</v>
      </c>
      <c r="BI18" s="664">
        <f t="shared" si="11"/>
        <v>2151.09</v>
      </c>
      <c r="BJ18" s="664">
        <f t="shared" si="12"/>
        <v>204380.94</v>
      </c>
      <c r="BK18" s="664">
        <f t="shared" si="13"/>
        <v>0</v>
      </c>
      <c r="BL18" s="664">
        <f t="shared" si="14"/>
        <v>12592.34</v>
      </c>
      <c r="BM18" s="664">
        <f t="shared" si="15"/>
        <v>180512.02</v>
      </c>
      <c r="BN18" s="664">
        <f t="shared" si="16"/>
        <v>0</v>
      </c>
      <c r="BO18" s="665">
        <f t="shared" si="17"/>
        <v>0</v>
      </c>
    </row>
    <row r="19" spans="1:67" x14ac:dyDescent="0.25">
      <c r="A19" s="1735" t="s">
        <v>845</v>
      </c>
      <c r="B19" s="513" t="s">
        <v>65</v>
      </c>
      <c r="C19" s="523" t="s">
        <v>841</v>
      </c>
      <c r="D19" s="652">
        <v>5594</v>
      </c>
      <c r="E19" s="652">
        <v>5318</v>
      </c>
      <c r="F19" s="970">
        <v>0.95066142295316414</v>
      </c>
      <c r="G19" s="654">
        <f t="shared" si="2"/>
        <v>32884.899999999994</v>
      </c>
      <c r="H19" s="253">
        <v>15307.310000000001</v>
      </c>
      <c r="I19" s="253">
        <v>11480.539999999999</v>
      </c>
      <c r="J19" s="253">
        <v>1976.42</v>
      </c>
      <c r="K19" s="253">
        <v>1861.45</v>
      </c>
      <c r="L19" s="253">
        <v>44.85</v>
      </c>
      <c r="M19" s="253">
        <v>958.43999999999994</v>
      </c>
      <c r="N19" s="253">
        <v>0</v>
      </c>
      <c r="O19" s="253">
        <v>1144.96</v>
      </c>
      <c r="P19" s="253">
        <v>110.92999999999999</v>
      </c>
      <c r="Q19" s="253">
        <v>0</v>
      </c>
      <c r="R19" s="525">
        <v>0</v>
      </c>
      <c r="S19" s="654">
        <f t="shared" si="3"/>
        <v>31830.36</v>
      </c>
      <c r="T19" s="253">
        <v>12854.6</v>
      </c>
      <c r="U19" s="253">
        <v>10934.3</v>
      </c>
      <c r="V19" s="253">
        <v>2059.06</v>
      </c>
      <c r="W19" s="253">
        <v>4193.59</v>
      </c>
      <c r="X19" s="253">
        <v>0</v>
      </c>
      <c r="Y19" s="253">
        <v>1202.46</v>
      </c>
      <c r="Z19" s="253">
        <v>0</v>
      </c>
      <c r="AA19" s="253">
        <v>449.33999999999992</v>
      </c>
      <c r="AB19" s="253">
        <v>137.01</v>
      </c>
      <c r="AC19" s="253">
        <v>0</v>
      </c>
      <c r="AD19" s="525">
        <v>0</v>
      </c>
      <c r="AE19" s="654">
        <f t="shared" si="4"/>
        <v>25196.100000000002</v>
      </c>
      <c r="AF19" s="253">
        <v>11184.609999999999</v>
      </c>
      <c r="AG19" s="253">
        <v>8231.2499999999982</v>
      </c>
      <c r="AH19" s="253">
        <v>2384.1299999999997</v>
      </c>
      <c r="AI19" s="253">
        <v>2955.33</v>
      </c>
      <c r="AJ19" s="253">
        <v>0</v>
      </c>
      <c r="AK19" s="253">
        <v>104.97</v>
      </c>
      <c r="AL19" s="253">
        <v>0</v>
      </c>
      <c r="AM19" s="253">
        <v>97.72999999999999</v>
      </c>
      <c r="AN19" s="253">
        <v>238.07999999999998</v>
      </c>
      <c r="AO19" s="253">
        <v>0</v>
      </c>
      <c r="AP19" s="525">
        <v>0</v>
      </c>
      <c r="AQ19" s="654">
        <f t="shared" si="5"/>
        <v>27854.66</v>
      </c>
      <c r="AR19" s="253">
        <v>11281.149999999998</v>
      </c>
      <c r="AS19" s="253">
        <v>9657.92</v>
      </c>
      <c r="AT19" s="253">
        <v>1849.15</v>
      </c>
      <c r="AU19" s="253">
        <v>3800.68</v>
      </c>
      <c r="AV19" s="253">
        <v>0</v>
      </c>
      <c r="AW19" s="253">
        <v>591.2299999999999</v>
      </c>
      <c r="AX19" s="253">
        <v>0</v>
      </c>
      <c r="AY19" s="253">
        <v>674.53</v>
      </c>
      <c r="AZ19" s="253">
        <v>0</v>
      </c>
      <c r="BA19" s="253">
        <v>0</v>
      </c>
      <c r="BB19" s="525">
        <v>0</v>
      </c>
      <c r="BC19" s="892">
        <v>516.69000000001324</v>
      </c>
      <c r="BD19" s="689">
        <f t="shared" si="6"/>
        <v>118282.71000000002</v>
      </c>
      <c r="BE19" s="655">
        <f t="shared" si="7"/>
        <v>50627.67</v>
      </c>
      <c r="BF19" s="655">
        <f t="shared" si="8"/>
        <v>40304.009999999995</v>
      </c>
      <c r="BG19" s="655">
        <f t="shared" si="9"/>
        <v>8268.76</v>
      </c>
      <c r="BH19" s="655">
        <f t="shared" si="10"/>
        <v>12811.05</v>
      </c>
      <c r="BI19" s="655">
        <f t="shared" si="11"/>
        <v>44.85</v>
      </c>
      <c r="BJ19" s="655">
        <f t="shared" si="12"/>
        <v>2857.1</v>
      </c>
      <c r="BK19" s="655">
        <f t="shared" si="13"/>
        <v>0</v>
      </c>
      <c r="BL19" s="655">
        <f t="shared" si="14"/>
        <v>2366.56</v>
      </c>
      <c r="BM19" s="655">
        <f t="shared" si="15"/>
        <v>486.02</v>
      </c>
      <c r="BN19" s="655">
        <f t="shared" si="16"/>
        <v>0</v>
      </c>
      <c r="BO19" s="656">
        <f t="shared" si="17"/>
        <v>0</v>
      </c>
    </row>
    <row r="20" spans="1:67" x14ac:dyDescent="0.25">
      <c r="A20" s="1735"/>
      <c r="B20" s="513" t="s">
        <v>66</v>
      </c>
      <c r="C20" s="523" t="s">
        <v>842</v>
      </c>
      <c r="D20" s="652">
        <v>0</v>
      </c>
      <c r="E20" s="652">
        <v>0</v>
      </c>
      <c r="F20" s="970"/>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2">
        <v>0</v>
      </c>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735"/>
      <c r="B21" s="513" t="s">
        <v>67</v>
      </c>
      <c r="C21" s="523" t="s">
        <v>843</v>
      </c>
      <c r="D21" s="652">
        <v>0</v>
      </c>
      <c r="E21" s="652">
        <v>0</v>
      </c>
      <c r="F21" s="970"/>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2">
        <v>0</v>
      </c>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735"/>
      <c r="B22" s="513" t="s">
        <v>69</v>
      </c>
      <c r="C22" s="523" t="s">
        <v>844</v>
      </c>
      <c r="D22" s="652">
        <v>0</v>
      </c>
      <c r="E22" s="652">
        <v>0</v>
      </c>
      <c r="F22" s="970"/>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2">
        <v>0</v>
      </c>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742"/>
      <c r="B23" s="659" t="s">
        <v>96</v>
      </c>
      <c r="C23" s="660" t="s">
        <v>36</v>
      </c>
      <c r="D23" s="661">
        <f>SUM(D19:D22)</f>
        <v>5594</v>
      </c>
      <c r="E23" s="661">
        <f>SUM(E19:E22)</f>
        <v>5318</v>
      </c>
      <c r="F23" s="971">
        <f t="shared" si="1"/>
        <v>0.95066142295316414</v>
      </c>
      <c r="G23" s="688">
        <f t="shared" si="2"/>
        <v>32884.899999999994</v>
      </c>
      <c r="H23" s="662">
        <f>SUM(H19:H22)</f>
        <v>15307.310000000001</v>
      </c>
      <c r="I23" s="662">
        <f t="shared" ref="I23:R23" si="22">SUM(I19:I22)</f>
        <v>11480.539999999999</v>
      </c>
      <c r="J23" s="662">
        <f t="shared" si="22"/>
        <v>1976.42</v>
      </c>
      <c r="K23" s="662">
        <f t="shared" si="22"/>
        <v>1861.45</v>
      </c>
      <c r="L23" s="662">
        <f t="shared" si="22"/>
        <v>44.85</v>
      </c>
      <c r="M23" s="662">
        <f t="shared" si="22"/>
        <v>958.43999999999994</v>
      </c>
      <c r="N23" s="662">
        <f t="shared" si="22"/>
        <v>0</v>
      </c>
      <c r="O23" s="662">
        <f t="shared" si="22"/>
        <v>1144.96</v>
      </c>
      <c r="P23" s="662">
        <f t="shared" si="22"/>
        <v>110.92999999999999</v>
      </c>
      <c r="Q23" s="662">
        <f t="shared" si="22"/>
        <v>0</v>
      </c>
      <c r="R23" s="888">
        <f t="shared" si="22"/>
        <v>0</v>
      </c>
      <c r="S23" s="688">
        <f t="shared" si="3"/>
        <v>31830.36</v>
      </c>
      <c r="T23" s="662">
        <f t="shared" ref="T23:AD23" si="23">SUM(T19:T22)</f>
        <v>12854.6</v>
      </c>
      <c r="U23" s="662">
        <f t="shared" si="23"/>
        <v>10934.3</v>
      </c>
      <c r="V23" s="662">
        <f t="shared" si="23"/>
        <v>2059.06</v>
      </c>
      <c r="W23" s="662">
        <f t="shared" si="23"/>
        <v>4193.59</v>
      </c>
      <c r="X23" s="662">
        <f t="shared" si="23"/>
        <v>0</v>
      </c>
      <c r="Y23" s="662">
        <f t="shared" si="23"/>
        <v>1202.46</v>
      </c>
      <c r="Z23" s="662">
        <f t="shared" si="23"/>
        <v>0</v>
      </c>
      <c r="AA23" s="662">
        <f>SUM(AA19:AA22)</f>
        <v>449.33999999999992</v>
      </c>
      <c r="AB23" s="662">
        <f>SUM(AB19:AB22)</f>
        <v>137.01</v>
      </c>
      <c r="AC23" s="662">
        <f t="shared" si="23"/>
        <v>0</v>
      </c>
      <c r="AD23" s="888">
        <f t="shared" si="23"/>
        <v>0</v>
      </c>
      <c r="AE23" s="688">
        <f t="shared" si="4"/>
        <v>25196.100000000002</v>
      </c>
      <c r="AF23" s="662">
        <f t="shared" ref="AF23:AP23" si="24">SUM(AF19:AF22)</f>
        <v>11184.609999999999</v>
      </c>
      <c r="AG23" s="662">
        <f t="shared" si="24"/>
        <v>8231.2499999999982</v>
      </c>
      <c r="AH23" s="662">
        <f t="shared" si="24"/>
        <v>2384.1299999999997</v>
      </c>
      <c r="AI23" s="662">
        <f t="shared" si="24"/>
        <v>2955.33</v>
      </c>
      <c r="AJ23" s="662">
        <f t="shared" si="24"/>
        <v>0</v>
      </c>
      <c r="AK23" s="662">
        <f t="shared" si="24"/>
        <v>104.97</v>
      </c>
      <c r="AL23" s="662">
        <f t="shared" si="24"/>
        <v>0</v>
      </c>
      <c r="AM23" s="662">
        <f t="shared" si="24"/>
        <v>97.72999999999999</v>
      </c>
      <c r="AN23" s="662">
        <f>SUM(AN19:AN22)</f>
        <v>238.07999999999998</v>
      </c>
      <c r="AO23" s="662">
        <f t="shared" si="24"/>
        <v>0</v>
      </c>
      <c r="AP23" s="888">
        <f t="shared" si="24"/>
        <v>0</v>
      </c>
      <c r="AQ23" s="688">
        <f t="shared" si="5"/>
        <v>27854.66</v>
      </c>
      <c r="AR23" s="662">
        <f t="shared" ref="AR23:BB23" si="25">SUM(AR19:AR22)</f>
        <v>11281.149999999998</v>
      </c>
      <c r="AS23" s="662">
        <f t="shared" si="25"/>
        <v>9657.92</v>
      </c>
      <c r="AT23" s="662">
        <f t="shared" si="25"/>
        <v>1849.15</v>
      </c>
      <c r="AU23" s="662">
        <f t="shared" si="25"/>
        <v>3800.68</v>
      </c>
      <c r="AV23" s="662">
        <f t="shared" si="25"/>
        <v>0</v>
      </c>
      <c r="AW23" s="662">
        <f t="shared" si="25"/>
        <v>591.2299999999999</v>
      </c>
      <c r="AX23" s="662">
        <f t="shared" si="25"/>
        <v>0</v>
      </c>
      <c r="AY23" s="662">
        <f t="shared" si="25"/>
        <v>674.53</v>
      </c>
      <c r="AZ23" s="662">
        <f>SUM(AZ19:AZ22)</f>
        <v>0</v>
      </c>
      <c r="BA23" s="662">
        <f t="shared" si="25"/>
        <v>0</v>
      </c>
      <c r="BB23" s="888">
        <f t="shared" si="25"/>
        <v>0</v>
      </c>
      <c r="BC23" s="663">
        <f>SUM(BC19:BC22)</f>
        <v>516.69000000001324</v>
      </c>
      <c r="BD23" s="654">
        <f t="shared" si="6"/>
        <v>118282.71000000002</v>
      </c>
      <c r="BE23" s="664">
        <f t="shared" si="7"/>
        <v>50627.67</v>
      </c>
      <c r="BF23" s="664">
        <f t="shared" si="8"/>
        <v>40304.009999999995</v>
      </c>
      <c r="BG23" s="664">
        <f t="shared" si="9"/>
        <v>8268.76</v>
      </c>
      <c r="BH23" s="664">
        <f t="shared" si="10"/>
        <v>12811.05</v>
      </c>
      <c r="BI23" s="664">
        <f t="shared" si="11"/>
        <v>44.85</v>
      </c>
      <c r="BJ23" s="664">
        <f t="shared" si="12"/>
        <v>2857.1</v>
      </c>
      <c r="BK23" s="664">
        <f t="shared" si="13"/>
        <v>0</v>
      </c>
      <c r="BL23" s="664">
        <f t="shared" si="14"/>
        <v>2366.56</v>
      </c>
      <c r="BM23" s="664">
        <f t="shared" si="15"/>
        <v>486.02</v>
      </c>
      <c r="BN23" s="664">
        <f t="shared" si="16"/>
        <v>0</v>
      </c>
      <c r="BO23" s="665">
        <f t="shared" si="17"/>
        <v>0</v>
      </c>
    </row>
    <row r="24" spans="1:67" x14ac:dyDescent="0.25">
      <c r="A24" s="1735" t="s">
        <v>1068</v>
      </c>
      <c r="B24" s="513" t="s">
        <v>70</v>
      </c>
      <c r="C24" s="523" t="s">
        <v>841</v>
      </c>
      <c r="D24" s="652">
        <v>301</v>
      </c>
      <c r="E24" s="652">
        <v>284</v>
      </c>
      <c r="F24" s="970">
        <v>0.94352159468438535</v>
      </c>
      <c r="G24" s="654">
        <f t="shared" si="2"/>
        <v>45768.82</v>
      </c>
      <c r="H24" s="253">
        <v>19668.989999999998</v>
      </c>
      <c r="I24" s="253">
        <v>5265.73</v>
      </c>
      <c r="J24" s="253">
        <v>14879.4</v>
      </c>
      <c r="K24" s="253">
        <v>2897.6600000000003</v>
      </c>
      <c r="L24" s="253">
        <v>0</v>
      </c>
      <c r="M24" s="253">
        <v>1438.54</v>
      </c>
      <c r="N24" s="253">
        <v>0</v>
      </c>
      <c r="O24" s="253">
        <v>50.06</v>
      </c>
      <c r="P24" s="253">
        <v>1568.44</v>
      </c>
      <c r="Q24" s="253">
        <v>0</v>
      </c>
      <c r="R24" s="525">
        <v>0</v>
      </c>
      <c r="S24" s="654">
        <f t="shared" si="3"/>
        <v>36334.239999999998</v>
      </c>
      <c r="T24" s="253">
        <v>17482.05</v>
      </c>
      <c r="U24" s="253">
        <v>3186.35</v>
      </c>
      <c r="V24" s="253">
        <v>11170.240000000002</v>
      </c>
      <c r="W24" s="253">
        <v>1989.3300000000004</v>
      </c>
      <c r="X24" s="253">
        <v>0</v>
      </c>
      <c r="Y24" s="253">
        <v>1170.28</v>
      </c>
      <c r="Z24" s="253">
        <v>0</v>
      </c>
      <c r="AA24" s="253">
        <v>41.75</v>
      </c>
      <c r="AB24" s="253">
        <v>1294.2399999999998</v>
      </c>
      <c r="AC24" s="253">
        <v>0</v>
      </c>
      <c r="AD24" s="525">
        <v>0</v>
      </c>
      <c r="AE24" s="654">
        <f t="shared" si="4"/>
        <v>36880.399999999994</v>
      </c>
      <c r="AF24" s="253">
        <v>17097.599999999999</v>
      </c>
      <c r="AG24" s="253">
        <v>2996.21</v>
      </c>
      <c r="AH24" s="253">
        <v>11723.099999999999</v>
      </c>
      <c r="AI24" s="253">
        <v>2466.9</v>
      </c>
      <c r="AJ24" s="253">
        <v>0</v>
      </c>
      <c r="AK24" s="253">
        <v>1325.53</v>
      </c>
      <c r="AL24" s="253">
        <v>0</v>
      </c>
      <c r="AM24" s="253">
        <v>0</v>
      </c>
      <c r="AN24" s="253">
        <v>1271.06</v>
      </c>
      <c r="AO24" s="253">
        <v>0</v>
      </c>
      <c r="AP24" s="525">
        <v>0</v>
      </c>
      <c r="AQ24" s="654">
        <f t="shared" si="5"/>
        <v>38129.89</v>
      </c>
      <c r="AR24" s="253">
        <v>18075.41</v>
      </c>
      <c r="AS24" s="253">
        <v>2708.48</v>
      </c>
      <c r="AT24" s="253">
        <v>12419.520000000002</v>
      </c>
      <c r="AU24" s="253">
        <v>2720.61</v>
      </c>
      <c r="AV24" s="253">
        <v>0</v>
      </c>
      <c r="AW24" s="253">
        <v>917.80999999999983</v>
      </c>
      <c r="AX24" s="253">
        <v>0</v>
      </c>
      <c r="AY24" s="253">
        <v>9.6</v>
      </c>
      <c r="AZ24" s="253">
        <v>1278.46</v>
      </c>
      <c r="BA24" s="253">
        <v>0</v>
      </c>
      <c r="BB24" s="525">
        <v>0</v>
      </c>
      <c r="BC24" s="892">
        <v>10693.409999999993</v>
      </c>
      <c r="BD24" s="689">
        <f t="shared" si="6"/>
        <v>167806.76</v>
      </c>
      <c r="BE24" s="655">
        <f t="shared" si="7"/>
        <v>72324.049999999988</v>
      </c>
      <c r="BF24" s="655">
        <f t="shared" si="8"/>
        <v>14156.77</v>
      </c>
      <c r="BG24" s="655">
        <f t="shared" si="9"/>
        <v>50192.26</v>
      </c>
      <c r="BH24" s="655">
        <f t="shared" si="10"/>
        <v>10074.500000000002</v>
      </c>
      <c r="BI24" s="655">
        <f t="shared" si="11"/>
        <v>0</v>
      </c>
      <c r="BJ24" s="655">
        <f t="shared" si="12"/>
        <v>4852.1599999999989</v>
      </c>
      <c r="BK24" s="655">
        <f t="shared" si="13"/>
        <v>0</v>
      </c>
      <c r="BL24" s="655">
        <f t="shared" si="14"/>
        <v>101.41</v>
      </c>
      <c r="BM24" s="655">
        <f t="shared" si="15"/>
        <v>5412.2</v>
      </c>
      <c r="BN24" s="655">
        <f t="shared" si="16"/>
        <v>0</v>
      </c>
      <c r="BO24" s="656">
        <f t="shared" si="17"/>
        <v>0</v>
      </c>
    </row>
    <row r="25" spans="1:67" x14ac:dyDescent="0.25">
      <c r="A25" s="1735"/>
      <c r="B25" s="513" t="s">
        <v>71</v>
      </c>
      <c r="C25" s="523" t="s">
        <v>842</v>
      </c>
      <c r="D25" s="652">
        <v>0</v>
      </c>
      <c r="E25" s="652">
        <v>0</v>
      </c>
      <c r="F25" s="970"/>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2">
        <v>0</v>
      </c>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735"/>
      <c r="B26" s="513" t="s">
        <v>72</v>
      </c>
      <c r="C26" s="523" t="s">
        <v>843</v>
      </c>
      <c r="D26" s="652">
        <v>0</v>
      </c>
      <c r="E26" s="652">
        <v>0</v>
      </c>
      <c r="F26" s="970"/>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2">
        <v>0</v>
      </c>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735"/>
      <c r="B27" s="513" t="s">
        <v>44</v>
      </c>
      <c r="C27" s="523" t="s">
        <v>844</v>
      </c>
      <c r="D27" s="652">
        <v>0</v>
      </c>
      <c r="E27" s="652">
        <v>0</v>
      </c>
      <c r="F27" s="970"/>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2">
        <v>0</v>
      </c>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742"/>
      <c r="B28" s="659" t="s">
        <v>41</v>
      </c>
      <c r="C28" s="660" t="s">
        <v>36</v>
      </c>
      <c r="D28" s="661">
        <f>SUM(D24:D27)</f>
        <v>301</v>
      </c>
      <c r="E28" s="661">
        <f>SUM(E24:E27)</f>
        <v>284</v>
      </c>
      <c r="F28" s="971">
        <f t="shared" si="1"/>
        <v>0.94352159468438535</v>
      </c>
      <c r="G28" s="688">
        <f t="shared" si="2"/>
        <v>45768.82</v>
      </c>
      <c r="H28" s="662">
        <f>SUM(H24:H27)</f>
        <v>19668.989999999998</v>
      </c>
      <c r="I28" s="662">
        <f t="shared" ref="I28:R28" si="26">SUM(I24:I27)</f>
        <v>5265.73</v>
      </c>
      <c r="J28" s="662">
        <f t="shared" si="26"/>
        <v>14879.4</v>
      </c>
      <c r="K28" s="662">
        <f t="shared" si="26"/>
        <v>2897.6600000000003</v>
      </c>
      <c r="L28" s="662">
        <f t="shared" si="26"/>
        <v>0</v>
      </c>
      <c r="M28" s="662">
        <f t="shared" si="26"/>
        <v>1438.54</v>
      </c>
      <c r="N28" s="662">
        <f t="shared" si="26"/>
        <v>0</v>
      </c>
      <c r="O28" s="662">
        <f t="shared" si="26"/>
        <v>50.06</v>
      </c>
      <c r="P28" s="662">
        <f t="shared" si="26"/>
        <v>1568.44</v>
      </c>
      <c r="Q28" s="662">
        <f t="shared" si="26"/>
        <v>0</v>
      </c>
      <c r="R28" s="888">
        <f t="shared" si="26"/>
        <v>0</v>
      </c>
      <c r="S28" s="688">
        <f t="shared" si="3"/>
        <v>36334.239999999998</v>
      </c>
      <c r="T28" s="662">
        <f t="shared" ref="T28:AD28" si="27">SUM(T24:T27)</f>
        <v>17482.05</v>
      </c>
      <c r="U28" s="662">
        <f t="shared" si="27"/>
        <v>3186.35</v>
      </c>
      <c r="V28" s="662">
        <f t="shared" si="27"/>
        <v>11170.240000000002</v>
      </c>
      <c r="W28" s="662">
        <f t="shared" si="27"/>
        <v>1989.3300000000004</v>
      </c>
      <c r="X28" s="662">
        <f t="shared" si="27"/>
        <v>0</v>
      </c>
      <c r="Y28" s="662">
        <f t="shared" si="27"/>
        <v>1170.28</v>
      </c>
      <c r="Z28" s="662">
        <f t="shared" si="27"/>
        <v>0</v>
      </c>
      <c r="AA28" s="662">
        <f t="shared" si="27"/>
        <v>41.75</v>
      </c>
      <c r="AB28" s="662">
        <f>SUM(AB24:AB27)</f>
        <v>1294.2399999999998</v>
      </c>
      <c r="AC28" s="662">
        <f t="shared" si="27"/>
        <v>0</v>
      </c>
      <c r="AD28" s="888">
        <f t="shared" si="27"/>
        <v>0</v>
      </c>
      <c r="AE28" s="688">
        <f t="shared" si="4"/>
        <v>36880.399999999994</v>
      </c>
      <c r="AF28" s="662">
        <f t="shared" ref="AF28:AP28" si="28">SUM(AF24:AF27)</f>
        <v>17097.599999999999</v>
      </c>
      <c r="AG28" s="662">
        <f t="shared" si="28"/>
        <v>2996.21</v>
      </c>
      <c r="AH28" s="662">
        <f t="shared" si="28"/>
        <v>11723.099999999999</v>
      </c>
      <c r="AI28" s="662">
        <f t="shared" si="28"/>
        <v>2466.9</v>
      </c>
      <c r="AJ28" s="662">
        <f t="shared" si="28"/>
        <v>0</v>
      </c>
      <c r="AK28" s="662">
        <f t="shared" si="28"/>
        <v>1325.53</v>
      </c>
      <c r="AL28" s="662">
        <f t="shared" si="28"/>
        <v>0</v>
      </c>
      <c r="AM28" s="662">
        <f t="shared" si="28"/>
        <v>0</v>
      </c>
      <c r="AN28" s="662">
        <f>SUM(AN24:AN27)</f>
        <v>1271.06</v>
      </c>
      <c r="AO28" s="662">
        <f t="shared" si="28"/>
        <v>0</v>
      </c>
      <c r="AP28" s="888">
        <f t="shared" si="28"/>
        <v>0</v>
      </c>
      <c r="AQ28" s="688">
        <f t="shared" si="5"/>
        <v>38129.89</v>
      </c>
      <c r="AR28" s="662">
        <f t="shared" ref="AR28:BB28" si="29">SUM(AR24:AR27)</f>
        <v>18075.41</v>
      </c>
      <c r="AS28" s="662">
        <f t="shared" si="29"/>
        <v>2708.48</v>
      </c>
      <c r="AT28" s="662">
        <f t="shared" si="29"/>
        <v>12419.520000000002</v>
      </c>
      <c r="AU28" s="662">
        <f t="shared" si="29"/>
        <v>2720.61</v>
      </c>
      <c r="AV28" s="662">
        <f t="shared" si="29"/>
        <v>0</v>
      </c>
      <c r="AW28" s="662">
        <f t="shared" si="29"/>
        <v>917.80999999999983</v>
      </c>
      <c r="AX28" s="662">
        <f t="shared" si="29"/>
        <v>0</v>
      </c>
      <c r="AY28" s="662">
        <f t="shared" si="29"/>
        <v>9.6</v>
      </c>
      <c r="AZ28" s="662">
        <f>SUM(AZ24:AZ27)</f>
        <v>1278.46</v>
      </c>
      <c r="BA28" s="662">
        <f t="shared" si="29"/>
        <v>0</v>
      </c>
      <c r="BB28" s="888">
        <f t="shared" si="29"/>
        <v>0</v>
      </c>
      <c r="BC28" s="663">
        <f>SUM(BC24:BC27)</f>
        <v>10693.409999999993</v>
      </c>
      <c r="BD28" s="654">
        <f t="shared" si="6"/>
        <v>167806.76</v>
      </c>
      <c r="BE28" s="664">
        <f t="shared" si="7"/>
        <v>72324.049999999988</v>
      </c>
      <c r="BF28" s="664">
        <f t="shared" si="8"/>
        <v>14156.77</v>
      </c>
      <c r="BG28" s="664">
        <f t="shared" si="9"/>
        <v>50192.26</v>
      </c>
      <c r="BH28" s="664">
        <f t="shared" si="10"/>
        <v>10074.500000000002</v>
      </c>
      <c r="BI28" s="664">
        <f t="shared" si="11"/>
        <v>0</v>
      </c>
      <c r="BJ28" s="664">
        <f t="shared" si="12"/>
        <v>4852.1599999999989</v>
      </c>
      <c r="BK28" s="664">
        <f t="shared" si="13"/>
        <v>0</v>
      </c>
      <c r="BL28" s="664">
        <f t="shared" si="14"/>
        <v>101.41</v>
      </c>
      <c r="BM28" s="664">
        <f t="shared" si="15"/>
        <v>5412.2</v>
      </c>
      <c r="BN28" s="664">
        <f t="shared" si="16"/>
        <v>0</v>
      </c>
      <c r="BO28" s="665">
        <f t="shared" si="17"/>
        <v>0</v>
      </c>
    </row>
    <row r="29" spans="1:67" x14ac:dyDescent="0.25">
      <c r="A29" s="1735" t="s">
        <v>1049</v>
      </c>
      <c r="B29" s="513" t="s">
        <v>74</v>
      </c>
      <c r="C29" s="523" t="s">
        <v>841</v>
      </c>
      <c r="D29" s="652">
        <v>22794</v>
      </c>
      <c r="E29" s="652">
        <v>21042</v>
      </c>
      <c r="F29" s="970">
        <v>0.92313766780731776</v>
      </c>
      <c r="G29" s="654">
        <f t="shared" si="2"/>
        <v>51019.299999999996</v>
      </c>
      <c r="H29" s="253">
        <v>23772.85</v>
      </c>
      <c r="I29" s="253">
        <v>4595.34</v>
      </c>
      <c r="J29" s="253">
        <v>15293.5</v>
      </c>
      <c r="K29" s="253">
        <v>3110.0899999999997</v>
      </c>
      <c r="L29" s="253">
        <v>217.27</v>
      </c>
      <c r="M29" s="253">
        <v>1953.41</v>
      </c>
      <c r="N29" s="253">
        <v>0</v>
      </c>
      <c r="O29" s="253">
        <v>340.81</v>
      </c>
      <c r="P29" s="253">
        <v>1736.0299999999997</v>
      </c>
      <c r="Q29" s="253">
        <v>0</v>
      </c>
      <c r="R29" s="525">
        <v>0</v>
      </c>
      <c r="S29" s="654">
        <f t="shared" si="3"/>
        <v>48998.18</v>
      </c>
      <c r="T29" s="253">
        <v>19770.070000000003</v>
      </c>
      <c r="U29" s="253">
        <v>5255.4699999999984</v>
      </c>
      <c r="V29" s="253">
        <v>15198.650000000001</v>
      </c>
      <c r="W29" s="253">
        <v>4471.6099999999997</v>
      </c>
      <c r="X29" s="253">
        <v>45.22</v>
      </c>
      <c r="Y29" s="253">
        <v>2074.29</v>
      </c>
      <c r="Z29" s="253">
        <v>0</v>
      </c>
      <c r="AA29" s="253">
        <v>333.27000000000004</v>
      </c>
      <c r="AB29" s="253">
        <v>1849.6</v>
      </c>
      <c r="AC29" s="253">
        <v>0</v>
      </c>
      <c r="AD29" s="525">
        <v>0</v>
      </c>
      <c r="AE29" s="654">
        <f t="shared" si="4"/>
        <v>49045.740000000005</v>
      </c>
      <c r="AF29" s="253">
        <v>22055.56</v>
      </c>
      <c r="AG29" s="253">
        <v>3782.96</v>
      </c>
      <c r="AH29" s="253">
        <v>15341.91</v>
      </c>
      <c r="AI29" s="253">
        <v>3699.3300000000004</v>
      </c>
      <c r="AJ29" s="253">
        <v>99.4</v>
      </c>
      <c r="AK29" s="253">
        <v>2037.03</v>
      </c>
      <c r="AL29" s="253">
        <v>0</v>
      </c>
      <c r="AM29" s="253">
        <v>205.62</v>
      </c>
      <c r="AN29" s="253">
        <v>1823.93</v>
      </c>
      <c r="AO29" s="253">
        <v>0</v>
      </c>
      <c r="AP29" s="525">
        <v>0</v>
      </c>
      <c r="AQ29" s="654">
        <f t="shared" si="5"/>
        <v>43653.159999999996</v>
      </c>
      <c r="AR29" s="253">
        <v>17846.38</v>
      </c>
      <c r="AS29" s="253">
        <v>3415.77</v>
      </c>
      <c r="AT29" s="253">
        <v>14031.850000000002</v>
      </c>
      <c r="AU29" s="253">
        <v>3740.56</v>
      </c>
      <c r="AV29" s="253">
        <v>0</v>
      </c>
      <c r="AW29" s="253">
        <v>2018.8200000000002</v>
      </c>
      <c r="AX29" s="253">
        <v>0</v>
      </c>
      <c r="AY29" s="253">
        <v>284.99</v>
      </c>
      <c r="AZ29" s="253">
        <v>2314.7899999999995</v>
      </c>
      <c r="BA29" s="253">
        <v>0</v>
      </c>
      <c r="BB29" s="525">
        <v>0</v>
      </c>
      <c r="BC29" s="892">
        <v>763.76999999997497</v>
      </c>
      <c r="BD29" s="689">
        <f t="shared" si="6"/>
        <v>193480.14999999997</v>
      </c>
      <c r="BE29" s="655">
        <f t="shared" si="7"/>
        <v>83444.86</v>
      </c>
      <c r="BF29" s="655">
        <f t="shared" si="8"/>
        <v>17049.539999999997</v>
      </c>
      <c r="BG29" s="655">
        <f t="shared" si="9"/>
        <v>59865.91</v>
      </c>
      <c r="BH29" s="655">
        <f t="shared" si="10"/>
        <v>15021.589999999998</v>
      </c>
      <c r="BI29" s="655">
        <f t="shared" si="11"/>
        <v>361.89</v>
      </c>
      <c r="BJ29" s="655">
        <f t="shared" si="12"/>
        <v>8083.5499999999993</v>
      </c>
      <c r="BK29" s="655">
        <f t="shared" si="13"/>
        <v>0</v>
      </c>
      <c r="BL29" s="655">
        <f t="shared" si="14"/>
        <v>1164.69</v>
      </c>
      <c r="BM29" s="655">
        <f t="shared" si="15"/>
        <v>7724.3499999999985</v>
      </c>
      <c r="BN29" s="655">
        <f t="shared" si="16"/>
        <v>0</v>
      </c>
      <c r="BO29" s="656">
        <f t="shared" si="17"/>
        <v>0</v>
      </c>
    </row>
    <row r="30" spans="1:67" x14ac:dyDescent="0.25">
      <c r="A30" s="1735"/>
      <c r="B30" s="513" t="s">
        <v>75</v>
      </c>
      <c r="C30" s="523" t="s">
        <v>842</v>
      </c>
      <c r="D30" s="652">
        <v>0</v>
      </c>
      <c r="E30" s="652">
        <v>0</v>
      </c>
      <c r="F30" s="970"/>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 t="shared" si="5"/>
        <v>0</v>
      </c>
      <c r="AR30" s="253">
        <v>0</v>
      </c>
      <c r="AS30" s="253">
        <v>0</v>
      </c>
      <c r="AT30" s="253">
        <v>0</v>
      </c>
      <c r="AU30" s="253">
        <v>0</v>
      </c>
      <c r="AV30" s="253">
        <v>0</v>
      </c>
      <c r="AW30" s="253">
        <v>0</v>
      </c>
      <c r="AX30" s="253">
        <v>0</v>
      </c>
      <c r="AY30" s="253">
        <v>0</v>
      </c>
      <c r="AZ30" s="253">
        <v>0</v>
      </c>
      <c r="BA30" s="253">
        <v>0</v>
      </c>
      <c r="BB30" s="525">
        <v>0</v>
      </c>
      <c r="BC30" s="892">
        <v>0</v>
      </c>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735"/>
      <c r="B31" s="513" t="s">
        <v>76</v>
      </c>
      <c r="C31" s="523" t="s">
        <v>843</v>
      </c>
      <c r="D31" s="652">
        <v>0</v>
      </c>
      <c r="E31" s="652">
        <v>0</v>
      </c>
      <c r="F31" s="970"/>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2">
        <v>0</v>
      </c>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735"/>
      <c r="B32" s="513" t="s">
        <v>77</v>
      </c>
      <c r="C32" s="523" t="s">
        <v>844</v>
      </c>
      <c r="D32" s="652">
        <v>0</v>
      </c>
      <c r="E32" s="652">
        <v>0</v>
      </c>
      <c r="F32" s="970"/>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2">
        <v>0</v>
      </c>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742"/>
      <c r="B33" s="659" t="s">
        <v>104</v>
      </c>
      <c r="C33" s="660" t="s">
        <v>36</v>
      </c>
      <c r="D33" s="661">
        <f>SUM(D29:D32)</f>
        <v>22794</v>
      </c>
      <c r="E33" s="661">
        <f>SUM(E29:E32)</f>
        <v>21042</v>
      </c>
      <c r="F33" s="971">
        <f t="shared" si="1"/>
        <v>0.92313766780731776</v>
      </c>
      <c r="G33" s="688">
        <f t="shared" si="2"/>
        <v>51019.299999999996</v>
      </c>
      <c r="H33" s="662">
        <f>SUM(H29:H32)</f>
        <v>23772.85</v>
      </c>
      <c r="I33" s="662">
        <f t="shared" ref="I33:R33" si="30">SUM(I29:I32)</f>
        <v>4595.34</v>
      </c>
      <c r="J33" s="662">
        <f t="shared" si="30"/>
        <v>15293.5</v>
      </c>
      <c r="K33" s="662">
        <f t="shared" si="30"/>
        <v>3110.0899999999997</v>
      </c>
      <c r="L33" s="662">
        <f t="shared" si="30"/>
        <v>217.27</v>
      </c>
      <c r="M33" s="662">
        <f t="shared" si="30"/>
        <v>1953.41</v>
      </c>
      <c r="N33" s="662">
        <f t="shared" si="30"/>
        <v>0</v>
      </c>
      <c r="O33" s="662">
        <f t="shared" si="30"/>
        <v>340.81</v>
      </c>
      <c r="P33" s="662">
        <f t="shared" si="30"/>
        <v>1736.0299999999997</v>
      </c>
      <c r="Q33" s="662">
        <f t="shared" si="30"/>
        <v>0</v>
      </c>
      <c r="R33" s="888">
        <f t="shared" si="30"/>
        <v>0</v>
      </c>
      <c r="S33" s="688">
        <f t="shared" si="3"/>
        <v>48998.18</v>
      </c>
      <c r="T33" s="662">
        <f t="shared" ref="T33:AD33" si="31">SUM(T29:T32)</f>
        <v>19770.070000000003</v>
      </c>
      <c r="U33" s="662">
        <f t="shared" si="31"/>
        <v>5255.4699999999984</v>
      </c>
      <c r="V33" s="662">
        <f t="shared" si="31"/>
        <v>15198.650000000001</v>
      </c>
      <c r="W33" s="662">
        <f t="shared" si="31"/>
        <v>4471.6099999999997</v>
      </c>
      <c r="X33" s="662">
        <f t="shared" si="31"/>
        <v>45.22</v>
      </c>
      <c r="Y33" s="662">
        <f t="shared" si="31"/>
        <v>2074.29</v>
      </c>
      <c r="Z33" s="662">
        <f t="shared" si="31"/>
        <v>0</v>
      </c>
      <c r="AA33" s="662">
        <f t="shared" si="31"/>
        <v>333.27000000000004</v>
      </c>
      <c r="AB33" s="662">
        <f>SUM(AB29:AB32)</f>
        <v>1849.6</v>
      </c>
      <c r="AC33" s="662">
        <f t="shared" si="31"/>
        <v>0</v>
      </c>
      <c r="AD33" s="888">
        <f t="shared" si="31"/>
        <v>0</v>
      </c>
      <c r="AE33" s="688">
        <f t="shared" si="4"/>
        <v>49045.740000000005</v>
      </c>
      <c r="AF33" s="662">
        <f t="shared" ref="AF33:AP33" si="32">SUM(AF29:AF32)</f>
        <v>22055.56</v>
      </c>
      <c r="AG33" s="662">
        <f t="shared" si="32"/>
        <v>3782.96</v>
      </c>
      <c r="AH33" s="662">
        <f t="shared" si="32"/>
        <v>15341.91</v>
      </c>
      <c r="AI33" s="662">
        <f t="shared" si="32"/>
        <v>3699.3300000000004</v>
      </c>
      <c r="AJ33" s="662">
        <f t="shared" si="32"/>
        <v>99.4</v>
      </c>
      <c r="AK33" s="662">
        <f t="shared" si="32"/>
        <v>2037.03</v>
      </c>
      <c r="AL33" s="662">
        <f t="shared" si="32"/>
        <v>0</v>
      </c>
      <c r="AM33" s="662">
        <f t="shared" si="32"/>
        <v>205.62</v>
      </c>
      <c r="AN33" s="662">
        <f>SUM(AN29:AN32)</f>
        <v>1823.93</v>
      </c>
      <c r="AO33" s="662">
        <f t="shared" si="32"/>
        <v>0</v>
      </c>
      <c r="AP33" s="888">
        <f t="shared" si="32"/>
        <v>0</v>
      </c>
      <c r="AQ33" s="688">
        <f t="shared" si="5"/>
        <v>43653.159999999996</v>
      </c>
      <c r="AR33" s="662">
        <f t="shared" ref="AR33:BC33" si="33">SUM(AR29:AR32)</f>
        <v>17846.38</v>
      </c>
      <c r="AS33" s="662">
        <f t="shared" si="33"/>
        <v>3415.77</v>
      </c>
      <c r="AT33" s="662">
        <f t="shared" si="33"/>
        <v>14031.850000000002</v>
      </c>
      <c r="AU33" s="662">
        <f t="shared" si="33"/>
        <v>3740.56</v>
      </c>
      <c r="AV33" s="662">
        <f t="shared" si="33"/>
        <v>0</v>
      </c>
      <c r="AW33" s="662">
        <f t="shared" si="33"/>
        <v>2018.8200000000002</v>
      </c>
      <c r="AX33" s="662">
        <f t="shared" si="33"/>
        <v>0</v>
      </c>
      <c r="AY33" s="662">
        <f t="shared" si="33"/>
        <v>284.99</v>
      </c>
      <c r="AZ33" s="662">
        <f>SUM(AZ29:AZ32)</f>
        <v>2314.7899999999995</v>
      </c>
      <c r="BA33" s="662">
        <f t="shared" si="33"/>
        <v>0</v>
      </c>
      <c r="BB33" s="888">
        <f t="shared" si="33"/>
        <v>0</v>
      </c>
      <c r="BC33" s="663">
        <f t="shared" si="33"/>
        <v>763.76999999997497</v>
      </c>
      <c r="BD33" s="654">
        <f t="shared" si="6"/>
        <v>193480.14999999997</v>
      </c>
      <c r="BE33" s="664">
        <f t="shared" si="7"/>
        <v>83444.86</v>
      </c>
      <c r="BF33" s="664">
        <f t="shared" si="8"/>
        <v>17049.539999999997</v>
      </c>
      <c r="BG33" s="664">
        <f t="shared" si="9"/>
        <v>59865.91</v>
      </c>
      <c r="BH33" s="664">
        <f t="shared" si="10"/>
        <v>15021.589999999998</v>
      </c>
      <c r="BI33" s="664">
        <f t="shared" si="11"/>
        <v>361.89</v>
      </c>
      <c r="BJ33" s="664">
        <f t="shared" si="12"/>
        <v>8083.5499999999993</v>
      </c>
      <c r="BK33" s="664">
        <f t="shared" si="13"/>
        <v>0</v>
      </c>
      <c r="BL33" s="664">
        <f t="shared" si="14"/>
        <v>1164.69</v>
      </c>
      <c r="BM33" s="664">
        <f t="shared" si="15"/>
        <v>7724.3499999999985</v>
      </c>
      <c r="BN33" s="664">
        <f t="shared" si="16"/>
        <v>0</v>
      </c>
      <c r="BO33" s="665">
        <f t="shared" si="17"/>
        <v>0</v>
      </c>
    </row>
    <row r="34" spans="1:67" x14ac:dyDescent="0.25">
      <c r="A34" s="1735" t="s">
        <v>1069</v>
      </c>
      <c r="B34" s="513" t="s">
        <v>79</v>
      </c>
      <c r="C34" s="523" t="s">
        <v>841</v>
      </c>
      <c r="D34" s="652">
        <v>708</v>
      </c>
      <c r="E34" s="652">
        <v>676</v>
      </c>
      <c r="F34" s="970">
        <v>0.95480225988700562</v>
      </c>
      <c r="G34" s="654">
        <f t="shared" si="2"/>
        <v>5821.2699999999995</v>
      </c>
      <c r="H34" s="253">
        <v>3103.25</v>
      </c>
      <c r="I34" s="253">
        <v>2041.24</v>
      </c>
      <c r="J34" s="253">
        <v>297.95000000000005</v>
      </c>
      <c r="K34" s="253">
        <v>293.33999999999997</v>
      </c>
      <c r="L34" s="253">
        <v>0</v>
      </c>
      <c r="M34" s="253">
        <v>0</v>
      </c>
      <c r="N34" s="253">
        <v>0</v>
      </c>
      <c r="O34" s="253">
        <v>85.49</v>
      </c>
      <c r="P34" s="253">
        <v>0</v>
      </c>
      <c r="Q34" s="253">
        <v>0</v>
      </c>
      <c r="R34" s="525">
        <v>0</v>
      </c>
      <c r="S34" s="654">
        <f t="shared" si="3"/>
        <v>5853.5199999999995</v>
      </c>
      <c r="T34" s="253">
        <v>3215.38</v>
      </c>
      <c r="U34" s="253">
        <v>1668.7900000000002</v>
      </c>
      <c r="V34" s="253">
        <v>259.99</v>
      </c>
      <c r="W34" s="253">
        <v>709.36</v>
      </c>
      <c r="X34" s="253">
        <v>0</v>
      </c>
      <c r="Y34" s="253">
        <v>0</v>
      </c>
      <c r="Z34" s="253">
        <v>0</v>
      </c>
      <c r="AA34" s="253">
        <v>0</v>
      </c>
      <c r="AB34" s="253">
        <v>0</v>
      </c>
      <c r="AC34" s="253">
        <v>0</v>
      </c>
      <c r="AD34" s="525">
        <v>0</v>
      </c>
      <c r="AE34" s="654">
        <f t="shared" si="4"/>
        <v>6092.2899999999991</v>
      </c>
      <c r="AF34" s="253">
        <v>400.12</v>
      </c>
      <c r="AG34" s="253">
        <v>3505.6499999999996</v>
      </c>
      <c r="AH34" s="253">
        <v>497.85</v>
      </c>
      <c r="AI34" s="253">
        <v>739.77</v>
      </c>
      <c r="AJ34" s="253">
        <v>0</v>
      </c>
      <c r="AK34" s="253">
        <v>0</v>
      </c>
      <c r="AL34" s="253">
        <v>0</v>
      </c>
      <c r="AM34" s="253">
        <v>948.9</v>
      </c>
      <c r="AN34" s="253">
        <v>0</v>
      </c>
      <c r="AO34" s="253">
        <v>0</v>
      </c>
      <c r="AP34" s="525">
        <v>0</v>
      </c>
      <c r="AQ34" s="654">
        <f t="shared" si="5"/>
        <v>4775.2699999999995</v>
      </c>
      <c r="AR34" s="253">
        <v>1001.84</v>
      </c>
      <c r="AS34" s="253">
        <v>1579.01</v>
      </c>
      <c r="AT34" s="253">
        <v>1071.7099999999998</v>
      </c>
      <c r="AU34" s="253">
        <v>704.49</v>
      </c>
      <c r="AV34" s="253">
        <v>0</v>
      </c>
      <c r="AW34" s="253">
        <v>0</v>
      </c>
      <c r="AX34" s="253">
        <v>0</v>
      </c>
      <c r="AY34" s="253">
        <v>418.22</v>
      </c>
      <c r="AZ34" s="253">
        <v>0</v>
      </c>
      <c r="BA34" s="253">
        <v>0</v>
      </c>
      <c r="BB34" s="525">
        <v>0</v>
      </c>
      <c r="BC34" s="892">
        <v>1910.4000000000005</v>
      </c>
      <c r="BD34" s="689">
        <f t="shared" si="6"/>
        <v>24452.75</v>
      </c>
      <c r="BE34" s="655">
        <f t="shared" si="7"/>
        <v>7720.59</v>
      </c>
      <c r="BF34" s="655">
        <f t="shared" si="8"/>
        <v>8794.69</v>
      </c>
      <c r="BG34" s="655">
        <f t="shared" si="9"/>
        <v>2127.5</v>
      </c>
      <c r="BH34" s="655">
        <f t="shared" si="10"/>
        <v>2446.96</v>
      </c>
      <c r="BI34" s="655">
        <f t="shared" si="11"/>
        <v>0</v>
      </c>
      <c r="BJ34" s="655">
        <f t="shared" si="12"/>
        <v>0</v>
      </c>
      <c r="BK34" s="655">
        <f t="shared" si="13"/>
        <v>0</v>
      </c>
      <c r="BL34" s="655">
        <f t="shared" si="14"/>
        <v>1452.61</v>
      </c>
      <c r="BM34" s="655">
        <f t="shared" si="15"/>
        <v>0</v>
      </c>
      <c r="BN34" s="655">
        <f t="shared" si="16"/>
        <v>0</v>
      </c>
      <c r="BO34" s="656">
        <f t="shared" si="17"/>
        <v>0</v>
      </c>
    </row>
    <row r="35" spans="1:67" x14ac:dyDescent="0.25">
      <c r="A35" s="1735"/>
      <c r="B35" s="513" t="s">
        <v>80</v>
      </c>
      <c r="C35" s="523" t="s">
        <v>842</v>
      </c>
      <c r="D35" s="652">
        <v>0</v>
      </c>
      <c r="E35" s="652">
        <v>0</v>
      </c>
      <c r="F35" s="970"/>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2">
        <v>0</v>
      </c>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735"/>
      <c r="B36" s="513" t="s">
        <v>81</v>
      </c>
      <c r="C36" s="523" t="s">
        <v>843</v>
      </c>
      <c r="D36" s="652">
        <v>0</v>
      </c>
      <c r="E36" s="652">
        <v>0</v>
      </c>
      <c r="F36" s="970"/>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2">
        <v>0</v>
      </c>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735"/>
      <c r="B37" s="513" t="s">
        <v>82</v>
      </c>
      <c r="C37" s="523" t="s">
        <v>844</v>
      </c>
      <c r="D37" s="652">
        <v>0</v>
      </c>
      <c r="E37" s="652">
        <v>0</v>
      </c>
      <c r="F37" s="970"/>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2">
        <v>0</v>
      </c>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742"/>
      <c r="B38" s="659" t="s">
        <v>217</v>
      </c>
      <c r="C38" s="660" t="s">
        <v>36</v>
      </c>
      <c r="D38" s="661">
        <f>SUM(D34:D37)</f>
        <v>708</v>
      </c>
      <c r="E38" s="661">
        <f>SUM(E34:E37)</f>
        <v>676</v>
      </c>
      <c r="F38" s="971">
        <f t="shared" si="1"/>
        <v>0.95480225988700562</v>
      </c>
      <c r="G38" s="688">
        <f t="shared" si="2"/>
        <v>5821.2699999999995</v>
      </c>
      <c r="H38" s="662">
        <f>SUM(H34:H37)</f>
        <v>3103.25</v>
      </c>
      <c r="I38" s="662">
        <f t="shared" ref="I38:R38" si="34">SUM(I34:I37)</f>
        <v>2041.24</v>
      </c>
      <c r="J38" s="662">
        <f t="shared" si="34"/>
        <v>297.95000000000005</v>
      </c>
      <c r="K38" s="662">
        <f t="shared" si="34"/>
        <v>293.33999999999997</v>
      </c>
      <c r="L38" s="662">
        <f t="shared" si="34"/>
        <v>0</v>
      </c>
      <c r="M38" s="662">
        <f t="shared" si="34"/>
        <v>0</v>
      </c>
      <c r="N38" s="662">
        <f t="shared" si="34"/>
        <v>0</v>
      </c>
      <c r="O38" s="662">
        <f t="shared" si="34"/>
        <v>85.49</v>
      </c>
      <c r="P38" s="662">
        <f t="shared" si="34"/>
        <v>0</v>
      </c>
      <c r="Q38" s="662">
        <f t="shared" si="34"/>
        <v>0</v>
      </c>
      <c r="R38" s="888">
        <f t="shared" si="34"/>
        <v>0</v>
      </c>
      <c r="S38" s="688">
        <f t="shared" si="3"/>
        <v>5853.5199999999995</v>
      </c>
      <c r="T38" s="662">
        <f t="shared" ref="T38:AD38" si="35">SUM(T34:T37)</f>
        <v>3215.38</v>
      </c>
      <c r="U38" s="662">
        <f t="shared" si="35"/>
        <v>1668.7900000000002</v>
      </c>
      <c r="V38" s="662">
        <f t="shared" si="35"/>
        <v>259.99</v>
      </c>
      <c r="W38" s="662">
        <f t="shared" si="35"/>
        <v>709.36</v>
      </c>
      <c r="X38" s="662">
        <f t="shared" si="35"/>
        <v>0</v>
      </c>
      <c r="Y38" s="662">
        <f t="shared" si="35"/>
        <v>0</v>
      </c>
      <c r="Z38" s="662">
        <f t="shared" si="35"/>
        <v>0</v>
      </c>
      <c r="AA38" s="662">
        <f t="shared" si="35"/>
        <v>0</v>
      </c>
      <c r="AB38" s="662">
        <f>SUM(AB34:AB37)</f>
        <v>0</v>
      </c>
      <c r="AC38" s="662">
        <f t="shared" si="35"/>
        <v>0</v>
      </c>
      <c r="AD38" s="888">
        <f t="shared" si="35"/>
        <v>0</v>
      </c>
      <c r="AE38" s="688">
        <f t="shared" si="4"/>
        <v>6092.2899999999991</v>
      </c>
      <c r="AF38" s="662">
        <f t="shared" ref="AF38:AP38" si="36">SUM(AF34:AF37)</f>
        <v>400.12</v>
      </c>
      <c r="AG38" s="662">
        <f t="shared" si="36"/>
        <v>3505.6499999999996</v>
      </c>
      <c r="AH38" s="662">
        <f t="shared" si="36"/>
        <v>497.85</v>
      </c>
      <c r="AI38" s="662">
        <f t="shared" si="36"/>
        <v>739.77</v>
      </c>
      <c r="AJ38" s="662">
        <f t="shared" si="36"/>
        <v>0</v>
      </c>
      <c r="AK38" s="662">
        <f t="shared" si="36"/>
        <v>0</v>
      </c>
      <c r="AL38" s="662">
        <f t="shared" si="36"/>
        <v>0</v>
      </c>
      <c r="AM38" s="662">
        <f t="shared" si="36"/>
        <v>948.9</v>
      </c>
      <c r="AN38" s="662">
        <f>SUM(AN34:AN37)</f>
        <v>0</v>
      </c>
      <c r="AO38" s="662">
        <f t="shared" si="36"/>
        <v>0</v>
      </c>
      <c r="AP38" s="888">
        <f t="shared" si="36"/>
        <v>0</v>
      </c>
      <c r="AQ38" s="688">
        <f t="shared" si="5"/>
        <v>4775.2699999999995</v>
      </c>
      <c r="AR38" s="662">
        <f t="shared" ref="AR38:BC38" si="37">SUM(AR34:AR37)</f>
        <v>1001.84</v>
      </c>
      <c r="AS38" s="662">
        <f t="shared" si="37"/>
        <v>1579.01</v>
      </c>
      <c r="AT38" s="662">
        <f t="shared" si="37"/>
        <v>1071.7099999999998</v>
      </c>
      <c r="AU38" s="662">
        <f t="shared" si="37"/>
        <v>704.49</v>
      </c>
      <c r="AV38" s="662">
        <f t="shared" si="37"/>
        <v>0</v>
      </c>
      <c r="AW38" s="662">
        <f t="shared" si="37"/>
        <v>0</v>
      </c>
      <c r="AX38" s="662">
        <f t="shared" si="37"/>
        <v>0</v>
      </c>
      <c r="AY38" s="662">
        <f t="shared" si="37"/>
        <v>418.22</v>
      </c>
      <c r="AZ38" s="662">
        <f>SUM(AZ34:AZ37)</f>
        <v>0</v>
      </c>
      <c r="BA38" s="662">
        <f t="shared" si="37"/>
        <v>0</v>
      </c>
      <c r="BB38" s="888">
        <f t="shared" si="37"/>
        <v>0</v>
      </c>
      <c r="BC38" s="663">
        <f t="shared" si="37"/>
        <v>1910.4000000000005</v>
      </c>
      <c r="BD38" s="654">
        <f t="shared" si="6"/>
        <v>24452.75</v>
      </c>
      <c r="BE38" s="664">
        <f t="shared" si="7"/>
        <v>7720.59</v>
      </c>
      <c r="BF38" s="664">
        <f t="shared" si="8"/>
        <v>8794.69</v>
      </c>
      <c r="BG38" s="664">
        <f t="shared" si="9"/>
        <v>2127.5</v>
      </c>
      <c r="BH38" s="664">
        <f t="shared" si="10"/>
        <v>2446.96</v>
      </c>
      <c r="BI38" s="664">
        <f t="shared" si="11"/>
        <v>0</v>
      </c>
      <c r="BJ38" s="664">
        <f t="shared" si="12"/>
        <v>0</v>
      </c>
      <c r="BK38" s="664">
        <f t="shared" si="13"/>
        <v>0</v>
      </c>
      <c r="BL38" s="664">
        <f t="shared" si="14"/>
        <v>1452.61</v>
      </c>
      <c r="BM38" s="664">
        <f t="shared" si="15"/>
        <v>0</v>
      </c>
      <c r="BN38" s="664">
        <f t="shared" si="16"/>
        <v>0</v>
      </c>
      <c r="BO38" s="665">
        <f t="shared" si="17"/>
        <v>0</v>
      </c>
    </row>
    <row r="39" spans="1:67" x14ac:dyDescent="0.25">
      <c r="A39" s="1735" t="s">
        <v>1070</v>
      </c>
      <c r="B39" s="513" t="s">
        <v>84</v>
      </c>
      <c r="C39" s="523" t="s">
        <v>841</v>
      </c>
      <c r="D39" s="652">
        <v>282</v>
      </c>
      <c r="E39" s="652">
        <v>273</v>
      </c>
      <c r="F39" s="970">
        <v>0.96808510638297873</v>
      </c>
      <c r="G39" s="654">
        <f t="shared" si="2"/>
        <v>133923.22000000003</v>
      </c>
      <c r="H39" s="253">
        <v>88465.12000000001</v>
      </c>
      <c r="I39" s="253">
        <v>9424.34</v>
      </c>
      <c r="J39" s="253">
        <v>25502.070000000003</v>
      </c>
      <c r="K39" s="253">
        <v>3137.9799999999996</v>
      </c>
      <c r="L39" s="253">
        <v>0</v>
      </c>
      <c r="M39" s="253">
        <v>4973.2</v>
      </c>
      <c r="N39" s="253">
        <v>0</v>
      </c>
      <c r="O39" s="253">
        <v>1184.73</v>
      </c>
      <c r="P39" s="253">
        <v>1235.78</v>
      </c>
      <c r="Q39" s="253">
        <v>0</v>
      </c>
      <c r="R39" s="525">
        <v>0</v>
      </c>
      <c r="S39" s="654">
        <f t="shared" si="3"/>
        <v>139095.45999999996</v>
      </c>
      <c r="T39" s="253">
        <v>84409.079999999987</v>
      </c>
      <c r="U39" s="253">
        <v>9248.3499999999985</v>
      </c>
      <c r="V39" s="253">
        <v>31156.68</v>
      </c>
      <c r="W39" s="253">
        <v>5561.9299999999994</v>
      </c>
      <c r="X39" s="253">
        <v>0</v>
      </c>
      <c r="Y39" s="253">
        <v>5078.6500000000005</v>
      </c>
      <c r="Z39" s="253">
        <v>0</v>
      </c>
      <c r="AA39" s="253">
        <v>1399.3</v>
      </c>
      <c r="AB39" s="253">
        <v>2241.4699999999998</v>
      </c>
      <c r="AC39" s="253">
        <v>0</v>
      </c>
      <c r="AD39" s="525">
        <v>0</v>
      </c>
      <c r="AE39" s="654">
        <f t="shared" si="4"/>
        <v>118503.93999999997</v>
      </c>
      <c r="AF39" s="253">
        <v>73785.87999999999</v>
      </c>
      <c r="AG39" s="253">
        <v>9220.7800000000007</v>
      </c>
      <c r="AH39" s="253">
        <v>24356.729999999996</v>
      </c>
      <c r="AI39" s="253">
        <v>4523.87</v>
      </c>
      <c r="AJ39" s="253">
        <v>0</v>
      </c>
      <c r="AK39" s="253">
        <v>3817.29</v>
      </c>
      <c r="AL39" s="253">
        <v>0</v>
      </c>
      <c r="AM39" s="253">
        <v>1267.02</v>
      </c>
      <c r="AN39" s="253">
        <v>1532.37</v>
      </c>
      <c r="AO39" s="253">
        <v>0</v>
      </c>
      <c r="AP39" s="525">
        <v>0</v>
      </c>
      <c r="AQ39" s="654">
        <f t="shared" si="5"/>
        <v>100798.93</v>
      </c>
      <c r="AR39" s="253">
        <v>59211.39</v>
      </c>
      <c r="AS39" s="253">
        <v>7032.7699999999986</v>
      </c>
      <c r="AT39" s="253">
        <v>24571.289999999997</v>
      </c>
      <c r="AU39" s="253">
        <v>4607.8100000000004</v>
      </c>
      <c r="AV39" s="253">
        <v>0</v>
      </c>
      <c r="AW39" s="253">
        <v>3093.04</v>
      </c>
      <c r="AX39" s="253">
        <v>0</v>
      </c>
      <c r="AY39" s="253">
        <v>913.44</v>
      </c>
      <c r="AZ39" s="253">
        <v>1369.19</v>
      </c>
      <c r="BA39" s="253">
        <v>0</v>
      </c>
      <c r="BB39" s="525">
        <v>0</v>
      </c>
      <c r="BC39" s="892">
        <v>-3068.9999999999418</v>
      </c>
      <c r="BD39" s="689">
        <f t="shared" si="6"/>
        <v>489252.55000000005</v>
      </c>
      <c r="BE39" s="655">
        <f t="shared" si="7"/>
        <v>305871.47000000003</v>
      </c>
      <c r="BF39" s="655">
        <f t="shared" si="8"/>
        <v>34926.239999999998</v>
      </c>
      <c r="BG39" s="655">
        <f t="shared" si="9"/>
        <v>105586.76999999999</v>
      </c>
      <c r="BH39" s="655">
        <f t="shared" si="10"/>
        <v>17831.59</v>
      </c>
      <c r="BI39" s="655">
        <f t="shared" si="11"/>
        <v>0</v>
      </c>
      <c r="BJ39" s="655">
        <f t="shared" si="12"/>
        <v>16962.18</v>
      </c>
      <c r="BK39" s="655">
        <f t="shared" si="13"/>
        <v>0</v>
      </c>
      <c r="BL39" s="655">
        <f t="shared" si="14"/>
        <v>4764.49</v>
      </c>
      <c r="BM39" s="655">
        <f t="shared" si="15"/>
        <v>6378.8099999999995</v>
      </c>
      <c r="BN39" s="655">
        <f t="shared" si="16"/>
        <v>0</v>
      </c>
      <c r="BO39" s="656">
        <f t="shared" si="17"/>
        <v>0</v>
      </c>
    </row>
    <row r="40" spans="1:67" x14ac:dyDescent="0.25">
      <c r="A40" s="1735"/>
      <c r="B40" s="513" t="s">
        <v>85</v>
      </c>
      <c r="C40" s="523" t="s">
        <v>842</v>
      </c>
      <c r="D40" s="652">
        <v>0</v>
      </c>
      <c r="E40" s="652">
        <v>0</v>
      </c>
      <c r="F40" s="970"/>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2">
        <v>0</v>
      </c>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735"/>
      <c r="B41" s="513" t="s">
        <v>86</v>
      </c>
      <c r="C41" s="523" t="s">
        <v>843</v>
      </c>
      <c r="D41" s="652">
        <v>0</v>
      </c>
      <c r="E41" s="652">
        <v>0</v>
      </c>
      <c r="F41" s="970"/>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2">
        <v>0</v>
      </c>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735"/>
      <c r="B42" s="513" t="s">
        <v>87</v>
      </c>
      <c r="C42" s="523" t="s">
        <v>844</v>
      </c>
      <c r="D42" s="652">
        <v>0</v>
      </c>
      <c r="E42" s="652">
        <v>0</v>
      </c>
      <c r="F42" s="970"/>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2">
        <v>0</v>
      </c>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742"/>
      <c r="B43" s="659" t="s">
        <v>214</v>
      </c>
      <c r="C43" s="660" t="s">
        <v>36</v>
      </c>
      <c r="D43" s="661">
        <f>SUM(D39:D42)</f>
        <v>282</v>
      </c>
      <c r="E43" s="661">
        <f>SUM(E39:E42)</f>
        <v>273</v>
      </c>
      <c r="F43" s="971">
        <f t="shared" si="1"/>
        <v>0.96808510638297873</v>
      </c>
      <c r="G43" s="688">
        <f t="shared" si="2"/>
        <v>133923.22000000003</v>
      </c>
      <c r="H43" s="662">
        <f>SUM(H39:H42)</f>
        <v>88465.12000000001</v>
      </c>
      <c r="I43" s="662">
        <f t="shared" ref="I43:R43" si="38">SUM(I39:I42)</f>
        <v>9424.34</v>
      </c>
      <c r="J43" s="662">
        <f t="shared" si="38"/>
        <v>25502.070000000003</v>
      </c>
      <c r="K43" s="662">
        <f t="shared" si="38"/>
        <v>3137.9799999999996</v>
      </c>
      <c r="L43" s="662">
        <f t="shared" si="38"/>
        <v>0</v>
      </c>
      <c r="M43" s="662">
        <f t="shared" si="38"/>
        <v>4973.2</v>
      </c>
      <c r="N43" s="662">
        <f t="shared" si="38"/>
        <v>0</v>
      </c>
      <c r="O43" s="662">
        <f t="shared" si="38"/>
        <v>1184.73</v>
      </c>
      <c r="P43" s="662">
        <f t="shared" si="38"/>
        <v>1235.78</v>
      </c>
      <c r="Q43" s="662">
        <f t="shared" si="38"/>
        <v>0</v>
      </c>
      <c r="R43" s="888">
        <f t="shared" si="38"/>
        <v>0</v>
      </c>
      <c r="S43" s="688">
        <f t="shared" si="3"/>
        <v>139095.45999999996</v>
      </c>
      <c r="T43" s="662">
        <f t="shared" ref="T43:AD43" si="39">SUM(T39:T42)</f>
        <v>84409.079999999987</v>
      </c>
      <c r="U43" s="662">
        <f t="shared" si="39"/>
        <v>9248.3499999999985</v>
      </c>
      <c r="V43" s="662">
        <f t="shared" si="39"/>
        <v>31156.68</v>
      </c>
      <c r="W43" s="662">
        <f t="shared" si="39"/>
        <v>5561.9299999999994</v>
      </c>
      <c r="X43" s="662">
        <f t="shared" si="39"/>
        <v>0</v>
      </c>
      <c r="Y43" s="662">
        <f t="shared" si="39"/>
        <v>5078.6500000000005</v>
      </c>
      <c r="Z43" s="662">
        <f t="shared" si="39"/>
        <v>0</v>
      </c>
      <c r="AA43" s="662">
        <f t="shared" si="39"/>
        <v>1399.3</v>
      </c>
      <c r="AB43" s="662">
        <f>SUM(AB39:AB42)</f>
        <v>2241.4699999999998</v>
      </c>
      <c r="AC43" s="662">
        <f t="shared" si="39"/>
        <v>0</v>
      </c>
      <c r="AD43" s="888">
        <f t="shared" si="39"/>
        <v>0</v>
      </c>
      <c r="AE43" s="688">
        <f t="shared" si="4"/>
        <v>118503.93999999997</v>
      </c>
      <c r="AF43" s="662">
        <f t="shared" ref="AF43:AP43" si="40">SUM(AF39:AF42)</f>
        <v>73785.87999999999</v>
      </c>
      <c r="AG43" s="662">
        <f t="shared" si="40"/>
        <v>9220.7800000000007</v>
      </c>
      <c r="AH43" s="662">
        <f t="shared" si="40"/>
        <v>24356.729999999996</v>
      </c>
      <c r="AI43" s="662">
        <f t="shared" si="40"/>
        <v>4523.87</v>
      </c>
      <c r="AJ43" s="662">
        <f t="shared" si="40"/>
        <v>0</v>
      </c>
      <c r="AK43" s="662">
        <f t="shared" si="40"/>
        <v>3817.29</v>
      </c>
      <c r="AL43" s="662">
        <f t="shared" si="40"/>
        <v>0</v>
      </c>
      <c r="AM43" s="662">
        <f t="shared" si="40"/>
        <v>1267.02</v>
      </c>
      <c r="AN43" s="662">
        <f>SUM(AN39:AN42)</f>
        <v>1532.37</v>
      </c>
      <c r="AO43" s="662">
        <f t="shared" si="40"/>
        <v>0</v>
      </c>
      <c r="AP43" s="888">
        <f t="shared" si="40"/>
        <v>0</v>
      </c>
      <c r="AQ43" s="688">
        <f t="shared" si="5"/>
        <v>100798.93</v>
      </c>
      <c r="AR43" s="662">
        <f t="shared" ref="AR43:BC43" si="41">SUM(AR39:AR42)</f>
        <v>59211.39</v>
      </c>
      <c r="AS43" s="662">
        <f t="shared" si="41"/>
        <v>7032.7699999999986</v>
      </c>
      <c r="AT43" s="662">
        <f t="shared" si="41"/>
        <v>24571.289999999997</v>
      </c>
      <c r="AU43" s="662">
        <f t="shared" si="41"/>
        <v>4607.8100000000004</v>
      </c>
      <c r="AV43" s="662">
        <f t="shared" si="41"/>
        <v>0</v>
      </c>
      <c r="AW43" s="662">
        <f t="shared" si="41"/>
        <v>3093.04</v>
      </c>
      <c r="AX43" s="662">
        <f t="shared" si="41"/>
        <v>0</v>
      </c>
      <c r="AY43" s="662">
        <f t="shared" si="41"/>
        <v>913.44</v>
      </c>
      <c r="AZ43" s="662">
        <f>SUM(AZ39:AZ42)</f>
        <v>1369.19</v>
      </c>
      <c r="BA43" s="662">
        <f t="shared" si="41"/>
        <v>0</v>
      </c>
      <c r="BB43" s="888">
        <f t="shared" si="41"/>
        <v>0</v>
      </c>
      <c r="BC43" s="663">
        <f t="shared" si="41"/>
        <v>-3068.9999999999418</v>
      </c>
      <c r="BD43" s="654">
        <f t="shared" si="6"/>
        <v>489252.55000000005</v>
      </c>
      <c r="BE43" s="664">
        <f t="shared" si="7"/>
        <v>305871.47000000003</v>
      </c>
      <c r="BF43" s="664">
        <f t="shared" si="8"/>
        <v>34926.239999999998</v>
      </c>
      <c r="BG43" s="664">
        <f t="shared" si="9"/>
        <v>105586.76999999999</v>
      </c>
      <c r="BH43" s="664">
        <f t="shared" si="10"/>
        <v>17831.59</v>
      </c>
      <c r="BI43" s="664">
        <f t="shared" si="11"/>
        <v>0</v>
      </c>
      <c r="BJ43" s="664">
        <f t="shared" si="12"/>
        <v>16962.18</v>
      </c>
      <c r="BK43" s="664">
        <f t="shared" si="13"/>
        <v>0</v>
      </c>
      <c r="BL43" s="664">
        <f t="shared" si="14"/>
        <v>4764.49</v>
      </c>
      <c r="BM43" s="664">
        <f t="shared" si="15"/>
        <v>6378.8099999999995</v>
      </c>
      <c r="BN43" s="664">
        <f t="shared" si="16"/>
        <v>0</v>
      </c>
      <c r="BO43" s="665">
        <f t="shared" si="17"/>
        <v>0</v>
      </c>
    </row>
    <row r="44" spans="1:67" x14ac:dyDescent="0.25">
      <c r="A44" s="1735" t="s">
        <v>1050</v>
      </c>
      <c r="B44" s="513" t="s">
        <v>88</v>
      </c>
      <c r="C44" s="523" t="s">
        <v>841</v>
      </c>
      <c r="D44" s="652">
        <v>4470</v>
      </c>
      <c r="E44" s="652">
        <v>4219</v>
      </c>
      <c r="F44" s="970">
        <v>0.94384787472035792</v>
      </c>
      <c r="G44" s="654">
        <f t="shared" si="2"/>
        <v>320746.71000000002</v>
      </c>
      <c r="H44" s="253">
        <v>115113.38999999998</v>
      </c>
      <c r="I44" s="253">
        <v>12416.699999999999</v>
      </c>
      <c r="J44" s="253">
        <v>125422.60999999999</v>
      </c>
      <c r="K44" s="253">
        <v>12407.029999999999</v>
      </c>
      <c r="L44" s="253">
        <v>91.64</v>
      </c>
      <c r="M44" s="253">
        <v>13733.679999999998</v>
      </c>
      <c r="N44" s="253">
        <v>0</v>
      </c>
      <c r="O44" s="253">
        <v>7202.07</v>
      </c>
      <c r="P44" s="253">
        <v>34359.590000000004</v>
      </c>
      <c r="Q44" s="253">
        <v>0</v>
      </c>
      <c r="R44" s="525">
        <v>0</v>
      </c>
      <c r="S44" s="654">
        <f t="shared" si="3"/>
        <v>317044.88</v>
      </c>
      <c r="T44" s="253">
        <v>113039.75</v>
      </c>
      <c r="U44" s="253">
        <v>14110.35</v>
      </c>
      <c r="V44" s="253">
        <v>122999.95000000001</v>
      </c>
      <c r="W44" s="253">
        <v>11441.03</v>
      </c>
      <c r="X44" s="253">
        <v>540.54</v>
      </c>
      <c r="Y44" s="253">
        <v>13490.270000000002</v>
      </c>
      <c r="Z44" s="253">
        <v>0</v>
      </c>
      <c r="AA44" s="253">
        <v>9262.61</v>
      </c>
      <c r="AB44" s="253">
        <v>32160.380000000005</v>
      </c>
      <c r="AC44" s="253">
        <v>0</v>
      </c>
      <c r="AD44" s="525">
        <v>0</v>
      </c>
      <c r="AE44" s="654">
        <f t="shared" si="4"/>
        <v>302545.86</v>
      </c>
      <c r="AF44" s="253">
        <v>104788.76</v>
      </c>
      <c r="AG44" s="253">
        <v>12836.31</v>
      </c>
      <c r="AH44" s="253">
        <v>115023.23999999999</v>
      </c>
      <c r="AI44" s="253">
        <v>10251.209999999999</v>
      </c>
      <c r="AJ44" s="253">
        <v>459.25</v>
      </c>
      <c r="AK44" s="253">
        <v>23885.040000000001</v>
      </c>
      <c r="AL44" s="253">
        <v>0</v>
      </c>
      <c r="AM44" s="253">
        <v>6763.5700000000006</v>
      </c>
      <c r="AN44" s="253">
        <v>28538.48</v>
      </c>
      <c r="AO44" s="253">
        <v>0</v>
      </c>
      <c r="AP44" s="525">
        <v>0</v>
      </c>
      <c r="AQ44" s="654">
        <f t="shared" si="5"/>
        <v>270632.36</v>
      </c>
      <c r="AR44" s="253">
        <v>97706.349999999977</v>
      </c>
      <c r="AS44" s="253">
        <v>8169.39</v>
      </c>
      <c r="AT44" s="253">
        <v>101517.81</v>
      </c>
      <c r="AU44" s="253">
        <v>11085.539999999999</v>
      </c>
      <c r="AV44" s="253">
        <v>335.83</v>
      </c>
      <c r="AW44" s="253">
        <v>22117.459999999995</v>
      </c>
      <c r="AX44" s="253">
        <v>0</v>
      </c>
      <c r="AY44" s="253">
        <v>5832.44</v>
      </c>
      <c r="AZ44" s="253">
        <v>23867.54</v>
      </c>
      <c r="BA44" s="253">
        <v>0</v>
      </c>
      <c r="BB44" s="525">
        <v>0</v>
      </c>
      <c r="BC44" s="892">
        <v>39564.940000000031</v>
      </c>
      <c r="BD44" s="689">
        <f t="shared" si="6"/>
        <v>1250534.7499999998</v>
      </c>
      <c r="BE44" s="655">
        <f t="shared" si="7"/>
        <v>430648.24999999994</v>
      </c>
      <c r="BF44" s="655">
        <f t="shared" si="8"/>
        <v>47532.75</v>
      </c>
      <c r="BG44" s="655">
        <f t="shared" si="9"/>
        <v>464963.61</v>
      </c>
      <c r="BH44" s="655">
        <f t="shared" si="10"/>
        <v>45184.81</v>
      </c>
      <c r="BI44" s="655">
        <f t="shared" si="11"/>
        <v>1427.2599999999998</v>
      </c>
      <c r="BJ44" s="655">
        <f t="shared" si="12"/>
        <v>73226.45</v>
      </c>
      <c r="BK44" s="655">
        <f t="shared" si="13"/>
        <v>0</v>
      </c>
      <c r="BL44" s="655">
        <f t="shared" si="14"/>
        <v>29060.69</v>
      </c>
      <c r="BM44" s="655">
        <f t="shared" si="15"/>
        <v>118925.98999999999</v>
      </c>
      <c r="BN44" s="655">
        <f t="shared" si="16"/>
        <v>0</v>
      </c>
      <c r="BO44" s="656">
        <f t="shared" si="17"/>
        <v>0</v>
      </c>
    </row>
    <row r="45" spans="1:67" x14ac:dyDescent="0.25">
      <c r="A45" s="1735"/>
      <c r="B45" s="513" t="s">
        <v>89</v>
      </c>
      <c r="C45" s="523" t="s">
        <v>842</v>
      </c>
      <c r="D45" s="652">
        <v>0</v>
      </c>
      <c r="E45" s="652">
        <v>0</v>
      </c>
      <c r="F45" s="970"/>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2">
        <v>0</v>
      </c>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735"/>
      <c r="B46" s="513" t="s">
        <v>90</v>
      </c>
      <c r="C46" s="523" t="s">
        <v>843</v>
      </c>
      <c r="D46" s="652">
        <v>0</v>
      </c>
      <c r="E46" s="652">
        <v>0</v>
      </c>
      <c r="F46" s="970"/>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2">
        <v>0</v>
      </c>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735"/>
      <c r="B47" s="513" t="s">
        <v>91</v>
      </c>
      <c r="C47" s="523" t="s">
        <v>844</v>
      </c>
      <c r="D47" s="652">
        <v>0</v>
      </c>
      <c r="E47" s="652">
        <v>0</v>
      </c>
      <c r="F47" s="970"/>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2">
        <v>0</v>
      </c>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742"/>
      <c r="B48" s="659" t="s">
        <v>262</v>
      </c>
      <c r="C48" s="660" t="s">
        <v>36</v>
      </c>
      <c r="D48" s="661">
        <f>SUM(D44:D47)</f>
        <v>4470</v>
      </c>
      <c r="E48" s="661">
        <f>SUM(E44:E47)</f>
        <v>4219</v>
      </c>
      <c r="F48" s="971">
        <f t="shared" si="1"/>
        <v>0.94384787472035792</v>
      </c>
      <c r="G48" s="688">
        <f t="shared" si="42"/>
        <v>320746.71000000002</v>
      </c>
      <c r="H48" s="662">
        <f>SUM(H44:H47)</f>
        <v>115113.38999999998</v>
      </c>
      <c r="I48" s="662">
        <f t="shared" ref="I48:R48" si="58">SUM(I44:I47)</f>
        <v>12416.699999999999</v>
      </c>
      <c r="J48" s="662">
        <f t="shared" si="58"/>
        <v>125422.60999999999</v>
      </c>
      <c r="K48" s="662">
        <f t="shared" si="58"/>
        <v>12407.029999999999</v>
      </c>
      <c r="L48" s="662">
        <f t="shared" si="58"/>
        <v>91.64</v>
      </c>
      <c r="M48" s="662">
        <f t="shared" si="58"/>
        <v>13733.679999999998</v>
      </c>
      <c r="N48" s="662">
        <f t="shared" si="58"/>
        <v>0</v>
      </c>
      <c r="O48" s="662">
        <f t="shared" si="58"/>
        <v>7202.07</v>
      </c>
      <c r="P48" s="662">
        <f t="shared" si="58"/>
        <v>34359.590000000004</v>
      </c>
      <c r="Q48" s="662">
        <f t="shared" si="58"/>
        <v>0</v>
      </c>
      <c r="R48" s="888">
        <f t="shared" si="58"/>
        <v>0</v>
      </c>
      <c r="S48" s="688">
        <f t="shared" si="43"/>
        <v>317044.88</v>
      </c>
      <c r="T48" s="662">
        <f t="shared" ref="T48:AD48" si="59">SUM(T44:T47)</f>
        <v>113039.75</v>
      </c>
      <c r="U48" s="662">
        <f t="shared" si="59"/>
        <v>14110.35</v>
      </c>
      <c r="V48" s="662">
        <f t="shared" si="59"/>
        <v>122999.95000000001</v>
      </c>
      <c r="W48" s="662">
        <f t="shared" si="59"/>
        <v>11441.03</v>
      </c>
      <c r="X48" s="662">
        <f t="shared" si="59"/>
        <v>540.54</v>
      </c>
      <c r="Y48" s="662">
        <f t="shared" si="59"/>
        <v>13490.270000000002</v>
      </c>
      <c r="Z48" s="662">
        <f t="shared" si="59"/>
        <v>0</v>
      </c>
      <c r="AA48" s="662">
        <f t="shared" si="59"/>
        <v>9262.61</v>
      </c>
      <c r="AB48" s="662">
        <f>SUM(AB44:AB47)</f>
        <v>32160.380000000005</v>
      </c>
      <c r="AC48" s="662">
        <f t="shared" si="59"/>
        <v>0</v>
      </c>
      <c r="AD48" s="888">
        <f t="shared" si="59"/>
        <v>0</v>
      </c>
      <c r="AE48" s="688">
        <f t="shared" si="44"/>
        <v>302545.86</v>
      </c>
      <c r="AF48" s="662">
        <f t="shared" ref="AF48:AP48" si="60">SUM(AF44:AF47)</f>
        <v>104788.76</v>
      </c>
      <c r="AG48" s="662">
        <f t="shared" si="60"/>
        <v>12836.31</v>
      </c>
      <c r="AH48" s="662">
        <f t="shared" si="60"/>
        <v>115023.23999999999</v>
      </c>
      <c r="AI48" s="662">
        <f t="shared" si="60"/>
        <v>10251.209999999999</v>
      </c>
      <c r="AJ48" s="662">
        <f t="shared" si="60"/>
        <v>459.25</v>
      </c>
      <c r="AK48" s="662">
        <f t="shared" si="60"/>
        <v>23885.040000000001</v>
      </c>
      <c r="AL48" s="662">
        <f t="shared" si="60"/>
        <v>0</v>
      </c>
      <c r="AM48" s="662">
        <f t="shared" si="60"/>
        <v>6763.5700000000006</v>
      </c>
      <c r="AN48" s="662">
        <f>SUM(AN44:AN47)</f>
        <v>28538.48</v>
      </c>
      <c r="AO48" s="662">
        <f t="shared" si="60"/>
        <v>0</v>
      </c>
      <c r="AP48" s="888">
        <f t="shared" si="60"/>
        <v>0</v>
      </c>
      <c r="AQ48" s="688">
        <f t="shared" si="45"/>
        <v>270632.36</v>
      </c>
      <c r="AR48" s="662">
        <f t="shared" ref="AR48:BC48" si="61">SUM(AR44:AR47)</f>
        <v>97706.349999999977</v>
      </c>
      <c r="AS48" s="662">
        <f t="shared" si="61"/>
        <v>8169.39</v>
      </c>
      <c r="AT48" s="662">
        <f t="shared" si="61"/>
        <v>101517.81</v>
      </c>
      <c r="AU48" s="662">
        <f t="shared" si="61"/>
        <v>11085.539999999999</v>
      </c>
      <c r="AV48" s="662">
        <f t="shared" si="61"/>
        <v>335.83</v>
      </c>
      <c r="AW48" s="662">
        <f t="shared" si="61"/>
        <v>22117.459999999995</v>
      </c>
      <c r="AX48" s="662">
        <f t="shared" si="61"/>
        <v>0</v>
      </c>
      <c r="AY48" s="662">
        <f t="shared" si="61"/>
        <v>5832.44</v>
      </c>
      <c r="AZ48" s="662">
        <f>SUM(AZ44:AZ47)</f>
        <v>23867.54</v>
      </c>
      <c r="BA48" s="662">
        <f t="shared" si="61"/>
        <v>0</v>
      </c>
      <c r="BB48" s="888">
        <f t="shared" si="61"/>
        <v>0</v>
      </c>
      <c r="BC48" s="663">
        <f t="shared" si="61"/>
        <v>39564.940000000031</v>
      </c>
      <c r="BD48" s="654">
        <f t="shared" si="46"/>
        <v>1250534.7499999998</v>
      </c>
      <c r="BE48" s="664">
        <f t="shared" si="47"/>
        <v>430648.24999999994</v>
      </c>
      <c r="BF48" s="664">
        <f t="shared" si="48"/>
        <v>47532.75</v>
      </c>
      <c r="BG48" s="664">
        <f t="shared" si="49"/>
        <v>464963.61</v>
      </c>
      <c r="BH48" s="664">
        <f t="shared" si="50"/>
        <v>45184.81</v>
      </c>
      <c r="BI48" s="664">
        <f t="shared" si="51"/>
        <v>1427.2599999999998</v>
      </c>
      <c r="BJ48" s="664">
        <f t="shared" si="52"/>
        <v>73226.45</v>
      </c>
      <c r="BK48" s="664">
        <f t="shared" si="53"/>
        <v>0</v>
      </c>
      <c r="BL48" s="664">
        <f t="shared" si="54"/>
        <v>29060.69</v>
      </c>
      <c r="BM48" s="664">
        <f t="shared" si="55"/>
        <v>118925.98999999999</v>
      </c>
      <c r="BN48" s="664">
        <f t="shared" si="56"/>
        <v>0</v>
      </c>
      <c r="BO48" s="665">
        <f t="shared" si="57"/>
        <v>0</v>
      </c>
    </row>
    <row r="49" spans="1:67" x14ac:dyDescent="0.25">
      <c r="A49" s="1735" t="s">
        <v>1071</v>
      </c>
      <c r="B49" s="513" t="s">
        <v>392</v>
      </c>
      <c r="C49" s="523" t="s">
        <v>841</v>
      </c>
      <c r="D49" s="652">
        <v>0</v>
      </c>
      <c r="E49" s="652">
        <v>0</v>
      </c>
      <c r="F49" s="970"/>
      <c r="G49" s="654">
        <f t="shared" si="42"/>
        <v>0</v>
      </c>
      <c r="H49" s="253">
        <v>0</v>
      </c>
      <c r="I49" s="253">
        <v>0</v>
      </c>
      <c r="J49" s="253">
        <v>0</v>
      </c>
      <c r="K49" s="253">
        <v>0</v>
      </c>
      <c r="L49" s="253">
        <v>0</v>
      </c>
      <c r="M49" s="253">
        <v>0</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0</v>
      </c>
      <c r="AF49" s="253">
        <v>0</v>
      </c>
      <c r="AG49" s="253">
        <v>0</v>
      </c>
      <c r="AH49" s="253">
        <v>0</v>
      </c>
      <c r="AI49" s="253">
        <v>0</v>
      </c>
      <c r="AJ49" s="253">
        <v>0</v>
      </c>
      <c r="AK49" s="253">
        <v>0</v>
      </c>
      <c r="AL49" s="253">
        <v>0</v>
      </c>
      <c r="AM49" s="253">
        <v>0</v>
      </c>
      <c r="AN49" s="253">
        <v>0</v>
      </c>
      <c r="AO49" s="253">
        <v>0</v>
      </c>
      <c r="AP49" s="525">
        <v>0</v>
      </c>
      <c r="AQ49" s="654">
        <f t="shared" si="45"/>
        <v>0</v>
      </c>
      <c r="AR49" s="253">
        <v>0</v>
      </c>
      <c r="AS49" s="253">
        <v>0</v>
      </c>
      <c r="AT49" s="253">
        <v>0</v>
      </c>
      <c r="AU49" s="253">
        <v>0</v>
      </c>
      <c r="AV49" s="253">
        <v>0</v>
      </c>
      <c r="AW49" s="253">
        <v>0</v>
      </c>
      <c r="AX49" s="253">
        <v>0</v>
      </c>
      <c r="AY49" s="253">
        <v>0</v>
      </c>
      <c r="AZ49" s="253">
        <v>0</v>
      </c>
      <c r="BA49" s="253">
        <v>0</v>
      </c>
      <c r="BB49" s="525">
        <v>0</v>
      </c>
      <c r="BC49" s="892">
        <v>0</v>
      </c>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735"/>
      <c r="B50" s="513" t="s">
        <v>113</v>
      </c>
      <c r="C50" s="523" t="s">
        <v>842</v>
      </c>
      <c r="D50" s="652">
        <v>0</v>
      </c>
      <c r="E50" s="652">
        <v>0</v>
      </c>
      <c r="F50" s="970"/>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2">
        <v>0</v>
      </c>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735"/>
      <c r="B51" s="513" t="s">
        <v>115</v>
      </c>
      <c r="C51" s="523" t="s">
        <v>843</v>
      </c>
      <c r="D51" s="652">
        <v>0</v>
      </c>
      <c r="E51" s="652">
        <v>0</v>
      </c>
      <c r="F51" s="970"/>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2">
        <v>0</v>
      </c>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735"/>
      <c r="B52" s="513" t="s">
        <v>116</v>
      </c>
      <c r="C52" s="523" t="s">
        <v>844</v>
      </c>
      <c r="D52" s="652">
        <v>0</v>
      </c>
      <c r="E52" s="652">
        <v>0</v>
      </c>
      <c r="F52" s="970"/>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2">
        <v>0</v>
      </c>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742"/>
      <c r="B53" s="659" t="s">
        <v>117</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735" t="s">
        <v>1072</v>
      </c>
      <c r="B54" s="513" t="s">
        <v>1056</v>
      </c>
      <c r="C54" s="523" t="s">
        <v>841</v>
      </c>
      <c r="D54" s="652">
        <v>23222</v>
      </c>
      <c r="E54" s="652">
        <v>20835</v>
      </c>
      <c r="F54" s="970">
        <v>0.89720954267504949</v>
      </c>
      <c r="G54" s="654">
        <f t="shared" si="42"/>
        <v>323351.98</v>
      </c>
      <c r="H54" s="253">
        <v>64839.47</v>
      </c>
      <c r="I54" s="253">
        <v>3419.93</v>
      </c>
      <c r="J54" s="253">
        <v>131349.69</v>
      </c>
      <c r="K54" s="253">
        <v>11156.82</v>
      </c>
      <c r="L54" s="253">
        <v>0</v>
      </c>
      <c r="M54" s="253">
        <v>5380.79</v>
      </c>
      <c r="N54" s="253">
        <v>0</v>
      </c>
      <c r="O54" s="253">
        <v>234.82999999999998</v>
      </c>
      <c r="P54" s="253">
        <v>106970.45000000001</v>
      </c>
      <c r="Q54" s="253">
        <v>0</v>
      </c>
      <c r="R54" s="525">
        <v>0</v>
      </c>
      <c r="S54" s="654">
        <f t="shared" si="43"/>
        <v>326078.96999999997</v>
      </c>
      <c r="T54" s="253">
        <v>70949.279999999999</v>
      </c>
      <c r="U54" s="253">
        <v>11915.259999999998</v>
      </c>
      <c r="V54" s="253">
        <v>128001.65999999999</v>
      </c>
      <c r="W54" s="253">
        <v>5774.59</v>
      </c>
      <c r="X54" s="253">
        <v>201.98</v>
      </c>
      <c r="Y54" s="253">
        <v>10772.990000000002</v>
      </c>
      <c r="Z54" s="253">
        <v>0</v>
      </c>
      <c r="AA54" s="253">
        <v>1294.76</v>
      </c>
      <c r="AB54" s="253">
        <v>97168.450000000012</v>
      </c>
      <c r="AC54" s="253">
        <v>0</v>
      </c>
      <c r="AD54" s="525">
        <v>0</v>
      </c>
      <c r="AE54" s="654">
        <f t="shared" si="44"/>
        <v>301919.93000000005</v>
      </c>
      <c r="AF54" s="253">
        <v>75033.26999999999</v>
      </c>
      <c r="AG54" s="253">
        <v>4399.13</v>
      </c>
      <c r="AH54" s="253">
        <v>97555.070000000022</v>
      </c>
      <c r="AI54" s="253">
        <v>5307.79</v>
      </c>
      <c r="AJ54" s="253">
        <v>0</v>
      </c>
      <c r="AK54" s="253">
        <v>17628.77</v>
      </c>
      <c r="AL54" s="253">
        <v>0</v>
      </c>
      <c r="AM54" s="253">
        <v>575.41</v>
      </c>
      <c r="AN54" s="253">
        <v>101420.48999999999</v>
      </c>
      <c r="AO54" s="253">
        <v>0</v>
      </c>
      <c r="AP54" s="525">
        <v>0</v>
      </c>
      <c r="AQ54" s="654">
        <f t="shared" si="45"/>
        <v>356412.62</v>
      </c>
      <c r="AR54" s="253">
        <v>80779.320000000007</v>
      </c>
      <c r="AS54" s="253">
        <v>11554.610000000002</v>
      </c>
      <c r="AT54" s="253">
        <v>120966.29999999999</v>
      </c>
      <c r="AU54" s="253">
        <v>3463.02</v>
      </c>
      <c r="AV54" s="253">
        <v>0</v>
      </c>
      <c r="AW54" s="253">
        <v>26291.26</v>
      </c>
      <c r="AX54" s="253">
        <v>0</v>
      </c>
      <c r="AY54" s="253">
        <v>1474.5900000000001</v>
      </c>
      <c r="AZ54" s="253">
        <v>111883.52</v>
      </c>
      <c r="BA54" s="253">
        <v>0</v>
      </c>
      <c r="BB54" s="525">
        <v>0</v>
      </c>
      <c r="BC54" s="892">
        <v>24092.440000000119</v>
      </c>
      <c r="BD54" s="689">
        <f t="shared" si="46"/>
        <v>1331855.9400000002</v>
      </c>
      <c r="BE54" s="655">
        <f t="shared" si="47"/>
        <v>291601.33999999997</v>
      </c>
      <c r="BF54" s="655">
        <f t="shared" si="48"/>
        <v>31288.93</v>
      </c>
      <c r="BG54" s="655">
        <f t="shared" si="49"/>
        <v>477872.72</v>
      </c>
      <c r="BH54" s="655">
        <f t="shared" si="50"/>
        <v>25702.22</v>
      </c>
      <c r="BI54" s="655">
        <f t="shared" si="51"/>
        <v>201.98</v>
      </c>
      <c r="BJ54" s="655">
        <f t="shared" si="52"/>
        <v>60073.81</v>
      </c>
      <c r="BK54" s="655">
        <f t="shared" si="53"/>
        <v>0</v>
      </c>
      <c r="BL54" s="655">
        <f t="shared" si="54"/>
        <v>3579.59</v>
      </c>
      <c r="BM54" s="655">
        <f t="shared" si="55"/>
        <v>417442.91000000003</v>
      </c>
      <c r="BN54" s="655">
        <f t="shared" si="56"/>
        <v>0</v>
      </c>
      <c r="BO54" s="656">
        <f t="shared" si="57"/>
        <v>0</v>
      </c>
    </row>
    <row r="55" spans="1:67" x14ac:dyDescent="0.25">
      <c r="A55" s="1735"/>
      <c r="B55" s="513" t="s">
        <v>107</v>
      </c>
      <c r="C55" s="523" t="s">
        <v>842</v>
      </c>
      <c r="D55" s="652">
        <v>0</v>
      </c>
      <c r="E55" s="652">
        <v>0</v>
      </c>
      <c r="F55" s="970"/>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2">
        <v>0</v>
      </c>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735"/>
      <c r="B56" s="513" t="s">
        <v>108</v>
      </c>
      <c r="C56" s="523" t="s">
        <v>843</v>
      </c>
      <c r="D56" s="652">
        <v>0</v>
      </c>
      <c r="E56" s="652">
        <v>0</v>
      </c>
      <c r="F56" s="970"/>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2">
        <v>0</v>
      </c>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735"/>
      <c r="B57" s="513" t="s">
        <v>109</v>
      </c>
      <c r="C57" s="523" t="s">
        <v>844</v>
      </c>
      <c r="D57" s="652">
        <v>0</v>
      </c>
      <c r="E57" s="652">
        <v>0</v>
      </c>
      <c r="F57" s="970"/>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2">
        <v>0</v>
      </c>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742"/>
      <c r="B58" s="659" t="s">
        <v>110</v>
      </c>
      <c r="C58" s="660" t="s">
        <v>36</v>
      </c>
      <c r="D58" s="661">
        <f>SUM(D54:D57)</f>
        <v>23222</v>
      </c>
      <c r="E58" s="661">
        <f>SUM(E54:E57)</f>
        <v>20835</v>
      </c>
      <c r="F58" s="971">
        <f t="shared" si="1"/>
        <v>0.89720954267504949</v>
      </c>
      <c r="G58" s="688">
        <f t="shared" si="42"/>
        <v>323351.98</v>
      </c>
      <c r="H58" s="662">
        <f>SUM(H54:H57)</f>
        <v>64839.47</v>
      </c>
      <c r="I58" s="662">
        <f t="shared" ref="I58:R58" si="66">SUM(I54:I57)</f>
        <v>3419.93</v>
      </c>
      <c r="J58" s="662">
        <f t="shared" si="66"/>
        <v>131349.69</v>
      </c>
      <c r="K58" s="662">
        <f t="shared" si="66"/>
        <v>11156.82</v>
      </c>
      <c r="L58" s="662">
        <f t="shared" si="66"/>
        <v>0</v>
      </c>
      <c r="M58" s="662">
        <f t="shared" si="66"/>
        <v>5380.79</v>
      </c>
      <c r="N58" s="662">
        <f t="shared" si="66"/>
        <v>0</v>
      </c>
      <c r="O58" s="662">
        <f t="shared" si="66"/>
        <v>234.82999999999998</v>
      </c>
      <c r="P58" s="662">
        <f t="shared" si="66"/>
        <v>106970.45000000001</v>
      </c>
      <c r="Q58" s="662">
        <f t="shared" si="66"/>
        <v>0</v>
      </c>
      <c r="R58" s="888">
        <f t="shared" si="66"/>
        <v>0</v>
      </c>
      <c r="S58" s="688">
        <f t="shared" si="43"/>
        <v>326078.96999999997</v>
      </c>
      <c r="T58" s="662">
        <f t="shared" ref="T58:AD58" si="67">SUM(T54:T57)</f>
        <v>70949.279999999999</v>
      </c>
      <c r="U58" s="662">
        <f t="shared" si="67"/>
        <v>11915.259999999998</v>
      </c>
      <c r="V58" s="662">
        <f t="shared" si="67"/>
        <v>128001.65999999999</v>
      </c>
      <c r="W58" s="662">
        <f t="shared" si="67"/>
        <v>5774.59</v>
      </c>
      <c r="X58" s="662">
        <f t="shared" si="67"/>
        <v>201.98</v>
      </c>
      <c r="Y58" s="662">
        <f t="shared" si="67"/>
        <v>10772.990000000002</v>
      </c>
      <c r="Z58" s="662">
        <f t="shared" si="67"/>
        <v>0</v>
      </c>
      <c r="AA58" s="662">
        <f t="shared" si="67"/>
        <v>1294.76</v>
      </c>
      <c r="AB58" s="662">
        <f>SUM(AB54:AB57)</f>
        <v>97168.450000000012</v>
      </c>
      <c r="AC58" s="662">
        <f t="shared" si="67"/>
        <v>0</v>
      </c>
      <c r="AD58" s="888">
        <f t="shared" si="67"/>
        <v>0</v>
      </c>
      <c r="AE58" s="688">
        <f t="shared" si="44"/>
        <v>301919.93000000005</v>
      </c>
      <c r="AF58" s="662">
        <f t="shared" ref="AF58:AP58" si="68">SUM(AF54:AF57)</f>
        <v>75033.26999999999</v>
      </c>
      <c r="AG58" s="662">
        <f t="shared" si="68"/>
        <v>4399.13</v>
      </c>
      <c r="AH58" s="662">
        <f t="shared" si="68"/>
        <v>97555.070000000022</v>
      </c>
      <c r="AI58" s="662">
        <f t="shared" si="68"/>
        <v>5307.79</v>
      </c>
      <c r="AJ58" s="662">
        <f t="shared" si="68"/>
        <v>0</v>
      </c>
      <c r="AK58" s="662">
        <f t="shared" si="68"/>
        <v>17628.77</v>
      </c>
      <c r="AL58" s="662">
        <f t="shared" si="68"/>
        <v>0</v>
      </c>
      <c r="AM58" s="662">
        <f t="shared" si="68"/>
        <v>575.41</v>
      </c>
      <c r="AN58" s="662">
        <f>SUM(AN54:AN57)</f>
        <v>101420.48999999999</v>
      </c>
      <c r="AO58" s="662">
        <f t="shared" si="68"/>
        <v>0</v>
      </c>
      <c r="AP58" s="888">
        <f t="shared" si="68"/>
        <v>0</v>
      </c>
      <c r="AQ58" s="688">
        <f t="shared" si="45"/>
        <v>356412.62</v>
      </c>
      <c r="AR58" s="662">
        <f t="shared" ref="AR58:BC58" si="69">SUM(AR54:AR57)</f>
        <v>80779.320000000007</v>
      </c>
      <c r="AS58" s="662">
        <f t="shared" si="69"/>
        <v>11554.610000000002</v>
      </c>
      <c r="AT58" s="662">
        <f t="shared" si="69"/>
        <v>120966.29999999999</v>
      </c>
      <c r="AU58" s="662">
        <f t="shared" si="69"/>
        <v>3463.02</v>
      </c>
      <c r="AV58" s="662">
        <f t="shared" si="69"/>
        <v>0</v>
      </c>
      <c r="AW58" s="662">
        <f t="shared" si="69"/>
        <v>26291.26</v>
      </c>
      <c r="AX58" s="662">
        <f t="shared" si="69"/>
        <v>0</v>
      </c>
      <c r="AY58" s="662">
        <f t="shared" si="69"/>
        <v>1474.5900000000001</v>
      </c>
      <c r="AZ58" s="662">
        <f>SUM(AZ54:AZ57)</f>
        <v>111883.52</v>
      </c>
      <c r="BA58" s="662">
        <f t="shared" si="69"/>
        <v>0</v>
      </c>
      <c r="BB58" s="888">
        <f t="shared" si="69"/>
        <v>0</v>
      </c>
      <c r="BC58" s="663">
        <f t="shared" si="69"/>
        <v>24092.440000000119</v>
      </c>
      <c r="BD58" s="654">
        <f t="shared" si="46"/>
        <v>1331855.9400000002</v>
      </c>
      <c r="BE58" s="664">
        <f t="shared" si="47"/>
        <v>291601.33999999997</v>
      </c>
      <c r="BF58" s="664">
        <f t="shared" si="48"/>
        <v>31288.93</v>
      </c>
      <c r="BG58" s="664">
        <f t="shared" si="49"/>
        <v>477872.72</v>
      </c>
      <c r="BH58" s="664">
        <f t="shared" si="50"/>
        <v>25702.22</v>
      </c>
      <c r="BI58" s="664">
        <f t="shared" si="51"/>
        <v>201.98</v>
      </c>
      <c r="BJ58" s="664">
        <f t="shared" si="52"/>
        <v>60073.81</v>
      </c>
      <c r="BK58" s="664">
        <f t="shared" si="53"/>
        <v>0</v>
      </c>
      <c r="BL58" s="664">
        <f t="shared" si="54"/>
        <v>3579.59</v>
      </c>
      <c r="BM58" s="664">
        <f t="shared" si="55"/>
        <v>417442.91000000003</v>
      </c>
      <c r="BN58" s="664">
        <f t="shared" si="56"/>
        <v>0</v>
      </c>
      <c r="BO58" s="665">
        <f t="shared" si="57"/>
        <v>0</v>
      </c>
    </row>
    <row r="59" spans="1:67" x14ac:dyDescent="0.25">
      <c r="A59" s="1735" t="s">
        <v>1073</v>
      </c>
      <c r="B59" s="513" t="s">
        <v>118</v>
      </c>
      <c r="C59" s="523" t="s">
        <v>841</v>
      </c>
      <c r="D59" s="652">
        <v>839</v>
      </c>
      <c r="E59" s="652">
        <v>803</v>
      </c>
      <c r="F59" s="970">
        <v>0.95709177592371875</v>
      </c>
      <c r="G59" s="654">
        <f t="shared" si="42"/>
        <v>75156.00999999998</v>
      </c>
      <c r="H59" s="253">
        <v>42607.539999999994</v>
      </c>
      <c r="I59" s="253">
        <v>5997</v>
      </c>
      <c r="J59" s="253">
        <v>20214.34</v>
      </c>
      <c r="K59" s="253">
        <v>2501.5899999999992</v>
      </c>
      <c r="L59" s="253">
        <v>150.31</v>
      </c>
      <c r="M59" s="253">
        <v>1773.7299999999998</v>
      </c>
      <c r="N59" s="253">
        <v>0</v>
      </c>
      <c r="O59" s="253">
        <v>284.02999999999997</v>
      </c>
      <c r="P59" s="253">
        <v>1627.4700000000003</v>
      </c>
      <c r="Q59" s="253">
        <v>0</v>
      </c>
      <c r="R59" s="525">
        <v>0</v>
      </c>
      <c r="S59" s="654">
        <f t="shared" si="43"/>
        <v>68381.959999999992</v>
      </c>
      <c r="T59" s="253">
        <v>39572.68</v>
      </c>
      <c r="U59" s="253">
        <v>5856.7300000000014</v>
      </c>
      <c r="V59" s="253">
        <v>15784.000000000002</v>
      </c>
      <c r="W59" s="253">
        <v>3405.8599999999997</v>
      </c>
      <c r="X59" s="253">
        <v>120.17</v>
      </c>
      <c r="Y59" s="253">
        <v>1826.67</v>
      </c>
      <c r="Z59" s="253">
        <v>0</v>
      </c>
      <c r="AA59" s="253">
        <v>120.16999999999999</v>
      </c>
      <c r="AB59" s="253">
        <v>1695.6799999999998</v>
      </c>
      <c r="AC59" s="253">
        <v>0</v>
      </c>
      <c r="AD59" s="525">
        <v>0</v>
      </c>
      <c r="AE59" s="654">
        <f t="shared" si="44"/>
        <v>55120.499999999993</v>
      </c>
      <c r="AF59" s="253">
        <v>30810.53</v>
      </c>
      <c r="AG59" s="253">
        <v>3835.2099999999996</v>
      </c>
      <c r="AH59" s="253">
        <v>15434.12</v>
      </c>
      <c r="AI59" s="253">
        <v>2610.04</v>
      </c>
      <c r="AJ59" s="253">
        <v>49.81</v>
      </c>
      <c r="AK59" s="253">
        <v>1515.84</v>
      </c>
      <c r="AL59" s="253">
        <v>0</v>
      </c>
      <c r="AM59" s="253">
        <v>207</v>
      </c>
      <c r="AN59" s="253">
        <v>657.94999999999993</v>
      </c>
      <c r="AO59" s="253">
        <v>0</v>
      </c>
      <c r="AP59" s="525">
        <v>0</v>
      </c>
      <c r="AQ59" s="654">
        <f t="shared" si="45"/>
        <v>53103.68</v>
      </c>
      <c r="AR59" s="253">
        <v>25928.820000000003</v>
      </c>
      <c r="AS59" s="253">
        <v>4523.1899999999996</v>
      </c>
      <c r="AT59" s="253">
        <v>15779.130000000001</v>
      </c>
      <c r="AU59" s="253">
        <v>3038.87</v>
      </c>
      <c r="AV59" s="253">
        <v>0</v>
      </c>
      <c r="AW59" s="253">
        <v>2343.0599999999995</v>
      </c>
      <c r="AX59" s="253">
        <v>0</v>
      </c>
      <c r="AY59" s="253">
        <v>240.2</v>
      </c>
      <c r="AZ59" s="253">
        <v>1250.4100000000001</v>
      </c>
      <c r="BA59" s="253">
        <v>0</v>
      </c>
      <c r="BB59" s="525">
        <v>0</v>
      </c>
      <c r="BC59" s="892">
        <v>-2682.6300000000119</v>
      </c>
      <c r="BD59" s="689">
        <f t="shared" si="46"/>
        <v>249079.52000000002</v>
      </c>
      <c r="BE59" s="655">
        <f t="shared" si="47"/>
        <v>138919.57</v>
      </c>
      <c r="BF59" s="655">
        <f t="shared" si="48"/>
        <v>20212.13</v>
      </c>
      <c r="BG59" s="655">
        <f t="shared" si="49"/>
        <v>67211.590000000011</v>
      </c>
      <c r="BH59" s="655">
        <f t="shared" si="50"/>
        <v>11556.359999999997</v>
      </c>
      <c r="BI59" s="655">
        <f t="shared" si="51"/>
        <v>320.29000000000002</v>
      </c>
      <c r="BJ59" s="655">
        <f t="shared" si="52"/>
        <v>7459.2999999999993</v>
      </c>
      <c r="BK59" s="655">
        <f t="shared" si="53"/>
        <v>0</v>
      </c>
      <c r="BL59" s="655">
        <f t="shared" si="54"/>
        <v>851.39999999999986</v>
      </c>
      <c r="BM59" s="655">
        <f t="shared" si="55"/>
        <v>5231.51</v>
      </c>
      <c r="BN59" s="655">
        <f t="shared" si="56"/>
        <v>0</v>
      </c>
      <c r="BO59" s="656">
        <f t="shared" si="57"/>
        <v>0</v>
      </c>
    </row>
    <row r="60" spans="1:67" x14ac:dyDescent="0.25">
      <c r="A60" s="1735"/>
      <c r="B60" s="513" t="s">
        <v>45</v>
      </c>
      <c r="C60" s="523" t="s">
        <v>842</v>
      </c>
      <c r="D60" s="652">
        <v>0</v>
      </c>
      <c r="E60" s="652">
        <v>0</v>
      </c>
      <c r="F60" s="970"/>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2">
        <v>0</v>
      </c>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735"/>
      <c r="B61" s="513" t="s">
        <v>46</v>
      </c>
      <c r="C61" s="523" t="s">
        <v>843</v>
      </c>
      <c r="D61" s="652">
        <v>0</v>
      </c>
      <c r="E61" s="652">
        <v>0</v>
      </c>
      <c r="F61" s="970"/>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2">
        <v>0</v>
      </c>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735"/>
      <c r="B62" s="513" t="s">
        <v>166</v>
      </c>
      <c r="C62" s="523" t="s">
        <v>844</v>
      </c>
      <c r="D62" s="652">
        <v>0</v>
      </c>
      <c r="E62" s="652">
        <v>0</v>
      </c>
      <c r="F62" s="970"/>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2">
        <v>0</v>
      </c>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742"/>
      <c r="B63" s="659" t="s">
        <v>461</v>
      </c>
      <c r="C63" s="660" t="s">
        <v>36</v>
      </c>
      <c r="D63" s="661">
        <f>SUM(D59:D62)</f>
        <v>839</v>
      </c>
      <c r="E63" s="661">
        <f>SUM(E59:E62)</f>
        <v>803</v>
      </c>
      <c r="F63" s="971">
        <f t="shared" si="1"/>
        <v>0.95709177592371875</v>
      </c>
      <c r="G63" s="688">
        <f t="shared" si="42"/>
        <v>75156.00999999998</v>
      </c>
      <c r="H63" s="662">
        <f>SUM(H59:H62)</f>
        <v>42607.539999999994</v>
      </c>
      <c r="I63" s="662">
        <f t="shared" ref="I63:R63" si="70">SUM(I59:I62)</f>
        <v>5997</v>
      </c>
      <c r="J63" s="662">
        <f t="shared" si="70"/>
        <v>20214.34</v>
      </c>
      <c r="K63" s="662">
        <f t="shared" si="70"/>
        <v>2501.5899999999992</v>
      </c>
      <c r="L63" s="662">
        <f t="shared" si="70"/>
        <v>150.31</v>
      </c>
      <c r="M63" s="662">
        <f t="shared" si="70"/>
        <v>1773.7299999999998</v>
      </c>
      <c r="N63" s="662">
        <f t="shared" si="70"/>
        <v>0</v>
      </c>
      <c r="O63" s="662">
        <f t="shared" si="70"/>
        <v>284.02999999999997</v>
      </c>
      <c r="P63" s="662">
        <f t="shared" si="70"/>
        <v>1627.4700000000003</v>
      </c>
      <c r="Q63" s="662">
        <f t="shared" si="70"/>
        <v>0</v>
      </c>
      <c r="R63" s="888">
        <f t="shared" si="70"/>
        <v>0</v>
      </c>
      <c r="S63" s="688">
        <f t="shared" si="43"/>
        <v>68381.959999999992</v>
      </c>
      <c r="T63" s="662">
        <f t="shared" ref="T63:AD63" si="71">SUM(T59:T62)</f>
        <v>39572.68</v>
      </c>
      <c r="U63" s="662">
        <f t="shared" si="71"/>
        <v>5856.7300000000014</v>
      </c>
      <c r="V63" s="662">
        <f t="shared" si="71"/>
        <v>15784.000000000002</v>
      </c>
      <c r="W63" s="662">
        <f t="shared" si="71"/>
        <v>3405.8599999999997</v>
      </c>
      <c r="X63" s="662">
        <f t="shared" si="71"/>
        <v>120.17</v>
      </c>
      <c r="Y63" s="662">
        <f t="shared" si="71"/>
        <v>1826.67</v>
      </c>
      <c r="Z63" s="662">
        <f t="shared" si="71"/>
        <v>0</v>
      </c>
      <c r="AA63" s="662">
        <f t="shared" si="71"/>
        <v>120.16999999999999</v>
      </c>
      <c r="AB63" s="662">
        <f>SUM(AB59:AB62)</f>
        <v>1695.6799999999998</v>
      </c>
      <c r="AC63" s="662">
        <f t="shared" si="71"/>
        <v>0</v>
      </c>
      <c r="AD63" s="888">
        <f t="shared" si="71"/>
        <v>0</v>
      </c>
      <c r="AE63" s="688">
        <f t="shared" si="44"/>
        <v>55120.499999999993</v>
      </c>
      <c r="AF63" s="662">
        <f t="shared" ref="AF63:AP63" si="72">SUM(AF59:AF62)</f>
        <v>30810.53</v>
      </c>
      <c r="AG63" s="662">
        <f t="shared" si="72"/>
        <v>3835.2099999999996</v>
      </c>
      <c r="AH63" s="662">
        <f t="shared" si="72"/>
        <v>15434.12</v>
      </c>
      <c r="AI63" s="662">
        <f t="shared" si="72"/>
        <v>2610.04</v>
      </c>
      <c r="AJ63" s="662">
        <f t="shared" si="72"/>
        <v>49.81</v>
      </c>
      <c r="AK63" s="662">
        <f t="shared" si="72"/>
        <v>1515.84</v>
      </c>
      <c r="AL63" s="662">
        <f t="shared" si="72"/>
        <v>0</v>
      </c>
      <c r="AM63" s="662">
        <f t="shared" si="72"/>
        <v>207</v>
      </c>
      <c r="AN63" s="662">
        <f>SUM(AN59:AN62)</f>
        <v>657.94999999999993</v>
      </c>
      <c r="AO63" s="662">
        <f t="shared" si="72"/>
        <v>0</v>
      </c>
      <c r="AP63" s="888">
        <f t="shared" si="72"/>
        <v>0</v>
      </c>
      <c r="AQ63" s="688">
        <f t="shared" si="45"/>
        <v>53103.68</v>
      </c>
      <c r="AR63" s="662">
        <f t="shared" ref="AR63:BC63" si="73">SUM(AR59:AR62)</f>
        <v>25928.820000000003</v>
      </c>
      <c r="AS63" s="662">
        <f t="shared" si="73"/>
        <v>4523.1899999999996</v>
      </c>
      <c r="AT63" s="662">
        <f t="shared" si="73"/>
        <v>15779.130000000001</v>
      </c>
      <c r="AU63" s="662">
        <f t="shared" si="73"/>
        <v>3038.87</v>
      </c>
      <c r="AV63" s="662">
        <f t="shared" si="73"/>
        <v>0</v>
      </c>
      <c r="AW63" s="662">
        <f t="shared" si="73"/>
        <v>2343.0599999999995</v>
      </c>
      <c r="AX63" s="662">
        <f t="shared" si="73"/>
        <v>0</v>
      </c>
      <c r="AY63" s="662">
        <f t="shared" si="73"/>
        <v>240.2</v>
      </c>
      <c r="AZ63" s="662">
        <f>SUM(AZ59:AZ62)</f>
        <v>1250.4100000000001</v>
      </c>
      <c r="BA63" s="662">
        <f t="shared" si="73"/>
        <v>0</v>
      </c>
      <c r="BB63" s="888">
        <f t="shared" si="73"/>
        <v>0</v>
      </c>
      <c r="BC63" s="663">
        <f t="shared" si="73"/>
        <v>-2682.6300000000119</v>
      </c>
      <c r="BD63" s="654">
        <f t="shared" si="46"/>
        <v>249079.52000000002</v>
      </c>
      <c r="BE63" s="664">
        <f t="shared" si="47"/>
        <v>138919.57</v>
      </c>
      <c r="BF63" s="664">
        <f t="shared" si="48"/>
        <v>20212.13</v>
      </c>
      <c r="BG63" s="664">
        <f t="shared" si="49"/>
        <v>67211.590000000011</v>
      </c>
      <c r="BH63" s="664">
        <f t="shared" si="50"/>
        <v>11556.359999999997</v>
      </c>
      <c r="BI63" s="664">
        <f t="shared" si="51"/>
        <v>320.29000000000002</v>
      </c>
      <c r="BJ63" s="664">
        <f t="shared" si="52"/>
        <v>7459.2999999999993</v>
      </c>
      <c r="BK63" s="664">
        <f t="shared" si="53"/>
        <v>0</v>
      </c>
      <c r="BL63" s="664">
        <f t="shared" si="54"/>
        <v>851.39999999999986</v>
      </c>
      <c r="BM63" s="664">
        <f t="shared" si="55"/>
        <v>5231.51</v>
      </c>
      <c r="BN63" s="664">
        <f t="shared" si="56"/>
        <v>0</v>
      </c>
      <c r="BO63" s="665">
        <f t="shared" si="57"/>
        <v>0</v>
      </c>
    </row>
    <row r="64" spans="1:67" x14ac:dyDescent="0.25">
      <c r="A64" s="1735" t="s">
        <v>1051</v>
      </c>
      <c r="B64" s="513" t="s">
        <v>119</v>
      </c>
      <c r="C64" s="523" t="s">
        <v>841</v>
      </c>
      <c r="D64" s="652">
        <v>657</v>
      </c>
      <c r="E64" s="652">
        <v>621</v>
      </c>
      <c r="F64" s="970">
        <v>0.9452054794520548</v>
      </c>
      <c r="G64" s="654">
        <f t="shared" si="42"/>
        <v>105559.83000000002</v>
      </c>
      <c r="H64" s="253">
        <v>44846.93</v>
      </c>
      <c r="I64" s="253">
        <v>7730.03</v>
      </c>
      <c r="J64" s="253">
        <v>35622.42</v>
      </c>
      <c r="K64" s="253">
        <v>5632.4900000000007</v>
      </c>
      <c r="L64" s="253">
        <v>0</v>
      </c>
      <c r="M64" s="253">
        <v>5276.8600000000006</v>
      </c>
      <c r="N64" s="253">
        <v>0</v>
      </c>
      <c r="O64" s="253">
        <v>678.74</v>
      </c>
      <c r="P64" s="253">
        <v>5772.36</v>
      </c>
      <c r="Q64" s="253">
        <v>0</v>
      </c>
      <c r="R64" s="525">
        <v>0</v>
      </c>
      <c r="S64" s="654">
        <f t="shared" si="43"/>
        <v>100860.73999999999</v>
      </c>
      <c r="T64" s="253">
        <v>44266.119999999995</v>
      </c>
      <c r="U64" s="253">
        <v>7524.0099999999984</v>
      </c>
      <c r="V64" s="253">
        <v>31084.17</v>
      </c>
      <c r="W64" s="253">
        <v>6757.61</v>
      </c>
      <c r="X64" s="253">
        <v>0</v>
      </c>
      <c r="Y64" s="253">
        <v>5649.7699999999995</v>
      </c>
      <c r="Z64" s="253">
        <v>0</v>
      </c>
      <c r="AA64" s="253">
        <v>384.40999999999997</v>
      </c>
      <c r="AB64" s="253">
        <v>5194.6499999999996</v>
      </c>
      <c r="AC64" s="253">
        <v>0</v>
      </c>
      <c r="AD64" s="525">
        <v>0</v>
      </c>
      <c r="AE64" s="654">
        <f t="shared" si="44"/>
        <v>88677.069999999992</v>
      </c>
      <c r="AF64" s="253">
        <v>37738.060000000005</v>
      </c>
      <c r="AG64" s="253">
        <v>6048.1699999999992</v>
      </c>
      <c r="AH64" s="253">
        <v>28856.82</v>
      </c>
      <c r="AI64" s="253">
        <v>4507.92</v>
      </c>
      <c r="AJ64" s="253">
        <v>36.67</v>
      </c>
      <c r="AK64" s="253">
        <v>4556.0099999999993</v>
      </c>
      <c r="AL64" s="253">
        <v>0</v>
      </c>
      <c r="AM64" s="253">
        <v>721.8</v>
      </c>
      <c r="AN64" s="253">
        <v>6211.62</v>
      </c>
      <c r="AO64" s="253">
        <v>0</v>
      </c>
      <c r="AP64" s="525">
        <v>0</v>
      </c>
      <c r="AQ64" s="654">
        <f t="shared" si="45"/>
        <v>86017.160000000018</v>
      </c>
      <c r="AR64" s="253">
        <v>36518.28</v>
      </c>
      <c r="AS64" s="253">
        <v>6920.41</v>
      </c>
      <c r="AT64" s="253">
        <v>27849.250000000004</v>
      </c>
      <c r="AU64" s="253">
        <v>5602.28</v>
      </c>
      <c r="AV64" s="253">
        <v>109.3</v>
      </c>
      <c r="AW64" s="253">
        <v>3427.6899999999996</v>
      </c>
      <c r="AX64" s="253">
        <v>0</v>
      </c>
      <c r="AY64" s="253">
        <v>856.88</v>
      </c>
      <c r="AZ64" s="253">
        <v>4733.0700000000006</v>
      </c>
      <c r="BA64" s="253">
        <v>0</v>
      </c>
      <c r="BB64" s="525">
        <v>0</v>
      </c>
      <c r="BC64" s="892">
        <v>-4927.4300000000221</v>
      </c>
      <c r="BD64" s="689">
        <f t="shared" si="46"/>
        <v>376187.37</v>
      </c>
      <c r="BE64" s="655">
        <f t="shared" si="47"/>
        <v>163369.38999999998</v>
      </c>
      <c r="BF64" s="655">
        <f t="shared" si="48"/>
        <v>28222.619999999995</v>
      </c>
      <c r="BG64" s="655">
        <f t="shared" si="49"/>
        <v>123412.66</v>
      </c>
      <c r="BH64" s="655">
        <f t="shared" si="50"/>
        <v>22500.3</v>
      </c>
      <c r="BI64" s="655">
        <f t="shared" si="51"/>
        <v>145.97</v>
      </c>
      <c r="BJ64" s="655">
        <f t="shared" si="52"/>
        <v>18910.329999999998</v>
      </c>
      <c r="BK64" s="655">
        <f t="shared" si="53"/>
        <v>0</v>
      </c>
      <c r="BL64" s="655">
        <f t="shared" si="54"/>
        <v>2641.83</v>
      </c>
      <c r="BM64" s="655">
        <f t="shared" si="55"/>
        <v>21911.699999999997</v>
      </c>
      <c r="BN64" s="655">
        <f t="shared" si="56"/>
        <v>0</v>
      </c>
      <c r="BO64" s="656">
        <f t="shared" si="57"/>
        <v>0</v>
      </c>
    </row>
    <row r="65" spans="1:67" x14ac:dyDescent="0.25">
      <c r="A65" s="1735"/>
      <c r="B65" s="513" t="s">
        <v>55</v>
      </c>
      <c r="C65" s="523" t="s">
        <v>842</v>
      </c>
      <c r="D65" s="652">
        <v>0</v>
      </c>
      <c r="E65" s="652">
        <v>0</v>
      </c>
      <c r="F65" s="970"/>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2">
        <v>0</v>
      </c>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735"/>
      <c r="B66" s="513" t="s">
        <v>56</v>
      </c>
      <c r="C66" s="523" t="s">
        <v>843</v>
      </c>
      <c r="D66" s="652">
        <v>0</v>
      </c>
      <c r="E66" s="652">
        <v>0</v>
      </c>
      <c r="F66" s="970"/>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2">
        <v>0</v>
      </c>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735"/>
      <c r="B67" s="513" t="s">
        <v>120</v>
      </c>
      <c r="C67" s="523" t="s">
        <v>844</v>
      </c>
      <c r="D67" s="652">
        <v>0</v>
      </c>
      <c r="E67" s="652">
        <v>0</v>
      </c>
      <c r="F67" s="970"/>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2">
        <v>0</v>
      </c>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742"/>
      <c r="B68" s="659" t="s">
        <v>121</v>
      </c>
      <c r="C68" s="660" t="s">
        <v>36</v>
      </c>
      <c r="D68" s="661">
        <f>SUM(D64:D67)</f>
        <v>657</v>
      </c>
      <c r="E68" s="661">
        <f>SUM(E64:E67)</f>
        <v>621</v>
      </c>
      <c r="F68" s="971">
        <f t="shared" si="1"/>
        <v>0.9452054794520548</v>
      </c>
      <c r="G68" s="688">
        <f t="shared" si="42"/>
        <v>105559.83000000002</v>
      </c>
      <c r="H68" s="662">
        <f>SUM(H64:H67)</f>
        <v>44846.93</v>
      </c>
      <c r="I68" s="662">
        <f t="shared" ref="I68:R68" si="74">SUM(I64:I67)</f>
        <v>7730.03</v>
      </c>
      <c r="J68" s="662">
        <f t="shared" si="74"/>
        <v>35622.42</v>
      </c>
      <c r="K68" s="662">
        <f t="shared" si="74"/>
        <v>5632.4900000000007</v>
      </c>
      <c r="L68" s="662">
        <f t="shared" si="74"/>
        <v>0</v>
      </c>
      <c r="M68" s="662">
        <f t="shared" si="74"/>
        <v>5276.8600000000006</v>
      </c>
      <c r="N68" s="662">
        <f t="shared" si="74"/>
        <v>0</v>
      </c>
      <c r="O68" s="662">
        <f t="shared" si="74"/>
        <v>678.74</v>
      </c>
      <c r="P68" s="662">
        <f t="shared" si="74"/>
        <v>5772.36</v>
      </c>
      <c r="Q68" s="662">
        <f t="shared" si="74"/>
        <v>0</v>
      </c>
      <c r="R68" s="888">
        <f t="shared" si="74"/>
        <v>0</v>
      </c>
      <c r="S68" s="688">
        <f t="shared" si="43"/>
        <v>100860.73999999999</v>
      </c>
      <c r="T68" s="662">
        <f t="shared" ref="T68:AD68" si="75">SUM(T64:T67)</f>
        <v>44266.119999999995</v>
      </c>
      <c r="U68" s="662">
        <f t="shared" si="75"/>
        <v>7524.0099999999984</v>
      </c>
      <c r="V68" s="662">
        <f t="shared" si="75"/>
        <v>31084.17</v>
      </c>
      <c r="W68" s="662">
        <f t="shared" si="75"/>
        <v>6757.61</v>
      </c>
      <c r="X68" s="662">
        <f t="shared" si="75"/>
        <v>0</v>
      </c>
      <c r="Y68" s="662">
        <f t="shared" si="75"/>
        <v>5649.7699999999995</v>
      </c>
      <c r="Z68" s="662">
        <f t="shared" si="75"/>
        <v>0</v>
      </c>
      <c r="AA68" s="662">
        <f t="shared" si="75"/>
        <v>384.40999999999997</v>
      </c>
      <c r="AB68" s="662">
        <f>SUM(AB64:AB67)</f>
        <v>5194.6499999999996</v>
      </c>
      <c r="AC68" s="662">
        <f t="shared" si="75"/>
        <v>0</v>
      </c>
      <c r="AD68" s="888">
        <f t="shared" si="75"/>
        <v>0</v>
      </c>
      <c r="AE68" s="688">
        <f t="shared" si="44"/>
        <v>88677.069999999992</v>
      </c>
      <c r="AF68" s="662">
        <f t="shared" ref="AF68:AP68" si="76">SUM(AF64:AF67)</f>
        <v>37738.060000000005</v>
      </c>
      <c r="AG68" s="662">
        <f t="shared" si="76"/>
        <v>6048.1699999999992</v>
      </c>
      <c r="AH68" s="662">
        <f t="shared" si="76"/>
        <v>28856.82</v>
      </c>
      <c r="AI68" s="662">
        <f t="shared" si="76"/>
        <v>4507.92</v>
      </c>
      <c r="AJ68" s="662">
        <f t="shared" si="76"/>
        <v>36.67</v>
      </c>
      <c r="AK68" s="662">
        <f t="shared" si="76"/>
        <v>4556.0099999999993</v>
      </c>
      <c r="AL68" s="662">
        <f t="shared" si="76"/>
        <v>0</v>
      </c>
      <c r="AM68" s="662">
        <f t="shared" si="76"/>
        <v>721.8</v>
      </c>
      <c r="AN68" s="662">
        <f>SUM(AN64:AN67)</f>
        <v>6211.62</v>
      </c>
      <c r="AO68" s="662">
        <f t="shared" si="76"/>
        <v>0</v>
      </c>
      <c r="AP68" s="888">
        <f t="shared" si="76"/>
        <v>0</v>
      </c>
      <c r="AQ68" s="688">
        <f t="shared" si="45"/>
        <v>86017.160000000018</v>
      </c>
      <c r="AR68" s="662">
        <f t="shared" ref="AR68:BC68" si="77">SUM(AR64:AR67)</f>
        <v>36518.28</v>
      </c>
      <c r="AS68" s="662">
        <f t="shared" si="77"/>
        <v>6920.41</v>
      </c>
      <c r="AT68" s="662">
        <f t="shared" si="77"/>
        <v>27849.250000000004</v>
      </c>
      <c r="AU68" s="662">
        <f t="shared" si="77"/>
        <v>5602.28</v>
      </c>
      <c r="AV68" s="662">
        <f t="shared" si="77"/>
        <v>109.3</v>
      </c>
      <c r="AW68" s="662">
        <f t="shared" si="77"/>
        <v>3427.6899999999996</v>
      </c>
      <c r="AX68" s="662">
        <f t="shared" si="77"/>
        <v>0</v>
      </c>
      <c r="AY68" s="662">
        <f t="shared" si="77"/>
        <v>856.88</v>
      </c>
      <c r="AZ68" s="662">
        <f>SUM(AZ64:AZ67)</f>
        <v>4733.0700000000006</v>
      </c>
      <c r="BA68" s="662">
        <f t="shared" si="77"/>
        <v>0</v>
      </c>
      <c r="BB68" s="888">
        <f t="shared" si="77"/>
        <v>0</v>
      </c>
      <c r="BC68" s="663">
        <f t="shared" si="77"/>
        <v>-4927.4300000000221</v>
      </c>
      <c r="BD68" s="654">
        <f t="shared" si="46"/>
        <v>376187.37</v>
      </c>
      <c r="BE68" s="664">
        <f t="shared" si="47"/>
        <v>163369.38999999998</v>
      </c>
      <c r="BF68" s="664">
        <f t="shared" si="48"/>
        <v>28222.619999999995</v>
      </c>
      <c r="BG68" s="664">
        <f t="shared" si="49"/>
        <v>123412.66</v>
      </c>
      <c r="BH68" s="664">
        <f t="shared" si="50"/>
        <v>22500.3</v>
      </c>
      <c r="BI68" s="664">
        <f t="shared" si="51"/>
        <v>145.97</v>
      </c>
      <c r="BJ68" s="664">
        <f t="shared" si="52"/>
        <v>18910.329999999998</v>
      </c>
      <c r="BK68" s="664">
        <f t="shared" si="53"/>
        <v>0</v>
      </c>
      <c r="BL68" s="664">
        <f t="shared" si="54"/>
        <v>2641.83</v>
      </c>
      <c r="BM68" s="664">
        <f t="shared" si="55"/>
        <v>21911.699999999997</v>
      </c>
      <c r="BN68" s="664">
        <f t="shared" si="56"/>
        <v>0</v>
      </c>
      <c r="BO68" s="665">
        <f t="shared" si="57"/>
        <v>0</v>
      </c>
    </row>
    <row r="69" spans="1:67" ht="15.75" customHeight="1" x14ac:dyDescent="0.25">
      <c r="A69" s="1735" t="s">
        <v>1074</v>
      </c>
      <c r="B69" s="513" t="s">
        <v>122</v>
      </c>
      <c r="C69" s="523" t="s">
        <v>841</v>
      </c>
      <c r="D69" s="652">
        <v>2051</v>
      </c>
      <c r="E69" s="652">
        <v>1930</v>
      </c>
      <c r="F69" s="970">
        <v>0.94100438810336418</v>
      </c>
      <c r="G69" s="654">
        <f t="shared" si="42"/>
        <v>321570.98</v>
      </c>
      <c r="H69" s="253">
        <v>106958.76999999999</v>
      </c>
      <c r="I69" s="253">
        <v>14662.399999999998</v>
      </c>
      <c r="J69" s="253">
        <v>118644.31999999999</v>
      </c>
      <c r="K69" s="253">
        <v>12875.99</v>
      </c>
      <c r="L69" s="253">
        <v>53.83</v>
      </c>
      <c r="M69" s="253">
        <v>19851.23</v>
      </c>
      <c r="N69" s="253">
        <v>0</v>
      </c>
      <c r="O69" s="253">
        <v>778.07999999999993</v>
      </c>
      <c r="P69" s="253">
        <v>47746.360000000008</v>
      </c>
      <c r="Q69" s="253">
        <v>0</v>
      </c>
      <c r="R69" s="525">
        <v>0</v>
      </c>
      <c r="S69" s="654">
        <f t="shared" si="43"/>
        <v>315133.25000000012</v>
      </c>
      <c r="T69" s="253">
        <v>107121.05000000002</v>
      </c>
      <c r="U69" s="253">
        <v>13703.590000000002</v>
      </c>
      <c r="V69" s="253">
        <v>112114.31</v>
      </c>
      <c r="W69" s="253">
        <v>13407.78</v>
      </c>
      <c r="X69" s="253">
        <v>247.92000000000002</v>
      </c>
      <c r="Y69" s="253">
        <v>20710.910000000003</v>
      </c>
      <c r="Z69" s="253">
        <v>0</v>
      </c>
      <c r="AA69" s="253">
        <v>1433.5299999999997</v>
      </c>
      <c r="AB69" s="253">
        <v>46394.16</v>
      </c>
      <c r="AC69" s="253">
        <v>0</v>
      </c>
      <c r="AD69" s="525">
        <v>0</v>
      </c>
      <c r="AE69" s="654">
        <f t="shared" si="44"/>
        <v>277893.39</v>
      </c>
      <c r="AF69" s="253">
        <v>87777.59</v>
      </c>
      <c r="AG69" s="253">
        <v>10932.419999999998</v>
      </c>
      <c r="AH69" s="253">
        <v>101249.32</v>
      </c>
      <c r="AI69" s="253">
        <v>15429.440000000002</v>
      </c>
      <c r="AJ69" s="253">
        <v>368.28000000000003</v>
      </c>
      <c r="AK69" s="253">
        <v>15033.289999999999</v>
      </c>
      <c r="AL69" s="253">
        <v>0</v>
      </c>
      <c r="AM69" s="253">
        <v>1455.85</v>
      </c>
      <c r="AN69" s="253">
        <v>45647.200000000004</v>
      </c>
      <c r="AO69" s="253">
        <v>0</v>
      </c>
      <c r="AP69" s="525">
        <v>0</v>
      </c>
      <c r="AQ69" s="654">
        <f t="shared" si="45"/>
        <v>272928.01</v>
      </c>
      <c r="AR69" s="253">
        <v>85807.459999999992</v>
      </c>
      <c r="AS69" s="253">
        <v>12090.83</v>
      </c>
      <c r="AT69" s="253">
        <v>101738.73000000001</v>
      </c>
      <c r="AU69" s="253">
        <v>10581.909999999998</v>
      </c>
      <c r="AV69" s="253">
        <v>378.87</v>
      </c>
      <c r="AW69" s="253">
        <v>14085.27</v>
      </c>
      <c r="AX69" s="253">
        <v>0</v>
      </c>
      <c r="AY69" s="253">
        <v>2556.8700000000003</v>
      </c>
      <c r="AZ69" s="253">
        <v>45688.070000000007</v>
      </c>
      <c r="BA69" s="253">
        <v>0</v>
      </c>
      <c r="BB69" s="525">
        <v>0</v>
      </c>
      <c r="BC69" s="892">
        <v>33224.559999999998</v>
      </c>
      <c r="BD69" s="689">
        <f t="shared" si="46"/>
        <v>1220750.19</v>
      </c>
      <c r="BE69" s="655">
        <f t="shared" si="47"/>
        <v>387664.87</v>
      </c>
      <c r="BF69" s="655">
        <f t="shared" si="48"/>
        <v>51389.24</v>
      </c>
      <c r="BG69" s="655">
        <f t="shared" si="49"/>
        <v>433746.68000000005</v>
      </c>
      <c r="BH69" s="655">
        <f t="shared" si="50"/>
        <v>52295.12</v>
      </c>
      <c r="BI69" s="655">
        <f t="shared" si="51"/>
        <v>1048.9000000000001</v>
      </c>
      <c r="BJ69" s="655">
        <f t="shared" si="52"/>
        <v>69680.7</v>
      </c>
      <c r="BK69" s="655">
        <f t="shared" si="53"/>
        <v>0</v>
      </c>
      <c r="BL69" s="655">
        <f t="shared" si="54"/>
        <v>6224.33</v>
      </c>
      <c r="BM69" s="655">
        <f t="shared" si="55"/>
        <v>185475.79000000004</v>
      </c>
      <c r="BN69" s="655">
        <f t="shared" si="56"/>
        <v>0</v>
      </c>
      <c r="BO69" s="656">
        <f t="shared" si="57"/>
        <v>0</v>
      </c>
    </row>
    <row r="70" spans="1:67" x14ac:dyDescent="0.25">
      <c r="A70" s="1735"/>
      <c r="B70" s="513" t="s">
        <v>123</v>
      </c>
      <c r="C70" s="523" t="s">
        <v>842</v>
      </c>
      <c r="D70" s="652">
        <v>0</v>
      </c>
      <c r="E70" s="652">
        <v>0</v>
      </c>
      <c r="F70" s="970"/>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2">
        <v>0</v>
      </c>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735"/>
      <c r="B71" s="513" t="s">
        <v>124</v>
      </c>
      <c r="C71" s="523" t="s">
        <v>843</v>
      </c>
      <c r="D71" s="652">
        <v>0</v>
      </c>
      <c r="E71" s="652">
        <v>0</v>
      </c>
      <c r="F71" s="970"/>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2">
        <v>0</v>
      </c>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735"/>
      <c r="B72" s="513" t="s">
        <v>125</v>
      </c>
      <c r="C72" s="523" t="s">
        <v>844</v>
      </c>
      <c r="D72" s="652">
        <v>0</v>
      </c>
      <c r="E72" s="652">
        <v>0</v>
      </c>
      <c r="F72" s="970"/>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2">
        <v>0</v>
      </c>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742"/>
      <c r="B73" s="659" t="s">
        <v>126</v>
      </c>
      <c r="C73" s="660" t="s">
        <v>36</v>
      </c>
      <c r="D73" s="661">
        <f>SUM(D69:D72)</f>
        <v>2051</v>
      </c>
      <c r="E73" s="661">
        <f>SUM(E69:E72)</f>
        <v>1930</v>
      </c>
      <c r="F73" s="971">
        <f t="shared" si="1"/>
        <v>0.94100438810336418</v>
      </c>
      <c r="G73" s="688">
        <f t="shared" si="42"/>
        <v>321570.98</v>
      </c>
      <c r="H73" s="662">
        <f>SUM(H69:H72)</f>
        <v>106958.76999999999</v>
      </c>
      <c r="I73" s="662">
        <f t="shared" ref="I73:R73" si="78">SUM(I69:I72)</f>
        <v>14662.399999999998</v>
      </c>
      <c r="J73" s="662">
        <f t="shared" si="78"/>
        <v>118644.31999999999</v>
      </c>
      <c r="K73" s="662">
        <f t="shared" si="78"/>
        <v>12875.99</v>
      </c>
      <c r="L73" s="662">
        <f t="shared" si="78"/>
        <v>53.83</v>
      </c>
      <c r="M73" s="662">
        <f t="shared" si="78"/>
        <v>19851.23</v>
      </c>
      <c r="N73" s="662">
        <f t="shared" si="78"/>
        <v>0</v>
      </c>
      <c r="O73" s="662">
        <f t="shared" si="78"/>
        <v>778.07999999999993</v>
      </c>
      <c r="P73" s="662">
        <f t="shared" si="78"/>
        <v>47746.360000000008</v>
      </c>
      <c r="Q73" s="662">
        <f t="shared" si="78"/>
        <v>0</v>
      </c>
      <c r="R73" s="888">
        <f t="shared" si="78"/>
        <v>0</v>
      </c>
      <c r="S73" s="688">
        <f t="shared" si="43"/>
        <v>315133.25000000012</v>
      </c>
      <c r="T73" s="662">
        <f t="shared" ref="T73:AD73" si="79">SUM(T69:T72)</f>
        <v>107121.05000000002</v>
      </c>
      <c r="U73" s="662">
        <f t="shared" si="79"/>
        <v>13703.590000000002</v>
      </c>
      <c r="V73" s="662">
        <f t="shared" si="79"/>
        <v>112114.31</v>
      </c>
      <c r="W73" s="662">
        <f t="shared" si="79"/>
        <v>13407.78</v>
      </c>
      <c r="X73" s="662">
        <f t="shared" si="79"/>
        <v>247.92000000000002</v>
      </c>
      <c r="Y73" s="662">
        <f t="shared" si="79"/>
        <v>20710.910000000003</v>
      </c>
      <c r="Z73" s="662">
        <f t="shared" si="79"/>
        <v>0</v>
      </c>
      <c r="AA73" s="662">
        <f t="shared" si="79"/>
        <v>1433.5299999999997</v>
      </c>
      <c r="AB73" s="662">
        <f>SUM(AB69:AB72)</f>
        <v>46394.16</v>
      </c>
      <c r="AC73" s="662">
        <f t="shared" si="79"/>
        <v>0</v>
      </c>
      <c r="AD73" s="888">
        <f t="shared" si="79"/>
        <v>0</v>
      </c>
      <c r="AE73" s="688">
        <f t="shared" si="44"/>
        <v>277893.39</v>
      </c>
      <c r="AF73" s="662">
        <f t="shared" ref="AF73:AP73" si="80">SUM(AF69:AF72)</f>
        <v>87777.59</v>
      </c>
      <c r="AG73" s="662">
        <f t="shared" si="80"/>
        <v>10932.419999999998</v>
      </c>
      <c r="AH73" s="662">
        <f t="shared" si="80"/>
        <v>101249.32</v>
      </c>
      <c r="AI73" s="662">
        <f t="shared" si="80"/>
        <v>15429.440000000002</v>
      </c>
      <c r="AJ73" s="662">
        <f t="shared" si="80"/>
        <v>368.28000000000003</v>
      </c>
      <c r="AK73" s="662">
        <f t="shared" si="80"/>
        <v>15033.289999999999</v>
      </c>
      <c r="AL73" s="662">
        <f t="shared" si="80"/>
        <v>0</v>
      </c>
      <c r="AM73" s="662">
        <f t="shared" si="80"/>
        <v>1455.85</v>
      </c>
      <c r="AN73" s="662">
        <f>SUM(AN69:AN72)</f>
        <v>45647.200000000004</v>
      </c>
      <c r="AO73" s="662">
        <f t="shared" si="80"/>
        <v>0</v>
      </c>
      <c r="AP73" s="888">
        <f t="shared" si="80"/>
        <v>0</v>
      </c>
      <c r="AQ73" s="688">
        <f t="shared" si="45"/>
        <v>272928.01</v>
      </c>
      <c r="AR73" s="662">
        <f t="shared" ref="AR73:BC73" si="81">SUM(AR69:AR72)</f>
        <v>85807.459999999992</v>
      </c>
      <c r="AS73" s="662">
        <f t="shared" si="81"/>
        <v>12090.83</v>
      </c>
      <c r="AT73" s="662">
        <f t="shared" si="81"/>
        <v>101738.73000000001</v>
      </c>
      <c r="AU73" s="662">
        <f t="shared" si="81"/>
        <v>10581.909999999998</v>
      </c>
      <c r="AV73" s="662">
        <f t="shared" si="81"/>
        <v>378.87</v>
      </c>
      <c r="AW73" s="662">
        <f t="shared" si="81"/>
        <v>14085.27</v>
      </c>
      <c r="AX73" s="662">
        <f t="shared" si="81"/>
        <v>0</v>
      </c>
      <c r="AY73" s="662">
        <f t="shared" si="81"/>
        <v>2556.8700000000003</v>
      </c>
      <c r="AZ73" s="662">
        <f>SUM(AZ69:AZ72)</f>
        <v>45688.070000000007</v>
      </c>
      <c r="BA73" s="662">
        <f t="shared" si="81"/>
        <v>0</v>
      </c>
      <c r="BB73" s="888">
        <f t="shared" si="81"/>
        <v>0</v>
      </c>
      <c r="BC73" s="663">
        <f t="shared" si="81"/>
        <v>33224.559999999998</v>
      </c>
      <c r="BD73" s="654">
        <f t="shared" si="46"/>
        <v>1220750.19</v>
      </c>
      <c r="BE73" s="664">
        <f t="shared" si="47"/>
        <v>387664.87</v>
      </c>
      <c r="BF73" s="664">
        <f t="shared" si="48"/>
        <v>51389.24</v>
      </c>
      <c r="BG73" s="664">
        <f t="shared" si="49"/>
        <v>433746.68000000005</v>
      </c>
      <c r="BH73" s="664">
        <f t="shared" si="50"/>
        <v>52295.12</v>
      </c>
      <c r="BI73" s="664">
        <f t="shared" si="51"/>
        <v>1048.9000000000001</v>
      </c>
      <c r="BJ73" s="664">
        <f t="shared" si="52"/>
        <v>69680.7</v>
      </c>
      <c r="BK73" s="664">
        <f t="shared" si="53"/>
        <v>0</v>
      </c>
      <c r="BL73" s="664">
        <f t="shared" si="54"/>
        <v>6224.33</v>
      </c>
      <c r="BM73" s="664">
        <f t="shared" si="55"/>
        <v>185475.79000000004</v>
      </c>
      <c r="BN73" s="664">
        <f t="shared" si="56"/>
        <v>0</v>
      </c>
      <c r="BO73" s="665">
        <f t="shared" si="57"/>
        <v>0</v>
      </c>
    </row>
    <row r="74" spans="1:67" x14ac:dyDescent="0.25">
      <c r="A74" s="1735" t="s">
        <v>1075</v>
      </c>
      <c r="B74" s="513" t="s">
        <v>129</v>
      </c>
      <c r="C74" s="523" t="s">
        <v>841</v>
      </c>
      <c r="D74" s="652">
        <v>3761</v>
      </c>
      <c r="E74" s="652">
        <v>3548</v>
      </c>
      <c r="F74" s="970">
        <v>0.94336612603031111</v>
      </c>
      <c r="G74" s="654">
        <f t="shared" si="42"/>
        <v>109986.18</v>
      </c>
      <c r="H74" s="253">
        <v>34086.67</v>
      </c>
      <c r="I74" s="253">
        <v>6612.06</v>
      </c>
      <c r="J74" s="253">
        <v>45973.08</v>
      </c>
      <c r="K74" s="253">
        <v>3345.8100000000004</v>
      </c>
      <c r="L74" s="253">
        <v>71.099999999999994</v>
      </c>
      <c r="M74" s="253">
        <v>3169.43</v>
      </c>
      <c r="N74" s="253">
        <v>0</v>
      </c>
      <c r="O74" s="253">
        <v>759.44</v>
      </c>
      <c r="P74" s="253">
        <v>15968.59</v>
      </c>
      <c r="Q74" s="253">
        <v>0</v>
      </c>
      <c r="R74" s="525">
        <v>0</v>
      </c>
      <c r="S74" s="654">
        <f t="shared" si="43"/>
        <v>111474.84</v>
      </c>
      <c r="T74" s="253">
        <v>41397.5</v>
      </c>
      <c r="U74" s="253">
        <v>5214.1000000000004</v>
      </c>
      <c r="V74" s="253">
        <v>35015.210000000006</v>
      </c>
      <c r="W74" s="253">
        <v>4646.96</v>
      </c>
      <c r="X74" s="253">
        <v>145.35</v>
      </c>
      <c r="Y74" s="253">
        <v>5169.7299999999996</v>
      </c>
      <c r="Z74" s="253">
        <v>0</v>
      </c>
      <c r="AA74" s="253">
        <v>1486.6999999999998</v>
      </c>
      <c r="AB74" s="253">
        <v>18399.29</v>
      </c>
      <c r="AC74" s="253">
        <v>0</v>
      </c>
      <c r="AD74" s="525">
        <v>0</v>
      </c>
      <c r="AE74" s="654">
        <f t="shared" si="44"/>
        <v>97565.54</v>
      </c>
      <c r="AF74" s="253">
        <v>37401.369999999995</v>
      </c>
      <c r="AG74" s="253">
        <v>4932.4400000000005</v>
      </c>
      <c r="AH74" s="253">
        <v>35545.490000000005</v>
      </c>
      <c r="AI74" s="253">
        <v>1768.75</v>
      </c>
      <c r="AJ74" s="253">
        <v>280.12</v>
      </c>
      <c r="AK74" s="253">
        <v>6598.36</v>
      </c>
      <c r="AL74" s="253">
        <v>0</v>
      </c>
      <c r="AM74" s="253">
        <v>318.93</v>
      </c>
      <c r="AN74" s="253">
        <v>10720.08</v>
      </c>
      <c r="AO74" s="253">
        <v>0</v>
      </c>
      <c r="AP74" s="525">
        <v>0</v>
      </c>
      <c r="AQ74" s="654">
        <f t="shared" si="45"/>
        <v>92083.94</v>
      </c>
      <c r="AR74" s="253">
        <v>34437.110000000008</v>
      </c>
      <c r="AS74" s="253">
        <v>4494.3200000000006</v>
      </c>
      <c r="AT74" s="253">
        <v>29462.04</v>
      </c>
      <c r="AU74" s="253">
        <v>5647.3</v>
      </c>
      <c r="AV74" s="253">
        <v>842.63</v>
      </c>
      <c r="AW74" s="253">
        <v>3745.5400000000004</v>
      </c>
      <c r="AX74" s="253">
        <v>0</v>
      </c>
      <c r="AY74" s="253">
        <v>480.46000000000004</v>
      </c>
      <c r="AZ74" s="253">
        <v>12974.539999999999</v>
      </c>
      <c r="BA74" s="253">
        <v>0</v>
      </c>
      <c r="BB74" s="525">
        <v>0</v>
      </c>
      <c r="BC74" s="892">
        <v>-2771.8600000000297</v>
      </c>
      <c r="BD74" s="689">
        <f t="shared" si="46"/>
        <v>408338.64</v>
      </c>
      <c r="BE74" s="655">
        <f t="shared" si="47"/>
        <v>147322.65</v>
      </c>
      <c r="BF74" s="655">
        <f t="shared" si="48"/>
        <v>21252.92</v>
      </c>
      <c r="BG74" s="655">
        <f t="shared" si="49"/>
        <v>145995.82</v>
      </c>
      <c r="BH74" s="655">
        <f t="shared" si="50"/>
        <v>15408.82</v>
      </c>
      <c r="BI74" s="655">
        <f t="shared" si="51"/>
        <v>1339.2</v>
      </c>
      <c r="BJ74" s="655">
        <f t="shared" si="52"/>
        <v>18683.060000000001</v>
      </c>
      <c r="BK74" s="655">
        <f t="shared" si="53"/>
        <v>0</v>
      </c>
      <c r="BL74" s="655">
        <f t="shared" si="54"/>
        <v>3045.5299999999997</v>
      </c>
      <c r="BM74" s="655">
        <f t="shared" si="55"/>
        <v>58062.500000000007</v>
      </c>
      <c r="BN74" s="655">
        <f t="shared" si="56"/>
        <v>0</v>
      </c>
      <c r="BO74" s="656">
        <f t="shared" si="57"/>
        <v>0</v>
      </c>
    </row>
    <row r="75" spans="1:67" x14ac:dyDescent="0.25">
      <c r="A75" s="1735"/>
      <c r="B75" s="513" t="s">
        <v>130</v>
      </c>
      <c r="C75" s="523" t="s">
        <v>842</v>
      </c>
      <c r="D75" s="652">
        <v>0</v>
      </c>
      <c r="E75" s="652">
        <v>0</v>
      </c>
      <c r="F75" s="970"/>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2">
        <v>0</v>
      </c>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735"/>
      <c r="B76" s="513" t="s">
        <v>131</v>
      </c>
      <c r="C76" s="523" t="s">
        <v>843</v>
      </c>
      <c r="D76" s="652">
        <v>0</v>
      </c>
      <c r="E76" s="652">
        <v>0</v>
      </c>
      <c r="F76" s="970"/>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2">
        <v>0</v>
      </c>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735"/>
      <c r="B77" s="513" t="s">
        <v>132</v>
      </c>
      <c r="C77" s="523" t="s">
        <v>844</v>
      </c>
      <c r="D77" s="652">
        <v>0</v>
      </c>
      <c r="E77" s="652">
        <v>0</v>
      </c>
      <c r="F77" s="970"/>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2">
        <v>0</v>
      </c>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742"/>
      <c r="B78" s="659" t="s">
        <v>133</v>
      </c>
      <c r="C78" s="660" t="s">
        <v>36</v>
      </c>
      <c r="D78" s="661">
        <f>SUM(D74:D77)</f>
        <v>3761</v>
      </c>
      <c r="E78" s="661">
        <f>SUM(E74:E77)</f>
        <v>3548</v>
      </c>
      <c r="F78" s="971">
        <f t="shared" si="1"/>
        <v>0.94336612603031111</v>
      </c>
      <c r="G78" s="688">
        <f t="shared" ref="G78:G109" si="82">SUM(H78:R78)</f>
        <v>109986.18</v>
      </c>
      <c r="H78" s="662">
        <f>SUM(H74:H77)</f>
        <v>34086.67</v>
      </c>
      <c r="I78" s="662">
        <f t="shared" ref="I78:R78" si="83">SUM(I74:I77)</f>
        <v>6612.06</v>
      </c>
      <c r="J78" s="662">
        <f t="shared" si="83"/>
        <v>45973.08</v>
      </c>
      <c r="K78" s="662">
        <f t="shared" si="83"/>
        <v>3345.8100000000004</v>
      </c>
      <c r="L78" s="662">
        <f t="shared" si="83"/>
        <v>71.099999999999994</v>
      </c>
      <c r="M78" s="662">
        <f t="shared" si="83"/>
        <v>3169.43</v>
      </c>
      <c r="N78" s="662">
        <f t="shared" si="83"/>
        <v>0</v>
      </c>
      <c r="O78" s="662">
        <f t="shared" si="83"/>
        <v>759.44</v>
      </c>
      <c r="P78" s="662">
        <f t="shared" si="83"/>
        <v>15968.59</v>
      </c>
      <c r="Q78" s="662">
        <f t="shared" si="83"/>
        <v>0</v>
      </c>
      <c r="R78" s="888">
        <f t="shared" si="83"/>
        <v>0</v>
      </c>
      <c r="S78" s="688">
        <f t="shared" ref="S78:S109" si="84">SUM(T78:AD78)</f>
        <v>111474.84</v>
      </c>
      <c r="T78" s="662">
        <f t="shared" ref="T78:AD78" si="85">SUM(T74:T77)</f>
        <v>41397.5</v>
      </c>
      <c r="U78" s="662">
        <f t="shared" si="85"/>
        <v>5214.1000000000004</v>
      </c>
      <c r="V78" s="662">
        <f t="shared" si="85"/>
        <v>35015.210000000006</v>
      </c>
      <c r="W78" s="662">
        <f t="shared" si="85"/>
        <v>4646.96</v>
      </c>
      <c r="X78" s="662">
        <f t="shared" si="85"/>
        <v>145.35</v>
      </c>
      <c r="Y78" s="662">
        <f t="shared" si="85"/>
        <v>5169.7299999999996</v>
      </c>
      <c r="Z78" s="662">
        <f t="shared" si="85"/>
        <v>0</v>
      </c>
      <c r="AA78" s="662">
        <f t="shared" si="85"/>
        <v>1486.6999999999998</v>
      </c>
      <c r="AB78" s="662">
        <f>SUM(AB74:AB77)</f>
        <v>18399.29</v>
      </c>
      <c r="AC78" s="662">
        <f t="shared" si="85"/>
        <v>0</v>
      </c>
      <c r="AD78" s="888">
        <f t="shared" si="85"/>
        <v>0</v>
      </c>
      <c r="AE78" s="688">
        <f t="shared" ref="AE78:AE109" si="86">SUM(AF78:AP78)</f>
        <v>97565.54</v>
      </c>
      <c r="AF78" s="662">
        <f t="shared" ref="AF78:AP78" si="87">SUM(AF74:AF77)</f>
        <v>37401.369999999995</v>
      </c>
      <c r="AG78" s="662">
        <f t="shared" si="87"/>
        <v>4932.4400000000005</v>
      </c>
      <c r="AH78" s="662">
        <f t="shared" si="87"/>
        <v>35545.490000000005</v>
      </c>
      <c r="AI78" s="662">
        <f t="shared" si="87"/>
        <v>1768.75</v>
      </c>
      <c r="AJ78" s="662">
        <f t="shared" si="87"/>
        <v>280.12</v>
      </c>
      <c r="AK78" s="662">
        <f t="shared" si="87"/>
        <v>6598.36</v>
      </c>
      <c r="AL78" s="662">
        <f t="shared" si="87"/>
        <v>0</v>
      </c>
      <c r="AM78" s="662">
        <f t="shared" si="87"/>
        <v>318.93</v>
      </c>
      <c r="AN78" s="662">
        <f>SUM(AN74:AN77)</f>
        <v>10720.08</v>
      </c>
      <c r="AO78" s="662">
        <f t="shared" si="87"/>
        <v>0</v>
      </c>
      <c r="AP78" s="888">
        <f t="shared" si="87"/>
        <v>0</v>
      </c>
      <c r="AQ78" s="688">
        <f t="shared" ref="AQ78:AQ109" si="88">SUM(AR78:BB78)</f>
        <v>92083.94</v>
      </c>
      <c r="AR78" s="662">
        <f t="shared" ref="AR78:BC78" si="89">SUM(AR74:AR77)</f>
        <v>34437.110000000008</v>
      </c>
      <c r="AS78" s="662">
        <f t="shared" si="89"/>
        <v>4494.3200000000006</v>
      </c>
      <c r="AT78" s="662">
        <f t="shared" si="89"/>
        <v>29462.04</v>
      </c>
      <c r="AU78" s="662">
        <f t="shared" si="89"/>
        <v>5647.3</v>
      </c>
      <c r="AV78" s="662">
        <f t="shared" si="89"/>
        <v>842.63</v>
      </c>
      <c r="AW78" s="662">
        <f t="shared" si="89"/>
        <v>3745.5400000000004</v>
      </c>
      <c r="AX78" s="662">
        <f t="shared" si="89"/>
        <v>0</v>
      </c>
      <c r="AY78" s="662">
        <f t="shared" si="89"/>
        <v>480.46000000000004</v>
      </c>
      <c r="AZ78" s="662">
        <f>SUM(AZ74:AZ77)</f>
        <v>12974.539999999999</v>
      </c>
      <c r="BA78" s="662">
        <f t="shared" si="89"/>
        <v>0</v>
      </c>
      <c r="BB78" s="888">
        <f t="shared" si="89"/>
        <v>0</v>
      </c>
      <c r="BC78" s="663">
        <f t="shared" si="89"/>
        <v>-2771.8600000000297</v>
      </c>
      <c r="BD78" s="654">
        <f t="shared" ref="BD78:BD109" si="90">SUM(BE78:BO78)+BC78</f>
        <v>408338.64</v>
      </c>
      <c r="BE78" s="664">
        <f t="shared" ref="BE78:BE109" si="91">H78+T78+AF78+AR78</f>
        <v>147322.65</v>
      </c>
      <c r="BF78" s="664">
        <f t="shared" ref="BF78:BF109" si="92">I78+U78+AG78+AS78</f>
        <v>21252.92</v>
      </c>
      <c r="BG78" s="664">
        <f t="shared" ref="BG78:BG109" si="93">J78+V78+AH78+AT78</f>
        <v>145995.82</v>
      </c>
      <c r="BH78" s="664">
        <f t="shared" ref="BH78:BH109" si="94">K78+W78+AI78+AU78</f>
        <v>15408.82</v>
      </c>
      <c r="BI78" s="664">
        <f t="shared" ref="BI78:BI109" si="95">L78+X78+AJ78+AV78</f>
        <v>1339.2</v>
      </c>
      <c r="BJ78" s="664">
        <f t="shared" ref="BJ78:BJ109" si="96">M78+Y78+AK78+AW78</f>
        <v>18683.060000000001</v>
      </c>
      <c r="BK78" s="664">
        <f t="shared" ref="BK78:BK109" si="97">N78+Z78+AL78+AX78</f>
        <v>0</v>
      </c>
      <c r="BL78" s="664">
        <f t="shared" ref="BL78:BL109" si="98">O78+AA78+AM78+AY78</f>
        <v>3045.5299999999997</v>
      </c>
      <c r="BM78" s="664">
        <f t="shared" ref="BM78:BM109" si="99">P78+AB78+AN78+AZ78</f>
        <v>58062.500000000007</v>
      </c>
      <c r="BN78" s="664">
        <f t="shared" ref="BN78:BN109" si="100">Q78+AC78+AO78+BA78</f>
        <v>0</v>
      </c>
      <c r="BO78" s="665">
        <f t="shared" ref="BO78:BO109" si="101">R78+AD78+AP78+BB78</f>
        <v>0</v>
      </c>
    </row>
    <row r="79" spans="1:67" x14ac:dyDescent="0.25">
      <c r="A79" s="1735" t="s">
        <v>1076</v>
      </c>
      <c r="B79" s="513" t="s">
        <v>1077</v>
      </c>
      <c r="C79" s="523" t="s">
        <v>841</v>
      </c>
      <c r="D79" s="652">
        <v>1150</v>
      </c>
      <c r="E79" s="652">
        <v>1102</v>
      </c>
      <c r="F79" s="970">
        <v>0.95826086956521739</v>
      </c>
      <c r="G79" s="654">
        <f t="shared" si="82"/>
        <v>34471.72</v>
      </c>
      <c r="H79" s="253">
        <v>11431.85</v>
      </c>
      <c r="I79" s="253">
        <v>1456.2800000000002</v>
      </c>
      <c r="J79" s="253">
        <v>15469.62</v>
      </c>
      <c r="K79" s="253">
        <v>4607.6100000000006</v>
      </c>
      <c r="L79" s="253">
        <v>0</v>
      </c>
      <c r="M79" s="253">
        <v>1077.4899999999998</v>
      </c>
      <c r="N79" s="253">
        <v>0</v>
      </c>
      <c r="O79" s="253">
        <v>0</v>
      </c>
      <c r="P79" s="253">
        <v>428.87</v>
      </c>
      <c r="Q79" s="253">
        <v>0</v>
      </c>
      <c r="R79" s="525">
        <v>0</v>
      </c>
      <c r="S79" s="654">
        <f t="shared" si="84"/>
        <v>33969.62999999999</v>
      </c>
      <c r="T79" s="253">
        <v>15901.18</v>
      </c>
      <c r="U79" s="253">
        <v>910.34999999999991</v>
      </c>
      <c r="V79" s="253">
        <v>11495.029999999999</v>
      </c>
      <c r="W79" s="253">
        <v>3203.8</v>
      </c>
      <c r="X79" s="253">
        <v>0</v>
      </c>
      <c r="Y79" s="253">
        <v>1337.73</v>
      </c>
      <c r="Z79" s="253">
        <v>0</v>
      </c>
      <c r="AA79" s="253">
        <v>38.450000000000003</v>
      </c>
      <c r="AB79" s="253">
        <v>1083.0899999999999</v>
      </c>
      <c r="AC79" s="253">
        <v>0</v>
      </c>
      <c r="AD79" s="525">
        <v>0</v>
      </c>
      <c r="AE79" s="654">
        <f t="shared" si="86"/>
        <v>29198.960000000003</v>
      </c>
      <c r="AF79" s="253">
        <v>12343.7</v>
      </c>
      <c r="AG79" s="253">
        <v>1361.7</v>
      </c>
      <c r="AH79" s="253">
        <v>11201.890000000001</v>
      </c>
      <c r="AI79" s="253">
        <v>2293.1799999999998</v>
      </c>
      <c r="AJ79" s="253">
        <v>41.44</v>
      </c>
      <c r="AK79" s="253">
        <v>1087.22</v>
      </c>
      <c r="AL79" s="253">
        <v>0</v>
      </c>
      <c r="AM79" s="253">
        <v>109.54</v>
      </c>
      <c r="AN79" s="253">
        <v>760.29</v>
      </c>
      <c r="AO79" s="253">
        <v>0</v>
      </c>
      <c r="AP79" s="525">
        <v>0</v>
      </c>
      <c r="AQ79" s="654">
        <f t="shared" si="88"/>
        <v>32909.47</v>
      </c>
      <c r="AR79" s="253">
        <v>10578.84</v>
      </c>
      <c r="AS79" s="253">
        <v>1170.77</v>
      </c>
      <c r="AT79" s="253">
        <v>15678.419999999998</v>
      </c>
      <c r="AU79" s="253">
        <v>3294.27</v>
      </c>
      <c r="AV79" s="253">
        <v>298.35000000000002</v>
      </c>
      <c r="AW79" s="253">
        <v>1261.95</v>
      </c>
      <c r="AX79" s="253">
        <v>0</v>
      </c>
      <c r="AY79" s="253">
        <v>0</v>
      </c>
      <c r="AZ79" s="253">
        <v>626.87</v>
      </c>
      <c r="BA79" s="253">
        <v>0</v>
      </c>
      <c r="BB79" s="525">
        <v>0</v>
      </c>
      <c r="BC79" s="892">
        <v>17291.359999999993</v>
      </c>
      <c r="BD79" s="689">
        <f t="shared" si="90"/>
        <v>147841.13999999998</v>
      </c>
      <c r="BE79" s="655">
        <f t="shared" si="91"/>
        <v>50255.569999999992</v>
      </c>
      <c r="BF79" s="655">
        <f t="shared" si="92"/>
        <v>4899.1000000000004</v>
      </c>
      <c r="BG79" s="655">
        <f t="shared" si="93"/>
        <v>53844.959999999999</v>
      </c>
      <c r="BH79" s="655">
        <f t="shared" si="94"/>
        <v>13398.86</v>
      </c>
      <c r="BI79" s="655">
        <f t="shared" si="95"/>
        <v>339.79</v>
      </c>
      <c r="BJ79" s="655">
        <f t="shared" si="96"/>
        <v>4764.3899999999994</v>
      </c>
      <c r="BK79" s="655">
        <f t="shared" si="97"/>
        <v>0</v>
      </c>
      <c r="BL79" s="655">
        <f t="shared" si="98"/>
        <v>147.99</v>
      </c>
      <c r="BM79" s="655">
        <f t="shared" si="99"/>
        <v>2899.12</v>
      </c>
      <c r="BN79" s="655">
        <f t="shared" si="100"/>
        <v>0</v>
      </c>
      <c r="BO79" s="656">
        <f t="shared" si="101"/>
        <v>0</v>
      </c>
    </row>
    <row r="80" spans="1:67" x14ac:dyDescent="0.25">
      <c r="A80" s="1735"/>
      <c r="B80" s="513" t="s">
        <v>1078</v>
      </c>
      <c r="C80" s="523" t="s">
        <v>842</v>
      </c>
      <c r="D80" s="652">
        <v>0</v>
      </c>
      <c r="E80" s="652">
        <v>0</v>
      </c>
      <c r="F80" s="970"/>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2">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735"/>
      <c r="B81" s="513" t="s">
        <v>1079</v>
      </c>
      <c r="C81" s="523" t="s">
        <v>843</v>
      </c>
      <c r="D81" s="652">
        <v>0</v>
      </c>
      <c r="E81" s="652">
        <v>0</v>
      </c>
      <c r="F81" s="970"/>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2">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735"/>
      <c r="B82" s="513" t="s">
        <v>1080</v>
      </c>
      <c r="C82" s="523" t="s">
        <v>844</v>
      </c>
      <c r="D82" s="652">
        <v>0</v>
      </c>
      <c r="E82" s="652">
        <v>0</v>
      </c>
      <c r="F82" s="970"/>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2">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742"/>
      <c r="B83" s="659" t="s">
        <v>1081</v>
      </c>
      <c r="C83" s="660" t="s">
        <v>36</v>
      </c>
      <c r="D83" s="661">
        <f>SUM(D79:D82)</f>
        <v>1150</v>
      </c>
      <c r="E83" s="661">
        <f>SUM(E79:E82)</f>
        <v>1102</v>
      </c>
      <c r="F83" s="971">
        <f t="shared" si="1"/>
        <v>0.95826086956521739</v>
      </c>
      <c r="G83" s="688">
        <f t="shared" si="82"/>
        <v>34471.72</v>
      </c>
      <c r="H83" s="662">
        <f>SUM(H79:H82)</f>
        <v>11431.85</v>
      </c>
      <c r="I83" s="662">
        <f t="shared" ref="I83:R83" si="102">SUM(I79:I82)</f>
        <v>1456.2800000000002</v>
      </c>
      <c r="J83" s="662">
        <f t="shared" si="102"/>
        <v>15469.62</v>
      </c>
      <c r="K83" s="662">
        <f t="shared" si="102"/>
        <v>4607.6100000000006</v>
      </c>
      <c r="L83" s="662">
        <f t="shared" si="102"/>
        <v>0</v>
      </c>
      <c r="M83" s="662">
        <f t="shared" si="102"/>
        <v>1077.4899999999998</v>
      </c>
      <c r="N83" s="662">
        <f t="shared" si="102"/>
        <v>0</v>
      </c>
      <c r="O83" s="662">
        <f t="shared" si="102"/>
        <v>0</v>
      </c>
      <c r="P83" s="662">
        <f t="shared" si="102"/>
        <v>428.87</v>
      </c>
      <c r="Q83" s="662">
        <f t="shared" si="102"/>
        <v>0</v>
      </c>
      <c r="R83" s="888">
        <f t="shared" si="102"/>
        <v>0</v>
      </c>
      <c r="S83" s="688">
        <f t="shared" si="84"/>
        <v>33969.62999999999</v>
      </c>
      <c r="T83" s="662">
        <f t="shared" ref="T83:AD83" si="103">SUM(T79:T82)</f>
        <v>15901.18</v>
      </c>
      <c r="U83" s="662">
        <f t="shared" si="103"/>
        <v>910.34999999999991</v>
      </c>
      <c r="V83" s="662">
        <f t="shared" si="103"/>
        <v>11495.029999999999</v>
      </c>
      <c r="W83" s="662">
        <f t="shared" si="103"/>
        <v>3203.8</v>
      </c>
      <c r="X83" s="662">
        <f t="shared" si="103"/>
        <v>0</v>
      </c>
      <c r="Y83" s="662">
        <f t="shared" si="103"/>
        <v>1337.73</v>
      </c>
      <c r="Z83" s="662">
        <f t="shared" si="103"/>
        <v>0</v>
      </c>
      <c r="AA83" s="662">
        <f t="shared" si="103"/>
        <v>38.450000000000003</v>
      </c>
      <c r="AB83" s="662">
        <f>SUM(AB79:AB82)</f>
        <v>1083.0899999999999</v>
      </c>
      <c r="AC83" s="662">
        <f t="shared" si="103"/>
        <v>0</v>
      </c>
      <c r="AD83" s="888">
        <f t="shared" si="103"/>
        <v>0</v>
      </c>
      <c r="AE83" s="688">
        <f t="shared" si="86"/>
        <v>29198.960000000003</v>
      </c>
      <c r="AF83" s="662">
        <f t="shared" ref="AF83:AP83" si="104">SUM(AF79:AF82)</f>
        <v>12343.7</v>
      </c>
      <c r="AG83" s="662">
        <f t="shared" si="104"/>
        <v>1361.7</v>
      </c>
      <c r="AH83" s="662">
        <f t="shared" si="104"/>
        <v>11201.890000000001</v>
      </c>
      <c r="AI83" s="662">
        <f t="shared" si="104"/>
        <v>2293.1799999999998</v>
      </c>
      <c r="AJ83" s="662">
        <f t="shared" si="104"/>
        <v>41.44</v>
      </c>
      <c r="AK83" s="662">
        <f t="shared" si="104"/>
        <v>1087.22</v>
      </c>
      <c r="AL83" s="662">
        <f t="shared" si="104"/>
        <v>0</v>
      </c>
      <c r="AM83" s="662">
        <f t="shared" si="104"/>
        <v>109.54</v>
      </c>
      <c r="AN83" s="662">
        <f>SUM(AN79:AN82)</f>
        <v>760.29</v>
      </c>
      <c r="AO83" s="662">
        <f t="shared" si="104"/>
        <v>0</v>
      </c>
      <c r="AP83" s="888">
        <f t="shared" si="104"/>
        <v>0</v>
      </c>
      <c r="AQ83" s="688">
        <f t="shared" si="88"/>
        <v>32909.47</v>
      </c>
      <c r="AR83" s="662">
        <f t="shared" ref="AR83:BC83" si="105">SUM(AR79:AR82)</f>
        <v>10578.84</v>
      </c>
      <c r="AS83" s="662">
        <f t="shared" si="105"/>
        <v>1170.77</v>
      </c>
      <c r="AT83" s="662">
        <f t="shared" si="105"/>
        <v>15678.419999999998</v>
      </c>
      <c r="AU83" s="662">
        <f t="shared" si="105"/>
        <v>3294.27</v>
      </c>
      <c r="AV83" s="662">
        <f t="shared" si="105"/>
        <v>298.35000000000002</v>
      </c>
      <c r="AW83" s="662">
        <f t="shared" si="105"/>
        <v>1261.95</v>
      </c>
      <c r="AX83" s="662">
        <f t="shared" si="105"/>
        <v>0</v>
      </c>
      <c r="AY83" s="662">
        <f t="shared" si="105"/>
        <v>0</v>
      </c>
      <c r="AZ83" s="662">
        <f>SUM(AZ79:AZ82)</f>
        <v>626.87</v>
      </c>
      <c r="BA83" s="662">
        <f t="shared" si="105"/>
        <v>0</v>
      </c>
      <c r="BB83" s="888">
        <f t="shared" si="105"/>
        <v>0</v>
      </c>
      <c r="BC83" s="663">
        <f t="shared" si="105"/>
        <v>17291.359999999993</v>
      </c>
      <c r="BD83" s="654">
        <f t="shared" si="90"/>
        <v>147841.13999999998</v>
      </c>
      <c r="BE83" s="664">
        <f t="shared" si="91"/>
        <v>50255.569999999992</v>
      </c>
      <c r="BF83" s="664">
        <f t="shared" si="92"/>
        <v>4899.1000000000004</v>
      </c>
      <c r="BG83" s="664">
        <f t="shared" si="93"/>
        <v>53844.959999999999</v>
      </c>
      <c r="BH83" s="664">
        <f t="shared" si="94"/>
        <v>13398.86</v>
      </c>
      <c r="BI83" s="664">
        <f t="shared" si="95"/>
        <v>339.79</v>
      </c>
      <c r="BJ83" s="664">
        <f t="shared" si="96"/>
        <v>4764.3899999999994</v>
      </c>
      <c r="BK83" s="664">
        <f t="shared" si="97"/>
        <v>0</v>
      </c>
      <c r="BL83" s="664">
        <f t="shared" si="98"/>
        <v>147.99</v>
      </c>
      <c r="BM83" s="664">
        <f t="shared" si="99"/>
        <v>2899.12</v>
      </c>
      <c r="BN83" s="664">
        <f t="shared" si="100"/>
        <v>0</v>
      </c>
      <c r="BO83" s="665">
        <f t="shared" si="101"/>
        <v>0</v>
      </c>
    </row>
    <row r="84" spans="1:67" x14ac:dyDescent="0.25">
      <c r="A84" s="1735" t="s">
        <v>1082</v>
      </c>
      <c r="B84" s="513" t="s">
        <v>1083</v>
      </c>
      <c r="C84" s="523" t="s">
        <v>841</v>
      </c>
      <c r="D84" s="652">
        <v>4983</v>
      </c>
      <c r="E84" s="652">
        <v>4613</v>
      </c>
      <c r="F84" s="970">
        <v>0.92574754164158135</v>
      </c>
      <c r="G84" s="654">
        <f t="shared" si="82"/>
        <v>93726.400000000023</v>
      </c>
      <c r="H84" s="253">
        <v>28418.600000000006</v>
      </c>
      <c r="I84" s="253">
        <v>7064.4800000000005</v>
      </c>
      <c r="J84" s="253">
        <v>35317.81</v>
      </c>
      <c r="K84" s="253">
        <v>4143.74</v>
      </c>
      <c r="L84" s="253">
        <v>35.18</v>
      </c>
      <c r="M84" s="253">
        <v>4216.21</v>
      </c>
      <c r="N84" s="253">
        <v>0</v>
      </c>
      <c r="O84" s="253">
        <v>341.56</v>
      </c>
      <c r="P84" s="253">
        <v>14188.82</v>
      </c>
      <c r="Q84" s="253">
        <v>0</v>
      </c>
      <c r="R84" s="525">
        <v>0</v>
      </c>
      <c r="S84" s="654">
        <f t="shared" si="84"/>
        <v>104241.87000000001</v>
      </c>
      <c r="T84" s="253">
        <v>29955.46</v>
      </c>
      <c r="U84" s="253">
        <v>6691.11</v>
      </c>
      <c r="V84" s="253">
        <v>41194.17</v>
      </c>
      <c r="W84" s="253">
        <v>3564.3599999999997</v>
      </c>
      <c r="X84" s="253">
        <v>485.85</v>
      </c>
      <c r="Y84" s="253">
        <v>5754.16</v>
      </c>
      <c r="Z84" s="253">
        <v>0</v>
      </c>
      <c r="AA84" s="253">
        <v>836.71</v>
      </c>
      <c r="AB84" s="253">
        <v>15760.050000000001</v>
      </c>
      <c r="AC84" s="253">
        <v>0</v>
      </c>
      <c r="AD84" s="525">
        <v>0</v>
      </c>
      <c r="AE84" s="654">
        <f t="shared" si="86"/>
        <v>95795.03</v>
      </c>
      <c r="AF84" s="253">
        <v>29735.66</v>
      </c>
      <c r="AG84" s="253">
        <v>7999.5800000000008</v>
      </c>
      <c r="AH84" s="253">
        <v>34362.85</v>
      </c>
      <c r="AI84" s="253">
        <v>5130.24</v>
      </c>
      <c r="AJ84" s="253">
        <v>151.62</v>
      </c>
      <c r="AK84" s="253">
        <v>5018.6100000000006</v>
      </c>
      <c r="AL84" s="253">
        <v>0</v>
      </c>
      <c r="AM84" s="253">
        <v>412.9</v>
      </c>
      <c r="AN84" s="253">
        <v>12983.57</v>
      </c>
      <c r="AO84" s="253">
        <v>0</v>
      </c>
      <c r="AP84" s="525">
        <v>0</v>
      </c>
      <c r="AQ84" s="654">
        <f t="shared" si="88"/>
        <v>101012.52</v>
      </c>
      <c r="AR84" s="253">
        <v>34007.520000000004</v>
      </c>
      <c r="AS84" s="253">
        <v>6754.5300000000007</v>
      </c>
      <c r="AT84" s="253">
        <v>34550.699999999997</v>
      </c>
      <c r="AU84" s="253">
        <v>4995.6699999999992</v>
      </c>
      <c r="AV84" s="253">
        <v>0</v>
      </c>
      <c r="AW84" s="253">
        <v>5351.66</v>
      </c>
      <c r="AX84" s="253">
        <v>0</v>
      </c>
      <c r="AY84" s="253">
        <v>1101.75</v>
      </c>
      <c r="AZ84" s="253">
        <v>14250.689999999999</v>
      </c>
      <c r="BA84" s="253">
        <v>0</v>
      </c>
      <c r="BB84" s="525">
        <v>0</v>
      </c>
      <c r="BC84" s="892">
        <v>27327.449999999997</v>
      </c>
      <c r="BD84" s="689">
        <f t="shared" si="90"/>
        <v>422103.27</v>
      </c>
      <c r="BE84" s="655">
        <f t="shared" si="91"/>
        <v>122117.24</v>
      </c>
      <c r="BF84" s="655">
        <f t="shared" si="92"/>
        <v>28509.700000000004</v>
      </c>
      <c r="BG84" s="655">
        <f t="shared" si="93"/>
        <v>145425.52999999997</v>
      </c>
      <c r="BH84" s="655">
        <f t="shared" si="94"/>
        <v>17834.009999999998</v>
      </c>
      <c r="BI84" s="655">
        <f t="shared" si="95"/>
        <v>672.65</v>
      </c>
      <c r="BJ84" s="655">
        <f t="shared" si="96"/>
        <v>20340.64</v>
      </c>
      <c r="BK84" s="655">
        <f t="shared" si="97"/>
        <v>0</v>
      </c>
      <c r="BL84" s="655">
        <f t="shared" si="98"/>
        <v>2692.92</v>
      </c>
      <c r="BM84" s="655">
        <f t="shared" si="99"/>
        <v>57183.130000000005</v>
      </c>
      <c r="BN84" s="655">
        <f t="shared" si="100"/>
        <v>0</v>
      </c>
      <c r="BO84" s="656">
        <f t="shared" si="101"/>
        <v>0</v>
      </c>
    </row>
    <row r="85" spans="1:67" x14ac:dyDescent="0.25">
      <c r="A85" s="1735"/>
      <c r="B85" s="513" t="s">
        <v>1084</v>
      </c>
      <c r="C85" s="523" t="s">
        <v>842</v>
      </c>
      <c r="D85" s="652">
        <v>0</v>
      </c>
      <c r="E85" s="652">
        <v>0</v>
      </c>
      <c r="F85" s="970"/>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2">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735"/>
      <c r="B86" s="513" t="s">
        <v>1085</v>
      </c>
      <c r="C86" s="523" t="s">
        <v>843</v>
      </c>
      <c r="D86" s="652">
        <v>0</v>
      </c>
      <c r="E86" s="652">
        <v>0</v>
      </c>
      <c r="F86" s="970"/>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2">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735"/>
      <c r="B87" s="513" t="s">
        <v>1086</v>
      </c>
      <c r="C87" s="523" t="s">
        <v>844</v>
      </c>
      <c r="D87" s="652">
        <v>0</v>
      </c>
      <c r="E87" s="652">
        <v>0</v>
      </c>
      <c r="F87" s="970"/>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2">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742"/>
      <c r="B88" s="659" t="s">
        <v>1087</v>
      </c>
      <c r="C88" s="660" t="s">
        <v>36</v>
      </c>
      <c r="D88" s="661">
        <f>SUM(D84:D87)</f>
        <v>4983</v>
      </c>
      <c r="E88" s="661">
        <f>SUM(E84:E87)</f>
        <v>4613</v>
      </c>
      <c r="F88" s="971">
        <f t="shared" si="1"/>
        <v>0.92574754164158135</v>
      </c>
      <c r="G88" s="688">
        <f t="shared" si="82"/>
        <v>93726.400000000023</v>
      </c>
      <c r="H88" s="662">
        <f>SUM(H84:H87)</f>
        <v>28418.600000000006</v>
      </c>
      <c r="I88" s="662">
        <f t="shared" ref="I88:R88" si="106">SUM(I84:I87)</f>
        <v>7064.4800000000005</v>
      </c>
      <c r="J88" s="662">
        <f t="shared" si="106"/>
        <v>35317.81</v>
      </c>
      <c r="K88" s="662">
        <f t="shared" si="106"/>
        <v>4143.74</v>
      </c>
      <c r="L88" s="662">
        <f t="shared" si="106"/>
        <v>35.18</v>
      </c>
      <c r="M88" s="662">
        <f t="shared" si="106"/>
        <v>4216.21</v>
      </c>
      <c r="N88" s="662">
        <f t="shared" si="106"/>
        <v>0</v>
      </c>
      <c r="O88" s="662">
        <f t="shared" si="106"/>
        <v>341.56</v>
      </c>
      <c r="P88" s="662">
        <f t="shared" si="106"/>
        <v>14188.82</v>
      </c>
      <c r="Q88" s="662">
        <f t="shared" si="106"/>
        <v>0</v>
      </c>
      <c r="R88" s="888">
        <f t="shared" si="106"/>
        <v>0</v>
      </c>
      <c r="S88" s="688">
        <f t="shared" si="84"/>
        <v>104241.87000000001</v>
      </c>
      <c r="T88" s="662">
        <f t="shared" ref="T88:AD88" si="107">SUM(T84:T87)</f>
        <v>29955.46</v>
      </c>
      <c r="U88" s="662">
        <f t="shared" si="107"/>
        <v>6691.11</v>
      </c>
      <c r="V88" s="662">
        <f t="shared" si="107"/>
        <v>41194.17</v>
      </c>
      <c r="W88" s="662">
        <f t="shared" si="107"/>
        <v>3564.3599999999997</v>
      </c>
      <c r="X88" s="662">
        <f t="shared" si="107"/>
        <v>485.85</v>
      </c>
      <c r="Y88" s="662">
        <f t="shared" si="107"/>
        <v>5754.16</v>
      </c>
      <c r="Z88" s="662">
        <f t="shared" si="107"/>
        <v>0</v>
      </c>
      <c r="AA88" s="662">
        <f t="shared" si="107"/>
        <v>836.71</v>
      </c>
      <c r="AB88" s="662">
        <f>SUM(AB84:AB87)</f>
        <v>15760.050000000001</v>
      </c>
      <c r="AC88" s="662">
        <f t="shared" si="107"/>
        <v>0</v>
      </c>
      <c r="AD88" s="888">
        <f t="shared" si="107"/>
        <v>0</v>
      </c>
      <c r="AE88" s="688">
        <f t="shared" si="86"/>
        <v>95795.03</v>
      </c>
      <c r="AF88" s="662">
        <f t="shared" ref="AF88:AP88" si="108">SUM(AF84:AF87)</f>
        <v>29735.66</v>
      </c>
      <c r="AG88" s="662">
        <f t="shared" si="108"/>
        <v>7999.5800000000008</v>
      </c>
      <c r="AH88" s="662">
        <f t="shared" si="108"/>
        <v>34362.85</v>
      </c>
      <c r="AI88" s="662">
        <f t="shared" si="108"/>
        <v>5130.24</v>
      </c>
      <c r="AJ88" s="662">
        <f t="shared" si="108"/>
        <v>151.62</v>
      </c>
      <c r="AK88" s="662">
        <f t="shared" si="108"/>
        <v>5018.6100000000006</v>
      </c>
      <c r="AL88" s="662">
        <f t="shared" si="108"/>
        <v>0</v>
      </c>
      <c r="AM88" s="662">
        <f t="shared" si="108"/>
        <v>412.9</v>
      </c>
      <c r="AN88" s="662">
        <f>SUM(AN84:AN87)</f>
        <v>12983.57</v>
      </c>
      <c r="AO88" s="662">
        <f t="shared" si="108"/>
        <v>0</v>
      </c>
      <c r="AP88" s="888">
        <f t="shared" si="108"/>
        <v>0</v>
      </c>
      <c r="AQ88" s="688">
        <f t="shared" si="88"/>
        <v>101012.52</v>
      </c>
      <c r="AR88" s="662">
        <f t="shared" ref="AR88:BC88" si="109">SUM(AR84:AR87)</f>
        <v>34007.520000000004</v>
      </c>
      <c r="AS88" s="662">
        <f t="shared" si="109"/>
        <v>6754.5300000000007</v>
      </c>
      <c r="AT88" s="662">
        <f t="shared" si="109"/>
        <v>34550.699999999997</v>
      </c>
      <c r="AU88" s="662">
        <f t="shared" si="109"/>
        <v>4995.6699999999992</v>
      </c>
      <c r="AV88" s="662">
        <f t="shared" si="109"/>
        <v>0</v>
      </c>
      <c r="AW88" s="662">
        <f t="shared" si="109"/>
        <v>5351.66</v>
      </c>
      <c r="AX88" s="662">
        <f t="shared" si="109"/>
        <v>0</v>
      </c>
      <c r="AY88" s="662">
        <f t="shared" si="109"/>
        <v>1101.75</v>
      </c>
      <c r="AZ88" s="662">
        <f>SUM(AZ84:AZ87)</f>
        <v>14250.689999999999</v>
      </c>
      <c r="BA88" s="662">
        <f t="shared" si="109"/>
        <v>0</v>
      </c>
      <c r="BB88" s="888">
        <f t="shared" si="109"/>
        <v>0</v>
      </c>
      <c r="BC88" s="663">
        <f t="shared" si="109"/>
        <v>27327.449999999997</v>
      </c>
      <c r="BD88" s="654">
        <f t="shared" si="90"/>
        <v>422103.27</v>
      </c>
      <c r="BE88" s="664">
        <f t="shared" si="91"/>
        <v>122117.24</v>
      </c>
      <c r="BF88" s="664">
        <f t="shared" si="92"/>
        <v>28509.700000000004</v>
      </c>
      <c r="BG88" s="664">
        <f t="shared" si="93"/>
        <v>145425.52999999997</v>
      </c>
      <c r="BH88" s="664">
        <f t="shared" si="94"/>
        <v>17834.009999999998</v>
      </c>
      <c r="BI88" s="664">
        <f t="shared" si="95"/>
        <v>672.65</v>
      </c>
      <c r="BJ88" s="664">
        <f t="shared" si="96"/>
        <v>20340.64</v>
      </c>
      <c r="BK88" s="664">
        <f t="shared" si="97"/>
        <v>0</v>
      </c>
      <c r="BL88" s="664">
        <f t="shared" si="98"/>
        <v>2692.92</v>
      </c>
      <c r="BM88" s="664">
        <f t="shared" si="99"/>
        <v>57183.130000000005</v>
      </c>
      <c r="BN88" s="664">
        <f t="shared" si="100"/>
        <v>0</v>
      </c>
      <c r="BO88" s="665">
        <f t="shared" si="101"/>
        <v>0</v>
      </c>
    </row>
    <row r="89" spans="1:67" x14ac:dyDescent="0.25">
      <c r="A89" s="1735" t="s">
        <v>1052</v>
      </c>
      <c r="B89" s="513" t="s">
        <v>1088</v>
      </c>
      <c r="C89" s="523" t="s">
        <v>841</v>
      </c>
      <c r="D89" s="652">
        <v>644</v>
      </c>
      <c r="E89" s="652">
        <v>605</v>
      </c>
      <c r="F89" s="970">
        <v>0.93944099378881984</v>
      </c>
      <c r="G89" s="654">
        <f t="shared" si="82"/>
        <v>64029.060000000005</v>
      </c>
      <c r="H89" s="253">
        <v>15360.37</v>
      </c>
      <c r="I89" s="253">
        <v>1515.81</v>
      </c>
      <c r="J89" s="253">
        <v>25595.030000000002</v>
      </c>
      <c r="K89" s="253">
        <v>4550.8099999999995</v>
      </c>
      <c r="L89" s="253">
        <v>0</v>
      </c>
      <c r="M89" s="253">
        <v>2795.9700000000003</v>
      </c>
      <c r="N89" s="253">
        <v>0</v>
      </c>
      <c r="O89" s="253">
        <v>478.45</v>
      </c>
      <c r="P89" s="253">
        <v>13732.62</v>
      </c>
      <c r="Q89" s="253">
        <v>0</v>
      </c>
      <c r="R89" s="525">
        <v>0</v>
      </c>
      <c r="S89" s="654">
        <f t="shared" si="84"/>
        <v>58994.349999999991</v>
      </c>
      <c r="T89" s="253">
        <v>19168.619999999995</v>
      </c>
      <c r="U89" s="253">
        <v>3724.86</v>
      </c>
      <c r="V89" s="253">
        <v>17978.13</v>
      </c>
      <c r="W89" s="253">
        <v>2718.09</v>
      </c>
      <c r="X89" s="253">
        <v>33.24</v>
      </c>
      <c r="Y89" s="253">
        <v>1583.0300000000002</v>
      </c>
      <c r="Z89" s="253">
        <v>0</v>
      </c>
      <c r="AA89" s="253">
        <v>1966.2</v>
      </c>
      <c r="AB89" s="253">
        <v>11822.18</v>
      </c>
      <c r="AC89" s="253">
        <v>0</v>
      </c>
      <c r="AD89" s="525">
        <v>0</v>
      </c>
      <c r="AE89" s="654">
        <f t="shared" si="86"/>
        <v>48519.08</v>
      </c>
      <c r="AF89" s="253">
        <v>13705.220000000001</v>
      </c>
      <c r="AG89" s="253">
        <v>1776.9499999999998</v>
      </c>
      <c r="AH89" s="253">
        <v>14842.62</v>
      </c>
      <c r="AI89" s="253">
        <v>1954.1899999999998</v>
      </c>
      <c r="AJ89" s="253">
        <v>254.5</v>
      </c>
      <c r="AK89" s="253">
        <v>1049.52</v>
      </c>
      <c r="AL89" s="253">
        <v>36.67</v>
      </c>
      <c r="AM89" s="253">
        <v>459.65999999999997</v>
      </c>
      <c r="AN89" s="253">
        <v>14439.75</v>
      </c>
      <c r="AO89" s="253">
        <v>0</v>
      </c>
      <c r="AP89" s="525">
        <v>0</v>
      </c>
      <c r="AQ89" s="654">
        <f t="shared" si="88"/>
        <v>56991.28</v>
      </c>
      <c r="AR89" s="253">
        <v>15048.96</v>
      </c>
      <c r="AS89" s="253">
        <v>3488.92</v>
      </c>
      <c r="AT89" s="253">
        <v>19219.54</v>
      </c>
      <c r="AU89" s="253">
        <v>1974.5400000000002</v>
      </c>
      <c r="AV89" s="253">
        <v>35.18</v>
      </c>
      <c r="AW89" s="253">
        <v>567.71</v>
      </c>
      <c r="AX89" s="253">
        <v>0</v>
      </c>
      <c r="AY89" s="253">
        <v>351.82</v>
      </c>
      <c r="AZ89" s="253">
        <v>16304.610000000002</v>
      </c>
      <c r="BA89" s="253">
        <v>0</v>
      </c>
      <c r="BB89" s="525">
        <v>0</v>
      </c>
      <c r="BC89" s="892">
        <v>5655.6999999999971</v>
      </c>
      <c r="BD89" s="689">
        <f t="shared" si="90"/>
        <v>234189.47000000003</v>
      </c>
      <c r="BE89" s="655">
        <f t="shared" si="91"/>
        <v>63283.17</v>
      </c>
      <c r="BF89" s="655">
        <f t="shared" si="92"/>
        <v>10506.54</v>
      </c>
      <c r="BG89" s="655">
        <f t="shared" si="93"/>
        <v>77635.320000000007</v>
      </c>
      <c r="BH89" s="655">
        <f t="shared" si="94"/>
        <v>11197.630000000001</v>
      </c>
      <c r="BI89" s="655">
        <f t="shared" si="95"/>
        <v>322.92</v>
      </c>
      <c r="BJ89" s="655">
        <f t="shared" si="96"/>
        <v>5996.2300000000005</v>
      </c>
      <c r="BK89" s="655">
        <f t="shared" si="97"/>
        <v>36.67</v>
      </c>
      <c r="BL89" s="655">
        <f t="shared" si="98"/>
        <v>3256.13</v>
      </c>
      <c r="BM89" s="655">
        <f t="shared" si="99"/>
        <v>56299.16</v>
      </c>
      <c r="BN89" s="655">
        <f t="shared" si="100"/>
        <v>0</v>
      </c>
      <c r="BO89" s="656">
        <f t="shared" si="101"/>
        <v>0</v>
      </c>
    </row>
    <row r="90" spans="1:67" x14ac:dyDescent="0.25">
      <c r="A90" s="1735"/>
      <c r="B90" s="513" t="s">
        <v>1089</v>
      </c>
      <c r="C90" s="523" t="s">
        <v>842</v>
      </c>
      <c r="D90" s="652">
        <v>0</v>
      </c>
      <c r="E90" s="652">
        <v>0</v>
      </c>
      <c r="F90" s="970"/>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2">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735"/>
      <c r="B91" s="513" t="s">
        <v>1090</v>
      </c>
      <c r="C91" s="523" t="s">
        <v>843</v>
      </c>
      <c r="D91" s="652">
        <v>0</v>
      </c>
      <c r="E91" s="652">
        <v>0</v>
      </c>
      <c r="F91" s="970"/>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2">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735"/>
      <c r="B92" s="513" t="s">
        <v>1091</v>
      </c>
      <c r="C92" s="523" t="s">
        <v>844</v>
      </c>
      <c r="D92" s="652">
        <v>0</v>
      </c>
      <c r="E92" s="652">
        <v>0</v>
      </c>
      <c r="F92" s="970"/>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2">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742"/>
      <c r="B93" s="659" t="s">
        <v>1092</v>
      </c>
      <c r="C93" s="660" t="s">
        <v>36</v>
      </c>
      <c r="D93" s="661">
        <f>SUM(D89:D92)</f>
        <v>644</v>
      </c>
      <c r="E93" s="661">
        <f>SUM(E89:E92)</f>
        <v>605</v>
      </c>
      <c r="F93" s="971">
        <f t="shared" si="1"/>
        <v>0.93944099378881984</v>
      </c>
      <c r="G93" s="688">
        <f t="shared" si="82"/>
        <v>64029.060000000005</v>
      </c>
      <c r="H93" s="662">
        <f>SUM(H89:H92)</f>
        <v>15360.37</v>
      </c>
      <c r="I93" s="662">
        <f t="shared" ref="I93:R93" si="110">SUM(I89:I92)</f>
        <v>1515.81</v>
      </c>
      <c r="J93" s="662">
        <f t="shared" si="110"/>
        <v>25595.030000000002</v>
      </c>
      <c r="K93" s="662">
        <f t="shared" si="110"/>
        <v>4550.8099999999995</v>
      </c>
      <c r="L93" s="662">
        <f t="shared" si="110"/>
        <v>0</v>
      </c>
      <c r="M93" s="662">
        <f t="shared" si="110"/>
        <v>2795.9700000000003</v>
      </c>
      <c r="N93" s="662">
        <f t="shared" si="110"/>
        <v>0</v>
      </c>
      <c r="O93" s="662">
        <f t="shared" si="110"/>
        <v>478.45</v>
      </c>
      <c r="P93" s="662">
        <f t="shared" si="110"/>
        <v>13732.62</v>
      </c>
      <c r="Q93" s="662">
        <f t="shared" si="110"/>
        <v>0</v>
      </c>
      <c r="R93" s="888">
        <f t="shared" si="110"/>
        <v>0</v>
      </c>
      <c r="S93" s="688">
        <f t="shared" si="84"/>
        <v>58994.349999999991</v>
      </c>
      <c r="T93" s="662">
        <f t="shared" ref="T93:AD93" si="111">SUM(T89:T92)</f>
        <v>19168.619999999995</v>
      </c>
      <c r="U93" s="662">
        <f t="shared" si="111"/>
        <v>3724.86</v>
      </c>
      <c r="V93" s="662">
        <f t="shared" si="111"/>
        <v>17978.13</v>
      </c>
      <c r="W93" s="662">
        <f t="shared" si="111"/>
        <v>2718.09</v>
      </c>
      <c r="X93" s="662">
        <f t="shared" si="111"/>
        <v>33.24</v>
      </c>
      <c r="Y93" s="662">
        <f t="shared" si="111"/>
        <v>1583.0300000000002</v>
      </c>
      <c r="Z93" s="662">
        <f t="shared" si="111"/>
        <v>0</v>
      </c>
      <c r="AA93" s="662">
        <f t="shared" si="111"/>
        <v>1966.2</v>
      </c>
      <c r="AB93" s="662">
        <f>SUM(AB89:AB92)</f>
        <v>11822.18</v>
      </c>
      <c r="AC93" s="662">
        <f t="shared" si="111"/>
        <v>0</v>
      </c>
      <c r="AD93" s="888">
        <f t="shared" si="111"/>
        <v>0</v>
      </c>
      <c r="AE93" s="688">
        <f t="shared" si="86"/>
        <v>48519.08</v>
      </c>
      <c r="AF93" s="662">
        <f t="shared" ref="AF93:AP93" si="112">SUM(AF89:AF92)</f>
        <v>13705.220000000001</v>
      </c>
      <c r="AG93" s="662">
        <f t="shared" si="112"/>
        <v>1776.9499999999998</v>
      </c>
      <c r="AH93" s="662">
        <f t="shared" si="112"/>
        <v>14842.62</v>
      </c>
      <c r="AI93" s="662">
        <f t="shared" si="112"/>
        <v>1954.1899999999998</v>
      </c>
      <c r="AJ93" s="662">
        <f t="shared" si="112"/>
        <v>254.5</v>
      </c>
      <c r="AK93" s="662">
        <f t="shared" si="112"/>
        <v>1049.52</v>
      </c>
      <c r="AL93" s="662">
        <f t="shared" si="112"/>
        <v>36.67</v>
      </c>
      <c r="AM93" s="662">
        <f t="shared" si="112"/>
        <v>459.65999999999997</v>
      </c>
      <c r="AN93" s="662">
        <f>SUM(AN89:AN92)</f>
        <v>14439.75</v>
      </c>
      <c r="AO93" s="662">
        <f t="shared" si="112"/>
        <v>0</v>
      </c>
      <c r="AP93" s="888">
        <f t="shared" si="112"/>
        <v>0</v>
      </c>
      <c r="AQ93" s="688">
        <f t="shared" si="88"/>
        <v>56991.28</v>
      </c>
      <c r="AR93" s="662">
        <f t="shared" ref="AR93:BC93" si="113">SUM(AR89:AR92)</f>
        <v>15048.96</v>
      </c>
      <c r="AS93" s="662">
        <f t="shared" si="113"/>
        <v>3488.92</v>
      </c>
      <c r="AT93" s="662">
        <f t="shared" si="113"/>
        <v>19219.54</v>
      </c>
      <c r="AU93" s="662">
        <f t="shared" si="113"/>
        <v>1974.5400000000002</v>
      </c>
      <c r="AV93" s="662">
        <f t="shared" si="113"/>
        <v>35.18</v>
      </c>
      <c r="AW93" s="662">
        <f t="shared" si="113"/>
        <v>567.71</v>
      </c>
      <c r="AX93" s="662">
        <f t="shared" si="113"/>
        <v>0</v>
      </c>
      <c r="AY93" s="662">
        <f t="shared" si="113"/>
        <v>351.82</v>
      </c>
      <c r="AZ93" s="662">
        <f>SUM(AZ89:AZ92)</f>
        <v>16304.610000000002</v>
      </c>
      <c r="BA93" s="662">
        <f t="shared" si="113"/>
        <v>0</v>
      </c>
      <c r="BB93" s="888">
        <f t="shared" si="113"/>
        <v>0</v>
      </c>
      <c r="BC93" s="663">
        <f t="shared" si="113"/>
        <v>5655.6999999999971</v>
      </c>
      <c r="BD93" s="654">
        <f t="shared" si="90"/>
        <v>234189.47000000003</v>
      </c>
      <c r="BE93" s="664">
        <f t="shared" si="91"/>
        <v>63283.17</v>
      </c>
      <c r="BF93" s="664">
        <f t="shared" si="92"/>
        <v>10506.54</v>
      </c>
      <c r="BG93" s="664">
        <f t="shared" si="93"/>
        <v>77635.320000000007</v>
      </c>
      <c r="BH93" s="664">
        <f t="shared" si="94"/>
        <v>11197.630000000001</v>
      </c>
      <c r="BI93" s="664">
        <f t="shared" si="95"/>
        <v>322.92</v>
      </c>
      <c r="BJ93" s="664">
        <f t="shared" si="96"/>
        <v>5996.2300000000005</v>
      </c>
      <c r="BK93" s="664">
        <f t="shared" si="97"/>
        <v>36.67</v>
      </c>
      <c r="BL93" s="664">
        <f t="shared" si="98"/>
        <v>3256.13</v>
      </c>
      <c r="BM93" s="664">
        <f t="shared" si="99"/>
        <v>56299.16</v>
      </c>
      <c r="BN93" s="664">
        <f t="shared" si="100"/>
        <v>0</v>
      </c>
      <c r="BO93" s="665">
        <f t="shared" si="101"/>
        <v>0</v>
      </c>
    </row>
    <row r="94" spans="1:67" x14ac:dyDescent="0.25">
      <c r="A94" s="1735" t="s">
        <v>1093</v>
      </c>
      <c r="B94" s="513" t="s">
        <v>1094</v>
      </c>
      <c r="C94" s="523" t="s">
        <v>841</v>
      </c>
      <c r="D94" s="652">
        <v>8</v>
      </c>
      <c r="E94" s="652">
        <v>6</v>
      </c>
      <c r="F94" s="970">
        <v>0.75</v>
      </c>
      <c r="G94" s="654">
        <f t="shared" si="82"/>
        <v>32710.83</v>
      </c>
      <c r="H94" s="253">
        <v>9102.1999999999989</v>
      </c>
      <c r="I94" s="253">
        <v>4276.75</v>
      </c>
      <c r="J94" s="253">
        <v>9551.3700000000008</v>
      </c>
      <c r="K94" s="253">
        <v>6850.2399999999989</v>
      </c>
      <c r="L94" s="253">
        <v>84.99</v>
      </c>
      <c r="M94" s="253">
        <v>1021.06</v>
      </c>
      <c r="N94" s="253">
        <v>0</v>
      </c>
      <c r="O94" s="253">
        <v>273.24</v>
      </c>
      <c r="P94" s="253">
        <v>1550.98</v>
      </c>
      <c r="Q94" s="253">
        <v>0</v>
      </c>
      <c r="R94" s="525">
        <v>0</v>
      </c>
      <c r="S94" s="654">
        <f t="shared" si="84"/>
        <v>26870.200000000004</v>
      </c>
      <c r="T94" s="253">
        <v>7400.74</v>
      </c>
      <c r="U94" s="253">
        <v>4142.16</v>
      </c>
      <c r="V94" s="253">
        <v>7181.4100000000008</v>
      </c>
      <c r="W94" s="253">
        <v>5852.4999999999991</v>
      </c>
      <c r="X94" s="253">
        <v>35.18</v>
      </c>
      <c r="Y94" s="253">
        <v>854.5</v>
      </c>
      <c r="Z94" s="253">
        <v>0</v>
      </c>
      <c r="AA94" s="253">
        <v>207.99</v>
      </c>
      <c r="AB94" s="253">
        <v>1195.7199999999998</v>
      </c>
      <c r="AC94" s="253">
        <v>0</v>
      </c>
      <c r="AD94" s="525">
        <v>0</v>
      </c>
      <c r="AE94" s="654">
        <f t="shared" si="86"/>
        <v>26563.530000000002</v>
      </c>
      <c r="AF94" s="253">
        <v>6989.47</v>
      </c>
      <c r="AG94" s="253">
        <v>2959.4</v>
      </c>
      <c r="AH94" s="253">
        <v>7726.5300000000007</v>
      </c>
      <c r="AI94" s="253">
        <v>6353.75</v>
      </c>
      <c r="AJ94" s="253">
        <v>372.72</v>
      </c>
      <c r="AK94" s="253">
        <v>894.06999999999994</v>
      </c>
      <c r="AL94" s="253">
        <v>0</v>
      </c>
      <c r="AM94" s="253">
        <v>80.87</v>
      </c>
      <c r="AN94" s="253">
        <v>1186.72</v>
      </c>
      <c r="AO94" s="253">
        <v>0</v>
      </c>
      <c r="AP94" s="525">
        <v>0</v>
      </c>
      <c r="AQ94" s="654">
        <f t="shared" si="88"/>
        <v>25163.7</v>
      </c>
      <c r="AR94" s="253">
        <v>5815.9000000000005</v>
      </c>
      <c r="AS94" s="253">
        <v>2622.8199999999997</v>
      </c>
      <c r="AT94" s="253">
        <v>6530.18</v>
      </c>
      <c r="AU94" s="253">
        <v>6096.4100000000008</v>
      </c>
      <c r="AV94" s="253">
        <v>0</v>
      </c>
      <c r="AW94" s="253">
        <v>1480.53</v>
      </c>
      <c r="AX94" s="253">
        <v>0</v>
      </c>
      <c r="AY94" s="253">
        <v>626.4</v>
      </c>
      <c r="AZ94" s="253">
        <v>1991.46</v>
      </c>
      <c r="BA94" s="253">
        <v>0</v>
      </c>
      <c r="BB94" s="525">
        <v>0</v>
      </c>
      <c r="BC94" s="892">
        <v>-1504.3299999999799</v>
      </c>
      <c r="BD94" s="689">
        <f t="shared" si="90"/>
        <v>109803.93000000002</v>
      </c>
      <c r="BE94" s="655">
        <f t="shared" si="91"/>
        <v>29308.31</v>
      </c>
      <c r="BF94" s="655">
        <f t="shared" si="92"/>
        <v>14001.13</v>
      </c>
      <c r="BG94" s="655">
        <f t="shared" si="93"/>
        <v>30989.490000000005</v>
      </c>
      <c r="BH94" s="655">
        <f t="shared" si="94"/>
        <v>25152.899999999998</v>
      </c>
      <c r="BI94" s="655">
        <f t="shared" si="95"/>
        <v>492.89</v>
      </c>
      <c r="BJ94" s="655">
        <f t="shared" si="96"/>
        <v>4250.16</v>
      </c>
      <c r="BK94" s="655">
        <f t="shared" si="97"/>
        <v>0</v>
      </c>
      <c r="BL94" s="655">
        <f t="shared" si="98"/>
        <v>1188.5</v>
      </c>
      <c r="BM94" s="655">
        <f t="shared" si="99"/>
        <v>5924.88</v>
      </c>
      <c r="BN94" s="655">
        <f t="shared" si="100"/>
        <v>0</v>
      </c>
      <c r="BO94" s="656">
        <f t="shared" si="101"/>
        <v>0</v>
      </c>
    </row>
    <row r="95" spans="1:67" x14ac:dyDescent="0.25">
      <c r="A95" s="1735"/>
      <c r="B95" s="513" t="s">
        <v>1095</v>
      </c>
      <c r="C95" s="523" t="s">
        <v>842</v>
      </c>
      <c r="D95" s="652">
        <v>0</v>
      </c>
      <c r="E95" s="652">
        <v>0</v>
      </c>
      <c r="F95" s="970"/>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2">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735"/>
      <c r="B96" s="513" t="s">
        <v>1096</v>
      </c>
      <c r="C96" s="523" t="s">
        <v>843</v>
      </c>
      <c r="D96" s="652">
        <v>0</v>
      </c>
      <c r="E96" s="652">
        <v>0</v>
      </c>
      <c r="F96" s="970"/>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2">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735"/>
      <c r="B97" s="513" t="s">
        <v>1097</v>
      </c>
      <c r="C97" s="523" t="s">
        <v>844</v>
      </c>
      <c r="D97" s="652">
        <v>0</v>
      </c>
      <c r="E97" s="652">
        <v>0</v>
      </c>
      <c r="F97" s="970"/>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2">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742"/>
      <c r="B98" s="659" t="s">
        <v>1098</v>
      </c>
      <c r="C98" s="660" t="s">
        <v>36</v>
      </c>
      <c r="D98" s="661">
        <f>SUM(D94:D97)</f>
        <v>8</v>
      </c>
      <c r="E98" s="661">
        <f>SUM(E94:E97)</f>
        <v>6</v>
      </c>
      <c r="F98" s="971">
        <f t="shared" si="1"/>
        <v>0.75</v>
      </c>
      <c r="G98" s="688">
        <f t="shared" si="82"/>
        <v>32710.83</v>
      </c>
      <c r="H98" s="662">
        <f>SUM(H94:H97)</f>
        <v>9102.1999999999989</v>
      </c>
      <c r="I98" s="662">
        <f t="shared" ref="I98:R98" si="114">SUM(I94:I97)</f>
        <v>4276.75</v>
      </c>
      <c r="J98" s="662">
        <f t="shared" si="114"/>
        <v>9551.3700000000008</v>
      </c>
      <c r="K98" s="662">
        <f t="shared" si="114"/>
        <v>6850.2399999999989</v>
      </c>
      <c r="L98" s="662">
        <f t="shared" si="114"/>
        <v>84.99</v>
      </c>
      <c r="M98" s="662">
        <f t="shared" si="114"/>
        <v>1021.06</v>
      </c>
      <c r="N98" s="662">
        <f t="shared" si="114"/>
        <v>0</v>
      </c>
      <c r="O98" s="662">
        <f t="shared" si="114"/>
        <v>273.24</v>
      </c>
      <c r="P98" s="662">
        <f t="shared" si="114"/>
        <v>1550.98</v>
      </c>
      <c r="Q98" s="662">
        <f t="shared" si="114"/>
        <v>0</v>
      </c>
      <c r="R98" s="888">
        <f t="shared" si="114"/>
        <v>0</v>
      </c>
      <c r="S98" s="688">
        <f t="shared" si="84"/>
        <v>26870.200000000004</v>
      </c>
      <c r="T98" s="662">
        <f t="shared" ref="T98:AD98" si="115">SUM(T94:T97)</f>
        <v>7400.74</v>
      </c>
      <c r="U98" s="662">
        <f t="shared" si="115"/>
        <v>4142.16</v>
      </c>
      <c r="V98" s="662">
        <f t="shared" si="115"/>
        <v>7181.4100000000008</v>
      </c>
      <c r="W98" s="662">
        <f t="shared" si="115"/>
        <v>5852.4999999999991</v>
      </c>
      <c r="X98" s="662">
        <f t="shared" si="115"/>
        <v>35.18</v>
      </c>
      <c r="Y98" s="662">
        <f t="shared" si="115"/>
        <v>854.5</v>
      </c>
      <c r="Z98" s="662">
        <f t="shared" si="115"/>
        <v>0</v>
      </c>
      <c r="AA98" s="662">
        <f t="shared" si="115"/>
        <v>207.99</v>
      </c>
      <c r="AB98" s="662">
        <f>SUM(AB94:AB97)</f>
        <v>1195.7199999999998</v>
      </c>
      <c r="AC98" s="662">
        <f t="shared" si="115"/>
        <v>0</v>
      </c>
      <c r="AD98" s="888">
        <f t="shared" si="115"/>
        <v>0</v>
      </c>
      <c r="AE98" s="688">
        <f t="shared" si="86"/>
        <v>26563.530000000002</v>
      </c>
      <c r="AF98" s="662">
        <f t="shared" ref="AF98:AP98" si="116">SUM(AF94:AF97)</f>
        <v>6989.47</v>
      </c>
      <c r="AG98" s="662">
        <f t="shared" si="116"/>
        <v>2959.4</v>
      </c>
      <c r="AH98" s="662">
        <f t="shared" si="116"/>
        <v>7726.5300000000007</v>
      </c>
      <c r="AI98" s="662">
        <f t="shared" si="116"/>
        <v>6353.75</v>
      </c>
      <c r="AJ98" s="662">
        <f t="shared" si="116"/>
        <v>372.72</v>
      </c>
      <c r="AK98" s="662">
        <f t="shared" si="116"/>
        <v>894.06999999999994</v>
      </c>
      <c r="AL98" s="662">
        <f t="shared" si="116"/>
        <v>0</v>
      </c>
      <c r="AM98" s="662">
        <f t="shared" si="116"/>
        <v>80.87</v>
      </c>
      <c r="AN98" s="662">
        <f>SUM(AN94:AN97)</f>
        <v>1186.72</v>
      </c>
      <c r="AO98" s="662">
        <f t="shared" si="116"/>
        <v>0</v>
      </c>
      <c r="AP98" s="888">
        <f t="shared" si="116"/>
        <v>0</v>
      </c>
      <c r="AQ98" s="688">
        <f t="shared" si="88"/>
        <v>25163.7</v>
      </c>
      <c r="AR98" s="662">
        <f t="shared" ref="AR98:BC98" si="117">SUM(AR94:AR97)</f>
        <v>5815.9000000000005</v>
      </c>
      <c r="AS98" s="662">
        <f t="shared" si="117"/>
        <v>2622.8199999999997</v>
      </c>
      <c r="AT98" s="662">
        <f t="shared" si="117"/>
        <v>6530.18</v>
      </c>
      <c r="AU98" s="662">
        <f t="shared" si="117"/>
        <v>6096.4100000000008</v>
      </c>
      <c r="AV98" s="662">
        <f t="shared" si="117"/>
        <v>0</v>
      </c>
      <c r="AW98" s="662">
        <f t="shared" si="117"/>
        <v>1480.53</v>
      </c>
      <c r="AX98" s="662">
        <f t="shared" si="117"/>
        <v>0</v>
      </c>
      <c r="AY98" s="662">
        <f t="shared" si="117"/>
        <v>626.4</v>
      </c>
      <c r="AZ98" s="662">
        <f>SUM(AZ94:AZ97)</f>
        <v>1991.46</v>
      </c>
      <c r="BA98" s="662">
        <f t="shared" si="117"/>
        <v>0</v>
      </c>
      <c r="BB98" s="888">
        <f t="shared" si="117"/>
        <v>0</v>
      </c>
      <c r="BC98" s="663">
        <f t="shared" si="117"/>
        <v>-1504.3299999999799</v>
      </c>
      <c r="BD98" s="654">
        <f t="shared" si="90"/>
        <v>109803.93000000002</v>
      </c>
      <c r="BE98" s="664">
        <f t="shared" si="91"/>
        <v>29308.31</v>
      </c>
      <c r="BF98" s="664">
        <f t="shared" si="92"/>
        <v>14001.13</v>
      </c>
      <c r="BG98" s="664">
        <f t="shared" si="93"/>
        <v>30989.490000000005</v>
      </c>
      <c r="BH98" s="664">
        <f t="shared" si="94"/>
        <v>25152.899999999998</v>
      </c>
      <c r="BI98" s="664">
        <f t="shared" si="95"/>
        <v>492.89</v>
      </c>
      <c r="BJ98" s="664">
        <f t="shared" si="96"/>
        <v>4250.16</v>
      </c>
      <c r="BK98" s="664">
        <f t="shared" si="97"/>
        <v>0</v>
      </c>
      <c r="BL98" s="664">
        <f t="shared" si="98"/>
        <v>1188.5</v>
      </c>
      <c r="BM98" s="664">
        <f t="shared" si="99"/>
        <v>5924.88</v>
      </c>
      <c r="BN98" s="664">
        <f t="shared" si="100"/>
        <v>0</v>
      </c>
      <c r="BO98" s="665">
        <f t="shared" si="101"/>
        <v>0</v>
      </c>
    </row>
    <row r="99" spans="1:67" x14ac:dyDescent="0.25">
      <c r="A99" s="1735" t="s">
        <v>1053</v>
      </c>
      <c r="B99" s="513" t="s">
        <v>1099</v>
      </c>
      <c r="C99" s="523" t="s">
        <v>841</v>
      </c>
      <c r="D99" s="652">
        <v>1172</v>
      </c>
      <c r="E99" s="652">
        <v>1128</v>
      </c>
      <c r="F99" s="970">
        <v>0.96245733788395904</v>
      </c>
      <c r="G99" s="654">
        <f t="shared" si="82"/>
        <v>58723.22</v>
      </c>
      <c r="H99" s="253">
        <v>21343.72</v>
      </c>
      <c r="I99" s="253">
        <v>1273.8899999999999</v>
      </c>
      <c r="J99" s="253">
        <v>18436.03</v>
      </c>
      <c r="K99" s="253">
        <v>7019.95</v>
      </c>
      <c r="L99" s="253">
        <v>41.94</v>
      </c>
      <c r="M99" s="253">
        <v>1801.29</v>
      </c>
      <c r="N99" s="253">
        <v>0</v>
      </c>
      <c r="O99" s="253">
        <v>847.26</v>
      </c>
      <c r="P99" s="253">
        <v>7959.14</v>
      </c>
      <c r="Q99" s="253">
        <v>0</v>
      </c>
      <c r="R99" s="525">
        <v>0</v>
      </c>
      <c r="S99" s="654">
        <f t="shared" si="84"/>
        <v>54320.35</v>
      </c>
      <c r="T99" s="253">
        <v>20644.340000000004</v>
      </c>
      <c r="U99" s="253">
        <v>1634.06</v>
      </c>
      <c r="V99" s="253">
        <v>15891.83</v>
      </c>
      <c r="W99" s="253">
        <v>4483.42</v>
      </c>
      <c r="X99" s="253">
        <v>1065.6400000000001</v>
      </c>
      <c r="Y99" s="253">
        <v>1474.56</v>
      </c>
      <c r="Z99" s="253">
        <v>0</v>
      </c>
      <c r="AA99" s="253">
        <v>1229.73</v>
      </c>
      <c r="AB99" s="253">
        <v>7896.7699999999995</v>
      </c>
      <c r="AC99" s="253">
        <v>0</v>
      </c>
      <c r="AD99" s="525">
        <v>0</v>
      </c>
      <c r="AE99" s="654">
        <f t="shared" si="86"/>
        <v>55093.05000000001</v>
      </c>
      <c r="AF99" s="253">
        <v>20675.960000000003</v>
      </c>
      <c r="AG99" s="253">
        <v>1583.72</v>
      </c>
      <c r="AH99" s="253">
        <v>16567.2</v>
      </c>
      <c r="AI99" s="253">
        <v>3480.15</v>
      </c>
      <c r="AJ99" s="253">
        <v>485.62</v>
      </c>
      <c r="AK99" s="253">
        <v>2340.83</v>
      </c>
      <c r="AL99" s="253">
        <v>0</v>
      </c>
      <c r="AM99" s="253">
        <v>292.77999999999997</v>
      </c>
      <c r="AN99" s="253">
        <v>9666.7899999999991</v>
      </c>
      <c r="AO99" s="253">
        <v>0</v>
      </c>
      <c r="AP99" s="525">
        <v>0</v>
      </c>
      <c r="AQ99" s="654">
        <f t="shared" si="88"/>
        <v>54141.67</v>
      </c>
      <c r="AR99" s="253">
        <v>22986.59</v>
      </c>
      <c r="AS99" s="253">
        <v>1399.04</v>
      </c>
      <c r="AT99" s="253">
        <v>15524.890000000001</v>
      </c>
      <c r="AU99" s="253">
        <v>2888.1</v>
      </c>
      <c r="AV99" s="253">
        <v>613.5</v>
      </c>
      <c r="AW99" s="253">
        <v>1298.6399999999999</v>
      </c>
      <c r="AX99" s="253">
        <v>0</v>
      </c>
      <c r="AY99" s="253">
        <v>2568.85</v>
      </c>
      <c r="AZ99" s="253">
        <v>6862.0600000000013</v>
      </c>
      <c r="BA99" s="253">
        <v>0</v>
      </c>
      <c r="BB99" s="525">
        <v>0</v>
      </c>
      <c r="BC99" s="892">
        <v>10534.340000000004</v>
      </c>
      <c r="BD99" s="689">
        <f t="shared" si="90"/>
        <v>232812.63000000003</v>
      </c>
      <c r="BE99" s="655">
        <f t="shared" si="91"/>
        <v>85650.61</v>
      </c>
      <c r="BF99" s="655">
        <f t="shared" si="92"/>
        <v>5890.71</v>
      </c>
      <c r="BG99" s="655">
        <f t="shared" si="93"/>
        <v>66419.95</v>
      </c>
      <c r="BH99" s="655">
        <f t="shared" si="94"/>
        <v>17871.62</v>
      </c>
      <c r="BI99" s="655">
        <f t="shared" si="95"/>
        <v>2206.7000000000003</v>
      </c>
      <c r="BJ99" s="655">
        <f t="shared" si="96"/>
        <v>6915.32</v>
      </c>
      <c r="BK99" s="655">
        <f t="shared" si="97"/>
        <v>0</v>
      </c>
      <c r="BL99" s="655">
        <f t="shared" si="98"/>
        <v>4938.619999999999</v>
      </c>
      <c r="BM99" s="655">
        <f t="shared" si="99"/>
        <v>32384.76</v>
      </c>
      <c r="BN99" s="655">
        <f t="shared" si="100"/>
        <v>0</v>
      </c>
      <c r="BO99" s="656">
        <f t="shared" si="101"/>
        <v>0</v>
      </c>
    </row>
    <row r="100" spans="1:67" x14ac:dyDescent="0.25">
      <c r="A100" s="1735"/>
      <c r="B100" s="513" t="s">
        <v>1100</v>
      </c>
      <c r="C100" s="523" t="s">
        <v>842</v>
      </c>
      <c r="D100" s="652">
        <v>0</v>
      </c>
      <c r="E100" s="652">
        <v>0</v>
      </c>
      <c r="F100" s="970"/>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2">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735"/>
      <c r="B101" s="513" t="s">
        <v>1101</v>
      </c>
      <c r="C101" s="523" t="s">
        <v>843</v>
      </c>
      <c r="D101" s="652">
        <v>0</v>
      </c>
      <c r="E101" s="652">
        <v>0</v>
      </c>
      <c r="F101" s="970"/>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2">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735"/>
      <c r="B102" s="513" t="s">
        <v>1102</v>
      </c>
      <c r="C102" s="523" t="s">
        <v>844</v>
      </c>
      <c r="D102" s="652">
        <v>0</v>
      </c>
      <c r="E102" s="652">
        <v>0</v>
      </c>
      <c r="F102" s="970"/>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2">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742"/>
      <c r="B103" s="659" t="s">
        <v>1103</v>
      </c>
      <c r="C103" s="660" t="s">
        <v>36</v>
      </c>
      <c r="D103" s="661">
        <f>SUM(D99:D102)</f>
        <v>1172</v>
      </c>
      <c r="E103" s="661">
        <f>SUM(E99:E102)</f>
        <v>1128</v>
      </c>
      <c r="F103" s="971">
        <f t="shared" si="1"/>
        <v>0.96245733788395904</v>
      </c>
      <c r="G103" s="688">
        <f t="shared" si="82"/>
        <v>58723.22</v>
      </c>
      <c r="H103" s="662">
        <f>SUM(H99:H102)</f>
        <v>21343.72</v>
      </c>
      <c r="I103" s="662">
        <f t="shared" ref="I103:R103" si="118">SUM(I99:I102)</f>
        <v>1273.8899999999999</v>
      </c>
      <c r="J103" s="662">
        <f t="shared" si="118"/>
        <v>18436.03</v>
      </c>
      <c r="K103" s="662">
        <f t="shared" si="118"/>
        <v>7019.95</v>
      </c>
      <c r="L103" s="662">
        <f t="shared" si="118"/>
        <v>41.94</v>
      </c>
      <c r="M103" s="662">
        <f t="shared" si="118"/>
        <v>1801.29</v>
      </c>
      <c r="N103" s="662">
        <f t="shared" si="118"/>
        <v>0</v>
      </c>
      <c r="O103" s="662">
        <f t="shared" si="118"/>
        <v>847.26</v>
      </c>
      <c r="P103" s="662">
        <f t="shared" si="118"/>
        <v>7959.14</v>
      </c>
      <c r="Q103" s="662">
        <f t="shared" si="118"/>
        <v>0</v>
      </c>
      <c r="R103" s="888">
        <f t="shared" si="118"/>
        <v>0</v>
      </c>
      <c r="S103" s="688">
        <f t="shared" si="84"/>
        <v>54320.35</v>
      </c>
      <c r="T103" s="662">
        <f t="shared" ref="T103:AD103" si="119">SUM(T99:T102)</f>
        <v>20644.340000000004</v>
      </c>
      <c r="U103" s="662">
        <f t="shared" si="119"/>
        <v>1634.06</v>
      </c>
      <c r="V103" s="662">
        <f t="shared" si="119"/>
        <v>15891.83</v>
      </c>
      <c r="W103" s="662">
        <f t="shared" si="119"/>
        <v>4483.42</v>
      </c>
      <c r="X103" s="662">
        <f t="shared" si="119"/>
        <v>1065.6400000000001</v>
      </c>
      <c r="Y103" s="662">
        <f t="shared" si="119"/>
        <v>1474.56</v>
      </c>
      <c r="Z103" s="662">
        <f t="shared" si="119"/>
        <v>0</v>
      </c>
      <c r="AA103" s="662">
        <f t="shared" si="119"/>
        <v>1229.73</v>
      </c>
      <c r="AB103" s="662">
        <f>SUM(AB99:AB102)</f>
        <v>7896.7699999999995</v>
      </c>
      <c r="AC103" s="662">
        <f t="shared" si="119"/>
        <v>0</v>
      </c>
      <c r="AD103" s="888">
        <f t="shared" si="119"/>
        <v>0</v>
      </c>
      <c r="AE103" s="688">
        <f t="shared" si="86"/>
        <v>55093.05000000001</v>
      </c>
      <c r="AF103" s="662">
        <f t="shared" ref="AF103:AP103" si="120">SUM(AF99:AF102)</f>
        <v>20675.960000000003</v>
      </c>
      <c r="AG103" s="662">
        <f t="shared" si="120"/>
        <v>1583.72</v>
      </c>
      <c r="AH103" s="662">
        <f t="shared" si="120"/>
        <v>16567.2</v>
      </c>
      <c r="AI103" s="662">
        <f t="shared" si="120"/>
        <v>3480.15</v>
      </c>
      <c r="AJ103" s="662">
        <f t="shared" si="120"/>
        <v>485.62</v>
      </c>
      <c r="AK103" s="662">
        <f t="shared" si="120"/>
        <v>2340.83</v>
      </c>
      <c r="AL103" s="662">
        <f t="shared" si="120"/>
        <v>0</v>
      </c>
      <c r="AM103" s="662">
        <f t="shared" si="120"/>
        <v>292.77999999999997</v>
      </c>
      <c r="AN103" s="662">
        <f>SUM(AN99:AN102)</f>
        <v>9666.7899999999991</v>
      </c>
      <c r="AO103" s="662">
        <f t="shared" si="120"/>
        <v>0</v>
      </c>
      <c r="AP103" s="888">
        <f t="shared" si="120"/>
        <v>0</v>
      </c>
      <c r="AQ103" s="688">
        <f t="shared" si="88"/>
        <v>54141.67</v>
      </c>
      <c r="AR103" s="662">
        <f t="shared" ref="AR103:BC103" si="121">SUM(AR99:AR102)</f>
        <v>22986.59</v>
      </c>
      <c r="AS103" s="662">
        <f t="shared" si="121"/>
        <v>1399.04</v>
      </c>
      <c r="AT103" s="662">
        <f t="shared" si="121"/>
        <v>15524.890000000001</v>
      </c>
      <c r="AU103" s="662">
        <f t="shared" si="121"/>
        <v>2888.1</v>
      </c>
      <c r="AV103" s="662">
        <f t="shared" si="121"/>
        <v>613.5</v>
      </c>
      <c r="AW103" s="662">
        <f t="shared" si="121"/>
        <v>1298.6399999999999</v>
      </c>
      <c r="AX103" s="662">
        <f t="shared" si="121"/>
        <v>0</v>
      </c>
      <c r="AY103" s="662">
        <f t="shared" si="121"/>
        <v>2568.85</v>
      </c>
      <c r="AZ103" s="662">
        <f>SUM(AZ99:AZ102)</f>
        <v>6862.0600000000013</v>
      </c>
      <c r="BA103" s="662">
        <f t="shared" si="121"/>
        <v>0</v>
      </c>
      <c r="BB103" s="888">
        <f t="shared" si="121"/>
        <v>0</v>
      </c>
      <c r="BC103" s="663">
        <f t="shared" si="121"/>
        <v>10534.340000000004</v>
      </c>
      <c r="BD103" s="654">
        <f t="shared" si="90"/>
        <v>232812.63000000003</v>
      </c>
      <c r="BE103" s="664">
        <f t="shared" si="91"/>
        <v>85650.61</v>
      </c>
      <c r="BF103" s="664">
        <f t="shared" si="92"/>
        <v>5890.71</v>
      </c>
      <c r="BG103" s="664">
        <f t="shared" si="93"/>
        <v>66419.95</v>
      </c>
      <c r="BH103" s="664">
        <f t="shared" si="94"/>
        <v>17871.62</v>
      </c>
      <c r="BI103" s="664">
        <f t="shared" si="95"/>
        <v>2206.7000000000003</v>
      </c>
      <c r="BJ103" s="664">
        <f t="shared" si="96"/>
        <v>6915.32</v>
      </c>
      <c r="BK103" s="664">
        <f t="shared" si="97"/>
        <v>0</v>
      </c>
      <c r="BL103" s="664">
        <f t="shared" si="98"/>
        <v>4938.619999999999</v>
      </c>
      <c r="BM103" s="664">
        <f t="shared" si="99"/>
        <v>32384.76</v>
      </c>
      <c r="BN103" s="664">
        <f t="shared" si="100"/>
        <v>0</v>
      </c>
      <c r="BO103" s="665">
        <f t="shared" si="101"/>
        <v>0</v>
      </c>
    </row>
    <row r="104" spans="1:67" x14ac:dyDescent="0.25">
      <c r="A104" s="1735" t="s">
        <v>1054</v>
      </c>
      <c r="B104" s="513" t="s">
        <v>1104</v>
      </c>
      <c r="C104" s="523" t="s">
        <v>841</v>
      </c>
      <c r="D104" s="652">
        <v>1560</v>
      </c>
      <c r="E104" s="652">
        <v>1494</v>
      </c>
      <c r="F104" s="970">
        <v>0.95769230769230773</v>
      </c>
      <c r="G104" s="654">
        <f t="shared" si="82"/>
        <v>737919.26000000013</v>
      </c>
      <c r="H104" s="253">
        <v>320149.57000000007</v>
      </c>
      <c r="I104" s="253">
        <v>35665.769999999997</v>
      </c>
      <c r="J104" s="253">
        <v>274749.86</v>
      </c>
      <c r="K104" s="253">
        <v>35479.93</v>
      </c>
      <c r="L104" s="253">
        <v>221.54000000000002</v>
      </c>
      <c r="M104" s="253">
        <v>32393.34</v>
      </c>
      <c r="N104" s="253">
        <v>0</v>
      </c>
      <c r="O104" s="253">
        <v>1370.99</v>
      </c>
      <c r="P104" s="253">
        <v>37888.26</v>
      </c>
      <c r="Q104" s="253">
        <v>0</v>
      </c>
      <c r="R104" s="525">
        <v>0</v>
      </c>
      <c r="S104" s="654">
        <f t="shared" si="84"/>
        <v>757902.85000000009</v>
      </c>
      <c r="T104" s="253">
        <v>329867.58999999997</v>
      </c>
      <c r="U104" s="253">
        <v>29155.14</v>
      </c>
      <c r="V104" s="253">
        <v>284173.57</v>
      </c>
      <c r="W104" s="253">
        <v>29824.930000000004</v>
      </c>
      <c r="X104" s="253">
        <v>257.18</v>
      </c>
      <c r="Y104" s="253">
        <v>35213.289999999994</v>
      </c>
      <c r="Z104" s="253">
        <v>0</v>
      </c>
      <c r="AA104" s="253">
        <v>1373.33</v>
      </c>
      <c r="AB104" s="253">
        <v>48037.82</v>
      </c>
      <c r="AC104" s="253">
        <v>0</v>
      </c>
      <c r="AD104" s="525">
        <v>0</v>
      </c>
      <c r="AE104" s="654">
        <f t="shared" si="86"/>
        <v>743173.74000000011</v>
      </c>
      <c r="AF104" s="253">
        <v>337832.31000000006</v>
      </c>
      <c r="AG104" s="253">
        <v>28593.619999999995</v>
      </c>
      <c r="AH104" s="253">
        <v>260072.66999999998</v>
      </c>
      <c r="AI104" s="253">
        <v>36094.759999999995</v>
      </c>
      <c r="AJ104" s="253">
        <v>35.18</v>
      </c>
      <c r="AK104" s="253">
        <v>30332.229999999996</v>
      </c>
      <c r="AL104" s="253">
        <v>0</v>
      </c>
      <c r="AM104" s="253">
        <v>1511.4399999999998</v>
      </c>
      <c r="AN104" s="253">
        <v>48701.53</v>
      </c>
      <c r="AO104" s="253">
        <v>0</v>
      </c>
      <c r="AP104" s="525">
        <v>0</v>
      </c>
      <c r="AQ104" s="654">
        <f t="shared" si="88"/>
        <v>608648.92000000016</v>
      </c>
      <c r="AR104" s="253">
        <v>271149.23000000004</v>
      </c>
      <c r="AS104" s="253">
        <v>22453.399999999998</v>
      </c>
      <c r="AT104" s="253">
        <v>223329.98</v>
      </c>
      <c r="AU104" s="253">
        <v>25266.600000000002</v>
      </c>
      <c r="AV104" s="253">
        <v>35.18</v>
      </c>
      <c r="AW104" s="253">
        <v>22144.829999999998</v>
      </c>
      <c r="AX104" s="253">
        <v>0</v>
      </c>
      <c r="AY104" s="253">
        <v>1264.55</v>
      </c>
      <c r="AZ104" s="253">
        <v>43005.150000000009</v>
      </c>
      <c r="BA104" s="253">
        <v>0</v>
      </c>
      <c r="BB104" s="525">
        <v>0</v>
      </c>
      <c r="BC104" s="892">
        <v>-50780.909999999916</v>
      </c>
      <c r="BD104" s="689">
        <f t="shared" si="90"/>
        <v>2796863.8600000003</v>
      </c>
      <c r="BE104" s="655">
        <f t="shared" si="91"/>
        <v>1258998.7000000002</v>
      </c>
      <c r="BF104" s="655">
        <f t="shared" si="92"/>
        <v>115867.93</v>
      </c>
      <c r="BG104" s="655">
        <f t="shared" si="93"/>
        <v>1042326.0799999998</v>
      </c>
      <c r="BH104" s="655">
        <f t="shared" si="94"/>
        <v>126666.22</v>
      </c>
      <c r="BI104" s="655">
        <f t="shared" si="95"/>
        <v>549.07999999999993</v>
      </c>
      <c r="BJ104" s="655">
        <f t="shared" si="96"/>
        <v>120083.68999999999</v>
      </c>
      <c r="BK104" s="655">
        <f t="shared" si="97"/>
        <v>0</v>
      </c>
      <c r="BL104" s="655">
        <f t="shared" si="98"/>
        <v>5520.3099999999995</v>
      </c>
      <c r="BM104" s="655">
        <f t="shared" si="99"/>
        <v>177632.76</v>
      </c>
      <c r="BN104" s="655">
        <f t="shared" si="100"/>
        <v>0</v>
      </c>
      <c r="BO104" s="656">
        <f t="shared" si="101"/>
        <v>0</v>
      </c>
    </row>
    <row r="105" spans="1:67" x14ac:dyDescent="0.25">
      <c r="A105" s="1735"/>
      <c r="B105" s="513" t="s">
        <v>1105</v>
      </c>
      <c r="C105" s="523" t="s">
        <v>842</v>
      </c>
      <c r="D105" s="652">
        <v>0</v>
      </c>
      <c r="E105" s="652">
        <v>0</v>
      </c>
      <c r="F105" s="970"/>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2">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735"/>
      <c r="B106" s="513" t="s">
        <v>1106</v>
      </c>
      <c r="C106" s="523" t="s">
        <v>843</v>
      </c>
      <c r="D106" s="652">
        <v>0</v>
      </c>
      <c r="E106" s="652">
        <v>0</v>
      </c>
      <c r="F106" s="970"/>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2">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735"/>
      <c r="B107" s="513" t="s">
        <v>1107</v>
      </c>
      <c r="C107" s="523" t="s">
        <v>844</v>
      </c>
      <c r="D107" s="652">
        <v>0</v>
      </c>
      <c r="E107" s="652">
        <v>0</v>
      </c>
      <c r="F107" s="970"/>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2">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742"/>
      <c r="B108" s="659" t="s">
        <v>1108</v>
      </c>
      <c r="C108" s="660" t="s">
        <v>36</v>
      </c>
      <c r="D108" s="661">
        <f>SUM(D104:D107)</f>
        <v>1560</v>
      </c>
      <c r="E108" s="661">
        <f>SUM(E104:E107)</f>
        <v>1494</v>
      </c>
      <c r="F108" s="971">
        <f t="shared" si="1"/>
        <v>0.95769230769230773</v>
      </c>
      <c r="G108" s="688">
        <f t="shared" si="82"/>
        <v>737919.26000000013</v>
      </c>
      <c r="H108" s="662">
        <f>SUM(H104:H107)</f>
        <v>320149.57000000007</v>
      </c>
      <c r="I108" s="662">
        <f t="shared" ref="I108:R108" si="122">SUM(I104:I107)</f>
        <v>35665.769999999997</v>
      </c>
      <c r="J108" s="662">
        <f t="shared" si="122"/>
        <v>274749.86</v>
      </c>
      <c r="K108" s="662">
        <f t="shared" si="122"/>
        <v>35479.93</v>
      </c>
      <c r="L108" s="662">
        <f t="shared" si="122"/>
        <v>221.54000000000002</v>
      </c>
      <c r="M108" s="662">
        <f t="shared" si="122"/>
        <v>32393.34</v>
      </c>
      <c r="N108" s="662">
        <f t="shared" si="122"/>
        <v>0</v>
      </c>
      <c r="O108" s="662">
        <f t="shared" si="122"/>
        <v>1370.99</v>
      </c>
      <c r="P108" s="662">
        <f t="shared" si="122"/>
        <v>37888.26</v>
      </c>
      <c r="Q108" s="662">
        <f t="shared" si="122"/>
        <v>0</v>
      </c>
      <c r="R108" s="888">
        <f t="shared" si="122"/>
        <v>0</v>
      </c>
      <c r="S108" s="688">
        <f t="shared" si="84"/>
        <v>757902.85000000009</v>
      </c>
      <c r="T108" s="662">
        <f t="shared" ref="T108:AD108" si="123">SUM(T104:T107)</f>
        <v>329867.58999999997</v>
      </c>
      <c r="U108" s="662">
        <f t="shared" si="123"/>
        <v>29155.14</v>
      </c>
      <c r="V108" s="662">
        <f t="shared" si="123"/>
        <v>284173.57</v>
      </c>
      <c r="W108" s="662">
        <f t="shared" si="123"/>
        <v>29824.930000000004</v>
      </c>
      <c r="X108" s="662">
        <f t="shared" si="123"/>
        <v>257.18</v>
      </c>
      <c r="Y108" s="662">
        <f t="shared" si="123"/>
        <v>35213.289999999994</v>
      </c>
      <c r="Z108" s="662">
        <f t="shared" si="123"/>
        <v>0</v>
      </c>
      <c r="AA108" s="662">
        <f t="shared" si="123"/>
        <v>1373.33</v>
      </c>
      <c r="AB108" s="662">
        <f>SUM(AB104:AB107)</f>
        <v>48037.82</v>
      </c>
      <c r="AC108" s="662">
        <f t="shared" si="123"/>
        <v>0</v>
      </c>
      <c r="AD108" s="888">
        <f t="shared" si="123"/>
        <v>0</v>
      </c>
      <c r="AE108" s="688">
        <f t="shared" si="86"/>
        <v>743173.74000000011</v>
      </c>
      <c r="AF108" s="662">
        <f t="shared" ref="AF108:AP108" si="124">SUM(AF104:AF107)</f>
        <v>337832.31000000006</v>
      </c>
      <c r="AG108" s="662">
        <f t="shared" si="124"/>
        <v>28593.619999999995</v>
      </c>
      <c r="AH108" s="662">
        <f t="shared" si="124"/>
        <v>260072.66999999998</v>
      </c>
      <c r="AI108" s="662">
        <f t="shared" si="124"/>
        <v>36094.759999999995</v>
      </c>
      <c r="AJ108" s="662">
        <f t="shared" si="124"/>
        <v>35.18</v>
      </c>
      <c r="AK108" s="662">
        <f t="shared" si="124"/>
        <v>30332.229999999996</v>
      </c>
      <c r="AL108" s="662">
        <f t="shared" si="124"/>
        <v>0</v>
      </c>
      <c r="AM108" s="662">
        <f t="shared" si="124"/>
        <v>1511.4399999999998</v>
      </c>
      <c r="AN108" s="662">
        <f>SUM(AN104:AN107)</f>
        <v>48701.53</v>
      </c>
      <c r="AO108" s="662">
        <f t="shared" si="124"/>
        <v>0</v>
      </c>
      <c r="AP108" s="888">
        <f t="shared" si="124"/>
        <v>0</v>
      </c>
      <c r="AQ108" s="688">
        <f t="shared" si="88"/>
        <v>608648.92000000016</v>
      </c>
      <c r="AR108" s="662">
        <f t="shared" ref="AR108:BC108" si="125">SUM(AR104:AR107)</f>
        <v>271149.23000000004</v>
      </c>
      <c r="AS108" s="662">
        <f t="shared" si="125"/>
        <v>22453.399999999998</v>
      </c>
      <c r="AT108" s="662">
        <f t="shared" si="125"/>
        <v>223329.98</v>
      </c>
      <c r="AU108" s="662">
        <f t="shared" si="125"/>
        <v>25266.600000000002</v>
      </c>
      <c r="AV108" s="662">
        <f t="shared" si="125"/>
        <v>35.18</v>
      </c>
      <c r="AW108" s="662">
        <f t="shared" si="125"/>
        <v>22144.829999999998</v>
      </c>
      <c r="AX108" s="662">
        <f t="shared" si="125"/>
        <v>0</v>
      </c>
      <c r="AY108" s="662">
        <f t="shared" si="125"/>
        <v>1264.55</v>
      </c>
      <c r="AZ108" s="662">
        <f>SUM(AZ104:AZ107)</f>
        <v>43005.150000000009</v>
      </c>
      <c r="BA108" s="662">
        <f t="shared" si="125"/>
        <v>0</v>
      </c>
      <c r="BB108" s="888">
        <f t="shared" si="125"/>
        <v>0</v>
      </c>
      <c r="BC108" s="663">
        <f t="shared" si="125"/>
        <v>-50780.909999999916</v>
      </c>
      <c r="BD108" s="654">
        <f t="shared" si="90"/>
        <v>2796863.8600000003</v>
      </c>
      <c r="BE108" s="664">
        <f t="shared" si="91"/>
        <v>1258998.7000000002</v>
      </c>
      <c r="BF108" s="664">
        <f t="shared" si="92"/>
        <v>115867.93</v>
      </c>
      <c r="BG108" s="664">
        <f t="shared" si="93"/>
        <v>1042326.0799999998</v>
      </c>
      <c r="BH108" s="664">
        <f t="shared" si="94"/>
        <v>126666.22</v>
      </c>
      <c r="BI108" s="664">
        <f t="shared" si="95"/>
        <v>549.07999999999993</v>
      </c>
      <c r="BJ108" s="664">
        <f t="shared" si="96"/>
        <v>120083.68999999999</v>
      </c>
      <c r="BK108" s="664">
        <f t="shared" si="97"/>
        <v>0</v>
      </c>
      <c r="BL108" s="664">
        <f t="shared" si="98"/>
        <v>5520.3099999999995</v>
      </c>
      <c r="BM108" s="664">
        <f t="shared" si="99"/>
        <v>177632.76</v>
      </c>
      <c r="BN108" s="664">
        <f t="shared" si="100"/>
        <v>0</v>
      </c>
      <c r="BO108" s="665">
        <f t="shared" si="101"/>
        <v>0</v>
      </c>
    </row>
    <row r="109" spans="1:67" x14ac:dyDescent="0.25">
      <c r="A109" s="1735" t="s">
        <v>1109</v>
      </c>
      <c r="B109" s="513" t="s">
        <v>1110</v>
      </c>
      <c r="C109" s="523" t="s">
        <v>841</v>
      </c>
      <c r="D109" s="652">
        <v>0</v>
      </c>
      <c r="E109" s="652">
        <v>0</v>
      </c>
      <c r="F109" s="970"/>
      <c r="G109" s="654">
        <f t="shared" si="82"/>
        <v>32149.869999999995</v>
      </c>
      <c r="H109" s="253">
        <v>10829.74</v>
      </c>
      <c r="I109" s="253">
        <v>629.07999999999993</v>
      </c>
      <c r="J109" s="253">
        <v>13565.839999999998</v>
      </c>
      <c r="K109" s="253">
        <v>1262.55</v>
      </c>
      <c r="L109" s="253">
        <v>0</v>
      </c>
      <c r="M109" s="253">
        <v>648.83999999999992</v>
      </c>
      <c r="N109" s="253">
        <v>0</v>
      </c>
      <c r="O109" s="253">
        <v>0</v>
      </c>
      <c r="P109" s="253">
        <v>5213.82</v>
      </c>
      <c r="Q109" s="253">
        <v>0</v>
      </c>
      <c r="R109" s="525">
        <v>0</v>
      </c>
      <c r="S109" s="654">
        <f t="shared" si="84"/>
        <v>37520.879999999997</v>
      </c>
      <c r="T109" s="253">
        <v>9571.32</v>
      </c>
      <c r="U109" s="253">
        <v>2529.9399999999996</v>
      </c>
      <c r="V109" s="253">
        <v>19647.440000000002</v>
      </c>
      <c r="W109" s="253">
        <v>599.36999999999989</v>
      </c>
      <c r="X109" s="253">
        <v>0</v>
      </c>
      <c r="Y109" s="253">
        <v>1263.42</v>
      </c>
      <c r="Z109" s="253">
        <v>0</v>
      </c>
      <c r="AA109" s="253">
        <v>0</v>
      </c>
      <c r="AB109" s="253">
        <v>3909.3899999999994</v>
      </c>
      <c r="AC109" s="253">
        <v>0</v>
      </c>
      <c r="AD109" s="525">
        <v>0</v>
      </c>
      <c r="AE109" s="654">
        <f t="shared" si="86"/>
        <v>31150.210000000003</v>
      </c>
      <c r="AF109" s="253">
        <v>8333.880000000001</v>
      </c>
      <c r="AG109" s="253">
        <v>1481.99</v>
      </c>
      <c r="AH109" s="253">
        <v>13780.54</v>
      </c>
      <c r="AI109" s="253">
        <v>1405</v>
      </c>
      <c r="AJ109" s="253">
        <v>0</v>
      </c>
      <c r="AK109" s="253">
        <v>3052.98</v>
      </c>
      <c r="AL109" s="253">
        <v>0</v>
      </c>
      <c r="AM109" s="253">
        <v>0</v>
      </c>
      <c r="AN109" s="253">
        <v>3095.82</v>
      </c>
      <c r="AO109" s="253">
        <v>0</v>
      </c>
      <c r="AP109" s="525">
        <v>0</v>
      </c>
      <c r="AQ109" s="654">
        <f t="shared" si="88"/>
        <v>30698.5</v>
      </c>
      <c r="AR109" s="253">
        <v>9575.6400000000012</v>
      </c>
      <c r="AS109" s="253">
        <v>741.69</v>
      </c>
      <c r="AT109" s="253">
        <v>11087.74</v>
      </c>
      <c r="AU109" s="253">
        <v>1929.5600000000002</v>
      </c>
      <c r="AV109" s="253">
        <v>0</v>
      </c>
      <c r="AW109" s="253">
        <v>560.23</v>
      </c>
      <c r="AX109" s="253">
        <v>0</v>
      </c>
      <c r="AY109" s="253">
        <v>0</v>
      </c>
      <c r="AZ109" s="253">
        <v>6803.64</v>
      </c>
      <c r="BA109" s="253">
        <v>0</v>
      </c>
      <c r="BB109" s="525">
        <v>0</v>
      </c>
      <c r="BC109" s="892">
        <v>-6437.2200000000084</v>
      </c>
      <c r="BD109" s="689">
        <f t="shared" si="90"/>
        <v>125082.23999999999</v>
      </c>
      <c r="BE109" s="655">
        <f t="shared" si="91"/>
        <v>38310.58</v>
      </c>
      <c r="BF109" s="655">
        <f t="shared" si="92"/>
        <v>5382.6999999999989</v>
      </c>
      <c r="BG109" s="655">
        <f t="shared" si="93"/>
        <v>58081.56</v>
      </c>
      <c r="BH109" s="655">
        <f t="shared" si="94"/>
        <v>5196.4800000000005</v>
      </c>
      <c r="BI109" s="655">
        <f t="shared" si="95"/>
        <v>0</v>
      </c>
      <c r="BJ109" s="655">
        <f t="shared" si="96"/>
        <v>5525.4699999999993</v>
      </c>
      <c r="BK109" s="655">
        <f t="shared" si="97"/>
        <v>0</v>
      </c>
      <c r="BL109" s="655">
        <f t="shared" si="98"/>
        <v>0</v>
      </c>
      <c r="BM109" s="655">
        <f t="shared" si="99"/>
        <v>19022.669999999998</v>
      </c>
      <c r="BN109" s="655">
        <f t="shared" si="100"/>
        <v>0</v>
      </c>
      <c r="BO109" s="656">
        <f t="shared" si="101"/>
        <v>0</v>
      </c>
    </row>
    <row r="110" spans="1:67" x14ac:dyDescent="0.25">
      <c r="A110" s="1735"/>
      <c r="B110" s="513" t="s">
        <v>1111</v>
      </c>
      <c r="C110" s="523" t="s">
        <v>842</v>
      </c>
      <c r="D110" s="652">
        <v>0</v>
      </c>
      <c r="E110" s="652">
        <v>0</v>
      </c>
      <c r="F110" s="970"/>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2">
        <v>0</v>
      </c>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735"/>
      <c r="B111" s="513" t="s">
        <v>1112</v>
      </c>
      <c r="C111" s="523" t="s">
        <v>843</v>
      </c>
      <c r="D111" s="652">
        <v>0</v>
      </c>
      <c r="E111" s="652">
        <v>0</v>
      </c>
      <c r="F111" s="970"/>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2">
        <v>0</v>
      </c>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735"/>
      <c r="B112" s="513" t="s">
        <v>1113</v>
      </c>
      <c r="C112" s="523" t="s">
        <v>844</v>
      </c>
      <c r="D112" s="652">
        <v>0</v>
      </c>
      <c r="E112" s="652">
        <v>0</v>
      </c>
      <c r="F112" s="970"/>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2">
        <v>0</v>
      </c>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742"/>
      <c r="B113" s="659" t="s">
        <v>1114</v>
      </c>
      <c r="C113" s="660" t="s">
        <v>36</v>
      </c>
      <c r="D113" s="661">
        <f>SUM(D109:D112)</f>
        <v>0</v>
      </c>
      <c r="E113" s="661">
        <f>SUM(E109:E112)</f>
        <v>0</v>
      </c>
      <c r="F113" s="971" t="str">
        <f t="shared" si="1"/>
        <v/>
      </c>
      <c r="G113" s="688">
        <f t="shared" si="126"/>
        <v>32149.869999999995</v>
      </c>
      <c r="H113" s="662">
        <f>SUM(H109:H112)</f>
        <v>10829.74</v>
      </c>
      <c r="I113" s="662">
        <f t="shared" ref="I113:R113" si="142">SUM(I109:I112)</f>
        <v>629.07999999999993</v>
      </c>
      <c r="J113" s="662">
        <f t="shared" si="142"/>
        <v>13565.839999999998</v>
      </c>
      <c r="K113" s="662">
        <f t="shared" si="142"/>
        <v>1262.55</v>
      </c>
      <c r="L113" s="662">
        <f t="shared" si="142"/>
        <v>0</v>
      </c>
      <c r="M113" s="662">
        <f t="shared" si="142"/>
        <v>648.83999999999992</v>
      </c>
      <c r="N113" s="662">
        <f t="shared" si="142"/>
        <v>0</v>
      </c>
      <c r="O113" s="662">
        <f t="shared" si="142"/>
        <v>0</v>
      </c>
      <c r="P113" s="662">
        <f t="shared" si="142"/>
        <v>5213.82</v>
      </c>
      <c r="Q113" s="662">
        <f t="shared" si="142"/>
        <v>0</v>
      </c>
      <c r="R113" s="888">
        <f t="shared" si="142"/>
        <v>0</v>
      </c>
      <c r="S113" s="688">
        <f t="shared" si="127"/>
        <v>37520.879999999997</v>
      </c>
      <c r="T113" s="662">
        <f t="shared" ref="T113:AD113" si="143">SUM(T109:T112)</f>
        <v>9571.32</v>
      </c>
      <c r="U113" s="662">
        <f t="shared" si="143"/>
        <v>2529.9399999999996</v>
      </c>
      <c r="V113" s="662">
        <f t="shared" si="143"/>
        <v>19647.440000000002</v>
      </c>
      <c r="W113" s="662">
        <f t="shared" si="143"/>
        <v>599.36999999999989</v>
      </c>
      <c r="X113" s="662">
        <f t="shared" si="143"/>
        <v>0</v>
      </c>
      <c r="Y113" s="662">
        <f t="shared" si="143"/>
        <v>1263.42</v>
      </c>
      <c r="Z113" s="662">
        <f t="shared" si="143"/>
        <v>0</v>
      </c>
      <c r="AA113" s="662">
        <f t="shared" si="143"/>
        <v>0</v>
      </c>
      <c r="AB113" s="662">
        <f>SUM(AB109:AB112)</f>
        <v>3909.3899999999994</v>
      </c>
      <c r="AC113" s="662">
        <f t="shared" si="143"/>
        <v>0</v>
      </c>
      <c r="AD113" s="888">
        <f t="shared" si="143"/>
        <v>0</v>
      </c>
      <c r="AE113" s="688">
        <f t="shared" si="128"/>
        <v>31150.210000000003</v>
      </c>
      <c r="AF113" s="662">
        <f t="shared" ref="AF113:AP113" si="144">SUM(AF109:AF112)</f>
        <v>8333.880000000001</v>
      </c>
      <c r="AG113" s="662">
        <f t="shared" si="144"/>
        <v>1481.99</v>
      </c>
      <c r="AH113" s="662">
        <f t="shared" si="144"/>
        <v>13780.54</v>
      </c>
      <c r="AI113" s="662">
        <f t="shared" si="144"/>
        <v>1405</v>
      </c>
      <c r="AJ113" s="662">
        <f t="shared" si="144"/>
        <v>0</v>
      </c>
      <c r="AK113" s="662">
        <f t="shared" si="144"/>
        <v>3052.98</v>
      </c>
      <c r="AL113" s="662">
        <f t="shared" si="144"/>
        <v>0</v>
      </c>
      <c r="AM113" s="662">
        <f t="shared" si="144"/>
        <v>0</v>
      </c>
      <c r="AN113" s="662">
        <f>SUM(AN109:AN112)</f>
        <v>3095.82</v>
      </c>
      <c r="AO113" s="662">
        <f t="shared" si="144"/>
        <v>0</v>
      </c>
      <c r="AP113" s="888">
        <f t="shared" si="144"/>
        <v>0</v>
      </c>
      <c r="AQ113" s="688">
        <f t="shared" si="129"/>
        <v>30698.5</v>
      </c>
      <c r="AR113" s="662">
        <f t="shared" ref="AR113:BC113" si="145">SUM(AR109:AR112)</f>
        <v>9575.6400000000012</v>
      </c>
      <c r="AS113" s="662">
        <f t="shared" si="145"/>
        <v>741.69</v>
      </c>
      <c r="AT113" s="662">
        <f t="shared" si="145"/>
        <v>11087.74</v>
      </c>
      <c r="AU113" s="662">
        <f t="shared" si="145"/>
        <v>1929.5600000000002</v>
      </c>
      <c r="AV113" s="662">
        <f t="shared" si="145"/>
        <v>0</v>
      </c>
      <c r="AW113" s="662">
        <f t="shared" si="145"/>
        <v>560.23</v>
      </c>
      <c r="AX113" s="662">
        <f t="shared" si="145"/>
        <v>0</v>
      </c>
      <c r="AY113" s="662">
        <f t="shared" si="145"/>
        <v>0</v>
      </c>
      <c r="AZ113" s="662">
        <f>SUM(AZ109:AZ112)</f>
        <v>6803.64</v>
      </c>
      <c r="BA113" s="662">
        <f t="shared" si="145"/>
        <v>0</v>
      </c>
      <c r="BB113" s="888">
        <f t="shared" si="145"/>
        <v>0</v>
      </c>
      <c r="BC113" s="663">
        <f t="shared" si="145"/>
        <v>-6437.2200000000084</v>
      </c>
      <c r="BD113" s="654">
        <f t="shared" si="130"/>
        <v>125082.23999999999</v>
      </c>
      <c r="BE113" s="664">
        <f t="shared" si="131"/>
        <v>38310.58</v>
      </c>
      <c r="BF113" s="664">
        <f t="shared" si="132"/>
        <v>5382.6999999999989</v>
      </c>
      <c r="BG113" s="664">
        <f t="shared" si="133"/>
        <v>58081.56</v>
      </c>
      <c r="BH113" s="664">
        <f t="shared" si="134"/>
        <v>5196.4800000000005</v>
      </c>
      <c r="BI113" s="664">
        <f t="shared" si="135"/>
        <v>0</v>
      </c>
      <c r="BJ113" s="664">
        <f t="shared" si="136"/>
        <v>5525.4699999999993</v>
      </c>
      <c r="BK113" s="664">
        <f t="shared" si="137"/>
        <v>0</v>
      </c>
      <c r="BL113" s="664">
        <f t="shared" si="138"/>
        <v>0</v>
      </c>
      <c r="BM113" s="664">
        <f t="shared" si="139"/>
        <v>19022.669999999998</v>
      </c>
      <c r="BN113" s="664">
        <f t="shared" si="140"/>
        <v>0</v>
      </c>
      <c r="BO113" s="665">
        <f t="shared" si="141"/>
        <v>0</v>
      </c>
    </row>
    <row r="114" spans="1:67" x14ac:dyDescent="0.25">
      <c r="A114" s="1735" t="s">
        <v>1115</v>
      </c>
      <c r="B114" s="513" t="s">
        <v>1116</v>
      </c>
      <c r="C114" s="523" t="s">
        <v>841</v>
      </c>
      <c r="D114" s="652">
        <v>0</v>
      </c>
      <c r="E114" s="652">
        <v>0</v>
      </c>
      <c r="F114" s="970"/>
      <c r="G114" s="654">
        <f t="shared" si="126"/>
        <v>120018.95</v>
      </c>
      <c r="H114" s="253">
        <v>49299.48</v>
      </c>
      <c r="I114" s="253">
        <v>2856.5</v>
      </c>
      <c r="J114" s="253">
        <v>56443.270000000004</v>
      </c>
      <c r="K114" s="253">
        <v>5335.02</v>
      </c>
      <c r="L114" s="253">
        <v>0</v>
      </c>
      <c r="M114" s="253">
        <v>1980.68</v>
      </c>
      <c r="N114" s="253">
        <v>0</v>
      </c>
      <c r="O114" s="253">
        <v>413.97</v>
      </c>
      <c r="P114" s="253">
        <v>3690.0299999999997</v>
      </c>
      <c r="Q114" s="253">
        <v>0</v>
      </c>
      <c r="R114" s="525">
        <v>0</v>
      </c>
      <c r="S114" s="654">
        <f t="shared" si="127"/>
        <v>111570.52999999998</v>
      </c>
      <c r="T114" s="253">
        <v>44804.34</v>
      </c>
      <c r="U114" s="253">
        <v>4710.08</v>
      </c>
      <c r="V114" s="253">
        <v>44539.979999999996</v>
      </c>
      <c r="W114" s="253">
        <v>9651.159999999998</v>
      </c>
      <c r="X114" s="253">
        <v>115.7</v>
      </c>
      <c r="Y114" s="253">
        <v>3389.68</v>
      </c>
      <c r="Z114" s="253">
        <v>0</v>
      </c>
      <c r="AA114" s="253">
        <v>857.11</v>
      </c>
      <c r="AB114" s="253">
        <v>3502.4799999999996</v>
      </c>
      <c r="AC114" s="253">
        <v>0</v>
      </c>
      <c r="AD114" s="525">
        <v>0</v>
      </c>
      <c r="AE114" s="654">
        <f t="shared" si="128"/>
        <v>92878.300000000017</v>
      </c>
      <c r="AF114" s="253">
        <v>36638.320000000007</v>
      </c>
      <c r="AG114" s="253">
        <v>5912.2300000000005</v>
      </c>
      <c r="AH114" s="253">
        <v>39646.65</v>
      </c>
      <c r="AI114" s="253">
        <v>5120.2800000000007</v>
      </c>
      <c r="AJ114" s="253">
        <v>112.82</v>
      </c>
      <c r="AK114" s="253">
        <v>2952.9700000000003</v>
      </c>
      <c r="AL114" s="253">
        <v>0</v>
      </c>
      <c r="AM114" s="253">
        <v>372.59000000000003</v>
      </c>
      <c r="AN114" s="253">
        <v>2122.44</v>
      </c>
      <c r="AO114" s="253">
        <v>0</v>
      </c>
      <c r="AP114" s="525">
        <v>0</v>
      </c>
      <c r="AQ114" s="654">
        <f t="shared" si="129"/>
        <v>63272.61</v>
      </c>
      <c r="AR114" s="253">
        <v>23873.129999999997</v>
      </c>
      <c r="AS114" s="253">
        <v>4900.1100000000006</v>
      </c>
      <c r="AT114" s="253">
        <v>25758.129999999997</v>
      </c>
      <c r="AU114" s="253">
        <v>5244.43</v>
      </c>
      <c r="AV114" s="253">
        <v>56.41</v>
      </c>
      <c r="AW114" s="253">
        <v>1123.72</v>
      </c>
      <c r="AX114" s="253">
        <v>0</v>
      </c>
      <c r="AY114" s="253">
        <v>342.13</v>
      </c>
      <c r="AZ114" s="253">
        <v>1974.55</v>
      </c>
      <c r="BA114" s="253">
        <v>0</v>
      </c>
      <c r="BB114" s="525">
        <v>0</v>
      </c>
      <c r="BC114" s="892">
        <v>-41015.60000000002</v>
      </c>
      <c r="BD114" s="689">
        <f t="shared" si="130"/>
        <v>346724.79</v>
      </c>
      <c r="BE114" s="655">
        <f t="shared" si="131"/>
        <v>154615.27000000002</v>
      </c>
      <c r="BF114" s="655">
        <f t="shared" si="132"/>
        <v>18378.920000000002</v>
      </c>
      <c r="BG114" s="655">
        <f t="shared" si="133"/>
        <v>166388.03</v>
      </c>
      <c r="BH114" s="655">
        <f t="shared" si="134"/>
        <v>25350.89</v>
      </c>
      <c r="BI114" s="655">
        <f t="shared" si="135"/>
        <v>284.92999999999995</v>
      </c>
      <c r="BJ114" s="655">
        <f t="shared" si="136"/>
        <v>9447.0499999999993</v>
      </c>
      <c r="BK114" s="655">
        <f t="shared" si="137"/>
        <v>0</v>
      </c>
      <c r="BL114" s="655">
        <f t="shared" si="138"/>
        <v>1985.8000000000002</v>
      </c>
      <c r="BM114" s="655">
        <f t="shared" si="139"/>
        <v>11289.499999999998</v>
      </c>
      <c r="BN114" s="655">
        <f t="shared" si="140"/>
        <v>0</v>
      </c>
      <c r="BO114" s="656">
        <f t="shared" si="141"/>
        <v>0</v>
      </c>
    </row>
    <row r="115" spans="1:67" x14ac:dyDescent="0.25">
      <c r="A115" s="1735"/>
      <c r="B115" s="513" t="s">
        <v>1117</v>
      </c>
      <c r="C115" s="523" t="s">
        <v>842</v>
      </c>
      <c r="D115" s="652">
        <v>0</v>
      </c>
      <c r="E115" s="652">
        <v>0</v>
      </c>
      <c r="F115" s="970"/>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2">
        <v>0</v>
      </c>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735"/>
      <c r="B116" s="513" t="s">
        <v>1118</v>
      </c>
      <c r="C116" s="523" t="s">
        <v>843</v>
      </c>
      <c r="D116" s="652">
        <v>0</v>
      </c>
      <c r="E116" s="652">
        <v>0</v>
      </c>
      <c r="F116" s="970"/>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2">
        <v>0</v>
      </c>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735"/>
      <c r="B117" s="513" t="s">
        <v>1119</v>
      </c>
      <c r="C117" s="523" t="s">
        <v>844</v>
      </c>
      <c r="D117" s="652">
        <v>0</v>
      </c>
      <c r="E117" s="652">
        <v>0</v>
      </c>
      <c r="F117" s="970"/>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2">
        <v>0</v>
      </c>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742"/>
      <c r="B118" s="659" t="s">
        <v>1120</v>
      </c>
      <c r="C118" s="660" t="s">
        <v>36</v>
      </c>
      <c r="D118" s="661">
        <f>SUM(D114:D117)</f>
        <v>0</v>
      </c>
      <c r="E118" s="661">
        <f>SUM(E114:E117)</f>
        <v>0</v>
      </c>
      <c r="F118" s="971" t="str">
        <f t="shared" si="1"/>
        <v/>
      </c>
      <c r="G118" s="688">
        <f t="shared" si="126"/>
        <v>120018.95</v>
      </c>
      <c r="H118" s="662">
        <f>SUM(H114:H117)</f>
        <v>49299.48</v>
      </c>
      <c r="I118" s="662">
        <f t="shared" ref="I118:R118" si="146">SUM(I114:I117)</f>
        <v>2856.5</v>
      </c>
      <c r="J118" s="662">
        <f t="shared" si="146"/>
        <v>56443.270000000004</v>
      </c>
      <c r="K118" s="662">
        <f t="shared" si="146"/>
        <v>5335.02</v>
      </c>
      <c r="L118" s="662">
        <f t="shared" si="146"/>
        <v>0</v>
      </c>
      <c r="M118" s="662">
        <f t="shared" si="146"/>
        <v>1980.68</v>
      </c>
      <c r="N118" s="662">
        <f t="shared" si="146"/>
        <v>0</v>
      </c>
      <c r="O118" s="662">
        <f t="shared" si="146"/>
        <v>413.97</v>
      </c>
      <c r="P118" s="662">
        <f t="shared" si="146"/>
        <v>3690.0299999999997</v>
      </c>
      <c r="Q118" s="662">
        <f t="shared" si="146"/>
        <v>0</v>
      </c>
      <c r="R118" s="888">
        <f t="shared" si="146"/>
        <v>0</v>
      </c>
      <c r="S118" s="688">
        <f t="shared" si="127"/>
        <v>111570.52999999998</v>
      </c>
      <c r="T118" s="662">
        <f t="shared" ref="T118:AD118" si="147">SUM(T114:T117)</f>
        <v>44804.34</v>
      </c>
      <c r="U118" s="662">
        <f t="shared" si="147"/>
        <v>4710.08</v>
      </c>
      <c r="V118" s="662">
        <f t="shared" si="147"/>
        <v>44539.979999999996</v>
      </c>
      <c r="W118" s="662">
        <f t="shared" si="147"/>
        <v>9651.159999999998</v>
      </c>
      <c r="X118" s="662">
        <f t="shared" si="147"/>
        <v>115.7</v>
      </c>
      <c r="Y118" s="662">
        <f t="shared" si="147"/>
        <v>3389.68</v>
      </c>
      <c r="Z118" s="662">
        <f t="shared" si="147"/>
        <v>0</v>
      </c>
      <c r="AA118" s="662">
        <f t="shared" si="147"/>
        <v>857.11</v>
      </c>
      <c r="AB118" s="662">
        <f>SUM(AB114:AB117)</f>
        <v>3502.4799999999996</v>
      </c>
      <c r="AC118" s="662">
        <f t="shared" si="147"/>
        <v>0</v>
      </c>
      <c r="AD118" s="888">
        <f t="shared" si="147"/>
        <v>0</v>
      </c>
      <c r="AE118" s="688">
        <f t="shared" si="128"/>
        <v>92878.300000000017</v>
      </c>
      <c r="AF118" s="662">
        <f t="shared" ref="AF118:AP118" si="148">SUM(AF114:AF117)</f>
        <v>36638.320000000007</v>
      </c>
      <c r="AG118" s="662">
        <f t="shared" si="148"/>
        <v>5912.2300000000005</v>
      </c>
      <c r="AH118" s="662">
        <f t="shared" si="148"/>
        <v>39646.65</v>
      </c>
      <c r="AI118" s="662">
        <f t="shared" si="148"/>
        <v>5120.2800000000007</v>
      </c>
      <c r="AJ118" s="662">
        <f t="shared" si="148"/>
        <v>112.82</v>
      </c>
      <c r="AK118" s="662">
        <f t="shared" si="148"/>
        <v>2952.9700000000003</v>
      </c>
      <c r="AL118" s="662">
        <f t="shared" si="148"/>
        <v>0</v>
      </c>
      <c r="AM118" s="662">
        <f t="shared" si="148"/>
        <v>372.59000000000003</v>
      </c>
      <c r="AN118" s="662">
        <f>SUM(AN114:AN117)</f>
        <v>2122.44</v>
      </c>
      <c r="AO118" s="662">
        <f t="shared" si="148"/>
        <v>0</v>
      </c>
      <c r="AP118" s="888">
        <f t="shared" si="148"/>
        <v>0</v>
      </c>
      <c r="AQ118" s="688">
        <f t="shared" si="129"/>
        <v>63272.61</v>
      </c>
      <c r="AR118" s="662">
        <f t="shared" ref="AR118:BC118" si="149">SUM(AR114:AR117)</f>
        <v>23873.129999999997</v>
      </c>
      <c r="AS118" s="662">
        <f t="shared" si="149"/>
        <v>4900.1100000000006</v>
      </c>
      <c r="AT118" s="662">
        <f t="shared" si="149"/>
        <v>25758.129999999997</v>
      </c>
      <c r="AU118" s="662">
        <f t="shared" si="149"/>
        <v>5244.43</v>
      </c>
      <c r="AV118" s="662">
        <f t="shared" si="149"/>
        <v>56.41</v>
      </c>
      <c r="AW118" s="662">
        <f t="shared" si="149"/>
        <v>1123.72</v>
      </c>
      <c r="AX118" s="662">
        <f t="shared" si="149"/>
        <v>0</v>
      </c>
      <c r="AY118" s="662">
        <f t="shared" si="149"/>
        <v>342.13</v>
      </c>
      <c r="AZ118" s="662">
        <f>SUM(AZ114:AZ117)</f>
        <v>1974.55</v>
      </c>
      <c r="BA118" s="662">
        <f t="shared" si="149"/>
        <v>0</v>
      </c>
      <c r="BB118" s="888">
        <f t="shared" si="149"/>
        <v>0</v>
      </c>
      <c r="BC118" s="663">
        <f t="shared" si="149"/>
        <v>-41015.60000000002</v>
      </c>
      <c r="BD118" s="654">
        <f t="shared" si="130"/>
        <v>346724.79</v>
      </c>
      <c r="BE118" s="664">
        <f t="shared" si="131"/>
        <v>154615.27000000002</v>
      </c>
      <c r="BF118" s="664">
        <f t="shared" si="132"/>
        <v>18378.920000000002</v>
      </c>
      <c r="BG118" s="664">
        <f t="shared" si="133"/>
        <v>166388.03</v>
      </c>
      <c r="BH118" s="664">
        <f t="shared" si="134"/>
        <v>25350.89</v>
      </c>
      <c r="BI118" s="664">
        <f t="shared" si="135"/>
        <v>284.92999999999995</v>
      </c>
      <c r="BJ118" s="664">
        <f t="shared" si="136"/>
        <v>9447.0499999999993</v>
      </c>
      <c r="BK118" s="664">
        <f t="shared" si="137"/>
        <v>0</v>
      </c>
      <c r="BL118" s="664">
        <f t="shared" si="138"/>
        <v>1985.8000000000002</v>
      </c>
      <c r="BM118" s="664">
        <f t="shared" si="139"/>
        <v>11289.499999999998</v>
      </c>
      <c r="BN118" s="664">
        <f t="shared" si="140"/>
        <v>0</v>
      </c>
      <c r="BO118" s="665">
        <f t="shared" si="141"/>
        <v>0</v>
      </c>
    </row>
    <row r="119" spans="1:67" x14ac:dyDescent="0.25">
      <c r="A119" s="1735" t="s">
        <v>1121</v>
      </c>
      <c r="B119" s="513" t="s">
        <v>1122</v>
      </c>
      <c r="C119" s="523" t="s">
        <v>841</v>
      </c>
      <c r="D119" s="652">
        <v>474</v>
      </c>
      <c r="E119" s="652">
        <v>460</v>
      </c>
      <c r="F119" s="970">
        <v>0.97046413502109707</v>
      </c>
      <c r="G119" s="654">
        <f t="shared" si="126"/>
        <v>13404.329999999998</v>
      </c>
      <c r="H119" s="253">
        <v>4666.1499999999996</v>
      </c>
      <c r="I119" s="253">
        <v>321.69</v>
      </c>
      <c r="J119" s="253">
        <v>6343.05</v>
      </c>
      <c r="K119" s="253">
        <v>51.9</v>
      </c>
      <c r="L119" s="253">
        <v>0</v>
      </c>
      <c r="M119" s="253">
        <v>969.98</v>
      </c>
      <c r="N119" s="253">
        <v>0</v>
      </c>
      <c r="O119" s="253">
        <v>117.32</v>
      </c>
      <c r="P119" s="253">
        <v>934.24</v>
      </c>
      <c r="Q119" s="253">
        <v>0</v>
      </c>
      <c r="R119" s="525">
        <v>0</v>
      </c>
      <c r="S119" s="654">
        <f t="shared" si="127"/>
        <v>18223.040000000005</v>
      </c>
      <c r="T119" s="253">
        <v>6301.8</v>
      </c>
      <c r="U119" s="253">
        <v>204.36</v>
      </c>
      <c r="V119" s="253">
        <v>9618.52</v>
      </c>
      <c r="W119" s="253">
        <v>530.75</v>
      </c>
      <c r="X119" s="253">
        <v>0</v>
      </c>
      <c r="Y119" s="253">
        <v>419.40000000000003</v>
      </c>
      <c r="Z119" s="253">
        <v>0</v>
      </c>
      <c r="AA119" s="253">
        <v>8.83</v>
      </c>
      <c r="AB119" s="253">
        <v>1139.3800000000001</v>
      </c>
      <c r="AC119" s="253">
        <v>0</v>
      </c>
      <c r="AD119" s="525">
        <v>0</v>
      </c>
      <c r="AE119" s="654">
        <f t="shared" si="128"/>
        <v>13719.410000000002</v>
      </c>
      <c r="AF119" s="253">
        <v>4876.05</v>
      </c>
      <c r="AG119" s="253">
        <v>109.22999999999999</v>
      </c>
      <c r="AH119" s="253">
        <v>6722.17</v>
      </c>
      <c r="AI119" s="253">
        <v>741.02</v>
      </c>
      <c r="AJ119" s="253">
        <v>0</v>
      </c>
      <c r="AK119" s="253">
        <v>405.65999999999997</v>
      </c>
      <c r="AL119" s="253">
        <v>0</v>
      </c>
      <c r="AM119" s="253">
        <v>8.83</v>
      </c>
      <c r="AN119" s="253">
        <v>856.45</v>
      </c>
      <c r="AO119" s="253">
        <v>0</v>
      </c>
      <c r="AP119" s="525">
        <v>0</v>
      </c>
      <c r="AQ119" s="654">
        <f t="shared" si="129"/>
        <v>13399.530000000002</v>
      </c>
      <c r="AR119" s="253">
        <v>5164.51</v>
      </c>
      <c r="AS119" s="253">
        <v>297.54999999999995</v>
      </c>
      <c r="AT119" s="253">
        <v>6188.16</v>
      </c>
      <c r="AU119" s="253">
        <v>459.28</v>
      </c>
      <c r="AV119" s="253">
        <v>0</v>
      </c>
      <c r="AW119" s="253">
        <v>495.76</v>
      </c>
      <c r="AX119" s="253">
        <v>0</v>
      </c>
      <c r="AY119" s="253">
        <v>0</v>
      </c>
      <c r="AZ119" s="253">
        <v>794.2700000000001</v>
      </c>
      <c r="BA119" s="253">
        <v>0</v>
      </c>
      <c r="BB119" s="525">
        <v>0</v>
      </c>
      <c r="BC119" s="892">
        <v>-7144.2199999999975</v>
      </c>
      <c r="BD119" s="689">
        <f t="shared" si="130"/>
        <v>51602.090000000011</v>
      </c>
      <c r="BE119" s="655">
        <f t="shared" si="131"/>
        <v>21008.510000000002</v>
      </c>
      <c r="BF119" s="655">
        <f t="shared" si="132"/>
        <v>932.82999999999993</v>
      </c>
      <c r="BG119" s="655">
        <f t="shared" si="133"/>
        <v>28871.899999999998</v>
      </c>
      <c r="BH119" s="655">
        <f t="shared" si="134"/>
        <v>1782.95</v>
      </c>
      <c r="BI119" s="655">
        <f t="shared" si="135"/>
        <v>0</v>
      </c>
      <c r="BJ119" s="655">
        <f t="shared" si="136"/>
        <v>2290.8000000000002</v>
      </c>
      <c r="BK119" s="655">
        <f t="shared" si="137"/>
        <v>0</v>
      </c>
      <c r="BL119" s="655">
        <f t="shared" si="138"/>
        <v>134.97999999999999</v>
      </c>
      <c r="BM119" s="655">
        <f t="shared" si="139"/>
        <v>3724.3399999999997</v>
      </c>
      <c r="BN119" s="655">
        <f t="shared" si="140"/>
        <v>0</v>
      </c>
      <c r="BO119" s="656">
        <f t="shared" si="141"/>
        <v>0</v>
      </c>
    </row>
    <row r="120" spans="1:67" x14ac:dyDescent="0.25">
      <c r="A120" s="1735"/>
      <c r="B120" s="513" t="s">
        <v>1123</v>
      </c>
      <c r="C120" s="523" t="s">
        <v>842</v>
      </c>
      <c r="D120" s="652">
        <v>0</v>
      </c>
      <c r="E120" s="652">
        <v>0</v>
      </c>
      <c r="F120" s="970"/>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2">
        <v>0</v>
      </c>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735"/>
      <c r="B121" s="513" t="s">
        <v>1124</v>
      </c>
      <c r="C121" s="523" t="s">
        <v>843</v>
      </c>
      <c r="D121" s="652">
        <v>0</v>
      </c>
      <c r="E121" s="652">
        <v>0</v>
      </c>
      <c r="F121" s="970"/>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2">
        <v>0</v>
      </c>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735"/>
      <c r="B122" s="513" t="s">
        <v>1125</v>
      </c>
      <c r="C122" s="523" t="s">
        <v>844</v>
      </c>
      <c r="D122" s="652">
        <v>0</v>
      </c>
      <c r="E122" s="652">
        <v>0</v>
      </c>
      <c r="F122" s="970"/>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2">
        <v>0</v>
      </c>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742"/>
      <c r="B123" s="659" t="s">
        <v>1126</v>
      </c>
      <c r="C123" s="660" t="s">
        <v>36</v>
      </c>
      <c r="D123" s="661">
        <f>SUM(D119:D122)</f>
        <v>474</v>
      </c>
      <c r="E123" s="661">
        <f>SUM(E119:E122)</f>
        <v>460</v>
      </c>
      <c r="F123" s="971">
        <f t="shared" si="1"/>
        <v>0.97046413502109707</v>
      </c>
      <c r="G123" s="688">
        <f t="shared" si="126"/>
        <v>13404.329999999998</v>
      </c>
      <c r="H123" s="662">
        <f>SUM(H119:H122)</f>
        <v>4666.1499999999996</v>
      </c>
      <c r="I123" s="662">
        <f t="shared" ref="I123:R123" si="150">SUM(I119:I122)</f>
        <v>321.69</v>
      </c>
      <c r="J123" s="662">
        <f t="shared" si="150"/>
        <v>6343.05</v>
      </c>
      <c r="K123" s="662">
        <f t="shared" si="150"/>
        <v>51.9</v>
      </c>
      <c r="L123" s="662">
        <f t="shared" si="150"/>
        <v>0</v>
      </c>
      <c r="M123" s="662">
        <f t="shared" si="150"/>
        <v>969.98</v>
      </c>
      <c r="N123" s="662">
        <f t="shared" si="150"/>
        <v>0</v>
      </c>
      <c r="O123" s="662">
        <f t="shared" si="150"/>
        <v>117.32</v>
      </c>
      <c r="P123" s="662">
        <f t="shared" si="150"/>
        <v>934.24</v>
      </c>
      <c r="Q123" s="662">
        <f t="shared" si="150"/>
        <v>0</v>
      </c>
      <c r="R123" s="888">
        <f t="shared" si="150"/>
        <v>0</v>
      </c>
      <c r="S123" s="688">
        <f t="shared" si="127"/>
        <v>18223.040000000005</v>
      </c>
      <c r="T123" s="662">
        <f t="shared" ref="T123:AD123" si="151">SUM(T119:T122)</f>
        <v>6301.8</v>
      </c>
      <c r="U123" s="662">
        <f t="shared" si="151"/>
        <v>204.36</v>
      </c>
      <c r="V123" s="662">
        <f t="shared" si="151"/>
        <v>9618.52</v>
      </c>
      <c r="W123" s="662">
        <f t="shared" si="151"/>
        <v>530.75</v>
      </c>
      <c r="X123" s="662">
        <f t="shared" si="151"/>
        <v>0</v>
      </c>
      <c r="Y123" s="662">
        <f t="shared" si="151"/>
        <v>419.40000000000003</v>
      </c>
      <c r="Z123" s="662">
        <f t="shared" si="151"/>
        <v>0</v>
      </c>
      <c r="AA123" s="662">
        <f t="shared" si="151"/>
        <v>8.83</v>
      </c>
      <c r="AB123" s="662">
        <f>SUM(AB119:AB122)</f>
        <v>1139.3800000000001</v>
      </c>
      <c r="AC123" s="662">
        <f t="shared" si="151"/>
        <v>0</v>
      </c>
      <c r="AD123" s="888">
        <f t="shared" si="151"/>
        <v>0</v>
      </c>
      <c r="AE123" s="688">
        <f t="shared" si="128"/>
        <v>13719.410000000002</v>
      </c>
      <c r="AF123" s="662">
        <f t="shared" ref="AF123:AP123" si="152">SUM(AF119:AF122)</f>
        <v>4876.05</v>
      </c>
      <c r="AG123" s="662">
        <f t="shared" si="152"/>
        <v>109.22999999999999</v>
      </c>
      <c r="AH123" s="662">
        <f t="shared" si="152"/>
        <v>6722.17</v>
      </c>
      <c r="AI123" s="662">
        <f t="shared" si="152"/>
        <v>741.02</v>
      </c>
      <c r="AJ123" s="662">
        <f t="shared" si="152"/>
        <v>0</v>
      </c>
      <c r="AK123" s="662">
        <f t="shared" si="152"/>
        <v>405.65999999999997</v>
      </c>
      <c r="AL123" s="662">
        <f t="shared" si="152"/>
        <v>0</v>
      </c>
      <c r="AM123" s="662">
        <f t="shared" si="152"/>
        <v>8.83</v>
      </c>
      <c r="AN123" s="662">
        <f>SUM(AN119:AN122)</f>
        <v>856.45</v>
      </c>
      <c r="AO123" s="662">
        <f t="shared" si="152"/>
        <v>0</v>
      </c>
      <c r="AP123" s="888">
        <f t="shared" si="152"/>
        <v>0</v>
      </c>
      <c r="AQ123" s="688">
        <f t="shared" si="129"/>
        <v>13399.530000000002</v>
      </c>
      <c r="AR123" s="662">
        <f t="shared" ref="AR123:BC123" si="153">SUM(AR119:AR122)</f>
        <v>5164.51</v>
      </c>
      <c r="AS123" s="662">
        <f t="shared" si="153"/>
        <v>297.54999999999995</v>
      </c>
      <c r="AT123" s="662">
        <f t="shared" si="153"/>
        <v>6188.16</v>
      </c>
      <c r="AU123" s="662">
        <f t="shared" si="153"/>
        <v>459.28</v>
      </c>
      <c r="AV123" s="662">
        <f t="shared" si="153"/>
        <v>0</v>
      </c>
      <c r="AW123" s="662">
        <f t="shared" si="153"/>
        <v>495.76</v>
      </c>
      <c r="AX123" s="662">
        <f t="shared" si="153"/>
        <v>0</v>
      </c>
      <c r="AY123" s="662">
        <f t="shared" si="153"/>
        <v>0</v>
      </c>
      <c r="AZ123" s="662">
        <f>SUM(AZ119:AZ122)</f>
        <v>794.2700000000001</v>
      </c>
      <c r="BA123" s="662">
        <f t="shared" si="153"/>
        <v>0</v>
      </c>
      <c r="BB123" s="888">
        <f t="shared" si="153"/>
        <v>0</v>
      </c>
      <c r="BC123" s="663">
        <f t="shared" si="153"/>
        <v>-7144.2199999999975</v>
      </c>
      <c r="BD123" s="654">
        <f t="shared" si="130"/>
        <v>51602.090000000011</v>
      </c>
      <c r="BE123" s="664">
        <f t="shared" si="131"/>
        <v>21008.510000000002</v>
      </c>
      <c r="BF123" s="664">
        <f t="shared" si="132"/>
        <v>932.82999999999993</v>
      </c>
      <c r="BG123" s="664">
        <f t="shared" si="133"/>
        <v>28871.899999999998</v>
      </c>
      <c r="BH123" s="664">
        <f t="shared" si="134"/>
        <v>1782.95</v>
      </c>
      <c r="BI123" s="664">
        <f t="shared" si="135"/>
        <v>0</v>
      </c>
      <c r="BJ123" s="664">
        <f t="shared" si="136"/>
        <v>2290.8000000000002</v>
      </c>
      <c r="BK123" s="664">
        <f t="shared" si="137"/>
        <v>0</v>
      </c>
      <c r="BL123" s="664">
        <f t="shared" si="138"/>
        <v>134.97999999999999</v>
      </c>
      <c r="BM123" s="664">
        <f t="shared" si="139"/>
        <v>3724.3399999999997</v>
      </c>
      <c r="BN123" s="664">
        <f t="shared" si="140"/>
        <v>0</v>
      </c>
      <c r="BO123" s="665">
        <f t="shared" si="141"/>
        <v>0</v>
      </c>
    </row>
    <row r="124" spans="1:67" x14ac:dyDescent="0.25">
      <c r="A124" s="1735" t="s">
        <v>1127</v>
      </c>
      <c r="B124" s="513" t="s">
        <v>1128</v>
      </c>
      <c r="C124" s="523" t="s">
        <v>841</v>
      </c>
      <c r="D124" s="652">
        <v>1788</v>
      </c>
      <c r="E124" s="652">
        <v>1678</v>
      </c>
      <c r="F124" s="970">
        <v>0.93847874720357938</v>
      </c>
      <c r="G124" s="654">
        <f t="shared" si="126"/>
        <v>325874.2</v>
      </c>
      <c r="H124" s="253">
        <v>119184.35999999999</v>
      </c>
      <c r="I124" s="253">
        <v>10809.199999999999</v>
      </c>
      <c r="J124" s="253">
        <v>120849.5</v>
      </c>
      <c r="K124" s="253">
        <v>14864.66</v>
      </c>
      <c r="L124" s="253">
        <v>35.18</v>
      </c>
      <c r="M124" s="253">
        <v>16262.589999999998</v>
      </c>
      <c r="N124" s="253">
        <v>0</v>
      </c>
      <c r="O124" s="253">
        <v>647.94000000000005</v>
      </c>
      <c r="P124" s="253">
        <v>43220.77</v>
      </c>
      <c r="Q124" s="253">
        <v>0</v>
      </c>
      <c r="R124" s="525">
        <v>0</v>
      </c>
      <c r="S124" s="654">
        <f t="shared" si="127"/>
        <v>338433.53</v>
      </c>
      <c r="T124" s="253">
        <v>120923.99</v>
      </c>
      <c r="U124" s="253">
        <v>15631.3</v>
      </c>
      <c r="V124" s="253">
        <v>130452.05000000002</v>
      </c>
      <c r="W124" s="253">
        <v>17145.25</v>
      </c>
      <c r="X124" s="253">
        <v>0</v>
      </c>
      <c r="Y124" s="253">
        <v>18607.45</v>
      </c>
      <c r="Z124" s="253">
        <v>0</v>
      </c>
      <c r="AA124" s="253">
        <v>661.15</v>
      </c>
      <c r="AB124" s="253">
        <v>35012.339999999997</v>
      </c>
      <c r="AC124" s="253">
        <v>0</v>
      </c>
      <c r="AD124" s="525">
        <v>0</v>
      </c>
      <c r="AE124" s="654">
        <f t="shared" si="128"/>
        <v>299534.35000000003</v>
      </c>
      <c r="AF124" s="253">
        <v>105941.37</v>
      </c>
      <c r="AG124" s="253">
        <v>14853.640000000001</v>
      </c>
      <c r="AH124" s="253">
        <v>119945.4</v>
      </c>
      <c r="AI124" s="253">
        <v>12351.7</v>
      </c>
      <c r="AJ124" s="253">
        <v>65</v>
      </c>
      <c r="AK124" s="253">
        <v>11108.77</v>
      </c>
      <c r="AL124" s="253">
        <v>0</v>
      </c>
      <c r="AM124" s="253">
        <v>700.03</v>
      </c>
      <c r="AN124" s="253">
        <v>34568.44</v>
      </c>
      <c r="AO124" s="253">
        <v>0</v>
      </c>
      <c r="AP124" s="525">
        <v>0</v>
      </c>
      <c r="AQ124" s="654">
        <f t="shared" si="129"/>
        <v>318631.21000000002</v>
      </c>
      <c r="AR124" s="253">
        <v>111382.29000000001</v>
      </c>
      <c r="AS124" s="253">
        <v>26104.36</v>
      </c>
      <c r="AT124" s="253">
        <v>111829.15</v>
      </c>
      <c r="AU124" s="253">
        <v>8172.3099999999995</v>
      </c>
      <c r="AV124" s="253">
        <v>0</v>
      </c>
      <c r="AW124" s="253">
        <v>11816.38</v>
      </c>
      <c r="AX124" s="253">
        <v>0</v>
      </c>
      <c r="AY124" s="253">
        <v>2695.9</v>
      </c>
      <c r="AZ124" s="253">
        <v>46630.82</v>
      </c>
      <c r="BA124" s="253">
        <v>0</v>
      </c>
      <c r="BB124" s="525">
        <v>0</v>
      </c>
      <c r="BC124" s="892">
        <v>45493.799999999988</v>
      </c>
      <c r="BD124" s="689">
        <f t="shared" si="130"/>
        <v>1327967.0900000001</v>
      </c>
      <c r="BE124" s="655">
        <f t="shared" si="131"/>
        <v>457432.01</v>
      </c>
      <c r="BF124" s="655">
        <f t="shared" si="132"/>
        <v>67398.5</v>
      </c>
      <c r="BG124" s="655">
        <f t="shared" si="133"/>
        <v>483076.1</v>
      </c>
      <c r="BH124" s="655">
        <f t="shared" si="134"/>
        <v>52533.919999999998</v>
      </c>
      <c r="BI124" s="655">
        <f t="shared" si="135"/>
        <v>100.18</v>
      </c>
      <c r="BJ124" s="655">
        <f t="shared" si="136"/>
        <v>57795.189999999995</v>
      </c>
      <c r="BK124" s="655">
        <f t="shared" si="137"/>
        <v>0</v>
      </c>
      <c r="BL124" s="655">
        <f t="shared" si="138"/>
        <v>4705.0200000000004</v>
      </c>
      <c r="BM124" s="655">
        <f t="shared" si="139"/>
        <v>159432.37</v>
      </c>
      <c r="BN124" s="655">
        <f t="shared" si="140"/>
        <v>0</v>
      </c>
      <c r="BO124" s="656">
        <f t="shared" si="141"/>
        <v>0</v>
      </c>
    </row>
    <row r="125" spans="1:67" x14ac:dyDescent="0.25">
      <c r="A125" s="1735"/>
      <c r="B125" s="513" t="s">
        <v>1129</v>
      </c>
      <c r="C125" s="523" t="s">
        <v>842</v>
      </c>
      <c r="D125" s="652">
        <v>0</v>
      </c>
      <c r="E125" s="652">
        <v>0</v>
      </c>
      <c r="F125" s="970"/>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2">
        <v>0</v>
      </c>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735"/>
      <c r="B126" s="513" t="s">
        <v>1130</v>
      </c>
      <c r="C126" s="523" t="s">
        <v>843</v>
      </c>
      <c r="D126" s="652">
        <v>0</v>
      </c>
      <c r="E126" s="652">
        <v>0</v>
      </c>
      <c r="F126" s="970"/>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2">
        <v>0</v>
      </c>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735"/>
      <c r="B127" s="513" t="s">
        <v>1131</v>
      </c>
      <c r="C127" s="523" t="s">
        <v>844</v>
      </c>
      <c r="D127" s="652">
        <v>0</v>
      </c>
      <c r="E127" s="652">
        <v>0</v>
      </c>
      <c r="F127" s="970"/>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2">
        <v>0</v>
      </c>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742"/>
      <c r="B128" s="659" t="s">
        <v>1132</v>
      </c>
      <c r="C128" s="660" t="s">
        <v>36</v>
      </c>
      <c r="D128" s="661">
        <f>SUM(D124:D127)</f>
        <v>1788</v>
      </c>
      <c r="E128" s="661">
        <f>SUM(E124:E127)</f>
        <v>1678</v>
      </c>
      <c r="F128" s="971">
        <f t="shared" si="1"/>
        <v>0.93847874720357938</v>
      </c>
      <c r="G128" s="688">
        <f t="shared" si="126"/>
        <v>325874.2</v>
      </c>
      <c r="H128" s="662">
        <f>SUM(H124:H127)</f>
        <v>119184.35999999999</v>
      </c>
      <c r="I128" s="662">
        <f t="shared" ref="I128:R128" si="154">SUM(I124:I127)</f>
        <v>10809.199999999999</v>
      </c>
      <c r="J128" s="662">
        <f t="shared" si="154"/>
        <v>120849.5</v>
      </c>
      <c r="K128" s="662">
        <f t="shared" si="154"/>
        <v>14864.66</v>
      </c>
      <c r="L128" s="662">
        <f t="shared" si="154"/>
        <v>35.18</v>
      </c>
      <c r="M128" s="662">
        <f t="shared" si="154"/>
        <v>16262.589999999998</v>
      </c>
      <c r="N128" s="662">
        <f t="shared" si="154"/>
        <v>0</v>
      </c>
      <c r="O128" s="662">
        <f t="shared" si="154"/>
        <v>647.94000000000005</v>
      </c>
      <c r="P128" s="662">
        <f t="shared" si="154"/>
        <v>43220.77</v>
      </c>
      <c r="Q128" s="662">
        <f t="shared" si="154"/>
        <v>0</v>
      </c>
      <c r="R128" s="888">
        <f t="shared" si="154"/>
        <v>0</v>
      </c>
      <c r="S128" s="688">
        <f t="shared" si="127"/>
        <v>338433.53</v>
      </c>
      <c r="T128" s="662">
        <f t="shared" ref="T128:AD128" si="155">SUM(T124:T127)</f>
        <v>120923.99</v>
      </c>
      <c r="U128" s="662">
        <f t="shared" si="155"/>
        <v>15631.3</v>
      </c>
      <c r="V128" s="662">
        <f t="shared" si="155"/>
        <v>130452.05000000002</v>
      </c>
      <c r="W128" s="662">
        <f t="shared" si="155"/>
        <v>17145.25</v>
      </c>
      <c r="X128" s="662">
        <f t="shared" si="155"/>
        <v>0</v>
      </c>
      <c r="Y128" s="662">
        <f t="shared" si="155"/>
        <v>18607.45</v>
      </c>
      <c r="Z128" s="662">
        <f t="shared" si="155"/>
        <v>0</v>
      </c>
      <c r="AA128" s="662">
        <f t="shared" si="155"/>
        <v>661.15</v>
      </c>
      <c r="AB128" s="662">
        <f>SUM(AB124:AB127)</f>
        <v>35012.339999999997</v>
      </c>
      <c r="AC128" s="662">
        <f t="shared" si="155"/>
        <v>0</v>
      </c>
      <c r="AD128" s="888">
        <f t="shared" si="155"/>
        <v>0</v>
      </c>
      <c r="AE128" s="688">
        <f t="shared" si="128"/>
        <v>299534.35000000003</v>
      </c>
      <c r="AF128" s="662">
        <f t="shared" ref="AF128:AP128" si="156">SUM(AF124:AF127)</f>
        <v>105941.37</v>
      </c>
      <c r="AG128" s="662">
        <f t="shared" si="156"/>
        <v>14853.640000000001</v>
      </c>
      <c r="AH128" s="662">
        <f t="shared" si="156"/>
        <v>119945.4</v>
      </c>
      <c r="AI128" s="662">
        <f t="shared" si="156"/>
        <v>12351.7</v>
      </c>
      <c r="AJ128" s="662">
        <f t="shared" si="156"/>
        <v>65</v>
      </c>
      <c r="AK128" s="662">
        <f t="shared" si="156"/>
        <v>11108.77</v>
      </c>
      <c r="AL128" s="662">
        <f t="shared" si="156"/>
        <v>0</v>
      </c>
      <c r="AM128" s="662">
        <f t="shared" si="156"/>
        <v>700.03</v>
      </c>
      <c r="AN128" s="662">
        <f>SUM(AN124:AN127)</f>
        <v>34568.44</v>
      </c>
      <c r="AO128" s="662">
        <f t="shared" si="156"/>
        <v>0</v>
      </c>
      <c r="AP128" s="888">
        <f t="shared" si="156"/>
        <v>0</v>
      </c>
      <c r="AQ128" s="688">
        <f t="shared" si="129"/>
        <v>318631.21000000002</v>
      </c>
      <c r="AR128" s="662">
        <f t="shared" ref="AR128:BC128" si="157">SUM(AR124:AR127)</f>
        <v>111382.29000000001</v>
      </c>
      <c r="AS128" s="662">
        <f t="shared" si="157"/>
        <v>26104.36</v>
      </c>
      <c r="AT128" s="662">
        <f t="shared" si="157"/>
        <v>111829.15</v>
      </c>
      <c r="AU128" s="662">
        <f t="shared" si="157"/>
        <v>8172.3099999999995</v>
      </c>
      <c r="AV128" s="662">
        <f t="shared" si="157"/>
        <v>0</v>
      </c>
      <c r="AW128" s="662">
        <f t="shared" si="157"/>
        <v>11816.38</v>
      </c>
      <c r="AX128" s="662">
        <f t="shared" si="157"/>
        <v>0</v>
      </c>
      <c r="AY128" s="662">
        <f t="shared" si="157"/>
        <v>2695.9</v>
      </c>
      <c r="AZ128" s="662">
        <f>SUM(AZ124:AZ127)</f>
        <v>46630.82</v>
      </c>
      <c r="BA128" s="662">
        <f t="shared" si="157"/>
        <v>0</v>
      </c>
      <c r="BB128" s="888">
        <f t="shared" si="157"/>
        <v>0</v>
      </c>
      <c r="BC128" s="663">
        <f t="shared" si="157"/>
        <v>45493.799999999988</v>
      </c>
      <c r="BD128" s="654">
        <f t="shared" si="130"/>
        <v>1327967.0900000001</v>
      </c>
      <c r="BE128" s="664">
        <f t="shared" si="131"/>
        <v>457432.01</v>
      </c>
      <c r="BF128" s="664">
        <f t="shared" si="132"/>
        <v>67398.5</v>
      </c>
      <c r="BG128" s="664">
        <f t="shared" si="133"/>
        <v>483076.1</v>
      </c>
      <c r="BH128" s="664">
        <f t="shared" si="134"/>
        <v>52533.919999999998</v>
      </c>
      <c r="BI128" s="664">
        <f t="shared" si="135"/>
        <v>100.18</v>
      </c>
      <c r="BJ128" s="664">
        <f t="shared" si="136"/>
        <v>57795.189999999995</v>
      </c>
      <c r="BK128" s="664">
        <f t="shared" si="137"/>
        <v>0</v>
      </c>
      <c r="BL128" s="664">
        <f t="shared" si="138"/>
        <v>4705.0200000000004</v>
      </c>
      <c r="BM128" s="664">
        <f t="shared" si="139"/>
        <v>159432.37</v>
      </c>
      <c r="BN128" s="664">
        <f t="shared" si="140"/>
        <v>0</v>
      </c>
      <c r="BO128" s="665">
        <f t="shared" si="141"/>
        <v>0</v>
      </c>
    </row>
    <row r="129" spans="1:67" x14ac:dyDescent="0.25">
      <c r="A129" s="1735" t="s">
        <v>1133</v>
      </c>
      <c r="B129" s="513" t="s">
        <v>1134</v>
      </c>
      <c r="C129" s="523" t="s">
        <v>841</v>
      </c>
      <c r="D129" s="652">
        <v>1007</v>
      </c>
      <c r="E129" s="652">
        <v>958</v>
      </c>
      <c r="F129" s="970">
        <v>0.95134061569016881</v>
      </c>
      <c r="G129" s="654">
        <f t="shared" si="126"/>
        <v>195123.66000000003</v>
      </c>
      <c r="H129" s="253">
        <v>100869.2</v>
      </c>
      <c r="I129" s="253">
        <v>5777.9999999999991</v>
      </c>
      <c r="J129" s="253">
        <v>56963.570000000007</v>
      </c>
      <c r="K129" s="253">
        <v>3381.2799999999997</v>
      </c>
      <c r="L129" s="253">
        <v>36.67</v>
      </c>
      <c r="M129" s="253">
        <v>10873.32</v>
      </c>
      <c r="N129" s="253">
        <v>0</v>
      </c>
      <c r="O129" s="253">
        <v>654.55999999999995</v>
      </c>
      <c r="P129" s="253">
        <v>16567.060000000001</v>
      </c>
      <c r="Q129" s="253">
        <v>0</v>
      </c>
      <c r="R129" s="525">
        <v>0</v>
      </c>
      <c r="S129" s="654">
        <f t="shared" si="127"/>
        <v>199945.02</v>
      </c>
      <c r="T129" s="253">
        <v>105495.38999999998</v>
      </c>
      <c r="U129" s="253">
        <v>4850.09</v>
      </c>
      <c r="V129" s="253">
        <v>58556.9</v>
      </c>
      <c r="W129" s="253">
        <v>4042.5299999999997</v>
      </c>
      <c r="X129" s="253">
        <v>0</v>
      </c>
      <c r="Y129" s="253">
        <v>9926.64</v>
      </c>
      <c r="Z129" s="253">
        <v>0</v>
      </c>
      <c r="AA129" s="253">
        <v>772.65000000000009</v>
      </c>
      <c r="AB129" s="253">
        <v>16300.82</v>
      </c>
      <c r="AC129" s="253">
        <v>0</v>
      </c>
      <c r="AD129" s="525">
        <v>0</v>
      </c>
      <c r="AE129" s="654">
        <f t="shared" si="128"/>
        <v>184234.22000000003</v>
      </c>
      <c r="AF129" s="253">
        <v>87331.23000000001</v>
      </c>
      <c r="AG129" s="253">
        <v>6663.1600000000008</v>
      </c>
      <c r="AH129" s="253">
        <v>57271.7</v>
      </c>
      <c r="AI129" s="253">
        <v>5907.4699999999993</v>
      </c>
      <c r="AJ129" s="253">
        <v>0</v>
      </c>
      <c r="AK129" s="253">
        <v>11104.49</v>
      </c>
      <c r="AL129" s="253">
        <v>0</v>
      </c>
      <c r="AM129" s="253">
        <v>1603.47</v>
      </c>
      <c r="AN129" s="253">
        <v>14352.7</v>
      </c>
      <c r="AO129" s="253">
        <v>0</v>
      </c>
      <c r="AP129" s="525">
        <v>0</v>
      </c>
      <c r="AQ129" s="654">
        <f t="shared" si="129"/>
        <v>178999.39999999997</v>
      </c>
      <c r="AR129" s="253">
        <v>90639.929999999978</v>
      </c>
      <c r="AS129" s="253">
        <v>5485.6500000000005</v>
      </c>
      <c r="AT129" s="253">
        <v>55879.96</v>
      </c>
      <c r="AU129" s="253">
        <v>3972.3</v>
      </c>
      <c r="AV129" s="253">
        <v>0</v>
      </c>
      <c r="AW129" s="253">
        <v>8115.3600000000006</v>
      </c>
      <c r="AX129" s="253">
        <v>0</v>
      </c>
      <c r="AY129" s="253">
        <v>543.23</v>
      </c>
      <c r="AZ129" s="253">
        <v>14362.970000000001</v>
      </c>
      <c r="BA129" s="253">
        <v>0</v>
      </c>
      <c r="BB129" s="525">
        <v>0</v>
      </c>
      <c r="BC129" s="892">
        <v>22067.790000000066</v>
      </c>
      <c r="BD129" s="689">
        <f t="shared" si="130"/>
        <v>780370.09</v>
      </c>
      <c r="BE129" s="655">
        <f t="shared" si="131"/>
        <v>384335.74999999994</v>
      </c>
      <c r="BF129" s="655">
        <f t="shared" si="132"/>
        <v>22776.9</v>
      </c>
      <c r="BG129" s="655">
        <f t="shared" si="133"/>
        <v>228672.12999999998</v>
      </c>
      <c r="BH129" s="655">
        <f t="shared" si="134"/>
        <v>17303.579999999998</v>
      </c>
      <c r="BI129" s="655">
        <f t="shared" si="135"/>
        <v>36.67</v>
      </c>
      <c r="BJ129" s="655">
        <f t="shared" si="136"/>
        <v>40019.81</v>
      </c>
      <c r="BK129" s="655">
        <f t="shared" si="137"/>
        <v>0</v>
      </c>
      <c r="BL129" s="655">
        <f t="shared" si="138"/>
        <v>3573.9100000000003</v>
      </c>
      <c r="BM129" s="655">
        <f t="shared" si="139"/>
        <v>61583.55</v>
      </c>
      <c r="BN129" s="655">
        <f t="shared" si="140"/>
        <v>0</v>
      </c>
      <c r="BO129" s="656">
        <f t="shared" si="141"/>
        <v>0</v>
      </c>
    </row>
    <row r="130" spans="1:67" x14ac:dyDescent="0.25">
      <c r="A130" s="1735"/>
      <c r="B130" s="513" t="s">
        <v>1135</v>
      </c>
      <c r="C130" s="523" t="s">
        <v>842</v>
      </c>
      <c r="D130" s="652">
        <v>0</v>
      </c>
      <c r="E130" s="652">
        <v>0</v>
      </c>
      <c r="F130" s="970"/>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2">
        <v>0</v>
      </c>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735"/>
      <c r="B131" s="513" t="s">
        <v>1136</v>
      </c>
      <c r="C131" s="523" t="s">
        <v>843</v>
      </c>
      <c r="D131" s="652">
        <v>0</v>
      </c>
      <c r="E131" s="652">
        <v>0</v>
      </c>
      <c r="F131" s="970"/>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2">
        <v>0</v>
      </c>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735"/>
      <c r="B132" s="513" t="s">
        <v>1137</v>
      </c>
      <c r="C132" s="523" t="s">
        <v>844</v>
      </c>
      <c r="D132" s="652">
        <v>0</v>
      </c>
      <c r="E132" s="652">
        <v>0</v>
      </c>
      <c r="F132" s="970"/>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2">
        <v>0</v>
      </c>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742"/>
      <c r="B133" s="659" t="s">
        <v>1138</v>
      </c>
      <c r="C133" s="660" t="s">
        <v>36</v>
      </c>
      <c r="D133" s="661">
        <f>SUM(D129:D132)</f>
        <v>1007</v>
      </c>
      <c r="E133" s="661">
        <f>SUM(E129:E132)</f>
        <v>958</v>
      </c>
      <c r="F133" s="971">
        <f t="shared" si="1"/>
        <v>0.95134061569016881</v>
      </c>
      <c r="G133" s="688">
        <f t="shared" si="126"/>
        <v>195123.66000000003</v>
      </c>
      <c r="H133" s="662">
        <f>SUM(H129:H132)</f>
        <v>100869.2</v>
      </c>
      <c r="I133" s="662">
        <f t="shared" ref="I133:R133" si="158">SUM(I129:I132)</f>
        <v>5777.9999999999991</v>
      </c>
      <c r="J133" s="662">
        <f t="shared" si="158"/>
        <v>56963.570000000007</v>
      </c>
      <c r="K133" s="662">
        <f t="shared" si="158"/>
        <v>3381.2799999999997</v>
      </c>
      <c r="L133" s="662">
        <f t="shared" si="158"/>
        <v>36.67</v>
      </c>
      <c r="M133" s="662">
        <f t="shared" si="158"/>
        <v>10873.32</v>
      </c>
      <c r="N133" s="662">
        <f t="shared" si="158"/>
        <v>0</v>
      </c>
      <c r="O133" s="662">
        <f t="shared" si="158"/>
        <v>654.55999999999995</v>
      </c>
      <c r="P133" s="662">
        <f t="shared" si="158"/>
        <v>16567.060000000001</v>
      </c>
      <c r="Q133" s="662">
        <f t="shared" si="158"/>
        <v>0</v>
      </c>
      <c r="R133" s="888">
        <f t="shared" si="158"/>
        <v>0</v>
      </c>
      <c r="S133" s="688">
        <f t="shared" si="127"/>
        <v>199945.02</v>
      </c>
      <c r="T133" s="662">
        <f t="shared" ref="T133:AD133" si="159">SUM(T129:T132)</f>
        <v>105495.38999999998</v>
      </c>
      <c r="U133" s="662">
        <f t="shared" si="159"/>
        <v>4850.09</v>
      </c>
      <c r="V133" s="662">
        <f t="shared" si="159"/>
        <v>58556.9</v>
      </c>
      <c r="W133" s="662">
        <f t="shared" si="159"/>
        <v>4042.5299999999997</v>
      </c>
      <c r="X133" s="662">
        <f t="shared" si="159"/>
        <v>0</v>
      </c>
      <c r="Y133" s="662">
        <f t="shared" si="159"/>
        <v>9926.64</v>
      </c>
      <c r="Z133" s="662">
        <f t="shared" si="159"/>
        <v>0</v>
      </c>
      <c r="AA133" s="662">
        <f t="shared" si="159"/>
        <v>772.65000000000009</v>
      </c>
      <c r="AB133" s="662">
        <f>SUM(AB129:AB132)</f>
        <v>16300.82</v>
      </c>
      <c r="AC133" s="662">
        <f t="shared" si="159"/>
        <v>0</v>
      </c>
      <c r="AD133" s="888">
        <f t="shared" si="159"/>
        <v>0</v>
      </c>
      <c r="AE133" s="688">
        <f t="shared" si="128"/>
        <v>184234.22000000003</v>
      </c>
      <c r="AF133" s="662">
        <f t="shared" ref="AF133:AP133" si="160">SUM(AF129:AF132)</f>
        <v>87331.23000000001</v>
      </c>
      <c r="AG133" s="662">
        <f t="shared" si="160"/>
        <v>6663.1600000000008</v>
      </c>
      <c r="AH133" s="662">
        <f t="shared" si="160"/>
        <v>57271.7</v>
      </c>
      <c r="AI133" s="662">
        <f t="shared" si="160"/>
        <v>5907.4699999999993</v>
      </c>
      <c r="AJ133" s="662">
        <f t="shared" si="160"/>
        <v>0</v>
      </c>
      <c r="AK133" s="662">
        <f t="shared" si="160"/>
        <v>11104.49</v>
      </c>
      <c r="AL133" s="662">
        <f t="shared" si="160"/>
        <v>0</v>
      </c>
      <c r="AM133" s="662">
        <f t="shared" si="160"/>
        <v>1603.47</v>
      </c>
      <c r="AN133" s="662">
        <f>SUM(AN129:AN132)</f>
        <v>14352.7</v>
      </c>
      <c r="AO133" s="662">
        <f t="shared" si="160"/>
        <v>0</v>
      </c>
      <c r="AP133" s="888">
        <f t="shared" si="160"/>
        <v>0</v>
      </c>
      <c r="AQ133" s="688">
        <f t="shared" si="129"/>
        <v>178999.39999999997</v>
      </c>
      <c r="AR133" s="662">
        <f t="shared" ref="AR133:BC133" si="161">SUM(AR129:AR132)</f>
        <v>90639.929999999978</v>
      </c>
      <c r="AS133" s="662">
        <f t="shared" si="161"/>
        <v>5485.6500000000005</v>
      </c>
      <c r="AT133" s="662">
        <f t="shared" si="161"/>
        <v>55879.96</v>
      </c>
      <c r="AU133" s="662">
        <f t="shared" si="161"/>
        <v>3972.3</v>
      </c>
      <c r="AV133" s="662">
        <f t="shared" si="161"/>
        <v>0</v>
      </c>
      <c r="AW133" s="662">
        <f t="shared" si="161"/>
        <v>8115.3600000000006</v>
      </c>
      <c r="AX133" s="662">
        <f t="shared" si="161"/>
        <v>0</v>
      </c>
      <c r="AY133" s="662">
        <f t="shared" si="161"/>
        <v>543.23</v>
      </c>
      <c r="AZ133" s="662">
        <f>SUM(AZ129:AZ132)</f>
        <v>14362.970000000001</v>
      </c>
      <c r="BA133" s="662">
        <f t="shared" si="161"/>
        <v>0</v>
      </c>
      <c r="BB133" s="888">
        <f t="shared" si="161"/>
        <v>0</v>
      </c>
      <c r="BC133" s="663">
        <f t="shared" si="161"/>
        <v>22067.790000000066</v>
      </c>
      <c r="BD133" s="654">
        <f t="shared" si="130"/>
        <v>780370.09</v>
      </c>
      <c r="BE133" s="664">
        <f t="shared" si="131"/>
        <v>384335.74999999994</v>
      </c>
      <c r="BF133" s="664">
        <f t="shared" si="132"/>
        <v>22776.9</v>
      </c>
      <c r="BG133" s="664">
        <f t="shared" si="133"/>
        <v>228672.12999999998</v>
      </c>
      <c r="BH133" s="664">
        <f t="shared" si="134"/>
        <v>17303.579999999998</v>
      </c>
      <c r="BI133" s="664">
        <f t="shared" si="135"/>
        <v>36.67</v>
      </c>
      <c r="BJ133" s="664">
        <f t="shared" si="136"/>
        <v>40019.81</v>
      </c>
      <c r="BK133" s="664">
        <f t="shared" si="137"/>
        <v>0</v>
      </c>
      <c r="BL133" s="664">
        <f t="shared" si="138"/>
        <v>3573.9100000000003</v>
      </c>
      <c r="BM133" s="664">
        <f t="shared" si="139"/>
        <v>61583.55</v>
      </c>
      <c r="BN133" s="664">
        <f t="shared" si="140"/>
        <v>0</v>
      </c>
      <c r="BO133" s="665">
        <f t="shared" si="141"/>
        <v>0</v>
      </c>
    </row>
    <row r="134" spans="1:67" x14ac:dyDescent="0.25">
      <c r="A134" s="1735" t="s">
        <v>1139</v>
      </c>
      <c r="B134" s="513" t="s">
        <v>1140</v>
      </c>
      <c r="C134" s="523" t="s">
        <v>841</v>
      </c>
      <c r="D134" s="652">
        <v>577</v>
      </c>
      <c r="E134" s="652">
        <v>509</v>
      </c>
      <c r="F134" s="970">
        <v>0.88214904679376083</v>
      </c>
      <c r="G134" s="654">
        <f t="shared" si="126"/>
        <v>46621.96</v>
      </c>
      <c r="H134" s="253">
        <v>10607.43</v>
      </c>
      <c r="I134" s="253">
        <v>760.57999999999993</v>
      </c>
      <c r="J134" s="253">
        <v>21237.25</v>
      </c>
      <c r="K134" s="253">
        <v>1729.43</v>
      </c>
      <c r="L134" s="253">
        <v>0</v>
      </c>
      <c r="M134" s="253">
        <v>2880.38</v>
      </c>
      <c r="N134" s="253">
        <v>0</v>
      </c>
      <c r="O134" s="253">
        <v>155.11000000000001</v>
      </c>
      <c r="P134" s="253">
        <v>9251.7800000000007</v>
      </c>
      <c r="Q134" s="253">
        <v>0</v>
      </c>
      <c r="R134" s="525">
        <v>0</v>
      </c>
      <c r="S134" s="654">
        <f t="shared" si="127"/>
        <v>48285.95</v>
      </c>
      <c r="T134" s="253">
        <v>11287.47</v>
      </c>
      <c r="U134" s="253">
        <v>1776.59</v>
      </c>
      <c r="V134" s="253">
        <v>21331.74</v>
      </c>
      <c r="W134" s="253">
        <v>1239.5200000000002</v>
      </c>
      <c r="X134" s="253">
        <v>97.47</v>
      </c>
      <c r="Y134" s="253">
        <v>2615.1400000000003</v>
      </c>
      <c r="Z134" s="253">
        <v>0</v>
      </c>
      <c r="AA134" s="253">
        <v>35.18</v>
      </c>
      <c r="AB134" s="253">
        <v>9902.84</v>
      </c>
      <c r="AC134" s="253">
        <v>0</v>
      </c>
      <c r="AD134" s="525">
        <v>0</v>
      </c>
      <c r="AE134" s="654">
        <f t="shared" si="128"/>
        <v>43231.049999999996</v>
      </c>
      <c r="AF134" s="253">
        <v>10704.16</v>
      </c>
      <c r="AG134" s="253">
        <v>786.97</v>
      </c>
      <c r="AH134" s="253">
        <v>17609.059999999998</v>
      </c>
      <c r="AI134" s="253">
        <v>1999.45</v>
      </c>
      <c r="AJ134" s="253">
        <v>97.47</v>
      </c>
      <c r="AK134" s="253">
        <v>2784.96</v>
      </c>
      <c r="AL134" s="253">
        <v>0</v>
      </c>
      <c r="AM134" s="253">
        <v>223.7</v>
      </c>
      <c r="AN134" s="253">
        <v>9025.2800000000007</v>
      </c>
      <c r="AO134" s="253">
        <v>0</v>
      </c>
      <c r="AP134" s="525">
        <v>0</v>
      </c>
      <c r="AQ134" s="654">
        <f t="shared" si="129"/>
        <v>44096.130000000005</v>
      </c>
      <c r="AR134" s="253">
        <v>8466.0400000000009</v>
      </c>
      <c r="AS134" s="253">
        <v>1120.79</v>
      </c>
      <c r="AT134" s="253">
        <v>20665.550000000003</v>
      </c>
      <c r="AU134" s="253">
        <v>1307.19</v>
      </c>
      <c r="AV134" s="253">
        <v>97.47</v>
      </c>
      <c r="AW134" s="253">
        <v>2112.06</v>
      </c>
      <c r="AX134" s="253">
        <v>0</v>
      </c>
      <c r="AY134" s="253">
        <v>143.03</v>
      </c>
      <c r="AZ134" s="253">
        <v>10184</v>
      </c>
      <c r="BA134" s="253">
        <v>0</v>
      </c>
      <c r="BB134" s="525">
        <v>0</v>
      </c>
      <c r="BC134" s="892">
        <v>8210.6099999999933</v>
      </c>
      <c r="BD134" s="689">
        <f t="shared" si="130"/>
        <v>190445.69999999998</v>
      </c>
      <c r="BE134" s="655">
        <f t="shared" si="131"/>
        <v>41065.100000000006</v>
      </c>
      <c r="BF134" s="655">
        <f t="shared" si="132"/>
        <v>4444.93</v>
      </c>
      <c r="BG134" s="655">
        <f t="shared" si="133"/>
        <v>80843.600000000006</v>
      </c>
      <c r="BH134" s="655">
        <f t="shared" si="134"/>
        <v>6275.59</v>
      </c>
      <c r="BI134" s="655">
        <f t="shared" si="135"/>
        <v>292.40999999999997</v>
      </c>
      <c r="BJ134" s="655">
        <f t="shared" si="136"/>
        <v>10392.539999999999</v>
      </c>
      <c r="BK134" s="655">
        <f t="shared" si="137"/>
        <v>0</v>
      </c>
      <c r="BL134" s="655">
        <f t="shared" si="138"/>
        <v>557.02</v>
      </c>
      <c r="BM134" s="655">
        <f t="shared" si="139"/>
        <v>38363.9</v>
      </c>
      <c r="BN134" s="655">
        <f t="shared" si="140"/>
        <v>0</v>
      </c>
      <c r="BO134" s="656">
        <f t="shared" si="141"/>
        <v>0</v>
      </c>
    </row>
    <row r="135" spans="1:67" x14ac:dyDescent="0.25">
      <c r="A135" s="1735"/>
      <c r="B135" s="513" t="s">
        <v>1141</v>
      </c>
      <c r="C135" s="523" t="s">
        <v>842</v>
      </c>
      <c r="D135" s="652">
        <v>0</v>
      </c>
      <c r="E135" s="652">
        <v>0</v>
      </c>
      <c r="F135" s="970"/>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2">
        <v>0</v>
      </c>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735"/>
      <c r="B136" s="513" t="s">
        <v>1142</v>
      </c>
      <c r="C136" s="523" t="s">
        <v>843</v>
      </c>
      <c r="D136" s="652">
        <v>0</v>
      </c>
      <c r="E136" s="652">
        <v>0</v>
      </c>
      <c r="F136" s="970"/>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2">
        <v>0</v>
      </c>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735"/>
      <c r="B137" s="513" t="s">
        <v>1143</v>
      </c>
      <c r="C137" s="523" t="s">
        <v>844</v>
      </c>
      <c r="D137" s="652">
        <v>0</v>
      </c>
      <c r="E137" s="652">
        <v>0</v>
      </c>
      <c r="F137" s="970"/>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2">
        <v>0</v>
      </c>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742"/>
      <c r="B138" s="659" t="s">
        <v>1144</v>
      </c>
      <c r="C138" s="660" t="s">
        <v>36</v>
      </c>
      <c r="D138" s="661">
        <f>SUM(D134:D137)</f>
        <v>577</v>
      </c>
      <c r="E138" s="661">
        <f>SUM(E134:E137)</f>
        <v>509</v>
      </c>
      <c r="F138" s="971">
        <f t="shared" si="1"/>
        <v>0.88214904679376083</v>
      </c>
      <c r="G138" s="688">
        <f t="shared" si="126"/>
        <v>46621.96</v>
      </c>
      <c r="H138" s="662">
        <f>SUM(H134:H137)</f>
        <v>10607.43</v>
      </c>
      <c r="I138" s="662">
        <f t="shared" ref="I138:R138" si="162">SUM(I134:I137)</f>
        <v>760.57999999999993</v>
      </c>
      <c r="J138" s="662">
        <f t="shared" si="162"/>
        <v>21237.25</v>
      </c>
      <c r="K138" s="662">
        <f t="shared" si="162"/>
        <v>1729.43</v>
      </c>
      <c r="L138" s="662">
        <f t="shared" si="162"/>
        <v>0</v>
      </c>
      <c r="M138" s="662">
        <f t="shared" si="162"/>
        <v>2880.38</v>
      </c>
      <c r="N138" s="662">
        <f t="shared" si="162"/>
        <v>0</v>
      </c>
      <c r="O138" s="662">
        <f t="shared" si="162"/>
        <v>155.11000000000001</v>
      </c>
      <c r="P138" s="662">
        <f t="shared" si="162"/>
        <v>9251.7800000000007</v>
      </c>
      <c r="Q138" s="662">
        <f t="shared" si="162"/>
        <v>0</v>
      </c>
      <c r="R138" s="888">
        <f t="shared" si="162"/>
        <v>0</v>
      </c>
      <c r="S138" s="688">
        <f t="shared" si="127"/>
        <v>48285.95</v>
      </c>
      <c r="T138" s="662">
        <f t="shared" ref="T138:AD138" si="163">SUM(T134:T137)</f>
        <v>11287.47</v>
      </c>
      <c r="U138" s="662">
        <f t="shared" si="163"/>
        <v>1776.59</v>
      </c>
      <c r="V138" s="662">
        <f t="shared" si="163"/>
        <v>21331.74</v>
      </c>
      <c r="W138" s="662">
        <f t="shared" si="163"/>
        <v>1239.5200000000002</v>
      </c>
      <c r="X138" s="662">
        <f t="shared" si="163"/>
        <v>97.47</v>
      </c>
      <c r="Y138" s="662">
        <f t="shared" si="163"/>
        <v>2615.1400000000003</v>
      </c>
      <c r="Z138" s="662">
        <f t="shared" si="163"/>
        <v>0</v>
      </c>
      <c r="AA138" s="662">
        <f t="shared" si="163"/>
        <v>35.18</v>
      </c>
      <c r="AB138" s="662">
        <f>SUM(AB134:AB137)</f>
        <v>9902.84</v>
      </c>
      <c r="AC138" s="662">
        <f t="shared" si="163"/>
        <v>0</v>
      </c>
      <c r="AD138" s="888">
        <f t="shared" si="163"/>
        <v>0</v>
      </c>
      <c r="AE138" s="688">
        <f t="shared" si="128"/>
        <v>43231.049999999996</v>
      </c>
      <c r="AF138" s="662">
        <f t="shared" ref="AF138:AP138" si="164">SUM(AF134:AF137)</f>
        <v>10704.16</v>
      </c>
      <c r="AG138" s="662">
        <f t="shared" si="164"/>
        <v>786.97</v>
      </c>
      <c r="AH138" s="662">
        <f t="shared" si="164"/>
        <v>17609.059999999998</v>
      </c>
      <c r="AI138" s="662">
        <f t="shared" si="164"/>
        <v>1999.45</v>
      </c>
      <c r="AJ138" s="662">
        <f t="shared" si="164"/>
        <v>97.47</v>
      </c>
      <c r="AK138" s="662">
        <f t="shared" si="164"/>
        <v>2784.96</v>
      </c>
      <c r="AL138" s="662">
        <f t="shared" si="164"/>
        <v>0</v>
      </c>
      <c r="AM138" s="662">
        <f t="shared" si="164"/>
        <v>223.7</v>
      </c>
      <c r="AN138" s="662">
        <f>SUM(AN134:AN137)</f>
        <v>9025.2800000000007</v>
      </c>
      <c r="AO138" s="662">
        <f t="shared" si="164"/>
        <v>0</v>
      </c>
      <c r="AP138" s="888">
        <f t="shared" si="164"/>
        <v>0</v>
      </c>
      <c r="AQ138" s="688">
        <f t="shared" si="129"/>
        <v>44096.130000000005</v>
      </c>
      <c r="AR138" s="662">
        <f t="shared" ref="AR138:BC138" si="165">SUM(AR134:AR137)</f>
        <v>8466.0400000000009</v>
      </c>
      <c r="AS138" s="662">
        <f t="shared" si="165"/>
        <v>1120.79</v>
      </c>
      <c r="AT138" s="662">
        <f t="shared" si="165"/>
        <v>20665.550000000003</v>
      </c>
      <c r="AU138" s="662">
        <f t="shared" si="165"/>
        <v>1307.19</v>
      </c>
      <c r="AV138" s="662">
        <f t="shared" si="165"/>
        <v>97.47</v>
      </c>
      <c r="AW138" s="662">
        <f t="shared" si="165"/>
        <v>2112.06</v>
      </c>
      <c r="AX138" s="662">
        <f t="shared" si="165"/>
        <v>0</v>
      </c>
      <c r="AY138" s="662">
        <f t="shared" si="165"/>
        <v>143.03</v>
      </c>
      <c r="AZ138" s="662">
        <f>SUM(AZ134:AZ137)</f>
        <v>10184</v>
      </c>
      <c r="BA138" s="662">
        <f t="shared" si="165"/>
        <v>0</v>
      </c>
      <c r="BB138" s="888">
        <f t="shared" si="165"/>
        <v>0</v>
      </c>
      <c r="BC138" s="663">
        <f t="shared" si="165"/>
        <v>8210.6099999999933</v>
      </c>
      <c r="BD138" s="654">
        <f t="shared" si="130"/>
        <v>190445.69999999998</v>
      </c>
      <c r="BE138" s="664">
        <f t="shared" si="131"/>
        <v>41065.100000000006</v>
      </c>
      <c r="BF138" s="664">
        <f t="shared" si="132"/>
        <v>4444.93</v>
      </c>
      <c r="BG138" s="664">
        <f t="shared" si="133"/>
        <v>80843.600000000006</v>
      </c>
      <c r="BH138" s="664">
        <f t="shared" si="134"/>
        <v>6275.59</v>
      </c>
      <c r="BI138" s="664">
        <f t="shared" si="135"/>
        <v>292.40999999999997</v>
      </c>
      <c r="BJ138" s="664">
        <f t="shared" si="136"/>
        <v>10392.539999999999</v>
      </c>
      <c r="BK138" s="664">
        <f t="shared" si="137"/>
        <v>0</v>
      </c>
      <c r="BL138" s="664">
        <f t="shared" si="138"/>
        <v>557.02</v>
      </c>
      <c r="BM138" s="664">
        <f t="shared" si="139"/>
        <v>38363.9</v>
      </c>
      <c r="BN138" s="664">
        <f t="shared" si="140"/>
        <v>0</v>
      </c>
      <c r="BO138" s="665">
        <f t="shared" si="141"/>
        <v>0</v>
      </c>
    </row>
    <row r="139" spans="1:67" x14ac:dyDescent="0.25">
      <c r="A139" s="1735" t="s">
        <v>1145</v>
      </c>
      <c r="B139" s="513" t="s">
        <v>1146</v>
      </c>
      <c r="C139" s="523" t="s">
        <v>841</v>
      </c>
      <c r="D139" s="652">
        <v>369</v>
      </c>
      <c r="E139" s="652">
        <v>347</v>
      </c>
      <c r="F139" s="970">
        <v>0.94037940379403795</v>
      </c>
      <c r="G139" s="654">
        <f t="shared" si="126"/>
        <v>38515.82</v>
      </c>
      <c r="H139" s="253">
        <v>11511.029999999999</v>
      </c>
      <c r="I139" s="253">
        <v>2799.5299999999997</v>
      </c>
      <c r="J139" s="253">
        <v>14659.9</v>
      </c>
      <c r="K139" s="253">
        <v>2897.3</v>
      </c>
      <c r="L139" s="253">
        <v>0</v>
      </c>
      <c r="M139" s="253">
        <v>1334.6999999999998</v>
      </c>
      <c r="N139" s="253">
        <v>0</v>
      </c>
      <c r="O139" s="253">
        <v>65.319999999999993</v>
      </c>
      <c r="P139" s="253">
        <v>5248.04</v>
      </c>
      <c r="Q139" s="253">
        <v>0</v>
      </c>
      <c r="R139" s="525">
        <v>0</v>
      </c>
      <c r="S139" s="654">
        <f t="shared" si="127"/>
        <v>39959.160000000011</v>
      </c>
      <c r="T139" s="253">
        <v>18342.230000000003</v>
      </c>
      <c r="U139" s="253">
        <v>730.33</v>
      </c>
      <c r="V139" s="253">
        <v>13867.540000000003</v>
      </c>
      <c r="W139" s="253">
        <v>2452.33</v>
      </c>
      <c r="X139" s="253">
        <v>0</v>
      </c>
      <c r="Y139" s="253">
        <v>2485.6799999999998</v>
      </c>
      <c r="Z139" s="253">
        <v>0</v>
      </c>
      <c r="AA139" s="253">
        <v>0</v>
      </c>
      <c r="AB139" s="253">
        <v>2081.0500000000002</v>
      </c>
      <c r="AC139" s="253">
        <v>0</v>
      </c>
      <c r="AD139" s="525">
        <v>0</v>
      </c>
      <c r="AE139" s="654">
        <f t="shared" si="128"/>
        <v>26646.47</v>
      </c>
      <c r="AF139" s="253">
        <v>13741.48</v>
      </c>
      <c r="AG139" s="253">
        <v>1329.3400000000001</v>
      </c>
      <c r="AH139" s="253">
        <v>6762.4700000000012</v>
      </c>
      <c r="AI139" s="253">
        <v>1316.37</v>
      </c>
      <c r="AJ139" s="253">
        <v>0</v>
      </c>
      <c r="AK139" s="253">
        <v>1945.49</v>
      </c>
      <c r="AL139" s="253">
        <v>0</v>
      </c>
      <c r="AM139" s="253">
        <v>0</v>
      </c>
      <c r="AN139" s="253">
        <v>1551.3200000000002</v>
      </c>
      <c r="AO139" s="253">
        <v>0</v>
      </c>
      <c r="AP139" s="525">
        <v>0</v>
      </c>
      <c r="AQ139" s="654">
        <f t="shared" si="129"/>
        <v>34868.979999999996</v>
      </c>
      <c r="AR139" s="253">
        <v>14102.14</v>
      </c>
      <c r="AS139" s="253">
        <v>4424.21</v>
      </c>
      <c r="AT139" s="253">
        <v>6472.96</v>
      </c>
      <c r="AU139" s="253">
        <v>3373.8999999999996</v>
      </c>
      <c r="AV139" s="253">
        <v>0</v>
      </c>
      <c r="AW139" s="253">
        <v>3391.1000000000004</v>
      </c>
      <c r="AX139" s="253">
        <v>0</v>
      </c>
      <c r="AY139" s="253">
        <v>52.78</v>
      </c>
      <c r="AZ139" s="253">
        <v>3051.89</v>
      </c>
      <c r="BA139" s="253">
        <v>0</v>
      </c>
      <c r="BB139" s="525">
        <v>0</v>
      </c>
      <c r="BC139" s="892">
        <v>-6072.3600000000006</v>
      </c>
      <c r="BD139" s="689">
        <f t="shared" si="130"/>
        <v>133918.07</v>
      </c>
      <c r="BE139" s="655">
        <f t="shared" si="131"/>
        <v>57696.880000000005</v>
      </c>
      <c r="BF139" s="655">
        <f t="shared" si="132"/>
        <v>9283.41</v>
      </c>
      <c r="BG139" s="655">
        <f t="shared" si="133"/>
        <v>41762.870000000003</v>
      </c>
      <c r="BH139" s="655">
        <f t="shared" si="134"/>
        <v>10039.9</v>
      </c>
      <c r="BI139" s="655">
        <f t="shared" si="135"/>
        <v>0</v>
      </c>
      <c r="BJ139" s="655">
        <f t="shared" si="136"/>
        <v>9156.9700000000012</v>
      </c>
      <c r="BK139" s="655">
        <f t="shared" si="137"/>
        <v>0</v>
      </c>
      <c r="BL139" s="655">
        <f t="shared" si="138"/>
        <v>118.1</v>
      </c>
      <c r="BM139" s="655">
        <f t="shared" si="139"/>
        <v>11932.3</v>
      </c>
      <c r="BN139" s="655">
        <f t="shared" si="140"/>
        <v>0</v>
      </c>
      <c r="BO139" s="656">
        <f t="shared" si="141"/>
        <v>0</v>
      </c>
    </row>
    <row r="140" spans="1:67" x14ac:dyDescent="0.25">
      <c r="A140" s="1735"/>
      <c r="B140" s="513" t="s">
        <v>1147</v>
      </c>
      <c r="C140" s="523" t="s">
        <v>842</v>
      </c>
      <c r="D140" s="652">
        <v>0</v>
      </c>
      <c r="E140" s="652">
        <v>0</v>
      </c>
      <c r="F140" s="970"/>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2">
        <v>0</v>
      </c>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735"/>
      <c r="B141" s="513" t="s">
        <v>1148</v>
      </c>
      <c r="C141" s="523" t="s">
        <v>843</v>
      </c>
      <c r="D141" s="652">
        <v>0</v>
      </c>
      <c r="E141" s="652">
        <v>0</v>
      </c>
      <c r="F141" s="970"/>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2">
        <v>0</v>
      </c>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735"/>
      <c r="B142" s="513" t="s">
        <v>1149</v>
      </c>
      <c r="C142" s="523" t="s">
        <v>844</v>
      </c>
      <c r="D142" s="652">
        <v>0</v>
      </c>
      <c r="E142" s="652">
        <v>0</v>
      </c>
      <c r="F142" s="970"/>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2">
        <v>0</v>
      </c>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742"/>
      <c r="B143" s="659" t="s">
        <v>1150</v>
      </c>
      <c r="C143" s="660" t="s">
        <v>36</v>
      </c>
      <c r="D143" s="661">
        <f>SUM(D139:D142)</f>
        <v>369</v>
      </c>
      <c r="E143" s="661">
        <f>SUM(E139:E142)</f>
        <v>347</v>
      </c>
      <c r="F143" s="971">
        <f t="shared" si="1"/>
        <v>0.94037940379403795</v>
      </c>
      <c r="G143" s="688">
        <f t="shared" si="166"/>
        <v>38515.82</v>
      </c>
      <c r="H143" s="662">
        <f>SUM(H139:H142)</f>
        <v>11511.029999999999</v>
      </c>
      <c r="I143" s="662">
        <f t="shared" ref="I143:R143" si="182">SUM(I139:I142)</f>
        <v>2799.5299999999997</v>
      </c>
      <c r="J143" s="662">
        <f t="shared" si="182"/>
        <v>14659.9</v>
      </c>
      <c r="K143" s="662">
        <f t="shared" si="182"/>
        <v>2897.3</v>
      </c>
      <c r="L143" s="662">
        <f t="shared" si="182"/>
        <v>0</v>
      </c>
      <c r="M143" s="662">
        <f t="shared" si="182"/>
        <v>1334.6999999999998</v>
      </c>
      <c r="N143" s="662">
        <f t="shared" si="182"/>
        <v>0</v>
      </c>
      <c r="O143" s="662">
        <f t="shared" si="182"/>
        <v>65.319999999999993</v>
      </c>
      <c r="P143" s="662">
        <f t="shared" si="182"/>
        <v>5248.04</v>
      </c>
      <c r="Q143" s="662">
        <f t="shared" si="182"/>
        <v>0</v>
      </c>
      <c r="R143" s="888">
        <f t="shared" si="182"/>
        <v>0</v>
      </c>
      <c r="S143" s="688">
        <f t="shared" si="167"/>
        <v>39959.160000000011</v>
      </c>
      <c r="T143" s="662">
        <f t="shared" ref="T143:AD143" si="183">SUM(T139:T142)</f>
        <v>18342.230000000003</v>
      </c>
      <c r="U143" s="662">
        <f t="shared" si="183"/>
        <v>730.33</v>
      </c>
      <c r="V143" s="662">
        <f t="shared" si="183"/>
        <v>13867.540000000003</v>
      </c>
      <c r="W143" s="662">
        <f t="shared" si="183"/>
        <v>2452.33</v>
      </c>
      <c r="X143" s="662">
        <f t="shared" si="183"/>
        <v>0</v>
      </c>
      <c r="Y143" s="662">
        <f t="shared" si="183"/>
        <v>2485.6799999999998</v>
      </c>
      <c r="Z143" s="662">
        <f t="shared" si="183"/>
        <v>0</v>
      </c>
      <c r="AA143" s="662">
        <f t="shared" si="183"/>
        <v>0</v>
      </c>
      <c r="AB143" s="662">
        <f>SUM(AB139:AB142)</f>
        <v>2081.0500000000002</v>
      </c>
      <c r="AC143" s="662">
        <f t="shared" si="183"/>
        <v>0</v>
      </c>
      <c r="AD143" s="888">
        <f t="shared" si="183"/>
        <v>0</v>
      </c>
      <c r="AE143" s="688">
        <f t="shared" si="168"/>
        <v>26646.47</v>
      </c>
      <c r="AF143" s="662">
        <f t="shared" ref="AF143:AP143" si="184">SUM(AF139:AF142)</f>
        <v>13741.48</v>
      </c>
      <c r="AG143" s="662">
        <f t="shared" si="184"/>
        <v>1329.3400000000001</v>
      </c>
      <c r="AH143" s="662">
        <f t="shared" si="184"/>
        <v>6762.4700000000012</v>
      </c>
      <c r="AI143" s="662">
        <f t="shared" si="184"/>
        <v>1316.37</v>
      </c>
      <c r="AJ143" s="662">
        <f t="shared" si="184"/>
        <v>0</v>
      </c>
      <c r="AK143" s="662">
        <f t="shared" si="184"/>
        <v>1945.49</v>
      </c>
      <c r="AL143" s="662">
        <f t="shared" si="184"/>
        <v>0</v>
      </c>
      <c r="AM143" s="662">
        <f t="shared" si="184"/>
        <v>0</v>
      </c>
      <c r="AN143" s="662">
        <f>SUM(AN139:AN142)</f>
        <v>1551.3200000000002</v>
      </c>
      <c r="AO143" s="662">
        <f t="shared" si="184"/>
        <v>0</v>
      </c>
      <c r="AP143" s="888">
        <f t="shared" si="184"/>
        <v>0</v>
      </c>
      <c r="AQ143" s="688">
        <f t="shared" si="169"/>
        <v>34868.979999999996</v>
      </c>
      <c r="AR143" s="662">
        <f t="shared" ref="AR143:BC143" si="185">SUM(AR139:AR142)</f>
        <v>14102.14</v>
      </c>
      <c r="AS143" s="662">
        <f t="shared" si="185"/>
        <v>4424.21</v>
      </c>
      <c r="AT143" s="662">
        <f t="shared" si="185"/>
        <v>6472.96</v>
      </c>
      <c r="AU143" s="662">
        <f t="shared" si="185"/>
        <v>3373.8999999999996</v>
      </c>
      <c r="AV143" s="662">
        <f t="shared" si="185"/>
        <v>0</v>
      </c>
      <c r="AW143" s="662">
        <f t="shared" si="185"/>
        <v>3391.1000000000004</v>
      </c>
      <c r="AX143" s="662">
        <f t="shared" si="185"/>
        <v>0</v>
      </c>
      <c r="AY143" s="662">
        <f t="shared" si="185"/>
        <v>52.78</v>
      </c>
      <c r="AZ143" s="662">
        <f>SUM(AZ139:AZ142)</f>
        <v>3051.89</v>
      </c>
      <c r="BA143" s="662">
        <f t="shared" si="185"/>
        <v>0</v>
      </c>
      <c r="BB143" s="888">
        <f t="shared" si="185"/>
        <v>0</v>
      </c>
      <c r="BC143" s="663">
        <f t="shared" si="185"/>
        <v>-6072.3600000000006</v>
      </c>
      <c r="BD143" s="654">
        <f t="shared" si="170"/>
        <v>133918.07</v>
      </c>
      <c r="BE143" s="664">
        <f t="shared" si="171"/>
        <v>57696.880000000005</v>
      </c>
      <c r="BF143" s="664">
        <f t="shared" si="172"/>
        <v>9283.41</v>
      </c>
      <c r="BG143" s="664">
        <f t="shared" si="173"/>
        <v>41762.870000000003</v>
      </c>
      <c r="BH143" s="664">
        <f t="shared" si="174"/>
        <v>10039.9</v>
      </c>
      <c r="BI143" s="664">
        <f t="shared" si="175"/>
        <v>0</v>
      </c>
      <c r="BJ143" s="664">
        <f t="shared" si="176"/>
        <v>9156.9700000000012</v>
      </c>
      <c r="BK143" s="664">
        <f t="shared" si="177"/>
        <v>0</v>
      </c>
      <c r="BL143" s="664">
        <f t="shared" si="178"/>
        <v>118.1</v>
      </c>
      <c r="BM143" s="664">
        <f t="shared" si="179"/>
        <v>11932.3</v>
      </c>
      <c r="BN143" s="664">
        <f t="shared" si="180"/>
        <v>0</v>
      </c>
      <c r="BO143" s="665">
        <f t="shared" si="181"/>
        <v>0</v>
      </c>
    </row>
    <row r="144" spans="1:67" x14ac:dyDescent="0.25">
      <c r="A144" s="1735" t="s">
        <v>1055</v>
      </c>
      <c r="B144" s="513" t="s">
        <v>1151</v>
      </c>
      <c r="C144" s="523" t="s">
        <v>841</v>
      </c>
      <c r="D144" s="652">
        <v>6864</v>
      </c>
      <c r="E144" s="652">
        <v>6361</v>
      </c>
      <c r="F144" s="970">
        <v>0.92671911421911424</v>
      </c>
      <c r="G144" s="654">
        <f t="shared" si="166"/>
        <v>160395.70999999996</v>
      </c>
      <c r="H144" s="253">
        <v>37827.869999999995</v>
      </c>
      <c r="I144" s="253">
        <v>45034.1</v>
      </c>
      <c r="J144" s="253">
        <v>26393.750000000004</v>
      </c>
      <c r="K144" s="253">
        <v>34588.469999999994</v>
      </c>
      <c r="L144" s="253">
        <v>101.65</v>
      </c>
      <c r="M144" s="253">
        <v>14461.83</v>
      </c>
      <c r="N144" s="253">
        <v>0</v>
      </c>
      <c r="O144" s="253">
        <v>955.52</v>
      </c>
      <c r="P144" s="253">
        <v>1032.52</v>
      </c>
      <c r="Q144" s="253">
        <v>0</v>
      </c>
      <c r="R144" s="525">
        <v>0</v>
      </c>
      <c r="S144" s="654">
        <f t="shared" si="167"/>
        <v>173689.38999999998</v>
      </c>
      <c r="T144" s="253">
        <v>37851.11</v>
      </c>
      <c r="U144" s="253">
        <v>47641.97</v>
      </c>
      <c r="V144" s="253">
        <v>27536.629999999997</v>
      </c>
      <c r="W144" s="253">
        <v>39860.36</v>
      </c>
      <c r="X144" s="253">
        <v>53.83</v>
      </c>
      <c r="Y144" s="253">
        <v>18488.77</v>
      </c>
      <c r="Z144" s="253">
        <v>0</v>
      </c>
      <c r="AA144" s="253">
        <v>800.98</v>
      </c>
      <c r="AB144" s="253">
        <v>1455.74</v>
      </c>
      <c r="AC144" s="253">
        <v>0</v>
      </c>
      <c r="AD144" s="525">
        <v>0</v>
      </c>
      <c r="AE144" s="654">
        <f t="shared" si="168"/>
        <v>156265.21</v>
      </c>
      <c r="AF144" s="253">
        <v>33493.949999999997</v>
      </c>
      <c r="AG144" s="253">
        <v>40504.379999999997</v>
      </c>
      <c r="AH144" s="253">
        <v>29395.429999999997</v>
      </c>
      <c r="AI144" s="253">
        <v>34660.560000000012</v>
      </c>
      <c r="AJ144" s="253">
        <v>114.24</v>
      </c>
      <c r="AK144" s="253">
        <v>16325.979999999998</v>
      </c>
      <c r="AL144" s="253">
        <v>0</v>
      </c>
      <c r="AM144" s="253">
        <v>941.8</v>
      </c>
      <c r="AN144" s="253">
        <v>828.87000000000012</v>
      </c>
      <c r="AO144" s="253">
        <v>0</v>
      </c>
      <c r="AP144" s="525">
        <v>0</v>
      </c>
      <c r="AQ144" s="654">
        <f t="shared" si="169"/>
        <v>151369.32999999999</v>
      </c>
      <c r="AR144" s="253">
        <v>32176.95</v>
      </c>
      <c r="AS144" s="253">
        <v>37101.049999999996</v>
      </c>
      <c r="AT144" s="253">
        <v>28603.559999999998</v>
      </c>
      <c r="AU144" s="253">
        <v>33685.829999999994</v>
      </c>
      <c r="AV144" s="253">
        <v>0</v>
      </c>
      <c r="AW144" s="253">
        <v>16538.07</v>
      </c>
      <c r="AX144" s="253">
        <v>0</v>
      </c>
      <c r="AY144" s="253">
        <v>2577.88</v>
      </c>
      <c r="AZ144" s="253">
        <v>685.99</v>
      </c>
      <c r="BA144" s="253">
        <v>0</v>
      </c>
      <c r="BB144" s="525">
        <v>0</v>
      </c>
      <c r="BC144" s="892">
        <v>56694.570000000036</v>
      </c>
      <c r="BD144" s="689">
        <f t="shared" si="170"/>
        <v>698414.21000000008</v>
      </c>
      <c r="BE144" s="655">
        <f t="shared" si="171"/>
        <v>141349.88</v>
      </c>
      <c r="BF144" s="655">
        <f t="shared" si="172"/>
        <v>170281.5</v>
      </c>
      <c r="BG144" s="655">
        <f t="shared" si="173"/>
        <v>111929.37</v>
      </c>
      <c r="BH144" s="655">
        <f t="shared" si="174"/>
        <v>142795.22</v>
      </c>
      <c r="BI144" s="655">
        <f t="shared" si="175"/>
        <v>269.72000000000003</v>
      </c>
      <c r="BJ144" s="655">
        <f t="shared" si="176"/>
        <v>65814.649999999994</v>
      </c>
      <c r="BK144" s="655">
        <f t="shared" si="177"/>
        <v>0</v>
      </c>
      <c r="BL144" s="655">
        <f t="shared" si="178"/>
        <v>5276.18</v>
      </c>
      <c r="BM144" s="655">
        <f t="shared" si="179"/>
        <v>4003.12</v>
      </c>
      <c r="BN144" s="655">
        <f t="shared" si="180"/>
        <v>0</v>
      </c>
      <c r="BO144" s="656">
        <f t="shared" si="181"/>
        <v>0</v>
      </c>
    </row>
    <row r="145" spans="1:67" x14ac:dyDescent="0.25">
      <c r="A145" s="1735"/>
      <c r="B145" s="513" t="s">
        <v>1152</v>
      </c>
      <c r="C145" s="523" t="s">
        <v>842</v>
      </c>
      <c r="D145" s="652">
        <v>0</v>
      </c>
      <c r="E145" s="652">
        <v>0</v>
      </c>
      <c r="F145" s="970"/>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2">
        <v>0</v>
      </c>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735"/>
      <c r="B146" s="513" t="s">
        <v>1153</v>
      </c>
      <c r="C146" s="523" t="s">
        <v>843</v>
      </c>
      <c r="D146" s="652">
        <v>0</v>
      </c>
      <c r="E146" s="652">
        <v>0</v>
      </c>
      <c r="F146" s="970"/>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2">
        <v>0</v>
      </c>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735"/>
      <c r="B147" s="513" t="s">
        <v>1154</v>
      </c>
      <c r="C147" s="523" t="s">
        <v>844</v>
      </c>
      <c r="D147" s="652">
        <v>0</v>
      </c>
      <c r="E147" s="652">
        <v>0</v>
      </c>
      <c r="F147" s="970"/>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2">
        <v>0</v>
      </c>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742"/>
      <c r="B148" s="659" t="s">
        <v>1155</v>
      </c>
      <c r="C148" s="660" t="s">
        <v>36</v>
      </c>
      <c r="D148" s="661">
        <f>SUM(D144:D147)</f>
        <v>6864</v>
      </c>
      <c r="E148" s="661">
        <f>SUM(E144:E147)</f>
        <v>6361</v>
      </c>
      <c r="F148" s="971">
        <f t="shared" si="1"/>
        <v>0.92671911421911424</v>
      </c>
      <c r="G148" s="688">
        <f t="shared" si="166"/>
        <v>160395.70999999996</v>
      </c>
      <c r="H148" s="662">
        <f>SUM(H144:H147)</f>
        <v>37827.869999999995</v>
      </c>
      <c r="I148" s="662">
        <f t="shared" ref="I148:R148" si="186">SUM(I144:I147)</f>
        <v>45034.1</v>
      </c>
      <c r="J148" s="662">
        <f t="shared" si="186"/>
        <v>26393.750000000004</v>
      </c>
      <c r="K148" s="662">
        <f t="shared" si="186"/>
        <v>34588.469999999994</v>
      </c>
      <c r="L148" s="662">
        <f t="shared" si="186"/>
        <v>101.65</v>
      </c>
      <c r="M148" s="662">
        <f t="shared" si="186"/>
        <v>14461.83</v>
      </c>
      <c r="N148" s="662">
        <f t="shared" si="186"/>
        <v>0</v>
      </c>
      <c r="O148" s="662">
        <f t="shared" si="186"/>
        <v>955.52</v>
      </c>
      <c r="P148" s="662">
        <f t="shared" si="186"/>
        <v>1032.52</v>
      </c>
      <c r="Q148" s="662">
        <f t="shared" si="186"/>
        <v>0</v>
      </c>
      <c r="R148" s="888">
        <f t="shared" si="186"/>
        <v>0</v>
      </c>
      <c r="S148" s="688">
        <f t="shared" si="167"/>
        <v>173689.38999999998</v>
      </c>
      <c r="T148" s="662">
        <f t="shared" ref="T148:AD148" si="187">SUM(T144:T147)</f>
        <v>37851.11</v>
      </c>
      <c r="U148" s="662">
        <f t="shared" si="187"/>
        <v>47641.97</v>
      </c>
      <c r="V148" s="662">
        <f t="shared" si="187"/>
        <v>27536.629999999997</v>
      </c>
      <c r="W148" s="662">
        <f t="shared" si="187"/>
        <v>39860.36</v>
      </c>
      <c r="X148" s="662">
        <f t="shared" si="187"/>
        <v>53.83</v>
      </c>
      <c r="Y148" s="662">
        <f t="shared" si="187"/>
        <v>18488.77</v>
      </c>
      <c r="Z148" s="662">
        <f t="shared" si="187"/>
        <v>0</v>
      </c>
      <c r="AA148" s="662">
        <f t="shared" si="187"/>
        <v>800.98</v>
      </c>
      <c r="AB148" s="662">
        <f>SUM(AB144:AB147)</f>
        <v>1455.74</v>
      </c>
      <c r="AC148" s="662">
        <f t="shared" si="187"/>
        <v>0</v>
      </c>
      <c r="AD148" s="888">
        <f t="shared" si="187"/>
        <v>0</v>
      </c>
      <c r="AE148" s="688">
        <f t="shared" si="168"/>
        <v>156265.21</v>
      </c>
      <c r="AF148" s="662">
        <f t="shared" ref="AF148:AP148" si="188">SUM(AF144:AF147)</f>
        <v>33493.949999999997</v>
      </c>
      <c r="AG148" s="662">
        <f t="shared" si="188"/>
        <v>40504.379999999997</v>
      </c>
      <c r="AH148" s="662">
        <f t="shared" si="188"/>
        <v>29395.429999999997</v>
      </c>
      <c r="AI148" s="662">
        <f t="shared" si="188"/>
        <v>34660.560000000012</v>
      </c>
      <c r="AJ148" s="662">
        <f t="shared" si="188"/>
        <v>114.24</v>
      </c>
      <c r="AK148" s="662">
        <f t="shared" si="188"/>
        <v>16325.979999999998</v>
      </c>
      <c r="AL148" s="662">
        <f t="shared" si="188"/>
        <v>0</v>
      </c>
      <c r="AM148" s="662">
        <f t="shared" si="188"/>
        <v>941.8</v>
      </c>
      <c r="AN148" s="662">
        <f>SUM(AN144:AN147)</f>
        <v>828.87000000000012</v>
      </c>
      <c r="AO148" s="662">
        <f t="shared" si="188"/>
        <v>0</v>
      </c>
      <c r="AP148" s="888">
        <f t="shared" si="188"/>
        <v>0</v>
      </c>
      <c r="AQ148" s="688">
        <f t="shared" si="169"/>
        <v>151369.32999999999</v>
      </c>
      <c r="AR148" s="662">
        <f t="shared" ref="AR148:BC148" si="189">SUM(AR144:AR147)</f>
        <v>32176.95</v>
      </c>
      <c r="AS148" s="662">
        <f t="shared" si="189"/>
        <v>37101.049999999996</v>
      </c>
      <c r="AT148" s="662">
        <f t="shared" si="189"/>
        <v>28603.559999999998</v>
      </c>
      <c r="AU148" s="662">
        <f t="shared" si="189"/>
        <v>33685.829999999994</v>
      </c>
      <c r="AV148" s="662">
        <f t="shared" si="189"/>
        <v>0</v>
      </c>
      <c r="AW148" s="662">
        <f t="shared" si="189"/>
        <v>16538.07</v>
      </c>
      <c r="AX148" s="662">
        <f t="shared" si="189"/>
        <v>0</v>
      </c>
      <c r="AY148" s="662">
        <f t="shared" si="189"/>
        <v>2577.88</v>
      </c>
      <c r="AZ148" s="662">
        <f>SUM(AZ144:AZ147)</f>
        <v>685.99</v>
      </c>
      <c r="BA148" s="662">
        <f t="shared" si="189"/>
        <v>0</v>
      </c>
      <c r="BB148" s="888">
        <f t="shared" si="189"/>
        <v>0</v>
      </c>
      <c r="BC148" s="663">
        <f t="shared" si="189"/>
        <v>56694.570000000036</v>
      </c>
      <c r="BD148" s="654">
        <f t="shared" si="170"/>
        <v>698414.21000000008</v>
      </c>
      <c r="BE148" s="664">
        <f t="shared" si="171"/>
        <v>141349.88</v>
      </c>
      <c r="BF148" s="664">
        <f t="shared" si="172"/>
        <v>170281.5</v>
      </c>
      <c r="BG148" s="664">
        <f t="shared" si="173"/>
        <v>111929.37</v>
      </c>
      <c r="BH148" s="664">
        <f t="shared" si="174"/>
        <v>142795.22</v>
      </c>
      <c r="BI148" s="664">
        <f t="shared" si="175"/>
        <v>269.72000000000003</v>
      </c>
      <c r="BJ148" s="664">
        <f t="shared" si="176"/>
        <v>65814.649999999994</v>
      </c>
      <c r="BK148" s="664">
        <f t="shared" si="177"/>
        <v>0</v>
      </c>
      <c r="BL148" s="664">
        <f t="shared" si="178"/>
        <v>5276.18</v>
      </c>
      <c r="BM148" s="664">
        <f t="shared" si="179"/>
        <v>4003.12</v>
      </c>
      <c r="BN148" s="664">
        <f t="shared" si="180"/>
        <v>0</v>
      </c>
      <c r="BO148" s="665">
        <f t="shared" si="181"/>
        <v>0</v>
      </c>
    </row>
    <row r="149" spans="1:67" x14ac:dyDescent="0.25">
      <c r="A149" s="1735" t="s">
        <v>1156</v>
      </c>
      <c r="B149" s="513" t="s">
        <v>1157</v>
      </c>
      <c r="C149" s="523" t="s">
        <v>841</v>
      </c>
      <c r="D149" s="652">
        <v>1429</v>
      </c>
      <c r="E149" s="652">
        <v>1316</v>
      </c>
      <c r="F149" s="970">
        <v>0.92092372288313507</v>
      </c>
      <c r="G149" s="654">
        <f t="shared" si="166"/>
        <v>356765.56000000006</v>
      </c>
      <c r="H149" s="253">
        <v>144250.65</v>
      </c>
      <c r="I149" s="253">
        <v>11820.36</v>
      </c>
      <c r="J149" s="253">
        <v>124318.66</v>
      </c>
      <c r="K149" s="253">
        <v>14071.89</v>
      </c>
      <c r="L149" s="253">
        <v>141.93</v>
      </c>
      <c r="M149" s="253">
        <v>17369.77</v>
      </c>
      <c r="N149" s="253">
        <v>0</v>
      </c>
      <c r="O149" s="253">
        <v>1197.3700000000001</v>
      </c>
      <c r="P149" s="253">
        <v>43594.929999999993</v>
      </c>
      <c r="Q149" s="253">
        <v>0</v>
      </c>
      <c r="R149" s="525">
        <v>0</v>
      </c>
      <c r="S149" s="654">
        <f t="shared" si="167"/>
        <v>347962.88000000006</v>
      </c>
      <c r="T149" s="253">
        <v>137122.63</v>
      </c>
      <c r="U149" s="253">
        <v>13471.72</v>
      </c>
      <c r="V149" s="253">
        <v>119244.43000000001</v>
      </c>
      <c r="W149" s="253">
        <v>17529.09</v>
      </c>
      <c r="X149" s="253">
        <v>169.53000000000003</v>
      </c>
      <c r="Y149" s="253">
        <v>16394.38</v>
      </c>
      <c r="Z149" s="253">
        <v>0</v>
      </c>
      <c r="AA149" s="253">
        <v>1849.9199999999998</v>
      </c>
      <c r="AB149" s="253">
        <v>42181.180000000008</v>
      </c>
      <c r="AC149" s="253">
        <v>0</v>
      </c>
      <c r="AD149" s="525">
        <v>0</v>
      </c>
      <c r="AE149" s="654">
        <f t="shared" si="168"/>
        <v>341844.70999999996</v>
      </c>
      <c r="AF149" s="253">
        <v>128696.26000000001</v>
      </c>
      <c r="AG149" s="253">
        <v>12883.359999999999</v>
      </c>
      <c r="AH149" s="253">
        <v>123581.61</v>
      </c>
      <c r="AI149" s="253">
        <v>12467.71</v>
      </c>
      <c r="AJ149" s="253">
        <v>393.23</v>
      </c>
      <c r="AK149" s="253">
        <v>15748.940000000002</v>
      </c>
      <c r="AL149" s="253">
        <v>0</v>
      </c>
      <c r="AM149" s="253">
        <v>1895.37</v>
      </c>
      <c r="AN149" s="253">
        <v>46178.23</v>
      </c>
      <c r="AO149" s="253">
        <v>0</v>
      </c>
      <c r="AP149" s="525">
        <v>0</v>
      </c>
      <c r="AQ149" s="654">
        <f t="shared" si="169"/>
        <v>316680.14</v>
      </c>
      <c r="AR149" s="253">
        <v>113295.77000000002</v>
      </c>
      <c r="AS149" s="253">
        <v>13759.95</v>
      </c>
      <c r="AT149" s="253">
        <v>117719.93</v>
      </c>
      <c r="AU149" s="253">
        <v>13392.43</v>
      </c>
      <c r="AV149" s="253">
        <v>73.78</v>
      </c>
      <c r="AW149" s="253">
        <v>13467.36</v>
      </c>
      <c r="AX149" s="253">
        <v>0</v>
      </c>
      <c r="AY149" s="253">
        <v>1769.3299999999997</v>
      </c>
      <c r="AZ149" s="253">
        <v>43201.59</v>
      </c>
      <c r="BA149" s="253">
        <v>0</v>
      </c>
      <c r="BB149" s="525">
        <v>0</v>
      </c>
      <c r="BC149" s="892">
        <v>52092.099999999977</v>
      </c>
      <c r="BD149" s="689">
        <f t="shared" si="170"/>
        <v>1415345.3900000001</v>
      </c>
      <c r="BE149" s="655">
        <f t="shared" si="171"/>
        <v>523365.31000000006</v>
      </c>
      <c r="BF149" s="655">
        <f t="shared" si="172"/>
        <v>51935.39</v>
      </c>
      <c r="BG149" s="655">
        <f t="shared" si="173"/>
        <v>484864.63</v>
      </c>
      <c r="BH149" s="655">
        <f t="shared" si="174"/>
        <v>57461.120000000003</v>
      </c>
      <c r="BI149" s="655">
        <f t="shared" si="175"/>
        <v>778.47</v>
      </c>
      <c r="BJ149" s="655">
        <f t="shared" si="176"/>
        <v>62980.450000000004</v>
      </c>
      <c r="BK149" s="655">
        <f t="shared" si="177"/>
        <v>0</v>
      </c>
      <c r="BL149" s="655">
        <f t="shared" si="178"/>
        <v>6711.99</v>
      </c>
      <c r="BM149" s="655">
        <f t="shared" si="179"/>
        <v>175155.93</v>
      </c>
      <c r="BN149" s="655">
        <f t="shared" si="180"/>
        <v>0</v>
      </c>
      <c r="BO149" s="656">
        <f t="shared" si="181"/>
        <v>0</v>
      </c>
    </row>
    <row r="150" spans="1:67" x14ac:dyDescent="0.25">
      <c r="A150" s="1735"/>
      <c r="B150" s="513" t="s">
        <v>1158</v>
      </c>
      <c r="C150" s="523" t="s">
        <v>842</v>
      </c>
      <c r="D150" s="652">
        <v>0</v>
      </c>
      <c r="E150" s="652">
        <v>0</v>
      </c>
      <c r="F150" s="970"/>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2">
        <v>0</v>
      </c>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735"/>
      <c r="B151" s="513" t="s">
        <v>1159</v>
      </c>
      <c r="C151" s="523" t="s">
        <v>843</v>
      </c>
      <c r="D151" s="652">
        <v>0</v>
      </c>
      <c r="E151" s="652">
        <v>0</v>
      </c>
      <c r="F151" s="970"/>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2">
        <v>0</v>
      </c>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735"/>
      <c r="B152" s="513" t="s">
        <v>1160</v>
      </c>
      <c r="C152" s="523" t="s">
        <v>844</v>
      </c>
      <c r="D152" s="652">
        <v>0</v>
      </c>
      <c r="E152" s="652">
        <v>0</v>
      </c>
      <c r="F152" s="970"/>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2">
        <v>0</v>
      </c>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742"/>
      <c r="B153" s="659" t="s">
        <v>1161</v>
      </c>
      <c r="C153" s="660" t="s">
        <v>36</v>
      </c>
      <c r="D153" s="661">
        <f>SUM(D149:D152)</f>
        <v>1429</v>
      </c>
      <c r="E153" s="661">
        <f>SUM(E149:E152)</f>
        <v>1316</v>
      </c>
      <c r="F153" s="971">
        <f t="shared" si="1"/>
        <v>0.92092372288313507</v>
      </c>
      <c r="G153" s="688">
        <f t="shared" si="166"/>
        <v>356765.56000000006</v>
      </c>
      <c r="H153" s="662">
        <f>SUM(H149:H152)</f>
        <v>144250.65</v>
      </c>
      <c r="I153" s="662">
        <f t="shared" ref="I153:R153" si="190">SUM(I149:I152)</f>
        <v>11820.36</v>
      </c>
      <c r="J153" s="662">
        <f t="shared" si="190"/>
        <v>124318.66</v>
      </c>
      <c r="K153" s="662">
        <f t="shared" si="190"/>
        <v>14071.89</v>
      </c>
      <c r="L153" s="662">
        <f t="shared" si="190"/>
        <v>141.93</v>
      </c>
      <c r="M153" s="662">
        <f t="shared" si="190"/>
        <v>17369.77</v>
      </c>
      <c r="N153" s="662">
        <f t="shared" si="190"/>
        <v>0</v>
      </c>
      <c r="O153" s="662">
        <f t="shared" si="190"/>
        <v>1197.3700000000001</v>
      </c>
      <c r="P153" s="662">
        <f t="shared" si="190"/>
        <v>43594.929999999993</v>
      </c>
      <c r="Q153" s="662">
        <f t="shared" si="190"/>
        <v>0</v>
      </c>
      <c r="R153" s="888">
        <f t="shared" si="190"/>
        <v>0</v>
      </c>
      <c r="S153" s="688">
        <f t="shared" si="167"/>
        <v>347962.88000000006</v>
      </c>
      <c r="T153" s="662">
        <f t="shared" ref="T153:AD153" si="191">SUM(T149:T152)</f>
        <v>137122.63</v>
      </c>
      <c r="U153" s="662">
        <f t="shared" si="191"/>
        <v>13471.72</v>
      </c>
      <c r="V153" s="662">
        <f t="shared" si="191"/>
        <v>119244.43000000001</v>
      </c>
      <c r="W153" s="662">
        <f t="shared" si="191"/>
        <v>17529.09</v>
      </c>
      <c r="X153" s="662">
        <f t="shared" si="191"/>
        <v>169.53000000000003</v>
      </c>
      <c r="Y153" s="662">
        <f t="shared" si="191"/>
        <v>16394.38</v>
      </c>
      <c r="Z153" s="662">
        <f t="shared" si="191"/>
        <v>0</v>
      </c>
      <c r="AA153" s="662">
        <f t="shared" si="191"/>
        <v>1849.9199999999998</v>
      </c>
      <c r="AB153" s="662">
        <f>SUM(AB149:AB152)</f>
        <v>42181.180000000008</v>
      </c>
      <c r="AC153" s="662">
        <f t="shared" si="191"/>
        <v>0</v>
      </c>
      <c r="AD153" s="888">
        <f t="shared" si="191"/>
        <v>0</v>
      </c>
      <c r="AE153" s="688">
        <f t="shared" si="168"/>
        <v>341844.70999999996</v>
      </c>
      <c r="AF153" s="662">
        <f t="shared" ref="AF153:AP153" si="192">SUM(AF149:AF152)</f>
        <v>128696.26000000001</v>
      </c>
      <c r="AG153" s="662">
        <f t="shared" si="192"/>
        <v>12883.359999999999</v>
      </c>
      <c r="AH153" s="662">
        <f t="shared" si="192"/>
        <v>123581.61</v>
      </c>
      <c r="AI153" s="662">
        <f t="shared" si="192"/>
        <v>12467.71</v>
      </c>
      <c r="AJ153" s="662">
        <f t="shared" si="192"/>
        <v>393.23</v>
      </c>
      <c r="AK153" s="662">
        <f t="shared" si="192"/>
        <v>15748.940000000002</v>
      </c>
      <c r="AL153" s="662">
        <f t="shared" si="192"/>
        <v>0</v>
      </c>
      <c r="AM153" s="662">
        <f t="shared" si="192"/>
        <v>1895.37</v>
      </c>
      <c r="AN153" s="662">
        <f>SUM(AN149:AN152)</f>
        <v>46178.23</v>
      </c>
      <c r="AO153" s="662">
        <f t="shared" si="192"/>
        <v>0</v>
      </c>
      <c r="AP153" s="888">
        <f t="shared" si="192"/>
        <v>0</v>
      </c>
      <c r="AQ153" s="688">
        <f t="shared" si="169"/>
        <v>316680.14</v>
      </c>
      <c r="AR153" s="662">
        <f t="shared" ref="AR153:BC153" si="193">SUM(AR149:AR152)</f>
        <v>113295.77000000002</v>
      </c>
      <c r="AS153" s="662">
        <f t="shared" si="193"/>
        <v>13759.95</v>
      </c>
      <c r="AT153" s="662">
        <f t="shared" si="193"/>
        <v>117719.93</v>
      </c>
      <c r="AU153" s="662">
        <f t="shared" si="193"/>
        <v>13392.43</v>
      </c>
      <c r="AV153" s="662">
        <f t="shared" si="193"/>
        <v>73.78</v>
      </c>
      <c r="AW153" s="662">
        <f t="shared" si="193"/>
        <v>13467.36</v>
      </c>
      <c r="AX153" s="662">
        <f t="shared" si="193"/>
        <v>0</v>
      </c>
      <c r="AY153" s="662">
        <f t="shared" si="193"/>
        <v>1769.3299999999997</v>
      </c>
      <c r="AZ153" s="662">
        <f>SUM(AZ149:AZ152)</f>
        <v>43201.59</v>
      </c>
      <c r="BA153" s="662">
        <f t="shared" si="193"/>
        <v>0</v>
      </c>
      <c r="BB153" s="888">
        <f t="shared" si="193"/>
        <v>0</v>
      </c>
      <c r="BC153" s="663">
        <f t="shared" si="193"/>
        <v>52092.099999999977</v>
      </c>
      <c r="BD153" s="654">
        <f t="shared" si="170"/>
        <v>1415345.3900000001</v>
      </c>
      <c r="BE153" s="664">
        <f t="shared" si="171"/>
        <v>523365.31000000006</v>
      </c>
      <c r="BF153" s="664">
        <f t="shared" si="172"/>
        <v>51935.39</v>
      </c>
      <c r="BG153" s="664">
        <f t="shared" si="173"/>
        <v>484864.63</v>
      </c>
      <c r="BH153" s="664">
        <f t="shared" si="174"/>
        <v>57461.120000000003</v>
      </c>
      <c r="BI153" s="664">
        <f t="shared" si="175"/>
        <v>778.47</v>
      </c>
      <c r="BJ153" s="664">
        <f t="shared" si="176"/>
        <v>62980.450000000004</v>
      </c>
      <c r="BK153" s="664">
        <f t="shared" si="177"/>
        <v>0</v>
      </c>
      <c r="BL153" s="664">
        <f t="shared" si="178"/>
        <v>6711.99</v>
      </c>
      <c r="BM153" s="664">
        <f t="shared" si="179"/>
        <v>175155.93</v>
      </c>
      <c r="BN153" s="664">
        <f t="shared" si="180"/>
        <v>0</v>
      </c>
      <c r="BO153" s="665">
        <f t="shared" si="181"/>
        <v>0</v>
      </c>
    </row>
    <row r="154" spans="1:67" x14ac:dyDescent="0.25">
      <c r="A154" s="1735" t="s">
        <v>1162</v>
      </c>
      <c r="B154" s="513" t="s">
        <v>1163</v>
      </c>
      <c r="C154" s="523" t="s">
        <v>841</v>
      </c>
      <c r="D154" s="652">
        <v>0</v>
      </c>
      <c r="E154" s="652">
        <v>0</v>
      </c>
      <c r="F154" s="970"/>
      <c r="G154" s="654">
        <f t="shared" si="166"/>
        <v>18064.810000000001</v>
      </c>
      <c r="H154" s="253">
        <v>8185.16</v>
      </c>
      <c r="I154" s="253">
        <v>2277.1799999999998</v>
      </c>
      <c r="J154" s="253">
        <v>3724.8900000000003</v>
      </c>
      <c r="K154" s="253">
        <v>2769.86</v>
      </c>
      <c r="L154" s="253">
        <v>0</v>
      </c>
      <c r="M154" s="253">
        <v>638.38</v>
      </c>
      <c r="N154" s="253">
        <v>0</v>
      </c>
      <c r="O154" s="253">
        <v>122.48</v>
      </c>
      <c r="P154" s="253">
        <v>346.86</v>
      </c>
      <c r="Q154" s="253">
        <v>0</v>
      </c>
      <c r="R154" s="525">
        <v>0</v>
      </c>
      <c r="S154" s="654">
        <f t="shared" si="167"/>
        <v>20021.760000000006</v>
      </c>
      <c r="T154" s="253">
        <v>8334.65</v>
      </c>
      <c r="U154" s="253">
        <v>2534.1900000000005</v>
      </c>
      <c r="V154" s="253">
        <v>5580.49</v>
      </c>
      <c r="W154" s="253">
        <v>2245.7600000000002</v>
      </c>
      <c r="X154" s="253">
        <v>0</v>
      </c>
      <c r="Y154" s="253">
        <v>760.27</v>
      </c>
      <c r="Z154" s="253">
        <v>0</v>
      </c>
      <c r="AA154" s="253">
        <v>126.5</v>
      </c>
      <c r="AB154" s="253">
        <v>439.9</v>
      </c>
      <c r="AC154" s="253">
        <v>0</v>
      </c>
      <c r="AD154" s="525">
        <v>0</v>
      </c>
      <c r="AE154" s="654">
        <f t="shared" si="168"/>
        <v>18968.619999999995</v>
      </c>
      <c r="AF154" s="253">
        <v>9419.86</v>
      </c>
      <c r="AG154" s="253">
        <v>1809.7600000000002</v>
      </c>
      <c r="AH154" s="253">
        <v>5065.9299999999994</v>
      </c>
      <c r="AI154" s="253">
        <v>1916.35</v>
      </c>
      <c r="AJ154" s="253">
        <v>0</v>
      </c>
      <c r="AK154" s="253">
        <v>511.27</v>
      </c>
      <c r="AL154" s="253">
        <v>0</v>
      </c>
      <c r="AM154" s="253">
        <v>139.78</v>
      </c>
      <c r="AN154" s="253">
        <v>105.67</v>
      </c>
      <c r="AO154" s="253">
        <v>0</v>
      </c>
      <c r="AP154" s="525">
        <v>0</v>
      </c>
      <c r="AQ154" s="654">
        <f t="shared" si="169"/>
        <v>17147.8</v>
      </c>
      <c r="AR154" s="253">
        <v>8891.82</v>
      </c>
      <c r="AS154" s="253">
        <v>1679.05</v>
      </c>
      <c r="AT154" s="253">
        <v>4046.9199999999996</v>
      </c>
      <c r="AU154" s="253">
        <v>1686.1799999999998</v>
      </c>
      <c r="AV154" s="253">
        <v>0</v>
      </c>
      <c r="AW154" s="253">
        <v>170.09</v>
      </c>
      <c r="AX154" s="253">
        <v>0</v>
      </c>
      <c r="AY154" s="253">
        <v>0</v>
      </c>
      <c r="AZ154" s="253">
        <v>673.74</v>
      </c>
      <c r="BA154" s="253">
        <v>0</v>
      </c>
      <c r="BB154" s="525">
        <v>0</v>
      </c>
      <c r="BC154" s="892">
        <v>3971.2200000000048</v>
      </c>
      <c r="BD154" s="689">
        <f t="shared" si="170"/>
        <v>78174.209999999977</v>
      </c>
      <c r="BE154" s="655">
        <f t="shared" si="171"/>
        <v>34831.49</v>
      </c>
      <c r="BF154" s="655">
        <f t="shared" si="172"/>
        <v>8300.18</v>
      </c>
      <c r="BG154" s="655">
        <f t="shared" si="173"/>
        <v>18418.23</v>
      </c>
      <c r="BH154" s="655">
        <f t="shared" si="174"/>
        <v>8618.1500000000015</v>
      </c>
      <c r="BI154" s="655">
        <f t="shared" si="175"/>
        <v>0</v>
      </c>
      <c r="BJ154" s="655">
        <f t="shared" si="176"/>
        <v>2080.0100000000002</v>
      </c>
      <c r="BK154" s="655">
        <f t="shared" si="177"/>
        <v>0</v>
      </c>
      <c r="BL154" s="655">
        <f t="shared" si="178"/>
        <v>388.76</v>
      </c>
      <c r="BM154" s="655">
        <f t="shared" si="179"/>
        <v>1566.17</v>
      </c>
      <c r="BN154" s="655">
        <f t="shared" si="180"/>
        <v>0</v>
      </c>
      <c r="BO154" s="656">
        <f t="shared" si="181"/>
        <v>0</v>
      </c>
    </row>
    <row r="155" spans="1:67" x14ac:dyDescent="0.25">
      <c r="A155" s="1735"/>
      <c r="B155" s="513" t="s">
        <v>1164</v>
      </c>
      <c r="C155" s="523" t="s">
        <v>842</v>
      </c>
      <c r="D155" s="652">
        <v>0</v>
      </c>
      <c r="E155" s="652">
        <v>0</v>
      </c>
      <c r="F155" s="970"/>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2">
        <v>0</v>
      </c>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735"/>
      <c r="B156" s="513" t="s">
        <v>1165</v>
      </c>
      <c r="C156" s="523" t="s">
        <v>843</v>
      </c>
      <c r="D156" s="652">
        <v>0</v>
      </c>
      <c r="E156" s="652">
        <v>0</v>
      </c>
      <c r="F156" s="970"/>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2">
        <v>0</v>
      </c>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735"/>
      <c r="B157" s="513" t="s">
        <v>1166</v>
      </c>
      <c r="C157" s="523" t="s">
        <v>844</v>
      </c>
      <c r="D157" s="652">
        <v>0</v>
      </c>
      <c r="E157" s="652">
        <v>0</v>
      </c>
      <c r="F157" s="970"/>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2">
        <v>0</v>
      </c>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742"/>
      <c r="B158" s="659" t="s">
        <v>1167</v>
      </c>
      <c r="C158" s="660" t="s">
        <v>36</v>
      </c>
      <c r="D158" s="661">
        <f>SUM(D154:D157)</f>
        <v>0</v>
      </c>
      <c r="E158" s="661">
        <f>SUM(E154:E157)</f>
        <v>0</v>
      </c>
      <c r="F158" s="971" t="str">
        <f t="shared" si="1"/>
        <v/>
      </c>
      <c r="G158" s="688">
        <f t="shared" si="166"/>
        <v>18064.810000000001</v>
      </c>
      <c r="H158" s="662">
        <f>SUM(H154:H157)</f>
        <v>8185.16</v>
      </c>
      <c r="I158" s="662">
        <f t="shared" ref="I158:R158" si="194">SUM(I154:I157)</f>
        <v>2277.1799999999998</v>
      </c>
      <c r="J158" s="662">
        <f t="shared" si="194"/>
        <v>3724.8900000000003</v>
      </c>
      <c r="K158" s="662">
        <f t="shared" si="194"/>
        <v>2769.86</v>
      </c>
      <c r="L158" s="662">
        <f t="shared" si="194"/>
        <v>0</v>
      </c>
      <c r="M158" s="662">
        <f t="shared" si="194"/>
        <v>638.38</v>
      </c>
      <c r="N158" s="662">
        <f t="shared" si="194"/>
        <v>0</v>
      </c>
      <c r="O158" s="662">
        <f t="shared" si="194"/>
        <v>122.48</v>
      </c>
      <c r="P158" s="662">
        <f t="shared" si="194"/>
        <v>346.86</v>
      </c>
      <c r="Q158" s="662">
        <f t="shared" si="194"/>
        <v>0</v>
      </c>
      <c r="R158" s="888">
        <f t="shared" si="194"/>
        <v>0</v>
      </c>
      <c r="S158" s="688">
        <f t="shared" si="167"/>
        <v>20021.760000000006</v>
      </c>
      <c r="T158" s="662">
        <f t="shared" ref="T158:AD158" si="195">SUM(T154:T157)</f>
        <v>8334.65</v>
      </c>
      <c r="U158" s="662">
        <f t="shared" si="195"/>
        <v>2534.1900000000005</v>
      </c>
      <c r="V158" s="662">
        <f t="shared" si="195"/>
        <v>5580.49</v>
      </c>
      <c r="W158" s="662">
        <f t="shared" si="195"/>
        <v>2245.7600000000002</v>
      </c>
      <c r="X158" s="662">
        <f t="shared" si="195"/>
        <v>0</v>
      </c>
      <c r="Y158" s="662">
        <f t="shared" si="195"/>
        <v>760.27</v>
      </c>
      <c r="Z158" s="662">
        <f t="shared" si="195"/>
        <v>0</v>
      </c>
      <c r="AA158" s="662">
        <f t="shared" si="195"/>
        <v>126.5</v>
      </c>
      <c r="AB158" s="662">
        <f>SUM(AB154:AB157)</f>
        <v>439.9</v>
      </c>
      <c r="AC158" s="662">
        <f t="shared" si="195"/>
        <v>0</v>
      </c>
      <c r="AD158" s="888">
        <f t="shared" si="195"/>
        <v>0</v>
      </c>
      <c r="AE158" s="688">
        <f t="shared" si="168"/>
        <v>18968.619999999995</v>
      </c>
      <c r="AF158" s="662">
        <f t="shared" ref="AF158:AP158" si="196">SUM(AF154:AF157)</f>
        <v>9419.86</v>
      </c>
      <c r="AG158" s="662">
        <f t="shared" si="196"/>
        <v>1809.7600000000002</v>
      </c>
      <c r="AH158" s="662">
        <f t="shared" si="196"/>
        <v>5065.9299999999994</v>
      </c>
      <c r="AI158" s="662">
        <f t="shared" si="196"/>
        <v>1916.35</v>
      </c>
      <c r="AJ158" s="662">
        <f t="shared" si="196"/>
        <v>0</v>
      </c>
      <c r="AK158" s="662">
        <f t="shared" si="196"/>
        <v>511.27</v>
      </c>
      <c r="AL158" s="662">
        <f t="shared" si="196"/>
        <v>0</v>
      </c>
      <c r="AM158" s="662">
        <f t="shared" si="196"/>
        <v>139.78</v>
      </c>
      <c r="AN158" s="662">
        <f>SUM(AN154:AN157)</f>
        <v>105.67</v>
      </c>
      <c r="AO158" s="662">
        <f t="shared" si="196"/>
        <v>0</v>
      </c>
      <c r="AP158" s="888">
        <f t="shared" si="196"/>
        <v>0</v>
      </c>
      <c r="AQ158" s="688">
        <f t="shared" si="169"/>
        <v>17147.8</v>
      </c>
      <c r="AR158" s="662">
        <f t="shared" ref="AR158:BC158" si="197">SUM(AR154:AR157)</f>
        <v>8891.82</v>
      </c>
      <c r="AS158" s="662">
        <f t="shared" si="197"/>
        <v>1679.05</v>
      </c>
      <c r="AT158" s="662">
        <f t="shared" si="197"/>
        <v>4046.9199999999996</v>
      </c>
      <c r="AU158" s="662">
        <f t="shared" si="197"/>
        <v>1686.1799999999998</v>
      </c>
      <c r="AV158" s="662">
        <f t="shared" si="197"/>
        <v>0</v>
      </c>
      <c r="AW158" s="662">
        <f t="shared" si="197"/>
        <v>170.09</v>
      </c>
      <c r="AX158" s="662">
        <f t="shared" si="197"/>
        <v>0</v>
      </c>
      <c r="AY158" s="662">
        <f t="shared" si="197"/>
        <v>0</v>
      </c>
      <c r="AZ158" s="662">
        <f>SUM(AZ154:AZ157)</f>
        <v>673.74</v>
      </c>
      <c r="BA158" s="662">
        <f t="shared" si="197"/>
        <v>0</v>
      </c>
      <c r="BB158" s="888">
        <f t="shared" si="197"/>
        <v>0</v>
      </c>
      <c r="BC158" s="663">
        <f t="shared" si="197"/>
        <v>3971.2200000000048</v>
      </c>
      <c r="BD158" s="654">
        <f t="shared" si="170"/>
        <v>78174.209999999977</v>
      </c>
      <c r="BE158" s="664">
        <f t="shared" si="171"/>
        <v>34831.49</v>
      </c>
      <c r="BF158" s="664">
        <f t="shared" si="172"/>
        <v>8300.18</v>
      </c>
      <c r="BG158" s="664">
        <f t="shared" si="173"/>
        <v>18418.23</v>
      </c>
      <c r="BH158" s="664">
        <f t="shared" si="174"/>
        <v>8618.1500000000015</v>
      </c>
      <c r="BI158" s="664">
        <f t="shared" si="175"/>
        <v>0</v>
      </c>
      <c r="BJ158" s="664">
        <f t="shared" si="176"/>
        <v>2080.0100000000002</v>
      </c>
      <c r="BK158" s="664">
        <f t="shared" si="177"/>
        <v>0</v>
      </c>
      <c r="BL158" s="664">
        <f t="shared" si="178"/>
        <v>388.76</v>
      </c>
      <c r="BM158" s="664">
        <f t="shared" si="179"/>
        <v>1566.17</v>
      </c>
      <c r="BN158" s="664">
        <f t="shared" si="180"/>
        <v>0</v>
      </c>
      <c r="BO158" s="665">
        <f t="shared" si="181"/>
        <v>0</v>
      </c>
    </row>
    <row r="159" spans="1:67" x14ac:dyDescent="0.25">
      <c r="A159" s="1735" t="s">
        <v>1168</v>
      </c>
      <c r="B159" s="513" t="s">
        <v>1169</v>
      </c>
      <c r="C159" s="523" t="s">
        <v>841</v>
      </c>
      <c r="D159" s="652">
        <v>798</v>
      </c>
      <c r="E159" s="652">
        <v>756</v>
      </c>
      <c r="F159" s="970">
        <v>0.94736842105263153</v>
      </c>
      <c r="G159" s="654">
        <f t="shared" si="166"/>
        <v>10822.03</v>
      </c>
      <c r="H159" s="253">
        <v>4873.05</v>
      </c>
      <c r="I159" s="253">
        <v>0</v>
      </c>
      <c r="J159" s="253">
        <v>3346.43</v>
      </c>
      <c r="K159" s="253">
        <v>368.53999999999996</v>
      </c>
      <c r="L159" s="253">
        <v>0</v>
      </c>
      <c r="M159" s="253">
        <v>0</v>
      </c>
      <c r="N159" s="253">
        <v>0</v>
      </c>
      <c r="O159" s="253">
        <v>0</v>
      </c>
      <c r="P159" s="253">
        <v>2234.0100000000002</v>
      </c>
      <c r="Q159" s="253">
        <v>0</v>
      </c>
      <c r="R159" s="525">
        <v>0</v>
      </c>
      <c r="S159" s="654">
        <f t="shared" si="167"/>
        <v>22620.859999999997</v>
      </c>
      <c r="T159" s="253">
        <v>11503.919999999998</v>
      </c>
      <c r="U159" s="253">
        <v>0</v>
      </c>
      <c r="V159" s="253">
        <v>7131.8899999999994</v>
      </c>
      <c r="W159" s="253">
        <v>0</v>
      </c>
      <c r="X159" s="253">
        <v>0</v>
      </c>
      <c r="Y159" s="253">
        <v>65.319999999999993</v>
      </c>
      <c r="Z159" s="253">
        <v>0</v>
      </c>
      <c r="AA159" s="253">
        <v>0</v>
      </c>
      <c r="AB159" s="253">
        <v>3919.7300000000005</v>
      </c>
      <c r="AC159" s="253">
        <v>0</v>
      </c>
      <c r="AD159" s="525">
        <v>0</v>
      </c>
      <c r="AE159" s="654">
        <f t="shared" si="168"/>
        <v>17242.61</v>
      </c>
      <c r="AF159" s="253">
        <v>2421.23</v>
      </c>
      <c r="AG159" s="253">
        <v>0</v>
      </c>
      <c r="AH159" s="253">
        <v>8637.08</v>
      </c>
      <c r="AI159" s="253">
        <v>318.14</v>
      </c>
      <c r="AJ159" s="253">
        <v>0</v>
      </c>
      <c r="AK159" s="253">
        <v>4835.0200000000004</v>
      </c>
      <c r="AL159" s="253">
        <v>0</v>
      </c>
      <c r="AM159" s="253">
        <v>0</v>
      </c>
      <c r="AN159" s="253">
        <v>1031.1400000000001</v>
      </c>
      <c r="AO159" s="253">
        <v>0</v>
      </c>
      <c r="AP159" s="525">
        <v>0</v>
      </c>
      <c r="AQ159" s="654">
        <f t="shared" si="169"/>
        <v>11893.259999999998</v>
      </c>
      <c r="AR159" s="253">
        <v>2798.63</v>
      </c>
      <c r="AS159" s="253">
        <v>0</v>
      </c>
      <c r="AT159" s="253">
        <v>6385.99</v>
      </c>
      <c r="AU159" s="253">
        <v>1250.5899999999999</v>
      </c>
      <c r="AV159" s="253">
        <v>0</v>
      </c>
      <c r="AW159" s="253">
        <v>0</v>
      </c>
      <c r="AX159" s="253">
        <v>0</v>
      </c>
      <c r="AY159" s="253">
        <v>0</v>
      </c>
      <c r="AZ159" s="253">
        <v>1458.05</v>
      </c>
      <c r="BA159" s="253">
        <v>0</v>
      </c>
      <c r="BB159" s="525">
        <v>0</v>
      </c>
      <c r="BC159" s="892">
        <v>-2314.3499999999967</v>
      </c>
      <c r="BD159" s="689">
        <f t="shared" si="170"/>
        <v>60264.41</v>
      </c>
      <c r="BE159" s="655">
        <f t="shared" si="171"/>
        <v>21596.829999999998</v>
      </c>
      <c r="BF159" s="655">
        <f t="shared" si="172"/>
        <v>0</v>
      </c>
      <c r="BG159" s="655">
        <f t="shared" si="173"/>
        <v>25501.39</v>
      </c>
      <c r="BH159" s="655">
        <f t="shared" si="174"/>
        <v>1937.27</v>
      </c>
      <c r="BI159" s="655">
        <f t="shared" si="175"/>
        <v>0</v>
      </c>
      <c r="BJ159" s="655">
        <f t="shared" si="176"/>
        <v>4900.34</v>
      </c>
      <c r="BK159" s="655">
        <f t="shared" si="177"/>
        <v>0</v>
      </c>
      <c r="BL159" s="655">
        <f t="shared" si="178"/>
        <v>0</v>
      </c>
      <c r="BM159" s="655">
        <f t="shared" si="179"/>
        <v>8642.93</v>
      </c>
      <c r="BN159" s="655">
        <f t="shared" si="180"/>
        <v>0</v>
      </c>
      <c r="BO159" s="656">
        <f t="shared" si="181"/>
        <v>0</v>
      </c>
    </row>
    <row r="160" spans="1:67" x14ac:dyDescent="0.25">
      <c r="A160" s="1735"/>
      <c r="B160" s="513" t="s">
        <v>1170</v>
      </c>
      <c r="C160" s="523" t="s">
        <v>842</v>
      </c>
      <c r="D160" s="652">
        <v>0</v>
      </c>
      <c r="E160" s="652">
        <v>0</v>
      </c>
      <c r="F160" s="970"/>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2">
        <v>0</v>
      </c>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735"/>
      <c r="B161" s="513" t="s">
        <v>1171</v>
      </c>
      <c r="C161" s="523" t="s">
        <v>843</v>
      </c>
      <c r="D161" s="652">
        <v>0</v>
      </c>
      <c r="E161" s="652">
        <v>0</v>
      </c>
      <c r="F161" s="970"/>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2">
        <v>0</v>
      </c>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735"/>
      <c r="B162" s="513" t="s">
        <v>1172</v>
      </c>
      <c r="C162" s="523" t="s">
        <v>844</v>
      </c>
      <c r="D162" s="652">
        <v>0</v>
      </c>
      <c r="E162" s="652">
        <v>0</v>
      </c>
      <c r="F162" s="970"/>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2">
        <v>0</v>
      </c>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742"/>
      <c r="B163" s="659" t="s">
        <v>1173</v>
      </c>
      <c r="C163" s="660" t="s">
        <v>36</v>
      </c>
      <c r="D163" s="661">
        <f>SUM(D159:D162)</f>
        <v>798</v>
      </c>
      <c r="E163" s="661">
        <f>SUM(E159:E162)</f>
        <v>756</v>
      </c>
      <c r="F163" s="971">
        <f t="shared" si="1"/>
        <v>0.94736842105263153</v>
      </c>
      <c r="G163" s="688">
        <f t="shared" si="166"/>
        <v>10822.03</v>
      </c>
      <c r="H163" s="662">
        <f>SUM(H159:H162)</f>
        <v>4873.05</v>
      </c>
      <c r="I163" s="662">
        <f t="shared" ref="I163:R163" si="198">SUM(I159:I162)</f>
        <v>0</v>
      </c>
      <c r="J163" s="662">
        <f t="shared" si="198"/>
        <v>3346.43</v>
      </c>
      <c r="K163" s="662">
        <f t="shared" si="198"/>
        <v>368.53999999999996</v>
      </c>
      <c r="L163" s="662">
        <f t="shared" si="198"/>
        <v>0</v>
      </c>
      <c r="M163" s="662">
        <f t="shared" si="198"/>
        <v>0</v>
      </c>
      <c r="N163" s="662">
        <f t="shared" si="198"/>
        <v>0</v>
      </c>
      <c r="O163" s="662">
        <f t="shared" si="198"/>
        <v>0</v>
      </c>
      <c r="P163" s="662">
        <f t="shared" si="198"/>
        <v>2234.0100000000002</v>
      </c>
      <c r="Q163" s="662">
        <f t="shared" si="198"/>
        <v>0</v>
      </c>
      <c r="R163" s="888">
        <f t="shared" si="198"/>
        <v>0</v>
      </c>
      <c r="S163" s="688">
        <f t="shared" si="167"/>
        <v>22620.859999999997</v>
      </c>
      <c r="T163" s="662">
        <f t="shared" ref="T163:AD163" si="199">SUM(T159:T162)</f>
        <v>11503.919999999998</v>
      </c>
      <c r="U163" s="662">
        <f t="shared" si="199"/>
        <v>0</v>
      </c>
      <c r="V163" s="662">
        <f t="shared" si="199"/>
        <v>7131.8899999999994</v>
      </c>
      <c r="W163" s="662">
        <f t="shared" si="199"/>
        <v>0</v>
      </c>
      <c r="X163" s="662">
        <f t="shared" si="199"/>
        <v>0</v>
      </c>
      <c r="Y163" s="662">
        <f t="shared" si="199"/>
        <v>65.319999999999993</v>
      </c>
      <c r="Z163" s="662">
        <f t="shared" si="199"/>
        <v>0</v>
      </c>
      <c r="AA163" s="662">
        <f t="shared" si="199"/>
        <v>0</v>
      </c>
      <c r="AB163" s="662">
        <f>SUM(AB159:AB162)</f>
        <v>3919.7300000000005</v>
      </c>
      <c r="AC163" s="662">
        <f t="shared" si="199"/>
        <v>0</v>
      </c>
      <c r="AD163" s="888">
        <f t="shared" si="199"/>
        <v>0</v>
      </c>
      <c r="AE163" s="688">
        <f t="shared" si="168"/>
        <v>17242.61</v>
      </c>
      <c r="AF163" s="662">
        <f t="shared" ref="AF163:AP163" si="200">SUM(AF159:AF162)</f>
        <v>2421.23</v>
      </c>
      <c r="AG163" s="662">
        <f t="shared" si="200"/>
        <v>0</v>
      </c>
      <c r="AH163" s="662">
        <f t="shared" si="200"/>
        <v>8637.08</v>
      </c>
      <c r="AI163" s="662">
        <f t="shared" si="200"/>
        <v>318.14</v>
      </c>
      <c r="AJ163" s="662">
        <f t="shared" si="200"/>
        <v>0</v>
      </c>
      <c r="AK163" s="662">
        <f t="shared" si="200"/>
        <v>4835.0200000000004</v>
      </c>
      <c r="AL163" s="662">
        <f t="shared" si="200"/>
        <v>0</v>
      </c>
      <c r="AM163" s="662">
        <f t="shared" si="200"/>
        <v>0</v>
      </c>
      <c r="AN163" s="662">
        <f>SUM(AN159:AN162)</f>
        <v>1031.1400000000001</v>
      </c>
      <c r="AO163" s="662">
        <f t="shared" si="200"/>
        <v>0</v>
      </c>
      <c r="AP163" s="888">
        <f t="shared" si="200"/>
        <v>0</v>
      </c>
      <c r="AQ163" s="688">
        <f t="shared" si="169"/>
        <v>11893.259999999998</v>
      </c>
      <c r="AR163" s="662">
        <f t="shared" ref="AR163:BC163" si="201">SUM(AR159:AR162)</f>
        <v>2798.63</v>
      </c>
      <c r="AS163" s="662">
        <f t="shared" si="201"/>
        <v>0</v>
      </c>
      <c r="AT163" s="662">
        <f t="shared" si="201"/>
        <v>6385.99</v>
      </c>
      <c r="AU163" s="662">
        <f t="shared" si="201"/>
        <v>1250.5899999999999</v>
      </c>
      <c r="AV163" s="662">
        <f t="shared" si="201"/>
        <v>0</v>
      </c>
      <c r="AW163" s="662">
        <f t="shared" si="201"/>
        <v>0</v>
      </c>
      <c r="AX163" s="662">
        <f t="shared" si="201"/>
        <v>0</v>
      </c>
      <c r="AY163" s="662">
        <f t="shared" si="201"/>
        <v>0</v>
      </c>
      <c r="AZ163" s="662">
        <f>SUM(AZ159:AZ162)</f>
        <v>1458.05</v>
      </c>
      <c r="BA163" s="662">
        <f t="shared" si="201"/>
        <v>0</v>
      </c>
      <c r="BB163" s="888">
        <f t="shared" si="201"/>
        <v>0</v>
      </c>
      <c r="BC163" s="663">
        <f t="shared" si="201"/>
        <v>-2314.3499999999967</v>
      </c>
      <c r="BD163" s="654">
        <f t="shared" si="170"/>
        <v>60264.41</v>
      </c>
      <c r="BE163" s="664">
        <f t="shared" si="171"/>
        <v>21596.829999999998</v>
      </c>
      <c r="BF163" s="664">
        <f t="shared" si="172"/>
        <v>0</v>
      </c>
      <c r="BG163" s="664">
        <f t="shared" si="173"/>
        <v>25501.39</v>
      </c>
      <c r="BH163" s="664">
        <f t="shared" si="174"/>
        <v>1937.27</v>
      </c>
      <c r="BI163" s="664">
        <f t="shared" si="175"/>
        <v>0</v>
      </c>
      <c r="BJ163" s="664">
        <f t="shared" si="176"/>
        <v>4900.34</v>
      </c>
      <c r="BK163" s="664">
        <f t="shared" si="177"/>
        <v>0</v>
      </c>
      <c r="BL163" s="664">
        <f t="shared" si="178"/>
        <v>0</v>
      </c>
      <c r="BM163" s="664">
        <f t="shared" si="179"/>
        <v>8642.93</v>
      </c>
      <c r="BN163" s="664">
        <f t="shared" si="180"/>
        <v>0</v>
      </c>
      <c r="BO163" s="665">
        <f t="shared" si="181"/>
        <v>0</v>
      </c>
    </row>
    <row r="164" spans="1:68" x14ac:dyDescent="0.25">
      <c r="A164" s="1735" t="s">
        <v>844</v>
      </c>
      <c r="B164" s="513" t="s">
        <v>1174</v>
      </c>
      <c r="C164" s="523" t="s">
        <v>841</v>
      </c>
      <c r="D164" s="652">
        <v>28904</v>
      </c>
      <c r="E164" s="652">
        <v>26007</v>
      </c>
      <c r="F164" s="970">
        <v>0.89977165790202052</v>
      </c>
      <c r="G164" s="654">
        <f t="shared" si="166"/>
        <v>1905363.6500000004</v>
      </c>
      <c r="H164" s="253">
        <v>797160.87000000011</v>
      </c>
      <c r="I164" s="253">
        <v>113487.39</v>
      </c>
      <c r="J164" s="253">
        <v>667881.60000000009</v>
      </c>
      <c r="K164" s="253">
        <v>105541.90999999999</v>
      </c>
      <c r="L164" s="253">
        <v>483.34000000000003</v>
      </c>
      <c r="M164" s="253">
        <v>65428.429999999993</v>
      </c>
      <c r="N164" s="253">
        <v>0</v>
      </c>
      <c r="O164" s="253">
        <v>12155.570000000002</v>
      </c>
      <c r="P164" s="253">
        <v>143224.54</v>
      </c>
      <c r="Q164" s="253">
        <v>0</v>
      </c>
      <c r="R164" s="525">
        <v>0</v>
      </c>
      <c r="S164" s="654">
        <f t="shared" si="167"/>
        <v>1783984.69</v>
      </c>
      <c r="T164" s="253">
        <v>758369.94</v>
      </c>
      <c r="U164" s="253">
        <v>103515.12</v>
      </c>
      <c r="V164" s="253">
        <v>593074.68999999994</v>
      </c>
      <c r="W164" s="253">
        <v>96726.340000000011</v>
      </c>
      <c r="X164" s="253">
        <v>1777.35</v>
      </c>
      <c r="Y164" s="253">
        <v>68054.209999999992</v>
      </c>
      <c r="Z164" s="253">
        <v>0</v>
      </c>
      <c r="AA164" s="253">
        <v>10014.630000000001</v>
      </c>
      <c r="AB164" s="253">
        <v>152452.40999999997</v>
      </c>
      <c r="AC164" s="253">
        <v>0</v>
      </c>
      <c r="AD164" s="525">
        <v>0</v>
      </c>
      <c r="AE164" s="654">
        <f t="shared" si="168"/>
        <v>1667866.6099999996</v>
      </c>
      <c r="AF164" s="253">
        <v>678372.08000000007</v>
      </c>
      <c r="AG164" s="253">
        <v>95784.819999999992</v>
      </c>
      <c r="AH164" s="253">
        <v>556119.46</v>
      </c>
      <c r="AI164" s="253">
        <v>81923.62999999999</v>
      </c>
      <c r="AJ164" s="253">
        <v>993.06</v>
      </c>
      <c r="AK164" s="253">
        <v>63071.479999999996</v>
      </c>
      <c r="AL164" s="253">
        <v>0</v>
      </c>
      <c r="AM164" s="253">
        <v>9563.3799999999992</v>
      </c>
      <c r="AN164" s="253">
        <v>182038.7</v>
      </c>
      <c r="AO164" s="253">
        <v>0</v>
      </c>
      <c r="AP164" s="525">
        <v>0</v>
      </c>
      <c r="AQ164" s="654">
        <f t="shared" si="169"/>
        <v>1793099.8899999997</v>
      </c>
      <c r="AR164" s="253">
        <v>759309.95</v>
      </c>
      <c r="AS164" s="253">
        <v>95775.76999999999</v>
      </c>
      <c r="AT164" s="253">
        <v>601001.41999999993</v>
      </c>
      <c r="AU164" s="253">
        <v>94609.73000000001</v>
      </c>
      <c r="AV164" s="253">
        <v>1192.8799999999999</v>
      </c>
      <c r="AW164" s="253">
        <v>60519.16</v>
      </c>
      <c r="AX164" s="253">
        <v>0</v>
      </c>
      <c r="AY164" s="253">
        <v>10761.399999999998</v>
      </c>
      <c r="AZ164" s="253">
        <v>169929.58</v>
      </c>
      <c r="BA164" s="253">
        <v>0</v>
      </c>
      <c r="BB164" s="525">
        <v>0</v>
      </c>
      <c r="BC164" s="892">
        <v>815666.22999999963</v>
      </c>
      <c r="BD164" s="689">
        <f t="shared" si="170"/>
        <v>7965981.0699999994</v>
      </c>
      <c r="BE164" s="655">
        <f t="shared" si="171"/>
        <v>2993212.84</v>
      </c>
      <c r="BF164" s="655">
        <f t="shared" si="172"/>
        <v>408563.1</v>
      </c>
      <c r="BG164" s="655">
        <f t="shared" si="173"/>
        <v>2418077.17</v>
      </c>
      <c r="BH164" s="655">
        <f t="shared" si="174"/>
        <v>378801.61</v>
      </c>
      <c r="BI164" s="655">
        <f t="shared" si="175"/>
        <v>4446.63</v>
      </c>
      <c r="BJ164" s="655">
        <f t="shared" si="176"/>
        <v>257073.28</v>
      </c>
      <c r="BK164" s="655">
        <f t="shared" si="177"/>
        <v>0</v>
      </c>
      <c r="BL164" s="655">
        <f t="shared" si="178"/>
        <v>42494.979999999996</v>
      </c>
      <c r="BM164" s="655">
        <f t="shared" si="179"/>
        <v>647645.23</v>
      </c>
      <c r="BN164" s="655">
        <f t="shared" si="180"/>
        <v>0</v>
      </c>
      <c r="BO164" s="656">
        <f t="shared" si="181"/>
        <v>0</v>
      </c>
    </row>
    <row r="165" spans="1:68" x14ac:dyDescent="0.25">
      <c r="A165" s="1735"/>
      <c r="B165" s="513" t="s">
        <v>1175</v>
      </c>
      <c r="C165" s="523" t="s">
        <v>842</v>
      </c>
      <c r="D165" s="652">
        <v>0</v>
      </c>
      <c r="E165" s="652">
        <v>0</v>
      </c>
      <c r="F165" s="970"/>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 t="shared" si="169"/>
        <v>0</v>
      </c>
      <c r="AR165" s="253">
        <v>0</v>
      </c>
      <c r="AS165" s="253">
        <v>0</v>
      </c>
      <c r="AT165" s="253">
        <v>0</v>
      </c>
      <c r="AU165" s="253">
        <v>0</v>
      </c>
      <c r="AV165" s="253">
        <v>0</v>
      </c>
      <c r="AW165" s="253">
        <v>0</v>
      </c>
      <c r="AX165" s="253">
        <v>0</v>
      </c>
      <c r="AY165" s="253">
        <v>0</v>
      </c>
      <c r="AZ165" s="253">
        <v>0</v>
      </c>
      <c r="BA165" s="253">
        <v>0</v>
      </c>
      <c r="BB165" s="525">
        <v>0</v>
      </c>
      <c r="BC165" s="892">
        <v>0</v>
      </c>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735"/>
      <c r="B166" s="513" t="s">
        <v>1176</v>
      </c>
      <c r="C166" s="523" t="s">
        <v>843</v>
      </c>
      <c r="D166" s="652">
        <v>0</v>
      </c>
      <c r="E166" s="652">
        <v>0</v>
      </c>
      <c r="F166" s="970"/>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2">
        <v>0</v>
      </c>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735"/>
      <c r="B167" s="513" t="s">
        <v>1177</v>
      </c>
      <c r="C167" s="523" t="s">
        <v>844</v>
      </c>
      <c r="D167" s="652">
        <v>0</v>
      </c>
      <c r="E167" s="652">
        <v>0</v>
      </c>
      <c r="F167" s="970"/>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2">
        <v>0</v>
      </c>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742"/>
      <c r="B168" s="659" t="s">
        <v>1178</v>
      </c>
      <c r="C168" s="660" t="s">
        <v>36</v>
      </c>
      <c r="D168" s="661">
        <f>SUM(D164:D167)</f>
        <v>28904</v>
      </c>
      <c r="E168" s="661">
        <f>SUM(E164:E167)</f>
        <v>26007</v>
      </c>
      <c r="F168" s="971">
        <f t="shared" si="1"/>
        <v>0.89977165790202052</v>
      </c>
      <c r="G168" s="654">
        <f t="shared" si="166"/>
        <v>1905363.6500000004</v>
      </c>
      <c r="H168" s="662">
        <f t="shared" ref="H168:R168" si="202">SUM(H164:H167)</f>
        <v>797160.87000000011</v>
      </c>
      <c r="I168" s="662">
        <f t="shared" si="202"/>
        <v>113487.39</v>
      </c>
      <c r="J168" s="662">
        <f t="shared" si="202"/>
        <v>667881.60000000009</v>
      </c>
      <c r="K168" s="662">
        <f t="shared" si="202"/>
        <v>105541.90999999999</v>
      </c>
      <c r="L168" s="662">
        <f t="shared" si="202"/>
        <v>483.34000000000003</v>
      </c>
      <c r="M168" s="662">
        <f t="shared" si="202"/>
        <v>65428.429999999993</v>
      </c>
      <c r="N168" s="662">
        <f t="shared" si="202"/>
        <v>0</v>
      </c>
      <c r="O168" s="662">
        <f>SUM(O164:O167)</f>
        <v>12155.570000000002</v>
      </c>
      <c r="P168" s="662">
        <f t="shared" si="202"/>
        <v>143224.54</v>
      </c>
      <c r="Q168" s="662">
        <f t="shared" si="202"/>
        <v>0</v>
      </c>
      <c r="R168" s="888">
        <f t="shared" si="202"/>
        <v>0</v>
      </c>
      <c r="S168" s="654">
        <f t="shared" si="167"/>
        <v>1783984.69</v>
      </c>
      <c r="T168" s="662">
        <f t="shared" ref="T168:AD168" si="203">SUM(T164:T167)</f>
        <v>758369.94</v>
      </c>
      <c r="U168" s="662">
        <f t="shared" si="203"/>
        <v>103515.12</v>
      </c>
      <c r="V168" s="662">
        <f t="shared" si="203"/>
        <v>593074.68999999994</v>
      </c>
      <c r="W168" s="662">
        <f t="shared" si="203"/>
        <v>96726.340000000011</v>
      </c>
      <c r="X168" s="662">
        <f t="shared" si="203"/>
        <v>1777.35</v>
      </c>
      <c r="Y168" s="662">
        <f t="shared" si="203"/>
        <v>68054.209999999992</v>
      </c>
      <c r="Z168" s="662">
        <f t="shared" si="203"/>
        <v>0</v>
      </c>
      <c r="AA168" s="662">
        <f t="shared" si="203"/>
        <v>10014.630000000001</v>
      </c>
      <c r="AB168" s="662">
        <f>SUM(AB164:AB167)</f>
        <v>152452.40999999997</v>
      </c>
      <c r="AC168" s="662">
        <f t="shared" si="203"/>
        <v>0</v>
      </c>
      <c r="AD168" s="888">
        <f t="shared" si="203"/>
        <v>0</v>
      </c>
      <c r="AE168" s="654">
        <f t="shared" si="168"/>
        <v>1667866.6099999996</v>
      </c>
      <c r="AF168" s="662">
        <f t="shared" ref="AF168:AP168" si="204">SUM(AF164:AF167)</f>
        <v>678372.08000000007</v>
      </c>
      <c r="AG168" s="662">
        <f t="shared" si="204"/>
        <v>95784.819999999992</v>
      </c>
      <c r="AH168" s="662">
        <f t="shared" si="204"/>
        <v>556119.46</v>
      </c>
      <c r="AI168" s="662">
        <f t="shared" si="204"/>
        <v>81923.62999999999</v>
      </c>
      <c r="AJ168" s="662">
        <f t="shared" si="204"/>
        <v>993.06</v>
      </c>
      <c r="AK168" s="662">
        <f t="shared" si="204"/>
        <v>63071.479999999996</v>
      </c>
      <c r="AL168" s="662">
        <f t="shared" si="204"/>
        <v>0</v>
      </c>
      <c r="AM168" s="662">
        <f t="shared" si="204"/>
        <v>9563.3799999999992</v>
      </c>
      <c r="AN168" s="662">
        <f>SUM(AN164:AN167)</f>
        <v>182038.7</v>
      </c>
      <c r="AO168" s="662">
        <f t="shared" si="204"/>
        <v>0</v>
      </c>
      <c r="AP168" s="888">
        <f t="shared" si="204"/>
        <v>0</v>
      </c>
      <c r="AQ168" s="654">
        <f t="shared" si="169"/>
        <v>1793099.8899999997</v>
      </c>
      <c r="AR168" s="662">
        <f t="shared" ref="AR168:BC168" si="205">SUM(AR164:AR167)</f>
        <v>759309.95</v>
      </c>
      <c r="AS168" s="662">
        <f t="shared" si="205"/>
        <v>95775.76999999999</v>
      </c>
      <c r="AT168" s="662">
        <f t="shared" si="205"/>
        <v>601001.41999999993</v>
      </c>
      <c r="AU168" s="662">
        <f t="shared" si="205"/>
        <v>94609.73000000001</v>
      </c>
      <c r="AV168" s="662">
        <f t="shared" si="205"/>
        <v>1192.8799999999999</v>
      </c>
      <c r="AW168" s="662">
        <f t="shared" si="205"/>
        <v>60519.16</v>
      </c>
      <c r="AX168" s="662">
        <f t="shared" si="205"/>
        <v>0</v>
      </c>
      <c r="AY168" s="662">
        <f t="shared" si="205"/>
        <v>10761.399999999998</v>
      </c>
      <c r="AZ168" s="662">
        <f>SUM(AZ164:AZ167)</f>
        <v>169929.58</v>
      </c>
      <c r="BA168" s="662">
        <f t="shared" si="205"/>
        <v>0</v>
      </c>
      <c r="BB168" s="888">
        <f t="shared" si="205"/>
        <v>0</v>
      </c>
      <c r="BC168" s="663">
        <f t="shared" si="205"/>
        <v>815666.22999999963</v>
      </c>
      <c r="BD168" s="654">
        <f t="shared" si="170"/>
        <v>7965981.0699999994</v>
      </c>
      <c r="BE168" s="664">
        <f t="shared" si="171"/>
        <v>2993212.84</v>
      </c>
      <c r="BF168" s="664">
        <f t="shared" si="172"/>
        <v>408563.1</v>
      </c>
      <c r="BG168" s="664">
        <f t="shared" si="173"/>
        <v>2418077.17</v>
      </c>
      <c r="BH168" s="664">
        <f t="shared" si="174"/>
        <v>378801.61</v>
      </c>
      <c r="BI168" s="664">
        <f t="shared" si="175"/>
        <v>4446.63</v>
      </c>
      <c r="BJ168" s="664">
        <f t="shared" si="176"/>
        <v>257073.28</v>
      </c>
      <c r="BK168" s="664">
        <f t="shared" si="177"/>
        <v>0</v>
      </c>
      <c r="BL168" s="664">
        <f t="shared" si="178"/>
        <v>42494.979999999996</v>
      </c>
      <c r="BM168" s="664">
        <f t="shared" si="179"/>
        <v>647645.23</v>
      </c>
      <c r="BN168" s="664">
        <f t="shared" si="180"/>
        <v>0</v>
      </c>
      <c r="BO168" s="665">
        <f t="shared" si="181"/>
        <v>0</v>
      </c>
    </row>
    <row r="169" spans="1:68" ht="15.75" thickBot="1" x14ac:dyDescent="0.3">
      <c r="A169" s="666"/>
      <c r="B169" s="667">
        <v>32</v>
      </c>
      <c r="C169" s="668" t="s">
        <v>1057</v>
      </c>
      <c r="D169" s="1200"/>
      <c r="E169" s="1201"/>
      <c r="F169" s="1202"/>
      <c r="G169" s="671">
        <f t="shared" si="166"/>
        <v>0</v>
      </c>
      <c r="H169" s="1203"/>
      <c r="I169" s="1203"/>
      <c r="J169" s="1203"/>
      <c r="K169" s="1203"/>
      <c r="L169" s="1203"/>
      <c r="M169" s="1203"/>
      <c r="N169" s="1203"/>
      <c r="O169" s="1203"/>
      <c r="P169" s="1203"/>
      <c r="Q169" s="1203"/>
      <c r="R169" s="1203"/>
      <c r="S169" s="671">
        <f t="shared" si="167"/>
        <v>0</v>
      </c>
      <c r="T169" s="1203"/>
      <c r="U169" s="1203"/>
      <c r="V169" s="1203"/>
      <c r="W169" s="1203"/>
      <c r="X169" s="1203"/>
      <c r="Y169" s="1203"/>
      <c r="Z169" s="1203"/>
      <c r="AA169" s="1203"/>
      <c r="AB169" s="1203"/>
      <c r="AC169" s="1203"/>
      <c r="AD169" s="1204"/>
      <c r="AE169" s="671">
        <f t="shared" si="168"/>
        <v>0</v>
      </c>
      <c r="AF169" s="1203"/>
      <c r="AG169" s="1203"/>
      <c r="AH169" s="1203"/>
      <c r="AI169" s="1203"/>
      <c r="AJ169" s="1203"/>
      <c r="AK169" s="1203"/>
      <c r="AL169" s="1203"/>
      <c r="AM169" s="1203"/>
      <c r="AN169" s="1203"/>
      <c r="AO169" s="1203"/>
      <c r="AP169" s="1204"/>
      <c r="AQ169" s="671">
        <f t="shared" si="169"/>
        <v>0</v>
      </c>
      <c r="AR169" s="1203"/>
      <c r="AS169" s="1203"/>
      <c r="AT169" s="1203"/>
      <c r="AU169" s="1203"/>
      <c r="AV169" s="1203"/>
      <c r="AW169" s="1203"/>
      <c r="AX169" s="1203"/>
      <c r="AY169" s="1203"/>
      <c r="AZ169" s="1203"/>
      <c r="BA169" s="1203"/>
      <c r="BB169" s="1204"/>
      <c r="BC169" s="1205"/>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75" thickBot="1" x14ac:dyDescent="0.3">
      <c r="A170" s="666"/>
      <c r="B170" s="667">
        <v>33</v>
      </c>
      <c r="C170" s="668" t="s">
        <v>103</v>
      </c>
      <c r="D170" s="669">
        <f>SUMIF(C14:C168,"Total",D14:D168)</f>
        <v>122272</v>
      </c>
      <c r="E170" s="972">
        <f>SUMIF(C14:C168,"Total",E14:E168)+E169</f>
        <v>112328</v>
      </c>
      <c r="F170" s="670">
        <f>IFERROR(E170/D170, "")</f>
        <v>0.9186731222193143</v>
      </c>
      <c r="G170" s="671">
        <f>SUMIF($C$14:$C$168,"Total",G14:G168)+G169</f>
        <v>7057633.0800000019</v>
      </c>
      <c r="H170" s="672">
        <f>SUMIF($C$14:$C$168,"Total",H14:H168)+H169</f>
        <v>2968621.1599999997</v>
      </c>
      <c r="I170" s="672">
        <f t="shared" ref="I170:R170" si="206">SUMIF($C$14:$C$168,"Total",I14:I168)+I169</f>
        <v>396432.04999999993</v>
      </c>
      <c r="J170" s="672">
        <f t="shared" si="206"/>
        <v>2402207.79</v>
      </c>
      <c r="K170" s="672">
        <f t="shared" si="206"/>
        <v>351496.54999999993</v>
      </c>
      <c r="L170" s="672">
        <f t="shared" si="206"/>
        <v>2323.19</v>
      </c>
      <c r="M170" s="672">
        <f t="shared" si="206"/>
        <v>288061.28999999998</v>
      </c>
      <c r="N170" s="672">
        <f t="shared" si="206"/>
        <v>0</v>
      </c>
      <c r="O170" s="672">
        <f>SUMIF($C$14:$C$168,"Total",O14:O168)+O169</f>
        <v>36411.94</v>
      </c>
      <c r="P170" s="672">
        <f>SUMIF($C$14:$C$168,"Total",P14:P168)+P169</f>
        <v>612079.1100000001</v>
      </c>
      <c r="Q170" s="672">
        <f t="shared" si="206"/>
        <v>0</v>
      </c>
      <c r="R170" s="889">
        <f t="shared" si="206"/>
        <v>0</v>
      </c>
      <c r="S170" s="671">
        <f>SUMIF($C$14:$C$168,"Total",S14:S168)+S169</f>
        <v>6902315.3900000006</v>
      </c>
      <c r="T170" s="672">
        <f t="shared" ref="T170:AD170" si="207">SUMIF($C$14:$C$168,"Total",T14:T168)+T169</f>
        <v>2920122.22</v>
      </c>
      <c r="U170" s="672">
        <f t="shared" si="207"/>
        <v>389941.68999999989</v>
      </c>
      <c r="V170" s="672">
        <f t="shared" si="207"/>
        <v>2287034.83</v>
      </c>
      <c r="W170" s="672">
        <f t="shared" si="207"/>
        <v>340481.97</v>
      </c>
      <c r="X170" s="672">
        <f t="shared" si="207"/>
        <v>5858.9599999999991</v>
      </c>
      <c r="Y170" s="672">
        <f t="shared" si="207"/>
        <v>310445.51</v>
      </c>
      <c r="Z170" s="672">
        <f t="shared" si="207"/>
        <v>0</v>
      </c>
      <c r="AA170" s="672">
        <f t="shared" si="207"/>
        <v>39579.44000000001</v>
      </c>
      <c r="AB170" s="672">
        <f>SUMIF($C$14:$C$168,"Total",AB14:AB168)+AB169</f>
        <v>608850.77</v>
      </c>
      <c r="AC170" s="672">
        <f t="shared" si="207"/>
        <v>0</v>
      </c>
      <c r="AD170" s="889">
        <f t="shared" si="207"/>
        <v>0</v>
      </c>
      <c r="AE170" s="671">
        <f>SUMIF($C$14:$C$168,"Total",AE14:AE168)+AE169</f>
        <v>6399461.0299999993</v>
      </c>
      <c r="AF170" s="672">
        <f t="shared" ref="AF170:AP170" si="208">SUMIF($C$14:$C$168,"Total",AF14:AF168)+AF169</f>
        <v>2654548.67</v>
      </c>
      <c r="AG170" s="672">
        <f t="shared" si="208"/>
        <v>351566.72000000003</v>
      </c>
      <c r="AH170" s="672">
        <f t="shared" si="208"/>
        <v>2119291.42</v>
      </c>
      <c r="AI170" s="672">
        <f t="shared" si="208"/>
        <v>310870.06000000006</v>
      </c>
      <c r="AJ170" s="672">
        <f t="shared" si="208"/>
        <v>5107.4599999999991</v>
      </c>
      <c r="AK170" s="672">
        <f t="shared" si="208"/>
        <v>297552.37999999995</v>
      </c>
      <c r="AL170" s="672">
        <f t="shared" si="208"/>
        <v>36.67</v>
      </c>
      <c r="AM170" s="672">
        <f t="shared" si="208"/>
        <v>33980.649999999994</v>
      </c>
      <c r="AN170" s="672">
        <f>SUMIF($C$14:$C$168,"Total",AN14:AN168)+AN169</f>
        <v>626507</v>
      </c>
      <c r="AO170" s="672">
        <f t="shared" si="208"/>
        <v>0</v>
      </c>
      <c r="AP170" s="889">
        <f t="shared" si="208"/>
        <v>0</v>
      </c>
      <c r="AQ170" s="671">
        <f>SUMIF($C$14:$C$168,"Total",AQ14:AQ168)+AQ169</f>
        <v>6401714.7099999981</v>
      </c>
      <c r="AR170" s="672">
        <f t="shared" ref="AR170:BB170" si="209">SUMIF($C$14:$C$168,"Total",AR14:AR168)+AR169</f>
        <v>2644733.8199999998</v>
      </c>
      <c r="AS170" s="672">
        <f t="shared" si="209"/>
        <v>354117.27</v>
      </c>
      <c r="AT170" s="672">
        <f t="shared" si="209"/>
        <v>2132116.7799999993</v>
      </c>
      <c r="AU170" s="672">
        <f t="shared" si="209"/>
        <v>310887.19999999995</v>
      </c>
      <c r="AV170" s="672">
        <f t="shared" si="209"/>
        <v>4544.8599999999997</v>
      </c>
      <c r="AW170" s="672">
        <f t="shared" si="209"/>
        <v>278937.39</v>
      </c>
      <c r="AX170" s="672">
        <f t="shared" si="209"/>
        <v>0</v>
      </c>
      <c r="AY170" s="672">
        <f t="shared" si="209"/>
        <v>41564.649999999994</v>
      </c>
      <c r="AZ170" s="672">
        <f>SUMIF($C$14:$C$168,"Total",AZ14:AZ168)+AZ169</f>
        <v>634812.74000000011</v>
      </c>
      <c r="BA170" s="672">
        <f t="shared" si="209"/>
        <v>0</v>
      </c>
      <c r="BB170" s="889">
        <f t="shared" si="209"/>
        <v>0</v>
      </c>
      <c r="BC170" s="672">
        <f>SUMIF($C$14:$C$168,"Total",BC14:BC168)+BC169</f>
        <v>1166048.8800000004</v>
      </c>
      <c r="BD170" s="671">
        <f>SUMIF($C$14:$C$168,"Total",BD14:BD168)+BD169</f>
        <v>27927173.090000004</v>
      </c>
      <c r="BE170" s="672">
        <f>SUMIF($C$14:$C$168,"Total",BE14:BE168)+BE169</f>
        <v>11188025.870000001</v>
      </c>
      <c r="BF170" s="672">
        <f t="shared" ref="BF170:BO170" si="210">SUMIF($C$14:$C$168,"Total",BF14:BF168)+BF169</f>
        <v>1492057.73</v>
      </c>
      <c r="BG170" s="672">
        <f t="shared" si="210"/>
        <v>8940650.8200000003</v>
      </c>
      <c r="BH170" s="672">
        <f t="shared" si="210"/>
        <v>1313735.7799999998</v>
      </c>
      <c r="BI170" s="672">
        <f t="shared" si="210"/>
        <v>17834.469999999998</v>
      </c>
      <c r="BJ170" s="672">
        <f t="shared" si="210"/>
        <v>1174996.5699999998</v>
      </c>
      <c r="BK170" s="672">
        <f t="shared" si="210"/>
        <v>36.67</v>
      </c>
      <c r="BL170" s="672">
        <f t="shared" si="210"/>
        <v>151536.68</v>
      </c>
      <c r="BM170" s="672">
        <f>SUMIF($C$14:$C$168,"Total",BM14:BM168)+BM169</f>
        <v>2482249.6199999996</v>
      </c>
      <c r="BN170" s="672">
        <f t="shared" si="210"/>
        <v>0</v>
      </c>
      <c r="BO170" s="889">
        <f t="shared" si="210"/>
        <v>0</v>
      </c>
      <c r="BP170" s="268"/>
    </row>
    <row r="173" spans="1:68" x14ac:dyDescent="0.25">
      <c r="A173" s="510"/>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813</v>
      </c>
      <c r="B6" s="185" t="s">
        <v>806</v>
      </c>
    </row>
    <row r="7" spans="1:2" x14ac:dyDescent="0.25">
      <c r="A7" s="186" t="s">
        <v>199</v>
      </c>
      <c r="B7" s="185" t="s">
        <v>807</v>
      </c>
    </row>
    <row r="8" spans="1:2" x14ac:dyDescent="0.25">
      <c r="A8" s="186" t="s">
        <v>201</v>
      </c>
      <c r="B8" s="185" t="s">
        <v>808</v>
      </c>
    </row>
    <row r="9" spans="1:2" x14ac:dyDescent="0.25">
      <c r="A9" s="186" t="s">
        <v>200</v>
      </c>
      <c r="B9" s="185" t="s">
        <v>809</v>
      </c>
    </row>
    <row r="10" spans="1:2" x14ac:dyDescent="0.25">
      <c r="A10" s="187" t="s">
        <v>805</v>
      </c>
      <c r="B10" s="38" t="s">
        <v>810</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1010</v>
      </c>
      <c r="B17" s="188"/>
    </row>
    <row r="19" spans="1:4" ht="18.75" x14ac:dyDescent="0.3">
      <c r="A19" s="1776" t="s">
        <v>51</v>
      </c>
      <c r="B19" s="1777"/>
      <c r="C19" s="1778"/>
      <c r="D19" s="189" t="s">
        <v>146</v>
      </c>
    </row>
    <row r="20" spans="1:4" x14ac:dyDescent="0.25">
      <c r="A20" s="1768" t="s">
        <v>11</v>
      </c>
      <c r="B20" s="1769"/>
      <c r="C20" s="1770"/>
      <c r="D20" s="1766"/>
    </row>
    <row r="21" spans="1:4" x14ac:dyDescent="0.25">
      <c r="A21" s="1771"/>
      <c r="B21" s="1772"/>
      <c r="C21" s="1773"/>
      <c r="D21" s="1767"/>
    </row>
    <row r="22" spans="1:4" ht="24.75" x14ac:dyDescent="0.25">
      <c r="A22" s="1774" t="s">
        <v>184</v>
      </c>
      <c r="B22" s="124">
        <v>1.1000000000000001</v>
      </c>
      <c r="C22" s="152" t="s">
        <v>12</v>
      </c>
      <c r="D22" s="190" t="s">
        <v>1300</v>
      </c>
    </row>
    <row r="23" spans="1:4" ht="36.75" x14ac:dyDescent="0.25">
      <c r="A23" s="1775"/>
      <c r="B23" s="126">
        <v>1.2</v>
      </c>
      <c r="C23" s="153" t="s">
        <v>223</v>
      </c>
      <c r="D23" s="191" t="s">
        <v>1301</v>
      </c>
    </row>
    <row r="24" spans="1:4" ht="14.25" customHeight="1" x14ac:dyDescent="0.25">
      <c r="A24" s="1775"/>
      <c r="B24" s="114" t="s">
        <v>1314</v>
      </c>
      <c r="C24" s="144" t="s">
        <v>1318</v>
      </c>
      <c r="D24" s="7" t="s">
        <v>1324</v>
      </c>
    </row>
    <row r="25" spans="1:4" ht="36.75" x14ac:dyDescent="0.25">
      <c r="A25" s="1775"/>
      <c r="B25" s="114" t="s">
        <v>1319</v>
      </c>
      <c r="C25" s="144" t="s">
        <v>1320</v>
      </c>
      <c r="D25" s="191" t="s">
        <v>1321</v>
      </c>
    </row>
    <row r="26" spans="1:4" ht="24.75" x14ac:dyDescent="0.25">
      <c r="A26" s="1775"/>
      <c r="B26" s="126" t="s">
        <v>63</v>
      </c>
      <c r="C26" s="153" t="s">
        <v>13</v>
      </c>
      <c r="D26" s="191" t="s">
        <v>986</v>
      </c>
    </row>
    <row r="27" spans="1:4" x14ac:dyDescent="0.25">
      <c r="A27" s="1775"/>
      <c r="B27" s="128" t="s">
        <v>64</v>
      </c>
      <c r="C27" s="202" t="s">
        <v>14</v>
      </c>
      <c r="D27" s="192" t="s">
        <v>250</v>
      </c>
    </row>
    <row r="28" spans="1:4" x14ac:dyDescent="0.25">
      <c r="A28" s="1768" t="s">
        <v>10</v>
      </c>
      <c r="B28" s="1769"/>
      <c r="C28" s="1770"/>
      <c r="D28" s="1766"/>
    </row>
    <row r="29" spans="1:4" x14ac:dyDescent="0.25">
      <c r="A29" s="1771"/>
      <c r="B29" s="1772"/>
      <c r="C29" s="1773"/>
      <c r="D29" s="1767"/>
    </row>
    <row r="30" spans="1:4" ht="14.85" customHeight="1" x14ac:dyDescent="0.25">
      <c r="A30" s="1787" t="s">
        <v>778</v>
      </c>
      <c r="B30" s="383">
        <v>2.1</v>
      </c>
      <c r="C30" s="586" t="s">
        <v>726</v>
      </c>
      <c r="D30" s="193" t="s">
        <v>781</v>
      </c>
    </row>
    <row r="31" spans="1:4" ht="24" x14ac:dyDescent="0.25">
      <c r="A31" s="1788"/>
      <c r="B31" s="383">
        <v>2.2000000000000002</v>
      </c>
      <c r="C31" s="586" t="s">
        <v>727</v>
      </c>
      <c r="D31" s="194" t="s">
        <v>782</v>
      </c>
    </row>
    <row r="32" spans="1:4" x14ac:dyDescent="0.25">
      <c r="A32" s="1788"/>
      <c r="B32" s="383">
        <v>2.2999999999999998</v>
      </c>
      <c r="C32" s="586" t="s">
        <v>728</v>
      </c>
      <c r="D32" s="194" t="s">
        <v>779</v>
      </c>
    </row>
    <row r="33" spans="1:5" ht="24" x14ac:dyDescent="0.25">
      <c r="A33" s="1788"/>
      <c r="B33" s="383">
        <v>2.4</v>
      </c>
      <c r="C33" s="586" t="s">
        <v>729</v>
      </c>
      <c r="D33" s="194" t="s">
        <v>780</v>
      </c>
    </row>
    <row r="34" spans="1:5" x14ac:dyDescent="0.25">
      <c r="A34" s="1788"/>
      <c r="B34" s="383">
        <v>2.5</v>
      </c>
      <c r="C34" s="586" t="s">
        <v>771</v>
      </c>
      <c r="D34" s="194" t="s">
        <v>783</v>
      </c>
    </row>
    <row r="35" spans="1:5" x14ac:dyDescent="0.25">
      <c r="A35" s="1788"/>
      <c r="B35" s="383">
        <v>2.6</v>
      </c>
      <c r="C35" s="586" t="s">
        <v>187</v>
      </c>
      <c r="D35" s="194" t="s">
        <v>763</v>
      </c>
    </row>
    <row r="36" spans="1:5" ht="24.75" x14ac:dyDescent="0.25">
      <c r="A36" s="1788"/>
      <c r="B36" s="383">
        <v>2.7</v>
      </c>
      <c r="C36" s="586" t="s">
        <v>772</v>
      </c>
      <c r="D36" s="191" t="s">
        <v>869</v>
      </c>
    </row>
    <row r="37" spans="1:5" x14ac:dyDescent="0.25">
      <c r="A37" s="1788"/>
      <c r="B37" s="383">
        <v>2.8</v>
      </c>
      <c r="C37" s="586" t="s">
        <v>773</v>
      </c>
      <c r="D37" s="195" t="s">
        <v>784</v>
      </c>
    </row>
    <row r="38" spans="1:5" ht="24.75" x14ac:dyDescent="0.25">
      <c r="A38" s="1788"/>
      <c r="B38" s="383">
        <v>2.9</v>
      </c>
      <c r="C38" s="586" t="s">
        <v>940</v>
      </c>
      <c r="D38" s="191" t="s">
        <v>977</v>
      </c>
    </row>
    <row r="39" spans="1:5" x14ac:dyDescent="0.25">
      <c r="A39" s="1789"/>
      <c r="B39" s="593">
        <v>2.1</v>
      </c>
      <c r="C39" s="146" t="s">
        <v>775</v>
      </c>
      <c r="D39" s="195" t="s">
        <v>785</v>
      </c>
    </row>
    <row r="40" spans="1:5" ht="14.85" customHeight="1" x14ac:dyDescent="0.25">
      <c r="A40" s="1790" t="s">
        <v>731</v>
      </c>
      <c r="B40" s="579">
        <v>2.11</v>
      </c>
      <c r="C40" s="144" t="s">
        <v>229</v>
      </c>
      <c r="D40" s="193" t="s">
        <v>764</v>
      </c>
    </row>
    <row r="41" spans="1:5" x14ac:dyDescent="0.25">
      <c r="A41" s="1791"/>
      <c r="B41" s="388">
        <v>2.12</v>
      </c>
      <c r="C41" s="144" t="s">
        <v>555</v>
      </c>
      <c r="D41" s="194" t="s">
        <v>765</v>
      </c>
    </row>
    <row r="42" spans="1:5" x14ac:dyDescent="0.25">
      <c r="A42" s="1791"/>
      <c r="B42" s="388">
        <v>2.13</v>
      </c>
      <c r="C42" s="144" t="s">
        <v>230</v>
      </c>
      <c r="D42" s="194" t="s">
        <v>766</v>
      </c>
    </row>
    <row r="43" spans="1:5" x14ac:dyDescent="0.25">
      <c r="A43" s="1791"/>
      <c r="B43" s="388">
        <v>2.14</v>
      </c>
      <c r="C43" s="144" t="s">
        <v>557</v>
      </c>
      <c r="D43" s="194" t="s">
        <v>767</v>
      </c>
    </row>
    <row r="44" spans="1:5" x14ac:dyDescent="0.25">
      <c r="A44" s="1791"/>
      <c r="B44" s="388">
        <v>2.15</v>
      </c>
      <c r="C44" s="144" t="s">
        <v>556</v>
      </c>
      <c r="D44" s="194" t="s">
        <v>768</v>
      </c>
    </row>
    <row r="45" spans="1:5" ht="24.75" x14ac:dyDescent="0.25">
      <c r="A45" s="1791"/>
      <c r="B45" s="388">
        <v>2.16</v>
      </c>
      <c r="C45" s="144" t="s">
        <v>776</v>
      </c>
      <c r="D45" s="595" t="s">
        <v>787</v>
      </c>
      <c r="E45" s="597"/>
    </row>
    <row r="46" spans="1:5" x14ac:dyDescent="0.25">
      <c r="A46" s="1791"/>
      <c r="B46" s="388">
        <v>2.17</v>
      </c>
      <c r="C46" s="144" t="s">
        <v>777</v>
      </c>
      <c r="D46" s="182" t="s">
        <v>788</v>
      </c>
      <c r="E46" s="597"/>
    </row>
    <row r="47" spans="1:5" x14ac:dyDescent="0.25">
      <c r="A47" s="1791"/>
      <c r="B47" s="388">
        <v>2.1800000000000002</v>
      </c>
      <c r="C47" s="144" t="s">
        <v>652</v>
      </c>
      <c r="D47" s="194" t="s">
        <v>786</v>
      </c>
    </row>
    <row r="48" spans="1:5" x14ac:dyDescent="0.25">
      <c r="A48" s="1791"/>
      <c r="B48" s="388">
        <v>2.19</v>
      </c>
      <c r="C48" s="387" t="s">
        <v>739</v>
      </c>
      <c r="D48" s="195" t="s">
        <v>789</v>
      </c>
    </row>
    <row r="49" spans="1:5" ht="36.75" x14ac:dyDescent="0.25">
      <c r="A49" s="1791"/>
      <c r="B49" s="388">
        <v>2.2000000000000002</v>
      </c>
      <c r="C49" s="145" t="s">
        <v>732</v>
      </c>
      <c r="D49" s="191" t="s">
        <v>870</v>
      </c>
    </row>
    <row r="50" spans="1:5" ht="24.75" x14ac:dyDescent="0.25">
      <c r="A50" s="1791"/>
      <c r="B50" s="388">
        <v>2.21</v>
      </c>
      <c r="C50" s="145" t="s">
        <v>941</v>
      </c>
      <c r="D50" s="191" t="s">
        <v>978</v>
      </c>
    </row>
    <row r="51" spans="1:5" x14ac:dyDescent="0.25">
      <c r="A51" s="1792"/>
      <c r="B51" s="389">
        <v>2.2200000000000002</v>
      </c>
      <c r="C51" s="146" t="s">
        <v>730</v>
      </c>
      <c r="D51" s="596" t="s">
        <v>790</v>
      </c>
      <c r="E51" s="597"/>
    </row>
    <row r="52" spans="1:5" x14ac:dyDescent="0.25">
      <c r="A52" s="1779" t="s">
        <v>6</v>
      </c>
      <c r="B52" s="114" t="s">
        <v>70</v>
      </c>
      <c r="C52" s="144" t="s">
        <v>189</v>
      </c>
      <c r="D52" s="190" t="s">
        <v>1294</v>
      </c>
    </row>
    <row r="53" spans="1:5" x14ac:dyDescent="0.25">
      <c r="A53" s="1780"/>
      <c r="B53" s="114" t="s">
        <v>71</v>
      </c>
      <c r="C53" s="115" t="s">
        <v>232</v>
      </c>
      <c r="D53" s="191" t="s">
        <v>754</v>
      </c>
    </row>
    <row r="54" spans="1:5" ht="24.75" x14ac:dyDescent="0.25">
      <c r="A54" s="1780"/>
      <c r="B54" s="114" t="s">
        <v>72</v>
      </c>
      <c r="C54" s="147" t="s">
        <v>165</v>
      </c>
      <c r="D54" s="191" t="s">
        <v>868</v>
      </c>
    </row>
    <row r="55" spans="1:5" ht="24.75" x14ac:dyDescent="0.25">
      <c r="A55" s="1780"/>
      <c r="B55" s="114">
        <v>3.4</v>
      </c>
      <c r="C55" s="147" t="s">
        <v>979</v>
      </c>
      <c r="D55" s="191" t="s">
        <v>980</v>
      </c>
    </row>
    <row r="56" spans="1:5" x14ac:dyDescent="0.25">
      <c r="A56" s="1781"/>
      <c r="B56" s="148">
        <v>3.5</v>
      </c>
      <c r="C56" s="146" t="s">
        <v>8</v>
      </c>
      <c r="D56" s="192" t="s">
        <v>469</v>
      </c>
    </row>
    <row r="57" spans="1:5" x14ac:dyDescent="0.25">
      <c r="A57" s="1779" t="s">
        <v>233</v>
      </c>
      <c r="B57" s="150" t="s">
        <v>74</v>
      </c>
      <c r="C57" s="143" t="s">
        <v>172</v>
      </c>
      <c r="D57" s="196" t="s">
        <v>871</v>
      </c>
    </row>
    <row r="58" spans="1:5" x14ac:dyDescent="0.25">
      <c r="A58" s="1782"/>
      <c r="B58" s="114" t="s">
        <v>75</v>
      </c>
      <c r="C58" s="144" t="s">
        <v>173</v>
      </c>
      <c r="D58" s="195" t="s">
        <v>872</v>
      </c>
    </row>
    <row r="59" spans="1:5" x14ac:dyDescent="0.25">
      <c r="A59" s="1782"/>
      <c r="B59" s="114" t="s">
        <v>76</v>
      </c>
      <c r="C59" s="144" t="s">
        <v>174</v>
      </c>
      <c r="D59" s="195" t="s">
        <v>873</v>
      </c>
    </row>
    <row r="60" spans="1:5" x14ac:dyDescent="0.25">
      <c r="A60" s="1782"/>
      <c r="B60" s="114">
        <v>4.4000000000000004</v>
      </c>
      <c r="C60" s="144" t="s">
        <v>466</v>
      </c>
      <c r="D60" s="191" t="s">
        <v>874</v>
      </c>
    </row>
    <row r="61" spans="1:5" ht="24.75" x14ac:dyDescent="0.25">
      <c r="A61" s="1782"/>
      <c r="B61" s="114">
        <v>4.5</v>
      </c>
      <c r="C61" s="144" t="s">
        <v>32</v>
      </c>
      <c r="D61" s="191" t="s">
        <v>322</v>
      </c>
    </row>
    <row r="62" spans="1:5" x14ac:dyDescent="0.25">
      <c r="A62" s="1782"/>
      <c r="B62" s="114" t="s">
        <v>939</v>
      </c>
      <c r="C62" s="145" t="s">
        <v>930</v>
      </c>
      <c r="D62" s="7" t="s">
        <v>948</v>
      </c>
    </row>
    <row r="63" spans="1:5" x14ac:dyDescent="0.25">
      <c r="A63" s="1782"/>
      <c r="B63" s="149" t="s">
        <v>195</v>
      </c>
      <c r="C63" s="151" t="s">
        <v>329</v>
      </c>
      <c r="D63" s="197" t="s">
        <v>981</v>
      </c>
    </row>
    <row r="64" spans="1:5" x14ac:dyDescent="0.25">
      <c r="A64" s="1782"/>
      <c r="B64" s="126" t="s">
        <v>194</v>
      </c>
      <c r="C64" s="127" t="s">
        <v>40</v>
      </c>
      <c r="D64" s="191" t="s">
        <v>769</v>
      </c>
    </row>
    <row r="65" spans="1:4" ht="24.75" x14ac:dyDescent="0.25">
      <c r="A65" s="1782"/>
      <c r="B65" s="126" t="s">
        <v>193</v>
      </c>
      <c r="C65" s="127" t="s">
        <v>330</v>
      </c>
      <c r="D65" s="191" t="s">
        <v>315</v>
      </c>
    </row>
    <row r="66" spans="1:4" x14ac:dyDescent="0.25">
      <c r="A66" s="1782"/>
      <c r="B66" s="126" t="s">
        <v>192</v>
      </c>
      <c r="C66" s="127" t="s">
        <v>314</v>
      </c>
      <c r="D66" s="191" t="s">
        <v>323</v>
      </c>
    </row>
    <row r="67" spans="1:4" ht="24.75" x14ac:dyDescent="0.25">
      <c r="A67" s="1783"/>
      <c r="B67" s="203" t="s">
        <v>191</v>
      </c>
      <c r="C67" s="130" t="s">
        <v>331</v>
      </c>
      <c r="D67" s="192" t="s">
        <v>234</v>
      </c>
    </row>
    <row r="68" spans="1:4" ht="39" customHeight="1" x14ac:dyDescent="0.3">
      <c r="A68" s="1784" t="s">
        <v>176</v>
      </c>
      <c r="B68" s="1785"/>
      <c r="C68" s="1786"/>
      <c r="D68" s="198"/>
    </row>
    <row r="69" spans="1:4" ht="24.75" x14ac:dyDescent="0.25">
      <c r="A69" s="1779" t="s">
        <v>9</v>
      </c>
      <c r="B69" s="124" t="s">
        <v>79</v>
      </c>
      <c r="C69" s="125" t="s">
        <v>27</v>
      </c>
      <c r="D69" s="125" t="s">
        <v>733</v>
      </c>
    </row>
    <row r="70" spans="1:4" ht="36.75" x14ac:dyDescent="0.25">
      <c r="A70" s="1780"/>
      <c r="B70" s="126" t="s">
        <v>80</v>
      </c>
      <c r="C70" s="127" t="s">
        <v>98</v>
      </c>
      <c r="D70" s="127" t="s">
        <v>734</v>
      </c>
    </row>
    <row r="71" spans="1:4" ht="24.75" x14ac:dyDescent="0.25">
      <c r="A71" s="1780"/>
      <c r="B71" s="126" t="s">
        <v>81</v>
      </c>
      <c r="C71" s="127" t="s">
        <v>99</v>
      </c>
      <c r="D71" s="127" t="s">
        <v>735</v>
      </c>
    </row>
    <row r="72" spans="1:4" ht="24.75" x14ac:dyDescent="0.25">
      <c r="A72" s="1780"/>
      <c r="B72" s="132" t="s">
        <v>82</v>
      </c>
      <c r="C72" s="127" t="s">
        <v>100</v>
      </c>
      <c r="D72" s="127" t="s">
        <v>736</v>
      </c>
    </row>
    <row r="73" spans="1:4" ht="36.75" x14ac:dyDescent="0.25">
      <c r="A73" s="1780"/>
      <c r="B73" s="132" t="s">
        <v>217</v>
      </c>
      <c r="C73" s="127" t="s">
        <v>101</v>
      </c>
      <c r="D73" s="127" t="s">
        <v>737</v>
      </c>
    </row>
    <row r="74" spans="1:4" ht="36.75" x14ac:dyDescent="0.25">
      <c r="A74" s="1780"/>
      <c r="B74" s="126" t="s">
        <v>216</v>
      </c>
      <c r="C74" s="127" t="s">
        <v>28</v>
      </c>
      <c r="D74" s="127" t="s">
        <v>738</v>
      </c>
    </row>
    <row r="75" spans="1:4" x14ac:dyDescent="0.25">
      <c r="A75" s="1781"/>
      <c r="B75" s="129" t="s">
        <v>215</v>
      </c>
      <c r="C75" s="130" t="s">
        <v>106</v>
      </c>
      <c r="D75" s="137" t="s">
        <v>235</v>
      </c>
    </row>
    <row r="76" spans="1:4" ht="14.85" customHeight="1" x14ac:dyDescent="0.25">
      <c r="A76" s="1779" t="s">
        <v>177</v>
      </c>
      <c r="B76" s="124" t="s">
        <v>84</v>
      </c>
      <c r="C76" s="125" t="s">
        <v>328</v>
      </c>
      <c r="D76" s="125" t="s">
        <v>236</v>
      </c>
    </row>
    <row r="77" spans="1:4" x14ac:dyDescent="0.25">
      <c r="A77" s="1780"/>
      <c r="B77" s="126" t="s">
        <v>85</v>
      </c>
      <c r="C77" s="127" t="s">
        <v>326</v>
      </c>
      <c r="D77" s="127" t="s">
        <v>237</v>
      </c>
    </row>
    <row r="78" spans="1:4" ht="24.75" x14ac:dyDescent="0.25">
      <c r="A78" s="1780"/>
      <c r="B78" s="126" t="s">
        <v>86</v>
      </c>
      <c r="C78" s="127" t="s">
        <v>495</v>
      </c>
      <c r="D78" s="127" t="s">
        <v>498</v>
      </c>
    </row>
    <row r="79" spans="1:4" ht="24.75" x14ac:dyDescent="0.25">
      <c r="A79" s="1780"/>
      <c r="B79" s="126" t="s">
        <v>87</v>
      </c>
      <c r="C79" s="127" t="s">
        <v>496</v>
      </c>
      <c r="D79" s="127" t="s">
        <v>498</v>
      </c>
    </row>
    <row r="80" spans="1:4" ht="24.75" x14ac:dyDescent="0.25">
      <c r="A80" s="1780"/>
      <c r="B80" s="126" t="s">
        <v>214</v>
      </c>
      <c r="C80" s="127" t="s">
        <v>497</v>
      </c>
      <c r="D80" s="127" t="s">
        <v>498</v>
      </c>
    </row>
    <row r="81" spans="1:5" x14ac:dyDescent="0.25">
      <c r="A81" s="1781"/>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380</v>
      </c>
      <c r="C6" s="162"/>
      <c r="D6" s="162"/>
      <c r="E6" s="162"/>
      <c r="F6" s="162"/>
      <c r="G6" s="162"/>
      <c r="K6" s="478"/>
      <c r="O6" s="478"/>
      <c r="S6" s="478"/>
      <c r="T6" s="478"/>
      <c r="X6" s="478"/>
    </row>
    <row r="7" spans="1:24" ht="18" customHeight="1" x14ac:dyDescent="0.3">
      <c r="A7" s="893"/>
      <c r="B7" s="357"/>
      <c r="C7" s="358"/>
      <c r="D7" s="1793" t="s">
        <v>245</v>
      </c>
      <c r="E7" s="1794"/>
      <c r="F7" s="1794"/>
      <c r="G7" s="1795"/>
      <c r="H7" s="1793" t="s">
        <v>246</v>
      </c>
      <c r="I7" s="1794"/>
      <c r="J7" s="1794"/>
      <c r="K7" s="1795"/>
      <c r="L7" s="1793" t="s">
        <v>247</v>
      </c>
      <c r="M7" s="1794"/>
      <c r="N7" s="1794"/>
      <c r="O7" s="1795"/>
      <c r="P7" s="1793" t="s">
        <v>248</v>
      </c>
      <c r="Q7" s="1794"/>
      <c r="R7" s="1794"/>
      <c r="S7" s="1797"/>
      <c r="T7" s="608"/>
      <c r="U7" s="1798" t="s">
        <v>821</v>
      </c>
      <c r="V7" s="1799"/>
      <c r="W7" s="1799"/>
      <c r="X7" s="1800"/>
    </row>
    <row r="8" spans="1:24" ht="30.75" x14ac:dyDescent="0.3">
      <c r="A8" s="356"/>
      <c r="B8" s="359"/>
      <c r="C8" s="360"/>
      <c r="D8" s="846" t="s">
        <v>36</v>
      </c>
      <c r="E8" s="367" t="s">
        <v>422</v>
      </c>
      <c r="F8" s="367" t="s">
        <v>411</v>
      </c>
      <c r="G8" s="367" t="s">
        <v>548</v>
      </c>
      <c r="H8" s="846"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customHeight="1" x14ac:dyDescent="0.3">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v>0</v>
      </c>
      <c r="U9" s="813">
        <f>SUM(V9:X9)+T9</f>
        <v>0</v>
      </c>
      <c r="V9" s="740">
        <f>SUM('LTC Rev-Exp Region 1:LTC Rev-Exp Region 11'!V9)</f>
        <v>0</v>
      </c>
      <c r="W9" s="740">
        <f>SUM('LTC Rev-Exp Region 1:LTC Rev-Exp Region 11'!W9)</f>
        <v>0</v>
      </c>
      <c r="X9" s="742">
        <f>G9+K9+O9+S9</f>
        <v>0</v>
      </c>
    </row>
    <row r="10" spans="1:24" ht="18" customHeight="1" x14ac:dyDescent="0.3">
      <c r="A10" s="1804" t="s">
        <v>11</v>
      </c>
      <c r="B10" s="1805"/>
      <c r="C10" s="1806"/>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807" t="s">
        <v>184</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808"/>
      <c r="B12" s="114">
        <v>1.2</v>
      </c>
      <c r="C12" s="144" t="s">
        <v>223</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808"/>
      <c r="B13" s="114" t="s">
        <v>1314</v>
      </c>
      <c r="C13" s="144" t="s">
        <v>1318</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808"/>
      <c r="B14" s="114" t="s">
        <v>1319</v>
      </c>
      <c r="C14" s="144" t="s">
        <v>1320</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808"/>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809"/>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812" t="s">
        <v>10</v>
      </c>
      <c r="B17" s="1813"/>
      <c r="C17" s="1814"/>
      <c r="D17" s="1793" t="s">
        <v>245</v>
      </c>
      <c r="E17" s="1794"/>
      <c r="F17" s="1794"/>
      <c r="G17" s="1795"/>
      <c r="H17" s="1793" t="s">
        <v>246</v>
      </c>
      <c r="I17" s="1794"/>
      <c r="J17" s="1794"/>
      <c r="K17" s="1795"/>
      <c r="L17" s="1793" t="s">
        <v>247</v>
      </c>
      <c r="M17" s="1794"/>
      <c r="N17" s="1794"/>
      <c r="O17" s="1795"/>
      <c r="P17" s="1793" t="s">
        <v>248</v>
      </c>
      <c r="Q17" s="1794"/>
      <c r="R17" s="1794"/>
      <c r="S17" s="1794"/>
      <c r="T17" s="610"/>
      <c r="U17" s="1796" t="s">
        <v>821</v>
      </c>
      <c r="V17" s="1794"/>
      <c r="W17" s="1794"/>
      <c r="X17" s="1797"/>
    </row>
    <row r="18" spans="1:24" ht="30" x14ac:dyDescent="0.25">
      <c r="A18" s="1804"/>
      <c r="B18" s="1805"/>
      <c r="C18" s="1806"/>
      <c r="D18" s="846" t="s">
        <v>36</v>
      </c>
      <c r="E18" s="367" t="s">
        <v>422</v>
      </c>
      <c r="F18" s="367" t="s">
        <v>411</v>
      </c>
      <c r="G18" s="477" t="s">
        <v>548</v>
      </c>
      <c r="H18" s="367" t="s">
        <v>36</v>
      </c>
      <c r="I18" s="367" t="s">
        <v>422</v>
      </c>
      <c r="J18" s="367" t="s">
        <v>411</v>
      </c>
      <c r="K18" s="477" t="s">
        <v>548</v>
      </c>
      <c r="L18" s="367" t="s">
        <v>36</v>
      </c>
      <c r="M18" s="367" t="s">
        <v>422</v>
      </c>
      <c r="N18" s="367" t="s">
        <v>411</v>
      </c>
      <c r="O18" s="477" t="s">
        <v>548</v>
      </c>
      <c r="P18" s="367" t="s">
        <v>36</v>
      </c>
      <c r="Q18" s="367" t="s">
        <v>422</v>
      </c>
      <c r="R18" s="367" t="s">
        <v>411</v>
      </c>
      <c r="S18" s="367" t="s">
        <v>548</v>
      </c>
      <c r="T18" s="602" t="s">
        <v>903</v>
      </c>
      <c r="U18" s="847" t="s">
        <v>36</v>
      </c>
      <c r="V18" s="367" t="s">
        <v>422</v>
      </c>
      <c r="W18" s="367" t="s">
        <v>411</v>
      </c>
      <c r="X18" s="480" t="s">
        <v>548</v>
      </c>
    </row>
    <row r="19" spans="1:24" ht="14.85" customHeight="1" x14ac:dyDescent="0.25">
      <c r="A19" s="1787" t="s">
        <v>778</v>
      </c>
      <c r="B19" s="383">
        <v>2.1</v>
      </c>
      <c r="C19" s="586" t="s">
        <v>726</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788"/>
      <c r="B20" s="383">
        <v>2.2000000000000002</v>
      </c>
      <c r="C20" s="586" t="s">
        <v>727</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788"/>
      <c r="B21" s="383">
        <v>2.2999999999999998</v>
      </c>
      <c r="C21" s="586" t="s">
        <v>728</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788"/>
      <c r="B22" s="383">
        <v>2.4</v>
      </c>
      <c r="C22" s="586" t="s">
        <v>729</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788"/>
      <c r="B23" s="383">
        <v>2.5</v>
      </c>
      <c r="C23" s="586" t="s">
        <v>771</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788"/>
      <c r="B24" s="383">
        <v>2.6</v>
      </c>
      <c r="C24" s="586" t="s">
        <v>187</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788"/>
      <c r="B25" s="383">
        <v>2.7</v>
      </c>
      <c r="C25" s="586" t="s">
        <v>772</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788"/>
      <c r="B26" s="383">
        <v>2.8</v>
      </c>
      <c r="C26" s="586" t="s">
        <v>773</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788"/>
      <c r="B27" s="383">
        <v>2.9</v>
      </c>
      <c r="C27" s="586" t="s">
        <v>940</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789"/>
      <c r="B28" s="593">
        <v>2.1</v>
      </c>
      <c r="C28" s="146" t="s">
        <v>775</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7"/>
    </row>
    <row r="29" spans="1:24" x14ac:dyDescent="0.25">
      <c r="A29" s="1791" t="s">
        <v>731</v>
      </c>
      <c r="B29" s="579">
        <v>2.11</v>
      </c>
      <c r="C29" s="144" t="s">
        <v>229</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791"/>
      <c r="B30" s="388">
        <v>2.12</v>
      </c>
      <c r="C30" s="144" t="s">
        <v>555</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791"/>
      <c r="B31" s="388">
        <v>2.13</v>
      </c>
      <c r="C31" s="144" t="s">
        <v>230</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791"/>
      <c r="B32" s="388">
        <v>2.14</v>
      </c>
      <c r="C32" s="144" t="s">
        <v>557</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791"/>
      <c r="B33" s="388">
        <v>2.15</v>
      </c>
      <c r="C33" s="144" t="s">
        <v>556</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791"/>
      <c r="B34" s="388">
        <v>2.16</v>
      </c>
      <c r="C34" s="144" t="s">
        <v>776</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791"/>
      <c r="B35" s="388">
        <v>2.17</v>
      </c>
      <c r="C35" s="144" t="s">
        <v>777</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791"/>
      <c r="B36" s="388">
        <v>2.1800000000000002</v>
      </c>
      <c r="C36" s="144" t="s">
        <v>652</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791"/>
      <c r="B37" s="388">
        <v>2.19</v>
      </c>
      <c r="C37" s="387" t="s">
        <v>739</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791"/>
      <c r="B38" s="968" t="s">
        <v>700</v>
      </c>
      <c r="C38" s="145" t="s">
        <v>732</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791"/>
      <c r="B39" s="388">
        <v>2.21</v>
      </c>
      <c r="C39" s="145" t="s">
        <v>941</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792"/>
      <c r="B40" s="389">
        <v>2.2200000000000002</v>
      </c>
      <c r="C40" s="146" t="s">
        <v>730</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7"/>
    </row>
    <row r="41" spans="1:24" ht="14.85" customHeight="1" x14ac:dyDescent="0.25">
      <c r="A41" s="1801" t="s">
        <v>6</v>
      </c>
      <c r="B41" s="114" t="s">
        <v>70</v>
      </c>
      <c r="C41" s="144" t="s">
        <v>189</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801"/>
      <c r="B42" s="114" t="s">
        <v>71</v>
      </c>
      <c r="C42" s="115" t="s">
        <v>232</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801"/>
      <c r="B43" s="114" t="s">
        <v>72</v>
      </c>
      <c r="C43" s="147" t="s">
        <v>165</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801"/>
      <c r="B44" s="114">
        <v>3.4</v>
      </c>
      <c r="C44" s="147" t="s">
        <v>465</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802"/>
      <c r="B45" s="1354"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7"/>
    </row>
    <row r="46" spans="1:24" ht="15" customHeight="1" x14ac:dyDescent="0.25">
      <c r="A46" s="1803" t="s">
        <v>233</v>
      </c>
      <c r="B46" s="150" t="s">
        <v>74</v>
      </c>
      <c r="C46" s="143" t="s">
        <v>172</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810"/>
      <c r="B47" s="114" t="s">
        <v>75</v>
      </c>
      <c r="C47" s="144" t="s">
        <v>173</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810"/>
      <c r="B48" s="114" t="s">
        <v>76</v>
      </c>
      <c r="C48" s="144" t="s">
        <v>174</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810"/>
      <c r="B49" s="114">
        <v>4.4000000000000004</v>
      </c>
      <c r="C49" s="144" t="s">
        <v>929</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810"/>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810"/>
      <c r="B51" s="114" t="s">
        <v>939</v>
      </c>
      <c r="C51" s="145" t="s">
        <v>930</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810"/>
      <c r="B52" s="384" t="s">
        <v>195</v>
      </c>
      <c r="C52" s="385" t="s">
        <v>329</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7"/>
    </row>
    <row r="53" spans="1:24" x14ac:dyDescent="0.25">
      <c r="A53" s="1810"/>
      <c r="B53" s="114" t="s">
        <v>194</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810"/>
      <c r="B54" s="114" t="s">
        <v>193</v>
      </c>
      <c r="C54" s="145" t="s">
        <v>330</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810"/>
      <c r="B55" s="114" t="s">
        <v>192</v>
      </c>
      <c r="C55" s="145" t="s">
        <v>314</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811"/>
      <c r="B56" s="390" t="s">
        <v>191</v>
      </c>
      <c r="C56" s="385" t="s">
        <v>331</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7"/>
    </row>
    <row r="57" spans="1:24" ht="15" customHeight="1" x14ac:dyDescent="0.25">
      <c r="A57" s="1815" t="s">
        <v>176</v>
      </c>
      <c r="B57" s="1816"/>
      <c r="C57" s="1817"/>
      <c r="D57" s="1793" t="s">
        <v>245</v>
      </c>
      <c r="E57" s="1794"/>
      <c r="F57" s="1794"/>
      <c r="G57" s="1795"/>
      <c r="H57" s="1793" t="s">
        <v>246</v>
      </c>
      <c r="I57" s="1794"/>
      <c r="J57" s="1794"/>
      <c r="K57" s="1795"/>
      <c r="L57" s="1793" t="s">
        <v>247</v>
      </c>
      <c r="M57" s="1794"/>
      <c r="N57" s="1794"/>
      <c r="O57" s="1795"/>
      <c r="P57" s="1793" t="s">
        <v>248</v>
      </c>
      <c r="Q57" s="1794"/>
      <c r="R57" s="1794"/>
      <c r="S57" s="1794"/>
      <c r="T57" s="610"/>
      <c r="U57" s="1796" t="s">
        <v>821</v>
      </c>
      <c r="V57" s="1794"/>
      <c r="W57" s="1794"/>
      <c r="X57" s="1797"/>
    </row>
    <row r="58" spans="1:24" ht="30" x14ac:dyDescent="0.25">
      <c r="A58" s="1818"/>
      <c r="B58" s="1819"/>
      <c r="C58" s="1820"/>
      <c r="D58" s="846" t="s">
        <v>36</v>
      </c>
      <c r="E58" s="367" t="s">
        <v>422</v>
      </c>
      <c r="F58" s="367" t="s">
        <v>411</v>
      </c>
      <c r="G58" s="477" t="s">
        <v>548</v>
      </c>
      <c r="H58" s="367" t="s">
        <v>36</v>
      </c>
      <c r="I58" s="367" t="s">
        <v>422</v>
      </c>
      <c r="J58" s="367" t="s">
        <v>411</v>
      </c>
      <c r="K58" s="477" t="s">
        <v>548</v>
      </c>
      <c r="L58" s="367" t="s">
        <v>36</v>
      </c>
      <c r="M58" s="367" t="s">
        <v>422</v>
      </c>
      <c r="N58" s="367" t="s">
        <v>411</v>
      </c>
      <c r="O58" s="477" t="s">
        <v>548</v>
      </c>
      <c r="P58" s="367" t="s">
        <v>36</v>
      </c>
      <c r="Q58" s="367" t="s">
        <v>422</v>
      </c>
      <c r="R58" s="367" t="s">
        <v>411</v>
      </c>
      <c r="S58" s="367" t="s">
        <v>548</v>
      </c>
      <c r="T58" s="602" t="s">
        <v>903</v>
      </c>
      <c r="U58" s="847" t="s">
        <v>36</v>
      </c>
      <c r="V58" s="367" t="s">
        <v>422</v>
      </c>
      <c r="W58" s="367" t="s">
        <v>411</v>
      </c>
      <c r="X58" s="480" t="s">
        <v>548</v>
      </c>
    </row>
    <row r="59" spans="1:24" ht="14.85" customHeight="1" x14ac:dyDescent="0.25">
      <c r="A59" s="1803"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801"/>
      <c r="B60" s="114" t="s">
        <v>80</v>
      </c>
      <c r="C60" s="145" t="s">
        <v>98</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801"/>
      <c r="B61" s="114" t="s">
        <v>81</v>
      </c>
      <c r="C61" s="145" t="s">
        <v>99</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801"/>
      <c r="B62" s="383" t="s">
        <v>82</v>
      </c>
      <c r="C62" s="145" t="s">
        <v>100</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801"/>
      <c r="B63" s="383" t="s">
        <v>217</v>
      </c>
      <c r="C63" s="145" t="s">
        <v>101</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801"/>
      <c r="B64" s="114" t="s">
        <v>216</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802"/>
      <c r="B65" s="384" t="s">
        <v>215</v>
      </c>
      <c r="C65" s="385" t="s">
        <v>106</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7"/>
    </row>
    <row r="66" spans="1:24" ht="14.85" customHeight="1" x14ac:dyDescent="0.25">
      <c r="A66" s="1803" t="s">
        <v>177</v>
      </c>
      <c r="B66" s="381" t="s">
        <v>84</v>
      </c>
      <c r="C66" s="382" t="s">
        <v>328</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801"/>
      <c r="B67" s="114" t="s">
        <v>85</v>
      </c>
      <c r="C67" s="145" t="s">
        <v>326</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801"/>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801"/>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801"/>
      <c r="B70" s="114" t="s">
        <v>214</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802"/>
      <c r="B71" s="384" t="s">
        <v>213</v>
      </c>
      <c r="C71" s="385" t="s">
        <v>181</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254</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255</v>
      </c>
      <c r="C73" s="563" t="s">
        <v>182</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205</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v>0</v>
      </c>
      <c r="U74" s="374">
        <f>SUM('LTC Rev-Exp Region 1:LTC Rev-Exp Region 11'!U74)</f>
        <v>0</v>
      </c>
      <c r="V74" s="378"/>
      <c r="W74" s="378"/>
      <c r="X74" s="341"/>
    </row>
    <row r="75" spans="1:24" s="116" customFormat="1" ht="15.75" thickBot="1" x14ac:dyDescent="0.3">
      <c r="A75" s="568"/>
      <c r="B75" s="569" t="s">
        <v>265</v>
      </c>
      <c r="C75" s="386" t="s">
        <v>183</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410</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381</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2"/>
    </row>
    <row r="21" spans="1:24" x14ac:dyDescent="0.25">
      <c r="A21" s="1788"/>
      <c r="B21" s="383">
        <v>2.2999999999999998</v>
      </c>
      <c r="C21" s="586" t="s">
        <v>728</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2"/>
    </row>
    <row r="22" spans="1:24" x14ac:dyDescent="0.25">
      <c r="A22" s="1788"/>
      <c r="B22" s="383">
        <v>2.4</v>
      </c>
      <c r="C22" s="586" t="s">
        <v>729</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2"/>
    </row>
    <row r="23" spans="1:24" x14ac:dyDescent="0.25">
      <c r="A23" s="1788"/>
      <c r="B23" s="383">
        <v>2.5</v>
      </c>
      <c r="C23" s="586" t="s">
        <v>771</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2"/>
    </row>
    <row r="24" spans="1:24" x14ac:dyDescent="0.25">
      <c r="A24" s="1788"/>
      <c r="B24" s="383">
        <v>2.6</v>
      </c>
      <c r="C24" s="586" t="s">
        <v>187</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2"/>
    </row>
    <row r="25" spans="1:24" x14ac:dyDescent="0.25">
      <c r="A25" s="1788"/>
      <c r="B25" s="383">
        <v>2.7</v>
      </c>
      <c r="C25" s="586" t="s">
        <v>772</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2"/>
    </row>
    <row r="26" spans="1:24" x14ac:dyDescent="0.25">
      <c r="A26" s="1788"/>
      <c r="B26" s="383">
        <v>2.8</v>
      </c>
      <c r="C26" s="586" t="s">
        <v>773</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2"/>
    </row>
    <row r="27" spans="1:24" x14ac:dyDescent="0.25">
      <c r="A27" s="1788"/>
      <c r="B27" s="383">
        <v>2.9</v>
      </c>
      <c r="C27" s="586" t="s">
        <v>940</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2"/>
    </row>
    <row r="28" spans="1:24" x14ac:dyDescent="0.25">
      <c r="A28" s="1789"/>
      <c r="B28" s="593">
        <v>2.1</v>
      </c>
      <c r="C28" s="146" t="s">
        <v>775</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6"/>
    </row>
    <row r="29" spans="1:24" x14ac:dyDescent="0.25">
      <c r="A29" s="1791" t="s">
        <v>731</v>
      </c>
      <c r="B29" s="579">
        <v>2.11</v>
      </c>
      <c r="C29" s="144" t="s">
        <v>229</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791"/>
      <c r="B30" s="388">
        <v>2.12</v>
      </c>
      <c r="C30" s="144" t="s">
        <v>555</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791"/>
      <c r="B31" s="388">
        <v>2.13</v>
      </c>
      <c r="C31" s="144" t="s">
        <v>230</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791"/>
      <c r="B32" s="388">
        <v>2.14</v>
      </c>
      <c r="C32" s="144" t="s">
        <v>557</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791"/>
      <c r="B33" s="388">
        <v>2.15</v>
      </c>
      <c r="C33" s="144" t="s">
        <v>556</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791"/>
      <c r="B34" s="388">
        <v>2.16</v>
      </c>
      <c r="C34" s="144" t="s">
        <v>776</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791"/>
      <c r="B35" s="388">
        <v>2.17</v>
      </c>
      <c r="C35" s="144" t="s">
        <v>777</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791"/>
      <c r="B36" s="388">
        <v>2.1800000000000002</v>
      </c>
      <c r="C36" s="144" t="s">
        <v>652</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791"/>
      <c r="B37" s="388">
        <v>2.19</v>
      </c>
      <c r="C37" s="387" t="s">
        <v>739</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791"/>
      <c r="B38" s="968" t="s">
        <v>700</v>
      </c>
      <c r="C38" s="145" t="s">
        <v>732</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791"/>
      <c r="B39" s="388">
        <v>2.21</v>
      </c>
      <c r="C39" s="145" t="s">
        <v>941</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789"/>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7"/>
    </row>
    <row r="46" spans="1:24" s="403" customFormat="1" x14ac:dyDescent="0.25">
      <c r="A46" s="1787" t="s">
        <v>233</v>
      </c>
      <c r="B46" s="150" t="s">
        <v>74</v>
      </c>
      <c r="C46" s="143" t="s">
        <v>172</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827"/>
      <c r="B48" s="114" t="s">
        <v>76</v>
      </c>
      <c r="C48" s="144" t="s">
        <v>174</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8"/>
    </row>
    <row r="49" spans="1:24" s="403" customFormat="1" x14ac:dyDescent="0.25">
      <c r="A49" s="1827"/>
      <c r="B49" s="114">
        <v>4.4000000000000004</v>
      </c>
      <c r="C49" s="144" t="s">
        <v>929</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827"/>
      <c r="B52" s="384" t="s">
        <v>195</v>
      </c>
      <c r="C52" s="385" t="s">
        <v>329</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827"/>
      <c r="B55" s="114" t="s">
        <v>192</v>
      </c>
      <c r="C55" s="145" t="s">
        <v>314</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828"/>
      <c r="B56" s="390" t="s">
        <v>191</v>
      </c>
      <c r="C56" s="385" t="s">
        <v>331</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788"/>
      <c r="B60" s="114" t="s">
        <v>80</v>
      </c>
      <c r="C60" s="145" t="s">
        <v>98</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788"/>
      <c r="B61" s="114" t="s">
        <v>81</v>
      </c>
      <c r="C61" s="145" t="s">
        <v>99</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788"/>
      <c r="B62" s="383" t="s">
        <v>82</v>
      </c>
      <c r="C62" s="145" t="s">
        <v>100</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788"/>
      <c r="B63" s="383" t="s">
        <v>217</v>
      </c>
      <c r="C63" s="145" t="s">
        <v>101</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788"/>
      <c r="B64" s="114" t="s">
        <v>216</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789"/>
      <c r="B65" s="384" t="s">
        <v>215</v>
      </c>
      <c r="C65" s="385" t="s">
        <v>106</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382</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6"/>
      <c r="B75" s="838" t="s">
        <v>265</v>
      </c>
      <c r="C75" s="839" t="s">
        <v>183</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839" t="s">
        <v>183</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1024</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372</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391</v>
      </c>
      <c r="B6" s="456"/>
      <c r="C6" s="458"/>
      <c r="D6" s="397"/>
      <c r="E6" s="397"/>
      <c r="F6" s="397"/>
      <c r="G6" s="397"/>
    </row>
    <row r="7" spans="1:24" s="1110" customFormat="1" ht="18.75" customHeight="1" x14ac:dyDescent="0.3">
      <c r="A7" s="1106"/>
      <c r="B7" s="1107"/>
      <c r="C7" s="1108"/>
      <c r="D7" s="1793" t="s">
        <v>245</v>
      </c>
      <c r="E7" s="1794"/>
      <c r="F7" s="1794"/>
      <c r="G7" s="1795"/>
      <c r="H7" s="1793" t="s">
        <v>246</v>
      </c>
      <c r="I7" s="1794"/>
      <c r="J7" s="1794"/>
      <c r="K7" s="1795"/>
      <c r="L7" s="1793" t="s">
        <v>247</v>
      </c>
      <c r="M7" s="1794"/>
      <c r="N7" s="1794"/>
      <c r="O7" s="1795"/>
      <c r="P7" s="1793" t="s">
        <v>248</v>
      </c>
      <c r="Q7" s="1794"/>
      <c r="R7" s="1794"/>
      <c r="S7" s="1794"/>
      <c r="T7" s="1109"/>
      <c r="U7" s="1798" t="s">
        <v>821</v>
      </c>
      <c r="V7" s="1799"/>
      <c r="W7" s="1799"/>
      <c r="X7" s="1800"/>
    </row>
    <row r="8" spans="1:24" s="1110" customFormat="1" ht="30.75" x14ac:dyDescent="0.3">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829" t="s">
        <v>11</v>
      </c>
      <c r="B10" s="1830"/>
      <c r="C10" s="1831"/>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90"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91"/>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91"/>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91"/>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91"/>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92"/>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832" t="s">
        <v>10</v>
      </c>
      <c r="B17" s="1833"/>
      <c r="C17" s="1834"/>
      <c r="D17" s="1793" t="s">
        <v>245</v>
      </c>
      <c r="E17" s="1794"/>
      <c r="F17" s="1794"/>
      <c r="G17" s="1795"/>
      <c r="H17" s="1793" t="s">
        <v>246</v>
      </c>
      <c r="I17" s="1794"/>
      <c r="J17" s="1794"/>
      <c r="K17" s="1795"/>
      <c r="L17" s="1793" t="s">
        <v>247</v>
      </c>
      <c r="M17" s="1794"/>
      <c r="N17" s="1794"/>
      <c r="O17" s="1795"/>
      <c r="P17" s="1793" t="s">
        <v>248</v>
      </c>
      <c r="Q17" s="1794"/>
      <c r="R17" s="1794"/>
      <c r="S17" s="1794"/>
      <c r="T17" s="1113"/>
      <c r="U17" s="1796" t="s">
        <v>821</v>
      </c>
      <c r="V17" s="1794"/>
      <c r="W17" s="1794"/>
      <c r="X17" s="1797"/>
    </row>
    <row r="18" spans="1:24" s="1110" customFormat="1" ht="45" x14ac:dyDescent="0.25">
      <c r="A18" s="1829"/>
      <c r="B18" s="1830"/>
      <c r="C18" s="1831"/>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25">
      <c r="A19" s="1787"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88"/>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88"/>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88"/>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88"/>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88"/>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88"/>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88"/>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88"/>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8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91"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91"/>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91"/>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91"/>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91"/>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91"/>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91"/>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91"/>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91"/>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91"/>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91"/>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92"/>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88"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8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88"/>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88"/>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89"/>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87"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827"/>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827"/>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827"/>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827"/>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827"/>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827"/>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827"/>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827"/>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827"/>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828"/>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821" t="s">
        <v>176</v>
      </c>
      <c r="B57" s="1822"/>
      <c r="C57" s="1823"/>
      <c r="D57" s="1793" t="s">
        <v>245</v>
      </c>
      <c r="E57" s="1794"/>
      <c r="F57" s="1794"/>
      <c r="G57" s="1795"/>
      <c r="H57" s="1793" t="s">
        <v>246</v>
      </c>
      <c r="I57" s="1794"/>
      <c r="J57" s="1794"/>
      <c r="K57" s="1795"/>
      <c r="L57" s="1793" t="s">
        <v>247</v>
      </c>
      <c r="M57" s="1794"/>
      <c r="N57" s="1794"/>
      <c r="O57" s="1795"/>
      <c r="P57" s="1793" t="s">
        <v>248</v>
      </c>
      <c r="Q57" s="1794"/>
      <c r="R57" s="1794"/>
      <c r="S57" s="1794"/>
      <c r="T57" s="1113"/>
      <c r="U57" s="1796" t="s">
        <v>821</v>
      </c>
      <c r="V57" s="1794"/>
      <c r="W57" s="1794"/>
      <c r="X57" s="1797"/>
    </row>
    <row r="58" spans="1:24" s="1110" customFormat="1" ht="45" x14ac:dyDescent="0.25">
      <c r="A58" s="1824"/>
      <c r="B58" s="1825"/>
      <c r="C58" s="1826"/>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25">
      <c r="A59" s="1787"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88"/>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88"/>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88"/>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88"/>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88"/>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8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87"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88"/>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88"/>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88"/>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88"/>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8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718</v>
      </c>
    </row>
    <row r="2" spans="1:15" x14ac:dyDescent="0.25">
      <c r="D2" s="110"/>
      <c r="E2" s="110"/>
      <c r="F2" s="110"/>
      <c r="G2" s="110"/>
      <c r="H2" s="110"/>
      <c r="I2" s="110"/>
      <c r="J2" s="110"/>
      <c r="K2" s="110"/>
      <c r="L2" s="110"/>
      <c r="M2" s="110"/>
      <c r="N2" s="110"/>
      <c r="O2" s="110"/>
    </row>
    <row r="3" spans="1:15" x14ac:dyDescent="0.25">
      <c r="A3" s="108" t="s">
        <v>372</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380</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848"/>
      <c r="B8" s="1849"/>
      <c r="C8" s="1849"/>
      <c r="D8" s="708"/>
      <c r="E8" s="1836" t="s">
        <v>245</v>
      </c>
      <c r="F8" s="1852"/>
      <c r="G8" s="1836" t="s">
        <v>246</v>
      </c>
      <c r="H8" s="1854"/>
      <c r="I8" s="1835" t="s">
        <v>247</v>
      </c>
      <c r="J8" s="1835"/>
      <c r="K8" s="1836" t="s">
        <v>248</v>
      </c>
      <c r="L8" s="1837"/>
      <c r="M8" s="1840" t="s">
        <v>903</v>
      </c>
      <c r="N8" s="1842" t="s">
        <v>821</v>
      </c>
      <c r="O8" s="1837"/>
    </row>
    <row r="9" spans="1:15" ht="15" customHeight="1" x14ac:dyDescent="0.3">
      <c r="A9" s="1850"/>
      <c r="B9" s="1851"/>
      <c r="C9" s="1851"/>
      <c r="D9" s="693"/>
      <c r="E9" s="1838"/>
      <c r="F9" s="1853"/>
      <c r="G9" s="1838"/>
      <c r="H9" s="1855"/>
      <c r="I9" s="1835"/>
      <c r="J9" s="1835"/>
      <c r="K9" s="1838"/>
      <c r="L9" s="1839"/>
      <c r="M9" s="1841"/>
      <c r="N9" s="1843"/>
      <c r="O9" s="1844"/>
    </row>
    <row r="10" spans="1:15" ht="18.75" x14ac:dyDescent="0.3">
      <c r="A10" s="709" t="s">
        <v>10</v>
      </c>
      <c r="B10" s="693"/>
      <c r="C10" s="693"/>
      <c r="D10" s="693"/>
      <c r="E10" s="715" t="s">
        <v>144</v>
      </c>
      <c r="F10" s="155" t="s">
        <v>145</v>
      </c>
      <c r="G10" s="684" t="s">
        <v>144</v>
      </c>
      <c r="H10" s="899" t="s">
        <v>145</v>
      </c>
      <c r="I10" s="684" t="s">
        <v>144</v>
      </c>
      <c r="J10" s="692" t="s">
        <v>145</v>
      </c>
      <c r="K10" s="684" t="s">
        <v>144</v>
      </c>
      <c r="L10" s="692" t="s">
        <v>145</v>
      </c>
      <c r="M10" s="717" t="s">
        <v>145</v>
      </c>
      <c r="N10" s="699" t="s">
        <v>144</v>
      </c>
      <c r="O10" s="718" t="s">
        <v>145</v>
      </c>
    </row>
    <row r="11" spans="1:15" ht="18.75" x14ac:dyDescent="0.3">
      <c r="A11" s="710"/>
      <c r="B11" s="156"/>
      <c r="C11" s="482" t="s">
        <v>139</v>
      </c>
      <c r="D11" s="482" t="s">
        <v>558</v>
      </c>
      <c r="E11" s="158"/>
      <c r="F11" s="157"/>
      <c r="G11" s="158"/>
      <c r="H11" s="900"/>
      <c r="I11" s="158"/>
      <c r="J11" s="157"/>
      <c r="K11" s="158"/>
      <c r="L11" s="157"/>
      <c r="M11" s="716"/>
      <c r="N11" s="704"/>
      <c r="O11" s="159"/>
    </row>
    <row r="12" spans="1:15" ht="14.85" customHeight="1" x14ac:dyDescent="0.25">
      <c r="A12" s="1845" t="s">
        <v>224</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846"/>
      <c r="B13" s="126" t="s">
        <v>62</v>
      </c>
      <c r="C13" s="246" t="s">
        <v>58</v>
      </c>
      <c r="D13" s="246"/>
      <c r="E13" s="832"/>
      <c r="F13" s="792"/>
      <c r="G13" s="832"/>
      <c r="H13" s="902"/>
      <c r="I13" s="832"/>
      <c r="J13" s="792"/>
      <c r="K13" s="832"/>
      <c r="L13" s="792"/>
      <c r="M13" s="798"/>
      <c r="N13" s="834">
        <f t="shared" si="0"/>
        <v>0</v>
      </c>
      <c r="O13" s="787">
        <f t="shared" si="1"/>
        <v>0</v>
      </c>
    </row>
    <row r="14" spans="1:15" x14ac:dyDescent="0.25">
      <c r="A14" s="1846"/>
      <c r="B14" s="126" t="s">
        <v>63</v>
      </c>
      <c r="C14" s="246" t="s">
        <v>59</v>
      </c>
      <c r="D14" s="246"/>
      <c r="E14" s="832"/>
      <c r="F14" s="792"/>
      <c r="G14" s="832"/>
      <c r="H14" s="902"/>
      <c r="I14" s="832"/>
      <c r="J14" s="792"/>
      <c r="K14" s="832"/>
      <c r="L14" s="792"/>
      <c r="M14" s="798"/>
      <c r="N14" s="834">
        <f t="shared" si="0"/>
        <v>0</v>
      </c>
      <c r="O14" s="787">
        <f t="shared" si="1"/>
        <v>0</v>
      </c>
    </row>
    <row r="15" spans="1:15" x14ac:dyDescent="0.25">
      <c r="A15" s="1846"/>
      <c r="B15" s="126" t="s">
        <v>64</v>
      </c>
      <c r="C15" s="246" t="s">
        <v>140</v>
      </c>
      <c r="D15" s="246"/>
      <c r="E15" s="832"/>
      <c r="F15" s="792"/>
      <c r="G15" s="832"/>
      <c r="H15" s="902"/>
      <c r="I15" s="832"/>
      <c r="J15" s="792"/>
      <c r="K15" s="832"/>
      <c r="L15" s="792"/>
      <c r="M15" s="798"/>
      <c r="N15" s="834">
        <f t="shared" si="0"/>
        <v>0</v>
      </c>
      <c r="O15" s="787">
        <f t="shared" si="1"/>
        <v>0</v>
      </c>
    </row>
    <row r="16" spans="1:15" x14ac:dyDescent="0.25">
      <c r="A16" s="1846"/>
      <c r="B16" s="126" t="s">
        <v>95</v>
      </c>
      <c r="C16" s="246" t="s">
        <v>141</v>
      </c>
      <c r="D16" s="246"/>
      <c r="E16" s="832"/>
      <c r="F16" s="792"/>
      <c r="G16" s="832"/>
      <c r="H16" s="902"/>
      <c r="I16" s="832"/>
      <c r="J16" s="792"/>
      <c r="K16" s="832"/>
      <c r="L16" s="792"/>
      <c r="M16" s="798"/>
      <c r="N16" s="834">
        <f t="shared" si="0"/>
        <v>0</v>
      </c>
      <c r="O16" s="787">
        <f t="shared" si="1"/>
        <v>0</v>
      </c>
    </row>
    <row r="17" spans="1:15" x14ac:dyDescent="0.25">
      <c r="A17" s="1846"/>
      <c r="B17" s="126" t="s">
        <v>35</v>
      </c>
      <c r="C17" s="246" t="s">
        <v>703</v>
      </c>
      <c r="D17" s="246"/>
      <c r="E17" s="832"/>
      <c r="F17" s="792"/>
      <c r="G17" s="832"/>
      <c r="H17" s="902"/>
      <c r="I17" s="832"/>
      <c r="J17" s="792"/>
      <c r="K17" s="832"/>
      <c r="L17" s="792"/>
      <c r="M17" s="798"/>
      <c r="N17" s="834">
        <f t="shared" si="0"/>
        <v>0</v>
      </c>
      <c r="O17" s="787">
        <f t="shared" si="1"/>
        <v>0</v>
      </c>
    </row>
    <row r="18" spans="1:15" x14ac:dyDescent="0.25">
      <c r="A18" s="1846"/>
      <c r="B18" s="126" t="s">
        <v>202</v>
      </c>
      <c r="C18" s="246" t="s">
        <v>704</v>
      </c>
      <c r="D18" s="246"/>
      <c r="E18" s="832"/>
      <c r="F18" s="792"/>
      <c r="G18" s="832"/>
      <c r="H18" s="902"/>
      <c r="I18" s="832"/>
      <c r="J18" s="792"/>
      <c r="K18" s="832"/>
      <c r="L18" s="792"/>
      <c r="M18" s="798"/>
      <c r="N18" s="834">
        <f t="shared" si="0"/>
        <v>0</v>
      </c>
      <c r="O18" s="787">
        <f t="shared" si="1"/>
        <v>0</v>
      </c>
    </row>
    <row r="19" spans="1:15" x14ac:dyDescent="0.25">
      <c r="A19" s="1846"/>
      <c r="B19" s="126" t="s">
        <v>705</v>
      </c>
      <c r="C19" s="246" t="s">
        <v>706</v>
      </c>
      <c r="D19" s="246"/>
      <c r="E19" s="832"/>
      <c r="F19" s="792"/>
      <c r="G19" s="832"/>
      <c r="H19" s="902"/>
      <c r="I19" s="832"/>
      <c r="J19" s="792"/>
      <c r="K19" s="832"/>
      <c r="L19" s="792"/>
      <c r="M19" s="798"/>
      <c r="N19" s="834">
        <f t="shared" si="0"/>
        <v>0</v>
      </c>
      <c r="O19" s="787">
        <f t="shared" si="1"/>
        <v>0</v>
      </c>
    </row>
    <row r="20" spans="1:15" x14ac:dyDescent="0.25">
      <c r="A20" s="1846"/>
      <c r="B20" s="126" t="s">
        <v>707</v>
      </c>
      <c r="C20" s="246" t="s">
        <v>708</v>
      </c>
      <c r="D20" s="246"/>
      <c r="E20" s="832"/>
      <c r="F20" s="792"/>
      <c r="G20" s="832"/>
      <c r="H20" s="902"/>
      <c r="I20" s="832"/>
      <c r="J20" s="792"/>
      <c r="K20" s="832"/>
      <c r="L20" s="792"/>
      <c r="M20" s="798"/>
      <c r="N20" s="834">
        <f t="shared" si="0"/>
        <v>0</v>
      </c>
      <c r="O20" s="787">
        <f t="shared" si="1"/>
        <v>0</v>
      </c>
    </row>
    <row r="21" spans="1:15" x14ac:dyDescent="0.25">
      <c r="A21" s="1846"/>
      <c r="B21" s="126" t="s">
        <v>709</v>
      </c>
      <c r="C21" s="246" t="s">
        <v>710</v>
      </c>
      <c r="D21" s="246"/>
      <c r="E21" s="832"/>
      <c r="F21" s="792"/>
      <c r="G21" s="832"/>
      <c r="H21" s="902"/>
      <c r="I21" s="832"/>
      <c r="J21" s="792"/>
      <c r="K21" s="832"/>
      <c r="L21" s="792"/>
      <c r="M21" s="798"/>
      <c r="N21" s="834">
        <f t="shared" si="0"/>
        <v>0</v>
      </c>
      <c r="O21" s="787">
        <f t="shared" si="1"/>
        <v>0</v>
      </c>
    </row>
    <row r="22" spans="1:15" x14ac:dyDescent="0.25">
      <c r="A22" s="1846"/>
      <c r="B22" s="126" t="s">
        <v>711</v>
      </c>
      <c r="C22" s="246" t="s">
        <v>684</v>
      </c>
      <c r="D22" s="246"/>
      <c r="E22" s="832"/>
      <c r="F22" s="792"/>
      <c r="G22" s="832"/>
      <c r="H22" s="902"/>
      <c r="I22" s="832"/>
      <c r="J22" s="792"/>
      <c r="K22" s="832"/>
      <c r="L22" s="792"/>
      <c r="M22" s="798"/>
      <c r="N22" s="834">
        <f t="shared" si="0"/>
        <v>0</v>
      </c>
      <c r="O22" s="787">
        <f t="shared" si="1"/>
        <v>0</v>
      </c>
    </row>
    <row r="23" spans="1:15" s="117" customFormat="1" x14ac:dyDescent="0.25">
      <c r="A23" s="1847"/>
      <c r="B23" s="129" t="s">
        <v>712</v>
      </c>
      <c r="C23" s="518" t="s">
        <v>225</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845"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846"/>
      <c r="B25" s="126" t="s">
        <v>66</v>
      </c>
      <c r="C25" s="246" t="s">
        <v>58</v>
      </c>
      <c r="D25" s="246"/>
      <c r="E25" s="832"/>
      <c r="F25" s="792"/>
      <c r="G25" s="832"/>
      <c r="H25" s="902"/>
      <c r="I25" s="832"/>
      <c r="J25" s="792"/>
      <c r="K25" s="832"/>
      <c r="L25" s="792"/>
      <c r="M25" s="798"/>
      <c r="N25" s="834">
        <f t="shared" si="2"/>
        <v>0</v>
      </c>
      <c r="O25" s="787">
        <f t="shared" si="3"/>
        <v>0</v>
      </c>
    </row>
    <row r="26" spans="1:15" x14ac:dyDescent="0.25">
      <c r="A26" s="1846"/>
      <c r="B26" s="126" t="s">
        <v>67</v>
      </c>
      <c r="C26" s="246" t="s">
        <v>59</v>
      </c>
      <c r="D26" s="246"/>
      <c r="E26" s="832"/>
      <c r="F26" s="792"/>
      <c r="G26" s="832"/>
      <c r="H26" s="902"/>
      <c r="I26" s="832"/>
      <c r="J26" s="792"/>
      <c r="K26" s="832"/>
      <c r="L26" s="792"/>
      <c r="M26" s="798"/>
      <c r="N26" s="834">
        <f t="shared" si="2"/>
        <v>0</v>
      </c>
      <c r="O26" s="787">
        <f t="shared" si="3"/>
        <v>0</v>
      </c>
    </row>
    <row r="27" spans="1:15" x14ac:dyDescent="0.25">
      <c r="A27" s="1846"/>
      <c r="B27" s="126" t="s">
        <v>69</v>
      </c>
      <c r="C27" s="246" t="s">
        <v>140</v>
      </c>
      <c r="D27" s="246"/>
      <c r="E27" s="832"/>
      <c r="F27" s="792"/>
      <c r="G27" s="832"/>
      <c r="H27" s="902"/>
      <c r="I27" s="832"/>
      <c r="J27" s="792"/>
      <c r="K27" s="832"/>
      <c r="L27" s="792"/>
      <c r="M27" s="798"/>
      <c r="N27" s="834">
        <f t="shared" si="2"/>
        <v>0</v>
      </c>
      <c r="O27" s="787">
        <f t="shared" si="3"/>
        <v>0</v>
      </c>
    </row>
    <row r="28" spans="1:15" x14ac:dyDescent="0.25">
      <c r="A28" s="1846"/>
      <c r="B28" s="126" t="s">
        <v>96</v>
      </c>
      <c r="C28" s="246" t="s">
        <v>141</v>
      </c>
      <c r="D28" s="246"/>
      <c r="E28" s="832"/>
      <c r="F28" s="792"/>
      <c r="G28" s="832"/>
      <c r="H28" s="902"/>
      <c r="I28" s="832"/>
      <c r="J28" s="792"/>
      <c r="K28" s="832"/>
      <c r="L28" s="792"/>
      <c r="M28" s="798"/>
      <c r="N28" s="834">
        <f t="shared" si="2"/>
        <v>0</v>
      </c>
      <c r="O28" s="787">
        <f t="shared" si="3"/>
        <v>0</v>
      </c>
    </row>
    <row r="29" spans="1:15" x14ac:dyDescent="0.25">
      <c r="A29" s="1846"/>
      <c r="B29" s="126" t="s">
        <v>97</v>
      </c>
      <c r="C29" s="246" t="s">
        <v>684</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225</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94</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966</v>
      </c>
    </row>
    <row r="3" spans="1:24" x14ac:dyDescent="0.25">
      <c r="A3" s="205" t="s">
        <v>372</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749"/>
      <c r="B8" s="1750"/>
      <c r="C8" s="1750"/>
      <c r="D8" s="1743" t="s">
        <v>245</v>
      </c>
      <c r="E8" s="1744"/>
      <c r="F8" s="1744"/>
      <c r="G8" s="1745"/>
      <c r="H8" s="1744" t="s">
        <v>246</v>
      </c>
      <c r="I8" s="1744"/>
      <c r="J8" s="1744"/>
      <c r="K8" s="1744"/>
      <c r="L8" s="1743" t="s">
        <v>247</v>
      </c>
      <c r="M8" s="1744"/>
      <c r="N8" s="1744"/>
      <c r="O8" s="1744"/>
      <c r="P8" s="1668" t="s">
        <v>248</v>
      </c>
      <c r="Q8" s="1668"/>
      <c r="R8" s="1668"/>
      <c r="S8" s="1668"/>
      <c r="T8" s="601"/>
      <c r="U8" s="1667" t="s">
        <v>821</v>
      </c>
      <c r="V8" s="1668"/>
      <c r="W8" s="1668"/>
      <c r="X8" s="1669"/>
    </row>
    <row r="9" spans="1:24" s="352" customFormat="1" ht="45" x14ac:dyDescent="0.25">
      <c r="A9" s="635"/>
      <c r="B9" s="636"/>
      <c r="C9" s="733"/>
      <c r="D9" s="700" t="s">
        <v>36</v>
      </c>
      <c r="E9" s="215" t="s">
        <v>422</v>
      </c>
      <c r="F9" s="215" t="s">
        <v>411</v>
      </c>
      <c r="G9" s="216" t="s">
        <v>967</v>
      </c>
      <c r="H9" s="700" t="s">
        <v>36</v>
      </c>
      <c r="I9" s="215" t="s">
        <v>422</v>
      </c>
      <c r="J9" s="215" t="s">
        <v>411</v>
      </c>
      <c r="K9" s="216" t="s">
        <v>967</v>
      </c>
      <c r="L9" s="700" t="s">
        <v>36</v>
      </c>
      <c r="M9" s="215" t="s">
        <v>422</v>
      </c>
      <c r="N9" s="215" t="s">
        <v>411</v>
      </c>
      <c r="O9" s="216" t="s">
        <v>967</v>
      </c>
      <c r="P9" s="700" t="s">
        <v>36</v>
      </c>
      <c r="Q9" s="215" t="s">
        <v>422</v>
      </c>
      <c r="R9" s="215" t="s">
        <v>411</v>
      </c>
      <c r="S9" s="216" t="s">
        <v>967</v>
      </c>
      <c r="T9" s="602" t="s">
        <v>903</v>
      </c>
      <c r="U9" s="700" t="s">
        <v>36</v>
      </c>
      <c r="V9" s="215" t="s">
        <v>422</v>
      </c>
      <c r="W9" s="215" t="s">
        <v>411</v>
      </c>
      <c r="X9" s="217" t="s">
        <v>967</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747" t="s">
        <v>950</v>
      </c>
      <c r="B11" s="1748"/>
      <c r="C11" s="1856"/>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737" t="s">
        <v>6</v>
      </c>
      <c r="B12" s="511" t="s">
        <v>61</v>
      </c>
      <c r="C12" s="1349" t="s">
        <v>1197</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735"/>
      <c r="B13" s="513" t="s">
        <v>62</v>
      </c>
      <c r="C13" s="1349" t="s">
        <v>1198</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735"/>
      <c r="B14" s="513" t="s">
        <v>63</v>
      </c>
      <c r="C14" s="1349" t="s">
        <v>1199</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735"/>
      <c r="B15" s="513" t="s">
        <v>64</v>
      </c>
      <c r="C15" s="1349" t="s">
        <v>1200</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735"/>
      <c r="B16" s="513" t="s">
        <v>95</v>
      </c>
      <c r="C16" s="1349" t="s">
        <v>1201</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735"/>
      <c r="B17" s="513" t="s">
        <v>35</v>
      </c>
      <c r="C17" s="1349" t="s">
        <v>1194</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735"/>
      <c r="B18" s="513" t="s">
        <v>202</v>
      </c>
      <c r="C18" s="1349" t="s">
        <v>1202</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735"/>
      <c r="B19" s="513" t="s">
        <v>705</v>
      </c>
      <c r="C19" s="1349" t="s">
        <v>1203</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735"/>
      <c r="B20" s="513" t="s">
        <v>707</v>
      </c>
      <c r="C20" s="1350" t="s">
        <v>1204</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735"/>
      <c r="B21" s="513" t="s">
        <v>709</v>
      </c>
      <c r="C21" s="1349" t="s">
        <v>1195</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735"/>
      <c r="B22" s="513" t="s">
        <v>711</v>
      </c>
      <c r="C22" s="1349" t="s">
        <v>968</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735"/>
      <c r="B23" s="513" t="s">
        <v>712</v>
      </c>
      <c r="C23" s="1349" t="s">
        <v>1205</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735"/>
      <c r="B24" s="513" t="s">
        <v>953</v>
      </c>
      <c r="C24" s="1349" t="s">
        <v>1206</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735"/>
      <c r="B25" s="513" t="s">
        <v>954</v>
      </c>
      <c r="C25" s="1349" t="s">
        <v>1207</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735"/>
      <c r="B26" s="513" t="s">
        <v>955</v>
      </c>
      <c r="C26" s="1349" t="s">
        <v>1208</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735"/>
      <c r="B27" s="513" t="s">
        <v>956</v>
      </c>
      <c r="C27" s="1349" t="s">
        <v>1209</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735"/>
      <c r="B28" s="513" t="s">
        <v>957</v>
      </c>
      <c r="C28" s="1349" t="s">
        <v>1210</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735"/>
      <c r="B29" s="513" t="s">
        <v>958</v>
      </c>
      <c r="C29" s="1349" t="s">
        <v>1211</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735"/>
      <c r="B30" s="513" t="s">
        <v>959</v>
      </c>
      <c r="C30" s="1349" t="s">
        <v>1212</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735"/>
      <c r="B31" s="513" t="s">
        <v>960</v>
      </c>
      <c r="C31" s="1349" t="s">
        <v>1213</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735"/>
      <c r="B32" s="513" t="s">
        <v>961</v>
      </c>
      <c r="C32" s="1349" t="s">
        <v>1214</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735"/>
      <c r="B33" s="513" t="s">
        <v>962</v>
      </c>
      <c r="C33" s="1349" t="s">
        <v>1215</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735"/>
      <c r="B34" s="513" t="s">
        <v>963</v>
      </c>
      <c r="C34" s="1349" t="s">
        <v>1216</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735"/>
      <c r="B35" s="513" t="s">
        <v>965</v>
      </c>
      <c r="C35" s="1349" t="s">
        <v>952</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735"/>
      <c r="B36" s="513" t="s">
        <v>1254</v>
      </c>
      <c r="C36" s="1349" t="s">
        <v>1217</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735"/>
      <c r="B37" s="513" t="s">
        <v>1255</v>
      </c>
      <c r="C37" s="1349" t="s">
        <v>1218</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735"/>
      <c r="B38" s="513" t="s">
        <v>1256</v>
      </c>
      <c r="C38" s="1349" t="s">
        <v>1219</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735"/>
      <c r="B39" s="513" t="s">
        <v>1257</v>
      </c>
      <c r="C39" s="1349" t="s">
        <v>1220</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735"/>
      <c r="B40" s="513" t="s">
        <v>1258</v>
      </c>
      <c r="C40" s="1349" t="s">
        <v>1221</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735"/>
      <c r="B41" s="513" t="s">
        <v>1259</v>
      </c>
      <c r="C41" s="1349" t="s">
        <v>1222</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735"/>
      <c r="B42" s="513" t="s">
        <v>1260</v>
      </c>
      <c r="C42" s="1349" t="s">
        <v>1223</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735"/>
      <c r="B43" s="513" t="s">
        <v>1261</v>
      </c>
      <c r="C43" s="1349" t="s">
        <v>1224</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735"/>
      <c r="B44" s="513" t="s">
        <v>1262</v>
      </c>
      <c r="C44" s="1349" t="s">
        <v>1225</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735"/>
      <c r="B45" s="513" t="s">
        <v>1263</v>
      </c>
      <c r="C45" s="1349" t="s">
        <v>1196</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735"/>
      <c r="B46" s="513" t="s">
        <v>1264</v>
      </c>
      <c r="C46" s="1349" t="s">
        <v>1226</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735"/>
      <c r="B47" s="513" t="s">
        <v>1265</v>
      </c>
      <c r="C47" s="1349" t="s">
        <v>1227</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735"/>
      <c r="B48" s="513" t="s">
        <v>1266</v>
      </c>
      <c r="C48" s="1349" t="s">
        <v>1228</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735"/>
      <c r="B49" s="513" t="s">
        <v>1267</v>
      </c>
      <c r="C49" s="1349" t="s">
        <v>1229</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735"/>
      <c r="B50" s="513" t="s">
        <v>1268</v>
      </c>
      <c r="C50" s="1349" t="s">
        <v>1230</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735"/>
      <c r="B51" s="513" t="s">
        <v>1269</v>
      </c>
      <c r="C51" s="1349" t="s">
        <v>1231</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735"/>
      <c r="B52" s="513" t="s">
        <v>1270</v>
      </c>
      <c r="C52" s="1349" t="s">
        <v>1232</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735"/>
      <c r="B53" s="513" t="s">
        <v>1271</v>
      </c>
      <c r="C53" s="1349" t="s">
        <v>1233</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735"/>
      <c r="B54" s="513" t="s">
        <v>1272</v>
      </c>
      <c r="C54" s="1349" t="s">
        <v>1234</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735"/>
      <c r="B55" s="513" t="s">
        <v>1273</v>
      </c>
      <c r="C55" s="1349" t="s">
        <v>1235</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735"/>
      <c r="B56" s="513" t="s">
        <v>1274</v>
      </c>
      <c r="C56" s="1349" t="s">
        <v>1236</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735"/>
      <c r="B57" s="513" t="s">
        <v>1275</v>
      </c>
      <c r="C57" s="1349" t="s">
        <v>1237</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735"/>
      <c r="B58" s="513" t="s">
        <v>1276</v>
      </c>
      <c r="C58" s="1349" t="s">
        <v>1238</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735"/>
      <c r="B59" s="513" t="s">
        <v>1277</v>
      </c>
      <c r="C59" s="1349" t="s">
        <v>1239</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735"/>
      <c r="B60" s="513" t="s">
        <v>1278</v>
      </c>
      <c r="C60" s="1349" t="s">
        <v>1240</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735"/>
      <c r="B61" s="513" t="s">
        <v>1279</v>
      </c>
      <c r="C61" s="1349" t="s">
        <v>1241</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735"/>
      <c r="B62" s="513" t="s">
        <v>1280</v>
      </c>
      <c r="C62" s="1349" t="s">
        <v>1242</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735"/>
      <c r="B63" s="513" t="s">
        <v>1281</v>
      </c>
      <c r="C63" s="1349" t="s">
        <v>1243</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735"/>
      <c r="B64" s="513" t="s">
        <v>1282</v>
      </c>
      <c r="C64" s="1349" t="s">
        <v>1244</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735"/>
      <c r="B65" s="513" t="s">
        <v>1283</v>
      </c>
      <c r="C65" s="1349" t="s">
        <v>1245</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735"/>
      <c r="B66" s="513" t="s">
        <v>1284</v>
      </c>
      <c r="C66" s="1349" t="s">
        <v>1246</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735"/>
      <c r="B67" s="513" t="s">
        <v>1285</v>
      </c>
      <c r="C67" s="1349" t="s">
        <v>1247</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735"/>
      <c r="B68" s="513" t="s">
        <v>1286</v>
      </c>
      <c r="C68" s="754" t="s">
        <v>1248</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735"/>
      <c r="B69" s="513" t="s">
        <v>1287</v>
      </c>
      <c r="C69" s="754" t="s">
        <v>1249</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735"/>
      <c r="B70" s="513" t="s">
        <v>1288</v>
      </c>
      <c r="C70" s="754" t="s">
        <v>1250</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735"/>
      <c r="B71" s="513" t="s">
        <v>1289</v>
      </c>
      <c r="C71" s="754" t="s">
        <v>1251</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735"/>
      <c r="B72" s="513" t="s">
        <v>1290</v>
      </c>
      <c r="C72" s="1351" t="s">
        <v>1252</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735"/>
      <c r="B73" s="513" t="s">
        <v>1291</v>
      </c>
      <c r="C73" s="754" t="s">
        <v>1253</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735"/>
      <c r="B74" s="513" t="s">
        <v>1292</v>
      </c>
      <c r="C74" s="1353" t="s">
        <v>1664</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735"/>
      <c r="B75" s="513" t="s">
        <v>1293</v>
      </c>
      <c r="C75" s="1353" t="s">
        <v>1666</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735"/>
      <c r="B76" s="513" t="s">
        <v>1401</v>
      </c>
      <c r="C76" s="1353" t="s">
        <v>1669</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735"/>
      <c r="B77" s="513" t="s">
        <v>1402</v>
      </c>
      <c r="C77" s="1353" t="s">
        <v>1670</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735"/>
      <c r="B78" s="513" t="s">
        <v>1663</v>
      </c>
      <c r="C78" s="1353" t="s">
        <v>1671</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735"/>
      <c r="B79" s="513" t="s">
        <v>1665</v>
      </c>
      <c r="C79" s="1353" t="s">
        <v>1676</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735"/>
      <c r="B80" s="513" t="s">
        <v>1667</v>
      </c>
      <c r="C80" s="1353" t="s">
        <v>1677</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735"/>
      <c r="B81" s="513" t="s">
        <v>1668</v>
      </c>
      <c r="C81" s="1353" t="s">
        <v>1678</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735"/>
      <c r="B82" s="513" t="s">
        <v>1672</v>
      </c>
      <c r="C82" s="1353" t="s">
        <v>1681</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735"/>
      <c r="B83" s="513" t="s">
        <v>1673</v>
      </c>
      <c r="C83" s="1353" t="s">
        <v>1682</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735"/>
      <c r="B84" s="513" t="s">
        <v>1674</v>
      </c>
      <c r="C84" s="1353" t="s">
        <v>1684</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735"/>
      <c r="B85" s="513" t="s">
        <v>1675</v>
      </c>
      <c r="C85" s="206" t="s">
        <v>964</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735"/>
      <c r="B86" s="513" t="s">
        <v>1679</v>
      </c>
      <c r="C86" s="1122" t="s">
        <v>165</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735"/>
      <c r="B87" s="513" t="s">
        <v>1680</v>
      </c>
      <c r="C87" s="230" t="s">
        <v>928</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742"/>
      <c r="B88" s="1069" t="s">
        <v>1683</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2">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4"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719</v>
      </c>
    </row>
    <row r="3" spans="1:16" x14ac:dyDescent="0.25">
      <c r="A3" t="s">
        <v>372</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3" t="s">
        <v>380</v>
      </c>
      <c r="C6" s="351"/>
      <c r="D6" s="351"/>
      <c r="E6" s="351"/>
      <c r="F6" s="351"/>
    </row>
    <row r="7" spans="1:16" ht="15.75" thickBot="1" x14ac:dyDescent="0.3"/>
    <row r="8" spans="1:16" ht="40.35" customHeight="1" x14ac:dyDescent="0.3">
      <c r="A8" s="1864"/>
      <c r="B8" s="1865"/>
      <c r="C8" s="1866"/>
      <c r="D8" s="974"/>
      <c r="E8" s="975"/>
      <c r="F8" s="1862" t="s">
        <v>245</v>
      </c>
      <c r="G8" s="1863"/>
      <c r="H8" s="1857" t="s">
        <v>246</v>
      </c>
      <c r="I8" s="1858"/>
      <c r="J8" s="1857" t="s">
        <v>247</v>
      </c>
      <c r="K8" s="1858"/>
      <c r="L8" s="1857" t="s">
        <v>248</v>
      </c>
      <c r="M8" s="1859"/>
      <c r="N8" s="976" t="s">
        <v>903</v>
      </c>
      <c r="O8" s="1860" t="s">
        <v>821</v>
      </c>
      <c r="P8" s="1861"/>
    </row>
    <row r="9" spans="1:16" ht="15.75" x14ac:dyDescent="0.25">
      <c r="A9" s="977" t="s">
        <v>10</v>
      </c>
      <c r="B9" s="978"/>
      <c r="C9" s="979" t="s">
        <v>139</v>
      </c>
      <c r="D9" s="980" t="s">
        <v>142</v>
      </c>
      <c r="E9" s="981" t="s">
        <v>143</v>
      </c>
      <c r="F9" s="982" t="s">
        <v>144</v>
      </c>
      <c r="G9" s="983" t="s">
        <v>145</v>
      </c>
      <c r="H9" s="982" t="s">
        <v>144</v>
      </c>
      <c r="I9" s="984" t="s">
        <v>145</v>
      </c>
      <c r="J9" s="982" t="s">
        <v>144</v>
      </c>
      <c r="K9" s="984" t="s">
        <v>145</v>
      </c>
      <c r="L9" s="982" t="s">
        <v>144</v>
      </c>
      <c r="M9" s="984" t="s">
        <v>145</v>
      </c>
      <c r="N9" s="985" t="s">
        <v>145</v>
      </c>
      <c r="O9" s="986" t="s">
        <v>144</v>
      </c>
      <c r="P9" s="987" t="s">
        <v>145</v>
      </c>
    </row>
    <row r="10" spans="1:16" x14ac:dyDescent="0.25">
      <c r="A10" s="1737" t="s">
        <v>778</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735"/>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735"/>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735"/>
      <c r="B13" s="513" t="s">
        <v>64</v>
      </c>
      <c r="C13" s="523" t="s">
        <v>140</v>
      </c>
      <c r="D13" s="524"/>
      <c r="F13" s="1025"/>
      <c r="G13" s="1026"/>
      <c r="H13" s="832"/>
      <c r="I13" s="794"/>
      <c r="J13" s="832"/>
      <c r="K13" s="794"/>
      <c r="L13" s="832"/>
      <c r="M13" s="794"/>
      <c r="N13" s="1027"/>
      <c r="O13" s="834">
        <f>F13+H13+J13+L13</f>
        <v>0</v>
      </c>
      <c r="P13" s="989">
        <f>G13+I13+K13+M13+N13</f>
        <v>0</v>
      </c>
    </row>
    <row r="14" spans="1:16" x14ac:dyDescent="0.25">
      <c r="A14" s="1735"/>
      <c r="B14" s="513" t="s">
        <v>95</v>
      </c>
      <c r="C14" s="523" t="s">
        <v>141</v>
      </c>
      <c r="D14" s="524"/>
      <c r="F14" s="1025"/>
      <c r="G14" s="1026"/>
      <c r="H14" s="832"/>
      <c r="I14" s="794"/>
      <c r="J14" s="832"/>
      <c r="K14" s="794"/>
      <c r="L14" s="832"/>
      <c r="M14" s="794"/>
      <c r="N14" s="1027"/>
      <c r="O14" s="834">
        <f>F14+H14+J14+L14</f>
        <v>0</v>
      </c>
      <c r="P14" s="989">
        <f>G14+I14+K14+M14+N14</f>
        <v>0</v>
      </c>
    </row>
    <row r="15" spans="1:16" s="209" customFormat="1" x14ac:dyDescent="0.25">
      <c r="A15" s="1736"/>
      <c r="B15" s="515" t="s">
        <v>35</v>
      </c>
      <c r="C15" s="990" t="s">
        <v>906</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737" t="s">
        <v>731</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735"/>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735"/>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735"/>
      <c r="B19" s="513" t="s">
        <v>69</v>
      </c>
      <c r="C19" s="523" t="s">
        <v>140</v>
      </c>
      <c r="D19" s="524"/>
      <c r="F19" s="1025"/>
      <c r="G19" s="746"/>
      <c r="H19" s="832"/>
      <c r="I19" s="746"/>
      <c r="J19" s="832"/>
      <c r="K19" s="746"/>
      <c r="L19" s="832"/>
      <c r="M19" s="746"/>
      <c r="N19" s="745"/>
      <c r="O19" s="834">
        <f>F19+H19+J19+L19</f>
        <v>0</v>
      </c>
      <c r="P19" s="989">
        <f>G19+I19+K19+M19+N19</f>
        <v>0</v>
      </c>
    </row>
    <row r="20" spans="1:16" x14ac:dyDescent="0.25">
      <c r="A20" s="1735"/>
      <c r="B20" s="513" t="s">
        <v>96</v>
      </c>
      <c r="C20" s="523" t="s">
        <v>141</v>
      </c>
      <c r="D20" s="524"/>
      <c r="F20" s="1025"/>
      <c r="G20" s="746"/>
      <c r="H20" s="832"/>
      <c r="I20" s="746"/>
      <c r="J20" s="832"/>
      <c r="K20" s="746"/>
      <c r="L20" s="832"/>
      <c r="M20" s="746"/>
      <c r="N20" s="745"/>
      <c r="O20" s="834">
        <f>F20+H20+J20+L20</f>
        <v>0</v>
      </c>
      <c r="P20" s="989">
        <f>G20+I20+K20+M20+N20</f>
        <v>0</v>
      </c>
    </row>
    <row r="21" spans="1:16" s="209" customFormat="1" x14ac:dyDescent="0.25">
      <c r="A21" s="1736"/>
      <c r="B21" s="515" t="s">
        <v>97</v>
      </c>
      <c r="C21" s="990" t="s">
        <v>905</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737"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735"/>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735"/>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735"/>
      <c r="B25" s="759" t="s">
        <v>44</v>
      </c>
      <c r="C25" s="523" t="s">
        <v>140</v>
      </c>
      <c r="D25" s="524"/>
      <c r="F25" s="1025"/>
      <c r="G25" s="1026"/>
      <c r="H25" s="832"/>
      <c r="I25" s="1026"/>
      <c r="J25" s="832"/>
      <c r="K25" s="1026"/>
      <c r="L25" s="832"/>
      <c r="M25" s="1026"/>
      <c r="N25" s="1031"/>
      <c r="O25" s="834">
        <f>F25+H25+J25+L25</f>
        <v>0</v>
      </c>
      <c r="P25" s="989">
        <f>G25+I25+K25+M25+N25</f>
        <v>0</v>
      </c>
    </row>
    <row r="26" spans="1:16" x14ac:dyDescent="0.25">
      <c r="A26" s="1735"/>
      <c r="B26" s="759" t="s">
        <v>41</v>
      </c>
      <c r="C26" s="523" t="s">
        <v>141</v>
      </c>
      <c r="D26" s="524"/>
      <c r="F26" s="1025"/>
      <c r="G26" s="1026"/>
      <c r="H26" s="832"/>
      <c r="I26" s="1026"/>
      <c r="J26" s="832"/>
      <c r="K26" s="1026"/>
      <c r="L26" s="832"/>
      <c r="M26" s="1026"/>
      <c r="N26" s="1031"/>
      <c r="O26" s="834">
        <f>F26+H26+J26+L26</f>
        <v>0</v>
      </c>
      <c r="P26" s="989">
        <f>G26+I26+K26+M26+N26</f>
        <v>0</v>
      </c>
    </row>
    <row r="27" spans="1:16" s="209" customFormat="1" x14ac:dyDescent="0.25">
      <c r="A27" s="1735"/>
      <c r="B27" s="515" t="s">
        <v>42</v>
      </c>
      <c r="C27" s="990" t="s">
        <v>102</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103</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1509</v>
      </c>
      <c r="D5"/>
    </row>
    <row r="6" spans="1:4" x14ac:dyDescent="0.25">
      <c r="A6" s="33" t="s">
        <v>813</v>
      </c>
      <c r="B6" s="37" t="s">
        <v>806</v>
      </c>
      <c r="D6"/>
    </row>
    <row r="7" spans="1:4" x14ac:dyDescent="0.25">
      <c r="A7" s="34" t="s">
        <v>199</v>
      </c>
      <c r="B7" s="37" t="s">
        <v>807</v>
      </c>
      <c r="C7" s="32"/>
      <c r="D7"/>
    </row>
    <row r="8" spans="1:4" x14ac:dyDescent="0.25">
      <c r="A8" s="34" t="s">
        <v>201</v>
      </c>
      <c r="B8" s="37" t="s">
        <v>808</v>
      </c>
      <c r="C8" s="32"/>
      <c r="D8"/>
    </row>
    <row r="9" spans="1:4" x14ac:dyDescent="0.25">
      <c r="A9" s="34" t="s">
        <v>200</v>
      </c>
      <c r="B9" s="37" t="s">
        <v>809</v>
      </c>
      <c r="C9" s="32"/>
      <c r="D9"/>
    </row>
    <row r="10" spans="1:4" x14ac:dyDescent="0.25">
      <c r="A10" s="35" t="s">
        <v>805</v>
      </c>
      <c r="B10" s="38" t="s">
        <v>810</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830</v>
      </c>
      <c r="C17" s="32"/>
      <c r="D17"/>
    </row>
    <row r="18" spans="1:4" x14ac:dyDescent="0.25">
      <c r="C18" s="32"/>
      <c r="D18"/>
    </row>
    <row r="19" spans="1:4" ht="18.75" x14ac:dyDescent="0.3">
      <c r="A19" s="1641" t="s">
        <v>11</v>
      </c>
      <c r="B19" s="1642"/>
      <c r="C19" s="30"/>
    </row>
    <row r="20" spans="1:4" ht="30" customHeight="1" x14ac:dyDescent="0.25">
      <c r="A20" s="39">
        <v>1.1000000000000001</v>
      </c>
      <c r="B20" s="49" t="s">
        <v>567</v>
      </c>
      <c r="C20" s="50" t="s">
        <v>1655</v>
      </c>
      <c r="D20" s="113"/>
    </row>
    <row r="21" spans="1:4" ht="36" customHeight="1" x14ac:dyDescent="0.25">
      <c r="A21" s="40">
        <v>1.2</v>
      </c>
      <c r="B21" s="44" t="s">
        <v>1546</v>
      </c>
      <c r="C21" s="46" t="s">
        <v>1545</v>
      </c>
    </row>
    <row r="22" spans="1:4" ht="30" customHeight="1" x14ac:dyDescent="0.25">
      <c r="A22" s="40">
        <v>1.3</v>
      </c>
      <c r="B22" s="44" t="s">
        <v>333</v>
      </c>
      <c r="C22" s="46" t="s">
        <v>1517</v>
      </c>
    </row>
    <row r="23" spans="1:4" ht="30" customHeight="1" x14ac:dyDescent="0.25">
      <c r="A23" s="40">
        <v>1.4</v>
      </c>
      <c r="B23" s="44" t="s">
        <v>334</v>
      </c>
      <c r="C23" s="46" t="s">
        <v>859</v>
      </c>
    </row>
    <row r="24" spans="1:4" ht="30" customHeight="1" x14ac:dyDescent="0.25">
      <c r="A24" s="40" t="s">
        <v>95</v>
      </c>
      <c r="B24" s="44" t="s">
        <v>196</v>
      </c>
      <c r="C24" s="47" t="s">
        <v>324</v>
      </c>
    </row>
    <row r="25" spans="1:4" ht="30" customHeight="1" x14ac:dyDescent="0.25">
      <c r="A25" s="40" t="s">
        <v>35</v>
      </c>
      <c r="B25" s="51" t="s">
        <v>251</v>
      </c>
      <c r="C25" s="48" t="s">
        <v>1518</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860</v>
      </c>
    </row>
    <row r="29" spans="1:4" ht="32.25" customHeight="1" x14ac:dyDescent="0.25">
      <c r="A29" s="43" t="s">
        <v>66</v>
      </c>
      <c r="B29" s="45" t="s">
        <v>942</v>
      </c>
      <c r="C29" s="47" t="s">
        <v>858</v>
      </c>
    </row>
    <row r="30" spans="1:4" ht="36" x14ac:dyDescent="0.25">
      <c r="A30" s="43" t="s">
        <v>67</v>
      </c>
      <c r="B30" s="45" t="s">
        <v>931</v>
      </c>
      <c r="C30" s="46" t="s">
        <v>936</v>
      </c>
    </row>
    <row r="31" spans="1:4" ht="32.25" customHeight="1" x14ac:dyDescent="0.25">
      <c r="A31" s="43" t="s">
        <v>69</v>
      </c>
      <c r="B31" s="57" t="s">
        <v>301</v>
      </c>
      <c r="C31" s="48" t="s">
        <v>1635</v>
      </c>
    </row>
    <row r="32" spans="1:4" ht="36" x14ac:dyDescent="0.25">
      <c r="A32" s="1327">
        <v>2.5</v>
      </c>
      <c r="B32" s="45" t="s">
        <v>314</v>
      </c>
      <c r="C32" s="47" t="s">
        <v>253</v>
      </c>
    </row>
    <row r="33" spans="1:4" ht="32.25" customHeight="1" x14ac:dyDescent="0.25">
      <c r="A33" s="1184" t="s">
        <v>97</v>
      </c>
      <c r="B33" s="51" t="s">
        <v>302</v>
      </c>
      <c r="C33" s="48" t="s">
        <v>1636</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1446</v>
      </c>
    </row>
    <row r="37" spans="1:4" ht="30" customHeight="1" x14ac:dyDescent="0.25">
      <c r="A37" s="67" t="s">
        <v>72</v>
      </c>
      <c r="B37" s="20" t="s">
        <v>204</v>
      </c>
      <c r="C37" s="46" t="s">
        <v>1442</v>
      </c>
    </row>
    <row r="38" spans="1:4" ht="37.35" customHeight="1" x14ac:dyDescent="0.25">
      <c r="A38" s="67" t="s">
        <v>44</v>
      </c>
      <c r="B38" s="20" t="s">
        <v>337</v>
      </c>
      <c r="C38" s="46" t="s">
        <v>1443</v>
      </c>
    </row>
    <row r="39" spans="1:4" ht="30" customHeight="1" x14ac:dyDescent="0.25">
      <c r="A39" s="67" t="s">
        <v>41</v>
      </c>
      <c r="B39" s="20" t="s">
        <v>338</v>
      </c>
      <c r="C39" s="46" t="s">
        <v>1506</v>
      </c>
    </row>
    <row r="40" spans="1:4" ht="30" customHeight="1" x14ac:dyDescent="0.25">
      <c r="A40" s="68" t="s">
        <v>42</v>
      </c>
      <c r="B40" s="27" t="s">
        <v>339</v>
      </c>
      <c r="C40" s="58" t="s">
        <v>1444</v>
      </c>
    </row>
    <row r="41" spans="1:4" ht="39" customHeight="1" x14ac:dyDescent="0.25">
      <c r="A41" s="68" t="s">
        <v>1441</v>
      </c>
      <c r="B41" s="57" t="s">
        <v>208</v>
      </c>
      <c r="C41" s="50" t="s">
        <v>1419</v>
      </c>
    </row>
    <row r="42" spans="1:4" ht="30" customHeight="1" x14ac:dyDescent="0.25">
      <c r="A42" s="67" t="s">
        <v>259</v>
      </c>
      <c r="B42" s="44" t="s">
        <v>190</v>
      </c>
      <c r="C42" s="50" t="s">
        <v>1445</v>
      </c>
    </row>
    <row r="43" spans="1:4" ht="30" customHeight="1" x14ac:dyDescent="0.25">
      <c r="A43" s="1328" t="s">
        <v>261</v>
      </c>
      <c r="B43" s="59" t="s">
        <v>340</v>
      </c>
      <c r="C43" s="56" t="s">
        <v>1637</v>
      </c>
    </row>
    <row r="44" spans="1:4" ht="15" customHeight="1" x14ac:dyDescent="0.25">
      <c r="A44" s="69" t="s">
        <v>257</v>
      </c>
      <c r="B44" s="49"/>
      <c r="C44" s="60"/>
    </row>
    <row r="45" spans="1:4" ht="30" customHeight="1" x14ac:dyDescent="0.25">
      <c r="A45" s="67" t="s">
        <v>88</v>
      </c>
      <c r="B45" s="20" t="s">
        <v>258</v>
      </c>
      <c r="C45" s="47" t="s">
        <v>1525</v>
      </c>
    </row>
    <row r="46" spans="1:4" ht="30" customHeight="1" x14ac:dyDescent="0.25">
      <c r="A46" s="67" t="s">
        <v>89</v>
      </c>
      <c r="B46" s="44" t="s">
        <v>342</v>
      </c>
      <c r="C46" s="47" t="s">
        <v>1526</v>
      </c>
      <c r="D46" s="31"/>
    </row>
    <row r="47" spans="1:4" ht="49.35" customHeight="1" x14ac:dyDescent="0.25">
      <c r="A47" s="67" t="s">
        <v>90</v>
      </c>
      <c r="B47" s="44" t="s">
        <v>256</v>
      </c>
      <c r="C47" s="48" t="s">
        <v>1527</v>
      </c>
      <c r="D47" s="31"/>
    </row>
    <row r="48" spans="1:4" ht="35.25" customHeight="1" x14ac:dyDescent="0.25">
      <c r="A48" s="1867"/>
      <c r="B48" s="1867"/>
      <c r="C48" s="1867"/>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M7" activePane="bottomRight" state="frozen"/>
      <selection pane="topRight"/>
      <selection pane="bottomLeft"/>
      <selection pane="bottomRight" activeCell="P12" sqref="P12"/>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21" width="9" style="110"/>
    <col min="22" max="22" width="15" style="110" bestFit="1" customWidth="1"/>
    <col min="23" max="16384" width="9" style="110"/>
  </cols>
  <sheetData>
    <row r="1" spans="1:20" ht="18.75" x14ac:dyDescent="0.3">
      <c r="A1" s="160" t="s">
        <v>198</v>
      </c>
    </row>
    <row r="2" spans="1:20" x14ac:dyDescent="0.25">
      <c r="A2" s="161" t="s">
        <v>372</v>
      </c>
      <c r="B2" s="110" t="s">
        <v>1365</v>
      </c>
    </row>
    <row r="3" spans="1:20" x14ac:dyDescent="0.25">
      <c r="A3" s="161" t="s">
        <v>15</v>
      </c>
      <c r="B3" s="453" t="s">
        <v>1773</v>
      </c>
      <c r="S3" s="253"/>
    </row>
    <row r="4" spans="1:20" ht="15.75" thickBot="1" x14ac:dyDescent="0.3">
      <c r="A4" s="161" t="s">
        <v>16</v>
      </c>
      <c r="B4" s="454">
        <v>45382</v>
      </c>
    </row>
    <row r="5" spans="1:20" ht="15" customHeight="1" x14ac:dyDescent="0.25">
      <c r="A5" s="161" t="s">
        <v>197</v>
      </c>
      <c r="B5" s="162" t="s">
        <v>1775</v>
      </c>
      <c r="C5" s="1868" t="s">
        <v>245</v>
      </c>
      <c r="D5" s="1869"/>
      <c r="E5" s="1870"/>
      <c r="F5" s="1868" t="s">
        <v>246</v>
      </c>
      <c r="G5" s="1869"/>
      <c r="H5" s="1870"/>
      <c r="I5" s="1868" t="s">
        <v>247</v>
      </c>
      <c r="J5" s="1869"/>
      <c r="K5" s="1870"/>
      <c r="L5" s="1868" t="s">
        <v>248</v>
      </c>
      <c r="M5" s="1869"/>
      <c r="N5" s="1870"/>
      <c r="O5" s="1868" t="s">
        <v>903</v>
      </c>
      <c r="P5" s="1869"/>
      <c r="Q5" s="1870"/>
      <c r="R5" s="1868" t="s">
        <v>821</v>
      </c>
      <c r="S5" s="1869"/>
      <c r="T5" s="1870"/>
    </row>
    <row r="6" spans="1:20" ht="15" customHeight="1" x14ac:dyDescent="0.25">
      <c r="C6" s="413"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1" t="s">
        <v>828</v>
      </c>
      <c r="Q6" s="483" t="s">
        <v>438</v>
      </c>
      <c r="R6" s="111" t="s">
        <v>36</v>
      </c>
      <c r="S6" s="163" t="s">
        <v>421</v>
      </c>
      <c r="T6" s="164" t="s">
        <v>438</v>
      </c>
    </row>
    <row r="7" spans="1:20"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567</v>
      </c>
      <c r="C8" s="415">
        <f>SUM(D8:E8)</f>
        <v>492699986.81085175</v>
      </c>
      <c r="D8" s="169">
        <v>492699986.81085175</v>
      </c>
      <c r="E8" s="170"/>
      <c r="F8" s="415">
        <f>SUM(G8:H8)</f>
        <v>500637830.43840367</v>
      </c>
      <c r="G8" s="169">
        <v>500637830.43840367</v>
      </c>
      <c r="H8" s="170"/>
      <c r="I8" s="415">
        <f>SUM(J8:K8)</f>
        <v>495496276.71790987</v>
      </c>
      <c r="J8" s="169">
        <v>495496276.71790987</v>
      </c>
      <c r="K8" s="170"/>
      <c r="L8" s="415">
        <f>SUM(M8:N8)</f>
        <v>533176020.10329282</v>
      </c>
      <c r="M8" s="169">
        <v>533176020.10329282</v>
      </c>
      <c r="N8" s="170"/>
      <c r="O8" s="415">
        <f>SUM(P8:Q8)</f>
        <v>4984562.263428608</v>
      </c>
      <c r="P8" s="169">
        <v>4984562.263428608</v>
      </c>
      <c r="Q8" s="525"/>
      <c r="R8" s="415">
        <f>SUM(S8:T8)</f>
        <v>2026994676.3338866</v>
      </c>
      <c r="S8" s="421">
        <f t="shared" ref="S8:T12" si="0">D8+G8+J8+M8+P8</f>
        <v>2026994676.3338866</v>
      </c>
      <c r="T8" s="422">
        <f t="shared" si="0"/>
        <v>0</v>
      </c>
    </row>
    <row r="9" spans="1:20" x14ac:dyDescent="0.25">
      <c r="A9" s="427">
        <v>1.2</v>
      </c>
      <c r="B9" s="428" t="s">
        <v>1519</v>
      </c>
      <c r="C9" s="415">
        <f>SUM(D9:E9)</f>
        <v>0</v>
      </c>
      <c r="D9" s="169">
        <v>0</v>
      </c>
      <c r="E9" s="170"/>
      <c r="F9" s="415">
        <f>SUM(G9:H9)</f>
        <v>0</v>
      </c>
      <c r="G9" s="169">
        <v>0</v>
      </c>
      <c r="H9" s="170"/>
      <c r="I9" s="415">
        <f>SUM(J9:K9)</f>
        <v>0</v>
      </c>
      <c r="J9" s="169">
        <v>0</v>
      </c>
      <c r="K9" s="170"/>
      <c r="L9" s="415">
        <f>SUM(M9:N9)</f>
        <v>0</v>
      </c>
      <c r="M9" s="169">
        <v>0</v>
      </c>
      <c r="N9" s="170"/>
      <c r="O9" s="415">
        <f>SUM(P9:Q9)</f>
        <v>0</v>
      </c>
      <c r="P9" s="169">
        <v>0</v>
      </c>
      <c r="Q9" s="525"/>
      <c r="R9" s="415">
        <f>SUM(S9:T9)</f>
        <v>0</v>
      </c>
      <c r="S9" s="421">
        <f t="shared" si="0"/>
        <v>0</v>
      </c>
      <c r="T9" s="422">
        <f t="shared" si="0"/>
        <v>0</v>
      </c>
    </row>
    <row r="10" spans="1:20" x14ac:dyDescent="0.25">
      <c r="A10" s="427">
        <v>1.3</v>
      </c>
      <c r="B10" s="428" t="s">
        <v>333</v>
      </c>
      <c r="C10" s="415">
        <f>SUM(D10:E10)</f>
        <v>0</v>
      </c>
      <c r="D10" s="169">
        <v>0</v>
      </c>
      <c r="E10" s="170"/>
      <c r="F10" s="415">
        <f>SUM(G10:H10)</f>
        <v>0</v>
      </c>
      <c r="G10" s="169">
        <v>0</v>
      </c>
      <c r="H10" s="170"/>
      <c r="I10" s="415">
        <f>SUM(J10:K10)</f>
        <v>0</v>
      </c>
      <c r="J10" s="169">
        <v>0</v>
      </c>
      <c r="K10" s="170"/>
      <c r="L10" s="415">
        <f>SUM(M10:N10)</f>
        <v>0</v>
      </c>
      <c r="M10" s="169">
        <v>0</v>
      </c>
      <c r="N10" s="170"/>
      <c r="O10" s="415">
        <f>SUM(P10:Q10)</f>
        <v>0</v>
      </c>
      <c r="P10" s="169">
        <v>0</v>
      </c>
      <c r="Q10" s="525"/>
      <c r="R10" s="415">
        <f>SUM(S10:T10)</f>
        <v>0</v>
      </c>
      <c r="S10" s="421">
        <f t="shared" si="0"/>
        <v>0</v>
      </c>
      <c r="T10" s="422">
        <f t="shared" si="0"/>
        <v>0</v>
      </c>
    </row>
    <row r="11" spans="1:20" x14ac:dyDescent="0.25">
      <c r="A11" s="427">
        <v>1.4</v>
      </c>
      <c r="B11" s="428" t="s">
        <v>334</v>
      </c>
      <c r="C11" s="415">
        <f>SUM(D11:E11)</f>
        <v>0</v>
      </c>
      <c r="D11" s="169">
        <v>0</v>
      </c>
      <c r="E11" s="170"/>
      <c r="F11" s="415">
        <f>SUM(G11:H11)</f>
        <v>0</v>
      </c>
      <c r="G11" s="169">
        <v>0</v>
      </c>
      <c r="H11" s="170"/>
      <c r="I11" s="415">
        <f>SUM(J11:K11)</f>
        <v>0</v>
      </c>
      <c r="J11" s="169">
        <v>0</v>
      </c>
      <c r="K11" s="170"/>
      <c r="L11" s="415">
        <f>SUM(M11:N11)</f>
        <v>0</v>
      </c>
      <c r="M11" s="169">
        <v>0</v>
      </c>
      <c r="N11" s="170"/>
      <c r="O11" s="415">
        <f>SUM(P11:Q11)</f>
        <v>0</v>
      </c>
      <c r="P11" s="169">
        <v>0</v>
      </c>
      <c r="Q11" s="525"/>
      <c r="R11" s="415">
        <f>SUM(S11:T11)</f>
        <v>0</v>
      </c>
      <c r="S11" s="421">
        <f t="shared" si="0"/>
        <v>0</v>
      </c>
      <c r="T11" s="422">
        <f t="shared" si="0"/>
        <v>0</v>
      </c>
    </row>
    <row r="12" spans="1:20" x14ac:dyDescent="0.25">
      <c r="A12" s="427" t="s">
        <v>95</v>
      </c>
      <c r="B12" s="428" t="s">
        <v>196</v>
      </c>
      <c r="C12" s="415">
        <f>SUM(D12:E12)</f>
        <v>0</v>
      </c>
      <c r="D12" s="171">
        <v>0</v>
      </c>
      <c r="E12" s="172"/>
      <c r="F12" s="415">
        <f>SUM(G12:H12)</f>
        <v>0</v>
      </c>
      <c r="G12" s="171">
        <v>0</v>
      </c>
      <c r="H12" s="172"/>
      <c r="I12" s="415">
        <f>SUM(J12:K12)</f>
        <v>-1048427.1599999999</v>
      </c>
      <c r="J12" s="171">
        <v>-1048427.1599999999</v>
      </c>
      <c r="K12" s="172"/>
      <c r="L12" s="415">
        <f>SUM(M12:N12)</f>
        <v>0</v>
      </c>
      <c r="M12" s="171">
        <v>0</v>
      </c>
      <c r="N12" s="172"/>
      <c r="O12" s="415">
        <f>SUM(P12:Q12)</f>
        <v>0</v>
      </c>
      <c r="P12" s="171">
        <v>0</v>
      </c>
      <c r="Q12" s="620"/>
      <c r="R12" s="415">
        <f>SUM(S12:T12)</f>
        <v>-1048427.1599999999</v>
      </c>
      <c r="S12" s="421">
        <f t="shared" si="0"/>
        <v>-1048427.1599999999</v>
      </c>
      <c r="T12" s="422">
        <f t="shared" si="0"/>
        <v>0</v>
      </c>
    </row>
    <row r="13" spans="1:20" x14ac:dyDescent="0.25">
      <c r="A13" s="427" t="s">
        <v>35</v>
      </c>
      <c r="B13" s="428" t="s">
        <v>251</v>
      </c>
      <c r="C13" s="415">
        <f t="shared" ref="C13:T13" si="1">SUM(C8:C12)</f>
        <v>492699986.81085175</v>
      </c>
      <c r="D13" s="171">
        <v>492699986.81085175</v>
      </c>
      <c r="E13" s="172">
        <v>0</v>
      </c>
      <c r="F13" s="415">
        <f t="shared" si="1"/>
        <v>500637830.43840367</v>
      </c>
      <c r="G13" s="171">
        <v>500637830.43840367</v>
      </c>
      <c r="H13" s="172">
        <v>0</v>
      </c>
      <c r="I13" s="415">
        <f t="shared" si="1"/>
        <v>494447849.55790985</v>
      </c>
      <c r="J13" s="171">
        <v>494447849.55790985</v>
      </c>
      <c r="K13" s="172">
        <v>0</v>
      </c>
      <c r="L13" s="415">
        <f t="shared" si="1"/>
        <v>533176020.10329282</v>
      </c>
      <c r="M13" s="171">
        <v>533176020.10329282</v>
      </c>
      <c r="N13" s="172">
        <v>0</v>
      </c>
      <c r="O13" s="415">
        <f t="shared" si="1"/>
        <v>4984562.263428608</v>
      </c>
      <c r="P13" s="171">
        <v>4984562.263428608</v>
      </c>
      <c r="Q13" s="620">
        <v>0</v>
      </c>
      <c r="R13" s="415">
        <f t="shared" si="1"/>
        <v>2025946249.1738865</v>
      </c>
      <c r="S13" s="421">
        <f t="shared" si="1"/>
        <v>2025946249.1738865</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266</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335</v>
      </c>
      <c r="C16" s="415">
        <f>SUM(D16:E16)</f>
        <v>431839941.92170143</v>
      </c>
      <c r="D16" s="169">
        <v>431839941.92170143</v>
      </c>
      <c r="E16" s="170"/>
      <c r="F16" s="415">
        <f>SUM(G16:H16)</f>
        <v>446926314.22819054</v>
      </c>
      <c r="G16" s="169">
        <v>446926314.22819054</v>
      </c>
      <c r="H16" s="170"/>
      <c r="I16" s="415">
        <f>SUM(J16:K16)</f>
        <v>446588396.25638497</v>
      </c>
      <c r="J16" s="169">
        <v>446588396.25638497</v>
      </c>
      <c r="K16" s="170"/>
      <c r="L16" s="415">
        <f>SUM(M16:N16)</f>
        <v>464682107.21372408</v>
      </c>
      <c r="M16" s="169">
        <v>464682107.21372408</v>
      </c>
      <c r="N16" s="170"/>
      <c r="O16" s="415">
        <f>SUM(P16:Q16)</f>
        <v>21907004.458589416</v>
      </c>
      <c r="P16" s="169">
        <v>21907004.458589416</v>
      </c>
      <c r="Q16" s="525"/>
      <c r="R16" s="415">
        <f>SUM(S16:T16)</f>
        <v>1811943764.0785904</v>
      </c>
      <c r="S16" s="421">
        <f t="shared" ref="S16:T18" si="2">D16+G16+J16+M16+P16</f>
        <v>1811943764.0785904</v>
      </c>
      <c r="T16" s="422">
        <f t="shared" si="2"/>
        <v>0</v>
      </c>
    </row>
    <row r="17" spans="1:22" x14ac:dyDescent="0.25">
      <c r="A17" s="433" t="s">
        <v>66</v>
      </c>
      <c r="B17" s="434" t="s">
        <v>857</v>
      </c>
      <c r="C17" s="415">
        <f>SUM(D17:E17)</f>
        <v>1080260.7196000083</v>
      </c>
      <c r="D17" s="169">
        <v>1080260.7196000083</v>
      </c>
      <c r="E17" s="170"/>
      <c r="F17" s="415">
        <f>SUM(G17:H17)</f>
        <v>1608043.2122</v>
      </c>
      <c r="G17" s="169">
        <v>1608043.2122</v>
      </c>
      <c r="H17" s="170"/>
      <c r="I17" s="415">
        <f>SUM(J17:K17)</f>
        <v>3881946.4068000149</v>
      </c>
      <c r="J17" s="169">
        <v>3881946.4068000149</v>
      </c>
      <c r="K17" s="170"/>
      <c r="L17" s="415">
        <f>SUM(M17:N17)</f>
        <v>10495607.653142497</v>
      </c>
      <c r="M17" s="169">
        <v>10495607.653142497</v>
      </c>
      <c r="N17" s="170"/>
      <c r="O17" s="415">
        <f>SUM(P17:Q17)</f>
        <v>-32842569.910817195</v>
      </c>
      <c r="P17" s="169">
        <v>-32842569.910817195</v>
      </c>
      <c r="Q17" s="170"/>
      <c r="R17" s="415">
        <f>SUM(S17:T17)</f>
        <v>-15776711.919074673</v>
      </c>
      <c r="S17" s="421">
        <f t="shared" si="2"/>
        <v>-15776711.919074673</v>
      </c>
      <c r="T17" s="422">
        <f t="shared" si="2"/>
        <v>0</v>
      </c>
    </row>
    <row r="18" spans="1:22" s="116" customFormat="1" x14ac:dyDescent="0.25">
      <c r="A18" s="433" t="s">
        <v>67</v>
      </c>
      <c r="B18" s="434" t="s">
        <v>931</v>
      </c>
      <c r="C18" s="415">
        <f>SUM(D18:E18)</f>
        <v>5766174.9868025351</v>
      </c>
      <c r="D18" s="169">
        <v>5766174.9868025351</v>
      </c>
      <c r="E18" s="170"/>
      <c r="F18" s="415">
        <f>SUM(G18:H18)</f>
        <v>5425090.7855897089</v>
      </c>
      <c r="G18" s="169">
        <v>5425090.7855897089</v>
      </c>
      <c r="H18" s="170"/>
      <c r="I18" s="415">
        <f>SUM(J18:K18)</f>
        <v>6857154.6402731957</v>
      </c>
      <c r="J18" s="169">
        <v>6857154.6402731957</v>
      </c>
      <c r="K18" s="170"/>
      <c r="L18" s="415">
        <f>SUM(M18:N18)</f>
        <v>4500283.8528308775</v>
      </c>
      <c r="M18" s="169">
        <v>4500283.8528308775</v>
      </c>
      <c r="N18" s="170"/>
      <c r="O18" s="415">
        <f>SUM(P18:Q18)</f>
        <v>-35765.567281468204</v>
      </c>
      <c r="P18" s="169">
        <v>-35765.567281468204</v>
      </c>
      <c r="Q18" s="170"/>
      <c r="R18" s="415">
        <f>SUM(S18:T18)</f>
        <v>22512938.698214844</v>
      </c>
      <c r="S18" s="421">
        <f t="shared" si="2"/>
        <v>22512938.698214844</v>
      </c>
      <c r="T18" s="422">
        <f t="shared" si="2"/>
        <v>0</v>
      </c>
    </row>
    <row r="19" spans="1:22" s="116" customFormat="1" x14ac:dyDescent="0.25">
      <c r="A19" s="433" t="s">
        <v>69</v>
      </c>
      <c r="B19" s="435" t="s">
        <v>301</v>
      </c>
      <c r="C19" s="416">
        <f t="shared" ref="C19:T19" si="3">SUM(C16:C18)</f>
        <v>438686377.62810397</v>
      </c>
      <c r="D19" s="419">
        <f t="shared" si="3"/>
        <v>438686377.62810397</v>
      </c>
      <c r="E19" s="420">
        <f t="shared" si="3"/>
        <v>0</v>
      </c>
      <c r="F19" s="416">
        <f t="shared" si="3"/>
        <v>453959448.22598022</v>
      </c>
      <c r="G19" s="419">
        <f t="shared" si="3"/>
        <v>453959448.22598022</v>
      </c>
      <c r="H19" s="420">
        <f t="shared" si="3"/>
        <v>0</v>
      </c>
      <c r="I19" s="416">
        <f t="shared" si="3"/>
        <v>457327497.30345821</v>
      </c>
      <c r="J19" s="419">
        <f t="shared" si="3"/>
        <v>457327497.30345821</v>
      </c>
      <c r="K19" s="420">
        <f t="shared" si="3"/>
        <v>0</v>
      </c>
      <c r="L19" s="416">
        <f t="shared" si="3"/>
        <v>479677998.71969748</v>
      </c>
      <c r="M19" s="419">
        <f t="shared" si="3"/>
        <v>479677998.71969748</v>
      </c>
      <c r="N19" s="420">
        <f t="shared" si="3"/>
        <v>0</v>
      </c>
      <c r="O19" s="416">
        <f t="shared" si="3"/>
        <v>-10971331.019509247</v>
      </c>
      <c r="P19" s="419">
        <f t="shared" si="3"/>
        <v>-10971331.019509247</v>
      </c>
      <c r="Q19" s="420">
        <f t="shared" si="3"/>
        <v>0</v>
      </c>
      <c r="R19" s="416">
        <f t="shared" si="3"/>
        <v>1818679990.8577304</v>
      </c>
      <c r="S19" s="419">
        <f t="shared" si="3"/>
        <v>1818679990.8577304</v>
      </c>
      <c r="T19" s="420">
        <f t="shared" si="3"/>
        <v>0</v>
      </c>
    </row>
    <row r="20" spans="1:22" s="116" customFormat="1" x14ac:dyDescent="0.25">
      <c r="A20" s="436">
        <v>2.5</v>
      </c>
      <c r="B20" s="434" t="s">
        <v>314</v>
      </c>
      <c r="C20" s="415">
        <f>SUM(D20:E20)</f>
        <v>8554.2899999999991</v>
      </c>
      <c r="D20" s="169">
        <v>8554.2899999999991</v>
      </c>
      <c r="E20" s="170"/>
      <c r="F20" s="415">
        <f>SUM(G20:H20)</f>
        <v>0</v>
      </c>
      <c r="G20" s="169">
        <v>0</v>
      </c>
      <c r="H20" s="170"/>
      <c r="I20" s="415">
        <f>SUM(J20:K20)</f>
        <v>0</v>
      </c>
      <c r="J20" s="169">
        <v>0</v>
      </c>
      <c r="K20" s="170"/>
      <c r="L20" s="415">
        <f>SUM(M20:N20)</f>
        <v>0</v>
      </c>
      <c r="M20" s="169">
        <v>0</v>
      </c>
      <c r="N20" s="170"/>
      <c r="O20" s="415">
        <f>SUM(P20:Q20)</f>
        <v>0</v>
      </c>
      <c r="P20" s="169">
        <v>0</v>
      </c>
      <c r="Q20" s="170"/>
      <c r="R20" s="415">
        <f>SUM(S20:T20)</f>
        <v>8554.2899999999991</v>
      </c>
      <c r="S20" s="421">
        <f>D20+G20+J20+M20+P20</f>
        <v>8554.2899999999991</v>
      </c>
      <c r="T20" s="422">
        <f>E20+H20+K20+N20+Q20</f>
        <v>0</v>
      </c>
    </row>
    <row r="21" spans="1:22" s="116" customFormat="1" x14ac:dyDescent="0.25">
      <c r="A21" s="437" t="s">
        <v>97</v>
      </c>
      <c r="B21" s="429" t="s">
        <v>302</v>
      </c>
      <c r="C21" s="174">
        <f t="shared" ref="C21:T21" si="4">SUM(C19:C20)</f>
        <v>438694931.91810399</v>
      </c>
      <c r="D21" s="417">
        <f t="shared" si="4"/>
        <v>438694931.91810399</v>
      </c>
      <c r="E21" s="418">
        <f t="shared" si="4"/>
        <v>0</v>
      </c>
      <c r="F21" s="174">
        <f t="shared" si="4"/>
        <v>453959448.22598022</v>
      </c>
      <c r="G21" s="417">
        <f t="shared" si="4"/>
        <v>453959448.22598022</v>
      </c>
      <c r="H21" s="418">
        <f t="shared" si="4"/>
        <v>0</v>
      </c>
      <c r="I21" s="174">
        <f t="shared" si="4"/>
        <v>457327497.30345821</v>
      </c>
      <c r="J21" s="417">
        <f t="shared" si="4"/>
        <v>457327497.30345821</v>
      </c>
      <c r="K21" s="418">
        <f t="shared" si="4"/>
        <v>0</v>
      </c>
      <c r="L21" s="174">
        <f t="shared" si="4"/>
        <v>479677998.71969748</v>
      </c>
      <c r="M21" s="417">
        <f t="shared" si="4"/>
        <v>479677998.71969748</v>
      </c>
      <c r="N21" s="418">
        <f t="shared" si="4"/>
        <v>0</v>
      </c>
      <c r="O21" s="174">
        <f>SUM(O19:O20)</f>
        <v>-10971331.019509247</v>
      </c>
      <c r="P21" s="417">
        <f>SUM(P19:P20)</f>
        <v>-10971331.019509247</v>
      </c>
      <c r="Q21" s="418">
        <f>SUM(Q19:Q20)</f>
        <v>0</v>
      </c>
      <c r="R21" s="174">
        <f t="shared" si="4"/>
        <v>1818688545.1477304</v>
      </c>
      <c r="S21" s="417">
        <f t="shared" si="4"/>
        <v>1818688545.1477304</v>
      </c>
      <c r="T21" s="418">
        <f t="shared" si="4"/>
        <v>0</v>
      </c>
      <c r="V21" s="1595"/>
    </row>
    <row r="22" spans="1:22"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c r="V22" s="253"/>
    </row>
    <row r="23" spans="1:22" s="116" customFormat="1" x14ac:dyDescent="0.25">
      <c r="A23" s="433" t="s">
        <v>70</v>
      </c>
      <c r="B23" s="428" t="s">
        <v>336</v>
      </c>
      <c r="C23" s="415">
        <f>SUM(D23:E23)</f>
        <v>37607803.011854604</v>
      </c>
      <c r="D23" s="169">
        <v>37607803.011854604</v>
      </c>
      <c r="E23" s="170"/>
      <c r="F23" s="415">
        <f>SUM(G23:H23)</f>
        <v>38223239.85101188</v>
      </c>
      <c r="G23" s="169">
        <v>38223239.85101188</v>
      </c>
      <c r="H23" s="170"/>
      <c r="I23" s="415">
        <f>SUM(J23:K23)</f>
        <v>37777995.159842193</v>
      </c>
      <c r="J23" s="169">
        <v>37777995.159842193</v>
      </c>
      <c r="K23" s="170"/>
      <c r="L23" s="415">
        <f>SUM(M23:N23)</f>
        <v>41040802.871771835</v>
      </c>
      <c r="M23" s="169">
        <v>41040802.871771835</v>
      </c>
      <c r="N23" s="170"/>
      <c r="O23" s="415">
        <f>SUM(P23:Q23)</f>
        <v>52306.34</v>
      </c>
      <c r="P23" s="169">
        <v>52306.34</v>
      </c>
      <c r="Q23" s="525"/>
      <c r="R23" s="415">
        <f>SUM(S23:T23)</f>
        <v>154702147.23448053</v>
      </c>
      <c r="S23" s="421">
        <f t="shared" ref="S23:T27" si="5">D23+G23+J23+M23+P23</f>
        <v>154702147.23448053</v>
      </c>
      <c r="T23" s="422">
        <f t="shared" si="5"/>
        <v>0</v>
      </c>
      <c r="V23" s="1595"/>
    </row>
    <row r="24" spans="1:22" s="116" customFormat="1" x14ac:dyDescent="0.25">
      <c r="A24" s="433" t="s">
        <v>71</v>
      </c>
      <c r="B24" s="428" t="s">
        <v>203</v>
      </c>
      <c r="C24" s="415">
        <f>SUM(D24:E24)</f>
        <v>-158820.5813223311</v>
      </c>
      <c r="D24" s="169">
        <v>-158820.5813223311</v>
      </c>
      <c r="E24" s="170"/>
      <c r="F24" s="415">
        <f>SUM(G24:H24)</f>
        <v>-161384.75155995713</v>
      </c>
      <c r="G24" s="169">
        <v>-161384.75155995713</v>
      </c>
      <c r="H24" s="170"/>
      <c r="I24" s="415">
        <f>SUM(J24:K24)</f>
        <v>-159741.48486113787</v>
      </c>
      <c r="J24" s="169">
        <v>-159741.48486113787</v>
      </c>
      <c r="K24" s="170"/>
      <c r="L24" s="415">
        <f>SUM(M24:N24)</f>
        <v>-173577.60337240133</v>
      </c>
      <c r="M24" s="169">
        <v>-173577.60337240133</v>
      </c>
      <c r="N24" s="170"/>
      <c r="O24" s="415">
        <f>SUM(P24:Q24)</f>
        <v>0</v>
      </c>
      <c r="P24" s="169">
        <v>0</v>
      </c>
      <c r="Q24" s="525"/>
      <c r="R24" s="415">
        <f>SUM(S24:T24)</f>
        <v>-653524.42111582751</v>
      </c>
      <c r="S24" s="421">
        <f>D24+G24+J24+M24+P24</f>
        <v>-653524.42111582751</v>
      </c>
      <c r="T24" s="422">
        <f t="shared" si="5"/>
        <v>0</v>
      </c>
      <c r="V24" s="1595"/>
    </row>
    <row r="25" spans="1:22" x14ac:dyDescent="0.25">
      <c r="A25" s="433" t="s">
        <v>72</v>
      </c>
      <c r="B25" s="428" t="s">
        <v>204</v>
      </c>
      <c r="C25" s="415">
        <f>SUM(D25:E25)</f>
        <v>-59748.206849456044</v>
      </c>
      <c r="D25" s="169">
        <v>-59748.206849456044</v>
      </c>
      <c r="E25" s="170"/>
      <c r="F25" s="415">
        <f>SUM(G25:H25)</f>
        <v>-60712.84614544228</v>
      </c>
      <c r="G25" s="169">
        <v>-60712.84614544228</v>
      </c>
      <c r="H25" s="170"/>
      <c r="I25" s="415">
        <f>SUM(J25:K25)</f>
        <v>-60094.650205014295</v>
      </c>
      <c r="J25" s="169">
        <v>-60094.650205014295</v>
      </c>
      <c r="K25" s="170"/>
      <c r="L25" s="415">
        <f>SUM(M25:N25)</f>
        <v>-65299.789639221388</v>
      </c>
      <c r="M25" s="169">
        <v>-65299.789639221388</v>
      </c>
      <c r="N25" s="170"/>
      <c r="O25" s="415">
        <f>SUM(P25:Q25)</f>
        <v>0</v>
      </c>
      <c r="P25" s="169">
        <v>0</v>
      </c>
      <c r="Q25" s="525"/>
      <c r="R25" s="415">
        <f>SUM(S25:T25)</f>
        <v>-245855.49283913401</v>
      </c>
      <c r="S25" s="421">
        <f>D25+G25+J25+M25+P25</f>
        <v>-245855.49283913401</v>
      </c>
      <c r="T25" s="422">
        <f t="shared" si="5"/>
        <v>0</v>
      </c>
    </row>
    <row r="26" spans="1:22" x14ac:dyDescent="0.25">
      <c r="A26" s="433" t="s">
        <v>44</v>
      </c>
      <c r="B26" s="428" t="s">
        <v>337</v>
      </c>
      <c r="C26" s="415">
        <f>SUM(D26:E26)</f>
        <v>-98444.810661958851</v>
      </c>
      <c r="D26" s="169">
        <v>-98444.810661958851</v>
      </c>
      <c r="E26" s="170"/>
      <c r="F26" s="415">
        <f>SUM(G26:H26)</f>
        <v>-100034.20953864355</v>
      </c>
      <c r="G26" s="169">
        <v>-100034.20953864355</v>
      </c>
      <c r="H26" s="170"/>
      <c r="I26" s="415">
        <f>SUM(J26:K26)</f>
        <v>-99015.631986002263</v>
      </c>
      <c r="J26" s="169">
        <v>-99015.631986002263</v>
      </c>
      <c r="K26" s="170"/>
      <c r="L26" s="415">
        <f>SUM(M26:N26)</f>
        <v>-107591.93900992222</v>
      </c>
      <c r="M26" s="169">
        <v>-107591.93900992222</v>
      </c>
      <c r="N26" s="170"/>
      <c r="O26" s="415">
        <f>SUM(P26:Q26)</f>
        <v>0</v>
      </c>
      <c r="P26" s="169">
        <v>0</v>
      </c>
      <c r="Q26" s="525"/>
      <c r="R26" s="415">
        <f>SUM(S26:T26)</f>
        <v>-405086.59119652689</v>
      </c>
      <c r="S26" s="421">
        <f t="shared" si="5"/>
        <v>-405086.59119652689</v>
      </c>
      <c r="T26" s="422">
        <f t="shared" si="5"/>
        <v>0</v>
      </c>
    </row>
    <row r="27" spans="1:22" x14ac:dyDescent="0.25">
      <c r="A27" s="433" t="s">
        <v>41</v>
      </c>
      <c r="B27" s="428" t="s">
        <v>338</v>
      </c>
      <c r="C27" s="415">
        <f>SUM(D27:E27)</f>
        <v>-162544.24341359417</v>
      </c>
      <c r="D27" s="169">
        <v>-162544.24341359417</v>
      </c>
      <c r="E27" s="170"/>
      <c r="F27" s="415">
        <f>SUM(G27:H27)</f>
        <v>-173424.56177981605</v>
      </c>
      <c r="G27" s="169">
        <v>-173424.56177981605</v>
      </c>
      <c r="H27" s="170"/>
      <c r="I27" s="415">
        <f>SUM(J27:K27)</f>
        <v>-115614.20846820019</v>
      </c>
      <c r="J27" s="169">
        <v>-115614.20846820019</v>
      </c>
      <c r="K27" s="170"/>
      <c r="L27" s="415">
        <f>SUM(M27:N27)</f>
        <v>-116268.90665471012</v>
      </c>
      <c r="M27" s="169">
        <v>-116268.90665471012</v>
      </c>
      <c r="N27" s="170"/>
      <c r="O27" s="415">
        <f>SUM(P27:Q27)</f>
        <v>-52306.34</v>
      </c>
      <c r="P27" s="169">
        <v>-52306.34</v>
      </c>
      <c r="Q27" s="525"/>
      <c r="R27" s="415">
        <f>SUM(S27:T27)</f>
        <v>-620158.26031632058</v>
      </c>
      <c r="S27" s="421">
        <f t="shared" si="5"/>
        <v>-620158.26031632058</v>
      </c>
      <c r="T27" s="422">
        <f t="shared" si="5"/>
        <v>0</v>
      </c>
      <c r="V27" s="253"/>
    </row>
    <row r="28" spans="1:22" s="116" customFormat="1" x14ac:dyDescent="0.25">
      <c r="A28" s="437" t="s">
        <v>42</v>
      </c>
      <c r="B28" s="439" t="s">
        <v>339</v>
      </c>
      <c r="C28" s="174">
        <f>SUM(C23:C27)</f>
        <v>37128245.169607259</v>
      </c>
      <c r="D28" s="417">
        <f>SUM(D23:D27)</f>
        <v>37128245.169607259</v>
      </c>
      <c r="E28" s="418">
        <f t="shared" ref="E28:T28" si="6">SUM(E23:E27)</f>
        <v>0</v>
      </c>
      <c r="F28" s="174">
        <f t="shared" si="6"/>
        <v>37727683.481988013</v>
      </c>
      <c r="G28" s="417">
        <f t="shared" si="6"/>
        <v>37727683.481988013</v>
      </c>
      <c r="H28" s="418">
        <f t="shared" si="6"/>
        <v>0</v>
      </c>
      <c r="I28" s="174">
        <f t="shared" si="6"/>
        <v>37343529.184321843</v>
      </c>
      <c r="J28" s="417">
        <f t="shared" si="6"/>
        <v>37343529.184321843</v>
      </c>
      <c r="K28" s="418">
        <f t="shared" si="6"/>
        <v>0</v>
      </c>
      <c r="L28" s="174">
        <f t="shared" si="6"/>
        <v>40578064.633095585</v>
      </c>
      <c r="M28" s="417">
        <f t="shared" si="6"/>
        <v>40578064.633095585</v>
      </c>
      <c r="N28" s="418">
        <f t="shared" si="6"/>
        <v>0</v>
      </c>
      <c r="O28" s="174">
        <f t="shared" si="6"/>
        <v>0</v>
      </c>
      <c r="P28" s="417">
        <f t="shared" si="6"/>
        <v>0</v>
      </c>
      <c r="Q28" s="417">
        <f t="shared" si="6"/>
        <v>0</v>
      </c>
      <c r="R28" s="174">
        <f t="shared" si="6"/>
        <v>152777522.46901274</v>
      </c>
      <c r="S28" s="417">
        <f t="shared" si="6"/>
        <v>152777522.46901274</v>
      </c>
      <c r="T28" s="418">
        <f t="shared" si="6"/>
        <v>0</v>
      </c>
      <c r="V28" s="1595"/>
    </row>
    <row r="29" spans="1:22" x14ac:dyDescent="0.25">
      <c r="A29" s="444" t="s">
        <v>1441</v>
      </c>
      <c r="B29" s="445" t="s">
        <v>208</v>
      </c>
      <c r="C29" s="500"/>
      <c r="D29" s="501"/>
      <c r="E29" s="502"/>
      <c r="F29" s="500"/>
      <c r="G29" s="501"/>
      <c r="H29" s="502"/>
      <c r="I29" s="500"/>
      <c r="J29" s="501"/>
      <c r="K29" s="502"/>
      <c r="L29" s="500"/>
      <c r="M29" s="501"/>
      <c r="N29" s="502"/>
      <c r="O29" s="500"/>
      <c r="P29" s="501"/>
      <c r="Q29" s="627"/>
      <c r="R29" s="490">
        <f>S29+T29</f>
        <v>153378962.06221142</v>
      </c>
      <c r="S29" s="488">
        <f>'ASR Admin Max'!E30+'ASR Admin Max -Period 2'!E30</f>
        <v>153378962.06221142</v>
      </c>
      <c r="T29" s="489">
        <f>'ASR Admin Max'!E37+'ASR Admin Max -Period 2'!E37</f>
        <v>0</v>
      </c>
      <c r="V29" s="253"/>
    </row>
    <row r="30" spans="1:22" s="116" customFormat="1" x14ac:dyDescent="0.25">
      <c r="A30" s="442" t="s">
        <v>259</v>
      </c>
      <c r="B30" s="446" t="s">
        <v>190</v>
      </c>
      <c r="C30" s="503"/>
      <c r="D30" s="534"/>
      <c r="E30" s="533"/>
      <c r="F30" s="503"/>
      <c r="G30" s="534"/>
      <c r="H30" s="533"/>
      <c r="I30" s="503"/>
      <c r="J30" s="534"/>
      <c r="K30" s="533"/>
      <c r="L30" s="503"/>
      <c r="M30" s="534"/>
      <c r="N30" s="533"/>
      <c r="O30" s="503"/>
      <c r="P30" s="534"/>
      <c r="Q30" s="343"/>
      <c r="R30" s="552">
        <f>MIN(R28:R29)</f>
        <v>152777522.46901274</v>
      </c>
      <c r="S30" s="549">
        <f>MIN(S28:S29)</f>
        <v>152777522.46901274</v>
      </c>
      <c r="T30" s="578">
        <f>MIN(T28:T29)</f>
        <v>0</v>
      </c>
    </row>
    <row r="31" spans="1:22" x14ac:dyDescent="0.25">
      <c r="A31" s="440" t="s">
        <v>261</v>
      </c>
      <c r="B31" s="441" t="s">
        <v>268</v>
      </c>
      <c r="C31" s="504"/>
      <c r="D31" s="535"/>
      <c r="E31" s="532"/>
      <c r="F31" s="504"/>
      <c r="G31" s="535"/>
      <c r="H31" s="532"/>
      <c r="I31" s="504"/>
      <c r="J31" s="535"/>
      <c r="K31" s="532"/>
      <c r="L31" s="504"/>
      <c r="M31" s="535"/>
      <c r="N31" s="532"/>
      <c r="O31" s="504"/>
      <c r="P31" s="535"/>
      <c r="Q31" s="626"/>
      <c r="R31" s="552">
        <f>R21+R30</f>
        <v>1971466067.6167431</v>
      </c>
      <c r="S31" s="549">
        <f>S21+S30</f>
        <v>1971466067.6167431</v>
      </c>
      <c r="T31" s="578">
        <f>T21+T30</f>
        <v>0</v>
      </c>
    </row>
    <row r="32" spans="1:22" x14ac:dyDescent="0.25">
      <c r="A32" s="447" t="s">
        <v>257</v>
      </c>
      <c r="B32" s="438"/>
      <c r="C32" s="536"/>
      <c r="D32" s="537"/>
      <c r="E32" s="530"/>
      <c r="F32" s="536"/>
      <c r="G32" s="537"/>
      <c r="H32" s="530"/>
      <c r="I32" s="536"/>
      <c r="J32" s="537"/>
      <c r="K32" s="530"/>
      <c r="L32" s="536"/>
      <c r="M32" s="537"/>
      <c r="N32" s="530"/>
      <c r="O32" s="536"/>
      <c r="P32" s="537"/>
      <c r="Q32" s="302"/>
      <c r="R32" s="1191"/>
      <c r="S32" s="285"/>
      <c r="T32" s="298"/>
    </row>
    <row r="33" spans="1:20" s="116" customFormat="1" x14ac:dyDescent="0.25">
      <c r="A33" s="433" t="s">
        <v>88</v>
      </c>
      <c r="B33" s="182" t="s">
        <v>310</v>
      </c>
      <c r="C33" s="505"/>
      <c r="D33" s="538"/>
      <c r="E33" s="531"/>
      <c r="F33" s="505"/>
      <c r="G33" s="538"/>
      <c r="H33" s="531"/>
      <c r="I33" s="505"/>
      <c r="J33" s="538"/>
      <c r="K33" s="531"/>
      <c r="L33" s="505"/>
      <c r="M33" s="538"/>
      <c r="N33" s="531"/>
      <c r="O33" s="505"/>
      <c r="P33" s="538"/>
      <c r="Q33" s="304"/>
      <c r="R33" s="415">
        <f>R13-R31</f>
        <v>54480181.55714345</v>
      </c>
      <c r="S33" s="282">
        <f>S13-S31</f>
        <v>54480181.55714345</v>
      </c>
      <c r="T33" s="300">
        <f>T13-T31</f>
        <v>0</v>
      </c>
    </row>
    <row r="34" spans="1:20" s="116" customFormat="1" x14ac:dyDescent="0.25">
      <c r="A34" s="433" t="s">
        <v>89</v>
      </c>
      <c r="B34" s="182" t="s">
        <v>341</v>
      </c>
      <c r="C34" s="506"/>
      <c r="D34" s="538"/>
      <c r="E34" s="531"/>
      <c r="F34" s="506"/>
      <c r="G34" s="538"/>
      <c r="H34" s="531"/>
      <c r="I34" s="506"/>
      <c r="J34" s="538"/>
      <c r="K34" s="531"/>
      <c r="L34" s="506"/>
      <c r="M34" s="538"/>
      <c r="N34" s="531"/>
      <c r="O34" s="505"/>
      <c r="P34" s="538"/>
      <c r="Q34" s="304"/>
      <c r="R34" s="1258">
        <f>IFERROR(R33/R13, 0)</f>
        <v>2.6891227533483997E-2</v>
      </c>
      <c r="S34" s="1257">
        <f>IFERROR(S33/S13, 0)</f>
        <v>2.6891227533483997E-2</v>
      </c>
      <c r="T34" s="1259">
        <f>IFERROR(T33/T13, 0)</f>
        <v>0</v>
      </c>
    </row>
    <row r="35" spans="1:20" s="116" customFormat="1" ht="15.75" thickBot="1" x14ac:dyDescent="0.3">
      <c r="A35" s="580" t="s">
        <v>90</v>
      </c>
      <c r="B35" s="581" t="s">
        <v>256</v>
      </c>
      <c r="C35" s="582"/>
      <c r="D35" s="583"/>
      <c r="E35" s="584"/>
      <c r="F35" s="582"/>
      <c r="G35" s="585"/>
      <c r="H35" s="584"/>
      <c r="I35" s="506"/>
      <c r="J35" s="583"/>
      <c r="K35" s="584"/>
      <c r="L35" s="506"/>
      <c r="M35" s="583"/>
      <c r="N35" s="584"/>
      <c r="O35" s="628"/>
      <c r="P35" s="583"/>
      <c r="Q35" s="629"/>
      <c r="R35" s="1256"/>
      <c r="S35" s="1255"/>
      <c r="T35" s="1260"/>
    </row>
    <row r="36" spans="1:20" x14ac:dyDescent="0.25">
      <c r="I36" s="492"/>
      <c r="L36" s="492"/>
      <c r="R36" s="491"/>
      <c r="T36" s="492"/>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A9" workbookViewId="0">
      <selection activeCell="E38" sqref="E38"/>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3" t="s">
        <v>1571</v>
      </c>
      <c r="B2" s="1264"/>
    </row>
    <row r="3" spans="1:8" ht="18.75" x14ac:dyDescent="0.3">
      <c r="A3" s="141"/>
    </row>
    <row r="4" spans="1:8" x14ac:dyDescent="0.25">
      <c r="A4" s="167" t="s">
        <v>372</v>
      </c>
      <c r="B4" s="205" t="s">
        <v>1365</v>
      </c>
    </row>
    <row r="5" spans="1:8" x14ac:dyDescent="0.25">
      <c r="A5" s="167" t="s">
        <v>15</v>
      </c>
      <c r="B5" s="448" t="s">
        <v>1773</v>
      </c>
    </row>
    <row r="6" spans="1:8" x14ac:dyDescent="0.25">
      <c r="A6" s="167" t="s">
        <v>16</v>
      </c>
      <c r="B6" s="448">
        <v>45382</v>
      </c>
    </row>
    <row r="7" spans="1:8" x14ac:dyDescent="0.25">
      <c r="A7" s="167" t="s">
        <v>197</v>
      </c>
      <c r="B7" s="205" t="s">
        <v>1775</v>
      </c>
    </row>
    <row r="8" spans="1:8" x14ac:dyDescent="0.25">
      <c r="A8" s="161"/>
    </row>
    <row r="9" spans="1:8" ht="15.75" thickBot="1" x14ac:dyDescent="0.3">
      <c r="A9" s="161"/>
    </row>
    <row r="10" spans="1:8" x14ac:dyDescent="0.25">
      <c r="A10" s="1125"/>
      <c r="B10" s="1126"/>
      <c r="C10" s="1871" t="s">
        <v>1570</v>
      </c>
      <c r="D10" s="1871"/>
      <c r="E10" s="1872"/>
    </row>
    <row r="11" spans="1:8" ht="18.75" x14ac:dyDescent="0.3">
      <c r="A11" s="1133" t="s">
        <v>562</v>
      </c>
      <c r="B11" s="487"/>
      <c r="C11" s="1873" t="s">
        <v>421</v>
      </c>
      <c r="D11" s="1874"/>
      <c r="E11" s="1875"/>
    </row>
    <row r="12" spans="1:8" x14ac:dyDescent="0.25">
      <c r="A12" s="1134" t="s">
        <v>561</v>
      </c>
      <c r="B12" s="55" t="s">
        <v>1427</v>
      </c>
      <c r="C12" s="1262" t="s">
        <v>1435</v>
      </c>
      <c r="D12" s="1164"/>
      <c r="E12" s="1135"/>
    </row>
    <row r="13" spans="1:8" ht="16.5" customHeight="1" x14ac:dyDescent="0.25">
      <c r="A13" s="1134" t="s">
        <v>61</v>
      </c>
      <c r="B13" s="1151" t="s">
        <v>657</v>
      </c>
      <c r="C13" s="1155"/>
      <c r="D13" s="1164"/>
      <c r="E13" s="1135"/>
    </row>
    <row r="14" spans="1:8" x14ac:dyDescent="0.25">
      <c r="A14" s="498" t="s">
        <v>62</v>
      </c>
      <c r="B14" s="1150" t="s">
        <v>1409</v>
      </c>
      <c r="C14" s="1033" t="s">
        <v>1414</v>
      </c>
      <c r="D14" s="1123" t="s">
        <v>433</v>
      </c>
      <c r="E14" s="1034" t="s">
        <v>1415</v>
      </c>
    </row>
    <row r="15" spans="1:8" x14ac:dyDescent="0.25">
      <c r="A15" s="1148"/>
      <c r="B15" s="1149"/>
      <c r="C15" s="1136" t="s">
        <v>1416</v>
      </c>
      <c r="D15" s="1141"/>
      <c r="E15" s="1137"/>
      <c r="H15" s="1156"/>
    </row>
    <row r="16" spans="1:8" x14ac:dyDescent="0.25">
      <c r="A16" s="1035"/>
      <c r="B16" s="1124" t="s">
        <v>1410</v>
      </c>
      <c r="C16" s="1253">
        <v>123.69</v>
      </c>
      <c r="D16" s="1153">
        <v>476184.40092169301</v>
      </c>
      <c r="E16" s="1127">
        <f>C16*D16</f>
        <v>58899248.550004207</v>
      </c>
      <c r="G16" s="205" t="s">
        <v>932</v>
      </c>
    </row>
    <row r="17" spans="1:8" x14ac:dyDescent="0.25">
      <c r="A17" s="1128"/>
      <c r="B17" s="1124" t="s">
        <v>933</v>
      </c>
      <c r="C17" s="1253">
        <v>123.69</v>
      </c>
      <c r="D17" s="1153">
        <v>60800.102534560006</v>
      </c>
      <c r="E17" s="1127">
        <f>C17*D17</f>
        <v>7520364.6824997272</v>
      </c>
      <c r="G17" s="205" t="s">
        <v>933</v>
      </c>
      <c r="H17" s="1145"/>
    </row>
    <row r="18" spans="1:8" x14ac:dyDescent="0.25">
      <c r="A18" s="1128"/>
      <c r="B18" s="1124" t="s">
        <v>934</v>
      </c>
      <c r="C18" s="1253">
        <v>123.69</v>
      </c>
      <c r="D18" s="1153">
        <v>252078.05276499101</v>
      </c>
      <c r="E18" s="1127">
        <f t="shared" ref="E18:E29" si="0">C18*D18</f>
        <v>31179534.346501738</v>
      </c>
      <c r="G18" s="205" t="s">
        <v>934</v>
      </c>
    </row>
    <row r="19" spans="1:8" x14ac:dyDescent="0.25">
      <c r="A19" s="1128"/>
      <c r="B19" s="1124" t="s">
        <v>935</v>
      </c>
      <c r="C19" s="1253">
        <v>123.69</v>
      </c>
      <c r="D19" s="1153">
        <v>38699.657834106998</v>
      </c>
      <c r="E19" s="1127">
        <f t="shared" si="0"/>
        <v>4786760.6775006941</v>
      </c>
      <c r="G19" s="205" t="s">
        <v>935</v>
      </c>
    </row>
    <row r="20" spans="1:8" x14ac:dyDescent="0.25">
      <c r="A20" s="1128"/>
      <c r="B20" s="1124" t="s">
        <v>1411</v>
      </c>
      <c r="C20" s="1253">
        <v>123.69</v>
      </c>
      <c r="D20" s="1153">
        <v>979.35568356400006</v>
      </c>
      <c r="E20" s="1127">
        <f t="shared" si="0"/>
        <v>121136.50450003117</v>
      </c>
      <c r="G20" s="205" t="s">
        <v>47</v>
      </c>
    </row>
    <row r="21" spans="1:8" x14ac:dyDescent="0.25">
      <c r="A21" s="1128"/>
      <c r="B21" s="1124" t="s">
        <v>48</v>
      </c>
      <c r="C21" s="1253">
        <v>123.69</v>
      </c>
      <c r="D21" s="1153">
        <v>32361.596082946999</v>
      </c>
      <c r="E21" s="1127">
        <f t="shared" si="0"/>
        <v>4002805.8194997143</v>
      </c>
      <c r="G21" s="205" t="s">
        <v>48</v>
      </c>
    </row>
    <row r="22" spans="1:8" x14ac:dyDescent="0.25">
      <c r="A22" s="1128"/>
      <c r="B22" s="1124" t="s">
        <v>1412</v>
      </c>
      <c r="C22" s="1253">
        <v>123.69</v>
      </c>
      <c r="D22" s="1153">
        <v>3437.7097542239999</v>
      </c>
      <c r="E22" s="1127">
        <f t="shared" si="0"/>
        <v>425210.31949996651</v>
      </c>
      <c r="G22" s="205" t="s">
        <v>49</v>
      </c>
    </row>
    <row r="23" spans="1:8" x14ac:dyDescent="0.25">
      <c r="A23" s="1128"/>
      <c r="B23" s="1124" t="s">
        <v>1413</v>
      </c>
      <c r="C23" s="1253">
        <v>123.69</v>
      </c>
      <c r="D23" s="1153">
        <v>0</v>
      </c>
      <c r="E23" s="1127">
        <f t="shared" si="0"/>
        <v>0</v>
      </c>
    </row>
    <row r="24" spans="1:8" x14ac:dyDescent="0.25">
      <c r="A24" s="1128"/>
      <c r="B24" s="1124" t="s">
        <v>50</v>
      </c>
      <c r="C24" s="1253">
        <v>123.69</v>
      </c>
      <c r="D24" s="1153">
        <v>24</v>
      </c>
      <c r="E24" s="1127">
        <f t="shared" si="0"/>
        <v>2968.56</v>
      </c>
      <c r="G24" s="205" t="s">
        <v>50</v>
      </c>
    </row>
    <row r="25" spans="1:8" x14ac:dyDescent="0.25">
      <c r="A25" s="1128"/>
      <c r="B25" s="127" t="s">
        <v>138</v>
      </c>
      <c r="C25" s="1253">
        <v>123.69</v>
      </c>
      <c r="D25" s="1153">
        <v>0</v>
      </c>
      <c r="E25" s="1127">
        <f t="shared" si="0"/>
        <v>0</v>
      </c>
      <c r="G25" s="205" t="s">
        <v>138</v>
      </c>
    </row>
    <row r="26" spans="1:8" x14ac:dyDescent="0.25">
      <c r="A26" s="1128"/>
      <c r="B26" s="127" t="s">
        <v>137</v>
      </c>
      <c r="C26" s="1253">
        <v>123.69</v>
      </c>
      <c r="D26" s="1153">
        <v>0</v>
      </c>
      <c r="E26" s="1127">
        <f t="shared" si="0"/>
        <v>0</v>
      </c>
      <c r="G26" s="205" t="s">
        <v>137</v>
      </c>
    </row>
    <row r="27" spans="1:8" x14ac:dyDescent="0.25">
      <c r="A27" s="1128"/>
      <c r="B27" s="127" t="s">
        <v>1418</v>
      </c>
      <c r="C27" s="1253">
        <v>251.79</v>
      </c>
      <c r="D27" s="1153">
        <v>0</v>
      </c>
      <c r="E27" s="1127">
        <f t="shared" si="0"/>
        <v>0</v>
      </c>
    </row>
    <row r="28" spans="1:8" x14ac:dyDescent="0.25">
      <c r="A28" s="1128"/>
      <c r="B28" s="127" t="s">
        <v>1537</v>
      </c>
      <c r="C28" s="1253">
        <v>536.04999999999995</v>
      </c>
      <c r="D28" s="1153">
        <v>13732.324039937001</v>
      </c>
      <c r="E28" s="1127">
        <f t="shared" si="0"/>
        <v>7361212.3016082281</v>
      </c>
      <c r="G28" s="205" t="s">
        <v>1537</v>
      </c>
    </row>
    <row r="29" spans="1:8" x14ac:dyDescent="0.25">
      <c r="A29" s="1128"/>
      <c r="B29" s="127" t="s">
        <v>1557</v>
      </c>
      <c r="C29" s="1253"/>
      <c r="D29" s="1153"/>
      <c r="E29" s="1127">
        <f t="shared" si="0"/>
        <v>0</v>
      </c>
    </row>
    <row r="30" spans="1:8" x14ac:dyDescent="0.25">
      <c r="A30" s="1148" t="s">
        <v>63</v>
      </c>
      <c r="B30" s="130" t="s">
        <v>564</v>
      </c>
      <c r="C30" s="1254"/>
      <c r="D30" s="1157"/>
      <c r="E30" s="1129">
        <f>SUM(E16:E29)</f>
        <v>114299241.76161432</v>
      </c>
    </row>
    <row r="31" spans="1:8" x14ac:dyDescent="0.25">
      <c r="A31" s="1154"/>
      <c r="B31" s="1036"/>
      <c r="C31" s="1158"/>
      <c r="D31" s="1158"/>
      <c r="E31" s="1130"/>
    </row>
    <row r="32" spans="1:8" ht="18.75" x14ac:dyDescent="0.3">
      <c r="A32" s="499" t="s">
        <v>565</v>
      </c>
      <c r="B32" s="1146"/>
      <c r="C32" s="1159"/>
      <c r="D32" s="1160" t="s">
        <v>438</v>
      </c>
      <c r="E32" s="1147"/>
    </row>
    <row r="33" spans="1:5" x14ac:dyDescent="0.25">
      <c r="A33" s="440" t="s">
        <v>560</v>
      </c>
      <c r="B33" s="1151" t="s">
        <v>1427</v>
      </c>
      <c r="C33" s="1265" t="s">
        <v>1431</v>
      </c>
      <c r="D33" s="1164"/>
      <c r="E33" s="1135"/>
    </row>
    <row r="34" spans="1:5" x14ac:dyDescent="0.25">
      <c r="A34" s="1176"/>
      <c r="B34" s="1177"/>
      <c r="C34" s="1138" t="s">
        <v>1414</v>
      </c>
      <c r="D34" s="1142" t="s">
        <v>433</v>
      </c>
      <c r="E34" s="1139" t="s">
        <v>1415</v>
      </c>
    </row>
    <row r="35" spans="1:5" x14ac:dyDescent="0.25">
      <c r="A35" s="1178"/>
      <c r="B35" s="1179"/>
      <c r="C35" s="1174" t="s">
        <v>1416</v>
      </c>
      <c r="D35" s="1143"/>
      <c r="E35" s="1140"/>
    </row>
    <row r="36" spans="1:5" x14ac:dyDescent="0.25">
      <c r="A36" s="498" t="s">
        <v>65</v>
      </c>
      <c r="B36" s="487" t="s">
        <v>1417</v>
      </c>
      <c r="C36" s="1253"/>
      <c r="D36" s="1161"/>
      <c r="E36" s="1144">
        <f>C36*D36</f>
        <v>0</v>
      </c>
    </row>
    <row r="37" spans="1:5" ht="15.75" thickBot="1" x14ac:dyDescent="0.3">
      <c r="A37" s="1152">
        <v>2.2000000000000002</v>
      </c>
      <c r="B37" s="1131" t="s">
        <v>563</v>
      </c>
      <c r="C37" s="1175"/>
      <c r="D37" s="1162"/>
      <c r="E37" s="1132">
        <f>E36</f>
        <v>0</v>
      </c>
    </row>
    <row r="39" spans="1:5" x14ac:dyDescent="0.25">
      <c r="A39" s="510" t="s">
        <v>272</v>
      </c>
    </row>
    <row r="40" spans="1:5" x14ac:dyDescent="0.25">
      <c r="A40" s="1163" t="s">
        <v>660</v>
      </c>
      <c r="B40" s="1163" t="s">
        <v>1572</v>
      </c>
    </row>
    <row r="41" spans="1:5" x14ac:dyDescent="0.25">
      <c r="A41" s="1163"/>
      <c r="B41" s="1163" t="s">
        <v>1579</v>
      </c>
    </row>
    <row r="42" spans="1:5" x14ac:dyDescent="0.25">
      <c r="A42" s="1163" t="s">
        <v>661</v>
      </c>
      <c r="B42" s="1163" t="s">
        <v>1568</v>
      </c>
    </row>
    <row r="43" spans="1:5" x14ac:dyDescent="0.25">
      <c r="A43" s="1163"/>
      <c r="B43" s="1163" t="s">
        <v>1569</v>
      </c>
    </row>
    <row r="44" spans="1:5" x14ac:dyDescent="0.25">
      <c r="A44" s="1163" t="s">
        <v>658</v>
      </c>
      <c r="B44" s="1163" t="s">
        <v>1585</v>
      </c>
    </row>
    <row r="45" spans="1:5" x14ac:dyDescent="0.25">
      <c r="A45" s="1163" t="s">
        <v>668</v>
      </c>
      <c r="B45" s="1163" t="s">
        <v>1587</v>
      </c>
    </row>
    <row r="46" spans="1:5" x14ac:dyDescent="0.25">
      <c r="A46" s="1163" t="s">
        <v>1432</v>
      </c>
      <c r="B46" s="1163" t="s">
        <v>1582</v>
      </c>
    </row>
    <row r="47" spans="1:5" x14ac:dyDescent="0.25">
      <c r="A47" s="1163"/>
      <c r="B47" s="1163" t="s">
        <v>1581</v>
      </c>
    </row>
    <row r="48" spans="1:5" x14ac:dyDescent="0.25">
      <c r="A48" s="1163" t="s">
        <v>659</v>
      </c>
      <c r="B48" s="1163" t="s">
        <v>1586</v>
      </c>
    </row>
    <row r="49" spans="1:2" x14ac:dyDescent="0.25">
      <c r="A49" s="1163" t="s">
        <v>1433</v>
      </c>
      <c r="B49" s="1163" t="s">
        <v>1567</v>
      </c>
    </row>
    <row r="50" spans="1:2" x14ac:dyDescent="0.25">
      <c r="A50" s="1163"/>
      <c r="B50" s="1163" t="s">
        <v>1580</v>
      </c>
    </row>
    <row r="51" spans="1:2" x14ac:dyDescent="0.25">
      <c r="A51" s="1163" t="s">
        <v>1418</v>
      </c>
      <c r="B51" s="1163" t="s">
        <v>1578</v>
      </c>
    </row>
    <row r="52" spans="1:2" x14ac:dyDescent="0.25">
      <c r="A52" s="1163" t="s">
        <v>1555</v>
      </c>
      <c r="B52" s="1163" t="s">
        <v>1577</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A8" workbookViewId="0">
      <selection activeCell="D19" sqref="D19"/>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3" t="s">
        <v>1573</v>
      </c>
      <c r="B2" s="1264"/>
    </row>
    <row r="3" spans="1:8" ht="18.75" x14ac:dyDescent="0.3">
      <c r="A3" s="141"/>
    </row>
    <row r="4" spans="1:8" x14ac:dyDescent="0.25">
      <c r="A4" s="167" t="s">
        <v>372</v>
      </c>
      <c r="B4" s="205" t="s">
        <v>1365</v>
      </c>
    </row>
    <row r="5" spans="1:8" x14ac:dyDescent="0.25">
      <c r="A5" s="167" t="s">
        <v>15</v>
      </c>
      <c r="B5" s="448" t="s">
        <v>1773</v>
      </c>
    </row>
    <row r="6" spans="1:8" x14ac:dyDescent="0.25">
      <c r="A6" s="167" t="s">
        <v>16</v>
      </c>
      <c r="B6" s="1261"/>
    </row>
    <row r="7" spans="1:8" x14ac:dyDescent="0.25">
      <c r="A7" s="167" t="s">
        <v>197</v>
      </c>
      <c r="B7" s="205" t="s">
        <v>1775</v>
      </c>
    </row>
    <row r="8" spans="1:8" x14ac:dyDescent="0.25">
      <c r="A8" s="161"/>
    </row>
    <row r="9" spans="1:8" ht="15.75" thickBot="1" x14ac:dyDescent="0.3">
      <c r="A9" s="161"/>
    </row>
    <row r="10" spans="1:8" x14ac:dyDescent="0.25">
      <c r="A10" s="1125"/>
      <c r="B10" s="1126"/>
      <c r="C10" s="1871" t="s">
        <v>1574</v>
      </c>
      <c r="D10" s="1871"/>
      <c r="E10" s="1872"/>
    </row>
    <row r="11" spans="1:8" ht="18.75" x14ac:dyDescent="0.3">
      <c r="A11" s="1133" t="s">
        <v>562</v>
      </c>
      <c r="B11" s="487"/>
      <c r="C11" s="1873" t="s">
        <v>421</v>
      </c>
      <c r="D11" s="1874"/>
      <c r="E11" s="1875"/>
    </row>
    <row r="12" spans="1:8" x14ac:dyDescent="0.25">
      <c r="A12" s="1134" t="s">
        <v>561</v>
      </c>
      <c r="B12" s="55" t="s">
        <v>1427</v>
      </c>
      <c r="C12" s="1262" t="s">
        <v>1435</v>
      </c>
      <c r="D12" s="1164"/>
      <c r="E12" s="1135"/>
    </row>
    <row r="13" spans="1:8" ht="16.5" customHeight="1" x14ac:dyDescent="0.25">
      <c r="A13" s="1134" t="s">
        <v>61</v>
      </c>
      <c r="B13" s="1151" t="s">
        <v>657</v>
      </c>
      <c r="C13" s="1155"/>
      <c r="D13" s="1164"/>
      <c r="E13" s="1135"/>
    </row>
    <row r="14" spans="1:8" x14ac:dyDescent="0.25">
      <c r="A14" s="498" t="s">
        <v>62</v>
      </c>
      <c r="B14" s="1150" t="s">
        <v>1409</v>
      </c>
      <c r="C14" s="1033" t="s">
        <v>1414</v>
      </c>
      <c r="D14" s="1123" t="s">
        <v>433</v>
      </c>
      <c r="E14" s="1034" t="s">
        <v>1415</v>
      </c>
    </row>
    <row r="15" spans="1:8" x14ac:dyDescent="0.25">
      <c r="A15" s="1148"/>
      <c r="B15" s="1149"/>
      <c r="C15" s="1136" t="s">
        <v>1416</v>
      </c>
      <c r="D15" s="1141"/>
      <c r="E15" s="1137"/>
      <c r="H15" s="1156"/>
    </row>
    <row r="16" spans="1:8" x14ac:dyDescent="0.25">
      <c r="A16" s="1035"/>
      <c r="B16" s="1124" t="s">
        <v>1410</v>
      </c>
      <c r="C16" s="1253">
        <v>133.53</v>
      </c>
      <c r="D16" s="1153">
        <v>145402.08279563999</v>
      </c>
      <c r="E16" s="1127">
        <f>C16*D16</f>
        <v>19415540.11570181</v>
      </c>
      <c r="G16" s="205" t="s">
        <v>932</v>
      </c>
    </row>
    <row r="17" spans="1:8" x14ac:dyDescent="0.25">
      <c r="A17" s="1128"/>
      <c r="B17" s="1124" t="s">
        <v>933</v>
      </c>
      <c r="C17" s="1253">
        <v>133.53</v>
      </c>
      <c r="D17" s="1153">
        <v>17369.319354829997</v>
      </c>
      <c r="E17" s="1127">
        <f>C17*D17</f>
        <v>2319325.2134504495</v>
      </c>
      <c r="G17" s="205" t="s">
        <v>933</v>
      </c>
      <c r="H17" s="1145"/>
    </row>
    <row r="18" spans="1:8" x14ac:dyDescent="0.25">
      <c r="A18" s="1128"/>
      <c r="B18" s="1124" t="s">
        <v>934</v>
      </c>
      <c r="C18" s="1253">
        <v>133.53</v>
      </c>
      <c r="D18" s="1153">
        <v>86984.451612673001</v>
      </c>
      <c r="E18" s="1127">
        <f t="shared" ref="E18:E29" si="0">C18*D18</f>
        <v>11615033.823840225</v>
      </c>
      <c r="G18" s="205" t="s">
        <v>934</v>
      </c>
    </row>
    <row r="19" spans="1:8" x14ac:dyDescent="0.25">
      <c r="A19" s="1128"/>
      <c r="B19" s="1124" t="s">
        <v>935</v>
      </c>
      <c r="C19" s="1253">
        <v>133.53</v>
      </c>
      <c r="D19" s="1153">
        <v>13377.697849409</v>
      </c>
      <c r="E19" s="1127">
        <f t="shared" si="0"/>
        <v>1786323.9938315838</v>
      </c>
      <c r="G19" s="205" t="s">
        <v>935</v>
      </c>
    </row>
    <row r="20" spans="1:8" x14ac:dyDescent="0.25">
      <c r="A20" s="1128"/>
      <c r="B20" s="1124" t="s">
        <v>1411</v>
      </c>
      <c r="C20" s="1253">
        <v>133.53</v>
      </c>
      <c r="D20" s="1153">
        <v>294.56559139699999</v>
      </c>
      <c r="E20" s="1127">
        <f t="shared" si="0"/>
        <v>39333.343419241406</v>
      </c>
      <c r="G20" s="205" t="s">
        <v>47</v>
      </c>
    </row>
    <row r="21" spans="1:8" x14ac:dyDescent="0.25">
      <c r="A21" s="1128"/>
      <c r="B21" s="1124" t="s">
        <v>48</v>
      </c>
      <c r="C21" s="1253">
        <v>133.53</v>
      </c>
      <c r="D21" s="1153">
        <v>10845.10537634</v>
      </c>
      <c r="E21" s="1127">
        <f t="shared" si="0"/>
        <v>1448146.9209026801</v>
      </c>
      <c r="G21" s="205" t="s">
        <v>48</v>
      </c>
    </row>
    <row r="22" spans="1:8" x14ac:dyDescent="0.25">
      <c r="A22" s="1128"/>
      <c r="B22" s="1124" t="s">
        <v>1412</v>
      </c>
      <c r="C22" s="1253">
        <v>133.53</v>
      </c>
      <c r="D22" s="1153">
        <v>1035.304301073</v>
      </c>
      <c r="E22" s="1127">
        <f t="shared" si="0"/>
        <v>138244.18332227771</v>
      </c>
      <c r="G22" s="205" t="s">
        <v>49</v>
      </c>
    </row>
    <row r="23" spans="1:8" x14ac:dyDescent="0.25">
      <c r="A23" s="1128"/>
      <c r="B23" s="1124" t="s">
        <v>1413</v>
      </c>
      <c r="C23" s="1253">
        <v>133.53</v>
      </c>
      <c r="D23" s="1153">
        <v>0</v>
      </c>
      <c r="E23" s="1127">
        <f t="shared" si="0"/>
        <v>0</v>
      </c>
    </row>
    <row r="24" spans="1:8" x14ac:dyDescent="0.25">
      <c r="A24" s="1128"/>
      <c r="B24" s="1124" t="s">
        <v>50</v>
      </c>
      <c r="C24" s="1253">
        <v>133.53</v>
      </c>
      <c r="D24" s="1153">
        <v>3</v>
      </c>
      <c r="E24" s="1127">
        <f t="shared" si="0"/>
        <v>400.59000000000003</v>
      </c>
      <c r="G24" s="205" t="s">
        <v>50</v>
      </c>
    </row>
    <row r="25" spans="1:8" x14ac:dyDescent="0.25">
      <c r="A25" s="1128"/>
      <c r="B25" s="127" t="s">
        <v>138</v>
      </c>
      <c r="C25" s="1253">
        <v>133.53</v>
      </c>
      <c r="D25" s="1153">
        <v>0</v>
      </c>
      <c r="E25" s="1127">
        <f t="shared" si="0"/>
        <v>0</v>
      </c>
      <c r="G25" s="205" t="s">
        <v>138</v>
      </c>
    </row>
    <row r="26" spans="1:8" x14ac:dyDescent="0.25">
      <c r="A26" s="1128"/>
      <c r="B26" s="127" t="s">
        <v>137</v>
      </c>
      <c r="C26" s="1253">
        <v>133.53</v>
      </c>
      <c r="D26" s="1153">
        <v>0</v>
      </c>
      <c r="E26" s="1127">
        <f t="shared" si="0"/>
        <v>0</v>
      </c>
      <c r="G26" s="205" t="s">
        <v>137</v>
      </c>
    </row>
    <row r="27" spans="1:8" x14ac:dyDescent="0.25">
      <c r="A27" s="1128"/>
      <c r="B27" s="127" t="s">
        <v>1418</v>
      </c>
      <c r="C27" s="1253">
        <v>236.47</v>
      </c>
      <c r="D27" s="1153">
        <v>0</v>
      </c>
      <c r="E27" s="1127">
        <f t="shared" si="0"/>
        <v>0</v>
      </c>
    </row>
    <row r="28" spans="1:8" x14ac:dyDescent="0.25">
      <c r="A28" s="1128"/>
      <c r="B28" s="127" t="s">
        <v>1537</v>
      </c>
      <c r="C28" s="1253">
        <v>468.39</v>
      </c>
      <c r="D28" s="1153">
        <v>4947.5268817200003</v>
      </c>
      <c r="E28" s="1127">
        <f t="shared" si="0"/>
        <v>2317372.1161288307</v>
      </c>
      <c r="G28" s="205" t="s">
        <v>1537</v>
      </c>
    </row>
    <row r="29" spans="1:8" x14ac:dyDescent="0.25">
      <c r="A29" s="1128"/>
      <c r="B29" s="127" t="s">
        <v>1557</v>
      </c>
      <c r="C29" s="1253"/>
      <c r="D29" s="1153"/>
      <c r="E29" s="1127">
        <f t="shared" si="0"/>
        <v>0</v>
      </c>
    </row>
    <row r="30" spans="1:8" x14ac:dyDescent="0.25">
      <c r="A30" s="1148" t="s">
        <v>63</v>
      </c>
      <c r="B30" s="130" t="s">
        <v>564</v>
      </c>
      <c r="C30" s="1254"/>
      <c r="D30" s="1157"/>
      <c r="E30" s="1129">
        <f>SUM(E16:E29)</f>
        <v>39079720.300597101</v>
      </c>
    </row>
    <row r="31" spans="1:8" x14ac:dyDescent="0.25">
      <c r="A31" s="1154"/>
      <c r="B31" s="1036"/>
      <c r="C31" s="1158"/>
      <c r="D31" s="1158"/>
      <c r="E31" s="1130"/>
    </row>
    <row r="32" spans="1:8" ht="18.75" x14ac:dyDescent="0.3">
      <c r="A32" s="499" t="s">
        <v>565</v>
      </c>
      <c r="B32" s="1146"/>
      <c r="C32" s="1159"/>
      <c r="D32" s="1160" t="s">
        <v>438</v>
      </c>
      <c r="E32" s="1147"/>
    </row>
    <row r="33" spans="1:5" x14ac:dyDescent="0.25">
      <c r="A33" s="440" t="s">
        <v>560</v>
      </c>
      <c r="B33" s="1151" t="s">
        <v>1427</v>
      </c>
      <c r="C33" s="1265" t="s">
        <v>1431</v>
      </c>
      <c r="D33" s="1164"/>
      <c r="E33" s="1135"/>
    </row>
    <row r="34" spans="1:5" x14ac:dyDescent="0.25">
      <c r="A34" s="1176"/>
      <c r="B34" s="1177"/>
      <c r="C34" s="1138" t="s">
        <v>1414</v>
      </c>
      <c r="D34" s="1142" t="s">
        <v>433</v>
      </c>
      <c r="E34" s="1139" t="s">
        <v>1415</v>
      </c>
    </row>
    <row r="35" spans="1:5" x14ac:dyDescent="0.25">
      <c r="A35" s="1178"/>
      <c r="B35" s="1179"/>
      <c r="C35" s="1174" t="s">
        <v>1416</v>
      </c>
      <c r="D35" s="1143"/>
      <c r="E35" s="1140"/>
    </row>
    <row r="36" spans="1:5" x14ac:dyDescent="0.25">
      <c r="A36" s="498" t="s">
        <v>65</v>
      </c>
      <c r="B36" s="487" t="s">
        <v>1417</v>
      </c>
      <c r="C36" s="1253"/>
      <c r="D36" s="1161"/>
      <c r="E36" s="1144">
        <f>C36*D36</f>
        <v>0</v>
      </c>
    </row>
    <row r="37" spans="1:5" ht="15.75" thickBot="1" x14ac:dyDescent="0.3">
      <c r="A37" s="1152">
        <v>2.2000000000000002</v>
      </c>
      <c r="B37" s="1131" t="s">
        <v>563</v>
      </c>
      <c r="C37" s="1175"/>
      <c r="D37" s="1162"/>
      <c r="E37" s="1132">
        <f>E36</f>
        <v>0</v>
      </c>
    </row>
    <row r="39" spans="1:5" x14ac:dyDescent="0.25">
      <c r="A39" s="510" t="s">
        <v>272</v>
      </c>
    </row>
    <row r="40" spans="1:5" x14ac:dyDescent="0.25">
      <c r="A40" s="1163" t="s">
        <v>660</v>
      </c>
      <c r="B40" s="2" t="s">
        <v>1565</v>
      </c>
    </row>
    <row r="41" spans="1:5" x14ac:dyDescent="0.25">
      <c r="A41" s="1163" t="s">
        <v>661</v>
      </c>
      <c r="B41" s="1163" t="s">
        <v>1566</v>
      </c>
    </row>
    <row r="42" spans="1:5" x14ac:dyDescent="0.25">
      <c r="A42" s="1163"/>
      <c r="B42" s="1163" t="s">
        <v>1569</v>
      </c>
    </row>
    <row r="43" spans="1:5" x14ac:dyDescent="0.25">
      <c r="A43" s="1163" t="s">
        <v>658</v>
      </c>
      <c r="B43" s="1163" t="s">
        <v>1585</v>
      </c>
    </row>
    <row r="44" spans="1:5" x14ac:dyDescent="0.25">
      <c r="A44" s="1163" t="s">
        <v>668</v>
      </c>
      <c r="B44" s="1163" t="s">
        <v>1587</v>
      </c>
    </row>
    <row r="45" spans="1:5" x14ac:dyDescent="0.25">
      <c r="A45" s="1163" t="s">
        <v>1432</v>
      </c>
      <c r="B45" s="1163" t="s">
        <v>1583</v>
      </c>
    </row>
    <row r="46" spans="1:5" x14ac:dyDescent="0.25">
      <c r="A46" s="1163" t="s">
        <v>659</v>
      </c>
      <c r="B46" s="1163" t="s">
        <v>1586</v>
      </c>
    </row>
    <row r="47" spans="1:5" x14ac:dyDescent="0.25">
      <c r="A47" s="1163" t="s">
        <v>1433</v>
      </c>
      <c r="B47" s="1163" t="s">
        <v>1575</v>
      </c>
    </row>
    <row r="48" spans="1:5" x14ac:dyDescent="0.25">
      <c r="A48" s="1163" t="s">
        <v>1418</v>
      </c>
      <c r="B48" s="1163" t="s">
        <v>1576</v>
      </c>
    </row>
    <row r="49" spans="1:2" x14ac:dyDescent="0.25">
      <c r="A49" s="1163" t="s">
        <v>1557</v>
      </c>
      <c r="B49" s="1163" t="s">
        <v>1576</v>
      </c>
    </row>
    <row r="50" spans="1:2" x14ac:dyDescent="0.25">
      <c r="A50" s="1163" t="s">
        <v>1555</v>
      </c>
      <c r="B50" s="1163" t="s">
        <v>1577</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4"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topLeftCell="A57"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1447</v>
      </c>
      <c r="D1"/>
    </row>
    <row r="2" spans="1:4" ht="15.75" x14ac:dyDescent="0.25">
      <c r="A2" s="41" t="s">
        <v>209</v>
      </c>
      <c r="D2"/>
    </row>
    <row r="3" spans="1:4" x14ac:dyDescent="0.25">
      <c r="A3" s="3"/>
      <c r="D3"/>
    </row>
    <row r="4" spans="1:4" x14ac:dyDescent="0.25">
      <c r="A4" s="1" t="s">
        <v>206</v>
      </c>
      <c r="B4" s="1181" t="s">
        <v>207</v>
      </c>
      <c r="D4"/>
    </row>
    <row r="5" spans="1:4" x14ac:dyDescent="0.25">
      <c r="A5" s="1" t="s">
        <v>15</v>
      </c>
      <c r="B5" s="1" t="s">
        <v>1509</v>
      </c>
      <c r="D5"/>
    </row>
    <row r="6" spans="1:4" x14ac:dyDescent="0.25">
      <c r="A6" s="1" t="s">
        <v>813</v>
      </c>
      <c r="B6" s="1" t="s">
        <v>806</v>
      </c>
      <c r="C6" s="1"/>
      <c r="D6"/>
    </row>
    <row r="7" spans="1:4" x14ac:dyDescent="0.25">
      <c r="A7" s="1" t="s">
        <v>199</v>
      </c>
      <c r="B7" s="1" t="s">
        <v>807</v>
      </c>
      <c r="C7" s="1"/>
      <c r="D7"/>
    </row>
    <row r="8" spans="1:4" x14ac:dyDescent="0.25">
      <c r="A8" s="1" t="s">
        <v>201</v>
      </c>
      <c r="B8" s="1" t="s">
        <v>808</v>
      </c>
      <c r="C8" s="1"/>
      <c r="D8"/>
    </row>
    <row r="9" spans="1:4" x14ac:dyDescent="0.25">
      <c r="A9" s="1" t="s">
        <v>200</v>
      </c>
      <c r="B9" s="1" t="s">
        <v>809</v>
      </c>
      <c r="C9" s="1"/>
      <c r="D9"/>
    </row>
    <row r="10" spans="1:4" x14ac:dyDescent="0.25">
      <c r="A10" s="1182" t="s">
        <v>805</v>
      </c>
      <c r="B10" s="1182" t="s">
        <v>810</v>
      </c>
      <c r="C10" s="1182"/>
      <c r="D10"/>
    </row>
    <row r="11" spans="1:4" x14ac:dyDescent="0.25">
      <c r="A11" s="1"/>
      <c r="B11" s="1181"/>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2" t="s">
        <v>1448</v>
      </c>
      <c r="C17" s="32"/>
      <c r="D17"/>
    </row>
    <row r="18" spans="1:4" x14ac:dyDescent="0.25">
      <c r="C18" s="32"/>
      <c r="D18"/>
    </row>
    <row r="19" spans="1:4" ht="18.75" x14ac:dyDescent="0.3">
      <c r="A19" s="1641" t="s">
        <v>11</v>
      </c>
      <c r="B19" s="1642"/>
      <c r="C19" s="30"/>
    </row>
    <row r="20" spans="1:4" ht="30" customHeight="1" x14ac:dyDescent="0.25">
      <c r="A20" s="39">
        <v>1.1000000000000001</v>
      </c>
      <c r="B20" s="49" t="s">
        <v>567</v>
      </c>
      <c r="C20" s="50" t="s">
        <v>1510</v>
      </c>
      <c r="D20" s="113"/>
    </row>
    <row r="21" spans="1:4" ht="36" customHeight="1" x14ac:dyDescent="0.25">
      <c r="A21" s="40">
        <v>1.2</v>
      </c>
      <c r="B21" s="44" t="s">
        <v>332</v>
      </c>
      <c r="C21" s="46" t="s">
        <v>1483</v>
      </c>
    </row>
    <row r="22" spans="1:4" ht="30" customHeight="1" x14ac:dyDescent="0.25">
      <c r="A22" s="40">
        <v>1.3</v>
      </c>
      <c r="B22" s="44" t="s">
        <v>333</v>
      </c>
      <c r="C22" s="46" t="s">
        <v>1484</v>
      </c>
    </row>
    <row r="23" spans="1:4" ht="30" customHeight="1" x14ac:dyDescent="0.25">
      <c r="A23" s="40">
        <v>1.4</v>
      </c>
      <c r="B23" s="44" t="s">
        <v>334</v>
      </c>
      <c r="C23" s="46" t="s">
        <v>859</v>
      </c>
    </row>
    <row r="24" spans="1:4" ht="30" customHeight="1" x14ac:dyDescent="0.25">
      <c r="A24" s="40" t="s">
        <v>95</v>
      </c>
      <c r="B24" s="44" t="s">
        <v>1449</v>
      </c>
      <c r="C24" s="1183" t="s">
        <v>1450</v>
      </c>
    </row>
    <row r="25" spans="1:4" ht="18.75" x14ac:dyDescent="0.3">
      <c r="A25" s="52" t="s">
        <v>10</v>
      </c>
      <c r="B25" s="53"/>
      <c r="C25" s="54"/>
    </row>
    <row r="26" spans="1:4" x14ac:dyDescent="0.25">
      <c r="A26" s="61" t="s">
        <v>266</v>
      </c>
      <c r="B26" s="55"/>
      <c r="C26" s="30"/>
    </row>
    <row r="27" spans="1:4" ht="150.75" customHeight="1" x14ac:dyDescent="0.25">
      <c r="A27" s="43" t="s">
        <v>65</v>
      </c>
      <c r="B27" s="44" t="s">
        <v>1451</v>
      </c>
      <c r="C27" s="47" t="s">
        <v>1542</v>
      </c>
    </row>
    <row r="28" spans="1:4" ht="183" customHeight="1" x14ac:dyDescent="0.25">
      <c r="A28" s="43" t="s">
        <v>66</v>
      </c>
      <c r="B28" s="44" t="s">
        <v>1452</v>
      </c>
      <c r="C28" s="47" t="s">
        <v>1543</v>
      </c>
    </row>
    <row r="29" spans="1:4" ht="32.25" customHeight="1" x14ac:dyDescent="0.25">
      <c r="A29" s="43" t="s">
        <v>67</v>
      </c>
      <c r="B29" s="45" t="s">
        <v>942</v>
      </c>
      <c r="C29" s="47" t="s">
        <v>1529</v>
      </c>
    </row>
    <row r="30" spans="1:4" ht="32.25" customHeight="1" x14ac:dyDescent="0.25">
      <c r="A30" s="43" t="s">
        <v>69</v>
      </c>
      <c r="B30" s="45" t="s">
        <v>1531</v>
      </c>
      <c r="C30" s="47" t="s">
        <v>1534</v>
      </c>
    </row>
    <row r="31" spans="1:4" ht="36" x14ac:dyDescent="0.25">
      <c r="A31" s="43" t="s">
        <v>96</v>
      </c>
      <c r="B31" s="45" t="s">
        <v>931</v>
      </c>
      <c r="C31" s="46" t="s">
        <v>1532</v>
      </c>
    </row>
    <row r="32" spans="1:4" ht="32.25" customHeight="1" x14ac:dyDescent="0.25">
      <c r="A32" s="43" t="s">
        <v>97</v>
      </c>
      <c r="B32" s="45" t="s">
        <v>301</v>
      </c>
      <c r="C32" s="46" t="s">
        <v>1638</v>
      </c>
    </row>
    <row r="33" spans="1:3" ht="36" x14ac:dyDescent="0.25">
      <c r="A33" s="43" t="s">
        <v>153</v>
      </c>
      <c r="B33" s="45" t="s">
        <v>314</v>
      </c>
      <c r="C33" s="47" t="s">
        <v>1511</v>
      </c>
    </row>
    <row r="34" spans="1:3" ht="32.25" customHeight="1" x14ac:dyDescent="0.25">
      <c r="A34" s="1206">
        <v>2.8</v>
      </c>
      <c r="B34" s="51" t="s">
        <v>302</v>
      </c>
      <c r="C34" s="48" t="s">
        <v>1639</v>
      </c>
    </row>
    <row r="35" spans="1:3" ht="15" customHeight="1" x14ac:dyDescent="0.25">
      <c r="A35" s="61" t="s">
        <v>1485</v>
      </c>
      <c r="B35" s="1036"/>
      <c r="C35" s="60"/>
    </row>
    <row r="36" spans="1:3" ht="42" customHeight="1" x14ac:dyDescent="0.25">
      <c r="A36" s="43" t="s">
        <v>70</v>
      </c>
      <c r="B36" s="44" t="s">
        <v>1453</v>
      </c>
      <c r="C36" s="47" t="s">
        <v>1454</v>
      </c>
    </row>
    <row r="37" spans="1:3" ht="32.25" customHeight="1" x14ac:dyDescent="0.25">
      <c r="A37" s="43" t="s">
        <v>71</v>
      </c>
      <c r="B37" s="44" t="s">
        <v>1455</v>
      </c>
      <c r="C37" s="47" t="s">
        <v>1456</v>
      </c>
    </row>
    <row r="38" spans="1:3" ht="32.25" customHeight="1" x14ac:dyDescent="0.25">
      <c r="A38" s="1184" t="s">
        <v>72</v>
      </c>
      <c r="B38" s="57" t="s">
        <v>1457</v>
      </c>
      <c r="C38" s="48" t="s">
        <v>1458</v>
      </c>
    </row>
    <row r="39" spans="1:3" x14ac:dyDescent="0.25">
      <c r="A39" s="61" t="s">
        <v>1486</v>
      </c>
      <c r="B39" s="1036"/>
      <c r="C39" s="54"/>
    </row>
    <row r="40" spans="1:3" ht="30" customHeight="1" x14ac:dyDescent="0.25">
      <c r="A40" s="43" t="s">
        <v>74</v>
      </c>
      <c r="B40" s="44" t="s">
        <v>1459</v>
      </c>
      <c r="C40" s="47" t="s">
        <v>1460</v>
      </c>
    </row>
    <row r="41" spans="1:3" ht="30" customHeight="1" x14ac:dyDescent="0.25">
      <c r="A41" s="43" t="s">
        <v>75</v>
      </c>
      <c r="B41" s="44" t="s">
        <v>1461</v>
      </c>
      <c r="C41" s="47" t="s">
        <v>1462</v>
      </c>
    </row>
    <row r="42" spans="1:3" ht="30" customHeight="1" x14ac:dyDescent="0.25">
      <c r="A42" s="43" t="s">
        <v>76</v>
      </c>
      <c r="B42" s="44" t="s">
        <v>1463</v>
      </c>
      <c r="C42" s="47" t="s">
        <v>1464</v>
      </c>
    </row>
    <row r="43" spans="1:3" ht="30" customHeight="1" x14ac:dyDescent="0.25">
      <c r="A43" s="43" t="s">
        <v>77</v>
      </c>
      <c r="B43" s="44" t="s">
        <v>1465</v>
      </c>
      <c r="C43" s="47" t="s">
        <v>1466</v>
      </c>
    </row>
    <row r="44" spans="1:3" ht="30" customHeight="1" x14ac:dyDescent="0.25">
      <c r="A44" s="43" t="s">
        <v>104</v>
      </c>
      <c r="B44" s="44" t="s">
        <v>1467</v>
      </c>
      <c r="C44" s="47" t="s">
        <v>1502</v>
      </c>
    </row>
    <row r="45" spans="1:3" ht="30" customHeight="1" x14ac:dyDescent="0.25">
      <c r="A45" s="1184" t="s">
        <v>105</v>
      </c>
      <c r="B45" s="57" t="s">
        <v>1468</v>
      </c>
      <c r="C45" s="48" t="s">
        <v>1469</v>
      </c>
    </row>
    <row r="46" spans="1:3" ht="24" x14ac:dyDescent="0.25">
      <c r="A46" s="1185" t="s">
        <v>259</v>
      </c>
      <c r="B46" s="59" t="s">
        <v>1470</v>
      </c>
      <c r="C46" s="56" t="s">
        <v>1507</v>
      </c>
    </row>
    <row r="47" spans="1:3" ht="30" customHeight="1" x14ac:dyDescent="0.25">
      <c r="A47" s="1185" t="s">
        <v>261</v>
      </c>
      <c r="B47" s="59" t="s">
        <v>1471</v>
      </c>
      <c r="C47" s="56" t="s">
        <v>1640</v>
      </c>
    </row>
    <row r="48" spans="1:3" ht="18" customHeight="1" x14ac:dyDescent="0.25">
      <c r="A48" s="61" t="s">
        <v>1693</v>
      </c>
      <c r="B48" s="49"/>
      <c r="C48" s="1395"/>
    </row>
    <row r="49" spans="1:3" ht="30" customHeight="1" x14ac:dyDescent="0.25">
      <c r="A49" s="1485" t="s">
        <v>88</v>
      </c>
      <c r="B49" s="1486" t="s">
        <v>1694</v>
      </c>
      <c r="C49" s="56" t="s">
        <v>1726</v>
      </c>
    </row>
    <row r="50" spans="1:3" ht="30" customHeight="1" x14ac:dyDescent="0.25">
      <c r="A50" s="1485" t="s">
        <v>89</v>
      </c>
      <c r="B50" s="1486" t="s">
        <v>1712</v>
      </c>
      <c r="C50" s="56" t="s">
        <v>1727</v>
      </c>
    </row>
    <row r="51" spans="1:3" ht="38.25" customHeight="1" x14ac:dyDescent="0.25">
      <c r="A51" s="1485" t="s">
        <v>90</v>
      </c>
      <c r="B51" s="1486" t="s">
        <v>1713</v>
      </c>
      <c r="C51" s="56" t="s">
        <v>1728</v>
      </c>
    </row>
    <row r="52" spans="1:3" ht="38.25" customHeight="1" x14ac:dyDescent="0.25">
      <c r="A52" s="1485" t="s">
        <v>91</v>
      </c>
      <c r="B52" s="1486" t="s">
        <v>1721</v>
      </c>
      <c r="C52" s="56" t="s">
        <v>1729</v>
      </c>
    </row>
    <row r="53" spans="1:3" ht="38.25" customHeight="1" x14ac:dyDescent="0.25">
      <c r="A53" s="1485" t="s">
        <v>262</v>
      </c>
      <c r="B53" s="1486" t="s">
        <v>1722</v>
      </c>
      <c r="C53" s="56" t="s">
        <v>1730</v>
      </c>
    </row>
    <row r="54" spans="1:3" ht="38.25" customHeight="1" x14ac:dyDescent="0.25">
      <c r="A54" s="1485" t="s">
        <v>263</v>
      </c>
      <c r="B54" s="1486" t="s">
        <v>1709</v>
      </c>
      <c r="C54" s="56" t="s">
        <v>1725</v>
      </c>
    </row>
    <row r="55" spans="1:3" x14ac:dyDescent="0.25">
      <c r="A55" s="1485" t="s">
        <v>264</v>
      </c>
      <c r="B55" s="1486" t="s">
        <v>1707</v>
      </c>
      <c r="C55" s="56" t="s">
        <v>1710</v>
      </c>
    </row>
    <row r="56" spans="1:3" ht="15.75" thickBot="1" x14ac:dyDescent="0.3">
      <c r="A56" s="1485" t="s">
        <v>1706</v>
      </c>
      <c r="B56" s="1486" t="s">
        <v>1708</v>
      </c>
      <c r="C56" s="1487" t="s">
        <v>1711</v>
      </c>
    </row>
    <row r="57" spans="1:3" ht="60" customHeight="1" x14ac:dyDescent="0.25">
      <c r="A57" s="1876" t="s">
        <v>1714</v>
      </c>
      <c r="B57" s="1879" t="s">
        <v>1715</v>
      </c>
      <c r="C57" s="1488" t="s">
        <v>1716</v>
      </c>
    </row>
    <row r="58" spans="1:3" ht="45" x14ac:dyDescent="0.25">
      <c r="A58" s="1877"/>
      <c r="B58" s="1880"/>
      <c r="C58" s="1489" t="s">
        <v>1717</v>
      </c>
    </row>
    <row r="59" spans="1:3" ht="30.75" thickBot="1" x14ac:dyDescent="0.3">
      <c r="A59" s="1878"/>
      <c r="B59" s="1881"/>
      <c r="C59" s="1490" t="s">
        <v>1718</v>
      </c>
    </row>
    <row r="60" spans="1:3" x14ac:dyDescent="0.25">
      <c r="A60" s="107" t="s">
        <v>1701</v>
      </c>
    </row>
    <row r="61" spans="1:3" ht="60" x14ac:dyDescent="0.25">
      <c r="A61" s="1491" t="s">
        <v>1704</v>
      </c>
      <c r="B61" s="1491" t="s">
        <v>1703</v>
      </c>
    </row>
    <row r="62" spans="1:3" x14ac:dyDescent="0.25">
      <c r="A62" s="1492" t="s">
        <v>1696</v>
      </c>
      <c r="B62" s="484" t="s">
        <v>1697</v>
      </c>
    </row>
    <row r="63" spans="1:3" x14ac:dyDescent="0.25">
      <c r="A63" s="1493">
        <v>5400</v>
      </c>
      <c r="B63" s="1494">
        <v>8.4000000000000005E-2</v>
      </c>
    </row>
    <row r="64" spans="1:3" x14ac:dyDescent="0.25">
      <c r="A64" s="1493">
        <v>12000</v>
      </c>
      <c r="B64" s="1494">
        <v>5.7000000000000002E-2</v>
      </c>
    </row>
    <row r="65" spans="1:3" x14ac:dyDescent="0.25">
      <c r="A65" s="1493">
        <v>24000</v>
      </c>
      <c r="B65" s="1494">
        <v>0.04</v>
      </c>
    </row>
    <row r="66" spans="1:3" x14ac:dyDescent="0.25">
      <c r="A66" s="1493">
        <v>48000</v>
      </c>
      <c r="B66" s="1494">
        <v>2.9000000000000001E-2</v>
      </c>
    </row>
    <row r="67" spans="1:3" x14ac:dyDescent="0.25">
      <c r="A67" s="1493">
        <v>96000</v>
      </c>
      <c r="B67" s="1494">
        <v>0.02</v>
      </c>
    </row>
    <row r="68" spans="1:3" x14ac:dyDescent="0.25">
      <c r="A68" s="1493">
        <v>192000</v>
      </c>
      <c r="B68" s="1494">
        <v>1.4999999999999999E-2</v>
      </c>
    </row>
    <row r="69" spans="1:3" x14ac:dyDescent="0.25">
      <c r="A69" s="1493">
        <v>380000</v>
      </c>
      <c r="B69" s="1494">
        <v>0.01</v>
      </c>
    </row>
    <row r="70" spans="1:3" x14ac:dyDescent="0.25">
      <c r="A70" s="1492" t="s">
        <v>1698</v>
      </c>
      <c r="B70" s="484" t="s">
        <v>1699</v>
      </c>
    </row>
    <row r="71" spans="1:3" ht="41.25" customHeight="1" x14ac:dyDescent="0.25">
      <c r="A71" s="1867" t="s">
        <v>1472</v>
      </c>
      <c r="B71" s="1867"/>
      <c r="C71" s="1867"/>
    </row>
    <row r="72" spans="1:3" x14ac:dyDescent="0.25">
      <c r="A72" s="1482" t="s">
        <v>1769</v>
      </c>
      <c r="B72" s="1496"/>
      <c r="C72" s="1496"/>
    </row>
    <row r="73" spans="1:3" ht="24" x14ac:dyDescent="0.25">
      <c r="A73" s="1495" t="s">
        <v>1767</v>
      </c>
      <c r="B73" s="1882" t="s">
        <v>1768</v>
      </c>
      <c r="C73" s="1883"/>
    </row>
  </sheetData>
  <sheetProtection algorithmName="SHA-512" hashValue="aqItu+EOYW9Pqcn8m2ej4mLGIyDZfoG48+uE/fLjsj6b8MrAmg5BJZMMhYUXq+vlfpwlIcLOEHLSikOJV/wJ9Q==" saltValue="aV1pMyUZqVoPAB9PDWZoaA==" spinCount="100000" sheet="1" objects="1" scenarios="1"/>
  <mergeCells count="5">
    <mergeCell ref="A19:B19"/>
    <mergeCell ref="A71:C71"/>
    <mergeCell ref="A57:A59"/>
    <mergeCell ref="B57:B59"/>
    <mergeCell ref="B73:C73"/>
  </mergeCells>
  <phoneticPr fontId="64"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X51"/>
  <sheetViews>
    <sheetView zoomScale="80" zoomScaleNormal="80" workbookViewId="0">
      <pane xSplit="2" ySplit="9" topLeftCell="O10" activePane="bottomRight" state="frozen"/>
      <selection pane="topRight"/>
      <selection pane="bottomLeft"/>
      <selection pane="bottomRight" activeCell="T5" sqref="T5"/>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23" width="9" style="110"/>
    <col min="24" max="24" width="14.140625" style="110" bestFit="1" customWidth="1"/>
    <col min="25" max="16384" width="9" style="110"/>
  </cols>
  <sheetData>
    <row r="1" spans="1:22" ht="18.75" x14ac:dyDescent="0.3">
      <c r="A1" s="160" t="s">
        <v>1512</v>
      </c>
    </row>
    <row r="2" spans="1:22" x14ac:dyDescent="0.25">
      <c r="A2" s="161" t="s">
        <v>372</v>
      </c>
      <c r="B2" s="110" t="s">
        <v>1365</v>
      </c>
    </row>
    <row r="3" spans="1:22" x14ac:dyDescent="0.25">
      <c r="A3" s="161" t="s">
        <v>347</v>
      </c>
      <c r="B3" s="453" t="s">
        <v>1776</v>
      </c>
    </row>
    <row r="4" spans="1:22" x14ac:dyDescent="0.25">
      <c r="A4" s="161" t="s">
        <v>15</v>
      </c>
      <c r="B4" s="453" t="s">
        <v>1773</v>
      </c>
    </row>
    <row r="5" spans="1:22" x14ac:dyDescent="0.25">
      <c r="A5" s="161" t="s">
        <v>16</v>
      </c>
      <c r="B5" s="453">
        <v>45382</v>
      </c>
    </row>
    <row r="6" spans="1:22" x14ac:dyDescent="0.25">
      <c r="A6" s="161" t="s">
        <v>197</v>
      </c>
      <c r="B6" s="453" t="s">
        <v>1775</v>
      </c>
    </row>
    <row r="7" spans="1:22" ht="15.75" thickBot="1" x14ac:dyDescent="0.3">
      <c r="B7" s="454"/>
    </row>
    <row r="8" spans="1:22" ht="15" customHeight="1" thickBot="1" x14ac:dyDescent="0.3">
      <c r="B8" s="162"/>
      <c r="C8" s="1868" t="s">
        <v>245</v>
      </c>
      <c r="D8" s="1869"/>
      <c r="E8" s="1870"/>
      <c r="F8" s="1868" t="s">
        <v>246</v>
      </c>
      <c r="G8" s="1869"/>
      <c r="H8" s="1870"/>
      <c r="I8" s="1868" t="s">
        <v>247</v>
      </c>
      <c r="J8" s="1869"/>
      <c r="K8" s="1870"/>
      <c r="L8" s="1868" t="s">
        <v>248</v>
      </c>
      <c r="M8" s="1869"/>
      <c r="N8" s="1870"/>
      <c r="O8" s="1868" t="s">
        <v>903</v>
      </c>
      <c r="P8" s="1869"/>
      <c r="Q8" s="1870"/>
      <c r="R8" s="1868" t="s">
        <v>821</v>
      </c>
      <c r="S8" s="1869"/>
      <c r="T8" s="1870"/>
      <c r="U8" s="1497" t="s">
        <v>1770</v>
      </c>
      <c r="V8" s="1498" t="s">
        <v>1771</v>
      </c>
    </row>
    <row r="9" spans="1:22" ht="15" customHeight="1" x14ac:dyDescent="0.25">
      <c r="C9" s="413"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1" t="s">
        <v>828</v>
      </c>
      <c r="Q9" s="483" t="s">
        <v>438</v>
      </c>
      <c r="R9" s="111" t="s">
        <v>36</v>
      </c>
      <c r="S9" s="163" t="s">
        <v>421</v>
      </c>
      <c r="T9" s="164" t="s">
        <v>438</v>
      </c>
      <c r="U9" s="1884" t="s">
        <v>1772</v>
      </c>
      <c r="V9" s="1888"/>
    </row>
    <row r="10" spans="1:22"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885"/>
      <c r="V10" s="1889"/>
    </row>
    <row r="11" spans="1:22" s="116" customFormat="1" x14ac:dyDescent="0.25">
      <c r="A11" s="425">
        <v>1.1000000000000001</v>
      </c>
      <c r="B11" s="426" t="s">
        <v>567</v>
      </c>
      <c r="C11" s="415">
        <f>SUM(D11:E11)</f>
        <v>492699986.81085175</v>
      </c>
      <c r="D11" s="169">
        <v>492699986.81085175</v>
      </c>
      <c r="E11" s="170"/>
      <c r="F11" s="415">
        <f>SUM(G11:H11)</f>
        <v>500637830.43840367</v>
      </c>
      <c r="G11" s="169">
        <v>500637830.43840367</v>
      </c>
      <c r="H11" s="170"/>
      <c r="I11" s="415">
        <f>SUM(J11:K11)</f>
        <v>495496276.71790987</v>
      </c>
      <c r="J11" s="169">
        <v>495496276.71790987</v>
      </c>
      <c r="K11" s="170"/>
      <c r="L11" s="415">
        <f>SUM(M11:N11)</f>
        <v>533176020.10329282</v>
      </c>
      <c r="M11" s="169">
        <v>533176020.10329282</v>
      </c>
      <c r="N11" s="170"/>
      <c r="O11" s="415">
        <f>SUM(P11:Q11)</f>
        <v>4984562.263428608</v>
      </c>
      <c r="P11" s="169">
        <v>4984562.263428608</v>
      </c>
      <c r="Q11" s="525"/>
      <c r="R11" s="415">
        <f>SUM(S11:T11)</f>
        <v>2026994676.3338866</v>
      </c>
      <c r="S11" s="421">
        <f>D11+G11+J11+M11+P11</f>
        <v>2026994676.3338866</v>
      </c>
      <c r="T11" s="422">
        <f>E11+H11+K11+N11+Q11</f>
        <v>0</v>
      </c>
      <c r="U11" s="1499"/>
      <c r="V11" s="1510">
        <f>R11-U11</f>
        <v>2026994676.3338866</v>
      </c>
    </row>
    <row r="12" spans="1:22" x14ac:dyDescent="0.25">
      <c r="A12" s="427">
        <v>1.2</v>
      </c>
      <c r="B12" s="428" t="s">
        <v>332</v>
      </c>
      <c r="C12" s="415">
        <f>SUM(D12:E12)</f>
        <v>-3902545.9476525676</v>
      </c>
      <c r="D12" s="169">
        <v>-3902545.9476525676</v>
      </c>
      <c r="E12" s="170"/>
      <c r="F12" s="415">
        <f>SUM(G12:H12)</f>
        <v>-2012323.8820159282</v>
      </c>
      <c r="G12" s="169">
        <v>-2012323.8820159282</v>
      </c>
      <c r="H12" s="170"/>
      <c r="I12" s="415">
        <f>SUM(J12:K12)</f>
        <v>-93006.652597042965</v>
      </c>
      <c r="J12" s="169">
        <v>-93006.652597042965</v>
      </c>
      <c r="K12" s="170"/>
      <c r="L12" s="415">
        <f>SUM(M12:N12)</f>
        <v>-2964818.0058140028</v>
      </c>
      <c r="M12" s="169">
        <v>-2964818.0058140028</v>
      </c>
      <c r="N12" s="170"/>
      <c r="O12" s="415">
        <f>SUM(P12:Q12)</f>
        <v>-3785053.6924192091</v>
      </c>
      <c r="P12" s="169">
        <v>-3785053.6924192091</v>
      </c>
      <c r="Q12" s="525"/>
      <c r="R12" s="415">
        <f>SUM(S12:T12)</f>
        <v>-12757748.180498749</v>
      </c>
      <c r="S12" s="421">
        <f t="shared" ref="S12:T15" si="0">D12+G12+J12+M12+P12</f>
        <v>-12757748.180498749</v>
      </c>
      <c r="T12" s="422">
        <f t="shared" si="0"/>
        <v>0</v>
      </c>
      <c r="U12" s="1500"/>
      <c r="V12" s="300">
        <f t="shared" ref="V12:V15" si="1">R12-U12</f>
        <v>-12757748.180498749</v>
      </c>
    </row>
    <row r="13" spans="1:22" x14ac:dyDescent="0.25">
      <c r="A13" s="427">
        <v>1.3</v>
      </c>
      <c r="B13" s="428" t="s">
        <v>333</v>
      </c>
      <c r="C13" s="415">
        <f>SUM(D13:E13)</f>
        <v>0</v>
      </c>
      <c r="D13" s="169">
        <v>0</v>
      </c>
      <c r="E13" s="170"/>
      <c r="F13" s="415">
        <f>SUM(G13:H13)</f>
        <v>0</v>
      </c>
      <c r="G13" s="169">
        <v>0</v>
      </c>
      <c r="H13" s="170"/>
      <c r="I13" s="415">
        <f>SUM(J13:K13)</f>
        <v>0</v>
      </c>
      <c r="J13" s="169">
        <v>0</v>
      </c>
      <c r="K13" s="170"/>
      <c r="L13" s="415">
        <f>SUM(M13:N13)</f>
        <v>0</v>
      </c>
      <c r="M13" s="169">
        <v>0</v>
      </c>
      <c r="N13" s="170"/>
      <c r="O13" s="415">
        <f>SUM(P13:Q13)</f>
        <v>0</v>
      </c>
      <c r="P13" s="169">
        <v>0</v>
      </c>
      <c r="Q13" s="525"/>
      <c r="R13" s="415">
        <f>SUM(S13:T13)</f>
        <v>0</v>
      </c>
      <c r="S13" s="421">
        <f t="shared" si="0"/>
        <v>0</v>
      </c>
      <c r="T13" s="422">
        <f t="shared" si="0"/>
        <v>0</v>
      </c>
      <c r="U13" s="1500"/>
      <c r="V13" s="300">
        <f t="shared" si="1"/>
        <v>0</v>
      </c>
    </row>
    <row r="14" spans="1:22" x14ac:dyDescent="0.25">
      <c r="A14" s="427">
        <v>1.4</v>
      </c>
      <c r="B14" s="428" t="s">
        <v>334</v>
      </c>
      <c r="C14" s="415">
        <f>SUM(D14:E14)</f>
        <v>0</v>
      </c>
      <c r="D14" s="169">
        <v>0</v>
      </c>
      <c r="E14" s="170"/>
      <c r="F14" s="415">
        <f>SUM(G14:H14)</f>
        <v>0</v>
      </c>
      <c r="G14" s="169">
        <v>0</v>
      </c>
      <c r="H14" s="170"/>
      <c r="I14" s="415">
        <f>SUM(J14:K14)</f>
        <v>0</v>
      </c>
      <c r="J14" s="169">
        <v>0</v>
      </c>
      <c r="K14" s="170"/>
      <c r="L14" s="415">
        <f>SUM(M14:N14)</f>
        <v>0</v>
      </c>
      <c r="M14" s="169">
        <v>0</v>
      </c>
      <c r="N14" s="170"/>
      <c r="O14" s="415">
        <f>SUM(P14:Q14)</f>
        <v>0</v>
      </c>
      <c r="P14" s="169">
        <v>0</v>
      </c>
      <c r="Q14" s="525"/>
      <c r="R14" s="415">
        <f>SUM(S14:T14)</f>
        <v>0</v>
      </c>
      <c r="S14" s="421">
        <f t="shared" si="0"/>
        <v>0</v>
      </c>
      <c r="T14" s="422">
        <f t="shared" si="0"/>
        <v>0</v>
      </c>
      <c r="U14" s="1500"/>
      <c r="V14" s="300">
        <f t="shared" si="1"/>
        <v>0</v>
      </c>
    </row>
    <row r="15" spans="1:22" s="116" customFormat="1" ht="15.75" thickBot="1" x14ac:dyDescent="0.3">
      <c r="A15" s="427" t="s">
        <v>95</v>
      </c>
      <c r="B15" s="428" t="s">
        <v>1449</v>
      </c>
      <c r="C15" s="1186">
        <f>SUM(C11:C14)</f>
        <v>488797440.86319917</v>
      </c>
      <c r="D15" s="1187">
        <f>SUM(D11:D14)</f>
        <v>488797440.86319917</v>
      </c>
      <c r="E15" s="1188">
        <f>SUM(E11:E14)</f>
        <v>0</v>
      </c>
      <c r="F15" s="415">
        <f>SUM(G15:H15)</f>
        <v>498625506.55638772</v>
      </c>
      <c r="G15" s="1187">
        <f t="shared" ref="G15:R15" si="2">SUM(G11:G14)</f>
        <v>498625506.55638772</v>
      </c>
      <c r="H15" s="1188">
        <f t="shared" si="2"/>
        <v>0</v>
      </c>
      <c r="I15" s="1186">
        <f t="shared" si="2"/>
        <v>495403270.0653128</v>
      </c>
      <c r="J15" s="1187">
        <f t="shared" si="2"/>
        <v>495403270.0653128</v>
      </c>
      <c r="K15" s="1188">
        <f t="shared" si="2"/>
        <v>0</v>
      </c>
      <c r="L15" s="1186">
        <f t="shared" si="2"/>
        <v>530211202.09747881</v>
      </c>
      <c r="M15" s="1187">
        <f t="shared" si="2"/>
        <v>530211202.09747881</v>
      </c>
      <c r="N15" s="1188">
        <f t="shared" si="2"/>
        <v>0</v>
      </c>
      <c r="O15" s="1186">
        <f t="shared" si="2"/>
        <v>1199508.5710093989</v>
      </c>
      <c r="P15" s="1187">
        <f t="shared" si="2"/>
        <v>1199508.5710093989</v>
      </c>
      <c r="Q15" s="1189">
        <f t="shared" si="2"/>
        <v>0</v>
      </c>
      <c r="R15" s="1186">
        <f t="shared" si="2"/>
        <v>2014236928.1533878</v>
      </c>
      <c r="S15" s="421">
        <f t="shared" si="0"/>
        <v>2014236928.153388</v>
      </c>
      <c r="T15" s="422">
        <f t="shared" si="0"/>
        <v>0</v>
      </c>
      <c r="U15" s="1501"/>
      <c r="V15" s="1511">
        <f t="shared" si="1"/>
        <v>2014236928.1533878</v>
      </c>
    </row>
    <row r="16" spans="1:22"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c r="U16" s="1886"/>
      <c r="V16" s="1887"/>
    </row>
    <row r="17" spans="1:24" ht="14.85" customHeight="1" thickBot="1" x14ac:dyDescent="0.3">
      <c r="A17" s="432" t="s">
        <v>266</v>
      </c>
      <c r="B17" s="108"/>
      <c r="C17" s="168"/>
      <c r="D17" s="169"/>
      <c r="E17" s="170"/>
      <c r="F17" s="168"/>
      <c r="G17" s="169"/>
      <c r="H17" s="170"/>
      <c r="I17" s="168"/>
      <c r="J17" s="169"/>
      <c r="K17" s="170"/>
      <c r="L17" s="168"/>
      <c r="M17" s="169"/>
      <c r="N17" s="170"/>
      <c r="O17" s="415"/>
      <c r="P17" s="254"/>
      <c r="Q17" s="525"/>
      <c r="R17" s="173"/>
      <c r="S17" s="169"/>
      <c r="T17" s="170"/>
      <c r="U17" s="1886"/>
      <c r="V17" s="1887"/>
    </row>
    <row r="18" spans="1:24" s="116" customFormat="1" x14ac:dyDescent="0.25">
      <c r="A18" s="433" t="s">
        <v>65</v>
      </c>
      <c r="B18" s="428" t="s">
        <v>1473</v>
      </c>
      <c r="C18" s="415">
        <f t="shared" ref="C18:C22" si="3">SUM(D18:E18)</f>
        <v>429112974.56170142</v>
      </c>
      <c r="D18" s="169">
        <v>429112974.56170142</v>
      </c>
      <c r="E18" s="170"/>
      <c r="F18" s="415">
        <f t="shared" ref="F18:F22" si="4">SUM(G18:H18)</f>
        <v>444245399.40819055</v>
      </c>
      <c r="G18" s="169">
        <v>444245399.40819055</v>
      </c>
      <c r="H18" s="170"/>
      <c r="I18" s="415">
        <f t="shared" ref="I18:I22" si="5">SUM(J18:K18)</f>
        <v>443919648.06638497</v>
      </c>
      <c r="J18" s="169">
        <v>443919648.06638497</v>
      </c>
      <c r="K18" s="170"/>
      <c r="L18" s="415">
        <f t="shared" ref="L18:L22" si="6">SUM(M18:N18)</f>
        <v>461952727.41372406</v>
      </c>
      <c r="M18" s="169">
        <v>461952727.41372406</v>
      </c>
      <c r="N18" s="170"/>
      <c r="O18" s="415">
        <f t="shared" ref="O18:O22" si="7">SUM(P18:Q18)</f>
        <v>21907004.458589416</v>
      </c>
      <c r="P18" s="169">
        <v>21907004.458589416</v>
      </c>
      <c r="Q18" s="525"/>
      <c r="R18" s="415">
        <f t="shared" ref="R18:R22" si="8">SUM(S18:T18)</f>
        <v>1801137753.9085906</v>
      </c>
      <c r="S18" s="421">
        <f>D18+G18+J18+M18+P18</f>
        <v>1801137753.9085906</v>
      </c>
      <c r="T18" s="422">
        <f>E18+H18+K18+N18+Q18</f>
        <v>0</v>
      </c>
      <c r="U18" s="1502"/>
      <c r="V18" s="1510">
        <f t="shared" ref="V18:V25" si="9">R18-U18</f>
        <v>1801137753.9085906</v>
      </c>
      <c r="X18" s="1595"/>
    </row>
    <row r="19" spans="1:24" s="116" customFormat="1" x14ac:dyDescent="0.25">
      <c r="A19" s="433" t="s">
        <v>66</v>
      </c>
      <c r="B19" s="428" t="s">
        <v>1452</v>
      </c>
      <c r="C19" s="415">
        <f t="shared" si="3"/>
        <v>1081018.9964000001</v>
      </c>
      <c r="D19" s="169">
        <v>1081018.9964000001</v>
      </c>
      <c r="E19" s="170"/>
      <c r="F19" s="415">
        <f t="shared" si="4"/>
        <v>1135382.1540000003</v>
      </c>
      <c r="G19" s="169">
        <v>1135382.1540000003</v>
      </c>
      <c r="H19" s="170"/>
      <c r="I19" s="415">
        <f t="shared" si="5"/>
        <v>1018045.6608000002</v>
      </c>
      <c r="J19" s="169">
        <v>1018045.6608000002</v>
      </c>
      <c r="K19" s="170"/>
      <c r="L19" s="415">
        <f t="shared" si="6"/>
        <v>959731.28</v>
      </c>
      <c r="M19" s="169">
        <v>959731.28</v>
      </c>
      <c r="N19" s="170"/>
      <c r="O19" s="415">
        <f t="shared" si="7"/>
        <v>0</v>
      </c>
      <c r="P19" s="169">
        <v>0</v>
      </c>
      <c r="Q19" s="525"/>
      <c r="R19" s="415">
        <f t="shared" si="8"/>
        <v>4194178.0912000006</v>
      </c>
      <c r="S19" s="421">
        <f>D19+G19+J19+M19+P19</f>
        <v>4194178.0912000006</v>
      </c>
      <c r="T19" s="422">
        <f>E19+H19+K19+N19+Q19</f>
        <v>0</v>
      </c>
      <c r="U19" s="1500"/>
      <c r="V19" s="300">
        <f t="shared" si="9"/>
        <v>4194178.0912000006</v>
      </c>
    </row>
    <row r="20" spans="1:24" x14ac:dyDescent="0.25">
      <c r="A20" s="433" t="s">
        <v>67</v>
      </c>
      <c r="B20" s="434" t="s">
        <v>857</v>
      </c>
      <c r="C20" s="415">
        <f t="shared" si="3"/>
        <v>1080260.7196000083</v>
      </c>
      <c r="D20" s="169">
        <v>1080260.7196000083</v>
      </c>
      <c r="E20" s="170"/>
      <c r="F20" s="415">
        <f t="shared" si="4"/>
        <v>1608043.2122</v>
      </c>
      <c r="G20" s="169">
        <v>1608043.2122</v>
      </c>
      <c r="H20" s="170"/>
      <c r="I20" s="415">
        <f t="shared" si="5"/>
        <v>3881946.4068000149</v>
      </c>
      <c r="J20" s="169">
        <v>3881946.4068000149</v>
      </c>
      <c r="K20" s="170"/>
      <c r="L20" s="415">
        <f t="shared" si="6"/>
        <v>10495607.653142497</v>
      </c>
      <c r="M20" s="169">
        <v>10495607.653142497</v>
      </c>
      <c r="N20" s="170"/>
      <c r="O20" s="415">
        <f t="shared" si="7"/>
        <v>-32842569.910817195</v>
      </c>
      <c r="P20" s="169">
        <v>-32842569.910817195</v>
      </c>
      <c r="Q20" s="170"/>
      <c r="R20" s="415">
        <f t="shared" si="8"/>
        <v>-15776711.919074673</v>
      </c>
      <c r="S20" s="421">
        <f>D20+G20+J20+M20+P20</f>
        <v>-15776711.919074673</v>
      </c>
      <c r="T20" s="422">
        <f t="shared" ref="S20:T22" si="10">E20+H20+K20+N20+Q20</f>
        <v>0</v>
      </c>
      <c r="U20" s="1500"/>
      <c r="V20" s="300">
        <f t="shared" si="9"/>
        <v>-15776711.919074673</v>
      </c>
      <c r="X20" s="253"/>
    </row>
    <row r="21" spans="1:24" x14ac:dyDescent="0.25">
      <c r="A21" s="433" t="s">
        <v>69</v>
      </c>
      <c r="B21" s="434" t="s">
        <v>1530</v>
      </c>
      <c r="C21" s="415">
        <f t="shared" si="3"/>
        <v>25240.6</v>
      </c>
      <c r="D21" s="169">
        <v>25240.6</v>
      </c>
      <c r="E21" s="170"/>
      <c r="F21" s="415">
        <f t="shared" si="4"/>
        <v>0</v>
      </c>
      <c r="G21" s="169">
        <v>0</v>
      </c>
      <c r="H21" s="170"/>
      <c r="I21" s="415">
        <f t="shared" si="5"/>
        <v>5470.91</v>
      </c>
      <c r="J21" s="169">
        <v>5470.91</v>
      </c>
      <c r="K21" s="170"/>
      <c r="L21" s="415">
        <f t="shared" si="6"/>
        <v>6589.34</v>
      </c>
      <c r="M21" s="169">
        <v>6589.34</v>
      </c>
      <c r="N21" s="170"/>
      <c r="O21" s="415">
        <f t="shared" si="7"/>
        <v>0</v>
      </c>
      <c r="P21" s="169">
        <v>0</v>
      </c>
      <c r="Q21" s="170"/>
      <c r="R21" s="415">
        <f t="shared" si="8"/>
        <v>37300.85</v>
      </c>
      <c r="S21" s="421">
        <f>D21+G21+J21+M21+P21</f>
        <v>37300.85</v>
      </c>
      <c r="T21" s="422">
        <f t="shared" si="10"/>
        <v>0</v>
      </c>
      <c r="U21" s="1500"/>
      <c r="V21" s="300">
        <f t="shared" si="9"/>
        <v>37300.85</v>
      </c>
    </row>
    <row r="22" spans="1:24" s="116" customFormat="1" x14ac:dyDescent="0.25">
      <c r="A22" s="433" t="s">
        <v>96</v>
      </c>
      <c r="B22" s="434" t="s">
        <v>931</v>
      </c>
      <c r="C22" s="415">
        <f t="shared" si="3"/>
        <v>5766174.9868025351</v>
      </c>
      <c r="D22" s="169">
        <v>5766174.9868025351</v>
      </c>
      <c r="E22" s="170"/>
      <c r="F22" s="415">
        <f t="shared" si="4"/>
        <v>5425090.7855897089</v>
      </c>
      <c r="G22" s="169">
        <v>5425090.7855897089</v>
      </c>
      <c r="H22" s="170"/>
      <c r="I22" s="415">
        <f t="shared" si="5"/>
        <v>6857154.6402731957</v>
      </c>
      <c r="J22" s="169">
        <v>6857154.6402731957</v>
      </c>
      <c r="K22" s="170"/>
      <c r="L22" s="415">
        <f t="shared" si="6"/>
        <v>4500283.8528308775</v>
      </c>
      <c r="M22" s="169">
        <v>4500283.8528308775</v>
      </c>
      <c r="N22" s="170"/>
      <c r="O22" s="415">
        <f t="shared" si="7"/>
        <v>-35765.567281468204</v>
      </c>
      <c r="P22" s="169">
        <v>-35765.567281468204</v>
      </c>
      <c r="Q22" s="170"/>
      <c r="R22" s="415">
        <f t="shared" si="8"/>
        <v>22512938.698214844</v>
      </c>
      <c r="S22" s="421">
        <f t="shared" si="10"/>
        <v>22512938.698214844</v>
      </c>
      <c r="T22" s="422">
        <f t="shared" si="10"/>
        <v>0</v>
      </c>
      <c r="U22" s="1500"/>
      <c r="V22" s="300">
        <f t="shared" si="9"/>
        <v>22512938.698214844</v>
      </c>
    </row>
    <row r="23" spans="1:24" s="116" customFormat="1" x14ac:dyDescent="0.25">
      <c r="A23" s="436">
        <v>2.6</v>
      </c>
      <c r="B23" s="435" t="s">
        <v>301</v>
      </c>
      <c r="C23" s="416">
        <f t="shared" ref="C23:T23" si="11">SUM(C18:C22)</f>
        <v>437065669.86450398</v>
      </c>
      <c r="D23" s="419">
        <f t="shared" si="11"/>
        <v>437065669.86450398</v>
      </c>
      <c r="E23" s="420">
        <f t="shared" si="11"/>
        <v>0</v>
      </c>
      <c r="F23" s="416">
        <f t="shared" si="11"/>
        <v>452413915.55998021</v>
      </c>
      <c r="G23" s="419">
        <f t="shared" si="11"/>
        <v>452413915.55998021</v>
      </c>
      <c r="H23" s="307">
        <f t="shared" si="11"/>
        <v>0</v>
      </c>
      <c r="I23" s="416">
        <f t="shared" si="11"/>
        <v>455682265.68425822</v>
      </c>
      <c r="J23" s="419">
        <f t="shared" si="11"/>
        <v>455682265.68425822</v>
      </c>
      <c r="K23" s="420">
        <f t="shared" si="11"/>
        <v>0</v>
      </c>
      <c r="L23" s="416">
        <f t="shared" si="11"/>
        <v>477914939.53969741</v>
      </c>
      <c r="M23" s="419">
        <f t="shared" si="11"/>
        <v>477914939.53969741</v>
      </c>
      <c r="N23" s="420">
        <f t="shared" si="11"/>
        <v>0</v>
      </c>
      <c r="O23" s="416">
        <f t="shared" si="11"/>
        <v>-10971331.019509247</v>
      </c>
      <c r="P23" s="419">
        <f t="shared" si="11"/>
        <v>-10971331.019509247</v>
      </c>
      <c r="Q23" s="420">
        <f t="shared" si="11"/>
        <v>0</v>
      </c>
      <c r="R23" s="416">
        <f t="shared" si="11"/>
        <v>1812105459.6289306</v>
      </c>
      <c r="S23" s="419">
        <f t="shared" si="11"/>
        <v>1812105459.6289306</v>
      </c>
      <c r="T23" s="420">
        <f t="shared" si="11"/>
        <v>0</v>
      </c>
      <c r="U23" s="1503"/>
      <c r="V23" s="307">
        <f t="shared" si="9"/>
        <v>1812105459.6289306</v>
      </c>
    </row>
    <row r="24" spans="1:24" s="116" customFormat="1" x14ac:dyDescent="0.25">
      <c r="A24" s="436">
        <v>2.7</v>
      </c>
      <c r="B24" s="434" t="s">
        <v>314</v>
      </c>
      <c r="C24" s="415">
        <f>SUM(D24:E24)</f>
        <v>8554.2899999999991</v>
      </c>
      <c r="D24" s="169">
        <v>8554.2899999999991</v>
      </c>
      <c r="E24" s="170"/>
      <c r="F24" s="415">
        <f>SUM(G24:H24)</f>
        <v>0</v>
      </c>
      <c r="G24" s="169">
        <v>0</v>
      </c>
      <c r="H24" s="170"/>
      <c r="I24" s="415">
        <f>SUM(J24:K24)</f>
        <v>0</v>
      </c>
      <c r="J24" s="169">
        <v>0</v>
      </c>
      <c r="K24" s="170"/>
      <c r="L24" s="415">
        <f>SUM(M24:N24)</f>
        <v>0</v>
      </c>
      <c r="M24" s="169">
        <v>0</v>
      </c>
      <c r="N24" s="170"/>
      <c r="O24" s="415">
        <f>SUM(P24:Q24)</f>
        <v>0</v>
      </c>
      <c r="P24" s="169">
        <v>0</v>
      </c>
      <c r="Q24" s="170"/>
      <c r="R24" s="415">
        <f>SUM(S24:T24)</f>
        <v>8554.2899999999991</v>
      </c>
      <c r="S24" s="421">
        <f>D24+G24+J24+M24+P24</f>
        <v>8554.2899999999991</v>
      </c>
      <c r="T24" s="422">
        <f>E24+H24+K24+N24+Q24</f>
        <v>0</v>
      </c>
      <c r="U24" s="1504"/>
      <c r="V24" s="300">
        <f t="shared" si="9"/>
        <v>8554.2899999999991</v>
      </c>
    </row>
    <row r="25" spans="1:24" s="116" customFormat="1" ht="15.75" thickBot="1" x14ac:dyDescent="0.3">
      <c r="A25" s="437" t="s">
        <v>222</v>
      </c>
      <c r="B25" s="429" t="s">
        <v>302</v>
      </c>
      <c r="C25" s="174">
        <f>SUM(C23:C24)</f>
        <v>437074224.154504</v>
      </c>
      <c r="D25" s="417">
        <f t="shared" ref="D25:T25" si="12">SUM(D23:D24)</f>
        <v>437074224.154504</v>
      </c>
      <c r="E25" s="418">
        <f t="shared" si="12"/>
        <v>0</v>
      </c>
      <c r="F25" s="174">
        <f t="shared" si="12"/>
        <v>452413915.55998021</v>
      </c>
      <c r="G25" s="417">
        <f t="shared" si="12"/>
        <v>452413915.55998021</v>
      </c>
      <c r="H25" s="418">
        <f t="shared" si="12"/>
        <v>0</v>
      </c>
      <c r="I25" s="174">
        <f>SUM(I23:I24)</f>
        <v>455682265.68425822</v>
      </c>
      <c r="J25" s="417">
        <f>SUM(J23:J24)</f>
        <v>455682265.68425822</v>
      </c>
      <c r="K25" s="418">
        <f>SUM(K23:K24)</f>
        <v>0</v>
      </c>
      <c r="L25" s="174">
        <f>SUM(L23:L24)</f>
        <v>477914939.53969741</v>
      </c>
      <c r="M25" s="417">
        <f t="shared" si="12"/>
        <v>477914939.53969741</v>
      </c>
      <c r="N25" s="418">
        <f t="shared" si="12"/>
        <v>0</v>
      </c>
      <c r="O25" s="174">
        <f>SUM(O23:O24)</f>
        <v>-10971331.019509247</v>
      </c>
      <c r="P25" s="417">
        <f>SUM(P23:P24)</f>
        <v>-10971331.019509247</v>
      </c>
      <c r="Q25" s="418">
        <f>SUM(Q23:Q24)</f>
        <v>0</v>
      </c>
      <c r="R25" s="174">
        <f>SUM(R23:R24)</f>
        <v>1812114013.9189305</v>
      </c>
      <c r="S25" s="417">
        <f t="shared" si="12"/>
        <v>1812114013.9189305</v>
      </c>
      <c r="T25" s="418">
        <f t="shared" si="12"/>
        <v>0</v>
      </c>
      <c r="U25" s="1505"/>
      <c r="V25" s="1511">
        <f t="shared" si="9"/>
        <v>1812114013.9189305</v>
      </c>
    </row>
    <row r="26" spans="1:24" ht="15.75" thickBot="1" x14ac:dyDescent="0.3">
      <c r="A26" s="1190" t="s">
        <v>1485</v>
      </c>
      <c r="B26" s="438"/>
      <c r="C26" s="1191"/>
      <c r="D26" s="1192"/>
      <c r="E26" s="864"/>
      <c r="F26" s="1193"/>
      <c r="G26" s="1192"/>
      <c r="H26" s="864"/>
      <c r="I26" s="1193"/>
      <c r="J26" s="1192"/>
      <c r="K26" s="864"/>
      <c r="L26" s="1193"/>
      <c r="M26" s="1192"/>
      <c r="N26" s="864"/>
      <c r="O26" s="1193"/>
      <c r="P26" s="1192"/>
      <c r="Q26" s="298"/>
      <c r="R26" s="179"/>
      <c r="S26" s="1192"/>
      <c r="T26" s="864"/>
      <c r="U26" s="1886"/>
      <c r="V26" s="1887"/>
    </row>
    <row r="27" spans="1:24" x14ac:dyDescent="0.25">
      <c r="A27" s="433" t="s">
        <v>70</v>
      </c>
      <c r="B27" s="428" t="s">
        <v>1453</v>
      </c>
      <c r="C27" s="415">
        <f t="shared" ref="C27:C28" si="13">SUM(D27:E27)</f>
        <v>0</v>
      </c>
      <c r="D27" s="169">
        <v>0</v>
      </c>
      <c r="E27" s="170"/>
      <c r="F27" s="415">
        <f t="shared" ref="F27:F28" si="14">SUM(G27:H27)</f>
        <v>0</v>
      </c>
      <c r="G27" s="169">
        <v>0</v>
      </c>
      <c r="H27" s="170"/>
      <c r="I27" s="415">
        <f t="shared" ref="I27:I28" si="15">SUM(J27:K27)</f>
        <v>0</v>
      </c>
      <c r="J27" s="169">
        <v>0</v>
      </c>
      <c r="K27" s="170"/>
      <c r="L27" s="415">
        <f t="shared" ref="L27:L28" si="16">SUM(M27:N27)</f>
        <v>0</v>
      </c>
      <c r="M27" s="169">
        <v>0</v>
      </c>
      <c r="N27" s="170"/>
      <c r="O27" s="415">
        <f t="shared" ref="O27:O28" si="17">SUM(P27:Q27)</f>
        <v>0</v>
      </c>
      <c r="P27" s="169">
        <v>0</v>
      </c>
      <c r="Q27" s="525"/>
      <c r="R27" s="415">
        <f t="shared" ref="R27:R28" si="18">SUM(S27:T27)</f>
        <v>0</v>
      </c>
      <c r="S27" s="421">
        <f>D27+G27+J27+M27+P27</f>
        <v>0</v>
      </c>
      <c r="T27" s="422">
        <f>E27+H27+K27+N27+Q27</f>
        <v>0</v>
      </c>
      <c r="U27" s="1506"/>
      <c r="V27" s="1510">
        <f t="shared" ref="V27:V29" si="19">R27-U27</f>
        <v>0</v>
      </c>
    </row>
    <row r="28" spans="1:24" x14ac:dyDescent="0.25">
      <c r="A28" s="433" t="s">
        <v>71</v>
      </c>
      <c r="B28" s="428" t="s">
        <v>1455</v>
      </c>
      <c r="C28" s="415">
        <f t="shared" si="13"/>
        <v>0</v>
      </c>
      <c r="D28" s="169">
        <v>0</v>
      </c>
      <c r="E28" s="170"/>
      <c r="F28" s="415">
        <f t="shared" si="14"/>
        <v>0</v>
      </c>
      <c r="G28" s="169">
        <v>0</v>
      </c>
      <c r="H28" s="170"/>
      <c r="I28" s="415">
        <f t="shared" si="15"/>
        <v>0</v>
      </c>
      <c r="J28" s="169">
        <v>0</v>
      </c>
      <c r="K28" s="170"/>
      <c r="L28" s="415">
        <f t="shared" si="16"/>
        <v>0</v>
      </c>
      <c r="M28" s="169">
        <v>0</v>
      </c>
      <c r="N28" s="170"/>
      <c r="O28" s="415">
        <f t="shared" si="17"/>
        <v>0</v>
      </c>
      <c r="P28" s="169">
        <v>0</v>
      </c>
      <c r="Q28" s="525"/>
      <c r="R28" s="415">
        <f t="shared" si="18"/>
        <v>0</v>
      </c>
      <c r="S28" s="421">
        <f>D28+G28+J28+M28+P28</f>
        <v>0</v>
      </c>
      <c r="T28" s="422">
        <f>E28+H28+K28+N28+Q28</f>
        <v>0</v>
      </c>
      <c r="U28" s="1507"/>
      <c r="V28" s="300">
        <f t="shared" si="19"/>
        <v>0</v>
      </c>
    </row>
    <row r="29" spans="1:24" s="116" customFormat="1" ht="15.75" thickBot="1" x14ac:dyDescent="0.3">
      <c r="A29" s="437" t="s">
        <v>72</v>
      </c>
      <c r="B29" s="439" t="s">
        <v>1457</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5"/>
      <c r="V29" s="1511">
        <f t="shared" si="19"/>
        <v>0</v>
      </c>
    </row>
    <row r="30" spans="1:24" ht="15.75" thickBot="1" x14ac:dyDescent="0.3">
      <c r="A30" s="432" t="s">
        <v>1486</v>
      </c>
      <c r="B30" s="182"/>
      <c r="C30" s="415"/>
      <c r="D30" s="169"/>
      <c r="E30" s="422"/>
      <c r="F30" s="168"/>
      <c r="G30" s="169"/>
      <c r="H30" s="422"/>
      <c r="I30" s="168"/>
      <c r="J30" s="169"/>
      <c r="K30" s="422"/>
      <c r="L30" s="168"/>
      <c r="M30" s="169"/>
      <c r="N30" s="422"/>
      <c r="O30" s="168"/>
      <c r="P30" s="169"/>
      <c r="Q30" s="300"/>
      <c r="R30" s="173"/>
      <c r="S30" s="169"/>
      <c r="T30" s="422"/>
      <c r="U30" s="1886"/>
      <c r="V30" s="1887"/>
    </row>
    <row r="31" spans="1:24" x14ac:dyDescent="0.25">
      <c r="A31" s="1194" t="s">
        <v>74</v>
      </c>
      <c r="B31" s="428" t="s">
        <v>1459</v>
      </c>
      <c r="C31" s="415">
        <f t="shared" ref="C31:C35" si="21">SUM(D31:E31)</f>
        <v>18676411.193094663</v>
      </c>
      <c r="D31" s="169">
        <v>18676411.193094663</v>
      </c>
      <c r="E31" s="170"/>
      <c r="F31" s="415">
        <f t="shared" ref="F31:F35" si="22">SUM(G31:H31)</f>
        <v>18977943.257316273</v>
      </c>
      <c r="G31" s="169">
        <v>18977943.257316273</v>
      </c>
      <c r="H31" s="170"/>
      <c r="I31" s="415">
        <f t="shared" ref="I31:I35" si="23">SUM(J31:K31)</f>
        <v>18784704.293502249</v>
      </c>
      <c r="J31" s="169">
        <v>18784704.293502249</v>
      </c>
      <c r="K31" s="170"/>
      <c r="L31" s="415">
        <f t="shared" ref="L31:L35" si="24">SUM(M31:N31)</f>
        <v>20411754.36775111</v>
      </c>
      <c r="M31" s="169">
        <v>20411754.36775111</v>
      </c>
      <c r="N31" s="170"/>
      <c r="O31" s="415"/>
      <c r="P31" s="169">
        <v>0</v>
      </c>
      <c r="Q31" s="525"/>
      <c r="R31" s="415">
        <f t="shared" ref="R31:R35" si="25">SUM(S31:T31)</f>
        <v>76850813.111664295</v>
      </c>
      <c r="S31" s="421">
        <f t="shared" ref="S31:T35" si="26">D31+G31+J31+M31+P31</f>
        <v>76850813.111664295</v>
      </c>
      <c r="T31" s="422">
        <f t="shared" si="26"/>
        <v>0</v>
      </c>
      <c r="U31" s="1506"/>
      <c r="V31" s="1510">
        <f t="shared" ref="V31:V38" si="27">R31-U31</f>
        <v>76850813.111664295</v>
      </c>
    </row>
    <row r="32" spans="1:24" x14ac:dyDescent="0.25">
      <c r="A32" s="1194" t="s">
        <v>75</v>
      </c>
      <c r="B32" s="428" t="s">
        <v>1461</v>
      </c>
      <c r="C32" s="415">
        <f t="shared" si="21"/>
        <v>121884.34603941758</v>
      </c>
      <c r="D32" s="169">
        <v>121884.34603941758</v>
      </c>
      <c r="E32" s="170"/>
      <c r="F32" s="415">
        <f t="shared" si="22"/>
        <v>123852.17797873338</v>
      </c>
      <c r="G32" s="169">
        <v>123852.17797873338</v>
      </c>
      <c r="H32" s="170"/>
      <c r="I32" s="415">
        <f t="shared" si="23"/>
        <v>122591.07891155739</v>
      </c>
      <c r="J32" s="169">
        <v>122591.07891155739</v>
      </c>
      <c r="K32" s="170"/>
      <c r="L32" s="415">
        <f t="shared" si="24"/>
        <v>133209.3894757696</v>
      </c>
      <c r="M32" s="169">
        <v>133209.3894757696</v>
      </c>
      <c r="N32" s="170"/>
      <c r="O32" s="415">
        <f t="shared" ref="O32:O35" si="28">SUM(P32:Q32)</f>
        <v>0</v>
      </c>
      <c r="P32" s="169">
        <v>0</v>
      </c>
      <c r="Q32" s="525"/>
      <c r="R32" s="415">
        <f t="shared" si="25"/>
        <v>501536.99240547791</v>
      </c>
      <c r="S32" s="421">
        <f t="shared" si="26"/>
        <v>501536.99240547791</v>
      </c>
      <c r="T32" s="422">
        <f t="shared" si="26"/>
        <v>0</v>
      </c>
      <c r="U32" s="1507"/>
      <c r="V32" s="300">
        <f t="shared" si="27"/>
        <v>501536.99240547791</v>
      </c>
    </row>
    <row r="33" spans="1:22" x14ac:dyDescent="0.25">
      <c r="A33" s="1194" t="s">
        <v>76</v>
      </c>
      <c r="B33" s="428" t="s">
        <v>1463</v>
      </c>
      <c r="C33" s="415">
        <f t="shared" si="21"/>
        <v>565.69494698469714</v>
      </c>
      <c r="D33" s="169">
        <v>565.69494698469714</v>
      </c>
      <c r="E33" s="170"/>
      <c r="F33" s="415">
        <f t="shared" si="22"/>
        <v>574.82813447561603</v>
      </c>
      <c r="G33" s="169">
        <v>574.82813447561603</v>
      </c>
      <c r="H33" s="170"/>
      <c r="I33" s="415">
        <f t="shared" si="23"/>
        <v>568.97506643915256</v>
      </c>
      <c r="J33" s="169">
        <v>568.97506643915256</v>
      </c>
      <c r="K33" s="170"/>
      <c r="L33" s="415">
        <f t="shared" si="24"/>
        <v>618.25723290986969</v>
      </c>
      <c r="M33" s="169">
        <v>618.25723290986969</v>
      </c>
      <c r="N33" s="170"/>
      <c r="O33" s="415">
        <f t="shared" si="28"/>
        <v>0</v>
      </c>
      <c r="P33" s="169">
        <v>0</v>
      </c>
      <c r="Q33" s="525"/>
      <c r="R33" s="415">
        <f t="shared" si="25"/>
        <v>2327.7553808093357</v>
      </c>
      <c r="S33" s="421">
        <f t="shared" si="26"/>
        <v>2327.7553808093357</v>
      </c>
      <c r="T33" s="422">
        <f t="shared" si="26"/>
        <v>0</v>
      </c>
      <c r="U33" s="1507"/>
      <c r="V33" s="300">
        <f t="shared" si="27"/>
        <v>2327.7553808093357</v>
      </c>
    </row>
    <row r="34" spans="1:22" x14ac:dyDescent="0.25">
      <c r="A34" s="1194" t="s">
        <v>77</v>
      </c>
      <c r="B34" s="428" t="s">
        <v>1465</v>
      </c>
      <c r="C34" s="415">
        <f t="shared" si="21"/>
        <v>359901.13591015257</v>
      </c>
      <c r="D34" s="169">
        <v>359901.13591015257</v>
      </c>
      <c r="E34" s="170"/>
      <c r="F34" s="415">
        <f t="shared" si="22"/>
        <v>365711.76683408598</v>
      </c>
      <c r="G34" s="169">
        <v>365711.76683408598</v>
      </c>
      <c r="H34" s="170"/>
      <c r="I34" s="415">
        <f t="shared" si="23"/>
        <v>361987.98275909823</v>
      </c>
      <c r="J34" s="169">
        <v>361987.98275909823</v>
      </c>
      <c r="K34" s="170"/>
      <c r="L34" s="415">
        <f t="shared" si="24"/>
        <v>393341.8207020844</v>
      </c>
      <c r="M34" s="169">
        <v>393341.8207020844</v>
      </c>
      <c r="N34" s="170"/>
      <c r="O34" s="415">
        <f t="shared" si="28"/>
        <v>0</v>
      </c>
      <c r="P34" s="169">
        <v>0</v>
      </c>
      <c r="Q34" s="525"/>
      <c r="R34" s="415">
        <f t="shared" si="25"/>
        <v>1480942.7062054211</v>
      </c>
      <c r="S34" s="421">
        <f t="shared" si="26"/>
        <v>1480942.7062054211</v>
      </c>
      <c r="T34" s="422">
        <f t="shared" si="26"/>
        <v>0</v>
      </c>
      <c r="U34" s="1507"/>
      <c r="V34" s="300">
        <f t="shared" si="27"/>
        <v>1480942.7062054211</v>
      </c>
    </row>
    <row r="35" spans="1:22" x14ac:dyDescent="0.25">
      <c r="A35" s="1194" t="s">
        <v>104</v>
      </c>
      <c r="B35" s="428" t="s">
        <v>1467</v>
      </c>
      <c r="C35" s="415">
        <f t="shared" si="21"/>
        <v>1043094.0667523087</v>
      </c>
      <c r="D35" s="169">
        <v>1043094.0667523087</v>
      </c>
      <c r="E35" s="525"/>
      <c r="F35" s="415">
        <f t="shared" si="22"/>
        <v>1059934.8989589498</v>
      </c>
      <c r="G35" s="169">
        <v>1059934.8989589498</v>
      </c>
      <c r="H35" s="170"/>
      <c r="I35" s="415">
        <f t="shared" si="23"/>
        <v>1049142.3320928756</v>
      </c>
      <c r="J35" s="169">
        <v>1049142.3320928756</v>
      </c>
      <c r="K35" s="170"/>
      <c r="L35" s="415">
        <f t="shared" si="24"/>
        <v>1140014.5163262894</v>
      </c>
      <c r="M35" s="169">
        <v>1140014.5163262894</v>
      </c>
      <c r="N35" s="170"/>
      <c r="O35" s="415">
        <f t="shared" si="28"/>
        <v>0</v>
      </c>
      <c r="P35" s="169">
        <v>0</v>
      </c>
      <c r="Q35" s="525"/>
      <c r="R35" s="415">
        <f t="shared" si="25"/>
        <v>4292185.8141304236</v>
      </c>
      <c r="S35" s="421">
        <f t="shared" si="26"/>
        <v>4292185.8141304236</v>
      </c>
      <c r="T35" s="422">
        <f t="shared" si="26"/>
        <v>0</v>
      </c>
      <c r="U35" s="1507"/>
      <c r="V35" s="300">
        <f t="shared" si="27"/>
        <v>4292185.8141304236</v>
      </c>
    </row>
    <row r="36" spans="1:22" s="116" customFormat="1" ht="25.5" customHeight="1" x14ac:dyDescent="0.25">
      <c r="A36" s="1195" t="s">
        <v>105</v>
      </c>
      <c r="B36" s="439" t="s">
        <v>1468</v>
      </c>
      <c r="C36" s="174">
        <f t="shared" ref="C36:T36" si="29">SUM(C31:C35)</f>
        <v>20201856.436743528</v>
      </c>
      <c r="D36" s="417">
        <f t="shared" si="29"/>
        <v>20201856.436743528</v>
      </c>
      <c r="E36" s="417">
        <f t="shared" si="29"/>
        <v>0</v>
      </c>
      <c r="F36" s="174">
        <f t="shared" si="29"/>
        <v>20528016.92922252</v>
      </c>
      <c r="G36" s="417">
        <f t="shared" si="29"/>
        <v>20528016.92922252</v>
      </c>
      <c r="H36" s="417">
        <f t="shared" si="29"/>
        <v>0</v>
      </c>
      <c r="I36" s="174">
        <f t="shared" si="29"/>
        <v>20318994.662332222</v>
      </c>
      <c r="J36" s="417">
        <f t="shared" si="29"/>
        <v>20318994.662332222</v>
      </c>
      <c r="K36" s="417">
        <f t="shared" si="29"/>
        <v>0</v>
      </c>
      <c r="L36" s="174">
        <f t="shared" si="29"/>
        <v>22078938.351488162</v>
      </c>
      <c r="M36" s="417">
        <f t="shared" si="29"/>
        <v>22078938.351488162</v>
      </c>
      <c r="N36" s="417">
        <f t="shared" si="29"/>
        <v>0</v>
      </c>
      <c r="O36" s="174">
        <f t="shared" si="29"/>
        <v>0</v>
      </c>
      <c r="P36" s="1196">
        <f t="shared" si="29"/>
        <v>0</v>
      </c>
      <c r="Q36" s="417">
        <f t="shared" si="29"/>
        <v>0</v>
      </c>
      <c r="R36" s="174">
        <f t="shared" si="29"/>
        <v>83127806.379786432</v>
      </c>
      <c r="S36" s="1196">
        <f t="shared" si="29"/>
        <v>83127806.379786432</v>
      </c>
      <c r="T36" s="863">
        <f t="shared" si="29"/>
        <v>0</v>
      </c>
      <c r="U36" s="1503"/>
      <c r="V36" s="307">
        <f t="shared" si="27"/>
        <v>83127806.379786432</v>
      </c>
    </row>
    <row r="37" spans="1:22" x14ac:dyDescent="0.25">
      <c r="A37" s="440" t="s">
        <v>259</v>
      </c>
      <c r="B37" s="441" t="s">
        <v>1487</v>
      </c>
      <c r="C37" s="415">
        <f t="shared" ref="C37" si="30">SUM(D37:E37)</f>
        <v>1448.7</v>
      </c>
      <c r="D37" s="1197">
        <v>1448.7</v>
      </c>
      <c r="E37" s="177"/>
      <c r="F37" s="415">
        <f t="shared" ref="F37" si="31">SUM(G37:H37)</f>
        <v>0</v>
      </c>
      <c r="G37" s="1197">
        <v>0</v>
      </c>
      <c r="H37" s="177"/>
      <c r="I37" s="415">
        <f t="shared" ref="I37" si="32">SUM(J37:K37)</f>
        <v>0</v>
      </c>
      <c r="J37" s="1197">
        <v>0</v>
      </c>
      <c r="K37" s="177"/>
      <c r="L37" s="415">
        <f t="shared" ref="L37" si="33">SUM(M37:N37)</f>
        <v>0</v>
      </c>
      <c r="M37" s="1197">
        <v>0</v>
      </c>
      <c r="N37" s="177"/>
      <c r="O37" s="415">
        <f t="shared" ref="O37" si="34">SUM(P37:Q37)</f>
        <v>0</v>
      </c>
      <c r="P37" s="176">
        <v>0</v>
      </c>
      <c r="Q37" s="625"/>
      <c r="R37" s="415">
        <f t="shared" ref="R37" si="35">SUM(S37:T37)</f>
        <v>1448.7</v>
      </c>
      <c r="S37" s="1198">
        <f>D37+G37+J37+M37+P37</f>
        <v>1448.7</v>
      </c>
      <c r="T37" s="1414">
        <f>E37+H37+K37+N37+Q37</f>
        <v>0</v>
      </c>
      <c r="U37" s="1508"/>
      <c r="V37" s="1512">
        <f t="shared" si="27"/>
        <v>1448.7</v>
      </c>
    </row>
    <row r="38" spans="1:22" s="116" customFormat="1" ht="15.75" thickBot="1" x14ac:dyDescent="0.3">
      <c r="A38" s="1396" t="s">
        <v>261</v>
      </c>
      <c r="B38" s="1397" t="s">
        <v>1471</v>
      </c>
      <c r="C38" s="1398">
        <f t="shared" ref="C38:T38" si="36">IFERROR((C25+C29+C36+C37)/C15,0)</f>
        <v>0.93551539157756525</v>
      </c>
      <c r="D38" s="1399">
        <f t="shared" si="36"/>
        <v>0.93551539157756525</v>
      </c>
      <c r="E38" s="1399">
        <f t="shared" si="36"/>
        <v>0</v>
      </c>
      <c r="F38" s="1400">
        <f t="shared" si="36"/>
        <v>0.94849125500105047</v>
      </c>
      <c r="G38" s="1401">
        <f t="shared" si="36"/>
        <v>0.94849125500105047</v>
      </c>
      <c r="H38" s="1399">
        <f t="shared" si="36"/>
        <v>0</v>
      </c>
      <c r="I38" s="1398">
        <f t="shared" si="36"/>
        <v>0.96083592723123445</v>
      </c>
      <c r="J38" s="1399">
        <f t="shared" si="36"/>
        <v>0.96083592723123445</v>
      </c>
      <c r="K38" s="1399">
        <f t="shared" si="36"/>
        <v>0</v>
      </c>
      <c r="L38" s="1398">
        <f t="shared" si="36"/>
        <v>0.94300889138751576</v>
      </c>
      <c r="M38" s="1399">
        <f t="shared" si="36"/>
        <v>0.94300889138751576</v>
      </c>
      <c r="N38" s="1399">
        <f t="shared" si="36"/>
        <v>0</v>
      </c>
      <c r="O38" s="1398">
        <f t="shared" si="36"/>
        <v>-9.1465215711437207</v>
      </c>
      <c r="P38" s="1399">
        <f t="shared" si="36"/>
        <v>-9.1465215711437207</v>
      </c>
      <c r="Q38" s="1399">
        <f t="shared" si="36"/>
        <v>0</v>
      </c>
      <c r="R38" s="1398">
        <f t="shared" si="36"/>
        <v>0.9409237029212042</v>
      </c>
      <c r="S38" s="1399">
        <f t="shared" si="36"/>
        <v>0.94092370292120409</v>
      </c>
      <c r="T38" s="1481">
        <f t="shared" si="36"/>
        <v>0</v>
      </c>
      <c r="U38" s="1505"/>
      <c r="V38" s="1511">
        <f t="shared" si="27"/>
        <v>0.9409237029212042</v>
      </c>
    </row>
    <row r="39" spans="1:22" x14ac:dyDescent="0.25">
      <c r="A39" s="1402" t="s">
        <v>1753</v>
      </c>
      <c r="B39" s="492"/>
      <c r="C39" s="492"/>
      <c r="D39" s="492"/>
      <c r="E39" s="492"/>
      <c r="F39" s="492"/>
      <c r="G39" s="492"/>
      <c r="H39" s="492"/>
      <c r="I39" s="492"/>
      <c r="J39" s="492"/>
      <c r="K39" s="492"/>
      <c r="L39" s="492"/>
      <c r="M39" s="492"/>
      <c r="N39" s="492"/>
      <c r="O39" s="492"/>
      <c r="P39" s="492"/>
      <c r="Q39" s="492"/>
      <c r="R39" s="491"/>
      <c r="S39" s="492"/>
      <c r="T39" s="1403"/>
    </row>
    <row r="40" spans="1:22" x14ac:dyDescent="0.25">
      <c r="A40" s="1406" t="s">
        <v>88</v>
      </c>
      <c r="B40" s="428" t="s">
        <v>1695</v>
      </c>
      <c r="C40" s="1509"/>
      <c r="D40" s="1509"/>
      <c r="E40" s="1509"/>
      <c r="F40" s="1509"/>
      <c r="G40" s="1509"/>
      <c r="H40" s="1509"/>
      <c r="I40" s="1509"/>
      <c r="J40" s="1509"/>
      <c r="K40" s="1509"/>
      <c r="L40" s="1509"/>
      <c r="M40" s="1509"/>
      <c r="N40" s="1509"/>
      <c r="O40" s="1509"/>
      <c r="P40" s="1509"/>
      <c r="Q40" s="1509"/>
      <c r="R40" s="1409">
        <v>1158556.2533791051</v>
      </c>
      <c r="S40" s="165">
        <v>1158556.2533791051</v>
      </c>
      <c r="T40" s="166"/>
    </row>
    <row r="41" spans="1:22" ht="24" x14ac:dyDescent="0.25">
      <c r="A41" s="1406" t="s">
        <v>89</v>
      </c>
      <c r="B41" s="428" t="s">
        <v>1700</v>
      </c>
      <c r="C41" s="1509"/>
      <c r="D41" s="1509"/>
      <c r="E41" s="1509"/>
      <c r="F41" s="1509"/>
      <c r="G41" s="1509"/>
      <c r="H41" s="1509"/>
      <c r="I41" s="1509"/>
      <c r="J41" s="1509"/>
      <c r="K41" s="1509"/>
      <c r="L41" s="1509"/>
      <c r="M41" s="1509"/>
      <c r="N41" s="1509"/>
      <c r="O41" s="1509"/>
      <c r="P41" s="1509"/>
      <c r="Q41" s="1509"/>
      <c r="R41" s="1409" t="s">
        <v>1698</v>
      </c>
      <c r="S41" s="165"/>
      <c r="T41" s="166"/>
    </row>
    <row r="42" spans="1:22" ht="24" x14ac:dyDescent="0.25">
      <c r="A42" s="1406" t="s">
        <v>90</v>
      </c>
      <c r="B42" s="428" t="s">
        <v>1702</v>
      </c>
      <c r="C42" s="1509"/>
      <c r="D42" s="1509"/>
      <c r="E42" s="1509"/>
      <c r="F42" s="1509"/>
      <c r="G42" s="1509"/>
      <c r="H42" s="1509"/>
      <c r="I42" s="1509"/>
      <c r="J42" s="1509"/>
      <c r="K42" s="1509"/>
      <c r="L42" s="1509"/>
      <c r="M42" s="1509"/>
      <c r="N42" s="1509"/>
      <c r="O42" s="1509"/>
      <c r="P42" s="1509"/>
      <c r="Q42" s="1509"/>
      <c r="R42" s="1409" t="s">
        <v>1698</v>
      </c>
      <c r="S42" s="165"/>
      <c r="T42" s="166"/>
    </row>
    <row r="43" spans="1:22" x14ac:dyDescent="0.25">
      <c r="A43" s="1406" t="s">
        <v>91</v>
      </c>
      <c r="B43" s="428" t="s">
        <v>1723</v>
      </c>
      <c r="C43" s="1509"/>
      <c r="D43" s="1509"/>
      <c r="E43" s="1509"/>
      <c r="F43" s="1509"/>
      <c r="G43" s="1509"/>
      <c r="H43" s="1509"/>
      <c r="I43" s="1509"/>
      <c r="J43" s="1509"/>
      <c r="K43" s="1509"/>
      <c r="L43" s="1509"/>
      <c r="M43" s="1509"/>
      <c r="N43" s="1509"/>
      <c r="O43" s="1509"/>
      <c r="P43" s="1509"/>
      <c r="Q43" s="1509"/>
      <c r="R43" s="1410" t="s">
        <v>1699</v>
      </c>
      <c r="S43" s="165"/>
      <c r="T43" s="166"/>
    </row>
    <row r="44" spans="1:22" x14ac:dyDescent="0.25">
      <c r="A44" s="1406" t="s">
        <v>262</v>
      </c>
      <c r="B44" s="428" t="s">
        <v>1724</v>
      </c>
      <c r="C44" s="1509"/>
      <c r="D44" s="1509"/>
      <c r="E44" s="1509"/>
      <c r="F44" s="1509"/>
      <c r="G44" s="1509"/>
      <c r="H44" s="1509"/>
      <c r="I44" s="1509"/>
      <c r="J44" s="1509"/>
      <c r="K44" s="1509"/>
      <c r="L44" s="1509"/>
      <c r="M44" s="1509"/>
      <c r="N44" s="1509"/>
      <c r="O44" s="1509"/>
      <c r="P44" s="1509"/>
      <c r="Q44" s="1509"/>
      <c r="R44" s="1410" t="s">
        <v>1699</v>
      </c>
      <c r="S44" s="165"/>
      <c r="T44" s="166"/>
    </row>
    <row r="45" spans="1:22" x14ac:dyDescent="0.25">
      <c r="A45" s="1406" t="s">
        <v>263</v>
      </c>
      <c r="B45" s="428" t="s">
        <v>1705</v>
      </c>
      <c r="C45" s="1509"/>
      <c r="D45" s="1509"/>
      <c r="E45" s="1509"/>
      <c r="F45" s="1509"/>
      <c r="G45" s="1509"/>
      <c r="H45" s="1509"/>
      <c r="I45" s="1509"/>
      <c r="J45" s="1509"/>
      <c r="K45" s="1509"/>
      <c r="L45" s="1509"/>
      <c r="M45" s="1509"/>
      <c r="N45" s="1509"/>
      <c r="O45" s="1509"/>
      <c r="P45" s="1509"/>
      <c r="Q45" s="1509"/>
      <c r="R45" s="1411">
        <f>IFERROR(+R44+((R42-R40)/(R42-R41))*(R43-R44),0)</f>
        <v>0</v>
      </c>
      <c r="S45" s="1411">
        <f t="shared" ref="S45:T45" si="37">IFERROR(+S44+((S42-S40)/(S42-S41))*(S43-S44),0)</f>
        <v>0</v>
      </c>
      <c r="T45" s="1513">
        <f t="shared" si="37"/>
        <v>0</v>
      </c>
    </row>
    <row r="46" spans="1:22" x14ac:dyDescent="0.25">
      <c r="A46" s="1406" t="s">
        <v>264</v>
      </c>
      <c r="B46" s="428" t="s">
        <v>1707</v>
      </c>
      <c r="C46" s="1509"/>
      <c r="D46" s="1509"/>
      <c r="E46" s="1509"/>
      <c r="F46" s="1509"/>
      <c r="G46" s="1509"/>
      <c r="H46" s="1509"/>
      <c r="I46" s="1509"/>
      <c r="J46" s="1509"/>
      <c r="K46" s="1509"/>
      <c r="L46" s="1509"/>
      <c r="M46" s="1509"/>
      <c r="N46" s="1509"/>
      <c r="O46" s="1509"/>
      <c r="P46" s="1509"/>
      <c r="Q46" s="1509"/>
      <c r="R46" s="1412">
        <f>+R38</f>
        <v>0.9409237029212042</v>
      </c>
      <c r="S46" s="1412">
        <f t="shared" ref="S46:T46" si="38">+S38</f>
        <v>0.94092370292120409</v>
      </c>
      <c r="T46" s="1514">
        <f t="shared" si="38"/>
        <v>0</v>
      </c>
    </row>
    <row r="47" spans="1:22" ht="15.75" thickBot="1" x14ac:dyDescent="0.3">
      <c r="A47" s="1407" t="s">
        <v>1706</v>
      </c>
      <c r="B47" s="1408" t="s">
        <v>1708</v>
      </c>
      <c r="C47" s="1404"/>
      <c r="D47" s="1404"/>
      <c r="E47" s="1404"/>
      <c r="F47" s="1404"/>
      <c r="G47" s="1404"/>
      <c r="H47" s="1404"/>
      <c r="I47" s="1404"/>
      <c r="J47" s="1404"/>
      <c r="K47" s="1404"/>
      <c r="L47" s="1404"/>
      <c r="M47" s="1404"/>
      <c r="N47" s="1404"/>
      <c r="O47" s="1404"/>
      <c r="P47" s="1404"/>
      <c r="Q47" s="1404"/>
      <c r="R47" s="1413">
        <f>R46+R45</f>
        <v>0.9409237029212042</v>
      </c>
      <c r="S47" s="1413">
        <f t="shared" ref="S47:T47" si="39">S46+S45</f>
        <v>0.94092370292120409</v>
      </c>
      <c r="T47" s="1515">
        <f t="shared" si="39"/>
        <v>0</v>
      </c>
    </row>
    <row r="49" spans="1:21" x14ac:dyDescent="0.25">
      <c r="A49" s="161" t="s">
        <v>1856</v>
      </c>
      <c r="U49" s="110" t="s">
        <v>1835</v>
      </c>
    </row>
    <row r="50" spans="1:21" x14ac:dyDescent="0.25">
      <c r="A50" s="161" t="s">
        <v>1857</v>
      </c>
    </row>
    <row r="51" spans="1:21" x14ac:dyDescent="0.25">
      <c r="B51" s="110" t="s">
        <v>1834</v>
      </c>
    </row>
  </sheetData>
  <sheetProtection algorithmName="SHA-512" hashValue="NV8sckwJfm4o97oDRPhPwiya0UeJh9nfhFINVN+GOBSZkJLl2elYsNp48S/nItoKwg2dAq2HWyMG5e30OOB5dg==" saltValue="qpH/2BjZx1AD0vcxgOi8eQ==" spinCount="100000" sheet="1" objects="1" scenarios="1"/>
  <mergeCells count="11">
    <mergeCell ref="R8:T8"/>
    <mergeCell ref="C8:E8"/>
    <mergeCell ref="F8:H8"/>
    <mergeCell ref="I8:K8"/>
    <mergeCell ref="L8:N8"/>
    <mergeCell ref="O8:Q8"/>
    <mergeCell ref="U9:U10"/>
    <mergeCell ref="U16:V17"/>
    <mergeCell ref="U26:V26"/>
    <mergeCell ref="U30:V30"/>
    <mergeCell ref="V9:V10"/>
  </mergeCells>
  <phoneticPr fontId="64"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Z130"/>
  <sheetViews>
    <sheetView topLeftCell="A89" workbookViewId="0">
      <selection activeCell="C100" sqref="C100"/>
    </sheetView>
  </sheetViews>
  <sheetFormatPr defaultColWidth="9" defaultRowHeight="15" x14ac:dyDescent="0.25"/>
  <cols>
    <col min="1" max="1" width="20.7109375" style="205" customWidth="1"/>
    <col min="2" max="2" width="37.28515625" style="205" customWidth="1"/>
    <col min="3" max="3" width="19.42578125" style="205" customWidth="1"/>
    <col min="4" max="4" width="21.85546875" style="205" customWidth="1"/>
    <col min="5" max="5" width="16.7109375" style="205" customWidth="1"/>
    <col min="6" max="6" width="31.28515625" style="205" customWidth="1"/>
    <col min="7" max="7" width="16.7109375" style="205" customWidth="1"/>
    <col min="8" max="8" width="31.28515625" style="205" customWidth="1"/>
    <col min="9" max="25" width="16.7109375" customWidth="1"/>
  </cols>
  <sheetData>
    <row r="1" spans="1:8" s="1079" customFormat="1" ht="15.75" x14ac:dyDescent="0.25">
      <c r="A1" s="1209" t="s">
        <v>1302</v>
      </c>
      <c r="B1" s="1209"/>
      <c r="C1" s="1210"/>
      <c r="D1" s="1210"/>
      <c r="E1" s="1210"/>
      <c r="F1" s="1210"/>
      <c r="G1" s="1210"/>
      <c r="H1" s="1210"/>
    </row>
    <row r="2" spans="1:8" x14ac:dyDescent="0.25">
      <c r="A2" s="1211"/>
      <c r="B2" s="1211"/>
    </row>
    <row r="3" spans="1:8" x14ac:dyDescent="0.25">
      <c r="A3" s="1212" t="s">
        <v>1303</v>
      </c>
    </row>
    <row r="4" spans="1:8" x14ac:dyDescent="0.25">
      <c r="A4" s="209"/>
    </row>
    <row r="5" spans="1:8" x14ac:dyDescent="0.25">
      <c r="A5" s="1213" t="s">
        <v>1304</v>
      </c>
      <c r="B5" s="1213"/>
    </row>
    <row r="6" spans="1:8" x14ac:dyDescent="0.25">
      <c r="A6" s="1214" t="s">
        <v>982</v>
      </c>
      <c r="B6" s="1215" t="s">
        <v>1305</v>
      </c>
      <c r="C6" s="1215" t="s">
        <v>439</v>
      </c>
      <c r="D6" s="1216" t="s">
        <v>440</v>
      </c>
      <c r="E6" s="1216" t="s">
        <v>441</v>
      </c>
      <c r="F6" s="1216" t="s">
        <v>442</v>
      </c>
      <c r="G6" s="1216" t="s">
        <v>983</v>
      </c>
      <c r="H6" s="1215" t="s">
        <v>984</v>
      </c>
    </row>
    <row r="7" spans="1:8" x14ac:dyDescent="0.25">
      <c r="A7" s="524" t="s">
        <v>1858</v>
      </c>
      <c r="B7" s="524">
        <v>1.1000000000000001</v>
      </c>
      <c r="C7" s="1217">
        <v>-2582093.4</v>
      </c>
      <c r="D7" s="1218">
        <v>-2462160.1</v>
      </c>
      <c r="E7" s="1218">
        <v>-1444843.52</v>
      </c>
      <c r="F7" s="1218">
        <v>7054.9</v>
      </c>
      <c r="G7" s="1218"/>
      <c r="H7" s="1237">
        <f>SUM(C7:G7)</f>
        <v>-6482042.1199999992</v>
      </c>
    </row>
    <row r="8" spans="1:8" x14ac:dyDescent="0.25">
      <c r="A8" s="524" t="s">
        <v>1824</v>
      </c>
      <c r="B8" s="524" t="s">
        <v>1314</v>
      </c>
      <c r="C8" s="1218">
        <v>7286519.9200000009</v>
      </c>
      <c r="D8" s="1218">
        <v>7357791.6600000001</v>
      </c>
      <c r="E8" s="1218">
        <v>7161204.620000002</v>
      </c>
      <c r="F8" s="1218">
        <v>6747419.9400000013</v>
      </c>
      <c r="G8" s="1218"/>
      <c r="H8" s="1237">
        <f t="shared" ref="H8:H13" si="0">SUM(C8:G8)</f>
        <v>28552936.140000004</v>
      </c>
    </row>
    <row r="9" spans="1:8" x14ac:dyDescent="0.25">
      <c r="A9" s="524"/>
      <c r="B9" s="524"/>
      <c r="C9" s="1218"/>
      <c r="D9" s="1218"/>
      <c r="E9" s="1218"/>
      <c r="F9" s="1218"/>
      <c r="G9" s="1218"/>
      <c r="H9" s="1237">
        <f t="shared" si="0"/>
        <v>0</v>
      </c>
    </row>
    <row r="10" spans="1:8" x14ac:dyDescent="0.25">
      <c r="A10" s="524"/>
      <c r="B10" s="524"/>
      <c r="C10" s="1218"/>
      <c r="D10" s="1218"/>
      <c r="E10" s="1218"/>
      <c r="F10" s="1218"/>
      <c r="G10" s="1218"/>
      <c r="H10" s="1237">
        <f t="shared" si="0"/>
        <v>0</v>
      </c>
    </row>
    <row r="11" spans="1:8" x14ac:dyDescent="0.25">
      <c r="A11" s="524"/>
      <c r="B11" s="524"/>
      <c r="C11" s="1218"/>
      <c r="D11" s="1218"/>
      <c r="E11" s="1218"/>
      <c r="F11" s="1218"/>
      <c r="G11" s="1218"/>
      <c r="H11" s="1237">
        <f t="shared" si="0"/>
        <v>0</v>
      </c>
    </row>
    <row r="12" spans="1:8" x14ac:dyDescent="0.25">
      <c r="A12" s="524"/>
      <c r="B12" s="524"/>
      <c r="C12" s="1218"/>
      <c r="D12" s="1218"/>
      <c r="E12" s="1218"/>
      <c r="F12" s="1218"/>
      <c r="G12" s="1218"/>
      <c r="H12" s="1237">
        <f t="shared" si="0"/>
        <v>0</v>
      </c>
    </row>
    <row r="13" spans="1:8" x14ac:dyDescent="0.25">
      <c r="A13" s="524"/>
      <c r="B13" s="524"/>
      <c r="C13" s="1218"/>
      <c r="D13" s="1218"/>
      <c r="E13" s="1218"/>
      <c r="F13" s="1218"/>
      <c r="G13" s="1218"/>
      <c r="H13" s="1237">
        <f t="shared" si="0"/>
        <v>0</v>
      </c>
    </row>
    <row r="14" spans="1:8" x14ac:dyDescent="0.25">
      <c r="A14" s="1214" t="s">
        <v>1306</v>
      </c>
      <c r="B14" s="1220"/>
      <c r="C14" s="1233">
        <f t="shared" ref="C14:H14" si="1">SUM(C7:C13)</f>
        <v>4704426.5200000014</v>
      </c>
      <c r="D14" s="1233">
        <f t="shared" si="1"/>
        <v>4895631.5600000005</v>
      </c>
      <c r="E14" s="1233">
        <f t="shared" si="1"/>
        <v>5716361.1000000015</v>
      </c>
      <c r="F14" s="1233">
        <f t="shared" si="1"/>
        <v>6754474.8400000017</v>
      </c>
      <c r="G14" s="1233">
        <f t="shared" si="1"/>
        <v>0</v>
      </c>
      <c r="H14" s="1234">
        <f t="shared" si="1"/>
        <v>22070894.020000003</v>
      </c>
    </row>
    <row r="15" spans="1:8" x14ac:dyDescent="0.25">
      <c r="C15" s="1221"/>
      <c r="D15" s="1221"/>
      <c r="E15" s="1221"/>
      <c r="F15" s="1221"/>
      <c r="G15" s="1221"/>
      <c r="H15" s="1221"/>
    </row>
    <row r="16" spans="1:8" x14ac:dyDescent="0.25">
      <c r="A16" s="1213" t="s">
        <v>1307</v>
      </c>
      <c r="C16" s="85"/>
      <c r="D16" s="85"/>
      <c r="E16" s="85"/>
      <c r="F16" s="85"/>
      <c r="G16" s="85"/>
      <c r="H16" s="85"/>
    </row>
    <row r="17" spans="1:8" x14ac:dyDescent="0.25">
      <c r="A17" s="1222" t="s">
        <v>982</v>
      </c>
      <c r="B17" s="1223" t="s">
        <v>1308</v>
      </c>
      <c r="C17" s="1216" t="s">
        <v>439</v>
      </c>
      <c r="D17" s="1216" t="s">
        <v>440</v>
      </c>
      <c r="E17" s="1216" t="s">
        <v>441</v>
      </c>
      <c r="F17" s="1216" t="s">
        <v>442</v>
      </c>
      <c r="G17" s="1216" t="s">
        <v>983</v>
      </c>
      <c r="H17" s="1216" t="s">
        <v>984</v>
      </c>
    </row>
    <row r="18" spans="1:8" x14ac:dyDescent="0.25">
      <c r="A18" s="1224" t="s">
        <v>1823</v>
      </c>
      <c r="B18" s="1225">
        <v>1.6</v>
      </c>
      <c r="C18" s="1219"/>
      <c r="D18" s="1218"/>
      <c r="E18" s="1218">
        <v>1048427.1599999999</v>
      </c>
      <c r="F18" s="1218"/>
      <c r="G18" s="1218"/>
      <c r="H18" s="1237">
        <f>SUM(C18:G18)</f>
        <v>1048427.1599999999</v>
      </c>
    </row>
    <row r="19" spans="1:8" x14ac:dyDescent="0.25">
      <c r="A19" s="1226"/>
      <c r="B19" s="1227">
        <v>1.6</v>
      </c>
      <c r="C19" s="1219"/>
      <c r="D19" s="1218"/>
      <c r="E19" s="1218"/>
      <c r="F19" s="1218"/>
      <c r="G19" s="1218"/>
      <c r="H19" s="1237">
        <f>SUM(C19:G19)</f>
        <v>0</v>
      </c>
    </row>
    <row r="20" spans="1:8" x14ac:dyDescent="0.25">
      <c r="A20" s="1226"/>
      <c r="B20" s="1227">
        <v>1.6</v>
      </c>
      <c r="C20" s="1219"/>
      <c r="D20" s="1218"/>
      <c r="E20" s="1218"/>
      <c r="F20" s="1218"/>
      <c r="G20" s="1218"/>
      <c r="H20" s="1237">
        <f>SUM(C20:G20)</f>
        <v>0</v>
      </c>
    </row>
    <row r="21" spans="1:8" x14ac:dyDescent="0.25">
      <c r="A21" s="1228"/>
      <c r="B21" s="1229">
        <v>1.6</v>
      </c>
      <c r="C21" s="1219"/>
      <c r="D21" s="1218"/>
      <c r="E21" s="1218"/>
      <c r="F21" s="1218"/>
      <c r="G21" s="1218"/>
      <c r="H21" s="1237">
        <f>SUM(C21:G21)</f>
        <v>0</v>
      </c>
    </row>
    <row r="22" spans="1:8" x14ac:dyDescent="0.25">
      <c r="A22" s="1230" t="s">
        <v>1309</v>
      </c>
      <c r="B22" s="1231"/>
      <c r="C22" s="1235">
        <f>SUM(C18:C21)</f>
        <v>0</v>
      </c>
      <c r="D22" s="1235">
        <f>SUM(D18:D21)</f>
        <v>0</v>
      </c>
      <c r="E22" s="1235">
        <f>SUM(E18:E21)</f>
        <v>1048427.1599999999</v>
      </c>
      <c r="F22" s="1235">
        <f>SUM(F18:F21)</f>
        <v>0</v>
      </c>
      <c r="G22" s="1235">
        <f>SUM(G18:G21)</f>
        <v>0</v>
      </c>
      <c r="H22" s="1236">
        <f>SUM(C22:G22)</f>
        <v>1048427.1599999999</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2" t="s">
        <v>1310</v>
      </c>
      <c r="C25" s="85"/>
      <c r="D25" s="85"/>
      <c r="E25" s="85"/>
      <c r="F25" s="85"/>
      <c r="G25" s="85"/>
      <c r="H25" s="85"/>
    </row>
    <row r="26" spans="1:8" x14ac:dyDescent="0.25">
      <c r="C26" s="85"/>
      <c r="D26" s="85"/>
      <c r="E26" s="85"/>
      <c r="F26" s="85"/>
      <c r="G26" s="85"/>
      <c r="H26" s="85"/>
    </row>
    <row r="27" spans="1:8" x14ac:dyDescent="0.25">
      <c r="A27" s="1213" t="s">
        <v>1322</v>
      </c>
      <c r="B27" s="1213"/>
      <c r="C27" s="85"/>
      <c r="D27" s="85"/>
      <c r="E27" s="85"/>
      <c r="F27" s="85"/>
      <c r="G27" s="85"/>
      <c r="H27" s="85"/>
    </row>
    <row r="28" spans="1:8" x14ac:dyDescent="0.25">
      <c r="A28" s="1214" t="s">
        <v>982</v>
      </c>
      <c r="B28" s="1215" t="s">
        <v>1308</v>
      </c>
      <c r="C28" s="1216" t="s">
        <v>439</v>
      </c>
      <c r="D28" s="1216" t="s">
        <v>440</v>
      </c>
      <c r="E28" s="1216" t="s">
        <v>441</v>
      </c>
      <c r="F28" s="1216" t="s">
        <v>442</v>
      </c>
      <c r="G28" s="1216" t="s">
        <v>983</v>
      </c>
      <c r="H28" s="1215" t="s">
        <v>984</v>
      </c>
    </row>
    <row r="29" spans="1:8" x14ac:dyDescent="0.25">
      <c r="A29" s="524"/>
      <c r="B29" s="524"/>
      <c r="C29" s="1218"/>
      <c r="D29" s="1218"/>
      <c r="E29" s="1218"/>
      <c r="F29" s="1218"/>
      <c r="G29" s="1218"/>
      <c r="H29" s="1237">
        <f>SUM(C29:G29)</f>
        <v>0</v>
      </c>
    </row>
    <row r="30" spans="1:8" x14ac:dyDescent="0.25">
      <c r="A30" s="524"/>
      <c r="B30" s="524"/>
      <c r="C30" s="1218"/>
      <c r="D30" s="1218"/>
      <c r="E30" s="1218"/>
      <c r="F30" s="1218"/>
      <c r="G30" s="1218"/>
      <c r="H30" s="1237">
        <f t="shared" ref="H30:H35" si="2">SUM(C30:G30)</f>
        <v>0</v>
      </c>
    </row>
    <row r="31" spans="1:8" x14ac:dyDescent="0.25">
      <c r="A31" s="524"/>
      <c r="B31" s="524"/>
      <c r="C31" s="1218"/>
      <c r="D31" s="1218"/>
      <c r="E31" s="1218"/>
      <c r="F31" s="1218"/>
      <c r="G31" s="1218"/>
      <c r="H31" s="1237">
        <f t="shared" si="2"/>
        <v>0</v>
      </c>
    </row>
    <row r="32" spans="1:8" x14ac:dyDescent="0.25">
      <c r="A32" s="524"/>
      <c r="B32" s="524"/>
      <c r="C32" s="1218"/>
      <c r="D32" s="1218"/>
      <c r="E32" s="1218"/>
      <c r="F32" s="1218"/>
      <c r="G32" s="1218"/>
      <c r="H32" s="1237">
        <f t="shared" si="2"/>
        <v>0</v>
      </c>
    </row>
    <row r="33" spans="1:8" x14ac:dyDescent="0.25">
      <c r="A33" s="524"/>
      <c r="B33" s="524"/>
      <c r="C33" s="1218"/>
      <c r="D33" s="1218"/>
      <c r="E33" s="1218"/>
      <c r="F33" s="1218"/>
      <c r="G33" s="1218"/>
      <c r="H33" s="1237">
        <f t="shared" si="2"/>
        <v>0</v>
      </c>
    </row>
    <row r="34" spans="1:8" x14ac:dyDescent="0.25">
      <c r="A34" s="524"/>
      <c r="B34" s="524"/>
      <c r="C34" s="1218"/>
      <c r="D34" s="1218"/>
      <c r="E34" s="1218"/>
      <c r="F34" s="1218"/>
      <c r="G34" s="1218"/>
      <c r="H34" s="1237">
        <f t="shared" si="2"/>
        <v>0</v>
      </c>
    </row>
    <row r="35" spans="1:8" x14ac:dyDescent="0.25">
      <c r="A35" s="524"/>
      <c r="B35" s="524"/>
      <c r="C35" s="1218"/>
      <c r="D35" s="1218"/>
      <c r="E35" s="1218"/>
      <c r="F35" s="1218"/>
      <c r="G35" s="1218"/>
      <c r="H35" s="1237">
        <f t="shared" si="2"/>
        <v>0</v>
      </c>
    </row>
    <row r="36" spans="1:8" x14ac:dyDescent="0.25">
      <c r="A36" s="1214" t="s">
        <v>1306</v>
      </c>
      <c r="B36" s="1220"/>
      <c r="C36" s="1233">
        <f t="shared" ref="C36:H36" si="3">SUM(C29:C35)</f>
        <v>0</v>
      </c>
      <c r="D36" s="1233">
        <f t="shared" si="3"/>
        <v>0</v>
      </c>
      <c r="E36" s="1233">
        <f t="shared" si="3"/>
        <v>0</v>
      </c>
      <c r="F36" s="1233">
        <f t="shared" si="3"/>
        <v>0</v>
      </c>
      <c r="G36" s="1233">
        <f t="shared" si="3"/>
        <v>0</v>
      </c>
      <c r="H36" s="1234">
        <f t="shared" si="3"/>
        <v>0</v>
      </c>
    </row>
    <row r="38" spans="1:8" x14ac:dyDescent="0.25">
      <c r="A38" s="1213" t="s">
        <v>1311</v>
      </c>
      <c r="C38" s="85"/>
      <c r="D38" s="85"/>
      <c r="E38" s="85"/>
      <c r="F38" s="85"/>
      <c r="G38" s="85"/>
      <c r="H38" s="85"/>
    </row>
    <row r="39" spans="1:8" x14ac:dyDescent="0.25">
      <c r="A39" s="1222" t="s">
        <v>982</v>
      </c>
      <c r="B39" s="1216" t="s">
        <v>1308</v>
      </c>
      <c r="C39" s="1216" t="s">
        <v>439</v>
      </c>
      <c r="D39" s="1216" t="s">
        <v>440</v>
      </c>
      <c r="E39" s="1216" t="s">
        <v>441</v>
      </c>
      <c r="F39" s="1216" t="s">
        <v>442</v>
      </c>
      <c r="G39" s="1216" t="s">
        <v>983</v>
      </c>
      <c r="H39" s="1216" t="s">
        <v>984</v>
      </c>
    </row>
    <row r="40" spans="1:8" x14ac:dyDescent="0.25">
      <c r="A40" s="1224"/>
      <c r="B40" s="1225">
        <v>1.3</v>
      </c>
      <c r="C40" s="1219"/>
      <c r="D40" s="1218"/>
      <c r="E40" s="1218"/>
      <c r="F40" s="1218"/>
      <c r="G40" s="1218"/>
      <c r="H40" s="1237">
        <f>SUM(C40:G40)</f>
        <v>0</v>
      </c>
    </row>
    <row r="41" spans="1:8" x14ac:dyDescent="0.25">
      <c r="A41" s="1226"/>
      <c r="B41" s="1227">
        <v>1.3</v>
      </c>
      <c r="C41" s="1219"/>
      <c r="D41" s="1218"/>
      <c r="E41" s="1218"/>
      <c r="F41" s="1218"/>
      <c r="G41" s="1218"/>
      <c r="H41" s="1237">
        <f>SUM(C41:G41)</f>
        <v>0</v>
      </c>
    </row>
    <row r="42" spans="1:8" x14ac:dyDescent="0.25">
      <c r="A42" s="1226"/>
      <c r="B42" s="1227">
        <v>1.3</v>
      </c>
      <c r="C42" s="1219"/>
      <c r="D42" s="1218"/>
      <c r="E42" s="1218"/>
      <c r="F42" s="1218"/>
      <c r="G42" s="1218"/>
      <c r="H42" s="1237">
        <f>SUM(C42:G42)</f>
        <v>0</v>
      </c>
    </row>
    <row r="43" spans="1:8" x14ac:dyDescent="0.25">
      <c r="A43" s="1228"/>
      <c r="B43" s="1229">
        <v>1.3</v>
      </c>
      <c r="C43" s="1219"/>
      <c r="D43" s="1218"/>
      <c r="E43" s="1218"/>
      <c r="F43" s="1218"/>
      <c r="G43" s="1218"/>
      <c r="H43" s="1237">
        <f>SUM(C43:G43)</f>
        <v>0</v>
      </c>
    </row>
    <row r="44" spans="1:8" x14ac:dyDescent="0.25">
      <c r="A44" s="1230" t="s">
        <v>1309</v>
      </c>
      <c r="B44" s="1220"/>
      <c r="C44" s="1235">
        <f t="shared" ref="C44:H44" si="4">SUM(C40:C43)</f>
        <v>0</v>
      </c>
      <c r="D44" s="1235">
        <f t="shared" si="4"/>
        <v>0</v>
      </c>
      <c r="E44" s="1235">
        <f t="shared" si="4"/>
        <v>0</v>
      </c>
      <c r="F44" s="1235">
        <f t="shared" si="4"/>
        <v>0</v>
      </c>
      <c r="G44" s="1235">
        <f t="shared" si="4"/>
        <v>0</v>
      </c>
      <c r="H44" s="1236">
        <f t="shared" si="4"/>
        <v>0</v>
      </c>
    </row>
    <row r="47" spans="1:8" x14ac:dyDescent="0.25">
      <c r="A47" s="1211" t="s">
        <v>985</v>
      </c>
    </row>
    <row r="49" spans="1:8" x14ac:dyDescent="0.25">
      <c r="A49" s="205" t="s">
        <v>1829</v>
      </c>
    </row>
    <row r="51" spans="1:8" x14ac:dyDescent="0.25">
      <c r="A51" s="205" t="s">
        <v>1832</v>
      </c>
    </row>
    <row r="52" spans="1:8" x14ac:dyDescent="0.25">
      <c r="A52" s="205" t="s">
        <v>1830</v>
      </c>
    </row>
    <row r="54" spans="1:8" x14ac:dyDescent="0.25">
      <c r="A54" s="205" t="s">
        <v>1831</v>
      </c>
    </row>
    <row r="55" spans="1:8" x14ac:dyDescent="0.25">
      <c r="A55" s="205" t="s">
        <v>1833</v>
      </c>
    </row>
    <row r="56" spans="1:8" x14ac:dyDescent="0.25">
      <c r="A56" s="205" t="s">
        <v>1839</v>
      </c>
    </row>
    <row r="57" spans="1:8" ht="18.75" x14ac:dyDescent="0.3">
      <c r="A57" s="160" t="s">
        <v>1512</v>
      </c>
      <c r="C57" s="1598" t="s">
        <v>1836</v>
      </c>
      <c r="D57" s="1598" t="s">
        <v>903</v>
      </c>
      <c r="E57" s="1598" t="s">
        <v>36</v>
      </c>
      <c r="F57" s="1598" t="s">
        <v>1837</v>
      </c>
      <c r="G57" s="1598" t="s">
        <v>1771</v>
      </c>
      <c r="H57" s="209" t="s">
        <v>1838</v>
      </c>
    </row>
    <row r="58" spans="1:8" ht="18.75" x14ac:dyDescent="0.3">
      <c r="A58" s="423" t="s">
        <v>11</v>
      </c>
      <c r="B58" s="424"/>
      <c r="C58" s="424"/>
      <c r="D58" s="424"/>
      <c r="E58" s="424"/>
      <c r="F58" s="424"/>
      <c r="G58" s="424"/>
      <c r="H58" s="424"/>
    </row>
    <row r="59" spans="1:8" ht="24" x14ac:dyDescent="0.25">
      <c r="A59" s="425">
        <v>1.1000000000000001</v>
      </c>
      <c r="B59" s="426" t="s">
        <v>567</v>
      </c>
      <c r="C59" s="772">
        <v>10103760221.257534</v>
      </c>
      <c r="D59" s="772">
        <v>5278768.7052993029</v>
      </c>
      <c r="E59" s="772">
        <v>10109038989.962833</v>
      </c>
      <c r="F59" s="772">
        <v>13405765914.41</v>
      </c>
      <c r="G59" s="1600">
        <v>-3296726924.4471664</v>
      </c>
      <c r="H59" s="205" t="s">
        <v>1859</v>
      </c>
    </row>
    <row r="60" spans="1:8" ht="24" x14ac:dyDescent="0.25">
      <c r="A60" s="427">
        <v>1.2</v>
      </c>
      <c r="B60" s="428" t="s">
        <v>332</v>
      </c>
      <c r="C60" s="772">
        <v>-95184148.723231405</v>
      </c>
      <c r="D60" s="772">
        <v>-32498405.584092788</v>
      </c>
      <c r="E60" s="772">
        <v>-127682554.3073242</v>
      </c>
      <c r="F60" s="772">
        <v>130511580.11999999</v>
      </c>
      <c r="G60" s="772">
        <v>-2829025.812675789</v>
      </c>
      <c r="H60" s="205" t="s">
        <v>1860</v>
      </c>
    </row>
    <row r="61" spans="1:8" x14ac:dyDescent="0.25">
      <c r="A61" s="427">
        <v>1.3</v>
      </c>
      <c r="B61" s="428" t="s">
        <v>333</v>
      </c>
      <c r="C61" s="772">
        <v>0</v>
      </c>
      <c r="D61" s="772">
        <v>0</v>
      </c>
      <c r="E61" s="772">
        <v>0</v>
      </c>
    </row>
    <row r="62" spans="1:8" x14ac:dyDescent="0.25">
      <c r="A62" s="427">
        <v>1.4</v>
      </c>
      <c r="B62" s="428" t="s">
        <v>334</v>
      </c>
      <c r="C62" s="772">
        <v>0</v>
      </c>
      <c r="D62" s="772">
        <v>0</v>
      </c>
      <c r="E62" s="772">
        <v>0</v>
      </c>
    </row>
    <row r="63" spans="1:8" x14ac:dyDescent="0.25">
      <c r="A63" s="427" t="s">
        <v>95</v>
      </c>
      <c r="B63" s="428" t="s">
        <v>1449</v>
      </c>
      <c r="C63" s="772">
        <v>10008576072.534304</v>
      </c>
      <c r="D63" s="772">
        <v>-27219636.878793485</v>
      </c>
      <c r="E63" s="772">
        <v>9981356435.6555099</v>
      </c>
    </row>
    <row r="64" spans="1:8" ht="18.75" x14ac:dyDescent="0.3">
      <c r="A64" s="430" t="s">
        <v>10</v>
      </c>
      <c r="B64" s="431"/>
      <c r="C64" s="431"/>
      <c r="D64" s="431"/>
      <c r="E64" s="431"/>
      <c r="F64" s="431"/>
      <c r="G64" s="431"/>
      <c r="H64" s="431"/>
    </row>
    <row r="65" spans="1:8" x14ac:dyDescent="0.25">
      <c r="A65" s="432" t="s">
        <v>266</v>
      </c>
      <c r="B65" s="108"/>
    </row>
    <row r="66" spans="1:8" ht="24" x14ac:dyDescent="0.25">
      <c r="A66" s="433" t="s">
        <v>65</v>
      </c>
      <c r="B66" s="428" t="s">
        <v>1473</v>
      </c>
      <c r="C66" s="772">
        <v>8444151167.4577436</v>
      </c>
      <c r="D66" s="772">
        <v>154488517.25106436</v>
      </c>
      <c r="E66" s="772">
        <v>8598639684.7088089</v>
      </c>
    </row>
    <row r="67" spans="1:8" ht="24" x14ac:dyDescent="0.25">
      <c r="A67" s="433" t="s">
        <v>66</v>
      </c>
      <c r="B67" s="428" t="s">
        <v>1452</v>
      </c>
      <c r="C67" s="772">
        <v>424546794.43792814</v>
      </c>
      <c r="D67" s="772">
        <v>0</v>
      </c>
      <c r="E67" s="772">
        <v>424546794.43792814</v>
      </c>
    </row>
    <row r="68" spans="1:8" x14ac:dyDescent="0.25">
      <c r="A68" s="433" t="s">
        <v>67</v>
      </c>
      <c r="B68" s="434" t="s">
        <v>857</v>
      </c>
      <c r="C68" s="772">
        <v>131324455.56794557</v>
      </c>
      <c r="D68" s="772">
        <v>-275115145.93368673</v>
      </c>
      <c r="E68" s="772">
        <v>-143790690.36574116</v>
      </c>
    </row>
    <row r="69" spans="1:8" x14ac:dyDescent="0.25">
      <c r="A69" s="433" t="s">
        <v>69</v>
      </c>
      <c r="B69" s="434" t="s">
        <v>1530</v>
      </c>
      <c r="C69" s="772">
        <v>1213424.2853385704</v>
      </c>
      <c r="D69" s="772">
        <v>0</v>
      </c>
      <c r="E69" s="772">
        <v>1213424.2853385704</v>
      </c>
    </row>
    <row r="70" spans="1:8" x14ac:dyDescent="0.25">
      <c r="A70" s="433" t="s">
        <v>96</v>
      </c>
      <c r="B70" s="434" t="s">
        <v>931</v>
      </c>
      <c r="C70" s="772">
        <v>78178902.394719839</v>
      </c>
      <c r="D70" s="772">
        <v>740416.57450305228</v>
      </c>
      <c r="E70" s="772">
        <v>78919318.969222888</v>
      </c>
    </row>
    <row r="71" spans="1:8" x14ac:dyDescent="0.25">
      <c r="A71" s="436">
        <v>2.6</v>
      </c>
      <c r="B71" s="435" t="s">
        <v>301</v>
      </c>
      <c r="C71" s="772">
        <v>9079414744.1436768</v>
      </c>
      <c r="D71" s="772">
        <v>-119886212.10811934</v>
      </c>
      <c r="E71" s="772">
        <v>8959528532.0355568</v>
      </c>
      <c r="F71" s="772">
        <v>11923914760.100002</v>
      </c>
      <c r="G71" s="1600">
        <v>-2964386228.0644455</v>
      </c>
      <c r="H71" s="205" t="s">
        <v>1861</v>
      </c>
    </row>
    <row r="72" spans="1:8" x14ac:dyDescent="0.25">
      <c r="A72" s="436">
        <v>2.7</v>
      </c>
      <c r="B72" s="434" t="s">
        <v>314</v>
      </c>
      <c r="C72" s="1029">
        <v>132022.54999999999</v>
      </c>
      <c r="D72" s="1029">
        <v>0</v>
      </c>
      <c r="E72" s="1029">
        <v>132022.54999999999</v>
      </c>
      <c r="F72" s="1029">
        <v>-1147342.94</v>
      </c>
      <c r="G72" s="1029">
        <v>1279365.49</v>
      </c>
      <c r="H72" s="529" t="s">
        <v>1862</v>
      </c>
    </row>
    <row r="73" spans="1:8" x14ac:dyDescent="0.25">
      <c r="A73" s="437" t="s">
        <v>222</v>
      </c>
      <c r="B73" s="429" t="s">
        <v>302</v>
      </c>
      <c r="C73" s="1601">
        <v>9079546766.693676</v>
      </c>
      <c r="D73" s="1601">
        <v>-119886212.10811934</v>
      </c>
      <c r="E73" s="1601">
        <v>8959660554.585556</v>
      </c>
      <c r="F73" s="1601">
        <v>11922767417.160002</v>
      </c>
      <c r="G73" s="1601">
        <v>-2963106862.5744457</v>
      </c>
      <c r="H73" s="1596" t="s">
        <v>1863</v>
      </c>
    </row>
    <row r="74" spans="1:8" x14ac:dyDescent="0.25">
      <c r="A74" s="1190" t="s">
        <v>1485</v>
      </c>
      <c r="B74" s="438"/>
    </row>
    <row r="75" spans="1:8" ht="24" x14ac:dyDescent="0.25">
      <c r="A75" s="433" t="s">
        <v>70</v>
      </c>
      <c r="B75" s="428" t="s">
        <v>1453</v>
      </c>
      <c r="C75" s="772">
        <v>0</v>
      </c>
      <c r="D75" s="772">
        <v>0</v>
      </c>
      <c r="E75" s="772">
        <v>0</v>
      </c>
    </row>
    <row r="76" spans="1:8" ht="24" x14ac:dyDescent="0.25">
      <c r="A76" s="433" t="s">
        <v>71</v>
      </c>
      <c r="B76" s="428" t="s">
        <v>1455</v>
      </c>
      <c r="C76" s="772">
        <v>0</v>
      </c>
      <c r="D76" s="772">
        <v>0</v>
      </c>
      <c r="E76" s="772">
        <v>0</v>
      </c>
    </row>
    <row r="77" spans="1:8" x14ac:dyDescent="0.25">
      <c r="A77" s="437" t="s">
        <v>72</v>
      </c>
      <c r="B77" s="439" t="s">
        <v>1457</v>
      </c>
      <c r="C77" s="772">
        <v>0</v>
      </c>
      <c r="D77" s="772">
        <v>0</v>
      </c>
      <c r="E77" s="772">
        <v>0</v>
      </c>
    </row>
    <row r="78" spans="1:8" x14ac:dyDescent="0.25">
      <c r="A78" s="432" t="s">
        <v>1486</v>
      </c>
      <c r="B78" s="182"/>
      <c r="C78" s="529"/>
      <c r="D78" s="529"/>
      <c r="E78" s="529"/>
      <c r="F78" s="529"/>
      <c r="G78" s="529"/>
      <c r="H78" s="529"/>
    </row>
    <row r="79" spans="1:8" x14ac:dyDescent="0.25">
      <c r="A79" s="1194" t="s">
        <v>74</v>
      </c>
      <c r="B79" s="428" t="s">
        <v>1459</v>
      </c>
      <c r="C79" s="745">
        <v>159098523.05448264</v>
      </c>
      <c r="D79" s="745">
        <v>0</v>
      </c>
      <c r="E79" s="745">
        <v>159098523.05448264</v>
      </c>
      <c r="H79" s="205" t="s">
        <v>1864</v>
      </c>
    </row>
    <row r="80" spans="1:8" x14ac:dyDescent="0.25">
      <c r="A80" s="1194" t="s">
        <v>75</v>
      </c>
      <c r="B80" s="428" t="s">
        <v>1461</v>
      </c>
      <c r="C80" s="745">
        <v>2882711.3701651739</v>
      </c>
      <c r="D80" s="745">
        <v>0</v>
      </c>
      <c r="E80" s="745">
        <v>2882711.3701651739</v>
      </c>
      <c r="H80" s="205" t="s">
        <v>1864</v>
      </c>
    </row>
    <row r="81" spans="1:8" ht="24" x14ac:dyDescent="0.25">
      <c r="A81" s="1194" t="s">
        <v>76</v>
      </c>
      <c r="B81" s="428" t="s">
        <v>1463</v>
      </c>
      <c r="C81" s="745">
        <v>41488.873700000004</v>
      </c>
      <c r="D81" s="745">
        <v>0</v>
      </c>
      <c r="E81" s="745">
        <v>41488.873700000004</v>
      </c>
      <c r="H81" s="205" t="s">
        <v>1864</v>
      </c>
    </row>
    <row r="82" spans="1:8" x14ac:dyDescent="0.25">
      <c r="A82" s="1194" t="s">
        <v>77</v>
      </c>
      <c r="B82" s="428" t="s">
        <v>1465</v>
      </c>
      <c r="C82" s="745">
        <v>4592344.1618143283</v>
      </c>
      <c r="D82" s="745">
        <v>0</v>
      </c>
      <c r="E82" s="745">
        <v>4592344.1618143283</v>
      </c>
      <c r="H82" s="205" t="s">
        <v>1864</v>
      </c>
    </row>
    <row r="83" spans="1:8" ht="24" x14ac:dyDescent="0.25">
      <c r="A83" s="1194" t="s">
        <v>104</v>
      </c>
      <c r="B83" s="428" t="s">
        <v>1467</v>
      </c>
      <c r="C83" s="745">
        <v>16203259.279026568</v>
      </c>
      <c r="D83" s="745">
        <v>0</v>
      </c>
      <c r="E83" s="745">
        <v>16203259.279026568</v>
      </c>
      <c r="H83" s="205" t="s">
        <v>1864</v>
      </c>
    </row>
    <row r="84" spans="1:8" ht="24" x14ac:dyDescent="0.25">
      <c r="A84" s="1195" t="s">
        <v>105</v>
      </c>
      <c r="B84" s="439" t="s">
        <v>1468</v>
      </c>
      <c r="C84" s="1601">
        <v>182818326.73918873</v>
      </c>
      <c r="D84" s="1601">
        <v>0</v>
      </c>
      <c r="E84" s="1601">
        <v>182818326.73918873</v>
      </c>
      <c r="F84" s="1596"/>
      <c r="G84" s="1596"/>
      <c r="H84" s="1596" t="s">
        <v>1864</v>
      </c>
    </row>
    <row r="85" spans="1:8" x14ac:dyDescent="0.25">
      <c r="A85" s="440" t="s">
        <v>259</v>
      </c>
      <c r="B85" s="441" t="s">
        <v>1487</v>
      </c>
      <c r="C85" s="1599">
        <v>744235.2979805615</v>
      </c>
      <c r="D85" s="1599">
        <v>0</v>
      </c>
      <c r="E85" s="1599">
        <v>744235.2979805615</v>
      </c>
      <c r="H85" s="205" t="s">
        <v>1840</v>
      </c>
    </row>
    <row r="86" spans="1:8" x14ac:dyDescent="0.25">
      <c r="A86" s="442" t="s">
        <v>261</v>
      </c>
      <c r="B86" s="446" t="s">
        <v>1471</v>
      </c>
      <c r="C86" s="1602">
        <v>0.92548677679828972</v>
      </c>
      <c r="D86" s="1602">
        <v>4.4044015958758562</v>
      </c>
      <c r="E86" s="1602">
        <v>0.91599992226147109</v>
      </c>
      <c r="F86" s="1602">
        <v>0.89811969826924354</v>
      </c>
      <c r="G86" s="1597"/>
      <c r="H86" s="1597"/>
    </row>
    <row r="89" spans="1:8" x14ac:dyDescent="0.25">
      <c r="A89" s="205" t="s">
        <v>1777</v>
      </c>
    </row>
    <row r="90" spans="1:8" x14ac:dyDescent="0.25">
      <c r="A90" s="205" t="s">
        <v>1778</v>
      </c>
    </row>
    <row r="91" spans="1:8" x14ac:dyDescent="0.25">
      <c r="A91" s="205" t="s">
        <v>1779</v>
      </c>
    </row>
    <row r="92" spans="1:8" x14ac:dyDescent="0.25">
      <c r="A92" s="205" t="s">
        <v>1780</v>
      </c>
    </row>
    <row r="93" spans="1:8" x14ac:dyDescent="0.25">
      <c r="A93" s="205" t="s">
        <v>1781</v>
      </c>
    </row>
    <row r="94" spans="1:8" x14ac:dyDescent="0.25">
      <c r="A94" s="205" t="s">
        <v>1782</v>
      </c>
    </row>
    <row r="95" spans="1:8" x14ac:dyDescent="0.25">
      <c r="A95" s="205" t="s">
        <v>1783</v>
      </c>
    </row>
    <row r="96" spans="1:8" x14ac:dyDescent="0.25">
      <c r="A96" s="205" t="s">
        <v>1784</v>
      </c>
    </row>
    <row r="97" spans="1:26" x14ac:dyDescent="0.25">
      <c r="A97" s="205" t="s">
        <v>1785</v>
      </c>
    </row>
    <row r="98" spans="1:26" x14ac:dyDescent="0.25">
      <c r="A98" s="205" t="s">
        <v>1786</v>
      </c>
    </row>
    <row r="99" spans="1:26" x14ac:dyDescent="0.25">
      <c r="A99" s="205" t="s">
        <v>1787</v>
      </c>
    </row>
    <row r="101" spans="1:26" ht="18.75" x14ac:dyDescent="0.25">
      <c r="A101" s="1516" t="s">
        <v>1614</v>
      </c>
      <c r="B101" s="1516"/>
      <c r="C101" s="1516"/>
      <c r="D101" s="1516"/>
      <c r="E101" s="1516"/>
      <c r="F101" s="1516"/>
      <c r="G101" s="1516"/>
      <c r="H101" s="1516"/>
      <c r="I101" s="1516"/>
      <c r="J101" s="1516"/>
      <c r="K101" s="1516"/>
      <c r="L101" s="1516"/>
      <c r="M101" s="1516"/>
      <c r="N101" s="1516"/>
      <c r="O101" s="1516"/>
      <c r="P101" s="1516"/>
      <c r="Q101" s="1516"/>
      <c r="R101" s="1516"/>
      <c r="S101" s="1516"/>
      <c r="T101" s="1516"/>
      <c r="U101" s="1516"/>
      <c r="V101" s="1517"/>
      <c r="W101" s="1518"/>
      <c r="X101" s="1518"/>
      <c r="Y101" s="1518"/>
      <c r="Z101" s="1518"/>
    </row>
    <row r="102" spans="1:26" ht="15.75" thickBot="1" x14ac:dyDescent="0.3">
      <c r="A102" s="1519" t="s">
        <v>1788</v>
      </c>
      <c r="B102" s="1517"/>
      <c r="C102" s="1517"/>
      <c r="D102" s="1517"/>
      <c r="E102" s="1517"/>
      <c r="F102" s="1517"/>
      <c r="G102" s="1517"/>
      <c r="H102" s="1517"/>
      <c r="I102" s="1517"/>
      <c r="J102" s="1517"/>
      <c r="K102" s="1517"/>
      <c r="L102" s="1517"/>
      <c r="M102" s="1517"/>
      <c r="N102" s="1517"/>
      <c r="O102" s="1517"/>
      <c r="P102" s="1517"/>
      <c r="Q102" s="1517"/>
      <c r="R102" s="1520"/>
      <c r="S102" s="1520"/>
      <c r="T102" s="1520"/>
      <c r="U102" s="1520"/>
      <c r="V102" s="1517"/>
      <c r="W102" s="1518"/>
      <c r="X102" s="1518"/>
      <c r="Y102" s="1518"/>
      <c r="Z102" s="1518"/>
    </row>
    <row r="103" spans="1:26" ht="19.5" thickBot="1" x14ac:dyDescent="0.3">
      <c r="A103" s="1521" t="s">
        <v>266</v>
      </c>
      <c r="B103" s="1522"/>
      <c r="C103" s="1857" t="s">
        <v>821</v>
      </c>
      <c r="D103" s="1859"/>
      <c r="E103" s="1859"/>
      <c r="F103" s="1859"/>
      <c r="G103" s="1859"/>
      <c r="H103" s="1859"/>
      <c r="I103" s="1859"/>
      <c r="J103" s="1859"/>
      <c r="K103" s="1890"/>
      <c r="L103" s="1890"/>
      <c r="M103" s="1890"/>
      <c r="N103" s="1890"/>
      <c r="O103" s="1890"/>
      <c r="P103" s="1890"/>
      <c r="Q103" s="1859"/>
      <c r="R103" s="1859"/>
      <c r="S103" s="1859"/>
      <c r="T103" s="1859"/>
      <c r="U103" s="1859"/>
      <c r="V103" s="1890"/>
      <c r="W103" s="1890"/>
      <c r="X103" s="1890"/>
      <c r="Y103" s="1891"/>
      <c r="Z103" s="1518"/>
    </row>
    <row r="104" spans="1:26" ht="33.75" x14ac:dyDescent="0.25">
      <c r="A104" s="1523" t="s">
        <v>1595</v>
      </c>
      <c r="B104" s="1524"/>
      <c r="C104" s="1525" t="s">
        <v>1634</v>
      </c>
      <c r="D104" s="1526" t="s">
        <v>1615</v>
      </c>
      <c r="E104" s="1526" t="s">
        <v>1598</v>
      </c>
      <c r="F104" s="1526" t="s">
        <v>1599</v>
      </c>
      <c r="G104" s="1526" t="s">
        <v>1616</v>
      </c>
      <c r="H104" s="1526" t="s">
        <v>1600</v>
      </c>
      <c r="I104" s="1526" t="s">
        <v>1617</v>
      </c>
      <c r="J104" s="1526" t="s">
        <v>1601</v>
      </c>
      <c r="K104" s="1527" t="s">
        <v>1789</v>
      </c>
      <c r="L104" s="1528" t="s">
        <v>1790</v>
      </c>
      <c r="M104" s="1528" t="s">
        <v>1791</v>
      </c>
      <c r="N104" s="1528" t="s">
        <v>1792</v>
      </c>
      <c r="O104" s="1528" t="s">
        <v>1793</v>
      </c>
      <c r="P104" s="1529" t="s">
        <v>1794</v>
      </c>
      <c r="Q104" s="1526" t="s">
        <v>1618</v>
      </c>
      <c r="R104" s="1530" t="s">
        <v>1619</v>
      </c>
      <c r="S104" s="1530" t="s">
        <v>1603</v>
      </c>
      <c r="T104" s="1530" t="s">
        <v>1620</v>
      </c>
      <c r="U104" s="1530" t="s">
        <v>1604</v>
      </c>
      <c r="V104" s="1527" t="s">
        <v>1795</v>
      </c>
      <c r="W104" s="1528" t="s">
        <v>1796</v>
      </c>
      <c r="X104" s="1528" t="s">
        <v>1797</v>
      </c>
      <c r="Y104" s="1529" t="s">
        <v>1798</v>
      </c>
      <c r="Z104" s="1518"/>
    </row>
    <row r="105" spans="1:26" ht="22.5" x14ac:dyDescent="0.25">
      <c r="A105" s="1531" t="s">
        <v>1799</v>
      </c>
      <c r="B105" s="1532"/>
      <c r="C105" s="1533" t="s">
        <v>1800</v>
      </c>
      <c r="D105" s="1534" t="s">
        <v>1801</v>
      </c>
      <c r="E105" s="1534" t="s">
        <v>1802</v>
      </c>
      <c r="F105" s="1534" t="s">
        <v>1803</v>
      </c>
      <c r="G105" s="1534" t="s">
        <v>1804</v>
      </c>
      <c r="H105" s="1534" t="s">
        <v>1805</v>
      </c>
      <c r="I105" s="1534" t="s">
        <v>1806</v>
      </c>
      <c r="J105" s="1534" t="s">
        <v>1807</v>
      </c>
      <c r="K105" s="1535" t="s">
        <v>1808</v>
      </c>
      <c r="L105" s="1534" t="s">
        <v>1809</v>
      </c>
      <c r="M105" s="1534" t="s">
        <v>1810</v>
      </c>
      <c r="N105" s="1534" t="s">
        <v>1811</v>
      </c>
      <c r="O105" s="1534" t="s">
        <v>1812</v>
      </c>
      <c r="P105" s="1536" t="s">
        <v>1813</v>
      </c>
      <c r="Q105" s="1534" t="s">
        <v>1814</v>
      </c>
      <c r="R105" s="1537" t="s">
        <v>1815</v>
      </c>
      <c r="S105" s="1537" t="s">
        <v>1816</v>
      </c>
      <c r="T105" s="1537" t="s">
        <v>1817</v>
      </c>
      <c r="U105" s="1537" t="s">
        <v>1818</v>
      </c>
      <c r="V105" s="1535" t="s">
        <v>1819</v>
      </c>
      <c r="W105" s="1534" t="s">
        <v>1820</v>
      </c>
      <c r="X105" s="1534" t="s">
        <v>1821</v>
      </c>
      <c r="Y105" s="1536" t="s">
        <v>1822</v>
      </c>
      <c r="Z105" s="1518"/>
    </row>
    <row r="106" spans="1:26" x14ac:dyDescent="0.25">
      <c r="A106" s="1538" t="s">
        <v>148</v>
      </c>
      <c r="B106" s="1539" t="s">
        <v>65</v>
      </c>
      <c r="C106" s="1540">
        <v>151025424.30000001</v>
      </c>
      <c r="D106" s="1541">
        <v>151025424.30000004</v>
      </c>
      <c r="E106" s="1542">
        <v>0</v>
      </c>
      <c r="F106" s="1543">
        <v>0</v>
      </c>
      <c r="G106" s="1541">
        <v>144013046.46000004</v>
      </c>
      <c r="H106" s="1543">
        <v>0.95356822950505027</v>
      </c>
      <c r="I106" s="1541">
        <v>3072027.3200000003</v>
      </c>
      <c r="J106" s="1543">
        <v>2.0341126894619158E-2</v>
      </c>
      <c r="K106" s="1544">
        <v>3940350.52</v>
      </c>
      <c r="L106" s="1543">
        <v>2.6090643600330535E-2</v>
      </c>
      <c r="M106" s="1541">
        <v>0</v>
      </c>
      <c r="N106" s="1543">
        <v>0</v>
      </c>
      <c r="O106" s="1541"/>
      <c r="P106" s="1545">
        <v>0</v>
      </c>
      <c r="Q106" s="1546">
        <v>634867</v>
      </c>
      <c r="R106" s="1547">
        <v>148527</v>
      </c>
      <c r="S106" s="1548">
        <v>0.23394978790833357</v>
      </c>
      <c r="T106" s="1541">
        <v>6675</v>
      </c>
      <c r="U106" s="1548">
        <v>1.0514013171262642E-2</v>
      </c>
      <c r="V106" s="1544">
        <v>423744</v>
      </c>
      <c r="W106" s="1543">
        <v>0.66745318310764301</v>
      </c>
      <c r="X106" s="1541">
        <v>55921</v>
      </c>
      <c r="Y106" s="1545">
        <v>8.808301581276079E-2</v>
      </c>
      <c r="Z106" s="1518"/>
    </row>
    <row r="107" spans="1:26" x14ac:dyDescent="0.25">
      <c r="A107" s="1549" t="s">
        <v>150</v>
      </c>
      <c r="B107" s="1550" t="s">
        <v>67</v>
      </c>
      <c r="C107" s="1551">
        <v>21569177.699999999</v>
      </c>
      <c r="D107" s="1552">
        <v>21569177.700000007</v>
      </c>
      <c r="E107" s="1553">
        <v>0</v>
      </c>
      <c r="F107" s="1554">
        <v>0</v>
      </c>
      <c r="G107" s="1552">
        <v>21318323.760000005</v>
      </c>
      <c r="H107" s="1554">
        <v>0.98836979584993634</v>
      </c>
      <c r="I107" s="1552">
        <v>163551.16999999995</v>
      </c>
      <c r="J107" s="1554">
        <v>7.5826335280273528E-3</v>
      </c>
      <c r="K107" s="1555">
        <v>87302.77</v>
      </c>
      <c r="L107" s="1554">
        <v>4.0475706220362761E-3</v>
      </c>
      <c r="M107" s="1552">
        <v>1.1368683772161603E-13</v>
      </c>
      <c r="N107" s="1554">
        <v>5.2708007371841532E-21</v>
      </c>
      <c r="O107" s="1552"/>
      <c r="P107" s="1556">
        <v>0</v>
      </c>
      <c r="Q107" s="1557">
        <v>2469251</v>
      </c>
      <c r="R107" s="1558">
        <v>478959</v>
      </c>
      <c r="S107" s="1559">
        <v>0.19396934536019222</v>
      </c>
      <c r="T107" s="1552">
        <v>4828</v>
      </c>
      <c r="U107" s="1559">
        <v>1.9552487778682686E-3</v>
      </c>
      <c r="V107" s="1555">
        <v>1752746</v>
      </c>
      <c r="W107" s="1554">
        <v>0.70982901292740186</v>
      </c>
      <c r="X107" s="1552">
        <v>232718</v>
      </c>
      <c r="Y107" s="1556">
        <v>9.424639293453764E-2</v>
      </c>
      <c r="Z107" s="1518"/>
    </row>
    <row r="108" spans="1:26" x14ac:dyDescent="0.25">
      <c r="A108" s="1560" t="s">
        <v>151</v>
      </c>
      <c r="B108" s="1561" t="s">
        <v>69</v>
      </c>
      <c r="C108" s="1562">
        <v>77839128.249999985</v>
      </c>
      <c r="D108" s="1563">
        <v>77839128.25</v>
      </c>
      <c r="E108" s="1564">
        <v>0</v>
      </c>
      <c r="F108" s="1565">
        <v>0</v>
      </c>
      <c r="G108" s="1563">
        <v>75990397.330000013</v>
      </c>
      <c r="H108" s="1565">
        <v>0.9762493367851921</v>
      </c>
      <c r="I108" s="1563">
        <v>823262.47</v>
      </c>
      <c r="J108" s="1565">
        <v>1.0576460560502231E-2</v>
      </c>
      <c r="K108" s="1566">
        <v>1019820.63</v>
      </c>
      <c r="L108" s="1565">
        <v>1.3101645058569885E-2</v>
      </c>
      <c r="M108" s="1563">
        <v>5647.8199999999979</v>
      </c>
      <c r="N108" s="1565">
        <v>7.255759573592087E-5</v>
      </c>
      <c r="O108" s="1563"/>
      <c r="P108" s="1567">
        <v>0</v>
      </c>
      <c r="Q108" s="1568">
        <v>1743624</v>
      </c>
      <c r="R108" s="1569">
        <v>819486</v>
      </c>
      <c r="S108" s="1570">
        <v>0.46999008960647481</v>
      </c>
      <c r="T108" s="1563">
        <v>8846</v>
      </c>
      <c r="U108" s="1570">
        <v>5.073341500231701E-3</v>
      </c>
      <c r="V108" s="1566">
        <v>732890</v>
      </c>
      <c r="W108" s="1565">
        <v>0.42032571242423827</v>
      </c>
      <c r="X108" s="1563">
        <v>182402</v>
      </c>
      <c r="Y108" s="1567">
        <v>0.10461085646905526</v>
      </c>
      <c r="Z108" s="1518"/>
    </row>
    <row r="109" spans="1:26" x14ac:dyDescent="0.25">
      <c r="A109" s="1571" t="s">
        <v>1621</v>
      </c>
      <c r="B109" s="1572"/>
      <c r="C109" s="1573">
        <v>250433730.25</v>
      </c>
      <c r="D109" s="1574">
        <v>250433730.25000006</v>
      </c>
      <c r="E109" s="1575">
        <v>0</v>
      </c>
      <c r="F109" s="1576">
        <v>0</v>
      </c>
      <c r="G109" s="1574">
        <v>241321767.55000004</v>
      </c>
      <c r="H109" s="1576">
        <v>0.96361527382551926</v>
      </c>
      <c r="I109" s="1574">
        <v>4058840.96</v>
      </c>
      <c r="J109" s="1576">
        <v>1.620724554934428E-2</v>
      </c>
      <c r="K109" s="1577">
        <v>5047473.92</v>
      </c>
      <c r="L109" s="1576">
        <v>2.0154928471341566E-2</v>
      </c>
      <c r="M109" s="1574">
        <v>5647.8199999999979</v>
      </c>
      <c r="N109" s="1576">
        <v>2.2552153794786182E-5</v>
      </c>
      <c r="O109" s="1574">
        <v>0</v>
      </c>
      <c r="P109" s="1578">
        <v>0</v>
      </c>
      <c r="Q109" s="1579">
        <v>4847742</v>
      </c>
      <c r="R109" s="1580">
        <v>1446972</v>
      </c>
      <c r="S109" s="1576">
        <v>0.29848370643487215</v>
      </c>
      <c r="T109" s="1574">
        <v>20349</v>
      </c>
      <c r="U109" s="1576">
        <v>4.1976243785250946E-3</v>
      </c>
      <c r="V109" s="1577">
        <v>2909380</v>
      </c>
      <c r="W109" s="1576">
        <v>0.60015157572329547</v>
      </c>
      <c r="X109" s="1574">
        <v>471041</v>
      </c>
      <c r="Y109" s="1578">
        <v>9.716709346330725E-2</v>
      </c>
      <c r="Z109" s="1518"/>
    </row>
    <row r="110" spans="1:26" x14ac:dyDescent="0.25">
      <c r="A110" s="1549" t="s">
        <v>33</v>
      </c>
      <c r="B110" s="1550" t="s">
        <v>70</v>
      </c>
      <c r="C110" s="1551">
        <v>38812262.449999996</v>
      </c>
      <c r="D110" s="1552">
        <v>38812262.449999996</v>
      </c>
      <c r="E110" s="1553">
        <v>0</v>
      </c>
      <c r="F110" s="1554">
        <v>0</v>
      </c>
      <c r="G110" s="1552">
        <v>36616485.82</v>
      </c>
      <c r="H110" s="1554">
        <v>0.94342569869950998</v>
      </c>
      <c r="I110" s="1552">
        <v>1376732.37</v>
      </c>
      <c r="J110" s="1554">
        <v>3.5471582512706636E-2</v>
      </c>
      <c r="K110" s="1555">
        <v>815086.94000000029</v>
      </c>
      <c r="L110" s="1554">
        <v>2.1000758228151176E-2</v>
      </c>
      <c r="M110" s="1552">
        <v>3957.3199999999988</v>
      </c>
      <c r="N110" s="1554">
        <v>1.0196055963235916E-4</v>
      </c>
      <c r="O110" s="1552"/>
      <c r="P110" s="1556">
        <v>0</v>
      </c>
      <c r="Q110" s="1557">
        <v>3516548</v>
      </c>
      <c r="R110" s="1558">
        <v>811501</v>
      </c>
      <c r="S110" s="1559">
        <v>0.23076636519677821</v>
      </c>
      <c r="T110" s="1552">
        <v>23947</v>
      </c>
      <c r="U110" s="1559">
        <v>6.8098032502328992E-3</v>
      </c>
      <c r="V110" s="1555">
        <v>1873102</v>
      </c>
      <c r="W110" s="1554">
        <v>0.53265361371435849</v>
      </c>
      <c r="X110" s="1552">
        <v>807998</v>
      </c>
      <c r="Y110" s="1556">
        <v>0.22977021783863039</v>
      </c>
      <c r="Z110" s="1518"/>
    </row>
    <row r="111" spans="1:26" x14ac:dyDescent="0.25">
      <c r="A111" s="1549" t="s">
        <v>34</v>
      </c>
      <c r="B111" s="1550" t="s">
        <v>71</v>
      </c>
      <c r="C111" s="1551">
        <v>84341285.520000011</v>
      </c>
      <c r="D111" s="1552">
        <v>84341285.519999981</v>
      </c>
      <c r="E111" s="1553">
        <v>0</v>
      </c>
      <c r="F111" s="1554">
        <v>0</v>
      </c>
      <c r="G111" s="1552">
        <v>77235219.169999987</v>
      </c>
      <c r="H111" s="1554">
        <v>0.91574628835465255</v>
      </c>
      <c r="I111" s="1552">
        <v>5643347.080000001</v>
      </c>
      <c r="J111" s="1554">
        <v>6.6910849712645007E-2</v>
      </c>
      <c r="K111" s="1555">
        <v>1410673.05</v>
      </c>
      <c r="L111" s="1554">
        <v>1.6725771267328916E-2</v>
      </c>
      <c r="M111" s="1552">
        <v>52046.22</v>
      </c>
      <c r="N111" s="1554">
        <v>6.1709066537358147E-4</v>
      </c>
      <c r="O111" s="1552"/>
      <c r="P111" s="1556">
        <v>0</v>
      </c>
      <c r="Q111" s="1557">
        <v>2664370</v>
      </c>
      <c r="R111" s="1558">
        <v>843771</v>
      </c>
      <c r="S111" s="1559">
        <v>0.31668687156813807</v>
      </c>
      <c r="T111" s="1552">
        <v>118011</v>
      </c>
      <c r="U111" s="1559">
        <v>4.4292271719018006E-2</v>
      </c>
      <c r="V111" s="1555">
        <v>1202132</v>
      </c>
      <c r="W111" s="1554">
        <v>0.45118808573884256</v>
      </c>
      <c r="X111" s="1552">
        <v>500456</v>
      </c>
      <c r="Y111" s="1556">
        <v>0.18783277097400136</v>
      </c>
      <c r="Z111" s="1518"/>
    </row>
    <row r="112" spans="1:26" x14ac:dyDescent="0.25">
      <c r="A112" s="1560" t="s">
        <v>54</v>
      </c>
      <c r="B112" s="1561" t="s">
        <v>72</v>
      </c>
      <c r="C112" s="1562">
        <v>0</v>
      </c>
      <c r="D112" s="1563">
        <v>0</v>
      </c>
      <c r="E112" s="1564">
        <v>0</v>
      </c>
      <c r="F112" s="1565">
        <v>0</v>
      </c>
      <c r="G112" s="1563">
        <v>0</v>
      </c>
      <c r="H112" s="1565">
        <v>0</v>
      </c>
      <c r="I112" s="1563">
        <v>0</v>
      </c>
      <c r="J112" s="1565">
        <v>0</v>
      </c>
      <c r="K112" s="1566">
        <v>0</v>
      </c>
      <c r="L112" s="1565">
        <v>0</v>
      </c>
      <c r="M112" s="1563">
        <v>0</v>
      </c>
      <c r="N112" s="1565">
        <v>0</v>
      </c>
      <c r="O112" s="1563"/>
      <c r="P112" s="1567">
        <v>0</v>
      </c>
      <c r="Q112" s="1568">
        <v>0</v>
      </c>
      <c r="R112" s="1569">
        <v>0</v>
      </c>
      <c r="S112" s="1570">
        <v>0</v>
      </c>
      <c r="T112" s="1563">
        <v>0</v>
      </c>
      <c r="U112" s="1570">
        <v>0</v>
      </c>
      <c r="V112" s="1566">
        <v>0</v>
      </c>
      <c r="W112" s="1565">
        <v>0</v>
      </c>
      <c r="X112" s="1563">
        <v>0</v>
      </c>
      <c r="Y112" s="1567">
        <v>0</v>
      </c>
      <c r="Z112" s="1518"/>
    </row>
    <row r="113" spans="1:26" x14ac:dyDescent="0.25">
      <c r="A113" s="1571" t="s">
        <v>1622</v>
      </c>
      <c r="B113" s="1572"/>
      <c r="C113" s="1573">
        <v>123153547.97</v>
      </c>
      <c r="D113" s="1574">
        <v>123153547.96999997</v>
      </c>
      <c r="E113" s="1575">
        <v>0</v>
      </c>
      <c r="F113" s="1576">
        <v>0</v>
      </c>
      <c r="G113" s="1574">
        <v>113851704.98999998</v>
      </c>
      <c r="H113" s="1576">
        <v>0.92446954932824266</v>
      </c>
      <c r="I113" s="1574">
        <v>7020079.4500000011</v>
      </c>
      <c r="J113" s="1576">
        <v>5.7002656973472517E-2</v>
      </c>
      <c r="K113" s="1577">
        <v>2225759.9900000002</v>
      </c>
      <c r="L113" s="1576">
        <v>1.8073048050082911E-2</v>
      </c>
      <c r="M113" s="1574">
        <v>56003.54</v>
      </c>
      <c r="N113" s="1576">
        <v>4.5474564820205084E-4</v>
      </c>
      <c r="O113" s="1574">
        <v>0</v>
      </c>
      <c r="P113" s="1578">
        <v>0</v>
      </c>
      <c r="Q113" s="1579">
        <v>6180918</v>
      </c>
      <c r="R113" s="1580">
        <v>1655272</v>
      </c>
      <c r="S113" s="1570">
        <v>0.26780358516323949</v>
      </c>
      <c r="T113" s="1574">
        <v>141958</v>
      </c>
      <c r="U113" s="1576">
        <v>2.2967138538320685E-2</v>
      </c>
      <c r="V113" s="1577">
        <v>3075234</v>
      </c>
      <c r="W113" s="1576">
        <v>0.4975367736637179</v>
      </c>
      <c r="X113" s="1574">
        <v>1308454</v>
      </c>
      <c r="Y113" s="1578">
        <v>0.21169250263472189</v>
      </c>
      <c r="Z113" s="1518"/>
    </row>
    <row r="114" spans="1:26" x14ac:dyDescent="0.25">
      <c r="A114" s="1549" t="s">
        <v>915</v>
      </c>
      <c r="B114" s="1550" t="s">
        <v>916</v>
      </c>
      <c r="C114" s="1551">
        <v>530657.31999999995</v>
      </c>
      <c r="D114" s="1552">
        <v>530657.31999999995</v>
      </c>
      <c r="E114" s="1553">
        <v>0</v>
      </c>
      <c r="F114" s="1554">
        <v>0</v>
      </c>
      <c r="G114" s="1552">
        <v>509241.22</v>
      </c>
      <c r="H114" s="1554">
        <v>0.95964231681568068</v>
      </c>
      <c r="I114" s="1552">
        <v>6242.57</v>
      </c>
      <c r="J114" s="1554">
        <v>1.1763844132028557E-2</v>
      </c>
      <c r="K114" s="1555">
        <v>15173.530000000002</v>
      </c>
      <c r="L114" s="1554">
        <v>2.8593839052290852E-2</v>
      </c>
      <c r="M114" s="1552">
        <v>0</v>
      </c>
      <c r="N114" s="1554">
        <v>0</v>
      </c>
      <c r="O114" s="1552"/>
      <c r="P114" s="1556">
        <v>0</v>
      </c>
      <c r="Q114" s="1557">
        <v>106938</v>
      </c>
      <c r="R114" s="1558">
        <v>2546</v>
      </c>
      <c r="S114" s="1559">
        <v>2.3808187921973482E-2</v>
      </c>
      <c r="T114" s="1552">
        <v>86</v>
      </c>
      <c r="U114" s="1559">
        <v>8.0420430529839723E-4</v>
      </c>
      <c r="V114" s="1555">
        <v>92426</v>
      </c>
      <c r="W114" s="1554">
        <v>0.86429519908732166</v>
      </c>
      <c r="X114" s="1552">
        <v>11880</v>
      </c>
      <c r="Y114" s="1556">
        <v>0.1110924086854065</v>
      </c>
      <c r="Z114" s="1518"/>
    </row>
    <row r="115" spans="1:26" x14ac:dyDescent="0.25">
      <c r="A115" s="1549" t="s">
        <v>37</v>
      </c>
      <c r="B115" s="1550" t="s">
        <v>79</v>
      </c>
      <c r="C115" s="1581">
        <v>38905515.149999999</v>
      </c>
      <c r="D115" s="1603">
        <v>38905515.149999999</v>
      </c>
      <c r="E115" s="1604">
        <v>0</v>
      </c>
      <c r="F115" s="1605">
        <v>0</v>
      </c>
      <c r="G115" s="1603">
        <v>36368873.109999999</v>
      </c>
      <c r="H115" s="1605">
        <v>0.93479993696986174</v>
      </c>
      <c r="I115" s="1603">
        <v>1620660.2000000002</v>
      </c>
      <c r="J115" s="1605">
        <v>4.1656310005189594E-2</v>
      </c>
      <c r="K115" s="1606">
        <v>909692.36999999988</v>
      </c>
      <c r="L115" s="1605">
        <v>2.3382092911318254E-2</v>
      </c>
      <c r="M115" s="1603">
        <v>6289.47</v>
      </c>
      <c r="N115" s="1605">
        <v>1.6166011363044503E-4</v>
      </c>
      <c r="O115" s="1603"/>
      <c r="P115" s="1607">
        <v>0</v>
      </c>
      <c r="Q115" s="1608">
        <v>1284827</v>
      </c>
      <c r="R115" s="1609">
        <v>484183</v>
      </c>
      <c r="S115" s="1610">
        <v>0.37684684397199003</v>
      </c>
      <c r="T115" s="1603">
        <v>21623</v>
      </c>
      <c r="U115" s="1610">
        <v>1.6829503115983708E-2</v>
      </c>
      <c r="V115" s="1606">
        <v>652628</v>
      </c>
      <c r="W115" s="1605">
        <v>0.5079500975617729</v>
      </c>
      <c r="X115" s="1603">
        <v>126393</v>
      </c>
      <c r="Y115" s="1607">
        <v>9.8373555350253383E-2</v>
      </c>
      <c r="Z115" s="1518"/>
    </row>
    <row r="116" spans="1:26" x14ac:dyDescent="0.25">
      <c r="A116" s="1549" t="s">
        <v>20</v>
      </c>
      <c r="B116" s="1550" t="s">
        <v>88</v>
      </c>
      <c r="C116" s="1581">
        <v>36112989.899999999</v>
      </c>
      <c r="D116" s="1603">
        <v>36112989.899999999</v>
      </c>
      <c r="E116" s="1604">
        <v>0</v>
      </c>
      <c r="F116" s="1605">
        <v>0</v>
      </c>
      <c r="G116" s="1603">
        <v>1381811.2500000002</v>
      </c>
      <c r="H116" s="1605">
        <v>3.826355153163323E-2</v>
      </c>
      <c r="I116" s="1603">
        <v>59213.179999999993</v>
      </c>
      <c r="J116" s="1605">
        <v>1.6396642915462393E-3</v>
      </c>
      <c r="K116" s="1606">
        <v>26509.889999999989</v>
      </c>
      <c r="L116" s="1605">
        <v>7.3408183795936513E-4</v>
      </c>
      <c r="M116" s="1603">
        <v>330.69</v>
      </c>
      <c r="N116" s="1605">
        <v>9.1570928055447438E-6</v>
      </c>
      <c r="O116" s="1603">
        <v>34645124.890000001</v>
      </c>
      <c r="P116" s="1607">
        <v>0.95935354524605565</v>
      </c>
      <c r="Q116" s="1608">
        <v>46874</v>
      </c>
      <c r="R116" s="1609">
        <v>7242</v>
      </c>
      <c r="S116" s="1610">
        <v>0.15449929598498102</v>
      </c>
      <c r="T116" s="1603">
        <v>170</v>
      </c>
      <c r="U116" s="1610">
        <v>3.626744037206127E-3</v>
      </c>
      <c r="V116" s="1606">
        <v>32960</v>
      </c>
      <c r="W116" s="1605">
        <v>0.70316166744890563</v>
      </c>
      <c r="X116" s="1603">
        <v>6502</v>
      </c>
      <c r="Y116" s="1607">
        <v>0.13871229252890729</v>
      </c>
      <c r="Z116" s="1518"/>
    </row>
    <row r="117" spans="1:26" x14ac:dyDescent="0.25">
      <c r="A117" s="1549" t="s">
        <v>22</v>
      </c>
      <c r="B117" s="1550" t="s">
        <v>392</v>
      </c>
      <c r="C117" s="1581">
        <v>413348276.59999985</v>
      </c>
      <c r="D117" s="1603">
        <v>418127756.94002622</v>
      </c>
      <c r="E117" s="1604">
        <v>-4779480.3400263786</v>
      </c>
      <c r="F117" s="1605">
        <v>-1.1562840855029176E-2</v>
      </c>
      <c r="G117" s="1603">
        <v>416666456.58002567</v>
      </c>
      <c r="H117" s="1605">
        <v>0.99650513429030696</v>
      </c>
      <c r="I117" s="1603">
        <v>1460833.2199999995</v>
      </c>
      <c r="J117" s="1605">
        <v>3.4937484913481428E-3</v>
      </c>
      <c r="K117" s="1606">
        <v>183.74999999999994</v>
      </c>
      <c r="L117" s="1605">
        <v>4.3945898580073446E-7</v>
      </c>
      <c r="M117" s="1603">
        <v>283.3900005438918</v>
      </c>
      <c r="N117" s="1605">
        <v>6.7775935904809967E-7</v>
      </c>
      <c r="O117" s="1603"/>
      <c r="P117" s="1607">
        <v>0</v>
      </c>
      <c r="Q117" s="1608">
        <v>1701485</v>
      </c>
      <c r="R117" s="1609">
        <v>1665402</v>
      </c>
      <c r="S117" s="1610">
        <v>0.97879323061913559</v>
      </c>
      <c r="T117" s="1603">
        <v>2937</v>
      </c>
      <c r="U117" s="1610">
        <v>1.7261392254413056E-3</v>
      </c>
      <c r="V117" s="1606">
        <v>104</v>
      </c>
      <c r="W117" s="1605">
        <v>6.1123077782055093E-5</v>
      </c>
      <c r="X117" s="1603">
        <v>33042</v>
      </c>
      <c r="Y117" s="1607">
        <v>1.9419507077641E-2</v>
      </c>
      <c r="Z117" s="1518"/>
    </row>
    <row r="118" spans="1:26" x14ac:dyDescent="0.25">
      <c r="A118" s="1549" t="s">
        <v>444</v>
      </c>
      <c r="B118" s="1550" t="s">
        <v>113</v>
      </c>
      <c r="C118" s="1581">
        <v>24773.759999999998</v>
      </c>
      <c r="D118" s="1603">
        <v>0</v>
      </c>
      <c r="E118" s="1604">
        <v>24773.759999999998</v>
      </c>
      <c r="F118" s="1605">
        <v>1</v>
      </c>
      <c r="G118" s="1603">
        <v>0</v>
      </c>
      <c r="H118" s="1605">
        <v>0</v>
      </c>
      <c r="I118" s="1603">
        <v>0</v>
      </c>
      <c r="J118" s="1605">
        <v>0</v>
      </c>
      <c r="K118" s="1606"/>
      <c r="L118" s="1605">
        <v>0</v>
      </c>
      <c r="M118" s="1603"/>
      <c r="N118" s="1605">
        <v>0</v>
      </c>
      <c r="O118" s="1603"/>
      <c r="P118" s="1607">
        <v>0</v>
      </c>
      <c r="Q118" s="1608" t="e">
        <v>#VALUE!</v>
      </c>
      <c r="R118" s="1609">
        <v>0</v>
      </c>
      <c r="S118" s="1610">
        <v>0</v>
      </c>
      <c r="T118" s="1603" t="s">
        <v>371</v>
      </c>
      <c r="U118" s="1610">
        <v>0</v>
      </c>
      <c r="V118" s="1606"/>
      <c r="W118" s="1605">
        <v>0</v>
      </c>
      <c r="X118" s="1603"/>
      <c r="Y118" s="1607">
        <v>0</v>
      </c>
      <c r="Z118" s="1518"/>
    </row>
    <row r="119" spans="1:26" x14ac:dyDescent="0.25">
      <c r="A119" s="1549" t="s">
        <v>186</v>
      </c>
      <c r="B119" s="1550" t="s">
        <v>1056</v>
      </c>
      <c r="C119" s="1581">
        <v>582704915.61999989</v>
      </c>
      <c r="D119" s="1603">
        <v>582704915.61999989</v>
      </c>
      <c r="E119" s="1604">
        <v>0</v>
      </c>
      <c r="F119" s="1605">
        <v>0</v>
      </c>
      <c r="G119" s="1603">
        <v>559150690.61999989</v>
      </c>
      <c r="H119" s="1605">
        <v>0.95957778222114665</v>
      </c>
      <c r="I119" s="1603">
        <v>12258409.999999998</v>
      </c>
      <c r="J119" s="1605">
        <v>2.1037080126494231E-2</v>
      </c>
      <c r="K119" s="1606">
        <v>11254823.760000002</v>
      </c>
      <c r="L119" s="1605">
        <v>1.9314791171831516E-2</v>
      </c>
      <c r="M119" s="1603">
        <v>40991.239999999976</v>
      </c>
      <c r="N119" s="1605">
        <v>7.0346480527601468E-5</v>
      </c>
      <c r="O119" s="1603"/>
      <c r="P119" s="1607">
        <v>0</v>
      </c>
      <c r="Q119" s="1608">
        <v>2134883</v>
      </c>
      <c r="R119" s="1609">
        <v>1957518</v>
      </c>
      <c r="S119" s="1610">
        <v>0.91692050571389627</v>
      </c>
      <c r="T119" s="1603">
        <v>70860</v>
      </c>
      <c r="U119" s="1610">
        <v>3.3191514476437353E-2</v>
      </c>
      <c r="V119" s="1606">
        <v>82229</v>
      </c>
      <c r="W119" s="1605">
        <v>3.8516864858636278E-2</v>
      </c>
      <c r="X119" s="1603">
        <v>24276</v>
      </c>
      <c r="Y119" s="1607">
        <v>1.1371114951030104E-2</v>
      </c>
      <c r="Z119" s="1518"/>
    </row>
    <row r="120" spans="1:26" x14ac:dyDescent="0.25">
      <c r="A120" s="1549" t="s">
        <v>187</v>
      </c>
      <c r="B120" s="1550" t="s">
        <v>107</v>
      </c>
      <c r="C120" s="1581">
        <v>3245033.59</v>
      </c>
      <c r="D120" s="1603">
        <v>3245033.59</v>
      </c>
      <c r="E120" s="1604">
        <v>0</v>
      </c>
      <c r="F120" s="1605">
        <v>0</v>
      </c>
      <c r="G120" s="1603">
        <v>3146087.32</v>
      </c>
      <c r="H120" s="1605">
        <v>0.96950839883293782</v>
      </c>
      <c r="I120" s="1603">
        <v>20964.8</v>
      </c>
      <c r="J120" s="1605">
        <v>6.460580273993404E-3</v>
      </c>
      <c r="K120" s="1606">
        <v>75297.100000000006</v>
      </c>
      <c r="L120" s="1605">
        <v>2.3203796790282227E-2</v>
      </c>
      <c r="M120" s="1603">
        <v>2684.37</v>
      </c>
      <c r="N120" s="1605">
        <v>8.2722410278656007E-4</v>
      </c>
      <c r="O120" s="1603"/>
      <c r="P120" s="1607">
        <v>0</v>
      </c>
      <c r="Q120" s="1608">
        <v>14740</v>
      </c>
      <c r="R120" s="1609">
        <v>4440</v>
      </c>
      <c r="S120" s="1610">
        <v>0.3012211668928087</v>
      </c>
      <c r="T120" s="1603">
        <v>13</v>
      </c>
      <c r="U120" s="1610">
        <v>8.8195386702849391E-4</v>
      </c>
      <c r="V120" s="1606">
        <v>7468</v>
      </c>
      <c r="W120" s="1605">
        <v>0.50664857530529173</v>
      </c>
      <c r="X120" s="1603">
        <v>2819</v>
      </c>
      <c r="Y120" s="1607">
        <v>0.19124830393487111</v>
      </c>
      <c r="Z120" s="1518"/>
    </row>
    <row r="121" spans="1:26" x14ac:dyDescent="0.25">
      <c r="A121" s="1549" t="s">
        <v>1317</v>
      </c>
      <c r="B121" s="1550" t="s">
        <v>1316</v>
      </c>
      <c r="C121" s="1581">
        <v>9860103.4199999999</v>
      </c>
      <c r="D121" s="1603">
        <v>9860103.4200000018</v>
      </c>
      <c r="E121" s="1604">
        <v>0</v>
      </c>
      <c r="F121" s="1605">
        <v>0</v>
      </c>
      <c r="G121" s="1603">
        <v>9641680.0700000003</v>
      </c>
      <c r="H121" s="1605">
        <v>0.97784776277731966</v>
      </c>
      <c r="I121" s="1603">
        <v>40178.630000000005</v>
      </c>
      <c r="J121" s="1605">
        <v>4.0748690240411285E-3</v>
      </c>
      <c r="K121" s="1606">
        <v>178244.72</v>
      </c>
      <c r="L121" s="1605">
        <v>1.8077368198639032E-2</v>
      </c>
      <c r="M121" s="1603">
        <v>0</v>
      </c>
      <c r="N121" s="1605">
        <v>0</v>
      </c>
      <c r="O121" s="1603"/>
      <c r="P121" s="1607">
        <v>0</v>
      </c>
      <c r="Q121" s="1608">
        <v>2062</v>
      </c>
      <c r="R121" s="1609">
        <v>776</v>
      </c>
      <c r="S121" s="1610">
        <v>0.3763336566440349</v>
      </c>
      <c r="T121" s="1603">
        <v>4</v>
      </c>
      <c r="U121" s="1610">
        <v>1.9398642095053346E-3</v>
      </c>
      <c r="V121" s="1606">
        <v>995</v>
      </c>
      <c r="W121" s="1605">
        <v>0.482541222114452</v>
      </c>
      <c r="X121" s="1603">
        <v>287</v>
      </c>
      <c r="Y121" s="1607">
        <v>0.13918525703200776</v>
      </c>
      <c r="Z121" s="1518"/>
    </row>
    <row r="122" spans="1:26" x14ac:dyDescent="0.25">
      <c r="A122" s="1549" t="s">
        <v>188</v>
      </c>
      <c r="B122" s="1550" t="s">
        <v>108</v>
      </c>
      <c r="C122" s="1581">
        <v>100119385.91000001</v>
      </c>
      <c r="D122" s="1603">
        <v>100119385.91000001</v>
      </c>
      <c r="E122" s="1604">
        <v>0</v>
      </c>
      <c r="F122" s="1605">
        <v>0</v>
      </c>
      <c r="G122" s="1603">
        <v>89713546.620000005</v>
      </c>
      <c r="H122" s="1605">
        <v>0.89606569002176972</v>
      </c>
      <c r="I122" s="1603">
        <v>8605327.0099999998</v>
      </c>
      <c r="J122" s="1605">
        <v>8.5950657125839325E-2</v>
      </c>
      <c r="K122" s="1606">
        <v>1758612.8000000003</v>
      </c>
      <c r="L122" s="1605">
        <v>1.7565157676664781E-2</v>
      </c>
      <c r="M122" s="1603">
        <v>41899.48000000001</v>
      </c>
      <c r="N122" s="1605">
        <v>4.1849517572615331E-4</v>
      </c>
      <c r="O122" s="1603"/>
      <c r="P122" s="1607">
        <v>0</v>
      </c>
      <c r="Q122" s="1608">
        <v>890229</v>
      </c>
      <c r="R122" s="1609">
        <v>663543</v>
      </c>
      <c r="S122" s="1610">
        <v>0.74536214839103199</v>
      </c>
      <c r="T122" s="1603">
        <v>71032</v>
      </c>
      <c r="U122" s="1610">
        <v>7.9790705537563927E-2</v>
      </c>
      <c r="V122" s="1606">
        <v>141093</v>
      </c>
      <c r="W122" s="1605">
        <v>0.15849068048782955</v>
      </c>
      <c r="X122" s="1603">
        <v>14561</v>
      </c>
      <c r="Y122" s="1607">
        <v>1.6356465583574564E-2</v>
      </c>
      <c r="Z122" s="1518"/>
    </row>
    <row r="123" spans="1:26" x14ac:dyDescent="0.25">
      <c r="A123" s="1549" t="s">
        <v>161</v>
      </c>
      <c r="B123" s="1550" t="s">
        <v>109</v>
      </c>
      <c r="C123" s="1581">
        <v>220092120.97000116</v>
      </c>
      <c r="D123" s="1603">
        <v>220092120.97000113</v>
      </c>
      <c r="E123" s="1604">
        <v>0</v>
      </c>
      <c r="F123" s="1605">
        <v>0</v>
      </c>
      <c r="G123" s="1603">
        <v>208218955.02000001</v>
      </c>
      <c r="H123" s="1605">
        <v>0.94605365290827725</v>
      </c>
      <c r="I123" s="1603">
        <v>6905527.3399999999</v>
      </c>
      <c r="J123" s="1605">
        <v>3.1375622669115144E-2</v>
      </c>
      <c r="K123" s="1606">
        <v>4502905.9899999974</v>
      </c>
      <c r="L123" s="1605">
        <v>2.04591875899717E-2</v>
      </c>
      <c r="M123" s="1603">
        <v>217532.9800000001</v>
      </c>
      <c r="N123" s="1605">
        <v>9.8837240988581382E-4</v>
      </c>
      <c r="O123" s="1603">
        <v>247199.64000111801</v>
      </c>
      <c r="P123" s="1607">
        <v>1.1231644227501069E-3</v>
      </c>
      <c r="Q123" s="1608">
        <v>8085428</v>
      </c>
      <c r="R123" s="1609">
        <v>4064844</v>
      </c>
      <c r="S123" s="1610">
        <v>0.50273702270306531</v>
      </c>
      <c r="T123" s="1603">
        <v>150835</v>
      </c>
      <c r="U123" s="1610">
        <v>1.8655165811877861E-2</v>
      </c>
      <c r="V123" s="1606">
        <v>3295354</v>
      </c>
      <c r="W123" s="1605">
        <v>0.40756704530669247</v>
      </c>
      <c r="X123" s="1603">
        <v>574395</v>
      </c>
      <c r="Y123" s="1607">
        <v>7.1040766178364342E-2</v>
      </c>
      <c r="Z123" s="1518"/>
    </row>
    <row r="124" spans="1:26" x14ac:dyDescent="0.25">
      <c r="A124" s="1571" t="s">
        <v>1623</v>
      </c>
      <c r="B124" s="1572"/>
      <c r="C124" s="1573">
        <v>1404943772.240001</v>
      </c>
      <c r="D124" s="1574">
        <v>1409698478.8200274</v>
      </c>
      <c r="E124" s="1575">
        <v>-4754706.5800263882</v>
      </c>
      <c r="F124" s="1576">
        <v>-3.384268234767591E-3</v>
      </c>
      <c r="G124" s="1574">
        <v>1324797341.8100257</v>
      </c>
      <c r="H124" s="1576">
        <v>0.93977354853850226</v>
      </c>
      <c r="I124" s="1574">
        <v>30977356.949999999</v>
      </c>
      <c r="J124" s="1576">
        <v>2.1974455825425347E-2</v>
      </c>
      <c r="K124" s="1577">
        <v>18721443.91</v>
      </c>
      <c r="L124" s="1576">
        <v>1.3280459751698519E-2</v>
      </c>
      <c r="M124" s="1574">
        <v>310011.620000544</v>
      </c>
      <c r="N124" s="1576">
        <v>2.1991342450765488E-4</v>
      </c>
      <c r="O124" s="1574">
        <v>34892324.530001119</v>
      </c>
      <c r="P124" s="1578">
        <v>2.4751622459866281E-2</v>
      </c>
      <c r="Q124" s="1582">
        <v>14267466</v>
      </c>
      <c r="R124" s="1580">
        <v>8850494</v>
      </c>
      <c r="S124" s="1576">
        <v>0.62032697326911446</v>
      </c>
      <c r="T124" s="1574">
        <v>317560</v>
      </c>
      <c r="U124" s="1576">
        <v>2.2257631453265772E-2</v>
      </c>
      <c r="V124" s="1577">
        <v>4305257</v>
      </c>
      <c r="W124" s="1576">
        <v>0.30175344381405922</v>
      </c>
      <c r="X124" s="1574">
        <v>794155</v>
      </c>
      <c r="Y124" s="1578">
        <v>5.5661951463560524E-2</v>
      </c>
      <c r="Z124" s="1518"/>
    </row>
    <row r="125" spans="1:26" x14ac:dyDescent="0.25">
      <c r="A125" s="1549" t="s">
        <v>189</v>
      </c>
      <c r="B125" s="1550" t="s">
        <v>118</v>
      </c>
      <c r="C125" s="1581">
        <v>4142775.0299999989</v>
      </c>
      <c r="D125" s="1603">
        <v>4142775.0299999984</v>
      </c>
      <c r="E125" s="1604">
        <v>0</v>
      </c>
      <c r="F125" s="1605">
        <v>0</v>
      </c>
      <c r="G125" s="1603">
        <v>175.84</v>
      </c>
      <c r="H125" s="1605">
        <v>4.2444979205158543E-5</v>
      </c>
      <c r="I125" s="1603">
        <v>0</v>
      </c>
      <c r="J125" s="1605">
        <v>0</v>
      </c>
      <c r="K125" s="1606">
        <v>0</v>
      </c>
      <c r="L125" s="1605">
        <v>0</v>
      </c>
      <c r="M125" s="1603">
        <v>0</v>
      </c>
      <c r="N125" s="1605">
        <v>0</v>
      </c>
      <c r="O125" s="1603">
        <v>4142599.1899999985</v>
      </c>
      <c r="P125" s="1607">
        <v>0.99995755502079486</v>
      </c>
      <c r="Q125" s="1608">
        <v>86702</v>
      </c>
      <c r="R125" s="1609">
        <v>8</v>
      </c>
      <c r="S125" s="1610">
        <v>9.2270074508085163E-5</v>
      </c>
      <c r="T125" s="1603">
        <v>0</v>
      </c>
      <c r="U125" s="1610">
        <v>0</v>
      </c>
      <c r="V125" s="1606">
        <v>65948</v>
      </c>
      <c r="W125" s="1605">
        <v>0.76062835920740002</v>
      </c>
      <c r="X125" s="1603">
        <v>20746</v>
      </c>
      <c r="Y125" s="1607">
        <v>0.23927937071809185</v>
      </c>
      <c r="Z125" s="1518"/>
    </row>
    <row r="126" spans="1:26" ht="15.75" thickBot="1" x14ac:dyDescent="0.3">
      <c r="A126" s="1583" t="s">
        <v>1624</v>
      </c>
      <c r="B126" s="1584" t="s">
        <v>119</v>
      </c>
      <c r="C126" s="1585">
        <v>1782673825.490001</v>
      </c>
      <c r="D126" s="1586">
        <v>1787428532.0700274</v>
      </c>
      <c r="E126" s="1587">
        <v>-4754706.5800263882</v>
      </c>
      <c r="F126" s="1588">
        <v>-2.6671769742956028E-3</v>
      </c>
      <c r="G126" s="1586">
        <v>1679970990.1900256</v>
      </c>
      <c r="H126" s="1588">
        <v>0.93988148899270685</v>
      </c>
      <c r="I126" s="1586">
        <v>42056277.359999999</v>
      </c>
      <c r="J126" s="1588">
        <v>2.3528928069249559E-2</v>
      </c>
      <c r="K126" s="1589">
        <v>25994677.82</v>
      </c>
      <c r="L126" s="1590">
        <v>1.4543058563519444E-2</v>
      </c>
      <c r="M126" s="1591">
        <v>371662.98000054399</v>
      </c>
      <c r="N126" s="1590">
        <v>2.0793165899065053E-4</v>
      </c>
      <c r="O126" s="1591">
        <v>39034923.720001116</v>
      </c>
      <c r="P126" s="1592">
        <v>2.1838592715533432E-2</v>
      </c>
      <c r="Q126" s="1593">
        <v>25382828</v>
      </c>
      <c r="R126" s="1594">
        <v>11952746</v>
      </c>
      <c r="S126" s="1588">
        <v>0.47089890850617588</v>
      </c>
      <c r="T126" s="1586">
        <v>479867</v>
      </c>
      <c r="U126" s="1588">
        <v>1.8905182669165153E-2</v>
      </c>
      <c r="V126" s="1589">
        <v>10355819</v>
      </c>
      <c r="W126" s="1590">
        <v>0.40798523316629653</v>
      </c>
      <c r="X126" s="1591">
        <v>2594396</v>
      </c>
      <c r="Y126" s="1592">
        <v>0.10221067565836242</v>
      </c>
      <c r="Z126" s="1518"/>
    </row>
    <row r="127" spans="1:26" x14ac:dyDescent="0.25">
      <c r="A127" s="1517"/>
      <c r="B127" s="1517"/>
      <c r="C127" s="1517"/>
      <c r="D127" s="1517"/>
      <c r="E127" s="1517"/>
      <c r="F127" s="1517"/>
      <c r="G127" s="1517"/>
      <c r="H127" s="1517"/>
      <c r="I127" s="1517"/>
      <c r="J127" s="1517"/>
      <c r="K127" s="1517"/>
      <c r="L127" s="1517"/>
      <c r="M127" s="1517"/>
      <c r="N127" s="1517"/>
      <c r="O127" s="1517"/>
      <c r="P127" s="1517"/>
      <c r="Q127" s="1517"/>
      <c r="R127" s="1520"/>
      <c r="S127" s="1520"/>
      <c r="T127" s="1520"/>
      <c r="U127" s="1520"/>
      <c r="V127" s="1517"/>
      <c r="W127" s="1518"/>
      <c r="X127" s="1518"/>
      <c r="Y127" s="1518"/>
      <c r="Z127" s="1518"/>
    </row>
    <row r="128" spans="1:26" x14ac:dyDescent="0.25">
      <c r="C128" s="1600"/>
      <c r="D128" s="1600"/>
    </row>
    <row r="129" spans="4:4" x14ac:dyDescent="0.25">
      <c r="D129" s="1600"/>
    </row>
    <row r="130" spans="4:4" x14ac:dyDescent="0.25">
      <c r="D130" s="1600"/>
    </row>
  </sheetData>
  <mergeCells count="1">
    <mergeCell ref="C103:Y103"/>
  </mergeCells>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1593</v>
      </c>
    </row>
    <row r="3" spans="1:15" x14ac:dyDescent="0.25">
      <c r="A3" t="s">
        <v>1594</v>
      </c>
    </row>
    <row r="6" spans="1:15" ht="15.75" thickBot="1" x14ac:dyDescent="0.3"/>
    <row r="7" spans="1:15" ht="18.75" customHeight="1" x14ac:dyDescent="0.3">
      <c r="A7" s="1892" t="s">
        <v>266</v>
      </c>
      <c r="B7" s="1893"/>
      <c r="C7" s="1756" t="s">
        <v>821</v>
      </c>
      <c r="D7" s="1894"/>
      <c r="E7" s="1894"/>
      <c r="F7" s="1894"/>
      <c r="G7" s="1894"/>
      <c r="H7" s="1894"/>
      <c r="I7" s="1894"/>
      <c r="J7" s="1894"/>
      <c r="K7" s="1894"/>
      <c r="L7" s="1894"/>
      <c r="M7" s="1894"/>
      <c r="N7" s="1894"/>
      <c r="O7" s="1895"/>
    </row>
    <row r="8" spans="1:15" ht="63" thickBot="1" x14ac:dyDescent="0.3">
      <c r="A8" s="1896" t="s">
        <v>1595</v>
      </c>
      <c r="B8" s="1897"/>
      <c r="C8" s="1266" t="s">
        <v>1596</v>
      </c>
      <c r="D8" s="1267" t="s">
        <v>1597</v>
      </c>
      <c r="E8" s="1268" t="s">
        <v>1598</v>
      </c>
      <c r="F8" s="1268" t="s">
        <v>1599</v>
      </c>
      <c r="G8" s="1268" t="s">
        <v>1865</v>
      </c>
      <c r="H8" s="1268" t="s">
        <v>1600</v>
      </c>
      <c r="I8" s="1268" t="s">
        <v>1866</v>
      </c>
      <c r="J8" s="1268" t="s">
        <v>1601</v>
      </c>
      <c r="K8" s="1266" t="s">
        <v>1602</v>
      </c>
      <c r="L8" s="1268" t="s">
        <v>1867</v>
      </c>
      <c r="M8" s="1268" t="s">
        <v>1603</v>
      </c>
      <c r="N8" s="1269" t="s">
        <v>1868</v>
      </c>
      <c r="O8" s="1270" t="s">
        <v>1604</v>
      </c>
    </row>
    <row r="11" spans="1:15" x14ac:dyDescent="0.25">
      <c r="A11" s="460" t="s">
        <v>272</v>
      </c>
    </row>
    <row r="12" spans="1:15" ht="17.25" x14ac:dyDescent="0.25">
      <c r="A12" t="s">
        <v>1605</v>
      </c>
    </row>
    <row r="13" spans="1:15" x14ac:dyDescent="0.25">
      <c r="A13" t="s">
        <v>1606</v>
      </c>
    </row>
    <row r="14" spans="1:15" ht="17.25" x14ac:dyDescent="0.25">
      <c r="A14" t="s">
        <v>1607</v>
      </c>
    </row>
    <row r="15" spans="1:15" ht="17.25" x14ac:dyDescent="0.25">
      <c r="A15" t="s">
        <v>1608</v>
      </c>
    </row>
    <row r="16" spans="1:15" ht="17.25" x14ac:dyDescent="0.25">
      <c r="A16" t="s">
        <v>1609</v>
      </c>
    </row>
    <row r="17" spans="1:2" ht="17.25" x14ac:dyDescent="0.25">
      <c r="A17" t="s">
        <v>1610</v>
      </c>
    </row>
    <row r="18" spans="1:2" ht="17.25" x14ac:dyDescent="0.25">
      <c r="A18" t="s">
        <v>1611</v>
      </c>
    </row>
    <row r="19" spans="1:2" ht="17.25" x14ac:dyDescent="0.25">
      <c r="A19" t="s">
        <v>1612</v>
      </c>
    </row>
    <row r="22" spans="1:2" x14ac:dyDescent="0.25">
      <c r="A22" s="1271"/>
      <c r="B22" t="s">
        <v>1613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6" zoomScale="103" zoomScaleNormal="103" workbookViewId="0">
      <selection activeCell="I21" sqref="I21"/>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1593</v>
      </c>
    </row>
    <row r="3" spans="1:15" x14ac:dyDescent="0.25">
      <c r="A3" t="s">
        <v>372</v>
      </c>
      <c r="B3" s="452"/>
    </row>
    <row r="4" spans="1:15" x14ac:dyDescent="0.25">
      <c r="A4" t="s">
        <v>15</v>
      </c>
      <c r="B4" s="459"/>
    </row>
    <row r="5" spans="1:15" x14ac:dyDescent="0.25">
      <c r="A5" t="s">
        <v>16</v>
      </c>
      <c r="B5" s="459"/>
      <c r="C5" s="349"/>
      <c r="D5" s="349"/>
      <c r="E5" s="349"/>
      <c r="F5" s="349"/>
      <c r="G5" s="349"/>
      <c r="H5" s="349"/>
      <c r="I5" s="349"/>
      <c r="J5" s="349"/>
      <c r="K5" s="349"/>
      <c r="L5" s="1272"/>
      <c r="M5" s="1272"/>
      <c r="N5" s="1272"/>
      <c r="O5" s="1272"/>
    </row>
    <row r="6" spans="1:15" x14ac:dyDescent="0.25">
      <c r="A6" s="973" t="s">
        <v>380</v>
      </c>
      <c r="B6" s="351"/>
    </row>
    <row r="7" spans="1:15" x14ac:dyDescent="0.25">
      <c r="A7" s="973"/>
      <c r="B7" s="351"/>
    </row>
    <row r="8" spans="1:15" ht="18.75" x14ac:dyDescent="0.3">
      <c r="A8" s="1900" t="s">
        <v>1614</v>
      </c>
      <c r="B8" s="1900"/>
      <c r="C8" s="1900"/>
      <c r="D8" s="1900"/>
      <c r="E8" s="1900"/>
      <c r="F8" s="1900"/>
      <c r="G8" s="1900"/>
      <c r="H8" s="1900"/>
      <c r="I8" s="1900"/>
      <c r="J8" s="1900"/>
      <c r="K8" s="1900"/>
      <c r="L8" s="1900"/>
      <c r="M8" s="1900"/>
      <c r="N8" s="1900"/>
      <c r="O8" s="1900"/>
    </row>
    <row r="9" spans="1:15" ht="15.75" thickBot="1" x14ac:dyDescent="0.3"/>
    <row r="10" spans="1:15" s="352" customFormat="1" ht="18.75" customHeight="1" x14ac:dyDescent="0.3">
      <c r="A10" s="1892" t="s">
        <v>266</v>
      </c>
      <c r="B10" s="1893"/>
      <c r="C10" s="1756" t="s">
        <v>821</v>
      </c>
      <c r="D10" s="1894"/>
      <c r="E10" s="1894"/>
      <c r="F10" s="1894"/>
      <c r="G10" s="1894"/>
      <c r="H10" s="1894"/>
      <c r="I10" s="1894"/>
      <c r="J10" s="1894"/>
      <c r="K10" s="1894"/>
      <c r="L10" s="1894"/>
      <c r="M10" s="1894"/>
      <c r="N10" s="1894"/>
      <c r="O10" s="1895"/>
    </row>
    <row r="11" spans="1:15" s="352" customFormat="1" ht="59.25" customHeight="1" x14ac:dyDescent="0.25">
      <c r="A11" s="1898" t="s">
        <v>1595</v>
      </c>
      <c r="B11" s="1899"/>
      <c r="C11" s="1273" t="s">
        <v>1634</v>
      </c>
      <c r="D11" s="650" t="s">
        <v>1615</v>
      </c>
      <c r="E11" s="1274" t="s">
        <v>1598</v>
      </c>
      <c r="F11" s="1274" t="s">
        <v>1599</v>
      </c>
      <c r="G11" s="1274" t="s">
        <v>1616</v>
      </c>
      <c r="H11" s="1274" t="s">
        <v>1600</v>
      </c>
      <c r="I11" s="1274" t="s">
        <v>1617</v>
      </c>
      <c r="J11" s="1275" t="s">
        <v>1601</v>
      </c>
      <c r="K11" s="650" t="s">
        <v>1618</v>
      </c>
      <c r="L11" s="1274" t="s">
        <v>1619</v>
      </c>
      <c r="M11" s="1274" t="s">
        <v>1603</v>
      </c>
      <c r="N11" s="641" t="s">
        <v>1620</v>
      </c>
      <c r="O11" s="690" t="s">
        <v>1604</v>
      </c>
    </row>
    <row r="12" spans="1:15" ht="15" customHeight="1" x14ac:dyDescent="0.25">
      <c r="A12" s="1276" t="s">
        <v>65</v>
      </c>
      <c r="B12" s="220" t="s">
        <v>148</v>
      </c>
      <c r="C12" s="1369">
        <f>'MMA Rev-Exp Summary'!BA20-'MMA Rev-Exp Summary'!AZ20</f>
        <v>151025424.30000001</v>
      </c>
      <c r="D12" s="1277">
        <v>147085073.78000003</v>
      </c>
      <c r="E12" s="1358">
        <f>C12-D12</f>
        <v>3940350.5199999809</v>
      </c>
      <c r="F12" s="1359">
        <f>IFERROR((C12-D12)/C12,0)</f>
        <v>2.6090643600330414E-2</v>
      </c>
      <c r="G12" s="1277">
        <v>144013046.46000004</v>
      </c>
      <c r="H12" s="1359">
        <f>IFERROR(G12/D12,0)</f>
        <v>0.9791139424208678</v>
      </c>
      <c r="I12" s="1277">
        <v>3072027.3200000003</v>
      </c>
      <c r="J12" s="1373">
        <f>IFERROR(I12/D12,0)</f>
        <v>2.088605757913228E-2</v>
      </c>
      <c r="K12" s="1278">
        <v>155202</v>
      </c>
      <c r="L12" s="1279">
        <v>148527</v>
      </c>
      <c r="M12" s="1359">
        <f>IFERROR(L12/K12,0)</f>
        <v>0.95699153361425759</v>
      </c>
      <c r="N12" s="1277">
        <v>6675</v>
      </c>
      <c r="O12" s="1377">
        <f>IFERROR(N12/K12,0)</f>
        <v>4.3008466385742454E-2</v>
      </c>
    </row>
    <row r="13" spans="1:15" x14ac:dyDescent="0.25">
      <c r="A13" s="1280">
        <v>2.2999999999999998</v>
      </c>
      <c r="B13" s="222" t="s">
        <v>150</v>
      </c>
      <c r="C13" s="1389">
        <f>'MMA Rev-Exp Summary'!BA22-'MMA Rev-Exp Summary'!AZ22</f>
        <v>21569177.699999999</v>
      </c>
      <c r="D13" s="1281">
        <v>21481874.930000007</v>
      </c>
      <c r="E13" s="1360">
        <f>C13-D13</f>
        <v>87302.769999992102</v>
      </c>
      <c r="F13" s="1386">
        <f t="shared" ref="F13:F32" si="0">IFERROR((C13-D13)/C13,0)</f>
        <v>4.047570622035911E-3</v>
      </c>
      <c r="G13" s="1281">
        <v>21318323.760000005</v>
      </c>
      <c r="H13" s="1386">
        <f t="shared" ref="H13:H15" si="1">IFERROR(G13/D13,0)</f>
        <v>0.99238655049743363</v>
      </c>
      <c r="I13" s="1281">
        <v>163551.16999999995</v>
      </c>
      <c r="J13" s="1374">
        <f t="shared" ref="J13:J15" si="2">IFERROR(I13/D13,0)</f>
        <v>7.6134495025662963E-3</v>
      </c>
      <c r="K13" s="1282">
        <v>483787</v>
      </c>
      <c r="L13" s="249">
        <v>478959</v>
      </c>
      <c r="M13" s="1361">
        <f t="shared" ref="M13:M15" si="3">IFERROR(L13/K13,0)</f>
        <v>0.99002040154034732</v>
      </c>
      <c r="N13" s="1281">
        <v>4828</v>
      </c>
      <c r="O13" s="1378">
        <f t="shared" ref="O13:O15" si="4">IFERROR(N13/K13,0)</f>
        <v>9.9795984596526988E-3</v>
      </c>
    </row>
    <row r="14" spans="1:15" x14ac:dyDescent="0.25">
      <c r="A14" s="1283">
        <v>2.4</v>
      </c>
      <c r="B14" s="1284" t="s">
        <v>151</v>
      </c>
      <c r="C14" s="1390">
        <f>'MMA Rev-Exp Summary'!BA23-'MMA Rev-Exp Summary'!AZ23</f>
        <v>77839128.249999985</v>
      </c>
      <c r="D14" s="1285">
        <v>76813659.800000012</v>
      </c>
      <c r="E14" s="1362">
        <f t="shared" ref="E14" si="5">C14-D14</f>
        <v>1025468.4499999732</v>
      </c>
      <c r="F14" s="1363">
        <f t="shared" si="0"/>
        <v>1.3174202654305463E-2</v>
      </c>
      <c r="G14" s="1285">
        <v>75990397.330000013</v>
      </c>
      <c r="H14" s="1363">
        <f t="shared" si="1"/>
        <v>0.98928234285225403</v>
      </c>
      <c r="I14" s="1285">
        <v>823262.47</v>
      </c>
      <c r="J14" s="1375">
        <f t="shared" si="2"/>
        <v>1.0717657147746003E-2</v>
      </c>
      <c r="K14" s="1286">
        <v>828332</v>
      </c>
      <c r="L14" s="1287">
        <v>819486</v>
      </c>
      <c r="M14" s="1363">
        <f t="shared" si="3"/>
        <v>0.9893207071560679</v>
      </c>
      <c r="N14" s="1285">
        <v>8846</v>
      </c>
      <c r="O14" s="1379">
        <f t="shared" si="4"/>
        <v>1.0679292843932143E-2</v>
      </c>
    </row>
    <row r="15" spans="1:15" s="209" customFormat="1" x14ac:dyDescent="0.25">
      <c r="A15" s="1288"/>
      <c r="B15" s="1289" t="s">
        <v>1621</v>
      </c>
      <c r="C15" s="1303">
        <f>SUM(C12:C14)</f>
        <v>250433730.25</v>
      </c>
      <c r="D15" s="1290">
        <f>SUM(D12:D14)</f>
        <v>245380608.51000005</v>
      </c>
      <c r="E15" s="1304">
        <f t="shared" ref="E15" si="6">SUM(E12:E14)</f>
        <v>5053121.7399999462</v>
      </c>
      <c r="F15" s="1301">
        <f t="shared" si="0"/>
        <v>2.0177480625136159E-2</v>
      </c>
      <c r="G15" s="1290">
        <f>SUM(G12:G14)</f>
        <v>241321767.55000004</v>
      </c>
      <c r="H15" s="1301">
        <f t="shared" si="1"/>
        <v>0.98345899871776299</v>
      </c>
      <c r="I15" s="1290">
        <f>SUM(I12:I14)</f>
        <v>4058840.96</v>
      </c>
      <c r="J15" s="1310">
        <f t="shared" si="2"/>
        <v>1.6541001282236976E-2</v>
      </c>
      <c r="K15" s="1368">
        <f>SUM(K12:K14)</f>
        <v>1467321</v>
      </c>
      <c r="L15" s="1365">
        <f>SUM(L12:L14)</f>
        <v>1446972</v>
      </c>
      <c r="M15" s="1301">
        <f t="shared" si="3"/>
        <v>0.9861318688957631</v>
      </c>
      <c r="N15" s="1290">
        <f>SUM(N12:N14)</f>
        <v>20349</v>
      </c>
      <c r="O15" s="1380">
        <f t="shared" si="4"/>
        <v>1.3868131104236904E-2</v>
      </c>
    </row>
    <row r="16" spans="1:15" ht="14.45" customHeight="1" x14ac:dyDescent="0.25">
      <c r="A16" s="1280">
        <v>3.1</v>
      </c>
      <c r="B16" s="229" t="s">
        <v>33</v>
      </c>
      <c r="C16" s="1389">
        <f>'MMA Rev-Exp Summary'!BA29-'MMA Rev-Exp Summary'!AZ29</f>
        <v>38812262.449999996</v>
      </c>
      <c r="D16" s="1281">
        <v>37993218.189999998</v>
      </c>
      <c r="E16" s="1360">
        <f t="shared" ref="E16:E19" si="7">C16-D16</f>
        <v>819044.25999999791</v>
      </c>
      <c r="F16" s="1386">
        <f t="shared" si="0"/>
        <v>2.1102718787783473E-2</v>
      </c>
      <c r="G16" s="1281">
        <v>36616485.82</v>
      </c>
      <c r="H16" s="1386">
        <f t="shared" ref="H16:H18" si="8">IFERROR(G16/D16,0)</f>
        <v>0.96376373375071556</v>
      </c>
      <c r="I16" s="1281">
        <v>1376732.37</v>
      </c>
      <c r="J16" s="1374">
        <f t="shared" ref="J16:J18" si="9">IFERROR(I16/D16,0)</f>
        <v>3.6236266249284534E-2</v>
      </c>
      <c r="K16" s="1282">
        <v>835448</v>
      </c>
      <c r="L16" s="249">
        <v>811501</v>
      </c>
      <c r="M16" s="1361">
        <f t="shared" ref="M16:M17" si="10">IFERROR(L16/K16,0)</f>
        <v>0.97133633691145349</v>
      </c>
      <c r="N16" s="1281">
        <v>23947</v>
      </c>
      <c r="O16" s="1378">
        <f t="shared" ref="O16:O19" si="11">IFERROR(N16/K16,0)</f>
        <v>2.8663663088546506E-2</v>
      </c>
    </row>
    <row r="17" spans="1:15" x14ac:dyDescent="0.25">
      <c r="A17" s="1280">
        <v>3.2</v>
      </c>
      <c r="B17" s="229" t="s">
        <v>34</v>
      </c>
      <c r="C17" s="1389">
        <f>'MMA Rev-Exp Summary'!BA30-'MMA Rev-Exp Summary'!AZ30</f>
        <v>84341285.520000011</v>
      </c>
      <c r="D17" s="1281">
        <v>82878566.249999985</v>
      </c>
      <c r="E17" s="1360">
        <f t="shared" si="7"/>
        <v>1462719.2700000256</v>
      </c>
      <c r="F17" s="1386">
        <f t="shared" si="0"/>
        <v>1.7342861932702795E-2</v>
      </c>
      <c r="G17" s="1281">
        <v>77235219.169999987</v>
      </c>
      <c r="H17" s="1386">
        <f t="shared" si="8"/>
        <v>0.93190824437072117</v>
      </c>
      <c r="I17" s="1281">
        <v>5643347.080000001</v>
      </c>
      <c r="J17" s="1374">
        <f t="shared" si="9"/>
        <v>6.8091755629278897E-2</v>
      </c>
      <c r="K17" s="1282">
        <v>961782</v>
      </c>
      <c r="L17" s="249">
        <v>843771</v>
      </c>
      <c r="M17" s="1361">
        <f t="shared" si="10"/>
        <v>0.87729963754780194</v>
      </c>
      <c r="N17" s="1281">
        <v>118011</v>
      </c>
      <c r="O17" s="1378">
        <f t="shared" si="11"/>
        <v>0.12270036245219811</v>
      </c>
    </row>
    <row r="18" spans="1:15" ht="16.5" customHeight="1" x14ac:dyDescent="0.25">
      <c r="A18" s="1283">
        <v>3.3</v>
      </c>
      <c r="B18" s="1291" t="s">
        <v>54</v>
      </c>
      <c r="C18" s="1390">
        <f>'MMA Rev-Exp Summary'!BA31-'MMA Rev-Exp Summary'!AZ31</f>
        <v>0</v>
      </c>
      <c r="D18" s="1285">
        <v>0</v>
      </c>
      <c r="E18" s="1362">
        <f t="shared" si="7"/>
        <v>0</v>
      </c>
      <c r="F18" s="1363">
        <f t="shared" si="0"/>
        <v>0</v>
      </c>
      <c r="G18" s="1285">
        <v>0</v>
      </c>
      <c r="H18" s="1363">
        <f t="shared" si="8"/>
        <v>0</v>
      </c>
      <c r="I18" s="1285">
        <v>0</v>
      </c>
      <c r="J18" s="1375">
        <f t="shared" si="9"/>
        <v>0</v>
      </c>
      <c r="K18" s="1286">
        <v>0</v>
      </c>
      <c r="L18" s="1287">
        <v>0</v>
      </c>
      <c r="M18" s="1363">
        <f>IFERROR(L18/K18,0)</f>
        <v>0</v>
      </c>
      <c r="N18" s="1285">
        <v>0</v>
      </c>
      <c r="O18" s="1379">
        <f t="shared" si="11"/>
        <v>0</v>
      </c>
    </row>
    <row r="19" spans="1:15" s="209" customFormat="1" x14ac:dyDescent="0.25">
      <c r="A19" s="1288"/>
      <c r="B19" s="1289" t="s">
        <v>1622</v>
      </c>
      <c r="C19" s="1303">
        <f>SUM(C16:C18)</f>
        <v>123153547.97</v>
      </c>
      <c r="D19" s="1290">
        <f>SUM(D16:D18)</f>
        <v>120871784.43999998</v>
      </c>
      <c r="E19" s="1304">
        <f t="shared" si="7"/>
        <v>2281763.5300000161</v>
      </c>
      <c r="F19" s="1363">
        <f t="shared" si="0"/>
        <v>1.8527793698285087E-2</v>
      </c>
      <c r="G19" s="1290">
        <f t="shared" ref="G19:N19" si="12">SUM(G16:G18)</f>
        <v>113851704.98999998</v>
      </c>
      <c r="H19" s="1363">
        <f>IFERROR(G19/D19,0)</f>
        <v>0.94192127234222534</v>
      </c>
      <c r="I19" s="1290">
        <f t="shared" si="12"/>
        <v>7020079.4500000011</v>
      </c>
      <c r="J19" s="1375">
        <f>IFERROR(I19/D19,0)</f>
        <v>5.8078727657774637E-2</v>
      </c>
      <c r="K19" s="1368">
        <f t="shared" si="12"/>
        <v>1797230</v>
      </c>
      <c r="L19" s="1365">
        <f t="shared" si="12"/>
        <v>1655272</v>
      </c>
      <c r="M19" s="1363">
        <f>IFERROR(L19/K19,0)</f>
        <v>0.92101289206167269</v>
      </c>
      <c r="N19" s="1290">
        <f t="shared" si="12"/>
        <v>141958</v>
      </c>
      <c r="O19" s="1380">
        <f t="shared" si="11"/>
        <v>7.8987107938327319E-2</v>
      </c>
    </row>
    <row r="20" spans="1:15" ht="15" customHeight="1" x14ac:dyDescent="0.25">
      <c r="A20" s="1280" t="s">
        <v>916</v>
      </c>
      <c r="B20" s="229" t="s">
        <v>915</v>
      </c>
      <c r="C20" s="1389">
        <f>'MMA Rev-Exp Summary'!BA37-'MMA Rev-Exp Summary'!AZ37</f>
        <v>530657.31999999995</v>
      </c>
      <c r="D20" s="1281">
        <v>515483.79</v>
      </c>
      <c r="E20" s="1360">
        <f t="shared" ref="E20:E29" si="13">C20-D20</f>
        <v>15173.52999999997</v>
      </c>
      <c r="F20" s="1386">
        <f t="shared" si="0"/>
        <v>2.8593839052290793E-2</v>
      </c>
      <c r="G20" s="1281">
        <v>509241.22</v>
      </c>
      <c r="H20" s="1386">
        <f t="shared" ref="H20:H29" si="14">IFERROR(G20/D20,0)</f>
        <v>0.98788988107657083</v>
      </c>
      <c r="I20" s="1281">
        <v>6242.57</v>
      </c>
      <c r="J20" s="1374">
        <f t="shared" ref="J20:J30" si="15">IFERROR(I20/D20,0)</f>
        <v>1.2110118923429192E-2</v>
      </c>
      <c r="K20" s="1282">
        <v>2632</v>
      </c>
      <c r="L20" s="249">
        <v>2546</v>
      </c>
      <c r="M20" s="1361">
        <f t="shared" ref="M20:M30" si="16">IFERROR(L20/K20,0)</f>
        <v>0.96732522796352582</v>
      </c>
      <c r="N20" s="1281">
        <v>86</v>
      </c>
      <c r="O20" s="1378">
        <f t="shared" ref="O20:O30" si="17">IFERROR(N20/K20,0)</f>
        <v>3.2674772036474162E-2</v>
      </c>
    </row>
    <row r="21" spans="1:15" s="209" customFormat="1" ht="22.5" customHeight="1" x14ac:dyDescent="0.25">
      <c r="A21" s="1280">
        <v>5.0999999999999996</v>
      </c>
      <c r="B21" s="229" t="s">
        <v>37</v>
      </c>
      <c r="C21" s="1391">
        <f>'MMA Rev-Exp Summary'!BA41-'MMA Rev-Exp Summary'!AZ41</f>
        <v>38905515.149999999</v>
      </c>
      <c r="D21" s="1292">
        <v>37989533.310000002</v>
      </c>
      <c r="E21" s="1366">
        <f t="shared" si="13"/>
        <v>915981.83999999613</v>
      </c>
      <c r="F21" s="1387">
        <f t="shared" si="0"/>
        <v>2.3543753024948603E-2</v>
      </c>
      <c r="G21" s="1292">
        <v>36368873.109999999</v>
      </c>
      <c r="H21" s="1387">
        <f t="shared" si="14"/>
        <v>0.95733929693804909</v>
      </c>
      <c r="I21" s="1292">
        <v>1620660.2000000002</v>
      </c>
      <c r="J21" s="1376">
        <f t="shared" si="15"/>
        <v>4.2660703061950828E-2</v>
      </c>
      <c r="K21" s="1293">
        <v>505806</v>
      </c>
      <c r="L21" s="1294">
        <v>484183</v>
      </c>
      <c r="M21" s="1367">
        <f t="shared" si="16"/>
        <v>0.95725040825929308</v>
      </c>
      <c r="N21" s="1292">
        <v>21623</v>
      </c>
      <c r="O21" s="1381">
        <f t="shared" si="17"/>
        <v>4.2749591740706909E-2</v>
      </c>
    </row>
    <row r="22" spans="1:15" s="209" customFormat="1" ht="15" customHeight="1" x14ac:dyDescent="0.25">
      <c r="A22" s="1280">
        <v>7.1</v>
      </c>
      <c r="B22" s="229" t="s">
        <v>20</v>
      </c>
      <c r="C22" s="1391">
        <f>'MMA Rev-Exp Summary'!BA51-'MMA Rev-Exp Summary'!AZ51</f>
        <v>36112989.899999999</v>
      </c>
      <c r="D22" s="1292">
        <v>1441024.4300000002</v>
      </c>
      <c r="E22" s="1366">
        <f t="shared" si="13"/>
        <v>34671965.469999999</v>
      </c>
      <c r="F22" s="1387">
        <f t="shared" si="0"/>
        <v>0.96009678417682054</v>
      </c>
      <c r="G22" s="1292">
        <v>1381811.2500000002</v>
      </c>
      <c r="H22" s="1387">
        <f t="shared" si="14"/>
        <v>0.95890896867029529</v>
      </c>
      <c r="I22" s="1292">
        <v>59213.179999999993</v>
      </c>
      <c r="J22" s="1376">
        <f t="shared" si="15"/>
        <v>4.1091031329704791E-2</v>
      </c>
      <c r="K22" s="1293">
        <v>7412</v>
      </c>
      <c r="L22" s="1294">
        <v>7242</v>
      </c>
      <c r="M22" s="1367">
        <f t="shared" si="16"/>
        <v>0.97706422018348627</v>
      </c>
      <c r="N22" s="1292">
        <v>170</v>
      </c>
      <c r="O22" s="1381">
        <f t="shared" si="17"/>
        <v>2.2935779816513763E-2</v>
      </c>
    </row>
    <row r="23" spans="1:15" s="209" customFormat="1" ht="15" customHeight="1" x14ac:dyDescent="0.25">
      <c r="A23" s="1280">
        <v>8.1</v>
      </c>
      <c r="B23" s="229" t="s">
        <v>22</v>
      </c>
      <c r="C23" s="1391">
        <f>'MMA Rev-Exp Summary'!BA56-'MMA Rev-Exp Summary'!AZ56</f>
        <v>413348276.59999985</v>
      </c>
      <c r="D23" s="1292">
        <v>418127289.8000257</v>
      </c>
      <c r="E23" s="1366">
        <f t="shared" si="13"/>
        <v>-4779013.2000258565</v>
      </c>
      <c r="F23" s="1387">
        <f t="shared" si="0"/>
        <v>-1.1561710718466458E-2</v>
      </c>
      <c r="G23" s="1292">
        <v>416666456.58002567</v>
      </c>
      <c r="H23" s="1387">
        <f t="shared" si="14"/>
        <v>0.99650624760536755</v>
      </c>
      <c r="I23" s="1292">
        <v>1460833.2199999995</v>
      </c>
      <c r="J23" s="1376">
        <f t="shared" si="15"/>
        <v>3.4937523946324102E-3</v>
      </c>
      <c r="K23" s="1293">
        <v>1668339</v>
      </c>
      <c r="L23" s="1294">
        <v>1665402</v>
      </c>
      <c r="M23" s="1367">
        <f t="shared" si="16"/>
        <v>0.99823956641905509</v>
      </c>
      <c r="N23" s="1292">
        <v>2937</v>
      </c>
      <c r="O23" s="1381">
        <f t="shared" si="17"/>
        <v>1.7604335809448799E-3</v>
      </c>
    </row>
    <row r="24" spans="1:15" s="209" customFormat="1" x14ac:dyDescent="0.25">
      <c r="A24" s="1280" t="s">
        <v>113</v>
      </c>
      <c r="B24" s="229" t="s">
        <v>444</v>
      </c>
      <c r="C24" s="1391">
        <f>'MMA Rev-Exp Summary'!BA57-'MMA Rev-Exp Summary'!AZ57</f>
        <v>24773.759999999998</v>
      </c>
      <c r="D24" s="1292">
        <v>0</v>
      </c>
      <c r="E24" s="1366">
        <f t="shared" si="13"/>
        <v>24773.759999999998</v>
      </c>
      <c r="F24" s="1387">
        <f t="shared" si="0"/>
        <v>1</v>
      </c>
      <c r="G24" s="1292">
        <v>0</v>
      </c>
      <c r="H24" s="1387">
        <f t="shared" si="14"/>
        <v>0</v>
      </c>
      <c r="I24" s="1292">
        <v>0</v>
      </c>
      <c r="J24" s="1376">
        <f t="shared" si="15"/>
        <v>0</v>
      </c>
      <c r="K24" s="1293">
        <v>0</v>
      </c>
      <c r="L24" s="1294">
        <v>0</v>
      </c>
      <c r="M24" s="1367">
        <f t="shared" si="16"/>
        <v>0</v>
      </c>
      <c r="N24" s="1292" t="s">
        <v>371</v>
      </c>
      <c r="O24" s="1381">
        <f t="shared" si="17"/>
        <v>0</v>
      </c>
    </row>
    <row r="25" spans="1:15" s="209" customFormat="1" ht="25.5" customHeight="1" x14ac:dyDescent="0.25">
      <c r="A25" s="1280">
        <v>9.1</v>
      </c>
      <c r="B25" s="229" t="s">
        <v>186</v>
      </c>
      <c r="C25" s="1391">
        <f>'MMA Rev-Exp Summary'!BA64-'MMA Rev-Exp Summary'!AZ64</f>
        <v>582704915.61999989</v>
      </c>
      <c r="D25" s="1292">
        <v>571409100.61999989</v>
      </c>
      <c r="E25" s="1366">
        <f t="shared" si="13"/>
        <v>11295815</v>
      </c>
      <c r="F25" s="1387">
        <f t="shared" si="0"/>
        <v>1.9385137652359115E-2</v>
      </c>
      <c r="G25" s="1292">
        <v>559150690.61999989</v>
      </c>
      <c r="H25" s="1387">
        <f t="shared" si="14"/>
        <v>0.97854705151405674</v>
      </c>
      <c r="I25" s="1292">
        <v>12258409.999999998</v>
      </c>
      <c r="J25" s="1376">
        <f t="shared" si="15"/>
        <v>2.1452948485943209E-2</v>
      </c>
      <c r="K25" s="1293">
        <v>2028378</v>
      </c>
      <c r="L25" s="1294">
        <v>1957518</v>
      </c>
      <c r="M25" s="1367">
        <f t="shared" si="16"/>
        <v>0.96506568302357842</v>
      </c>
      <c r="N25" s="1292">
        <v>70860</v>
      </c>
      <c r="O25" s="1381">
        <f t="shared" si="17"/>
        <v>3.4934316976421555E-2</v>
      </c>
    </row>
    <row r="26" spans="1:15" s="209" customFormat="1" x14ac:dyDescent="0.25">
      <c r="A26" s="1280" t="s">
        <v>107</v>
      </c>
      <c r="B26" s="229" t="s">
        <v>187</v>
      </c>
      <c r="C26" s="1391">
        <f>'MMA Rev-Exp Summary'!BA65-'MMA Rev-Exp Summary'!AZ65</f>
        <v>3245033.59</v>
      </c>
      <c r="D26" s="1292">
        <v>3167052.1199999996</v>
      </c>
      <c r="E26" s="1366">
        <f t="shared" si="13"/>
        <v>77981.470000000205</v>
      </c>
      <c r="F26" s="1387">
        <f t="shared" si="0"/>
        <v>2.4031020893068848E-2</v>
      </c>
      <c r="G26" s="1292">
        <v>3146087.32</v>
      </c>
      <c r="H26" s="1387">
        <f t="shared" si="14"/>
        <v>0.99338034260074004</v>
      </c>
      <c r="I26" s="1292">
        <v>20964.8</v>
      </c>
      <c r="J26" s="1376">
        <f t="shared" si="15"/>
        <v>6.6196573992599785E-3</v>
      </c>
      <c r="K26" s="1293">
        <v>4453</v>
      </c>
      <c r="L26" s="1294">
        <v>4440</v>
      </c>
      <c r="M26" s="1367">
        <f t="shared" si="16"/>
        <v>0.99708061980687179</v>
      </c>
      <c r="N26" s="1292">
        <v>13</v>
      </c>
      <c r="O26" s="1381">
        <f t="shared" si="17"/>
        <v>2.9193801931282283E-3</v>
      </c>
    </row>
    <row r="27" spans="1:15" s="209" customFormat="1" x14ac:dyDescent="0.25">
      <c r="A27" s="1280" t="s">
        <v>1316</v>
      </c>
      <c r="B27" s="229" t="s">
        <v>1317</v>
      </c>
      <c r="C27" s="1391">
        <f>'MMA Rev-Exp Summary'!BA66-'MMA Rev-Exp Summary'!AZ66</f>
        <v>9860103.4199999999</v>
      </c>
      <c r="D27" s="1292">
        <v>9681858.7000000011</v>
      </c>
      <c r="E27" s="1366">
        <f t="shared" si="13"/>
        <v>178244.71999999881</v>
      </c>
      <c r="F27" s="1387">
        <f t="shared" si="0"/>
        <v>1.8077368198638914E-2</v>
      </c>
      <c r="G27" s="1292">
        <v>9641680.0700000003</v>
      </c>
      <c r="H27" s="1387">
        <f t="shared" si="14"/>
        <v>0.99585011192117467</v>
      </c>
      <c r="I27" s="1292">
        <v>40178.630000000005</v>
      </c>
      <c r="J27" s="1376">
        <f t="shared" si="15"/>
        <v>4.1498880788251946E-3</v>
      </c>
      <c r="K27" s="1293">
        <v>780</v>
      </c>
      <c r="L27" s="1294">
        <v>776</v>
      </c>
      <c r="M27" s="1367">
        <f t="shared" si="16"/>
        <v>0.99487179487179489</v>
      </c>
      <c r="N27" s="1292">
        <v>4</v>
      </c>
      <c r="O27" s="1381">
        <f t="shared" si="17"/>
        <v>5.1282051282051282E-3</v>
      </c>
    </row>
    <row r="28" spans="1:15" s="209" customFormat="1" x14ac:dyDescent="0.25">
      <c r="A28" s="1280" t="s">
        <v>108</v>
      </c>
      <c r="B28" s="229" t="s">
        <v>188</v>
      </c>
      <c r="C28" s="1391">
        <f>'MMA Rev-Exp Summary'!BA67-'MMA Rev-Exp Summary'!AZ67</f>
        <v>100119385.91000001</v>
      </c>
      <c r="D28" s="1292">
        <v>98318873.63000001</v>
      </c>
      <c r="E28" s="1366">
        <f t="shared" si="13"/>
        <v>1800512.2800000012</v>
      </c>
      <c r="F28" s="1387">
        <f t="shared" si="0"/>
        <v>1.7983652852390942E-2</v>
      </c>
      <c r="G28" s="1292">
        <v>89713546.620000005</v>
      </c>
      <c r="H28" s="1387">
        <f t="shared" si="14"/>
        <v>0.91247532958540456</v>
      </c>
      <c r="I28" s="1292">
        <v>8605327.0099999998</v>
      </c>
      <c r="J28" s="1376">
        <f t="shared" si="15"/>
        <v>8.7524670414595343E-2</v>
      </c>
      <c r="K28" s="1293">
        <v>734575</v>
      </c>
      <c r="L28" s="1294">
        <v>663543</v>
      </c>
      <c r="M28" s="1367">
        <f t="shared" si="16"/>
        <v>0.90330190926726339</v>
      </c>
      <c r="N28" s="1292">
        <v>71032</v>
      </c>
      <c r="O28" s="1381">
        <f t="shared" si="17"/>
        <v>9.6698090732736622E-2</v>
      </c>
    </row>
    <row r="29" spans="1:15" s="209" customFormat="1" x14ac:dyDescent="0.25">
      <c r="A29" s="1280" t="s">
        <v>109</v>
      </c>
      <c r="B29" s="229" t="s">
        <v>161</v>
      </c>
      <c r="C29" s="1391">
        <f>'MMA Rev-Exp Summary'!BA68-'MMA Rev-Exp Summary'!AZ68</f>
        <v>220092120.97000116</v>
      </c>
      <c r="D29" s="1292">
        <v>215124482.36000001</v>
      </c>
      <c r="E29" s="1366">
        <f t="shared" si="13"/>
        <v>4967638.6100011468</v>
      </c>
      <c r="F29" s="1387">
        <f t="shared" si="0"/>
        <v>2.2570724422607762E-2</v>
      </c>
      <c r="G29" s="1292">
        <v>208218955.02000001</v>
      </c>
      <c r="H29" s="1387">
        <f t="shared" si="14"/>
        <v>0.96789985377654997</v>
      </c>
      <c r="I29" s="1292">
        <v>6905527.3399999999</v>
      </c>
      <c r="J29" s="1376">
        <f t="shared" si="15"/>
        <v>3.2100146223450046E-2</v>
      </c>
      <c r="K29" s="1293">
        <v>4215679</v>
      </c>
      <c r="L29" s="1294">
        <v>4064844</v>
      </c>
      <c r="M29" s="1367">
        <f t="shared" si="16"/>
        <v>0.964220473143235</v>
      </c>
      <c r="N29" s="1292">
        <v>150835</v>
      </c>
      <c r="O29" s="1381">
        <f t="shared" si="17"/>
        <v>3.577952685676495E-2</v>
      </c>
    </row>
    <row r="30" spans="1:15" s="209" customFormat="1" x14ac:dyDescent="0.25">
      <c r="A30" s="1288"/>
      <c r="B30" s="1289" t="s">
        <v>1623</v>
      </c>
      <c r="C30" s="1303">
        <f>SUM(C20:C29)</f>
        <v>1404943772.240001</v>
      </c>
      <c r="D30" s="1290">
        <f>SUM(D20:D29)</f>
        <v>1355774698.7600255</v>
      </c>
      <c r="E30" s="1304">
        <f t="shared" ref="E30" si="18">C30-D30</f>
        <v>49169073.479975462</v>
      </c>
      <c r="F30" s="1388">
        <f t="shared" si="0"/>
        <v>3.4997182415052626E-2</v>
      </c>
      <c r="G30" s="1290">
        <f>SUM(G20:G29)</f>
        <v>1324797341.8100257</v>
      </c>
      <c r="H30" s="1388">
        <f>IFERROR(G30/D30,0)</f>
        <v>0.97715154518052938</v>
      </c>
      <c r="I30" s="1290">
        <f>SUM(I20:I29)</f>
        <v>30977356.949999999</v>
      </c>
      <c r="J30" s="1310">
        <f t="shared" si="15"/>
        <v>2.2848454819470742E-2</v>
      </c>
      <c r="K30" s="1364">
        <f>SUM(K20:K29)</f>
        <v>9168054</v>
      </c>
      <c r="L30" s="1365">
        <f>SUM(L20:L29)</f>
        <v>8850494</v>
      </c>
      <c r="M30" s="1301">
        <f t="shared" si="16"/>
        <v>0.96536233316252285</v>
      </c>
      <c r="N30" s="1290">
        <f>SUM(N20:N29)</f>
        <v>317560</v>
      </c>
      <c r="O30" s="1380">
        <f t="shared" si="17"/>
        <v>3.4637666837477182E-2</v>
      </c>
    </row>
    <row r="31" spans="1:15" s="209" customFormat="1" ht="15" customHeight="1" x14ac:dyDescent="0.25">
      <c r="A31" s="1280" t="s">
        <v>118</v>
      </c>
      <c r="B31" s="229" t="s">
        <v>189</v>
      </c>
      <c r="C31" s="1391">
        <f>'MMA Rev-Exp Summary'!BA73-'MMA Rev-Exp Summary'!AZ73</f>
        <v>4142775.0299999989</v>
      </c>
      <c r="D31" s="1292">
        <v>175.84</v>
      </c>
      <c r="E31" s="1366">
        <f>C31-D31</f>
        <v>4142599.189999999</v>
      </c>
      <c r="F31" s="1387">
        <f t="shared" si="0"/>
        <v>0.99995755502079486</v>
      </c>
      <c r="G31" s="1292">
        <v>175.84</v>
      </c>
      <c r="H31" s="1387">
        <f t="shared" ref="H31:H32" si="19">IFERROR(G31/D31,0)</f>
        <v>1</v>
      </c>
      <c r="I31" s="1292">
        <v>0</v>
      </c>
      <c r="J31" s="1376">
        <f t="shared" ref="J31:J32" si="20">IFERROR(I31/D31,0)</f>
        <v>0</v>
      </c>
      <c r="K31" s="1293">
        <v>8</v>
      </c>
      <c r="L31" s="1294">
        <v>8</v>
      </c>
      <c r="M31" s="1367">
        <f t="shared" ref="M31:M32" si="21">IFERROR(L31/K31,0)</f>
        <v>1</v>
      </c>
      <c r="N31" s="1292">
        <v>0</v>
      </c>
      <c r="O31" s="1381">
        <f t="shared" ref="O31:O32" si="22">IFERROR(N31/K31,0)</f>
        <v>0</v>
      </c>
    </row>
    <row r="32" spans="1:15" ht="15.75" thickBot="1" x14ac:dyDescent="0.3">
      <c r="A32" s="1295">
        <v>11.1</v>
      </c>
      <c r="B32" s="1296" t="s">
        <v>1624</v>
      </c>
      <c r="C32" s="1329">
        <f>C15+C19+C30+C31</f>
        <v>1782673825.490001</v>
      </c>
      <c r="D32" s="1297">
        <f>SUM(D15,D19,D30,D31)</f>
        <v>1722027267.5500255</v>
      </c>
      <c r="E32" s="1305">
        <f>C32-D32</f>
        <v>60646557.9399755</v>
      </c>
      <c r="F32" s="1302">
        <f t="shared" si="0"/>
        <v>3.4019996856859483E-2</v>
      </c>
      <c r="G32" s="1297">
        <f>SUM(G15,G19,G30,G31)</f>
        <v>1679970990.1900256</v>
      </c>
      <c r="H32" s="1302">
        <f t="shared" si="19"/>
        <v>0.97557746143019297</v>
      </c>
      <c r="I32" s="1297">
        <f>SUM(I15,I19,I30,I31)</f>
        <v>42056277.359999999</v>
      </c>
      <c r="J32" s="1300">
        <f t="shared" si="20"/>
        <v>2.4422538569807084E-2</v>
      </c>
      <c r="K32" s="1383">
        <f>SUM(K15,K19,K30,K31)</f>
        <v>12432613</v>
      </c>
      <c r="L32" s="1384">
        <f>SUM(L15,L19,L30,L31)</f>
        <v>11952746</v>
      </c>
      <c r="M32" s="1302">
        <f t="shared" si="21"/>
        <v>0.96140256275973524</v>
      </c>
      <c r="N32" s="1297">
        <f>SUM(N15,N19,N30,N31)</f>
        <v>479867</v>
      </c>
      <c r="O32" s="1385">
        <f t="shared" si="22"/>
        <v>3.8597437240264779E-2</v>
      </c>
    </row>
    <row r="35" spans="1:15" ht="18.75" x14ac:dyDescent="0.3">
      <c r="A35" s="1900" t="s">
        <v>1625</v>
      </c>
      <c r="B35" s="1900"/>
      <c r="C35" s="1900"/>
      <c r="D35" s="1900"/>
      <c r="E35" s="1900"/>
      <c r="F35" s="1900"/>
      <c r="G35" s="1900"/>
      <c r="H35" s="1900"/>
      <c r="I35" s="1900"/>
      <c r="J35" s="1900"/>
      <c r="K35" s="1900"/>
      <c r="L35" s="1900"/>
      <c r="M35" s="1900"/>
      <c r="N35" s="1900"/>
      <c r="O35" s="1900"/>
    </row>
    <row r="36" spans="1:15" ht="15.75" thickBot="1" x14ac:dyDescent="0.3"/>
    <row r="37" spans="1:15" ht="18.75" x14ac:dyDescent="0.3">
      <c r="A37" s="1892" t="s">
        <v>266</v>
      </c>
      <c r="B37" s="1893"/>
      <c r="C37" s="1756" t="s">
        <v>821</v>
      </c>
      <c r="D37" s="1894"/>
      <c r="E37" s="1894"/>
      <c r="F37" s="1894"/>
      <c r="G37" s="1894"/>
      <c r="H37" s="1894"/>
      <c r="I37" s="1894"/>
      <c r="J37" s="1894"/>
      <c r="K37" s="1894"/>
      <c r="L37" s="1894"/>
      <c r="M37" s="1894"/>
      <c r="N37" s="1894"/>
      <c r="O37" s="1895"/>
    </row>
    <row r="38" spans="1:15" ht="60" x14ac:dyDescent="0.25">
      <c r="A38" s="1898" t="s">
        <v>1595</v>
      </c>
      <c r="B38" s="1899"/>
      <c r="C38" s="1273" t="s">
        <v>1634</v>
      </c>
      <c r="D38" s="650" t="s">
        <v>1615</v>
      </c>
      <c r="E38" s="1274" t="s">
        <v>1598</v>
      </c>
      <c r="F38" s="1274" t="s">
        <v>1599</v>
      </c>
      <c r="G38" s="1274" t="s">
        <v>1616</v>
      </c>
      <c r="H38" s="1274" t="s">
        <v>1600</v>
      </c>
      <c r="I38" s="1274" t="s">
        <v>1617</v>
      </c>
      <c r="J38" s="1275" t="s">
        <v>1601</v>
      </c>
      <c r="K38" s="650" t="s">
        <v>1618</v>
      </c>
      <c r="L38" s="1274" t="s">
        <v>1619</v>
      </c>
      <c r="M38" s="1274" t="s">
        <v>1603</v>
      </c>
      <c r="N38" s="641" t="s">
        <v>1620</v>
      </c>
      <c r="O38" s="690" t="s">
        <v>1604</v>
      </c>
    </row>
    <row r="39" spans="1:15" x14ac:dyDescent="0.25">
      <c r="A39" s="1276" t="s">
        <v>67</v>
      </c>
      <c r="B39" s="220" t="s">
        <v>728</v>
      </c>
      <c r="C39" s="1369">
        <f>'LTC Rev-Exp Summary'!U21-'LTC Rev-Exp Summary'!T21</f>
        <v>0</v>
      </c>
      <c r="D39" s="1277"/>
      <c r="E39" s="1358">
        <f t="shared" ref="E39:E41" si="23">C39-D39</f>
        <v>0</v>
      </c>
      <c r="F39" s="1359">
        <f t="shared" ref="F39:F52" si="24">IFERROR((C39-D39)/C39,0)</f>
        <v>0</v>
      </c>
      <c r="G39" s="1306"/>
      <c r="H39" s="1359">
        <f>IFERROR(G39/D39,0)</f>
        <v>0</v>
      </c>
      <c r="I39" s="1306"/>
      <c r="J39" s="1373">
        <f>IFERROR(I39/D39,0)</f>
        <v>0</v>
      </c>
      <c r="K39" s="1278"/>
      <c r="L39" s="1279"/>
      <c r="M39" s="1359">
        <f t="shared" ref="M39:M42" si="25">IFERROR(L39/K39,0)</f>
        <v>0</v>
      </c>
      <c r="N39" s="1277"/>
      <c r="O39" s="1377">
        <f t="shared" ref="O39:O42" si="26">IFERROR(N39/K39,0)</f>
        <v>0</v>
      </c>
    </row>
    <row r="40" spans="1:15" x14ac:dyDescent="0.25">
      <c r="A40" s="1280" t="s">
        <v>69</v>
      </c>
      <c r="B40" s="222" t="s">
        <v>729</v>
      </c>
      <c r="C40" s="1370">
        <f>'LTC Rev-Exp Summary'!U22-'LTC Rev-Exp Summary'!T22</f>
        <v>0</v>
      </c>
      <c r="D40" s="1281"/>
      <c r="E40" s="1360">
        <f t="shared" si="23"/>
        <v>0</v>
      </c>
      <c r="F40" s="1361">
        <f t="shared" si="24"/>
        <v>0</v>
      </c>
      <c r="G40" s="1307"/>
      <c r="H40" s="1361">
        <f t="shared" ref="H40:H42" si="27">IFERROR(G40/D40,0)</f>
        <v>0</v>
      </c>
      <c r="I40" s="1307"/>
      <c r="J40" s="1374">
        <f t="shared" ref="J40:J42" si="28">IFERROR(I40/D40,0)</f>
        <v>0</v>
      </c>
      <c r="K40" s="1282"/>
      <c r="L40" s="249"/>
      <c r="M40" s="1361">
        <f t="shared" si="25"/>
        <v>0</v>
      </c>
      <c r="N40" s="1281"/>
      <c r="O40" s="1378">
        <f t="shared" si="26"/>
        <v>0</v>
      </c>
    </row>
    <row r="41" spans="1:15" x14ac:dyDescent="0.25">
      <c r="A41" s="1283" t="s">
        <v>97</v>
      </c>
      <c r="B41" s="1284" t="s">
        <v>187</v>
      </c>
      <c r="C41" s="1371">
        <f>'LTC Rev-Exp Summary'!U24-'LTC Rev-Exp Summary'!T24</f>
        <v>0</v>
      </c>
      <c r="D41" s="1285"/>
      <c r="E41" s="1362">
        <f t="shared" si="23"/>
        <v>0</v>
      </c>
      <c r="F41" s="1363">
        <f t="shared" si="24"/>
        <v>0</v>
      </c>
      <c r="G41" s="1308"/>
      <c r="H41" s="1363">
        <f t="shared" si="27"/>
        <v>0</v>
      </c>
      <c r="I41" s="1308"/>
      <c r="J41" s="1375">
        <f t="shared" si="28"/>
        <v>0</v>
      </c>
      <c r="K41" s="1286"/>
      <c r="L41" s="1287"/>
      <c r="M41" s="1363">
        <f t="shared" si="25"/>
        <v>0</v>
      </c>
      <c r="N41" s="1285"/>
      <c r="O41" s="1379">
        <f t="shared" si="26"/>
        <v>0</v>
      </c>
    </row>
    <row r="42" spans="1:15" x14ac:dyDescent="0.25">
      <c r="A42" s="1288"/>
      <c r="B42" s="1289" t="s">
        <v>1626</v>
      </c>
      <c r="C42" s="1303">
        <f>SUM(C39:C41)</f>
        <v>0</v>
      </c>
      <c r="D42" s="1290">
        <f>SUM(D39:D41)</f>
        <v>0</v>
      </c>
      <c r="E42" s="1304">
        <f t="shared" ref="E42" si="29">C42-D42</f>
        <v>0</v>
      </c>
      <c r="F42" s="1301">
        <f t="shared" si="24"/>
        <v>0</v>
      </c>
      <c r="G42" s="1364">
        <f>SUM(G39:G41)</f>
        <v>0</v>
      </c>
      <c r="H42" s="1301">
        <f t="shared" si="27"/>
        <v>0</v>
      </c>
      <c r="I42" s="1364">
        <f>SUM(I39:I41)</f>
        <v>0</v>
      </c>
      <c r="J42" s="1310">
        <f t="shared" si="28"/>
        <v>0</v>
      </c>
      <c r="K42" s="1364">
        <f>SUM(K39:K41)</f>
        <v>0</v>
      </c>
      <c r="L42" s="1365">
        <f>SUM(L39:L41)</f>
        <v>0</v>
      </c>
      <c r="M42" s="1301">
        <f t="shared" si="25"/>
        <v>0</v>
      </c>
      <c r="N42" s="1290">
        <f>SUM(N39:N41)</f>
        <v>0</v>
      </c>
      <c r="O42" s="1380">
        <f t="shared" si="26"/>
        <v>0</v>
      </c>
    </row>
    <row r="43" spans="1:15" x14ac:dyDescent="0.25">
      <c r="A43" s="1298">
        <v>2.11</v>
      </c>
      <c r="B43" s="144" t="s">
        <v>229</v>
      </c>
      <c r="C43" s="1370">
        <f>'LTC Rev-Exp Summary'!U29-'LTC Rev-Exp Summary'!T29</f>
        <v>0</v>
      </c>
      <c r="D43" s="1281"/>
      <c r="E43" s="1360">
        <f t="shared" ref="E43:E49" si="30">C43-D43</f>
        <v>0</v>
      </c>
      <c r="F43" s="1361">
        <f t="shared" si="24"/>
        <v>0</v>
      </c>
      <c r="G43" s="1307"/>
      <c r="H43" s="1361">
        <f t="shared" ref="H43:H50" si="31">IFERROR(G43/D43,0)</f>
        <v>0</v>
      </c>
      <c r="I43" s="1307"/>
      <c r="J43" s="1374">
        <f t="shared" ref="J43:J50" si="32">IFERROR(I43/D43,0)</f>
        <v>0</v>
      </c>
      <c r="K43" s="1282"/>
      <c r="L43" s="249"/>
      <c r="M43" s="1361">
        <f t="shared" ref="M43:M50" si="33">IFERROR(L43/K43,0)</f>
        <v>0</v>
      </c>
      <c r="N43" s="1281"/>
      <c r="O43" s="1378">
        <f t="shared" ref="O43:O50" si="34">IFERROR(N43/K43,0)</f>
        <v>0</v>
      </c>
    </row>
    <row r="44" spans="1:15" x14ac:dyDescent="0.25">
      <c r="A44" s="1299">
        <v>2.12</v>
      </c>
      <c r="B44" s="144" t="s">
        <v>555</v>
      </c>
      <c r="C44" s="1372">
        <f>'LTC Rev-Exp Summary'!U30-'LTC Rev-Exp Summary'!T30</f>
        <v>0</v>
      </c>
      <c r="D44" s="1292"/>
      <c r="E44" s="1366">
        <f t="shared" si="30"/>
        <v>0</v>
      </c>
      <c r="F44" s="1367">
        <f t="shared" si="24"/>
        <v>0</v>
      </c>
      <c r="G44" s="1309"/>
      <c r="H44" s="1367">
        <f t="shared" si="31"/>
        <v>0</v>
      </c>
      <c r="I44" s="1309"/>
      <c r="J44" s="1376">
        <f t="shared" si="32"/>
        <v>0</v>
      </c>
      <c r="K44" s="1293"/>
      <c r="L44" s="1294"/>
      <c r="M44" s="1367">
        <f t="shared" si="33"/>
        <v>0</v>
      </c>
      <c r="N44" s="1292"/>
      <c r="O44" s="1381">
        <f t="shared" si="34"/>
        <v>0</v>
      </c>
    </row>
    <row r="45" spans="1:15" x14ac:dyDescent="0.25">
      <c r="A45" s="1299">
        <v>2.13</v>
      </c>
      <c r="B45" s="144" t="s">
        <v>230</v>
      </c>
      <c r="C45" s="1372">
        <f>'LTC Rev-Exp Summary'!U31-'LTC Rev-Exp Summary'!T31</f>
        <v>0</v>
      </c>
      <c r="D45" s="1292"/>
      <c r="E45" s="1366">
        <f t="shared" si="30"/>
        <v>0</v>
      </c>
      <c r="F45" s="1367">
        <f t="shared" si="24"/>
        <v>0</v>
      </c>
      <c r="G45" s="1309"/>
      <c r="H45" s="1367">
        <f t="shared" si="31"/>
        <v>0</v>
      </c>
      <c r="I45" s="1309"/>
      <c r="J45" s="1376">
        <f t="shared" si="32"/>
        <v>0</v>
      </c>
      <c r="K45" s="1293"/>
      <c r="L45" s="1294"/>
      <c r="M45" s="1367">
        <f t="shared" si="33"/>
        <v>0</v>
      </c>
      <c r="N45" s="1292"/>
      <c r="O45" s="1381">
        <f t="shared" si="34"/>
        <v>0</v>
      </c>
    </row>
    <row r="46" spans="1:15" x14ac:dyDescent="0.25">
      <c r="A46" s="1299">
        <v>2.14</v>
      </c>
      <c r="B46" s="144" t="s">
        <v>557</v>
      </c>
      <c r="C46" s="1372">
        <f>'LTC Rev-Exp Summary'!U32-'LTC Rev-Exp Summary'!T32</f>
        <v>0</v>
      </c>
      <c r="D46" s="1292"/>
      <c r="E46" s="1366">
        <f t="shared" si="30"/>
        <v>0</v>
      </c>
      <c r="F46" s="1367">
        <f t="shared" si="24"/>
        <v>0</v>
      </c>
      <c r="G46" s="1309"/>
      <c r="H46" s="1367">
        <f t="shared" si="31"/>
        <v>0</v>
      </c>
      <c r="I46" s="1309"/>
      <c r="J46" s="1376">
        <f t="shared" si="32"/>
        <v>0</v>
      </c>
      <c r="K46" s="1293"/>
      <c r="L46" s="1294"/>
      <c r="M46" s="1367">
        <f t="shared" si="33"/>
        <v>0</v>
      </c>
      <c r="N46" s="1292"/>
      <c r="O46" s="1381">
        <f t="shared" si="34"/>
        <v>0</v>
      </c>
    </row>
    <row r="47" spans="1:15" x14ac:dyDescent="0.25">
      <c r="A47" s="1299">
        <v>2.15</v>
      </c>
      <c r="B47" s="144" t="s">
        <v>556</v>
      </c>
      <c r="C47" s="1372">
        <f>'LTC Rev-Exp Summary'!U33-'LTC Rev-Exp Summary'!T33</f>
        <v>0</v>
      </c>
      <c r="D47" s="1292"/>
      <c r="E47" s="1366">
        <f t="shared" si="30"/>
        <v>0</v>
      </c>
      <c r="F47" s="1367">
        <f t="shared" si="24"/>
        <v>0</v>
      </c>
      <c r="G47" s="1309"/>
      <c r="H47" s="1367">
        <f t="shared" si="31"/>
        <v>0</v>
      </c>
      <c r="I47" s="1309"/>
      <c r="J47" s="1376">
        <f t="shared" si="32"/>
        <v>0</v>
      </c>
      <c r="K47" s="1293"/>
      <c r="L47" s="1294"/>
      <c r="M47" s="1367">
        <f t="shared" si="33"/>
        <v>0</v>
      </c>
      <c r="N47" s="1292"/>
      <c r="O47" s="1381">
        <f t="shared" si="34"/>
        <v>0</v>
      </c>
    </row>
    <row r="48" spans="1:15" x14ac:dyDescent="0.25">
      <c r="A48" s="1299">
        <v>2.16</v>
      </c>
      <c r="B48" s="144" t="s">
        <v>777</v>
      </c>
      <c r="C48" s="1372">
        <f>'LTC Rev-Exp Summary'!U35-'LTC Rev-Exp Summary'!T35</f>
        <v>0</v>
      </c>
      <c r="D48" s="1292"/>
      <c r="E48" s="1366">
        <f t="shared" si="30"/>
        <v>0</v>
      </c>
      <c r="F48" s="1367">
        <f t="shared" si="24"/>
        <v>0</v>
      </c>
      <c r="G48" s="1309"/>
      <c r="H48" s="1367">
        <f t="shared" si="31"/>
        <v>0</v>
      </c>
      <c r="I48" s="1309"/>
      <c r="J48" s="1376">
        <f t="shared" si="32"/>
        <v>0</v>
      </c>
      <c r="K48" s="1293"/>
      <c r="L48" s="1294"/>
      <c r="M48" s="1367">
        <f t="shared" si="33"/>
        <v>0</v>
      </c>
      <c r="N48" s="1292"/>
      <c r="O48" s="1381">
        <f t="shared" si="34"/>
        <v>0</v>
      </c>
    </row>
    <row r="49" spans="1:15" x14ac:dyDescent="0.25">
      <c r="A49" s="1299">
        <v>2.17</v>
      </c>
      <c r="B49" s="144" t="s">
        <v>652</v>
      </c>
      <c r="C49" s="1372">
        <f>'LTC Rev-Exp Summary'!U36-'LTC Rev-Exp Summary'!T36</f>
        <v>0</v>
      </c>
      <c r="D49" s="1292"/>
      <c r="E49" s="1366">
        <f t="shared" si="30"/>
        <v>0</v>
      </c>
      <c r="F49" s="1367">
        <f t="shared" si="24"/>
        <v>0</v>
      </c>
      <c r="G49" s="1309"/>
      <c r="H49" s="1367">
        <f t="shared" si="31"/>
        <v>0</v>
      </c>
      <c r="I49" s="1309"/>
      <c r="J49" s="1376">
        <f t="shared" si="32"/>
        <v>0</v>
      </c>
      <c r="K49" s="1293"/>
      <c r="L49" s="1294"/>
      <c r="M49" s="1367">
        <f t="shared" si="33"/>
        <v>0</v>
      </c>
      <c r="N49" s="1292"/>
      <c r="O49" s="1381">
        <f t="shared" si="34"/>
        <v>0</v>
      </c>
    </row>
    <row r="50" spans="1:15" x14ac:dyDescent="0.25">
      <c r="A50" s="1288"/>
      <c r="B50" s="1289" t="s">
        <v>1627</v>
      </c>
      <c r="C50" s="1303">
        <f>SUM(C43:C49)</f>
        <v>0</v>
      </c>
      <c r="D50" s="1290">
        <f>SUM(D43:D49)</f>
        <v>0</v>
      </c>
      <c r="E50" s="1304">
        <f t="shared" ref="E50" si="35">C50-D50</f>
        <v>0</v>
      </c>
      <c r="F50" s="1301">
        <f t="shared" si="24"/>
        <v>0</v>
      </c>
      <c r="G50" s="1364">
        <f>SUM(G43:G49)</f>
        <v>0</v>
      </c>
      <c r="H50" s="1301">
        <f t="shared" si="31"/>
        <v>0</v>
      </c>
      <c r="I50" s="1364">
        <f>SUM(I43:I49)</f>
        <v>0</v>
      </c>
      <c r="J50" s="1310">
        <f t="shared" si="32"/>
        <v>0</v>
      </c>
      <c r="K50" s="1368">
        <f>SUM(K43:K49)</f>
        <v>0</v>
      </c>
      <c r="L50" s="1365">
        <f>SUM(L43:L49)</f>
        <v>0</v>
      </c>
      <c r="M50" s="1301">
        <f t="shared" si="33"/>
        <v>0</v>
      </c>
      <c r="N50" s="1290">
        <f>SUM(N43:N49)</f>
        <v>0</v>
      </c>
      <c r="O50" s="1380">
        <f t="shared" si="34"/>
        <v>0</v>
      </c>
    </row>
    <row r="51" spans="1:15" x14ac:dyDescent="0.25">
      <c r="A51" s="1280" t="s">
        <v>70</v>
      </c>
      <c r="B51" s="229" t="s">
        <v>189</v>
      </c>
      <c r="C51" s="1372">
        <f>'LTC Rev-Exp Summary'!U41-'LTC Rev-Exp Summary'!T41</f>
        <v>0</v>
      </c>
      <c r="D51" s="1292"/>
      <c r="E51" s="1366">
        <f t="shared" ref="E51:E52" si="36">C51-D51</f>
        <v>0</v>
      </c>
      <c r="F51" s="1367">
        <f t="shared" si="24"/>
        <v>0</v>
      </c>
      <c r="G51" s="1309"/>
      <c r="H51" s="1367">
        <f t="shared" ref="H51:H52" si="37">IFERROR(G51/D51,0)</f>
        <v>0</v>
      </c>
      <c r="I51" s="1309"/>
      <c r="J51" s="1376">
        <f t="shared" ref="J51:J52" si="38">IFERROR(I51/D51,0)</f>
        <v>0</v>
      </c>
      <c r="K51" s="1293"/>
      <c r="L51" s="1294"/>
      <c r="M51" s="1367">
        <f t="shared" ref="M51:M52" si="39">IFERROR(L51/K51,0)</f>
        <v>0</v>
      </c>
      <c r="N51" s="1292"/>
      <c r="O51" s="1381">
        <f t="shared" ref="O51:O52" si="40">IFERROR(N51/K51,0)</f>
        <v>0</v>
      </c>
    </row>
    <row r="52" spans="1:15" ht="15.75" thickBot="1" x14ac:dyDescent="0.3">
      <c r="A52" s="1295">
        <v>4.0999999999999996</v>
      </c>
      <c r="B52" s="1296" t="s">
        <v>1624</v>
      </c>
      <c r="C52" s="1329">
        <f>C42+C50+C51</f>
        <v>0</v>
      </c>
      <c r="D52" s="1297">
        <f>SUM(D42,D50,D51)</f>
        <v>0</v>
      </c>
      <c r="E52" s="1305">
        <f t="shared" si="36"/>
        <v>0</v>
      </c>
      <c r="F52" s="1302">
        <f t="shared" si="24"/>
        <v>0</v>
      </c>
      <c r="G52" s="1382">
        <f>SUM(G42,G50,G51)</f>
        <v>0</v>
      </c>
      <c r="H52" s="1302">
        <f t="shared" si="37"/>
        <v>0</v>
      </c>
      <c r="I52" s="1382">
        <f>SUM(I42,I50,I51)</f>
        <v>0</v>
      </c>
      <c r="J52" s="1300">
        <f t="shared" si="38"/>
        <v>0</v>
      </c>
      <c r="K52" s="1383">
        <f>SUM(K42,K50,K51)</f>
        <v>0</v>
      </c>
      <c r="L52" s="1384">
        <f>SUM(L42,L50,L51)</f>
        <v>0</v>
      </c>
      <c r="M52" s="1302">
        <f t="shared" si="39"/>
        <v>0</v>
      </c>
      <c r="N52" s="1297">
        <f>SUM(N42,N50,N51)</f>
        <v>0</v>
      </c>
      <c r="O52" s="1385">
        <f t="shared" si="40"/>
        <v>0</v>
      </c>
    </row>
    <row r="53" spans="1:15" x14ac:dyDescent="0.25">
      <c r="A53" s="1163"/>
      <c r="B53" s="1163"/>
    </row>
  </sheetData>
  <sheetProtection algorithmName="SHA-512" hashValue="3YfIUviWzNHDTi7YpH9ChIActkD/h0o2dg3/K3EC86EssHFGsgApeW6BcP063yPCANjxTCQMfhRHrRxPywHnjw==" saltValue="vkRCrgR5eXos1N8RcZqn1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1761</v>
      </c>
    </row>
    <row r="3" spans="1:65" x14ac:dyDescent="0.25">
      <c r="A3" s="205" t="s">
        <v>372</v>
      </c>
      <c r="C3" s="452">
        <f>'[6]MMA Rev-Exp Summary'!C3</f>
        <v>0</v>
      </c>
      <c r="D3" s="507"/>
    </row>
    <row r="4" spans="1:65" x14ac:dyDescent="0.25">
      <c r="A4" s="205" t="s">
        <v>15</v>
      </c>
      <c r="C4" s="459" t="str">
        <f>IF('[6]MMA Rev-Exp Summary'!C4=0,"",'[6]MMA Rev-Exp Summary'!C4)</f>
        <v/>
      </c>
      <c r="D4" s="508"/>
    </row>
    <row r="5" spans="1:65" x14ac:dyDescent="0.25">
      <c r="A5" s="205" t="s">
        <v>16</v>
      </c>
      <c r="C5" s="459" t="str">
        <f>IF('[6]MMA Rev-Exp Summary'!C5=0,"",'[6]MMA Rev-Exp Summary'!C5)</f>
        <v/>
      </c>
      <c r="D5" s="508"/>
    </row>
    <row r="6" spans="1:65" x14ac:dyDescent="0.25">
      <c r="A6" s="350" t="s">
        <v>380</v>
      </c>
      <c r="C6" s="351"/>
      <c r="D6" s="351"/>
    </row>
    <row r="7" spans="1:65" ht="15" customHeight="1" thickBot="1" x14ac:dyDescent="0.3"/>
    <row r="8" spans="1:65" ht="18.75" x14ac:dyDescent="0.3">
      <c r="A8" s="1749"/>
      <c r="B8" s="1750"/>
      <c r="C8" s="1750"/>
      <c r="D8" s="1405"/>
      <c r="E8" s="1901" t="s">
        <v>245</v>
      </c>
      <c r="F8" s="1902"/>
      <c r="G8" s="1902"/>
      <c r="H8" s="1902"/>
      <c r="I8" s="1902"/>
      <c r="J8" s="1902"/>
      <c r="K8" s="1902"/>
      <c r="L8" s="1902"/>
      <c r="M8" s="1902"/>
      <c r="N8" s="1902"/>
      <c r="O8" s="1902"/>
      <c r="P8" s="1903"/>
      <c r="Q8" s="1901" t="s">
        <v>246</v>
      </c>
      <c r="R8" s="1902"/>
      <c r="S8" s="1902"/>
      <c r="T8" s="1902"/>
      <c r="U8" s="1902"/>
      <c r="V8" s="1902"/>
      <c r="W8" s="1902"/>
      <c r="X8" s="1902"/>
      <c r="Y8" s="1902"/>
      <c r="Z8" s="1902"/>
      <c r="AA8" s="1902"/>
      <c r="AB8" s="1903"/>
      <c r="AC8" s="1901" t="s">
        <v>247</v>
      </c>
      <c r="AD8" s="1902"/>
      <c r="AE8" s="1902"/>
      <c r="AF8" s="1902"/>
      <c r="AG8" s="1902"/>
      <c r="AH8" s="1902"/>
      <c r="AI8" s="1902"/>
      <c r="AJ8" s="1902"/>
      <c r="AK8" s="1902"/>
      <c r="AL8" s="1902"/>
      <c r="AM8" s="1902"/>
      <c r="AN8" s="1903"/>
      <c r="AO8" s="1904" t="s">
        <v>248</v>
      </c>
      <c r="AP8" s="1869"/>
      <c r="AQ8" s="1869"/>
      <c r="AR8" s="1869"/>
      <c r="AS8" s="1869"/>
      <c r="AT8" s="1869"/>
      <c r="AU8" s="1869"/>
      <c r="AV8" s="1869"/>
      <c r="AW8" s="1869"/>
      <c r="AX8" s="1869"/>
      <c r="AY8" s="1869"/>
      <c r="AZ8" s="1869"/>
      <c r="BA8" s="1415"/>
      <c r="BB8" s="1868" t="s">
        <v>821</v>
      </c>
      <c r="BC8" s="1869"/>
      <c r="BD8" s="1869"/>
      <c r="BE8" s="1869"/>
      <c r="BF8" s="1869"/>
      <c r="BG8" s="1869"/>
      <c r="BH8" s="1869"/>
      <c r="BI8" s="1869"/>
      <c r="BJ8" s="1869"/>
      <c r="BK8" s="1869"/>
      <c r="BL8" s="1869"/>
      <c r="BM8" s="1870"/>
    </row>
    <row r="9" spans="1:65" s="352" customFormat="1" ht="60" x14ac:dyDescent="0.25">
      <c r="A9" s="635"/>
      <c r="B9" s="636"/>
      <c r="C9" s="733"/>
      <c r="D9" s="733"/>
      <c r="E9" s="1416" t="s">
        <v>36</v>
      </c>
      <c r="F9" s="247" t="s">
        <v>932</v>
      </c>
      <c r="G9" s="247" t="s">
        <v>933</v>
      </c>
      <c r="H9" s="247" t="s">
        <v>934</v>
      </c>
      <c r="I9" s="247" t="s">
        <v>935</v>
      </c>
      <c r="J9" s="247" t="s">
        <v>47</v>
      </c>
      <c r="K9" s="247" t="s">
        <v>48</v>
      </c>
      <c r="L9" s="247" t="s">
        <v>50</v>
      </c>
      <c r="M9" s="247" t="s">
        <v>49</v>
      </c>
      <c r="N9" s="247" t="s">
        <v>1537</v>
      </c>
      <c r="O9" s="247" t="s">
        <v>137</v>
      </c>
      <c r="P9" s="248" t="s">
        <v>138</v>
      </c>
      <c r="Q9" s="1416" t="s">
        <v>36</v>
      </c>
      <c r="R9" s="247" t="s">
        <v>932</v>
      </c>
      <c r="S9" s="247" t="s">
        <v>933</v>
      </c>
      <c r="T9" s="247" t="s">
        <v>934</v>
      </c>
      <c r="U9" s="247" t="s">
        <v>935</v>
      </c>
      <c r="V9" s="247" t="s">
        <v>47</v>
      </c>
      <c r="W9" s="247" t="s">
        <v>48</v>
      </c>
      <c r="X9" s="247" t="s">
        <v>50</v>
      </c>
      <c r="Y9" s="247" t="s">
        <v>49</v>
      </c>
      <c r="Z9" s="247" t="s">
        <v>1537</v>
      </c>
      <c r="AA9" s="247" t="s">
        <v>137</v>
      </c>
      <c r="AB9" s="248" t="s">
        <v>138</v>
      </c>
      <c r="AC9" s="1416" t="s">
        <v>36</v>
      </c>
      <c r="AD9" s="247" t="s">
        <v>932</v>
      </c>
      <c r="AE9" s="247" t="s">
        <v>933</v>
      </c>
      <c r="AF9" s="247" t="s">
        <v>934</v>
      </c>
      <c r="AG9" s="247" t="s">
        <v>935</v>
      </c>
      <c r="AH9" s="247" t="s">
        <v>47</v>
      </c>
      <c r="AI9" s="247" t="s">
        <v>48</v>
      </c>
      <c r="AJ9" s="247" t="s">
        <v>50</v>
      </c>
      <c r="AK9" s="247" t="s">
        <v>49</v>
      </c>
      <c r="AL9" s="247" t="s">
        <v>1537</v>
      </c>
      <c r="AM9" s="247" t="s">
        <v>137</v>
      </c>
      <c r="AN9" s="248" t="s">
        <v>138</v>
      </c>
      <c r="AO9" s="1416" t="s">
        <v>36</v>
      </c>
      <c r="AP9" s="247" t="s">
        <v>932</v>
      </c>
      <c r="AQ9" s="247" t="s">
        <v>933</v>
      </c>
      <c r="AR9" s="247" t="s">
        <v>934</v>
      </c>
      <c r="AS9" s="247" t="s">
        <v>935</v>
      </c>
      <c r="AT9" s="247" t="s">
        <v>47</v>
      </c>
      <c r="AU9" s="247" t="s">
        <v>48</v>
      </c>
      <c r="AV9" s="247" t="s">
        <v>50</v>
      </c>
      <c r="AW9" s="247" t="s">
        <v>49</v>
      </c>
      <c r="AX9" s="247" t="s">
        <v>1537</v>
      </c>
      <c r="AY9" s="247" t="s">
        <v>137</v>
      </c>
      <c r="AZ9" s="247" t="s">
        <v>138</v>
      </c>
      <c r="BA9" s="603" t="s">
        <v>903</v>
      </c>
      <c r="BB9" s="1417" t="s">
        <v>36</v>
      </c>
      <c r="BC9" s="247" t="s">
        <v>932</v>
      </c>
      <c r="BD9" s="247" t="s">
        <v>933</v>
      </c>
      <c r="BE9" s="247" t="s">
        <v>934</v>
      </c>
      <c r="BF9" s="247" t="s">
        <v>935</v>
      </c>
      <c r="BG9" s="247" t="s">
        <v>47</v>
      </c>
      <c r="BH9" s="247" t="s">
        <v>48</v>
      </c>
      <c r="BI9" s="247" t="s">
        <v>50</v>
      </c>
      <c r="BJ9" s="247" t="s">
        <v>49</v>
      </c>
      <c r="BK9" s="247" t="s">
        <v>1537</v>
      </c>
      <c r="BL9" s="247" t="s">
        <v>137</v>
      </c>
      <c r="BM9" s="642" t="s">
        <v>138</v>
      </c>
    </row>
    <row r="10" spans="1:65" s="352" customFormat="1" ht="15.75" x14ac:dyDescent="0.25">
      <c r="A10" s="734" t="s">
        <v>51</v>
      </c>
      <c r="B10" s="636"/>
      <c r="C10" s="733"/>
      <c r="D10" s="1418"/>
      <c r="E10" s="1419">
        <f>SUM(F10:P10)</f>
        <v>0</v>
      </c>
      <c r="F10" s="1420"/>
      <c r="G10" s="1420"/>
      <c r="H10" s="1420"/>
      <c r="I10" s="1420"/>
      <c r="J10" s="1420"/>
      <c r="K10" s="1420"/>
      <c r="L10" s="1420"/>
      <c r="M10" s="1420"/>
      <c r="N10" s="1420"/>
      <c r="O10" s="1420"/>
      <c r="P10" s="1421"/>
      <c r="Q10" s="1419">
        <f>SUM(R10:AB10)</f>
        <v>0</v>
      </c>
      <c r="R10" s="1420"/>
      <c r="S10" s="1420"/>
      <c r="T10" s="1420"/>
      <c r="U10" s="1420"/>
      <c r="V10" s="1420"/>
      <c r="W10" s="1420"/>
      <c r="X10" s="1420"/>
      <c r="Y10" s="1420"/>
      <c r="Z10" s="1420"/>
      <c r="AA10" s="1420"/>
      <c r="AB10" s="1421"/>
      <c r="AC10" s="1136">
        <f>SUM(AD10:AN10)</f>
        <v>0</v>
      </c>
      <c r="AD10" s="736"/>
      <c r="AE10" s="736"/>
      <c r="AF10" s="736"/>
      <c r="AG10" s="736"/>
      <c r="AH10" s="736"/>
      <c r="AI10" s="736"/>
      <c r="AJ10" s="736"/>
      <c r="AK10" s="736"/>
      <c r="AL10" s="736"/>
      <c r="AM10" s="736"/>
      <c r="AN10" s="737"/>
      <c r="AO10" s="1136">
        <f>SUM(AP10:AZ10)</f>
        <v>0</v>
      </c>
      <c r="AP10" s="736"/>
      <c r="AQ10" s="736"/>
      <c r="AR10" s="736"/>
      <c r="AS10" s="736"/>
      <c r="AT10" s="736"/>
      <c r="AU10" s="736"/>
      <c r="AV10" s="736"/>
      <c r="AW10" s="736"/>
      <c r="AX10" s="736"/>
      <c r="AY10" s="736"/>
      <c r="AZ10" s="826"/>
      <c r="BA10" s="1071"/>
      <c r="BB10" s="1136">
        <f>SUM(BC10:BM10)</f>
        <v>0</v>
      </c>
      <c r="BC10" s="740">
        <f>SUM(F10,R10,AD10,AP10)</f>
        <v>0</v>
      </c>
      <c r="BD10" s="740">
        <f t="shared" ref="BD10:BM10" si="0">SUM(G10,S10,AE10,AQ10)</f>
        <v>0</v>
      </c>
      <c r="BE10" s="740">
        <f t="shared" si="0"/>
        <v>0</v>
      </c>
      <c r="BF10" s="740">
        <f t="shared" si="0"/>
        <v>0</v>
      </c>
      <c r="BG10" s="740">
        <f t="shared" si="0"/>
        <v>0</v>
      </c>
      <c r="BH10" s="740">
        <f t="shared" si="0"/>
        <v>0</v>
      </c>
      <c r="BI10" s="740">
        <f t="shared" si="0"/>
        <v>0</v>
      </c>
      <c r="BJ10" s="741">
        <f t="shared" si="0"/>
        <v>0</v>
      </c>
      <c r="BK10" s="741">
        <f t="shared" si="0"/>
        <v>0</v>
      </c>
      <c r="BL10" s="740">
        <f t="shared" si="0"/>
        <v>0</v>
      </c>
      <c r="BM10" s="742">
        <f t="shared" si="0"/>
        <v>0</v>
      </c>
    </row>
    <row r="11" spans="1:65" ht="18" customHeight="1" x14ac:dyDescent="0.3">
      <c r="A11" s="887" t="s">
        <v>244</v>
      </c>
      <c r="B11" s="353"/>
      <c r="C11" s="353" t="s">
        <v>1737</v>
      </c>
      <c r="D11" s="845" t="s">
        <v>143</v>
      </c>
      <c r="E11" s="1422"/>
      <c r="F11" s="736"/>
      <c r="G11" s="736"/>
      <c r="H11" s="736"/>
      <c r="I11" s="736"/>
      <c r="J11" s="736"/>
      <c r="K11" s="736"/>
      <c r="L11" s="736"/>
      <c r="M11" s="736"/>
      <c r="N11" s="736"/>
      <c r="O11" s="736"/>
      <c r="P11" s="737"/>
      <c r="Q11" s="1422"/>
      <c r="R11" s="736"/>
      <c r="S11" s="736"/>
      <c r="T11" s="736"/>
      <c r="U11" s="736"/>
      <c r="V11" s="736"/>
      <c r="W11" s="736"/>
      <c r="X11" s="736"/>
      <c r="Y11" s="736"/>
      <c r="Z11" s="736"/>
      <c r="AA11" s="736"/>
      <c r="AB11" s="737"/>
      <c r="AC11" s="1422"/>
      <c r="AD11" s="736"/>
      <c r="AE11" s="736"/>
      <c r="AF11" s="736"/>
      <c r="AG11" s="736"/>
      <c r="AH11" s="736"/>
      <c r="AI11" s="736"/>
      <c r="AJ11" s="736"/>
      <c r="AK11" s="736"/>
      <c r="AL11" s="736"/>
      <c r="AM11" s="736"/>
      <c r="AN11" s="737"/>
      <c r="AO11" s="1422"/>
      <c r="AP11" s="736"/>
      <c r="AQ11" s="736"/>
      <c r="AR11" s="736"/>
      <c r="AS11" s="736"/>
      <c r="AT11" s="736"/>
      <c r="AU11" s="736"/>
      <c r="AV11" s="736"/>
      <c r="AW11" s="736"/>
      <c r="AX11" s="736"/>
      <c r="AY11" s="736"/>
      <c r="AZ11" s="826"/>
      <c r="BA11" s="1071"/>
      <c r="BB11" s="1423"/>
      <c r="BC11" s="811"/>
      <c r="BD11" s="811"/>
      <c r="BE11" s="811"/>
      <c r="BF11" s="811"/>
      <c r="BG11" s="811"/>
      <c r="BH11" s="811"/>
      <c r="BI11" s="811"/>
      <c r="BJ11" s="1424"/>
      <c r="BK11" s="1424"/>
      <c r="BL11" s="811"/>
      <c r="BM11" s="1425"/>
    </row>
    <row r="12" spans="1:65" ht="14.85" customHeight="1" x14ac:dyDescent="0.25">
      <c r="A12" s="1737" t="s">
        <v>0</v>
      </c>
      <c r="B12" s="511" t="s">
        <v>61</v>
      </c>
      <c r="C12" s="512" t="s">
        <v>1738</v>
      </c>
      <c r="D12" s="512"/>
      <c r="E12" s="1426">
        <f t="shared" ref="E12:E17" si="1">SUM(F12:P12)</f>
        <v>0</v>
      </c>
      <c r="F12" s="1427"/>
      <c r="G12" s="1427"/>
      <c r="H12" s="1427"/>
      <c r="I12" s="1427"/>
      <c r="J12" s="1427"/>
      <c r="K12" s="1427"/>
      <c r="L12" s="1427"/>
      <c r="M12" s="1427"/>
      <c r="N12" s="1427"/>
      <c r="O12" s="1427"/>
      <c r="P12" s="1428"/>
      <c r="Q12" s="1426">
        <f t="shared" ref="Q12:Q17" si="2">SUM(R12:AB12)</f>
        <v>0</v>
      </c>
      <c r="R12" s="1427"/>
      <c r="S12" s="1427"/>
      <c r="T12" s="1427"/>
      <c r="U12" s="1427"/>
      <c r="V12" s="1427"/>
      <c r="W12" s="1427"/>
      <c r="X12" s="1427"/>
      <c r="Y12" s="1427"/>
      <c r="Z12" s="1427"/>
      <c r="AA12" s="1427"/>
      <c r="AB12" s="1428"/>
      <c r="AC12" s="1429">
        <f t="shared" ref="AC12:AC17" si="3">SUM(AD12:AN12)</f>
        <v>0</v>
      </c>
      <c r="AD12" s="1430"/>
      <c r="AE12" s="1430"/>
      <c r="AF12" s="1430"/>
      <c r="AG12" s="1430"/>
      <c r="AH12" s="1430"/>
      <c r="AI12" s="1430"/>
      <c r="AJ12" s="1430"/>
      <c r="AK12" s="1430"/>
      <c r="AL12" s="1430"/>
      <c r="AM12" s="1430"/>
      <c r="AN12" s="1431"/>
      <c r="AO12" s="1429">
        <f t="shared" ref="AO12:AO17" si="4">SUM(AP12:AZ12)</f>
        <v>0</v>
      </c>
      <c r="AP12" s="1430"/>
      <c r="AQ12" s="1430"/>
      <c r="AR12" s="1430"/>
      <c r="AS12" s="1430"/>
      <c r="AT12" s="1430"/>
      <c r="AU12" s="1430"/>
      <c r="AV12" s="1430"/>
      <c r="AW12" s="1430"/>
      <c r="AX12" s="1430"/>
      <c r="AY12" s="1430"/>
      <c r="AZ12" s="1430"/>
      <c r="BA12" s="1432"/>
      <c r="BB12" s="1433">
        <f t="shared" ref="BB12:BB17" si="5">SUM(BC12:BM12)</f>
        <v>0</v>
      </c>
      <c r="BC12" s="1434">
        <f t="shared" ref="BC12:BM17" si="6">SUM(F12,R12,AD12,AP12)</f>
        <v>0</v>
      </c>
      <c r="BD12" s="1434">
        <f t="shared" si="6"/>
        <v>0</v>
      </c>
      <c r="BE12" s="1434">
        <f t="shared" si="6"/>
        <v>0</v>
      </c>
      <c r="BF12" s="1434">
        <f t="shared" si="6"/>
        <v>0</v>
      </c>
      <c r="BG12" s="1434">
        <f t="shared" si="6"/>
        <v>0</v>
      </c>
      <c r="BH12" s="1434">
        <f t="shared" si="6"/>
        <v>0</v>
      </c>
      <c r="BI12" s="1434">
        <f t="shared" si="6"/>
        <v>0</v>
      </c>
      <c r="BJ12" s="1434">
        <f t="shared" si="6"/>
        <v>0</v>
      </c>
      <c r="BK12" s="1434">
        <f t="shared" si="6"/>
        <v>0</v>
      </c>
      <c r="BL12" s="1434">
        <f t="shared" si="6"/>
        <v>0</v>
      </c>
      <c r="BM12" s="1435">
        <f t="shared" si="6"/>
        <v>0</v>
      </c>
    </row>
    <row r="13" spans="1:65" x14ac:dyDescent="0.25">
      <c r="A13" s="1735"/>
      <c r="B13" s="513" t="s">
        <v>62</v>
      </c>
      <c r="C13" s="206" t="s">
        <v>1739</v>
      </c>
      <c r="D13" s="206"/>
      <c r="E13" s="1436">
        <f t="shared" si="1"/>
        <v>0</v>
      </c>
      <c r="F13" s="1437"/>
      <c r="G13" s="1437"/>
      <c r="H13" s="1437"/>
      <c r="I13" s="1437"/>
      <c r="J13" s="1437"/>
      <c r="K13" s="1437"/>
      <c r="L13" s="1437"/>
      <c r="M13" s="1437"/>
      <c r="N13" s="1437"/>
      <c r="O13" s="1437"/>
      <c r="P13" s="1438"/>
      <c r="Q13" s="1436">
        <f t="shared" si="2"/>
        <v>0</v>
      </c>
      <c r="R13" s="1437"/>
      <c r="S13" s="1437"/>
      <c r="T13" s="1437"/>
      <c r="U13" s="1437"/>
      <c r="V13" s="1437"/>
      <c r="W13" s="1437"/>
      <c r="X13" s="1437"/>
      <c r="Y13" s="1437"/>
      <c r="Z13" s="1437"/>
      <c r="AA13" s="1437"/>
      <c r="AB13" s="1438"/>
      <c r="AC13" s="1439">
        <f t="shared" si="3"/>
        <v>0</v>
      </c>
      <c r="AD13" s="1440"/>
      <c r="AE13" s="1440"/>
      <c r="AF13" s="1440"/>
      <c r="AG13" s="1440"/>
      <c r="AH13" s="1440"/>
      <c r="AI13" s="1440"/>
      <c r="AJ13" s="1440"/>
      <c r="AK13" s="1440"/>
      <c r="AL13" s="1440"/>
      <c r="AM13" s="1440"/>
      <c r="AN13" s="1441"/>
      <c r="AO13" s="1439">
        <f t="shared" si="4"/>
        <v>0</v>
      </c>
      <c r="AP13" s="1440"/>
      <c r="AQ13" s="1440"/>
      <c r="AR13" s="1440"/>
      <c r="AS13" s="1440"/>
      <c r="AT13" s="1440"/>
      <c r="AU13" s="1440"/>
      <c r="AV13" s="1440"/>
      <c r="AW13" s="1440"/>
      <c r="AX13" s="1440"/>
      <c r="AY13" s="1440"/>
      <c r="AZ13" s="1440"/>
      <c r="BA13" s="1442"/>
      <c r="BB13" s="1443">
        <f t="shared" si="5"/>
        <v>0</v>
      </c>
      <c r="BC13" s="814">
        <f t="shared" si="6"/>
        <v>0</v>
      </c>
      <c r="BD13" s="814">
        <f t="shared" si="6"/>
        <v>0</v>
      </c>
      <c r="BE13" s="814">
        <f t="shared" si="6"/>
        <v>0</v>
      </c>
      <c r="BF13" s="814">
        <f t="shared" si="6"/>
        <v>0</v>
      </c>
      <c r="BG13" s="814">
        <f t="shared" si="6"/>
        <v>0</v>
      </c>
      <c r="BH13" s="814">
        <f t="shared" si="6"/>
        <v>0</v>
      </c>
      <c r="BI13" s="814">
        <f t="shared" si="6"/>
        <v>0</v>
      </c>
      <c r="BJ13" s="814">
        <f t="shared" si="6"/>
        <v>0</v>
      </c>
      <c r="BK13" s="814">
        <f t="shared" si="6"/>
        <v>0</v>
      </c>
      <c r="BL13" s="814">
        <f t="shared" si="6"/>
        <v>0</v>
      </c>
      <c r="BM13" s="1444">
        <f t="shared" si="6"/>
        <v>0</v>
      </c>
    </row>
    <row r="14" spans="1:65" x14ac:dyDescent="0.25">
      <c r="A14" s="1735"/>
      <c r="B14" s="513" t="s">
        <v>63</v>
      </c>
      <c r="C14" s="206" t="s">
        <v>1740</v>
      </c>
      <c r="D14" s="206"/>
      <c r="E14" s="1436">
        <f t="shared" si="1"/>
        <v>0</v>
      </c>
      <c r="F14" s="1437"/>
      <c r="G14" s="1437"/>
      <c r="H14" s="1437"/>
      <c r="I14" s="1437"/>
      <c r="J14" s="1437"/>
      <c r="K14" s="1437"/>
      <c r="L14" s="1437"/>
      <c r="M14" s="1437"/>
      <c r="N14" s="1437"/>
      <c r="O14" s="1437"/>
      <c r="P14" s="1438"/>
      <c r="Q14" s="1436">
        <f t="shared" si="2"/>
        <v>0</v>
      </c>
      <c r="R14" s="1437"/>
      <c r="S14" s="1437"/>
      <c r="T14" s="1437"/>
      <c r="U14" s="1437"/>
      <c r="V14" s="1437"/>
      <c r="W14" s="1437"/>
      <c r="X14" s="1437"/>
      <c r="Y14" s="1437"/>
      <c r="Z14" s="1437"/>
      <c r="AA14" s="1437"/>
      <c r="AB14" s="1438"/>
      <c r="AC14" s="1439">
        <f t="shared" si="3"/>
        <v>0</v>
      </c>
      <c r="AD14" s="1440"/>
      <c r="AE14" s="1440"/>
      <c r="AF14" s="1440"/>
      <c r="AG14" s="1440"/>
      <c r="AH14" s="1440"/>
      <c r="AI14" s="1440"/>
      <c r="AJ14" s="1440"/>
      <c r="AK14" s="1440"/>
      <c r="AL14" s="1440"/>
      <c r="AM14" s="1440"/>
      <c r="AN14" s="1441"/>
      <c r="AO14" s="1439">
        <f t="shared" si="4"/>
        <v>0</v>
      </c>
      <c r="AP14" s="1440"/>
      <c r="AQ14" s="1440"/>
      <c r="AR14" s="1440"/>
      <c r="AS14" s="1440"/>
      <c r="AT14" s="1440"/>
      <c r="AU14" s="1440"/>
      <c r="AV14" s="1440"/>
      <c r="AW14" s="1440"/>
      <c r="AX14" s="1440"/>
      <c r="AY14" s="1440"/>
      <c r="AZ14" s="1440"/>
      <c r="BA14" s="1442"/>
      <c r="BB14" s="1443">
        <f t="shared" si="5"/>
        <v>0</v>
      </c>
      <c r="BC14" s="814">
        <f t="shared" si="6"/>
        <v>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4">
        <f t="shared" si="6"/>
        <v>0</v>
      </c>
    </row>
    <row r="15" spans="1:65" x14ac:dyDescent="0.25">
      <c r="A15" s="1735"/>
      <c r="B15" s="513" t="s">
        <v>64</v>
      </c>
      <c r="C15" s="206" t="s">
        <v>1741</v>
      </c>
      <c r="D15" s="206"/>
      <c r="E15" s="1436">
        <f t="shared" si="1"/>
        <v>0</v>
      </c>
      <c r="F15" s="1437"/>
      <c r="G15" s="1437"/>
      <c r="H15" s="1437"/>
      <c r="I15" s="1437"/>
      <c r="J15" s="1437"/>
      <c r="K15" s="1437"/>
      <c r="L15" s="1437"/>
      <c r="M15" s="1437"/>
      <c r="N15" s="1437"/>
      <c r="O15" s="1437"/>
      <c r="P15" s="1438"/>
      <c r="Q15" s="1436">
        <f t="shared" si="2"/>
        <v>0</v>
      </c>
      <c r="R15" s="1437"/>
      <c r="S15" s="1437"/>
      <c r="T15" s="1437"/>
      <c r="U15" s="1437"/>
      <c r="V15" s="1437"/>
      <c r="W15" s="1437"/>
      <c r="X15" s="1437"/>
      <c r="Y15" s="1437"/>
      <c r="Z15" s="1437"/>
      <c r="AA15" s="1437"/>
      <c r="AB15" s="1438"/>
      <c r="AC15" s="1439">
        <f t="shared" si="3"/>
        <v>0</v>
      </c>
      <c r="AD15" s="1440"/>
      <c r="AE15" s="1440"/>
      <c r="AF15" s="1440"/>
      <c r="AG15" s="1440"/>
      <c r="AH15" s="1440"/>
      <c r="AI15" s="1440"/>
      <c r="AJ15" s="1440"/>
      <c r="AK15" s="1440"/>
      <c r="AL15" s="1440"/>
      <c r="AM15" s="1440"/>
      <c r="AN15" s="1441"/>
      <c r="AO15" s="1439">
        <f t="shared" si="4"/>
        <v>0</v>
      </c>
      <c r="AP15" s="1440"/>
      <c r="AQ15" s="1440"/>
      <c r="AR15" s="1440"/>
      <c r="AS15" s="1440"/>
      <c r="AT15" s="1440"/>
      <c r="AU15" s="1440"/>
      <c r="AV15" s="1440"/>
      <c r="AW15" s="1440"/>
      <c r="AX15" s="1440"/>
      <c r="AY15" s="1440"/>
      <c r="AZ15" s="1440"/>
      <c r="BA15" s="1442"/>
      <c r="BB15" s="1443">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4">
        <f t="shared" si="6"/>
        <v>0</v>
      </c>
    </row>
    <row r="16" spans="1:65" x14ac:dyDescent="0.25">
      <c r="A16" s="1735"/>
      <c r="B16" s="513" t="s">
        <v>95</v>
      </c>
      <c r="C16" s="206" t="s">
        <v>1742</v>
      </c>
      <c r="D16" s="206"/>
      <c r="E16" s="1436">
        <f t="shared" si="1"/>
        <v>0</v>
      </c>
      <c r="F16" s="1437"/>
      <c r="G16" s="1437"/>
      <c r="H16" s="1437"/>
      <c r="I16" s="1437"/>
      <c r="J16" s="1437"/>
      <c r="K16" s="1437"/>
      <c r="L16" s="1437"/>
      <c r="M16" s="1437"/>
      <c r="N16" s="1437"/>
      <c r="O16" s="1437"/>
      <c r="P16" s="1438"/>
      <c r="Q16" s="1436">
        <f t="shared" si="2"/>
        <v>0</v>
      </c>
      <c r="R16" s="1437"/>
      <c r="S16" s="1437"/>
      <c r="T16" s="1437"/>
      <c r="U16" s="1437"/>
      <c r="V16" s="1437"/>
      <c r="W16" s="1437"/>
      <c r="X16" s="1437"/>
      <c r="Y16" s="1437"/>
      <c r="Z16" s="1437"/>
      <c r="AA16" s="1437"/>
      <c r="AB16" s="1438"/>
      <c r="AC16" s="1439">
        <f t="shared" si="3"/>
        <v>0</v>
      </c>
      <c r="AD16" s="1440"/>
      <c r="AE16" s="1440"/>
      <c r="AF16" s="1440"/>
      <c r="AG16" s="1440"/>
      <c r="AH16" s="1440"/>
      <c r="AI16" s="1440"/>
      <c r="AJ16" s="1440"/>
      <c r="AK16" s="1440"/>
      <c r="AL16" s="1440"/>
      <c r="AM16" s="1440"/>
      <c r="AN16" s="1441"/>
      <c r="AO16" s="1439">
        <f t="shared" si="4"/>
        <v>0</v>
      </c>
      <c r="AP16" s="1440"/>
      <c r="AQ16" s="1440"/>
      <c r="AR16" s="1440"/>
      <c r="AS16" s="1440"/>
      <c r="AT16" s="1440"/>
      <c r="AU16" s="1440"/>
      <c r="AV16" s="1440"/>
      <c r="AW16" s="1440"/>
      <c r="AX16" s="1440"/>
      <c r="AY16" s="1440"/>
      <c r="AZ16" s="1440"/>
      <c r="BA16" s="1442"/>
      <c r="BB16" s="1443">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4">
        <f t="shared" si="6"/>
        <v>0</v>
      </c>
    </row>
    <row r="17" spans="1:65" x14ac:dyDescent="0.25">
      <c r="A17" s="1735"/>
      <c r="B17" s="513" t="s">
        <v>35</v>
      </c>
      <c r="C17" s="206" t="s">
        <v>684</v>
      </c>
      <c r="D17" s="206"/>
      <c r="E17" s="1436">
        <f t="shared" si="1"/>
        <v>0</v>
      </c>
      <c r="F17" s="1437"/>
      <c r="G17" s="1437"/>
      <c r="H17" s="1437"/>
      <c r="I17" s="1437"/>
      <c r="J17" s="1437"/>
      <c r="K17" s="1437"/>
      <c r="L17" s="1437"/>
      <c r="M17" s="1437"/>
      <c r="N17" s="1437"/>
      <c r="O17" s="1437"/>
      <c r="P17" s="1438"/>
      <c r="Q17" s="1436">
        <f t="shared" si="2"/>
        <v>0</v>
      </c>
      <c r="R17" s="1437"/>
      <c r="S17" s="1437"/>
      <c r="T17" s="1437"/>
      <c r="U17" s="1437"/>
      <c r="V17" s="1437"/>
      <c r="W17" s="1437"/>
      <c r="X17" s="1437"/>
      <c r="Y17" s="1437"/>
      <c r="Z17" s="1437"/>
      <c r="AA17" s="1437"/>
      <c r="AB17" s="1438"/>
      <c r="AC17" s="1439">
        <f t="shared" si="3"/>
        <v>0</v>
      </c>
      <c r="AD17" s="1440"/>
      <c r="AE17" s="1440"/>
      <c r="AF17" s="1440"/>
      <c r="AG17" s="1440"/>
      <c r="AH17" s="1440"/>
      <c r="AI17" s="1440"/>
      <c r="AJ17" s="1440"/>
      <c r="AK17" s="1440"/>
      <c r="AL17" s="1440"/>
      <c r="AM17" s="1440"/>
      <c r="AN17" s="1441"/>
      <c r="AO17" s="1439">
        <f t="shared" si="4"/>
        <v>0</v>
      </c>
      <c r="AP17" s="1440"/>
      <c r="AQ17" s="1440"/>
      <c r="AR17" s="1440"/>
      <c r="AS17" s="1440"/>
      <c r="AT17" s="1440"/>
      <c r="AU17" s="1440"/>
      <c r="AV17" s="1440"/>
      <c r="AW17" s="1440"/>
      <c r="AX17" s="1440"/>
      <c r="AY17" s="1440"/>
      <c r="AZ17" s="1440"/>
      <c r="BA17" s="1442"/>
      <c r="BB17" s="1443">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4">
        <f t="shared" si="6"/>
        <v>0</v>
      </c>
    </row>
    <row r="18" spans="1:65" s="209" customFormat="1" x14ac:dyDescent="0.25">
      <c r="A18" s="1736"/>
      <c r="B18" s="515" t="s">
        <v>202</v>
      </c>
      <c r="C18" s="514" t="s">
        <v>1</v>
      </c>
      <c r="D18" s="1445"/>
      <c r="E18" s="1419">
        <f t="shared" ref="E18:BM18" si="7">SUM(E12:E17)</f>
        <v>0</v>
      </c>
      <c r="F18" s="1446">
        <f t="shared" si="7"/>
        <v>0</v>
      </c>
      <c r="G18" s="1446">
        <f t="shared" si="7"/>
        <v>0</v>
      </c>
      <c r="H18" s="1446">
        <f t="shared" si="7"/>
        <v>0</v>
      </c>
      <c r="I18" s="1446">
        <f t="shared" si="7"/>
        <v>0</v>
      </c>
      <c r="J18" s="1446">
        <f t="shared" si="7"/>
        <v>0</v>
      </c>
      <c r="K18" s="1446">
        <f t="shared" si="7"/>
        <v>0</v>
      </c>
      <c r="L18" s="1446">
        <f t="shared" si="7"/>
        <v>0</v>
      </c>
      <c r="M18" s="1446">
        <f t="shared" si="7"/>
        <v>0</v>
      </c>
      <c r="N18" s="1446">
        <f t="shared" si="7"/>
        <v>0</v>
      </c>
      <c r="O18" s="1446">
        <f t="shared" si="7"/>
        <v>0</v>
      </c>
      <c r="P18" s="1447">
        <f t="shared" si="7"/>
        <v>0</v>
      </c>
      <c r="Q18" s="1419">
        <f t="shared" si="7"/>
        <v>0</v>
      </c>
      <c r="R18" s="1446">
        <f t="shared" si="7"/>
        <v>0</v>
      </c>
      <c r="S18" s="1446">
        <f t="shared" si="7"/>
        <v>0</v>
      </c>
      <c r="T18" s="1446">
        <f t="shared" si="7"/>
        <v>0</v>
      </c>
      <c r="U18" s="1446">
        <f t="shared" si="7"/>
        <v>0</v>
      </c>
      <c r="V18" s="1446">
        <f t="shared" si="7"/>
        <v>0</v>
      </c>
      <c r="W18" s="1446">
        <f t="shared" si="7"/>
        <v>0</v>
      </c>
      <c r="X18" s="1446">
        <f t="shared" si="7"/>
        <v>0</v>
      </c>
      <c r="Y18" s="1446">
        <f t="shared" si="7"/>
        <v>0</v>
      </c>
      <c r="Z18" s="1446">
        <f t="shared" si="7"/>
        <v>0</v>
      </c>
      <c r="AA18" s="1446">
        <f t="shared" si="7"/>
        <v>0</v>
      </c>
      <c r="AB18" s="1447">
        <f t="shared" si="7"/>
        <v>0</v>
      </c>
      <c r="AC18" s="1136">
        <f t="shared" si="7"/>
        <v>0</v>
      </c>
      <c r="AD18" s="1448">
        <f t="shared" si="7"/>
        <v>0</v>
      </c>
      <c r="AE18" s="1448">
        <f t="shared" si="7"/>
        <v>0</v>
      </c>
      <c r="AF18" s="1448">
        <f t="shared" si="7"/>
        <v>0</v>
      </c>
      <c r="AG18" s="1448">
        <f t="shared" si="7"/>
        <v>0</v>
      </c>
      <c r="AH18" s="1448">
        <f t="shared" si="7"/>
        <v>0</v>
      </c>
      <c r="AI18" s="1448">
        <f t="shared" si="7"/>
        <v>0</v>
      </c>
      <c r="AJ18" s="1448">
        <f t="shared" si="7"/>
        <v>0</v>
      </c>
      <c r="AK18" s="1448">
        <f t="shared" si="7"/>
        <v>0</v>
      </c>
      <c r="AL18" s="1448">
        <f t="shared" si="7"/>
        <v>0</v>
      </c>
      <c r="AM18" s="1448">
        <f t="shared" si="7"/>
        <v>0</v>
      </c>
      <c r="AN18" s="1449">
        <f t="shared" si="7"/>
        <v>0</v>
      </c>
      <c r="AO18" s="1136">
        <f t="shared" si="7"/>
        <v>0</v>
      </c>
      <c r="AP18" s="1448">
        <f t="shared" si="7"/>
        <v>0</v>
      </c>
      <c r="AQ18" s="1448">
        <f t="shared" si="7"/>
        <v>0</v>
      </c>
      <c r="AR18" s="1448">
        <f t="shared" si="7"/>
        <v>0</v>
      </c>
      <c r="AS18" s="1448">
        <f t="shared" si="7"/>
        <v>0</v>
      </c>
      <c r="AT18" s="1448">
        <f t="shared" si="7"/>
        <v>0</v>
      </c>
      <c r="AU18" s="1448">
        <f t="shared" si="7"/>
        <v>0</v>
      </c>
      <c r="AV18" s="1448">
        <f t="shared" si="7"/>
        <v>0</v>
      </c>
      <c r="AW18" s="1448">
        <f t="shared" si="7"/>
        <v>0</v>
      </c>
      <c r="AX18" s="1448">
        <f t="shared" si="7"/>
        <v>0</v>
      </c>
      <c r="AY18" s="1448">
        <f t="shared" si="7"/>
        <v>0</v>
      </c>
      <c r="AZ18" s="1448">
        <f t="shared" si="7"/>
        <v>0</v>
      </c>
      <c r="BA18" s="1450">
        <f t="shared" si="7"/>
        <v>0</v>
      </c>
      <c r="BB18" s="1451">
        <f t="shared" si="7"/>
        <v>0</v>
      </c>
      <c r="BC18" s="1448">
        <f t="shared" si="7"/>
        <v>0</v>
      </c>
      <c r="BD18" s="1448">
        <f t="shared" si="7"/>
        <v>0</v>
      </c>
      <c r="BE18" s="1448">
        <f t="shared" si="7"/>
        <v>0</v>
      </c>
      <c r="BF18" s="1448">
        <f t="shared" si="7"/>
        <v>0</v>
      </c>
      <c r="BG18" s="1448">
        <f t="shared" si="7"/>
        <v>0</v>
      </c>
      <c r="BH18" s="1448">
        <f t="shared" si="7"/>
        <v>0</v>
      </c>
      <c r="BI18" s="1448">
        <f t="shared" si="7"/>
        <v>0</v>
      </c>
      <c r="BJ18" s="1448">
        <f t="shared" si="7"/>
        <v>0</v>
      </c>
      <c r="BK18" s="1448">
        <f t="shared" si="7"/>
        <v>0</v>
      </c>
      <c r="BL18" s="1448">
        <f t="shared" si="7"/>
        <v>0</v>
      </c>
      <c r="BM18" s="1452">
        <f t="shared" si="7"/>
        <v>0</v>
      </c>
    </row>
    <row r="19" spans="1:65" x14ac:dyDescent="0.25">
      <c r="A19" s="1737" t="s">
        <v>53</v>
      </c>
      <c r="B19" s="511" t="s">
        <v>65</v>
      </c>
      <c r="C19" s="512" t="s">
        <v>1738</v>
      </c>
      <c r="D19" s="512"/>
      <c r="E19" s="1426">
        <f t="shared" ref="E19:E24" si="8">SUM(F19:P19)</f>
        <v>0</v>
      </c>
      <c r="F19" s="1427"/>
      <c r="G19" s="1427"/>
      <c r="H19" s="1427"/>
      <c r="I19" s="1427"/>
      <c r="J19" s="1427"/>
      <c r="K19" s="1427"/>
      <c r="L19" s="1427"/>
      <c r="M19" s="1427"/>
      <c r="N19" s="1427"/>
      <c r="O19" s="1427"/>
      <c r="P19" s="1428"/>
      <c r="Q19" s="1426">
        <f t="shared" ref="Q19:Q24" si="9">SUM(R19:AB19)</f>
        <v>0</v>
      </c>
      <c r="R19" s="1427"/>
      <c r="S19" s="1427"/>
      <c r="T19" s="1427"/>
      <c r="U19" s="1427"/>
      <c r="V19" s="1427"/>
      <c r="W19" s="1427"/>
      <c r="X19" s="1427"/>
      <c r="Y19" s="1427"/>
      <c r="Z19" s="1427"/>
      <c r="AA19" s="1427"/>
      <c r="AB19" s="1428"/>
      <c r="AC19" s="1429">
        <f t="shared" ref="AC19:AC24" si="10">SUM(AD19:AN19)</f>
        <v>0</v>
      </c>
      <c r="AD19" s="1430"/>
      <c r="AE19" s="1430"/>
      <c r="AF19" s="1430"/>
      <c r="AG19" s="1430"/>
      <c r="AH19" s="1430"/>
      <c r="AI19" s="1430"/>
      <c r="AJ19" s="1430"/>
      <c r="AK19" s="1430"/>
      <c r="AL19" s="1430"/>
      <c r="AM19" s="1430"/>
      <c r="AN19" s="1431"/>
      <c r="AO19" s="1429">
        <f t="shared" ref="AO19:AO24" si="11">SUM(AP19:AZ19)</f>
        <v>0</v>
      </c>
      <c r="AP19" s="1430"/>
      <c r="AQ19" s="1430"/>
      <c r="AR19" s="1430"/>
      <c r="AS19" s="1430"/>
      <c r="AT19" s="1430"/>
      <c r="AU19" s="1430"/>
      <c r="AV19" s="1430"/>
      <c r="AW19" s="1430"/>
      <c r="AX19" s="1430"/>
      <c r="AY19" s="1430"/>
      <c r="AZ19" s="1430"/>
      <c r="BA19" s="1432"/>
      <c r="BB19" s="1433">
        <f t="shared" ref="BB19:BB24" si="12">SUM(BC19:BM19)</f>
        <v>0</v>
      </c>
      <c r="BC19" s="1434">
        <f t="shared" ref="BC19:BM24" si="13">SUM(F19,R19,AD19,AP19)</f>
        <v>0</v>
      </c>
      <c r="BD19" s="1434">
        <f t="shared" si="13"/>
        <v>0</v>
      </c>
      <c r="BE19" s="1434">
        <f t="shared" si="13"/>
        <v>0</v>
      </c>
      <c r="BF19" s="1434">
        <f t="shared" si="13"/>
        <v>0</v>
      </c>
      <c r="BG19" s="1434">
        <f t="shared" si="13"/>
        <v>0</v>
      </c>
      <c r="BH19" s="1434">
        <f t="shared" si="13"/>
        <v>0</v>
      </c>
      <c r="BI19" s="1434">
        <f t="shared" si="13"/>
        <v>0</v>
      </c>
      <c r="BJ19" s="1434">
        <f t="shared" si="13"/>
        <v>0</v>
      </c>
      <c r="BK19" s="1434">
        <f t="shared" si="13"/>
        <v>0</v>
      </c>
      <c r="BL19" s="1434">
        <f t="shared" si="13"/>
        <v>0</v>
      </c>
      <c r="BM19" s="1435">
        <f t="shared" si="13"/>
        <v>0</v>
      </c>
    </row>
    <row r="20" spans="1:65" x14ac:dyDescent="0.25">
      <c r="A20" s="1735"/>
      <c r="B20" s="513" t="s">
        <v>66</v>
      </c>
      <c r="C20" s="206" t="s">
        <v>1739</v>
      </c>
      <c r="D20" s="206"/>
      <c r="E20" s="1436">
        <f t="shared" si="8"/>
        <v>0</v>
      </c>
      <c r="F20" s="1437"/>
      <c r="G20" s="1437"/>
      <c r="H20" s="1437"/>
      <c r="I20" s="1437"/>
      <c r="J20" s="1437"/>
      <c r="K20" s="1437"/>
      <c r="L20" s="1437"/>
      <c r="M20" s="1437"/>
      <c r="N20" s="1437"/>
      <c r="O20" s="1437"/>
      <c r="P20" s="1438"/>
      <c r="Q20" s="1436">
        <f t="shared" si="9"/>
        <v>0</v>
      </c>
      <c r="R20" s="1437"/>
      <c r="S20" s="1437"/>
      <c r="T20" s="1437"/>
      <c r="U20" s="1437"/>
      <c r="V20" s="1437"/>
      <c r="W20" s="1437"/>
      <c r="X20" s="1437"/>
      <c r="Y20" s="1437"/>
      <c r="Z20" s="1437"/>
      <c r="AA20" s="1437"/>
      <c r="AB20" s="1438"/>
      <c r="AC20" s="1439">
        <f t="shared" si="10"/>
        <v>0</v>
      </c>
      <c r="AD20" s="1440"/>
      <c r="AE20" s="1440"/>
      <c r="AF20" s="1440"/>
      <c r="AG20" s="1440"/>
      <c r="AH20" s="1440"/>
      <c r="AI20" s="1440"/>
      <c r="AJ20" s="1440"/>
      <c r="AK20" s="1440"/>
      <c r="AL20" s="1440"/>
      <c r="AM20" s="1440"/>
      <c r="AN20" s="1441"/>
      <c r="AO20" s="1439">
        <f t="shared" si="11"/>
        <v>0</v>
      </c>
      <c r="AP20" s="1440"/>
      <c r="AQ20" s="1440"/>
      <c r="AR20" s="1440"/>
      <c r="AS20" s="1440"/>
      <c r="AT20" s="1440"/>
      <c r="AU20" s="1440"/>
      <c r="AV20" s="1440"/>
      <c r="AW20" s="1440"/>
      <c r="AX20" s="1440"/>
      <c r="AY20" s="1440"/>
      <c r="AZ20" s="1440"/>
      <c r="BA20" s="1442"/>
      <c r="BB20" s="1443">
        <f t="shared" si="12"/>
        <v>0</v>
      </c>
      <c r="BC20" s="814">
        <f t="shared" si="13"/>
        <v>0</v>
      </c>
      <c r="BD20" s="814">
        <f t="shared" si="13"/>
        <v>0</v>
      </c>
      <c r="BE20" s="814">
        <f t="shared" si="13"/>
        <v>0</v>
      </c>
      <c r="BF20" s="814">
        <f t="shared" si="13"/>
        <v>0</v>
      </c>
      <c r="BG20" s="814">
        <f t="shared" si="13"/>
        <v>0</v>
      </c>
      <c r="BH20" s="814">
        <f t="shared" si="13"/>
        <v>0</v>
      </c>
      <c r="BI20" s="814">
        <f t="shared" si="13"/>
        <v>0</v>
      </c>
      <c r="BJ20" s="814">
        <f t="shared" si="13"/>
        <v>0</v>
      </c>
      <c r="BK20" s="814">
        <f t="shared" si="13"/>
        <v>0</v>
      </c>
      <c r="BL20" s="814">
        <f t="shared" si="13"/>
        <v>0</v>
      </c>
      <c r="BM20" s="1444">
        <f t="shared" si="13"/>
        <v>0</v>
      </c>
    </row>
    <row r="21" spans="1:65" x14ac:dyDescent="0.25">
      <c r="A21" s="1735"/>
      <c r="B21" s="513" t="s">
        <v>67</v>
      </c>
      <c r="C21" s="206" t="s">
        <v>1740</v>
      </c>
      <c r="D21" s="206"/>
      <c r="E21" s="1436">
        <f t="shared" si="8"/>
        <v>0</v>
      </c>
      <c r="F21" s="1437"/>
      <c r="G21" s="1437"/>
      <c r="H21" s="1437"/>
      <c r="I21" s="1437"/>
      <c r="J21" s="1437"/>
      <c r="K21" s="1437"/>
      <c r="L21" s="1437"/>
      <c r="M21" s="1437"/>
      <c r="N21" s="1437"/>
      <c r="O21" s="1437"/>
      <c r="P21" s="1438"/>
      <c r="Q21" s="1436">
        <f t="shared" si="9"/>
        <v>0</v>
      </c>
      <c r="R21" s="1437"/>
      <c r="S21" s="1437"/>
      <c r="T21" s="1437"/>
      <c r="U21" s="1437"/>
      <c r="V21" s="1437"/>
      <c r="W21" s="1437"/>
      <c r="X21" s="1437"/>
      <c r="Y21" s="1437"/>
      <c r="Z21" s="1437"/>
      <c r="AA21" s="1437"/>
      <c r="AB21" s="1438"/>
      <c r="AC21" s="1439">
        <f t="shared" si="10"/>
        <v>0</v>
      </c>
      <c r="AD21" s="1440"/>
      <c r="AE21" s="1440"/>
      <c r="AF21" s="1440"/>
      <c r="AG21" s="1440"/>
      <c r="AH21" s="1440"/>
      <c r="AI21" s="1440"/>
      <c r="AJ21" s="1440"/>
      <c r="AK21" s="1440"/>
      <c r="AL21" s="1440"/>
      <c r="AM21" s="1440"/>
      <c r="AN21" s="1441"/>
      <c r="AO21" s="1439">
        <f t="shared" si="11"/>
        <v>0</v>
      </c>
      <c r="AP21" s="1440"/>
      <c r="AQ21" s="1440"/>
      <c r="AR21" s="1440"/>
      <c r="AS21" s="1440"/>
      <c r="AT21" s="1440"/>
      <c r="AU21" s="1440"/>
      <c r="AV21" s="1440"/>
      <c r="AW21" s="1440"/>
      <c r="AX21" s="1440"/>
      <c r="AY21" s="1440"/>
      <c r="AZ21" s="1440"/>
      <c r="BA21" s="1442"/>
      <c r="BB21" s="1443">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4">
        <f t="shared" si="13"/>
        <v>0</v>
      </c>
    </row>
    <row r="22" spans="1:65" x14ac:dyDescent="0.25">
      <c r="A22" s="1735"/>
      <c r="B22" s="513" t="s">
        <v>69</v>
      </c>
      <c r="C22" s="206" t="s">
        <v>1741</v>
      </c>
      <c r="D22" s="206"/>
      <c r="E22" s="1436">
        <f t="shared" si="8"/>
        <v>0</v>
      </c>
      <c r="F22" s="1437"/>
      <c r="G22" s="1437"/>
      <c r="H22" s="1437"/>
      <c r="I22" s="1437"/>
      <c r="J22" s="1437"/>
      <c r="K22" s="1437"/>
      <c r="L22" s="1437"/>
      <c r="M22" s="1437"/>
      <c r="N22" s="1437"/>
      <c r="O22" s="1437"/>
      <c r="P22" s="1438"/>
      <c r="Q22" s="1436">
        <f t="shared" si="9"/>
        <v>0</v>
      </c>
      <c r="R22" s="1437"/>
      <c r="S22" s="1437"/>
      <c r="T22" s="1437"/>
      <c r="U22" s="1437"/>
      <c r="V22" s="1437"/>
      <c r="W22" s="1437"/>
      <c r="X22" s="1437"/>
      <c r="Y22" s="1437"/>
      <c r="Z22" s="1437"/>
      <c r="AA22" s="1437"/>
      <c r="AB22" s="1438"/>
      <c r="AC22" s="1439">
        <f t="shared" si="10"/>
        <v>0</v>
      </c>
      <c r="AD22" s="1440"/>
      <c r="AE22" s="1440"/>
      <c r="AF22" s="1440"/>
      <c r="AG22" s="1440"/>
      <c r="AH22" s="1440"/>
      <c r="AI22" s="1440"/>
      <c r="AJ22" s="1440"/>
      <c r="AK22" s="1440"/>
      <c r="AL22" s="1440"/>
      <c r="AM22" s="1440"/>
      <c r="AN22" s="1441"/>
      <c r="AO22" s="1439">
        <f t="shared" si="11"/>
        <v>0</v>
      </c>
      <c r="AP22" s="1440"/>
      <c r="AQ22" s="1440"/>
      <c r="AR22" s="1440"/>
      <c r="AS22" s="1440"/>
      <c r="AT22" s="1440"/>
      <c r="AU22" s="1440"/>
      <c r="AV22" s="1440"/>
      <c r="AW22" s="1440"/>
      <c r="AX22" s="1440"/>
      <c r="AY22" s="1440"/>
      <c r="AZ22" s="1440"/>
      <c r="BA22" s="1442"/>
      <c r="BB22" s="1443">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4">
        <f t="shared" si="13"/>
        <v>0</v>
      </c>
    </row>
    <row r="23" spans="1:65" x14ac:dyDescent="0.25">
      <c r="A23" s="1735"/>
      <c r="B23" s="513" t="s">
        <v>96</v>
      </c>
      <c r="C23" s="206" t="s">
        <v>1742</v>
      </c>
      <c r="D23" s="206"/>
      <c r="E23" s="1436">
        <f t="shared" si="8"/>
        <v>0</v>
      </c>
      <c r="F23" s="1437"/>
      <c r="G23" s="1437"/>
      <c r="H23" s="1437"/>
      <c r="I23" s="1437"/>
      <c r="J23" s="1437"/>
      <c r="K23" s="1437"/>
      <c r="L23" s="1437"/>
      <c r="M23" s="1437"/>
      <c r="N23" s="1437"/>
      <c r="O23" s="1437"/>
      <c r="P23" s="1438"/>
      <c r="Q23" s="1436">
        <f t="shared" si="9"/>
        <v>0</v>
      </c>
      <c r="R23" s="1437"/>
      <c r="S23" s="1437"/>
      <c r="T23" s="1437"/>
      <c r="U23" s="1437"/>
      <c r="V23" s="1437"/>
      <c r="W23" s="1437"/>
      <c r="X23" s="1437"/>
      <c r="Y23" s="1437"/>
      <c r="Z23" s="1437"/>
      <c r="AA23" s="1437"/>
      <c r="AB23" s="1438"/>
      <c r="AC23" s="1439">
        <f t="shared" si="10"/>
        <v>0</v>
      </c>
      <c r="AD23" s="1440"/>
      <c r="AE23" s="1440"/>
      <c r="AF23" s="1440"/>
      <c r="AG23" s="1440"/>
      <c r="AH23" s="1440"/>
      <c r="AI23" s="1440"/>
      <c r="AJ23" s="1440"/>
      <c r="AK23" s="1440"/>
      <c r="AL23" s="1440"/>
      <c r="AM23" s="1440"/>
      <c r="AN23" s="1441"/>
      <c r="AO23" s="1439">
        <f t="shared" si="11"/>
        <v>0</v>
      </c>
      <c r="AP23" s="1440"/>
      <c r="AQ23" s="1440"/>
      <c r="AR23" s="1440"/>
      <c r="AS23" s="1440"/>
      <c r="AT23" s="1440"/>
      <c r="AU23" s="1440"/>
      <c r="AV23" s="1440"/>
      <c r="AW23" s="1440"/>
      <c r="AX23" s="1440"/>
      <c r="AY23" s="1440"/>
      <c r="AZ23" s="1440"/>
      <c r="BA23" s="1442"/>
      <c r="BB23" s="1443">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4">
        <f t="shared" si="13"/>
        <v>0</v>
      </c>
    </row>
    <row r="24" spans="1:65" x14ac:dyDescent="0.25">
      <c r="A24" s="1735"/>
      <c r="B24" s="513" t="s">
        <v>97</v>
      </c>
      <c r="C24" s="206" t="s">
        <v>684</v>
      </c>
      <c r="D24" s="206"/>
      <c r="E24" s="1436">
        <f t="shared" si="8"/>
        <v>0</v>
      </c>
      <c r="F24" s="1437"/>
      <c r="G24" s="1437"/>
      <c r="H24" s="1437"/>
      <c r="I24" s="1437"/>
      <c r="J24" s="1437"/>
      <c r="K24" s="1437"/>
      <c r="L24" s="1437"/>
      <c r="M24" s="1437"/>
      <c r="N24" s="1437"/>
      <c r="O24" s="1437"/>
      <c r="P24" s="1438"/>
      <c r="Q24" s="1436">
        <f t="shared" si="9"/>
        <v>0</v>
      </c>
      <c r="R24" s="1437"/>
      <c r="S24" s="1437"/>
      <c r="T24" s="1437"/>
      <c r="U24" s="1437"/>
      <c r="V24" s="1437"/>
      <c r="W24" s="1437"/>
      <c r="X24" s="1437"/>
      <c r="Y24" s="1437"/>
      <c r="Z24" s="1437"/>
      <c r="AA24" s="1437"/>
      <c r="AB24" s="1438"/>
      <c r="AC24" s="1439">
        <f t="shared" si="10"/>
        <v>0</v>
      </c>
      <c r="AD24" s="1440"/>
      <c r="AE24" s="1440"/>
      <c r="AF24" s="1440"/>
      <c r="AG24" s="1440"/>
      <c r="AH24" s="1440"/>
      <c r="AI24" s="1440"/>
      <c r="AJ24" s="1440"/>
      <c r="AK24" s="1440"/>
      <c r="AL24" s="1440"/>
      <c r="AM24" s="1440"/>
      <c r="AN24" s="1441"/>
      <c r="AO24" s="1439">
        <f t="shared" si="11"/>
        <v>0</v>
      </c>
      <c r="AP24" s="1440"/>
      <c r="AQ24" s="1440"/>
      <c r="AR24" s="1440"/>
      <c r="AS24" s="1440"/>
      <c r="AT24" s="1440"/>
      <c r="AU24" s="1440"/>
      <c r="AV24" s="1440"/>
      <c r="AW24" s="1440"/>
      <c r="AX24" s="1440"/>
      <c r="AY24" s="1440"/>
      <c r="AZ24" s="1440"/>
      <c r="BA24" s="1442"/>
      <c r="BB24" s="1443">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4">
        <f t="shared" si="13"/>
        <v>0</v>
      </c>
    </row>
    <row r="25" spans="1:65" s="209" customFormat="1" ht="14.85" customHeight="1" x14ac:dyDescent="0.25">
      <c r="A25" s="1736"/>
      <c r="B25" s="515" t="s">
        <v>153</v>
      </c>
      <c r="C25" s="204" t="s">
        <v>897</v>
      </c>
      <c r="D25" s="1453"/>
      <c r="E25" s="1419">
        <f t="shared" ref="E25:BM25" si="14">SUM(E19:E24)</f>
        <v>0</v>
      </c>
      <c r="F25" s="1446">
        <f t="shared" si="14"/>
        <v>0</v>
      </c>
      <c r="G25" s="1446">
        <f t="shared" si="14"/>
        <v>0</v>
      </c>
      <c r="H25" s="1446">
        <f t="shared" si="14"/>
        <v>0</v>
      </c>
      <c r="I25" s="1446">
        <f t="shared" si="14"/>
        <v>0</v>
      </c>
      <c r="J25" s="1446">
        <f t="shared" si="14"/>
        <v>0</v>
      </c>
      <c r="K25" s="1446">
        <f t="shared" si="14"/>
        <v>0</v>
      </c>
      <c r="L25" s="1446">
        <f t="shared" si="14"/>
        <v>0</v>
      </c>
      <c r="M25" s="1446">
        <f t="shared" si="14"/>
        <v>0</v>
      </c>
      <c r="N25" s="1446">
        <f t="shared" si="14"/>
        <v>0</v>
      </c>
      <c r="O25" s="1446">
        <f t="shared" si="14"/>
        <v>0</v>
      </c>
      <c r="P25" s="1447">
        <f t="shared" si="14"/>
        <v>0</v>
      </c>
      <c r="Q25" s="1419">
        <f t="shared" si="14"/>
        <v>0</v>
      </c>
      <c r="R25" s="1446">
        <f t="shared" si="14"/>
        <v>0</v>
      </c>
      <c r="S25" s="1446">
        <f t="shared" si="14"/>
        <v>0</v>
      </c>
      <c r="T25" s="1446">
        <f t="shared" si="14"/>
        <v>0</v>
      </c>
      <c r="U25" s="1446">
        <f t="shared" si="14"/>
        <v>0</v>
      </c>
      <c r="V25" s="1446">
        <f t="shared" si="14"/>
        <v>0</v>
      </c>
      <c r="W25" s="1446">
        <f t="shared" si="14"/>
        <v>0</v>
      </c>
      <c r="X25" s="1446">
        <f t="shared" si="14"/>
        <v>0</v>
      </c>
      <c r="Y25" s="1446">
        <f t="shared" si="14"/>
        <v>0</v>
      </c>
      <c r="Z25" s="1446">
        <f t="shared" si="14"/>
        <v>0</v>
      </c>
      <c r="AA25" s="1446">
        <f t="shared" si="14"/>
        <v>0</v>
      </c>
      <c r="AB25" s="1447">
        <f t="shared" si="14"/>
        <v>0</v>
      </c>
      <c r="AC25" s="1136">
        <f t="shared" si="14"/>
        <v>0</v>
      </c>
      <c r="AD25" s="1448">
        <f t="shared" si="14"/>
        <v>0</v>
      </c>
      <c r="AE25" s="1448">
        <f t="shared" si="14"/>
        <v>0</v>
      </c>
      <c r="AF25" s="1448">
        <f t="shared" si="14"/>
        <v>0</v>
      </c>
      <c r="AG25" s="1448">
        <f t="shared" si="14"/>
        <v>0</v>
      </c>
      <c r="AH25" s="1448">
        <f t="shared" si="14"/>
        <v>0</v>
      </c>
      <c r="AI25" s="1448">
        <f t="shared" si="14"/>
        <v>0</v>
      </c>
      <c r="AJ25" s="1448">
        <f t="shared" si="14"/>
        <v>0</v>
      </c>
      <c r="AK25" s="1448">
        <f t="shared" si="14"/>
        <v>0</v>
      </c>
      <c r="AL25" s="1448">
        <f t="shared" si="14"/>
        <v>0</v>
      </c>
      <c r="AM25" s="1448">
        <f t="shared" si="14"/>
        <v>0</v>
      </c>
      <c r="AN25" s="1449">
        <f t="shared" si="14"/>
        <v>0</v>
      </c>
      <c r="AO25" s="1136">
        <f t="shared" si="14"/>
        <v>0</v>
      </c>
      <c r="AP25" s="1448">
        <f t="shared" si="14"/>
        <v>0</v>
      </c>
      <c r="AQ25" s="1448">
        <f t="shared" si="14"/>
        <v>0</v>
      </c>
      <c r="AR25" s="1448">
        <f t="shared" si="14"/>
        <v>0</v>
      </c>
      <c r="AS25" s="1448">
        <f t="shared" si="14"/>
        <v>0</v>
      </c>
      <c r="AT25" s="1448">
        <f t="shared" si="14"/>
        <v>0</v>
      </c>
      <c r="AU25" s="1448">
        <f t="shared" si="14"/>
        <v>0</v>
      </c>
      <c r="AV25" s="1448">
        <f t="shared" si="14"/>
        <v>0</v>
      </c>
      <c r="AW25" s="1448">
        <f t="shared" si="14"/>
        <v>0</v>
      </c>
      <c r="AX25" s="1448">
        <f t="shared" si="14"/>
        <v>0</v>
      </c>
      <c r="AY25" s="1448">
        <f t="shared" si="14"/>
        <v>0</v>
      </c>
      <c r="AZ25" s="1448">
        <f t="shared" si="14"/>
        <v>0</v>
      </c>
      <c r="BA25" s="1450">
        <f t="shared" si="14"/>
        <v>0</v>
      </c>
      <c r="BB25" s="1451">
        <f t="shared" si="14"/>
        <v>0</v>
      </c>
      <c r="BC25" s="1448">
        <f t="shared" si="14"/>
        <v>0</v>
      </c>
      <c r="BD25" s="1448">
        <f t="shared" si="14"/>
        <v>0</v>
      </c>
      <c r="BE25" s="1448">
        <f t="shared" si="14"/>
        <v>0</v>
      </c>
      <c r="BF25" s="1448">
        <f t="shared" si="14"/>
        <v>0</v>
      </c>
      <c r="BG25" s="1448">
        <f t="shared" si="14"/>
        <v>0</v>
      </c>
      <c r="BH25" s="1448">
        <f t="shared" si="14"/>
        <v>0</v>
      </c>
      <c r="BI25" s="1448">
        <f t="shared" si="14"/>
        <v>0</v>
      </c>
      <c r="BJ25" s="1448">
        <f t="shared" si="14"/>
        <v>0</v>
      </c>
      <c r="BK25" s="1448">
        <f t="shared" si="14"/>
        <v>0</v>
      </c>
      <c r="BL25" s="1448">
        <f t="shared" si="14"/>
        <v>0</v>
      </c>
      <c r="BM25" s="1452">
        <f t="shared" si="14"/>
        <v>0</v>
      </c>
    </row>
    <row r="26" spans="1:65" ht="14.85" customHeight="1" x14ac:dyDescent="0.25">
      <c r="A26" s="1737" t="s">
        <v>303</v>
      </c>
      <c r="B26" s="511" t="s">
        <v>70</v>
      </c>
      <c r="C26" s="512" t="s">
        <v>1738</v>
      </c>
      <c r="D26" s="512"/>
      <c r="E26" s="1426">
        <f t="shared" ref="E26:E31" si="15">SUM(F26:P26)</f>
        <v>0</v>
      </c>
      <c r="F26" s="1427"/>
      <c r="G26" s="1427"/>
      <c r="H26" s="1427"/>
      <c r="I26" s="1427"/>
      <c r="J26" s="1427"/>
      <c r="K26" s="1427"/>
      <c r="L26" s="1427"/>
      <c r="M26" s="1427"/>
      <c r="N26" s="1427"/>
      <c r="O26" s="1427"/>
      <c r="P26" s="1428"/>
      <c r="Q26" s="1426">
        <f t="shared" ref="Q26:Q31" si="16">SUM(R26:AB26)</f>
        <v>0</v>
      </c>
      <c r="R26" s="1427"/>
      <c r="S26" s="1427"/>
      <c r="T26" s="1427"/>
      <c r="U26" s="1427"/>
      <c r="V26" s="1427"/>
      <c r="W26" s="1427"/>
      <c r="X26" s="1427"/>
      <c r="Y26" s="1427"/>
      <c r="Z26" s="1427"/>
      <c r="AA26" s="1427"/>
      <c r="AB26" s="1428"/>
      <c r="AC26" s="1429">
        <f t="shared" ref="AC26:AC31" si="17">SUM(AD26:AN26)</f>
        <v>0</v>
      </c>
      <c r="AD26" s="1430"/>
      <c r="AE26" s="1430"/>
      <c r="AF26" s="1430"/>
      <c r="AG26" s="1430"/>
      <c r="AH26" s="1430"/>
      <c r="AI26" s="1430"/>
      <c r="AJ26" s="1430"/>
      <c r="AK26" s="1430"/>
      <c r="AL26" s="1430"/>
      <c r="AM26" s="1430"/>
      <c r="AN26" s="1431"/>
      <c r="AO26" s="1429">
        <f t="shared" ref="AO26:AO31" si="18">SUM(AP26:AZ26)</f>
        <v>0</v>
      </c>
      <c r="AP26" s="1430"/>
      <c r="AQ26" s="1430"/>
      <c r="AR26" s="1430"/>
      <c r="AS26" s="1430"/>
      <c r="AT26" s="1430"/>
      <c r="AU26" s="1430"/>
      <c r="AV26" s="1430"/>
      <c r="AW26" s="1430"/>
      <c r="AX26" s="1430"/>
      <c r="AY26" s="1430"/>
      <c r="AZ26" s="1430"/>
      <c r="BA26" s="1432"/>
      <c r="BB26" s="1433">
        <f t="shared" ref="BB26:BB31" si="19">SUM(BC26:BM26)</f>
        <v>0</v>
      </c>
      <c r="BC26" s="1434">
        <f t="shared" ref="BC26:BM31" si="20">SUM(F26,R26,AD26,AP26)</f>
        <v>0</v>
      </c>
      <c r="BD26" s="1434">
        <f t="shared" si="20"/>
        <v>0</v>
      </c>
      <c r="BE26" s="1434">
        <f t="shared" si="20"/>
        <v>0</v>
      </c>
      <c r="BF26" s="1434">
        <f t="shared" si="20"/>
        <v>0</v>
      </c>
      <c r="BG26" s="1434">
        <f t="shared" si="20"/>
        <v>0</v>
      </c>
      <c r="BH26" s="1434">
        <f t="shared" si="20"/>
        <v>0</v>
      </c>
      <c r="BI26" s="1434">
        <f t="shared" si="20"/>
        <v>0</v>
      </c>
      <c r="BJ26" s="1434">
        <f t="shared" si="20"/>
        <v>0</v>
      </c>
      <c r="BK26" s="1434">
        <f t="shared" si="20"/>
        <v>0</v>
      </c>
      <c r="BL26" s="1434">
        <f t="shared" si="20"/>
        <v>0</v>
      </c>
      <c r="BM26" s="1435">
        <f t="shared" si="20"/>
        <v>0</v>
      </c>
    </row>
    <row r="27" spans="1:65" x14ac:dyDescent="0.25">
      <c r="A27" s="1735"/>
      <c r="B27" s="513" t="s">
        <v>71</v>
      </c>
      <c r="C27" s="206" t="s">
        <v>1739</v>
      </c>
      <c r="D27" s="206"/>
      <c r="E27" s="1436">
        <f t="shared" si="15"/>
        <v>0</v>
      </c>
      <c r="F27" s="1437"/>
      <c r="G27" s="1437"/>
      <c r="H27" s="1437"/>
      <c r="I27" s="1437"/>
      <c r="J27" s="1437"/>
      <c r="K27" s="1437"/>
      <c r="L27" s="1437"/>
      <c r="M27" s="1437"/>
      <c r="N27" s="1437"/>
      <c r="O27" s="1437"/>
      <c r="P27" s="1438"/>
      <c r="Q27" s="1436">
        <f t="shared" si="16"/>
        <v>0</v>
      </c>
      <c r="R27" s="1437"/>
      <c r="S27" s="1437"/>
      <c r="T27" s="1437"/>
      <c r="U27" s="1437"/>
      <c r="V27" s="1437"/>
      <c r="W27" s="1437"/>
      <c r="X27" s="1437"/>
      <c r="Y27" s="1437"/>
      <c r="Z27" s="1437"/>
      <c r="AA27" s="1437"/>
      <c r="AB27" s="1438"/>
      <c r="AC27" s="1439">
        <f t="shared" si="17"/>
        <v>0</v>
      </c>
      <c r="AD27" s="1440"/>
      <c r="AE27" s="1440"/>
      <c r="AF27" s="1440"/>
      <c r="AG27" s="1440"/>
      <c r="AH27" s="1440"/>
      <c r="AI27" s="1440"/>
      <c r="AJ27" s="1440"/>
      <c r="AK27" s="1440"/>
      <c r="AL27" s="1440"/>
      <c r="AM27" s="1440"/>
      <c r="AN27" s="1441"/>
      <c r="AO27" s="1439">
        <f t="shared" si="18"/>
        <v>0</v>
      </c>
      <c r="AP27" s="1440"/>
      <c r="AQ27" s="1440"/>
      <c r="AR27" s="1440"/>
      <c r="AS27" s="1440"/>
      <c r="AT27" s="1440"/>
      <c r="AU27" s="1440"/>
      <c r="AV27" s="1440"/>
      <c r="AW27" s="1440"/>
      <c r="AX27" s="1440"/>
      <c r="AY27" s="1440"/>
      <c r="AZ27" s="1440"/>
      <c r="BA27" s="1442"/>
      <c r="BB27" s="1443">
        <f t="shared" si="19"/>
        <v>0</v>
      </c>
      <c r="BC27" s="814">
        <f t="shared" si="20"/>
        <v>0</v>
      </c>
      <c r="BD27" s="814">
        <f t="shared" si="20"/>
        <v>0</v>
      </c>
      <c r="BE27" s="814">
        <f t="shared" si="20"/>
        <v>0</v>
      </c>
      <c r="BF27" s="814">
        <f t="shared" si="20"/>
        <v>0</v>
      </c>
      <c r="BG27" s="814">
        <f t="shared" si="20"/>
        <v>0</v>
      </c>
      <c r="BH27" s="814">
        <f t="shared" si="20"/>
        <v>0</v>
      </c>
      <c r="BI27" s="814">
        <f t="shared" si="20"/>
        <v>0</v>
      </c>
      <c r="BJ27" s="814">
        <f t="shared" si="20"/>
        <v>0</v>
      </c>
      <c r="BK27" s="814">
        <f t="shared" si="20"/>
        <v>0</v>
      </c>
      <c r="BL27" s="814">
        <f t="shared" si="20"/>
        <v>0</v>
      </c>
      <c r="BM27" s="1444">
        <f t="shared" si="20"/>
        <v>0</v>
      </c>
    </row>
    <row r="28" spans="1:65" x14ac:dyDescent="0.25">
      <c r="A28" s="1735"/>
      <c r="B28" s="513" t="s">
        <v>72</v>
      </c>
      <c r="C28" s="206" t="s">
        <v>1740</v>
      </c>
      <c r="D28" s="206"/>
      <c r="E28" s="1436">
        <f t="shared" si="15"/>
        <v>0</v>
      </c>
      <c r="F28" s="1437"/>
      <c r="G28" s="1437"/>
      <c r="H28" s="1437"/>
      <c r="I28" s="1437"/>
      <c r="J28" s="1437"/>
      <c r="K28" s="1437"/>
      <c r="L28" s="1437"/>
      <c r="M28" s="1437"/>
      <c r="N28" s="1437"/>
      <c r="O28" s="1437"/>
      <c r="P28" s="1438"/>
      <c r="Q28" s="1436">
        <f t="shared" si="16"/>
        <v>0</v>
      </c>
      <c r="R28" s="1437"/>
      <c r="S28" s="1437"/>
      <c r="T28" s="1437"/>
      <c r="U28" s="1437"/>
      <c r="V28" s="1437"/>
      <c r="W28" s="1437"/>
      <c r="X28" s="1437"/>
      <c r="Y28" s="1437"/>
      <c r="Z28" s="1437"/>
      <c r="AA28" s="1437"/>
      <c r="AB28" s="1438"/>
      <c r="AC28" s="1439">
        <f t="shared" si="17"/>
        <v>0</v>
      </c>
      <c r="AD28" s="1440"/>
      <c r="AE28" s="1440"/>
      <c r="AF28" s="1440"/>
      <c r="AG28" s="1440"/>
      <c r="AH28" s="1440"/>
      <c r="AI28" s="1440"/>
      <c r="AJ28" s="1440"/>
      <c r="AK28" s="1440"/>
      <c r="AL28" s="1440"/>
      <c r="AM28" s="1440"/>
      <c r="AN28" s="1441"/>
      <c r="AO28" s="1439">
        <f t="shared" si="18"/>
        <v>0</v>
      </c>
      <c r="AP28" s="1440"/>
      <c r="AQ28" s="1440"/>
      <c r="AR28" s="1440"/>
      <c r="AS28" s="1440"/>
      <c r="AT28" s="1440"/>
      <c r="AU28" s="1440"/>
      <c r="AV28" s="1440"/>
      <c r="AW28" s="1440"/>
      <c r="AX28" s="1440"/>
      <c r="AY28" s="1440"/>
      <c r="AZ28" s="1440"/>
      <c r="BA28" s="1442"/>
      <c r="BB28" s="1443">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4">
        <f t="shared" si="20"/>
        <v>0</v>
      </c>
    </row>
    <row r="29" spans="1:65" x14ac:dyDescent="0.25">
      <c r="A29" s="1735"/>
      <c r="B29" s="513" t="s">
        <v>44</v>
      </c>
      <c r="C29" s="206" t="s">
        <v>1741</v>
      </c>
      <c r="D29" s="206"/>
      <c r="E29" s="1436">
        <f t="shared" si="15"/>
        <v>0</v>
      </c>
      <c r="F29" s="1437"/>
      <c r="G29" s="1437"/>
      <c r="H29" s="1437"/>
      <c r="I29" s="1437"/>
      <c r="J29" s="1437"/>
      <c r="K29" s="1437"/>
      <c r="L29" s="1437"/>
      <c r="M29" s="1437"/>
      <c r="N29" s="1437"/>
      <c r="O29" s="1437"/>
      <c r="P29" s="1438"/>
      <c r="Q29" s="1436">
        <f t="shared" si="16"/>
        <v>0</v>
      </c>
      <c r="R29" s="1437"/>
      <c r="S29" s="1437"/>
      <c r="T29" s="1437"/>
      <c r="U29" s="1437"/>
      <c r="V29" s="1437"/>
      <c r="W29" s="1437"/>
      <c r="X29" s="1437"/>
      <c r="Y29" s="1437"/>
      <c r="Z29" s="1437"/>
      <c r="AA29" s="1437"/>
      <c r="AB29" s="1438"/>
      <c r="AC29" s="1439">
        <f t="shared" si="17"/>
        <v>0</v>
      </c>
      <c r="AD29" s="1440"/>
      <c r="AE29" s="1440"/>
      <c r="AF29" s="1440"/>
      <c r="AG29" s="1440"/>
      <c r="AH29" s="1440"/>
      <c r="AI29" s="1440"/>
      <c r="AJ29" s="1440"/>
      <c r="AK29" s="1440"/>
      <c r="AL29" s="1440"/>
      <c r="AM29" s="1440"/>
      <c r="AN29" s="1441"/>
      <c r="AO29" s="1439">
        <f t="shared" si="18"/>
        <v>0</v>
      </c>
      <c r="AP29" s="1440"/>
      <c r="AQ29" s="1440"/>
      <c r="AR29" s="1440"/>
      <c r="AS29" s="1440"/>
      <c r="AT29" s="1440"/>
      <c r="AU29" s="1440"/>
      <c r="AV29" s="1440"/>
      <c r="AW29" s="1440"/>
      <c r="AX29" s="1440"/>
      <c r="AY29" s="1440"/>
      <c r="AZ29" s="1440"/>
      <c r="BA29" s="1442"/>
      <c r="BB29" s="1443">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4">
        <f t="shared" si="20"/>
        <v>0</v>
      </c>
    </row>
    <row r="30" spans="1:65" x14ac:dyDescent="0.25">
      <c r="A30" s="1735"/>
      <c r="B30" s="513" t="s">
        <v>41</v>
      </c>
      <c r="C30" s="206" t="s">
        <v>1742</v>
      </c>
      <c r="D30" s="206"/>
      <c r="E30" s="1436">
        <f t="shared" si="15"/>
        <v>0</v>
      </c>
      <c r="F30" s="1437"/>
      <c r="G30" s="1437"/>
      <c r="H30" s="1437"/>
      <c r="I30" s="1437"/>
      <c r="J30" s="1437"/>
      <c r="K30" s="1437"/>
      <c r="L30" s="1437"/>
      <c r="M30" s="1437"/>
      <c r="N30" s="1437"/>
      <c r="O30" s="1437"/>
      <c r="P30" s="1438"/>
      <c r="Q30" s="1436">
        <f t="shared" si="16"/>
        <v>0</v>
      </c>
      <c r="R30" s="1437"/>
      <c r="S30" s="1437"/>
      <c r="T30" s="1437"/>
      <c r="U30" s="1437"/>
      <c r="V30" s="1437"/>
      <c r="W30" s="1437"/>
      <c r="X30" s="1437"/>
      <c r="Y30" s="1437"/>
      <c r="Z30" s="1437"/>
      <c r="AA30" s="1437"/>
      <c r="AB30" s="1438"/>
      <c r="AC30" s="1439">
        <f t="shared" si="17"/>
        <v>0</v>
      </c>
      <c r="AD30" s="1440"/>
      <c r="AE30" s="1440"/>
      <c r="AF30" s="1440"/>
      <c r="AG30" s="1440"/>
      <c r="AH30" s="1440"/>
      <c r="AI30" s="1440"/>
      <c r="AJ30" s="1440"/>
      <c r="AK30" s="1440"/>
      <c r="AL30" s="1440"/>
      <c r="AM30" s="1440"/>
      <c r="AN30" s="1441"/>
      <c r="AO30" s="1439">
        <f t="shared" si="18"/>
        <v>0</v>
      </c>
      <c r="AP30" s="1440"/>
      <c r="AQ30" s="1440"/>
      <c r="AR30" s="1440"/>
      <c r="AS30" s="1440"/>
      <c r="AT30" s="1440"/>
      <c r="AU30" s="1440"/>
      <c r="AV30" s="1440"/>
      <c r="AW30" s="1440"/>
      <c r="AX30" s="1440"/>
      <c r="AY30" s="1440"/>
      <c r="AZ30" s="1440"/>
      <c r="BA30" s="1442"/>
      <c r="BB30" s="1443">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4">
        <f t="shared" si="20"/>
        <v>0</v>
      </c>
    </row>
    <row r="31" spans="1:65" x14ac:dyDescent="0.25">
      <c r="A31" s="1735"/>
      <c r="B31" s="513" t="s">
        <v>42</v>
      </c>
      <c r="C31" s="206" t="s">
        <v>684</v>
      </c>
      <c r="D31" s="206"/>
      <c r="E31" s="1436">
        <f t="shared" si="15"/>
        <v>0</v>
      </c>
      <c r="F31" s="1437"/>
      <c r="G31" s="1437"/>
      <c r="H31" s="1437"/>
      <c r="I31" s="1437"/>
      <c r="J31" s="1437"/>
      <c r="K31" s="1437"/>
      <c r="L31" s="1437"/>
      <c r="M31" s="1437"/>
      <c r="N31" s="1437"/>
      <c r="O31" s="1437"/>
      <c r="P31" s="1438"/>
      <c r="Q31" s="1436">
        <f t="shared" si="16"/>
        <v>0</v>
      </c>
      <c r="R31" s="1437"/>
      <c r="S31" s="1437"/>
      <c r="T31" s="1437"/>
      <c r="U31" s="1437"/>
      <c r="V31" s="1437"/>
      <c r="W31" s="1437"/>
      <c r="X31" s="1437"/>
      <c r="Y31" s="1437"/>
      <c r="Z31" s="1437"/>
      <c r="AA31" s="1437"/>
      <c r="AB31" s="1438"/>
      <c r="AC31" s="1439">
        <f t="shared" si="17"/>
        <v>0</v>
      </c>
      <c r="AD31" s="1440"/>
      <c r="AE31" s="1440"/>
      <c r="AF31" s="1440"/>
      <c r="AG31" s="1440"/>
      <c r="AH31" s="1440"/>
      <c r="AI31" s="1440"/>
      <c r="AJ31" s="1440"/>
      <c r="AK31" s="1440"/>
      <c r="AL31" s="1440"/>
      <c r="AM31" s="1440"/>
      <c r="AN31" s="1441"/>
      <c r="AO31" s="1439">
        <f t="shared" si="18"/>
        <v>0</v>
      </c>
      <c r="AP31" s="1440"/>
      <c r="AQ31" s="1440"/>
      <c r="AR31" s="1440"/>
      <c r="AS31" s="1440"/>
      <c r="AT31" s="1440"/>
      <c r="AU31" s="1440"/>
      <c r="AV31" s="1440"/>
      <c r="AW31" s="1440"/>
      <c r="AX31" s="1440"/>
      <c r="AY31" s="1440"/>
      <c r="AZ31" s="1440"/>
      <c r="BA31" s="1442"/>
      <c r="BB31" s="1443">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4">
        <f t="shared" si="20"/>
        <v>0</v>
      </c>
    </row>
    <row r="32" spans="1:65" s="209" customFormat="1" ht="14.85" customHeight="1" x14ac:dyDescent="0.25">
      <c r="A32" s="1736"/>
      <c r="B32" s="516" t="s">
        <v>43</v>
      </c>
      <c r="C32" s="514" t="s">
        <v>1743</v>
      </c>
      <c r="D32" s="652"/>
      <c r="E32" s="1419">
        <f t="shared" ref="E32:BM32" si="21">SUM(E26:E31)</f>
        <v>0</v>
      </c>
      <c r="F32" s="1446">
        <f t="shared" si="21"/>
        <v>0</v>
      </c>
      <c r="G32" s="1446">
        <f t="shared" si="21"/>
        <v>0</v>
      </c>
      <c r="H32" s="1446">
        <f t="shared" si="21"/>
        <v>0</v>
      </c>
      <c r="I32" s="1446">
        <f t="shared" si="21"/>
        <v>0</v>
      </c>
      <c r="J32" s="1446">
        <f t="shared" si="21"/>
        <v>0</v>
      </c>
      <c r="K32" s="1446">
        <f t="shared" si="21"/>
        <v>0</v>
      </c>
      <c r="L32" s="1446">
        <f t="shared" si="21"/>
        <v>0</v>
      </c>
      <c r="M32" s="1446">
        <f t="shared" si="21"/>
        <v>0</v>
      </c>
      <c r="N32" s="1446">
        <f t="shared" si="21"/>
        <v>0</v>
      </c>
      <c r="O32" s="1446">
        <f t="shared" si="21"/>
        <v>0</v>
      </c>
      <c r="P32" s="1447">
        <f t="shared" si="21"/>
        <v>0</v>
      </c>
      <c r="Q32" s="1419">
        <f t="shared" si="21"/>
        <v>0</v>
      </c>
      <c r="R32" s="1446">
        <f t="shared" si="21"/>
        <v>0</v>
      </c>
      <c r="S32" s="1446">
        <f t="shared" si="21"/>
        <v>0</v>
      </c>
      <c r="T32" s="1446">
        <f t="shared" si="21"/>
        <v>0</v>
      </c>
      <c r="U32" s="1446">
        <f t="shared" si="21"/>
        <v>0</v>
      </c>
      <c r="V32" s="1446">
        <f t="shared" si="21"/>
        <v>0</v>
      </c>
      <c r="W32" s="1446">
        <f t="shared" si="21"/>
        <v>0</v>
      </c>
      <c r="X32" s="1446">
        <f t="shared" si="21"/>
        <v>0</v>
      </c>
      <c r="Y32" s="1446">
        <f t="shared" si="21"/>
        <v>0</v>
      </c>
      <c r="Z32" s="1446">
        <f t="shared" si="21"/>
        <v>0</v>
      </c>
      <c r="AA32" s="1446">
        <f t="shared" si="21"/>
        <v>0</v>
      </c>
      <c r="AB32" s="1447">
        <f t="shared" si="21"/>
        <v>0</v>
      </c>
      <c r="AC32" s="1136">
        <f t="shared" si="21"/>
        <v>0</v>
      </c>
      <c r="AD32" s="1448">
        <f t="shared" si="21"/>
        <v>0</v>
      </c>
      <c r="AE32" s="1448">
        <f t="shared" si="21"/>
        <v>0</v>
      </c>
      <c r="AF32" s="1448">
        <f t="shared" si="21"/>
        <v>0</v>
      </c>
      <c r="AG32" s="1448">
        <f t="shared" si="21"/>
        <v>0</v>
      </c>
      <c r="AH32" s="1448">
        <f t="shared" si="21"/>
        <v>0</v>
      </c>
      <c r="AI32" s="1448">
        <f t="shared" si="21"/>
        <v>0</v>
      </c>
      <c r="AJ32" s="1448">
        <f t="shared" si="21"/>
        <v>0</v>
      </c>
      <c r="AK32" s="1448">
        <f t="shared" si="21"/>
        <v>0</v>
      </c>
      <c r="AL32" s="1448">
        <f t="shared" si="21"/>
        <v>0</v>
      </c>
      <c r="AM32" s="1448">
        <f t="shared" si="21"/>
        <v>0</v>
      </c>
      <c r="AN32" s="1449">
        <f t="shared" si="21"/>
        <v>0</v>
      </c>
      <c r="AO32" s="1136">
        <f t="shared" si="21"/>
        <v>0</v>
      </c>
      <c r="AP32" s="1448">
        <f t="shared" si="21"/>
        <v>0</v>
      </c>
      <c r="AQ32" s="1448">
        <f t="shared" si="21"/>
        <v>0</v>
      </c>
      <c r="AR32" s="1448">
        <f t="shared" si="21"/>
        <v>0</v>
      </c>
      <c r="AS32" s="1448">
        <f t="shared" si="21"/>
        <v>0</v>
      </c>
      <c r="AT32" s="1448">
        <f t="shared" si="21"/>
        <v>0</v>
      </c>
      <c r="AU32" s="1448">
        <f t="shared" si="21"/>
        <v>0</v>
      </c>
      <c r="AV32" s="1448">
        <f t="shared" si="21"/>
        <v>0</v>
      </c>
      <c r="AW32" s="1448">
        <f t="shared" si="21"/>
        <v>0</v>
      </c>
      <c r="AX32" s="1448">
        <f t="shared" si="21"/>
        <v>0</v>
      </c>
      <c r="AY32" s="1448">
        <f t="shared" si="21"/>
        <v>0</v>
      </c>
      <c r="AZ32" s="1448">
        <f t="shared" si="21"/>
        <v>0</v>
      </c>
      <c r="BA32" s="1450">
        <f t="shared" si="21"/>
        <v>0</v>
      </c>
      <c r="BB32" s="1451">
        <f t="shared" si="21"/>
        <v>0</v>
      </c>
      <c r="BC32" s="1448">
        <f t="shared" si="21"/>
        <v>0</v>
      </c>
      <c r="BD32" s="1448">
        <f t="shared" si="21"/>
        <v>0</v>
      </c>
      <c r="BE32" s="1448">
        <f t="shared" si="21"/>
        <v>0</v>
      </c>
      <c r="BF32" s="1448">
        <f t="shared" si="21"/>
        <v>0</v>
      </c>
      <c r="BG32" s="1448">
        <f t="shared" si="21"/>
        <v>0</v>
      </c>
      <c r="BH32" s="1448">
        <f t="shared" si="21"/>
        <v>0</v>
      </c>
      <c r="BI32" s="1448">
        <f t="shared" si="21"/>
        <v>0</v>
      </c>
      <c r="BJ32" s="1448">
        <f t="shared" si="21"/>
        <v>0</v>
      </c>
      <c r="BK32" s="1448">
        <f t="shared" si="21"/>
        <v>0</v>
      </c>
      <c r="BL32" s="1448">
        <f t="shared" si="21"/>
        <v>0</v>
      </c>
      <c r="BM32" s="1452">
        <f t="shared" si="21"/>
        <v>0</v>
      </c>
    </row>
    <row r="33" spans="1:65" x14ac:dyDescent="0.25">
      <c r="A33" s="1732" t="s">
        <v>4</v>
      </c>
      <c r="B33" s="511" t="s">
        <v>74</v>
      </c>
      <c r="C33" s="512" t="s">
        <v>1738</v>
      </c>
      <c r="D33" s="512"/>
      <c r="E33" s="1426">
        <f t="shared" ref="E33:E38" si="22">SUM(F33:P33)</f>
        <v>0</v>
      </c>
      <c r="F33" s="1427"/>
      <c r="G33" s="1427"/>
      <c r="H33" s="1427"/>
      <c r="I33" s="1427"/>
      <c r="J33" s="1427"/>
      <c r="K33" s="1427"/>
      <c r="L33" s="1427"/>
      <c r="M33" s="1427"/>
      <c r="N33" s="1427"/>
      <c r="O33" s="1427"/>
      <c r="P33" s="1428"/>
      <c r="Q33" s="1426">
        <f t="shared" ref="Q33:Q38" si="23">SUM(R33:AB33)</f>
        <v>0</v>
      </c>
      <c r="R33" s="1427"/>
      <c r="S33" s="1427"/>
      <c r="T33" s="1427"/>
      <c r="U33" s="1427"/>
      <c r="V33" s="1427"/>
      <c r="W33" s="1427"/>
      <c r="X33" s="1427"/>
      <c r="Y33" s="1427"/>
      <c r="Z33" s="1427"/>
      <c r="AA33" s="1427"/>
      <c r="AB33" s="1428"/>
      <c r="AC33" s="1429">
        <f t="shared" ref="AC33:AC38" si="24">SUM(AD33:AN33)</f>
        <v>0</v>
      </c>
      <c r="AD33" s="1430"/>
      <c r="AE33" s="1430"/>
      <c r="AF33" s="1430"/>
      <c r="AG33" s="1430"/>
      <c r="AH33" s="1430"/>
      <c r="AI33" s="1430"/>
      <c r="AJ33" s="1430"/>
      <c r="AK33" s="1430"/>
      <c r="AL33" s="1430"/>
      <c r="AM33" s="1430"/>
      <c r="AN33" s="1431"/>
      <c r="AO33" s="1429">
        <f t="shared" ref="AO33:AO38" si="25">SUM(AP33:AZ33)</f>
        <v>0</v>
      </c>
      <c r="AP33" s="1430"/>
      <c r="AQ33" s="1430"/>
      <c r="AR33" s="1430"/>
      <c r="AS33" s="1430"/>
      <c r="AT33" s="1430"/>
      <c r="AU33" s="1430"/>
      <c r="AV33" s="1430"/>
      <c r="AW33" s="1430"/>
      <c r="AX33" s="1430"/>
      <c r="AY33" s="1430"/>
      <c r="AZ33" s="1430"/>
      <c r="BA33" s="1432"/>
      <c r="BB33" s="1433">
        <f t="shared" ref="BB33:BB38" si="26">SUM(BC33:BM33)</f>
        <v>0</v>
      </c>
      <c r="BC33" s="1434">
        <f t="shared" ref="BC33:BM38" si="27">SUM(F33,R33,AD33,AP33)</f>
        <v>0</v>
      </c>
      <c r="BD33" s="1434">
        <f t="shared" si="27"/>
        <v>0</v>
      </c>
      <c r="BE33" s="1434">
        <f t="shared" si="27"/>
        <v>0</v>
      </c>
      <c r="BF33" s="1434">
        <f t="shared" si="27"/>
        <v>0</v>
      </c>
      <c r="BG33" s="1434">
        <f t="shared" si="27"/>
        <v>0</v>
      </c>
      <c r="BH33" s="1434">
        <f t="shared" si="27"/>
        <v>0</v>
      </c>
      <c r="BI33" s="1434">
        <f t="shared" si="27"/>
        <v>0</v>
      </c>
      <c r="BJ33" s="1434">
        <f t="shared" si="27"/>
        <v>0</v>
      </c>
      <c r="BK33" s="1434">
        <f t="shared" si="27"/>
        <v>0</v>
      </c>
      <c r="BL33" s="1434">
        <f t="shared" si="27"/>
        <v>0</v>
      </c>
      <c r="BM33" s="1435">
        <f t="shared" si="27"/>
        <v>0</v>
      </c>
    </row>
    <row r="34" spans="1:65" x14ac:dyDescent="0.25">
      <c r="A34" s="1733"/>
      <c r="B34" s="513" t="s">
        <v>75</v>
      </c>
      <c r="C34" s="206" t="s">
        <v>1739</v>
      </c>
      <c r="D34" s="206"/>
      <c r="E34" s="1436">
        <f t="shared" si="22"/>
        <v>0</v>
      </c>
      <c r="F34" s="1437"/>
      <c r="G34" s="1437"/>
      <c r="H34" s="1437"/>
      <c r="I34" s="1437"/>
      <c r="J34" s="1437"/>
      <c r="K34" s="1437"/>
      <c r="L34" s="1437"/>
      <c r="M34" s="1437"/>
      <c r="N34" s="1437"/>
      <c r="O34" s="1437"/>
      <c r="P34" s="1438"/>
      <c r="Q34" s="1436">
        <f t="shared" si="23"/>
        <v>0</v>
      </c>
      <c r="R34" s="1437"/>
      <c r="S34" s="1437"/>
      <c r="T34" s="1437"/>
      <c r="U34" s="1437"/>
      <c r="V34" s="1437"/>
      <c r="W34" s="1437"/>
      <c r="X34" s="1437"/>
      <c r="Y34" s="1437"/>
      <c r="Z34" s="1437"/>
      <c r="AA34" s="1437"/>
      <c r="AB34" s="1438"/>
      <c r="AC34" s="1439">
        <f t="shared" si="24"/>
        <v>0</v>
      </c>
      <c r="AD34" s="1440"/>
      <c r="AE34" s="1440"/>
      <c r="AF34" s="1440"/>
      <c r="AG34" s="1440"/>
      <c r="AH34" s="1440"/>
      <c r="AI34" s="1440"/>
      <c r="AJ34" s="1440"/>
      <c r="AK34" s="1440"/>
      <c r="AL34" s="1440"/>
      <c r="AM34" s="1440"/>
      <c r="AN34" s="1441"/>
      <c r="AO34" s="1439">
        <f t="shared" si="25"/>
        <v>0</v>
      </c>
      <c r="AP34" s="1440"/>
      <c r="AQ34" s="1440"/>
      <c r="AR34" s="1440"/>
      <c r="AS34" s="1440"/>
      <c r="AT34" s="1440"/>
      <c r="AU34" s="1440"/>
      <c r="AV34" s="1440"/>
      <c r="AW34" s="1440"/>
      <c r="AX34" s="1440"/>
      <c r="AY34" s="1440"/>
      <c r="AZ34" s="1440"/>
      <c r="BA34" s="1442"/>
      <c r="BB34" s="1443">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4">
        <f t="shared" si="27"/>
        <v>0</v>
      </c>
    </row>
    <row r="35" spans="1:65" x14ac:dyDescent="0.25">
      <c r="A35" s="1733"/>
      <c r="B35" s="513" t="s">
        <v>76</v>
      </c>
      <c r="C35" s="206" t="s">
        <v>1740</v>
      </c>
      <c r="D35" s="206"/>
      <c r="E35" s="1436">
        <f t="shared" si="22"/>
        <v>0</v>
      </c>
      <c r="F35" s="1437"/>
      <c r="G35" s="1437"/>
      <c r="H35" s="1437"/>
      <c r="I35" s="1437"/>
      <c r="J35" s="1437"/>
      <c r="K35" s="1437"/>
      <c r="L35" s="1437"/>
      <c r="M35" s="1437"/>
      <c r="N35" s="1437"/>
      <c r="O35" s="1437"/>
      <c r="P35" s="1438"/>
      <c r="Q35" s="1436">
        <f t="shared" si="23"/>
        <v>0</v>
      </c>
      <c r="R35" s="1437"/>
      <c r="S35" s="1437"/>
      <c r="T35" s="1437"/>
      <c r="U35" s="1437"/>
      <c r="V35" s="1437"/>
      <c r="W35" s="1437"/>
      <c r="X35" s="1437"/>
      <c r="Y35" s="1437"/>
      <c r="Z35" s="1437"/>
      <c r="AA35" s="1437"/>
      <c r="AB35" s="1438"/>
      <c r="AC35" s="1439">
        <f t="shared" si="24"/>
        <v>0</v>
      </c>
      <c r="AD35" s="1440"/>
      <c r="AE35" s="1440"/>
      <c r="AF35" s="1440"/>
      <c r="AG35" s="1440"/>
      <c r="AH35" s="1440"/>
      <c r="AI35" s="1440"/>
      <c r="AJ35" s="1440"/>
      <c r="AK35" s="1440"/>
      <c r="AL35" s="1440"/>
      <c r="AM35" s="1440"/>
      <c r="AN35" s="1441"/>
      <c r="AO35" s="1439">
        <f t="shared" si="25"/>
        <v>0</v>
      </c>
      <c r="AP35" s="1440"/>
      <c r="AQ35" s="1440"/>
      <c r="AR35" s="1440"/>
      <c r="AS35" s="1440"/>
      <c r="AT35" s="1440"/>
      <c r="AU35" s="1440"/>
      <c r="AV35" s="1440"/>
      <c r="AW35" s="1440"/>
      <c r="AX35" s="1440"/>
      <c r="AY35" s="1440"/>
      <c r="AZ35" s="1440"/>
      <c r="BA35" s="1442"/>
      <c r="BB35" s="1443">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4">
        <f t="shared" si="27"/>
        <v>0</v>
      </c>
    </row>
    <row r="36" spans="1:65" x14ac:dyDescent="0.25">
      <c r="A36" s="1733"/>
      <c r="B36" s="513" t="s">
        <v>77</v>
      </c>
      <c r="C36" s="206" t="s">
        <v>1741</v>
      </c>
      <c r="D36" s="206"/>
      <c r="E36" s="1436">
        <f t="shared" si="22"/>
        <v>0</v>
      </c>
      <c r="F36" s="1437"/>
      <c r="G36" s="1437"/>
      <c r="H36" s="1437"/>
      <c r="I36" s="1437"/>
      <c r="J36" s="1437"/>
      <c r="K36" s="1437"/>
      <c r="L36" s="1437"/>
      <c r="M36" s="1437"/>
      <c r="N36" s="1437"/>
      <c r="O36" s="1437"/>
      <c r="P36" s="1438"/>
      <c r="Q36" s="1436">
        <f t="shared" si="23"/>
        <v>0</v>
      </c>
      <c r="R36" s="1437"/>
      <c r="S36" s="1437"/>
      <c r="T36" s="1437"/>
      <c r="U36" s="1437"/>
      <c r="V36" s="1437"/>
      <c r="W36" s="1437"/>
      <c r="X36" s="1437"/>
      <c r="Y36" s="1437"/>
      <c r="Z36" s="1437"/>
      <c r="AA36" s="1437"/>
      <c r="AB36" s="1438"/>
      <c r="AC36" s="1439">
        <f t="shared" si="24"/>
        <v>0</v>
      </c>
      <c r="AD36" s="1440"/>
      <c r="AE36" s="1440"/>
      <c r="AF36" s="1440"/>
      <c r="AG36" s="1440"/>
      <c r="AH36" s="1440"/>
      <c r="AI36" s="1440"/>
      <c r="AJ36" s="1440"/>
      <c r="AK36" s="1440"/>
      <c r="AL36" s="1440"/>
      <c r="AM36" s="1440"/>
      <c r="AN36" s="1441"/>
      <c r="AO36" s="1439">
        <f t="shared" si="25"/>
        <v>0</v>
      </c>
      <c r="AP36" s="1440"/>
      <c r="AQ36" s="1440"/>
      <c r="AR36" s="1440"/>
      <c r="AS36" s="1440"/>
      <c r="AT36" s="1440"/>
      <c r="AU36" s="1440"/>
      <c r="AV36" s="1440"/>
      <c r="AW36" s="1440"/>
      <c r="AX36" s="1440"/>
      <c r="AY36" s="1440"/>
      <c r="AZ36" s="1440"/>
      <c r="BA36" s="1442"/>
      <c r="BB36" s="1443">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4">
        <f t="shared" si="27"/>
        <v>0</v>
      </c>
    </row>
    <row r="37" spans="1:65" x14ac:dyDescent="0.25">
      <c r="A37" s="1733"/>
      <c r="B37" s="513" t="s">
        <v>104</v>
      </c>
      <c r="C37" s="206" t="s">
        <v>1742</v>
      </c>
      <c r="D37" s="206"/>
      <c r="E37" s="1436">
        <f t="shared" si="22"/>
        <v>0</v>
      </c>
      <c r="F37" s="1437"/>
      <c r="G37" s="1437"/>
      <c r="H37" s="1437"/>
      <c r="I37" s="1437"/>
      <c r="J37" s="1437"/>
      <c r="K37" s="1437"/>
      <c r="L37" s="1437"/>
      <c r="M37" s="1437"/>
      <c r="N37" s="1437"/>
      <c r="O37" s="1437"/>
      <c r="P37" s="1438"/>
      <c r="Q37" s="1436">
        <f t="shared" si="23"/>
        <v>0</v>
      </c>
      <c r="R37" s="1437"/>
      <c r="S37" s="1437"/>
      <c r="T37" s="1437"/>
      <c r="U37" s="1437"/>
      <c r="V37" s="1437"/>
      <c r="W37" s="1437"/>
      <c r="X37" s="1437"/>
      <c r="Y37" s="1437"/>
      <c r="Z37" s="1437"/>
      <c r="AA37" s="1437"/>
      <c r="AB37" s="1438"/>
      <c r="AC37" s="1439">
        <f t="shared" si="24"/>
        <v>0</v>
      </c>
      <c r="AD37" s="1440"/>
      <c r="AE37" s="1440"/>
      <c r="AF37" s="1440"/>
      <c r="AG37" s="1440"/>
      <c r="AH37" s="1440"/>
      <c r="AI37" s="1440"/>
      <c r="AJ37" s="1440"/>
      <c r="AK37" s="1440"/>
      <c r="AL37" s="1440"/>
      <c r="AM37" s="1440"/>
      <c r="AN37" s="1441"/>
      <c r="AO37" s="1439">
        <f t="shared" si="25"/>
        <v>0</v>
      </c>
      <c r="AP37" s="1440"/>
      <c r="AQ37" s="1440"/>
      <c r="AR37" s="1440"/>
      <c r="AS37" s="1440"/>
      <c r="AT37" s="1440"/>
      <c r="AU37" s="1440"/>
      <c r="AV37" s="1440"/>
      <c r="AW37" s="1440"/>
      <c r="AX37" s="1440"/>
      <c r="AY37" s="1440"/>
      <c r="AZ37" s="1440"/>
      <c r="BA37" s="1442"/>
      <c r="BB37" s="1443">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4">
        <f t="shared" si="27"/>
        <v>0</v>
      </c>
    </row>
    <row r="38" spans="1:65" x14ac:dyDescent="0.25">
      <c r="A38" s="1733"/>
      <c r="B38" s="513" t="s">
        <v>105</v>
      </c>
      <c r="C38" s="206" t="s">
        <v>684</v>
      </c>
      <c r="D38" s="206"/>
      <c r="E38" s="1436">
        <f t="shared" si="22"/>
        <v>0</v>
      </c>
      <c r="F38" s="1437"/>
      <c r="G38" s="1437"/>
      <c r="H38" s="1437"/>
      <c r="I38" s="1437"/>
      <c r="J38" s="1437"/>
      <c r="K38" s="1437"/>
      <c r="L38" s="1437"/>
      <c r="M38" s="1437"/>
      <c r="N38" s="1437"/>
      <c r="O38" s="1437"/>
      <c r="P38" s="1438"/>
      <c r="Q38" s="1436">
        <f t="shared" si="23"/>
        <v>0</v>
      </c>
      <c r="R38" s="1437"/>
      <c r="S38" s="1437"/>
      <c r="T38" s="1437"/>
      <c r="U38" s="1437"/>
      <c r="V38" s="1437"/>
      <c r="W38" s="1437"/>
      <c r="X38" s="1437"/>
      <c r="Y38" s="1437"/>
      <c r="Z38" s="1437"/>
      <c r="AA38" s="1437"/>
      <c r="AB38" s="1438"/>
      <c r="AC38" s="1439">
        <f t="shared" si="24"/>
        <v>0</v>
      </c>
      <c r="AD38" s="1440"/>
      <c r="AE38" s="1440"/>
      <c r="AF38" s="1440"/>
      <c r="AG38" s="1440"/>
      <c r="AH38" s="1440"/>
      <c r="AI38" s="1440"/>
      <c r="AJ38" s="1440"/>
      <c r="AK38" s="1440"/>
      <c r="AL38" s="1440"/>
      <c r="AM38" s="1440"/>
      <c r="AN38" s="1441"/>
      <c r="AO38" s="1439">
        <f t="shared" si="25"/>
        <v>0</v>
      </c>
      <c r="AP38" s="1440"/>
      <c r="AQ38" s="1440"/>
      <c r="AR38" s="1440"/>
      <c r="AS38" s="1440"/>
      <c r="AT38" s="1440"/>
      <c r="AU38" s="1440"/>
      <c r="AV38" s="1440"/>
      <c r="AW38" s="1440"/>
      <c r="AX38" s="1440"/>
      <c r="AY38" s="1440"/>
      <c r="AZ38" s="1440"/>
      <c r="BA38" s="1442"/>
      <c r="BB38" s="1443">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4">
        <f t="shared" si="27"/>
        <v>0</v>
      </c>
    </row>
    <row r="39" spans="1:65" s="209" customFormat="1" ht="14.85" customHeight="1" x14ac:dyDescent="0.25">
      <c r="A39" s="1734"/>
      <c r="B39" s="516" t="s">
        <v>195</v>
      </c>
      <c r="C39" s="514" t="s">
        <v>25</v>
      </c>
      <c r="D39" s="652"/>
      <c r="E39" s="1419">
        <f t="shared" ref="E39:BM39" si="28">SUM(E33:E38)</f>
        <v>0</v>
      </c>
      <c r="F39" s="1446">
        <f t="shared" si="28"/>
        <v>0</v>
      </c>
      <c r="G39" s="1446">
        <f t="shared" si="28"/>
        <v>0</v>
      </c>
      <c r="H39" s="1446">
        <f t="shared" si="28"/>
        <v>0</v>
      </c>
      <c r="I39" s="1446">
        <f t="shared" si="28"/>
        <v>0</v>
      </c>
      <c r="J39" s="1446">
        <f t="shared" si="28"/>
        <v>0</v>
      </c>
      <c r="K39" s="1446">
        <f t="shared" si="28"/>
        <v>0</v>
      </c>
      <c r="L39" s="1446">
        <f t="shared" si="28"/>
        <v>0</v>
      </c>
      <c r="M39" s="1446">
        <f t="shared" si="28"/>
        <v>0</v>
      </c>
      <c r="N39" s="1446">
        <f t="shared" si="28"/>
        <v>0</v>
      </c>
      <c r="O39" s="1446">
        <f t="shared" si="28"/>
        <v>0</v>
      </c>
      <c r="P39" s="1447">
        <f t="shared" si="28"/>
        <v>0</v>
      </c>
      <c r="Q39" s="1419">
        <f t="shared" si="28"/>
        <v>0</v>
      </c>
      <c r="R39" s="1446">
        <f t="shared" si="28"/>
        <v>0</v>
      </c>
      <c r="S39" s="1446">
        <f t="shared" si="28"/>
        <v>0</v>
      </c>
      <c r="T39" s="1446">
        <f t="shared" si="28"/>
        <v>0</v>
      </c>
      <c r="U39" s="1446">
        <f t="shared" si="28"/>
        <v>0</v>
      </c>
      <c r="V39" s="1446">
        <f t="shared" si="28"/>
        <v>0</v>
      </c>
      <c r="W39" s="1446">
        <f t="shared" si="28"/>
        <v>0</v>
      </c>
      <c r="X39" s="1446">
        <f t="shared" si="28"/>
        <v>0</v>
      </c>
      <c r="Y39" s="1446">
        <f t="shared" si="28"/>
        <v>0</v>
      </c>
      <c r="Z39" s="1446">
        <f t="shared" si="28"/>
        <v>0</v>
      </c>
      <c r="AA39" s="1446">
        <f t="shared" si="28"/>
        <v>0</v>
      </c>
      <c r="AB39" s="1447">
        <f t="shared" si="28"/>
        <v>0</v>
      </c>
      <c r="AC39" s="1136">
        <f t="shared" si="28"/>
        <v>0</v>
      </c>
      <c r="AD39" s="1448">
        <f t="shared" si="28"/>
        <v>0</v>
      </c>
      <c r="AE39" s="1448">
        <f t="shared" si="28"/>
        <v>0</v>
      </c>
      <c r="AF39" s="1448">
        <f t="shared" si="28"/>
        <v>0</v>
      </c>
      <c r="AG39" s="1448">
        <f t="shared" si="28"/>
        <v>0</v>
      </c>
      <c r="AH39" s="1448">
        <f t="shared" si="28"/>
        <v>0</v>
      </c>
      <c r="AI39" s="1448">
        <f t="shared" si="28"/>
        <v>0</v>
      </c>
      <c r="AJ39" s="1448">
        <f t="shared" si="28"/>
        <v>0</v>
      </c>
      <c r="AK39" s="1448">
        <f t="shared" si="28"/>
        <v>0</v>
      </c>
      <c r="AL39" s="1448">
        <f t="shared" si="28"/>
        <v>0</v>
      </c>
      <c r="AM39" s="1448">
        <f t="shared" si="28"/>
        <v>0</v>
      </c>
      <c r="AN39" s="1449">
        <f t="shared" si="28"/>
        <v>0</v>
      </c>
      <c r="AO39" s="1136">
        <f t="shared" si="28"/>
        <v>0</v>
      </c>
      <c r="AP39" s="1448">
        <f t="shared" si="28"/>
        <v>0</v>
      </c>
      <c r="AQ39" s="1448">
        <f t="shared" si="28"/>
        <v>0</v>
      </c>
      <c r="AR39" s="1448">
        <f t="shared" si="28"/>
        <v>0</v>
      </c>
      <c r="AS39" s="1448">
        <f t="shared" si="28"/>
        <v>0</v>
      </c>
      <c r="AT39" s="1448">
        <f t="shared" si="28"/>
        <v>0</v>
      </c>
      <c r="AU39" s="1448">
        <f t="shared" si="28"/>
        <v>0</v>
      </c>
      <c r="AV39" s="1448">
        <f t="shared" si="28"/>
        <v>0</v>
      </c>
      <c r="AW39" s="1448">
        <f t="shared" si="28"/>
        <v>0</v>
      </c>
      <c r="AX39" s="1448">
        <f t="shared" si="28"/>
        <v>0</v>
      </c>
      <c r="AY39" s="1448">
        <f t="shared" si="28"/>
        <v>0</v>
      </c>
      <c r="AZ39" s="1448">
        <f t="shared" si="28"/>
        <v>0</v>
      </c>
      <c r="BA39" s="1450">
        <f t="shared" si="28"/>
        <v>0</v>
      </c>
      <c r="BB39" s="1451">
        <f t="shared" si="28"/>
        <v>0</v>
      </c>
      <c r="BC39" s="1448">
        <f t="shared" si="28"/>
        <v>0</v>
      </c>
      <c r="BD39" s="1448">
        <f t="shared" si="28"/>
        <v>0</v>
      </c>
      <c r="BE39" s="1448">
        <f t="shared" si="28"/>
        <v>0</v>
      </c>
      <c r="BF39" s="1448">
        <f t="shared" si="28"/>
        <v>0</v>
      </c>
      <c r="BG39" s="1448">
        <f t="shared" si="28"/>
        <v>0</v>
      </c>
      <c r="BH39" s="1448">
        <f t="shared" si="28"/>
        <v>0</v>
      </c>
      <c r="BI39" s="1448">
        <f t="shared" si="28"/>
        <v>0</v>
      </c>
      <c r="BJ39" s="1448">
        <f t="shared" si="28"/>
        <v>0</v>
      </c>
      <c r="BK39" s="1448">
        <f t="shared" si="28"/>
        <v>0</v>
      </c>
      <c r="BL39" s="1448">
        <f t="shared" si="28"/>
        <v>0</v>
      </c>
      <c r="BM39" s="1452">
        <f t="shared" si="28"/>
        <v>0</v>
      </c>
    </row>
    <row r="40" spans="1:65" x14ac:dyDescent="0.25">
      <c r="A40" s="1732" t="s">
        <v>157</v>
      </c>
      <c r="B40" s="511" t="s">
        <v>79</v>
      </c>
      <c r="C40" s="512" t="s">
        <v>1738</v>
      </c>
      <c r="D40" s="512"/>
      <c r="E40" s="1426">
        <f t="shared" ref="E40:E45" si="29">SUM(F40:P40)</f>
        <v>0</v>
      </c>
      <c r="F40" s="1427"/>
      <c r="G40" s="1427"/>
      <c r="H40" s="1427"/>
      <c r="I40" s="1427"/>
      <c r="J40" s="1427"/>
      <c r="K40" s="1427"/>
      <c r="L40" s="1427"/>
      <c r="M40" s="1427"/>
      <c r="N40" s="1427"/>
      <c r="O40" s="1427"/>
      <c r="P40" s="1428"/>
      <c r="Q40" s="1426">
        <f t="shared" ref="Q40:Q45" si="30">SUM(R40:AB40)</f>
        <v>0</v>
      </c>
      <c r="R40" s="1427"/>
      <c r="S40" s="1427"/>
      <c r="T40" s="1427"/>
      <c r="U40" s="1427"/>
      <c r="V40" s="1427"/>
      <c r="W40" s="1427"/>
      <c r="X40" s="1427"/>
      <c r="Y40" s="1427"/>
      <c r="Z40" s="1427"/>
      <c r="AA40" s="1427"/>
      <c r="AB40" s="1428"/>
      <c r="AC40" s="1429">
        <f t="shared" ref="AC40:AC45" si="31">SUM(AD40:AN40)</f>
        <v>0</v>
      </c>
      <c r="AD40" s="1430"/>
      <c r="AE40" s="1430"/>
      <c r="AF40" s="1430"/>
      <c r="AG40" s="1430"/>
      <c r="AH40" s="1430"/>
      <c r="AI40" s="1430"/>
      <c r="AJ40" s="1430"/>
      <c r="AK40" s="1430"/>
      <c r="AL40" s="1430"/>
      <c r="AM40" s="1430"/>
      <c r="AN40" s="1431"/>
      <c r="AO40" s="1429">
        <f t="shared" ref="AO40:AO45" si="32">SUM(AP40:AZ40)</f>
        <v>0</v>
      </c>
      <c r="AP40" s="1430"/>
      <c r="AQ40" s="1430"/>
      <c r="AR40" s="1430"/>
      <c r="AS40" s="1430"/>
      <c r="AT40" s="1430"/>
      <c r="AU40" s="1430"/>
      <c r="AV40" s="1430"/>
      <c r="AW40" s="1430"/>
      <c r="AX40" s="1430"/>
      <c r="AY40" s="1430"/>
      <c r="AZ40" s="1430"/>
      <c r="BA40" s="1432"/>
      <c r="BB40" s="1433">
        <f t="shared" ref="BB40:BB45" si="33">SUM(BC40:BM40)</f>
        <v>0</v>
      </c>
      <c r="BC40" s="1434">
        <f t="shared" ref="BC40:BM45" si="34">SUM(F40,R40,AD40,AP40)</f>
        <v>0</v>
      </c>
      <c r="BD40" s="1434">
        <f t="shared" si="34"/>
        <v>0</v>
      </c>
      <c r="BE40" s="1434">
        <f t="shared" si="34"/>
        <v>0</v>
      </c>
      <c r="BF40" s="1434">
        <f t="shared" si="34"/>
        <v>0</v>
      </c>
      <c r="BG40" s="1434">
        <f t="shared" si="34"/>
        <v>0</v>
      </c>
      <c r="BH40" s="1434">
        <f t="shared" si="34"/>
        <v>0</v>
      </c>
      <c r="BI40" s="1434">
        <f t="shared" si="34"/>
        <v>0</v>
      </c>
      <c r="BJ40" s="1434">
        <f t="shared" si="34"/>
        <v>0</v>
      </c>
      <c r="BK40" s="1434">
        <f t="shared" si="34"/>
        <v>0</v>
      </c>
      <c r="BL40" s="1434">
        <f t="shared" si="34"/>
        <v>0</v>
      </c>
      <c r="BM40" s="1435">
        <f t="shared" si="34"/>
        <v>0</v>
      </c>
    </row>
    <row r="41" spans="1:65" x14ac:dyDescent="0.25">
      <c r="A41" s="1733"/>
      <c r="B41" s="513" t="s">
        <v>80</v>
      </c>
      <c r="C41" s="206" t="s">
        <v>1739</v>
      </c>
      <c r="D41" s="206"/>
      <c r="E41" s="1436">
        <f t="shared" si="29"/>
        <v>0</v>
      </c>
      <c r="F41" s="1437"/>
      <c r="G41" s="1437"/>
      <c r="H41" s="1437"/>
      <c r="I41" s="1437"/>
      <c r="J41" s="1437"/>
      <c r="K41" s="1437"/>
      <c r="L41" s="1437"/>
      <c r="M41" s="1437"/>
      <c r="N41" s="1437"/>
      <c r="O41" s="1437"/>
      <c r="P41" s="1438"/>
      <c r="Q41" s="1436">
        <f t="shared" si="30"/>
        <v>0</v>
      </c>
      <c r="R41" s="1437"/>
      <c r="S41" s="1437"/>
      <c r="T41" s="1437"/>
      <c r="U41" s="1437"/>
      <c r="V41" s="1437"/>
      <c r="W41" s="1437"/>
      <c r="X41" s="1437"/>
      <c r="Y41" s="1437"/>
      <c r="Z41" s="1437"/>
      <c r="AA41" s="1437"/>
      <c r="AB41" s="1438"/>
      <c r="AC41" s="1439">
        <f t="shared" si="31"/>
        <v>0</v>
      </c>
      <c r="AD41" s="1440"/>
      <c r="AE41" s="1440"/>
      <c r="AF41" s="1440"/>
      <c r="AG41" s="1440"/>
      <c r="AH41" s="1440"/>
      <c r="AI41" s="1440"/>
      <c r="AJ41" s="1440"/>
      <c r="AK41" s="1440"/>
      <c r="AL41" s="1440"/>
      <c r="AM41" s="1440"/>
      <c r="AN41" s="1441"/>
      <c r="AO41" s="1439">
        <f t="shared" si="32"/>
        <v>0</v>
      </c>
      <c r="AP41" s="1440"/>
      <c r="AQ41" s="1440"/>
      <c r="AR41" s="1440"/>
      <c r="AS41" s="1440"/>
      <c r="AT41" s="1440"/>
      <c r="AU41" s="1440"/>
      <c r="AV41" s="1440"/>
      <c r="AW41" s="1440"/>
      <c r="AX41" s="1440"/>
      <c r="AY41" s="1440"/>
      <c r="AZ41" s="1440"/>
      <c r="BA41" s="1442"/>
      <c r="BB41" s="1443">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4">
        <f t="shared" si="34"/>
        <v>0</v>
      </c>
    </row>
    <row r="42" spans="1:65" x14ac:dyDescent="0.25">
      <c r="A42" s="1733"/>
      <c r="B42" s="513" t="s">
        <v>81</v>
      </c>
      <c r="C42" s="206" t="s">
        <v>1740</v>
      </c>
      <c r="D42" s="206"/>
      <c r="E42" s="1436">
        <f t="shared" si="29"/>
        <v>0</v>
      </c>
      <c r="F42" s="1437"/>
      <c r="G42" s="1437"/>
      <c r="H42" s="1437"/>
      <c r="I42" s="1437"/>
      <c r="J42" s="1437"/>
      <c r="K42" s="1437"/>
      <c r="L42" s="1437"/>
      <c r="M42" s="1437"/>
      <c r="N42" s="1437"/>
      <c r="O42" s="1437"/>
      <c r="P42" s="1438"/>
      <c r="Q42" s="1436">
        <f t="shared" si="30"/>
        <v>0</v>
      </c>
      <c r="R42" s="1437"/>
      <c r="S42" s="1437"/>
      <c r="T42" s="1437"/>
      <c r="U42" s="1437"/>
      <c r="V42" s="1437"/>
      <c r="W42" s="1437"/>
      <c r="X42" s="1437"/>
      <c r="Y42" s="1437"/>
      <c r="Z42" s="1437"/>
      <c r="AA42" s="1437"/>
      <c r="AB42" s="1438"/>
      <c r="AC42" s="1439">
        <f t="shared" si="31"/>
        <v>0</v>
      </c>
      <c r="AD42" s="1440"/>
      <c r="AE42" s="1440"/>
      <c r="AF42" s="1440"/>
      <c r="AG42" s="1440"/>
      <c r="AH42" s="1440"/>
      <c r="AI42" s="1440"/>
      <c r="AJ42" s="1440"/>
      <c r="AK42" s="1440"/>
      <c r="AL42" s="1440"/>
      <c r="AM42" s="1440"/>
      <c r="AN42" s="1441"/>
      <c r="AO42" s="1439">
        <f t="shared" si="32"/>
        <v>0</v>
      </c>
      <c r="AP42" s="1440"/>
      <c r="AQ42" s="1440"/>
      <c r="AR42" s="1440"/>
      <c r="AS42" s="1440"/>
      <c r="AT42" s="1440"/>
      <c r="AU42" s="1440"/>
      <c r="AV42" s="1440"/>
      <c r="AW42" s="1440"/>
      <c r="AX42" s="1440"/>
      <c r="AY42" s="1440"/>
      <c r="AZ42" s="1440"/>
      <c r="BA42" s="1442"/>
      <c r="BB42" s="1443">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4">
        <f t="shared" si="34"/>
        <v>0</v>
      </c>
    </row>
    <row r="43" spans="1:65" x14ac:dyDescent="0.25">
      <c r="A43" s="1733"/>
      <c r="B43" s="513" t="s">
        <v>82</v>
      </c>
      <c r="C43" s="206" t="s">
        <v>1741</v>
      </c>
      <c r="D43" s="206"/>
      <c r="E43" s="1436">
        <f t="shared" si="29"/>
        <v>0</v>
      </c>
      <c r="F43" s="1437"/>
      <c r="G43" s="1437"/>
      <c r="H43" s="1437"/>
      <c r="I43" s="1437"/>
      <c r="J43" s="1437"/>
      <c r="K43" s="1437"/>
      <c r="L43" s="1437"/>
      <c r="M43" s="1437"/>
      <c r="N43" s="1437"/>
      <c r="O43" s="1437"/>
      <c r="P43" s="1438"/>
      <c r="Q43" s="1436">
        <f t="shared" si="30"/>
        <v>0</v>
      </c>
      <c r="R43" s="1437"/>
      <c r="S43" s="1437"/>
      <c r="T43" s="1437"/>
      <c r="U43" s="1437"/>
      <c r="V43" s="1437"/>
      <c r="W43" s="1437"/>
      <c r="X43" s="1437"/>
      <c r="Y43" s="1437"/>
      <c r="Z43" s="1437"/>
      <c r="AA43" s="1437"/>
      <c r="AB43" s="1438"/>
      <c r="AC43" s="1439">
        <f t="shared" si="31"/>
        <v>0</v>
      </c>
      <c r="AD43" s="1440"/>
      <c r="AE43" s="1440"/>
      <c r="AF43" s="1440"/>
      <c r="AG43" s="1440"/>
      <c r="AH43" s="1440"/>
      <c r="AI43" s="1440"/>
      <c r="AJ43" s="1440"/>
      <c r="AK43" s="1440"/>
      <c r="AL43" s="1440"/>
      <c r="AM43" s="1440"/>
      <c r="AN43" s="1441"/>
      <c r="AO43" s="1439">
        <f t="shared" si="32"/>
        <v>0</v>
      </c>
      <c r="AP43" s="1440"/>
      <c r="AQ43" s="1440"/>
      <c r="AR43" s="1440"/>
      <c r="AS43" s="1440"/>
      <c r="AT43" s="1440"/>
      <c r="AU43" s="1440"/>
      <c r="AV43" s="1440"/>
      <c r="AW43" s="1440"/>
      <c r="AX43" s="1440"/>
      <c r="AY43" s="1440"/>
      <c r="AZ43" s="1440"/>
      <c r="BA43" s="1442"/>
      <c r="BB43" s="1443">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4">
        <f t="shared" si="34"/>
        <v>0</v>
      </c>
    </row>
    <row r="44" spans="1:65" x14ac:dyDescent="0.25">
      <c r="A44" s="1733"/>
      <c r="B44" s="513" t="s">
        <v>217</v>
      </c>
      <c r="C44" s="206" t="s">
        <v>1742</v>
      </c>
      <c r="D44" s="206"/>
      <c r="E44" s="1436">
        <f t="shared" si="29"/>
        <v>0</v>
      </c>
      <c r="F44" s="1437"/>
      <c r="G44" s="1437"/>
      <c r="H44" s="1437"/>
      <c r="I44" s="1437"/>
      <c r="J44" s="1437"/>
      <c r="K44" s="1437"/>
      <c r="L44" s="1437"/>
      <c r="M44" s="1437"/>
      <c r="N44" s="1437"/>
      <c r="O44" s="1437"/>
      <c r="P44" s="1438"/>
      <c r="Q44" s="1436">
        <f t="shared" si="30"/>
        <v>0</v>
      </c>
      <c r="R44" s="1437"/>
      <c r="S44" s="1437"/>
      <c r="T44" s="1437"/>
      <c r="U44" s="1437"/>
      <c r="V44" s="1437"/>
      <c r="W44" s="1437"/>
      <c r="X44" s="1437"/>
      <c r="Y44" s="1437"/>
      <c r="Z44" s="1437"/>
      <c r="AA44" s="1437"/>
      <c r="AB44" s="1438"/>
      <c r="AC44" s="1439">
        <f t="shared" si="31"/>
        <v>0</v>
      </c>
      <c r="AD44" s="1440"/>
      <c r="AE44" s="1440"/>
      <c r="AF44" s="1440"/>
      <c r="AG44" s="1440"/>
      <c r="AH44" s="1440"/>
      <c r="AI44" s="1440"/>
      <c r="AJ44" s="1440"/>
      <c r="AK44" s="1440"/>
      <c r="AL44" s="1440"/>
      <c r="AM44" s="1440"/>
      <c r="AN44" s="1441"/>
      <c r="AO44" s="1439">
        <f t="shared" si="32"/>
        <v>0</v>
      </c>
      <c r="AP44" s="1440"/>
      <c r="AQ44" s="1440"/>
      <c r="AR44" s="1440"/>
      <c r="AS44" s="1440"/>
      <c r="AT44" s="1440"/>
      <c r="AU44" s="1440"/>
      <c r="AV44" s="1440"/>
      <c r="AW44" s="1440"/>
      <c r="AX44" s="1440"/>
      <c r="AY44" s="1440"/>
      <c r="AZ44" s="1440"/>
      <c r="BA44" s="1442"/>
      <c r="BB44" s="1443">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4">
        <f t="shared" si="34"/>
        <v>0</v>
      </c>
    </row>
    <row r="45" spans="1:65" x14ac:dyDescent="0.25">
      <c r="A45" s="1733"/>
      <c r="B45" s="513" t="s">
        <v>216</v>
      </c>
      <c r="C45" s="206" t="s">
        <v>684</v>
      </c>
      <c r="D45" s="206"/>
      <c r="E45" s="1436">
        <f t="shared" si="29"/>
        <v>0</v>
      </c>
      <c r="F45" s="1437"/>
      <c r="G45" s="1437"/>
      <c r="H45" s="1437"/>
      <c r="I45" s="1437"/>
      <c r="J45" s="1437"/>
      <c r="K45" s="1437"/>
      <c r="L45" s="1437"/>
      <c r="M45" s="1437"/>
      <c r="N45" s="1437"/>
      <c r="O45" s="1437"/>
      <c r="P45" s="1438"/>
      <c r="Q45" s="1436">
        <f t="shared" si="30"/>
        <v>0</v>
      </c>
      <c r="R45" s="1437"/>
      <c r="S45" s="1437"/>
      <c r="T45" s="1437"/>
      <c r="U45" s="1437"/>
      <c r="V45" s="1437"/>
      <c r="W45" s="1437"/>
      <c r="X45" s="1437"/>
      <c r="Y45" s="1437"/>
      <c r="Z45" s="1437"/>
      <c r="AA45" s="1437"/>
      <c r="AB45" s="1438"/>
      <c r="AC45" s="1439">
        <f t="shared" si="31"/>
        <v>0</v>
      </c>
      <c r="AD45" s="1440"/>
      <c r="AE45" s="1440"/>
      <c r="AF45" s="1440"/>
      <c r="AG45" s="1440"/>
      <c r="AH45" s="1440"/>
      <c r="AI45" s="1440"/>
      <c r="AJ45" s="1440"/>
      <c r="AK45" s="1440"/>
      <c r="AL45" s="1440"/>
      <c r="AM45" s="1440"/>
      <c r="AN45" s="1441"/>
      <c r="AO45" s="1439">
        <f t="shared" si="32"/>
        <v>0</v>
      </c>
      <c r="AP45" s="1440"/>
      <c r="AQ45" s="1440"/>
      <c r="AR45" s="1440"/>
      <c r="AS45" s="1440"/>
      <c r="AT45" s="1440"/>
      <c r="AU45" s="1440"/>
      <c r="AV45" s="1440"/>
      <c r="AW45" s="1440"/>
      <c r="AX45" s="1440"/>
      <c r="AY45" s="1440"/>
      <c r="AZ45" s="1440"/>
      <c r="BA45" s="1442"/>
      <c r="BB45" s="1443">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4">
        <f t="shared" si="34"/>
        <v>0</v>
      </c>
    </row>
    <row r="46" spans="1:65" s="209" customFormat="1" ht="14.85" customHeight="1" x14ac:dyDescent="0.25">
      <c r="A46" s="1734"/>
      <c r="B46" s="516" t="s">
        <v>215</v>
      </c>
      <c r="C46" s="514" t="s">
        <v>1744</v>
      </c>
      <c r="D46" s="652"/>
      <c r="E46" s="1419">
        <f t="shared" ref="E46:BM46" si="35">SUM(E40:E45)</f>
        <v>0</v>
      </c>
      <c r="F46" s="1446">
        <f t="shared" si="35"/>
        <v>0</v>
      </c>
      <c r="G46" s="1446">
        <f t="shared" si="35"/>
        <v>0</v>
      </c>
      <c r="H46" s="1446">
        <f t="shared" si="35"/>
        <v>0</v>
      </c>
      <c r="I46" s="1446">
        <f t="shared" si="35"/>
        <v>0</v>
      </c>
      <c r="J46" s="1446">
        <f t="shared" si="35"/>
        <v>0</v>
      </c>
      <c r="K46" s="1446">
        <f t="shared" si="35"/>
        <v>0</v>
      </c>
      <c r="L46" s="1446">
        <f t="shared" si="35"/>
        <v>0</v>
      </c>
      <c r="M46" s="1446">
        <f t="shared" si="35"/>
        <v>0</v>
      </c>
      <c r="N46" s="1446">
        <f t="shared" si="35"/>
        <v>0</v>
      </c>
      <c r="O46" s="1446">
        <f t="shared" si="35"/>
        <v>0</v>
      </c>
      <c r="P46" s="1447">
        <f t="shared" si="35"/>
        <v>0</v>
      </c>
      <c r="Q46" s="1419">
        <f t="shared" si="35"/>
        <v>0</v>
      </c>
      <c r="R46" s="1446">
        <f t="shared" si="35"/>
        <v>0</v>
      </c>
      <c r="S46" s="1446">
        <f t="shared" si="35"/>
        <v>0</v>
      </c>
      <c r="T46" s="1446">
        <f t="shared" si="35"/>
        <v>0</v>
      </c>
      <c r="U46" s="1446">
        <f t="shared" si="35"/>
        <v>0</v>
      </c>
      <c r="V46" s="1446">
        <f t="shared" si="35"/>
        <v>0</v>
      </c>
      <c r="W46" s="1446">
        <f t="shared" si="35"/>
        <v>0</v>
      </c>
      <c r="X46" s="1446">
        <f t="shared" si="35"/>
        <v>0</v>
      </c>
      <c r="Y46" s="1446">
        <f t="shared" si="35"/>
        <v>0</v>
      </c>
      <c r="Z46" s="1446">
        <f t="shared" si="35"/>
        <v>0</v>
      </c>
      <c r="AA46" s="1446">
        <f t="shared" si="35"/>
        <v>0</v>
      </c>
      <c r="AB46" s="1447">
        <f t="shared" si="35"/>
        <v>0</v>
      </c>
      <c r="AC46" s="1136">
        <f t="shared" si="35"/>
        <v>0</v>
      </c>
      <c r="AD46" s="1448">
        <f t="shared" si="35"/>
        <v>0</v>
      </c>
      <c r="AE46" s="1448">
        <f t="shared" si="35"/>
        <v>0</v>
      </c>
      <c r="AF46" s="1448">
        <f t="shared" si="35"/>
        <v>0</v>
      </c>
      <c r="AG46" s="1448">
        <f t="shared" si="35"/>
        <v>0</v>
      </c>
      <c r="AH46" s="1448">
        <f t="shared" si="35"/>
        <v>0</v>
      </c>
      <c r="AI46" s="1448">
        <f t="shared" si="35"/>
        <v>0</v>
      </c>
      <c r="AJ46" s="1448">
        <f t="shared" si="35"/>
        <v>0</v>
      </c>
      <c r="AK46" s="1448">
        <f t="shared" si="35"/>
        <v>0</v>
      </c>
      <c r="AL46" s="1448">
        <f t="shared" si="35"/>
        <v>0</v>
      </c>
      <c r="AM46" s="1448">
        <f t="shared" si="35"/>
        <v>0</v>
      </c>
      <c r="AN46" s="1449">
        <f t="shared" si="35"/>
        <v>0</v>
      </c>
      <c r="AO46" s="1136">
        <f t="shared" si="35"/>
        <v>0</v>
      </c>
      <c r="AP46" s="1448">
        <f t="shared" si="35"/>
        <v>0</v>
      </c>
      <c r="AQ46" s="1448">
        <f t="shared" si="35"/>
        <v>0</v>
      </c>
      <c r="AR46" s="1448">
        <f t="shared" si="35"/>
        <v>0</v>
      </c>
      <c r="AS46" s="1448">
        <f t="shared" si="35"/>
        <v>0</v>
      </c>
      <c r="AT46" s="1448">
        <f t="shared" si="35"/>
        <v>0</v>
      </c>
      <c r="AU46" s="1448">
        <f t="shared" si="35"/>
        <v>0</v>
      </c>
      <c r="AV46" s="1448">
        <f t="shared" si="35"/>
        <v>0</v>
      </c>
      <c r="AW46" s="1448">
        <f t="shared" si="35"/>
        <v>0</v>
      </c>
      <c r="AX46" s="1448">
        <f t="shared" si="35"/>
        <v>0</v>
      </c>
      <c r="AY46" s="1448">
        <f t="shared" si="35"/>
        <v>0</v>
      </c>
      <c r="AZ46" s="1448">
        <f t="shared" si="35"/>
        <v>0</v>
      </c>
      <c r="BA46" s="1450">
        <f t="shared" si="35"/>
        <v>0</v>
      </c>
      <c r="BB46" s="1451">
        <f t="shared" si="35"/>
        <v>0</v>
      </c>
      <c r="BC46" s="1448">
        <f t="shared" si="35"/>
        <v>0</v>
      </c>
      <c r="BD46" s="1448">
        <f t="shared" si="35"/>
        <v>0</v>
      </c>
      <c r="BE46" s="1448">
        <f t="shared" si="35"/>
        <v>0</v>
      </c>
      <c r="BF46" s="1448">
        <f t="shared" si="35"/>
        <v>0</v>
      </c>
      <c r="BG46" s="1448">
        <f t="shared" si="35"/>
        <v>0</v>
      </c>
      <c r="BH46" s="1448">
        <f t="shared" si="35"/>
        <v>0</v>
      </c>
      <c r="BI46" s="1448">
        <f t="shared" si="35"/>
        <v>0</v>
      </c>
      <c r="BJ46" s="1448">
        <f t="shared" si="35"/>
        <v>0</v>
      </c>
      <c r="BK46" s="1448">
        <f t="shared" si="35"/>
        <v>0</v>
      </c>
      <c r="BL46" s="1448">
        <f t="shared" si="35"/>
        <v>0</v>
      </c>
      <c r="BM46" s="1452">
        <f t="shared" si="35"/>
        <v>0</v>
      </c>
    </row>
    <row r="47" spans="1:65" ht="14.85" customHeight="1" x14ac:dyDescent="0.25">
      <c r="A47" s="1732" t="s">
        <v>29</v>
      </c>
      <c r="B47" s="511" t="s">
        <v>84</v>
      </c>
      <c r="C47" s="512" t="s">
        <v>1738</v>
      </c>
      <c r="D47" s="512"/>
      <c r="E47" s="1426">
        <f t="shared" ref="E47:E52" si="36">SUM(F47:P47)</f>
        <v>0</v>
      </c>
      <c r="F47" s="1427"/>
      <c r="G47" s="1427"/>
      <c r="H47" s="1427"/>
      <c r="I47" s="1427"/>
      <c r="J47" s="1427"/>
      <c r="K47" s="1427"/>
      <c r="L47" s="1427"/>
      <c r="M47" s="1427"/>
      <c r="N47" s="1427"/>
      <c r="O47" s="1427"/>
      <c r="P47" s="1428"/>
      <c r="Q47" s="1426">
        <f t="shared" ref="Q47:Q52" si="37">SUM(R47:AB47)</f>
        <v>0</v>
      </c>
      <c r="R47" s="1427"/>
      <c r="S47" s="1427"/>
      <c r="T47" s="1427"/>
      <c r="U47" s="1427"/>
      <c r="V47" s="1427"/>
      <c r="W47" s="1427"/>
      <c r="X47" s="1427"/>
      <c r="Y47" s="1427"/>
      <c r="Z47" s="1427"/>
      <c r="AA47" s="1427"/>
      <c r="AB47" s="1428"/>
      <c r="AC47" s="1429">
        <f t="shared" ref="AC47:AC52" si="38">SUM(AD47:AN47)</f>
        <v>0</v>
      </c>
      <c r="AD47" s="1430"/>
      <c r="AE47" s="1430"/>
      <c r="AF47" s="1430"/>
      <c r="AG47" s="1430"/>
      <c r="AH47" s="1430"/>
      <c r="AI47" s="1430"/>
      <c r="AJ47" s="1430"/>
      <c r="AK47" s="1430"/>
      <c r="AL47" s="1430"/>
      <c r="AM47" s="1430"/>
      <c r="AN47" s="1431"/>
      <c r="AO47" s="1429">
        <f t="shared" ref="AO47:AO52" si="39">SUM(AP47:AZ47)</f>
        <v>0</v>
      </c>
      <c r="AP47" s="1430"/>
      <c r="AQ47" s="1430"/>
      <c r="AR47" s="1430"/>
      <c r="AS47" s="1430"/>
      <c r="AT47" s="1430"/>
      <c r="AU47" s="1430"/>
      <c r="AV47" s="1430"/>
      <c r="AW47" s="1430"/>
      <c r="AX47" s="1430"/>
      <c r="AY47" s="1430"/>
      <c r="AZ47" s="1430"/>
      <c r="BA47" s="1432"/>
      <c r="BB47" s="1433">
        <f t="shared" ref="BB47:BB52" si="40">SUM(BC47:BM47)</f>
        <v>0</v>
      </c>
      <c r="BC47" s="1434">
        <f t="shared" ref="BC47:BM52" si="41">SUM(F47,R47,AD47,AP47)</f>
        <v>0</v>
      </c>
      <c r="BD47" s="1434">
        <f t="shared" si="41"/>
        <v>0</v>
      </c>
      <c r="BE47" s="1434">
        <f t="shared" si="41"/>
        <v>0</v>
      </c>
      <c r="BF47" s="1434">
        <f t="shared" si="41"/>
        <v>0</v>
      </c>
      <c r="BG47" s="1434">
        <f t="shared" si="41"/>
        <v>0</v>
      </c>
      <c r="BH47" s="1434">
        <f t="shared" si="41"/>
        <v>0</v>
      </c>
      <c r="BI47" s="1434">
        <f t="shared" si="41"/>
        <v>0</v>
      </c>
      <c r="BJ47" s="1434">
        <f t="shared" si="41"/>
        <v>0</v>
      </c>
      <c r="BK47" s="1434">
        <f t="shared" si="41"/>
        <v>0</v>
      </c>
      <c r="BL47" s="1434">
        <f t="shared" si="41"/>
        <v>0</v>
      </c>
      <c r="BM47" s="1435">
        <f t="shared" si="41"/>
        <v>0</v>
      </c>
    </row>
    <row r="48" spans="1:65" ht="14.85" customHeight="1" x14ac:dyDescent="0.25">
      <c r="A48" s="1733"/>
      <c r="B48" s="513" t="s">
        <v>85</v>
      </c>
      <c r="C48" s="206" t="s">
        <v>1739</v>
      </c>
      <c r="D48" s="206"/>
      <c r="E48" s="1436">
        <f t="shared" si="36"/>
        <v>0</v>
      </c>
      <c r="F48" s="1437"/>
      <c r="G48" s="1437"/>
      <c r="H48" s="1437"/>
      <c r="I48" s="1437"/>
      <c r="J48" s="1437"/>
      <c r="K48" s="1437"/>
      <c r="L48" s="1437"/>
      <c r="M48" s="1437"/>
      <c r="N48" s="1437"/>
      <c r="O48" s="1437"/>
      <c r="P48" s="1438"/>
      <c r="Q48" s="1436">
        <f t="shared" si="37"/>
        <v>0</v>
      </c>
      <c r="R48" s="1437"/>
      <c r="S48" s="1437"/>
      <c r="T48" s="1437"/>
      <c r="U48" s="1437"/>
      <c r="V48" s="1437"/>
      <c r="W48" s="1437"/>
      <c r="X48" s="1437"/>
      <c r="Y48" s="1437"/>
      <c r="Z48" s="1437"/>
      <c r="AA48" s="1437"/>
      <c r="AB48" s="1438"/>
      <c r="AC48" s="1439">
        <f t="shared" si="38"/>
        <v>0</v>
      </c>
      <c r="AD48" s="1440"/>
      <c r="AE48" s="1440"/>
      <c r="AF48" s="1440"/>
      <c r="AG48" s="1440"/>
      <c r="AH48" s="1440"/>
      <c r="AI48" s="1440"/>
      <c r="AJ48" s="1440"/>
      <c r="AK48" s="1440"/>
      <c r="AL48" s="1440"/>
      <c r="AM48" s="1440"/>
      <c r="AN48" s="1441"/>
      <c r="AO48" s="1439">
        <f t="shared" si="39"/>
        <v>0</v>
      </c>
      <c r="AP48" s="1440"/>
      <c r="AQ48" s="1440"/>
      <c r="AR48" s="1440"/>
      <c r="AS48" s="1440"/>
      <c r="AT48" s="1440"/>
      <c r="AU48" s="1440"/>
      <c r="AV48" s="1440"/>
      <c r="AW48" s="1440"/>
      <c r="AX48" s="1440"/>
      <c r="AY48" s="1440"/>
      <c r="AZ48" s="1440"/>
      <c r="BA48" s="1442"/>
      <c r="BB48" s="1443">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4">
        <f t="shared" si="41"/>
        <v>0</v>
      </c>
    </row>
    <row r="49" spans="1:65" x14ac:dyDescent="0.25">
      <c r="A49" s="1733"/>
      <c r="B49" s="513" t="s">
        <v>86</v>
      </c>
      <c r="C49" s="206" t="s">
        <v>1740</v>
      </c>
      <c r="D49" s="206"/>
      <c r="E49" s="1436">
        <f t="shared" si="36"/>
        <v>0</v>
      </c>
      <c r="F49" s="1437"/>
      <c r="G49" s="1437"/>
      <c r="H49" s="1437"/>
      <c r="I49" s="1437"/>
      <c r="J49" s="1437"/>
      <c r="K49" s="1437"/>
      <c r="L49" s="1437"/>
      <c r="M49" s="1437"/>
      <c r="N49" s="1437"/>
      <c r="O49" s="1437"/>
      <c r="P49" s="1438"/>
      <c r="Q49" s="1436">
        <f t="shared" si="37"/>
        <v>0</v>
      </c>
      <c r="R49" s="1437"/>
      <c r="S49" s="1437"/>
      <c r="T49" s="1437"/>
      <c r="U49" s="1437"/>
      <c r="V49" s="1437"/>
      <c r="W49" s="1437"/>
      <c r="X49" s="1437"/>
      <c r="Y49" s="1437"/>
      <c r="Z49" s="1437"/>
      <c r="AA49" s="1437"/>
      <c r="AB49" s="1438"/>
      <c r="AC49" s="1439">
        <f t="shared" si="38"/>
        <v>0</v>
      </c>
      <c r="AD49" s="1440"/>
      <c r="AE49" s="1440"/>
      <c r="AF49" s="1440"/>
      <c r="AG49" s="1440"/>
      <c r="AH49" s="1440"/>
      <c r="AI49" s="1440"/>
      <c r="AJ49" s="1440"/>
      <c r="AK49" s="1440"/>
      <c r="AL49" s="1440"/>
      <c r="AM49" s="1440"/>
      <c r="AN49" s="1441"/>
      <c r="AO49" s="1439">
        <f t="shared" si="39"/>
        <v>0</v>
      </c>
      <c r="AP49" s="1440"/>
      <c r="AQ49" s="1440"/>
      <c r="AR49" s="1440"/>
      <c r="AS49" s="1440"/>
      <c r="AT49" s="1440"/>
      <c r="AU49" s="1440"/>
      <c r="AV49" s="1440"/>
      <c r="AW49" s="1440"/>
      <c r="AX49" s="1440"/>
      <c r="AY49" s="1440"/>
      <c r="AZ49" s="1440"/>
      <c r="BA49" s="1442"/>
      <c r="BB49" s="1443">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4">
        <f t="shared" si="41"/>
        <v>0</v>
      </c>
    </row>
    <row r="50" spans="1:65" x14ac:dyDescent="0.25">
      <c r="A50" s="1733"/>
      <c r="B50" s="513" t="s">
        <v>87</v>
      </c>
      <c r="C50" s="206" t="s">
        <v>1741</v>
      </c>
      <c r="D50" s="206"/>
      <c r="E50" s="1436">
        <f t="shared" si="36"/>
        <v>0</v>
      </c>
      <c r="F50" s="1437"/>
      <c r="G50" s="1437"/>
      <c r="H50" s="1437"/>
      <c r="I50" s="1437"/>
      <c r="J50" s="1437"/>
      <c r="K50" s="1437"/>
      <c r="L50" s="1437"/>
      <c r="M50" s="1437"/>
      <c r="N50" s="1437"/>
      <c r="O50" s="1437"/>
      <c r="P50" s="1438"/>
      <c r="Q50" s="1436">
        <f t="shared" si="37"/>
        <v>0</v>
      </c>
      <c r="R50" s="1437"/>
      <c r="S50" s="1437"/>
      <c r="T50" s="1437"/>
      <c r="U50" s="1437"/>
      <c r="V50" s="1437"/>
      <c r="W50" s="1437"/>
      <c r="X50" s="1437"/>
      <c r="Y50" s="1437"/>
      <c r="Z50" s="1437"/>
      <c r="AA50" s="1437"/>
      <c r="AB50" s="1438"/>
      <c r="AC50" s="1439">
        <f t="shared" si="38"/>
        <v>0</v>
      </c>
      <c r="AD50" s="1440"/>
      <c r="AE50" s="1440"/>
      <c r="AF50" s="1440"/>
      <c r="AG50" s="1440"/>
      <c r="AH50" s="1440"/>
      <c r="AI50" s="1440"/>
      <c r="AJ50" s="1440"/>
      <c r="AK50" s="1440"/>
      <c r="AL50" s="1440"/>
      <c r="AM50" s="1440"/>
      <c r="AN50" s="1441"/>
      <c r="AO50" s="1439">
        <f t="shared" si="39"/>
        <v>0</v>
      </c>
      <c r="AP50" s="1440"/>
      <c r="AQ50" s="1440"/>
      <c r="AR50" s="1440"/>
      <c r="AS50" s="1440"/>
      <c r="AT50" s="1440"/>
      <c r="AU50" s="1440"/>
      <c r="AV50" s="1440"/>
      <c r="AW50" s="1440"/>
      <c r="AX50" s="1440"/>
      <c r="AY50" s="1440"/>
      <c r="AZ50" s="1440"/>
      <c r="BA50" s="1442"/>
      <c r="BB50" s="1443">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4">
        <f t="shared" si="41"/>
        <v>0</v>
      </c>
    </row>
    <row r="51" spans="1:65" x14ac:dyDescent="0.25">
      <c r="A51" s="1733"/>
      <c r="B51" s="513" t="s">
        <v>214</v>
      </c>
      <c r="C51" s="206" t="s">
        <v>1742</v>
      </c>
      <c r="D51" s="206"/>
      <c r="E51" s="1436">
        <f t="shared" si="36"/>
        <v>0</v>
      </c>
      <c r="F51" s="1437"/>
      <c r="G51" s="1437"/>
      <c r="H51" s="1437"/>
      <c r="I51" s="1437"/>
      <c r="J51" s="1437"/>
      <c r="K51" s="1437"/>
      <c r="L51" s="1437"/>
      <c r="M51" s="1437"/>
      <c r="N51" s="1437"/>
      <c r="O51" s="1437"/>
      <c r="P51" s="1438"/>
      <c r="Q51" s="1436">
        <f t="shared" si="37"/>
        <v>0</v>
      </c>
      <c r="R51" s="1437"/>
      <c r="S51" s="1437"/>
      <c r="T51" s="1437"/>
      <c r="U51" s="1437"/>
      <c r="V51" s="1437"/>
      <c r="W51" s="1437"/>
      <c r="X51" s="1437"/>
      <c r="Y51" s="1437"/>
      <c r="Z51" s="1437"/>
      <c r="AA51" s="1437"/>
      <c r="AB51" s="1438"/>
      <c r="AC51" s="1439">
        <f t="shared" si="38"/>
        <v>0</v>
      </c>
      <c r="AD51" s="1440"/>
      <c r="AE51" s="1440"/>
      <c r="AF51" s="1440"/>
      <c r="AG51" s="1440"/>
      <c r="AH51" s="1440"/>
      <c r="AI51" s="1440"/>
      <c r="AJ51" s="1440"/>
      <c r="AK51" s="1440"/>
      <c r="AL51" s="1440"/>
      <c r="AM51" s="1440"/>
      <c r="AN51" s="1441"/>
      <c r="AO51" s="1439">
        <f t="shared" si="39"/>
        <v>0</v>
      </c>
      <c r="AP51" s="1440"/>
      <c r="AQ51" s="1440"/>
      <c r="AR51" s="1440"/>
      <c r="AS51" s="1440"/>
      <c r="AT51" s="1440"/>
      <c r="AU51" s="1440"/>
      <c r="AV51" s="1440"/>
      <c r="AW51" s="1440"/>
      <c r="AX51" s="1440"/>
      <c r="AY51" s="1440"/>
      <c r="AZ51" s="1440"/>
      <c r="BA51" s="1442"/>
      <c r="BB51" s="1443">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4">
        <f t="shared" si="41"/>
        <v>0</v>
      </c>
    </row>
    <row r="52" spans="1:65" x14ac:dyDescent="0.25">
      <c r="A52" s="1733"/>
      <c r="B52" s="513" t="s">
        <v>213</v>
      </c>
      <c r="C52" s="206" t="s">
        <v>684</v>
      </c>
      <c r="D52" s="206"/>
      <c r="E52" s="1436">
        <f t="shared" si="36"/>
        <v>0</v>
      </c>
      <c r="F52" s="1437"/>
      <c r="G52" s="1437"/>
      <c r="H52" s="1437"/>
      <c r="I52" s="1437"/>
      <c r="J52" s="1437"/>
      <c r="K52" s="1437"/>
      <c r="L52" s="1437"/>
      <c r="M52" s="1437"/>
      <c r="N52" s="1437"/>
      <c r="O52" s="1437"/>
      <c r="P52" s="1438"/>
      <c r="Q52" s="1436">
        <f t="shared" si="37"/>
        <v>0</v>
      </c>
      <c r="R52" s="1437"/>
      <c r="S52" s="1437"/>
      <c r="T52" s="1437"/>
      <c r="U52" s="1437"/>
      <c r="V52" s="1437"/>
      <c r="W52" s="1437"/>
      <c r="X52" s="1437"/>
      <c r="Y52" s="1437"/>
      <c r="Z52" s="1437"/>
      <c r="AA52" s="1437"/>
      <c r="AB52" s="1438"/>
      <c r="AC52" s="1439">
        <f t="shared" si="38"/>
        <v>0</v>
      </c>
      <c r="AD52" s="1440"/>
      <c r="AE52" s="1440"/>
      <c r="AF52" s="1440"/>
      <c r="AG52" s="1440"/>
      <c r="AH52" s="1440"/>
      <c r="AI52" s="1440"/>
      <c r="AJ52" s="1440"/>
      <c r="AK52" s="1440"/>
      <c r="AL52" s="1440"/>
      <c r="AM52" s="1440"/>
      <c r="AN52" s="1441"/>
      <c r="AO52" s="1439">
        <f t="shared" si="39"/>
        <v>0</v>
      </c>
      <c r="AP52" s="1440"/>
      <c r="AQ52" s="1440"/>
      <c r="AR52" s="1440"/>
      <c r="AS52" s="1440"/>
      <c r="AT52" s="1440"/>
      <c r="AU52" s="1440"/>
      <c r="AV52" s="1440"/>
      <c r="AW52" s="1440"/>
      <c r="AX52" s="1440"/>
      <c r="AY52" s="1440"/>
      <c r="AZ52" s="1440"/>
      <c r="BA52" s="1442"/>
      <c r="BB52" s="1443">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4">
        <f t="shared" si="41"/>
        <v>0</v>
      </c>
    </row>
    <row r="53" spans="1:65" s="209" customFormat="1" x14ac:dyDescent="0.25">
      <c r="A53" s="1734"/>
      <c r="B53" s="515" t="s">
        <v>499</v>
      </c>
      <c r="C53" s="514" t="s">
        <v>1745</v>
      </c>
      <c r="D53" s="652"/>
      <c r="E53" s="1419">
        <f t="shared" ref="E53:BM53" si="42">SUM(E47:E52)</f>
        <v>0</v>
      </c>
      <c r="F53" s="1446">
        <f t="shared" si="42"/>
        <v>0</v>
      </c>
      <c r="G53" s="1446">
        <f t="shared" si="42"/>
        <v>0</v>
      </c>
      <c r="H53" s="1446">
        <f t="shared" si="42"/>
        <v>0</v>
      </c>
      <c r="I53" s="1446">
        <f t="shared" si="42"/>
        <v>0</v>
      </c>
      <c r="J53" s="1446">
        <f t="shared" si="42"/>
        <v>0</v>
      </c>
      <c r="K53" s="1446">
        <f t="shared" si="42"/>
        <v>0</v>
      </c>
      <c r="L53" s="1446">
        <f t="shared" si="42"/>
        <v>0</v>
      </c>
      <c r="M53" s="1446">
        <f t="shared" si="42"/>
        <v>0</v>
      </c>
      <c r="N53" s="1446">
        <f t="shared" si="42"/>
        <v>0</v>
      </c>
      <c r="O53" s="1446">
        <f t="shared" si="42"/>
        <v>0</v>
      </c>
      <c r="P53" s="1447">
        <f t="shared" si="42"/>
        <v>0</v>
      </c>
      <c r="Q53" s="1419">
        <f t="shared" si="42"/>
        <v>0</v>
      </c>
      <c r="R53" s="1446">
        <f t="shared" si="42"/>
        <v>0</v>
      </c>
      <c r="S53" s="1446">
        <f t="shared" si="42"/>
        <v>0</v>
      </c>
      <c r="T53" s="1446">
        <f t="shared" si="42"/>
        <v>0</v>
      </c>
      <c r="U53" s="1446">
        <f t="shared" si="42"/>
        <v>0</v>
      </c>
      <c r="V53" s="1446">
        <f t="shared" si="42"/>
        <v>0</v>
      </c>
      <c r="W53" s="1446">
        <f t="shared" si="42"/>
        <v>0</v>
      </c>
      <c r="X53" s="1446">
        <f t="shared" si="42"/>
        <v>0</v>
      </c>
      <c r="Y53" s="1446">
        <f t="shared" si="42"/>
        <v>0</v>
      </c>
      <c r="Z53" s="1446">
        <f t="shared" si="42"/>
        <v>0</v>
      </c>
      <c r="AA53" s="1446">
        <f t="shared" si="42"/>
        <v>0</v>
      </c>
      <c r="AB53" s="1447">
        <f t="shared" si="42"/>
        <v>0</v>
      </c>
      <c r="AC53" s="1136">
        <f t="shared" si="42"/>
        <v>0</v>
      </c>
      <c r="AD53" s="1448">
        <f t="shared" si="42"/>
        <v>0</v>
      </c>
      <c r="AE53" s="1448">
        <f t="shared" si="42"/>
        <v>0</v>
      </c>
      <c r="AF53" s="1448">
        <f t="shared" si="42"/>
        <v>0</v>
      </c>
      <c r="AG53" s="1448">
        <f t="shared" si="42"/>
        <v>0</v>
      </c>
      <c r="AH53" s="1448">
        <f t="shared" si="42"/>
        <v>0</v>
      </c>
      <c r="AI53" s="1448">
        <f t="shared" si="42"/>
        <v>0</v>
      </c>
      <c r="AJ53" s="1448">
        <f t="shared" si="42"/>
        <v>0</v>
      </c>
      <c r="AK53" s="1448">
        <f t="shared" si="42"/>
        <v>0</v>
      </c>
      <c r="AL53" s="1448">
        <f t="shared" si="42"/>
        <v>0</v>
      </c>
      <c r="AM53" s="1448">
        <f t="shared" si="42"/>
        <v>0</v>
      </c>
      <c r="AN53" s="1449">
        <f t="shared" si="42"/>
        <v>0</v>
      </c>
      <c r="AO53" s="1136">
        <f t="shared" si="42"/>
        <v>0</v>
      </c>
      <c r="AP53" s="1448">
        <f t="shared" si="42"/>
        <v>0</v>
      </c>
      <c r="AQ53" s="1448">
        <f t="shared" si="42"/>
        <v>0</v>
      </c>
      <c r="AR53" s="1448">
        <f t="shared" si="42"/>
        <v>0</v>
      </c>
      <c r="AS53" s="1448">
        <f t="shared" si="42"/>
        <v>0</v>
      </c>
      <c r="AT53" s="1448">
        <f t="shared" si="42"/>
        <v>0</v>
      </c>
      <c r="AU53" s="1448">
        <f t="shared" si="42"/>
        <v>0</v>
      </c>
      <c r="AV53" s="1448">
        <f t="shared" si="42"/>
        <v>0</v>
      </c>
      <c r="AW53" s="1448">
        <f t="shared" si="42"/>
        <v>0</v>
      </c>
      <c r="AX53" s="1448">
        <f t="shared" si="42"/>
        <v>0</v>
      </c>
      <c r="AY53" s="1448">
        <f t="shared" si="42"/>
        <v>0</v>
      </c>
      <c r="AZ53" s="1448">
        <f t="shared" si="42"/>
        <v>0</v>
      </c>
      <c r="BA53" s="1450">
        <f t="shared" si="42"/>
        <v>0</v>
      </c>
      <c r="BB53" s="1451">
        <f t="shared" si="42"/>
        <v>0</v>
      </c>
      <c r="BC53" s="1448">
        <f t="shared" si="42"/>
        <v>0</v>
      </c>
      <c r="BD53" s="1448">
        <f t="shared" si="42"/>
        <v>0</v>
      </c>
      <c r="BE53" s="1448">
        <f t="shared" si="42"/>
        <v>0</v>
      </c>
      <c r="BF53" s="1448">
        <f t="shared" si="42"/>
        <v>0</v>
      </c>
      <c r="BG53" s="1448">
        <f t="shared" si="42"/>
        <v>0</v>
      </c>
      <c r="BH53" s="1448">
        <f t="shared" si="42"/>
        <v>0</v>
      </c>
      <c r="BI53" s="1448">
        <f t="shared" si="42"/>
        <v>0</v>
      </c>
      <c r="BJ53" s="1448">
        <f t="shared" si="42"/>
        <v>0</v>
      </c>
      <c r="BK53" s="1448">
        <f t="shared" si="42"/>
        <v>0</v>
      </c>
      <c r="BL53" s="1448">
        <f t="shared" si="42"/>
        <v>0</v>
      </c>
      <c r="BM53" s="1452">
        <f t="shared" si="42"/>
        <v>0</v>
      </c>
    </row>
    <row r="54" spans="1:65" x14ac:dyDescent="0.25">
      <c r="A54" s="1737" t="s">
        <v>3</v>
      </c>
      <c r="B54" s="511" t="s">
        <v>88</v>
      </c>
      <c r="C54" s="512" t="s">
        <v>1746</v>
      </c>
      <c r="D54" s="512"/>
      <c r="E54" s="1426">
        <f t="shared" ref="E54:E59" si="43">SUM(F54:P54)</f>
        <v>0</v>
      </c>
      <c r="F54" s="1427"/>
      <c r="G54" s="1427"/>
      <c r="H54" s="1427"/>
      <c r="I54" s="1427"/>
      <c r="J54" s="1427"/>
      <c r="K54" s="1427"/>
      <c r="L54" s="1427"/>
      <c r="M54" s="1427"/>
      <c r="N54" s="1427"/>
      <c r="O54" s="1427"/>
      <c r="P54" s="1428"/>
      <c r="Q54" s="1426">
        <f t="shared" ref="Q54:Q59" si="44">SUM(R54:AB54)</f>
        <v>0</v>
      </c>
      <c r="R54" s="1427"/>
      <c r="S54" s="1427"/>
      <c r="T54" s="1427"/>
      <c r="U54" s="1427"/>
      <c r="V54" s="1427"/>
      <c r="W54" s="1427"/>
      <c r="X54" s="1427"/>
      <c r="Y54" s="1427"/>
      <c r="Z54" s="1427"/>
      <c r="AA54" s="1427"/>
      <c r="AB54" s="1428"/>
      <c r="AC54" s="1429">
        <f t="shared" ref="AC54:AC59" si="45">SUM(AD54:AN54)</f>
        <v>0</v>
      </c>
      <c r="AD54" s="1430"/>
      <c r="AE54" s="1430"/>
      <c r="AF54" s="1430"/>
      <c r="AG54" s="1430"/>
      <c r="AH54" s="1430"/>
      <c r="AI54" s="1430"/>
      <c r="AJ54" s="1430"/>
      <c r="AK54" s="1430"/>
      <c r="AL54" s="1430"/>
      <c r="AM54" s="1430"/>
      <c r="AN54" s="1431"/>
      <c r="AO54" s="1429">
        <f t="shared" ref="AO54:AO59" si="46">SUM(AP54:AZ54)</f>
        <v>0</v>
      </c>
      <c r="AP54" s="1430"/>
      <c r="AQ54" s="1430"/>
      <c r="AR54" s="1430"/>
      <c r="AS54" s="1430"/>
      <c r="AT54" s="1430"/>
      <c r="AU54" s="1430"/>
      <c r="AV54" s="1430"/>
      <c r="AW54" s="1430"/>
      <c r="AX54" s="1430"/>
      <c r="AY54" s="1430"/>
      <c r="AZ54" s="1430"/>
      <c r="BA54" s="1432"/>
      <c r="BB54" s="1433">
        <f t="shared" ref="BB54:BB59" si="47">SUM(BC54:BM54)</f>
        <v>0</v>
      </c>
      <c r="BC54" s="1434">
        <f t="shared" ref="BC54:BM59" si="48">SUM(F54,R54,AD54,AP54)</f>
        <v>0</v>
      </c>
      <c r="BD54" s="1434">
        <f t="shared" si="48"/>
        <v>0</v>
      </c>
      <c r="BE54" s="1434">
        <f t="shared" si="48"/>
        <v>0</v>
      </c>
      <c r="BF54" s="1434">
        <f t="shared" si="48"/>
        <v>0</v>
      </c>
      <c r="BG54" s="1434">
        <f t="shared" si="48"/>
        <v>0</v>
      </c>
      <c r="BH54" s="1434">
        <f t="shared" si="48"/>
        <v>0</v>
      </c>
      <c r="BI54" s="1434">
        <f t="shared" si="48"/>
        <v>0</v>
      </c>
      <c r="BJ54" s="1434">
        <f t="shared" si="48"/>
        <v>0</v>
      </c>
      <c r="BK54" s="1434">
        <f t="shared" si="48"/>
        <v>0</v>
      </c>
      <c r="BL54" s="1434">
        <f t="shared" si="48"/>
        <v>0</v>
      </c>
      <c r="BM54" s="1435">
        <f t="shared" si="48"/>
        <v>0</v>
      </c>
    </row>
    <row r="55" spans="1:65" ht="14.85" customHeight="1" x14ac:dyDescent="0.25">
      <c r="A55" s="1735"/>
      <c r="B55" s="513" t="s">
        <v>89</v>
      </c>
      <c r="C55" s="206" t="s">
        <v>1747</v>
      </c>
      <c r="D55" s="206"/>
      <c r="E55" s="1436">
        <f t="shared" si="43"/>
        <v>0</v>
      </c>
      <c r="F55" s="1437"/>
      <c r="G55" s="1437"/>
      <c r="H55" s="1437"/>
      <c r="I55" s="1437"/>
      <c r="J55" s="1437"/>
      <c r="K55" s="1437"/>
      <c r="L55" s="1437"/>
      <c r="M55" s="1437"/>
      <c r="N55" s="1437"/>
      <c r="O55" s="1437"/>
      <c r="P55" s="1438"/>
      <c r="Q55" s="1436">
        <f t="shared" si="44"/>
        <v>0</v>
      </c>
      <c r="R55" s="1437"/>
      <c r="S55" s="1437"/>
      <c r="T55" s="1437"/>
      <c r="U55" s="1437"/>
      <c r="V55" s="1437"/>
      <c r="W55" s="1437"/>
      <c r="X55" s="1437"/>
      <c r="Y55" s="1437"/>
      <c r="Z55" s="1437"/>
      <c r="AA55" s="1437"/>
      <c r="AB55" s="1438"/>
      <c r="AC55" s="1439">
        <f t="shared" si="45"/>
        <v>0</v>
      </c>
      <c r="AD55" s="1440"/>
      <c r="AE55" s="1440"/>
      <c r="AF55" s="1440"/>
      <c r="AG55" s="1440"/>
      <c r="AH55" s="1440"/>
      <c r="AI55" s="1440"/>
      <c r="AJ55" s="1440"/>
      <c r="AK55" s="1440"/>
      <c r="AL55" s="1440"/>
      <c r="AM55" s="1440"/>
      <c r="AN55" s="1441"/>
      <c r="AO55" s="1439">
        <f t="shared" si="46"/>
        <v>0</v>
      </c>
      <c r="AP55" s="1440"/>
      <c r="AQ55" s="1440"/>
      <c r="AR55" s="1440"/>
      <c r="AS55" s="1440"/>
      <c r="AT55" s="1440"/>
      <c r="AU55" s="1440"/>
      <c r="AV55" s="1440"/>
      <c r="AW55" s="1440"/>
      <c r="AX55" s="1440"/>
      <c r="AY55" s="1440"/>
      <c r="AZ55" s="1440"/>
      <c r="BA55" s="1442"/>
      <c r="BB55" s="1443">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4">
        <f t="shared" si="48"/>
        <v>0</v>
      </c>
    </row>
    <row r="56" spans="1:65" x14ac:dyDescent="0.25">
      <c r="A56" s="1735"/>
      <c r="B56" s="513" t="s">
        <v>90</v>
      </c>
      <c r="C56" s="206" t="s">
        <v>1748</v>
      </c>
      <c r="D56" s="206"/>
      <c r="E56" s="1436">
        <f t="shared" si="43"/>
        <v>0</v>
      </c>
      <c r="F56" s="1437"/>
      <c r="G56" s="1437"/>
      <c r="H56" s="1437"/>
      <c r="I56" s="1437"/>
      <c r="J56" s="1437"/>
      <c r="K56" s="1437"/>
      <c r="L56" s="1437"/>
      <c r="M56" s="1437"/>
      <c r="N56" s="1437"/>
      <c r="O56" s="1437"/>
      <c r="P56" s="1438"/>
      <c r="Q56" s="1436">
        <f t="shared" si="44"/>
        <v>0</v>
      </c>
      <c r="R56" s="1437"/>
      <c r="S56" s="1437"/>
      <c r="T56" s="1437"/>
      <c r="U56" s="1437"/>
      <c r="V56" s="1437"/>
      <c r="W56" s="1437"/>
      <c r="X56" s="1437"/>
      <c r="Y56" s="1437"/>
      <c r="Z56" s="1437"/>
      <c r="AA56" s="1437"/>
      <c r="AB56" s="1438"/>
      <c r="AC56" s="1439">
        <f t="shared" si="45"/>
        <v>0</v>
      </c>
      <c r="AD56" s="1440"/>
      <c r="AE56" s="1440"/>
      <c r="AF56" s="1440"/>
      <c r="AG56" s="1440"/>
      <c r="AH56" s="1440"/>
      <c r="AI56" s="1440"/>
      <c r="AJ56" s="1440"/>
      <c r="AK56" s="1440"/>
      <c r="AL56" s="1440"/>
      <c r="AM56" s="1440"/>
      <c r="AN56" s="1441"/>
      <c r="AO56" s="1439">
        <f t="shared" si="46"/>
        <v>0</v>
      </c>
      <c r="AP56" s="1440"/>
      <c r="AQ56" s="1440"/>
      <c r="AR56" s="1440"/>
      <c r="AS56" s="1440"/>
      <c r="AT56" s="1440"/>
      <c r="AU56" s="1440"/>
      <c r="AV56" s="1440"/>
      <c r="AW56" s="1440"/>
      <c r="AX56" s="1440"/>
      <c r="AY56" s="1440"/>
      <c r="AZ56" s="1440"/>
      <c r="BA56" s="1442"/>
      <c r="BB56" s="1443">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4">
        <f t="shared" si="48"/>
        <v>0</v>
      </c>
    </row>
    <row r="57" spans="1:65" x14ac:dyDescent="0.25">
      <c r="A57" s="1735"/>
      <c r="B57" s="513" t="s">
        <v>91</v>
      </c>
      <c r="C57" s="206" t="s">
        <v>1749</v>
      </c>
      <c r="D57" s="206"/>
      <c r="E57" s="1436">
        <f t="shared" si="43"/>
        <v>0</v>
      </c>
      <c r="F57" s="1437"/>
      <c r="G57" s="1437"/>
      <c r="H57" s="1437"/>
      <c r="I57" s="1437"/>
      <c r="J57" s="1437"/>
      <c r="K57" s="1437"/>
      <c r="L57" s="1437"/>
      <c r="M57" s="1437"/>
      <c r="N57" s="1437"/>
      <c r="O57" s="1437"/>
      <c r="P57" s="1438"/>
      <c r="Q57" s="1436">
        <f t="shared" si="44"/>
        <v>0</v>
      </c>
      <c r="R57" s="1437"/>
      <c r="S57" s="1437"/>
      <c r="T57" s="1437"/>
      <c r="U57" s="1437"/>
      <c r="V57" s="1437"/>
      <c r="W57" s="1437"/>
      <c r="X57" s="1437"/>
      <c r="Y57" s="1437"/>
      <c r="Z57" s="1437"/>
      <c r="AA57" s="1437"/>
      <c r="AB57" s="1438"/>
      <c r="AC57" s="1439">
        <f t="shared" si="45"/>
        <v>0</v>
      </c>
      <c r="AD57" s="1440"/>
      <c r="AE57" s="1440"/>
      <c r="AF57" s="1440"/>
      <c r="AG57" s="1440"/>
      <c r="AH57" s="1440"/>
      <c r="AI57" s="1440"/>
      <c r="AJ57" s="1440"/>
      <c r="AK57" s="1440"/>
      <c r="AL57" s="1440"/>
      <c r="AM57" s="1440"/>
      <c r="AN57" s="1441"/>
      <c r="AO57" s="1439">
        <f t="shared" si="46"/>
        <v>0</v>
      </c>
      <c r="AP57" s="1440"/>
      <c r="AQ57" s="1440"/>
      <c r="AR57" s="1440"/>
      <c r="AS57" s="1440"/>
      <c r="AT57" s="1440"/>
      <c r="AU57" s="1440"/>
      <c r="AV57" s="1440"/>
      <c r="AW57" s="1440"/>
      <c r="AX57" s="1440"/>
      <c r="AY57" s="1440"/>
      <c r="AZ57" s="1440"/>
      <c r="BA57" s="1442"/>
      <c r="BB57" s="1443">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4">
        <f t="shared" si="48"/>
        <v>0</v>
      </c>
    </row>
    <row r="58" spans="1:65" x14ac:dyDescent="0.25">
      <c r="A58" s="1735"/>
      <c r="B58" s="513" t="s">
        <v>262</v>
      </c>
      <c r="C58" s="206" t="s">
        <v>1750</v>
      </c>
      <c r="D58" s="206"/>
      <c r="E58" s="1436">
        <f t="shared" si="43"/>
        <v>0</v>
      </c>
      <c r="F58" s="1437"/>
      <c r="G58" s="1437"/>
      <c r="H58" s="1437"/>
      <c r="I58" s="1437"/>
      <c r="J58" s="1437"/>
      <c r="K58" s="1437"/>
      <c r="L58" s="1437"/>
      <c r="M58" s="1437"/>
      <c r="N58" s="1437"/>
      <c r="O58" s="1437"/>
      <c r="P58" s="1438"/>
      <c r="Q58" s="1436">
        <f t="shared" si="44"/>
        <v>0</v>
      </c>
      <c r="R58" s="1437"/>
      <c r="S58" s="1437"/>
      <c r="T58" s="1437"/>
      <c r="U58" s="1437"/>
      <c r="V58" s="1437"/>
      <c r="W58" s="1437"/>
      <c r="X58" s="1437"/>
      <c r="Y58" s="1437"/>
      <c r="Z58" s="1437"/>
      <c r="AA58" s="1437"/>
      <c r="AB58" s="1438"/>
      <c r="AC58" s="1439">
        <f t="shared" si="45"/>
        <v>0</v>
      </c>
      <c r="AD58" s="1440"/>
      <c r="AE58" s="1440"/>
      <c r="AF58" s="1440"/>
      <c r="AG58" s="1440"/>
      <c r="AH58" s="1440"/>
      <c r="AI58" s="1440"/>
      <c r="AJ58" s="1440"/>
      <c r="AK58" s="1440"/>
      <c r="AL58" s="1440"/>
      <c r="AM58" s="1440"/>
      <c r="AN58" s="1441"/>
      <c r="AO58" s="1439">
        <f t="shared" si="46"/>
        <v>0</v>
      </c>
      <c r="AP58" s="1440"/>
      <c r="AQ58" s="1440"/>
      <c r="AR58" s="1440"/>
      <c r="AS58" s="1440"/>
      <c r="AT58" s="1440"/>
      <c r="AU58" s="1440"/>
      <c r="AV58" s="1440"/>
      <c r="AW58" s="1440"/>
      <c r="AX58" s="1440"/>
      <c r="AY58" s="1440"/>
      <c r="AZ58" s="1440"/>
      <c r="BA58" s="1442"/>
      <c r="BB58" s="1443">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4">
        <f t="shared" si="48"/>
        <v>0</v>
      </c>
    </row>
    <row r="59" spans="1:65" x14ac:dyDescent="0.25">
      <c r="A59" s="1735"/>
      <c r="B59" s="513" t="s">
        <v>263</v>
      </c>
      <c r="C59" s="206" t="s">
        <v>684</v>
      </c>
      <c r="D59" s="206"/>
      <c r="E59" s="1436">
        <f t="shared" si="43"/>
        <v>0</v>
      </c>
      <c r="F59" s="1437"/>
      <c r="G59" s="1437"/>
      <c r="H59" s="1437"/>
      <c r="I59" s="1437"/>
      <c r="J59" s="1437"/>
      <c r="K59" s="1437"/>
      <c r="L59" s="1437"/>
      <c r="M59" s="1437"/>
      <c r="N59" s="1437"/>
      <c r="O59" s="1437"/>
      <c r="P59" s="1438"/>
      <c r="Q59" s="1436">
        <f t="shared" si="44"/>
        <v>0</v>
      </c>
      <c r="R59" s="1437"/>
      <c r="S59" s="1437"/>
      <c r="T59" s="1437"/>
      <c r="U59" s="1437"/>
      <c r="V59" s="1437"/>
      <c r="W59" s="1437"/>
      <c r="X59" s="1437"/>
      <c r="Y59" s="1437"/>
      <c r="Z59" s="1437"/>
      <c r="AA59" s="1437"/>
      <c r="AB59" s="1438"/>
      <c r="AC59" s="1439">
        <f t="shared" si="45"/>
        <v>0</v>
      </c>
      <c r="AD59" s="1440"/>
      <c r="AE59" s="1440"/>
      <c r="AF59" s="1440"/>
      <c r="AG59" s="1440"/>
      <c r="AH59" s="1440"/>
      <c r="AI59" s="1440"/>
      <c r="AJ59" s="1440"/>
      <c r="AK59" s="1440"/>
      <c r="AL59" s="1440"/>
      <c r="AM59" s="1440"/>
      <c r="AN59" s="1441"/>
      <c r="AO59" s="1439">
        <f t="shared" si="46"/>
        <v>0</v>
      </c>
      <c r="AP59" s="1440"/>
      <c r="AQ59" s="1440"/>
      <c r="AR59" s="1440"/>
      <c r="AS59" s="1440"/>
      <c r="AT59" s="1440"/>
      <c r="AU59" s="1440"/>
      <c r="AV59" s="1440"/>
      <c r="AW59" s="1440"/>
      <c r="AX59" s="1440"/>
      <c r="AY59" s="1440"/>
      <c r="AZ59" s="1440"/>
      <c r="BA59" s="1442"/>
      <c r="BB59" s="1443">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4">
        <f t="shared" si="48"/>
        <v>0</v>
      </c>
    </row>
    <row r="60" spans="1:65" s="209" customFormat="1" x14ac:dyDescent="0.25">
      <c r="A60" s="1736"/>
      <c r="B60" s="516" t="s">
        <v>264</v>
      </c>
      <c r="C60" s="514" t="s">
        <v>5</v>
      </c>
      <c r="D60" s="652"/>
      <c r="E60" s="1419">
        <f t="shared" ref="E60:BM60" si="49">SUM(E54:E59)</f>
        <v>0</v>
      </c>
      <c r="F60" s="1446">
        <f t="shared" si="49"/>
        <v>0</v>
      </c>
      <c r="G60" s="1446">
        <f t="shared" si="49"/>
        <v>0</v>
      </c>
      <c r="H60" s="1446">
        <f t="shared" si="49"/>
        <v>0</v>
      </c>
      <c r="I60" s="1446">
        <f t="shared" si="49"/>
        <v>0</v>
      </c>
      <c r="J60" s="1446">
        <f t="shared" si="49"/>
        <v>0</v>
      </c>
      <c r="K60" s="1446">
        <f t="shared" si="49"/>
        <v>0</v>
      </c>
      <c r="L60" s="1446">
        <f t="shared" si="49"/>
        <v>0</v>
      </c>
      <c r="M60" s="1446">
        <f t="shared" si="49"/>
        <v>0</v>
      </c>
      <c r="N60" s="1446">
        <f t="shared" si="49"/>
        <v>0</v>
      </c>
      <c r="O60" s="1446">
        <f t="shared" si="49"/>
        <v>0</v>
      </c>
      <c r="P60" s="1447">
        <f t="shared" si="49"/>
        <v>0</v>
      </c>
      <c r="Q60" s="1419">
        <f t="shared" si="49"/>
        <v>0</v>
      </c>
      <c r="R60" s="1446">
        <f t="shared" si="49"/>
        <v>0</v>
      </c>
      <c r="S60" s="1446">
        <f t="shared" si="49"/>
        <v>0</v>
      </c>
      <c r="T60" s="1446">
        <f t="shared" si="49"/>
        <v>0</v>
      </c>
      <c r="U60" s="1446">
        <f t="shared" si="49"/>
        <v>0</v>
      </c>
      <c r="V60" s="1446">
        <f t="shared" si="49"/>
        <v>0</v>
      </c>
      <c r="W60" s="1446">
        <f t="shared" si="49"/>
        <v>0</v>
      </c>
      <c r="X60" s="1446">
        <f t="shared" si="49"/>
        <v>0</v>
      </c>
      <c r="Y60" s="1446">
        <f t="shared" si="49"/>
        <v>0</v>
      </c>
      <c r="Z60" s="1446">
        <f t="shared" si="49"/>
        <v>0</v>
      </c>
      <c r="AA60" s="1446">
        <f t="shared" si="49"/>
        <v>0</v>
      </c>
      <c r="AB60" s="1447">
        <f t="shared" si="49"/>
        <v>0</v>
      </c>
      <c r="AC60" s="1136">
        <f t="shared" si="49"/>
        <v>0</v>
      </c>
      <c r="AD60" s="1448">
        <f t="shared" si="49"/>
        <v>0</v>
      </c>
      <c r="AE60" s="1448">
        <f t="shared" si="49"/>
        <v>0</v>
      </c>
      <c r="AF60" s="1448">
        <f t="shared" si="49"/>
        <v>0</v>
      </c>
      <c r="AG60" s="1448">
        <f t="shared" si="49"/>
        <v>0</v>
      </c>
      <c r="AH60" s="1448">
        <f t="shared" si="49"/>
        <v>0</v>
      </c>
      <c r="AI60" s="1448">
        <f t="shared" si="49"/>
        <v>0</v>
      </c>
      <c r="AJ60" s="1448">
        <f t="shared" si="49"/>
        <v>0</v>
      </c>
      <c r="AK60" s="1448">
        <f t="shared" si="49"/>
        <v>0</v>
      </c>
      <c r="AL60" s="1448">
        <f t="shared" si="49"/>
        <v>0</v>
      </c>
      <c r="AM60" s="1448">
        <f t="shared" si="49"/>
        <v>0</v>
      </c>
      <c r="AN60" s="1449">
        <f t="shared" si="49"/>
        <v>0</v>
      </c>
      <c r="AO60" s="1136">
        <f t="shared" si="49"/>
        <v>0</v>
      </c>
      <c r="AP60" s="1448">
        <f t="shared" si="49"/>
        <v>0</v>
      </c>
      <c r="AQ60" s="1448">
        <f t="shared" si="49"/>
        <v>0</v>
      </c>
      <c r="AR60" s="1448">
        <f t="shared" si="49"/>
        <v>0</v>
      </c>
      <c r="AS60" s="1448">
        <f t="shared" si="49"/>
        <v>0</v>
      </c>
      <c r="AT60" s="1448">
        <f t="shared" si="49"/>
        <v>0</v>
      </c>
      <c r="AU60" s="1448">
        <f t="shared" si="49"/>
        <v>0</v>
      </c>
      <c r="AV60" s="1448">
        <f t="shared" si="49"/>
        <v>0</v>
      </c>
      <c r="AW60" s="1448">
        <f t="shared" si="49"/>
        <v>0</v>
      </c>
      <c r="AX60" s="1448">
        <f t="shared" si="49"/>
        <v>0</v>
      </c>
      <c r="AY60" s="1448">
        <f t="shared" si="49"/>
        <v>0</v>
      </c>
      <c r="AZ60" s="1448">
        <f t="shared" si="49"/>
        <v>0</v>
      </c>
      <c r="BA60" s="1450">
        <f t="shared" si="49"/>
        <v>0</v>
      </c>
      <c r="BB60" s="1451">
        <f t="shared" si="49"/>
        <v>0</v>
      </c>
      <c r="BC60" s="1448">
        <f t="shared" si="49"/>
        <v>0</v>
      </c>
      <c r="BD60" s="1448">
        <f t="shared" si="49"/>
        <v>0</v>
      </c>
      <c r="BE60" s="1448">
        <f t="shared" si="49"/>
        <v>0</v>
      </c>
      <c r="BF60" s="1448">
        <f t="shared" si="49"/>
        <v>0</v>
      </c>
      <c r="BG60" s="1448">
        <f t="shared" si="49"/>
        <v>0</v>
      </c>
      <c r="BH60" s="1448">
        <f t="shared" si="49"/>
        <v>0</v>
      </c>
      <c r="BI60" s="1448">
        <f t="shared" si="49"/>
        <v>0</v>
      </c>
      <c r="BJ60" s="1448">
        <f t="shared" si="49"/>
        <v>0</v>
      </c>
      <c r="BK60" s="1448">
        <f t="shared" si="49"/>
        <v>0</v>
      </c>
      <c r="BL60" s="1448">
        <f t="shared" si="49"/>
        <v>0</v>
      </c>
      <c r="BM60" s="1452">
        <f t="shared" si="49"/>
        <v>0</v>
      </c>
    </row>
    <row r="61" spans="1:65" s="209" customFormat="1" ht="15.75" thickBot="1" x14ac:dyDescent="0.3">
      <c r="A61" s="764"/>
      <c r="B61" s="694">
        <v>8</v>
      </c>
      <c r="C61" s="695" t="s">
        <v>1751</v>
      </c>
      <c r="D61" s="1454"/>
      <c r="E61" s="1455">
        <f t="shared" ref="E61:BM61" si="50">SUM(E18,E25,E32,E39,E46,E53,E60)</f>
        <v>0</v>
      </c>
      <c r="F61" s="1456">
        <f t="shared" si="50"/>
        <v>0</v>
      </c>
      <c r="G61" s="1456">
        <f t="shared" si="50"/>
        <v>0</v>
      </c>
      <c r="H61" s="1456">
        <f t="shared" si="50"/>
        <v>0</v>
      </c>
      <c r="I61" s="1456">
        <f t="shared" si="50"/>
        <v>0</v>
      </c>
      <c r="J61" s="1456">
        <f t="shared" si="50"/>
        <v>0</v>
      </c>
      <c r="K61" s="1456">
        <f t="shared" si="50"/>
        <v>0</v>
      </c>
      <c r="L61" s="1456">
        <f t="shared" si="50"/>
        <v>0</v>
      </c>
      <c r="M61" s="1456">
        <f t="shared" si="50"/>
        <v>0</v>
      </c>
      <c r="N61" s="1456">
        <f t="shared" si="50"/>
        <v>0</v>
      </c>
      <c r="O61" s="1456">
        <f t="shared" si="50"/>
        <v>0</v>
      </c>
      <c r="P61" s="1457">
        <f t="shared" si="50"/>
        <v>0</v>
      </c>
      <c r="Q61" s="1455">
        <f t="shared" si="50"/>
        <v>0</v>
      </c>
      <c r="R61" s="1456">
        <f t="shared" si="50"/>
        <v>0</v>
      </c>
      <c r="S61" s="1456">
        <f t="shared" si="50"/>
        <v>0</v>
      </c>
      <c r="T61" s="1456">
        <f t="shared" si="50"/>
        <v>0</v>
      </c>
      <c r="U61" s="1456">
        <f t="shared" si="50"/>
        <v>0</v>
      </c>
      <c r="V61" s="1456">
        <f t="shared" si="50"/>
        <v>0</v>
      </c>
      <c r="W61" s="1456">
        <f t="shared" si="50"/>
        <v>0</v>
      </c>
      <c r="X61" s="1456">
        <f t="shared" si="50"/>
        <v>0</v>
      </c>
      <c r="Y61" s="1456">
        <f t="shared" si="50"/>
        <v>0</v>
      </c>
      <c r="Z61" s="1456">
        <f t="shared" si="50"/>
        <v>0</v>
      </c>
      <c r="AA61" s="1456">
        <f t="shared" si="50"/>
        <v>0</v>
      </c>
      <c r="AB61" s="1457">
        <f t="shared" si="50"/>
        <v>0</v>
      </c>
      <c r="AC61" s="1458">
        <f t="shared" si="50"/>
        <v>0</v>
      </c>
      <c r="AD61" s="1459">
        <f t="shared" si="50"/>
        <v>0</v>
      </c>
      <c r="AE61" s="1459">
        <f t="shared" si="50"/>
        <v>0</v>
      </c>
      <c r="AF61" s="1459">
        <f t="shared" si="50"/>
        <v>0</v>
      </c>
      <c r="AG61" s="1459">
        <f t="shared" si="50"/>
        <v>0</v>
      </c>
      <c r="AH61" s="1459">
        <f t="shared" si="50"/>
        <v>0</v>
      </c>
      <c r="AI61" s="1459">
        <f t="shared" si="50"/>
        <v>0</v>
      </c>
      <c r="AJ61" s="1459">
        <f t="shared" si="50"/>
        <v>0</v>
      </c>
      <c r="AK61" s="1459">
        <f t="shared" si="50"/>
        <v>0</v>
      </c>
      <c r="AL61" s="1459">
        <f t="shared" si="50"/>
        <v>0</v>
      </c>
      <c r="AM61" s="1459">
        <f t="shared" si="50"/>
        <v>0</v>
      </c>
      <c r="AN61" s="1460">
        <f t="shared" si="50"/>
        <v>0</v>
      </c>
      <c r="AO61" s="1458">
        <f t="shared" si="50"/>
        <v>0</v>
      </c>
      <c r="AP61" s="1459">
        <f t="shared" si="50"/>
        <v>0</v>
      </c>
      <c r="AQ61" s="1459">
        <f t="shared" si="50"/>
        <v>0</v>
      </c>
      <c r="AR61" s="1459">
        <f t="shared" si="50"/>
        <v>0</v>
      </c>
      <c r="AS61" s="1459">
        <f t="shared" si="50"/>
        <v>0</v>
      </c>
      <c r="AT61" s="1459">
        <f t="shared" si="50"/>
        <v>0</v>
      </c>
      <c r="AU61" s="1459">
        <f t="shared" si="50"/>
        <v>0</v>
      </c>
      <c r="AV61" s="1459">
        <f t="shared" si="50"/>
        <v>0</v>
      </c>
      <c r="AW61" s="1459">
        <f t="shared" si="50"/>
        <v>0</v>
      </c>
      <c r="AX61" s="1459">
        <f t="shared" si="50"/>
        <v>0</v>
      </c>
      <c r="AY61" s="1459">
        <f t="shared" si="50"/>
        <v>0</v>
      </c>
      <c r="AZ61" s="1459">
        <f t="shared" si="50"/>
        <v>0</v>
      </c>
      <c r="BA61" s="1461">
        <f t="shared" si="50"/>
        <v>0</v>
      </c>
      <c r="BB61" s="1462">
        <f t="shared" si="50"/>
        <v>0</v>
      </c>
      <c r="BC61" s="1459">
        <f t="shared" si="50"/>
        <v>0</v>
      </c>
      <c r="BD61" s="1459">
        <f t="shared" si="50"/>
        <v>0</v>
      </c>
      <c r="BE61" s="1459">
        <f t="shared" si="50"/>
        <v>0</v>
      </c>
      <c r="BF61" s="1459">
        <f t="shared" si="50"/>
        <v>0</v>
      </c>
      <c r="BG61" s="1459">
        <f t="shared" si="50"/>
        <v>0</v>
      </c>
      <c r="BH61" s="1459">
        <f t="shared" si="50"/>
        <v>0</v>
      </c>
      <c r="BI61" s="1459">
        <f t="shared" si="50"/>
        <v>0</v>
      </c>
      <c r="BJ61" s="1459">
        <f t="shared" si="50"/>
        <v>0</v>
      </c>
      <c r="BK61" s="1459">
        <f t="shared" si="50"/>
        <v>0</v>
      </c>
      <c r="BL61" s="1459">
        <f t="shared" si="50"/>
        <v>0</v>
      </c>
      <c r="BM61" s="1015">
        <f t="shared" si="50"/>
        <v>0</v>
      </c>
    </row>
    <row r="63" spans="1:65" x14ac:dyDescent="0.25">
      <c r="A63" s="510"/>
    </row>
  </sheetData>
  <sheetProtection algorithmName="SHA-512" hashValue="XsShr1AMRbNiu54XHlbSly/uKGelmNpSo1gvcslLZ5oVgA5D2FqykYbUNG4xdnWx6a2mkfIxk0HCd+gdmlch1g==" saltValue="oVyb0slLHfSIBwQVpt6Hsw==" spinCount="100000" sheet="1" objects="1" scenarios="1"/>
  <mergeCells count="13">
    <mergeCell ref="A54:A60"/>
    <mergeCell ref="A12:A18"/>
    <mergeCell ref="A19:A25"/>
    <mergeCell ref="A26:A32"/>
    <mergeCell ref="A33:A39"/>
    <mergeCell ref="A40:A46"/>
    <mergeCell ref="A47:A53"/>
    <mergeCell ref="BB8:BM8"/>
    <mergeCell ref="A8:C8"/>
    <mergeCell ref="E8:P8"/>
    <mergeCell ref="Q8:AB8"/>
    <mergeCell ref="AC8:AN8"/>
    <mergeCell ref="AO8:AZ8"/>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1762</v>
      </c>
    </row>
    <row r="3" spans="1:25" x14ac:dyDescent="0.25">
      <c r="A3" s="205" t="s">
        <v>372</v>
      </c>
      <c r="C3" s="452">
        <f>'[6]LTC Rev-Exp Summary'!C3</f>
        <v>0</v>
      </c>
      <c r="D3" s="507"/>
    </row>
    <row r="4" spans="1:25" x14ac:dyDescent="0.25">
      <c r="A4" s="205" t="s">
        <v>15</v>
      </c>
      <c r="C4" s="459" t="str">
        <f>IF('[6]LTC Rev-Exp Summary'!C4=0,"",'[6]LTC Rev-Exp Summary'!C4)</f>
        <v/>
      </c>
      <c r="D4" s="508"/>
    </row>
    <row r="5" spans="1:25" x14ac:dyDescent="0.25">
      <c r="A5" s="205" t="s">
        <v>16</v>
      </c>
      <c r="C5" s="459" t="str">
        <f>IF('[6]LTC Rev-Exp Summary'!C5=0,"",'[6]LTC Rev-Exp Summary'!C5)</f>
        <v/>
      </c>
      <c r="D5" s="508"/>
    </row>
    <row r="6" spans="1:25" x14ac:dyDescent="0.25">
      <c r="A6" s="350" t="s">
        <v>380</v>
      </c>
      <c r="C6" s="351"/>
      <c r="D6" s="351"/>
    </row>
    <row r="7" spans="1:25" ht="15" customHeight="1" thickBot="1" x14ac:dyDescent="0.3"/>
    <row r="8" spans="1:25" ht="18.75" x14ac:dyDescent="0.3">
      <c r="A8" s="1749"/>
      <c r="B8" s="1750"/>
      <c r="C8" s="1750"/>
      <c r="D8" s="1405"/>
      <c r="E8" s="1743" t="s">
        <v>245</v>
      </c>
      <c r="F8" s="1744"/>
      <c r="G8" s="1744"/>
      <c r="H8" s="1745"/>
      <c r="I8" s="1743" t="s">
        <v>246</v>
      </c>
      <c r="J8" s="1744"/>
      <c r="K8" s="1744"/>
      <c r="L8" s="1745"/>
      <c r="M8" s="1743" t="s">
        <v>247</v>
      </c>
      <c r="N8" s="1744"/>
      <c r="O8" s="1744"/>
      <c r="P8" s="1745"/>
      <c r="Q8" s="1746" t="s">
        <v>248</v>
      </c>
      <c r="R8" s="1668"/>
      <c r="S8" s="1668"/>
      <c r="T8" s="1668"/>
      <c r="U8" s="601"/>
      <c r="V8" s="1667" t="s">
        <v>821</v>
      </c>
      <c r="W8" s="1668"/>
      <c r="X8" s="1668"/>
      <c r="Y8" s="1669"/>
    </row>
    <row r="9" spans="1:25" s="352" customFormat="1" ht="30" x14ac:dyDescent="0.25">
      <c r="A9" s="635"/>
      <c r="B9" s="636"/>
      <c r="C9" s="733"/>
      <c r="D9" s="733"/>
      <c r="E9" s="700" t="s">
        <v>36</v>
      </c>
      <c r="F9" s="215" t="s">
        <v>422</v>
      </c>
      <c r="G9" s="215" t="s">
        <v>411</v>
      </c>
      <c r="H9" s="216" t="s">
        <v>967</v>
      </c>
      <c r="I9" s="700" t="s">
        <v>36</v>
      </c>
      <c r="J9" s="215" t="s">
        <v>422</v>
      </c>
      <c r="K9" s="215" t="s">
        <v>411</v>
      </c>
      <c r="L9" s="216" t="s">
        <v>967</v>
      </c>
      <c r="M9" s="700" t="s">
        <v>36</v>
      </c>
      <c r="N9" s="215" t="s">
        <v>422</v>
      </c>
      <c r="O9" s="215" t="s">
        <v>411</v>
      </c>
      <c r="P9" s="216" t="s">
        <v>967</v>
      </c>
      <c r="Q9" s="700" t="s">
        <v>36</v>
      </c>
      <c r="R9" s="215" t="s">
        <v>422</v>
      </c>
      <c r="S9" s="215" t="s">
        <v>411</v>
      </c>
      <c r="T9" s="215" t="s">
        <v>967</v>
      </c>
      <c r="U9" s="602" t="s">
        <v>903</v>
      </c>
      <c r="V9" s="244" t="s">
        <v>36</v>
      </c>
      <c r="W9" s="215" t="s">
        <v>422</v>
      </c>
      <c r="X9" s="215" t="s">
        <v>411</v>
      </c>
      <c r="Y9" s="217" t="s">
        <v>967</v>
      </c>
    </row>
    <row r="10" spans="1:25" s="352" customFormat="1" ht="15.75" x14ac:dyDescent="0.25">
      <c r="A10" s="734" t="s">
        <v>51</v>
      </c>
      <c r="B10" s="636"/>
      <c r="C10" s="733"/>
      <c r="D10" s="1418"/>
      <c r="E10" s="1463">
        <f>SUM(F10:H10)</f>
        <v>0</v>
      </c>
      <c r="F10" s="1464"/>
      <c r="G10" s="1464"/>
      <c r="H10" s="1465"/>
      <c r="I10" s="1463">
        <f>SUM(J10:L10)</f>
        <v>0</v>
      </c>
      <c r="J10" s="1464"/>
      <c r="K10" s="1464"/>
      <c r="L10" s="1465"/>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244</v>
      </c>
      <c r="B11" s="353"/>
      <c r="C11" s="353" t="s">
        <v>1737</v>
      </c>
      <c r="D11" s="845" t="s">
        <v>143</v>
      </c>
      <c r="E11" s="1466"/>
      <c r="F11" s="1464"/>
      <c r="G11" s="1464"/>
      <c r="H11" s="1465"/>
      <c r="I11" s="1466"/>
      <c r="J11" s="1464"/>
      <c r="K11" s="1464"/>
      <c r="L11" s="1465"/>
      <c r="M11" s="735"/>
      <c r="N11" s="736"/>
      <c r="O11" s="736"/>
      <c r="P11" s="737"/>
      <c r="Q11" s="735"/>
      <c r="R11" s="736"/>
      <c r="S11" s="736"/>
      <c r="T11" s="826"/>
      <c r="U11" s="1071"/>
      <c r="V11" s="739"/>
      <c r="W11" s="740"/>
      <c r="X11" s="740"/>
      <c r="Y11" s="742"/>
    </row>
    <row r="12" spans="1:25" ht="14.85" customHeight="1" x14ac:dyDescent="0.25">
      <c r="A12" s="1737" t="s">
        <v>778</v>
      </c>
      <c r="B12" s="511" t="s">
        <v>61</v>
      </c>
      <c r="C12" s="512" t="s">
        <v>1738</v>
      </c>
      <c r="D12" s="512"/>
      <c r="E12" s="1467">
        <f t="shared" ref="E12:E17" si="0">SUM(F12:H12)</f>
        <v>0</v>
      </c>
      <c r="F12" s="1468"/>
      <c r="G12" s="1468"/>
      <c r="H12" s="1469"/>
      <c r="I12" s="1467">
        <f t="shared" ref="I12:I17" si="1">SUM(J12:L12)</f>
        <v>0</v>
      </c>
      <c r="J12" s="1468"/>
      <c r="K12" s="1468"/>
      <c r="L12" s="1469"/>
      <c r="M12" s="1429">
        <f t="shared" ref="M12:M17" si="2">SUM(N12:P12)</f>
        <v>0</v>
      </c>
      <c r="N12" s="1430"/>
      <c r="O12" s="1430"/>
      <c r="P12" s="1431"/>
      <c r="Q12" s="1429">
        <f t="shared" ref="Q12:Q17" si="3">SUM(R12:T12)</f>
        <v>0</v>
      </c>
      <c r="R12" s="1430"/>
      <c r="S12" s="1430"/>
      <c r="T12" s="1430"/>
      <c r="U12" s="1432"/>
      <c r="V12" s="1433">
        <f t="shared" ref="V12:V17" si="4">SUM(W12:Y12)</f>
        <v>0</v>
      </c>
      <c r="W12" s="1434">
        <f t="shared" ref="W12:Y17" si="5">SUM(F12,J12,N12,R12)</f>
        <v>0</v>
      </c>
      <c r="X12" s="1434">
        <f t="shared" si="5"/>
        <v>0</v>
      </c>
      <c r="Y12" s="1435">
        <f t="shared" si="5"/>
        <v>0</v>
      </c>
    </row>
    <row r="13" spans="1:25" x14ac:dyDescent="0.25">
      <c r="A13" s="1735"/>
      <c r="B13" s="513" t="s">
        <v>62</v>
      </c>
      <c r="C13" s="206" t="s">
        <v>1739</v>
      </c>
      <c r="D13" s="206"/>
      <c r="E13" s="1470">
        <f t="shared" si="0"/>
        <v>0</v>
      </c>
      <c r="F13" s="1471"/>
      <c r="G13" s="1471"/>
      <c r="H13" s="1472"/>
      <c r="I13" s="1470">
        <f t="shared" si="1"/>
        <v>0</v>
      </c>
      <c r="J13" s="1471"/>
      <c r="K13" s="1471"/>
      <c r="L13" s="1472"/>
      <c r="M13" s="1439">
        <f t="shared" si="2"/>
        <v>0</v>
      </c>
      <c r="N13" s="1440"/>
      <c r="O13" s="1440"/>
      <c r="P13" s="1441"/>
      <c r="Q13" s="1439">
        <f t="shared" si="3"/>
        <v>0</v>
      </c>
      <c r="R13" s="1440"/>
      <c r="S13" s="1440"/>
      <c r="T13" s="1440"/>
      <c r="U13" s="1442"/>
      <c r="V13" s="1443">
        <f t="shared" si="4"/>
        <v>0</v>
      </c>
      <c r="W13" s="814">
        <f t="shared" si="5"/>
        <v>0</v>
      </c>
      <c r="X13" s="814">
        <f t="shared" si="5"/>
        <v>0</v>
      </c>
      <c r="Y13" s="1444">
        <f t="shared" si="5"/>
        <v>0</v>
      </c>
    </row>
    <row r="14" spans="1:25" x14ac:dyDescent="0.25">
      <c r="A14" s="1735"/>
      <c r="B14" s="513" t="s">
        <v>63</v>
      </c>
      <c r="C14" s="206" t="s">
        <v>1740</v>
      </c>
      <c r="D14" s="206"/>
      <c r="E14" s="1470">
        <f t="shared" si="0"/>
        <v>0</v>
      </c>
      <c r="F14" s="1471"/>
      <c r="G14" s="1471"/>
      <c r="H14" s="1472"/>
      <c r="I14" s="1470">
        <f t="shared" si="1"/>
        <v>0</v>
      </c>
      <c r="J14" s="1471"/>
      <c r="K14" s="1471"/>
      <c r="L14" s="1472"/>
      <c r="M14" s="1439">
        <f t="shared" si="2"/>
        <v>0</v>
      </c>
      <c r="N14" s="1440"/>
      <c r="O14" s="1440"/>
      <c r="P14" s="1441"/>
      <c r="Q14" s="1439">
        <f t="shared" si="3"/>
        <v>0</v>
      </c>
      <c r="R14" s="1440"/>
      <c r="S14" s="1440"/>
      <c r="T14" s="1440"/>
      <c r="U14" s="1442"/>
      <c r="V14" s="1443">
        <f t="shared" si="4"/>
        <v>0</v>
      </c>
      <c r="W14" s="814">
        <f t="shared" si="5"/>
        <v>0</v>
      </c>
      <c r="X14" s="814">
        <f t="shared" si="5"/>
        <v>0</v>
      </c>
      <c r="Y14" s="1444">
        <f t="shared" si="5"/>
        <v>0</v>
      </c>
    </row>
    <row r="15" spans="1:25" x14ac:dyDescent="0.25">
      <c r="A15" s="1735"/>
      <c r="B15" s="513" t="s">
        <v>64</v>
      </c>
      <c r="C15" s="206" t="s">
        <v>1741</v>
      </c>
      <c r="D15" s="206"/>
      <c r="E15" s="1470">
        <f t="shared" si="0"/>
        <v>0</v>
      </c>
      <c r="F15" s="1471"/>
      <c r="G15" s="1471"/>
      <c r="H15" s="1472"/>
      <c r="I15" s="1470">
        <f t="shared" si="1"/>
        <v>0</v>
      </c>
      <c r="J15" s="1471"/>
      <c r="K15" s="1471"/>
      <c r="L15" s="1472"/>
      <c r="M15" s="1439">
        <f t="shared" si="2"/>
        <v>0</v>
      </c>
      <c r="N15" s="1440"/>
      <c r="O15" s="1440"/>
      <c r="P15" s="1441"/>
      <c r="Q15" s="1439">
        <f t="shared" si="3"/>
        <v>0</v>
      </c>
      <c r="R15" s="1440"/>
      <c r="S15" s="1440"/>
      <c r="T15" s="1440"/>
      <c r="U15" s="1442"/>
      <c r="V15" s="1443">
        <f t="shared" si="4"/>
        <v>0</v>
      </c>
      <c r="W15" s="814">
        <f t="shared" si="5"/>
        <v>0</v>
      </c>
      <c r="X15" s="814">
        <f t="shared" si="5"/>
        <v>0</v>
      </c>
      <c r="Y15" s="1444">
        <f t="shared" si="5"/>
        <v>0</v>
      </c>
    </row>
    <row r="16" spans="1:25" x14ac:dyDescent="0.25">
      <c r="A16" s="1735"/>
      <c r="B16" s="513" t="s">
        <v>95</v>
      </c>
      <c r="C16" s="206" t="s">
        <v>1742</v>
      </c>
      <c r="D16" s="206"/>
      <c r="E16" s="1470">
        <f t="shared" si="0"/>
        <v>0</v>
      </c>
      <c r="F16" s="1471"/>
      <c r="G16" s="1471"/>
      <c r="H16" s="1472"/>
      <c r="I16" s="1470">
        <f t="shared" si="1"/>
        <v>0</v>
      </c>
      <c r="J16" s="1471"/>
      <c r="K16" s="1471"/>
      <c r="L16" s="1472"/>
      <c r="M16" s="1439">
        <f t="shared" si="2"/>
        <v>0</v>
      </c>
      <c r="N16" s="1440"/>
      <c r="O16" s="1440"/>
      <c r="P16" s="1441"/>
      <c r="Q16" s="1439">
        <f t="shared" si="3"/>
        <v>0</v>
      </c>
      <c r="R16" s="1440"/>
      <c r="S16" s="1440"/>
      <c r="T16" s="1440"/>
      <c r="U16" s="1442"/>
      <c r="V16" s="1443">
        <f t="shared" si="4"/>
        <v>0</v>
      </c>
      <c r="W16" s="814">
        <f t="shared" si="5"/>
        <v>0</v>
      </c>
      <c r="X16" s="814">
        <f t="shared" si="5"/>
        <v>0</v>
      </c>
      <c r="Y16" s="1444">
        <f t="shared" si="5"/>
        <v>0</v>
      </c>
    </row>
    <row r="17" spans="1:25" x14ac:dyDescent="0.25">
      <c r="A17" s="1735"/>
      <c r="B17" s="513" t="s">
        <v>35</v>
      </c>
      <c r="C17" s="206" t="s">
        <v>684</v>
      </c>
      <c r="D17" s="206"/>
      <c r="E17" s="1470">
        <f t="shared" si="0"/>
        <v>0</v>
      </c>
      <c r="F17" s="1471"/>
      <c r="G17" s="1471"/>
      <c r="H17" s="1472"/>
      <c r="I17" s="1470">
        <f t="shared" si="1"/>
        <v>0</v>
      </c>
      <c r="J17" s="1471"/>
      <c r="K17" s="1471"/>
      <c r="L17" s="1472"/>
      <c r="M17" s="1439">
        <f t="shared" si="2"/>
        <v>0</v>
      </c>
      <c r="N17" s="1440"/>
      <c r="O17" s="1440"/>
      <c r="P17" s="1441"/>
      <c r="Q17" s="1439">
        <f t="shared" si="3"/>
        <v>0</v>
      </c>
      <c r="R17" s="1440"/>
      <c r="S17" s="1440"/>
      <c r="T17" s="1440"/>
      <c r="U17" s="1442"/>
      <c r="V17" s="1443">
        <f t="shared" si="4"/>
        <v>0</v>
      </c>
      <c r="W17" s="814">
        <f t="shared" si="5"/>
        <v>0</v>
      </c>
      <c r="X17" s="814">
        <f t="shared" si="5"/>
        <v>0</v>
      </c>
      <c r="Y17" s="1444">
        <f t="shared" si="5"/>
        <v>0</v>
      </c>
    </row>
    <row r="18" spans="1:25" s="209" customFormat="1" x14ac:dyDescent="0.25">
      <c r="A18" s="1736"/>
      <c r="B18" s="515" t="s">
        <v>202</v>
      </c>
      <c r="C18" s="990" t="s">
        <v>906</v>
      </c>
      <c r="D18" s="1445"/>
      <c r="E18" s="1463">
        <f t="shared" ref="E18:Y18" si="6">SUM(E12:E17)</f>
        <v>0</v>
      </c>
      <c r="F18" s="1473">
        <f t="shared" si="6"/>
        <v>0</v>
      </c>
      <c r="G18" s="1473">
        <f t="shared" si="6"/>
        <v>0</v>
      </c>
      <c r="H18" s="1474">
        <f t="shared" si="6"/>
        <v>0</v>
      </c>
      <c r="I18" s="1463">
        <f t="shared" si="6"/>
        <v>0</v>
      </c>
      <c r="J18" s="1473">
        <f t="shared" si="6"/>
        <v>0</v>
      </c>
      <c r="K18" s="1473">
        <f t="shared" si="6"/>
        <v>0</v>
      </c>
      <c r="L18" s="1474">
        <f t="shared" si="6"/>
        <v>0</v>
      </c>
      <c r="M18" s="1136">
        <f t="shared" si="6"/>
        <v>0</v>
      </c>
      <c r="N18" s="1448">
        <f t="shared" si="6"/>
        <v>0</v>
      </c>
      <c r="O18" s="1448">
        <f t="shared" si="6"/>
        <v>0</v>
      </c>
      <c r="P18" s="1449">
        <f t="shared" si="6"/>
        <v>0</v>
      </c>
      <c r="Q18" s="1136">
        <f t="shared" si="6"/>
        <v>0</v>
      </c>
      <c r="R18" s="1448">
        <f t="shared" si="6"/>
        <v>0</v>
      </c>
      <c r="S18" s="1448">
        <f t="shared" si="6"/>
        <v>0</v>
      </c>
      <c r="T18" s="1448">
        <f t="shared" si="6"/>
        <v>0</v>
      </c>
      <c r="U18" s="1450">
        <f t="shared" si="6"/>
        <v>0</v>
      </c>
      <c r="V18" s="1451">
        <f t="shared" si="6"/>
        <v>0</v>
      </c>
      <c r="W18" s="1448">
        <f t="shared" si="6"/>
        <v>0</v>
      </c>
      <c r="X18" s="1448">
        <f t="shared" si="6"/>
        <v>0</v>
      </c>
      <c r="Y18" s="1452">
        <f t="shared" si="6"/>
        <v>0</v>
      </c>
    </row>
    <row r="19" spans="1:25" x14ac:dyDescent="0.25">
      <c r="A19" s="1737" t="s">
        <v>731</v>
      </c>
      <c r="B19" s="511" t="s">
        <v>65</v>
      </c>
      <c r="C19" s="512" t="s">
        <v>1738</v>
      </c>
      <c r="D19" s="512"/>
      <c r="E19" s="1467">
        <f t="shared" ref="E19:E24" si="7">SUM(F19:H19)</f>
        <v>0</v>
      </c>
      <c r="F19" s="1468"/>
      <c r="G19" s="1468"/>
      <c r="H19" s="1469"/>
      <c r="I19" s="1467">
        <f t="shared" ref="I19:I24" si="8">SUM(J19:L19)</f>
        <v>0</v>
      </c>
      <c r="J19" s="1468"/>
      <c r="K19" s="1468"/>
      <c r="L19" s="1469"/>
      <c r="M19" s="1429">
        <f t="shared" ref="M19:M24" si="9">SUM(N19:P19)</f>
        <v>0</v>
      </c>
      <c r="N19" s="1430"/>
      <c r="O19" s="1430"/>
      <c r="P19" s="1431"/>
      <c r="Q19" s="1429">
        <f t="shared" ref="Q19:Q24" si="10">SUM(R19:T19)</f>
        <v>0</v>
      </c>
      <c r="R19" s="1430"/>
      <c r="S19" s="1430"/>
      <c r="T19" s="1430"/>
      <c r="U19" s="1432"/>
      <c r="V19" s="1433">
        <f t="shared" ref="V19:V24" si="11">SUM(W19:Y19)</f>
        <v>0</v>
      </c>
      <c r="W19" s="1434">
        <f t="shared" ref="W19:Y24" si="12">SUM(F19,J19,N19,R19)</f>
        <v>0</v>
      </c>
      <c r="X19" s="1434">
        <f t="shared" si="12"/>
        <v>0</v>
      </c>
      <c r="Y19" s="1435">
        <f t="shared" si="12"/>
        <v>0</v>
      </c>
    </row>
    <row r="20" spans="1:25" x14ac:dyDescent="0.25">
      <c r="A20" s="1735"/>
      <c r="B20" s="513" t="s">
        <v>66</v>
      </c>
      <c r="C20" s="206" t="s">
        <v>1739</v>
      </c>
      <c r="D20" s="206"/>
      <c r="E20" s="1470">
        <f t="shared" si="7"/>
        <v>0</v>
      </c>
      <c r="F20" s="1471"/>
      <c r="G20" s="1471"/>
      <c r="H20" s="1472"/>
      <c r="I20" s="1470">
        <f t="shared" si="8"/>
        <v>0</v>
      </c>
      <c r="J20" s="1471"/>
      <c r="K20" s="1471"/>
      <c r="L20" s="1472"/>
      <c r="M20" s="1439">
        <f t="shared" si="9"/>
        <v>0</v>
      </c>
      <c r="N20" s="1440"/>
      <c r="O20" s="1440"/>
      <c r="P20" s="1441"/>
      <c r="Q20" s="1439">
        <f t="shared" si="10"/>
        <v>0</v>
      </c>
      <c r="R20" s="1440"/>
      <c r="S20" s="1440"/>
      <c r="T20" s="1440"/>
      <c r="U20" s="1442"/>
      <c r="V20" s="1443">
        <f t="shared" si="11"/>
        <v>0</v>
      </c>
      <c r="W20" s="814">
        <f t="shared" si="12"/>
        <v>0</v>
      </c>
      <c r="X20" s="814">
        <f t="shared" si="12"/>
        <v>0</v>
      </c>
      <c r="Y20" s="1444">
        <f t="shared" si="12"/>
        <v>0</v>
      </c>
    </row>
    <row r="21" spans="1:25" x14ac:dyDescent="0.25">
      <c r="A21" s="1735"/>
      <c r="B21" s="513" t="s">
        <v>67</v>
      </c>
      <c r="C21" s="206" t="s">
        <v>1740</v>
      </c>
      <c r="D21" s="206"/>
      <c r="E21" s="1470">
        <f t="shared" si="7"/>
        <v>0</v>
      </c>
      <c r="F21" s="1471"/>
      <c r="G21" s="1471"/>
      <c r="H21" s="1472"/>
      <c r="I21" s="1470">
        <f t="shared" si="8"/>
        <v>0</v>
      </c>
      <c r="J21" s="1471"/>
      <c r="K21" s="1471"/>
      <c r="L21" s="1472"/>
      <c r="M21" s="1439">
        <f t="shared" si="9"/>
        <v>0</v>
      </c>
      <c r="N21" s="1440"/>
      <c r="O21" s="1440"/>
      <c r="P21" s="1441"/>
      <c r="Q21" s="1439">
        <f t="shared" si="10"/>
        <v>0</v>
      </c>
      <c r="R21" s="1440"/>
      <c r="S21" s="1440"/>
      <c r="T21" s="1440"/>
      <c r="U21" s="1442"/>
      <c r="V21" s="1443">
        <f t="shared" si="11"/>
        <v>0</v>
      </c>
      <c r="W21" s="814">
        <f t="shared" si="12"/>
        <v>0</v>
      </c>
      <c r="X21" s="814">
        <f t="shared" si="12"/>
        <v>0</v>
      </c>
      <c r="Y21" s="1444">
        <f t="shared" si="12"/>
        <v>0</v>
      </c>
    </row>
    <row r="22" spans="1:25" x14ac:dyDescent="0.25">
      <c r="A22" s="1735"/>
      <c r="B22" s="513" t="s">
        <v>69</v>
      </c>
      <c r="C22" s="206" t="s">
        <v>1741</v>
      </c>
      <c r="D22" s="206"/>
      <c r="E22" s="1470">
        <f t="shared" si="7"/>
        <v>0</v>
      </c>
      <c r="F22" s="1471"/>
      <c r="G22" s="1471"/>
      <c r="H22" s="1472"/>
      <c r="I22" s="1470">
        <f t="shared" si="8"/>
        <v>0</v>
      </c>
      <c r="J22" s="1471"/>
      <c r="K22" s="1471"/>
      <c r="L22" s="1472"/>
      <c r="M22" s="1439">
        <f t="shared" si="9"/>
        <v>0</v>
      </c>
      <c r="N22" s="1440"/>
      <c r="O22" s="1440"/>
      <c r="P22" s="1441"/>
      <c r="Q22" s="1439">
        <f t="shared" si="10"/>
        <v>0</v>
      </c>
      <c r="R22" s="1440"/>
      <c r="S22" s="1440"/>
      <c r="T22" s="1440"/>
      <c r="U22" s="1442"/>
      <c r="V22" s="1443">
        <f t="shared" si="11"/>
        <v>0</v>
      </c>
      <c r="W22" s="814">
        <f t="shared" si="12"/>
        <v>0</v>
      </c>
      <c r="X22" s="814">
        <f t="shared" si="12"/>
        <v>0</v>
      </c>
      <c r="Y22" s="1444">
        <f t="shared" si="12"/>
        <v>0</v>
      </c>
    </row>
    <row r="23" spans="1:25" x14ac:dyDescent="0.25">
      <c r="A23" s="1735"/>
      <c r="B23" s="513" t="s">
        <v>96</v>
      </c>
      <c r="C23" s="206" t="s">
        <v>1742</v>
      </c>
      <c r="D23" s="206"/>
      <c r="E23" s="1470">
        <f t="shared" si="7"/>
        <v>0</v>
      </c>
      <c r="F23" s="1471"/>
      <c r="G23" s="1471"/>
      <c r="H23" s="1472"/>
      <c r="I23" s="1470">
        <f t="shared" si="8"/>
        <v>0</v>
      </c>
      <c r="J23" s="1471"/>
      <c r="K23" s="1471"/>
      <c r="L23" s="1472"/>
      <c r="M23" s="1439">
        <f t="shared" si="9"/>
        <v>0</v>
      </c>
      <c r="N23" s="1440"/>
      <c r="O23" s="1440"/>
      <c r="P23" s="1441"/>
      <c r="Q23" s="1439">
        <f t="shared" si="10"/>
        <v>0</v>
      </c>
      <c r="R23" s="1440"/>
      <c r="S23" s="1440"/>
      <c r="T23" s="1440"/>
      <c r="U23" s="1442"/>
      <c r="V23" s="1443">
        <f t="shared" si="11"/>
        <v>0</v>
      </c>
      <c r="W23" s="814">
        <f t="shared" si="12"/>
        <v>0</v>
      </c>
      <c r="X23" s="814">
        <f t="shared" si="12"/>
        <v>0</v>
      </c>
      <c r="Y23" s="1444">
        <f t="shared" si="12"/>
        <v>0</v>
      </c>
    </row>
    <row r="24" spans="1:25" x14ac:dyDescent="0.25">
      <c r="A24" s="1735"/>
      <c r="B24" s="513" t="s">
        <v>97</v>
      </c>
      <c r="C24" s="206" t="s">
        <v>684</v>
      </c>
      <c r="D24" s="206"/>
      <c r="E24" s="1470">
        <f t="shared" si="7"/>
        <v>0</v>
      </c>
      <c r="F24" s="1471"/>
      <c r="G24" s="1471"/>
      <c r="H24" s="1472"/>
      <c r="I24" s="1470">
        <f t="shared" si="8"/>
        <v>0</v>
      </c>
      <c r="J24" s="1471"/>
      <c r="K24" s="1471"/>
      <c r="L24" s="1472"/>
      <c r="M24" s="1439">
        <f t="shared" si="9"/>
        <v>0</v>
      </c>
      <c r="N24" s="1440"/>
      <c r="O24" s="1440"/>
      <c r="P24" s="1441"/>
      <c r="Q24" s="1439">
        <f t="shared" si="10"/>
        <v>0</v>
      </c>
      <c r="R24" s="1440"/>
      <c r="S24" s="1440"/>
      <c r="T24" s="1440"/>
      <c r="U24" s="1442"/>
      <c r="V24" s="1443">
        <f t="shared" si="11"/>
        <v>0</v>
      </c>
      <c r="W24" s="814">
        <f t="shared" si="12"/>
        <v>0</v>
      </c>
      <c r="X24" s="814">
        <f t="shared" si="12"/>
        <v>0</v>
      </c>
      <c r="Y24" s="1444">
        <f t="shared" si="12"/>
        <v>0</v>
      </c>
    </row>
    <row r="25" spans="1:25" s="209" customFormat="1" ht="14.85" customHeight="1" x14ac:dyDescent="0.25">
      <c r="A25" s="1736"/>
      <c r="B25" s="515" t="s">
        <v>222</v>
      </c>
      <c r="C25" s="990" t="s">
        <v>905</v>
      </c>
      <c r="D25" s="1453"/>
      <c r="E25" s="1463">
        <f t="shared" ref="E25:Y25" si="13">SUM(E19:E24)</f>
        <v>0</v>
      </c>
      <c r="F25" s="1473">
        <f t="shared" si="13"/>
        <v>0</v>
      </c>
      <c r="G25" s="1473">
        <f t="shared" si="13"/>
        <v>0</v>
      </c>
      <c r="H25" s="1474">
        <f t="shared" si="13"/>
        <v>0</v>
      </c>
      <c r="I25" s="1463">
        <f t="shared" si="13"/>
        <v>0</v>
      </c>
      <c r="J25" s="1473">
        <f t="shared" si="13"/>
        <v>0</v>
      </c>
      <c r="K25" s="1473">
        <f t="shared" si="13"/>
        <v>0</v>
      </c>
      <c r="L25" s="1474">
        <f t="shared" si="13"/>
        <v>0</v>
      </c>
      <c r="M25" s="1136">
        <f t="shared" si="13"/>
        <v>0</v>
      </c>
      <c r="N25" s="1448">
        <f t="shared" si="13"/>
        <v>0</v>
      </c>
      <c r="O25" s="1448">
        <f t="shared" si="13"/>
        <v>0</v>
      </c>
      <c r="P25" s="1449">
        <f t="shared" si="13"/>
        <v>0</v>
      </c>
      <c r="Q25" s="1136">
        <f t="shared" si="13"/>
        <v>0</v>
      </c>
      <c r="R25" s="1448">
        <f t="shared" si="13"/>
        <v>0</v>
      </c>
      <c r="S25" s="1448">
        <f t="shared" si="13"/>
        <v>0</v>
      </c>
      <c r="T25" s="1448">
        <f t="shared" si="13"/>
        <v>0</v>
      </c>
      <c r="U25" s="1450">
        <f t="shared" si="13"/>
        <v>0</v>
      </c>
      <c r="V25" s="1451">
        <f t="shared" si="13"/>
        <v>0</v>
      </c>
      <c r="W25" s="1448">
        <f t="shared" si="13"/>
        <v>0</v>
      </c>
      <c r="X25" s="1448">
        <f t="shared" si="13"/>
        <v>0</v>
      </c>
      <c r="Y25" s="1452">
        <f t="shared" si="13"/>
        <v>0</v>
      </c>
    </row>
    <row r="26" spans="1:25" s="209" customFormat="1" ht="15.75" thickBot="1" x14ac:dyDescent="0.3">
      <c r="A26" s="764"/>
      <c r="B26" s="694">
        <v>3</v>
      </c>
      <c r="C26" s="695" t="s">
        <v>1751</v>
      </c>
      <c r="D26" s="1454"/>
      <c r="E26" s="1458">
        <f t="shared" ref="E26:Y26" si="14">SUM(E18,E25)</f>
        <v>0</v>
      </c>
      <c r="F26" s="1459">
        <f t="shared" si="14"/>
        <v>0</v>
      </c>
      <c r="G26" s="1459">
        <f t="shared" si="14"/>
        <v>0</v>
      </c>
      <c r="H26" s="1460">
        <f t="shared" si="14"/>
        <v>0</v>
      </c>
      <c r="I26" s="1458">
        <f t="shared" si="14"/>
        <v>0</v>
      </c>
      <c r="J26" s="1459">
        <f t="shared" si="14"/>
        <v>0</v>
      </c>
      <c r="K26" s="1459">
        <f t="shared" si="14"/>
        <v>0</v>
      </c>
      <c r="L26" s="1460">
        <f t="shared" si="14"/>
        <v>0</v>
      </c>
      <c r="M26" s="1458">
        <f t="shared" si="14"/>
        <v>0</v>
      </c>
      <c r="N26" s="1459">
        <f t="shared" si="14"/>
        <v>0</v>
      </c>
      <c r="O26" s="1459">
        <f t="shared" si="14"/>
        <v>0</v>
      </c>
      <c r="P26" s="1460">
        <f t="shared" si="14"/>
        <v>0</v>
      </c>
      <c r="Q26" s="1458">
        <f t="shared" si="14"/>
        <v>0</v>
      </c>
      <c r="R26" s="1459">
        <f t="shared" si="14"/>
        <v>0</v>
      </c>
      <c r="S26" s="1459">
        <f t="shared" si="14"/>
        <v>0</v>
      </c>
      <c r="T26" s="1459">
        <f t="shared" si="14"/>
        <v>0</v>
      </c>
      <c r="U26" s="1461">
        <f t="shared" si="14"/>
        <v>0</v>
      </c>
      <c r="V26" s="1462">
        <f t="shared" si="14"/>
        <v>0</v>
      </c>
      <c r="W26" s="1459">
        <f t="shared" si="14"/>
        <v>0</v>
      </c>
      <c r="X26" s="1459">
        <f t="shared" si="14"/>
        <v>0</v>
      </c>
      <c r="Y26" s="1015">
        <f t="shared" si="14"/>
        <v>0</v>
      </c>
    </row>
    <row r="28" spans="1:25" x14ac:dyDescent="0.25">
      <c r="A28" s="510"/>
    </row>
  </sheetData>
  <sheetProtection algorithmName="SHA-512" hashValue="PD9mH9yNBfSDRQ52riaWH579svWpxDyDMCLJxEssJShRAczB/mD71BGjHAebCCejtu7v+3FP098iSeXx5Xr4ew==" saltValue="ys/or3Yt+lahPkwzhcVG5w==" spinCount="100000" sheet="1" objects="1" scenarios="1"/>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905" t="s">
        <v>1183</v>
      </c>
      <c r="B3" s="1905"/>
      <c r="C3" s="1905"/>
      <c r="D3" s="1905"/>
      <c r="E3" s="1905"/>
      <c r="F3" s="1905"/>
      <c r="G3" s="1905"/>
      <c r="H3" s="1905"/>
      <c r="I3" s="1905"/>
    </row>
    <row r="4" spans="1:10" ht="39.75" customHeight="1" thickBot="1" x14ac:dyDescent="0.4">
      <c r="A4" s="1909"/>
      <c r="B4" s="1910"/>
      <c r="C4" s="1910"/>
      <c r="D4" s="1332"/>
      <c r="E4" s="1332"/>
      <c r="F4" s="1037" t="s">
        <v>245</v>
      </c>
      <c r="G4" s="1038" t="s">
        <v>246</v>
      </c>
      <c r="H4" s="1039" t="s">
        <v>247</v>
      </c>
      <c r="I4" s="1037" t="s">
        <v>248</v>
      </c>
      <c r="J4" s="1040" t="s">
        <v>903</v>
      </c>
    </row>
    <row r="5" spans="1:10" ht="19.5" customHeight="1" thickBot="1" x14ac:dyDescent="0.4">
      <c r="A5" s="1331"/>
      <c r="B5" s="1911" t="s">
        <v>1184</v>
      </c>
      <c r="C5" s="1913"/>
      <c r="D5" s="1911" t="s">
        <v>1185</v>
      </c>
      <c r="E5" s="1913"/>
      <c r="F5" s="1334"/>
      <c r="G5" s="1334"/>
      <c r="H5" s="1334"/>
      <c r="I5" s="1334"/>
      <c r="J5" s="1335"/>
    </row>
    <row r="6" spans="1:10" ht="15" customHeight="1" x14ac:dyDescent="0.25">
      <c r="A6" s="1918" t="s">
        <v>421</v>
      </c>
      <c r="B6" s="1041" t="s">
        <v>97</v>
      </c>
      <c r="C6" s="1042" t="s">
        <v>7</v>
      </c>
      <c r="D6" s="1041" t="s">
        <v>202</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920"/>
      <c r="B7" s="925" t="s">
        <v>41</v>
      </c>
      <c r="C7" s="1046" t="s">
        <v>52</v>
      </c>
      <c r="D7" s="925" t="s">
        <v>895</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920"/>
      <c r="B8" s="925">
        <v>5.2</v>
      </c>
      <c r="C8" s="1046" t="s">
        <v>304</v>
      </c>
      <c r="D8" s="925" t="s">
        <v>43</v>
      </c>
      <c r="E8" t="s">
        <v>313</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920"/>
      <c r="B9" s="925">
        <v>6.2</v>
      </c>
      <c r="C9" s="1046" t="s">
        <v>19</v>
      </c>
      <c r="D9" s="925" t="s">
        <v>195</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920"/>
      <c r="B10" s="925">
        <v>7.2</v>
      </c>
      <c r="C10" s="1046" t="s">
        <v>21</v>
      </c>
      <c r="D10" s="925" t="s">
        <v>215</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920"/>
      <c r="B11" s="925" t="s">
        <v>160</v>
      </c>
      <c r="C11" s="1046" t="s">
        <v>23</v>
      </c>
      <c r="D11" s="925" t="s">
        <v>499</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920"/>
      <c r="B12" s="925" t="s">
        <v>110</v>
      </c>
      <c r="C12" s="1046" t="s">
        <v>135</v>
      </c>
      <c r="D12" s="925" t="s">
        <v>264</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919"/>
      <c r="B13" s="930" t="s">
        <v>45</v>
      </c>
      <c r="C13" s="1050" t="s">
        <v>232</v>
      </c>
      <c r="D13" s="930" t="s">
        <v>443</v>
      </c>
      <c r="E13" s="1059" t="s">
        <v>393</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918" t="s">
        <v>438</v>
      </c>
      <c r="B14" s="1041">
        <v>2.19</v>
      </c>
      <c r="C14" s="1042" t="s">
        <v>739</v>
      </c>
      <c r="D14" s="1041" t="s">
        <v>712</v>
      </c>
      <c r="E14" s="1058" t="s">
        <v>225</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919"/>
      <c r="B15" s="930" t="s">
        <v>71</v>
      </c>
      <c r="C15" s="1050" t="s">
        <v>232</v>
      </c>
      <c r="D15" s="930">
        <v>2.7</v>
      </c>
      <c r="E15" s="1059" t="s">
        <v>225</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905" t="s">
        <v>1186</v>
      </c>
      <c r="B18" s="1905"/>
      <c r="C18" s="1905"/>
      <c r="D18" s="1905"/>
      <c r="E18" s="1905"/>
      <c r="F18" s="1905"/>
      <c r="G18" s="1905"/>
      <c r="H18" s="1905"/>
      <c r="I18" s="1905"/>
    </row>
    <row r="19" spans="1:13" ht="39.75" customHeight="1" thickBot="1" x14ac:dyDescent="0.4">
      <c r="A19" s="1909"/>
      <c r="B19" s="1910"/>
      <c r="C19" s="1910"/>
      <c r="D19" s="1332"/>
      <c r="E19" s="1332"/>
      <c r="F19" s="1056"/>
      <c r="G19" s="1056"/>
      <c r="H19" s="1037" t="s">
        <v>245</v>
      </c>
      <c r="I19" s="1038" t="s">
        <v>246</v>
      </c>
      <c r="J19" s="1039" t="s">
        <v>247</v>
      </c>
      <c r="K19" s="1037" t="s">
        <v>248</v>
      </c>
      <c r="L19" s="1040" t="s">
        <v>903</v>
      </c>
    </row>
    <row r="20" spans="1:13" ht="19.5" customHeight="1" thickBot="1" x14ac:dyDescent="0.4">
      <c r="A20" s="1331"/>
      <c r="B20" s="1911" t="s">
        <v>1184</v>
      </c>
      <c r="C20" s="1912"/>
      <c r="D20" s="1912"/>
      <c r="E20" s="1913"/>
      <c r="F20" s="1911" t="s">
        <v>1187</v>
      </c>
      <c r="G20" s="1913"/>
      <c r="H20" s="1337"/>
      <c r="I20" s="1334"/>
      <c r="J20" s="1338"/>
      <c r="K20" s="1339"/>
      <c r="L20" s="1340"/>
    </row>
    <row r="21" spans="1:13" ht="17.25" customHeight="1" thickBot="1" x14ac:dyDescent="0.3">
      <c r="A21" s="1330" t="s">
        <v>421</v>
      </c>
      <c r="B21" s="1914" t="s">
        <v>461</v>
      </c>
      <c r="C21" s="1915"/>
      <c r="D21" s="1916" t="s">
        <v>8</v>
      </c>
      <c r="E21" s="1917"/>
      <c r="F21" s="1352" t="s">
        <v>1683</v>
      </c>
      <c r="G21" s="1056" t="s">
        <v>36</v>
      </c>
      <c r="H21" s="1355"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6"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6"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6"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7"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0" t="s">
        <v>438</v>
      </c>
      <c r="B22" s="1914" t="s">
        <v>41</v>
      </c>
      <c r="C22" s="1917"/>
      <c r="D22" s="1916" t="s">
        <v>8</v>
      </c>
      <c r="E22" s="1917"/>
      <c r="F22" s="1352" t="s">
        <v>1683</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905" t="s">
        <v>1188</v>
      </c>
      <c r="B25" s="1905"/>
      <c r="C25" s="1905"/>
      <c r="D25" s="1905"/>
      <c r="E25" s="1905"/>
      <c r="F25" s="1905"/>
      <c r="G25" s="1905"/>
      <c r="H25" s="1905"/>
      <c r="I25" s="1905"/>
    </row>
    <row r="26" spans="1:13" ht="39.75" customHeight="1" thickBot="1" x14ac:dyDescent="0.3">
      <c r="A26" s="1057" t="s">
        <v>429</v>
      </c>
      <c r="B26" s="1906" t="s">
        <v>516</v>
      </c>
      <c r="C26" s="1908"/>
      <c r="D26" s="1334" t="s">
        <v>245</v>
      </c>
      <c r="E26" s="1334" t="s">
        <v>246</v>
      </c>
      <c r="F26" s="1334" t="s">
        <v>247</v>
      </c>
      <c r="G26" s="1336" t="s">
        <v>248</v>
      </c>
      <c r="H26" s="1906" t="s">
        <v>529</v>
      </c>
      <c r="I26" s="1908"/>
      <c r="J26" s="1334" t="s">
        <v>245</v>
      </c>
      <c r="K26" s="1334" t="s">
        <v>246</v>
      </c>
      <c r="L26" s="1334" t="s">
        <v>247</v>
      </c>
      <c r="M26" s="1336" t="s">
        <v>248</v>
      </c>
    </row>
    <row r="27" spans="1:13" ht="15" customHeight="1" x14ac:dyDescent="0.25">
      <c r="A27" s="1341">
        <v>1</v>
      </c>
      <c r="B27" s="1041" t="s">
        <v>121</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1">
        <f>A27+1</f>
        <v>2</v>
      </c>
      <c r="B28" s="925" t="s">
        <v>121</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1">
        <f t="shared" ref="A29:A36" si="4">A28+1</f>
        <v>3</v>
      </c>
      <c r="B29" s="925" t="s">
        <v>121</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1">
        <f t="shared" si="4"/>
        <v>4</v>
      </c>
      <c r="B30" s="925" t="s">
        <v>121</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1">
        <f t="shared" si="4"/>
        <v>5</v>
      </c>
      <c r="B31" s="925" t="s">
        <v>121</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1">
        <f t="shared" si="4"/>
        <v>6</v>
      </c>
      <c r="B32" s="925" t="s">
        <v>121</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1">
        <f t="shared" si="4"/>
        <v>7</v>
      </c>
      <c r="B33" s="925" t="s">
        <v>121</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1">
        <f t="shared" si="4"/>
        <v>8</v>
      </c>
      <c r="B34" s="925" t="s">
        <v>121</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1">
        <f t="shared" si="4"/>
        <v>9</v>
      </c>
      <c r="B35" s="925" t="s">
        <v>121</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1">
        <f t="shared" si="4"/>
        <v>10</v>
      </c>
      <c r="B36" s="925" t="s">
        <v>121</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2">
        <f>A36+1</f>
        <v>11</v>
      </c>
      <c r="B37" s="930" t="s">
        <v>121</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3"/>
      <c r="J39" s="932"/>
      <c r="K39" s="755"/>
    </row>
    <row r="40" spans="1:13" ht="31.5" customHeight="1" thickBot="1" x14ac:dyDescent="0.3">
      <c r="A40" s="1905" t="s">
        <v>1189</v>
      </c>
      <c r="B40" s="1905"/>
      <c r="C40" s="1905"/>
      <c r="D40" s="1905"/>
      <c r="E40" s="1905"/>
      <c r="F40" s="1905"/>
      <c r="G40" s="1905"/>
      <c r="H40" s="1905"/>
      <c r="I40" s="1905"/>
    </row>
    <row r="41" spans="1:13" ht="39.75" customHeight="1" thickBot="1" x14ac:dyDescent="0.3">
      <c r="A41" s="1057" t="s">
        <v>429</v>
      </c>
      <c r="B41" s="1906" t="s">
        <v>516</v>
      </c>
      <c r="C41" s="1907"/>
      <c r="D41" s="1339" t="s">
        <v>245</v>
      </c>
      <c r="E41" s="1334" t="s">
        <v>246</v>
      </c>
      <c r="F41" s="1338" t="s">
        <v>247</v>
      </c>
      <c r="G41" s="1343" t="s">
        <v>248</v>
      </c>
      <c r="H41" s="1906" t="s">
        <v>529</v>
      </c>
      <c r="I41" s="1908"/>
      <c r="J41" s="1334" t="s">
        <v>245</v>
      </c>
      <c r="K41" s="1334" t="s">
        <v>246</v>
      </c>
      <c r="L41" s="1334" t="s">
        <v>247</v>
      </c>
      <c r="M41" s="1336" t="s">
        <v>248</v>
      </c>
    </row>
    <row r="42" spans="1:13" x14ac:dyDescent="0.25">
      <c r="A42" s="1341">
        <v>1</v>
      </c>
      <c r="B42" s="1041" t="s">
        <v>1190</v>
      </c>
      <c r="C42" s="1058" t="s">
        <v>1191</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1648</v>
      </c>
      <c r="I42" s="1058" t="s">
        <v>1192</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1">
        <f>A42+1</f>
        <v>2</v>
      </c>
      <c r="B43" s="925" t="s">
        <v>1190</v>
      </c>
      <c r="C43" t="s">
        <v>1191</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1648</v>
      </c>
      <c r="I43" t="s">
        <v>1192</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1">
        <f t="shared" ref="A44:A51" si="5">A43+1</f>
        <v>3</v>
      </c>
      <c r="B44" s="925" t="s">
        <v>1190</v>
      </c>
      <c r="C44" t="s">
        <v>1191</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1648</v>
      </c>
      <c r="I44" t="s">
        <v>1192</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1">
        <f t="shared" si="5"/>
        <v>4</v>
      </c>
      <c r="B45" s="925" t="s">
        <v>1190</v>
      </c>
      <c r="C45" t="s">
        <v>1191</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1648</v>
      </c>
      <c r="I45" t="s">
        <v>1192</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1">
        <f t="shared" si="5"/>
        <v>5</v>
      </c>
      <c r="B46" s="925" t="s">
        <v>1190</v>
      </c>
      <c r="C46" t="s">
        <v>1191</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1648</v>
      </c>
      <c r="I46" t="s">
        <v>1192</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1">
        <f t="shared" si="5"/>
        <v>6</v>
      </c>
      <c r="B47" s="925" t="s">
        <v>1190</v>
      </c>
      <c r="C47" t="s">
        <v>1191</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1648</v>
      </c>
      <c r="I47" t="s">
        <v>1192</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1">
        <f t="shared" si="5"/>
        <v>7</v>
      </c>
      <c r="B48" s="925" t="s">
        <v>1190</v>
      </c>
      <c r="C48" t="s">
        <v>1191</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1648</v>
      </c>
      <c r="I48" t="s">
        <v>1192</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1">
        <f t="shared" si="5"/>
        <v>8</v>
      </c>
      <c r="B49" s="925" t="s">
        <v>1190</v>
      </c>
      <c r="C49" t="s">
        <v>1191</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1648</v>
      </c>
      <c r="I49" t="s">
        <v>1192</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1">
        <f t="shared" si="5"/>
        <v>9</v>
      </c>
      <c r="B50" s="925" t="s">
        <v>1190</v>
      </c>
      <c r="C50" t="s">
        <v>1191</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1648</v>
      </c>
      <c r="I50" t="s">
        <v>1192</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1">
        <f t="shared" si="5"/>
        <v>10</v>
      </c>
      <c r="B51" s="925" t="s">
        <v>1190</v>
      </c>
      <c r="C51" t="s">
        <v>1191</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1648</v>
      </c>
      <c r="I51" t="s">
        <v>1192</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2">
        <f>A51+1</f>
        <v>11</v>
      </c>
      <c r="B52" s="930" t="s">
        <v>1190</v>
      </c>
      <c r="C52" s="1059" t="s">
        <v>1191</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1648</v>
      </c>
      <c r="I52" s="1059" t="s">
        <v>1192</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3"/>
      <c r="B53" s="1333"/>
      <c r="C53" s="1333"/>
      <c r="D53" s="1333"/>
      <c r="E53" s="1333"/>
      <c r="F53" s="1333"/>
      <c r="G53" s="1333"/>
    </row>
    <row r="54" spans="1:13" x14ac:dyDescent="0.25">
      <c r="D54" s="15"/>
      <c r="E54" s="15"/>
      <c r="F54" s="15"/>
      <c r="G54" s="15"/>
    </row>
    <row r="55" spans="1:13" ht="31.5" customHeight="1" thickBot="1" x14ac:dyDescent="0.3">
      <c r="A55" s="1905" t="s">
        <v>1193</v>
      </c>
      <c r="B55" s="1905"/>
      <c r="C55" s="1905"/>
      <c r="D55" s="1905"/>
      <c r="E55" s="1905"/>
      <c r="F55" s="1905"/>
      <c r="G55" s="1905"/>
    </row>
    <row r="56" spans="1:13" ht="39.75" customHeight="1" thickBot="1" x14ac:dyDescent="0.3">
      <c r="A56" s="1057" t="s">
        <v>429</v>
      </c>
      <c r="B56" s="1906" t="s">
        <v>516</v>
      </c>
      <c r="C56" s="1908"/>
      <c r="D56" s="1334" t="s">
        <v>245</v>
      </c>
      <c r="E56" s="1334" t="s">
        <v>246</v>
      </c>
      <c r="F56" s="1334" t="s">
        <v>247</v>
      </c>
      <c r="G56" s="1336" t="s">
        <v>248</v>
      </c>
    </row>
    <row r="57" spans="1:13" x14ac:dyDescent="0.25">
      <c r="A57" s="1344">
        <v>1</v>
      </c>
      <c r="B57" s="1041" t="s">
        <v>116</v>
      </c>
      <c r="C57" s="1058" t="s">
        <v>114</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1">
        <f>A57+1</f>
        <v>2</v>
      </c>
      <c r="B58" s="925" t="s">
        <v>116</v>
      </c>
      <c r="C58" t="s">
        <v>114</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1">
        <f t="shared" ref="A59:A66" si="8">A58+1</f>
        <v>3</v>
      </c>
      <c r="B59" s="925" t="s">
        <v>116</v>
      </c>
      <c r="C59" t="s">
        <v>114</v>
      </c>
      <c r="D59" s="1048" t="b">
        <f t="shared" ca="1" si="7"/>
        <v>1</v>
      </c>
      <c r="E59" s="1048" t="b">
        <f t="shared" ca="1" si="6"/>
        <v>1</v>
      </c>
      <c r="F59" s="1048" t="b">
        <f t="shared" ca="1" si="6"/>
        <v>1</v>
      </c>
      <c r="G59" s="1049" t="b">
        <f t="shared" ca="1" si="6"/>
        <v>1</v>
      </c>
    </row>
    <row r="60" spans="1:13" x14ac:dyDescent="0.25">
      <c r="A60" s="1341">
        <f t="shared" si="8"/>
        <v>4</v>
      </c>
      <c r="B60" s="925" t="s">
        <v>116</v>
      </c>
      <c r="C60" t="s">
        <v>114</v>
      </c>
      <c r="D60" s="1048" t="b">
        <f t="shared" ca="1" si="7"/>
        <v>1</v>
      </c>
      <c r="E60" s="1048" t="b">
        <f t="shared" ca="1" si="6"/>
        <v>1</v>
      </c>
      <c r="F60" s="1048" t="b">
        <f t="shared" ca="1" si="6"/>
        <v>1</v>
      </c>
      <c r="G60" s="1049" t="b">
        <f t="shared" ca="1" si="6"/>
        <v>1</v>
      </c>
    </row>
    <row r="61" spans="1:13" x14ac:dyDescent="0.25">
      <c r="A61" s="1341">
        <f t="shared" si="8"/>
        <v>5</v>
      </c>
      <c r="B61" s="925" t="s">
        <v>116</v>
      </c>
      <c r="C61" t="s">
        <v>114</v>
      </c>
      <c r="D61" s="1048" t="b">
        <f t="shared" ca="1" si="7"/>
        <v>1</v>
      </c>
      <c r="E61" s="1048" t="b">
        <f t="shared" ca="1" si="6"/>
        <v>1</v>
      </c>
      <c r="F61" s="1048" t="b">
        <f t="shared" ca="1" si="6"/>
        <v>1</v>
      </c>
      <c r="G61" s="1049" t="b">
        <f t="shared" ca="1" si="6"/>
        <v>1</v>
      </c>
    </row>
    <row r="62" spans="1:13" x14ac:dyDescent="0.25">
      <c r="A62" s="1341">
        <f t="shared" si="8"/>
        <v>6</v>
      </c>
      <c r="B62" s="925" t="s">
        <v>116</v>
      </c>
      <c r="C62" t="s">
        <v>114</v>
      </c>
      <c r="D62" s="1048" t="b">
        <f t="shared" ca="1" si="7"/>
        <v>1</v>
      </c>
      <c r="E62" s="1048" t="b">
        <f t="shared" ca="1" si="6"/>
        <v>1</v>
      </c>
      <c r="F62" s="1048" t="b">
        <f t="shared" ca="1" si="6"/>
        <v>1</v>
      </c>
      <c r="G62" s="1049" t="b">
        <f t="shared" ca="1" si="6"/>
        <v>1</v>
      </c>
    </row>
    <row r="63" spans="1:13" x14ac:dyDescent="0.25">
      <c r="A63" s="1341">
        <f t="shared" si="8"/>
        <v>7</v>
      </c>
      <c r="B63" s="925" t="s">
        <v>116</v>
      </c>
      <c r="C63" t="s">
        <v>114</v>
      </c>
      <c r="D63" s="1048" t="b">
        <f t="shared" ca="1" si="7"/>
        <v>1</v>
      </c>
      <c r="E63" s="1048" t="b">
        <f t="shared" ca="1" si="6"/>
        <v>1</v>
      </c>
      <c r="F63" s="1048" t="b">
        <f t="shared" ca="1" si="6"/>
        <v>1</v>
      </c>
      <c r="G63" s="1049" t="b">
        <f t="shared" ca="1" si="6"/>
        <v>1</v>
      </c>
    </row>
    <row r="64" spans="1:13" x14ac:dyDescent="0.25">
      <c r="A64" s="1341">
        <f t="shared" si="8"/>
        <v>8</v>
      </c>
      <c r="B64" s="925" t="s">
        <v>116</v>
      </c>
      <c r="C64" t="s">
        <v>114</v>
      </c>
      <c r="D64" s="1048" t="b">
        <f t="shared" ca="1" si="7"/>
        <v>1</v>
      </c>
      <c r="E64" s="1048" t="b">
        <f t="shared" ca="1" si="6"/>
        <v>1</v>
      </c>
      <c r="F64" s="1048" t="b">
        <f t="shared" ca="1" si="6"/>
        <v>1</v>
      </c>
      <c r="G64" s="1049" t="b">
        <f t="shared" ca="1" si="6"/>
        <v>1</v>
      </c>
    </row>
    <row r="65" spans="1:9" x14ac:dyDescent="0.25">
      <c r="A65" s="1341">
        <f t="shared" si="8"/>
        <v>9</v>
      </c>
      <c r="B65" s="925" t="s">
        <v>116</v>
      </c>
      <c r="C65" t="s">
        <v>114</v>
      </c>
      <c r="D65" s="1048" t="b">
        <f t="shared" ca="1" si="7"/>
        <v>1</v>
      </c>
      <c r="E65" s="1048" t="b">
        <f t="shared" ca="1" si="6"/>
        <v>1</v>
      </c>
      <c r="F65" s="1048" t="b">
        <f t="shared" ca="1" si="6"/>
        <v>1</v>
      </c>
      <c r="G65" s="1049" t="b">
        <f t="shared" ca="1" si="6"/>
        <v>1</v>
      </c>
    </row>
    <row r="66" spans="1:9" x14ac:dyDescent="0.25">
      <c r="A66" s="1341">
        <f t="shared" si="8"/>
        <v>10</v>
      </c>
      <c r="B66" s="925" t="s">
        <v>116</v>
      </c>
      <c r="C66" t="s">
        <v>114</v>
      </c>
      <c r="D66" s="1048" t="b">
        <f t="shared" ca="1" si="7"/>
        <v>1</v>
      </c>
      <c r="E66" s="1048" t="b">
        <f t="shared" ca="1" si="6"/>
        <v>1</v>
      </c>
      <c r="F66" s="1048" t="b">
        <f t="shared" ca="1" si="6"/>
        <v>1</v>
      </c>
      <c r="G66" s="1049" t="b">
        <f t="shared" ca="1" si="6"/>
        <v>1</v>
      </c>
    </row>
    <row r="67" spans="1:9" ht="15" customHeight="1" thickBot="1" x14ac:dyDescent="0.3">
      <c r="A67" s="1342">
        <f>A66+1</f>
        <v>11</v>
      </c>
      <c r="B67" s="930" t="s">
        <v>116</v>
      </c>
      <c r="C67" s="1059" t="s">
        <v>114</v>
      </c>
      <c r="D67" s="1052" t="b">
        <f t="shared" ca="1" si="7"/>
        <v>1</v>
      </c>
      <c r="E67" s="1052" t="b">
        <f t="shared" ca="1" si="6"/>
        <v>1</v>
      </c>
      <c r="F67" s="1052" t="b">
        <f t="shared" ca="1" si="6"/>
        <v>1</v>
      </c>
      <c r="G67" s="1053" t="b">
        <f t="shared" ca="1" si="6"/>
        <v>1</v>
      </c>
      <c r="H67" s="1333"/>
      <c r="I67" s="1333"/>
    </row>
    <row r="68" spans="1:9" x14ac:dyDescent="0.25">
      <c r="A68" s="932"/>
      <c r="B68" s="755"/>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4"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922" t="s">
        <v>1382</v>
      </c>
      <c r="D2" s="1922"/>
      <c r="N2" s="1921" t="s">
        <v>1342</v>
      </c>
      <c r="O2" s="1921"/>
    </row>
    <row r="3" spans="3:15" ht="15" customHeight="1" x14ac:dyDescent="0.25">
      <c r="C3" s="1925" t="s">
        <v>1035</v>
      </c>
      <c r="D3" s="1926"/>
      <c r="N3" s="1929" t="s">
        <v>1035</v>
      </c>
      <c r="O3" s="1930"/>
    </row>
    <row r="4" spans="3:15" ht="15" customHeight="1" thickBot="1" x14ac:dyDescent="0.3">
      <c r="C4" s="1927"/>
      <c r="D4" s="1928"/>
      <c r="N4" s="1931"/>
      <c r="O4" s="1932"/>
    </row>
    <row r="5" spans="3:15" ht="15.75" customHeight="1" x14ac:dyDescent="0.25">
      <c r="C5" s="923" t="s">
        <v>1036</v>
      </c>
      <c r="D5" s="924" t="s">
        <v>1035</v>
      </c>
      <c r="N5" s="1082" t="s">
        <v>1036</v>
      </c>
      <c r="O5" s="1083" t="s">
        <v>1035</v>
      </c>
    </row>
    <row r="6" spans="3:15" x14ac:dyDescent="0.25">
      <c r="C6" s="925" t="s">
        <v>892</v>
      </c>
      <c r="D6" s="926" t="str">
        <f>CurrentFileName()</f>
        <v>ASR_CMS_19</v>
      </c>
      <c r="E6" s="1091" t="s">
        <v>1339</v>
      </c>
      <c r="N6" s="1084" t="s">
        <v>892</v>
      </c>
      <c r="O6" s="1085" t="s">
        <v>1048</v>
      </c>
    </row>
    <row r="7" spans="3:15" x14ac:dyDescent="0.25">
      <c r="C7" s="925" t="s">
        <v>893</v>
      </c>
      <c r="D7" s="927">
        <f>CurrentDate()</f>
        <v>45406</v>
      </c>
      <c r="E7" s="1091" t="s">
        <v>1344</v>
      </c>
      <c r="N7" s="1084" t="s">
        <v>893</v>
      </c>
      <c r="O7" s="1086">
        <v>43236</v>
      </c>
    </row>
    <row r="8" spans="3:15" x14ac:dyDescent="0.25">
      <c r="C8" s="925" t="s">
        <v>894</v>
      </c>
      <c r="D8" s="1080" t="s">
        <v>1337</v>
      </c>
      <c r="E8" s="1091" t="s">
        <v>1349</v>
      </c>
      <c r="N8" s="1084" t="s">
        <v>894</v>
      </c>
      <c r="O8" s="1085" t="s">
        <v>1337</v>
      </c>
    </row>
    <row r="9" spans="3:15" ht="15" customHeight="1" x14ac:dyDescent="0.25">
      <c r="C9" s="925" t="s">
        <v>1037</v>
      </c>
      <c r="D9" s="926" t="s">
        <v>421</v>
      </c>
      <c r="E9" s="1091" t="s">
        <v>1340</v>
      </c>
      <c r="N9" s="1084" t="s">
        <v>1037</v>
      </c>
      <c r="O9" s="1085" t="s">
        <v>421</v>
      </c>
    </row>
    <row r="10" spans="3:15" ht="15" customHeight="1" x14ac:dyDescent="0.25">
      <c r="C10" s="925" t="s">
        <v>1038</v>
      </c>
      <c r="D10" s="926" t="s">
        <v>438</v>
      </c>
      <c r="E10" s="1091" t="s">
        <v>1340</v>
      </c>
      <c r="N10" s="1084" t="s">
        <v>1038</v>
      </c>
      <c r="O10" s="1085" t="s">
        <v>438</v>
      </c>
    </row>
    <row r="11" spans="3:15" ht="15" customHeight="1" x14ac:dyDescent="0.25">
      <c r="C11" s="925" t="s">
        <v>1378</v>
      </c>
      <c r="D11" s="1080" t="s">
        <v>1380</v>
      </c>
      <c r="E11" s="1091" t="s">
        <v>1341</v>
      </c>
      <c r="N11" s="1084" t="s">
        <v>424</v>
      </c>
      <c r="O11" s="1085" t="s">
        <v>1338</v>
      </c>
    </row>
    <row r="12" spans="3:15" ht="15" customHeight="1" x14ac:dyDescent="0.25">
      <c r="C12" s="925" t="s">
        <v>425</v>
      </c>
      <c r="D12" s="926" t="str">
        <f>IFERROR(VLOOKUP(plan_id,$C$27:$D$46,2,FALSE),"")</f>
        <v>Default</v>
      </c>
      <c r="E12" s="1091" t="s">
        <v>1351</v>
      </c>
      <c r="N12" s="1084" t="s">
        <v>425</v>
      </c>
      <c r="O12" s="1085" t="s">
        <v>1343</v>
      </c>
    </row>
    <row r="13" spans="3:15" x14ac:dyDescent="0.25">
      <c r="C13" s="925" t="s">
        <v>426</v>
      </c>
      <c r="D13" s="928">
        <f>IFERROR(YEAR(reporting_quarter),"")</f>
        <v>1900</v>
      </c>
      <c r="E13" s="1091" t="s">
        <v>1377</v>
      </c>
      <c r="N13" s="1084" t="s">
        <v>426</v>
      </c>
      <c r="O13" s="1087">
        <v>2018</v>
      </c>
    </row>
    <row r="14" spans="3:15" x14ac:dyDescent="0.25">
      <c r="C14" s="925" t="s">
        <v>428</v>
      </c>
      <c r="D14" s="1081">
        <v>1</v>
      </c>
      <c r="E14" s="1091" t="s">
        <v>1350</v>
      </c>
      <c r="N14" s="1084" t="s">
        <v>428</v>
      </c>
      <c r="O14" s="1086">
        <v>43190</v>
      </c>
    </row>
    <row r="15" spans="3:15" x14ac:dyDescent="0.25">
      <c r="C15" s="925" t="s">
        <v>1039</v>
      </c>
      <c r="D15" s="929">
        <v>11</v>
      </c>
      <c r="E15" s="1091" t="s">
        <v>1345</v>
      </c>
      <c r="N15" s="1084" t="s">
        <v>1039</v>
      </c>
      <c r="O15" s="1088">
        <v>10</v>
      </c>
    </row>
    <row r="16" spans="3:15" x14ac:dyDescent="0.25">
      <c r="C16" s="925" t="s">
        <v>1040</v>
      </c>
      <c r="D16" s="929">
        <v>3</v>
      </c>
      <c r="E16" s="1091" t="s">
        <v>1346</v>
      </c>
      <c r="N16" s="1084" t="s">
        <v>1040</v>
      </c>
      <c r="O16" s="1088">
        <v>3</v>
      </c>
    </row>
    <row r="17" spans="3:15" x14ac:dyDescent="0.25">
      <c r="C17" s="925" t="s">
        <v>1041</v>
      </c>
      <c r="D17" s="929">
        <v>5</v>
      </c>
      <c r="E17" s="1091" t="s">
        <v>1347</v>
      </c>
      <c r="N17" s="1084" t="s">
        <v>1041</v>
      </c>
      <c r="O17" s="1088">
        <v>5</v>
      </c>
    </row>
    <row r="18" spans="3:15" ht="15.75" thickBot="1" x14ac:dyDescent="0.3">
      <c r="C18" s="930" t="s">
        <v>1042</v>
      </c>
      <c r="D18" s="931">
        <v>11</v>
      </c>
      <c r="E18" s="1091" t="s">
        <v>1348</v>
      </c>
      <c r="N18" s="1089" t="s">
        <v>1042</v>
      </c>
      <c r="O18" s="1090">
        <v>11</v>
      </c>
    </row>
    <row r="20" spans="3:15" ht="20.25" customHeight="1" x14ac:dyDescent="0.25"/>
    <row r="23" spans="3:15" ht="15" customHeight="1" x14ac:dyDescent="0.25"/>
    <row r="24" spans="3:15" ht="15.75" customHeight="1" x14ac:dyDescent="0.25">
      <c r="F24" s="1091" t="s">
        <v>1687</v>
      </c>
    </row>
    <row r="25" spans="3:15" ht="15.75" thickBot="1" x14ac:dyDescent="0.3"/>
    <row r="26" spans="3:15" ht="18" thickBot="1" x14ac:dyDescent="0.35">
      <c r="C26" s="1923" t="s">
        <v>1376</v>
      </c>
      <c r="D26" s="1924"/>
    </row>
    <row r="27" spans="3:15" x14ac:dyDescent="0.25">
      <c r="C27" s="1094" t="s">
        <v>1378</v>
      </c>
      <c r="D27" s="1095" t="s">
        <v>425</v>
      </c>
    </row>
    <row r="28" spans="3:15" x14ac:dyDescent="0.25">
      <c r="C28" s="925" t="s">
        <v>1380</v>
      </c>
      <c r="D28" s="1093" t="s">
        <v>1381</v>
      </c>
    </row>
    <row r="29" spans="3:15" x14ac:dyDescent="0.25">
      <c r="C29" s="925" t="s">
        <v>1383</v>
      </c>
      <c r="D29" s="1093" t="s">
        <v>1387</v>
      </c>
    </row>
    <row r="30" spans="3:15" x14ac:dyDescent="0.25">
      <c r="C30" s="925" t="s">
        <v>1352</v>
      </c>
      <c r="D30" s="1093" t="s">
        <v>1364</v>
      </c>
    </row>
    <row r="31" spans="3:15" x14ac:dyDescent="0.25">
      <c r="C31" s="925" t="s">
        <v>1353</v>
      </c>
      <c r="D31" s="1092" t="s">
        <v>1365</v>
      </c>
    </row>
    <row r="32" spans="3:15" x14ac:dyDescent="0.25">
      <c r="C32" s="925" t="s">
        <v>1354</v>
      </c>
      <c r="D32" s="1092" t="s">
        <v>1366</v>
      </c>
    </row>
    <row r="33" spans="3:4" x14ac:dyDescent="0.25">
      <c r="C33" s="925" t="s">
        <v>1386</v>
      </c>
      <c r="D33" s="1093" t="s">
        <v>1388</v>
      </c>
    </row>
    <row r="34" spans="3:4" x14ac:dyDescent="0.25">
      <c r="C34" s="925" t="s">
        <v>1355</v>
      </c>
      <c r="D34" s="1093" t="s">
        <v>1367</v>
      </c>
    </row>
    <row r="35" spans="3:4" x14ac:dyDescent="0.25">
      <c r="C35" s="925" t="s">
        <v>1384</v>
      </c>
      <c r="D35" s="1093" t="s">
        <v>1389</v>
      </c>
    </row>
    <row r="36" spans="3:4" x14ac:dyDescent="0.25">
      <c r="C36" s="925" t="s">
        <v>1356</v>
      </c>
      <c r="D36" s="1093" t="s">
        <v>1368</v>
      </c>
    </row>
    <row r="37" spans="3:4" x14ac:dyDescent="0.25">
      <c r="C37" s="925" t="s">
        <v>1385</v>
      </c>
      <c r="D37" s="1093" t="s">
        <v>1436</v>
      </c>
    </row>
    <row r="38" spans="3:4" x14ac:dyDescent="0.25">
      <c r="C38" s="925" t="s">
        <v>1357</v>
      </c>
      <c r="D38" s="1093" t="s">
        <v>1369</v>
      </c>
    </row>
    <row r="39" spans="3:4" x14ac:dyDescent="0.25">
      <c r="C39" s="925" t="s">
        <v>1358</v>
      </c>
      <c r="D39" s="1093" t="s">
        <v>1370</v>
      </c>
    </row>
    <row r="40" spans="3:4" x14ac:dyDescent="0.25">
      <c r="C40" s="925" t="s">
        <v>1359</v>
      </c>
      <c r="D40" s="1093" t="s">
        <v>1371</v>
      </c>
    </row>
    <row r="41" spans="3:4" x14ac:dyDescent="0.25">
      <c r="C41" s="925" t="s">
        <v>1360</v>
      </c>
      <c r="D41" s="1093" t="s">
        <v>1372</v>
      </c>
    </row>
    <row r="42" spans="3:4" x14ac:dyDescent="0.25">
      <c r="C42" s="925" t="s">
        <v>1361</v>
      </c>
      <c r="D42" s="1093" t="s">
        <v>1373</v>
      </c>
    </row>
    <row r="43" spans="3:4" x14ac:dyDescent="0.25">
      <c r="C43" s="925" t="s">
        <v>1392</v>
      </c>
      <c r="D43" s="1093" t="s">
        <v>1390</v>
      </c>
    </row>
    <row r="44" spans="3:4" x14ac:dyDescent="0.25">
      <c r="C44" s="925" t="s">
        <v>1362</v>
      </c>
      <c r="D44" s="1093" t="s">
        <v>1374</v>
      </c>
    </row>
    <row r="45" spans="3:4" x14ac:dyDescent="0.25">
      <c r="C45" s="925" t="s">
        <v>1393</v>
      </c>
      <c r="D45" s="1093" t="s">
        <v>1391</v>
      </c>
    </row>
    <row r="46" spans="3:4" ht="15.75" thickBot="1" x14ac:dyDescent="0.3">
      <c r="C46" s="930" t="s">
        <v>1363</v>
      </c>
      <c r="D46" s="1096" t="s">
        <v>1375</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1043</v>
      </c>
      <c r="B1" s="755">
        <f>COUNTA($C$7:$C180)</f>
        <v>73</v>
      </c>
    </row>
    <row r="2" spans="1:24" x14ac:dyDescent="0.25">
      <c r="A2" s="932" t="s">
        <v>1044</v>
      </c>
      <c r="B2" s="755">
        <f>COUNTA($I$7:$I187)</f>
        <v>46</v>
      </c>
    </row>
    <row r="3" spans="1:24" ht="15.75" thickBot="1" x14ac:dyDescent="0.3"/>
    <row r="4" spans="1:24" ht="15" customHeight="1" x14ac:dyDescent="0.25">
      <c r="C4" s="1933" t="s">
        <v>1045</v>
      </c>
      <c r="D4" s="1934"/>
      <c r="E4" s="1934"/>
      <c r="F4" s="1934"/>
      <c r="G4" s="1935"/>
      <c r="I4" s="1933" t="s">
        <v>1046</v>
      </c>
      <c r="J4" s="1934"/>
      <c r="K4" s="1934"/>
      <c r="L4" s="1934"/>
      <c r="M4" s="1935"/>
      <c r="O4" s="1939" t="s">
        <v>1429</v>
      </c>
      <c r="P4" s="1940"/>
      <c r="Q4" s="1940"/>
      <c r="R4" s="1940"/>
      <c r="S4" s="1941"/>
      <c r="U4" s="1939" t="s">
        <v>1430</v>
      </c>
      <c r="V4" s="1940"/>
      <c r="W4" s="1940"/>
      <c r="X4" s="1941"/>
    </row>
    <row r="5" spans="1:24" ht="15" customHeight="1" thickBot="1" x14ac:dyDescent="0.3">
      <c r="C5" s="1936"/>
      <c r="D5" s="1937"/>
      <c r="E5" s="1937"/>
      <c r="F5" s="1937"/>
      <c r="G5" s="1938"/>
      <c r="I5" s="1936"/>
      <c r="J5" s="1937"/>
      <c r="K5" s="1937"/>
      <c r="L5" s="1937"/>
      <c r="M5" s="1938"/>
      <c r="O5" s="1942"/>
      <c r="P5" s="1943"/>
      <c r="Q5" s="1943"/>
      <c r="R5" s="1943"/>
      <c r="S5" s="1944"/>
      <c r="U5" s="1942"/>
      <c r="V5" s="1943"/>
      <c r="W5" s="1943"/>
      <c r="X5" s="1944"/>
    </row>
    <row r="6" spans="1:24" ht="15.75" customHeight="1" x14ac:dyDescent="0.25">
      <c r="C6" s="933" t="s">
        <v>430</v>
      </c>
      <c r="D6" s="934" t="s">
        <v>431</v>
      </c>
      <c r="E6" s="934" t="s">
        <v>486</v>
      </c>
      <c r="F6" s="934" t="s">
        <v>432</v>
      </c>
      <c r="G6" s="935" t="s">
        <v>487</v>
      </c>
      <c r="I6" s="933" t="s">
        <v>430</v>
      </c>
      <c r="J6" s="934" t="s">
        <v>431</v>
      </c>
      <c r="K6" s="934" t="s">
        <v>486</v>
      </c>
      <c r="L6" s="934" t="s">
        <v>432</v>
      </c>
      <c r="M6" s="935" t="s">
        <v>487</v>
      </c>
      <c r="O6" s="933" t="s">
        <v>1428</v>
      </c>
      <c r="P6" s="934" t="s">
        <v>1431</v>
      </c>
      <c r="Q6" s="934" t="s">
        <v>1422</v>
      </c>
      <c r="R6" s="934" t="s">
        <v>1423</v>
      </c>
      <c r="S6" s="935" t="s">
        <v>1435</v>
      </c>
      <c r="U6" s="933" t="s">
        <v>1428</v>
      </c>
      <c r="V6" s="934" t="s">
        <v>1431</v>
      </c>
      <c r="W6" s="934" t="s">
        <v>1424</v>
      </c>
      <c r="X6" s="935" t="s">
        <v>1425</v>
      </c>
    </row>
    <row r="7" spans="1:24" ht="15.75" customHeight="1" thickBot="1" x14ac:dyDescent="0.3">
      <c r="C7" s="936" t="s">
        <v>433</v>
      </c>
      <c r="D7" s="937" t="s">
        <v>433</v>
      </c>
      <c r="E7" s="937" t="s">
        <v>433</v>
      </c>
      <c r="F7" s="937"/>
      <c r="G7" s="938" t="s">
        <v>433</v>
      </c>
      <c r="I7" s="939" t="s">
        <v>433</v>
      </c>
      <c r="J7" s="940" t="s">
        <v>433</v>
      </c>
      <c r="K7" s="940" t="s">
        <v>433</v>
      </c>
      <c r="L7" s="940"/>
      <c r="M7" s="941" t="s">
        <v>433</v>
      </c>
      <c r="O7" s="1165" t="s">
        <v>1410</v>
      </c>
      <c r="P7" s="1166">
        <v>0</v>
      </c>
      <c r="Q7" s="1166">
        <v>28.76</v>
      </c>
      <c r="R7" s="1166">
        <v>26.55</v>
      </c>
      <c r="S7" s="1167">
        <v>115.05</v>
      </c>
      <c r="U7" s="1169" t="s">
        <v>1417</v>
      </c>
      <c r="V7" s="1170">
        <v>0</v>
      </c>
      <c r="W7" s="1170">
        <v>148.1</v>
      </c>
      <c r="X7" s="1171">
        <v>135.76</v>
      </c>
    </row>
    <row r="8" spans="1:24" x14ac:dyDescent="0.25">
      <c r="C8" s="936" t="s">
        <v>488</v>
      </c>
      <c r="D8" s="937" t="s">
        <v>12</v>
      </c>
      <c r="E8" s="937" t="s">
        <v>12</v>
      </c>
      <c r="F8" s="937">
        <v>1.1000000000000001</v>
      </c>
      <c r="G8" s="942" t="s">
        <v>12</v>
      </c>
      <c r="I8" s="939" t="s">
        <v>488</v>
      </c>
      <c r="J8" s="940" t="s">
        <v>12</v>
      </c>
      <c r="K8" s="940" t="s">
        <v>12</v>
      </c>
      <c r="L8" s="114">
        <v>1.1000000000000001</v>
      </c>
      <c r="M8" s="941" t="s">
        <v>12</v>
      </c>
      <c r="O8" s="1165" t="s">
        <v>933</v>
      </c>
      <c r="P8" s="1166">
        <v>0</v>
      </c>
      <c r="Q8" s="1166">
        <v>82.02</v>
      </c>
      <c r="R8" s="1166">
        <v>75.709999999999994</v>
      </c>
      <c r="S8" s="1167">
        <v>115.05</v>
      </c>
    </row>
    <row r="9" spans="1:24" ht="30" x14ac:dyDescent="0.25">
      <c r="C9" s="936" t="s">
        <v>488</v>
      </c>
      <c r="D9" s="937" t="s">
        <v>12</v>
      </c>
      <c r="E9" s="937" t="s">
        <v>1323</v>
      </c>
      <c r="F9" s="937" t="s">
        <v>1314</v>
      </c>
      <c r="G9" s="942" t="s">
        <v>1323</v>
      </c>
      <c r="I9" s="939" t="s">
        <v>488</v>
      </c>
      <c r="J9" s="940" t="s">
        <v>12</v>
      </c>
      <c r="K9" s="940" t="s">
        <v>223</v>
      </c>
      <c r="L9" s="114">
        <v>1.2</v>
      </c>
      <c r="M9" s="941" t="s">
        <v>223</v>
      </c>
      <c r="O9" s="1165" t="s">
        <v>934</v>
      </c>
      <c r="P9" s="1166">
        <v>0</v>
      </c>
      <c r="Q9" s="1166">
        <v>71.75</v>
      </c>
      <c r="R9" s="1166">
        <v>66.23</v>
      </c>
      <c r="S9" s="1167">
        <v>115.05</v>
      </c>
    </row>
    <row r="10" spans="1:24" ht="30" x14ac:dyDescent="0.25">
      <c r="C10" s="936" t="s">
        <v>488</v>
      </c>
      <c r="D10" s="937" t="s">
        <v>491</v>
      </c>
      <c r="E10" s="937" t="s">
        <v>492</v>
      </c>
      <c r="F10" s="937" t="s">
        <v>63</v>
      </c>
      <c r="G10" s="942" t="s">
        <v>344</v>
      </c>
      <c r="I10" s="939" t="s">
        <v>488</v>
      </c>
      <c r="J10" s="940" t="s">
        <v>12</v>
      </c>
      <c r="K10" s="940" t="s">
        <v>1318</v>
      </c>
      <c r="L10" s="114" t="s">
        <v>1314</v>
      </c>
      <c r="M10" s="941" t="s">
        <v>1318</v>
      </c>
      <c r="O10" s="1165" t="s">
        <v>935</v>
      </c>
      <c r="P10" s="1166">
        <v>0</v>
      </c>
      <c r="Q10" s="1166">
        <v>102.54</v>
      </c>
      <c r="R10" s="1166">
        <v>94.66</v>
      </c>
      <c r="S10" s="1167">
        <v>115.05</v>
      </c>
    </row>
    <row r="11" spans="1:24" ht="45" x14ac:dyDescent="0.25">
      <c r="C11" s="936" t="s">
        <v>488</v>
      </c>
      <c r="D11" s="937" t="s">
        <v>491</v>
      </c>
      <c r="E11" s="937" t="s">
        <v>1014</v>
      </c>
      <c r="F11" s="943" t="s">
        <v>910</v>
      </c>
      <c r="G11" s="944" t="s">
        <v>911</v>
      </c>
      <c r="I11" s="939" t="s">
        <v>488</v>
      </c>
      <c r="J11" s="940" t="s">
        <v>12</v>
      </c>
      <c r="K11" s="940" t="s">
        <v>1320</v>
      </c>
      <c r="L11" s="114" t="s">
        <v>1319</v>
      </c>
      <c r="M11" s="941" t="s">
        <v>1320</v>
      </c>
      <c r="O11" s="1165" t="s">
        <v>1411</v>
      </c>
      <c r="P11" s="1166">
        <v>0</v>
      </c>
      <c r="Q11" s="1166">
        <v>26.63</v>
      </c>
      <c r="R11" s="1166">
        <v>24.58</v>
      </c>
      <c r="S11" s="1167">
        <v>115.05</v>
      </c>
    </row>
    <row r="12" spans="1:24" ht="30" x14ac:dyDescent="0.25">
      <c r="C12" s="936" t="s">
        <v>488</v>
      </c>
      <c r="D12" s="937" t="s">
        <v>13</v>
      </c>
      <c r="E12" s="937" t="s">
        <v>493</v>
      </c>
      <c r="F12" s="937" t="s">
        <v>95</v>
      </c>
      <c r="G12" s="942" t="s">
        <v>147</v>
      </c>
      <c r="I12" s="939" t="s">
        <v>488</v>
      </c>
      <c r="J12" s="940" t="s">
        <v>13</v>
      </c>
      <c r="K12" s="940" t="s">
        <v>13</v>
      </c>
      <c r="L12" s="114" t="s">
        <v>63</v>
      </c>
      <c r="M12" s="941" t="s">
        <v>13</v>
      </c>
      <c r="O12" s="1165" t="s">
        <v>48</v>
      </c>
      <c r="P12" s="1166">
        <v>0</v>
      </c>
      <c r="Q12" s="1166">
        <v>69.11</v>
      </c>
      <c r="R12" s="1166">
        <v>63.79</v>
      </c>
      <c r="S12" s="1167">
        <v>115.05</v>
      </c>
    </row>
    <row r="13" spans="1:24" ht="30" x14ac:dyDescent="0.25">
      <c r="C13" s="936" t="s">
        <v>488</v>
      </c>
      <c r="D13" s="937" t="s">
        <v>13</v>
      </c>
      <c r="E13" s="937" t="s">
        <v>13</v>
      </c>
      <c r="F13" s="937" t="s">
        <v>35</v>
      </c>
      <c r="G13" s="942" t="s">
        <v>13</v>
      </c>
      <c r="I13" s="939" t="s">
        <v>489</v>
      </c>
      <c r="J13" s="940" t="s">
        <v>434</v>
      </c>
      <c r="K13" s="940" t="s">
        <v>791</v>
      </c>
      <c r="L13" s="383">
        <v>2.1</v>
      </c>
      <c r="M13" s="941" t="s">
        <v>726</v>
      </c>
      <c r="O13" s="1165" t="s">
        <v>1412</v>
      </c>
      <c r="P13" s="1166">
        <v>0</v>
      </c>
      <c r="Q13" s="1166">
        <v>189.81</v>
      </c>
      <c r="R13" s="1166">
        <v>175.21</v>
      </c>
      <c r="S13" s="1167">
        <v>115.05</v>
      </c>
    </row>
    <row r="14" spans="1:24" ht="30" x14ac:dyDescent="0.25">
      <c r="C14" s="936" t="s">
        <v>489</v>
      </c>
      <c r="D14" s="937" t="s">
        <v>445</v>
      </c>
      <c r="E14" s="937" t="s">
        <v>0</v>
      </c>
      <c r="F14" s="937">
        <v>2.1</v>
      </c>
      <c r="G14" s="942" t="s">
        <v>148</v>
      </c>
      <c r="I14" s="939" t="s">
        <v>489</v>
      </c>
      <c r="J14" s="940" t="s">
        <v>434</v>
      </c>
      <c r="K14" s="940" t="s">
        <v>791</v>
      </c>
      <c r="L14" s="383">
        <v>2.2000000000000002</v>
      </c>
      <c r="M14" s="941" t="s">
        <v>727</v>
      </c>
      <c r="O14" s="1165" t="s">
        <v>1413</v>
      </c>
      <c r="P14" s="1166">
        <v>0</v>
      </c>
      <c r="Q14" s="1166">
        <v>213.17</v>
      </c>
      <c r="R14" s="1166">
        <v>196.78</v>
      </c>
      <c r="S14" s="1167">
        <v>115.05</v>
      </c>
    </row>
    <row r="15" spans="1:24" ht="30" x14ac:dyDescent="0.25">
      <c r="C15" s="936" t="s">
        <v>489</v>
      </c>
      <c r="D15" s="937" t="s">
        <v>445</v>
      </c>
      <c r="E15" s="937" t="s">
        <v>0</v>
      </c>
      <c r="F15" s="937">
        <v>2.2000000000000002</v>
      </c>
      <c r="G15" s="942" t="s">
        <v>149</v>
      </c>
      <c r="I15" s="939" t="s">
        <v>489</v>
      </c>
      <c r="J15" s="940" t="s">
        <v>434</v>
      </c>
      <c r="K15" s="940" t="s">
        <v>791</v>
      </c>
      <c r="L15" s="383">
        <v>2.2999999999999998</v>
      </c>
      <c r="M15" s="941" t="s">
        <v>728</v>
      </c>
      <c r="O15" s="1165" t="s">
        <v>50</v>
      </c>
      <c r="P15" s="1166">
        <v>0</v>
      </c>
      <c r="Q15" s="1166">
        <v>23.58</v>
      </c>
      <c r="R15" s="1166">
        <v>21.76</v>
      </c>
      <c r="S15" s="1167">
        <v>115.05</v>
      </c>
    </row>
    <row r="16" spans="1:24" ht="30" x14ac:dyDescent="0.25">
      <c r="C16" s="936" t="s">
        <v>489</v>
      </c>
      <c r="D16" s="937" t="s">
        <v>445</v>
      </c>
      <c r="E16" s="937" t="s">
        <v>0</v>
      </c>
      <c r="F16" s="937">
        <v>2.2999999999999998</v>
      </c>
      <c r="G16" s="942" t="s">
        <v>150</v>
      </c>
      <c r="I16" s="939" t="s">
        <v>489</v>
      </c>
      <c r="J16" s="940" t="s">
        <v>434</v>
      </c>
      <c r="K16" s="940" t="s">
        <v>791</v>
      </c>
      <c r="L16" s="383">
        <v>2.4</v>
      </c>
      <c r="M16" s="941" t="s">
        <v>729</v>
      </c>
      <c r="O16" s="1165" t="s">
        <v>138</v>
      </c>
      <c r="P16" s="1166">
        <v>0</v>
      </c>
      <c r="Q16" s="1166">
        <v>191.92</v>
      </c>
      <c r="R16" s="1166">
        <v>177.16</v>
      </c>
      <c r="S16" s="1167">
        <v>115.05</v>
      </c>
    </row>
    <row r="17" spans="3:19" ht="30" x14ac:dyDescent="0.25">
      <c r="C17" s="936" t="s">
        <v>489</v>
      </c>
      <c r="D17" s="937" t="s">
        <v>445</v>
      </c>
      <c r="E17" s="937" t="s">
        <v>0</v>
      </c>
      <c r="F17" s="937">
        <v>2.4</v>
      </c>
      <c r="G17" s="942" t="s">
        <v>151</v>
      </c>
      <c r="I17" s="939" t="s">
        <v>489</v>
      </c>
      <c r="J17" s="940" t="s">
        <v>434</v>
      </c>
      <c r="K17" s="940" t="s">
        <v>791</v>
      </c>
      <c r="L17" s="383">
        <v>2.5</v>
      </c>
      <c r="M17" s="941" t="s">
        <v>771</v>
      </c>
      <c r="O17" s="1165" t="s">
        <v>137</v>
      </c>
      <c r="P17" s="1166">
        <v>0</v>
      </c>
      <c r="Q17" s="1166">
        <v>12.47</v>
      </c>
      <c r="R17" s="1166">
        <v>11.51</v>
      </c>
      <c r="S17" s="1167">
        <v>115.05</v>
      </c>
    </row>
    <row r="18" spans="3:19" ht="45.75" thickBot="1" x14ac:dyDescent="0.3">
      <c r="C18" s="936" t="s">
        <v>489</v>
      </c>
      <c r="D18" s="937" t="s">
        <v>445</v>
      </c>
      <c r="E18" s="937" t="s">
        <v>0</v>
      </c>
      <c r="F18" s="937">
        <v>2.5</v>
      </c>
      <c r="G18" s="942" t="s">
        <v>152</v>
      </c>
      <c r="I18" s="939" t="s">
        <v>489</v>
      </c>
      <c r="J18" s="940" t="s">
        <v>434</v>
      </c>
      <c r="K18" s="940" t="s">
        <v>791</v>
      </c>
      <c r="L18" s="383">
        <v>2.6</v>
      </c>
      <c r="M18" s="941" t="s">
        <v>187</v>
      </c>
      <c r="O18" s="1168" t="s">
        <v>1418</v>
      </c>
      <c r="P18" s="1172">
        <v>0</v>
      </c>
      <c r="Q18" s="1172">
        <v>447.77</v>
      </c>
      <c r="R18" s="1172">
        <v>413.33</v>
      </c>
      <c r="S18" s="1173">
        <v>0</v>
      </c>
    </row>
    <row r="19" spans="3:19" ht="30" x14ac:dyDescent="0.25">
      <c r="C19" s="936" t="s">
        <v>489</v>
      </c>
      <c r="D19" s="937" t="s">
        <v>445</v>
      </c>
      <c r="E19" s="937" t="s">
        <v>0</v>
      </c>
      <c r="F19" s="937" t="s">
        <v>97</v>
      </c>
      <c r="G19" s="942" t="s">
        <v>7</v>
      </c>
      <c r="I19" s="939" t="s">
        <v>489</v>
      </c>
      <c r="J19" s="940" t="s">
        <v>434</v>
      </c>
      <c r="K19" s="940" t="s">
        <v>791</v>
      </c>
      <c r="L19" s="383">
        <v>2.7</v>
      </c>
      <c r="M19" s="941" t="s">
        <v>792</v>
      </c>
    </row>
    <row r="20" spans="3:19" ht="30" x14ac:dyDescent="0.25">
      <c r="C20" s="936" t="s">
        <v>489</v>
      </c>
      <c r="D20" s="937" t="s">
        <v>445</v>
      </c>
      <c r="E20" s="937" t="s">
        <v>0</v>
      </c>
      <c r="F20" s="945" t="s">
        <v>153</v>
      </c>
      <c r="G20" s="946" t="s">
        <v>452</v>
      </c>
      <c r="I20" s="939" t="s">
        <v>489</v>
      </c>
      <c r="J20" s="940" t="s">
        <v>434</v>
      </c>
      <c r="K20" s="940" t="s">
        <v>791</v>
      </c>
      <c r="L20" s="383">
        <v>2.8</v>
      </c>
      <c r="M20" s="941" t="s">
        <v>793</v>
      </c>
    </row>
    <row r="21" spans="3:19" ht="30" x14ac:dyDescent="0.25">
      <c r="C21" s="936" t="s">
        <v>489</v>
      </c>
      <c r="D21" s="937" t="s">
        <v>445</v>
      </c>
      <c r="E21" s="937" t="s">
        <v>0</v>
      </c>
      <c r="F21" s="947" t="s">
        <v>912</v>
      </c>
      <c r="G21" s="948" t="s">
        <v>24</v>
      </c>
      <c r="I21" s="939" t="s">
        <v>489</v>
      </c>
      <c r="J21" s="940" t="s">
        <v>434</v>
      </c>
      <c r="K21" s="940" t="s">
        <v>791</v>
      </c>
      <c r="L21" s="383">
        <v>2.9</v>
      </c>
      <c r="M21" s="941" t="s">
        <v>774</v>
      </c>
    </row>
    <row r="22" spans="3:19" x14ac:dyDescent="0.25">
      <c r="C22" s="936" t="s">
        <v>489</v>
      </c>
      <c r="D22" s="937" t="s">
        <v>445</v>
      </c>
      <c r="E22" s="937" t="s">
        <v>53</v>
      </c>
      <c r="F22" s="937">
        <v>3.1</v>
      </c>
      <c r="G22" s="942" t="s">
        <v>33</v>
      </c>
      <c r="I22" s="939" t="s">
        <v>489</v>
      </c>
      <c r="J22" s="940" t="s">
        <v>434</v>
      </c>
      <c r="K22" s="940" t="s">
        <v>224</v>
      </c>
      <c r="L22" s="388">
        <v>2.11</v>
      </c>
      <c r="M22" s="941" t="s">
        <v>229</v>
      </c>
    </row>
    <row r="23" spans="3:19" x14ac:dyDescent="0.25">
      <c r="C23" s="936" t="s">
        <v>489</v>
      </c>
      <c r="D23" s="937" t="s">
        <v>445</v>
      </c>
      <c r="E23" s="937" t="s">
        <v>53</v>
      </c>
      <c r="F23" s="937">
        <v>3.2</v>
      </c>
      <c r="G23" s="942" t="s">
        <v>34</v>
      </c>
      <c r="I23" s="939" t="s">
        <v>489</v>
      </c>
      <c r="J23" s="940" t="s">
        <v>434</v>
      </c>
      <c r="K23" s="940" t="s">
        <v>224</v>
      </c>
      <c r="L23" s="388">
        <v>2.12</v>
      </c>
      <c r="M23" s="941" t="s">
        <v>555</v>
      </c>
    </row>
    <row r="24" spans="3:19" ht="45" x14ac:dyDescent="0.25">
      <c r="C24" s="936" t="s">
        <v>489</v>
      </c>
      <c r="D24" s="937" t="s">
        <v>445</v>
      </c>
      <c r="E24" s="937" t="s">
        <v>53</v>
      </c>
      <c r="F24" s="937">
        <v>3.3</v>
      </c>
      <c r="G24" s="942" t="s">
        <v>54</v>
      </c>
      <c r="I24" s="939" t="s">
        <v>489</v>
      </c>
      <c r="J24" s="940" t="s">
        <v>434</v>
      </c>
      <c r="K24" s="940" t="s">
        <v>224</v>
      </c>
      <c r="L24" s="388">
        <v>2.13</v>
      </c>
      <c r="M24" s="941" t="s">
        <v>230</v>
      </c>
    </row>
    <row r="25" spans="3:19" ht="30" x14ac:dyDescent="0.25">
      <c r="C25" s="936" t="s">
        <v>489</v>
      </c>
      <c r="D25" s="937" t="s">
        <v>445</v>
      </c>
      <c r="E25" s="937" t="s">
        <v>53</v>
      </c>
      <c r="F25" s="937" t="s">
        <v>44</v>
      </c>
      <c r="G25" s="942" t="s">
        <v>154</v>
      </c>
      <c r="I25" s="939" t="s">
        <v>489</v>
      </c>
      <c r="J25" s="940" t="s">
        <v>434</v>
      </c>
      <c r="K25" s="940" t="s">
        <v>224</v>
      </c>
      <c r="L25" s="388">
        <v>2.14</v>
      </c>
      <c r="M25" s="941" t="s">
        <v>559</v>
      </c>
    </row>
    <row r="26" spans="3:19" ht="30" x14ac:dyDescent="0.25">
      <c r="C26" s="936" t="s">
        <v>489</v>
      </c>
      <c r="D26" s="937" t="s">
        <v>445</v>
      </c>
      <c r="E26" s="937" t="s">
        <v>53</v>
      </c>
      <c r="F26" s="937" t="s">
        <v>41</v>
      </c>
      <c r="G26" s="942" t="s">
        <v>52</v>
      </c>
      <c r="I26" s="939" t="s">
        <v>489</v>
      </c>
      <c r="J26" s="940" t="s">
        <v>434</v>
      </c>
      <c r="K26" s="940" t="s">
        <v>224</v>
      </c>
      <c r="L26" s="388">
        <v>2.15</v>
      </c>
      <c r="M26" s="941" t="s">
        <v>20</v>
      </c>
    </row>
    <row r="27" spans="3:19" ht="30" x14ac:dyDescent="0.25">
      <c r="C27" s="936" t="s">
        <v>489</v>
      </c>
      <c r="D27" s="937" t="s">
        <v>445</v>
      </c>
      <c r="E27" s="937" t="s">
        <v>53</v>
      </c>
      <c r="F27" s="937" t="s">
        <v>42</v>
      </c>
      <c r="G27" s="942" t="s">
        <v>155</v>
      </c>
      <c r="I27" s="939" t="s">
        <v>489</v>
      </c>
      <c r="J27" s="940" t="s">
        <v>434</v>
      </c>
      <c r="K27" s="940" t="s">
        <v>224</v>
      </c>
      <c r="L27" s="388">
        <v>2.16</v>
      </c>
      <c r="M27" s="941" t="s">
        <v>794</v>
      </c>
    </row>
    <row r="28" spans="3:19" ht="45" x14ac:dyDescent="0.25">
      <c r="C28" s="936" t="s">
        <v>489</v>
      </c>
      <c r="D28" s="937" t="s">
        <v>445</v>
      </c>
      <c r="E28" s="937" t="s">
        <v>53</v>
      </c>
      <c r="F28" s="945" t="s">
        <v>43</v>
      </c>
      <c r="G28" s="946" t="s">
        <v>463</v>
      </c>
      <c r="I28" s="939" t="s">
        <v>489</v>
      </c>
      <c r="J28" s="940" t="s">
        <v>434</v>
      </c>
      <c r="K28" s="940" t="s">
        <v>224</v>
      </c>
      <c r="L28" s="388">
        <v>2.17</v>
      </c>
      <c r="M28" s="941" t="s">
        <v>1047</v>
      </c>
    </row>
    <row r="29" spans="3:19" x14ac:dyDescent="0.25">
      <c r="C29" s="936" t="s">
        <v>489</v>
      </c>
      <c r="D29" s="937" t="s">
        <v>445</v>
      </c>
      <c r="E29" s="937" t="s">
        <v>915</v>
      </c>
      <c r="F29" s="943" t="s">
        <v>916</v>
      </c>
      <c r="G29" s="944" t="s">
        <v>915</v>
      </c>
      <c r="I29" s="939" t="s">
        <v>489</v>
      </c>
      <c r="J29" s="940" t="s">
        <v>434</v>
      </c>
      <c r="K29" s="940" t="s">
        <v>224</v>
      </c>
      <c r="L29" s="388">
        <v>2.1800000000000002</v>
      </c>
      <c r="M29" s="941" t="s">
        <v>651</v>
      </c>
    </row>
    <row r="30" spans="3:19" ht="30" x14ac:dyDescent="0.25">
      <c r="C30" s="936" t="s">
        <v>489</v>
      </c>
      <c r="D30" s="937" t="s">
        <v>445</v>
      </c>
      <c r="E30" s="937" t="s">
        <v>915</v>
      </c>
      <c r="F30" s="943" t="s">
        <v>917</v>
      </c>
      <c r="G30" s="944" t="s">
        <v>920</v>
      </c>
      <c r="I30" s="939" t="s">
        <v>489</v>
      </c>
      <c r="J30" s="940" t="s">
        <v>434</v>
      </c>
      <c r="K30" s="940" t="s">
        <v>224</v>
      </c>
      <c r="L30" s="388">
        <v>2.19</v>
      </c>
      <c r="M30" s="941" t="s">
        <v>219</v>
      </c>
    </row>
    <row r="31" spans="3:19" ht="30" x14ac:dyDescent="0.25">
      <c r="C31" s="936" t="s">
        <v>489</v>
      </c>
      <c r="D31" s="937" t="s">
        <v>445</v>
      </c>
      <c r="E31" s="937" t="s">
        <v>915</v>
      </c>
      <c r="F31" s="947" t="s">
        <v>918</v>
      </c>
      <c r="G31" s="948" t="s">
        <v>921</v>
      </c>
      <c r="I31" s="939" t="s">
        <v>489</v>
      </c>
      <c r="J31" s="940" t="s">
        <v>434</v>
      </c>
      <c r="K31" s="940" t="s">
        <v>224</v>
      </c>
      <c r="L31" s="969" t="s">
        <v>700</v>
      </c>
      <c r="M31" s="941" t="s">
        <v>231</v>
      </c>
    </row>
    <row r="32" spans="3:19" ht="30" x14ac:dyDescent="0.25">
      <c r="C32" s="936" t="s">
        <v>489</v>
      </c>
      <c r="D32" s="937" t="s">
        <v>445</v>
      </c>
      <c r="E32" s="937" t="s">
        <v>446</v>
      </c>
      <c r="F32" s="937">
        <v>5.0999999999999996</v>
      </c>
      <c r="G32" s="942" t="s">
        <v>37</v>
      </c>
      <c r="I32" s="939" t="s">
        <v>489</v>
      </c>
      <c r="J32" s="940" t="s">
        <v>434</v>
      </c>
      <c r="K32" s="940" t="s">
        <v>224</v>
      </c>
      <c r="L32" s="388">
        <v>2.21</v>
      </c>
      <c r="M32" s="941" t="s">
        <v>467</v>
      </c>
    </row>
    <row r="33" spans="3:13" ht="45" x14ac:dyDescent="0.25">
      <c r="C33" s="936" t="s">
        <v>489</v>
      </c>
      <c r="D33" s="937" t="s">
        <v>445</v>
      </c>
      <c r="E33" s="937" t="s">
        <v>446</v>
      </c>
      <c r="F33" s="937">
        <v>5.2</v>
      </c>
      <c r="G33" s="942" t="s">
        <v>304</v>
      </c>
      <c r="I33" s="939" t="s">
        <v>489</v>
      </c>
      <c r="J33" s="940" t="s">
        <v>434</v>
      </c>
      <c r="K33" s="940" t="s">
        <v>6</v>
      </c>
      <c r="L33" s="114" t="s">
        <v>70</v>
      </c>
      <c r="M33" s="941" t="s">
        <v>189</v>
      </c>
    </row>
    <row r="34" spans="3:13" ht="30" x14ac:dyDescent="0.25">
      <c r="C34" s="936" t="s">
        <v>489</v>
      </c>
      <c r="D34" s="937" t="s">
        <v>445</v>
      </c>
      <c r="E34" s="937" t="s">
        <v>446</v>
      </c>
      <c r="F34" s="937">
        <v>5.3</v>
      </c>
      <c r="G34" s="942" t="s">
        <v>305</v>
      </c>
      <c r="I34" s="939" t="s">
        <v>489</v>
      </c>
      <c r="J34" s="940" t="s">
        <v>434</v>
      </c>
      <c r="K34" s="940" t="s">
        <v>6</v>
      </c>
      <c r="L34" s="114" t="s">
        <v>71</v>
      </c>
      <c r="M34" s="941" t="s">
        <v>232</v>
      </c>
    </row>
    <row r="35" spans="3:13" ht="30" x14ac:dyDescent="0.25">
      <c r="C35" s="936" t="s">
        <v>489</v>
      </c>
      <c r="D35" s="937" t="s">
        <v>445</v>
      </c>
      <c r="E35" s="937" t="s">
        <v>446</v>
      </c>
      <c r="F35" s="945" t="s">
        <v>82</v>
      </c>
      <c r="G35" s="946" t="s">
        <v>454</v>
      </c>
      <c r="I35" s="939" t="s">
        <v>489</v>
      </c>
      <c r="J35" s="940" t="s">
        <v>434</v>
      </c>
      <c r="K35" s="940" t="s">
        <v>6</v>
      </c>
      <c r="L35" s="114" t="s">
        <v>72</v>
      </c>
      <c r="M35" s="941" t="s">
        <v>165</v>
      </c>
    </row>
    <row r="36" spans="3:13" ht="30" x14ac:dyDescent="0.25">
      <c r="C36" s="936" t="s">
        <v>489</v>
      </c>
      <c r="D36" s="937" t="s">
        <v>445</v>
      </c>
      <c r="E36" s="937" t="s">
        <v>447</v>
      </c>
      <c r="F36" s="937">
        <v>6.1</v>
      </c>
      <c r="G36" s="942" t="s">
        <v>18</v>
      </c>
      <c r="I36" s="939" t="s">
        <v>489</v>
      </c>
      <c r="J36" s="940" t="s">
        <v>434</v>
      </c>
      <c r="K36" s="940" t="s">
        <v>6</v>
      </c>
      <c r="L36" s="114">
        <v>3.4</v>
      </c>
      <c r="M36" s="941" t="s">
        <v>462</v>
      </c>
    </row>
    <row r="37" spans="3:13" ht="30" x14ac:dyDescent="0.25">
      <c r="C37" s="936" t="s">
        <v>489</v>
      </c>
      <c r="D37" s="937" t="s">
        <v>445</v>
      </c>
      <c r="E37" s="937" t="s">
        <v>447</v>
      </c>
      <c r="F37" s="937">
        <v>6.2</v>
      </c>
      <c r="G37" s="942" t="s">
        <v>19</v>
      </c>
      <c r="I37" s="939" t="s">
        <v>489</v>
      </c>
      <c r="J37" s="940" t="s">
        <v>434</v>
      </c>
      <c r="K37" s="940" t="s">
        <v>435</v>
      </c>
      <c r="L37" s="114">
        <v>4.5</v>
      </c>
      <c r="M37" s="941" t="s">
        <v>32</v>
      </c>
    </row>
    <row r="38" spans="3:13" ht="30" x14ac:dyDescent="0.25">
      <c r="C38" s="936" t="s">
        <v>489</v>
      </c>
      <c r="D38" s="937" t="s">
        <v>445</v>
      </c>
      <c r="E38" s="937" t="s">
        <v>447</v>
      </c>
      <c r="F38" s="937">
        <v>6.3</v>
      </c>
      <c r="G38" s="942" t="s">
        <v>185</v>
      </c>
      <c r="I38" s="939" t="s">
        <v>489</v>
      </c>
      <c r="J38" s="940" t="s">
        <v>434</v>
      </c>
      <c r="K38" s="940" t="s">
        <v>435</v>
      </c>
      <c r="L38" s="114" t="s">
        <v>939</v>
      </c>
      <c r="M38" s="941" t="s">
        <v>930</v>
      </c>
    </row>
    <row r="39" spans="3:13" ht="30" x14ac:dyDescent="0.25">
      <c r="C39" s="936" t="s">
        <v>489</v>
      </c>
      <c r="D39" s="937" t="s">
        <v>445</v>
      </c>
      <c r="E39" s="937" t="s">
        <v>447</v>
      </c>
      <c r="F39" s="945" t="s">
        <v>87</v>
      </c>
      <c r="G39" s="946" t="s">
        <v>455</v>
      </c>
      <c r="I39" s="939" t="s">
        <v>489</v>
      </c>
      <c r="J39" s="940" t="s">
        <v>434</v>
      </c>
      <c r="K39" s="940" t="s">
        <v>435</v>
      </c>
      <c r="L39" s="114" t="s">
        <v>194</v>
      </c>
      <c r="M39" s="941" t="s">
        <v>40</v>
      </c>
    </row>
    <row r="40" spans="3:13" ht="30" x14ac:dyDescent="0.25">
      <c r="C40" s="936" t="s">
        <v>489</v>
      </c>
      <c r="D40" s="937" t="s">
        <v>445</v>
      </c>
      <c r="E40" s="937" t="s">
        <v>448</v>
      </c>
      <c r="F40" s="937">
        <v>7.1</v>
      </c>
      <c r="G40" s="942" t="s">
        <v>20</v>
      </c>
      <c r="I40" s="939" t="s">
        <v>489</v>
      </c>
      <c r="J40" s="940" t="s">
        <v>434</v>
      </c>
      <c r="K40" s="940" t="s">
        <v>435</v>
      </c>
      <c r="L40" s="114" t="s">
        <v>193</v>
      </c>
      <c r="M40" s="941" t="s">
        <v>330</v>
      </c>
    </row>
    <row r="41" spans="3:13" ht="30" x14ac:dyDescent="0.25">
      <c r="C41" s="936" t="s">
        <v>489</v>
      </c>
      <c r="D41" s="937" t="s">
        <v>445</v>
      </c>
      <c r="E41" s="937" t="s">
        <v>448</v>
      </c>
      <c r="F41" s="937">
        <v>7.2</v>
      </c>
      <c r="G41" s="942" t="s">
        <v>21</v>
      </c>
      <c r="I41" s="939" t="s">
        <v>489</v>
      </c>
      <c r="J41" s="940" t="s">
        <v>451</v>
      </c>
      <c r="K41" s="940" t="s">
        <v>436</v>
      </c>
      <c r="L41" s="114" t="s">
        <v>79</v>
      </c>
      <c r="M41" s="941" t="s">
        <v>27</v>
      </c>
    </row>
    <row r="42" spans="3:13" ht="30" x14ac:dyDescent="0.25">
      <c r="C42" s="936" t="s">
        <v>489</v>
      </c>
      <c r="D42" s="937" t="s">
        <v>445</v>
      </c>
      <c r="E42" s="937" t="s">
        <v>448</v>
      </c>
      <c r="F42" s="937">
        <v>7.3</v>
      </c>
      <c r="G42" s="942" t="s">
        <v>156</v>
      </c>
      <c r="I42" s="939" t="s">
        <v>489</v>
      </c>
      <c r="J42" s="940" t="s">
        <v>451</v>
      </c>
      <c r="K42" s="940" t="s">
        <v>436</v>
      </c>
      <c r="L42" s="114" t="s">
        <v>80</v>
      </c>
      <c r="M42" s="941" t="s">
        <v>98</v>
      </c>
    </row>
    <row r="43" spans="3:13" ht="30" x14ac:dyDescent="0.25">
      <c r="C43" s="936" t="s">
        <v>489</v>
      </c>
      <c r="D43" s="937" t="s">
        <v>445</v>
      </c>
      <c r="E43" s="937" t="s">
        <v>448</v>
      </c>
      <c r="F43" s="945" t="s">
        <v>91</v>
      </c>
      <c r="G43" s="946" t="s">
        <v>456</v>
      </c>
      <c r="I43" s="939" t="s">
        <v>489</v>
      </c>
      <c r="J43" s="940" t="s">
        <v>451</v>
      </c>
      <c r="K43" s="940" t="s">
        <v>436</v>
      </c>
      <c r="L43" s="114" t="s">
        <v>81</v>
      </c>
      <c r="M43" s="941" t="s">
        <v>99</v>
      </c>
    </row>
    <row r="44" spans="3:13" ht="30" x14ac:dyDescent="0.25">
      <c r="C44" s="936" t="s">
        <v>489</v>
      </c>
      <c r="D44" s="937" t="s">
        <v>445</v>
      </c>
      <c r="E44" s="937" t="s">
        <v>449</v>
      </c>
      <c r="F44" s="937">
        <v>8.1</v>
      </c>
      <c r="G44" s="942" t="s">
        <v>22</v>
      </c>
      <c r="I44" s="939" t="s">
        <v>489</v>
      </c>
      <c r="J44" s="940" t="s">
        <v>451</v>
      </c>
      <c r="K44" s="940" t="s">
        <v>436</v>
      </c>
      <c r="L44" s="383" t="s">
        <v>82</v>
      </c>
      <c r="M44" s="941" t="s">
        <v>100</v>
      </c>
    </row>
    <row r="45" spans="3:13" ht="30" x14ac:dyDescent="0.25">
      <c r="C45" s="936" t="s">
        <v>489</v>
      </c>
      <c r="D45" s="937" t="s">
        <v>445</v>
      </c>
      <c r="E45" s="937" t="s">
        <v>449</v>
      </c>
      <c r="F45" s="937" t="s">
        <v>113</v>
      </c>
      <c r="G45" s="942" t="s">
        <v>444</v>
      </c>
      <c r="I45" s="939" t="s">
        <v>489</v>
      </c>
      <c r="J45" s="940" t="s">
        <v>451</v>
      </c>
      <c r="K45" s="940" t="s">
        <v>436</v>
      </c>
      <c r="L45" s="383" t="s">
        <v>217</v>
      </c>
      <c r="M45" s="941" t="s">
        <v>101</v>
      </c>
    </row>
    <row r="46" spans="3:13" ht="30" x14ac:dyDescent="0.25">
      <c r="C46" s="936" t="s">
        <v>489</v>
      </c>
      <c r="D46" s="937" t="s">
        <v>445</v>
      </c>
      <c r="E46" s="937" t="s">
        <v>449</v>
      </c>
      <c r="F46" s="937" t="s">
        <v>115</v>
      </c>
      <c r="G46" s="942" t="s">
        <v>158</v>
      </c>
      <c r="I46" s="939" t="s">
        <v>489</v>
      </c>
      <c r="J46" s="940" t="s">
        <v>451</v>
      </c>
      <c r="K46" s="940" t="s">
        <v>436</v>
      </c>
      <c r="L46" s="114" t="s">
        <v>216</v>
      </c>
      <c r="M46" s="941" t="s">
        <v>28</v>
      </c>
    </row>
    <row r="47" spans="3:13" x14ac:dyDescent="0.25">
      <c r="C47" s="936" t="s">
        <v>489</v>
      </c>
      <c r="D47" s="937" t="s">
        <v>445</v>
      </c>
      <c r="E47" s="937" t="s">
        <v>449</v>
      </c>
      <c r="F47" s="937" t="s">
        <v>116</v>
      </c>
      <c r="G47" s="942" t="s">
        <v>114</v>
      </c>
      <c r="I47" s="939" t="s">
        <v>489</v>
      </c>
      <c r="J47" s="940" t="s">
        <v>437</v>
      </c>
      <c r="K47" s="940" t="s">
        <v>437</v>
      </c>
      <c r="L47" s="114" t="s">
        <v>84</v>
      </c>
      <c r="M47" s="941" t="s">
        <v>328</v>
      </c>
    </row>
    <row r="48" spans="3:13" ht="45" x14ac:dyDescent="0.25">
      <c r="C48" s="936" t="s">
        <v>489</v>
      </c>
      <c r="D48" s="937" t="s">
        <v>445</v>
      </c>
      <c r="E48" s="937" t="s">
        <v>449</v>
      </c>
      <c r="F48" s="937" t="s">
        <v>117</v>
      </c>
      <c r="G48" s="942" t="s">
        <v>159</v>
      </c>
      <c r="I48" s="939" t="s">
        <v>489</v>
      </c>
      <c r="J48" s="940" t="s">
        <v>437</v>
      </c>
      <c r="K48" s="940" t="s">
        <v>437</v>
      </c>
      <c r="L48" s="114" t="s">
        <v>85</v>
      </c>
      <c r="M48" s="941" t="s">
        <v>326</v>
      </c>
    </row>
    <row r="49" spans="3:13" ht="30" x14ac:dyDescent="0.25">
      <c r="C49" s="936" t="s">
        <v>489</v>
      </c>
      <c r="D49" s="937" t="s">
        <v>445</v>
      </c>
      <c r="E49" s="937" t="s">
        <v>449</v>
      </c>
      <c r="F49" s="937" t="s">
        <v>160</v>
      </c>
      <c r="G49" s="942" t="s">
        <v>23</v>
      </c>
      <c r="I49" s="939" t="s">
        <v>489</v>
      </c>
      <c r="J49" s="940" t="s">
        <v>437</v>
      </c>
      <c r="K49" s="940" t="s">
        <v>437</v>
      </c>
      <c r="L49" s="114" t="s">
        <v>86</v>
      </c>
      <c r="M49" s="941" t="s">
        <v>495</v>
      </c>
    </row>
    <row r="50" spans="3:13" ht="30" x14ac:dyDescent="0.25">
      <c r="C50" s="936" t="s">
        <v>489</v>
      </c>
      <c r="D50" s="937" t="s">
        <v>445</v>
      </c>
      <c r="E50" s="937" t="s">
        <v>449</v>
      </c>
      <c r="F50" s="945" t="s">
        <v>443</v>
      </c>
      <c r="G50" s="946" t="s">
        <v>457</v>
      </c>
      <c r="I50" s="939" t="s">
        <v>489</v>
      </c>
      <c r="J50" s="940" t="s">
        <v>437</v>
      </c>
      <c r="K50" s="940" t="s">
        <v>437</v>
      </c>
      <c r="L50" s="114" t="s">
        <v>87</v>
      </c>
      <c r="M50" s="941" t="s">
        <v>496</v>
      </c>
    </row>
    <row r="51" spans="3:13" ht="30" x14ac:dyDescent="0.25">
      <c r="C51" s="936" t="s">
        <v>489</v>
      </c>
      <c r="D51" s="937" t="s">
        <v>445</v>
      </c>
      <c r="E51" s="937" t="s">
        <v>450</v>
      </c>
      <c r="F51" s="937">
        <v>9.1</v>
      </c>
      <c r="G51" s="942" t="s">
        <v>186</v>
      </c>
      <c r="I51" s="939" t="s">
        <v>489</v>
      </c>
      <c r="J51" s="940" t="s">
        <v>437</v>
      </c>
      <c r="K51" s="940" t="s">
        <v>437</v>
      </c>
      <c r="L51" s="114" t="s">
        <v>214</v>
      </c>
      <c r="M51" s="941" t="s">
        <v>497</v>
      </c>
    </row>
    <row r="52" spans="3:13" ht="15.75" thickBot="1" x14ac:dyDescent="0.3">
      <c r="C52" s="936" t="s">
        <v>489</v>
      </c>
      <c r="D52" s="937" t="s">
        <v>445</v>
      </c>
      <c r="E52" s="937" t="s">
        <v>450</v>
      </c>
      <c r="F52" s="937" t="s">
        <v>107</v>
      </c>
      <c r="G52" s="942" t="s">
        <v>187</v>
      </c>
      <c r="I52" s="949" t="s">
        <v>490</v>
      </c>
      <c r="J52" s="950" t="s">
        <v>26</v>
      </c>
      <c r="K52" s="950" t="s">
        <v>26</v>
      </c>
      <c r="L52" s="951" t="s">
        <v>205</v>
      </c>
      <c r="M52" s="952" t="s">
        <v>26</v>
      </c>
    </row>
    <row r="53" spans="3:13" x14ac:dyDescent="0.25">
      <c r="C53" s="936" t="s">
        <v>489</v>
      </c>
      <c r="D53" s="937" t="s">
        <v>445</v>
      </c>
      <c r="E53" s="937" t="s">
        <v>450</v>
      </c>
      <c r="F53" s="937" t="s">
        <v>1316</v>
      </c>
      <c r="G53" s="942" t="s">
        <v>1317</v>
      </c>
    </row>
    <row r="54" spans="3:13" x14ac:dyDescent="0.25">
      <c r="C54" s="936" t="s">
        <v>489</v>
      </c>
      <c r="D54" s="937" t="s">
        <v>445</v>
      </c>
      <c r="E54" s="937" t="s">
        <v>450</v>
      </c>
      <c r="F54" s="937" t="s">
        <v>108</v>
      </c>
      <c r="G54" s="942" t="s">
        <v>188</v>
      </c>
    </row>
    <row r="55" spans="3:13" ht="30" x14ac:dyDescent="0.25">
      <c r="C55" s="936" t="s">
        <v>489</v>
      </c>
      <c r="D55" s="937" t="s">
        <v>445</v>
      </c>
      <c r="E55" s="937" t="s">
        <v>450</v>
      </c>
      <c r="F55" s="937" t="s">
        <v>109</v>
      </c>
      <c r="G55" s="942" t="s">
        <v>161</v>
      </c>
    </row>
    <row r="56" spans="3:13" ht="30" x14ac:dyDescent="0.25">
      <c r="C56" s="936" t="s">
        <v>489</v>
      </c>
      <c r="D56" s="937" t="s">
        <v>445</v>
      </c>
      <c r="E56" s="937" t="s">
        <v>450</v>
      </c>
      <c r="F56" s="937" t="s">
        <v>110</v>
      </c>
      <c r="G56" s="942" t="s">
        <v>135</v>
      </c>
    </row>
    <row r="57" spans="3:13" ht="30" x14ac:dyDescent="0.25">
      <c r="C57" s="936" t="s">
        <v>489</v>
      </c>
      <c r="D57" s="937" t="s">
        <v>445</v>
      </c>
      <c r="E57" s="937" t="s">
        <v>450</v>
      </c>
      <c r="F57" s="937" t="s">
        <v>111</v>
      </c>
      <c r="G57" s="942" t="s">
        <v>163</v>
      </c>
    </row>
    <row r="58" spans="3:13" ht="30" x14ac:dyDescent="0.25">
      <c r="C58" s="936" t="s">
        <v>489</v>
      </c>
      <c r="D58" s="937" t="s">
        <v>445</v>
      </c>
      <c r="E58" s="937" t="s">
        <v>450</v>
      </c>
      <c r="F58" s="945" t="s">
        <v>112</v>
      </c>
      <c r="G58" s="946" t="s">
        <v>464</v>
      </c>
    </row>
    <row r="59" spans="3:13" x14ac:dyDescent="0.25">
      <c r="C59" s="936" t="s">
        <v>489</v>
      </c>
      <c r="D59" s="937" t="s">
        <v>445</v>
      </c>
      <c r="E59" s="937" t="s">
        <v>6</v>
      </c>
      <c r="F59" s="937" t="s">
        <v>118</v>
      </c>
      <c r="G59" s="942" t="s">
        <v>189</v>
      </c>
    </row>
    <row r="60" spans="3:13" ht="30" x14ac:dyDescent="0.25">
      <c r="C60" s="936" t="s">
        <v>489</v>
      </c>
      <c r="D60" s="937" t="s">
        <v>445</v>
      </c>
      <c r="E60" s="937" t="s">
        <v>6</v>
      </c>
      <c r="F60" s="937" t="s">
        <v>45</v>
      </c>
      <c r="G60" s="942" t="s">
        <v>164</v>
      </c>
    </row>
    <row r="61" spans="3:13" ht="30" x14ac:dyDescent="0.25">
      <c r="C61" s="936" t="s">
        <v>489</v>
      </c>
      <c r="D61" s="937" t="s">
        <v>445</v>
      </c>
      <c r="E61" s="937" t="s">
        <v>6</v>
      </c>
      <c r="F61" s="937" t="s">
        <v>46</v>
      </c>
      <c r="G61" s="942" t="s">
        <v>165</v>
      </c>
    </row>
    <row r="62" spans="3:13" ht="30" x14ac:dyDescent="0.25">
      <c r="C62" s="936" t="s">
        <v>489</v>
      </c>
      <c r="D62" s="937" t="s">
        <v>445</v>
      </c>
      <c r="E62" s="937" t="s">
        <v>6</v>
      </c>
      <c r="F62" s="945" t="s">
        <v>166</v>
      </c>
      <c r="G62" s="946" t="s">
        <v>462</v>
      </c>
    </row>
    <row r="63" spans="3:13" ht="30" x14ac:dyDescent="0.25">
      <c r="C63" s="936" t="s">
        <v>489</v>
      </c>
      <c r="D63" s="937" t="s">
        <v>445</v>
      </c>
      <c r="E63" s="937" t="s">
        <v>435</v>
      </c>
      <c r="F63" s="937" t="s">
        <v>121</v>
      </c>
      <c r="G63" s="942" t="s">
        <v>32</v>
      </c>
    </row>
    <row r="64" spans="3:13" ht="30" x14ac:dyDescent="0.25">
      <c r="C64" s="936" t="s">
        <v>489</v>
      </c>
      <c r="D64" s="937" t="s">
        <v>445</v>
      </c>
      <c r="E64" s="937" t="s">
        <v>435</v>
      </c>
      <c r="F64" s="943" t="s">
        <v>938</v>
      </c>
      <c r="G64" s="944" t="s">
        <v>930</v>
      </c>
    </row>
    <row r="65" spans="3:7" x14ac:dyDescent="0.25">
      <c r="C65" s="936" t="s">
        <v>489</v>
      </c>
      <c r="D65" s="937" t="s">
        <v>445</v>
      </c>
      <c r="E65" s="937" t="s">
        <v>435</v>
      </c>
      <c r="F65" s="937" t="s">
        <v>168</v>
      </c>
      <c r="G65" s="942" t="s">
        <v>40</v>
      </c>
    </row>
    <row r="66" spans="3:7" x14ac:dyDescent="0.25">
      <c r="C66" s="936" t="s">
        <v>489</v>
      </c>
      <c r="D66" s="937" t="s">
        <v>445</v>
      </c>
      <c r="E66" s="937" t="s">
        <v>435</v>
      </c>
      <c r="F66" s="937" t="s">
        <v>169</v>
      </c>
      <c r="G66" s="942" t="s">
        <v>330</v>
      </c>
    </row>
    <row r="67" spans="3:7" x14ac:dyDescent="0.25">
      <c r="C67" s="936" t="s">
        <v>489</v>
      </c>
      <c r="D67" s="937" t="s">
        <v>451</v>
      </c>
      <c r="E67" s="937" t="s">
        <v>436</v>
      </c>
      <c r="F67" s="937" t="s">
        <v>122</v>
      </c>
      <c r="G67" s="942" t="s">
        <v>27</v>
      </c>
    </row>
    <row r="68" spans="3:7" x14ac:dyDescent="0.25">
      <c r="C68" s="936" t="s">
        <v>489</v>
      </c>
      <c r="D68" s="937" t="s">
        <v>451</v>
      </c>
      <c r="E68" s="937" t="s">
        <v>436</v>
      </c>
      <c r="F68" s="937" t="s">
        <v>123</v>
      </c>
      <c r="G68" s="942" t="s">
        <v>98</v>
      </c>
    </row>
    <row r="69" spans="3:7" x14ac:dyDescent="0.25">
      <c r="C69" s="936" t="s">
        <v>489</v>
      </c>
      <c r="D69" s="937" t="s">
        <v>451</v>
      </c>
      <c r="E69" s="937" t="s">
        <v>436</v>
      </c>
      <c r="F69" s="937" t="s">
        <v>124</v>
      </c>
      <c r="G69" s="942" t="s">
        <v>99</v>
      </c>
    </row>
    <row r="70" spans="3:7" x14ac:dyDescent="0.25">
      <c r="C70" s="936" t="s">
        <v>489</v>
      </c>
      <c r="D70" s="937" t="s">
        <v>451</v>
      </c>
      <c r="E70" s="937" t="s">
        <v>436</v>
      </c>
      <c r="F70" s="953" t="s">
        <v>125</v>
      </c>
      <c r="G70" s="942" t="s">
        <v>100</v>
      </c>
    </row>
    <row r="71" spans="3:7" x14ac:dyDescent="0.25">
      <c r="C71" s="936" t="s">
        <v>489</v>
      </c>
      <c r="D71" s="937" t="s">
        <v>451</v>
      </c>
      <c r="E71" s="937" t="s">
        <v>436</v>
      </c>
      <c r="F71" s="953" t="s">
        <v>126</v>
      </c>
      <c r="G71" s="942" t="s">
        <v>101</v>
      </c>
    </row>
    <row r="72" spans="3:7" x14ac:dyDescent="0.25">
      <c r="C72" s="936" t="s">
        <v>489</v>
      </c>
      <c r="D72" s="937" t="s">
        <v>451</v>
      </c>
      <c r="E72" s="937" t="s">
        <v>436</v>
      </c>
      <c r="F72" s="937" t="s">
        <v>127</v>
      </c>
      <c r="G72" s="942" t="s">
        <v>28</v>
      </c>
    </row>
    <row r="73" spans="3:7" x14ac:dyDescent="0.25">
      <c r="C73" s="936" t="s">
        <v>489</v>
      </c>
      <c r="D73" s="937" t="s">
        <v>437</v>
      </c>
      <c r="E73" s="937" t="s">
        <v>437</v>
      </c>
      <c r="F73" s="937" t="s">
        <v>129</v>
      </c>
      <c r="G73" s="942" t="s">
        <v>327</v>
      </c>
    </row>
    <row r="74" spans="3:7" ht="30" x14ac:dyDescent="0.25">
      <c r="C74" s="936" t="s">
        <v>489</v>
      </c>
      <c r="D74" s="937" t="s">
        <v>437</v>
      </c>
      <c r="E74" s="937" t="s">
        <v>437</v>
      </c>
      <c r="F74" s="937" t="s">
        <v>130</v>
      </c>
      <c r="G74" s="942" t="s">
        <v>326</v>
      </c>
    </row>
    <row r="75" spans="3:7" ht="30" x14ac:dyDescent="0.25">
      <c r="C75" s="936" t="s">
        <v>489</v>
      </c>
      <c r="D75" s="937" t="s">
        <v>437</v>
      </c>
      <c r="E75" s="937" t="s">
        <v>437</v>
      </c>
      <c r="F75" s="937" t="s">
        <v>131</v>
      </c>
      <c r="G75" s="942" t="s">
        <v>180</v>
      </c>
    </row>
    <row r="76" spans="3:7" x14ac:dyDescent="0.25">
      <c r="C76" s="936" t="s">
        <v>489</v>
      </c>
      <c r="D76" s="937" t="s">
        <v>437</v>
      </c>
      <c r="E76" s="937" t="s">
        <v>437</v>
      </c>
      <c r="F76" s="937" t="s">
        <v>132</v>
      </c>
      <c r="G76" s="942" t="s">
        <v>495</v>
      </c>
    </row>
    <row r="77" spans="3:7" x14ac:dyDescent="0.25">
      <c r="C77" s="936" t="s">
        <v>489</v>
      </c>
      <c r="D77" s="937" t="s">
        <v>437</v>
      </c>
      <c r="E77" s="937" t="s">
        <v>437</v>
      </c>
      <c r="F77" s="937" t="s">
        <v>133</v>
      </c>
      <c r="G77" s="942" t="s">
        <v>496</v>
      </c>
    </row>
    <row r="78" spans="3:7" x14ac:dyDescent="0.25">
      <c r="C78" s="936" t="s">
        <v>489</v>
      </c>
      <c r="D78" s="937" t="s">
        <v>437</v>
      </c>
      <c r="E78" s="937" t="s">
        <v>437</v>
      </c>
      <c r="F78" s="937" t="s">
        <v>134</v>
      </c>
      <c r="G78" s="942" t="s">
        <v>497</v>
      </c>
    </row>
    <row r="79" spans="3:7" ht="15.75" thickBot="1" x14ac:dyDescent="0.3">
      <c r="C79" s="954" t="s">
        <v>490</v>
      </c>
      <c r="D79" s="955" t="s">
        <v>26</v>
      </c>
      <c r="E79" s="955" t="s">
        <v>26</v>
      </c>
      <c r="F79" s="955" t="s">
        <v>270</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6" t="s">
        <v>36</v>
      </c>
      <c r="O1" s="757" t="s">
        <v>932</v>
      </c>
      <c r="P1" s="757" t="s">
        <v>933</v>
      </c>
      <c r="Q1" s="757" t="s">
        <v>934</v>
      </c>
      <c r="R1" s="757" t="s">
        <v>935</v>
      </c>
      <c r="S1" s="677" t="s">
        <v>47</v>
      </c>
      <c r="T1" s="677" t="s">
        <v>48</v>
      </c>
      <c r="U1" s="677" t="s">
        <v>50</v>
      </c>
      <c r="V1" s="677" t="s">
        <v>49</v>
      </c>
      <c r="W1" s="677" t="s">
        <v>1537</v>
      </c>
      <c r="X1" s="677" t="s">
        <v>137</v>
      </c>
      <c r="Y1" s="677" t="s">
        <v>138</v>
      </c>
      <c r="Z1" s="677" t="s">
        <v>1015</v>
      </c>
      <c r="AA1" s="679" t="s">
        <v>892</v>
      </c>
      <c r="AB1" s="679" t="s">
        <v>893</v>
      </c>
      <c r="AC1" s="679" t="s">
        <v>894</v>
      </c>
    </row>
    <row r="2" spans="1:29" x14ac:dyDescent="0.25">
      <c r="A2" t="s">
        <v>421</v>
      </c>
      <c r="B2" t="s">
        <v>1380</v>
      </c>
      <c r="C2" t="s">
        <v>1381</v>
      </c>
      <c r="D2">
        <v>1900</v>
      </c>
      <c r="E2" s="957">
        <v>1</v>
      </c>
      <c r="F2" t="s">
        <v>439</v>
      </c>
      <c r="G2" s="957">
        <v>91</v>
      </c>
      <c r="H2" t="s">
        <v>380</v>
      </c>
      <c r="I2" t="s">
        <v>433</v>
      </c>
      <c r="J2" t="s">
        <v>433</v>
      </c>
      <c r="K2" t="s">
        <v>433</v>
      </c>
      <c r="M2" t="s">
        <v>433</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294961.97811056406</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161461.85253453901</v>
      </c>
      <c r="P2" s="678">
        <f t="shared" ca="1" si="0"/>
        <v>21108.296082945002</v>
      </c>
      <c r="Q2" s="678">
        <f t="shared" ca="1" si="0"/>
        <v>82920.243087552008</v>
      </c>
      <c r="R2" s="678">
        <f t="shared" ca="1" si="0"/>
        <v>12778.706221197999</v>
      </c>
      <c r="S2" s="678">
        <f t="shared" ca="1" si="0"/>
        <v>354.22235023000002</v>
      </c>
      <c r="T2" s="678">
        <f t="shared" ca="1" si="0"/>
        <v>10748.892857141998</v>
      </c>
      <c r="U2" s="678">
        <f t="shared" ca="1" si="0"/>
        <v>6</v>
      </c>
      <c r="V2" s="678">
        <f t="shared" ca="1" si="0"/>
        <v>1191.5172811059999</v>
      </c>
      <c r="W2" s="678">
        <f t="shared" ca="1" si="0"/>
        <v>4392.2476958520001</v>
      </c>
      <c r="X2" s="678">
        <f t="shared" ca="1" si="0"/>
        <v>0</v>
      </c>
      <c r="Y2" s="678">
        <f t="shared" ca="1" si="0"/>
        <v>0</v>
      </c>
      <c r="Z2" s="678">
        <f t="shared" ca="1" si="0"/>
        <v>0</v>
      </c>
      <c r="AA2" t="str">
        <f t="shared" ref="AA2:AA65" si="1">file_name</f>
        <v>ASR_CMS_19</v>
      </c>
      <c r="AB2" s="957">
        <f t="shared" ref="AB2:AB65" si="2">file_date</f>
        <v>45406</v>
      </c>
      <c r="AC2" t="str">
        <f t="shared" ref="AC2:AC65" si="3">status</f>
        <v>Unaudited</v>
      </c>
    </row>
    <row r="3" spans="1:29" x14ac:dyDescent="0.25">
      <c r="A3" t="s">
        <v>421</v>
      </c>
      <c r="B3" t="s">
        <v>1380</v>
      </c>
      <c r="C3" t="s">
        <v>1381</v>
      </c>
      <c r="D3">
        <v>1900</v>
      </c>
      <c r="E3" s="957">
        <v>1</v>
      </c>
      <c r="F3" t="s">
        <v>439</v>
      </c>
      <c r="G3" s="957">
        <v>91</v>
      </c>
      <c r="H3" t="s">
        <v>380</v>
      </c>
      <c r="I3" t="s">
        <v>488</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485413466.89085174</v>
      </c>
      <c r="O3" s="678">
        <f t="shared" ca="1" si="0"/>
        <v>199889864.11712807</v>
      </c>
      <c r="P3" s="678">
        <f t="shared" ca="1" si="0"/>
        <v>25442976.400156025</v>
      </c>
      <c r="Q3" s="678">
        <f t="shared" ca="1" si="0"/>
        <v>101327647.61545965</v>
      </c>
      <c r="R3" s="678">
        <f t="shared" ca="1" si="0"/>
        <v>15498789.906246651</v>
      </c>
      <c r="S3" s="678">
        <f t="shared" ca="1" si="0"/>
        <v>427405.7290138324</v>
      </c>
      <c r="T3" s="678">
        <f t="shared" ca="1" si="0"/>
        <v>12776748.396313753</v>
      </c>
      <c r="U3" s="678">
        <f t="shared" ca="1" si="0"/>
        <v>8030.4474894511677</v>
      </c>
      <c r="V3" s="678">
        <f t="shared" ca="1" si="0"/>
        <v>1426455.3543966152</v>
      </c>
      <c r="W3" s="678">
        <f t="shared" ca="1" si="0"/>
        <v>128615548.92464766</v>
      </c>
      <c r="X3" s="678">
        <f t="shared" ca="1" si="0"/>
        <v>0</v>
      </c>
      <c r="Y3" s="678">
        <f t="shared" ca="1" si="0"/>
        <v>0</v>
      </c>
      <c r="Z3" s="678">
        <f t="shared" ca="1" si="0"/>
        <v>0</v>
      </c>
      <c r="AA3" t="str">
        <f t="shared" si="1"/>
        <v>ASR_CMS_19</v>
      </c>
      <c r="AB3" s="957">
        <f t="shared" si="2"/>
        <v>45406</v>
      </c>
      <c r="AC3" t="str">
        <f t="shared" si="3"/>
        <v>Unaudited</v>
      </c>
    </row>
    <row r="4" spans="1:29" x14ac:dyDescent="0.25">
      <c r="A4" t="s">
        <v>421</v>
      </c>
      <c r="B4" t="s">
        <v>1380</v>
      </c>
      <c r="C4" t="s">
        <v>1381</v>
      </c>
      <c r="D4">
        <v>1900</v>
      </c>
      <c r="E4" s="957">
        <v>1</v>
      </c>
      <c r="F4" t="s">
        <v>439</v>
      </c>
      <c r="G4" s="957">
        <v>91</v>
      </c>
      <c r="H4" t="s">
        <v>380</v>
      </c>
      <c r="I4" t="s">
        <v>488</v>
      </c>
      <c r="J4" t="s">
        <v>12</v>
      </c>
      <c r="K4" t="s">
        <v>1323</v>
      </c>
      <c r="L4" s="15" t="s">
        <v>1314</v>
      </c>
      <c r="M4" t="s">
        <v>1323</v>
      </c>
      <c r="N4" s="678">
        <f t="shared" ca="1" si="4"/>
        <v>7286519.9200000009</v>
      </c>
      <c r="O4" s="678">
        <f t="shared" ca="1" si="0"/>
        <v>2922430.5989478938</v>
      </c>
      <c r="P4" s="678">
        <f t="shared" ca="1" si="0"/>
        <v>355892.84925824543</v>
      </c>
      <c r="Q4" s="678">
        <f t="shared" ca="1" si="0"/>
        <v>1571897.1156670281</v>
      </c>
      <c r="R4" s="678">
        <f t="shared" ca="1" si="0"/>
        <v>239500.9103359601</v>
      </c>
      <c r="S4" s="678">
        <f t="shared" ca="1" si="0"/>
        <v>5845.8811618086111</v>
      </c>
      <c r="T4" s="678">
        <f t="shared" ca="1" si="0"/>
        <v>194005.34113518038</v>
      </c>
      <c r="U4" s="678">
        <f t="shared" ca="1" si="0"/>
        <v>125.49888164637049</v>
      </c>
      <c r="V4" s="678">
        <f t="shared" ca="1" si="0"/>
        <v>20272.612420605346</v>
      </c>
      <c r="W4" s="678">
        <f t="shared" ca="1" si="0"/>
        <v>1976549.1121916326</v>
      </c>
      <c r="X4" s="678">
        <f t="shared" ca="1" si="0"/>
        <v>0</v>
      </c>
      <c r="Y4" s="678">
        <f t="shared" ca="1" si="0"/>
        <v>0</v>
      </c>
      <c r="Z4" s="678">
        <f t="shared" ca="1" si="0"/>
        <v>0</v>
      </c>
      <c r="AA4" t="str">
        <f t="shared" si="1"/>
        <v>ASR_CMS_19</v>
      </c>
      <c r="AB4" s="957">
        <f t="shared" si="2"/>
        <v>45406</v>
      </c>
      <c r="AC4" t="str">
        <f t="shared" si="3"/>
        <v>Unaudited</v>
      </c>
    </row>
    <row r="5" spans="1:29" x14ac:dyDescent="0.25">
      <c r="A5" t="s">
        <v>421</v>
      </c>
      <c r="B5" t="s">
        <v>1380</v>
      </c>
      <c r="C5" t="s">
        <v>1381</v>
      </c>
      <c r="D5">
        <v>1900</v>
      </c>
      <c r="E5" s="957">
        <v>1</v>
      </c>
      <c r="F5" t="s">
        <v>439</v>
      </c>
      <c r="G5" s="957">
        <v>91</v>
      </c>
      <c r="H5" t="s">
        <v>380</v>
      </c>
      <c r="I5" t="s">
        <v>488</v>
      </c>
      <c r="J5" t="s">
        <v>491</v>
      </c>
      <c r="K5" t="s">
        <v>492</v>
      </c>
      <c r="L5" s="15" t="s">
        <v>63</v>
      </c>
      <c r="M5" t="s">
        <v>344</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ASR_CMS_19</v>
      </c>
      <c r="AB5" s="957">
        <f t="shared" si="2"/>
        <v>45406</v>
      </c>
      <c r="AC5" t="str">
        <f t="shared" si="3"/>
        <v>Unaudited</v>
      </c>
    </row>
    <row r="6" spans="1:29" x14ac:dyDescent="0.25">
      <c r="A6" t="s">
        <v>421</v>
      </c>
      <c r="B6" t="s">
        <v>1380</v>
      </c>
      <c r="C6" t="s">
        <v>1381</v>
      </c>
      <c r="D6">
        <v>1900</v>
      </c>
      <c r="E6" s="957">
        <v>1</v>
      </c>
      <c r="F6" t="s">
        <v>439</v>
      </c>
      <c r="G6" s="957">
        <v>91</v>
      </c>
      <c r="H6" t="s">
        <v>380</v>
      </c>
      <c r="I6" t="s">
        <v>488</v>
      </c>
      <c r="J6" t="s">
        <v>491</v>
      </c>
      <c r="K6" t="s">
        <v>1014</v>
      </c>
      <c r="L6" s="15" t="s">
        <v>910</v>
      </c>
      <c r="M6" t="s">
        <v>911</v>
      </c>
      <c r="N6" s="678">
        <f t="shared" ca="1" si="4"/>
        <v>0</v>
      </c>
      <c r="O6" s="678">
        <f t="shared" ca="1" si="0"/>
        <v>0</v>
      </c>
      <c r="P6" s="678">
        <f t="shared" ca="1" si="0"/>
        <v>0</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ASR_CMS_19</v>
      </c>
      <c r="AB6" s="957">
        <f t="shared" si="2"/>
        <v>45406</v>
      </c>
      <c r="AC6" t="str">
        <f t="shared" si="3"/>
        <v>Unaudited</v>
      </c>
    </row>
    <row r="7" spans="1:29" x14ac:dyDescent="0.25">
      <c r="A7" t="s">
        <v>421</v>
      </c>
      <c r="B7" t="s">
        <v>1380</v>
      </c>
      <c r="C7" t="s">
        <v>1381</v>
      </c>
      <c r="D7">
        <v>1900</v>
      </c>
      <c r="E7" s="957">
        <v>1</v>
      </c>
      <c r="F7" t="s">
        <v>439</v>
      </c>
      <c r="G7" s="957">
        <v>91</v>
      </c>
      <c r="H7" t="s">
        <v>380</v>
      </c>
      <c r="I7" t="s">
        <v>488</v>
      </c>
      <c r="J7" t="s">
        <v>13</v>
      </c>
      <c r="K7" t="s">
        <v>493</v>
      </c>
      <c r="L7" s="15" t="s">
        <v>95</v>
      </c>
      <c r="M7" t="s">
        <v>147</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ASR_CMS_19</v>
      </c>
      <c r="AB7" s="957">
        <f t="shared" si="2"/>
        <v>45406</v>
      </c>
      <c r="AC7" t="str">
        <f t="shared" si="3"/>
        <v>Unaudited</v>
      </c>
    </row>
    <row r="8" spans="1:29" x14ac:dyDescent="0.25">
      <c r="A8" t="s">
        <v>421</v>
      </c>
      <c r="B8" t="s">
        <v>1380</v>
      </c>
      <c r="C8" t="s">
        <v>1381</v>
      </c>
      <c r="D8">
        <v>1900</v>
      </c>
      <c r="E8" s="957">
        <v>1</v>
      </c>
      <c r="F8" t="s">
        <v>439</v>
      </c>
      <c r="G8" s="957">
        <v>91</v>
      </c>
      <c r="H8" t="s">
        <v>380</v>
      </c>
      <c r="I8" t="s">
        <v>488</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ASR_CMS_19</v>
      </c>
      <c r="AB8" s="957">
        <f t="shared" si="2"/>
        <v>45406</v>
      </c>
      <c r="AC8" t="str">
        <f t="shared" si="3"/>
        <v>Unaudited</v>
      </c>
    </row>
    <row r="9" spans="1:29" x14ac:dyDescent="0.25">
      <c r="A9" t="s">
        <v>421</v>
      </c>
      <c r="B9" t="s">
        <v>1380</v>
      </c>
      <c r="C9" t="s">
        <v>1381</v>
      </c>
      <c r="D9">
        <v>1900</v>
      </c>
      <c r="E9" s="957">
        <v>1</v>
      </c>
      <c r="F9" t="s">
        <v>439</v>
      </c>
      <c r="G9" s="957">
        <v>91</v>
      </c>
      <c r="H9" t="s">
        <v>380</v>
      </c>
      <c r="I9" t="s">
        <v>489</v>
      </c>
      <c r="J9" t="s">
        <v>445</v>
      </c>
      <c r="K9" t="s">
        <v>0</v>
      </c>
      <c r="L9" s="15">
        <v>2.1</v>
      </c>
      <c r="M9" t="s">
        <v>148</v>
      </c>
      <c r="N9" s="678">
        <f t="shared" ca="1" si="4"/>
        <v>34104838.43</v>
      </c>
      <c r="O9" s="678">
        <f t="shared" ca="1" si="0"/>
        <v>7219583.8700000001</v>
      </c>
      <c r="P9" s="678">
        <f t="shared" ca="1" si="0"/>
        <v>1459410.25</v>
      </c>
      <c r="Q9" s="678">
        <f t="shared" ca="1" si="0"/>
        <v>14252673.990000002</v>
      </c>
      <c r="R9" s="678">
        <f t="shared" ca="1" si="0"/>
        <v>1476481.38</v>
      </c>
      <c r="S9" s="678">
        <f t="shared" ca="1" si="0"/>
        <v>8847.0499999999993</v>
      </c>
      <c r="T9" s="678">
        <f t="shared" ca="1" si="0"/>
        <v>1354599.07</v>
      </c>
      <c r="U9" s="678">
        <f t="shared" ca="1" si="0"/>
        <v>0</v>
      </c>
      <c r="V9" s="678">
        <f t="shared" ca="1" si="0"/>
        <v>229066.77</v>
      </c>
      <c r="W9" s="678">
        <f t="shared" ca="1" si="0"/>
        <v>8104176.0499999998</v>
      </c>
      <c r="X9" s="678">
        <f t="shared" ca="1" si="0"/>
        <v>0</v>
      </c>
      <c r="Y9" s="678">
        <f t="shared" ca="1" si="0"/>
        <v>0</v>
      </c>
      <c r="Z9" s="678">
        <f t="shared" ca="1" si="0"/>
        <v>0</v>
      </c>
      <c r="AA9" t="str">
        <f t="shared" si="1"/>
        <v>ASR_CMS_19</v>
      </c>
      <c r="AB9" s="957">
        <f t="shared" si="2"/>
        <v>45406</v>
      </c>
      <c r="AC9" t="str">
        <f t="shared" si="3"/>
        <v>Unaudited</v>
      </c>
    </row>
    <row r="10" spans="1:29" x14ac:dyDescent="0.25">
      <c r="A10" t="s">
        <v>421</v>
      </c>
      <c r="B10" t="s">
        <v>1380</v>
      </c>
      <c r="C10" t="s">
        <v>1381</v>
      </c>
      <c r="D10">
        <v>1900</v>
      </c>
      <c r="E10" s="957">
        <v>1</v>
      </c>
      <c r="F10" t="s">
        <v>439</v>
      </c>
      <c r="G10" s="957">
        <v>91</v>
      </c>
      <c r="H10" t="s">
        <v>380</v>
      </c>
      <c r="I10" t="s">
        <v>489</v>
      </c>
      <c r="J10" t="s">
        <v>445</v>
      </c>
      <c r="K10" t="s">
        <v>0</v>
      </c>
      <c r="L10" s="15">
        <v>2.2000000000000002</v>
      </c>
      <c r="M10" t="s">
        <v>149</v>
      </c>
      <c r="N10" s="678">
        <f t="shared" ca="1" si="4"/>
        <v>712546.6437904177</v>
      </c>
      <c r="O10" s="678">
        <f t="shared" ca="1" si="0"/>
        <v>142750.03786829274</v>
      </c>
      <c r="P10" s="678">
        <f t="shared" ca="1" si="0"/>
        <v>31876.127851723249</v>
      </c>
      <c r="Q10" s="678">
        <f t="shared" ca="1" si="0"/>
        <v>296754.9566146016</v>
      </c>
      <c r="R10" s="678">
        <f t="shared" ca="1" si="0"/>
        <v>31913.880338727653</v>
      </c>
      <c r="S10" s="678">
        <f t="shared" ca="1" si="0"/>
        <v>184.1241457874689</v>
      </c>
      <c r="T10" s="678">
        <f t="shared" ca="1" si="0"/>
        <v>33406.907796248612</v>
      </c>
      <c r="U10" s="678">
        <f t="shared" ca="1" si="0"/>
        <v>0</v>
      </c>
      <c r="V10" s="678">
        <f t="shared" ca="1" si="0"/>
        <v>5974.8514205274123</v>
      </c>
      <c r="W10" s="678">
        <f t="shared" ca="1" si="0"/>
        <v>169685.75775450899</v>
      </c>
      <c r="X10" s="678">
        <f t="shared" ca="1" si="0"/>
        <v>0</v>
      </c>
      <c r="Y10" s="678">
        <f t="shared" ca="1" si="0"/>
        <v>0</v>
      </c>
      <c r="Z10" s="678">
        <f t="shared" ca="1" si="0"/>
        <v>0</v>
      </c>
      <c r="AA10" t="str">
        <f t="shared" si="1"/>
        <v>ASR_CMS_19</v>
      </c>
      <c r="AB10" s="957">
        <f t="shared" si="2"/>
        <v>45406</v>
      </c>
      <c r="AC10" t="str">
        <f t="shared" si="3"/>
        <v>Unaudited</v>
      </c>
    </row>
    <row r="11" spans="1:29" x14ac:dyDescent="0.25">
      <c r="A11" t="s">
        <v>421</v>
      </c>
      <c r="B11" t="s">
        <v>1380</v>
      </c>
      <c r="C11" t="s">
        <v>1381</v>
      </c>
      <c r="D11">
        <v>1900</v>
      </c>
      <c r="E11" s="957">
        <v>1</v>
      </c>
      <c r="F11" t="s">
        <v>439</v>
      </c>
      <c r="G11" s="957">
        <v>91</v>
      </c>
      <c r="H11" t="s">
        <v>380</v>
      </c>
      <c r="I11" t="s">
        <v>489</v>
      </c>
      <c r="J11" t="s">
        <v>445</v>
      </c>
      <c r="K11" t="s">
        <v>0</v>
      </c>
      <c r="L11" s="15">
        <v>2.2999999999999998</v>
      </c>
      <c r="M11" t="s">
        <v>150</v>
      </c>
      <c r="N11" s="678">
        <f t="shared" ca="1" si="4"/>
        <v>5772283.6099999994</v>
      </c>
      <c r="O11" s="678">
        <f t="shared" ca="1" si="0"/>
        <v>2732924.2800000003</v>
      </c>
      <c r="P11" s="678">
        <f t="shared" ca="1" si="0"/>
        <v>421848.22000000003</v>
      </c>
      <c r="Q11" s="678">
        <f t="shared" ca="1" si="0"/>
        <v>1743739.7599999998</v>
      </c>
      <c r="R11" s="678">
        <f t="shared" ca="1" si="0"/>
        <v>323795.84999999998</v>
      </c>
      <c r="S11" s="678">
        <f t="shared" ca="1" si="0"/>
        <v>1038.71</v>
      </c>
      <c r="T11" s="678">
        <f t="shared" ca="1" si="0"/>
        <v>205623.83</v>
      </c>
      <c r="U11" s="678">
        <f t="shared" ca="1" si="0"/>
        <v>0</v>
      </c>
      <c r="V11" s="678">
        <f t="shared" ca="1" si="0"/>
        <v>39472.480000000003</v>
      </c>
      <c r="W11" s="678">
        <f t="shared" ca="1" si="0"/>
        <v>303840.48</v>
      </c>
      <c r="X11" s="678">
        <f t="shared" ca="1" si="0"/>
        <v>0</v>
      </c>
      <c r="Y11" s="678">
        <f t="shared" ca="1" si="0"/>
        <v>0</v>
      </c>
      <c r="Z11" s="678">
        <f t="shared" ca="1" si="0"/>
        <v>0</v>
      </c>
      <c r="AA11" t="str">
        <f t="shared" si="1"/>
        <v>ASR_CMS_19</v>
      </c>
      <c r="AB11" s="957">
        <f t="shared" si="2"/>
        <v>45406</v>
      </c>
      <c r="AC11" t="str">
        <f t="shared" si="3"/>
        <v>Unaudited</v>
      </c>
    </row>
    <row r="12" spans="1:29" x14ac:dyDescent="0.25">
      <c r="A12" t="s">
        <v>421</v>
      </c>
      <c r="B12" t="s">
        <v>1380</v>
      </c>
      <c r="C12" t="s">
        <v>1381</v>
      </c>
      <c r="D12">
        <v>1900</v>
      </c>
      <c r="E12" s="957">
        <v>1</v>
      </c>
      <c r="F12" t="s">
        <v>439</v>
      </c>
      <c r="G12" s="957">
        <v>91</v>
      </c>
      <c r="H12" t="s">
        <v>380</v>
      </c>
      <c r="I12" t="s">
        <v>489</v>
      </c>
      <c r="J12" t="s">
        <v>445</v>
      </c>
      <c r="K12" t="s">
        <v>0</v>
      </c>
      <c r="L12" s="15">
        <v>2.4</v>
      </c>
      <c r="M12" t="s">
        <v>151</v>
      </c>
      <c r="N12" s="678">
        <f t="shared" ca="1" si="4"/>
        <v>18357854.98</v>
      </c>
      <c r="O12" s="678">
        <f t="shared" ca="1" si="0"/>
        <v>7689336.3399999999</v>
      </c>
      <c r="P12" s="678">
        <f t="shared" ca="1" si="0"/>
        <v>675015.99</v>
      </c>
      <c r="Q12" s="678">
        <f t="shared" ca="1" si="0"/>
        <v>6894526.7799999984</v>
      </c>
      <c r="R12" s="678">
        <f t="shared" ca="1" si="0"/>
        <v>805267.96</v>
      </c>
      <c r="S12" s="678">
        <f t="shared" ca="1" si="0"/>
        <v>47286.179999999993</v>
      </c>
      <c r="T12" s="678">
        <f t="shared" ca="1" si="0"/>
        <v>869543.49999999988</v>
      </c>
      <c r="U12" s="678">
        <f t="shared" ca="1" si="0"/>
        <v>0</v>
      </c>
      <c r="V12" s="678">
        <f t="shared" ca="1" si="0"/>
        <v>145272.12</v>
      </c>
      <c r="W12" s="678">
        <f t="shared" ca="1" si="0"/>
        <v>1231606.1100000001</v>
      </c>
      <c r="X12" s="678">
        <f t="shared" ca="1" si="0"/>
        <v>0</v>
      </c>
      <c r="Y12" s="678">
        <f t="shared" ca="1" si="0"/>
        <v>0</v>
      </c>
      <c r="Z12" s="678">
        <f t="shared" ca="1" si="0"/>
        <v>0</v>
      </c>
      <c r="AA12" t="str">
        <f t="shared" si="1"/>
        <v>ASR_CMS_19</v>
      </c>
      <c r="AB12" s="957">
        <f t="shared" si="2"/>
        <v>45406</v>
      </c>
      <c r="AC12" t="str">
        <f t="shared" si="3"/>
        <v>Unaudited</v>
      </c>
    </row>
    <row r="13" spans="1:29" x14ac:dyDescent="0.25">
      <c r="A13" t="s">
        <v>421</v>
      </c>
      <c r="B13" t="s">
        <v>1380</v>
      </c>
      <c r="C13" t="s">
        <v>1381</v>
      </c>
      <c r="D13">
        <v>1900</v>
      </c>
      <c r="E13" s="957">
        <v>1</v>
      </c>
      <c r="F13" t="s">
        <v>439</v>
      </c>
      <c r="G13" s="957">
        <v>91</v>
      </c>
      <c r="H13" t="s">
        <v>380</v>
      </c>
      <c r="I13" t="s">
        <v>489</v>
      </c>
      <c r="J13" t="s">
        <v>445</v>
      </c>
      <c r="K13" t="s">
        <v>0</v>
      </c>
      <c r="L13" s="15">
        <v>2.5</v>
      </c>
      <c r="M13" t="s">
        <v>152</v>
      </c>
      <c r="N13" s="678">
        <f t="shared" ca="1" si="4"/>
        <v>175335.53337989296</v>
      </c>
      <c r="O13" s="678">
        <f t="shared" ca="1" si="0"/>
        <v>85060.040410247486</v>
      </c>
      <c r="P13" s="678">
        <f t="shared" ca="1" si="0"/>
        <v>7392.4865215630671</v>
      </c>
      <c r="Q13" s="678">
        <f t="shared" ca="1" si="0"/>
        <v>59112.902419554419</v>
      </c>
      <c r="R13" s="678">
        <f t="shared" ca="1" si="0"/>
        <v>6840.628611116259</v>
      </c>
      <c r="S13" s="678">
        <f t="shared" ca="1" si="0"/>
        <v>358.54165763770106</v>
      </c>
      <c r="T13" s="678">
        <f t="shared" ca="1" si="0"/>
        <v>5601.6296008918816</v>
      </c>
      <c r="U13" s="678">
        <f t="shared" ca="1" si="0"/>
        <v>0</v>
      </c>
      <c r="V13" s="678">
        <f t="shared" ca="1" si="0"/>
        <v>980.33612813609284</v>
      </c>
      <c r="W13" s="678">
        <f t="shared" ca="1" si="0"/>
        <v>9988.968030746104</v>
      </c>
      <c r="X13" s="678">
        <f t="shared" ca="1" si="0"/>
        <v>0</v>
      </c>
      <c r="Y13" s="678">
        <f t="shared" ca="1" si="0"/>
        <v>0</v>
      </c>
      <c r="Z13" s="678">
        <f t="shared" ca="1" si="0"/>
        <v>0</v>
      </c>
      <c r="AA13" t="str">
        <f t="shared" si="1"/>
        <v>ASR_CMS_19</v>
      </c>
      <c r="AB13" s="957">
        <f t="shared" si="2"/>
        <v>45406</v>
      </c>
      <c r="AC13" t="str">
        <f t="shared" si="3"/>
        <v>Unaudited</v>
      </c>
    </row>
    <row r="14" spans="1:29" x14ac:dyDescent="0.25">
      <c r="A14" t="s">
        <v>421</v>
      </c>
      <c r="B14" t="s">
        <v>1380</v>
      </c>
      <c r="C14" t="s">
        <v>1381</v>
      </c>
      <c r="D14">
        <v>1900</v>
      </c>
      <c r="E14" s="957">
        <v>1</v>
      </c>
      <c r="F14" t="s">
        <v>439</v>
      </c>
      <c r="G14" s="957">
        <v>91</v>
      </c>
      <c r="H14" t="s">
        <v>380</v>
      </c>
      <c r="I14" t="s">
        <v>489</v>
      </c>
      <c r="J14" t="s">
        <v>445</v>
      </c>
      <c r="K14" t="s">
        <v>0</v>
      </c>
      <c r="L14" s="15" t="s">
        <v>97</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ASR_CMS_19</v>
      </c>
      <c r="AB14" s="957">
        <f t="shared" si="2"/>
        <v>45406</v>
      </c>
      <c r="AC14" t="str">
        <f t="shared" si="3"/>
        <v>Unaudited</v>
      </c>
    </row>
    <row r="15" spans="1:29" x14ac:dyDescent="0.25">
      <c r="A15" t="s">
        <v>421</v>
      </c>
      <c r="B15" t="s">
        <v>1380</v>
      </c>
      <c r="C15" t="s">
        <v>1381</v>
      </c>
      <c r="D15">
        <v>1900</v>
      </c>
      <c r="E15" s="957">
        <v>1</v>
      </c>
      <c r="F15" t="s">
        <v>439</v>
      </c>
      <c r="G15" s="957">
        <v>91</v>
      </c>
      <c r="H15" t="s">
        <v>380</v>
      </c>
      <c r="I15" t="s">
        <v>489</v>
      </c>
      <c r="J15" t="s">
        <v>445</v>
      </c>
      <c r="K15" t="s">
        <v>0</v>
      </c>
      <c r="L15" s="15" t="s">
        <v>153</v>
      </c>
      <c r="M15" t="s">
        <v>452</v>
      </c>
      <c r="N15" s="678">
        <f t="shared" ca="1" si="4"/>
        <v>-114523.55864697623</v>
      </c>
      <c r="O15" s="678">
        <f t="shared" ca="1" si="0"/>
        <v>-29338.607985898991</v>
      </c>
      <c r="P15" s="678">
        <f t="shared" ca="1" si="0"/>
        <v>-3369.1252298921067</v>
      </c>
      <c r="Q15" s="678">
        <f t="shared" ca="1" si="0"/>
        <v>-33384.120899034453</v>
      </c>
      <c r="R15" s="678">
        <f t="shared" ca="1" si="0"/>
        <v>-4603.9964793205163</v>
      </c>
      <c r="S15" s="678">
        <f t="shared" ca="1" si="0"/>
        <v>-119.55217031452659</v>
      </c>
      <c r="T15" s="678">
        <f t="shared" ca="1" si="0"/>
        <v>-4895.239890136505</v>
      </c>
      <c r="U15" s="678">
        <f t="shared" ca="1" si="0"/>
        <v>-0.10824942229401775</v>
      </c>
      <c r="V15" s="678">
        <f t="shared" ca="1" si="0"/>
        <v>-407.17766035156046</v>
      </c>
      <c r="W15" s="678">
        <f t="shared" ca="1" si="0"/>
        <v>-38405.63008260529</v>
      </c>
      <c r="X15" s="678">
        <f t="shared" ca="1" si="0"/>
        <v>0</v>
      </c>
      <c r="Y15" s="678">
        <f t="shared" ca="1" si="0"/>
        <v>0</v>
      </c>
      <c r="Z15" s="678">
        <f t="shared" ca="1" si="0"/>
        <v>0</v>
      </c>
      <c r="AA15" t="str">
        <f t="shared" si="1"/>
        <v>ASR_CMS_19</v>
      </c>
      <c r="AB15" s="957">
        <f t="shared" si="2"/>
        <v>45406</v>
      </c>
      <c r="AC15" t="str">
        <f t="shared" si="3"/>
        <v>Unaudited</v>
      </c>
    </row>
    <row r="16" spans="1:29" x14ac:dyDescent="0.25">
      <c r="A16" t="s">
        <v>421</v>
      </c>
      <c r="B16" t="s">
        <v>1380</v>
      </c>
      <c r="C16" t="s">
        <v>1381</v>
      </c>
      <c r="D16">
        <v>1900</v>
      </c>
      <c r="E16" s="957">
        <v>1</v>
      </c>
      <c r="F16" t="s">
        <v>439</v>
      </c>
      <c r="G16" s="957">
        <v>91</v>
      </c>
      <c r="H16" t="s">
        <v>380</v>
      </c>
      <c r="I16" t="s">
        <v>489</v>
      </c>
      <c r="J16" t="s">
        <v>445</v>
      </c>
      <c r="K16" t="s">
        <v>0</v>
      </c>
      <c r="L16" s="15" t="s">
        <v>912</v>
      </c>
      <c r="M16" t="s">
        <v>24</v>
      </c>
      <c r="N16" s="678">
        <f t="shared" ca="1" si="4"/>
        <v>1432885.29</v>
      </c>
      <c r="O16" s="678">
        <f t="shared" ca="1" si="0"/>
        <v>171835.75</v>
      </c>
      <c r="P16" s="678">
        <f t="shared" ca="1" si="0"/>
        <v>0</v>
      </c>
      <c r="Q16" s="678">
        <f t="shared" ca="1" si="0"/>
        <v>1087602.42</v>
      </c>
      <c r="R16" s="678">
        <f t="shared" ca="1" si="0"/>
        <v>0</v>
      </c>
      <c r="S16" s="678">
        <f t="shared" ca="1" si="0"/>
        <v>0</v>
      </c>
      <c r="T16" s="678">
        <f t="shared" ca="1" si="0"/>
        <v>0</v>
      </c>
      <c r="U16" s="678">
        <f t="shared" ca="1" si="0"/>
        <v>0</v>
      </c>
      <c r="V16" s="678">
        <f t="shared" ca="1" si="0"/>
        <v>0</v>
      </c>
      <c r="W16" s="678">
        <f t="shared" ca="1" si="0"/>
        <v>173447.12</v>
      </c>
      <c r="X16" s="678">
        <f t="shared" ca="1" si="0"/>
        <v>0</v>
      </c>
      <c r="Y16" s="678">
        <f t="shared" ca="1" si="0"/>
        <v>0</v>
      </c>
      <c r="Z16" s="678">
        <f t="shared" ca="1" si="0"/>
        <v>0</v>
      </c>
      <c r="AA16" t="str">
        <f t="shared" si="1"/>
        <v>ASR_CMS_19</v>
      </c>
      <c r="AB16" s="957">
        <f t="shared" si="2"/>
        <v>45406</v>
      </c>
      <c r="AC16" t="str">
        <f t="shared" si="3"/>
        <v>Unaudited</v>
      </c>
    </row>
    <row r="17" spans="1:29" x14ac:dyDescent="0.25">
      <c r="A17" t="s">
        <v>421</v>
      </c>
      <c r="B17" t="s">
        <v>1380</v>
      </c>
      <c r="C17" t="s">
        <v>1381</v>
      </c>
      <c r="D17">
        <v>1900</v>
      </c>
      <c r="E17" s="957">
        <v>1</v>
      </c>
      <c r="F17" t="s">
        <v>439</v>
      </c>
      <c r="G17" s="957">
        <v>91</v>
      </c>
      <c r="H17" t="s">
        <v>380</v>
      </c>
      <c r="I17" t="s">
        <v>489</v>
      </c>
      <c r="J17" t="s">
        <v>445</v>
      </c>
      <c r="K17" t="s">
        <v>53</v>
      </c>
      <c r="L17" s="15">
        <v>3.1</v>
      </c>
      <c r="M17" t="s">
        <v>33</v>
      </c>
      <c r="N17" s="678">
        <f t="shared" ca="1" si="4"/>
        <v>9729766.2900000028</v>
      </c>
      <c r="O17" s="678">
        <f t="shared" ca="1" si="0"/>
        <v>4762223.7700000014</v>
      </c>
      <c r="P17" s="678">
        <f t="shared" ca="1" si="0"/>
        <v>587742.4</v>
      </c>
      <c r="Q17" s="678">
        <f t="shared" ca="1" si="0"/>
        <v>2739242.7399999998</v>
      </c>
      <c r="R17" s="678">
        <f t="shared" ca="1" si="0"/>
        <v>436208.15999999992</v>
      </c>
      <c r="S17" s="678">
        <f t="shared" ca="1" si="0"/>
        <v>5841.42</v>
      </c>
      <c r="T17" s="678">
        <f t="shared" ca="1" si="0"/>
        <v>407497.81999999995</v>
      </c>
      <c r="U17" s="678">
        <f t="shared" ca="1" si="0"/>
        <v>0</v>
      </c>
      <c r="V17" s="678">
        <f t="shared" ca="1" si="0"/>
        <v>36568.720000000001</v>
      </c>
      <c r="W17" s="678">
        <f t="shared" ca="1" si="0"/>
        <v>754441.26000000024</v>
      </c>
      <c r="X17" s="678">
        <f t="shared" ca="1" si="0"/>
        <v>0</v>
      </c>
      <c r="Y17" s="678">
        <f t="shared" ca="1" si="0"/>
        <v>0</v>
      </c>
      <c r="Z17" s="678">
        <f t="shared" ca="1" si="0"/>
        <v>0</v>
      </c>
      <c r="AA17" t="str">
        <f t="shared" si="1"/>
        <v>ASR_CMS_19</v>
      </c>
      <c r="AB17" s="957">
        <f t="shared" si="2"/>
        <v>45406</v>
      </c>
      <c r="AC17" t="str">
        <f t="shared" si="3"/>
        <v>Unaudited</v>
      </c>
    </row>
    <row r="18" spans="1:29" x14ac:dyDescent="0.25">
      <c r="A18" t="s">
        <v>421</v>
      </c>
      <c r="B18" t="s">
        <v>1380</v>
      </c>
      <c r="C18" t="s">
        <v>1381</v>
      </c>
      <c r="D18">
        <v>1900</v>
      </c>
      <c r="E18" s="957">
        <v>1</v>
      </c>
      <c r="F18" t="s">
        <v>439</v>
      </c>
      <c r="G18" s="957">
        <v>91</v>
      </c>
      <c r="H18" t="s">
        <v>380</v>
      </c>
      <c r="I18" t="s">
        <v>489</v>
      </c>
      <c r="J18" t="s">
        <v>445</v>
      </c>
      <c r="K18" t="s">
        <v>53</v>
      </c>
      <c r="L18" s="15">
        <v>3.2</v>
      </c>
      <c r="M18" t="s">
        <v>34</v>
      </c>
      <c r="N18" s="678">
        <f t="shared" ca="1" si="4"/>
        <v>20961190.879999999</v>
      </c>
      <c r="O18" s="678">
        <f t="shared" ca="1" si="4"/>
        <v>7703090.0899999989</v>
      </c>
      <c r="P18" s="678">
        <f t="shared" ca="1" si="4"/>
        <v>970283.83000000007</v>
      </c>
      <c r="Q18" s="678">
        <f t="shared" ca="1" si="4"/>
        <v>7693541.330000001</v>
      </c>
      <c r="R18" s="678">
        <f t="shared" ca="1" si="4"/>
        <v>1173711.3400000001</v>
      </c>
      <c r="S18" s="678">
        <f t="shared" ca="1" si="4"/>
        <v>17143.52</v>
      </c>
      <c r="T18" s="678">
        <f t="shared" ca="1" si="4"/>
        <v>990982.92999999982</v>
      </c>
      <c r="U18" s="678">
        <f t="shared" ca="1" si="4"/>
        <v>169.64999999999998</v>
      </c>
      <c r="V18" s="678">
        <f t="shared" ca="1" si="4"/>
        <v>119591.18999999999</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2292677.0000000005</v>
      </c>
      <c r="X18" s="678">
        <f t="shared" ca="1" si="4"/>
        <v>0</v>
      </c>
      <c r="Y18" s="678">
        <f t="shared" ca="1" si="4"/>
        <v>0</v>
      </c>
      <c r="Z18" s="678">
        <f t="shared" ca="1" si="4"/>
        <v>0</v>
      </c>
      <c r="AA18" t="str">
        <f t="shared" si="1"/>
        <v>ASR_CMS_19</v>
      </c>
      <c r="AB18" s="957">
        <f t="shared" si="2"/>
        <v>45406</v>
      </c>
      <c r="AC18" t="str">
        <f t="shared" si="3"/>
        <v>Unaudited</v>
      </c>
    </row>
    <row r="19" spans="1:29" x14ac:dyDescent="0.25">
      <c r="A19" t="s">
        <v>421</v>
      </c>
      <c r="B19" t="s">
        <v>1380</v>
      </c>
      <c r="C19" t="s">
        <v>1381</v>
      </c>
      <c r="D19">
        <v>1900</v>
      </c>
      <c r="E19" s="957">
        <v>1</v>
      </c>
      <c r="F19" t="s">
        <v>439</v>
      </c>
      <c r="G19" s="957">
        <v>91</v>
      </c>
      <c r="H19" t="s">
        <v>380</v>
      </c>
      <c r="I19" t="s">
        <v>489</v>
      </c>
      <c r="J19" t="s">
        <v>445</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ASR_CMS_19</v>
      </c>
      <c r="AB19" s="957">
        <f t="shared" si="2"/>
        <v>45406</v>
      </c>
      <c r="AC19" t="str">
        <f t="shared" si="3"/>
        <v>Unaudited</v>
      </c>
    </row>
    <row r="20" spans="1:29" x14ac:dyDescent="0.25">
      <c r="A20" t="s">
        <v>421</v>
      </c>
      <c r="B20" t="s">
        <v>1380</v>
      </c>
      <c r="C20" t="s">
        <v>1381</v>
      </c>
      <c r="D20">
        <v>1900</v>
      </c>
      <c r="E20" s="957">
        <v>1</v>
      </c>
      <c r="F20" t="s">
        <v>439</v>
      </c>
      <c r="G20" s="957">
        <v>91</v>
      </c>
      <c r="H20" t="s">
        <v>380</v>
      </c>
      <c r="I20" t="s">
        <v>489</v>
      </c>
      <c r="J20" t="s">
        <v>445</v>
      </c>
      <c r="K20" t="s">
        <v>53</v>
      </c>
      <c r="L20" s="15" t="s">
        <v>44</v>
      </c>
      <c r="M20" t="s">
        <v>154</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ASR_CMS_19</v>
      </c>
      <c r="AB20" s="957">
        <f t="shared" si="2"/>
        <v>45406</v>
      </c>
      <c r="AC20" t="str">
        <f t="shared" si="3"/>
        <v>Unaudited</v>
      </c>
    </row>
    <row r="21" spans="1:29" x14ac:dyDescent="0.25">
      <c r="A21" t="s">
        <v>421</v>
      </c>
      <c r="B21" t="s">
        <v>1380</v>
      </c>
      <c r="C21" t="s">
        <v>1381</v>
      </c>
      <c r="D21">
        <v>1900</v>
      </c>
      <c r="E21" s="957">
        <v>1</v>
      </c>
      <c r="F21" t="s">
        <v>439</v>
      </c>
      <c r="G21" s="957">
        <v>91</v>
      </c>
      <c r="H21" t="s">
        <v>380</v>
      </c>
      <c r="I21" t="s">
        <v>489</v>
      </c>
      <c r="J21" t="s">
        <v>445</v>
      </c>
      <c r="K21" t="s">
        <v>53</v>
      </c>
      <c r="L21" s="15" t="s">
        <v>41</v>
      </c>
      <c r="M21" t="s">
        <v>52</v>
      </c>
      <c r="N21" s="678">
        <f t="shared" ca="1" si="4"/>
        <v>673883.19000000006</v>
      </c>
      <c r="O21" s="678">
        <f t="shared" ca="1" si="4"/>
        <v>355549.32389527495</v>
      </c>
      <c r="P21" s="678">
        <f t="shared" ca="1" si="4"/>
        <v>48835.326508462342</v>
      </c>
      <c r="Q21" s="678">
        <f t="shared" ca="1" si="4"/>
        <v>195844.59673233732</v>
      </c>
      <c r="R21" s="678">
        <f t="shared" ca="1" si="4"/>
        <v>30316.733084015523</v>
      </c>
      <c r="S21" s="678">
        <f t="shared" ca="1" si="4"/>
        <v>878.92274730117015</v>
      </c>
      <c r="T21" s="678">
        <f t="shared" ca="1" si="4"/>
        <v>29094.803490056052</v>
      </c>
      <c r="U21" s="678">
        <f t="shared" ca="1" si="4"/>
        <v>9.0631082440715858</v>
      </c>
      <c r="V21" s="678">
        <f t="shared" ca="1" si="4"/>
        <v>3580.7625163781245</v>
      </c>
      <c r="W21" s="678">
        <f t="shared" ca="1" si="5"/>
        <v>9773.6579179305354</v>
      </c>
      <c r="X21" s="678">
        <f t="shared" ca="1" si="4"/>
        <v>0</v>
      </c>
      <c r="Y21" s="678">
        <f t="shared" ca="1" si="4"/>
        <v>0</v>
      </c>
      <c r="Z21" s="678">
        <f t="shared" ca="1" si="4"/>
        <v>0</v>
      </c>
      <c r="AA21" t="str">
        <f t="shared" si="1"/>
        <v>ASR_CMS_19</v>
      </c>
      <c r="AB21" s="957">
        <f t="shared" si="2"/>
        <v>45406</v>
      </c>
      <c r="AC21" t="str">
        <f t="shared" si="3"/>
        <v>Unaudited</v>
      </c>
    </row>
    <row r="22" spans="1:29" x14ac:dyDescent="0.25">
      <c r="A22" t="s">
        <v>421</v>
      </c>
      <c r="B22" t="s">
        <v>1380</v>
      </c>
      <c r="C22" t="s">
        <v>1381</v>
      </c>
      <c r="D22">
        <v>1900</v>
      </c>
      <c r="E22" s="957">
        <v>1</v>
      </c>
      <c r="F22" t="s">
        <v>439</v>
      </c>
      <c r="G22" s="957">
        <v>91</v>
      </c>
      <c r="H22" t="s">
        <v>380</v>
      </c>
      <c r="I22" t="s">
        <v>489</v>
      </c>
      <c r="J22" t="s">
        <v>445</v>
      </c>
      <c r="K22" t="s">
        <v>53</v>
      </c>
      <c r="L22" s="15" t="s">
        <v>42</v>
      </c>
      <c r="M22" t="s">
        <v>155</v>
      </c>
      <c r="N22" s="678">
        <f t="shared" ca="1" si="4"/>
        <v>319910.03772701655</v>
      </c>
      <c r="O22" s="678">
        <f t="shared" ca="1" si="4"/>
        <v>144952.7828496375</v>
      </c>
      <c r="P22" s="678">
        <f t="shared" ca="1" si="4"/>
        <v>14917.62281223311</v>
      </c>
      <c r="Q22" s="678">
        <f t="shared" ca="1" si="4"/>
        <v>104588.2610443724</v>
      </c>
      <c r="R22" s="678">
        <f t="shared" ca="1" si="4"/>
        <v>14072.304593515873</v>
      </c>
      <c r="S22" s="678">
        <f t="shared" ca="1" si="4"/>
        <v>305.79964662776979</v>
      </c>
      <c r="T22" s="678">
        <f t="shared" ca="1" si="4"/>
        <v>11209.665249712125</v>
      </c>
      <c r="U22" s="678">
        <f t="shared" ca="1" si="4"/>
        <v>2.9283059506335025</v>
      </c>
      <c r="V22" s="678">
        <f t="shared" ca="1" si="4"/>
        <v>1607.0145061079486</v>
      </c>
      <c r="W22" s="678">
        <f t="shared" ca="1" si="5"/>
        <v>28253.658718859126</v>
      </c>
      <c r="X22" s="678">
        <f t="shared" ca="1" si="4"/>
        <v>0</v>
      </c>
      <c r="Y22" s="678">
        <f t="shared" ca="1" si="4"/>
        <v>0</v>
      </c>
      <c r="Z22" s="678">
        <f t="shared" ca="1" si="4"/>
        <v>0</v>
      </c>
      <c r="AA22" t="str">
        <f t="shared" si="1"/>
        <v>ASR_CMS_19</v>
      </c>
      <c r="AB22" s="957">
        <f t="shared" si="2"/>
        <v>45406</v>
      </c>
      <c r="AC22" t="str">
        <f t="shared" si="3"/>
        <v>Unaudited</v>
      </c>
    </row>
    <row r="23" spans="1:29" x14ac:dyDescent="0.25">
      <c r="A23" t="s">
        <v>421</v>
      </c>
      <c r="B23" t="s">
        <v>1380</v>
      </c>
      <c r="C23" t="s">
        <v>1381</v>
      </c>
      <c r="D23">
        <v>1900</v>
      </c>
      <c r="E23" s="957">
        <v>1</v>
      </c>
      <c r="F23" t="s">
        <v>439</v>
      </c>
      <c r="G23" s="957">
        <v>91</v>
      </c>
      <c r="H23" t="s">
        <v>380</v>
      </c>
      <c r="I23" t="s">
        <v>489</v>
      </c>
      <c r="J23" t="s">
        <v>445</v>
      </c>
      <c r="K23" t="s">
        <v>53</v>
      </c>
      <c r="L23" s="15" t="s">
        <v>43</v>
      </c>
      <c r="M23" t="s">
        <v>463</v>
      </c>
      <c r="N23" s="678">
        <f t="shared" ca="1" si="4"/>
        <v>929049.37737301597</v>
      </c>
      <c r="O23" s="678">
        <f t="shared" ca="1" si="4"/>
        <v>238003.56716395239</v>
      </c>
      <c r="P23" s="678">
        <f t="shared" ca="1" si="4"/>
        <v>27331.352030123315</v>
      </c>
      <c r="Q23" s="678">
        <f t="shared" ca="1" si="4"/>
        <v>270821.97848042811</v>
      </c>
      <c r="R23" s="678">
        <f t="shared" ca="1" si="4"/>
        <v>37348.997124035988</v>
      </c>
      <c r="S23" s="678">
        <f t="shared" ca="1" si="4"/>
        <v>969.84297996433475</v>
      </c>
      <c r="T23" s="678">
        <f t="shared" ca="1" si="4"/>
        <v>39711.650823233897</v>
      </c>
      <c r="U23" s="678">
        <f t="shared" ca="1" si="4"/>
        <v>0.87815170582722002</v>
      </c>
      <c r="V23" s="678">
        <f t="shared" ca="1" si="4"/>
        <v>3303.14702318942</v>
      </c>
      <c r="W23" s="678">
        <f t="shared" ca="1" si="5"/>
        <v>311557.9635963827</v>
      </c>
      <c r="X23" s="678">
        <f t="shared" ca="1" si="4"/>
        <v>0</v>
      </c>
      <c r="Y23" s="678">
        <f t="shared" ca="1" si="4"/>
        <v>0</v>
      </c>
      <c r="Z23" s="678">
        <f t="shared" ca="1" si="4"/>
        <v>0</v>
      </c>
      <c r="AA23" t="str">
        <f t="shared" si="1"/>
        <v>ASR_CMS_19</v>
      </c>
      <c r="AB23" s="957">
        <f t="shared" si="2"/>
        <v>45406</v>
      </c>
      <c r="AC23" t="str">
        <f t="shared" si="3"/>
        <v>Unaudited</v>
      </c>
    </row>
    <row r="24" spans="1:29" x14ac:dyDescent="0.25">
      <c r="A24" t="s">
        <v>421</v>
      </c>
      <c r="B24" t="s">
        <v>1380</v>
      </c>
      <c r="C24" t="s">
        <v>1381</v>
      </c>
      <c r="D24">
        <v>1900</v>
      </c>
      <c r="E24" s="957">
        <v>1</v>
      </c>
      <c r="F24" t="s">
        <v>439</v>
      </c>
      <c r="G24" s="957">
        <v>91</v>
      </c>
      <c r="H24" t="s">
        <v>380</v>
      </c>
      <c r="I24" t="s">
        <v>489</v>
      </c>
      <c r="J24" t="s">
        <v>445</v>
      </c>
      <c r="K24" t="s">
        <v>915</v>
      </c>
      <c r="L24" s="15" t="s">
        <v>916</v>
      </c>
      <c r="M24" t="s">
        <v>915</v>
      </c>
      <c r="N24" s="678">
        <f t="shared" ca="1" si="4"/>
        <v>148470.33999999997</v>
      </c>
      <c r="O24" s="678">
        <f t="shared" ca="1" si="4"/>
        <v>67280.099999999991</v>
      </c>
      <c r="P24" s="678">
        <f t="shared" ca="1" si="4"/>
        <v>48862.9</v>
      </c>
      <c r="Q24" s="678">
        <f t="shared" ca="1" si="4"/>
        <v>15530.550000000001</v>
      </c>
      <c r="R24" s="678">
        <f t="shared" ca="1" si="4"/>
        <v>4482.6499999999996</v>
      </c>
      <c r="S24" s="678">
        <f t="shared" ca="1" si="4"/>
        <v>0</v>
      </c>
      <c r="T24" s="678">
        <f t="shared" ca="1" si="4"/>
        <v>3701.08</v>
      </c>
      <c r="U24" s="678">
        <f t="shared" ca="1" si="4"/>
        <v>0</v>
      </c>
      <c r="V24" s="678">
        <f t="shared" ca="1" si="4"/>
        <v>8613.06</v>
      </c>
      <c r="W24" s="678">
        <f t="shared" ca="1" si="5"/>
        <v>0</v>
      </c>
      <c r="X24" s="678">
        <f t="shared" ca="1" si="4"/>
        <v>0</v>
      </c>
      <c r="Y24" s="678">
        <f t="shared" ca="1" si="4"/>
        <v>0</v>
      </c>
      <c r="Z24" s="678">
        <f t="shared" ca="1" si="4"/>
        <v>0</v>
      </c>
      <c r="AA24" t="str">
        <f t="shared" si="1"/>
        <v>ASR_CMS_19</v>
      </c>
      <c r="AB24" s="957">
        <f t="shared" si="2"/>
        <v>45406</v>
      </c>
      <c r="AC24" t="str">
        <f t="shared" si="3"/>
        <v>Unaudited</v>
      </c>
    </row>
    <row r="25" spans="1:29" x14ac:dyDescent="0.25">
      <c r="A25" t="s">
        <v>421</v>
      </c>
      <c r="B25" t="s">
        <v>1380</v>
      </c>
      <c r="C25" t="s">
        <v>1381</v>
      </c>
      <c r="D25">
        <v>1900</v>
      </c>
      <c r="E25" s="957">
        <v>1</v>
      </c>
      <c r="F25" t="s">
        <v>439</v>
      </c>
      <c r="G25" s="957">
        <v>91</v>
      </c>
      <c r="H25" t="s">
        <v>380</v>
      </c>
      <c r="I25" t="s">
        <v>489</v>
      </c>
      <c r="J25" t="s">
        <v>445</v>
      </c>
      <c r="K25" t="s">
        <v>915</v>
      </c>
      <c r="L25" s="15" t="s">
        <v>917</v>
      </c>
      <c r="M25" t="s">
        <v>920</v>
      </c>
      <c r="N25" s="678">
        <f t="shared" ca="1" si="4"/>
        <v>53.570486229968182</v>
      </c>
      <c r="O25" s="678">
        <f t="shared" ca="1" si="4"/>
        <v>24.27574201420218</v>
      </c>
      <c r="P25" s="678">
        <f t="shared" ca="1" si="4"/>
        <v>17.630520086411281</v>
      </c>
      <c r="Q25" s="678">
        <f t="shared" ca="1" si="4"/>
        <v>5.6036721874472182</v>
      </c>
      <c r="R25" s="678">
        <f t="shared" ca="1" si="4"/>
        <v>1.6174122056888054</v>
      </c>
      <c r="S25" s="678">
        <f t="shared" ca="1" si="4"/>
        <v>0</v>
      </c>
      <c r="T25" s="678">
        <f t="shared" ca="1" si="4"/>
        <v>1.3354091812277835</v>
      </c>
      <c r="U25" s="678">
        <f t="shared" ca="1" si="4"/>
        <v>0</v>
      </c>
      <c r="V25" s="678">
        <f t="shared" ca="1" si="4"/>
        <v>3.1077305549909138</v>
      </c>
      <c r="W25" s="678">
        <f t="shared" ca="1" si="5"/>
        <v>0</v>
      </c>
      <c r="X25" s="678">
        <f t="shared" ca="1" si="4"/>
        <v>0</v>
      </c>
      <c r="Y25" s="678">
        <f t="shared" ca="1" si="4"/>
        <v>0</v>
      </c>
      <c r="Z25" s="678">
        <f t="shared" ca="1" si="4"/>
        <v>0</v>
      </c>
      <c r="AA25" t="str">
        <f t="shared" si="1"/>
        <v>ASR_CMS_19</v>
      </c>
      <c r="AB25" s="957">
        <f t="shared" si="2"/>
        <v>45406</v>
      </c>
      <c r="AC25" t="str">
        <f t="shared" si="3"/>
        <v>Unaudited</v>
      </c>
    </row>
    <row r="26" spans="1:29" x14ac:dyDescent="0.25">
      <c r="A26" t="s">
        <v>421</v>
      </c>
      <c r="B26" t="s">
        <v>1380</v>
      </c>
      <c r="C26" t="s">
        <v>1381</v>
      </c>
      <c r="D26">
        <v>1900</v>
      </c>
      <c r="E26" s="957">
        <v>1</v>
      </c>
      <c r="F26" t="s">
        <v>439</v>
      </c>
      <c r="G26" s="957">
        <v>91</v>
      </c>
      <c r="H26" t="s">
        <v>380</v>
      </c>
      <c r="I26" t="s">
        <v>489</v>
      </c>
      <c r="J26" t="s">
        <v>445</v>
      </c>
      <c r="K26" t="s">
        <v>915</v>
      </c>
      <c r="L26" s="15" t="s">
        <v>918</v>
      </c>
      <c r="M26" t="s">
        <v>921</v>
      </c>
      <c r="N26" s="678">
        <f t="shared" ca="1" si="4"/>
        <v>-242.67004547590187</v>
      </c>
      <c r="O26" s="678">
        <f t="shared" ca="1" si="4"/>
        <v>-62.167133280273276</v>
      </c>
      <c r="P26" s="678">
        <f t="shared" ca="1" si="4"/>
        <v>-7.1390182283120334</v>
      </c>
      <c r="Q26" s="678">
        <f t="shared" ca="1" si="4"/>
        <v>-70.739385262331737</v>
      </c>
      <c r="R26" s="678">
        <f t="shared" ca="1" si="4"/>
        <v>-9.7556524457258504</v>
      </c>
      <c r="S26" s="678">
        <f t="shared" ca="1" si="4"/>
        <v>-0.25332543757567672</v>
      </c>
      <c r="T26" s="678">
        <f t="shared" ca="1" si="4"/>
        <v>-10.372783563395137</v>
      </c>
      <c r="U26" s="678">
        <f t="shared" ca="1" si="4"/>
        <v>-2.2937544502790356E-4</v>
      </c>
      <c r="V26" s="678">
        <f t="shared" ca="1" si="4"/>
        <v>-0.86279035092569878</v>
      </c>
      <c r="W26" s="678">
        <f t="shared" ca="1" si="5"/>
        <v>-81.37972753191741</v>
      </c>
      <c r="X26" s="678">
        <f t="shared" ca="1" si="4"/>
        <v>0</v>
      </c>
      <c r="Y26" s="678">
        <f t="shared" ca="1" si="4"/>
        <v>0</v>
      </c>
      <c r="Z26" s="678">
        <f t="shared" ca="1" si="4"/>
        <v>0</v>
      </c>
      <c r="AA26" t="str">
        <f t="shared" si="1"/>
        <v>ASR_CMS_19</v>
      </c>
      <c r="AB26" s="957">
        <f t="shared" si="2"/>
        <v>45406</v>
      </c>
      <c r="AC26" t="str">
        <f t="shared" si="3"/>
        <v>Unaudited</v>
      </c>
    </row>
    <row r="27" spans="1:29" x14ac:dyDescent="0.25">
      <c r="A27" t="s">
        <v>421</v>
      </c>
      <c r="B27" t="s">
        <v>1380</v>
      </c>
      <c r="C27" t="s">
        <v>1381</v>
      </c>
      <c r="D27">
        <v>1900</v>
      </c>
      <c r="E27" s="957">
        <v>1</v>
      </c>
      <c r="F27" t="s">
        <v>439</v>
      </c>
      <c r="G27" s="957">
        <v>91</v>
      </c>
      <c r="H27" t="s">
        <v>380</v>
      </c>
      <c r="I27" t="s">
        <v>489</v>
      </c>
      <c r="J27" t="s">
        <v>445</v>
      </c>
      <c r="K27" t="s">
        <v>446</v>
      </c>
      <c r="L27" s="15">
        <v>5.0999999999999996</v>
      </c>
      <c r="M27" t="s">
        <v>37</v>
      </c>
      <c r="N27" s="678">
        <f t="shared" ca="1" si="4"/>
        <v>10124284.070000004</v>
      </c>
      <c r="O27" s="678">
        <f t="shared" ca="1" si="4"/>
        <v>3550182.6900000009</v>
      </c>
      <c r="P27" s="678">
        <f t="shared" ca="1" si="4"/>
        <v>2111068.3100000005</v>
      </c>
      <c r="Q27" s="678">
        <f t="shared" ca="1" si="4"/>
        <v>1723542.06</v>
      </c>
      <c r="R27" s="678">
        <f t="shared" ca="1" si="4"/>
        <v>1547865.4300000002</v>
      </c>
      <c r="S27" s="678">
        <f t="shared" ca="1" si="4"/>
        <v>17669.460000000003</v>
      </c>
      <c r="T27" s="678">
        <f t="shared" ca="1" si="4"/>
        <v>1023926.1200000001</v>
      </c>
      <c r="U27" s="678">
        <f t="shared" ca="1" si="4"/>
        <v>0</v>
      </c>
      <c r="V27" s="678">
        <f t="shared" ca="1" si="4"/>
        <v>81560.58</v>
      </c>
      <c r="W27" s="678">
        <f t="shared" ca="1" si="5"/>
        <v>68469.419999999984</v>
      </c>
      <c r="X27" s="678">
        <f t="shared" ca="1" si="4"/>
        <v>0</v>
      </c>
      <c r="Y27" s="678">
        <f t="shared" ca="1" si="4"/>
        <v>0</v>
      </c>
      <c r="Z27" s="678">
        <f t="shared" ca="1" si="4"/>
        <v>0</v>
      </c>
      <c r="AA27" t="str">
        <f t="shared" si="1"/>
        <v>ASR_CMS_19</v>
      </c>
      <c r="AB27" s="957">
        <f t="shared" si="2"/>
        <v>45406</v>
      </c>
      <c r="AC27" t="str">
        <f t="shared" si="3"/>
        <v>Unaudited</v>
      </c>
    </row>
    <row r="28" spans="1:29" x14ac:dyDescent="0.25">
      <c r="A28" t="s">
        <v>421</v>
      </c>
      <c r="B28" t="s">
        <v>1380</v>
      </c>
      <c r="C28" t="s">
        <v>1381</v>
      </c>
      <c r="D28">
        <v>1900</v>
      </c>
      <c r="E28" s="957">
        <v>1</v>
      </c>
      <c r="F28" t="s">
        <v>439</v>
      </c>
      <c r="G28" s="957">
        <v>91</v>
      </c>
      <c r="H28" t="s">
        <v>380</v>
      </c>
      <c r="I28" t="s">
        <v>489</v>
      </c>
      <c r="J28" t="s">
        <v>445</v>
      </c>
      <c r="K28" t="s">
        <v>446</v>
      </c>
      <c r="L28" s="15">
        <v>5.2</v>
      </c>
      <c r="M28" t="s">
        <v>304</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ASR_CMS_19</v>
      </c>
      <c r="AB28" s="957">
        <f t="shared" si="2"/>
        <v>45406</v>
      </c>
      <c r="AC28" t="str">
        <f t="shared" si="3"/>
        <v>Unaudited</v>
      </c>
    </row>
    <row r="29" spans="1:29" x14ac:dyDescent="0.25">
      <c r="A29" t="s">
        <v>421</v>
      </c>
      <c r="B29" t="s">
        <v>1380</v>
      </c>
      <c r="C29" t="s">
        <v>1381</v>
      </c>
      <c r="D29">
        <v>1900</v>
      </c>
      <c r="E29" s="957">
        <v>1</v>
      </c>
      <c r="F29" t="s">
        <v>439</v>
      </c>
      <c r="G29" s="957">
        <v>91</v>
      </c>
      <c r="H29" t="s">
        <v>380</v>
      </c>
      <c r="I29" t="s">
        <v>489</v>
      </c>
      <c r="J29" t="s">
        <v>445</v>
      </c>
      <c r="K29" t="s">
        <v>446</v>
      </c>
      <c r="L29" s="15">
        <v>5.3</v>
      </c>
      <c r="M29" t="s">
        <v>305</v>
      </c>
      <c r="N29" s="678">
        <f t="shared" ca="1" si="4"/>
        <v>19159.466527916626</v>
      </c>
      <c r="O29" s="678">
        <f t="shared" ca="1" si="4"/>
        <v>6921.5181444693217</v>
      </c>
      <c r="P29" s="678">
        <f t="shared" ca="1" si="4"/>
        <v>4386.0193695252465</v>
      </c>
      <c r="Q29" s="678">
        <f t="shared" ca="1" si="4"/>
        <v>2844.4971390260134</v>
      </c>
      <c r="R29" s="678">
        <f t="shared" ca="1" si="4"/>
        <v>2548.9981403671227</v>
      </c>
      <c r="S29" s="678">
        <f t="shared" ca="1" si="4"/>
        <v>45.087696149670691</v>
      </c>
      <c r="T29" s="678">
        <f t="shared" ca="1" si="4"/>
        <v>2149.9506198612407</v>
      </c>
      <c r="U29" s="678">
        <f t="shared" ca="1" si="4"/>
        <v>0</v>
      </c>
      <c r="V29" s="678">
        <f t="shared" ca="1" si="4"/>
        <v>124.25764218939062</v>
      </c>
      <c r="W29" s="678">
        <f t="shared" ca="1" si="5"/>
        <v>139.13777632861689</v>
      </c>
      <c r="X29" s="678">
        <f t="shared" ca="1" si="4"/>
        <v>0</v>
      </c>
      <c r="Y29" s="678">
        <f t="shared" ca="1" si="4"/>
        <v>0</v>
      </c>
      <c r="Z29" s="678">
        <f t="shared" ca="1" si="4"/>
        <v>0</v>
      </c>
      <c r="AA29" t="str">
        <f t="shared" si="1"/>
        <v>ASR_CMS_19</v>
      </c>
      <c r="AB29" s="957">
        <f t="shared" si="2"/>
        <v>45406</v>
      </c>
      <c r="AC29" t="str">
        <f t="shared" si="3"/>
        <v>Unaudited</v>
      </c>
    </row>
    <row r="30" spans="1:29" x14ac:dyDescent="0.25">
      <c r="A30" t="s">
        <v>421</v>
      </c>
      <c r="B30" t="s">
        <v>1380</v>
      </c>
      <c r="C30" t="s">
        <v>1381</v>
      </c>
      <c r="D30">
        <v>1900</v>
      </c>
      <c r="E30" s="957">
        <v>1</v>
      </c>
      <c r="F30" t="s">
        <v>439</v>
      </c>
      <c r="G30" s="957">
        <v>91</v>
      </c>
      <c r="H30" t="s">
        <v>380</v>
      </c>
      <c r="I30" t="s">
        <v>489</v>
      </c>
      <c r="J30" t="s">
        <v>445</v>
      </c>
      <c r="K30" t="s">
        <v>446</v>
      </c>
      <c r="L30" s="15" t="s">
        <v>82</v>
      </c>
      <c r="M30" t="s">
        <v>454</v>
      </c>
      <c r="N30" s="678">
        <f t="shared" ca="1" si="4"/>
        <v>-17791.525293034472</v>
      </c>
      <c r="O30" s="678">
        <f t="shared" ca="1" si="4"/>
        <v>-4557.8271598472265</v>
      </c>
      <c r="P30" s="678">
        <f t="shared" ca="1" si="4"/>
        <v>-523.40214931496666</v>
      </c>
      <c r="Q30" s="678">
        <f t="shared" ca="1" si="4"/>
        <v>-5186.3078512237125</v>
      </c>
      <c r="R30" s="678">
        <f t="shared" ca="1" si="4"/>
        <v>-715.24252982192274</v>
      </c>
      <c r="S30" s="678">
        <f t="shared" ca="1" si="4"/>
        <v>-18.572732869266492</v>
      </c>
      <c r="T30" s="678">
        <f t="shared" ca="1" si="4"/>
        <v>-760.48793235027915</v>
      </c>
      <c r="U30" s="678">
        <f t="shared" ca="1" si="4"/>
        <v>-1.681682229799656E-2</v>
      </c>
      <c r="V30" s="678">
        <f t="shared" ca="1" si="4"/>
        <v>-63.256082228760341</v>
      </c>
      <c r="W30" s="678">
        <f t="shared" ca="1" si="5"/>
        <v>-5966.4120385560409</v>
      </c>
      <c r="X30" s="678">
        <f t="shared" ca="1" si="4"/>
        <v>0</v>
      </c>
      <c r="Y30" s="678">
        <f t="shared" ca="1" si="4"/>
        <v>0</v>
      </c>
      <c r="Z30" s="678">
        <f t="shared" ca="1" si="4"/>
        <v>0</v>
      </c>
      <c r="AA30" t="str">
        <f t="shared" si="1"/>
        <v>ASR_CMS_19</v>
      </c>
      <c r="AB30" s="957">
        <f t="shared" si="2"/>
        <v>45406</v>
      </c>
      <c r="AC30" t="str">
        <f t="shared" si="3"/>
        <v>Unaudited</v>
      </c>
    </row>
    <row r="31" spans="1:29" x14ac:dyDescent="0.25">
      <c r="A31" t="s">
        <v>421</v>
      </c>
      <c r="B31" t="s">
        <v>1380</v>
      </c>
      <c r="C31" t="s">
        <v>1381</v>
      </c>
      <c r="D31">
        <v>1900</v>
      </c>
      <c r="E31" s="957">
        <v>1</v>
      </c>
      <c r="F31" t="s">
        <v>439</v>
      </c>
      <c r="G31" s="957">
        <v>91</v>
      </c>
      <c r="H31" t="s">
        <v>380</v>
      </c>
      <c r="I31" t="s">
        <v>489</v>
      </c>
      <c r="J31" t="s">
        <v>445</v>
      </c>
      <c r="K31" t="s">
        <v>447</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ASR_CMS_19</v>
      </c>
      <c r="AB31" s="957">
        <f t="shared" si="2"/>
        <v>45406</v>
      </c>
      <c r="AC31" t="str">
        <f t="shared" si="3"/>
        <v>Unaudited</v>
      </c>
    </row>
    <row r="32" spans="1:29" x14ac:dyDescent="0.25">
      <c r="A32" t="s">
        <v>421</v>
      </c>
      <c r="B32" t="s">
        <v>1380</v>
      </c>
      <c r="C32" t="s">
        <v>1381</v>
      </c>
      <c r="D32">
        <v>1900</v>
      </c>
      <c r="E32" s="957">
        <v>1</v>
      </c>
      <c r="F32" t="s">
        <v>439</v>
      </c>
      <c r="G32" s="957">
        <v>91</v>
      </c>
      <c r="H32" t="s">
        <v>380</v>
      </c>
      <c r="I32" t="s">
        <v>489</v>
      </c>
      <c r="J32" t="s">
        <v>445</v>
      </c>
      <c r="K32" t="s">
        <v>447</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ASR_CMS_19</v>
      </c>
      <c r="AB32" s="957">
        <f t="shared" si="2"/>
        <v>45406</v>
      </c>
      <c r="AC32" t="str">
        <f t="shared" si="3"/>
        <v>Unaudited</v>
      </c>
    </row>
    <row r="33" spans="1:29" x14ac:dyDescent="0.25">
      <c r="A33" t="s">
        <v>421</v>
      </c>
      <c r="B33" t="s">
        <v>1380</v>
      </c>
      <c r="C33" t="s">
        <v>1381</v>
      </c>
      <c r="D33">
        <v>1900</v>
      </c>
      <c r="E33" s="957">
        <v>1</v>
      </c>
      <c r="F33" t="s">
        <v>439</v>
      </c>
      <c r="G33" s="957">
        <v>91</v>
      </c>
      <c r="H33" t="s">
        <v>380</v>
      </c>
      <c r="I33" t="s">
        <v>489</v>
      </c>
      <c r="J33" t="s">
        <v>445</v>
      </c>
      <c r="K33" t="s">
        <v>447</v>
      </c>
      <c r="L33" s="15">
        <v>6.3</v>
      </c>
      <c r="M33" t="s">
        <v>185</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ASR_CMS_19</v>
      </c>
      <c r="AB33" s="957">
        <f t="shared" si="2"/>
        <v>45406</v>
      </c>
      <c r="AC33" t="str">
        <f t="shared" si="3"/>
        <v>Unaudited</v>
      </c>
    </row>
    <row r="34" spans="1:29" x14ac:dyDescent="0.25">
      <c r="A34" t="s">
        <v>421</v>
      </c>
      <c r="B34" t="s">
        <v>1380</v>
      </c>
      <c r="C34" t="s">
        <v>1381</v>
      </c>
      <c r="D34">
        <v>1900</v>
      </c>
      <c r="E34" s="957">
        <v>1</v>
      </c>
      <c r="F34" t="s">
        <v>439</v>
      </c>
      <c r="G34" s="957">
        <v>91</v>
      </c>
      <c r="H34" t="s">
        <v>380</v>
      </c>
      <c r="I34" t="s">
        <v>489</v>
      </c>
      <c r="J34" t="s">
        <v>445</v>
      </c>
      <c r="K34" t="s">
        <v>447</v>
      </c>
      <c r="L34" s="15" t="s">
        <v>87</v>
      </c>
      <c r="M34" t="s">
        <v>455</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ASR_CMS_19</v>
      </c>
      <c r="AB34" s="957">
        <f t="shared" si="2"/>
        <v>45406</v>
      </c>
      <c r="AC34" t="str">
        <f t="shared" si="3"/>
        <v>Unaudited</v>
      </c>
    </row>
    <row r="35" spans="1:29" x14ac:dyDescent="0.25">
      <c r="A35" t="s">
        <v>421</v>
      </c>
      <c r="B35" t="s">
        <v>1380</v>
      </c>
      <c r="C35" t="s">
        <v>1381</v>
      </c>
      <c r="D35">
        <v>1900</v>
      </c>
      <c r="E35" s="957">
        <v>1</v>
      </c>
      <c r="F35" t="s">
        <v>439</v>
      </c>
      <c r="G35" s="957">
        <v>91</v>
      </c>
      <c r="H35" t="s">
        <v>380</v>
      </c>
      <c r="I35" t="s">
        <v>489</v>
      </c>
      <c r="J35" t="s">
        <v>445</v>
      </c>
      <c r="K35" t="s">
        <v>448</v>
      </c>
      <c r="L35" s="15">
        <v>7.1</v>
      </c>
      <c r="M35" t="s">
        <v>20</v>
      </c>
      <c r="N35" s="678">
        <f t="shared" ca="1" si="4"/>
        <v>8713954.5299999975</v>
      </c>
      <c r="O35" s="678">
        <f t="shared" ca="1" si="4"/>
        <v>1844127.5623745844</v>
      </c>
      <c r="P35" s="678">
        <f t="shared" ca="1" si="4"/>
        <v>126324.80886376288</v>
      </c>
      <c r="Q35" s="678">
        <f t="shared" ca="1" si="4"/>
        <v>4397782.3874650132</v>
      </c>
      <c r="R35" s="678">
        <f t="shared" ca="1" si="4"/>
        <v>277385.22995003167</v>
      </c>
      <c r="S35" s="678">
        <f t="shared" ca="1" si="4"/>
        <v>24417.569173851403</v>
      </c>
      <c r="T35" s="678">
        <f t="shared" ca="1" si="4"/>
        <v>598595.94551078812</v>
      </c>
      <c r="U35" s="678">
        <f t="shared" ca="1" si="4"/>
        <v>0</v>
      </c>
      <c r="V35" s="678">
        <f t="shared" ca="1" si="4"/>
        <v>33706.980338658315</v>
      </c>
      <c r="W35" s="678">
        <f t="shared" ca="1" si="5"/>
        <v>1411614.0463233094</v>
      </c>
      <c r="X35" s="678">
        <f t="shared" ca="1" si="4"/>
        <v>0</v>
      </c>
      <c r="Y35" s="678">
        <f t="shared" ca="1" si="4"/>
        <v>0</v>
      </c>
      <c r="Z35" s="678">
        <f t="shared" ca="1" si="4"/>
        <v>0</v>
      </c>
      <c r="AA35" t="str">
        <f t="shared" si="1"/>
        <v>ASR_CMS_19</v>
      </c>
      <c r="AB35" s="957">
        <f t="shared" si="2"/>
        <v>45406</v>
      </c>
      <c r="AC35" t="str">
        <f t="shared" si="3"/>
        <v>Unaudited</v>
      </c>
    </row>
    <row r="36" spans="1:29" x14ac:dyDescent="0.25">
      <c r="A36" t="s">
        <v>421</v>
      </c>
      <c r="B36" t="s">
        <v>1380</v>
      </c>
      <c r="C36" t="s">
        <v>1381</v>
      </c>
      <c r="D36">
        <v>1900</v>
      </c>
      <c r="E36" s="957">
        <v>1</v>
      </c>
      <c r="F36" t="s">
        <v>439</v>
      </c>
      <c r="G36" s="957">
        <v>91</v>
      </c>
      <c r="H36" t="s">
        <v>380</v>
      </c>
      <c r="I36" t="s">
        <v>489</v>
      </c>
      <c r="J36" t="s">
        <v>445</v>
      </c>
      <c r="K36" t="s">
        <v>448</v>
      </c>
      <c r="L36" s="15">
        <v>7.2</v>
      </c>
      <c r="M36" t="s">
        <v>21</v>
      </c>
      <c r="N36" s="678">
        <f t="shared" ca="1" si="4"/>
        <v>0</v>
      </c>
      <c r="O36" s="678">
        <f t="shared" ca="1" si="4"/>
        <v>0</v>
      </c>
      <c r="P36" s="678">
        <f t="shared" ca="1" si="4"/>
        <v>0</v>
      </c>
      <c r="Q36" s="678">
        <f t="shared" ca="1" si="4"/>
        <v>0</v>
      </c>
      <c r="R36" s="678">
        <f t="shared" ca="1" si="4"/>
        <v>0</v>
      </c>
      <c r="S36" s="678">
        <f t="shared" ca="1" si="4"/>
        <v>0</v>
      </c>
      <c r="T36" s="678">
        <f t="shared" ca="1" si="4"/>
        <v>0</v>
      </c>
      <c r="U36" s="678">
        <f t="shared" ca="1" si="4"/>
        <v>0</v>
      </c>
      <c r="V36" s="678">
        <f t="shared" ca="1" si="4"/>
        <v>0</v>
      </c>
      <c r="W36" s="678">
        <f t="shared" ca="1" si="5"/>
        <v>0</v>
      </c>
      <c r="X36" s="678">
        <f t="shared" ca="1" si="4"/>
        <v>0</v>
      </c>
      <c r="Y36" s="678">
        <f t="shared" ca="1" si="4"/>
        <v>0</v>
      </c>
      <c r="Z36" s="678">
        <f t="shared" ca="1" si="4"/>
        <v>0</v>
      </c>
      <c r="AA36" t="str">
        <f t="shared" si="1"/>
        <v>ASR_CMS_19</v>
      </c>
      <c r="AB36" s="957">
        <f t="shared" si="2"/>
        <v>45406</v>
      </c>
      <c r="AC36" t="str">
        <f t="shared" si="3"/>
        <v>Unaudited</v>
      </c>
    </row>
    <row r="37" spans="1:29" x14ac:dyDescent="0.25">
      <c r="A37" t="s">
        <v>421</v>
      </c>
      <c r="B37" t="s">
        <v>1380</v>
      </c>
      <c r="C37" t="s">
        <v>1381</v>
      </c>
      <c r="D37">
        <v>1900</v>
      </c>
      <c r="E37" s="957">
        <v>1</v>
      </c>
      <c r="F37" t="s">
        <v>439</v>
      </c>
      <c r="G37" s="957">
        <v>91</v>
      </c>
      <c r="H37" t="s">
        <v>380</v>
      </c>
      <c r="I37" t="s">
        <v>489</v>
      </c>
      <c r="J37" t="s">
        <v>445</v>
      </c>
      <c r="K37" t="s">
        <v>448</v>
      </c>
      <c r="L37" s="15">
        <v>7.3</v>
      </c>
      <c r="M37" t="s">
        <v>156</v>
      </c>
      <c r="N37" s="678">
        <f t="shared" ca="1" si="4"/>
        <v>-244.07270863198178</v>
      </c>
      <c r="O37" s="678">
        <f t="shared" ca="1" si="4"/>
        <v>-50.949479630256391</v>
      </c>
      <c r="P37" s="678">
        <f t="shared" ca="1" si="4"/>
        <v>-25.336491045387447</v>
      </c>
      <c r="Q37" s="678">
        <f t="shared" ca="1" si="4"/>
        <v>-81.702919007754645</v>
      </c>
      <c r="R37" s="678">
        <f t="shared" ca="1" si="4"/>
        <v>-36.044901190381374</v>
      </c>
      <c r="S37" s="678">
        <f t="shared" ca="1" si="4"/>
        <v>7.5590275950904642E-3</v>
      </c>
      <c r="T37" s="678">
        <f t="shared" ca="1" si="4"/>
        <v>-29.119490190518153</v>
      </c>
      <c r="U37" s="678">
        <f t="shared" ca="1" si="4"/>
        <v>0</v>
      </c>
      <c r="V37" s="678">
        <f t="shared" ca="1" si="4"/>
        <v>-4.5941649298906313</v>
      </c>
      <c r="W37" s="678">
        <f t="shared" ca="1" si="5"/>
        <v>-16.332821665388206</v>
      </c>
      <c r="X37" s="678">
        <f t="shared" ca="1" si="4"/>
        <v>0</v>
      </c>
      <c r="Y37" s="678">
        <f t="shared" ca="1" si="4"/>
        <v>0</v>
      </c>
      <c r="Z37" s="678">
        <f t="shared" ca="1" si="4"/>
        <v>0</v>
      </c>
      <c r="AA37" t="str">
        <f t="shared" si="1"/>
        <v>ASR_CMS_19</v>
      </c>
      <c r="AB37" s="957">
        <f t="shared" si="2"/>
        <v>45406</v>
      </c>
      <c r="AC37" t="str">
        <f t="shared" si="3"/>
        <v>Unaudited</v>
      </c>
    </row>
    <row r="38" spans="1:29" x14ac:dyDescent="0.25">
      <c r="A38" t="s">
        <v>421</v>
      </c>
      <c r="B38" t="s">
        <v>1380</v>
      </c>
      <c r="C38" t="s">
        <v>1381</v>
      </c>
      <c r="D38">
        <v>1900</v>
      </c>
      <c r="E38" s="957">
        <v>1</v>
      </c>
      <c r="F38" t="s">
        <v>439</v>
      </c>
      <c r="G38" s="957">
        <v>91</v>
      </c>
      <c r="H38" t="s">
        <v>380</v>
      </c>
      <c r="I38" t="s">
        <v>489</v>
      </c>
      <c r="J38" t="s">
        <v>445</v>
      </c>
      <c r="K38" t="s">
        <v>448</v>
      </c>
      <c r="L38" s="15" t="s">
        <v>91</v>
      </c>
      <c r="M38" t="s">
        <v>456</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-671.25592223845183</v>
      </c>
      <c r="O38" s="678">
        <f t="shared" ca="1" si="6"/>
        <v>-171.96212371878653</v>
      </c>
      <c r="P38" s="678">
        <f t="shared" ca="1" si="6"/>
        <v>-19.747423936583843</v>
      </c>
      <c r="Q38" s="678">
        <f t="shared" ca="1" si="6"/>
        <v>-195.67405280584177</v>
      </c>
      <c r="R38" s="678">
        <f t="shared" ca="1" si="6"/>
        <v>-26.985363878146266</v>
      </c>
      <c r="S38" s="678">
        <f t="shared" ca="1" si="6"/>
        <v>-0.70073007936699194</v>
      </c>
      <c r="T38" s="678">
        <f t="shared" ca="1" si="6"/>
        <v>-28.69242630820742</v>
      </c>
      <c r="U38" s="678">
        <f t="shared" ca="1" si="6"/>
        <v>-6.3448138227818708E-4</v>
      </c>
      <c r="V38" s="678">
        <f t="shared" ca="1" si="6"/>
        <v>-2.3865868223384821</v>
      </c>
      <c r="W38" s="678">
        <f t="shared" ca="1" si="5"/>
        <v>-225.10658020779829</v>
      </c>
      <c r="X38" s="678">
        <f t="shared" ca="1" si="6"/>
        <v>0</v>
      </c>
      <c r="Y38" s="678">
        <f t="shared" ca="1" si="6"/>
        <v>0</v>
      </c>
      <c r="Z38" s="678">
        <f t="shared" ca="1" si="6"/>
        <v>0</v>
      </c>
      <c r="AA38" t="str">
        <f t="shared" si="1"/>
        <v>ASR_CMS_19</v>
      </c>
      <c r="AB38" s="957">
        <f t="shared" si="2"/>
        <v>45406</v>
      </c>
      <c r="AC38" t="str">
        <f t="shared" si="3"/>
        <v>Unaudited</v>
      </c>
    </row>
    <row r="39" spans="1:29" x14ac:dyDescent="0.25">
      <c r="A39" t="s">
        <v>421</v>
      </c>
      <c r="B39" t="s">
        <v>1380</v>
      </c>
      <c r="C39" t="s">
        <v>1381</v>
      </c>
      <c r="D39">
        <v>1900</v>
      </c>
      <c r="E39" s="957">
        <v>1</v>
      </c>
      <c r="F39" t="s">
        <v>439</v>
      </c>
      <c r="G39" s="957">
        <v>91</v>
      </c>
      <c r="H39" t="s">
        <v>380</v>
      </c>
      <c r="I39" t="s">
        <v>489</v>
      </c>
      <c r="J39" t="s">
        <v>445</v>
      </c>
      <c r="K39" t="s">
        <v>449</v>
      </c>
      <c r="L39" s="15">
        <v>8.1</v>
      </c>
      <c r="M39" t="s">
        <v>22</v>
      </c>
      <c r="N39" s="678">
        <f t="shared" ca="1" si="6"/>
        <v>102669966.72170046</v>
      </c>
      <c r="O39" s="678">
        <f t="shared" ca="1" si="6"/>
        <v>35567489.42998071</v>
      </c>
      <c r="P39" s="678">
        <f t="shared" ca="1" si="6"/>
        <v>5133774.5909477221</v>
      </c>
      <c r="Q39" s="678">
        <f t="shared" ca="1" si="6"/>
        <v>36797657.803093687</v>
      </c>
      <c r="R39" s="678">
        <f t="shared" ca="1" si="6"/>
        <v>7226647.2338448102</v>
      </c>
      <c r="S39" s="678">
        <f t="shared" ca="1" si="6"/>
        <v>10029.700549139974</v>
      </c>
      <c r="T39" s="678">
        <f t="shared" ca="1" si="6"/>
        <v>5629541.5897451686</v>
      </c>
      <c r="U39" s="678">
        <f t="shared" ca="1" si="6"/>
        <v>0</v>
      </c>
      <c r="V39" s="678">
        <f t="shared" ca="1" si="6"/>
        <v>1491786.3589915703</v>
      </c>
      <c r="W39" s="678">
        <f t="shared" ca="1" si="5"/>
        <v>10813040.014547668</v>
      </c>
      <c r="X39" s="678">
        <f t="shared" ca="1" si="6"/>
        <v>0</v>
      </c>
      <c r="Y39" s="678">
        <f t="shared" ca="1" si="6"/>
        <v>0</v>
      </c>
      <c r="Z39" s="678">
        <f t="shared" ca="1" si="6"/>
        <v>0</v>
      </c>
      <c r="AA39" t="str">
        <f t="shared" si="1"/>
        <v>ASR_CMS_19</v>
      </c>
      <c r="AB39" s="957">
        <f t="shared" si="2"/>
        <v>45406</v>
      </c>
      <c r="AC39" t="str">
        <f t="shared" si="3"/>
        <v>Unaudited</v>
      </c>
    </row>
    <row r="40" spans="1:29" x14ac:dyDescent="0.25">
      <c r="A40" t="s">
        <v>421</v>
      </c>
      <c r="B40" t="s">
        <v>1380</v>
      </c>
      <c r="C40" t="s">
        <v>1381</v>
      </c>
      <c r="D40">
        <v>1900</v>
      </c>
      <c r="E40" s="957">
        <v>1</v>
      </c>
      <c r="F40" t="s">
        <v>439</v>
      </c>
      <c r="G40" s="957">
        <v>91</v>
      </c>
      <c r="H40" t="s">
        <v>380</v>
      </c>
      <c r="I40" t="s">
        <v>489</v>
      </c>
      <c r="J40" t="s">
        <v>445</v>
      </c>
      <c r="K40" t="s">
        <v>449</v>
      </c>
      <c r="L40" s="15" t="s">
        <v>113</v>
      </c>
      <c r="M40" t="s">
        <v>444</v>
      </c>
      <c r="N40" s="678">
        <f t="shared" ca="1" si="6"/>
        <v>12386.88</v>
      </c>
      <c r="O40" s="678">
        <f t="shared" ca="1" si="6"/>
        <v>0</v>
      </c>
      <c r="P40" s="678">
        <f t="shared" ca="1" si="6"/>
        <v>0</v>
      </c>
      <c r="Q40" s="678">
        <f t="shared" ca="1" si="6"/>
        <v>0</v>
      </c>
      <c r="R40" s="678">
        <f t="shared" ca="1" si="6"/>
        <v>0</v>
      </c>
      <c r="S40" s="678">
        <f t="shared" ca="1" si="6"/>
        <v>0</v>
      </c>
      <c r="T40" s="678">
        <f t="shared" ca="1" si="6"/>
        <v>12386.88</v>
      </c>
      <c r="U40" s="678">
        <f t="shared" ca="1" si="6"/>
        <v>0</v>
      </c>
      <c r="V40" s="678">
        <f t="shared" ca="1" si="6"/>
        <v>0</v>
      </c>
      <c r="W40" s="678">
        <f t="shared" ca="1" si="5"/>
        <v>0</v>
      </c>
      <c r="X40" s="678">
        <f t="shared" ca="1" si="6"/>
        <v>0</v>
      </c>
      <c r="Y40" s="678">
        <f t="shared" ca="1" si="6"/>
        <v>0</v>
      </c>
      <c r="Z40" s="678">
        <f t="shared" ca="1" si="6"/>
        <v>0</v>
      </c>
      <c r="AA40" t="str">
        <f t="shared" si="1"/>
        <v>ASR_CMS_19</v>
      </c>
      <c r="AB40" s="957">
        <f t="shared" si="2"/>
        <v>45406</v>
      </c>
      <c r="AC40" t="str">
        <f t="shared" si="3"/>
        <v>Unaudited</v>
      </c>
    </row>
    <row r="41" spans="1:29" x14ac:dyDescent="0.25">
      <c r="A41" t="s">
        <v>421</v>
      </c>
      <c r="B41" t="s">
        <v>1380</v>
      </c>
      <c r="C41" t="s">
        <v>1381</v>
      </c>
      <c r="D41">
        <v>1900</v>
      </c>
      <c r="E41" s="957">
        <v>1</v>
      </c>
      <c r="F41" t="s">
        <v>439</v>
      </c>
      <c r="G41" s="957">
        <v>91</v>
      </c>
      <c r="H41" t="s">
        <v>380</v>
      </c>
      <c r="I41" t="s">
        <v>489</v>
      </c>
      <c r="J41" t="s">
        <v>445</v>
      </c>
      <c r="K41" t="s">
        <v>449</v>
      </c>
      <c r="L41" s="15" t="s">
        <v>115</v>
      </c>
      <c r="M41" t="s">
        <v>158</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ASR_CMS_19</v>
      </c>
      <c r="AB41" s="957">
        <f t="shared" si="2"/>
        <v>45406</v>
      </c>
      <c r="AC41" t="str">
        <f t="shared" si="3"/>
        <v>Unaudited</v>
      </c>
    </row>
    <row r="42" spans="1:29" x14ac:dyDescent="0.25">
      <c r="A42" t="s">
        <v>421</v>
      </c>
      <c r="B42" t="s">
        <v>1380</v>
      </c>
      <c r="C42" t="s">
        <v>1381</v>
      </c>
      <c r="D42">
        <v>1900</v>
      </c>
      <c r="E42" s="957">
        <v>1</v>
      </c>
      <c r="F42" t="s">
        <v>439</v>
      </c>
      <c r="G42" s="957">
        <v>91</v>
      </c>
      <c r="H42" t="s">
        <v>380</v>
      </c>
      <c r="I42" t="s">
        <v>489</v>
      </c>
      <c r="J42" t="s">
        <v>445</v>
      </c>
      <c r="K42" t="s">
        <v>449</v>
      </c>
      <c r="L42" s="15" t="s">
        <v>116</v>
      </c>
      <c r="M42" t="s">
        <v>114</v>
      </c>
      <c r="N42" s="678">
        <f t="shared" ca="1" si="6"/>
        <v>-297505.44000000012</v>
      </c>
      <c r="O42" s="678">
        <f t="shared" ca="1" si="6"/>
        <v>-103063.45594953073</v>
      </c>
      <c r="P42" s="678">
        <f t="shared" ca="1" si="6"/>
        <v>-14876.072500156994</v>
      </c>
      <c r="Q42" s="678">
        <f t="shared" ca="1" si="6"/>
        <v>-106628.09899757123</v>
      </c>
      <c r="R42" s="678">
        <f t="shared" ca="1" si="6"/>
        <v>-20940.562597604927</v>
      </c>
      <c r="S42" s="678">
        <f t="shared" ca="1" si="6"/>
        <v>-29.062934081086549</v>
      </c>
      <c r="T42" s="678">
        <f t="shared" ca="1" si="6"/>
        <v>-16312.65014622279</v>
      </c>
      <c r="U42" s="678">
        <f t="shared" ca="1" si="6"/>
        <v>0</v>
      </c>
      <c r="V42" s="678">
        <f t="shared" ca="1" si="6"/>
        <v>-4322.7301156218246</v>
      </c>
      <c r="W42" s="678">
        <f t="shared" ca="1" si="5"/>
        <v>-31332.806759210471</v>
      </c>
      <c r="X42" s="678">
        <f t="shared" ca="1" si="6"/>
        <v>0</v>
      </c>
      <c r="Y42" s="678">
        <f t="shared" ca="1" si="6"/>
        <v>0</v>
      </c>
      <c r="Z42" s="678">
        <f t="shared" ca="1" si="6"/>
        <v>0</v>
      </c>
      <c r="AA42" t="str">
        <f t="shared" si="1"/>
        <v>ASR_CMS_19</v>
      </c>
      <c r="AB42" s="957">
        <f t="shared" si="2"/>
        <v>45406</v>
      </c>
      <c r="AC42" t="str">
        <f t="shared" si="3"/>
        <v>Unaudited</v>
      </c>
    </row>
    <row r="43" spans="1:29" x14ac:dyDescent="0.25">
      <c r="A43" t="s">
        <v>421</v>
      </c>
      <c r="B43" t="s">
        <v>1380</v>
      </c>
      <c r="C43" t="s">
        <v>1381</v>
      </c>
      <c r="D43">
        <v>1900</v>
      </c>
      <c r="E43" s="957">
        <v>1</v>
      </c>
      <c r="F43" t="s">
        <v>439</v>
      </c>
      <c r="G43" s="957">
        <v>91</v>
      </c>
      <c r="H43" t="s">
        <v>380</v>
      </c>
      <c r="I43" t="s">
        <v>489</v>
      </c>
      <c r="J43" t="s">
        <v>445</v>
      </c>
      <c r="K43" t="s">
        <v>449</v>
      </c>
      <c r="L43" s="15" t="s">
        <v>117</v>
      </c>
      <c r="M43" t="s">
        <v>159</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ASR_CMS_19</v>
      </c>
      <c r="AB43" s="957">
        <f t="shared" si="2"/>
        <v>45406</v>
      </c>
      <c r="AC43" t="str">
        <f t="shared" si="3"/>
        <v>Unaudited</v>
      </c>
    </row>
    <row r="44" spans="1:29" x14ac:dyDescent="0.25">
      <c r="A44" t="s">
        <v>421</v>
      </c>
      <c r="B44" t="s">
        <v>1380</v>
      </c>
      <c r="C44" t="s">
        <v>1381</v>
      </c>
      <c r="D44">
        <v>1900</v>
      </c>
      <c r="E44" s="957">
        <v>1</v>
      </c>
      <c r="F44" t="s">
        <v>439</v>
      </c>
      <c r="G44" s="957">
        <v>91</v>
      </c>
      <c r="H44" t="s">
        <v>380</v>
      </c>
      <c r="I44" t="s">
        <v>489</v>
      </c>
      <c r="J44" t="s">
        <v>445</v>
      </c>
      <c r="K44" t="s">
        <v>449</v>
      </c>
      <c r="L44" s="15" t="s">
        <v>160</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ASR_CMS_19</v>
      </c>
      <c r="AB44" s="957">
        <f t="shared" si="2"/>
        <v>45406</v>
      </c>
      <c r="AC44" t="str">
        <f t="shared" si="3"/>
        <v>Unaudited</v>
      </c>
    </row>
    <row r="45" spans="1:29" x14ac:dyDescent="0.25">
      <c r="A45" t="s">
        <v>421</v>
      </c>
      <c r="B45" t="s">
        <v>1380</v>
      </c>
      <c r="C45" t="s">
        <v>1381</v>
      </c>
      <c r="D45">
        <v>1900</v>
      </c>
      <c r="E45" s="957">
        <v>1</v>
      </c>
      <c r="F45" t="s">
        <v>439</v>
      </c>
      <c r="G45" s="957">
        <v>91</v>
      </c>
      <c r="H45" t="s">
        <v>380</v>
      </c>
      <c r="I45" t="s">
        <v>489</v>
      </c>
      <c r="J45" t="s">
        <v>445</v>
      </c>
      <c r="K45" t="s">
        <v>449</v>
      </c>
      <c r="L45" s="15" t="s">
        <v>443</v>
      </c>
      <c r="M45" t="s">
        <v>457</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ASR_CMS_19</v>
      </c>
      <c r="AB45" s="957">
        <f t="shared" si="2"/>
        <v>45406</v>
      </c>
      <c r="AC45" t="str">
        <f t="shared" si="3"/>
        <v>Unaudited</v>
      </c>
    </row>
    <row r="46" spans="1:29" x14ac:dyDescent="0.25">
      <c r="A46" t="s">
        <v>421</v>
      </c>
      <c r="B46" t="s">
        <v>1380</v>
      </c>
      <c r="C46" t="s">
        <v>1381</v>
      </c>
      <c r="D46">
        <v>1900</v>
      </c>
      <c r="E46" s="957">
        <v>1</v>
      </c>
      <c r="F46" t="s">
        <v>439</v>
      </c>
      <c r="G46" s="957">
        <v>91</v>
      </c>
      <c r="H46" t="s">
        <v>380</v>
      </c>
      <c r="I46" t="s">
        <v>489</v>
      </c>
      <c r="J46" t="s">
        <v>445</v>
      </c>
      <c r="K46" t="s">
        <v>450</v>
      </c>
      <c r="L46" s="15">
        <v>9.1</v>
      </c>
      <c r="M46" t="s">
        <v>186</v>
      </c>
      <c r="N46" s="678">
        <f t="shared" ca="1" si="6"/>
        <v>136816914.09</v>
      </c>
      <c r="O46" s="678">
        <f t="shared" ca="1" si="6"/>
        <v>14119305.409999996</v>
      </c>
      <c r="P46" s="678">
        <f t="shared" ca="1" si="6"/>
        <v>1710519.9</v>
      </c>
      <c r="Q46" s="678">
        <f t="shared" ca="1" si="6"/>
        <v>32003443.82</v>
      </c>
      <c r="R46" s="678">
        <f t="shared" ca="1" si="6"/>
        <v>4654756.5500000007</v>
      </c>
      <c r="S46" s="678">
        <f t="shared" ca="1" si="6"/>
        <v>231420.1</v>
      </c>
      <c r="T46" s="678">
        <f t="shared" ca="1" si="6"/>
        <v>3902457.2699999996</v>
      </c>
      <c r="U46" s="678">
        <f t="shared" ca="1" si="6"/>
        <v>0</v>
      </c>
      <c r="V46" s="678">
        <f t="shared" ca="1" si="6"/>
        <v>195462.31</v>
      </c>
      <c r="W46" s="678">
        <f t="shared" ca="1" si="5"/>
        <v>79999548.730000004</v>
      </c>
      <c r="X46" s="678">
        <f t="shared" ca="1" si="6"/>
        <v>0</v>
      </c>
      <c r="Y46" s="678">
        <f t="shared" ca="1" si="6"/>
        <v>0</v>
      </c>
      <c r="Z46" s="678">
        <f t="shared" ca="1" si="6"/>
        <v>0</v>
      </c>
      <c r="AA46" t="str">
        <f t="shared" si="1"/>
        <v>ASR_CMS_19</v>
      </c>
      <c r="AB46" s="957">
        <f t="shared" si="2"/>
        <v>45406</v>
      </c>
      <c r="AC46" t="str">
        <f t="shared" si="3"/>
        <v>Unaudited</v>
      </c>
    </row>
    <row r="47" spans="1:29" x14ac:dyDescent="0.25">
      <c r="A47" t="s">
        <v>421</v>
      </c>
      <c r="B47" t="s">
        <v>1380</v>
      </c>
      <c r="C47" t="s">
        <v>1381</v>
      </c>
      <c r="D47">
        <v>1900</v>
      </c>
      <c r="E47" s="957">
        <v>1</v>
      </c>
      <c r="F47" t="s">
        <v>439</v>
      </c>
      <c r="G47" s="957">
        <v>91</v>
      </c>
      <c r="H47" t="s">
        <v>380</v>
      </c>
      <c r="I47" t="s">
        <v>489</v>
      </c>
      <c r="J47" t="s">
        <v>445</v>
      </c>
      <c r="K47" t="s">
        <v>450</v>
      </c>
      <c r="L47" s="15" t="s">
        <v>107</v>
      </c>
      <c r="M47" t="s">
        <v>187</v>
      </c>
      <c r="N47" s="678">
        <f t="shared" ca="1" si="6"/>
        <v>729890.88</v>
      </c>
      <c r="O47" s="678">
        <f t="shared" ca="1" si="6"/>
        <v>102271.7</v>
      </c>
      <c r="P47" s="678">
        <f t="shared" ca="1" si="6"/>
        <v>0</v>
      </c>
      <c r="Q47" s="678">
        <f t="shared" ca="1" si="6"/>
        <v>191676.86</v>
      </c>
      <c r="R47" s="678">
        <f t="shared" ca="1" si="6"/>
        <v>29456.239999999998</v>
      </c>
      <c r="S47" s="678">
        <f t="shared" ca="1" si="6"/>
        <v>0</v>
      </c>
      <c r="T47" s="678">
        <f t="shared" ca="1" si="6"/>
        <v>16167.91</v>
      </c>
      <c r="U47" s="678">
        <f t="shared" ca="1" si="6"/>
        <v>0</v>
      </c>
      <c r="V47" s="678">
        <f t="shared" ca="1" si="6"/>
        <v>0</v>
      </c>
      <c r="W47" s="678">
        <f t="shared" ca="1" si="5"/>
        <v>390318.17000000004</v>
      </c>
      <c r="X47" s="678">
        <f t="shared" ca="1" si="6"/>
        <v>0</v>
      </c>
      <c r="Y47" s="678">
        <f t="shared" ca="1" si="6"/>
        <v>0</v>
      </c>
      <c r="Z47" s="678">
        <f t="shared" ca="1" si="6"/>
        <v>0</v>
      </c>
      <c r="AA47" t="str">
        <f t="shared" si="1"/>
        <v>ASR_CMS_19</v>
      </c>
      <c r="AB47" s="957">
        <f t="shared" si="2"/>
        <v>45406</v>
      </c>
      <c r="AC47" t="str">
        <f t="shared" si="3"/>
        <v>Unaudited</v>
      </c>
    </row>
    <row r="48" spans="1:29" x14ac:dyDescent="0.25">
      <c r="A48" t="s">
        <v>421</v>
      </c>
      <c r="B48" t="s">
        <v>1380</v>
      </c>
      <c r="C48" t="s">
        <v>1381</v>
      </c>
      <c r="D48">
        <v>1900</v>
      </c>
      <c r="E48" s="957">
        <v>1</v>
      </c>
      <c r="F48" t="s">
        <v>439</v>
      </c>
      <c r="G48" s="957">
        <v>91</v>
      </c>
      <c r="H48" t="s">
        <v>380</v>
      </c>
      <c r="I48" t="s">
        <v>489</v>
      </c>
      <c r="J48" t="s">
        <v>445</v>
      </c>
      <c r="K48" t="s">
        <v>450</v>
      </c>
      <c r="L48" s="15" t="s">
        <v>1316</v>
      </c>
      <c r="M48" t="s">
        <v>1317</v>
      </c>
      <c r="N48" s="678">
        <f t="shared" ca="1" si="6"/>
        <v>2420398.1999999997</v>
      </c>
      <c r="O48" s="678">
        <f t="shared" ca="1" si="6"/>
        <v>241669.12999999998</v>
      </c>
      <c r="P48" s="678">
        <f t="shared" ca="1" si="6"/>
        <v>0</v>
      </c>
      <c r="Q48" s="678">
        <f t="shared" ca="1" si="6"/>
        <v>1783813.46</v>
      </c>
      <c r="R48" s="678">
        <f t="shared" ca="1" si="6"/>
        <v>51017.04</v>
      </c>
      <c r="S48" s="678">
        <f t="shared" ca="1" si="6"/>
        <v>0</v>
      </c>
      <c r="T48" s="678">
        <f t="shared" ca="1" si="6"/>
        <v>249468.03</v>
      </c>
      <c r="U48" s="678">
        <f t="shared" ca="1" si="6"/>
        <v>0</v>
      </c>
      <c r="V48" s="678">
        <f t="shared" ca="1" si="6"/>
        <v>67221.899999999994</v>
      </c>
      <c r="W48" s="678">
        <f t="shared" ca="1" si="5"/>
        <v>27208.639999999999</v>
      </c>
      <c r="X48" s="678">
        <f t="shared" ca="1" si="6"/>
        <v>0</v>
      </c>
      <c r="Y48" s="678">
        <f t="shared" ca="1" si="6"/>
        <v>0</v>
      </c>
      <c r="Z48" s="678">
        <f t="shared" ca="1" si="6"/>
        <v>0</v>
      </c>
      <c r="AA48" t="str">
        <f t="shared" si="1"/>
        <v>ASR_CMS_19</v>
      </c>
      <c r="AB48" s="957">
        <f t="shared" si="2"/>
        <v>45406</v>
      </c>
      <c r="AC48" t="str">
        <f t="shared" si="3"/>
        <v>Unaudited</v>
      </c>
    </row>
    <row r="49" spans="1:29" x14ac:dyDescent="0.25">
      <c r="A49" t="s">
        <v>421</v>
      </c>
      <c r="B49" t="s">
        <v>1380</v>
      </c>
      <c r="C49" t="s">
        <v>1381</v>
      </c>
      <c r="D49">
        <v>1900</v>
      </c>
      <c r="E49" s="957">
        <v>1</v>
      </c>
      <c r="F49" t="s">
        <v>439</v>
      </c>
      <c r="G49" s="957">
        <v>91</v>
      </c>
      <c r="H49" t="s">
        <v>380</v>
      </c>
      <c r="I49" t="s">
        <v>489</v>
      </c>
      <c r="J49" t="s">
        <v>445</v>
      </c>
      <c r="K49" t="s">
        <v>450</v>
      </c>
      <c r="L49" s="15" t="s">
        <v>108</v>
      </c>
      <c r="M49" t="s">
        <v>188</v>
      </c>
      <c r="N49" s="678">
        <f t="shared" ca="1" si="6"/>
        <v>23503910.25</v>
      </c>
      <c r="O49" s="678">
        <f t="shared" ca="1" si="6"/>
        <v>4516344.08</v>
      </c>
      <c r="P49" s="678">
        <f t="shared" ca="1" si="6"/>
        <v>380070.36</v>
      </c>
      <c r="Q49" s="678">
        <f t="shared" ca="1" si="6"/>
        <v>9035201.0600000005</v>
      </c>
      <c r="R49" s="678">
        <f t="shared" ca="1" si="6"/>
        <v>683913.46000000008</v>
      </c>
      <c r="S49" s="678">
        <f t="shared" ca="1" si="6"/>
        <v>20705.850000000002</v>
      </c>
      <c r="T49" s="678">
        <f t="shared" ca="1" si="6"/>
        <v>2108560.11</v>
      </c>
      <c r="U49" s="678">
        <f t="shared" ca="1" si="6"/>
        <v>0</v>
      </c>
      <c r="V49" s="678">
        <f t="shared" ca="1" si="6"/>
        <v>73504.560000000012</v>
      </c>
      <c r="W49" s="678">
        <f t="shared" ca="1" si="5"/>
        <v>6685610.7699999986</v>
      </c>
      <c r="X49" s="678">
        <f t="shared" ca="1" si="6"/>
        <v>0</v>
      </c>
      <c r="Y49" s="678">
        <f t="shared" ca="1" si="6"/>
        <v>0</v>
      </c>
      <c r="Z49" s="678">
        <f t="shared" ca="1" si="6"/>
        <v>0</v>
      </c>
      <c r="AA49" t="str">
        <f t="shared" si="1"/>
        <v>ASR_CMS_19</v>
      </c>
      <c r="AB49" s="957">
        <f t="shared" si="2"/>
        <v>45406</v>
      </c>
      <c r="AC49" t="str">
        <f t="shared" si="3"/>
        <v>Unaudited</v>
      </c>
    </row>
    <row r="50" spans="1:29" x14ac:dyDescent="0.25">
      <c r="A50" t="s">
        <v>421</v>
      </c>
      <c r="B50" t="s">
        <v>1380</v>
      </c>
      <c r="C50" t="s">
        <v>1381</v>
      </c>
      <c r="D50">
        <v>1900</v>
      </c>
      <c r="E50" s="957">
        <v>1</v>
      </c>
      <c r="F50" t="s">
        <v>439</v>
      </c>
      <c r="G50" s="957">
        <v>91</v>
      </c>
      <c r="H50" t="s">
        <v>380</v>
      </c>
      <c r="I50" t="s">
        <v>489</v>
      </c>
      <c r="J50" t="s">
        <v>445</v>
      </c>
      <c r="K50" t="s">
        <v>450</v>
      </c>
      <c r="L50" s="15" t="s">
        <v>109</v>
      </c>
      <c r="M50" t="s">
        <v>161</v>
      </c>
      <c r="N50" s="678">
        <f t="shared" ca="1" si="6"/>
        <v>54854180.900000922</v>
      </c>
      <c r="O50" s="678">
        <f t="shared" ca="1" si="6"/>
        <v>30854806.67271002</v>
      </c>
      <c r="P50" s="678">
        <f t="shared" ca="1" si="6"/>
        <v>803378.03979946882</v>
      </c>
      <c r="Q50" s="678">
        <f t="shared" ca="1" si="6"/>
        <v>17835352.535579249</v>
      </c>
      <c r="R50" s="678">
        <f t="shared" ca="1" si="6"/>
        <v>1149491.0815761732</v>
      </c>
      <c r="S50" s="678">
        <f t="shared" ca="1" si="6"/>
        <v>38059.843928850576</v>
      </c>
      <c r="T50" s="678">
        <f t="shared" ca="1" si="6"/>
        <v>1732594.7771159462</v>
      </c>
      <c r="U50" s="678">
        <f t="shared" ca="1" si="6"/>
        <v>0</v>
      </c>
      <c r="V50" s="678">
        <f t="shared" ca="1" si="6"/>
        <v>87095.985929605667</v>
      </c>
      <c r="W50" s="678">
        <f t="shared" ca="1" si="5"/>
        <v>2353401.9633615976</v>
      </c>
      <c r="X50" s="678">
        <f t="shared" ca="1" si="6"/>
        <v>0</v>
      </c>
      <c r="Y50" s="678">
        <f t="shared" ca="1" si="6"/>
        <v>0</v>
      </c>
      <c r="Z50" s="678">
        <f t="shared" ca="1" si="6"/>
        <v>0</v>
      </c>
      <c r="AA50" t="str">
        <f t="shared" si="1"/>
        <v>ASR_CMS_19</v>
      </c>
      <c r="AB50" s="957">
        <f t="shared" si="2"/>
        <v>45406</v>
      </c>
      <c r="AC50" t="str">
        <f t="shared" si="3"/>
        <v>Unaudited</v>
      </c>
    </row>
    <row r="51" spans="1:29" x14ac:dyDescent="0.25">
      <c r="A51" t="s">
        <v>421</v>
      </c>
      <c r="B51" t="s">
        <v>1380</v>
      </c>
      <c r="C51" t="s">
        <v>1381</v>
      </c>
      <c r="D51">
        <v>1900</v>
      </c>
      <c r="E51" s="957">
        <v>1</v>
      </c>
      <c r="F51" t="s">
        <v>439</v>
      </c>
      <c r="G51" s="957">
        <v>91</v>
      </c>
      <c r="H51" t="s">
        <v>380</v>
      </c>
      <c r="I51" t="s">
        <v>489</v>
      </c>
      <c r="J51" t="s">
        <v>445</v>
      </c>
      <c r="K51" t="s">
        <v>450</v>
      </c>
      <c r="L51" s="15" t="s">
        <v>110</v>
      </c>
      <c r="M51" t="s">
        <v>135</v>
      </c>
      <c r="N51" s="678">
        <f t="shared" ca="1" si="6"/>
        <v>364662.66999999993</v>
      </c>
      <c r="O51" s="678">
        <f t="shared" ca="1" si="6"/>
        <v>221667.63289906984</v>
      </c>
      <c r="P51" s="678">
        <f t="shared" ca="1" si="6"/>
        <v>28979.142464863118</v>
      </c>
      <c r="Q51" s="678">
        <f t="shared" ca="1" si="6"/>
        <v>79794.030955802795</v>
      </c>
      <c r="R51" s="678">
        <f t="shared" ca="1" si="6"/>
        <v>12296.930662790774</v>
      </c>
      <c r="S51" s="678">
        <f t="shared" ca="1" si="6"/>
        <v>340.86765941636469</v>
      </c>
      <c r="T51" s="678">
        <f t="shared" ca="1" si="6"/>
        <v>16205.042540479175</v>
      </c>
      <c r="U51" s="678">
        <f t="shared" ca="1" si="6"/>
        <v>5.7737913916787473</v>
      </c>
      <c r="V51" s="678">
        <f t="shared" ca="1" si="6"/>
        <v>1146.5953701143812</v>
      </c>
      <c r="W51" s="678">
        <f t="shared" ca="1" si="5"/>
        <v>4226.6536560718478</v>
      </c>
      <c r="X51" s="678">
        <f t="shared" ca="1" si="6"/>
        <v>0</v>
      </c>
      <c r="Y51" s="678">
        <f t="shared" ca="1" si="6"/>
        <v>0</v>
      </c>
      <c r="Z51" s="678">
        <f t="shared" ca="1" si="6"/>
        <v>0</v>
      </c>
      <c r="AA51" t="str">
        <f t="shared" si="1"/>
        <v>ASR_CMS_19</v>
      </c>
      <c r="AB51" s="957">
        <f t="shared" si="2"/>
        <v>45406</v>
      </c>
      <c r="AC51" t="str">
        <f t="shared" si="3"/>
        <v>Unaudited</v>
      </c>
    </row>
    <row r="52" spans="1:29" x14ac:dyDescent="0.25">
      <c r="A52" t="s">
        <v>421</v>
      </c>
      <c r="B52" t="s">
        <v>1380</v>
      </c>
      <c r="C52" t="s">
        <v>1381</v>
      </c>
      <c r="D52">
        <v>1900</v>
      </c>
      <c r="E52" s="957">
        <v>1</v>
      </c>
      <c r="F52" t="s">
        <v>439</v>
      </c>
      <c r="G52" s="957">
        <v>91</v>
      </c>
      <c r="H52" t="s">
        <v>380</v>
      </c>
      <c r="I52" t="s">
        <v>489</v>
      </c>
      <c r="J52" t="s">
        <v>445</v>
      </c>
      <c r="K52" t="s">
        <v>450</v>
      </c>
      <c r="L52" s="15" t="s">
        <v>111</v>
      </c>
      <c r="M52" t="s">
        <v>163</v>
      </c>
      <c r="N52" s="678">
        <f t="shared" ca="1" si="6"/>
        <v>-146529.10939759295</v>
      </c>
      <c r="O52" s="678">
        <f t="shared" ca="1" si="6"/>
        <v>-39356.16359691789</v>
      </c>
      <c r="P52" s="678">
        <f t="shared" ca="1" si="6"/>
        <v>-2306.6665866352259</v>
      </c>
      <c r="Q52" s="678">
        <f t="shared" ca="1" si="6"/>
        <v>-42132.077387530677</v>
      </c>
      <c r="R52" s="678">
        <f t="shared" ca="1" si="6"/>
        <v>-4597.6985076980463</v>
      </c>
      <c r="S52" s="678">
        <f t="shared" ca="1" si="6"/>
        <v>-228.14926368685542</v>
      </c>
      <c r="T52" s="678">
        <f t="shared" ca="1" si="6"/>
        <v>-3927.7344849874153</v>
      </c>
      <c r="U52" s="678">
        <f t="shared" ca="1" si="6"/>
        <v>0</v>
      </c>
      <c r="V52" s="678">
        <f t="shared" ca="1" si="6"/>
        <v>-324.54676278198576</v>
      </c>
      <c r="W52" s="678">
        <f t="shared" ca="1" si="5"/>
        <v>-53656.072807354838</v>
      </c>
      <c r="X52" s="678">
        <f t="shared" ca="1" si="6"/>
        <v>0</v>
      </c>
      <c r="Y52" s="678">
        <f t="shared" ca="1" si="6"/>
        <v>0</v>
      </c>
      <c r="Z52" s="678">
        <f t="shared" ca="1" si="6"/>
        <v>0</v>
      </c>
      <c r="AA52" t="str">
        <f t="shared" si="1"/>
        <v>ASR_CMS_19</v>
      </c>
      <c r="AB52" s="957">
        <f t="shared" si="2"/>
        <v>45406</v>
      </c>
      <c r="AC52" t="str">
        <f t="shared" si="3"/>
        <v>Unaudited</v>
      </c>
    </row>
    <row r="53" spans="1:29" x14ac:dyDescent="0.25">
      <c r="A53" t="s">
        <v>421</v>
      </c>
      <c r="B53" t="s">
        <v>1380</v>
      </c>
      <c r="C53" t="s">
        <v>1381</v>
      </c>
      <c r="D53">
        <v>1900</v>
      </c>
      <c r="E53" s="957">
        <v>1</v>
      </c>
      <c r="F53" t="s">
        <v>439</v>
      </c>
      <c r="G53" s="957">
        <v>91</v>
      </c>
      <c r="H53" t="s">
        <v>380</v>
      </c>
      <c r="I53" t="s">
        <v>489</v>
      </c>
      <c r="J53" t="s">
        <v>445</v>
      </c>
      <c r="K53" t="s">
        <v>450</v>
      </c>
      <c r="L53" s="15" t="s">
        <v>112</v>
      </c>
      <c r="M53" t="s">
        <v>464</v>
      </c>
      <c r="N53" s="678">
        <f t="shared" ca="1" si="6"/>
        <v>3008694.118797835</v>
      </c>
      <c r="O53" s="678">
        <f t="shared" ca="1" si="6"/>
        <v>770766.2802636819</v>
      </c>
      <c r="P53" s="678">
        <f t="shared" ca="1" si="6"/>
        <v>88511.633627422416</v>
      </c>
      <c r="Q53" s="678">
        <f t="shared" ca="1" si="6"/>
        <v>877047.56468299672</v>
      </c>
      <c r="R53" s="678">
        <f t="shared" ca="1" si="6"/>
        <v>120953.42909310924</v>
      </c>
      <c r="S53" s="678">
        <f t="shared" ca="1" si="6"/>
        <v>3140.8027829768307</v>
      </c>
      <c r="T53" s="678">
        <f t="shared" ca="1" si="6"/>
        <v>128604.80098211768</v>
      </c>
      <c r="U53" s="678">
        <f t="shared" ca="1" si="6"/>
        <v>2.8438637784844425</v>
      </c>
      <c r="V53" s="678">
        <f t="shared" ca="1" si="6"/>
        <v>10697.126831187132</v>
      </c>
      <c r="W53" s="678">
        <f t="shared" ca="1" si="5"/>
        <v>1008969.636670565</v>
      </c>
      <c r="X53" s="678">
        <f t="shared" ca="1" si="6"/>
        <v>0</v>
      </c>
      <c r="Y53" s="678">
        <f t="shared" ca="1" si="6"/>
        <v>0</v>
      </c>
      <c r="Z53" s="678">
        <f t="shared" ca="1" si="6"/>
        <v>0</v>
      </c>
      <c r="AA53" t="str">
        <f t="shared" si="1"/>
        <v>ASR_CMS_19</v>
      </c>
      <c r="AB53" s="957">
        <f t="shared" si="2"/>
        <v>45406</v>
      </c>
      <c r="AC53" t="str">
        <f t="shared" si="3"/>
        <v>Unaudited</v>
      </c>
    </row>
    <row r="54" spans="1:29" x14ac:dyDescent="0.25">
      <c r="A54" t="s">
        <v>421</v>
      </c>
      <c r="B54" t="s">
        <v>1380</v>
      </c>
      <c r="C54" t="s">
        <v>1381</v>
      </c>
      <c r="D54">
        <v>1900</v>
      </c>
      <c r="E54" s="957">
        <v>1</v>
      </c>
      <c r="F54" t="s">
        <v>439</v>
      </c>
      <c r="G54" s="957">
        <v>91</v>
      </c>
      <c r="H54" t="s">
        <v>380</v>
      </c>
      <c r="I54" t="s">
        <v>489</v>
      </c>
      <c r="J54" t="s">
        <v>445</v>
      </c>
      <c r="K54" t="s">
        <v>6</v>
      </c>
      <c r="L54" s="15" t="s">
        <v>118</v>
      </c>
      <c r="M54" t="s">
        <v>189</v>
      </c>
      <c r="N54" s="678">
        <f t="shared" ca="1" si="6"/>
        <v>818374.60000000033</v>
      </c>
      <c r="O54" s="678">
        <f t="shared" ca="1" si="6"/>
        <v>283505.78912881343</v>
      </c>
      <c r="P54" s="678">
        <f t="shared" ca="1" si="6"/>
        <v>40920.932006779374</v>
      </c>
      <c r="Q54" s="678">
        <f t="shared" ca="1" si="6"/>
        <v>293311.36891445681</v>
      </c>
      <c r="R54" s="678">
        <f t="shared" ca="1" si="6"/>
        <v>57603.062786313756</v>
      </c>
      <c r="S54" s="678">
        <f t="shared" ca="1" si="6"/>
        <v>79.945990410916778</v>
      </c>
      <c r="T54" s="678">
        <f t="shared" ca="1" si="6"/>
        <v>44872.65354998222</v>
      </c>
      <c r="U54" s="678">
        <f t="shared" ca="1" si="6"/>
        <v>0</v>
      </c>
      <c r="V54" s="678">
        <f t="shared" ca="1" si="6"/>
        <v>11890.917118288544</v>
      </c>
      <c r="W54" s="678">
        <f t="shared" ca="1" si="5"/>
        <v>86189.93050495538</v>
      </c>
      <c r="X54" s="678">
        <f t="shared" ca="1" si="6"/>
        <v>0</v>
      </c>
      <c r="Y54" s="678">
        <f t="shared" ca="1" si="6"/>
        <v>0</v>
      </c>
      <c r="Z54" s="678">
        <f t="shared" ca="1" si="6"/>
        <v>0</v>
      </c>
      <c r="AA54" t="str">
        <f t="shared" si="1"/>
        <v>ASR_CMS_19</v>
      </c>
      <c r="AB54" s="957">
        <f t="shared" si="2"/>
        <v>45406</v>
      </c>
      <c r="AC54" t="str">
        <f t="shared" si="3"/>
        <v>Unaudited</v>
      </c>
    </row>
    <row r="55" spans="1:29" x14ac:dyDescent="0.25">
      <c r="A55" t="s">
        <v>421</v>
      </c>
      <c r="B55" t="s">
        <v>1380</v>
      </c>
      <c r="C55" t="s">
        <v>1381</v>
      </c>
      <c r="D55">
        <v>1900</v>
      </c>
      <c r="E55" s="957">
        <v>1</v>
      </c>
      <c r="F55" t="s">
        <v>439</v>
      </c>
      <c r="G55" s="957">
        <v>91</v>
      </c>
      <c r="H55" t="s">
        <v>380</v>
      </c>
      <c r="I55" t="s">
        <v>489</v>
      </c>
      <c r="J55" t="s">
        <v>445</v>
      </c>
      <c r="K55" t="s">
        <v>6</v>
      </c>
      <c r="L55" s="15" t="s">
        <v>45</v>
      </c>
      <c r="M55" t="s">
        <v>164</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ASR_CMS_19</v>
      </c>
      <c r="AB55" s="957">
        <f t="shared" si="2"/>
        <v>45406</v>
      </c>
      <c r="AC55" t="str">
        <f t="shared" si="3"/>
        <v>Unaudited</v>
      </c>
    </row>
    <row r="56" spans="1:29" x14ac:dyDescent="0.25">
      <c r="A56" t="s">
        <v>421</v>
      </c>
      <c r="B56" t="s">
        <v>1380</v>
      </c>
      <c r="C56" t="s">
        <v>1381</v>
      </c>
      <c r="D56">
        <v>1900</v>
      </c>
      <c r="E56" s="957">
        <v>1</v>
      </c>
      <c r="F56" t="s">
        <v>439</v>
      </c>
      <c r="G56" s="957">
        <v>91</v>
      </c>
      <c r="H56" t="s">
        <v>380</v>
      </c>
      <c r="I56" t="s">
        <v>489</v>
      </c>
      <c r="J56" t="s">
        <v>445</v>
      </c>
      <c r="K56" t="s">
        <v>6</v>
      </c>
      <c r="L56" s="15" t="s">
        <v>46</v>
      </c>
      <c r="M56" t="s">
        <v>165</v>
      </c>
      <c r="N56" s="678">
        <f t="shared" ca="1" si="6"/>
        <v>28.649794759256011</v>
      </c>
      <c r="O56" s="678">
        <f t="shared" ca="1" si="6"/>
        <v>6.9852012203745719</v>
      </c>
      <c r="P56" s="678">
        <f t="shared" ca="1" si="6"/>
        <v>6.2510427171037595</v>
      </c>
      <c r="Q56" s="678">
        <f t="shared" ca="1" si="6"/>
        <v>7.7897631887746019</v>
      </c>
      <c r="R56" s="678">
        <f t="shared" ca="1" si="6"/>
        <v>6.9798535007236406</v>
      </c>
      <c r="S56" s="678">
        <f t="shared" ca="1" si="6"/>
        <v>0</v>
      </c>
      <c r="T56" s="678">
        <f t="shared" ca="1" si="6"/>
        <v>0.1962465926946837</v>
      </c>
      <c r="U56" s="678">
        <f t="shared" ca="1" si="6"/>
        <v>0</v>
      </c>
      <c r="V56" s="678">
        <f t="shared" ca="1" si="6"/>
        <v>0</v>
      </c>
      <c r="W56" s="678">
        <f t="shared" ca="1" si="5"/>
        <v>0.44768753958474716</v>
      </c>
      <c r="X56" s="678">
        <f t="shared" ca="1" si="6"/>
        <v>0</v>
      </c>
      <c r="Y56" s="678">
        <f t="shared" ca="1" si="6"/>
        <v>0</v>
      </c>
      <c r="Z56" s="678">
        <f t="shared" ca="1" si="6"/>
        <v>0</v>
      </c>
      <c r="AA56" t="str">
        <f t="shared" si="1"/>
        <v>ASR_CMS_19</v>
      </c>
      <c r="AB56" s="957">
        <f t="shared" si="2"/>
        <v>45406</v>
      </c>
      <c r="AC56" t="str">
        <f t="shared" si="3"/>
        <v>Unaudited</v>
      </c>
    </row>
    <row r="57" spans="1:29" x14ac:dyDescent="0.25">
      <c r="A57" t="s">
        <v>421</v>
      </c>
      <c r="B57" t="s">
        <v>1380</v>
      </c>
      <c r="C57" t="s">
        <v>1381</v>
      </c>
      <c r="D57">
        <v>1900</v>
      </c>
      <c r="E57" s="957">
        <v>1</v>
      </c>
      <c r="F57" t="s">
        <v>439</v>
      </c>
      <c r="G57" s="957">
        <v>91</v>
      </c>
      <c r="H57" t="s">
        <v>380</v>
      </c>
      <c r="I57" t="s">
        <v>489</v>
      </c>
      <c r="J57" t="s">
        <v>445</v>
      </c>
      <c r="K57" t="s">
        <v>6</v>
      </c>
      <c r="L57" s="15" t="s">
        <v>166</v>
      </c>
      <c r="M57" t="s">
        <v>462</v>
      </c>
      <c r="N57" s="678">
        <f t="shared" ca="1" si="6"/>
        <v>1961660.500539409</v>
      </c>
      <c r="O57" s="678">
        <f t="shared" ca="1" si="6"/>
        <v>502537.54866416438</v>
      </c>
      <c r="P57" s="678">
        <f t="shared" ca="1" si="6"/>
        <v>57709.347866344877</v>
      </c>
      <c r="Q57" s="678">
        <f t="shared" ca="1" si="6"/>
        <v>571832.66121461161</v>
      </c>
      <c r="R57" s="678">
        <f t="shared" ca="1" si="6"/>
        <v>78861.311548530168</v>
      </c>
      <c r="S57" s="678">
        <f t="shared" ca="1" si="6"/>
        <v>2047.7949954619137</v>
      </c>
      <c r="T57" s="678">
        <f t="shared" ca="1" si="6"/>
        <v>83849.985510376006</v>
      </c>
      <c r="U57" s="678">
        <f t="shared" ca="1" si="6"/>
        <v>1.8541915604889505</v>
      </c>
      <c r="V57" s="678">
        <f t="shared" ca="1" si="6"/>
        <v>6974.4980198866415</v>
      </c>
      <c r="W57" s="678">
        <f t="shared" ca="1" si="5"/>
        <v>657845.49852847273</v>
      </c>
      <c r="X57" s="678">
        <f t="shared" ca="1" si="6"/>
        <v>0</v>
      </c>
      <c r="Y57" s="678">
        <f t="shared" ca="1" si="6"/>
        <v>0</v>
      </c>
      <c r="Z57" s="678">
        <f t="shared" ca="1" si="6"/>
        <v>0</v>
      </c>
      <c r="AA57" t="str">
        <f t="shared" si="1"/>
        <v>ASR_CMS_19</v>
      </c>
      <c r="AB57" s="957">
        <f t="shared" si="2"/>
        <v>45406</v>
      </c>
      <c r="AC57" t="str">
        <f t="shared" si="3"/>
        <v>Unaudited</v>
      </c>
    </row>
    <row r="58" spans="1:29" x14ac:dyDescent="0.25">
      <c r="A58" t="s">
        <v>421</v>
      </c>
      <c r="B58" t="s">
        <v>1380</v>
      </c>
      <c r="C58" t="s">
        <v>1381</v>
      </c>
      <c r="D58">
        <v>1900</v>
      </c>
      <c r="E58" s="957">
        <v>1</v>
      </c>
      <c r="F58" t="s">
        <v>439</v>
      </c>
      <c r="G58" s="957">
        <v>91</v>
      </c>
      <c r="H58" t="s">
        <v>380</v>
      </c>
      <c r="I58" t="s">
        <v>489</v>
      </c>
      <c r="J58" t="s">
        <v>445</v>
      </c>
      <c r="K58" t="s">
        <v>435</v>
      </c>
      <c r="L58" s="15" t="s">
        <v>121</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ASR_CMS_19</v>
      </c>
      <c r="AB58" s="957">
        <f t="shared" si="2"/>
        <v>45406</v>
      </c>
      <c r="AC58" t="str">
        <f t="shared" si="3"/>
        <v>Unaudited</v>
      </c>
    </row>
    <row r="59" spans="1:29" x14ac:dyDescent="0.25">
      <c r="A59" t="s">
        <v>421</v>
      </c>
      <c r="B59" t="s">
        <v>1380</v>
      </c>
      <c r="C59" t="s">
        <v>1381</v>
      </c>
      <c r="D59">
        <v>1900</v>
      </c>
      <c r="E59" s="957">
        <v>1</v>
      </c>
      <c r="F59" t="s">
        <v>439</v>
      </c>
      <c r="G59" s="957">
        <v>91</v>
      </c>
      <c r="H59" t="s">
        <v>380</v>
      </c>
      <c r="I59" t="s">
        <v>489</v>
      </c>
      <c r="J59" t="s">
        <v>445</v>
      </c>
      <c r="K59" t="s">
        <v>435</v>
      </c>
      <c r="L59" s="15" t="s">
        <v>938</v>
      </c>
      <c r="M59" t="s">
        <v>930</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ASR_CMS_19</v>
      </c>
      <c r="AB59" s="957">
        <f t="shared" si="2"/>
        <v>45406</v>
      </c>
      <c r="AC59" t="str">
        <f t="shared" si="3"/>
        <v>Unaudited</v>
      </c>
    </row>
    <row r="60" spans="1:29" x14ac:dyDescent="0.25">
      <c r="A60" t="s">
        <v>421</v>
      </c>
      <c r="B60" t="s">
        <v>1380</v>
      </c>
      <c r="C60" t="s">
        <v>1381</v>
      </c>
      <c r="D60">
        <v>1900</v>
      </c>
      <c r="E60" s="957">
        <v>1</v>
      </c>
      <c r="F60" t="s">
        <v>439</v>
      </c>
      <c r="G60" s="957">
        <v>91</v>
      </c>
      <c r="H60" t="s">
        <v>380</v>
      </c>
      <c r="I60" t="s">
        <v>489</v>
      </c>
      <c r="J60" t="s">
        <v>445</v>
      </c>
      <c r="K60" t="s">
        <v>435</v>
      </c>
      <c r="L60" s="15" t="s">
        <v>168</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8554.2899999999991</v>
      </c>
      <c r="O60" s="678">
        <f t="shared" ca="1" si="7"/>
        <v>4682.6086513426944</v>
      </c>
      <c r="P60" s="678">
        <f t="shared" ca="1" si="7"/>
        <v>612.16868443868304</v>
      </c>
      <c r="Q60" s="678">
        <f t="shared" ca="1" si="7"/>
        <v>2404.7974277400972</v>
      </c>
      <c r="R60" s="678">
        <f t="shared" ca="1" si="7"/>
        <v>370.59949062301473</v>
      </c>
      <c r="S60" s="678">
        <f t="shared" ca="1" si="7"/>
        <v>10.272919675135796</v>
      </c>
      <c r="T60" s="678">
        <f t="shared" ca="1" si="7"/>
        <v>311.73220110578075</v>
      </c>
      <c r="U60" s="678">
        <f t="shared" ca="1" si="7"/>
        <v>0.17400798682181667</v>
      </c>
      <c r="V60" s="678">
        <f t="shared" ca="1" si="7"/>
        <v>34.555587224776616</v>
      </c>
      <c r="W60" s="678">
        <f t="shared" ca="1" si="5"/>
        <v>127.38102986299492</v>
      </c>
      <c r="X60" s="678">
        <f t="shared" ca="1" si="7"/>
        <v>0</v>
      </c>
      <c r="Y60" s="678">
        <f t="shared" ca="1" si="7"/>
        <v>0</v>
      </c>
      <c r="Z60" s="678">
        <f t="shared" ca="1" si="7"/>
        <v>0</v>
      </c>
      <c r="AA60" t="str">
        <f t="shared" si="1"/>
        <v>ASR_CMS_19</v>
      </c>
      <c r="AB60" s="957">
        <f t="shared" si="2"/>
        <v>45406</v>
      </c>
      <c r="AC60" t="str">
        <f t="shared" si="3"/>
        <v>Unaudited</v>
      </c>
    </row>
    <row r="61" spans="1:29" x14ac:dyDescent="0.25">
      <c r="A61" t="s">
        <v>421</v>
      </c>
      <c r="B61" t="s">
        <v>1380</v>
      </c>
      <c r="C61" t="s">
        <v>1381</v>
      </c>
      <c r="D61">
        <v>1900</v>
      </c>
      <c r="E61" s="957">
        <v>1</v>
      </c>
      <c r="F61" t="s">
        <v>439</v>
      </c>
      <c r="G61" s="957">
        <v>91</v>
      </c>
      <c r="H61" t="s">
        <v>380</v>
      </c>
      <c r="I61" t="s">
        <v>489</v>
      </c>
      <c r="J61" t="s">
        <v>445</v>
      </c>
      <c r="K61" t="s">
        <v>435</v>
      </c>
      <c r="L61" s="15" t="s">
        <v>169</v>
      </c>
      <c r="M61" t="s">
        <v>330</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ASR_CMS_19</v>
      </c>
      <c r="AB61" s="957">
        <f t="shared" si="2"/>
        <v>45406</v>
      </c>
      <c r="AC61" t="str">
        <f t="shared" si="3"/>
        <v>Unaudited</v>
      </c>
    </row>
    <row r="62" spans="1:29" x14ac:dyDescent="0.25">
      <c r="A62" t="s">
        <v>421</v>
      </c>
      <c r="B62" t="s">
        <v>1380</v>
      </c>
      <c r="C62" t="s">
        <v>1381</v>
      </c>
      <c r="D62">
        <v>1900</v>
      </c>
      <c r="E62" s="957">
        <v>1</v>
      </c>
      <c r="F62" t="s">
        <v>439</v>
      </c>
      <c r="G62" s="957">
        <v>91</v>
      </c>
      <c r="H62" t="s">
        <v>380</v>
      </c>
      <c r="I62" t="s">
        <v>489</v>
      </c>
      <c r="J62" t="s">
        <v>451</v>
      </c>
      <c r="K62" t="s">
        <v>436</v>
      </c>
      <c r="L62" s="15" t="s">
        <v>122</v>
      </c>
      <c r="M62" t="s">
        <v>27</v>
      </c>
      <c r="N62" s="678">
        <f t="shared" ca="1" si="8"/>
        <v>27558573.425974928</v>
      </c>
      <c r="O62" s="678">
        <f t="shared" ca="1" si="7"/>
        <v>607.61864325975739</v>
      </c>
      <c r="P62" s="678">
        <f t="shared" ca="1" si="7"/>
        <v>27557965.807331666</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ASR_CMS_19</v>
      </c>
      <c r="AB62" s="957">
        <f t="shared" si="2"/>
        <v>45406</v>
      </c>
      <c r="AC62" t="str">
        <f t="shared" si="3"/>
        <v>Unaudited</v>
      </c>
    </row>
    <row r="63" spans="1:29" x14ac:dyDescent="0.25">
      <c r="A63" t="s">
        <v>421</v>
      </c>
      <c r="B63" t="s">
        <v>1380</v>
      </c>
      <c r="C63" t="s">
        <v>1381</v>
      </c>
      <c r="D63">
        <v>1900</v>
      </c>
      <c r="E63" s="957">
        <v>1</v>
      </c>
      <c r="F63" t="s">
        <v>439</v>
      </c>
      <c r="G63" s="957">
        <v>91</v>
      </c>
      <c r="H63" t="s">
        <v>380</v>
      </c>
      <c r="I63" t="s">
        <v>489</v>
      </c>
      <c r="J63" t="s">
        <v>451</v>
      </c>
      <c r="K63" t="s">
        <v>436</v>
      </c>
      <c r="L63" s="15" t="s">
        <v>123</v>
      </c>
      <c r="M63" t="s">
        <v>98</v>
      </c>
      <c r="N63" s="678">
        <f t="shared" ca="1" si="8"/>
        <v>3436487.9029996446</v>
      </c>
      <c r="O63" s="678">
        <f t="shared" ca="1" si="7"/>
        <v>315914.01294924214</v>
      </c>
      <c r="P63" s="678">
        <f t="shared" ca="1" si="7"/>
        <v>3120573.8900504024</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ASR_CMS_19</v>
      </c>
      <c r="AB63" s="957">
        <f t="shared" si="2"/>
        <v>45406</v>
      </c>
      <c r="AC63" t="str">
        <f t="shared" si="3"/>
        <v>Unaudited</v>
      </c>
    </row>
    <row r="64" spans="1:29" x14ac:dyDescent="0.25">
      <c r="A64" t="s">
        <v>421</v>
      </c>
      <c r="B64" t="s">
        <v>1380</v>
      </c>
      <c r="C64" t="s">
        <v>1381</v>
      </c>
      <c r="D64">
        <v>1900</v>
      </c>
      <c r="E64" s="957">
        <v>1</v>
      </c>
      <c r="F64" t="s">
        <v>439</v>
      </c>
      <c r="G64" s="957">
        <v>91</v>
      </c>
      <c r="H64" t="s">
        <v>380</v>
      </c>
      <c r="I64" t="s">
        <v>489</v>
      </c>
      <c r="J64" t="s">
        <v>451</v>
      </c>
      <c r="K64" t="s">
        <v>436</v>
      </c>
      <c r="L64" s="15" t="s">
        <v>124</v>
      </c>
      <c r="M64" t="s">
        <v>99</v>
      </c>
      <c r="N64" s="678">
        <f t="shared" ca="1" si="8"/>
        <v>2789747.7445843597</v>
      </c>
      <c r="O64" s="678">
        <f t="shared" ca="1" si="7"/>
        <v>504031.75748524646</v>
      </c>
      <c r="P64" s="678">
        <f t="shared" ca="1" si="7"/>
        <v>2285715.9870991134</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ASR_CMS_19</v>
      </c>
      <c r="AB64" s="957">
        <f t="shared" si="2"/>
        <v>45406</v>
      </c>
      <c r="AC64" t="str">
        <f t="shared" si="3"/>
        <v>Unaudited</v>
      </c>
    </row>
    <row r="65" spans="1:29" x14ac:dyDescent="0.25">
      <c r="A65" t="s">
        <v>421</v>
      </c>
      <c r="B65" t="s">
        <v>1380</v>
      </c>
      <c r="C65" t="s">
        <v>1381</v>
      </c>
      <c r="D65">
        <v>1900</v>
      </c>
      <c r="E65" s="957">
        <v>1</v>
      </c>
      <c r="F65" t="s">
        <v>439</v>
      </c>
      <c r="G65" s="957">
        <v>91</v>
      </c>
      <c r="H65" t="s">
        <v>380</v>
      </c>
      <c r="I65" t="s">
        <v>489</v>
      </c>
      <c r="J65" t="s">
        <v>451</v>
      </c>
      <c r="K65" t="s">
        <v>436</v>
      </c>
      <c r="L65" s="15" t="s">
        <v>125</v>
      </c>
      <c r="M65" t="s">
        <v>100</v>
      </c>
      <c r="N65" s="678">
        <f t="shared" ca="1" si="8"/>
        <v>165259.65883749077</v>
      </c>
      <c r="O65" s="678">
        <f t="shared" ca="1" si="7"/>
        <v>153797.63584809127</v>
      </c>
      <c r="P65" s="678">
        <f t="shared" ca="1" si="7"/>
        <v>11462.022989399484</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ASR_CMS_19</v>
      </c>
      <c r="AB65" s="957">
        <f t="shared" si="2"/>
        <v>45406</v>
      </c>
      <c r="AC65" t="str">
        <f t="shared" si="3"/>
        <v>Unaudited</v>
      </c>
    </row>
    <row r="66" spans="1:29" x14ac:dyDescent="0.25">
      <c r="A66" t="s">
        <v>421</v>
      </c>
      <c r="B66" t="s">
        <v>1380</v>
      </c>
      <c r="C66" t="s">
        <v>1381</v>
      </c>
      <c r="D66">
        <v>1900</v>
      </c>
      <c r="E66" s="957">
        <v>1</v>
      </c>
      <c r="F66" t="s">
        <v>439</v>
      </c>
      <c r="G66" s="957">
        <v>91</v>
      </c>
      <c r="H66" t="s">
        <v>380</v>
      </c>
      <c r="I66" t="s">
        <v>489</v>
      </c>
      <c r="J66" t="s">
        <v>451</v>
      </c>
      <c r="K66" t="s">
        <v>436</v>
      </c>
      <c r="L66" s="15" t="s">
        <v>126</v>
      </c>
      <c r="M66" t="s">
        <v>101</v>
      </c>
      <c r="N66" s="678">
        <f t="shared" ca="1" si="8"/>
        <v>3426264.2581358468</v>
      </c>
      <c r="O66" s="678">
        <f t="shared" ca="1" si="7"/>
        <v>546907.8143272663</v>
      </c>
      <c r="P66" s="678">
        <f t="shared" ca="1" si="7"/>
        <v>2879356.4438085807</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ASR_CMS_19</v>
      </c>
      <c r="AB66" s="957">
        <f t="shared" ref="AB66:AB129" si="10">file_date</f>
        <v>45406</v>
      </c>
      <c r="AC66" t="str">
        <f t="shared" ref="AC66:AC129" si="11">status</f>
        <v>Unaudited</v>
      </c>
    </row>
    <row r="67" spans="1:29" x14ac:dyDescent="0.25">
      <c r="A67" t="s">
        <v>421</v>
      </c>
      <c r="B67" t="s">
        <v>1380</v>
      </c>
      <c r="C67" t="s">
        <v>1381</v>
      </c>
      <c r="D67">
        <v>1900</v>
      </c>
      <c r="E67" s="957">
        <v>1</v>
      </c>
      <c r="F67" t="s">
        <v>439</v>
      </c>
      <c r="G67" s="957">
        <v>91</v>
      </c>
      <c r="H67" t="s">
        <v>380</v>
      </c>
      <c r="I67" t="s">
        <v>489</v>
      </c>
      <c r="J67" t="s">
        <v>451</v>
      </c>
      <c r="K67" t="s">
        <v>436</v>
      </c>
      <c r="L67" s="15" t="s">
        <v>127</v>
      </c>
      <c r="M67" t="s">
        <v>28</v>
      </c>
      <c r="N67" s="678">
        <f t="shared" ca="1" si="8"/>
        <v>158820.5813223311</v>
      </c>
      <c r="O67" s="678">
        <f t="shared" ca="1" si="7"/>
        <v>158820.5813223311</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ASR_CMS_19</v>
      </c>
      <c r="AB67" s="957">
        <f t="shared" si="10"/>
        <v>45406</v>
      </c>
      <c r="AC67" t="str">
        <f t="shared" si="11"/>
        <v>Unaudited</v>
      </c>
    </row>
    <row r="68" spans="1:29" x14ac:dyDescent="0.25">
      <c r="A68" t="s">
        <v>421</v>
      </c>
      <c r="B68" t="s">
        <v>1380</v>
      </c>
      <c r="C68" t="s">
        <v>1381</v>
      </c>
      <c r="D68">
        <v>1900</v>
      </c>
      <c r="E68" s="957">
        <v>1</v>
      </c>
      <c r="F68" t="s">
        <v>439</v>
      </c>
      <c r="G68" s="957">
        <v>91</v>
      </c>
      <c r="H68" t="s">
        <v>380</v>
      </c>
      <c r="I68" t="s">
        <v>489</v>
      </c>
      <c r="J68" t="s">
        <v>437</v>
      </c>
      <c r="K68" t="s">
        <v>437</v>
      </c>
      <c r="L68" s="15" t="s">
        <v>129</v>
      </c>
      <c r="M68" t="s">
        <v>327</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ASR_CMS_19</v>
      </c>
      <c r="AB68" s="957">
        <f t="shared" si="10"/>
        <v>45406</v>
      </c>
      <c r="AC68" t="str">
        <f t="shared" si="11"/>
        <v>Unaudited</v>
      </c>
    </row>
    <row r="69" spans="1:29" x14ac:dyDescent="0.25">
      <c r="A69" t="s">
        <v>421</v>
      </c>
      <c r="B69" t="s">
        <v>1380</v>
      </c>
      <c r="C69" t="s">
        <v>1381</v>
      </c>
      <c r="D69">
        <v>1900</v>
      </c>
      <c r="E69" s="957">
        <v>1</v>
      </c>
      <c r="F69" t="s">
        <v>439</v>
      </c>
      <c r="G69" s="957">
        <v>91</v>
      </c>
      <c r="H69" t="s">
        <v>380</v>
      </c>
      <c r="I69" t="s">
        <v>489</v>
      </c>
      <c r="J69" t="s">
        <v>437</v>
      </c>
      <c r="K69" t="s">
        <v>437</v>
      </c>
      <c r="L69" s="15" t="s">
        <v>130</v>
      </c>
      <c r="M69" t="s">
        <v>326</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ASR_CMS_19</v>
      </c>
      <c r="AB69" s="957">
        <f t="shared" si="10"/>
        <v>45406</v>
      </c>
      <c r="AC69" t="str">
        <f t="shared" si="11"/>
        <v>Unaudited</v>
      </c>
    </row>
    <row r="70" spans="1:29" x14ac:dyDescent="0.25">
      <c r="A70" t="s">
        <v>421</v>
      </c>
      <c r="B70" t="s">
        <v>1380</v>
      </c>
      <c r="C70" t="s">
        <v>1381</v>
      </c>
      <c r="D70">
        <v>1900</v>
      </c>
      <c r="E70" s="957">
        <v>1</v>
      </c>
      <c r="F70" t="s">
        <v>439</v>
      </c>
      <c r="G70" s="957">
        <v>91</v>
      </c>
      <c r="H70" t="s">
        <v>380</v>
      </c>
      <c r="I70" t="s">
        <v>489</v>
      </c>
      <c r="J70" t="s">
        <v>437</v>
      </c>
      <c r="K70" t="s">
        <v>437</v>
      </c>
      <c r="L70" s="15" t="s">
        <v>131</v>
      </c>
      <c r="M70" t="s">
        <v>180</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ASR_CMS_19</v>
      </c>
      <c r="AB70" s="957">
        <f t="shared" si="10"/>
        <v>45406</v>
      </c>
      <c r="AC70" t="str">
        <f t="shared" si="11"/>
        <v>Unaudited</v>
      </c>
    </row>
    <row r="71" spans="1:29" x14ac:dyDescent="0.25">
      <c r="A71" t="s">
        <v>421</v>
      </c>
      <c r="B71" t="s">
        <v>1380</v>
      </c>
      <c r="C71" t="s">
        <v>1381</v>
      </c>
      <c r="D71">
        <v>1900</v>
      </c>
      <c r="E71" s="957">
        <v>1</v>
      </c>
      <c r="F71" t="s">
        <v>439</v>
      </c>
      <c r="G71" s="957">
        <v>91</v>
      </c>
      <c r="H71" t="s">
        <v>380</v>
      </c>
      <c r="I71" t="s">
        <v>489</v>
      </c>
      <c r="J71" t="s">
        <v>437</v>
      </c>
      <c r="K71" t="s">
        <v>437</v>
      </c>
      <c r="L71" s="15" t="s">
        <v>132</v>
      </c>
      <c r="M71" t="s">
        <v>495</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ASR_CMS_19</v>
      </c>
      <c r="AB71" s="957">
        <f t="shared" si="10"/>
        <v>45406</v>
      </c>
      <c r="AC71" t="str">
        <f t="shared" si="11"/>
        <v>Unaudited</v>
      </c>
    </row>
    <row r="72" spans="1:29" x14ac:dyDescent="0.25">
      <c r="A72" t="s">
        <v>421</v>
      </c>
      <c r="B72" t="s">
        <v>1380</v>
      </c>
      <c r="C72" t="s">
        <v>1381</v>
      </c>
      <c r="D72">
        <v>1900</v>
      </c>
      <c r="E72" s="957">
        <v>1</v>
      </c>
      <c r="F72" t="s">
        <v>439</v>
      </c>
      <c r="G72" s="957">
        <v>91</v>
      </c>
      <c r="H72" t="s">
        <v>380</v>
      </c>
      <c r="I72" t="s">
        <v>489</v>
      </c>
      <c r="J72" t="s">
        <v>437</v>
      </c>
      <c r="K72" t="s">
        <v>437</v>
      </c>
      <c r="L72" s="15" t="s">
        <v>133</v>
      </c>
      <c r="M72" t="s">
        <v>496</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ASR_CMS_19</v>
      </c>
      <c r="AB72" s="957">
        <f t="shared" si="10"/>
        <v>45406</v>
      </c>
      <c r="AC72" t="str">
        <f t="shared" si="11"/>
        <v>Unaudited</v>
      </c>
    </row>
    <row r="73" spans="1:29" x14ac:dyDescent="0.25">
      <c r="A73" t="s">
        <v>421</v>
      </c>
      <c r="B73" t="s">
        <v>1380</v>
      </c>
      <c r="C73" t="s">
        <v>1381</v>
      </c>
      <c r="D73">
        <v>1900</v>
      </c>
      <c r="E73" s="957">
        <v>1</v>
      </c>
      <c r="F73" t="s">
        <v>439</v>
      </c>
      <c r="G73" s="957">
        <v>91</v>
      </c>
      <c r="H73" t="s">
        <v>380</v>
      </c>
      <c r="I73" t="s">
        <v>489</v>
      </c>
      <c r="J73" t="s">
        <v>437</v>
      </c>
      <c r="K73" t="s">
        <v>437</v>
      </c>
      <c r="L73" s="15" t="s">
        <v>134</v>
      </c>
      <c r="M73" t="s">
        <v>497</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ASR_CMS_19</v>
      </c>
      <c r="AB73" s="957">
        <f t="shared" si="10"/>
        <v>45406</v>
      </c>
      <c r="AC73" t="str">
        <f t="shared" si="11"/>
        <v>Unaudited</v>
      </c>
    </row>
    <row r="74" spans="1:29" x14ac:dyDescent="0.25">
      <c r="A74" t="s">
        <v>421</v>
      </c>
      <c r="B74" t="s">
        <v>1380</v>
      </c>
      <c r="C74" t="s">
        <v>1381</v>
      </c>
      <c r="D74">
        <v>1900</v>
      </c>
      <c r="E74" s="957">
        <v>1</v>
      </c>
      <c r="F74" t="s">
        <v>439</v>
      </c>
      <c r="G74" s="957">
        <v>91</v>
      </c>
      <c r="H74" t="s">
        <v>380</v>
      </c>
      <c r="I74" t="s">
        <v>490</v>
      </c>
      <c r="J74" t="s">
        <v>26</v>
      </c>
      <c r="K74" t="s">
        <v>26</v>
      </c>
      <c r="L74" s="15" t="s">
        <v>270</v>
      </c>
      <c r="M74" t="s">
        <v>26</v>
      </c>
      <c r="N74" s="678">
        <f t="shared" ca="1" si="8"/>
        <v>3902545.9476525676</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ASR_CMS_19</v>
      </c>
      <c r="AB74" s="957">
        <f t="shared" si="10"/>
        <v>45406</v>
      </c>
      <c r="AC74" t="str">
        <f t="shared" si="11"/>
        <v>Unaudited</v>
      </c>
    </row>
    <row r="75" spans="1:29" x14ac:dyDescent="0.25">
      <c r="A75" t="s">
        <v>421</v>
      </c>
      <c r="B75" t="s">
        <v>1380</v>
      </c>
      <c r="C75" t="s">
        <v>1381</v>
      </c>
      <c r="D75">
        <v>1900</v>
      </c>
      <c r="E75" s="957">
        <v>1</v>
      </c>
      <c r="F75" t="s">
        <v>440</v>
      </c>
      <c r="G75" s="957">
        <v>182</v>
      </c>
      <c r="H75" t="s">
        <v>380</v>
      </c>
      <c r="I75" t="s">
        <v>433</v>
      </c>
      <c r="J75" t="s">
        <v>433</v>
      </c>
      <c r="K75" t="s">
        <v>433</v>
      </c>
      <c r="M75" t="s">
        <v>433</v>
      </c>
      <c r="N75" s="678">
        <f t="shared" ca="1" si="8"/>
        <v>296880.08064514789</v>
      </c>
      <c r="O75" s="678">
        <f t="shared" ca="1" si="7"/>
        <v>161776.75376343299</v>
      </c>
      <c r="P75" s="678">
        <f t="shared" ca="1" si="7"/>
        <v>20772.221505374004</v>
      </c>
      <c r="Q75" s="678">
        <f t="shared" ca="1" si="7"/>
        <v>84469.216129028995</v>
      </c>
      <c r="R75" s="678">
        <f t="shared" ca="1" si="7"/>
        <v>12973.803225807</v>
      </c>
      <c r="S75" s="678">
        <f t="shared" ca="1" si="7"/>
        <v>333.70215053700002</v>
      </c>
      <c r="T75" s="678">
        <f t="shared" ca="1" si="7"/>
        <v>10811.955913978001</v>
      </c>
      <c r="U75" s="678">
        <f t="shared" ca="1" si="7"/>
        <v>9</v>
      </c>
      <c r="V75" s="678">
        <f t="shared" ca="1" si="7"/>
        <v>1160.0999999999999</v>
      </c>
      <c r="W75" s="678">
        <f t="shared" ca="1" si="5"/>
        <v>4573.3279569900005</v>
      </c>
      <c r="X75" s="678">
        <f t="shared" ca="1" si="7"/>
        <v>0</v>
      </c>
      <c r="Y75" s="678">
        <f t="shared" ca="1" si="7"/>
        <v>0</v>
      </c>
      <c r="Z75" s="678">
        <f t="shared" ca="1" si="7"/>
        <v>0</v>
      </c>
      <c r="AA75" t="str">
        <f t="shared" si="9"/>
        <v>ASR_CMS_19</v>
      </c>
      <c r="AB75" s="957">
        <f t="shared" si="10"/>
        <v>45406</v>
      </c>
      <c r="AC75" t="str">
        <f t="shared" si="11"/>
        <v>Unaudited</v>
      </c>
    </row>
    <row r="76" spans="1:29" x14ac:dyDescent="0.25">
      <c r="A76" t="s">
        <v>421</v>
      </c>
      <c r="B76" t="s">
        <v>1380</v>
      </c>
      <c r="C76" t="s">
        <v>1381</v>
      </c>
      <c r="D76">
        <v>1900</v>
      </c>
      <c r="E76" s="957">
        <v>1</v>
      </c>
      <c r="F76" t="s">
        <v>440</v>
      </c>
      <c r="G76" s="957">
        <v>182</v>
      </c>
      <c r="H76" t="s">
        <v>380</v>
      </c>
      <c r="I76" t="s">
        <v>488</v>
      </c>
      <c r="J76" t="s">
        <v>12</v>
      </c>
      <c r="K76" t="s">
        <v>12</v>
      </c>
      <c r="L76" s="15">
        <v>1.1000000000000001</v>
      </c>
      <c r="M76" t="s">
        <v>12</v>
      </c>
      <c r="N76" s="678">
        <f t="shared" ca="1" si="8"/>
        <v>493280038.77840364</v>
      </c>
      <c r="O76" s="678">
        <f t="shared" ca="1" si="7"/>
        <v>200643284.69615725</v>
      </c>
      <c r="P76" s="678">
        <f t="shared" ca="1" si="7"/>
        <v>25070372.051417176</v>
      </c>
      <c r="Q76" s="678">
        <f t="shared" ca="1" si="7"/>
        <v>103264303.23359922</v>
      </c>
      <c r="R76" s="678">
        <f t="shared" ca="1" si="7"/>
        <v>15743847.262085097</v>
      </c>
      <c r="S76" s="678">
        <f t="shared" ca="1" si="7"/>
        <v>404337.10300210549</v>
      </c>
      <c r="T76" s="678">
        <f t="shared" ca="1" si="7"/>
        <v>12867828.786060259</v>
      </c>
      <c r="U76" s="678">
        <f t="shared" ca="1" si="7"/>
        <v>11461.473152509447</v>
      </c>
      <c r="V76" s="678">
        <f t="shared" ca="1" si="7"/>
        <v>1388109.0300107999</v>
      </c>
      <c r="W76" s="678">
        <f t="shared" ca="1" si="5"/>
        <v>133886495.1429192</v>
      </c>
      <c r="X76" s="678">
        <f t="shared" ca="1" si="7"/>
        <v>0</v>
      </c>
      <c r="Y76" s="678">
        <f t="shared" ca="1" si="7"/>
        <v>0</v>
      </c>
      <c r="Z76" s="678">
        <f t="shared" ca="1" si="7"/>
        <v>0</v>
      </c>
      <c r="AA76" t="str">
        <f t="shared" si="9"/>
        <v>ASR_CMS_19</v>
      </c>
      <c r="AB76" s="957">
        <f t="shared" si="10"/>
        <v>45406</v>
      </c>
      <c r="AC76" t="str">
        <f t="shared" si="11"/>
        <v>Unaudited</v>
      </c>
    </row>
    <row r="77" spans="1:29" x14ac:dyDescent="0.25">
      <c r="A77" t="s">
        <v>421</v>
      </c>
      <c r="B77" t="s">
        <v>1380</v>
      </c>
      <c r="C77" t="s">
        <v>1381</v>
      </c>
      <c r="D77">
        <v>1900</v>
      </c>
      <c r="E77" s="957">
        <v>1</v>
      </c>
      <c r="F77" t="s">
        <v>440</v>
      </c>
      <c r="G77" s="957">
        <v>182</v>
      </c>
      <c r="H77" t="s">
        <v>380</v>
      </c>
      <c r="I77" t="s">
        <v>488</v>
      </c>
      <c r="J77" t="s">
        <v>12</v>
      </c>
      <c r="K77" t="s">
        <v>1323</v>
      </c>
      <c r="L77" s="15" t="s">
        <v>1314</v>
      </c>
      <c r="M77" t="s">
        <v>1323</v>
      </c>
      <c r="N77" s="678">
        <f t="shared" ca="1" si="8"/>
        <v>7357791.6600000001</v>
      </c>
      <c r="O77" s="678">
        <f t="shared" ca="1" si="7"/>
        <v>2951015.8105582474</v>
      </c>
      <c r="P77" s="678">
        <f t="shared" ca="1" si="7"/>
        <v>359373.9490011516</v>
      </c>
      <c r="Q77" s="678">
        <f t="shared" ca="1" si="7"/>
        <v>1587272.3350810402</v>
      </c>
      <c r="R77" s="678">
        <f t="shared" ca="1" si="7"/>
        <v>241843.5439660933</v>
      </c>
      <c r="S77" s="678">
        <f t="shared" ca="1" si="7"/>
        <v>5903.0615616167161</v>
      </c>
      <c r="T77" s="678">
        <f t="shared" ca="1" si="7"/>
        <v>195902.9683130112</v>
      </c>
      <c r="U77" s="678">
        <f t="shared" ca="1" si="7"/>
        <v>126.72642562637662</v>
      </c>
      <c r="V77" s="678">
        <f t="shared" ca="1" si="7"/>
        <v>20470.905210225843</v>
      </c>
      <c r="W77" s="678">
        <f t="shared" ca="1" si="5"/>
        <v>1995882.3598829873</v>
      </c>
      <c r="X77" s="678">
        <f t="shared" ca="1" si="7"/>
        <v>0</v>
      </c>
      <c r="Y77" s="678">
        <f t="shared" ca="1" si="7"/>
        <v>0</v>
      </c>
      <c r="Z77" s="678">
        <f t="shared" ca="1" si="7"/>
        <v>0</v>
      </c>
      <c r="AA77" t="str">
        <f t="shared" si="9"/>
        <v>ASR_CMS_19</v>
      </c>
      <c r="AB77" s="957">
        <f t="shared" si="10"/>
        <v>45406</v>
      </c>
      <c r="AC77" t="str">
        <f t="shared" si="11"/>
        <v>Unaudited</v>
      </c>
    </row>
    <row r="78" spans="1:29" x14ac:dyDescent="0.25">
      <c r="A78" t="s">
        <v>421</v>
      </c>
      <c r="B78" t="s">
        <v>1380</v>
      </c>
      <c r="C78" t="s">
        <v>1381</v>
      </c>
      <c r="D78">
        <v>1900</v>
      </c>
      <c r="E78" s="957">
        <v>1</v>
      </c>
      <c r="F78" t="s">
        <v>440</v>
      </c>
      <c r="G78" s="957">
        <v>182</v>
      </c>
      <c r="H78" t="s">
        <v>380</v>
      </c>
      <c r="I78" t="s">
        <v>488</v>
      </c>
      <c r="J78" t="s">
        <v>491</v>
      </c>
      <c r="K78" t="s">
        <v>492</v>
      </c>
      <c r="L78" s="15" t="s">
        <v>63</v>
      </c>
      <c r="M78" t="s">
        <v>344</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ASR_CMS_19</v>
      </c>
      <c r="AB78" s="957">
        <f t="shared" si="10"/>
        <v>45406</v>
      </c>
      <c r="AC78" t="str">
        <f t="shared" si="11"/>
        <v>Unaudited</v>
      </c>
    </row>
    <row r="79" spans="1:29" x14ac:dyDescent="0.25">
      <c r="A79" t="s">
        <v>421</v>
      </c>
      <c r="B79" t="s">
        <v>1380</v>
      </c>
      <c r="C79" t="s">
        <v>1381</v>
      </c>
      <c r="D79">
        <v>1900</v>
      </c>
      <c r="E79" s="957">
        <v>1</v>
      </c>
      <c r="F79" t="s">
        <v>440</v>
      </c>
      <c r="G79" s="957">
        <v>182</v>
      </c>
      <c r="H79" t="s">
        <v>380</v>
      </c>
      <c r="I79" t="s">
        <v>488</v>
      </c>
      <c r="J79" t="s">
        <v>491</v>
      </c>
      <c r="K79" t="s">
        <v>1014</v>
      </c>
      <c r="L79" s="15" t="s">
        <v>910</v>
      </c>
      <c r="M79" t="s">
        <v>911</v>
      </c>
      <c r="N79" s="678">
        <f t="shared" ca="1" si="8"/>
        <v>0</v>
      </c>
      <c r="O79" s="678">
        <f t="shared" ca="1" si="7"/>
        <v>0</v>
      </c>
      <c r="P79" s="678">
        <f t="shared" ca="1" si="7"/>
        <v>0</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ASR_CMS_19</v>
      </c>
      <c r="AB79" s="957">
        <f t="shared" si="10"/>
        <v>45406</v>
      </c>
      <c r="AC79" t="str">
        <f t="shared" si="11"/>
        <v>Unaudited</v>
      </c>
    </row>
    <row r="80" spans="1:29" x14ac:dyDescent="0.25">
      <c r="A80" t="s">
        <v>421</v>
      </c>
      <c r="B80" t="s">
        <v>1380</v>
      </c>
      <c r="C80" t="s">
        <v>1381</v>
      </c>
      <c r="D80">
        <v>1900</v>
      </c>
      <c r="E80" s="957">
        <v>1</v>
      </c>
      <c r="F80" t="s">
        <v>440</v>
      </c>
      <c r="G80" s="957">
        <v>182</v>
      </c>
      <c r="H80" t="s">
        <v>380</v>
      </c>
      <c r="I80" t="s">
        <v>488</v>
      </c>
      <c r="J80" t="s">
        <v>13</v>
      </c>
      <c r="K80" t="s">
        <v>493</v>
      </c>
      <c r="L80" s="15" t="s">
        <v>95</v>
      </c>
      <c r="M80" t="s">
        <v>147</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ASR_CMS_19</v>
      </c>
      <c r="AB80" s="957">
        <f t="shared" si="10"/>
        <v>45406</v>
      </c>
      <c r="AC80" t="str">
        <f t="shared" si="11"/>
        <v>Unaudited</v>
      </c>
    </row>
    <row r="81" spans="1:29" x14ac:dyDescent="0.25">
      <c r="A81" t="s">
        <v>421</v>
      </c>
      <c r="B81" t="s">
        <v>1380</v>
      </c>
      <c r="C81" t="s">
        <v>1381</v>
      </c>
      <c r="D81">
        <v>1900</v>
      </c>
      <c r="E81" s="957">
        <v>1</v>
      </c>
      <c r="F81" t="s">
        <v>440</v>
      </c>
      <c r="G81" s="957">
        <v>182</v>
      </c>
      <c r="H81" t="s">
        <v>380</v>
      </c>
      <c r="I81" t="s">
        <v>488</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ASR_CMS_19</v>
      </c>
      <c r="AB81" s="957">
        <f t="shared" si="10"/>
        <v>45406</v>
      </c>
      <c r="AC81" t="str">
        <f t="shared" si="11"/>
        <v>Unaudited</v>
      </c>
    </row>
    <row r="82" spans="1:29" x14ac:dyDescent="0.25">
      <c r="A82" t="s">
        <v>421</v>
      </c>
      <c r="B82" t="s">
        <v>1380</v>
      </c>
      <c r="C82" t="s">
        <v>1381</v>
      </c>
      <c r="D82">
        <v>1900</v>
      </c>
      <c r="E82" s="957">
        <v>1</v>
      </c>
      <c r="F82" t="s">
        <v>440</v>
      </c>
      <c r="G82" s="957">
        <v>182</v>
      </c>
      <c r="H82" t="s">
        <v>380</v>
      </c>
      <c r="I82" t="s">
        <v>489</v>
      </c>
      <c r="J82" t="s">
        <v>445</v>
      </c>
      <c r="K82" t="s">
        <v>0</v>
      </c>
      <c r="L82" s="15">
        <v>2.1</v>
      </c>
      <c r="M82" t="s">
        <v>148</v>
      </c>
      <c r="N82" s="678">
        <f t="shared" ca="1" si="8"/>
        <v>39324733.780000001</v>
      </c>
      <c r="O82" s="678">
        <f t="shared" ca="1" si="7"/>
        <v>6999577.7700000005</v>
      </c>
      <c r="P82" s="678">
        <f t="shared" ca="1" si="7"/>
        <v>2646148.06</v>
      </c>
      <c r="Q82" s="678">
        <f t="shared" ca="1" si="7"/>
        <v>13351957.939999998</v>
      </c>
      <c r="R82" s="678">
        <f t="shared" ca="1" si="7"/>
        <v>2007633.2199999997</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1600</v>
      </c>
      <c r="T82" s="678">
        <f t="shared" ca="1" si="12"/>
        <v>5505715.3800000008</v>
      </c>
      <c r="U82" s="678">
        <f t="shared" ca="1" si="12"/>
        <v>0</v>
      </c>
      <c r="V82" s="678">
        <f t="shared" ca="1" si="12"/>
        <v>220735.70999999996</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8591365.7000000011</v>
      </c>
      <c r="X82" s="678">
        <f t="shared" ca="1" si="12"/>
        <v>0</v>
      </c>
      <c r="Y82" s="678">
        <f t="shared" ca="1" si="12"/>
        <v>0</v>
      </c>
      <c r="Z82" s="678">
        <f t="shared" ca="1" si="12"/>
        <v>0</v>
      </c>
      <c r="AA82" t="str">
        <f t="shared" si="9"/>
        <v>ASR_CMS_19</v>
      </c>
      <c r="AB82" s="957">
        <f t="shared" si="10"/>
        <v>45406</v>
      </c>
      <c r="AC82" t="str">
        <f t="shared" si="11"/>
        <v>Unaudited</v>
      </c>
    </row>
    <row r="83" spans="1:29" x14ac:dyDescent="0.25">
      <c r="A83" t="s">
        <v>421</v>
      </c>
      <c r="B83" t="s">
        <v>1380</v>
      </c>
      <c r="C83" t="s">
        <v>1381</v>
      </c>
      <c r="D83">
        <v>1900</v>
      </c>
      <c r="E83" s="957">
        <v>1</v>
      </c>
      <c r="F83" t="s">
        <v>440</v>
      </c>
      <c r="G83" s="957">
        <v>182</v>
      </c>
      <c r="H83" t="s">
        <v>380</v>
      </c>
      <c r="I83" t="s">
        <v>489</v>
      </c>
      <c r="J83" t="s">
        <v>445</v>
      </c>
      <c r="K83" t="s">
        <v>0</v>
      </c>
      <c r="L83" s="15">
        <v>2.2000000000000002</v>
      </c>
      <c r="M83" t="s">
        <v>149</v>
      </c>
      <c r="N83" s="678">
        <f t="shared" ca="1" si="8"/>
        <v>844190.1070848573</v>
      </c>
      <c r="O83" s="678">
        <f t="shared" ca="1" si="12"/>
        <v>159252.61969451958</v>
      </c>
      <c r="P83" s="678">
        <f t="shared" ca="1" si="12"/>
        <v>46907.248224297531</v>
      </c>
      <c r="Q83" s="678">
        <f t="shared" ca="1" si="12"/>
        <v>311767.95432397531</v>
      </c>
      <c r="R83" s="678">
        <f t="shared" ca="1" si="12"/>
        <v>50408.892027309361</v>
      </c>
      <c r="S83" s="678">
        <f t="shared" ca="1" si="12"/>
        <v>943.50792102046717</v>
      </c>
      <c r="T83" s="678">
        <f t="shared" ca="1" si="12"/>
        <v>88321.03803633248</v>
      </c>
      <c r="U83" s="678">
        <f t="shared" ca="1" si="12"/>
        <v>0</v>
      </c>
      <c r="V83" s="678">
        <f t="shared" ca="1" si="12"/>
        <v>7033.3557417908869</v>
      </c>
      <c r="W83" s="678">
        <f t="shared" ca="1" si="13"/>
        <v>179555.4911156116</v>
      </c>
      <c r="X83" s="678">
        <f t="shared" ca="1" si="12"/>
        <v>0</v>
      </c>
      <c r="Y83" s="678">
        <f t="shared" ca="1" si="12"/>
        <v>0</v>
      </c>
      <c r="Z83" s="678">
        <f t="shared" ca="1" si="12"/>
        <v>0</v>
      </c>
      <c r="AA83" t="str">
        <f t="shared" si="9"/>
        <v>ASR_CMS_19</v>
      </c>
      <c r="AB83" s="957">
        <f t="shared" si="10"/>
        <v>45406</v>
      </c>
      <c r="AC83" t="str">
        <f t="shared" si="11"/>
        <v>Unaudited</v>
      </c>
    </row>
    <row r="84" spans="1:29" x14ac:dyDescent="0.25">
      <c r="A84" t="s">
        <v>421</v>
      </c>
      <c r="B84" t="s">
        <v>1380</v>
      </c>
      <c r="C84" t="s">
        <v>1381</v>
      </c>
      <c r="D84">
        <v>1900</v>
      </c>
      <c r="E84" s="957">
        <v>1</v>
      </c>
      <c r="F84" t="s">
        <v>440</v>
      </c>
      <c r="G84" s="957">
        <v>182</v>
      </c>
      <c r="H84" t="s">
        <v>380</v>
      </c>
      <c r="I84" t="s">
        <v>489</v>
      </c>
      <c r="J84" t="s">
        <v>445</v>
      </c>
      <c r="K84" t="s">
        <v>0</v>
      </c>
      <c r="L84" s="15">
        <v>2.2999999999999998</v>
      </c>
      <c r="M84" t="s">
        <v>150</v>
      </c>
      <c r="N84" s="678">
        <f t="shared" ca="1" si="8"/>
        <v>5344782.0999999996</v>
      </c>
      <c r="O84" s="678">
        <f t="shared" ca="1" si="12"/>
        <v>2513823.4699999997</v>
      </c>
      <c r="P84" s="678">
        <f t="shared" ca="1" si="12"/>
        <v>390918.89999999997</v>
      </c>
      <c r="Q84" s="678">
        <f t="shared" ca="1" si="12"/>
        <v>1593892.7000000002</v>
      </c>
      <c r="R84" s="678">
        <f t="shared" ca="1" si="12"/>
        <v>323524.80000000005</v>
      </c>
      <c r="S84" s="678">
        <f t="shared" ca="1" si="12"/>
        <v>1499.84</v>
      </c>
      <c r="T84" s="678">
        <f t="shared" ca="1" si="12"/>
        <v>210375.86000000002</v>
      </c>
      <c r="U84" s="678">
        <f t="shared" ca="1" si="12"/>
        <v>0</v>
      </c>
      <c r="V84" s="678">
        <f t="shared" ca="1" si="12"/>
        <v>36979.93</v>
      </c>
      <c r="W84" s="678">
        <f t="shared" ca="1" si="13"/>
        <v>273766.59999999998</v>
      </c>
      <c r="X84" s="678">
        <f t="shared" ca="1" si="12"/>
        <v>0</v>
      </c>
      <c r="Y84" s="678">
        <f t="shared" ca="1" si="12"/>
        <v>0</v>
      </c>
      <c r="Z84" s="678">
        <f t="shared" ca="1" si="12"/>
        <v>0</v>
      </c>
      <c r="AA84" t="str">
        <f t="shared" si="9"/>
        <v>ASR_CMS_19</v>
      </c>
      <c r="AB84" s="957">
        <f t="shared" si="10"/>
        <v>45406</v>
      </c>
      <c r="AC84" t="str">
        <f t="shared" si="11"/>
        <v>Unaudited</v>
      </c>
    </row>
    <row r="85" spans="1:29" x14ac:dyDescent="0.25">
      <c r="A85" t="s">
        <v>421</v>
      </c>
      <c r="B85" t="s">
        <v>1380</v>
      </c>
      <c r="C85" t="s">
        <v>1381</v>
      </c>
      <c r="D85">
        <v>1900</v>
      </c>
      <c r="E85" s="957">
        <v>1</v>
      </c>
      <c r="F85" t="s">
        <v>440</v>
      </c>
      <c r="G85" s="957">
        <v>182</v>
      </c>
      <c r="H85" t="s">
        <v>380</v>
      </c>
      <c r="I85" t="s">
        <v>489</v>
      </c>
      <c r="J85" t="s">
        <v>445</v>
      </c>
      <c r="K85" t="s">
        <v>0</v>
      </c>
      <c r="L85" s="15">
        <v>2.4</v>
      </c>
      <c r="M85" t="s">
        <v>151</v>
      </c>
      <c r="N85" s="678">
        <f t="shared" ca="1" si="8"/>
        <v>19538072.489999998</v>
      </c>
      <c r="O85" s="678">
        <f t="shared" ca="1" si="12"/>
        <v>8613298.4799999986</v>
      </c>
      <c r="P85" s="678">
        <f t="shared" ca="1" si="12"/>
        <v>599831.37</v>
      </c>
      <c r="Q85" s="678">
        <f t="shared" ca="1" si="12"/>
        <v>7181310.2400000002</v>
      </c>
      <c r="R85" s="678">
        <f t="shared" ca="1" si="12"/>
        <v>883758.35999999987</v>
      </c>
      <c r="S85" s="678">
        <f t="shared" ca="1" si="12"/>
        <v>14286.75</v>
      </c>
      <c r="T85" s="678">
        <f t="shared" ca="1" si="12"/>
        <v>886599.52</v>
      </c>
      <c r="U85" s="678">
        <f t="shared" ca="1" si="12"/>
        <v>0</v>
      </c>
      <c r="V85" s="678">
        <f t="shared" ca="1" si="12"/>
        <v>161072.75</v>
      </c>
      <c r="W85" s="678">
        <f t="shared" ca="1" si="13"/>
        <v>1197915.02</v>
      </c>
      <c r="X85" s="678">
        <f t="shared" ca="1" si="12"/>
        <v>0</v>
      </c>
      <c r="Y85" s="678">
        <f t="shared" ca="1" si="12"/>
        <v>0</v>
      </c>
      <c r="Z85" s="678">
        <f t="shared" ca="1" si="12"/>
        <v>0</v>
      </c>
      <c r="AA85" t="str">
        <f t="shared" si="9"/>
        <v>ASR_CMS_19</v>
      </c>
      <c r="AB85" s="957">
        <f t="shared" si="10"/>
        <v>45406</v>
      </c>
      <c r="AC85" t="str">
        <f t="shared" si="11"/>
        <v>Unaudited</v>
      </c>
    </row>
    <row r="86" spans="1:29" x14ac:dyDescent="0.25">
      <c r="A86" t="s">
        <v>421</v>
      </c>
      <c r="B86" t="s">
        <v>1380</v>
      </c>
      <c r="C86" t="s">
        <v>1381</v>
      </c>
      <c r="D86">
        <v>1900</v>
      </c>
      <c r="E86" s="957">
        <v>1</v>
      </c>
      <c r="F86" t="s">
        <v>440</v>
      </c>
      <c r="G86" s="957">
        <v>182</v>
      </c>
      <c r="H86" t="s">
        <v>380</v>
      </c>
      <c r="I86" t="s">
        <v>489</v>
      </c>
      <c r="J86" t="s">
        <v>445</v>
      </c>
      <c r="K86" t="s">
        <v>0</v>
      </c>
      <c r="L86" s="15">
        <v>2.5</v>
      </c>
      <c r="M86" t="s">
        <v>152</v>
      </c>
      <c r="N86" s="678">
        <f t="shared" ca="1" si="8"/>
        <v>194427.67482532992</v>
      </c>
      <c r="O86" s="678">
        <f t="shared" ca="1" si="12"/>
        <v>87193.315480724705</v>
      </c>
      <c r="P86" s="678">
        <f t="shared" ca="1" si="12"/>
        <v>7532.9416102631112</v>
      </c>
      <c r="Q86" s="678">
        <f t="shared" ca="1" si="12"/>
        <v>68928.419300981419</v>
      </c>
      <c r="R86" s="678">
        <f t="shared" ca="1" si="12"/>
        <v>8581.8156929153538</v>
      </c>
      <c r="S86" s="678">
        <f t="shared" ca="1" si="12"/>
        <v>132.96425801794362</v>
      </c>
      <c r="T86" s="678">
        <f t="shared" ca="1" si="12"/>
        <v>9244.4810299911405</v>
      </c>
      <c r="U86" s="678">
        <f t="shared" ca="1" si="12"/>
        <v>0</v>
      </c>
      <c r="V86" s="678">
        <f t="shared" ca="1" si="12"/>
        <v>1827.823392014107</v>
      </c>
      <c r="W86" s="678">
        <f t="shared" ca="1" si="13"/>
        <v>10985.914060422121</v>
      </c>
      <c r="X86" s="678">
        <f t="shared" ca="1" si="12"/>
        <v>0</v>
      </c>
      <c r="Y86" s="678">
        <f t="shared" ca="1" si="12"/>
        <v>0</v>
      </c>
      <c r="Z86" s="678">
        <f t="shared" ca="1" si="12"/>
        <v>0</v>
      </c>
      <c r="AA86" t="str">
        <f t="shared" si="9"/>
        <v>ASR_CMS_19</v>
      </c>
      <c r="AB86" s="957">
        <f t="shared" si="10"/>
        <v>45406</v>
      </c>
      <c r="AC86" t="str">
        <f t="shared" si="11"/>
        <v>Unaudited</v>
      </c>
    </row>
    <row r="87" spans="1:29" x14ac:dyDescent="0.25">
      <c r="A87" t="s">
        <v>421</v>
      </c>
      <c r="B87" t="s">
        <v>1380</v>
      </c>
      <c r="C87" t="s">
        <v>1381</v>
      </c>
      <c r="D87">
        <v>1900</v>
      </c>
      <c r="E87" s="957">
        <v>1</v>
      </c>
      <c r="F87" t="s">
        <v>440</v>
      </c>
      <c r="G87" s="957">
        <v>182</v>
      </c>
      <c r="H87" t="s">
        <v>380</v>
      </c>
      <c r="I87" t="s">
        <v>489</v>
      </c>
      <c r="J87" t="s">
        <v>445</v>
      </c>
      <c r="K87" t="s">
        <v>0</v>
      </c>
      <c r="L87" s="15" t="s">
        <v>97</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ASR_CMS_19</v>
      </c>
      <c r="AB87" s="957">
        <f t="shared" si="10"/>
        <v>45406</v>
      </c>
      <c r="AC87" t="str">
        <f t="shared" si="11"/>
        <v>Unaudited</v>
      </c>
    </row>
    <row r="88" spans="1:29" x14ac:dyDescent="0.25">
      <c r="A88" t="s">
        <v>421</v>
      </c>
      <c r="B88" t="s">
        <v>1380</v>
      </c>
      <c r="C88" t="s">
        <v>1381</v>
      </c>
      <c r="D88">
        <v>1900</v>
      </c>
      <c r="E88" s="957">
        <v>1</v>
      </c>
      <c r="F88" t="s">
        <v>440</v>
      </c>
      <c r="G88" s="957">
        <v>182</v>
      </c>
      <c r="H88" t="s">
        <v>380</v>
      </c>
      <c r="I88" t="s">
        <v>489</v>
      </c>
      <c r="J88" t="s">
        <v>445</v>
      </c>
      <c r="K88" t="s">
        <v>0</v>
      </c>
      <c r="L88" s="15" t="s">
        <v>153</v>
      </c>
      <c r="M88" t="s">
        <v>452</v>
      </c>
      <c r="N88" s="678">
        <f t="shared" ca="1" si="8"/>
        <v>-166705.44372252148</v>
      </c>
      <c r="O88" s="678">
        <f t="shared" ca="1" si="12"/>
        <v>-42706.546323510862</v>
      </c>
      <c r="P88" s="678">
        <f t="shared" ca="1" si="12"/>
        <v>-4904.2443584661969</v>
      </c>
      <c r="Q88" s="678">
        <f t="shared" ca="1" si="12"/>
        <v>-48595.369839276136</v>
      </c>
      <c r="R88" s="678">
        <f t="shared" ca="1" si="12"/>
        <v>-6701.7763423501328</v>
      </c>
      <c r="S88" s="678">
        <f t="shared" ca="1" si="12"/>
        <v>-174.02530829231986</v>
      </c>
      <c r="T88" s="678">
        <f t="shared" ca="1" si="12"/>
        <v>-7125.7228438817783</v>
      </c>
      <c r="U88" s="678">
        <f t="shared" ca="1" si="12"/>
        <v>-0.15757253956679507</v>
      </c>
      <c r="V88" s="678">
        <f t="shared" ca="1" si="12"/>
        <v>-592.7054079068929</v>
      </c>
      <c r="W88" s="678">
        <f t="shared" ca="1" si="13"/>
        <v>-55904.895726297604</v>
      </c>
      <c r="X88" s="678">
        <f t="shared" ca="1" si="12"/>
        <v>0</v>
      </c>
      <c r="Y88" s="678">
        <f t="shared" ca="1" si="12"/>
        <v>0</v>
      </c>
      <c r="Z88" s="678">
        <f t="shared" ca="1" si="12"/>
        <v>0</v>
      </c>
      <c r="AA88" t="str">
        <f t="shared" si="9"/>
        <v>ASR_CMS_19</v>
      </c>
      <c r="AB88" s="957">
        <f t="shared" si="10"/>
        <v>45406</v>
      </c>
      <c r="AC88" t="str">
        <f t="shared" si="11"/>
        <v>Unaudited</v>
      </c>
    </row>
    <row r="89" spans="1:29" x14ac:dyDescent="0.25">
      <c r="A89" t="s">
        <v>421</v>
      </c>
      <c r="B89" t="s">
        <v>1380</v>
      </c>
      <c r="C89" t="s">
        <v>1381</v>
      </c>
      <c r="D89">
        <v>1900</v>
      </c>
      <c r="E89" s="957">
        <v>1</v>
      </c>
      <c r="F89" t="s">
        <v>440</v>
      </c>
      <c r="G89" s="957">
        <v>182</v>
      </c>
      <c r="H89" t="s">
        <v>380</v>
      </c>
      <c r="I89" t="s">
        <v>489</v>
      </c>
      <c r="J89" t="s">
        <v>445</v>
      </c>
      <c r="K89" t="s">
        <v>0</v>
      </c>
      <c r="L89" s="15" t="s">
        <v>912</v>
      </c>
      <c r="M89" t="s">
        <v>24</v>
      </c>
      <c r="N89" s="678">
        <f t="shared" ca="1" si="8"/>
        <v>2147648.27</v>
      </c>
      <c r="O89" s="678">
        <f t="shared" ca="1" si="12"/>
        <v>1318380.6299999999</v>
      </c>
      <c r="P89" s="678">
        <f t="shared" ca="1" si="12"/>
        <v>0</v>
      </c>
      <c r="Q89" s="678">
        <f t="shared" ca="1" si="12"/>
        <v>799021.0399999998</v>
      </c>
      <c r="R89" s="678">
        <f t="shared" ca="1" si="12"/>
        <v>0</v>
      </c>
      <c r="S89" s="678">
        <f t="shared" ca="1" si="12"/>
        <v>30246.6</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ASR_CMS_19</v>
      </c>
      <c r="AB89" s="957">
        <f t="shared" si="10"/>
        <v>45406</v>
      </c>
      <c r="AC89" t="str">
        <f t="shared" si="11"/>
        <v>Unaudited</v>
      </c>
    </row>
    <row r="90" spans="1:29" x14ac:dyDescent="0.25">
      <c r="A90" t="s">
        <v>421</v>
      </c>
      <c r="B90" t="s">
        <v>1380</v>
      </c>
      <c r="C90" t="s">
        <v>1381</v>
      </c>
      <c r="D90">
        <v>1900</v>
      </c>
      <c r="E90" s="957">
        <v>1</v>
      </c>
      <c r="F90" t="s">
        <v>440</v>
      </c>
      <c r="G90" s="957">
        <v>182</v>
      </c>
      <c r="H90" t="s">
        <v>380</v>
      </c>
      <c r="I90" t="s">
        <v>489</v>
      </c>
      <c r="J90" t="s">
        <v>445</v>
      </c>
      <c r="K90" t="s">
        <v>53</v>
      </c>
      <c r="L90" s="15">
        <v>3.1</v>
      </c>
      <c r="M90" t="s">
        <v>33</v>
      </c>
      <c r="N90" s="678">
        <f t="shared" ca="1" si="8"/>
        <v>9685071.7700000014</v>
      </c>
      <c r="O90" s="678">
        <f t="shared" ca="1" si="12"/>
        <v>4747918.0500000007</v>
      </c>
      <c r="P90" s="678">
        <f t="shared" ca="1" si="12"/>
        <v>563378.59000000008</v>
      </c>
      <c r="Q90" s="678">
        <f t="shared" ca="1" si="12"/>
        <v>2676023.5499999998</v>
      </c>
      <c r="R90" s="678">
        <f t="shared" ca="1" si="12"/>
        <v>425228.08</v>
      </c>
      <c r="S90" s="678">
        <f t="shared" ca="1" si="12"/>
        <v>4944.17</v>
      </c>
      <c r="T90" s="678">
        <f t="shared" ca="1" si="12"/>
        <v>422512.89</v>
      </c>
      <c r="U90" s="678">
        <f t="shared" ca="1" si="12"/>
        <v>0</v>
      </c>
      <c r="V90" s="678">
        <f t="shared" ca="1" si="12"/>
        <v>32715.06</v>
      </c>
      <c r="W90" s="678">
        <f t="shared" ca="1" si="13"/>
        <v>812351.38000000024</v>
      </c>
      <c r="X90" s="678">
        <f t="shared" ca="1" si="12"/>
        <v>0</v>
      </c>
      <c r="Y90" s="678">
        <f t="shared" ca="1" si="12"/>
        <v>0</v>
      </c>
      <c r="Z90" s="678">
        <f t="shared" ca="1" si="12"/>
        <v>0</v>
      </c>
      <c r="AA90" t="str">
        <f t="shared" si="9"/>
        <v>ASR_CMS_19</v>
      </c>
      <c r="AB90" s="957">
        <f t="shared" si="10"/>
        <v>45406</v>
      </c>
      <c r="AC90" t="str">
        <f t="shared" si="11"/>
        <v>Unaudited</v>
      </c>
    </row>
    <row r="91" spans="1:29" x14ac:dyDescent="0.25">
      <c r="A91" t="s">
        <v>421</v>
      </c>
      <c r="B91" t="s">
        <v>1380</v>
      </c>
      <c r="C91" t="s">
        <v>1381</v>
      </c>
      <c r="D91">
        <v>1900</v>
      </c>
      <c r="E91" s="957">
        <v>1</v>
      </c>
      <c r="F91" t="s">
        <v>440</v>
      </c>
      <c r="G91" s="957">
        <v>182</v>
      </c>
      <c r="H91" t="s">
        <v>380</v>
      </c>
      <c r="I91" t="s">
        <v>489</v>
      </c>
      <c r="J91" t="s">
        <v>445</v>
      </c>
      <c r="K91" t="s">
        <v>53</v>
      </c>
      <c r="L91" s="15">
        <v>3.2</v>
      </c>
      <c r="M91" t="s">
        <v>34</v>
      </c>
      <c r="N91" s="678">
        <f t="shared" ca="1" si="8"/>
        <v>21201143.539999999</v>
      </c>
      <c r="O91" s="678">
        <f t="shared" ca="1" si="12"/>
        <v>7805558.9800000014</v>
      </c>
      <c r="P91" s="678">
        <f t="shared" ca="1" si="12"/>
        <v>959266.1100000001</v>
      </c>
      <c r="Q91" s="678">
        <f t="shared" ca="1" si="12"/>
        <v>7599680.9000000013</v>
      </c>
      <c r="R91" s="678">
        <f t="shared" ca="1" si="12"/>
        <v>1276565.28</v>
      </c>
      <c r="S91" s="678">
        <f t="shared" ca="1" si="12"/>
        <v>10360.739999999998</v>
      </c>
      <c r="T91" s="678">
        <f t="shared" ca="1" si="12"/>
        <v>1133726.17</v>
      </c>
      <c r="U91" s="678">
        <f t="shared" ca="1" si="12"/>
        <v>137.77000000000001</v>
      </c>
      <c r="V91" s="678">
        <f t="shared" ca="1" si="12"/>
        <v>132088.67000000001</v>
      </c>
      <c r="W91" s="678">
        <f t="shared" ca="1" si="13"/>
        <v>2283758.92</v>
      </c>
      <c r="X91" s="678">
        <f t="shared" ca="1" si="12"/>
        <v>0</v>
      </c>
      <c r="Y91" s="678">
        <f t="shared" ca="1" si="12"/>
        <v>0</v>
      </c>
      <c r="Z91" s="678">
        <f t="shared" ca="1" si="12"/>
        <v>0</v>
      </c>
      <c r="AA91" t="str">
        <f t="shared" si="9"/>
        <v>ASR_CMS_19</v>
      </c>
      <c r="AB91" s="957">
        <f t="shared" si="10"/>
        <v>45406</v>
      </c>
      <c r="AC91" t="str">
        <f t="shared" si="11"/>
        <v>Unaudited</v>
      </c>
    </row>
    <row r="92" spans="1:29" x14ac:dyDescent="0.25">
      <c r="A92" t="s">
        <v>421</v>
      </c>
      <c r="B92" t="s">
        <v>1380</v>
      </c>
      <c r="C92" t="s">
        <v>1381</v>
      </c>
      <c r="D92">
        <v>1900</v>
      </c>
      <c r="E92" s="957">
        <v>1</v>
      </c>
      <c r="F92" t="s">
        <v>440</v>
      </c>
      <c r="G92" s="957">
        <v>182</v>
      </c>
      <c r="H92" t="s">
        <v>380</v>
      </c>
      <c r="I92" t="s">
        <v>489</v>
      </c>
      <c r="J92" t="s">
        <v>445</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ASR_CMS_19</v>
      </c>
      <c r="AB92" s="957">
        <f t="shared" si="10"/>
        <v>45406</v>
      </c>
      <c r="AC92" t="str">
        <f t="shared" si="11"/>
        <v>Unaudited</v>
      </c>
    </row>
    <row r="93" spans="1:29" x14ac:dyDescent="0.25">
      <c r="A93" t="s">
        <v>421</v>
      </c>
      <c r="B93" t="s">
        <v>1380</v>
      </c>
      <c r="C93" t="s">
        <v>1381</v>
      </c>
      <c r="D93">
        <v>1900</v>
      </c>
      <c r="E93" s="957">
        <v>1</v>
      </c>
      <c r="F93" t="s">
        <v>440</v>
      </c>
      <c r="G93" s="957">
        <v>182</v>
      </c>
      <c r="H93" t="s">
        <v>380</v>
      </c>
      <c r="I93" t="s">
        <v>489</v>
      </c>
      <c r="J93" t="s">
        <v>445</v>
      </c>
      <c r="K93" t="s">
        <v>53</v>
      </c>
      <c r="L93" s="15" t="s">
        <v>44</v>
      </c>
      <c r="M93" t="s">
        <v>154</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ASR_CMS_19</v>
      </c>
      <c r="AB93" s="957">
        <f t="shared" si="10"/>
        <v>45406</v>
      </c>
      <c r="AC93" t="str">
        <f t="shared" si="11"/>
        <v>Unaudited</v>
      </c>
    </row>
    <row r="94" spans="1:29" x14ac:dyDescent="0.25">
      <c r="A94" t="s">
        <v>421</v>
      </c>
      <c r="B94" t="s">
        <v>1380</v>
      </c>
      <c r="C94" t="s">
        <v>1381</v>
      </c>
      <c r="D94">
        <v>1900</v>
      </c>
      <c r="E94" s="957">
        <v>1</v>
      </c>
      <c r="F94" t="s">
        <v>440</v>
      </c>
      <c r="G94" s="957">
        <v>182</v>
      </c>
      <c r="H94" t="s">
        <v>380</v>
      </c>
      <c r="I94" t="s">
        <v>489</v>
      </c>
      <c r="J94" t="s">
        <v>445</v>
      </c>
      <c r="K94" t="s">
        <v>53</v>
      </c>
      <c r="L94" s="15" t="s">
        <v>41</v>
      </c>
      <c r="M94" t="s">
        <v>52</v>
      </c>
      <c r="N94" s="678">
        <f t="shared" ca="1" si="8"/>
        <v>686630.87000000011</v>
      </c>
      <c r="O94" s="678">
        <f t="shared" ca="1" si="12"/>
        <v>359475.34512111516</v>
      </c>
      <c r="P94" s="678">
        <f t="shared" ca="1" si="12"/>
        <v>48420.387227285704</v>
      </c>
      <c r="Q94" s="678">
        <f t="shared" ca="1" si="12"/>
        <v>203055.16874168545</v>
      </c>
      <c r="R94" s="678">
        <f t="shared" ca="1" si="12"/>
        <v>31413.218899562715</v>
      </c>
      <c r="S94" s="678">
        <f t="shared" ca="1" si="12"/>
        <v>793.23718955766276</v>
      </c>
      <c r="T94" s="678">
        <f t="shared" ca="1" si="12"/>
        <v>29679.023020615125</v>
      </c>
      <c r="U94" s="678">
        <f t="shared" ca="1" si="12"/>
        <v>14.245974512190378</v>
      </c>
      <c r="V94" s="678">
        <f t="shared" ca="1" si="12"/>
        <v>3434.2456862183699</v>
      </c>
      <c r="W94" s="678">
        <f t="shared" ca="1" si="13"/>
        <v>10345.998139447776</v>
      </c>
      <c r="X94" s="678">
        <f t="shared" ca="1" si="12"/>
        <v>0</v>
      </c>
      <c r="Y94" s="678">
        <f t="shared" ca="1" si="12"/>
        <v>0</v>
      </c>
      <c r="Z94" s="678">
        <f t="shared" ca="1" si="12"/>
        <v>0</v>
      </c>
      <c r="AA94" t="str">
        <f t="shared" si="9"/>
        <v>ASR_CMS_19</v>
      </c>
      <c r="AB94" s="957">
        <f t="shared" si="10"/>
        <v>45406</v>
      </c>
      <c r="AC94" t="str">
        <f t="shared" si="11"/>
        <v>Unaudited</v>
      </c>
    </row>
    <row r="95" spans="1:29" x14ac:dyDescent="0.25">
      <c r="A95" t="s">
        <v>421</v>
      </c>
      <c r="B95" t="s">
        <v>1380</v>
      </c>
      <c r="C95" t="s">
        <v>1381</v>
      </c>
      <c r="D95">
        <v>1900</v>
      </c>
      <c r="E95" s="957">
        <v>1</v>
      </c>
      <c r="F95" t="s">
        <v>440</v>
      </c>
      <c r="G95" s="957">
        <v>182</v>
      </c>
      <c r="H95" t="s">
        <v>380</v>
      </c>
      <c r="I95" s="937" t="s">
        <v>489</v>
      </c>
      <c r="J95" s="937" t="s">
        <v>445</v>
      </c>
      <c r="K95" s="937" t="s">
        <v>53</v>
      </c>
      <c r="L95" s="937" t="s">
        <v>42</v>
      </c>
      <c r="M95" s="937" t="s">
        <v>155</v>
      </c>
      <c r="N95" s="678">
        <f t="shared" ca="1" si="8"/>
        <v>291159.61764585262</v>
      </c>
      <c r="O95" s="678">
        <f t="shared" ca="1" si="12"/>
        <v>130500.94483216284</v>
      </c>
      <c r="P95" s="678">
        <f t="shared" ca="1" si="12"/>
        <v>13837.257935801785</v>
      </c>
      <c r="Q95" s="678">
        <f t="shared" ca="1" si="12"/>
        <v>92783.004535344793</v>
      </c>
      <c r="R95" s="678">
        <f t="shared" ca="1" si="12"/>
        <v>13447.647928014772</v>
      </c>
      <c r="S95" s="678">
        <f t="shared" ca="1" si="12"/>
        <v>142.81490917059728</v>
      </c>
      <c r="T95" s="678">
        <f t="shared" ca="1" si="12"/>
        <v>11940.155452326915</v>
      </c>
      <c r="U95" s="678">
        <f t="shared" ca="1" si="12"/>
        <v>1.9978257324797557</v>
      </c>
      <c r="V95" s="678">
        <f t="shared" ca="1" si="12"/>
        <v>1282.6046694110164</v>
      </c>
      <c r="W95" s="678">
        <f t="shared" ca="1" si="13"/>
        <v>27223.189557887461</v>
      </c>
      <c r="X95" s="678">
        <f t="shared" ca="1" si="12"/>
        <v>0</v>
      </c>
      <c r="Y95" s="678">
        <f t="shared" ca="1" si="12"/>
        <v>0</v>
      </c>
      <c r="Z95" s="678">
        <f t="shared" ca="1" si="12"/>
        <v>0</v>
      </c>
      <c r="AA95" t="str">
        <f t="shared" si="9"/>
        <v>ASR_CMS_19</v>
      </c>
      <c r="AB95" s="957">
        <f t="shared" si="10"/>
        <v>45406</v>
      </c>
      <c r="AC95" t="str">
        <f t="shared" si="11"/>
        <v>Unaudited</v>
      </c>
    </row>
    <row r="96" spans="1:29" x14ac:dyDescent="0.25">
      <c r="A96" t="s">
        <v>421</v>
      </c>
      <c r="B96" t="s">
        <v>1380</v>
      </c>
      <c r="C96" t="s">
        <v>1381</v>
      </c>
      <c r="D96">
        <v>1900</v>
      </c>
      <c r="E96" s="957">
        <v>1</v>
      </c>
      <c r="F96" t="s">
        <v>440</v>
      </c>
      <c r="G96" s="957">
        <v>182</v>
      </c>
      <c r="H96" t="s">
        <v>380</v>
      </c>
      <c r="I96" s="937" t="s">
        <v>489</v>
      </c>
      <c r="J96" s="937" t="s">
        <v>445</v>
      </c>
      <c r="K96" s="937" t="s">
        <v>53</v>
      </c>
      <c r="L96" s="937" t="s">
        <v>43</v>
      </c>
      <c r="M96" s="958" t="s">
        <v>463</v>
      </c>
      <c r="N96" s="678">
        <f t="shared" ca="1" si="8"/>
        <v>797916.4300635627</v>
      </c>
      <c r="O96" s="678">
        <f t="shared" ca="1" si="12"/>
        <v>204409.97139553117</v>
      </c>
      <c r="P96" s="678">
        <f t="shared" ca="1" si="12"/>
        <v>23473.601481065816</v>
      </c>
      <c r="Q96" s="678">
        <f t="shared" ca="1" si="12"/>
        <v>232596.14775576364</v>
      </c>
      <c r="R96" s="678">
        <f t="shared" ca="1" si="12"/>
        <v>32077.281549804789</v>
      </c>
      <c r="S96" s="678">
        <f t="shared" ca="1" si="12"/>
        <v>832.95211981466605</v>
      </c>
      <c r="T96" s="678">
        <f t="shared" ca="1" si="12"/>
        <v>34106.452712344144</v>
      </c>
      <c r="U96" s="678">
        <f t="shared" ca="1" si="12"/>
        <v>0.75420283489039319</v>
      </c>
      <c r="V96" s="678">
        <f t="shared" ca="1" si="12"/>
        <v>2836.9162553780725</v>
      </c>
      <c r="W96" s="678">
        <f t="shared" ca="1" si="13"/>
        <v>267582.35259102558</v>
      </c>
      <c r="X96" s="678">
        <f t="shared" ca="1" si="12"/>
        <v>0</v>
      </c>
      <c r="Y96" s="678">
        <f t="shared" ca="1" si="12"/>
        <v>0</v>
      </c>
      <c r="Z96" s="678">
        <f t="shared" ca="1" si="12"/>
        <v>0</v>
      </c>
      <c r="AA96" t="str">
        <f t="shared" si="9"/>
        <v>ASR_CMS_19</v>
      </c>
      <c r="AB96" s="957">
        <f t="shared" si="10"/>
        <v>45406</v>
      </c>
      <c r="AC96" t="str">
        <f t="shared" si="11"/>
        <v>Unaudited</v>
      </c>
    </row>
    <row r="97" spans="1:29" x14ac:dyDescent="0.25">
      <c r="A97" t="s">
        <v>421</v>
      </c>
      <c r="B97" t="s">
        <v>1380</v>
      </c>
      <c r="C97" t="s">
        <v>1381</v>
      </c>
      <c r="D97">
        <v>1900</v>
      </c>
      <c r="E97" s="957">
        <v>1</v>
      </c>
      <c r="F97" t="s">
        <v>440</v>
      </c>
      <c r="G97" s="957">
        <v>182</v>
      </c>
      <c r="H97" t="s">
        <v>380</v>
      </c>
      <c r="I97" s="937" t="s">
        <v>489</v>
      </c>
      <c r="J97" s="937" t="s">
        <v>445</v>
      </c>
      <c r="K97" s="937" t="s">
        <v>915</v>
      </c>
      <c r="L97" s="937" t="s">
        <v>916</v>
      </c>
      <c r="M97" s="958" t="s">
        <v>915</v>
      </c>
      <c r="N97" s="678">
        <f t="shared" ca="1" si="8"/>
        <v>143614.41999999998</v>
      </c>
      <c r="O97" s="678">
        <f t="shared" ca="1" si="12"/>
        <v>56093.24</v>
      </c>
      <c r="P97" s="678">
        <f t="shared" ca="1" si="12"/>
        <v>32279.540000000008</v>
      </c>
      <c r="Q97" s="678">
        <f t="shared" ca="1" si="12"/>
        <v>21855.329999999998</v>
      </c>
      <c r="R97" s="678">
        <f t="shared" ca="1" si="12"/>
        <v>30986.309999999998</v>
      </c>
      <c r="S97" s="678">
        <f t="shared" ca="1" si="12"/>
        <v>0</v>
      </c>
      <c r="T97" s="678">
        <f t="shared" ca="1" si="12"/>
        <v>2400</v>
      </c>
      <c r="U97" s="678">
        <f t="shared" ca="1" si="12"/>
        <v>0</v>
      </c>
      <c r="V97" s="678">
        <f t="shared" ca="1" si="12"/>
        <v>0</v>
      </c>
      <c r="W97" s="678">
        <f t="shared" ca="1" si="13"/>
        <v>0</v>
      </c>
      <c r="X97" s="678">
        <f t="shared" ca="1" si="12"/>
        <v>0</v>
      </c>
      <c r="Y97" s="678">
        <f t="shared" ca="1" si="12"/>
        <v>0</v>
      </c>
      <c r="Z97" s="678">
        <f t="shared" ca="1" si="12"/>
        <v>0</v>
      </c>
      <c r="AA97" t="str">
        <f t="shared" si="9"/>
        <v>ASR_CMS_19</v>
      </c>
      <c r="AB97" s="957">
        <f t="shared" si="10"/>
        <v>45406</v>
      </c>
      <c r="AC97" t="str">
        <f t="shared" si="11"/>
        <v>Unaudited</v>
      </c>
    </row>
    <row r="98" spans="1:29" x14ac:dyDescent="0.25">
      <c r="A98" t="s">
        <v>421</v>
      </c>
      <c r="B98" t="s">
        <v>1380</v>
      </c>
      <c r="C98" t="s">
        <v>1381</v>
      </c>
      <c r="D98">
        <v>1900</v>
      </c>
      <c r="E98" s="957">
        <v>1</v>
      </c>
      <c r="F98" t="s">
        <v>440</v>
      </c>
      <c r="G98" s="957">
        <v>182</v>
      </c>
      <c r="H98" t="s">
        <v>380</v>
      </c>
      <c r="I98" s="937" t="s">
        <v>489</v>
      </c>
      <c r="J98" s="937" t="s">
        <v>445</v>
      </c>
      <c r="K98" s="937" t="s">
        <v>915</v>
      </c>
      <c r="L98" s="937" t="s">
        <v>917</v>
      </c>
      <c r="M98" s="958" t="s">
        <v>920</v>
      </c>
      <c r="N98" s="678">
        <f t="shared" ca="1" si="8"/>
        <v>337.5834186077131</v>
      </c>
      <c r="O98" s="678">
        <f t="shared" ca="1" si="12"/>
        <v>131.85408345473189</v>
      </c>
      <c r="P98" s="678">
        <f t="shared" ca="1" si="12"/>
        <v>75.877042599791992</v>
      </c>
      <c r="Q98" s="678">
        <f t="shared" ca="1" si="12"/>
        <v>51.37365047465088</v>
      </c>
      <c r="R98" s="678">
        <f t="shared" ca="1" si="12"/>
        <v>72.83714587879382</v>
      </c>
      <c r="S98" s="678">
        <f t="shared" ca="1" si="12"/>
        <v>0</v>
      </c>
      <c r="T98" s="678">
        <f t="shared" ca="1" si="12"/>
        <v>5.6414961997445063</v>
      </c>
      <c r="U98" s="678">
        <f t="shared" ca="1" si="12"/>
        <v>0</v>
      </c>
      <c r="V98" s="678">
        <f t="shared" ca="1" si="12"/>
        <v>0</v>
      </c>
      <c r="W98" s="678">
        <f t="shared" ca="1" si="13"/>
        <v>0</v>
      </c>
      <c r="X98" s="678">
        <f t="shared" ca="1" si="12"/>
        <v>0</v>
      </c>
      <c r="Y98" s="678">
        <f t="shared" ca="1" si="12"/>
        <v>0</v>
      </c>
      <c r="Z98" s="678">
        <f t="shared" ca="1" si="12"/>
        <v>0</v>
      </c>
      <c r="AA98" t="str">
        <f t="shared" si="9"/>
        <v>ASR_CMS_19</v>
      </c>
      <c r="AB98" s="957">
        <f t="shared" si="10"/>
        <v>45406</v>
      </c>
      <c r="AC98" t="str">
        <f t="shared" si="11"/>
        <v>Unaudited</v>
      </c>
    </row>
    <row r="99" spans="1:29" x14ac:dyDescent="0.25">
      <c r="A99" t="s">
        <v>421</v>
      </c>
      <c r="B99" t="s">
        <v>1380</v>
      </c>
      <c r="C99" t="s">
        <v>1381</v>
      </c>
      <c r="D99">
        <v>1900</v>
      </c>
      <c r="E99" s="957">
        <v>1</v>
      </c>
      <c r="F99" t="s">
        <v>440</v>
      </c>
      <c r="G99" s="957">
        <v>182</v>
      </c>
      <c r="H99" t="s">
        <v>380</v>
      </c>
      <c r="I99" s="937" t="s">
        <v>489</v>
      </c>
      <c r="J99" s="937" t="s">
        <v>445</v>
      </c>
      <c r="K99" s="937" t="s">
        <v>915</v>
      </c>
      <c r="L99" s="943" t="s">
        <v>918</v>
      </c>
      <c r="M99" s="959" t="s">
        <v>921</v>
      </c>
      <c r="N99" s="678">
        <f t="shared" ca="1" si="8"/>
        <v>-353.24101073323396</v>
      </c>
      <c r="O99" s="678">
        <f t="shared" ca="1" si="12"/>
        <v>-90.493167177867093</v>
      </c>
      <c r="P99" s="678">
        <f t="shared" ca="1" si="12"/>
        <v>-10.39186360915051</v>
      </c>
      <c r="Q99" s="678">
        <f t="shared" ca="1" si="12"/>
        <v>-102.97130780896117</v>
      </c>
      <c r="R99" s="678">
        <f t="shared" ca="1" si="12"/>
        <v>-14.200749513736572</v>
      </c>
      <c r="S99" s="678">
        <f t="shared" ca="1" si="12"/>
        <v>-0.36875146019024024</v>
      </c>
      <c r="T99" s="678">
        <f t="shared" ca="1" si="12"/>
        <v>-15.099072252057715</v>
      </c>
      <c r="U99" s="678">
        <f t="shared" ca="1" si="12"/>
        <v>-3.3388881549077762E-4</v>
      </c>
      <c r="V99" s="678">
        <f t="shared" ca="1" si="12"/>
        <v>-1.2559149400338356</v>
      </c>
      <c r="W99" s="678">
        <f t="shared" ca="1" si="13"/>
        <v>-118.4598500824213</v>
      </c>
      <c r="X99" s="678">
        <f t="shared" ca="1" si="12"/>
        <v>0</v>
      </c>
      <c r="Y99" s="678">
        <f t="shared" ca="1" si="12"/>
        <v>0</v>
      </c>
      <c r="Z99" s="678">
        <f t="shared" ca="1" si="12"/>
        <v>0</v>
      </c>
      <c r="AA99" t="str">
        <f t="shared" si="9"/>
        <v>ASR_CMS_19</v>
      </c>
      <c r="AB99" s="957">
        <f t="shared" si="10"/>
        <v>45406</v>
      </c>
      <c r="AC99" t="str">
        <f t="shared" si="11"/>
        <v>Unaudited</v>
      </c>
    </row>
    <row r="100" spans="1:29" x14ac:dyDescent="0.25">
      <c r="A100" t="s">
        <v>421</v>
      </c>
      <c r="B100" t="s">
        <v>1380</v>
      </c>
      <c r="C100" t="s">
        <v>1381</v>
      </c>
      <c r="D100">
        <v>1900</v>
      </c>
      <c r="E100" s="957">
        <v>1</v>
      </c>
      <c r="F100" t="s">
        <v>440</v>
      </c>
      <c r="G100" s="957">
        <v>182</v>
      </c>
      <c r="H100" t="s">
        <v>380</v>
      </c>
      <c r="I100" s="937" t="s">
        <v>489</v>
      </c>
      <c r="J100" s="937" t="s">
        <v>445</v>
      </c>
      <c r="K100" s="937" t="s">
        <v>446</v>
      </c>
      <c r="L100" s="937">
        <v>5.0999999999999996</v>
      </c>
      <c r="M100" s="958" t="s">
        <v>37</v>
      </c>
      <c r="N100" s="678">
        <f t="shared" ca="1" si="8"/>
        <v>9699211.6899999995</v>
      </c>
      <c r="O100" s="678">
        <f t="shared" ca="1" si="12"/>
        <v>3307578.1599999997</v>
      </c>
      <c r="P100" s="678">
        <f t="shared" ca="1" si="12"/>
        <v>2047195.5899999999</v>
      </c>
      <c r="Q100" s="678">
        <f t="shared" ca="1" si="12"/>
        <v>1622235.6300000001</v>
      </c>
      <c r="R100" s="678">
        <f t="shared" ca="1" si="12"/>
        <v>1632653.56</v>
      </c>
      <c r="S100" s="678">
        <f t="shared" ca="1" si="12"/>
        <v>11023.75</v>
      </c>
      <c r="T100" s="678">
        <f t="shared" ca="1" si="12"/>
        <v>960783.33000000007</v>
      </c>
      <c r="U100" s="678">
        <f t="shared" ca="1" si="12"/>
        <v>0</v>
      </c>
      <c r="V100" s="678">
        <f t="shared" ca="1" si="12"/>
        <v>49273.409999999996</v>
      </c>
      <c r="W100" s="678">
        <f t="shared" ca="1" si="13"/>
        <v>68468.260000000009</v>
      </c>
      <c r="X100" s="678">
        <f t="shared" ca="1" si="12"/>
        <v>0</v>
      </c>
      <c r="Y100" s="678">
        <f t="shared" ca="1" si="12"/>
        <v>0</v>
      </c>
      <c r="Z100" s="678">
        <f t="shared" ca="1" si="12"/>
        <v>0</v>
      </c>
      <c r="AA100" t="str">
        <f t="shared" si="9"/>
        <v>ASR_CMS_19</v>
      </c>
      <c r="AB100" s="957">
        <f t="shared" si="10"/>
        <v>45406</v>
      </c>
      <c r="AC100" t="str">
        <f t="shared" si="11"/>
        <v>Unaudited</v>
      </c>
    </row>
    <row r="101" spans="1:29" ht="30" x14ac:dyDescent="0.25">
      <c r="A101" t="s">
        <v>421</v>
      </c>
      <c r="B101" t="s">
        <v>1380</v>
      </c>
      <c r="C101" t="s">
        <v>1381</v>
      </c>
      <c r="D101">
        <v>1900</v>
      </c>
      <c r="E101" s="957">
        <v>1</v>
      </c>
      <c r="F101" t="s">
        <v>440</v>
      </c>
      <c r="G101" s="957">
        <v>182</v>
      </c>
      <c r="H101" t="s">
        <v>380</v>
      </c>
      <c r="I101" s="937" t="s">
        <v>489</v>
      </c>
      <c r="J101" s="937" t="s">
        <v>445</v>
      </c>
      <c r="K101" s="937" t="s">
        <v>446</v>
      </c>
      <c r="L101" s="937">
        <v>5.2</v>
      </c>
      <c r="M101" s="958" t="s">
        <v>304</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ASR_CMS_19</v>
      </c>
      <c r="AB101" s="957">
        <f t="shared" si="10"/>
        <v>45406</v>
      </c>
      <c r="AC101" t="str">
        <f t="shared" si="11"/>
        <v>Unaudited</v>
      </c>
    </row>
    <row r="102" spans="1:29" ht="30" x14ac:dyDescent="0.25">
      <c r="A102" t="s">
        <v>421</v>
      </c>
      <c r="B102" t="s">
        <v>1380</v>
      </c>
      <c r="C102" t="s">
        <v>1381</v>
      </c>
      <c r="D102">
        <v>1900</v>
      </c>
      <c r="E102" s="957">
        <v>1</v>
      </c>
      <c r="F102" t="s">
        <v>440</v>
      </c>
      <c r="G102" s="957">
        <v>182</v>
      </c>
      <c r="H102" t="s">
        <v>380</v>
      </c>
      <c r="I102" s="937" t="s">
        <v>489</v>
      </c>
      <c r="J102" s="937" t="s">
        <v>445</v>
      </c>
      <c r="K102" s="937" t="s">
        <v>446</v>
      </c>
      <c r="L102" s="937">
        <v>5.3</v>
      </c>
      <c r="M102" s="958" t="s">
        <v>305</v>
      </c>
      <c r="N102" s="678">
        <f t="shared" ca="1" si="8"/>
        <v>36142.219706610609</v>
      </c>
      <c r="O102" s="678">
        <f t="shared" ca="1" si="12"/>
        <v>11648.04204071908</v>
      </c>
      <c r="P102" s="678">
        <f t="shared" ca="1" si="12"/>
        <v>8181.7922575168514</v>
      </c>
      <c r="Q102" s="678">
        <f t="shared" ca="1" si="12"/>
        <v>5766.7390658119448</v>
      </c>
      <c r="R102" s="678">
        <f t="shared" ca="1" si="12"/>
        <v>6126.4105547371255</v>
      </c>
      <c r="S102" s="678">
        <f t="shared" ca="1" si="12"/>
        <v>44.476439242101684</v>
      </c>
      <c r="T102" s="678">
        <f t="shared" ca="1" si="12"/>
        <v>3936.5281027778597</v>
      </c>
      <c r="U102" s="678">
        <f t="shared" ca="1" si="12"/>
        <v>0</v>
      </c>
      <c r="V102" s="678">
        <f t="shared" ca="1" si="12"/>
        <v>153.16656417064959</v>
      </c>
      <c r="W102" s="678">
        <f t="shared" ca="1" si="13"/>
        <v>285.0646816349963</v>
      </c>
      <c r="X102" s="678">
        <f t="shared" ca="1" si="12"/>
        <v>0</v>
      </c>
      <c r="Y102" s="678">
        <f t="shared" ca="1" si="12"/>
        <v>0</v>
      </c>
      <c r="Z102" s="678">
        <f t="shared" ca="1" si="12"/>
        <v>0</v>
      </c>
      <c r="AA102" t="str">
        <f t="shared" si="9"/>
        <v>ASR_CMS_19</v>
      </c>
      <c r="AB102" s="957">
        <f t="shared" si="10"/>
        <v>45406</v>
      </c>
      <c r="AC102" t="str">
        <f t="shared" si="11"/>
        <v>Unaudited</v>
      </c>
    </row>
    <row r="103" spans="1:29" x14ac:dyDescent="0.25">
      <c r="A103" t="s">
        <v>421</v>
      </c>
      <c r="B103" t="s">
        <v>1380</v>
      </c>
      <c r="C103" t="s">
        <v>1381</v>
      </c>
      <c r="D103">
        <v>1900</v>
      </c>
      <c r="E103" s="957">
        <v>1</v>
      </c>
      <c r="F103" t="s">
        <v>440</v>
      </c>
      <c r="G103" s="957">
        <v>182</v>
      </c>
      <c r="H103" t="s">
        <v>380</v>
      </c>
      <c r="I103" s="937" t="s">
        <v>489</v>
      </c>
      <c r="J103" s="937" t="s">
        <v>445</v>
      </c>
      <c r="K103" s="937" t="s">
        <v>446</v>
      </c>
      <c r="L103" s="937" t="s">
        <v>82</v>
      </c>
      <c r="M103" s="958" t="s">
        <v>454</v>
      </c>
      <c r="N103" s="678">
        <f t="shared" ca="1" si="8"/>
        <v>-25898.113484391673</v>
      </c>
      <c r="O103" s="678">
        <f t="shared" ca="1" si="12"/>
        <v>-6634.5702846612785</v>
      </c>
      <c r="P103" s="678">
        <f t="shared" ca="1" si="12"/>
        <v>-761.88679934263212</v>
      </c>
      <c r="Q103" s="678">
        <f t="shared" ca="1" si="12"/>
        <v>-7549.4139532021381</v>
      </c>
      <c r="R103" s="678">
        <f t="shared" ca="1" si="12"/>
        <v>-1041.1379519800714</v>
      </c>
      <c r="S103" s="678">
        <f t="shared" ca="1" si="12"/>
        <v>-27.035273010115102</v>
      </c>
      <c r="T103" s="678">
        <f t="shared" ca="1" si="12"/>
        <v>-1106.9991162156703</v>
      </c>
      <c r="U103" s="678">
        <f t="shared" ca="1" si="12"/>
        <v>-2.4479293660722521E-2</v>
      </c>
      <c r="V103" s="678">
        <f t="shared" ca="1" si="12"/>
        <v>-92.078288351129757</v>
      </c>
      <c r="W103" s="678">
        <f t="shared" ca="1" si="13"/>
        <v>-8684.9673383349746</v>
      </c>
      <c r="X103" s="678">
        <f t="shared" ca="1" si="12"/>
        <v>0</v>
      </c>
      <c r="Y103" s="678">
        <f t="shared" ca="1" si="12"/>
        <v>0</v>
      </c>
      <c r="Z103" s="678">
        <f t="shared" ca="1" si="12"/>
        <v>0</v>
      </c>
      <c r="AA103" t="str">
        <f t="shared" si="9"/>
        <v>ASR_CMS_19</v>
      </c>
      <c r="AB103" s="957">
        <f t="shared" si="10"/>
        <v>45406</v>
      </c>
      <c r="AC103" t="str">
        <f t="shared" si="11"/>
        <v>Unaudited</v>
      </c>
    </row>
    <row r="104" spans="1:29" x14ac:dyDescent="0.25">
      <c r="A104" t="s">
        <v>421</v>
      </c>
      <c r="B104" t="s">
        <v>1380</v>
      </c>
      <c r="C104" t="s">
        <v>1381</v>
      </c>
      <c r="D104">
        <v>1900</v>
      </c>
      <c r="E104" s="957">
        <v>1</v>
      </c>
      <c r="F104" t="s">
        <v>440</v>
      </c>
      <c r="G104" s="957">
        <v>182</v>
      </c>
      <c r="H104" t="s">
        <v>380</v>
      </c>
      <c r="I104" s="937" t="s">
        <v>489</v>
      </c>
      <c r="J104" s="937" t="s">
        <v>445</v>
      </c>
      <c r="K104" s="937" t="s">
        <v>447</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ASR_CMS_19</v>
      </c>
      <c r="AB104" s="957">
        <f t="shared" si="10"/>
        <v>45406</v>
      </c>
      <c r="AC104" t="str">
        <f t="shared" si="11"/>
        <v>Unaudited</v>
      </c>
    </row>
    <row r="105" spans="1:29" x14ac:dyDescent="0.25">
      <c r="A105" t="s">
        <v>421</v>
      </c>
      <c r="B105" t="s">
        <v>1380</v>
      </c>
      <c r="C105" t="s">
        <v>1381</v>
      </c>
      <c r="D105">
        <v>1900</v>
      </c>
      <c r="E105" s="957">
        <v>1</v>
      </c>
      <c r="F105" t="s">
        <v>440</v>
      </c>
      <c r="G105" s="957">
        <v>182</v>
      </c>
      <c r="H105" t="s">
        <v>380</v>
      </c>
      <c r="I105" s="937" t="s">
        <v>489</v>
      </c>
      <c r="J105" s="937" t="s">
        <v>445</v>
      </c>
      <c r="K105" s="937" t="s">
        <v>447</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ASR_CMS_19</v>
      </c>
      <c r="AB105" s="957">
        <f t="shared" si="10"/>
        <v>45406</v>
      </c>
      <c r="AC105" t="str">
        <f t="shared" si="11"/>
        <v>Unaudited</v>
      </c>
    </row>
    <row r="106" spans="1:29" x14ac:dyDescent="0.25">
      <c r="A106" t="s">
        <v>421</v>
      </c>
      <c r="B106" t="s">
        <v>1380</v>
      </c>
      <c r="C106" t="s">
        <v>1381</v>
      </c>
      <c r="D106">
        <v>1900</v>
      </c>
      <c r="E106" s="957">
        <v>1</v>
      </c>
      <c r="F106" t="s">
        <v>440</v>
      </c>
      <c r="G106" s="957">
        <v>182</v>
      </c>
      <c r="H106" t="s">
        <v>380</v>
      </c>
      <c r="I106" s="937" t="s">
        <v>489</v>
      </c>
      <c r="J106" s="937" t="s">
        <v>445</v>
      </c>
      <c r="K106" s="937" t="s">
        <v>447</v>
      </c>
      <c r="L106" s="937">
        <v>6.3</v>
      </c>
      <c r="M106" s="958" t="s">
        <v>185</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ASR_CMS_19</v>
      </c>
      <c r="AB106" s="957">
        <f t="shared" si="10"/>
        <v>45406</v>
      </c>
      <c r="AC106" t="str">
        <f t="shared" si="11"/>
        <v>Unaudited</v>
      </c>
    </row>
    <row r="107" spans="1:29" x14ac:dyDescent="0.25">
      <c r="A107" t="s">
        <v>421</v>
      </c>
      <c r="B107" t="s">
        <v>1380</v>
      </c>
      <c r="C107" t="s">
        <v>1381</v>
      </c>
      <c r="D107">
        <v>1900</v>
      </c>
      <c r="E107" s="957">
        <v>1</v>
      </c>
      <c r="F107" t="s">
        <v>440</v>
      </c>
      <c r="G107" s="957">
        <v>182</v>
      </c>
      <c r="H107" t="s">
        <v>380</v>
      </c>
      <c r="I107" s="937" t="s">
        <v>489</v>
      </c>
      <c r="J107" s="937" t="s">
        <v>445</v>
      </c>
      <c r="K107" s="937" t="s">
        <v>447</v>
      </c>
      <c r="L107" s="937" t="s">
        <v>87</v>
      </c>
      <c r="M107" s="958" t="s">
        <v>455</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ASR_CMS_19</v>
      </c>
      <c r="AB107" s="957">
        <f t="shared" si="10"/>
        <v>45406</v>
      </c>
      <c r="AC107" t="str">
        <f t="shared" si="11"/>
        <v>Unaudited</v>
      </c>
    </row>
    <row r="108" spans="1:29" x14ac:dyDescent="0.25">
      <c r="A108" t="s">
        <v>421</v>
      </c>
      <c r="B108" t="s">
        <v>1380</v>
      </c>
      <c r="C108" t="s">
        <v>1381</v>
      </c>
      <c r="D108">
        <v>1900</v>
      </c>
      <c r="E108" s="957">
        <v>1</v>
      </c>
      <c r="F108" t="s">
        <v>440</v>
      </c>
      <c r="G108" s="957">
        <v>182</v>
      </c>
      <c r="H108" t="s">
        <v>380</v>
      </c>
      <c r="I108" s="937" t="s">
        <v>489</v>
      </c>
      <c r="J108" s="937" t="s">
        <v>445</v>
      </c>
      <c r="K108" s="937" t="s">
        <v>448</v>
      </c>
      <c r="L108" s="937">
        <v>7.1</v>
      </c>
      <c r="M108" s="958" t="s">
        <v>20</v>
      </c>
      <c r="N108" s="678">
        <f t="shared" ca="1" si="8"/>
        <v>8077273.8699999982</v>
      </c>
      <c r="O108" s="678">
        <f t="shared" ca="1" si="15"/>
        <v>1707202.7229792813</v>
      </c>
      <c r="P108" s="678">
        <f t="shared" ca="1" si="15"/>
        <v>121668.6574647341</v>
      </c>
      <c r="Q108" s="678">
        <f t="shared" ca="1" si="15"/>
        <v>4069248.2205322832</v>
      </c>
      <c r="R108" s="678">
        <f t="shared" ca="1" si="15"/>
        <v>261614.20896006565</v>
      </c>
      <c r="S108" s="678">
        <f t="shared" ca="1" si="15"/>
        <v>22877.189606247815</v>
      </c>
      <c r="T108" s="678">
        <f t="shared" ca="1" si="15"/>
        <v>553256.68590913713</v>
      </c>
      <c r="U108" s="678">
        <f t="shared" ca="1" si="15"/>
        <v>0</v>
      </c>
      <c r="V108" s="678">
        <f t="shared" ca="1" si="15"/>
        <v>30712.023998898541</v>
      </c>
      <c r="W108" s="678">
        <f t="shared" ca="1" si="13"/>
        <v>1310694.160549351</v>
      </c>
      <c r="X108" s="678">
        <f t="shared" ca="1" si="16"/>
        <v>0</v>
      </c>
      <c r="Y108" s="678">
        <f t="shared" ca="1" si="16"/>
        <v>0</v>
      </c>
      <c r="Z108" s="678">
        <f t="shared" ca="1" si="16"/>
        <v>0</v>
      </c>
      <c r="AA108" t="str">
        <f t="shared" si="9"/>
        <v>ASR_CMS_19</v>
      </c>
      <c r="AB108" s="957">
        <f t="shared" si="10"/>
        <v>45406</v>
      </c>
      <c r="AC108" t="str">
        <f t="shared" si="11"/>
        <v>Unaudited</v>
      </c>
    </row>
    <row r="109" spans="1:29" x14ac:dyDescent="0.25">
      <c r="A109" t="s">
        <v>421</v>
      </c>
      <c r="B109" t="s">
        <v>1380</v>
      </c>
      <c r="C109" t="s">
        <v>1381</v>
      </c>
      <c r="D109">
        <v>1900</v>
      </c>
      <c r="E109" s="957">
        <v>1</v>
      </c>
      <c r="F109" t="s">
        <v>440</v>
      </c>
      <c r="G109" s="957">
        <v>182</v>
      </c>
      <c r="H109" t="s">
        <v>380</v>
      </c>
      <c r="I109" s="937" t="s">
        <v>489</v>
      </c>
      <c r="J109" s="937" t="s">
        <v>445</v>
      </c>
      <c r="K109" s="937" t="s">
        <v>448</v>
      </c>
      <c r="L109" s="945">
        <v>7.2</v>
      </c>
      <c r="M109" s="960" t="s">
        <v>21</v>
      </c>
      <c r="N109" s="678">
        <f t="shared" ca="1" si="8"/>
        <v>0</v>
      </c>
      <c r="O109" s="678">
        <f t="shared" ca="1" si="15"/>
        <v>0</v>
      </c>
      <c r="P109" s="678">
        <f t="shared" ca="1" si="15"/>
        <v>0</v>
      </c>
      <c r="Q109" s="678">
        <f t="shared" ca="1" si="15"/>
        <v>0</v>
      </c>
      <c r="R109" s="678">
        <f t="shared" ca="1" si="15"/>
        <v>0</v>
      </c>
      <c r="S109" s="678">
        <f t="shared" ca="1" si="15"/>
        <v>0</v>
      </c>
      <c r="T109" s="678">
        <f t="shared" ca="1" si="15"/>
        <v>0</v>
      </c>
      <c r="U109" s="678">
        <f t="shared" ca="1" si="15"/>
        <v>0</v>
      </c>
      <c r="V109" s="678">
        <f t="shared" ca="1" si="15"/>
        <v>0</v>
      </c>
      <c r="W109" s="678">
        <f t="shared" ca="1" si="13"/>
        <v>0</v>
      </c>
      <c r="X109" s="678">
        <f t="shared" ca="1" si="16"/>
        <v>0</v>
      </c>
      <c r="Y109" s="678">
        <f t="shared" ca="1" si="16"/>
        <v>0</v>
      </c>
      <c r="Z109" s="678">
        <f t="shared" ca="1" si="16"/>
        <v>0</v>
      </c>
      <c r="AA109" t="str">
        <f t="shared" si="9"/>
        <v>ASR_CMS_19</v>
      </c>
      <c r="AB109" s="957">
        <f t="shared" si="10"/>
        <v>45406</v>
      </c>
      <c r="AC109" t="str">
        <f t="shared" si="11"/>
        <v>Unaudited</v>
      </c>
    </row>
    <row r="110" spans="1:29" x14ac:dyDescent="0.25">
      <c r="A110" t="s">
        <v>421</v>
      </c>
      <c r="B110" t="s">
        <v>1380</v>
      </c>
      <c r="C110" t="s">
        <v>1381</v>
      </c>
      <c r="D110">
        <v>1900</v>
      </c>
      <c r="E110" s="957">
        <v>1</v>
      </c>
      <c r="F110" t="s">
        <v>440</v>
      </c>
      <c r="G110" s="957">
        <v>182</v>
      </c>
      <c r="H110" t="s">
        <v>380</v>
      </c>
      <c r="I110" s="937" t="s">
        <v>489</v>
      </c>
      <c r="J110" s="937" t="s">
        <v>445</v>
      </c>
      <c r="K110" s="937" t="s">
        <v>448</v>
      </c>
      <c r="L110" s="947">
        <v>7.3</v>
      </c>
      <c r="M110" s="961" t="s">
        <v>156</v>
      </c>
      <c r="N110" s="678">
        <f t="shared" ca="1" si="8"/>
        <v>90452.016884589393</v>
      </c>
      <c r="O110" s="678">
        <f t="shared" ca="1" si="15"/>
        <v>23139.432215017554</v>
      </c>
      <c r="P110" s="678">
        <f t="shared" ca="1" si="15"/>
        <v>2745.3701173304339</v>
      </c>
      <c r="Q110" s="678">
        <f t="shared" ca="1" si="15"/>
        <v>26355.181572945366</v>
      </c>
      <c r="R110" s="678">
        <f t="shared" ca="1" si="15"/>
        <v>3726.4722468383075</v>
      </c>
      <c r="S110" s="678">
        <f t="shared" ca="1" si="15"/>
        <v>94.317247430508289</v>
      </c>
      <c r="T110" s="678">
        <f t="shared" ca="1" si="15"/>
        <v>3892.3628519063686</v>
      </c>
      <c r="U110" s="678">
        <f t="shared" ca="1" si="15"/>
        <v>8.43214678505122E-2</v>
      </c>
      <c r="V110" s="678">
        <f t="shared" ca="1" si="15"/>
        <v>328.62127818673946</v>
      </c>
      <c r="W110" s="678">
        <f t="shared" ca="1" si="13"/>
        <v>30170.175033466272</v>
      </c>
      <c r="X110" s="678">
        <f t="shared" ca="1" si="16"/>
        <v>0</v>
      </c>
      <c r="Y110" s="678">
        <f t="shared" ca="1" si="16"/>
        <v>0</v>
      </c>
      <c r="Z110" s="678">
        <f t="shared" ca="1" si="16"/>
        <v>0</v>
      </c>
      <c r="AA110" t="str">
        <f t="shared" si="9"/>
        <v>ASR_CMS_19</v>
      </c>
      <c r="AB110" s="957">
        <f t="shared" si="10"/>
        <v>45406</v>
      </c>
      <c r="AC110" t="str">
        <f t="shared" si="11"/>
        <v>Unaudited</v>
      </c>
    </row>
    <row r="111" spans="1:29" x14ac:dyDescent="0.25">
      <c r="A111" t="s">
        <v>421</v>
      </c>
      <c r="B111" t="s">
        <v>1380</v>
      </c>
      <c r="C111" t="s">
        <v>1381</v>
      </c>
      <c r="D111">
        <v>1900</v>
      </c>
      <c r="E111" s="957">
        <v>1</v>
      </c>
      <c r="F111" t="s">
        <v>440</v>
      </c>
      <c r="G111" s="957">
        <v>182</v>
      </c>
      <c r="H111" t="s">
        <v>380</v>
      </c>
      <c r="I111" s="958" t="s">
        <v>489</v>
      </c>
      <c r="J111" s="958" t="s">
        <v>445</v>
      </c>
      <c r="K111" s="958" t="s">
        <v>448</v>
      </c>
      <c r="L111" s="937" t="s">
        <v>91</v>
      </c>
      <c r="M111" s="958" t="s">
        <v>456</v>
      </c>
      <c r="N111" s="678">
        <f t="shared" ca="1" si="8"/>
        <v>-977.10914409387351</v>
      </c>
      <c r="O111" s="678">
        <f t="shared" ca="1" si="15"/>
        <v>-250.31550256288108</v>
      </c>
      <c r="P111" s="678">
        <f t="shared" ca="1" si="15"/>
        <v>-28.74520411885463</v>
      </c>
      <c r="Q111" s="678">
        <f t="shared" ca="1" si="15"/>
        <v>-284.83161179556322</v>
      </c>
      <c r="R111" s="678">
        <f t="shared" ca="1" si="15"/>
        <v>-39.281062450977664</v>
      </c>
      <c r="S111" s="678">
        <f t="shared" ca="1" si="15"/>
        <v>-1.0200130016102704</v>
      </c>
      <c r="T111" s="678">
        <f t="shared" ca="1" si="15"/>
        <v>-41.765936333936622</v>
      </c>
      <c r="U111" s="678">
        <f t="shared" ca="1" si="15"/>
        <v>-9.2357853367453532E-4</v>
      </c>
      <c r="V111" s="678">
        <f t="shared" ca="1" si="15"/>
        <v>-3.4740189695525476</v>
      </c>
      <c r="W111" s="678">
        <f t="shared" ca="1" si="13"/>
        <v>-327.67487128196387</v>
      </c>
      <c r="X111" s="678">
        <f t="shared" ca="1" si="16"/>
        <v>0</v>
      </c>
      <c r="Y111" s="678">
        <f t="shared" ca="1" si="16"/>
        <v>0</v>
      </c>
      <c r="Z111" s="678">
        <f t="shared" ca="1" si="16"/>
        <v>0</v>
      </c>
      <c r="AA111" t="str">
        <f t="shared" si="9"/>
        <v>ASR_CMS_19</v>
      </c>
      <c r="AB111" s="957">
        <f t="shared" si="10"/>
        <v>45406</v>
      </c>
      <c r="AC111" t="str">
        <f t="shared" si="11"/>
        <v>Unaudited</v>
      </c>
    </row>
    <row r="112" spans="1:29" x14ac:dyDescent="0.25">
      <c r="A112" t="s">
        <v>421</v>
      </c>
      <c r="B112" t="s">
        <v>1380</v>
      </c>
      <c r="C112" t="s">
        <v>1381</v>
      </c>
      <c r="D112">
        <v>1900</v>
      </c>
      <c r="E112" s="957">
        <v>1</v>
      </c>
      <c r="F112" t="s">
        <v>440</v>
      </c>
      <c r="G112" s="957">
        <v>182</v>
      </c>
      <c r="H112" t="s">
        <v>380</v>
      </c>
      <c r="I112" s="937" t="s">
        <v>489</v>
      </c>
      <c r="J112" s="937" t="s">
        <v>445</v>
      </c>
      <c r="K112" s="937" t="s">
        <v>449</v>
      </c>
      <c r="L112" s="937">
        <v>8.1</v>
      </c>
      <c r="M112" s="962" t="s">
        <v>22</v>
      </c>
      <c r="N112" s="678">
        <f t="shared" ca="1" si="8"/>
        <v>103902560.33819102</v>
      </c>
      <c r="O112" s="678">
        <f t="shared" ca="1" si="15"/>
        <v>36716172.620334119</v>
      </c>
      <c r="P112" s="678">
        <f t="shared" ca="1" si="15"/>
        <v>5213787.0846360289</v>
      </c>
      <c r="Q112" s="678">
        <f t="shared" ca="1" si="15"/>
        <v>36980753.101572879</v>
      </c>
      <c r="R112" s="678">
        <f t="shared" ca="1" si="15"/>
        <v>7294269.5031354502</v>
      </c>
      <c r="S112" s="678">
        <f t="shared" ca="1" si="15"/>
        <v>15825.332528825347</v>
      </c>
      <c r="T112" s="678">
        <f t="shared" ca="1" si="15"/>
        <v>5100689.0738600139</v>
      </c>
      <c r="U112" s="678">
        <f t="shared" ca="1" si="15"/>
        <v>0</v>
      </c>
      <c r="V112" s="678">
        <f t="shared" ca="1" si="15"/>
        <v>1595744.0052918324</v>
      </c>
      <c r="W112" s="678">
        <f t="shared" ca="1" si="13"/>
        <v>10985319.616831873</v>
      </c>
      <c r="X112" s="678">
        <f t="shared" ca="1" si="16"/>
        <v>0</v>
      </c>
      <c r="Y112" s="678">
        <f t="shared" ca="1" si="16"/>
        <v>0</v>
      </c>
      <c r="Z112" s="678">
        <f t="shared" ca="1" si="16"/>
        <v>0</v>
      </c>
      <c r="AA112" t="str">
        <f t="shared" si="9"/>
        <v>ASR_CMS_19</v>
      </c>
      <c r="AB112" s="957">
        <f t="shared" si="10"/>
        <v>45406</v>
      </c>
      <c r="AC112" t="str">
        <f t="shared" si="11"/>
        <v>Unaudited</v>
      </c>
    </row>
    <row r="113" spans="1:29" x14ac:dyDescent="0.25">
      <c r="A113" t="s">
        <v>421</v>
      </c>
      <c r="B113" t="s">
        <v>1380</v>
      </c>
      <c r="C113" t="s">
        <v>1381</v>
      </c>
      <c r="D113">
        <v>1900</v>
      </c>
      <c r="E113" s="957">
        <v>1</v>
      </c>
      <c r="F113" t="s">
        <v>440</v>
      </c>
      <c r="G113" s="957">
        <v>182</v>
      </c>
      <c r="H113" t="s">
        <v>380</v>
      </c>
      <c r="I113" s="937" t="s">
        <v>489</v>
      </c>
      <c r="J113" s="937" t="s">
        <v>445</v>
      </c>
      <c r="K113" s="937" t="s">
        <v>449</v>
      </c>
      <c r="L113" s="937" t="s">
        <v>113</v>
      </c>
      <c r="M113" s="962" t="s">
        <v>444</v>
      </c>
      <c r="N113" s="678">
        <f t="shared" ca="1" si="8"/>
        <v>12386.88</v>
      </c>
      <c r="O113" s="678">
        <f t="shared" ca="1" si="15"/>
        <v>0</v>
      </c>
      <c r="P113" s="678">
        <f t="shared" ca="1" si="15"/>
        <v>12386.88</v>
      </c>
      <c r="Q113" s="678">
        <f t="shared" ca="1" si="15"/>
        <v>0</v>
      </c>
      <c r="R113" s="678">
        <f t="shared" ca="1" si="15"/>
        <v>0</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ASR_CMS_19</v>
      </c>
      <c r="AB113" s="957">
        <f t="shared" si="10"/>
        <v>45406</v>
      </c>
      <c r="AC113" t="str">
        <f t="shared" si="11"/>
        <v>Unaudited</v>
      </c>
    </row>
    <row r="114" spans="1:29" x14ac:dyDescent="0.25">
      <c r="A114" t="s">
        <v>421</v>
      </c>
      <c r="B114" t="s">
        <v>1380</v>
      </c>
      <c r="C114" t="s">
        <v>1381</v>
      </c>
      <c r="D114">
        <v>1900</v>
      </c>
      <c r="E114" s="957">
        <v>1</v>
      </c>
      <c r="F114" t="s">
        <v>440</v>
      </c>
      <c r="G114" s="957">
        <v>182</v>
      </c>
      <c r="H114" t="s">
        <v>380</v>
      </c>
      <c r="I114" s="937" t="s">
        <v>489</v>
      </c>
      <c r="J114" s="937" t="s">
        <v>445</v>
      </c>
      <c r="K114" s="937" t="s">
        <v>449</v>
      </c>
      <c r="L114" s="937" t="s">
        <v>115</v>
      </c>
      <c r="M114" s="962" t="s">
        <v>158</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ASR_CMS_19</v>
      </c>
      <c r="AB114" s="957">
        <f t="shared" si="10"/>
        <v>45406</v>
      </c>
      <c r="AC114" t="str">
        <f t="shared" si="11"/>
        <v>Unaudited</v>
      </c>
    </row>
    <row r="115" spans="1:29" x14ac:dyDescent="0.25">
      <c r="A115" t="s">
        <v>421</v>
      </c>
      <c r="B115" t="s">
        <v>1380</v>
      </c>
      <c r="C115" t="s">
        <v>1381</v>
      </c>
      <c r="D115">
        <v>1900</v>
      </c>
      <c r="E115" s="957">
        <v>1</v>
      </c>
      <c r="F115" t="s">
        <v>440</v>
      </c>
      <c r="G115" s="957">
        <v>182</v>
      </c>
      <c r="H115" t="s">
        <v>380</v>
      </c>
      <c r="I115" s="937" t="s">
        <v>489</v>
      </c>
      <c r="J115" s="937" t="s">
        <v>445</v>
      </c>
      <c r="K115" s="937" t="s">
        <v>449</v>
      </c>
      <c r="L115" s="937" t="s">
        <v>116</v>
      </c>
      <c r="M115" s="962" t="s">
        <v>114</v>
      </c>
      <c r="N115" s="678">
        <f t="shared" ca="1" si="8"/>
        <v>-373369.19</v>
      </c>
      <c r="O115" s="678">
        <f t="shared" ca="1" si="15"/>
        <v>-131937.91939807939</v>
      </c>
      <c r="P115" s="678">
        <f t="shared" ca="1" si="15"/>
        <v>-18735.510022917952</v>
      </c>
      <c r="Q115" s="678">
        <f t="shared" ca="1" si="15"/>
        <v>-132888.67748958734</v>
      </c>
      <c r="R115" s="678">
        <f t="shared" ca="1" si="15"/>
        <v>-26211.630273237228</v>
      </c>
      <c r="S115" s="678">
        <f t="shared" ca="1" si="15"/>
        <v>-56.867622593091568</v>
      </c>
      <c r="T115" s="678">
        <f t="shared" ca="1" si="15"/>
        <v>-18329.097394233861</v>
      </c>
      <c r="U115" s="678">
        <f t="shared" ca="1" si="15"/>
        <v>0</v>
      </c>
      <c r="V115" s="678">
        <f t="shared" ca="1" si="15"/>
        <v>-5734.2345055203696</v>
      </c>
      <c r="W115" s="678">
        <f t="shared" ca="1" si="13"/>
        <v>-39475.253293830785</v>
      </c>
      <c r="X115" s="678">
        <f t="shared" ca="1" si="16"/>
        <v>0</v>
      </c>
      <c r="Y115" s="678">
        <f t="shared" ca="1" si="16"/>
        <v>0</v>
      </c>
      <c r="Z115" s="678">
        <f t="shared" ca="1" si="16"/>
        <v>0</v>
      </c>
      <c r="AA115" t="str">
        <f t="shared" si="9"/>
        <v>ASR_CMS_19</v>
      </c>
      <c r="AB115" s="957">
        <f t="shared" si="10"/>
        <v>45406</v>
      </c>
      <c r="AC115" t="str">
        <f t="shared" si="11"/>
        <v>Unaudited</v>
      </c>
    </row>
    <row r="116" spans="1:29" x14ac:dyDescent="0.25">
      <c r="A116" t="s">
        <v>421</v>
      </c>
      <c r="B116" t="s">
        <v>1380</v>
      </c>
      <c r="C116" t="s">
        <v>1381</v>
      </c>
      <c r="D116">
        <v>1900</v>
      </c>
      <c r="E116" s="957">
        <v>1</v>
      </c>
      <c r="F116" t="s">
        <v>440</v>
      </c>
      <c r="G116" s="957">
        <v>182</v>
      </c>
      <c r="H116" t="s">
        <v>380</v>
      </c>
      <c r="I116" s="937" t="s">
        <v>489</v>
      </c>
      <c r="J116" s="937" t="s">
        <v>445</v>
      </c>
      <c r="K116" s="937" t="s">
        <v>449</v>
      </c>
      <c r="L116" s="937" t="s">
        <v>117</v>
      </c>
      <c r="M116" s="962" t="s">
        <v>159</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ASR_CMS_19</v>
      </c>
      <c r="AB116" s="957">
        <f t="shared" si="10"/>
        <v>45406</v>
      </c>
      <c r="AC116" t="str">
        <f t="shared" si="11"/>
        <v>Unaudited</v>
      </c>
    </row>
    <row r="117" spans="1:29" x14ac:dyDescent="0.25">
      <c r="A117" t="s">
        <v>421</v>
      </c>
      <c r="B117" t="s">
        <v>1380</v>
      </c>
      <c r="C117" t="s">
        <v>1381</v>
      </c>
      <c r="D117">
        <v>1900</v>
      </c>
      <c r="E117" s="957">
        <v>1</v>
      </c>
      <c r="F117" t="s">
        <v>440</v>
      </c>
      <c r="G117" s="957">
        <v>182</v>
      </c>
      <c r="H117" t="s">
        <v>380</v>
      </c>
      <c r="I117" s="937" t="s">
        <v>489</v>
      </c>
      <c r="J117" s="937" t="s">
        <v>445</v>
      </c>
      <c r="K117" s="937" t="s">
        <v>449</v>
      </c>
      <c r="L117" s="937" t="s">
        <v>160</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ASR_CMS_19</v>
      </c>
      <c r="AB117" s="957">
        <f t="shared" si="10"/>
        <v>45406</v>
      </c>
      <c r="AC117" t="str">
        <f t="shared" si="11"/>
        <v>Unaudited</v>
      </c>
    </row>
    <row r="118" spans="1:29" x14ac:dyDescent="0.25">
      <c r="A118" t="s">
        <v>421</v>
      </c>
      <c r="B118" t="s">
        <v>1380</v>
      </c>
      <c r="C118" t="s">
        <v>1381</v>
      </c>
      <c r="D118">
        <v>1900</v>
      </c>
      <c r="E118" s="957">
        <v>1</v>
      </c>
      <c r="F118" t="s">
        <v>440</v>
      </c>
      <c r="G118" s="957">
        <v>182</v>
      </c>
      <c r="H118" t="s">
        <v>380</v>
      </c>
      <c r="I118" s="937" t="s">
        <v>489</v>
      </c>
      <c r="J118" s="937" t="s">
        <v>445</v>
      </c>
      <c r="K118" s="937" t="s">
        <v>449</v>
      </c>
      <c r="L118" s="945" t="s">
        <v>443</v>
      </c>
      <c r="M118" s="960" t="s">
        <v>457</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ASR_CMS_19</v>
      </c>
      <c r="AB118" s="957">
        <f t="shared" si="10"/>
        <v>45406</v>
      </c>
      <c r="AC118" t="str">
        <f t="shared" si="11"/>
        <v>Unaudited</v>
      </c>
    </row>
    <row r="119" spans="1:29" ht="30" x14ac:dyDescent="0.25">
      <c r="A119" t="s">
        <v>421</v>
      </c>
      <c r="B119" t="s">
        <v>1380</v>
      </c>
      <c r="C119" t="s">
        <v>1381</v>
      </c>
      <c r="D119">
        <v>1900</v>
      </c>
      <c r="E119" s="957">
        <v>1</v>
      </c>
      <c r="F119" t="s">
        <v>440</v>
      </c>
      <c r="G119" s="957">
        <v>182</v>
      </c>
      <c r="H119" t="s">
        <v>380</v>
      </c>
      <c r="I119" s="962" t="s">
        <v>489</v>
      </c>
      <c r="J119" s="962" t="s">
        <v>445</v>
      </c>
      <c r="K119" s="962" t="s">
        <v>450</v>
      </c>
      <c r="L119" s="937">
        <v>9.1</v>
      </c>
      <c r="M119" s="962" t="s">
        <v>186</v>
      </c>
      <c r="N119" s="678">
        <f t="shared" ca="1" si="8"/>
        <v>142508161.24000001</v>
      </c>
      <c r="O119" s="678">
        <f t="shared" ca="1" si="17"/>
        <v>14977123.809999999</v>
      </c>
      <c r="P119" s="678">
        <f t="shared" ca="1" si="17"/>
        <v>1708733.68</v>
      </c>
      <c r="Q119" s="678">
        <f t="shared" ca="1" si="17"/>
        <v>32606971.579999991</v>
      </c>
      <c r="R119" s="678">
        <f t="shared" ca="1" si="17"/>
        <v>4716389.5600000005</v>
      </c>
      <c r="S119" s="678">
        <f t="shared" ca="1" si="17"/>
        <v>230401.31</v>
      </c>
      <c r="T119" s="678">
        <f t="shared" ca="1" si="17"/>
        <v>3535973.9200000004</v>
      </c>
      <c r="U119" s="678">
        <f t="shared" ca="1" si="17"/>
        <v>0</v>
      </c>
      <c r="V119" s="678">
        <f t="shared" ca="1" si="17"/>
        <v>210329.25999999998</v>
      </c>
      <c r="W119" s="678">
        <f t="shared" ca="1" si="13"/>
        <v>84522238.120000005</v>
      </c>
      <c r="X119" s="678">
        <f t="shared" ca="1" si="16"/>
        <v>0</v>
      </c>
      <c r="Y119" s="678">
        <f t="shared" ca="1" si="16"/>
        <v>0</v>
      </c>
      <c r="Z119" s="678">
        <f t="shared" ca="1" si="16"/>
        <v>0</v>
      </c>
      <c r="AA119" t="str">
        <f t="shared" si="9"/>
        <v>ASR_CMS_19</v>
      </c>
      <c r="AB119" s="957">
        <f t="shared" si="10"/>
        <v>45406</v>
      </c>
      <c r="AC119" t="str">
        <f t="shared" si="11"/>
        <v>Unaudited</v>
      </c>
    </row>
    <row r="120" spans="1:29" x14ac:dyDescent="0.25">
      <c r="A120" t="s">
        <v>421</v>
      </c>
      <c r="B120" t="s">
        <v>1380</v>
      </c>
      <c r="C120" t="s">
        <v>1381</v>
      </c>
      <c r="D120">
        <v>1900</v>
      </c>
      <c r="E120" s="957">
        <v>1</v>
      </c>
      <c r="F120" t="s">
        <v>440</v>
      </c>
      <c r="G120" s="957">
        <v>182</v>
      </c>
      <c r="H120" t="s">
        <v>380</v>
      </c>
      <c r="I120" s="937" t="s">
        <v>489</v>
      </c>
      <c r="J120" s="937" t="s">
        <v>445</v>
      </c>
      <c r="K120" s="937" t="s">
        <v>450</v>
      </c>
      <c r="L120" s="943" t="s">
        <v>107</v>
      </c>
      <c r="M120" s="963" t="s">
        <v>187</v>
      </c>
      <c r="N120" s="678">
        <f t="shared" ca="1" si="8"/>
        <v>767148.12</v>
      </c>
      <c r="O120" s="678">
        <f t="shared" ca="1" si="17"/>
        <v>94589.7</v>
      </c>
      <c r="P120" s="678">
        <f t="shared" ca="1" si="17"/>
        <v>2830.72</v>
      </c>
      <c r="Q120" s="678">
        <f t="shared" ca="1" si="17"/>
        <v>195308.76999999996</v>
      </c>
      <c r="R120" s="678">
        <f t="shared" ca="1" si="17"/>
        <v>20782.84</v>
      </c>
      <c r="S120" s="678">
        <f t="shared" ca="1" si="17"/>
        <v>0</v>
      </c>
      <c r="T120" s="678">
        <f t="shared" ca="1" si="17"/>
        <v>23180.959999999999</v>
      </c>
      <c r="U120" s="678">
        <f t="shared" ca="1" si="17"/>
        <v>0</v>
      </c>
      <c r="V120" s="678">
        <f t="shared" ca="1" si="17"/>
        <v>0</v>
      </c>
      <c r="W120" s="678">
        <f t="shared" ca="1" si="13"/>
        <v>430455.13</v>
      </c>
      <c r="X120" s="678">
        <f t="shared" ca="1" si="16"/>
        <v>0</v>
      </c>
      <c r="Y120" s="678">
        <f t="shared" ca="1" si="16"/>
        <v>0</v>
      </c>
      <c r="Z120" s="678">
        <f t="shared" ca="1" si="16"/>
        <v>0</v>
      </c>
      <c r="AA120" t="str">
        <f t="shared" si="9"/>
        <v>ASR_CMS_19</v>
      </c>
      <c r="AB120" s="957">
        <f t="shared" si="10"/>
        <v>45406</v>
      </c>
      <c r="AC120" t="str">
        <f t="shared" si="11"/>
        <v>Unaudited</v>
      </c>
    </row>
    <row r="121" spans="1:29" x14ac:dyDescent="0.25">
      <c r="A121" t="s">
        <v>421</v>
      </c>
      <c r="B121" t="s">
        <v>1380</v>
      </c>
      <c r="C121" t="s">
        <v>1381</v>
      </c>
      <c r="D121">
        <v>1900</v>
      </c>
      <c r="E121" s="957">
        <v>1</v>
      </c>
      <c r="F121" t="s">
        <v>440</v>
      </c>
      <c r="G121" s="957">
        <v>182</v>
      </c>
      <c r="H121" t="s">
        <v>380</v>
      </c>
      <c r="I121" s="937" t="s">
        <v>489</v>
      </c>
      <c r="J121" s="937" t="s">
        <v>445</v>
      </c>
      <c r="K121" s="937" t="s">
        <v>450</v>
      </c>
      <c r="L121" s="943" t="s">
        <v>1316</v>
      </c>
      <c r="M121" s="963" t="s">
        <v>1317</v>
      </c>
      <c r="N121" s="678">
        <f t="shared" ca="1" si="8"/>
        <v>2448381.38</v>
      </c>
      <c r="O121" s="678">
        <f t="shared" ca="1" si="17"/>
        <v>276223.74</v>
      </c>
      <c r="P121" s="678">
        <f t="shared" ca="1" si="17"/>
        <v>0</v>
      </c>
      <c r="Q121" s="678">
        <f t="shared" ca="1" si="17"/>
        <v>1736712.9200000002</v>
      </c>
      <c r="R121" s="678">
        <f t="shared" ca="1" si="17"/>
        <v>57315.44</v>
      </c>
      <c r="S121" s="678">
        <f t="shared" ca="1" si="17"/>
        <v>0</v>
      </c>
      <c r="T121" s="678">
        <f t="shared" ca="1" si="17"/>
        <v>171433.84</v>
      </c>
      <c r="U121" s="678">
        <f t="shared" ca="1" si="17"/>
        <v>0</v>
      </c>
      <c r="V121" s="678">
        <f t="shared" ca="1" si="17"/>
        <v>67968.81</v>
      </c>
      <c r="W121" s="678">
        <f t="shared" ca="1" si="13"/>
        <v>138726.63</v>
      </c>
      <c r="X121" s="678">
        <f t="shared" ca="1" si="16"/>
        <v>0</v>
      </c>
      <c r="Y121" s="678">
        <f t="shared" ca="1" si="16"/>
        <v>0</v>
      </c>
      <c r="Z121" s="678">
        <f t="shared" ca="1" si="16"/>
        <v>0</v>
      </c>
      <c r="AA121" t="str">
        <f t="shared" si="9"/>
        <v>ASR_CMS_19</v>
      </c>
      <c r="AB121" s="957">
        <f t="shared" si="10"/>
        <v>45406</v>
      </c>
      <c r="AC121" t="str">
        <f t="shared" si="11"/>
        <v>Unaudited</v>
      </c>
    </row>
    <row r="122" spans="1:29" x14ac:dyDescent="0.25">
      <c r="A122" t="s">
        <v>421</v>
      </c>
      <c r="B122" t="s">
        <v>1380</v>
      </c>
      <c r="C122" t="s">
        <v>1381</v>
      </c>
      <c r="D122">
        <v>1900</v>
      </c>
      <c r="E122" s="957">
        <v>1</v>
      </c>
      <c r="F122" t="s">
        <v>440</v>
      </c>
      <c r="G122" s="957">
        <v>182</v>
      </c>
      <c r="H122" t="s">
        <v>380</v>
      </c>
      <c r="I122" s="937" t="s">
        <v>489</v>
      </c>
      <c r="J122" s="937" t="s">
        <v>445</v>
      </c>
      <c r="K122" s="937" t="s">
        <v>450</v>
      </c>
      <c r="L122" s="947" t="s">
        <v>108</v>
      </c>
      <c r="M122" s="964" t="s">
        <v>188</v>
      </c>
      <c r="N122" s="678">
        <f t="shared" ca="1" si="8"/>
        <v>24526551.48</v>
      </c>
      <c r="O122" s="678">
        <f t="shared" ca="1" si="17"/>
        <v>4834472.99</v>
      </c>
      <c r="P122" s="678">
        <f t="shared" ca="1" si="17"/>
        <v>402238.62</v>
      </c>
      <c r="Q122" s="678">
        <f t="shared" ca="1" si="17"/>
        <v>9363950.5099999998</v>
      </c>
      <c r="R122" s="678">
        <f t="shared" ca="1" si="17"/>
        <v>779764.60000000009</v>
      </c>
      <c r="S122" s="678">
        <f t="shared" ca="1" si="17"/>
        <v>14362.089999999998</v>
      </c>
      <c r="T122" s="678">
        <f t="shared" ca="1" si="17"/>
        <v>2025639.0300000003</v>
      </c>
      <c r="U122" s="678">
        <f t="shared" ca="1" si="17"/>
        <v>0</v>
      </c>
      <c r="V122" s="678">
        <f t="shared" ca="1" si="17"/>
        <v>49054</v>
      </c>
      <c r="W122" s="678">
        <f t="shared" ca="1" si="13"/>
        <v>7057069.6399999997</v>
      </c>
      <c r="X122" s="678">
        <f t="shared" ca="1" si="16"/>
        <v>0</v>
      </c>
      <c r="Y122" s="678">
        <f t="shared" ca="1" si="16"/>
        <v>0</v>
      </c>
      <c r="Z122" s="678">
        <f t="shared" ca="1" si="16"/>
        <v>0</v>
      </c>
      <c r="AA122" t="str">
        <f t="shared" si="9"/>
        <v>ASR_CMS_19</v>
      </c>
      <c r="AB122" s="957">
        <f t="shared" si="10"/>
        <v>45406</v>
      </c>
      <c r="AC122" t="str">
        <f t="shared" si="11"/>
        <v>Unaudited</v>
      </c>
    </row>
    <row r="123" spans="1:29" x14ac:dyDescent="0.25">
      <c r="A123" t="s">
        <v>421</v>
      </c>
      <c r="B123" t="s">
        <v>1380</v>
      </c>
      <c r="C123" t="s">
        <v>1381</v>
      </c>
      <c r="D123">
        <v>1900</v>
      </c>
      <c r="E123" s="957">
        <v>1</v>
      </c>
      <c r="F123" t="s">
        <v>440</v>
      </c>
      <c r="G123" s="957">
        <v>182</v>
      </c>
      <c r="H123" t="s">
        <v>380</v>
      </c>
      <c r="I123" s="963" t="s">
        <v>489</v>
      </c>
      <c r="J123" s="963" t="s">
        <v>445</v>
      </c>
      <c r="K123" s="963" t="s">
        <v>450</v>
      </c>
      <c r="L123" s="943" t="s">
        <v>109</v>
      </c>
      <c r="M123" s="963" t="s">
        <v>161</v>
      </c>
      <c r="N123" s="678">
        <f t="shared" ca="1" si="8"/>
        <v>56005625.049999535</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32015738.96477465</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741327.06956170965</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17873236.923985817</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1142964.9193064687</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31175.507448948105</v>
      </c>
      <c r="T123" s="678">
        <f t="shared" ca="1" si="18"/>
        <v>1698829.6783034129</v>
      </c>
      <c r="U123" s="678">
        <f t="shared" ca="1" si="18"/>
        <v>62.839463482670965</v>
      </c>
      <c r="V123" s="678">
        <f t="shared" ca="1" si="18"/>
        <v>91961.767607080837</v>
      </c>
      <c r="W123" s="678">
        <f t="shared" ca="1" si="13"/>
        <v>2410327.379547968</v>
      </c>
      <c r="X123" s="678">
        <f t="shared" ca="1" si="18"/>
        <v>0</v>
      </c>
      <c r="Y123" s="678">
        <f t="shared" ca="1" si="18"/>
        <v>0</v>
      </c>
      <c r="Z123" s="678">
        <f t="shared" ca="1" si="18"/>
        <v>0</v>
      </c>
      <c r="AA123" t="str">
        <f t="shared" si="9"/>
        <v>ASR_CMS_19</v>
      </c>
      <c r="AB123" s="957">
        <f t="shared" si="10"/>
        <v>45406</v>
      </c>
      <c r="AC123" t="str">
        <f t="shared" si="11"/>
        <v>Unaudited</v>
      </c>
    </row>
    <row r="124" spans="1:29" x14ac:dyDescent="0.25">
      <c r="A124" t="s">
        <v>421</v>
      </c>
      <c r="B124" t="s">
        <v>1380</v>
      </c>
      <c r="C124" t="s">
        <v>1381</v>
      </c>
      <c r="D124">
        <v>1900</v>
      </c>
      <c r="E124" s="957">
        <v>1</v>
      </c>
      <c r="F124" t="s">
        <v>440</v>
      </c>
      <c r="G124" s="957">
        <v>182</v>
      </c>
      <c r="H124" t="s">
        <v>380</v>
      </c>
      <c r="I124" s="937" t="s">
        <v>489</v>
      </c>
      <c r="J124" s="937" t="s">
        <v>445</v>
      </c>
      <c r="K124" s="937" t="s">
        <v>450</v>
      </c>
      <c r="L124" s="937" t="s">
        <v>110</v>
      </c>
      <c r="M124" s="962" t="s">
        <v>135</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385211.95000000013</v>
      </c>
      <c r="O124" s="678">
        <f t="shared" ca="1" si="18"/>
        <v>233417.6936098194</v>
      </c>
      <c r="P124" s="678">
        <f t="shared" ca="1" si="18"/>
        <v>29970.956408402344</v>
      </c>
      <c r="Q124" s="678">
        <f t="shared" ca="1" si="18"/>
        <v>85426.695389557615</v>
      </c>
      <c r="R124" s="678">
        <f t="shared" ca="1" si="18"/>
        <v>13120.86446406822</v>
      </c>
      <c r="S124" s="678">
        <f t="shared" ca="1" si="18"/>
        <v>337.48474617331931</v>
      </c>
      <c r="T124" s="678">
        <f t="shared" ca="1" si="18"/>
        <v>17130.735597151044</v>
      </c>
      <c r="U124" s="678">
        <f t="shared" ca="1" si="18"/>
        <v>9.1020172050797115</v>
      </c>
      <c r="V124" s="678">
        <f t="shared" ca="1" si="18"/>
        <v>1173.2500177347749</v>
      </c>
      <c r="W124" s="678">
        <f t="shared" ca="1" si="13"/>
        <v>4625.1677498883364</v>
      </c>
      <c r="X124" s="678">
        <f t="shared" ca="1" si="18"/>
        <v>0</v>
      </c>
      <c r="Y124" s="678">
        <f t="shared" ca="1" si="18"/>
        <v>0</v>
      </c>
      <c r="Z124" s="678">
        <f t="shared" ca="1" si="18"/>
        <v>0</v>
      </c>
      <c r="AA124" t="str">
        <f t="shared" si="9"/>
        <v>ASR_CMS_19</v>
      </c>
      <c r="AB124" s="957">
        <f t="shared" si="10"/>
        <v>45406</v>
      </c>
      <c r="AC124" t="str">
        <f t="shared" si="11"/>
        <v>Unaudited</v>
      </c>
    </row>
    <row r="125" spans="1:29" x14ac:dyDescent="0.25">
      <c r="A125" t="s">
        <v>421</v>
      </c>
      <c r="B125" t="s">
        <v>1380</v>
      </c>
      <c r="C125" t="s">
        <v>1381</v>
      </c>
      <c r="D125">
        <v>1900</v>
      </c>
      <c r="E125" s="957">
        <v>1</v>
      </c>
      <c r="F125" t="s">
        <v>440</v>
      </c>
      <c r="G125" s="957">
        <v>182</v>
      </c>
      <c r="H125" t="s">
        <v>380</v>
      </c>
      <c r="I125" s="937" t="s">
        <v>489</v>
      </c>
      <c r="J125" s="937" t="s">
        <v>445</v>
      </c>
      <c r="K125" s="937" t="s">
        <v>450</v>
      </c>
      <c r="L125" s="937" t="s">
        <v>111</v>
      </c>
      <c r="M125" s="962" t="s">
        <v>163</v>
      </c>
      <c r="N125" s="678">
        <f t="shared" ca="1" si="19"/>
        <v>151279.58608481541</v>
      </c>
      <c r="O125" s="678">
        <f t="shared" ca="1" si="18"/>
        <v>21493.472753037484</v>
      </c>
      <c r="P125" s="678">
        <f t="shared" ca="1" si="18"/>
        <v>1306.3219797466375</v>
      </c>
      <c r="Q125" s="678">
        <f t="shared" ca="1" si="18"/>
        <v>39069.866099860425</v>
      </c>
      <c r="R125" s="678">
        <f t="shared" ca="1" si="18"/>
        <v>4137.9175465867229</v>
      </c>
      <c r="S125" s="678">
        <f t="shared" ca="1" si="18"/>
        <v>139.9857625559369</v>
      </c>
      <c r="T125" s="678">
        <f t="shared" ca="1" si="18"/>
        <v>7328.4990826319954</v>
      </c>
      <c r="U125" s="678">
        <f t="shared" ca="1" si="18"/>
        <v>-6.1086218777451733E-3</v>
      </c>
      <c r="V125" s="678">
        <f t="shared" ca="1" si="18"/>
        <v>266.12829362296611</v>
      </c>
      <c r="W125" s="678">
        <f t="shared" ca="1" si="13"/>
        <v>77537.400675395111</v>
      </c>
      <c r="X125" s="678">
        <f t="shared" ca="1" si="18"/>
        <v>0</v>
      </c>
      <c r="Y125" s="678">
        <f t="shared" ca="1" si="18"/>
        <v>0</v>
      </c>
      <c r="Z125" s="678">
        <f t="shared" ca="1" si="18"/>
        <v>0</v>
      </c>
      <c r="AA125" t="str">
        <f t="shared" si="9"/>
        <v>ASR_CMS_19</v>
      </c>
      <c r="AB125" s="957">
        <f t="shared" si="10"/>
        <v>45406</v>
      </c>
      <c r="AC125" t="str">
        <f t="shared" si="11"/>
        <v>Unaudited</v>
      </c>
    </row>
    <row r="126" spans="1:29" x14ac:dyDescent="0.25">
      <c r="A126" t="s">
        <v>421</v>
      </c>
      <c r="B126" t="s">
        <v>1380</v>
      </c>
      <c r="C126" t="s">
        <v>1381</v>
      </c>
      <c r="D126">
        <v>1900</v>
      </c>
      <c r="E126" s="957">
        <v>1</v>
      </c>
      <c r="F126" t="s">
        <v>440</v>
      </c>
      <c r="G126" s="957">
        <v>182</v>
      </c>
      <c r="H126" t="s">
        <v>380</v>
      </c>
      <c r="I126" s="937" t="s">
        <v>489</v>
      </c>
      <c r="J126" s="937" t="s">
        <v>445</v>
      </c>
      <c r="K126" s="937" t="s">
        <v>450</v>
      </c>
      <c r="L126" s="937" t="s">
        <v>112</v>
      </c>
      <c r="M126" s="962" t="s">
        <v>464</v>
      </c>
      <c r="N126" s="678">
        <f t="shared" ca="1" si="19"/>
        <v>2859447.7623484773</v>
      </c>
      <c r="O126" s="678">
        <f t="shared" ca="1" si="18"/>
        <v>732532.39723626967</v>
      </c>
      <c r="P126" s="678">
        <f t="shared" ca="1" si="18"/>
        <v>84121.011549977222</v>
      </c>
      <c r="Q126" s="678">
        <f t="shared" ca="1" si="18"/>
        <v>833541.59555044118</v>
      </c>
      <c r="R126" s="678">
        <f t="shared" ca="1" si="18"/>
        <v>114953.53083844209</v>
      </c>
      <c r="S126" s="678">
        <f t="shared" ca="1" si="18"/>
        <v>2985.0031725223812</v>
      </c>
      <c r="T126" s="678">
        <f t="shared" ca="1" si="18"/>
        <v>122225.35620953138</v>
      </c>
      <c r="U126" s="678">
        <f t="shared" ca="1" si="18"/>
        <v>2.7027938357058465</v>
      </c>
      <c r="V126" s="678">
        <f t="shared" ca="1" si="18"/>
        <v>10166.49555363165</v>
      </c>
      <c r="W126" s="678">
        <f t="shared" ca="1" si="13"/>
        <v>958919.66944382584</v>
      </c>
      <c r="X126" s="678">
        <f t="shared" ca="1" si="18"/>
        <v>0</v>
      </c>
      <c r="Y126" s="678">
        <f t="shared" ca="1" si="18"/>
        <v>0</v>
      </c>
      <c r="Z126" s="678">
        <f t="shared" ca="1" si="18"/>
        <v>0</v>
      </c>
      <c r="AA126" t="str">
        <f t="shared" si="9"/>
        <v>ASR_CMS_19</v>
      </c>
      <c r="AB126" s="957">
        <f t="shared" si="10"/>
        <v>45406</v>
      </c>
      <c r="AC126" t="str">
        <f t="shared" si="11"/>
        <v>Unaudited</v>
      </c>
    </row>
    <row r="127" spans="1:29" x14ac:dyDescent="0.25">
      <c r="A127" t="s">
        <v>421</v>
      </c>
      <c r="B127" t="s">
        <v>1380</v>
      </c>
      <c r="C127" t="s">
        <v>1381</v>
      </c>
      <c r="D127">
        <v>1900</v>
      </c>
      <c r="E127" s="957">
        <v>1</v>
      </c>
      <c r="F127" t="s">
        <v>440</v>
      </c>
      <c r="G127" s="957">
        <v>182</v>
      </c>
      <c r="H127" t="s">
        <v>380</v>
      </c>
      <c r="I127" s="937" t="s">
        <v>489</v>
      </c>
      <c r="J127" s="937" t="s">
        <v>445</v>
      </c>
      <c r="K127" s="937" t="s">
        <v>6</v>
      </c>
      <c r="L127" s="945" t="s">
        <v>118</v>
      </c>
      <c r="M127" s="960" t="s">
        <v>189</v>
      </c>
      <c r="N127" s="678">
        <f t="shared" ca="1" si="19"/>
        <v>977552.57999999973</v>
      </c>
      <c r="O127" s="678">
        <f t="shared" ca="1" si="18"/>
        <v>345420.72789990075</v>
      </c>
      <c r="P127" s="678">
        <f t="shared" ca="1" si="18"/>
        <v>49050.595455929331</v>
      </c>
      <c r="Q127" s="678">
        <f t="shared" ca="1" si="18"/>
        <v>347961.37486313051</v>
      </c>
      <c r="R127" s="678">
        <f t="shared" ca="1" si="18"/>
        <v>68623.489363259388</v>
      </c>
      <c r="S127" s="678">
        <f t="shared" ca="1" si="18"/>
        <v>148.88256294822605</v>
      </c>
      <c r="T127" s="678">
        <f t="shared" ca="1" si="18"/>
        <v>47986.584846483463</v>
      </c>
      <c r="U127" s="678">
        <f t="shared" ca="1" si="18"/>
        <v>0</v>
      </c>
      <c r="V127" s="678">
        <f t="shared" ca="1" si="18"/>
        <v>15012.541245776281</v>
      </c>
      <c r="W127" s="678">
        <f t="shared" ca="1" si="13"/>
        <v>103348.38376257187</v>
      </c>
      <c r="X127" s="678">
        <f t="shared" ca="1" si="18"/>
        <v>0</v>
      </c>
      <c r="Y127" s="678">
        <f t="shared" ca="1" si="18"/>
        <v>0</v>
      </c>
      <c r="Z127" s="678">
        <f t="shared" ca="1" si="18"/>
        <v>0</v>
      </c>
      <c r="AA127" t="str">
        <f t="shared" si="9"/>
        <v>ASR_CMS_19</v>
      </c>
      <c r="AB127" s="957">
        <f t="shared" si="10"/>
        <v>45406</v>
      </c>
      <c r="AC127" t="str">
        <f t="shared" si="11"/>
        <v>Unaudited</v>
      </c>
    </row>
    <row r="128" spans="1:29" x14ac:dyDescent="0.25">
      <c r="A128" t="s">
        <v>421</v>
      </c>
      <c r="B128" t="s">
        <v>1380</v>
      </c>
      <c r="C128" t="s">
        <v>1381</v>
      </c>
      <c r="D128">
        <v>1900</v>
      </c>
      <c r="E128" s="957">
        <v>1</v>
      </c>
      <c r="F128" t="s">
        <v>440</v>
      </c>
      <c r="G128" s="957">
        <v>182</v>
      </c>
      <c r="H128" t="s">
        <v>380</v>
      </c>
      <c r="I128" s="962" t="s">
        <v>489</v>
      </c>
      <c r="J128" s="962" t="s">
        <v>445</v>
      </c>
      <c r="K128" s="962" t="s">
        <v>6</v>
      </c>
      <c r="L128" s="937" t="s">
        <v>45</v>
      </c>
      <c r="M128" s="962" t="s">
        <v>164</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ASR_CMS_19</v>
      </c>
      <c r="AB128" s="957">
        <f t="shared" si="10"/>
        <v>45406</v>
      </c>
      <c r="AC128" t="str">
        <f t="shared" si="11"/>
        <v>Unaudited</v>
      </c>
    </row>
    <row r="129" spans="1:29" x14ac:dyDescent="0.25">
      <c r="A129" t="s">
        <v>421</v>
      </c>
      <c r="B129" t="s">
        <v>1380</v>
      </c>
      <c r="C129" t="s">
        <v>1381</v>
      </c>
      <c r="D129">
        <v>1900</v>
      </c>
      <c r="E129" s="957">
        <v>1</v>
      </c>
      <c r="F129" t="s">
        <v>440</v>
      </c>
      <c r="G129" s="957">
        <v>182</v>
      </c>
      <c r="H129" t="s">
        <v>380</v>
      </c>
      <c r="I129" s="937" t="s">
        <v>489</v>
      </c>
      <c r="J129" s="937" t="s">
        <v>445</v>
      </c>
      <c r="K129" s="937" t="s">
        <v>6</v>
      </c>
      <c r="L129" s="937" t="s">
        <v>46</v>
      </c>
      <c r="M129" s="962" t="s">
        <v>165</v>
      </c>
      <c r="N129" s="678">
        <f t="shared" ca="1" si="19"/>
        <v>54.406549337089388</v>
      </c>
      <c r="O129" s="678">
        <f t="shared" ca="1" si="18"/>
        <v>14.247821715871723</v>
      </c>
      <c r="P129" s="678">
        <f t="shared" ca="1" si="18"/>
        <v>28.501599429371961</v>
      </c>
      <c r="Q129" s="678">
        <f t="shared" ca="1" si="18"/>
        <v>6.2037505854247339</v>
      </c>
      <c r="R129" s="678">
        <f t="shared" ca="1" si="18"/>
        <v>4.1242801911796922</v>
      </c>
      <c r="S129" s="678">
        <f t="shared" ca="1" si="18"/>
        <v>0</v>
      </c>
      <c r="T129" s="678">
        <f t="shared" ca="1" si="18"/>
        <v>0</v>
      </c>
      <c r="U129" s="678">
        <f t="shared" ca="1" si="18"/>
        <v>0</v>
      </c>
      <c r="V129" s="678">
        <f t="shared" ca="1" si="18"/>
        <v>0</v>
      </c>
      <c r="W129" s="678">
        <f t="shared" ca="1" si="13"/>
        <v>1.3290974152412722</v>
      </c>
      <c r="X129" s="678">
        <f t="shared" ca="1" si="18"/>
        <v>0</v>
      </c>
      <c r="Y129" s="678">
        <f t="shared" ca="1" si="18"/>
        <v>0</v>
      </c>
      <c r="Z129" s="678">
        <f t="shared" ca="1" si="18"/>
        <v>0</v>
      </c>
      <c r="AA129" t="str">
        <f t="shared" si="9"/>
        <v>ASR_CMS_19</v>
      </c>
      <c r="AB129" s="957">
        <f t="shared" si="10"/>
        <v>45406</v>
      </c>
      <c r="AC129" t="str">
        <f t="shared" si="11"/>
        <v>Unaudited</v>
      </c>
    </row>
    <row r="130" spans="1:29" x14ac:dyDescent="0.25">
      <c r="A130" t="s">
        <v>421</v>
      </c>
      <c r="B130" t="s">
        <v>1380</v>
      </c>
      <c r="C130" t="s">
        <v>1381</v>
      </c>
      <c r="D130">
        <v>1900</v>
      </c>
      <c r="E130" s="957">
        <v>1</v>
      </c>
      <c r="F130" t="s">
        <v>440</v>
      </c>
      <c r="G130" s="957">
        <v>182</v>
      </c>
      <c r="H130" t="s">
        <v>380</v>
      </c>
      <c r="I130" s="937" t="s">
        <v>489</v>
      </c>
      <c r="J130" s="937" t="s">
        <v>445</v>
      </c>
      <c r="K130" s="937" t="s">
        <v>6</v>
      </c>
      <c r="L130" s="937" t="s">
        <v>166</v>
      </c>
      <c r="M130" s="962" t="s">
        <v>462</v>
      </c>
      <c r="N130" s="678">
        <f t="shared" ca="1" si="19"/>
        <v>1961660.500539409</v>
      </c>
      <c r="O130" s="678">
        <f t="shared" ca="1" si="18"/>
        <v>502537.54866416438</v>
      </c>
      <c r="P130" s="678">
        <f t="shared" ca="1" si="18"/>
        <v>57709.347866344877</v>
      </c>
      <c r="Q130" s="678">
        <f t="shared" ca="1" si="18"/>
        <v>571832.66121461161</v>
      </c>
      <c r="R130" s="678">
        <f t="shared" ca="1" si="18"/>
        <v>78861.311548530168</v>
      </c>
      <c r="S130" s="678">
        <f t="shared" ca="1" si="18"/>
        <v>2047.7949954619137</v>
      </c>
      <c r="T130" s="678">
        <f t="shared" ca="1" si="18"/>
        <v>83849.985510376006</v>
      </c>
      <c r="U130" s="678">
        <f t="shared" ca="1" si="18"/>
        <v>1.8541915604889505</v>
      </c>
      <c r="V130" s="678">
        <f t="shared" ca="1" si="18"/>
        <v>6974.4980198866415</v>
      </c>
      <c r="W130" s="678">
        <f t="shared" ca="1" si="13"/>
        <v>657845.49852847273</v>
      </c>
      <c r="X130" s="678">
        <f t="shared" ca="1" si="18"/>
        <v>0</v>
      </c>
      <c r="Y130" s="678">
        <f t="shared" ca="1" si="18"/>
        <v>0</v>
      </c>
      <c r="Z130" s="678">
        <f t="shared" ca="1" si="18"/>
        <v>0</v>
      </c>
      <c r="AA130" t="str">
        <f t="shared" ref="AA130:AA193" si="20">file_name</f>
        <v>ASR_CMS_19</v>
      </c>
      <c r="AB130" s="957">
        <f t="shared" ref="AB130:AB193" si="21">file_date</f>
        <v>45406</v>
      </c>
      <c r="AC130" t="str">
        <f t="shared" ref="AC130:AC193" si="22">status</f>
        <v>Unaudited</v>
      </c>
    </row>
    <row r="131" spans="1:29" x14ac:dyDescent="0.25">
      <c r="A131" t="s">
        <v>421</v>
      </c>
      <c r="B131" t="s">
        <v>1380</v>
      </c>
      <c r="C131" t="s">
        <v>1381</v>
      </c>
      <c r="D131">
        <v>1900</v>
      </c>
      <c r="E131" s="957">
        <v>1</v>
      </c>
      <c r="F131" t="s">
        <v>440</v>
      </c>
      <c r="G131" s="957">
        <v>182</v>
      </c>
      <c r="H131" t="s">
        <v>380</v>
      </c>
      <c r="I131" s="937" t="s">
        <v>489</v>
      </c>
      <c r="J131" s="937" t="s">
        <v>445</v>
      </c>
      <c r="K131" s="937" t="s">
        <v>435</v>
      </c>
      <c r="L131" s="937" t="s">
        <v>121</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ASR_CMS_19</v>
      </c>
      <c r="AB131" s="957">
        <f t="shared" si="21"/>
        <v>45406</v>
      </c>
      <c r="AC131" t="str">
        <f t="shared" si="22"/>
        <v>Unaudited</v>
      </c>
    </row>
    <row r="132" spans="1:29" x14ac:dyDescent="0.25">
      <c r="A132" t="s">
        <v>421</v>
      </c>
      <c r="B132" t="s">
        <v>1380</v>
      </c>
      <c r="C132" t="s">
        <v>1381</v>
      </c>
      <c r="D132">
        <v>1900</v>
      </c>
      <c r="E132" s="957">
        <v>1</v>
      </c>
      <c r="F132" t="s">
        <v>440</v>
      </c>
      <c r="G132" s="957">
        <v>182</v>
      </c>
      <c r="H132" t="s">
        <v>380</v>
      </c>
      <c r="I132" s="937" t="s">
        <v>489</v>
      </c>
      <c r="J132" s="937" t="s">
        <v>445</v>
      </c>
      <c r="K132" s="937" t="s">
        <v>435</v>
      </c>
      <c r="L132" s="945" t="s">
        <v>938</v>
      </c>
      <c r="M132" s="960" t="s">
        <v>930</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ASR_CMS_19</v>
      </c>
      <c r="AB132" s="957">
        <f t="shared" si="21"/>
        <v>45406</v>
      </c>
      <c r="AC132" t="str">
        <f t="shared" si="22"/>
        <v>Unaudited</v>
      </c>
    </row>
    <row r="133" spans="1:29" x14ac:dyDescent="0.25">
      <c r="A133" t="s">
        <v>421</v>
      </c>
      <c r="B133" t="s">
        <v>1380</v>
      </c>
      <c r="C133" t="s">
        <v>1381</v>
      </c>
      <c r="D133">
        <v>1900</v>
      </c>
      <c r="E133" s="957">
        <v>1</v>
      </c>
      <c r="F133" t="s">
        <v>440</v>
      </c>
      <c r="G133" s="957">
        <v>182</v>
      </c>
      <c r="H133" t="s">
        <v>380</v>
      </c>
      <c r="I133" s="962" t="s">
        <v>489</v>
      </c>
      <c r="J133" s="962" t="s">
        <v>445</v>
      </c>
      <c r="K133" s="962" t="s">
        <v>435</v>
      </c>
      <c r="L133" s="937" t="s">
        <v>168</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ASR_CMS_19</v>
      </c>
      <c r="AB133" s="957">
        <f t="shared" si="21"/>
        <v>45406</v>
      </c>
      <c r="AC133" t="str">
        <f t="shared" si="22"/>
        <v>Unaudited</v>
      </c>
    </row>
    <row r="134" spans="1:29" x14ac:dyDescent="0.25">
      <c r="A134" t="s">
        <v>421</v>
      </c>
      <c r="B134" t="s">
        <v>1380</v>
      </c>
      <c r="C134" t="s">
        <v>1381</v>
      </c>
      <c r="D134">
        <v>1900</v>
      </c>
      <c r="E134" s="957">
        <v>1</v>
      </c>
      <c r="F134" t="s">
        <v>440</v>
      </c>
      <c r="G134" s="957">
        <v>182</v>
      </c>
      <c r="H134" t="s">
        <v>380</v>
      </c>
      <c r="I134" s="937" t="s">
        <v>489</v>
      </c>
      <c r="J134" s="937" t="s">
        <v>445</v>
      </c>
      <c r="K134" s="937" t="s">
        <v>435</v>
      </c>
      <c r="L134" s="937" t="s">
        <v>169</v>
      </c>
      <c r="M134" s="962" t="s">
        <v>330</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ASR_CMS_19</v>
      </c>
      <c r="AB134" s="957">
        <f t="shared" si="21"/>
        <v>45406</v>
      </c>
      <c r="AC134" t="str">
        <f t="shared" si="22"/>
        <v>Unaudited</v>
      </c>
    </row>
    <row r="135" spans="1:29" x14ac:dyDescent="0.25">
      <c r="A135" t="s">
        <v>421</v>
      </c>
      <c r="B135" t="s">
        <v>1380</v>
      </c>
      <c r="C135" t="s">
        <v>1381</v>
      </c>
      <c r="D135">
        <v>1900</v>
      </c>
      <c r="E135" s="957">
        <v>1</v>
      </c>
      <c r="F135" t="s">
        <v>440</v>
      </c>
      <c r="G135" s="957">
        <v>182</v>
      </c>
      <c r="H135" t="s">
        <v>380</v>
      </c>
      <c r="I135" s="937" t="s">
        <v>489</v>
      </c>
      <c r="J135" s="937" t="s">
        <v>451</v>
      </c>
      <c r="K135" s="937" t="s">
        <v>436</v>
      </c>
      <c r="L135" s="937" t="s">
        <v>122</v>
      </c>
      <c r="M135" s="962" t="s">
        <v>27</v>
      </c>
      <c r="N135" s="678">
        <f t="shared" ca="1" si="19"/>
        <v>28003508.667881012</v>
      </c>
      <c r="O135" s="678">
        <f t="shared" ca="1" si="18"/>
        <v>617.42869198204039</v>
      </c>
      <c r="P135" s="678">
        <f t="shared" ca="1" si="18"/>
        <v>28002891.239189029</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ASR_CMS_19</v>
      </c>
      <c r="AB135" s="957">
        <f t="shared" si="21"/>
        <v>45406</v>
      </c>
      <c r="AC135" t="str">
        <f t="shared" si="22"/>
        <v>Unaudited</v>
      </c>
    </row>
    <row r="136" spans="1:29" x14ac:dyDescent="0.25">
      <c r="A136" t="s">
        <v>421</v>
      </c>
      <c r="B136" t="s">
        <v>1380</v>
      </c>
      <c r="C136" t="s">
        <v>1381</v>
      </c>
      <c r="D136">
        <v>1900</v>
      </c>
      <c r="E136" s="957">
        <v>1</v>
      </c>
      <c r="F136" t="s">
        <v>440</v>
      </c>
      <c r="G136" s="957">
        <v>182</v>
      </c>
      <c r="H136" t="s">
        <v>380</v>
      </c>
      <c r="I136" s="937" t="s">
        <v>489</v>
      </c>
      <c r="J136" s="937" t="s">
        <v>451</v>
      </c>
      <c r="K136" s="937" t="s">
        <v>436</v>
      </c>
      <c r="L136" s="937" t="s">
        <v>123</v>
      </c>
      <c r="M136" s="962" t="s">
        <v>98</v>
      </c>
      <c r="N136" s="678">
        <f t="shared" ca="1" si="19"/>
        <v>3491970.2588093728</v>
      </c>
      <c r="O136" s="678">
        <f t="shared" ca="1" si="18"/>
        <v>321014.46846268349</v>
      </c>
      <c r="P136" s="678">
        <f t="shared" ca="1" si="18"/>
        <v>3170955.7903466895</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ASR_CMS_19</v>
      </c>
      <c r="AB136" s="957">
        <f t="shared" si="21"/>
        <v>45406</v>
      </c>
      <c r="AC136" t="str">
        <f t="shared" si="22"/>
        <v>Unaudited</v>
      </c>
    </row>
    <row r="137" spans="1:29" x14ac:dyDescent="0.25">
      <c r="A137" t="s">
        <v>421</v>
      </c>
      <c r="B137" t="s">
        <v>1380</v>
      </c>
      <c r="C137" t="s">
        <v>1381</v>
      </c>
      <c r="D137">
        <v>1900</v>
      </c>
      <c r="E137" s="957">
        <v>1</v>
      </c>
      <c r="F137" t="s">
        <v>440</v>
      </c>
      <c r="G137" s="957">
        <v>182</v>
      </c>
      <c r="H137" t="s">
        <v>380</v>
      </c>
      <c r="I137" s="937" t="s">
        <v>489</v>
      </c>
      <c r="J137" s="937" t="s">
        <v>451</v>
      </c>
      <c r="K137" s="937" t="s">
        <v>436</v>
      </c>
      <c r="L137" s="945" t="s">
        <v>124</v>
      </c>
      <c r="M137" s="960" t="s">
        <v>99</v>
      </c>
      <c r="N137" s="678">
        <f t="shared" ca="1" si="19"/>
        <v>2834788.4318654975</v>
      </c>
      <c r="O137" s="678">
        <f t="shared" ca="1" si="18"/>
        <v>512169.38814118144</v>
      </c>
      <c r="P137" s="678">
        <f t="shared" ca="1" si="18"/>
        <v>2322619.0437243162</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ASR_CMS_19</v>
      </c>
      <c r="AB137" s="957">
        <f t="shared" si="21"/>
        <v>45406</v>
      </c>
      <c r="AC137" t="str">
        <f t="shared" si="22"/>
        <v>Unaudited</v>
      </c>
    </row>
    <row r="138" spans="1:29" x14ac:dyDescent="0.25">
      <c r="A138" t="s">
        <v>421</v>
      </c>
      <c r="B138" t="s">
        <v>1380</v>
      </c>
      <c r="C138" t="s">
        <v>1381</v>
      </c>
      <c r="D138">
        <v>1900</v>
      </c>
      <c r="E138" s="957">
        <v>1</v>
      </c>
      <c r="F138" t="s">
        <v>440</v>
      </c>
      <c r="G138" s="957">
        <v>182</v>
      </c>
      <c r="H138" t="s">
        <v>380</v>
      </c>
      <c r="I138" s="962" t="s">
        <v>489</v>
      </c>
      <c r="J138" s="962" t="s">
        <v>451</v>
      </c>
      <c r="K138" s="962" t="s">
        <v>436</v>
      </c>
      <c r="L138" s="937" t="s">
        <v>125</v>
      </c>
      <c r="M138" s="962" t="s">
        <v>100</v>
      </c>
      <c r="N138" s="678">
        <f t="shared" ca="1" si="19"/>
        <v>167927.78846617727</v>
      </c>
      <c r="O138" s="678">
        <f t="shared" ca="1" si="18"/>
        <v>156280.71025302971</v>
      </c>
      <c r="P138" s="678">
        <f t="shared" ca="1" si="18"/>
        <v>11647.078213147561</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ASR_CMS_19</v>
      </c>
      <c r="AB138" s="957">
        <f t="shared" si="21"/>
        <v>45406</v>
      </c>
      <c r="AC138" t="str">
        <f t="shared" si="22"/>
        <v>Unaudited</v>
      </c>
    </row>
    <row r="139" spans="1:29" x14ac:dyDescent="0.25">
      <c r="A139" t="s">
        <v>421</v>
      </c>
      <c r="B139" t="s">
        <v>1380</v>
      </c>
      <c r="C139" t="s">
        <v>1381</v>
      </c>
      <c r="D139">
        <v>1900</v>
      </c>
      <c r="E139" s="957">
        <v>1</v>
      </c>
      <c r="F139" t="s">
        <v>440</v>
      </c>
      <c r="G139" s="957">
        <v>182</v>
      </c>
      <c r="H139" t="s">
        <v>380</v>
      </c>
      <c r="I139" s="937" t="s">
        <v>489</v>
      </c>
      <c r="J139" s="937" t="s">
        <v>451</v>
      </c>
      <c r="K139" s="937" t="s">
        <v>436</v>
      </c>
      <c r="L139" s="937" t="s">
        <v>126</v>
      </c>
      <c r="M139" s="962" t="s">
        <v>101</v>
      </c>
      <c r="N139" s="678">
        <f t="shared" ca="1" si="19"/>
        <v>3481581.5524298614</v>
      </c>
      <c r="O139" s="678">
        <f t="shared" ca="1" si="18"/>
        <v>555737.68214758951</v>
      </c>
      <c r="P139" s="678">
        <f t="shared" ca="1" si="18"/>
        <v>2925843.8702822719</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ASR_CMS_19</v>
      </c>
      <c r="AB139" s="957">
        <f t="shared" si="21"/>
        <v>45406</v>
      </c>
      <c r="AC139" t="str">
        <f t="shared" si="22"/>
        <v>Unaudited</v>
      </c>
    </row>
    <row r="140" spans="1:29" x14ac:dyDescent="0.25">
      <c r="A140" t="s">
        <v>421</v>
      </c>
      <c r="B140" t="s">
        <v>1380</v>
      </c>
      <c r="C140" t="s">
        <v>1381</v>
      </c>
      <c r="D140">
        <v>1900</v>
      </c>
      <c r="E140" s="957">
        <v>1</v>
      </c>
      <c r="F140" t="s">
        <v>440</v>
      </c>
      <c r="G140" s="957">
        <v>182</v>
      </c>
      <c r="H140" t="s">
        <v>380</v>
      </c>
      <c r="I140" s="937" t="s">
        <v>489</v>
      </c>
      <c r="J140" s="937" t="s">
        <v>451</v>
      </c>
      <c r="K140" s="937" t="s">
        <v>436</v>
      </c>
      <c r="L140" s="937" t="s">
        <v>127</v>
      </c>
      <c r="M140" s="962" t="s">
        <v>28</v>
      </c>
      <c r="N140" s="678">
        <f t="shared" ca="1" si="19"/>
        <v>161384.75155995713</v>
      </c>
      <c r="O140" s="678">
        <f t="shared" ca="1" si="18"/>
        <v>161384.75155995713</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ASR_CMS_19</v>
      </c>
      <c r="AB140" s="957">
        <f t="shared" si="21"/>
        <v>45406</v>
      </c>
      <c r="AC140" t="str">
        <f t="shared" si="22"/>
        <v>Unaudited</v>
      </c>
    </row>
    <row r="141" spans="1:29" x14ac:dyDescent="0.25">
      <c r="A141" t="s">
        <v>421</v>
      </c>
      <c r="B141" t="s">
        <v>1380</v>
      </c>
      <c r="C141" t="s">
        <v>1381</v>
      </c>
      <c r="D141">
        <v>1900</v>
      </c>
      <c r="E141" s="957">
        <v>1</v>
      </c>
      <c r="F141" t="s">
        <v>440</v>
      </c>
      <c r="G141" s="957">
        <v>182</v>
      </c>
      <c r="H141" t="s">
        <v>380</v>
      </c>
      <c r="I141" s="937" t="s">
        <v>489</v>
      </c>
      <c r="J141" s="937" t="s">
        <v>437</v>
      </c>
      <c r="K141" s="937" t="s">
        <v>437</v>
      </c>
      <c r="L141" s="937" t="s">
        <v>129</v>
      </c>
      <c r="M141" s="962" t="s">
        <v>327</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ASR_CMS_19</v>
      </c>
      <c r="AB141" s="957">
        <f t="shared" si="21"/>
        <v>45406</v>
      </c>
      <c r="AC141" t="str">
        <f t="shared" si="22"/>
        <v>Unaudited</v>
      </c>
    </row>
    <row r="142" spans="1:29" x14ac:dyDescent="0.25">
      <c r="A142" t="s">
        <v>421</v>
      </c>
      <c r="B142" t="s">
        <v>1380</v>
      </c>
      <c r="C142" t="s">
        <v>1381</v>
      </c>
      <c r="D142">
        <v>1900</v>
      </c>
      <c r="E142" s="957">
        <v>1</v>
      </c>
      <c r="F142" t="s">
        <v>440</v>
      </c>
      <c r="G142" s="957">
        <v>182</v>
      </c>
      <c r="H142" t="s">
        <v>380</v>
      </c>
      <c r="I142" s="937" t="s">
        <v>489</v>
      </c>
      <c r="J142" s="937" t="s">
        <v>437</v>
      </c>
      <c r="K142" s="937" t="s">
        <v>437</v>
      </c>
      <c r="L142" s="937" t="s">
        <v>130</v>
      </c>
      <c r="M142" s="962" t="s">
        <v>326</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ASR_CMS_19</v>
      </c>
      <c r="AB142" s="957">
        <f t="shared" si="21"/>
        <v>45406</v>
      </c>
      <c r="AC142" t="str">
        <f t="shared" si="22"/>
        <v>Unaudited</v>
      </c>
    </row>
    <row r="143" spans="1:29" ht="30" x14ac:dyDescent="0.25">
      <c r="A143" t="s">
        <v>421</v>
      </c>
      <c r="B143" t="s">
        <v>1380</v>
      </c>
      <c r="C143" t="s">
        <v>1381</v>
      </c>
      <c r="D143">
        <v>1900</v>
      </c>
      <c r="E143" s="957">
        <v>1</v>
      </c>
      <c r="F143" t="s">
        <v>440</v>
      </c>
      <c r="G143" s="957">
        <v>182</v>
      </c>
      <c r="H143" t="s">
        <v>380</v>
      </c>
      <c r="I143" s="937" t="s">
        <v>489</v>
      </c>
      <c r="J143" s="937" t="s">
        <v>437</v>
      </c>
      <c r="K143" s="937" t="s">
        <v>437</v>
      </c>
      <c r="L143" s="937" t="s">
        <v>131</v>
      </c>
      <c r="M143" s="962" t="s">
        <v>180</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ASR_CMS_19</v>
      </c>
      <c r="AB143" s="957">
        <f t="shared" si="21"/>
        <v>45406</v>
      </c>
      <c r="AC143" t="str">
        <f t="shared" si="22"/>
        <v>Unaudited</v>
      </c>
    </row>
    <row r="144" spans="1:29" x14ac:dyDescent="0.25">
      <c r="A144" t="s">
        <v>421</v>
      </c>
      <c r="B144" t="s">
        <v>1380</v>
      </c>
      <c r="C144" t="s">
        <v>1381</v>
      </c>
      <c r="D144">
        <v>1900</v>
      </c>
      <c r="E144" s="957">
        <v>1</v>
      </c>
      <c r="F144" t="s">
        <v>440</v>
      </c>
      <c r="G144" s="957">
        <v>182</v>
      </c>
      <c r="H144" t="s">
        <v>380</v>
      </c>
      <c r="I144" s="937" t="s">
        <v>489</v>
      </c>
      <c r="J144" s="937" t="s">
        <v>437</v>
      </c>
      <c r="K144" s="937" t="s">
        <v>437</v>
      </c>
      <c r="L144" s="937" t="s">
        <v>132</v>
      </c>
      <c r="M144" s="962" t="s">
        <v>495</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ASR_CMS_19</v>
      </c>
      <c r="AB144" s="957">
        <f t="shared" si="21"/>
        <v>45406</v>
      </c>
      <c r="AC144" t="str">
        <f t="shared" si="22"/>
        <v>Unaudited</v>
      </c>
    </row>
    <row r="145" spans="1:29" x14ac:dyDescent="0.25">
      <c r="A145" t="s">
        <v>421</v>
      </c>
      <c r="B145" t="s">
        <v>1380</v>
      </c>
      <c r="C145" t="s">
        <v>1381</v>
      </c>
      <c r="D145">
        <v>1900</v>
      </c>
      <c r="E145" s="957">
        <v>1</v>
      </c>
      <c r="F145" t="s">
        <v>440</v>
      </c>
      <c r="G145" s="957">
        <v>182</v>
      </c>
      <c r="H145" t="s">
        <v>380</v>
      </c>
      <c r="I145" s="937" t="s">
        <v>489</v>
      </c>
      <c r="J145" s="937" t="s">
        <v>437</v>
      </c>
      <c r="K145" s="937" t="s">
        <v>437</v>
      </c>
      <c r="L145" s="945" t="s">
        <v>133</v>
      </c>
      <c r="M145" s="960" t="s">
        <v>496</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ASR_CMS_19</v>
      </c>
      <c r="AB145" s="957">
        <f t="shared" si="21"/>
        <v>45406</v>
      </c>
      <c r="AC145" t="str">
        <f t="shared" si="22"/>
        <v>Unaudited</v>
      </c>
    </row>
    <row r="146" spans="1:29" x14ac:dyDescent="0.25">
      <c r="A146" t="s">
        <v>421</v>
      </c>
      <c r="B146" t="s">
        <v>1380</v>
      </c>
      <c r="C146" t="s">
        <v>1381</v>
      </c>
      <c r="D146">
        <v>1900</v>
      </c>
      <c r="E146" s="957">
        <v>1</v>
      </c>
      <c r="F146" t="s">
        <v>440</v>
      </c>
      <c r="G146" s="957">
        <v>182</v>
      </c>
      <c r="H146" t="s">
        <v>380</v>
      </c>
      <c r="I146" s="962" t="s">
        <v>489</v>
      </c>
      <c r="J146" s="962" t="s">
        <v>437</v>
      </c>
      <c r="K146" s="962" t="s">
        <v>437</v>
      </c>
      <c r="L146" s="937" t="s">
        <v>134</v>
      </c>
      <c r="M146" s="962" t="s">
        <v>497</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ASR_CMS_19</v>
      </c>
      <c r="AB146" s="957">
        <f t="shared" si="21"/>
        <v>45406</v>
      </c>
      <c r="AC146" t="str">
        <f t="shared" si="22"/>
        <v>Unaudited</v>
      </c>
    </row>
    <row r="147" spans="1:29" x14ac:dyDescent="0.25">
      <c r="A147" t="s">
        <v>421</v>
      </c>
      <c r="B147" t="s">
        <v>1380</v>
      </c>
      <c r="C147" t="s">
        <v>1381</v>
      </c>
      <c r="D147">
        <v>1900</v>
      </c>
      <c r="E147" s="957">
        <v>1</v>
      </c>
      <c r="F147" t="s">
        <v>440</v>
      </c>
      <c r="G147" s="957">
        <v>182</v>
      </c>
      <c r="H147" t="s">
        <v>380</v>
      </c>
      <c r="I147" s="937" t="s">
        <v>490</v>
      </c>
      <c r="J147" s="937" t="s">
        <v>26</v>
      </c>
      <c r="K147" s="937" t="s">
        <v>26</v>
      </c>
      <c r="L147" s="937" t="s">
        <v>270</v>
      </c>
      <c r="M147" s="962" t="s">
        <v>26</v>
      </c>
      <c r="N147" s="678">
        <f t="shared" ca="1" si="19"/>
        <v>2012323.8820159282</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ASR_CMS_19</v>
      </c>
      <c r="AB147" s="957">
        <f t="shared" si="21"/>
        <v>45406</v>
      </c>
      <c r="AC147" t="str">
        <f t="shared" si="22"/>
        <v>Unaudited</v>
      </c>
    </row>
    <row r="148" spans="1:29" x14ac:dyDescent="0.25">
      <c r="A148" t="s">
        <v>421</v>
      </c>
      <c r="B148" t="s">
        <v>1380</v>
      </c>
      <c r="C148" t="s">
        <v>1381</v>
      </c>
      <c r="D148">
        <v>1900</v>
      </c>
      <c r="E148" s="957">
        <v>1</v>
      </c>
      <c r="F148" t="s">
        <v>441</v>
      </c>
      <c r="G148" s="957">
        <v>274</v>
      </c>
      <c r="H148" t="s">
        <v>380</v>
      </c>
      <c r="I148" s="937" t="s">
        <v>433</v>
      </c>
      <c r="J148" s="937" t="s">
        <v>433</v>
      </c>
      <c r="K148" s="937" t="s">
        <v>433</v>
      </c>
      <c r="L148" s="937"/>
      <c r="M148" s="962" t="s">
        <v>433</v>
      </c>
      <c r="N148" s="678">
        <f t="shared" ca="1" si="19"/>
        <v>286455.14086031099</v>
      </c>
      <c r="O148" s="678">
        <f t="shared" ca="1" si="24"/>
        <v>152945.79462372098</v>
      </c>
      <c r="P148" s="678">
        <f t="shared" ca="1" si="24"/>
        <v>18919.584946241001</v>
      </c>
      <c r="Q148" s="678">
        <f t="shared" ca="1" si="24"/>
        <v>84688.59354840999</v>
      </c>
      <c r="R148" s="678">
        <f t="shared" ca="1" si="24"/>
        <v>12947.148387101999</v>
      </c>
      <c r="S148" s="678">
        <f t="shared" ca="1" si="24"/>
        <v>291.43118279700002</v>
      </c>
      <c r="T148" s="678">
        <f t="shared" ca="1" si="24"/>
        <v>10800.747311827001</v>
      </c>
      <c r="U148" s="678">
        <f t="shared" ca="1" si="23"/>
        <v>9</v>
      </c>
      <c r="V148" s="678">
        <f t="shared" ca="1" si="23"/>
        <v>1086.092473118</v>
      </c>
      <c r="W148" s="678">
        <f t="shared" ca="1" si="23"/>
        <v>4766.748387095</v>
      </c>
      <c r="X148" s="678">
        <f t="shared" ca="1" si="23"/>
        <v>0</v>
      </c>
      <c r="Y148" s="678">
        <f t="shared" ca="1" si="23"/>
        <v>0</v>
      </c>
      <c r="Z148" s="678">
        <f t="shared" ca="1" si="23"/>
        <v>0</v>
      </c>
      <c r="AA148" t="str">
        <f t="shared" si="20"/>
        <v>ASR_CMS_19</v>
      </c>
      <c r="AB148" s="957">
        <f t="shared" si="21"/>
        <v>45406</v>
      </c>
      <c r="AC148" t="str">
        <f t="shared" si="22"/>
        <v>Unaudited</v>
      </c>
    </row>
    <row r="149" spans="1:29" x14ac:dyDescent="0.25">
      <c r="A149" t="s">
        <v>421</v>
      </c>
      <c r="B149" t="s">
        <v>1380</v>
      </c>
      <c r="C149" t="s">
        <v>1381</v>
      </c>
      <c r="D149">
        <v>1900</v>
      </c>
      <c r="E149" s="957">
        <v>1</v>
      </c>
      <c r="F149" t="s">
        <v>441</v>
      </c>
      <c r="G149" s="957">
        <v>274</v>
      </c>
      <c r="H149" t="s">
        <v>380</v>
      </c>
      <c r="I149" s="937" t="s">
        <v>488</v>
      </c>
      <c r="J149" s="937" t="s">
        <v>12</v>
      </c>
      <c r="K149" s="937" t="s">
        <v>12</v>
      </c>
      <c r="L149" s="937">
        <v>1.1000000000000001</v>
      </c>
      <c r="M149" s="962" t="s">
        <v>12</v>
      </c>
      <c r="N149" s="678">
        <f t="shared" ca="1" si="19"/>
        <v>487286644.93790984</v>
      </c>
      <c r="O149" s="678">
        <f t="shared" ca="1" si="24"/>
        <v>190354755.36045241</v>
      </c>
      <c r="P149" s="678">
        <f t="shared" ca="1" si="24"/>
        <v>22902384.673776086</v>
      </c>
      <c r="Q149" s="678">
        <f t="shared" ca="1" si="24"/>
        <v>103774434.48186436</v>
      </c>
      <c r="R149" s="678">
        <f t="shared" ca="1" si="24"/>
        <v>15757413.617980689</v>
      </c>
      <c r="S149" s="678">
        <f t="shared" ca="1" si="24"/>
        <v>356323.48702631996</v>
      </c>
      <c r="T149" s="678">
        <f t="shared" ca="1" si="24"/>
        <v>12905588.962496791</v>
      </c>
      <c r="U149" s="678">
        <f t="shared" ca="1" si="23"/>
        <v>10870.49483562732</v>
      </c>
      <c r="V149" s="678">
        <f t="shared" ca="1" si="23"/>
        <v>1305079.7912659324</v>
      </c>
      <c r="W149" s="678">
        <f t="shared" ca="1" si="23"/>
        <v>139919794.06821156</v>
      </c>
      <c r="X149" s="678">
        <f t="shared" ca="1" si="23"/>
        <v>0</v>
      </c>
      <c r="Y149" s="678">
        <f t="shared" ca="1" si="23"/>
        <v>0</v>
      </c>
      <c r="Z149" s="678">
        <f t="shared" ca="1" si="23"/>
        <v>0</v>
      </c>
      <c r="AA149" t="str">
        <f t="shared" si="20"/>
        <v>ASR_CMS_19</v>
      </c>
      <c r="AB149" s="957">
        <f t="shared" si="21"/>
        <v>45406</v>
      </c>
      <c r="AC149" t="str">
        <f t="shared" si="22"/>
        <v>Unaudited</v>
      </c>
    </row>
    <row r="150" spans="1:29" x14ac:dyDescent="0.25">
      <c r="A150" t="s">
        <v>421</v>
      </c>
      <c r="B150" t="s">
        <v>1380</v>
      </c>
      <c r="C150" t="s">
        <v>1381</v>
      </c>
      <c r="D150">
        <v>1900</v>
      </c>
      <c r="E150" s="957">
        <v>1</v>
      </c>
      <c r="F150" t="s">
        <v>441</v>
      </c>
      <c r="G150" s="957">
        <v>274</v>
      </c>
      <c r="H150" t="s">
        <v>380</v>
      </c>
      <c r="I150" s="937" t="s">
        <v>488</v>
      </c>
      <c r="J150" s="937" t="s">
        <v>12</v>
      </c>
      <c r="K150" s="937" t="s">
        <v>1323</v>
      </c>
      <c r="L150" s="937" t="s">
        <v>1314</v>
      </c>
      <c r="M150" s="962" t="s">
        <v>1323</v>
      </c>
      <c r="N150" s="678">
        <f t="shared" ca="1" si="19"/>
        <v>7161204.620000002</v>
      </c>
      <c r="O150" s="678">
        <f t="shared" ca="1" si="24"/>
        <v>2872169.9434831198</v>
      </c>
      <c r="P150" s="678">
        <f t="shared" ca="1" si="24"/>
        <v>349772.11951862904</v>
      </c>
      <c r="Q150" s="678">
        <f t="shared" ca="1" si="24"/>
        <v>1544863.2557748358</v>
      </c>
      <c r="R150" s="678">
        <f t="shared" ca="1" si="24"/>
        <v>235381.91680289584</v>
      </c>
      <c r="S150" s="678">
        <f t="shared" ca="1" si="24"/>
        <v>5745.3423092974681</v>
      </c>
      <c r="T150" s="678">
        <f t="shared" ca="1" si="24"/>
        <v>190668.79120560063</v>
      </c>
      <c r="U150" s="678">
        <f t="shared" ca="1" si="23"/>
        <v>123.34052207611636</v>
      </c>
      <c r="V150" s="678">
        <f t="shared" ca="1" si="23"/>
        <v>19923.95921781936</v>
      </c>
      <c r="W150" s="678">
        <f t="shared" ca="1" si="23"/>
        <v>1942555.9511657271</v>
      </c>
      <c r="X150" s="678">
        <f t="shared" ca="1" si="23"/>
        <v>0</v>
      </c>
      <c r="Y150" s="678">
        <f t="shared" ca="1" si="23"/>
        <v>0</v>
      </c>
      <c r="Z150" s="678">
        <f t="shared" ca="1" si="23"/>
        <v>0</v>
      </c>
      <c r="AA150" t="str">
        <f t="shared" si="20"/>
        <v>ASR_CMS_19</v>
      </c>
      <c r="AB150" s="957">
        <f t="shared" si="21"/>
        <v>45406</v>
      </c>
      <c r="AC150" t="str">
        <f t="shared" si="22"/>
        <v>Unaudited</v>
      </c>
    </row>
    <row r="151" spans="1:29" x14ac:dyDescent="0.25">
      <c r="A151" t="s">
        <v>421</v>
      </c>
      <c r="B151" t="s">
        <v>1380</v>
      </c>
      <c r="C151" t="s">
        <v>1381</v>
      </c>
      <c r="D151">
        <v>1900</v>
      </c>
      <c r="E151" s="957">
        <v>1</v>
      </c>
      <c r="F151" t="s">
        <v>441</v>
      </c>
      <c r="G151" s="957">
        <v>274</v>
      </c>
      <c r="H151" t="s">
        <v>380</v>
      </c>
      <c r="I151" s="937" t="s">
        <v>488</v>
      </c>
      <c r="J151" s="937" t="s">
        <v>491</v>
      </c>
      <c r="K151" s="937" t="s">
        <v>492</v>
      </c>
      <c r="L151" s="937" t="s">
        <v>63</v>
      </c>
      <c r="M151" s="962" t="s">
        <v>344</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ASR_CMS_19</v>
      </c>
      <c r="AB151" s="957">
        <f t="shared" si="21"/>
        <v>45406</v>
      </c>
      <c r="AC151" t="str">
        <f t="shared" si="22"/>
        <v>Unaudited</v>
      </c>
    </row>
    <row r="152" spans="1:29" x14ac:dyDescent="0.25">
      <c r="A152" t="s">
        <v>421</v>
      </c>
      <c r="B152" t="s">
        <v>1380</v>
      </c>
      <c r="C152" t="s">
        <v>1381</v>
      </c>
      <c r="D152">
        <v>1900</v>
      </c>
      <c r="E152" s="957">
        <v>1</v>
      </c>
      <c r="F152" t="s">
        <v>441</v>
      </c>
      <c r="G152" s="957">
        <v>274</v>
      </c>
      <c r="H152" t="s">
        <v>380</v>
      </c>
      <c r="I152" s="937" t="s">
        <v>488</v>
      </c>
      <c r="J152" s="937" t="s">
        <v>491</v>
      </c>
      <c r="K152" s="937" t="s">
        <v>1014</v>
      </c>
      <c r="L152" s="937" t="s">
        <v>910</v>
      </c>
      <c r="M152" s="962" t="s">
        <v>911</v>
      </c>
      <c r="N152" s="678">
        <f t="shared" ca="1" si="19"/>
        <v>0</v>
      </c>
      <c r="O152" s="678">
        <f t="shared" ca="1" si="24"/>
        <v>0</v>
      </c>
      <c r="P152" s="678">
        <f t="shared" ca="1" si="24"/>
        <v>0</v>
      </c>
      <c r="Q152" s="678">
        <f t="shared" ca="1" si="24"/>
        <v>0</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ASR_CMS_19</v>
      </c>
      <c r="AB152" s="957">
        <f t="shared" si="21"/>
        <v>45406</v>
      </c>
      <c r="AC152" t="str">
        <f t="shared" si="22"/>
        <v>Unaudited</v>
      </c>
    </row>
    <row r="153" spans="1:29" x14ac:dyDescent="0.25">
      <c r="A153" t="s">
        <v>421</v>
      </c>
      <c r="B153" t="s">
        <v>1380</v>
      </c>
      <c r="C153" t="s">
        <v>1381</v>
      </c>
      <c r="D153">
        <v>1900</v>
      </c>
      <c r="E153" s="957">
        <v>1</v>
      </c>
      <c r="F153" t="s">
        <v>441</v>
      </c>
      <c r="G153" s="957">
        <v>274</v>
      </c>
      <c r="H153" t="s">
        <v>380</v>
      </c>
      <c r="I153" s="937" t="s">
        <v>488</v>
      </c>
      <c r="J153" s="937" t="s">
        <v>13</v>
      </c>
      <c r="K153" s="937" t="s">
        <v>493</v>
      </c>
      <c r="L153" s="945" t="s">
        <v>95</v>
      </c>
      <c r="M153" s="960" t="s">
        <v>147</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ASR_CMS_19</v>
      </c>
      <c r="AB153" s="957">
        <f t="shared" si="21"/>
        <v>45406</v>
      </c>
      <c r="AC153" t="str">
        <f t="shared" si="22"/>
        <v>Unaudited</v>
      </c>
    </row>
    <row r="154" spans="1:29" x14ac:dyDescent="0.25">
      <c r="A154" t="s">
        <v>421</v>
      </c>
      <c r="B154" t="s">
        <v>1380</v>
      </c>
      <c r="C154" t="s">
        <v>1381</v>
      </c>
      <c r="D154">
        <v>1900</v>
      </c>
      <c r="E154" s="957">
        <v>1</v>
      </c>
      <c r="F154" t="s">
        <v>441</v>
      </c>
      <c r="G154" s="957">
        <v>274</v>
      </c>
      <c r="H154" t="s">
        <v>380</v>
      </c>
      <c r="I154" s="937" t="s">
        <v>488</v>
      </c>
      <c r="J154" s="937" t="s">
        <v>13</v>
      </c>
      <c r="K154" s="937" t="s">
        <v>13</v>
      </c>
      <c r="L154" s="937" t="s">
        <v>35</v>
      </c>
      <c r="M154" s="962" t="s">
        <v>13</v>
      </c>
      <c r="N154" s="678">
        <f t="shared" ca="1" si="19"/>
        <v>1048427.1599999999</v>
      </c>
      <c r="O154" s="678">
        <f t="shared" ca="1" si="24"/>
        <v>409592.28497571329</v>
      </c>
      <c r="P154" s="678">
        <f t="shared" ca="1" si="24"/>
        <v>49281.599734463336</v>
      </c>
      <c r="Q154" s="678">
        <f t="shared" ca="1" si="24"/>
        <v>223285.63617720123</v>
      </c>
      <c r="R154" s="678">
        <f t="shared" ca="1" si="24"/>
        <v>33904.692564620025</v>
      </c>
      <c r="S154" s="678">
        <f t="shared" ca="1" si="24"/>
        <v>766.87208727595828</v>
      </c>
      <c r="T154" s="678">
        <f t="shared" ca="1" si="24"/>
        <v>27767.603621138209</v>
      </c>
      <c r="U154" s="678">
        <f t="shared" ca="1" si="23"/>
        <v>23.372777445880825</v>
      </c>
      <c r="V154" s="678">
        <f t="shared" ca="1" si="23"/>
        <v>2808.2815545624717</v>
      </c>
      <c r="W154" s="678">
        <f t="shared" ca="1" si="23"/>
        <v>300996.81650757941</v>
      </c>
      <c r="X154" s="678">
        <f t="shared" ca="1" si="23"/>
        <v>0</v>
      </c>
      <c r="Y154" s="678">
        <f t="shared" ca="1" si="23"/>
        <v>0</v>
      </c>
      <c r="Z154" s="678">
        <f t="shared" ca="1" si="23"/>
        <v>0</v>
      </c>
      <c r="AA154" t="str">
        <f t="shared" si="20"/>
        <v>ASR_CMS_19</v>
      </c>
      <c r="AB154" s="957">
        <f t="shared" si="21"/>
        <v>45406</v>
      </c>
      <c r="AC154" t="str">
        <f t="shared" si="22"/>
        <v>Unaudited</v>
      </c>
    </row>
    <row r="155" spans="1:29" x14ac:dyDescent="0.25">
      <c r="A155" t="s">
        <v>421</v>
      </c>
      <c r="B155" t="s">
        <v>1380</v>
      </c>
      <c r="C155" t="s">
        <v>1381</v>
      </c>
      <c r="D155">
        <v>1900</v>
      </c>
      <c r="E155" s="957">
        <v>1</v>
      </c>
      <c r="F155" t="s">
        <v>441</v>
      </c>
      <c r="G155" s="957">
        <v>274</v>
      </c>
      <c r="H155" t="s">
        <v>380</v>
      </c>
      <c r="I155" s="937" t="s">
        <v>489</v>
      </c>
      <c r="J155" s="937" t="s">
        <v>445</v>
      </c>
      <c r="K155" s="937" t="s">
        <v>0</v>
      </c>
      <c r="L155" s="937">
        <v>2.1</v>
      </c>
      <c r="M155" s="962" t="s">
        <v>148</v>
      </c>
      <c r="N155" s="678">
        <f t="shared" ca="1" si="19"/>
        <v>35532018.890000001</v>
      </c>
      <c r="O155" s="678">
        <f t="shared" ca="1" si="24"/>
        <v>6872662.7100000009</v>
      </c>
      <c r="P155" s="678">
        <f t="shared" ca="1" si="24"/>
        <v>2030912.1800000002</v>
      </c>
      <c r="Q155" s="678">
        <f t="shared" ca="1" si="24"/>
        <v>12673990.909999998</v>
      </c>
      <c r="R155" s="678">
        <f t="shared" ca="1" si="24"/>
        <v>2142687.52</v>
      </c>
      <c r="S155" s="678">
        <f t="shared" ca="1" si="24"/>
        <v>1600</v>
      </c>
      <c r="T155" s="678">
        <f t="shared" ca="1" si="24"/>
        <v>2933739.37</v>
      </c>
      <c r="U155" s="678">
        <f t="shared" ca="1" si="23"/>
        <v>0</v>
      </c>
      <c r="V155" s="678">
        <f t="shared" ca="1" si="23"/>
        <v>405503.57</v>
      </c>
      <c r="W155" s="678">
        <f t="shared" ca="1" si="23"/>
        <v>8470922.629999999</v>
      </c>
      <c r="X155" s="678">
        <f t="shared" ca="1" si="23"/>
        <v>0</v>
      </c>
      <c r="Y155" s="678">
        <f t="shared" ca="1" si="23"/>
        <v>0</v>
      </c>
      <c r="Z155" s="678">
        <f t="shared" ca="1" si="23"/>
        <v>0</v>
      </c>
      <c r="AA155" t="str">
        <f t="shared" si="20"/>
        <v>ASR_CMS_19</v>
      </c>
      <c r="AB155" s="957">
        <f t="shared" si="21"/>
        <v>45406</v>
      </c>
      <c r="AC155" t="str">
        <f t="shared" si="22"/>
        <v>Unaudited</v>
      </c>
    </row>
    <row r="156" spans="1:29" ht="30" x14ac:dyDescent="0.25">
      <c r="A156" t="s">
        <v>421</v>
      </c>
      <c r="B156" t="s">
        <v>1380</v>
      </c>
      <c r="C156" t="s">
        <v>1381</v>
      </c>
      <c r="D156">
        <v>1900</v>
      </c>
      <c r="E156" s="957">
        <v>1</v>
      </c>
      <c r="F156" t="s">
        <v>441</v>
      </c>
      <c r="G156" s="957">
        <v>274</v>
      </c>
      <c r="H156" t="s">
        <v>380</v>
      </c>
      <c r="I156" s="937" t="s">
        <v>489</v>
      </c>
      <c r="J156" s="937" t="s">
        <v>445</v>
      </c>
      <c r="K156" s="937" t="s">
        <v>0</v>
      </c>
      <c r="L156" s="937">
        <v>2.2000000000000002</v>
      </c>
      <c r="M156" s="962" t="s">
        <v>149</v>
      </c>
      <c r="N156" s="678">
        <f t="shared" ca="1" si="19"/>
        <v>1946359.1957008608</v>
      </c>
      <c r="O156" s="678">
        <f t="shared" ca="1" si="24"/>
        <v>386212.93177921412</v>
      </c>
      <c r="P156" s="678">
        <f t="shared" ca="1" si="24"/>
        <v>113768.12467163737</v>
      </c>
      <c r="Q156" s="678">
        <f t="shared" ca="1" si="24"/>
        <v>685491.23738914507</v>
      </c>
      <c r="R156" s="678">
        <f t="shared" ca="1" si="24"/>
        <v>110634.27693389838</v>
      </c>
      <c r="S156" s="678">
        <f t="shared" ca="1" si="24"/>
        <v>65.287945786252308</v>
      </c>
      <c r="T156" s="678">
        <f t="shared" ca="1" si="24"/>
        <v>175520.87026127428</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25652.563311241796</v>
      </c>
      <c r="W156" s="678">
        <f t="shared" ca="1" si="25"/>
        <v>449013.90340866341</v>
      </c>
      <c r="X156" s="678">
        <f t="shared" ca="1" si="25"/>
        <v>0</v>
      </c>
      <c r="Y156" s="678">
        <f t="shared" ca="1" si="25"/>
        <v>0</v>
      </c>
      <c r="Z156" s="678">
        <f t="shared" ca="1" si="25"/>
        <v>0</v>
      </c>
      <c r="AA156" t="str">
        <f t="shared" si="20"/>
        <v>ASR_CMS_19</v>
      </c>
      <c r="AB156" s="957">
        <f t="shared" si="21"/>
        <v>45406</v>
      </c>
      <c r="AC156" t="str">
        <f t="shared" si="22"/>
        <v>Unaudited</v>
      </c>
    </row>
    <row r="157" spans="1:29" x14ac:dyDescent="0.25">
      <c r="A157" t="s">
        <v>421</v>
      </c>
      <c r="B157" t="s">
        <v>1380</v>
      </c>
      <c r="C157" t="s">
        <v>1381</v>
      </c>
      <c r="D157">
        <v>1900</v>
      </c>
      <c r="E157" s="957">
        <v>1</v>
      </c>
      <c r="F157" t="s">
        <v>441</v>
      </c>
      <c r="G157" s="957">
        <v>274</v>
      </c>
      <c r="H157" t="s">
        <v>380</v>
      </c>
      <c r="I157" s="937" t="s">
        <v>489</v>
      </c>
      <c r="J157" s="937" t="s">
        <v>445</v>
      </c>
      <c r="K157" s="937" t="s">
        <v>0</v>
      </c>
      <c r="L157" s="937">
        <v>2.2999999999999998</v>
      </c>
      <c r="M157" s="962" t="s">
        <v>150</v>
      </c>
      <c r="N157" s="678">
        <f t="shared" ca="1" si="19"/>
        <v>4859839.1300000008</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2152067.5700000003</v>
      </c>
      <c r="P157" s="678">
        <f t="shared" ca="1" si="26"/>
        <v>408983.32</v>
      </c>
      <c r="Q157" s="678">
        <f t="shared" ca="1" si="26"/>
        <v>1471214.2000000002</v>
      </c>
      <c r="R157" s="678">
        <f t="shared" ca="1" si="26"/>
        <v>314359.44</v>
      </c>
      <c r="S157" s="678">
        <f t="shared" ca="1" si="26"/>
        <v>1452.8200000000002</v>
      </c>
      <c r="T157" s="678">
        <f t="shared" ca="1" si="26"/>
        <v>155708.03</v>
      </c>
      <c r="U157" s="678">
        <f t="shared" ca="1" si="25"/>
        <v>0</v>
      </c>
      <c r="V157" s="678">
        <f t="shared" ca="1" si="25"/>
        <v>40274.259999999995</v>
      </c>
      <c r="W157" s="678">
        <f t="shared" ca="1" si="25"/>
        <v>315779.49000000005</v>
      </c>
      <c r="X157" s="678">
        <f t="shared" ca="1" si="25"/>
        <v>0</v>
      </c>
      <c r="Y157" s="678">
        <f t="shared" ca="1" si="25"/>
        <v>0</v>
      </c>
      <c r="Z157" s="678">
        <f t="shared" ca="1" si="25"/>
        <v>0</v>
      </c>
      <c r="AA157" t="str">
        <f t="shared" si="20"/>
        <v>ASR_CMS_19</v>
      </c>
      <c r="AB157" s="957">
        <f t="shared" si="21"/>
        <v>45406</v>
      </c>
      <c r="AC157" t="str">
        <f t="shared" si="22"/>
        <v>Unaudited</v>
      </c>
    </row>
    <row r="158" spans="1:29" x14ac:dyDescent="0.25">
      <c r="A158" t="s">
        <v>421</v>
      </c>
      <c r="B158" t="s">
        <v>1380</v>
      </c>
      <c r="C158" t="s">
        <v>1381</v>
      </c>
      <c r="D158">
        <v>1900</v>
      </c>
      <c r="E158" s="957">
        <v>1</v>
      </c>
      <c r="F158" t="s">
        <v>441</v>
      </c>
      <c r="G158" s="957">
        <v>274</v>
      </c>
      <c r="H158" t="s">
        <v>380</v>
      </c>
      <c r="I158" s="937" t="s">
        <v>489</v>
      </c>
      <c r="J158" s="937" t="s">
        <v>445</v>
      </c>
      <c r="K158" s="937" t="s">
        <v>0</v>
      </c>
      <c r="L158" s="945">
        <v>2.4</v>
      </c>
      <c r="M158" s="960" t="s">
        <v>151</v>
      </c>
      <c r="N158" s="678">
        <f t="shared" ca="1" si="19"/>
        <v>19142689.5</v>
      </c>
      <c r="O158" s="678">
        <f t="shared" ca="1" si="26"/>
        <v>7535577.0299999993</v>
      </c>
      <c r="P158" s="678">
        <f t="shared" ca="1" si="26"/>
        <v>609416.07999999996</v>
      </c>
      <c r="Q158" s="678">
        <f t="shared" ca="1" si="26"/>
        <v>7640267.8399999999</v>
      </c>
      <c r="R158" s="678">
        <f t="shared" ca="1" si="26"/>
        <v>907379.64999999991</v>
      </c>
      <c r="S158" s="678">
        <f t="shared" ca="1" si="26"/>
        <v>10680.05</v>
      </c>
      <c r="T158" s="678">
        <f t="shared" ca="1" si="26"/>
        <v>921371.64</v>
      </c>
      <c r="U158" s="678">
        <f t="shared" ca="1" si="25"/>
        <v>0</v>
      </c>
      <c r="V158" s="678">
        <f t="shared" ca="1" si="25"/>
        <v>242402.54000000007</v>
      </c>
      <c r="W158" s="678">
        <f t="shared" ca="1" si="25"/>
        <v>1275594.67</v>
      </c>
      <c r="X158" s="678">
        <f t="shared" ca="1" si="25"/>
        <v>0</v>
      </c>
      <c r="Y158" s="678">
        <f t="shared" ca="1" si="25"/>
        <v>0</v>
      </c>
      <c r="Z158" s="678">
        <f t="shared" ca="1" si="25"/>
        <v>0</v>
      </c>
      <c r="AA158" t="str">
        <f t="shared" si="20"/>
        <v>ASR_CMS_19</v>
      </c>
      <c r="AB158" s="957">
        <f t="shared" si="21"/>
        <v>45406</v>
      </c>
      <c r="AC158" t="str">
        <f t="shared" si="22"/>
        <v>Unaudited</v>
      </c>
    </row>
    <row r="159" spans="1:29" ht="30" x14ac:dyDescent="0.25">
      <c r="A159" t="s">
        <v>421</v>
      </c>
      <c r="B159" t="s">
        <v>1380</v>
      </c>
      <c r="C159" t="s">
        <v>1381</v>
      </c>
      <c r="D159">
        <v>1900</v>
      </c>
      <c r="E159" s="957">
        <v>1</v>
      </c>
      <c r="F159" t="s">
        <v>441</v>
      </c>
      <c r="G159" s="957">
        <v>274</v>
      </c>
      <c r="H159" t="s">
        <v>380</v>
      </c>
      <c r="I159" s="962" t="s">
        <v>489</v>
      </c>
      <c r="J159" s="962" t="s">
        <v>445</v>
      </c>
      <c r="K159" s="962" t="s">
        <v>0</v>
      </c>
      <c r="L159" s="953">
        <v>2.5</v>
      </c>
      <c r="M159" s="962" t="s">
        <v>152</v>
      </c>
      <c r="N159" s="678">
        <f t="shared" ca="1" si="19"/>
        <v>416330.34769256337</v>
      </c>
      <c r="O159" s="678">
        <f t="shared" ca="1" si="26"/>
        <v>162994.41705032764</v>
      </c>
      <c r="P159" s="678">
        <f t="shared" ca="1" si="26"/>
        <v>17352.871484606829</v>
      </c>
      <c r="Q159" s="678">
        <f t="shared" ca="1" si="26"/>
        <v>161613.83584540201</v>
      </c>
      <c r="R159" s="678">
        <f t="shared" ca="1" si="26"/>
        <v>21386.245829966716</v>
      </c>
      <c r="S159" s="678">
        <f t="shared" ca="1" si="26"/>
        <v>213.18486730285213</v>
      </c>
      <c r="T159" s="678">
        <f t="shared" ca="1" si="26"/>
        <v>19804.743949236508</v>
      </c>
      <c r="U159" s="678">
        <f t="shared" ca="1" si="25"/>
        <v>0</v>
      </c>
      <c r="V159" s="678">
        <f t="shared" ca="1" si="25"/>
        <v>5954.6167179589593</v>
      </c>
      <c r="W159" s="678">
        <f t="shared" ca="1" si="25"/>
        <v>27010.431947761866</v>
      </c>
      <c r="X159" s="678">
        <f t="shared" ca="1" si="25"/>
        <v>0</v>
      </c>
      <c r="Y159" s="678">
        <f t="shared" ca="1" si="25"/>
        <v>0</v>
      </c>
      <c r="Z159" s="678">
        <f t="shared" ca="1" si="25"/>
        <v>0</v>
      </c>
      <c r="AA159" t="str">
        <f t="shared" si="20"/>
        <v>ASR_CMS_19</v>
      </c>
      <c r="AB159" s="957">
        <f t="shared" si="21"/>
        <v>45406</v>
      </c>
      <c r="AC159" t="str">
        <f t="shared" si="22"/>
        <v>Unaudited</v>
      </c>
    </row>
    <row r="160" spans="1:29" x14ac:dyDescent="0.25">
      <c r="A160" t="s">
        <v>421</v>
      </c>
      <c r="B160" t="s">
        <v>1380</v>
      </c>
      <c r="C160" t="s">
        <v>1381</v>
      </c>
      <c r="D160">
        <v>1900</v>
      </c>
      <c r="E160" s="957">
        <v>1</v>
      </c>
      <c r="F160" t="s">
        <v>441</v>
      </c>
      <c r="G160" s="957">
        <v>274</v>
      </c>
      <c r="H160" t="s">
        <v>380</v>
      </c>
      <c r="I160" s="958" t="s">
        <v>489</v>
      </c>
      <c r="J160" s="958" t="s">
        <v>445</v>
      </c>
      <c r="K160" s="958" t="s">
        <v>0</v>
      </c>
      <c r="L160" s="953" t="s">
        <v>97</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ASR_CMS_19</v>
      </c>
      <c r="AB160" s="957">
        <f t="shared" si="21"/>
        <v>45406</v>
      </c>
      <c r="AC160" t="str">
        <f t="shared" si="22"/>
        <v>Unaudited</v>
      </c>
    </row>
    <row r="161" spans="1:29" x14ac:dyDescent="0.25">
      <c r="A161" t="s">
        <v>421</v>
      </c>
      <c r="B161" t="s">
        <v>1380</v>
      </c>
      <c r="C161" t="s">
        <v>1381</v>
      </c>
      <c r="D161">
        <v>1900</v>
      </c>
      <c r="E161" s="957">
        <v>1</v>
      </c>
      <c r="F161" t="s">
        <v>441</v>
      </c>
      <c r="G161" s="957">
        <v>274</v>
      </c>
      <c r="H161" t="s">
        <v>380</v>
      </c>
      <c r="I161" s="958" t="s">
        <v>489</v>
      </c>
      <c r="J161" s="958" t="s">
        <v>445</v>
      </c>
      <c r="K161" s="958" t="s">
        <v>0</v>
      </c>
      <c r="L161" s="937" t="s">
        <v>153</v>
      </c>
      <c r="M161" s="958" t="s">
        <v>452</v>
      </c>
      <c r="N161" s="678">
        <f t="shared" ca="1" si="19"/>
        <v>37795.17371328923</v>
      </c>
      <c r="O161" s="678">
        <f t="shared" ca="1" si="26"/>
        <v>9682.3553025561177</v>
      </c>
      <c r="P161" s="678">
        <f t="shared" ca="1" si="26"/>
        <v>1111.8819117219225</v>
      </c>
      <c r="Q161" s="678">
        <f t="shared" ca="1" si="26"/>
        <v>11017.459320609147</v>
      </c>
      <c r="R161" s="678">
        <f t="shared" ca="1" si="26"/>
        <v>1519.4152955697143</v>
      </c>
      <c r="S161" s="678">
        <f t="shared" ca="1" si="26"/>
        <v>39.454720917001239</v>
      </c>
      <c r="T161" s="678">
        <f t="shared" ca="1" si="26"/>
        <v>1615.5317229204613</v>
      </c>
      <c r="U161" s="678">
        <f t="shared" ca="1" si="25"/>
        <v>3.5724577268658138E-2</v>
      </c>
      <c r="V161" s="678">
        <f t="shared" ca="1" si="25"/>
        <v>134.37715861237106</v>
      </c>
      <c r="W161" s="678">
        <f t="shared" ca="1" si="25"/>
        <v>12674.662555805226</v>
      </c>
      <c r="X161" s="678">
        <f t="shared" ca="1" si="25"/>
        <v>0</v>
      </c>
      <c r="Y161" s="678">
        <f t="shared" ca="1" si="25"/>
        <v>0</v>
      </c>
      <c r="Z161" s="678">
        <f t="shared" ca="1" si="25"/>
        <v>0</v>
      </c>
      <c r="AA161" t="str">
        <f t="shared" si="20"/>
        <v>ASR_CMS_19</v>
      </c>
      <c r="AB161" s="957">
        <f t="shared" si="21"/>
        <v>45406</v>
      </c>
      <c r="AC161" t="str">
        <f t="shared" si="22"/>
        <v>Unaudited</v>
      </c>
    </row>
    <row r="162" spans="1:29" x14ac:dyDescent="0.25">
      <c r="A162" t="s">
        <v>421</v>
      </c>
      <c r="B162" t="s">
        <v>1380</v>
      </c>
      <c r="C162" t="s">
        <v>1381</v>
      </c>
      <c r="D162">
        <v>1900</v>
      </c>
      <c r="E162" s="957">
        <v>1</v>
      </c>
      <c r="F162" t="s">
        <v>441</v>
      </c>
      <c r="G162" s="957">
        <v>274</v>
      </c>
      <c r="H162" t="s">
        <v>380</v>
      </c>
      <c r="I162" s="958" t="s">
        <v>489</v>
      </c>
      <c r="J162" s="958" t="s">
        <v>445</v>
      </c>
      <c r="K162" s="958" t="s">
        <v>0</v>
      </c>
      <c r="L162" s="937" t="s">
        <v>912</v>
      </c>
      <c r="M162" s="958" t="s">
        <v>24</v>
      </c>
      <c r="N162" s="678">
        <f t="shared" ca="1" si="19"/>
        <v>686750.15</v>
      </c>
      <c r="O162" s="678">
        <f t="shared" ca="1" si="26"/>
        <v>414056.17</v>
      </c>
      <c r="P162" s="678">
        <f t="shared" ca="1" si="26"/>
        <v>0</v>
      </c>
      <c r="Q162" s="678">
        <f t="shared" ca="1" si="26"/>
        <v>204940.74000000002</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67753.240000000005</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ASR_CMS_19</v>
      </c>
      <c r="AB162" s="957">
        <f t="shared" si="21"/>
        <v>45406</v>
      </c>
      <c r="AC162" t="str">
        <f t="shared" si="22"/>
        <v>Unaudited</v>
      </c>
    </row>
    <row r="163" spans="1:29" x14ac:dyDescent="0.25">
      <c r="A163" t="s">
        <v>421</v>
      </c>
      <c r="B163" t="s">
        <v>1380</v>
      </c>
      <c r="C163" t="s">
        <v>1381</v>
      </c>
      <c r="D163">
        <v>1900</v>
      </c>
      <c r="E163" s="957">
        <v>1</v>
      </c>
      <c r="F163" t="s">
        <v>441</v>
      </c>
      <c r="G163" s="957">
        <v>274</v>
      </c>
      <c r="H163" t="s">
        <v>380</v>
      </c>
      <c r="I163" s="965" t="s">
        <v>489</v>
      </c>
      <c r="J163" s="965" t="s">
        <v>445</v>
      </c>
      <c r="K163" s="965" t="s">
        <v>53</v>
      </c>
      <c r="L163" s="945">
        <v>3.1</v>
      </c>
      <c r="M163" s="965" t="s">
        <v>33</v>
      </c>
      <c r="N163" s="678">
        <f t="shared" ca="1" si="19"/>
        <v>9611084.5099999979</v>
      </c>
      <c r="O163" s="678">
        <f t="shared" ca="1" si="26"/>
        <v>4597279.6100000003</v>
      </c>
      <c r="P163" s="678">
        <f t="shared" ca="1" si="26"/>
        <v>564089.23</v>
      </c>
      <c r="Q163" s="678">
        <f t="shared" ca="1" si="26"/>
        <v>2757854.59</v>
      </c>
      <c r="R163" s="678">
        <f t="shared" ca="1" si="26"/>
        <v>464515.04999999993</v>
      </c>
      <c r="S163" s="678">
        <f t="shared" ca="1" si="26"/>
        <v>4697.37</v>
      </c>
      <c r="T163" s="678">
        <f t="shared" ca="1" si="26"/>
        <v>400219.45999999996</v>
      </c>
      <c r="U163" s="678">
        <f t="shared" ca="1" si="27"/>
        <v>0</v>
      </c>
      <c r="V163" s="678">
        <f t="shared" ca="1" si="27"/>
        <v>31355.01</v>
      </c>
      <c r="W163" s="678">
        <f t="shared" ca="1" si="28"/>
        <v>791074.19</v>
      </c>
      <c r="X163" s="678">
        <f t="shared" ca="1" si="29"/>
        <v>0</v>
      </c>
      <c r="Y163" s="678">
        <f t="shared" ca="1" si="29"/>
        <v>0</v>
      </c>
      <c r="Z163" s="678">
        <f t="shared" ca="1" si="29"/>
        <v>0</v>
      </c>
      <c r="AA163" t="str">
        <f t="shared" si="20"/>
        <v>ASR_CMS_19</v>
      </c>
      <c r="AB163" s="957">
        <f t="shared" si="21"/>
        <v>45406</v>
      </c>
      <c r="AC163" t="str">
        <f t="shared" si="22"/>
        <v>Unaudited</v>
      </c>
    </row>
    <row r="164" spans="1:29" x14ac:dyDescent="0.25">
      <c r="A164" t="s">
        <v>421</v>
      </c>
      <c r="B164" t="s">
        <v>1380</v>
      </c>
      <c r="C164" t="s">
        <v>1381</v>
      </c>
      <c r="D164">
        <v>1900</v>
      </c>
      <c r="E164" s="957">
        <v>1</v>
      </c>
      <c r="F164" t="s">
        <v>441</v>
      </c>
      <c r="G164" s="957">
        <v>274</v>
      </c>
      <c r="H164" t="s">
        <v>380</v>
      </c>
      <c r="I164" s="937" t="s">
        <v>489</v>
      </c>
      <c r="J164" s="937" t="s">
        <v>445</v>
      </c>
      <c r="K164" s="937" t="s">
        <v>53</v>
      </c>
      <c r="L164" s="937">
        <v>3.2</v>
      </c>
      <c r="M164" s="958" t="s">
        <v>34</v>
      </c>
      <c r="N164" s="678">
        <f t="shared" ca="1" si="19"/>
        <v>20556018.289999995</v>
      </c>
      <c r="O164" s="678">
        <f t="shared" ca="1" si="26"/>
        <v>7471032.4000000004</v>
      </c>
      <c r="P164" s="678">
        <f t="shared" ca="1" si="26"/>
        <v>962059.46000000008</v>
      </c>
      <c r="Q164" s="678">
        <f t="shared" ca="1" si="26"/>
        <v>7217250.1099999985</v>
      </c>
      <c r="R164" s="678">
        <f t="shared" ca="1" si="26"/>
        <v>1279374.24</v>
      </c>
      <c r="S164" s="678">
        <f t="shared" ca="1" si="26"/>
        <v>9119.74</v>
      </c>
      <c r="T164" s="678">
        <f t="shared" ca="1" si="26"/>
        <v>1089817.8999999999</v>
      </c>
      <c r="U164" s="678">
        <f t="shared" ca="1" si="27"/>
        <v>191.59</v>
      </c>
      <c r="V164" s="678">
        <f t="shared" ca="1" si="27"/>
        <v>137417.06999999998</v>
      </c>
      <c r="W164" s="678">
        <f t="shared" ca="1" si="28"/>
        <v>2389755.7799999998</v>
      </c>
      <c r="X164" s="678">
        <f t="shared" ca="1" si="29"/>
        <v>0</v>
      </c>
      <c r="Y164" s="678">
        <f t="shared" ca="1" si="29"/>
        <v>0</v>
      </c>
      <c r="Z164" s="678">
        <f t="shared" ca="1" si="29"/>
        <v>0</v>
      </c>
      <c r="AA164" t="str">
        <f t="shared" si="20"/>
        <v>ASR_CMS_19</v>
      </c>
      <c r="AB164" s="957">
        <f t="shared" si="21"/>
        <v>45406</v>
      </c>
      <c r="AC164" t="str">
        <f t="shared" si="22"/>
        <v>Unaudited</v>
      </c>
    </row>
    <row r="165" spans="1:29" x14ac:dyDescent="0.25">
      <c r="A165" t="s">
        <v>421</v>
      </c>
      <c r="B165" t="s">
        <v>1380</v>
      </c>
      <c r="C165" t="s">
        <v>1381</v>
      </c>
      <c r="D165">
        <v>1900</v>
      </c>
      <c r="E165" s="957">
        <v>1</v>
      </c>
      <c r="F165" t="s">
        <v>441</v>
      </c>
      <c r="G165" s="957">
        <v>274</v>
      </c>
      <c r="H165" t="s">
        <v>380</v>
      </c>
      <c r="I165" s="937" t="s">
        <v>489</v>
      </c>
      <c r="J165" s="937" t="s">
        <v>445</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ASR_CMS_19</v>
      </c>
      <c r="AB165" s="957">
        <f t="shared" si="21"/>
        <v>45406</v>
      </c>
      <c r="AC165" t="str">
        <f t="shared" si="22"/>
        <v>Unaudited</v>
      </c>
    </row>
    <row r="166" spans="1:29" x14ac:dyDescent="0.25">
      <c r="A166" t="s">
        <v>421</v>
      </c>
      <c r="B166" t="s">
        <v>1380</v>
      </c>
      <c r="C166" t="s">
        <v>1381</v>
      </c>
      <c r="D166">
        <v>1900</v>
      </c>
      <c r="E166" s="957">
        <v>1</v>
      </c>
      <c r="F166" t="s">
        <v>441</v>
      </c>
      <c r="G166" s="957">
        <v>274</v>
      </c>
      <c r="H166" t="s">
        <v>380</v>
      </c>
      <c r="I166" s="958" t="s">
        <v>489</v>
      </c>
      <c r="J166" s="958" t="s">
        <v>445</v>
      </c>
      <c r="K166" s="958" t="s">
        <v>53</v>
      </c>
      <c r="L166" s="937" t="s">
        <v>44</v>
      </c>
      <c r="M166" s="958" t="s">
        <v>154</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ASR_CMS_19</v>
      </c>
      <c r="AB166" s="957">
        <f t="shared" si="21"/>
        <v>45406</v>
      </c>
      <c r="AC166" t="str">
        <f t="shared" si="22"/>
        <v>Unaudited</v>
      </c>
    </row>
    <row r="167" spans="1:29" x14ac:dyDescent="0.25">
      <c r="A167" t="s">
        <v>421</v>
      </c>
      <c r="B167" t="s">
        <v>1380</v>
      </c>
      <c r="C167" t="s">
        <v>1381</v>
      </c>
      <c r="D167">
        <v>1900</v>
      </c>
      <c r="E167" s="957">
        <v>1</v>
      </c>
      <c r="F167" t="s">
        <v>441</v>
      </c>
      <c r="G167" s="957">
        <v>274</v>
      </c>
      <c r="H167" t="s">
        <v>380</v>
      </c>
      <c r="I167" s="937" t="s">
        <v>489</v>
      </c>
      <c r="J167" s="937" t="s">
        <v>445</v>
      </c>
      <c r="K167" s="937" t="s">
        <v>53</v>
      </c>
      <c r="L167" s="937" t="s">
        <v>41</v>
      </c>
      <c r="M167" s="958" t="s">
        <v>52</v>
      </c>
      <c r="N167" s="678">
        <f t="shared" ca="1" si="19"/>
        <v>608950.03000000014</v>
      </c>
      <c r="O167" s="678">
        <f t="shared" ca="1" si="30"/>
        <v>312619.51343786513</v>
      </c>
      <c r="P167" s="678">
        <f t="shared" ca="1" si="30"/>
        <v>40371.87156535274</v>
      </c>
      <c r="Q167" s="678">
        <f t="shared" ca="1" si="30"/>
        <v>186561.50645064635</v>
      </c>
      <c r="R167" s="678">
        <f t="shared" ca="1" si="30"/>
        <v>28999.642284104018</v>
      </c>
      <c r="S167" s="678">
        <f t="shared" ca="1" si="30"/>
        <v>607.21924785102601</v>
      </c>
      <c r="T167" s="678">
        <f t="shared" ca="1" si="30"/>
        <v>26062.639310302264</v>
      </c>
      <c r="U167" s="678">
        <f t="shared" ca="1" si="30"/>
        <v>13.103853556404729</v>
      </c>
      <c r="V167" s="678">
        <f t="shared" ca="1" si="30"/>
        <v>2905.5944434553985</v>
      </c>
      <c r="W167" s="678">
        <f t="shared" ca="1" si="28"/>
        <v>10808.939406866808</v>
      </c>
      <c r="X167" s="678">
        <f t="shared" ca="1" si="30"/>
        <v>0</v>
      </c>
      <c r="Y167" s="678">
        <f t="shared" ca="1" si="30"/>
        <v>0</v>
      </c>
      <c r="Z167" s="678">
        <f t="shared" ca="1" si="30"/>
        <v>0</v>
      </c>
      <c r="AA167" t="str">
        <f t="shared" si="20"/>
        <v>ASR_CMS_19</v>
      </c>
      <c r="AB167" s="957">
        <f t="shared" si="21"/>
        <v>45406</v>
      </c>
      <c r="AC167" t="str">
        <f t="shared" si="22"/>
        <v>Unaudited</v>
      </c>
    </row>
    <row r="168" spans="1:29" x14ac:dyDescent="0.25">
      <c r="A168" t="s">
        <v>421</v>
      </c>
      <c r="B168" t="s">
        <v>1380</v>
      </c>
      <c r="C168" t="s">
        <v>1381</v>
      </c>
      <c r="D168">
        <v>1900</v>
      </c>
      <c r="E168" s="957">
        <v>1</v>
      </c>
      <c r="F168" t="s">
        <v>441</v>
      </c>
      <c r="G168" s="957">
        <v>274</v>
      </c>
      <c r="H168" t="s">
        <v>380</v>
      </c>
      <c r="I168" s="937" t="s">
        <v>489</v>
      </c>
      <c r="J168" s="937" t="s">
        <v>445</v>
      </c>
      <c r="K168" s="937" t="s">
        <v>53</v>
      </c>
      <c r="L168" s="937" t="s">
        <v>42</v>
      </c>
      <c r="M168" s="958" t="s">
        <v>155</v>
      </c>
      <c r="N168" s="678">
        <f t="shared" ca="1" si="19"/>
        <v>508378.04207957775</v>
      </c>
      <c r="O168" s="678">
        <f t="shared" ca="1" si="30"/>
        <v>219171.17821226199</v>
      </c>
      <c r="P168" s="678">
        <f t="shared" ca="1" si="30"/>
        <v>25286.533946740994</v>
      </c>
      <c r="Q168" s="678">
        <f t="shared" ca="1" si="30"/>
        <v>164105.46235955361</v>
      </c>
      <c r="R168" s="678">
        <f t="shared" ca="1" si="30"/>
        <v>25927.70809350711</v>
      </c>
      <c r="S168" s="678">
        <f t="shared" ca="1" si="30"/>
        <v>221.24675433266751</v>
      </c>
      <c r="T168" s="678">
        <f t="shared" ca="1" si="30"/>
        <v>21632.422167901012</v>
      </c>
      <c r="U168" s="678">
        <f t="shared" ca="1" si="30"/>
        <v>3.7816314765843742</v>
      </c>
      <c r="V168" s="678">
        <f t="shared" ca="1" si="30"/>
        <v>2507.1698241126051</v>
      </c>
      <c r="W168" s="678">
        <f t="shared" ca="1" si="28"/>
        <v>49522.53908969117</v>
      </c>
      <c r="X168" s="678">
        <f t="shared" ca="1" si="30"/>
        <v>0</v>
      </c>
      <c r="Y168" s="678">
        <f t="shared" ca="1" si="30"/>
        <v>0</v>
      </c>
      <c r="Z168" s="678">
        <f t="shared" ca="1" si="30"/>
        <v>0</v>
      </c>
      <c r="AA168" t="str">
        <f t="shared" si="20"/>
        <v>ASR_CMS_19</v>
      </c>
      <c r="AB168" s="957">
        <f t="shared" si="21"/>
        <v>45406</v>
      </c>
      <c r="AC168" t="str">
        <f t="shared" si="22"/>
        <v>Unaudited</v>
      </c>
    </row>
    <row r="169" spans="1:29" x14ac:dyDescent="0.25">
      <c r="A169" t="s">
        <v>421</v>
      </c>
      <c r="B169" t="s">
        <v>1380</v>
      </c>
      <c r="C169" t="s">
        <v>1381</v>
      </c>
      <c r="D169">
        <v>1900</v>
      </c>
      <c r="E169" s="957">
        <v>1</v>
      </c>
      <c r="F169" t="s">
        <v>441</v>
      </c>
      <c r="G169" s="957">
        <v>274</v>
      </c>
      <c r="H169" t="s">
        <v>380</v>
      </c>
      <c r="I169" s="958" t="s">
        <v>489</v>
      </c>
      <c r="J169" s="958" t="s">
        <v>445</v>
      </c>
      <c r="K169" s="958" t="s">
        <v>53</v>
      </c>
      <c r="L169" s="937" t="s">
        <v>43</v>
      </c>
      <c r="M169" s="958" t="s">
        <v>463</v>
      </c>
      <c r="N169" s="678">
        <f t="shared" ca="1" si="19"/>
        <v>839911.73337853351</v>
      </c>
      <c r="O169" s="678">
        <f t="shared" ca="1" si="30"/>
        <v>215168.31453263893</v>
      </c>
      <c r="P169" s="678">
        <f t="shared" ca="1" si="30"/>
        <v>24709.045415982131</v>
      </c>
      <c r="Q169" s="678">
        <f t="shared" ca="1" si="30"/>
        <v>244837.96332298903</v>
      </c>
      <c r="R169" s="678">
        <f t="shared" ca="1" si="30"/>
        <v>33765.547535374797</v>
      </c>
      <c r="S169" s="678">
        <f t="shared" ca="1" si="30"/>
        <v>876.79139370413623</v>
      </c>
      <c r="T169" s="678">
        <f t="shared" ca="1" si="30"/>
        <v>35901.51642163322</v>
      </c>
      <c r="U169" s="678">
        <f t="shared" ca="1" si="30"/>
        <v>0.79389743901041343</v>
      </c>
      <c r="V169" s="678">
        <f t="shared" ca="1" si="30"/>
        <v>2986.2265767788776</v>
      </c>
      <c r="W169" s="678">
        <f t="shared" ca="1" si="28"/>
        <v>281665.53428199334</v>
      </c>
      <c r="X169" s="678">
        <f t="shared" ca="1" si="30"/>
        <v>0</v>
      </c>
      <c r="Y169" s="678">
        <f t="shared" ca="1" si="30"/>
        <v>0</v>
      </c>
      <c r="Z169" s="678">
        <f t="shared" ca="1" si="30"/>
        <v>0</v>
      </c>
      <c r="AA169" t="str">
        <f t="shared" si="20"/>
        <v>ASR_CMS_19</v>
      </c>
      <c r="AB169" s="957">
        <f t="shared" si="21"/>
        <v>45406</v>
      </c>
      <c r="AC169" t="str">
        <f t="shared" si="22"/>
        <v>Unaudited</v>
      </c>
    </row>
    <row r="170" spans="1:29" x14ac:dyDescent="0.25">
      <c r="A170" t="s">
        <v>421</v>
      </c>
      <c r="B170" t="s">
        <v>1380</v>
      </c>
      <c r="C170" t="s">
        <v>1381</v>
      </c>
      <c r="D170">
        <v>1900</v>
      </c>
      <c r="E170" s="957">
        <v>1</v>
      </c>
      <c r="F170" t="s">
        <v>441</v>
      </c>
      <c r="G170" s="957">
        <v>274</v>
      </c>
      <c r="H170" t="s">
        <v>380</v>
      </c>
      <c r="I170" s="958" t="s">
        <v>489</v>
      </c>
      <c r="J170" s="958" t="s">
        <v>445</v>
      </c>
      <c r="K170" s="958" t="s">
        <v>915</v>
      </c>
      <c r="L170" s="953" t="s">
        <v>916</v>
      </c>
      <c r="M170" s="958" t="s">
        <v>915</v>
      </c>
      <c r="N170" s="678">
        <f t="shared" ca="1" si="19"/>
        <v>112917.60999999999</v>
      </c>
      <c r="O170" s="678">
        <f t="shared" ca="1" si="30"/>
        <v>50643.03</v>
      </c>
      <c r="P170" s="678">
        <f t="shared" ca="1" si="30"/>
        <v>43481.14</v>
      </c>
      <c r="Q170" s="678">
        <f t="shared" ca="1" si="30"/>
        <v>5445.04</v>
      </c>
      <c r="R170" s="678">
        <f t="shared" ca="1" si="30"/>
        <v>8085.12</v>
      </c>
      <c r="S170" s="678">
        <f t="shared" ca="1" si="30"/>
        <v>0</v>
      </c>
      <c r="T170" s="678">
        <f t="shared" ca="1" si="30"/>
        <v>0</v>
      </c>
      <c r="U170" s="678">
        <f t="shared" ca="1" si="30"/>
        <v>0</v>
      </c>
      <c r="V170" s="678">
        <f t="shared" ca="1" si="30"/>
        <v>1532.93</v>
      </c>
      <c r="W170" s="678">
        <f t="shared" ca="1" si="28"/>
        <v>3730.35</v>
      </c>
      <c r="X170" s="678">
        <f t="shared" ca="1" si="30"/>
        <v>0</v>
      </c>
      <c r="Y170" s="678">
        <f t="shared" ca="1" si="30"/>
        <v>0</v>
      </c>
      <c r="Z170" s="678">
        <f t="shared" ca="1" si="30"/>
        <v>0</v>
      </c>
      <c r="AA170" t="str">
        <f t="shared" si="20"/>
        <v>ASR_CMS_19</v>
      </c>
      <c r="AB170" s="957">
        <f t="shared" si="21"/>
        <v>45406</v>
      </c>
      <c r="AC170" t="str">
        <f t="shared" si="22"/>
        <v>Unaudited</v>
      </c>
    </row>
    <row r="171" spans="1:29" x14ac:dyDescent="0.25">
      <c r="A171" t="s">
        <v>421</v>
      </c>
      <c r="B171" t="s">
        <v>1380</v>
      </c>
      <c r="C171" t="s">
        <v>1381</v>
      </c>
      <c r="D171">
        <v>1900</v>
      </c>
      <c r="E171" s="957">
        <v>1</v>
      </c>
      <c r="F171" t="s">
        <v>441</v>
      </c>
      <c r="G171" s="957">
        <v>274</v>
      </c>
      <c r="H171" t="s">
        <v>380</v>
      </c>
      <c r="I171" s="937" t="s">
        <v>489</v>
      </c>
      <c r="J171" s="937" t="s">
        <v>445</v>
      </c>
      <c r="K171" s="937" t="s">
        <v>915</v>
      </c>
      <c r="L171" s="937" t="s">
        <v>917</v>
      </c>
      <c r="M171" s="958" t="s">
        <v>920</v>
      </c>
      <c r="N171" s="678">
        <f t="shared" ca="1" si="19"/>
        <v>1079.1627720723595</v>
      </c>
      <c r="O171" s="678">
        <f t="shared" ca="1" si="30"/>
        <v>483.99955189401965</v>
      </c>
      <c r="P171" s="678">
        <f t="shared" ca="1" si="30"/>
        <v>415.55278733995846</v>
      </c>
      <c r="Q171" s="678">
        <f t="shared" ca="1" si="30"/>
        <v>52.038689629056805</v>
      </c>
      <c r="R171" s="678">
        <f t="shared" ca="1" si="30"/>
        <v>77.270148666250336</v>
      </c>
      <c r="S171" s="678">
        <f t="shared" ca="1" si="30"/>
        <v>0</v>
      </c>
      <c r="T171" s="678">
        <f t="shared" ca="1" si="30"/>
        <v>0</v>
      </c>
      <c r="U171" s="678">
        <f t="shared" ca="1" si="30"/>
        <v>0</v>
      </c>
      <c r="V171" s="678">
        <f t="shared" ca="1" si="30"/>
        <v>14.650336543546063</v>
      </c>
      <c r="W171" s="678">
        <f t="shared" ca="1" si="28"/>
        <v>35.65125799952839</v>
      </c>
      <c r="X171" s="678">
        <f t="shared" ca="1" si="30"/>
        <v>0</v>
      </c>
      <c r="Y171" s="678">
        <f t="shared" ca="1" si="30"/>
        <v>0</v>
      </c>
      <c r="Z171" s="678">
        <f t="shared" ca="1" si="30"/>
        <v>0</v>
      </c>
      <c r="AA171" t="str">
        <f t="shared" si="20"/>
        <v>ASR_CMS_19</v>
      </c>
      <c r="AB171" s="957">
        <f t="shared" si="21"/>
        <v>45406</v>
      </c>
      <c r="AC171" t="str">
        <f t="shared" si="22"/>
        <v>Unaudited</v>
      </c>
    </row>
    <row r="172" spans="1:29" x14ac:dyDescent="0.25">
      <c r="A172" t="s">
        <v>421</v>
      </c>
      <c r="B172" t="s">
        <v>1380</v>
      </c>
      <c r="C172" t="s">
        <v>1381</v>
      </c>
      <c r="D172">
        <v>1900</v>
      </c>
      <c r="E172" s="957">
        <v>1</v>
      </c>
      <c r="F172" t="s">
        <v>441</v>
      </c>
      <c r="G172" s="957">
        <v>274</v>
      </c>
      <c r="H172" t="s">
        <v>380</v>
      </c>
      <c r="I172" s="937" t="s">
        <v>489</v>
      </c>
      <c r="J172" s="937" t="s">
        <v>445</v>
      </c>
      <c r="K172" s="937" t="s">
        <v>915</v>
      </c>
      <c r="L172" s="937" t="s">
        <v>918</v>
      </c>
      <c r="M172" s="958" t="s">
        <v>921</v>
      </c>
      <c r="N172" s="678">
        <f t="shared" ca="1" si="19"/>
        <v>80.086199137819662</v>
      </c>
      <c r="O172" s="678">
        <f t="shared" ca="1" si="30"/>
        <v>20.516456433456881</v>
      </c>
      <c r="P172" s="678">
        <f t="shared" ca="1" si="30"/>
        <v>2.3560255834620429</v>
      </c>
      <c r="Q172" s="678">
        <f t="shared" ca="1" si="30"/>
        <v>23.345479183044155</v>
      </c>
      <c r="R172" s="678">
        <f t="shared" ca="1" si="30"/>
        <v>3.2195696957799576</v>
      </c>
      <c r="S172" s="678">
        <f t="shared" ca="1" si="30"/>
        <v>8.3602701769698307E-2</v>
      </c>
      <c r="T172" s="678">
        <f t="shared" ca="1" si="30"/>
        <v>3.4232358939993652</v>
      </c>
      <c r="U172" s="678">
        <f t="shared" ca="1" si="30"/>
        <v>7.5698702457509904E-5</v>
      </c>
      <c r="V172" s="678">
        <f t="shared" ca="1" si="30"/>
        <v>0.28473889195066104</v>
      </c>
      <c r="W172" s="678">
        <f t="shared" ca="1" si="28"/>
        <v>26.857015055654433</v>
      </c>
      <c r="X172" s="678">
        <f t="shared" ca="1" si="30"/>
        <v>0</v>
      </c>
      <c r="Y172" s="678">
        <f t="shared" ca="1" si="30"/>
        <v>0</v>
      </c>
      <c r="Z172" s="678">
        <f t="shared" ca="1" si="30"/>
        <v>0</v>
      </c>
      <c r="AA172" t="str">
        <f t="shared" si="20"/>
        <v>ASR_CMS_19</v>
      </c>
      <c r="AB172" s="957">
        <f t="shared" si="21"/>
        <v>45406</v>
      </c>
      <c r="AC172" t="str">
        <f t="shared" si="22"/>
        <v>Unaudited</v>
      </c>
    </row>
    <row r="173" spans="1:29" x14ac:dyDescent="0.25">
      <c r="A173" t="s">
        <v>421</v>
      </c>
      <c r="B173" t="s">
        <v>1380</v>
      </c>
      <c r="C173" t="s">
        <v>1381</v>
      </c>
      <c r="D173">
        <v>1900</v>
      </c>
      <c r="E173" s="957">
        <v>1</v>
      </c>
      <c r="F173" t="s">
        <v>441</v>
      </c>
      <c r="G173" s="957">
        <v>274</v>
      </c>
      <c r="H173" t="s">
        <v>380</v>
      </c>
      <c r="I173" s="937" t="s">
        <v>489</v>
      </c>
      <c r="J173" s="937" t="s">
        <v>445</v>
      </c>
      <c r="K173" s="937" t="s">
        <v>446</v>
      </c>
      <c r="L173" s="937">
        <v>5.0999999999999996</v>
      </c>
      <c r="M173" s="958" t="s">
        <v>37</v>
      </c>
      <c r="N173" s="678">
        <f t="shared" ca="1" si="19"/>
        <v>9277840.5600000005</v>
      </c>
      <c r="O173" s="678">
        <f t="shared" ca="1" si="30"/>
        <v>3040468.12</v>
      </c>
      <c r="P173" s="678">
        <f t="shared" ca="1" si="30"/>
        <v>2013204.7199999997</v>
      </c>
      <c r="Q173" s="678">
        <f t="shared" ca="1" si="30"/>
        <v>1605339.62</v>
      </c>
      <c r="R173" s="678">
        <f t="shared" ca="1" si="30"/>
        <v>1521003.7499999998</v>
      </c>
      <c r="S173" s="678">
        <f t="shared" ca="1" si="30"/>
        <v>12812.48</v>
      </c>
      <c r="T173" s="678">
        <f t="shared" ca="1" si="30"/>
        <v>992734.9800000001</v>
      </c>
      <c r="U173" s="678">
        <f t="shared" ca="1" si="30"/>
        <v>0</v>
      </c>
      <c r="V173" s="678">
        <f t="shared" ca="1" si="30"/>
        <v>42621.17</v>
      </c>
      <c r="W173" s="678">
        <f t="shared" ca="1" si="28"/>
        <v>49655.720000000008</v>
      </c>
      <c r="X173" s="678">
        <f t="shared" ca="1" si="30"/>
        <v>0</v>
      </c>
      <c r="Y173" s="678">
        <f t="shared" ca="1" si="30"/>
        <v>0</v>
      </c>
      <c r="Z173" s="678">
        <f t="shared" ca="1" si="30"/>
        <v>0</v>
      </c>
      <c r="AA173" t="str">
        <f t="shared" si="20"/>
        <v>ASR_CMS_19</v>
      </c>
      <c r="AB173" s="957">
        <f t="shared" si="21"/>
        <v>45406</v>
      </c>
      <c r="AC173" t="str">
        <f t="shared" si="22"/>
        <v>Unaudited</v>
      </c>
    </row>
    <row r="174" spans="1:29" ht="30" x14ac:dyDescent="0.25">
      <c r="A174" t="s">
        <v>421</v>
      </c>
      <c r="B174" t="s">
        <v>1380</v>
      </c>
      <c r="C174" t="s">
        <v>1381</v>
      </c>
      <c r="D174">
        <v>1900</v>
      </c>
      <c r="E174" s="957">
        <v>1</v>
      </c>
      <c r="F174" t="s">
        <v>441</v>
      </c>
      <c r="G174" s="957">
        <v>274</v>
      </c>
      <c r="H174" t="s">
        <v>380</v>
      </c>
      <c r="I174" s="937" t="s">
        <v>489</v>
      </c>
      <c r="J174" s="937" t="s">
        <v>445</v>
      </c>
      <c r="K174" s="937" t="s">
        <v>446</v>
      </c>
      <c r="L174" s="953">
        <v>5.2</v>
      </c>
      <c r="M174" s="958" t="s">
        <v>304</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ASR_CMS_19</v>
      </c>
      <c r="AB174" s="957">
        <f t="shared" si="21"/>
        <v>45406</v>
      </c>
      <c r="AC174" t="str">
        <f t="shared" si="22"/>
        <v>Unaudited</v>
      </c>
    </row>
    <row r="175" spans="1:29" ht="30" x14ac:dyDescent="0.25">
      <c r="A175" t="s">
        <v>421</v>
      </c>
      <c r="B175" t="s">
        <v>1380</v>
      </c>
      <c r="C175" t="s">
        <v>1381</v>
      </c>
      <c r="D175">
        <v>1900</v>
      </c>
      <c r="E175" s="957">
        <v>1</v>
      </c>
      <c r="F175" t="s">
        <v>441</v>
      </c>
      <c r="G175" s="957">
        <v>274</v>
      </c>
      <c r="H175" t="s">
        <v>380</v>
      </c>
      <c r="I175" s="937" t="s">
        <v>489</v>
      </c>
      <c r="J175" s="937" t="s">
        <v>445</v>
      </c>
      <c r="K175" s="937" t="s">
        <v>446</v>
      </c>
      <c r="L175" s="953">
        <v>5.3</v>
      </c>
      <c r="M175" s="958" t="s">
        <v>305</v>
      </c>
      <c r="N175" s="678">
        <f t="shared" ca="1" si="19"/>
        <v>88328.710803422524</v>
      </c>
      <c r="O175" s="678">
        <f t="shared" ca="1" si="30"/>
        <v>27497.793809596395</v>
      </c>
      <c r="P175" s="678">
        <f t="shared" ca="1" si="30"/>
        <v>19699.804445709029</v>
      </c>
      <c r="Q175" s="678">
        <f t="shared" ca="1" si="30"/>
        <v>14722.238491788883</v>
      </c>
      <c r="R175" s="678">
        <f t="shared" ca="1" si="30"/>
        <v>15057.553944819505</v>
      </c>
      <c r="S175" s="678">
        <f t="shared" ca="1" si="30"/>
        <v>154.27688970460306</v>
      </c>
      <c r="T175" s="678">
        <f t="shared" ca="1" si="30"/>
        <v>10320.72990255237</v>
      </c>
      <c r="U175" s="678">
        <f t="shared" ca="1" si="30"/>
        <v>0</v>
      </c>
      <c r="V175" s="678">
        <f t="shared" ca="1" si="30"/>
        <v>368.81869626075877</v>
      </c>
      <c r="W175" s="678">
        <f t="shared" ca="1" si="28"/>
        <v>507.49462299098252</v>
      </c>
      <c r="X175" s="678">
        <f t="shared" ca="1" si="30"/>
        <v>0</v>
      </c>
      <c r="Y175" s="678">
        <f t="shared" ca="1" si="30"/>
        <v>0</v>
      </c>
      <c r="Z175" s="678">
        <f t="shared" ca="1" si="30"/>
        <v>0</v>
      </c>
      <c r="AA175" t="str">
        <f t="shared" si="20"/>
        <v>ASR_CMS_19</v>
      </c>
      <c r="AB175" s="957">
        <f t="shared" si="21"/>
        <v>45406</v>
      </c>
      <c r="AC175" t="str">
        <f t="shared" si="22"/>
        <v>Unaudited</v>
      </c>
    </row>
    <row r="176" spans="1:29" x14ac:dyDescent="0.25">
      <c r="A176" t="s">
        <v>421</v>
      </c>
      <c r="B176" t="s">
        <v>1380</v>
      </c>
      <c r="C176" t="s">
        <v>1381</v>
      </c>
      <c r="D176">
        <v>1900</v>
      </c>
      <c r="E176" s="957">
        <v>1</v>
      </c>
      <c r="F176" t="s">
        <v>441</v>
      </c>
      <c r="G176" s="957">
        <v>274</v>
      </c>
      <c r="H176" t="s">
        <v>380</v>
      </c>
      <c r="I176" s="937" t="s">
        <v>489</v>
      </c>
      <c r="J176" s="937" t="s">
        <v>445</v>
      </c>
      <c r="K176" s="937" t="s">
        <v>446</v>
      </c>
      <c r="L176" s="937" t="s">
        <v>82</v>
      </c>
      <c r="M176" s="958" t="s">
        <v>454</v>
      </c>
      <c r="N176" s="678">
        <f t="shared" ca="1" si="19"/>
        <v>5871.5760933296078</v>
      </c>
      <c r="O176" s="678">
        <f t="shared" ca="1" si="30"/>
        <v>1504.1784528595058</v>
      </c>
      <c r="P176" s="678">
        <f t="shared" ca="1" si="30"/>
        <v>172.73367496592732</v>
      </c>
      <c r="Q176" s="678">
        <f t="shared" ca="1" si="30"/>
        <v>1711.5902481849</v>
      </c>
      <c r="R176" s="678">
        <f t="shared" ca="1" si="30"/>
        <v>236.04501974202108</v>
      </c>
      <c r="S176" s="678">
        <f t="shared" ca="1" si="30"/>
        <v>6.1293909604072345</v>
      </c>
      <c r="T176" s="678">
        <f t="shared" ca="1" si="30"/>
        <v>250.97695050360576</v>
      </c>
      <c r="U176" s="678">
        <f t="shared" ca="1" si="30"/>
        <v>5.5499036841628671E-3</v>
      </c>
      <c r="V176" s="678">
        <f t="shared" ca="1" si="30"/>
        <v>20.875832400805578</v>
      </c>
      <c r="W176" s="678">
        <f t="shared" ca="1" si="28"/>
        <v>1969.0409738087506</v>
      </c>
      <c r="X176" s="678">
        <f t="shared" ca="1" si="30"/>
        <v>0</v>
      </c>
      <c r="Y176" s="678">
        <f t="shared" ca="1" si="30"/>
        <v>0</v>
      </c>
      <c r="Z176" s="678">
        <f t="shared" ca="1" si="30"/>
        <v>0</v>
      </c>
      <c r="AA176" t="str">
        <f t="shared" si="20"/>
        <v>ASR_CMS_19</v>
      </c>
      <c r="AB176" s="957">
        <f t="shared" si="21"/>
        <v>45406</v>
      </c>
      <c r="AC176" t="str">
        <f t="shared" si="22"/>
        <v>Unaudited</v>
      </c>
    </row>
    <row r="177" spans="1:29" x14ac:dyDescent="0.25">
      <c r="A177" t="s">
        <v>421</v>
      </c>
      <c r="B177" t="s">
        <v>1380</v>
      </c>
      <c r="C177" t="s">
        <v>1381</v>
      </c>
      <c r="D177">
        <v>1900</v>
      </c>
      <c r="E177" s="957">
        <v>1</v>
      </c>
      <c r="F177" t="s">
        <v>441</v>
      </c>
      <c r="G177" s="957">
        <v>274</v>
      </c>
      <c r="H177" t="s">
        <v>380</v>
      </c>
      <c r="I177" s="958" t="s">
        <v>489</v>
      </c>
      <c r="J177" s="958" t="s">
        <v>445</v>
      </c>
      <c r="K177" s="958" t="s">
        <v>447</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ASR_CMS_19</v>
      </c>
      <c r="AB177" s="957">
        <f t="shared" si="21"/>
        <v>45406</v>
      </c>
      <c r="AC177" t="str">
        <f t="shared" si="22"/>
        <v>Unaudited</v>
      </c>
    </row>
    <row r="178" spans="1:29" x14ac:dyDescent="0.25">
      <c r="A178" t="s">
        <v>421</v>
      </c>
      <c r="B178" t="s">
        <v>1380</v>
      </c>
      <c r="C178" t="s">
        <v>1381</v>
      </c>
      <c r="D178">
        <v>1900</v>
      </c>
      <c r="E178" s="957">
        <v>1</v>
      </c>
      <c r="F178" t="s">
        <v>441</v>
      </c>
      <c r="G178" s="957">
        <v>274</v>
      </c>
      <c r="H178" t="s">
        <v>380</v>
      </c>
      <c r="I178" s="937" t="s">
        <v>489</v>
      </c>
      <c r="J178" s="937" t="s">
        <v>445</v>
      </c>
      <c r="K178" s="937" t="s">
        <v>447</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ASR_CMS_19</v>
      </c>
      <c r="AB178" s="957">
        <f t="shared" si="21"/>
        <v>45406</v>
      </c>
      <c r="AC178" t="str">
        <f t="shared" si="22"/>
        <v>Unaudited</v>
      </c>
    </row>
    <row r="179" spans="1:29" x14ac:dyDescent="0.25">
      <c r="A179" t="s">
        <v>421</v>
      </c>
      <c r="B179" t="s">
        <v>1380</v>
      </c>
      <c r="C179" t="s">
        <v>1381</v>
      </c>
      <c r="D179">
        <v>1900</v>
      </c>
      <c r="E179" s="957">
        <v>1</v>
      </c>
      <c r="F179" t="s">
        <v>441</v>
      </c>
      <c r="G179" s="957">
        <v>274</v>
      </c>
      <c r="H179" t="s">
        <v>380</v>
      </c>
      <c r="I179" s="937" t="s">
        <v>489</v>
      </c>
      <c r="J179" s="937" t="s">
        <v>445</v>
      </c>
      <c r="K179" s="937" t="s">
        <v>447</v>
      </c>
      <c r="L179" s="937">
        <v>6.3</v>
      </c>
      <c r="M179" s="958" t="s">
        <v>185</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ASR_CMS_19</v>
      </c>
      <c r="AB179" s="957">
        <f t="shared" si="21"/>
        <v>45406</v>
      </c>
      <c r="AC179" t="str">
        <f t="shared" si="22"/>
        <v>Unaudited</v>
      </c>
    </row>
    <row r="180" spans="1:29" x14ac:dyDescent="0.25">
      <c r="A180" t="s">
        <v>421</v>
      </c>
      <c r="B180" t="s">
        <v>1380</v>
      </c>
      <c r="C180" t="s">
        <v>1381</v>
      </c>
      <c r="D180">
        <v>1900</v>
      </c>
      <c r="E180" s="957">
        <v>1</v>
      </c>
      <c r="F180" t="s">
        <v>441</v>
      </c>
      <c r="G180" s="957">
        <v>274</v>
      </c>
      <c r="H180" t="s">
        <v>380</v>
      </c>
      <c r="I180" s="937" t="s">
        <v>489</v>
      </c>
      <c r="J180" s="937" t="s">
        <v>445</v>
      </c>
      <c r="K180" s="937" t="s">
        <v>447</v>
      </c>
      <c r="L180" s="937" t="s">
        <v>87</v>
      </c>
      <c r="M180" s="958" t="s">
        <v>455</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ASR_CMS_19</v>
      </c>
      <c r="AB180" s="957">
        <f t="shared" si="21"/>
        <v>45406</v>
      </c>
      <c r="AC180" t="str">
        <f t="shared" si="22"/>
        <v>Unaudited</v>
      </c>
    </row>
    <row r="181" spans="1:29" x14ac:dyDescent="0.25">
      <c r="A181" t="s">
        <v>421</v>
      </c>
      <c r="B181" t="s">
        <v>1380</v>
      </c>
      <c r="C181" t="s">
        <v>1381</v>
      </c>
      <c r="D181">
        <v>1900</v>
      </c>
      <c r="E181" s="957">
        <v>1</v>
      </c>
      <c r="F181" t="s">
        <v>441</v>
      </c>
      <c r="G181" s="957">
        <v>274</v>
      </c>
      <c r="H181" t="s">
        <v>380</v>
      </c>
      <c r="I181" s="958" t="s">
        <v>489</v>
      </c>
      <c r="J181" s="958" t="s">
        <v>445</v>
      </c>
      <c r="K181" s="958" t="s">
        <v>448</v>
      </c>
      <c r="L181" s="937">
        <v>7.1</v>
      </c>
      <c r="M181" s="958" t="s">
        <v>20</v>
      </c>
      <c r="N181" s="678">
        <f t="shared" ca="1" si="19"/>
        <v>9406323.5499999989</v>
      </c>
      <c r="O181" s="678">
        <f t="shared" ca="1" si="30"/>
        <v>1977634.1093418202</v>
      </c>
      <c r="P181" s="678">
        <f t="shared" ca="1" si="30"/>
        <v>132712.83434874713</v>
      </c>
      <c r="Q181" s="678">
        <f t="shared" ca="1" si="30"/>
        <v>4756309.8173519764</v>
      </c>
      <c r="R181" s="678">
        <f t="shared" ca="1" si="30"/>
        <v>296599.37318387546</v>
      </c>
      <c r="S181" s="678">
        <f t="shared" ca="1" si="30"/>
        <v>26553.522332531022</v>
      </c>
      <c r="T181" s="678">
        <f t="shared" ca="1" si="30"/>
        <v>663391.13179217244</v>
      </c>
      <c r="U181" s="678">
        <f t="shared" ca="1" si="30"/>
        <v>0</v>
      </c>
      <c r="V181" s="678">
        <f t="shared" ca="1" si="30"/>
        <v>33988.225776705091</v>
      </c>
      <c r="W181" s="678">
        <f t="shared" ca="1" si="28"/>
        <v>1519134.5358721702</v>
      </c>
      <c r="X181" s="678">
        <f t="shared" ca="1" si="30"/>
        <v>0</v>
      </c>
      <c r="Y181" s="678">
        <f t="shared" ca="1" si="30"/>
        <v>0</v>
      </c>
      <c r="Z181" s="678">
        <f t="shared" ca="1" si="30"/>
        <v>0</v>
      </c>
      <c r="AA181" t="str">
        <f t="shared" si="20"/>
        <v>ASR_CMS_19</v>
      </c>
      <c r="AB181" s="957">
        <f t="shared" si="21"/>
        <v>45406</v>
      </c>
      <c r="AC181" t="str">
        <f t="shared" si="22"/>
        <v>Unaudited</v>
      </c>
    </row>
    <row r="182" spans="1:29" x14ac:dyDescent="0.25">
      <c r="A182" t="s">
        <v>421</v>
      </c>
      <c r="B182" t="s">
        <v>1380</v>
      </c>
      <c r="C182" t="s">
        <v>1381</v>
      </c>
      <c r="D182">
        <v>1900</v>
      </c>
      <c r="E182" s="957">
        <v>1</v>
      </c>
      <c r="F182" t="s">
        <v>441</v>
      </c>
      <c r="G182" s="957">
        <v>274</v>
      </c>
      <c r="H182" t="s">
        <v>380</v>
      </c>
      <c r="I182" s="958" t="s">
        <v>489</v>
      </c>
      <c r="J182" s="958" t="s">
        <v>445</v>
      </c>
      <c r="K182" s="958" t="s">
        <v>448</v>
      </c>
      <c r="L182" s="937">
        <v>7.2</v>
      </c>
      <c r="M182" s="958" t="s">
        <v>21</v>
      </c>
      <c r="N182" s="678">
        <f t="shared" ca="1" si="19"/>
        <v>0</v>
      </c>
      <c r="O182" s="678">
        <f t="shared" ca="1" si="30"/>
        <v>0</v>
      </c>
      <c r="P182" s="678">
        <f t="shared" ca="1" si="30"/>
        <v>0</v>
      </c>
      <c r="Q182" s="678">
        <f t="shared" ca="1" si="30"/>
        <v>0</v>
      </c>
      <c r="R182" s="678">
        <f t="shared" ca="1" si="30"/>
        <v>0</v>
      </c>
      <c r="S182" s="678">
        <f t="shared" ca="1" si="30"/>
        <v>0</v>
      </c>
      <c r="T182" s="678">
        <f t="shared" ca="1" si="30"/>
        <v>0</v>
      </c>
      <c r="U182" s="678">
        <f t="shared" ca="1" si="30"/>
        <v>0</v>
      </c>
      <c r="V182" s="678">
        <f t="shared" ca="1" si="30"/>
        <v>0</v>
      </c>
      <c r="W182" s="678">
        <f t="shared" ca="1" si="28"/>
        <v>0</v>
      </c>
      <c r="X182" s="678">
        <f t="shared" ca="1" si="30"/>
        <v>0</v>
      </c>
      <c r="Y182" s="678">
        <f t="shared" ca="1" si="30"/>
        <v>0</v>
      </c>
      <c r="Z182" s="678">
        <f t="shared" ca="1" si="30"/>
        <v>0</v>
      </c>
      <c r="AA182" t="str">
        <f t="shared" si="20"/>
        <v>ASR_CMS_19</v>
      </c>
      <c r="AB182" s="957">
        <f t="shared" si="21"/>
        <v>45406</v>
      </c>
      <c r="AC182" t="str">
        <f t="shared" si="22"/>
        <v>Unaudited</v>
      </c>
    </row>
    <row r="183" spans="1:29" x14ac:dyDescent="0.25">
      <c r="A183" t="s">
        <v>421</v>
      </c>
      <c r="B183" t="s">
        <v>1380</v>
      </c>
      <c r="C183" t="s">
        <v>1381</v>
      </c>
      <c r="D183">
        <v>1900</v>
      </c>
      <c r="E183" s="957">
        <v>1</v>
      </c>
      <c r="F183" t="s">
        <v>441</v>
      </c>
      <c r="G183" s="957">
        <v>274</v>
      </c>
      <c r="H183" t="s">
        <v>380</v>
      </c>
      <c r="I183" s="958" t="s">
        <v>489</v>
      </c>
      <c r="J183" s="958" t="s">
        <v>445</v>
      </c>
      <c r="K183" s="958" t="s">
        <v>448</v>
      </c>
      <c r="L183" s="937">
        <v>7.3</v>
      </c>
      <c r="M183" s="958" t="s">
        <v>156</v>
      </c>
      <c r="N183" s="678">
        <f t="shared" ca="1" si="19"/>
        <v>37248.022594233538</v>
      </c>
      <c r="O183" s="678">
        <f t="shared" ca="1" si="30"/>
        <v>9339.315384668007</v>
      </c>
      <c r="P183" s="678">
        <f t="shared" ca="1" si="30"/>
        <v>1405.3732492826157</v>
      </c>
      <c r="Q183" s="678">
        <f t="shared" ca="1" si="30"/>
        <v>10933.789485296644</v>
      </c>
      <c r="R183" s="678">
        <f t="shared" ca="1" si="30"/>
        <v>1804.8772791673643</v>
      </c>
      <c r="S183" s="678">
        <f t="shared" ca="1" si="30"/>
        <v>35.618441126893956</v>
      </c>
      <c r="T183" s="678">
        <f t="shared" ca="1" si="30"/>
        <v>1968.8511056690552</v>
      </c>
      <c r="U183" s="678">
        <f t="shared" ca="1" si="30"/>
        <v>3.038409774075429E-2</v>
      </c>
      <c r="V183" s="678">
        <f t="shared" ca="1" si="30"/>
        <v>147.79283793766291</v>
      </c>
      <c r="W183" s="678">
        <f t="shared" ca="1" si="28"/>
        <v>11612.374426987555</v>
      </c>
      <c r="X183" s="678">
        <f t="shared" ca="1" si="30"/>
        <v>0</v>
      </c>
      <c r="Y183" s="678">
        <f t="shared" ca="1" si="30"/>
        <v>0</v>
      </c>
      <c r="Z183" s="678">
        <f t="shared" ca="1" si="30"/>
        <v>0</v>
      </c>
      <c r="AA183" t="str">
        <f t="shared" si="20"/>
        <v>ASR_CMS_19</v>
      </c>
      <c r="AB183" s="957">
        <f t="shared" si="21"/>
        <v>45406</v>
      </c>
      <c r="AC183" t="str">
        <f t="shared" si="22"/>
        <v>Unaudited</v>
      </c>
    </row>
    <row r="184" spans="1:29" x14ac:dyDescent="0.25">
      <c r="A184" t="s">
        <v>421</v>
      </c>
      <c r="B184" t="s">
        <v>1380</v>
      </c>
      <c r="C184" t="s">
        <v>1381</v>
      </c>
      <c r="D184">
        <v>1900</v>
      </c>
      <c r="E184" s="957">
        <v>1</v>
      </c>
      <c r="F184" t="s">
        <v>441</v>
      </c>
      <c r="G184" s="957">
        <v>274</v>
      </c>
      <c r="H184" t="s">
        <v>380</v>
      </c>
      <c r="I184" s="958" t="s">
        <v>489</v>
      </c>
      <c r="J184" s="958" t="s">
        <v>445</v>
      </c>
      <c r="K184" s="958" t="s">
        <v>448</v>
      </c>
      <c r="L184" s="937" t="s">
        <v>91</v>
      </c>
      <c r="M184" s="958" t="s">
        <v>456</v>
      </c>
      <c r="N184" s="678">
        <f t="shared" ca="1" si="19"/>
        <v>221.5285176850056</v>
      </c>
      <c r="O184" s="678">
        <f t="shared" ca="1" si="30"/>
        <v>56.751103570682417</v>
      </c>
      <c r="P184" s="678">
        <f t="shared" ca="1" si="30"/>
        <v>6.5170636233356172</v>
      </c>
      <c r="Q184" s="678">
        <f t="shared" ca="1" si="30"/>
        <v>64.576536953214756</v>
      </c>
      <c r="R184" s="678">
        <f t="shared" ca="1" si="30"/>
        <v>8.9057354446589869</v>
      </c>
      <c r="S184" s="678">
        <f t="shared" ca="1" si="30"/>
        <v>0.2312556070444958</v>
      </c>
      <c r="T184" s="678">
        <f t="shared" ca="1" si="30"/>
        <v>9.4691018108969818</v>
      </c>
      <c r="U184" s="678">
        <f t="shared" ca="1" si="30"/>
        <v>2.0939214904221022E-4</v>
      </c>
      <c r="V184" s="678">
        <f t="shared" ca="1" si="30"/>
        <v>0.78762365226686437</v>
      </c>
      <c r="W184" s="678">
        <f t="shared" ca="1" si="28"/>
        <v>74.289887630756454</v>
      </c>
      <c r="X184" s="678">
        <f t="shared" ca="1" si="30"/>
        <v>0</v>
      </c>
      <c r="Y184" s="678">
        <f t="shared" ca="1" si="30"/>
        <v>0</v>
      </c>
      <c r="Z184" s="678">
        <f t="shared" ca="1" si="30"/>
        <v>0</v>
      </c>
      <c r="AA184" t="str">
        <f t="shared" si="20"/>
        <v>ASR_CMS_19</v>
      </c>
      <c r="AB184" s="957">
        <f t="shared" si="21"/>
        <v>45406</v>
      </c>
      <c r="AC184" t="str">
        <f t="shared" si="22"/>
        <v>Unaudited</v>
      </c>
    </row>
    <row r="185" spans="1:29" x14ac:dyDescent="0.25">
      <c r="A185" t="s">
        <v>421</v>
      </c>
      <c r="B185" t="s">
        <v>1380</v>
      </c>
      <c r="C185" t="s">
        <v>1381</v>
      </c>
      <c r="D185">
        <v>1900</v>
      </c>
      <c r="E185" s="957">
        <v>1</v>
      </c>
      <c r="F185" t="s">
        <v>441</v>
      </c>
      <c r="G185" s="957">
        <v>274</v>
      </c>
      <c r="H185" t="s">
        <v>380</v>
      </c>
      <c r="I185" s="958" t="s">
        <v>489</v>
      </c>
      <c r="J185" s="958" t="s">
        <v>445</v>
      </c>
      <c r="K185" s="958" t="s">
        <v>449</v>
      </c>
      <c r="L185" s="953">
        <v>8.1</v>
      </c>
      <c r="M185" s="958" t="s">
        <v>22</v>
      </c>
      <c r="N185" s="678">
        <f t="shared" ca="1" si="19"/>
        <v>104009956.17638454</v>
      </c>
      <c r="O185" s="678">
        <f t="shared" ca="1" si="30"/>
        <v>33329612.13165332</v>
      </c>
      <c r="P185" s="678">
        <f t="shared" ca="1" si="30"/>
        <v>4721660.5914122807</v>
      </c>
      <c r="Q185" s="678">
        <f t="shared" ca="1" si="30"/>
        <v>40449201.75427559</v>
      </c>
      <c r="R185" s="678">
        <f t="shared" ca="1" si="30"/>
        <v>7054295.3008361086</v>
      </c>
      <c r="S185" s="678">
        <f t="shared" ca="1" si="30"/>
        <v>44645.393095337356</v>
      </c>
      <c r="T185" s="678">
        <f t="shared" ca="1" si="30"/>
        <v>5335578.7888270887</v>
      </c>
      <c r="U185" s="678">
        <f t="shared" ca="1" si="30"/>
        <v>0</v>
      </c>
      <c r="V185" s="678">
        <f t="shared" ca="1" si="30"/>
        <v>1531370.2785362015</v>
      </c>
      <c r="W185" s="678">
        <f t="shared" ca="1" si="28"/>
        <v>11543591.937748613</v>
      </c>
      <c r="X185" s="678">
        <f t="shared" ca="1" si="30"/>
        <v>0</v>
      </c>
      <c r="Y185" s="678">
        <f t="shared" ca="1" si="30"/>
        <v>0</v>
      </c>
      <c r="Z185" s="678">
        <f t="shared" ca="1" si="30"/>
        <v>0</v>
      </c>
      <c r="AA185" t="str">
        <f t="shared" si="20"/>
        <v>ASR_CMS_19</v>
      </c>
      <c r="AB185" s="957">
        <f t="shared" si="21"/>
        <v>45406</v>
      </c>
      <c r="AC185" t="str">
        <f t="shared" si="22"/>
        <v>Unaudited</v>
      </c>
    </row>
    <row r="186" spans="1:29" x14ac:dyDescent="0.25">
      <c r="A186" t="s">
        <v>421</v>
      </c>
      <c r="B186" t="s">
        <v>1380</v>
      </c>
      <c r="C186" t="s">
        <v>1381</v>
      </c>
      <c r="D186">
        <v>1900</v>
      </c>
      <c r="E186" s="957">
        <v>1</v>
      </c>
      <c r="F186" t="s">
        <v>441</v>
      </c>
      <c r="G186" s="957">
        <v>274</v>
      </c>
      <c r="H186" t="s">
        <v>380</v>
      </c>
      <c r="I186" s="958" t="s">
        <v>489</v>
      </c>
      <c r="J186" s="958" t="s">
        <v>445</v>
      </c>
      <c r="K186" s="958" t="s">
        <v>449</v>
      </c>
      <c r="L186" s="937" t="s">
        <v>113</v>
      </c>
      <c r="M186" s="958" t="s">
        <v>444</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ASR_CMS_19</v>
      </c>
      <c r="AB186" s="957">
        <f t="shared" si="21"/>
        <v>45406</v>
      </c>
      <c r="AC186" t="str">
        <f t="shared" si="22"/>
        <v>Unaudited</v>
      </c>
    </row>
    <row r="187" spans="1:29" x14ac:dyDescent="0.25">
      <c r="A187" t="s">
        <v>421</v>
      </c>
      <c r="B187" t="s">
        <v>1380</v>
      </c>
      <c r="C187" t="s">
        <v>1381</v>
      </c>
      <c r="D187">
        <v>1900</v>
      </c>
      <c r="E187" s="957">
        <v>1</v>
      </c>
      <c r="F187" t="s">
        <v>441</v>
      </c>
      <c r="G187" s="957">
        <v>274</v>
      </c>
      <c r="H187" t="s">
        <v>380</v>
      </c>
      <c r="I187" s="937" t="s">
        <v>489</v>
      </c>
      <c r="J187" s="937" t="s">
        <v>445</v>
      </c>
      <c r="K187" s="937" t="s">
        <v>449</v>
      </c>
      <c r="L187" s="937" t="s">
        <v>115</v>
      </c>
      <c r="M187" s="958" t="s">
        <v>158</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ASR_CMS_19</v>
      </c>
      <c r="AB187" s="957">
        <f t="shared" si="21"/>
        <v>45406</v>
      </c>
      <c r="AC187" t="str">
        <f t="shared" si="22"/>
        <v>Unaudited</v>
      </c>
    </row>
    <row r="188" spans="1:29" x14ac:dyDescent="0.25">
      <c r="A188" t="s">
        <v>421</v>
      </c>
      <c r="B188" t="s">
        <v>1380</v>
      </c>
      <c r="C188" t="s">
        <v>1381</v>
      </c>
      <c r="D188">
        <v>1900</v>
      </c>
      <c r="E188" s="957">
        <v>1</v>
      </c>
      <c r="F188" t="s">
        <v>441</v>
      </c>
      <c r="G188" s="957">
        <v>274</v>
      </c>
      <c r="H188" t="s">
        <v>380</v>
      </c>
      <c r="I188" s="958" t="s">
        <v>489</v>
      </c>
      <c r="J188" s="958" t="s">
        <v>445</v>
      </c>
      <c r="K188" s="958" t="s">
        <v>449</v>
      </c>
      <c r="L188" s="937" t="s">
        <v>116</v>
      </c>
      <c r="M188" s="958" t="s">
        <v>114</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-334463.5799999999</v>
      </c>
      <c r="O188" s="678">
        <f t="shared" ca="1" si="30"/>
        <v>-107177.63763557134</v>
      </c>
      <c r="P188" s="678">
        <f t="shared" ca="1" si="30"/>
        <v>-15183.387850587631</v>
      </c>
      <c r="Q188" s="678">
        <f t="shared" ca="1" si="30"/>
        <v>-130072.01737432326</v>
      </c>
      <c r="R188" s="678">
        <f t="shared" ca="1" si="30"/>
        <v>-22684.413564155733</v>
      </c>
      <c r="S188" s="678">
        <f t="shared" ca="1" si="30"/>
        <v>-143.56566000134688</v>
      </c>
      <c r="T188" s="678">
        <f t="shared" ca="1" si="30"/>
        <v>-17157.557302080237</v>
      </c>
      <c r="U188" s="678">
        <f t="shared" ca="1" si="30"/>
        <v>0</v>
      </c>
      <c r="V188" s="678">
        <f t="shared" ca="1" si="30"/>
        <v>-4924.4092055593728</v>
      </c>
      <c r="W188" s="678">
        <f t="shared" ca="1" si="28"/>
        <v>-37120.591407721004</v>
      </c>
      <c r="X188" s="678">
        <f t="shared" ca="1" si="30"/>
        <v>0</v>
      </c>
      <c r="Y188" s="678">
        <f t="shared" ca="1" si="30"/>
        <v>0</v>
      </c>
      <c r="Z188" s="678">
        <f t="shared" ca="1" si="30"/>
        <v>0</v>
      </c>
      <c r="AA188" t="str">
        <f t="shared" si="20"/>
        <v>ASR_CMS_19</v>
      </c>
      <c r="AB188" s="957">
        <f t="shared" si="21"/>
        <v>45406</v>
      </c>
      <c r="AC188" t="str">
        <f t="shared" si="22"/>
        <v>Unaudited</v>
      </c>
    </row>
    <row r="189" spans="1:29" x14ac:dyDescent="0.25">
      <c r="A189" t="s">
        <v>421</v>
      </c>
      <c r="B189" t="s">
        <v>1380</v>
      </c>
      <c r="C189" t="s">
        <v>1381</v>
      </c>
      <c r="D189">
        <v>1900</v>
      </c>
      <c r="E189" s="957">
        <v>1</v>
      </c>
      <c r="F189" t="s">
        <v>441</v>
      </c>
      <c r="G189" s="957">
        <v>274</v>
      </c>
      <c r="H189" t="s">
        <v>380</v>
      </c>
      <c r="I189" s="937" t="s">
        <v>489</v>
      </c>
      <c r="J189" s="937" t="s">
        <v>445</v>
      </c>
      <c r="K189" s="937" t="s">
        <v>449</v>
      </c>
      <c r="L189" s="937" t="s">
        <v>117</v>
      </c>
      <c r="M189" s="937" t="s">
        <v>159</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ASR_CMS_19</v>
      </c>
      <c r="AB189" s="957">
        <f t="shared" si="21"/>
        <v>45406</v>
      </c>
      <c r="AC189" t="str">
        <f t="shared" si="22"/>
        <v>Unaudited</v>
      </c>
    </row>
    <row r="190" spans="1:29" x14ac:dyDescent="0.25">
      <c r="A190" t="s">
        <v>421</v>
      </c>
      <c r="B190" t="s">
        <v>1380</v>
      </c>
      <c r="C190" t="s">
        <v>1381</v>
      </c>
      <c r="D190">
        <v>1900</v>
      </c>
      <c r="E190" s="957">
        <v>1</v>
      </c>
      <c r="F190" t="s">
        <v>441</v>
      </c>
      <c r="G190" s="957">
        <v>274</v>
      </c>
      <c r="H190" t="s">
        <v>380</v>
      </c>
      <c r="I190" s="937" t="s">
        <v>489</v>
      </c>
      <c r="J190" s="937" t="s">
        <v>445</v>
      </c>
      <c r="K190" s="937" t="s">
        <v>449</v>
      </c>
      <c r="L190" s="937" t="s">
        <v>160</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ASR_CMS_19</v>
      </c>
      <c r="AB190" s="957">
        <f t="shared" si="21"/>
        <v>45406</v>
      </c>
      <c r="AC190" t="str">
        <f t="shared" si="22"/>
        <v>Unaudited</v>
      </c>
    </row>
    <row r="191" spans="1:29" x14ac:dyDescent="0.25">
      <c r="A191" t="s">
        <v>421</v>
      </c>
      <c r="B191" t="s">
        <v>1380</v>
      </c>
      <c r="C191" t="s">
        <v>1381</v>
      </c>
      <c r="D191">
        <v>1900</v>
      </c>
      <c r="E191" s="957">
        <v>1</v>
      </c>
      <c r="F191" t="s">
        <v>441</v>
      </c>
      <c r="G191" s="957">
        <v>274</v>
      </c>
      <c r="H191" t="s">
        <v>380</v>
      </c>
      <c r="I191" s="937" t="s">
        <v>489</v>
      </c>
      <c r="J191" s="937" t="s">
        <v>445</v>
      </c>
      <c r="K191" s="937" t="s">
        <v>449</v>
      </c>
      <c r="L191" s="937" t="s">
        <v>443</v>
      </c>
      <c r="M191" s="958" t="s">
        <v>457</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ASR_CMS_19</v>
      </c>
      <c r="AB191" s="957">
        <f t="shared" si="21"/>
        <v>45406</v>
      </c>
      <c r="AC191" t="str">
        <f t="shared" si="22"/>
        <v>Unaudited</v>
      </c>
    </row>
    <row r="192" spans="1:29" ht="30" x14ac:dyDescent="0.25">
      <c r="A192" t="s">
        <v>421</v>
      </c>
      <c r="B192" t="s">
        <v>1380</v>
      </c>
      <c r="C192" t="s">
        <v>1381</v>
      </c>
      <c r="D192">
        <v>1900</v>
      </c>
      <c r="E192" s="957">
        <v>1</v>
      </c>
      <c r="F192" t="s">
        <v>441</v>
      </c>
      <c r="G192" s="957">
        <v>274</v>
      </c>
      <c r="H192" t="s">
        <v>380</v>
      </c>
      <c r="I192" s="937" t="s">
        <v>489</v>
      </c>
      <c r="J192" s="937" t="s">
        <v>445</v>
      </c>
      <c r="K192" s="937" t="s">
        <v>450</v>
      </c>
      <c r="L192" s="937">
        <v>9.1</v>
      </c>
      <c r="M192" s="958" t="s">
        <v>186</v>
      </c>
      <c r="N192" s="678">
        <f t="shared" ca="1" si="31"/>
        <v>148358032.94</v>
      </c>
      <c r="O192" s="678">
        <f t="shared" ca="1" si="32"/>
        <v>15478665.09</v>
      </c>
      <c r="P192" s="678">
        <f t="shared" ca="1" si="32"/>
        <v>1758879.15</v>
      </c>
      <c r="Q192" s="678">
        <f t="shared" ca="1" si="32"/>
        <v>32333811.349999998</v>
      </c>
      <c r="R192" s="678">
        <f t="shared" ca="1" si="32"/>
        <v>4812255.2699999996</v>
      </c>
      <c r="S192" s="678">
        <f t="shared" ca="1" si="32"/>
        <v>234205.81</v>
      </c>
      <c r="T192" s="678">
        <f t="shared" ca="1" si="32"/>
        <v>3296946.1199999992</v>
      </c>
      <c r="U192" s="678">
        <f t="shared" ca="1" si="32"/>
        <v>0</v>
      </c>
      <c r="V192" s="678">
        <f t="shared" ca="1" si="32"/>
        <v>222992.53</v>
      </c>
      <c r="W192" s="678">
        <f t="shared" ca="1" si="28"/>
        <v>90220277.61999999</v>
      </c>
      <c r="X192" s="678">
        <f t="shared" ca="1" si="32"/>
        <v>0</v>
      </c>
      <c r="Y192" s="678">
        <f t="shared" ca="1" si="32"/>
        <v>0</v>
      </c>
      <c r="Z192" s="678">
        <f t="shared" ca="1" si="32"/>
        <v>0</v>
      </c>
      <c r="AA192" t="str">
        <f t="shared" si="20"/>
        <v>ASR_CMS_19</v>
      </c>
      <c r="AB192" s="957">
        <f t="shared" si="21"/>
        <v>45406</v>
      </c>
      <c r="AC192" t="str">
        <f t="shared" si="22"/>
        <v>Unaudited</v>
      </c>
    </row>
    <row r="193" spans="1:29" x14ac:dyDescent="0.25">
      <c r="A193" t="s">
        <v>421</v>
      </c>
      <c r="B193" t="s">
        <v>1380</v>
      </c>
      <c r="C193" t="s">
        <v>1381</v>
      </c>
      <c r="D193">
        <v>1900</v>
      </c>
      <c r="E193" s="957">
        <v>1</v>
      </c>
      <c r="F193" t="s">
        <v>441</v>
      </c>
      <c r="G193" s="957">
        <v>274</v>
      </c>
      <c r="H193" t="s">
        <v>380</v>
      </c>
      <c r="I193" s="937" t="s">
        <v>489</v>
      </c>
      <c r="J193" s="937" t="s">
        <v>445</v>
      </c>
      <c r="K193" s="937" t="s">
        <v>450</v>
      </c>
      <c r="L193" s="943" t="s">
        <v>107</v>
      </c>
      <c r="M193" s="959" t="s">
        <v>187</v>
      </c>
      <c r="N193" s="678">
        <f t="shared" ca="1" si="31"/>
        <v>841069.92999999993</v>
      </c>
      <c r="O193" s="678">
        <f t="shared" ca="1" si="32"/>
        <v>85452.25</v>
      </c>
      <c r="P193" s="678">
        <f t="shared" ca="1" si="32"/>
        <v>0</v>
      </c>
      <c r="Q193" s="678">
        <f t="shared" ca="1" si="32"/>
        <v>220212.65</v>
      </c>
      <c r="R193" s="678">
        <f t="shared" ca="1" si="32"/>
        <v>28460.42</v>
      </c>
      <c r="S193" s="678">
        <f t="shared" ca="1" si="32"/>
        <v>0</v>
      </c>
      <c r="T193" s="678">
        <f t="shared" ca="1" si="32"/>
        <v>16183.06</v>
      </c>
      <c r="U193" s="678">
        <f t="shared" ca="1" si="32"/>
        <v>0</v>
      </c>
      <c r="V193" s="678">
        <f t="shared" ca="1" si="32"/>
        <v>0</v>
      </c>
      <c r="W193" s="678">
        <f t="shared" ca="1" si="28"/>
        <v>490761.55</v>
      </c>
      <c r="X193" s="678">
        <f t="shared" ca="1" si="32"/>
        <v>0</v>
      </c>
      <c r="Y193" s="678">
        <f t="shared" ca="1" si="32"/>
        <v>0</v>
      </c>
      <c r="Z193" s="678">
        <f t="shared" ca="1" si="32"/>
        <v>0</v>
      </c>
      <c r="AA193" t="str">
        <f t="shared" si="20"/>
        <v>ASR_CMS_19</v>
      </c>
      <c r="AB193" s="957">
        <f t="shared" si="21"/>
        <v>45406</v>
      </c>
      <c r="AC193" t="str">
        <f t="shared" si="22"/>
        <v>Unaudited</v>
      </c>
    </row>
    <row r="194" spans="1:29" x14ac:dyDescent="0.25">
      <c r="A194" t="s">
        <v>421</v>
      </c>
      <c r="B194" t="s">
        <v>1380</v>
      </c>
      <c r="C194" t="s">
        <v>1381</v>
      </c>
      <c r="D194">
        <v>1900</v>
      </c>
      <c r="E194" s="957">
        <v>1</v>
      </c>
      <c r="F194" t="s">
        <v>441</v>
      </c>
      <c r="G194" s="957">
        <v>274</v>
      </c>
      <c r="H194" t="s">
        <v>380</v>
      </c>
      <c r="I194" s="937" t="s">
        <v>489</v>
      </c>
      <c r="J194" s="937" t="s">
        <v>445</v>
      </c>
      <c r="K194" s="937" t="s">
        <v>450</v>
      </c>
      <c r="L194" s="937" t="s">
        <v>1316</v>
      </c>
      <c r="M194" s="958" t="s">
        <v>1317</v>
      </c>
      <c r="N194" s="678">
        <f t="shared" ca="1" si="31"/>
        <v>2488834.2799999998</v>
      </c>
      <c r="O194" s="678">
        <f t="shared" ca="1" si="32"/>
        <v>190400.74</v>
      </c>
      <c r="P194" s="678">
        <f t="shared" ca="1" si="32"/>
        <v>0</v>
      </c>
      <c r="Q194" s="678">
        <f t="shared" ca="1" si="32"/>
        <v>1811445.25</v>
      </c>
      <c r="R194" s="678">
        <f t="shared" ca="1" si="32"/>
        <v>55425.920000000006</v>
      </c>
      <c r="S194" s="678">
        <f t="shared" ca="1" si="32"/>
        <v>0</v>
      </c>
      <c r="T194" s="678">
        <f t="shared" ca="1" si="32"/>
        <v>264240.39</v>
      </c>
      <c r="U194" s="678">
        <f t="shared" ca="1" si="32"/>
        <v>0</v>
      </c>
      <c r="V194" s="678">
        <f t="shared" ca="1" si="32"/>
        <v>68715.78</v>
      </c>
      <c r="W194" s="678">
        <f t="shared" ca="1" si="28"/>
        <v>98606.200000000012</v>
      </c>
      <c r="X194" s="678">
        <f t="shared" ca="1" si="32"/>
        <v>0</v>
      </c>
      <c r="Y194" s="678">
        <f t="shared" ca="1" si="32"/>
        <v>0</v>
      </c>
      <c r="Z194" s="678">
        <f t="shared" ca="1" si="32"/>
        <v>0</v>
      </c>
      <c r="AA194" t="str">
        <f t="shared" ref="AA194:AA257" si="33">file_name</f>
        <v>ASR_CMS_19</v>
      </c>
      <c r="AB194" s="957">
        <f t="shared" ref="AB194:AB257" si="34">file_date</f>
        <v>45406</v>
      </c>
      <c r="AC194" t="str">
        <f t="shared" ref="AC194:AC257" si="35">status</f>
        <v>Unaudited</v>
      </c>
    </row>
    <row r="195" spans="1:29" x14ac:dyDescent="0.25">
      <c r="A195" t="s">
        <v>421</v>
      </c>
      <c r="B195" t="s">
        <v>1380</v>
      </c>
      <c r="C195" t="s">
        <v>1381</v>
      </c>
      <c r="D195">
        <v>1900</v>
      </c>
      <c r="E195" s="957">
        <v>1</v>
      </c>
      <c r="F195" t="s">
        <v>441</v>
      </c>
      <c r="G195" s="957">
        <v>274</v>
      </c>
      <c r="H195" t="s">
        <v>380</v>
      </c>
      <c r="I195" s="937" t="s">
        <v>489</v>
      </c>
      <c r="J195" s="937" t="s">
        <v>445</v>
      </c>
      <c r="K195" s="937" t="s">
        <v>450</v>
      </c>
      <c r="L195" s="937" t="s">
        <v>108</v>
      </c>
      <c r="M195" s="958" t="s">
        <v>188</v>
      </c>
      <c r="N195" s="678">
        <f t="shared" ca="1" si="31"/>
        <v>25725293.669999998</v>
      </c>
      <c r="O195" s="678">
        <f t="shared" ca="1" si="32"/>
        <v>4704923.63</v>
      </c>
      <c r="P195" s="678">
        <f t="shared" ca="1" si="32"/>
        <v>406041.31000000006</v>
      </c>
      <c r="Q195" s="678">
        <f t="shared" ca="1" si="32"/>
        <v>10009270.380000001</v>
      </c>
      <c r="R195" s="678">
        <f t="shared" ca="1" si="32"/>
        <v>818651.77</v>
      </c>
      <c r="S195" s="678">
        <f t="shared" ca="1" si="32"/>
        <v>13521.080000000004</v>
      </c>
      <c r="T195" s="678">
        <f t="shared" ca="1" si="32"/>
        <v>1804419.44</v>
      </c>
      <c r="U195" s="678">
        <f t="shared" ca="1" si="32"/>
        <v>0</v>
      </c>
      <c r="V195" s="678">
        <f t="shared" ca="1" si="32"/>
        <v>62458.100000000013</v>
      </c>
      <c r="W195" s="678">
        <f t="shared" ca="1" si="28"/>
        <v>7906007.9599999981</v>
      </c>
      <c r="X195" s="678">
        <f t="shared" ca="1" si="32"/>
        <v>0</v>
      </c>
      <c r="Y195" s="678">
        <f t="shared" ca="1" si="32"/>
        <v>0</v>
      </c>
      <c r="Z195" s="678">
        <f t="shared" ca="1" si="32"/>
        <v>0</v>
      </c>
      <c r="AA195" t="str">
        <f t="shared" si="33"/>
        <v>ASR_CMS_19</v>
      </c>
      <c r="AB195" s="957">
        <f t="shared" si="34"/>
        <v>45406</v>
      </c>
      <c r="AC195" t="str">
        <f t="shared" si="35"/>
        <v>Unaudited</v>
      </c>
    </row>
    <row r="196" spans="1:29" x14ac:dyDescent="0.25">
      <c r="A196" t="s">
        <v>421</v>
      </c>
      <c r="B196" t="s">
        <v>1380</v>
      </c>
      <c r="C196" t="s">
        <v>1381</v>
      </c>
      <c r="D196">
        <v>1900</v>
      </c>
      <c r="E196" s="957">
        <v>1</v>
      </c>
      <c r="F196" t="s">
        <v>441</v>
      </c>
      <c r="G196" s="957">
        <v>274</v>
      </c>
      <c r="H196" t="s">
        <v>380</v>
      </c>
      <c r="I196" s="937" t="s">
        <v>489</v>
      </c>
      <c r="J196" s="937" t="s">
        <v>445</v>
      </c>
      <c r="K196" s="937" t="s">
        <v>450</v>
      </c>
      <c r="L196" s="937" t="s">
        <v>109</v>
      </c>
      <c r="M196" s="958" t="s">
        <v>161</v>
      </c>
      <c r="N196" s="678">
        <f t="shared" ca="1" si="31"/>
        <v>54134737.130000435</v>
      </c>
      <c r="O196" s="678">
        <f t="shared" ca="1" si="32"/>
        <v>30664676.215267666</v>
      </c>
      <c r="P196" s="678">
        <f t="shared" ca="1" si="32"/>
        <v>710789.21752338437</v>
      </c>
      <c r="Q196" s="678">
        <f t="shared" ca="1" si="32"/>
        <v>17202671.873378918</v>
      </c>
      <c r="R196" s="678">
        <f t="shared" ca="1" si="32"/>
        <v>1135325.6309514283</v>
      </c>
      <c r="S196" s="678">
        <f t="shared" ca="1" si="32"/>
        <v>24359.101847726713</v>
      </c>
      <c r="T196" s="678">
        <f t="shared" ca="1" si="32"/>
        <v>1715001.6082250071</v>
      </c>
      <c r="U196" s="678">
        <f t="shared" ca="1" si="32"/>
        <v>69.291691481656514</v>
      </c>
      <c r="V196" s="678">
        <f t="shared" ca="1" si="32"/>
        <v>101674.45897003383</v>
      </c>
      <c r="W196" s="678">
        <f t="shared" ca="1" si="28"/>
        <v>2580169.7321447879</v>
      </c>
      <c r="X196" s="678">
        <f t="shared" ca="1" si="32"/>
        <v>0</v>
      </c>
      <c r="Y196" s="678">
        <f t="shared" ca="1" si="32"/>
        <v>0</v>
      </c>
      <c r="Z196" s="678">
        <f t="shared" ca="1" si="32"/>
        <v>0</v>
      </c>
      <c r="AA196" t="str">
        <f t="shared" si="33"/>
        <v>ASR_CMS_19</v>
      </c>
      <c r="AB196" s="957">
        <f t="shared" si="34"/>
        <v>45406</v>
      </c>
      <c r="AC196" t="str">
        <f t="shared" si="35"/>
        <v>Unaudited</v>
      </c>
    </row>
    <row r="197" spans="1:29" x14ac:dyDescent="0.25">
      <c r="A197" t="s">
        <v>421</v>
      </c>
      <c r="B197" t="s">
        <v>1380</v>
      </c>
      <c r="C197" t="s">
        <v>1381</v>
      </c>
      <c r="D197">
        <v>1900</v>
      </c>
      <c r="E197" s="957">
        <v>1</v>
      </c>
      <c r="F197" t="s">
        <v>441</v>
      </c>
      <c r="G197" s="957">
        <v>274</v>
      </c>
      <c r="H197" t="s">
        <v>380</v>
      </c>
      <c r="I197" s="937" t="s">
        <v>489</v>
      </c>
      <c r="J197" s="937" t="s">
        <v>445</v>
      </c>
      <c r="K197" s="937" t="s">
        <v>450</v>
      </c>
      <c r="L197" s="937" t="s">
        <v>110</v>
      </c>
      <c r="M197" s="958" t="s">
        <v>135</v>
      </c>
      <c r="N197" s="678">
        <f t="shared" ca="1" si="31"/>
        <v>395697.66000000009</v>
      </c>
      <c r="O197" s="678">
        <f t="shared" ca="1" si="32"/>
        <v>235969.26413380756</v>
      </c>
      <c r="P197" s="678">
        <f t="shared" ca="1" si="32"/>
        <v>29189.691344342093</v>
      </c>
      <c r="Q197" s="678">
        <f t="shared" ca="1" si="32"/>
        <v>91584.146863178277</v>
      </c>
      <c r="R197" s="678">
        <f t="shared" ca="1" si="32"/>
        <v>14001.337012001579</v>
      </c>
      <c r="S197" s="678">
        <f t="shared" ca="1" si="32"/>
        <v>315.16022556843257</v>
      </c>
      <c r="T197" s="678">
        <f t="shared" ca="1" si="32"/>
        <v>18298.934079094222</v>
      </c>
      <c r="U197" s="678">
        <f t="shared" ca="1" si="32"/>
        <v>9.7328021074932529</v>
      </c>
      <c r="V197" s="678">
        <f t="shared" ca="1" si="32"/>
        <v>1174.5247901439366</v>
      </c>
      <c r="W197" s="678">
        <f t="shared" ca="1" si="28"/>
        <v>5154.8687497564761</v>
      </c>
      <c r="X197" s="678">
        <f t="shared" ca="1" si="32"/>
        <v>0</v>
      </c>
      <c r="Y197" s="678">
        <f t="shared" ca="1" si="32"/>
        <v>0</v>
      </c>
      <c r="Z197" s="678">
        <f t="shared" ca="1" si="32"/>
        <v>0</v>
      </c>
      <c r="AA197" t="str">
        <f t="shared" si="33"/>
        <v>ASR_CMS_19</v>
      </c>
      <c r="AB197" s="957">
        <f t="shared" si="34"/>
        <v>45406</v>
      </c>
      <c r="AC197" t="str">
        <f t="shared" si="35"/>
        <v>Unaudited</v>
      </c>
    </row>
    <row r="198" spans="1:29" x14ac:dyDescent="0.25">
      <c r="A198" t="s">
        <v>421</v>
      </c>
      <c r="B198" t="s">
        <v>1380</v>
      </c>
      <c r="C198" t="s">
        <v>1381</v>
      </c>
      <c r="D198">
        <v>1900</v>
      </c>
      <c r="E198" s="957">
        <v>1</v>
      </c>
      <c r="F198" t="s">
        <v>441</v>
      </c>
      <c r="G198" s="957">
        <v>274</v>
      </c>
      <c r="H198" t="s">
        <v>380</v>
      </c>
      <c r="I198" s="937" t="s">
        <v>489</v>
      </c>
      <c r="J198" s="937" t="s">
        <v>445</v>
      </c>
      <c r="K198" s="937" t="s">
        <v>450</v>
      </c>
      <c r="L198" s="937" t="s">
        <v>111</v>
      </c>
      <c r="M198" s="958" t="s">
        <v>163</v>
      </c>
      <c r="N198" s="678">
        <f t="shared" ca="1" si="31"/>
        <v>884132.34294979856</v>
      </c>
      <c r="O198" s="678">
        <f t="shared" ca="1" si="32"/>
        <v>170917.15176126844</v>
      </c>
      <c r="P198" s="678">
        <f t="shared" ca="1" si="32"/>
        <v>10207.420491282906</v>
      </c>
      <c r="Q198" s="678">
        <f t="shared" ca="1" si="32"/>
        <v>231332.10812971566</v>
      </c>
      <c r="R198" s="678">
        <f t="shared" ca="1" si="32"/>
        <v>25566.993150378781</v>
      </c>
      <c r="S198" s="678">
        <f t="shared" ca="1" si="32"/>
        <v>1049.8862754647753</v>
      </c>
      <c r="T198" s="678">
        <f t="shared" ca="1" si="32"/>
        <v>30636.493370882992</v>
      </c>
      <c r="U198" s="678">
        <f t="shared" ca="1" si="32"/>
        <v>0.32858075401271886</v>
      </c>
      <c r="V198" s="678">
        <f t="shared" ca="1" si="32"/>
        <v>1655.9434850233408</v>
      </c>
      <c r="W198" s="678">
        <f t="shared" ca="1" si="28"/>
        <v>412766.01770502771</v>
      </c>
      <c r="X198" s="678">
        <f t="shared" ca="1" si="32"/>
        <v>0</v>
      </c>
      <c r="Y198" s="678">
        <f t="shared" ca="1" si="32"/>
        <v>0</v>
      </c>
      <c r="Z198" s="678">
        <f t="shared" ca="1" si="32"/>
        <v>0</v>
      </c>
      <c r="AA198" t="str">
        <f t="shared" si="33"/>
        <v>ASR_CMS_19</v>
      </c>
      <c r="AB198" s="957">
        <f t="shared" si="34"/>
        <v>45406</v>
      </c>
      <c r="AC198" t="str">
        <f t="shared" si="35"/>
        <v>Unaudited</v>
      </c>
    </row>
    <row r="199" spans="1:29" x14ac:dyDescent="0.25">
      <c r="A199" t="s">
        <v>421</v>
      </c>
      <c r="B199" t="s">
        <v>1380</v>
      </c>
      <c r="C199" t="s">
        <v>1381</v>
      </c>
      <c r="D199">
        <v>1900</v>
      </c>
      <c r="E199" s="957">
        <v>1</v>
      </c>
      <c r="F199" t="s">
        <v>441</v>
      </c>
      <c r="G199" s="957">
        <v>274</v>
      </c>
      <c r="H199" t="s">
        <v>380</v>
      </c>
      <c r="I199" s="937" t="s">
        <v>489</v>
      </c>
      <c r="J199" s="937" t="s">
        <v>445</v>
      </c>
      <c r="K199" s="937" t="s">
        <v>450</v>
      </c>
      <c r="L199" s="937" t="s">
        <v>112</v>
      </c>
      <c r="M199" s="958" t="s">
        <v>464</v>
      </c>
      <c r="N199" s="678">
        <f t="shared" ca="1" si="31"/>
        <v>4011614.0418318114</v>
      </c>
      <c r="O199" s="678">
        <f t="shared" ca="1" si="32"/>
        <v>1027693.9797760886</v>
      </c>
      <c r="P199" s="678">
        <f t="shared" ca="1" si="32"/>
        <v>118016.15528371336</v>
      </c>
      <c r="Q199" s="678">
        <f t="shared" ca="1" si="32"/>
        <v>1169403.1320280968</v>
      </c>
      <c r="R199" s="678">
        <f t="shared" ca="1" si="32"/>
        <v>161272.11853343897</v>
      </c>
      <c r="S199" s="678">
        <f t="shared" ca="1" si="32"/>
        <v>4187.7598882829152</v>
      </c>
      <c r="T199" s="678">
        <f t="shared" ca="1" si="32"/>
        <v>171474.00337026906</v>
      </c>
      <c r="U199" s="678">
        <f t="shared" ca="1" si="32"/>
        <v>3.791839055870351</v>
      </c>
      <c r="V199" s="678">
        <f t="shared" ca="1" si="32"/>
        <v>14262.913579394535</v>
      </c>
      <c r="W199" s="678">
        <f t="shared" ca="1" si="28"/>
        <v>1345300.1875334713</v>
      </c>
      <c r="X199" s="678">
        <f t="shared" ca="1" si="32"/>
        <v>0</v>
      </c>
      <c r="Y199" s="678">
        <f t="shared" ca="1" si="32"/>
        <v>0</v>
      </c>
      <c r="Z199" s="678">
        <f t="shared" ca="1" si="32"/>
        <v>0</v>
      </c>
      <c r="AA199" t="str">
        <f t="shared" si="33"/>
        <v>ASR_CMS_19</v>
      </c>
      <c r="AB199" s="957">
        <f t="shared" si="34"/>
        <v>45406</v>
      </c>
      <c r="AC199" t="str">
        <f t="shared" si="35"/>
        <v>Unaudited</v>
      </c>
    </row>
    <row r="200" spans="1:29" x14ac:dyDescent="0.25">
      <c r="A200" t="s">
        <v>421</v>
      </c>
      <c r="B200" t="s">
        <v>1380</v>
      </c>
      <c r="C200" t="s">
        <v>1381</v>
      </c>
      <c r="D200">
        <v>1900</v>
      </c>
      <c r="E200" s="957">
        <v>1</v>
      </c>
      <c r="F200" t="s">
        <v>441</v>
      </c>
      <c r="G200" s="957">
        <v>274</v>
      </c>
      <c r="H200" t="s">
        <v>380</v>
      </c>
      <c r="I200" s="937" t="s">
        <v>489</v>
      </c>
      <c r="J200" s="937" t="s">
        <v>445</v>
      </c>
      <c r="K200" s="937" t="s">
        <v>6</v>
      </c>
      <c r="L200" s="937" t="s">
        <v>118</v>
      </c>
      <c r="M200" s="958" t="s">
        <v>189</v>
      </c>
      <c r="N200" s="678">
        <f t="shared" ca="1" si="31"/>
        <v>1200003.9899999998</v>
      </c>
      <c r="O200" s="678">
        <f t="shared" ca="1" si="32"/>
        <v>384519.5038587072</v>
      </c>
      <c r="P200" s="678">
        <f t="shared" ca="1" si="32"/>
        <v>54473.19881273996</v>
      </c>
      <c r="Q200" s="678">
        <f t="shared" ca="1" si="32"/>
        <v>466711.63547951821</v>
      </c>
      <c r="R200" s="678">
        <f t="shared" ca="1" si="32"/>
        <v>81384.50931969352</v>
      </c>
      <c r="S200" s="678">
        <f t="shared" ca="1" si="32"/>
        <v>515.06823226101858</v>
      </c>
      <c r="T200" s="678">
        <f t="shared" ca="1" si="32"/>
        <v>61555.895117374806</v>
      </c>
      <c r="U200" s="678">
        <f t="shared" ca="1" si="32"/>
        <v>0</v>
      </c>
      <c r="V200" s="678">
        <f t="shared" ca="1" si="32"/>
        <v>17667.224490965018</v>
      </c>
      <c r="W200" s="678">
        <f t="shared" ca="1" si="28"/>
        <v>133176.95468873988</v>
      </c>
      <c r="X200" s="678">
        <f t="shared" ca="1" si="32"/>
        <v>0</v>
      </c>
      <c r="Y200" s="678">
        <f t="shared" ca="1" si="32"/>
        <v>0</v>
      </c>
      <c r="Z200" s="678">
        <f t="shared" ca="1" si="32"/>
        <v>0</v>
      </c>
      <c r="AA200" t="str">
        <f t="shared" si="33"/>
        <v>ASR_CMS_19</v>
      </c>
      <c r="AB200" s="957">
        <f t="shared" si="34"/>
        <v>45406</v>
      </c>
      <c r="AC200" t="str">
        <f t="shared" si="35"/>
        <v>Unaudited</v>
      </c>
    </row>
    <row r="201" spans="1:29" x14ac:dyDescent="0.25">
      <c r="A201" t="s">
        <v>421</v>
      </c>
      <c r="B201" t="s">
        <v>1380</v>
      </c>
      <c r="C201" t="s">
        <v>1381</v>
      </c>
      <c r="D201">
        <v>1900</v>
      </c>
      <c r="E201" s="957">
        <v>1</v>
      </c>
      <c r="F201" t="s">
        <v>441</v>
      </c>
      <c r="G201" s="957">
        <v>274</v>
      </c>
      <c r="H201" t="s">
        <v>380</v>
      </c>
      <c r="I201" s="937" t="s">
        <v>489</v>
      </c>
      <c r="J201" s="937" t="s">
        <v>445</v>
      </c>
      <c r="K201" s="937" t="s">
        <v>6</v>
      </c>
      <c r="L201" s="937" t="s">
        <v>45</v>
      </c>
      <c r="M201" s="958" t="s">
        <v>164</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ASR_CMS_19</v>
      </c>
      <c r="AB201" s="957">
        <f t="shared" si="34"/>
        <v>45406</v>
      </c>
      <c r="AC201" t="str">
        <f t="shared" si="35"/>
        <v>Unaudited</v>
      </c>
    </row>
    <row r="202" spans="1:29" x14ac:dyDescent="0.25">
      <c r="A202" t="s">
        <v>421</v>
      </c>
      <c r="B202" t="s">
        <v>1380</v>
      </c>
      <c r="C202" t="s">
        <v>1381</v>
      </c>
      <c r="D202">
        <v>1900</v>
      </c>
      <c r="E202" s="957">
        <v>1</v>
      </c>
      <c r="F202" t="s">
        <v>441</v>
      </c>
      <c r="G202" s="957">
        <v>274</v>
      </c>
      <c r="H202" t="s">
        <v>380</v>
      </c>
      <c r="I202" s="937" t="s">
        <v>489</v>
      </c>
      <c r="J202" s="937" t="s">
        <v>445</v>
      </c>
      <c r="K202" s="937" t="s">
        <v>6</v>
      </c>
      <c r="L202" s="937" t="s">
        <v>46</v>
      </c>
      <c r="M202" s="958" t="s">
        <v>165</v>
      </c>
      <c r="N202" s="678">
        <f t="shared" ca="1" si="31"/>
        <v>90.582207485840925</v>
      </c>
      <c r="O202" s="678">
        <f t="shared" ca="1" si="32"/>
        <v>32.531768605536698</v>
      </c>
      <c r="P202" s="678">
        <f t="shared" ca="1" si="32"/>
        <v>24.018253274092896</v>
      </c>
      <c r="Q202" s="678">
        <f t="shared" ca="1" si="32"/>
        <v>13.239671607153783</v>
      </c>
      <c r="R202" s="678">
        <f t="shared" ca="1" si="32"/>
        <v>10.265288639264064</v>
      </c>
      <c r="S202" s="678">
        <f t="shared" ca="1" si="32"/>
        <v>3.0866211368938745</v>
      </c>
      <c r="T202" s="678">
        <f t="shared" ca="1" si="32"/>
        <v>2.5793332087069434</v>
      </c>
      <c r="U202" s="678">
        <f t="shared" ca="1" si="32"/>
        <v>0</v>
      </c>
      <c r="V202" s="678">
        <f t="shared" ca="1" si="32"/>
        <v>0</v>
      </c>
      <c r="W202" s="678">
        <f t="shared" ca="1" si="28"/>
        <v>4.8612710141926865</v>
      </c>
      <c r="X202" s="678">
        <f t="shared" ca="1" si="32"/>
        <v>0</v>
      </c>
      <c r="Y202" s="678">
        <f t="shared" ca="1" si="32"/>
        <v>0</v>
      </c>
      <c r="Z202" s="678">
        <f t="shared" ca="1" si="32"/>
        <v>0</v>
      </c>
      <c r="AA202" t="str">
        <f t="shared" si="33"/>
        <v>ASR_CMS_19</v>
      </c>
      <c r="AB202" s="957">
        <f t="shared" si="34"/>
        <v>45406</v>
      </c>
      <c r="AC202" t="str">
        <f t="shared" si="35"/>
        <v>Unaudited</v>
      </c>
    </row>
    <row r="203" spans="1:29" x14ac:dyDescent="0.25">
      <c r="A203" t="s">
        <v>421</v>
      </c>
      <c r="B203" t="s">
        <v>1380</v>
      </c>
      <c r="C203" t="s">
        <v>1381</v>
      </c>
      <c r="D203">
        <v>1900</v>
      </c>
      <c r="E203" s="957">
        <v>1</v>
      </c>
      <c r="F203" t="s">
        <v>441</v>
      </c>
      <c r="G203" s="957">
        <v>274</v>
      </c>
      <c r="H203" t="s">
        <v>380</v>
      </c>
      <c r="I203" s="937" t="s">
        <v>489</v>
      </c>
      <c r="J203" s="937" t="s">
        <v>445</v>
      </c>
      <c r="K203" s="937" t="s">
        <v>6</v>
      </c>
      <c r="L203" s="945" t="s">
        <v>166</v>
      </c>
      <c r="M203" s="960" t="s">
        <v>462</v>
      </c>
      <c r="N203" s="678">
        <f t="shared" ca="1" si="31"/>
        <v>1961660.500539409</v>
      </c>
      <c r="O203" s="678">
        <f t="shared" ca="1" si="32"/>
        <v>502537.54866416438</v>
      </c>
      <c r="P203" s="678">
        <f t="shared" ca="1" si="32"/>
        <v>57709.347866344877</v>
      </c>
      <c r="Q203" s="678">
        <f t="shared" ca="1" si="32"/>
        <v>571832.66121461161</v>
      </c>
      <c r="R203" s="678">
        <f t="shared" ca="1" si="32"/>
        <v>78861.311548530168</v>
      </c>
      <c r="S203" s="678">
        <f t="shared" ca="1" si="32"/>
        <v>2047.7949954619137</v>
      </c>
      <c r="T203" s="678">
        <f t="shared" ca="1" si="32"/>
        <v>83849.985510376006</v>
      </c>
      <c r="U203" s="678">
        <f t="shared" ca="1" si="32"/>
        <v>1.8541915604889505</v>
      </c>
      <c r="V203" s="678">
        <f t="shared" ca="1" si="32"/>
        <v>6974.4980198866415</v>
      </c>
      <c r="W203" s="678">
        <f t="shared" ca="1" si="28"/>
        <v>657845.49852847273</v>
      </c>
      <c r="X203" s="678">
        <f t="shared" ca="1" si="32"/>
        <v>0</v>
      </c>
      <c r="Y203" s="678">
        <f t="shared" ca="1" si="32"/>
        <v>0</v>
      </c>
      <c r="Z203" s="678">
        <f t="shared" ca="1" si="32"/>
        <v>0</v>
      </c>
      <c r="AA203" t="str">
        <f t="shared" si="33"/>
        <v>ASR_CMS_19</v>
      </c>
      <c r="AB203" s="957">
        <f t="shared" si="34"/>
        <v>45406</v>
      </c>
      <c r="AC203" t="str">
        <f t="shared" si="35"/>
        <v>Unaudited</v>
      </c>
    </row>
    <row r="204" spans="1:29" x14ac:dyDescent="0.25">
      <c r="A204" t="s">
        <v>421</v>
      </c>
      <c r="B204" t="s">
        <v>1380</v>
      </c>
      <c r="C204" t="s">
        <v>1381</v>
      </c>
      <c r="D204">
        <v>1900</v>
      </c>
      <c r="E204" s="957">
        <v>1</v>
      </c>
      <c r="F204" t="s">
        <v>441</v>
      </c>
      <c r="G204" s="957">
        <v>274</v>
      </c>
      <c r="H204" t="s">
        <v>380</v>
      </c>
      <c r="I204" s="937" t="s">
        <v>489</v>
      </c>
      <c r="J204" s="937" t="s">
        <v>445</v>
      </c>
      <c r="K204" s="937" t="s">
        <v>435</v>
      </c>
      <c r="L204" s="947" t="s">
        <v>121</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ASR_CMS_19</v>
      </c>
      <c r="AB204" s="957">
        <f t="shared" si="34"/>
        <v>45406</v>
      </c>
      <c r="AC204" t="str">
        <f t="shared" si="35"/>
        <v>Unaudited</v>
      </c>
    </row>
    <row r="205" spans="1:29" x14ac:dyDescent="0.25">
      <c r="A205" t="s">
        <v>421</v>
      </c>
      <c r="B205" t="s">
        <v>1380</v>
      </c>
      <c r="C205" t="s">
        <v>1381</v>
      </c>
      <c r="D205">
        <v>1900</v>
      </c>
      <c r="E205" s="957">
        <v>1</v>
      </c>
      <c r="F205" t="s">
        <v>441</v>
      </c>
      <c r="G205" s="957">
        <v>274</v>
      </c>
      <c r="H205" t="s">
        <v>380</v>
      </c>
      <c r="I205" s="958" t="s">
        <v>489</v>
      </c>
      <c r="J205" s="958" t="s">
        <v>445</v>
      </c>
      <c r="K205" s="958" t="s">
        <v>435</v>
      </c>
      <c r="L205" s="937" t="s">
        <v>938</v>
      </c>
      <c r="M205" s="958" t="s">
        <v>930</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ASR_CMS_19</v>
      </c>
      <c r="AB205" s="957">
        <f t="shared" si="34"/>
        <v>45406</v>
      </c>
      <c r="AC205" t="str">
        <f t="shared" si="35"/>
        <v>Unaudited</v>
      </c>
    </row>
    <row r="206" spans="1:29" x14ac:dyDescent="0.25">
      <c r="A206" t="s">
        <v>421</v>
      </c>
      <c r="B206" t="s">
        <v>1380</v>
      </c>
      <c r="C206" t="s">
        <v>1381</v>
      </c>
      <c r="D206">
        <v>1900</v>
      </c>
      <c r="E206" s="957">
        <v>1</v>
      </c>
      <c r="F206" t="s">
        <v>441</v>
      </c>
      <c r="G206" s="957">
        <v>274</v>
      </c>
      <c r="H206" t="s">
        <v>380</v>
      </c>
      <c r="I206" s="937" t="s">
        <v>489</v>
      </c>
      <c r="J206" s="937" t="s">
        <v>445</v>
      </c>
      <c r="K206" s="937" t="s">
        <v>435</v>
      </c>
      <c r="L206" s="937" t="s">
        <v>168</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ASR_CMS_19</v>
      </c>
      <c r="AB206" s="957">
        <f t="shared" si="34"/>
        <v>45406</v>
      </c>
      <c r="AC206" t="str">
        <f t="shared" si="35"/>
        <v>Unaudited</v>
      </c>
    </row>
    <row r="207" spans="1:29" x14ac:dyDescent="0.25">
      <c r="A207" t="s">
        <v>421</v>
      </c>
      <c r="B207" t="s">
        <v>1380</v>
      </c>
      <c r="C207" t="s">
        <v>1381</v>
      </c>
      <c r="D207">
        <v>1900</v>
      </c>
      <c r="E207" s="957">
        <v>1</v>
      </c>
      <c r="F207" t="s">
        <v>441</v>
      </c>
      <c r="G207" s="957">
        <v>274</v>
      </c>
      <c r="H207" t="s">
        <v>380</v>
      </c>
      <c r="I207" s="937" t="s">
        <v>489</v>
      </c>
      <c r="J207" s="937" t="s">
        <v>445</v>
      </c>
      <c r="K207" s="937" t="s">
        <v>435</v>
      </c>
      <c r="L207" s="937" t="s">
        <v>169</v>
      </c>
      <c r="M207" s="962" t="s">
        <v>330</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ASR_CMS_19</v>
      </c>
      <c r="AB207" s="957">
        <f t="shared" si="34"/>
        <v>45406</v>
      </c>
      <c r="AC207" t="str">
        <f t="shared" si="35"/>
        <v>Unaudited</v>
      </c>
    </row>
    <row r="208" spans="1:29" x14ac:dyDescent="0.25">
      <c r="A208" t="s">
        <v>421</v>
      </c>
      <c r="B208" t="s">
        <v>1380</v>
      </c>
      <c r="C208" t="s">
        <v>1381</v>
      </c>
      <c r="D208">
        <v>1900</v>
      </c>
      <c r="E208" s="957">
        <v>1</v>
      </c>
      <c r="F208" t="s">
        <v>441</v>
      </c>
      <c r="G208" s="957">
        <v>274</v>
      </c>
      <c r="H208" t="s">
        <v>380</v>
      </c>
      <c r="I208" s="937" t="s">
        <v>489</v>
      </c>
      <c r="J208" s="937" t="s">
        <v>451</v>
      </c>
      <c r="K208" s="937" t="s">
        <v>436</v>
      </c>
      <c r="L208" s="937" t="s">
        <v>122</v>
      </c>
      <c r="M208" s="962" t="s">
        <v>27</v>
      </c>
      <c r="N208" s="678">
        <f t="shared" ca="1" si="31"/>
        <v>27718368.759685103</v>
      </c>
      <c r="O208" s="678">
        <f t="shared" ca="1" si="32"/>
        <v>611.14185262068531</v>
      </c>
      <c r="P208" s="678">
        <f t="shared" ca="1" si="32"/>
        <v>27717757.617832482</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ASR_CMS_19</v>
      </c>
      <c r="AB208" s="957">
        <f t="shared" si="34"/>
        <v>45406</v>
      </c>
      <c r="AC208" t="str">
        <f t="shared" si="35"/>
        <v>Unaudited</v>
      </c>
    </row>
    <row r="209" spans="1:29" x14ac:dyDescent="0.25">
      <c r="A209" t="s">
        <v>421</v>
      </c>
      <c r="B209" t="s">
        <v>1380</v>
      </c>
      <c r="C209" t="s">
        <v>1381</v>
      </c>
      <c r="D209">
        <v>1900</v>
      </c>
      <c r="E209" s="957">
        <v>1</v>
      </c>
      <c r="F209" t="s">
        <v>441</v>
      </c>
      <c r="G209" s="957">
        <v>274</v>
      </c>
      <c r="H209" t="s">
        <v>380</v>
      </c>
      <c r="I209" s="937" t="s">
        <v>489</v>
      </c>
      <c r="J209" s="937" t="s">
        <v>451</v>
      </c>
      <c r="K209" s="937" t="s">
        <v>436</v>
      </c>
      <c r="L209" s="937" t="s">
        <v>123</v>
      </c>
      <c r="M209" s="962" t="s">
        <v>98</v>
      </c>
      <c r="N209" s="678">
        <f t="shared" ca="1" si="31"/>
        <v>3456413.9972412721</v>
      </c>
      <c r="O209" s="678">
        <f t="shared" ca="1" si="32"/>
        <v>317745.80534076563</v>
      </c>
      <c r="P209" s="678">
        <f t="shared" ca="1" si="32"/>
        <v>3138668.1919005066</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ASR_CMS_19</v>
      </c>
      <c r="AB209" s="957">
        <f t="shared" si="34"/>
        <v>45406</v>
      </c>
      <c r="AC209" t="str">
        <f t="shared" si="35"/>
        <v>Unaudited</v>
      </c>
    </row>
    <row r="210" spans="1:29" x14ac:dyDescent="0.25">
      <c r="A210" t="s">
        <v>421</v>
      </c>
      <c r="B210" t="s">
        <v>1380</v>
      </c>
      <c r="C210" t="s">
        <v>1381</v>
      </c>
      <c r="D210">
        <v>1900</v>
      </c>
      <c r="E210" s="957">
        <v>1</v>
      </c>
      <c r="F210" t="s">
        <v>441</v>
      </c>
      <c r="G210" s="957">
        <v>274</v>
      </c>
      <c r="H210" t="s">
        <v>380</v>
      </c>
      <c r="I210" s="937" t="s">
        <v>489</v>
      </c>
      <c r="J210" s="937" t="s">
        <v>451</v>
      </c>
      <c r="K210" s="937" t="s">
        <v>436</v>
      </c>
      <c r="L210" s="937" t="s">
        <v>124</v>
      </c>
      <c r="M210" s="962" t="s">
        <v>99</v>
      </c>
      <c r="N210" s="678">
        <f t="shared" ca="1" si="31"/>
        <v>2805923.7876952454</v>
      </c>
      <c r="O210" s="678">
        <f t="shared" ca="1" si="32"/>
        <v>506954.32976948412</v>
      </c>
      <c r="P210" s="678">
        <f t="shared" ca="1" si="32"/>
        <v>2298969.4579257611</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ASR_CMS_19</v>
      </c>
      <c r="AB210" s="957">
        <f t="shared" si="34"/>
        <v>45406</v>
      </c>
      <c r="AC210" t="str">
        <f t="shared" si="35"/>
        <v>Unaudited</v>
      </c>
    </row>
    <row r="211" spans="1:29" x14ac:dyDescent="0.25">
      <c r="A211" t="s">
        <v>421</v>
      </c>
      <c r="B211" t="s">
        <v>1380</v>
      </c>
      <c r="C211" t="s">
        <v>1381</v>
      </c>
      <c r="D211">
        <v>1900</v>
      </c>
      <c r="E211" s="957">
        <v>1</v>
      </c>
      <c r="F211" t="s">
        <v>441</v>
      </c>
      <c r="G211" s="957">
        <v>274</v>
      </c>
      <c r="H211" t="s">
        <v>380</v>
      </c>
      <c r="I211" s="937" t="s">
        <v>489</v>
      </c>
      <c r="J211" s="937" t="s">
        <v>451</v>
      </c>
      <c r="K211" s="937" t="s">
        <v>436</v>
      </c>
      <c r="L211" s="937" t="s">
        <v>125</v>
      </c>
      <c r="M211" s="962" t="s">
        <v>100</v>
      </c>
      <c r="N211" s="678">
        <f t="shared" ca="1" si="31"/>
        <v>166217.89865362999</v>
      </c>
      <c r="O211" s="678">
        <f t="shared" ca="1" si="32"/>
        <v>154689.4143942557</v>
      </c>
      <c r="P211" s="678">
        <f t="shared" ca="1" si="32"/>
        <v>11528.484259374309</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ASR_CMS_19</v>
      </c>
      <c r="AB211" s="957">
        <f t="shared" si="34"/>
        <v>45406</v>
      </c>
      <c r="AC211" t="str">
        <f t="shared" si="35"/>
        <v>Unaudited</v>
      </c>
    </row>
    <row r="212" spans="1:29" x14ac:dyDescent="0.25">
      <c r="A212" t="s">
        <v>421</v>
      </c>
      <c r="B212" t="s">
        <v>1380</v>
      </c>
      <c r="C212" t="s">
        <v>1381</v>
      </c>
      <c r="D212">
        <v>1900</v>
      </c>
      <c r="E212" s="957">
        <v>1</v>
      </c>
      <c r="F212" t="s">
        <v>441</v>
      </c>
      <c r="G212" s="957">
        <v>274</v>
      </c>
      <c r="H212" t="s">
        <v>380</v>
      </c>
      <c r="I212" s="937" t="s">
        <v>489</v>
      </c>
      <c r="J212" s="937" t="s">
        <v>451</v>
      </c>
      <c r="K212" s="937" t="s">
        <v>436</v>
      </c>
      <c r="L212" s="945" t="s">
        <v>126</v>
      </c>
      <c r="M212" s="960" t="s">
        <v>101</v>
      </c>
      <c r="N212" s="678">
        <f t="shared" ca="1" si="31"/>
        <v>3446131.0717058126</v>
      </c>
      <c r="O212" s="678">
        <f t="shared" ca="1" si="32"/>
        <v>550078.99867517431</v>
      </c>
      <c r="P212" s="678">
        <f t="shared" ca="1" si="32"/>
        <v>2896052.0730306385</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ASR_CMS_19</v>
      </c>
      <c r="AB212" s="957">
        <f t="shared" si="34"/>
        <v>45406</v>
      </c>
      <c r="AC212" t="str">
        <f t="shared" si="35"/>
        <v>Unaudited</v>
      </c>
    </row>
    <row r="213" spans="1:29" x14ac:dyDescent="0.25">
      <c r="A213" t="s">
        <v>421</v>
      </c>
      <c r="B213" t="s">
        <v>1380</v>
      </c>
      <c r="C213" t="s">
        <v>1381</v>
      </c>
      <c r="D213">
        <v>1900</v>
      </c>
      <c r="E213" s="957">
        <v>1</v>
      </c>
      <c r="F213" t="s">
        <v>441</v>
      </c>
      <c r="G213" s="957">
        <v>274</v>
      </c>
      <c r="H213" t="s">
        <v>380</v>
      </c>
      <c r="I213" s="962" t="s">
        <v>489</v>
      </c>
      <c r="J213" s="962" t="s">
        <v>451</v>
      </c>
      <c r="K213" s="962" t="s">
        <v>436</v>
      </c>
      <c r="L213" s="937" t="s">
        <v>127</v>
      </c>
      <c r="M213" s="962" t="s">
        <v>28</v>
      </c>
      <c r="N213" s="678">
        <f t="shared" ca="1" si="31"/>
        <v>159741.48486113787</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159741.48486113787</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ASR_CMS_19</v>
      </c>
      <c r="AB213" s="957">
        <f t="shared" si="34"/>
        <v>45406</v>
      </c>
      <c r="AC213" t="str">
        <f t="shared" si="35"/>
        <v>Unaudited</v>
      </c>
    </row>
    <row r="214" spans="1:29" x14ac:dyDescent="0.25">
      <c r="A214" t="s">
        <v>421</v>
      </c>
      <c r="B214" t="s">
        <v>1380</v>
      </c>
      <c r="C214" t="s">
        <v>1381</v>
      </c>
      <c r="D214">
        <v>1900</v>
      </c>
      <c r="E214" s="957">
        <v>1</v>
      </c>
      <c r="F214" t="s">
        <v>441</v>
      </c>
      <c r="G214" s="957">
        <v>274</v>
      </c>
      <c r="H214" t="s">
        <v>380</v>
      </c>
      <c r="I214" s="937" t="s">
        <v>489</v>
      </c>
      <c r="J214" s="937" t="s">
        <v>437</v>
      </c>
      <c r="K214" s="937" t="s">
        <v>437</v>
      </c>
      <c r="L214" s="943" t="s">
        <v>129</v>
      </c>
      <c r="M214" s="963" t="s">
        <v>327</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ASR_CMS_19</v>
      </c>
      <c r="AB214" s="957">
        <f t="shared" si="34"/>
        <v>45406</v>
      </c>
      <c r="AC214" t="str">
        <f t="shared" si="35"/>
        <v>Unaudited</v>
      </c>
    </row>
    <row r="215" spans="1:29" x14ac:dyDescent="0.25">
      <c r="A215" t="s">
        <v>421</v>
      </c>
      <c r="B215" t="s">
        <v>1380</v>
      </c>
      <c r="C215" t="s">
        <v>1381</v>
      </c>
      <c r="D215">
        <v>1900</v>
      </c>
      <c r="E215" s="957">
        <v>1</v>
      </c>
      <c r="F215" t="s">
        <v>441</v>
      </c>
      <c r="G215" s="957">
        <v>274</v>
      </c>
      <c r="H215" t="s">
        <v>380</v>
      </c>
      <c r="I215" s="937" t="s">
        <v>489</v>
      </c>
      <c r="J215" s="937" t="s">
        <v>437</v>
      </c>
      <c r="K215" s="937" t="s">
        <v>437</v>
      </c>
      <c r="L215" s="943" t="s">
        <v>130</v>
      </c>
      <c r="M215" s="963" t="s">
        <v>326</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ASR_CMS_19</v>
      </c>
      <c r="AB215" s="957">
        <f t="shared" si="34"/>
        <v>45406</v>
      </c>
      <c r="AC215" t="str">
        <f t="shared" si="35"/>
        <v>Unaudited</v>
      </c>
    </row>
    <row r="216" spans="1:29" ht="30" x14ac:dyDescent="0.25">
      <c r="A216" t="s">
        <v>421</v>
      </c>
      <c r="B216" t="s">
        <v>1380</v>
      </c>
      <c r="C216" t="s">
        <v>1381</v>
      </c>
      <c r="D216">
        <v>1900</v>
      </c>
      <c r="E216" s="957">
        <v>1</v>
      </c>
      <c r="F216" t="s">
        <v>441</v>
      </c>
      <c r="G216" s="957">
        <v>274</v>
      </c>
      <c r="H216" t="s">
        <v>380</v>
      </c>
      <c r="I216" s="937" t="s">
        <v>489</v>
      </c>
      <c r="J216" s="937" t="s">
        <v>437</v>
      </c>
      <c r="K216" s="937" t="s">
        <v>437</v>
      </c>
      <c r="L216" s="947" t="s">
        <v>131</v>
      </c>
      <c r="M216" s="964" t="s">
        <v>180</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ASR_CMS_19</v>
      </c>
      <c r="AB216" s="957">
        <f t="shared" si="34"/>
        <v>45406</v>
      </c>
      <c r="AC216" t="str">
        <f t="shared" si="35"/>
        <v>Unaudited</v>
      </c>
    </row>
    <row r="217" spans="1:29" x14ac:dyDescent="0.25">
      <c r="A217" t="s">
        <v>421</v>
      </c>
      <c r="B217" t="s">
        <v>1380</v>
      </c>
      <c r="C217" t="s">
        <v>1381</v>
      </c>
      <c r="D217">
        <v>1900</v>
      </c>
      <c r="E217" s="957">
        <v>1</v>
      </c>
      <c r="F217" t="s">
        <v>441</v>
      </c>
      <c r="G217" s="957">
        <v>274</v>
      </c>
      <c r="H217" t="s">
        <v>380</v>
      </c>
      <c r="I217" s="963" t="s">
        <v>489</v>
      </c>
      <c r="J217" s="963" t="s">
        <v>437</v>
      </c>
      <c r="K217" s="963" t="s">
        <v>437</v>
      </c>
      <c r="L217" s="943" t="s">
        <v>132</v>
      </c>
      <c r="M217" s="963" t="s">
        <v>495</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ASR_CMS_19</v>
      </c>
      <c r="AB217" s="957">
        <f t="shared" si="34"/>
        <v>45406</v>
      </c>
      <c r="AC217" t="str">
        <f t="shared" si="35"/>
        <v>Unaudited</v>
      </c>
    </row>
    <row r="218" spans="1:29" x14ac:dyDescent="0.25">
      <c r="A218" t="s">
        <v>421</v>
      </c>
      <c r="B218" t="s">
        <v>1380</v>
      </c>
      <c r="C218" t="s">
        <v>1381</v>
      </c>
      <c r="D218">
        <v>1900</v>
      </c>
      <c r="E218" s="957">
        <v>1</v>
      </c>
      <c r="F218" t="s">
        <v>441</v>
      </c>
      <c r="G218" s="957">
        <v>274</v>
      </c>
      <c r="H218" t="s">
        <v>380</v>
      </c>
      <c r="I218" s="937" t="s">
        <v>489</v>
      </c>
      <c r="J218" s="937" t="s">
        <v>437</v>
      </c>
      <c r="K218" s="937" t="s">
        <v>437</v>
      </c>
      <c r="L218" s="937" t="s">
        <v>133</v>
      </c>
      <c r="M218" s="962" t="s">
        <v>496</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ASR_CMS_19</v>
      </c>
      <c r="AB218" s="957">
        <f t="shared" si="34"/>
        <v>45406</v>
      </c>
      <c r="AC218" t="str">
        <f t="shared" si="35"/>
        <v>Unaudited</v>
      </c>
    </row>
    <row r="219" spans="1:29" x14ac:dyDescent="0.25">
      <c r="A219" t="s">
        <v>421</v>
      </c>
      <c r="B219" t="s">
        <v>1380</v>
      </c>
      <c r="C219" t="s">
        <v>1381</v>
      </c>
      <c r="D219">
        <v>1900</v>
      </c>
      <c r="E219" s="957">
        <v>1</v>
      </c>
      <c r="F219" t="s">
        <v>441</v>
      </c>
      <c r="G219" s="957">
        <v>274</v>
      </c>
      <c r="H219" t="s">
        <v>380</v>
      </c>
      <c r="I219" s="937" t="s">
        <v>489</v>
      </c>
      <c r="J219" s="937" t="s">
        <v>437</v>
      </c>
      <c r="K219" s="937" t="s">
        <v>437</v>
      </c>
      <c r="L219" s="937" t="s">
        <v>134</v>
      </c>
      <c r="M219" s="962" t="s">
        <v>497</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ASR_CMS_19</v>
      </c>
      <c r="AB219" s="957">
        <f t="shared" si="34"/>
        <v>45406</v>
      </c>
      <c r="AC219" t="str">
        <f t="shared" si="35"/>
        <v>Unaudited</v>
      </c>
    </row>
    <row r="220" spans="1:29" x14ac:dyDescent="0.25">
      <c r="A220" t="s">
        <v>421</v>
      </c>
      <c r="B220" t="s">
        <v>1380</v>
      </c>
      <c r="C220" t="s">
        <v>1381</v>
      </c>
      <c r="D220">
        <v>1900</v>
      </c>
      <c r="E220" s="957">
        <v>1</v>
      </c>
      <c r="F220" t="s">
        <v>441</v>
      </c>
      <c r="G220" s="957">
        <v>274</v>
      </c>
      <c r="H220" t="s">
        <v>380</v>
      </c>
      <c r="I220" s="937" t="s">
        <v>490</v>
      </c>
      <c r="J220" s="937" t="s">
        <v>26</v>
      </c>
      <c r="K220" s="937" t="s">
        <v>26</v>
      </c>
      <c r="L220" s="937" t="s">
        <v>270</v>
      </c>
      <c r="M220" s="962" t="s">
        <v>26</v>
      </c>
      <c r="N220" s="678">
        <f t="shared" ca="1" si="31"/>
        <v>93006.652597042965</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ASR_CMS_19</v>
      </c>
      <c r="AB220" s="957">
        <f t="shared" si="34"/>
        <v>45406</v>
      </c>
      <c r="AC220" t="str">
        <f t="shared" si="35"/>
        <v>Unaudited</v>
      </c>
    </row>
    <row r="221" spans="1:29" x14ac:dyDescent="0.25">
      <c r="A221" t="s">
        <v>421</v>
      </c>
      <c r="B221" t="s">
        <v>1380</v>
      </c>
      <c r="C221" t="s">
        <v>1381</v>
      </c>
      <c r="D221">
        <v>1900</v>
      </c>
      <c r="E221" s="957">
        <v>1</v>
      </c>
      <c r="F221" t="s">
        <v>442</v>
      </c>
      <c r="G221" s="957">
        <v>366</v>
      </c>
      <c r="H221" t="s">
        <v>380</v>
      </c>
      <c r="I221" s="937" t="s">
        <v>433</v>
      </c>
      <c r="J221" s="937" t="s">
        <v>433</v>
      </c>
      <c r="K221" s="937" t="s">
        <v>433</v>
      </c>
      <c r="L221" s="945"/>
      <c r="M221" s="960" t="s">
        <v>433</v>
      </c>
      <c r="N221" s="678">
        <f t="shared" ca="1" si="31"/>
        <v>280259.05376308196</v>
      </c>
      <c r="O221" s="678">
        <f t="shared" ca="1" si="38"/>
        <v>145402.08279563999</v>
      </c>
      <c r="P221" s="678">
        <f t="shared" ca="1" si="38"/>
        <v>17369.319354829997</v>
      </c>
      <c r="Q221" s="678">
        <f t="shared" ca="1" si="38"/>
        <v>86984.451612673001</v>
      </c>
      <c r="R221" s="678">
        <f t="shared" ca="1" si="38"/>
        <v>13377.697849409</v>
      </c>
      <c r="S221" s="678">
        <f t="shared" ca="1" si="38"/>
        <v>294.56559139699999</v>
      </c>
      <c r="T221" s="678">
        <f t="shared" ca="1" si="38"/>
        <v>10845.10537634</v>
      </c>
      <c r="U221" s="678">
        <f t="shared" ca="1" si="38"/>
        <v>3</v>
      </c>
      <c r="V221" s="678">
        <f t="shared" ca="1" si="36"/>
        <v>1035.304301073</v>
      </c>
      <c r="W221" s="678">
        <f t="shared" ca="1" si="28"/>
        <v>4947.5268817200003</v>
      </c>
      <c r="X221" s="678">
        <f t="shared" ca="1" si="37"/>
        <v>0</v>
      </c>
      <c r="Y221" s="678">
        <f t="shared" ca="1" si="37"/>
        <v>0</v>
      </c>
      <c r="Z221" s="678">
        <f t="shared" ca="1" si="37"/>
        <v>0</v>
      </c>
      <c r="AA221" t="str">
        <f t="shared" si="33"/>
        <v>ASR_CMS_19</v>
      </c>
      <c r="AB221" s="957">
        <f t="shared" si="34"/>
        <v>45406</v>
      </c>
      <c r="AC221" t="str">
        <f t="shared" si="35"/>
        <v>Unaudited</v>
      </c>
    </row>
    <row r="222" spans="1:29" x14ac:dyDescent="0.25">
      <c r="A222" t="s">
        <v>421</v>
      </c>
      <c r="B222" t="s">
        <v>1380</v>
      </c>
      <c r="C222" t="s">
        <v>1381</v>
      </c>
      <c r="D222">
        <v>1900</v>
      </c>
      <c r="E222" s="957">
        <v>1</v>
      </c>
      <c r="F222" t="s">
        <v>442</v>
      </c>
      <c r="G222" s="957">
        <v>366</v>
      </c>
      <c r="H222" t="s">
        <v>380</v>
      </c>
      <c r="I222" s="962" t="s">
        <v>488</v>
      </c>
      <c r="J222" s="962" t="s">
        <v>12</v>
      </c>
      <c r="K222" s="962" t="s">
        <v>12</v>
      </c>
      <c r="L222" s="937">
        <v>1.1000000000000001</v>
      </c>
      <c r="M222" s="962" t="s">
        <v>12</v>
      </c>
      <c r="N222" s="678">
        <f t="shared" ca="1" si="31"/>
        <v>526428600.16329283</v>
      </c>
      <c r="O222" s="678">
        <f t="shared" ca="1" si="38"/>
        <v>208214597.81504896</v>
      </c>
      <c r="P222" s="678">
        <f t="shared" ca="1" si="38"/>
        <v>23898764.73973849</v>
      </c>
      <c r="Q222" s="678">
        <f t="shared" ca="1" si="38"/>
        <v>121449439.36331975</v>
      </c>
      <c r="R222" s="678">
        <f t="shared" ca="1" si="38"/>
        <v>18488510.942735523</v>
      </c>
      <c r="S222" s="678">
        <f t="shared" ca="1" si="38"/>
        <v>410417.58145212912</v>
      </c>
      <c r="T222" s="678">
        <f t="shared" ca="1" si="38"/>
        <v>14498194.885883259</v>
      </c>
      <c r="U222" s="678">
        <f t="shared" ca="1" si="38"/>
        <v>3953.7015095916636</v>
      </c>
      <c r="V222" s="678">
        <f t="shared" ca="1" si="36"/>
        <v>1423650.9544100896</v>
      </c>
      <c r="W222" s="678">
        <f t="shared" ca="1" si="28"/>
        <v>138041070.17919505</v>
      </c>
      <c r="X222" s="678">
        <f t="shared" ca="1" si="37"/>
        <v>0</v>
      </c>
      <c r="Y222" s="678">
        <f t="shared" ca="1" si="37"/>
        <v>0</v>
      </c>
      <c r="Z222" s="678">
        <f t="shared" ca="1" si="37"/>
        <v>0</v>
      </c>
      <c r="AA222" t="str">
        <f t="shared" si="33"/>
        <v>ASR_CMS_19</v>
      </c>
      <c r="AB222" s="957">
        <f t="shared" si="34"/>
        <v>45406</v>
      </c>
      <c r="AC222" t="str">
        <f t="shared" si="35"/>
        <v>Unaudited</v>
      </c>
    </row>
    <row r="223" spans="1:29" x14ac:dyDescent="0.25">
      <c r="A223" t="s">
        <v>421</v>
      </c>
      <c r="B223" t="s">
        <v>1380</v>
      </c>
      <c r="C223" t="s">
        <v>1381</v>
      </c>
      <c r="D223">
        <v>1900</v>
      </c>
      <c r="E223" s="957">
        <v>1</v>
      </c>
      <c r="F223" t="s">
        <v>442</v>
      </c>
      <c r="G223" s="957">
        <v>366</v>
      </c>
      <c r="H223" t="s">
        <v>380</v>
      </c>
      <c r="I223" s="937" t="s">
        <v>488</v>
      </c>
      <c r="J223" s="937" t="s">
        <v>12</v>
      </c>
      <c r="K223" s="937" t="s">
        <v>1323</v>
      </c>
      <c r="L223" s="937" t="s">
        <v>1314</v>
      </c>
      <c r="M223" s="962" t="s">
        <v>1323</v>
      </c>
      <c r="N223" s="678">
        <f t="shared" ca="1" si="31"/>
        <v>6747419.9400000013</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2706211.8422929067</v>
      </c>
      <c r="P223" s="678">
        <f t="shared" ca="1" si="39"/>
        <v>329561.78449430485</v>
      </c>
      <c r="Q223" s="678">
        <f t="shared" ca="1" si="39"/>
        <v>1455598.8398203945</v>
      </c>
      <c r="R223" s="678">
        <f t="shared" ca="1" si="39"/>
        <v>221781.21185305278</v>
      </c>
      <c r="S223" s="678">
        <f t="shared" ca="1" si="39"/>
        <v>5413.3681855161658</v>
      </c>
      <c r="T223" s="678">
        <f t="shared" ca="1" si="39"/>
        <v>179651.67482064854</v>
      </c>
      <c r="U223" s="678">
        <f t="shared" ca="1" si="39"/>
        <v>116.21372970437446</v>
      </c>
      <c r="V223" s="678">
        <f t="shared" ca="1" si="36"/>
        <v>18772.72426130747</v>
      </c>
      <c r="W223" s="678">
        <f t="shared" ca="1" si="28"/>
        <v>1830312.2805421657</v>
      </c>
      <c r="X223" s="678">
        <f t="shared" ca="1" si="37"/>
        <v>0</v>
      </c>
      <c r="Y223" s="678">
        <f t="shared" ca="1" si="37"/>
        <v>0</v>
      </c>
      <c r="Z223" s="678">
        <f t="shared" ca="1" si="37"/>
        <v>0</v>
      </c>
      <c r="AA223" t="str">
        <f t="shared" si="33"/>
        <v>ASR_CMS_19</v>
      </c>
      <c r="AB223" s="957">
        <f t="shared" si="34"/>
        <v>45406</v>
      </c>
      <c r="AC223" t="str">
        <f t="shared" si="35"/>
        <v>Unaudited</v>
      </c>
    </row>
    <row r="224" spans="1:29" x14ac:dyDescent="0.25">
      <c r="A224" t="s">
        <v>421</v>
      </c>
      <c r="B224" t="s">
        <v>1380</v>
      </c>
      <c r="C224" t="s">
        <v>1381</v>
      </c>
      <c r="D224">
        <v>1900</v>
      </c>
      <c r="E224" s="957">
        <v>1</v>
      </c>
      <c r="F224" t="s">
        <v>442</v>
      </c>
      <c r="G224" s="957">
        <v>366</v>
      </c>
      <c r="H224" t="s">
        <v>380</v>
      </c>
      <c r="I224" s="937" t="s">
        <v>488</v>
      </c>
      <c r="J224" s="937" t="s">
        <v>491</v>
      </c>
      <c r="K224" s="937" t="s">
        <v>492</v>
      </c>
      <c r="L224" s="937" t="s">
        <v>63</v>
      </c>
      <c r="M224" s="962" t="s">
        <v>344</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ASR_CMS_19</v>
      </c>
      <c r="AB224" s="957">
        <f t="shared" si="34"/>
        <v>45406</v>
      </c>
      <c r="AC224" t="str">
        <f t="shared" si="35"/>
        <v>Unaudited</v>
      </c>
    </row>
    <row r="225" spans="1:29" x14ac:dyDescent="0.25">
      <c r="A225" t="s">
        <v>421</v>
      </c>
      <c r="B225" t="s">
        <v>1380</v>
      </c>
      <c r="C225" t="s">
        <v>1381</v>
      </c>
      <c r="D225">
        <v>1900</v>
      </c>
      <c r="E225" s="957">
        <v>1</v>
      </c>
      <c r="F225" t="s">
        <v>442</v>
      </c>
      <c r="G225" s="957">
        <v>366</v>
      </c>
      <c r="H225" t="s">
        <v>380</v>
      </c>
      <c r="I225" s="937" t="s">
        <v>488</v>
      </c>
      <c r="J225" s="937" t="s">
        <v>491</v>
      </c>
      <c r="K225" s="937" t="s">
        <v>1014</v>
      </c>
      <c r="L225" s="937" t="s">
        <v>910</v>
      </c>
      <c r="M225" s="962" t="s">
        <v>911</v>
      </c>
      <c r="N225" s="678">
        <f t="shared" ca="1" si="31"/>
        <v>0</v>
      </c>
      <c r="O225" s="678">
        <f t="shared" ca="1" si="39"/>
        <v>0</v>
      </c>
      <c r="P225" s="678">
        <f t="shared" ca="1" si="39"/>
        <v>0</v>
      </c>
      <c r="Q225" s="678">
        <f t="shared" ca="1" si="39"/>
        <v>0</v>
      </c>
      <c r="R225" s="678">
        <f t="shared" ca="1" si="39"/>
        <v>0</v>
      </c>
      <c r="S225" s="678">
        <f t="shared" ca="1" si="39"/>
        <v>0</v>
      </c>
      <c r="T225" s="678">
        <f t="shared" ca="1" si="39"/>
        <v>0</v>
      </c>
      <c r="U225" s="678">
        <f t="shared" ca="1" si="39"/>
        <v>0</v>
      </c>
      <c r="V225" s="678">
        <f t="shared" ca="1" si="36"/>
        <v>0</v>
      </c>
      <c r="W225" s="678">
        <f t="shared" ca="1" si="28"/>
        <v>0</v>
      </c>
      <c r="X225" s="678">
        <f t="shared" ca="1" si="37"/>
        <v>0</v>
      </c>
      <c r="Y225" s="678">
        <f t="shared" ca="1" si="37"/>
        <v>0</v>
      </c>
      <c r="Z225" s="678">
        <f t="shared" ca="1" si="37"/>
        <v>0</v>
      </c>
      <c r="AA225" t="str">
        <f t="shared" si="33"/>
        <v>ASR_CMS_19</v>
      </c>
      <c r="AB225" s="957">
        <f t="shared" si="34"/>
        <v>45406</v>
      </c>
      <c r="AC225" t="str">
        <f t="shared" si="35"/>
        <v>Unaudited</v>
      </c>
    </row>
    <row r="226" spans="1:29" x14ac:dyDescent="0.25">
      <c r="A226" t="s">
        <v>421</v>
      </c>
      <c r="B226" t="s">
        <v>1380</v>
      </c>
      <c r="C226" t="s">
        <v>1381</v>
      </c>
      <c r="D226">
        <v>1900</v>
      </c>
      <c r="E226" s="957">
        <v>1</v>
      </c>
      <c r="F226" t="s">
        <v>442</v>
      </c>
      <c r="G226" s="957">
        <v>366</v>
      </c>
      <c r="H226" t="s">
        <v>380</v>
      </c>
      <c r="I226" s="937" t="s">
        <v>488</v>
      </c>
      <c r="J226" s="937" t="s">
        <v>13</v>
      </c>
      <c r="K226" s="937" t="s">
        <v>493</v>
      </c>
      <c r="L226" s="945" t="s">
        <v>95</v>
      </c>
      <c r="M226" s="960" t="s">
        <v>147</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ASR_CMS_19</v>
      </c>
      <c r="AB226" s="957">
        <f t="shared" si="34"/>
        <v>45406</v>
      </c>
      <c r="AC226" t="str">
        <f t="shared" si="35"/>
        <v>Unaudited</v>
      </c>
    </row>
    <row r="227" spans="1:29" x14ac:dyDescent="0.25">
      <c r="A227" t="s">
        <v>421</v>
      </c>
      <c r="B227" t="s">
        <v>1380</v>
      </c>
      <c r="C227" t="s">
        <v>1381</v>
      </c>
      <c r="D227">
        <v>1900</v>
      </c>
      <c r="E227" s="957">
        <v>1</v>
      </c>
      <c r="F227" t="s">
        <v>442</v>
      </c>
      <c r="G227" s="957">
        <v>366</v>
      </c>
      <c r="H227" t="s">
        <v>380</v>
      </c>
      <c r="I227" s="962" t="s">
        <v>488</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ASR_CMS_19</v>
      </c>
      <c r="AB227" s="957">
        <f t="shared" si="34"/>
        <v>45406</v>
      </c>
      <c r="AC227" t="str">
        <f t="shared" si="35"/>
        <v>Unaudited</v>
      </c>
    </row>
    <row r="228" spans="1:29" x14ac:dyDescent="0.25">
      <c r="A228" t="s">
        <v>421</v>
      </c>
      <c r="B228" t="s">
        <v>1380</v>
      </c>
      <c r="C228" t="s">
        <v>1381</v>
      </c>
      <c r="D228">
        <v>1900</v>
      </c>
      <c r="E228" s="957">
        <v>1</v>
      </c>
      <c r="F228" t="s">
        <v>442</v>
      </c>
      <c r="G228" s="957">
        <v>366</v>
      </c>
      <c r="H228" t="s">
        <v>380</v>
      </c>
      <c r="I228" s="937" t="s">
        <v>489</v>
      </c>
      <c r="J228" s="937" t="s">
        <v>445</v>
      </c>
      <c r="K228" s="937" t="s">
        <v>0</v>
      </c>
      <c r="L228" s="937">
        <v>2.1</v>
      </c>
      <c r="M228" s="962" t="s">
        <v>148</v>
      </c>
      <c r="N228" s="678">
        <f t="shared" ca="1" si="31"/>
        <v>42063833.200000003</v>
      </c>
      <c r="O228" s="678">
        <f t="shared" ca="1" si="39"/>
        <v>7992507.0399999991</v>
      </c>
      <c r="P228" s="678">
        <f t="shared" ca="1" si="39"/>
        <v>3032361.2599999993</v>
      </c>
      <c r="Q228" s="678">
        <f t="shared" ca="1" si="39"/>
        <v>15931226.310000002</v>
      </c>
      <c r="R228" s="678">
        <f t="shared" ca="1" si="39"/>
        <v>2524656.1399999997</v>
      </c>
      <c r="S228" s="678">
        <f t="shared" ca="1" si="39"/>
        <v>36406.839999999997</v>
      </c>
      <c r="T228" s="678">
        <f t="shared" ca="1" si="39"/>
        <v>2991964.08</v>
      </c>
      <c r="U228" s="678">
        <f t="shared" ca="1" si="39"/>
        <v>0</v>
      </c>
      <c r="V228" s="678">
        <f t="shared" ca="1" si="36"/>
        <v>316796.69999999995</v>
      </c>
      <c r="W228" s="678">
        <f t="shared" ca="1" si="40"/>
        <v>9237914.8300000001</v>
      </c>
      <c r="X228" s="678">
        <f t="shared" ca="1" si="37"/>
        <v>0</v>
      </c>
      <c r="Y228" s="678">
        <f t="shared" ca="1" si="37"/>
        <v>0</v>
      </c>
      <c r="Z228" s="678">
        <f t="shared" ca="1" si="37"/>
        <v>0</v>
      </c>
      <c r="AA228" t="str">
        <f t="shared" si="33"/>
        <v>ASR_CMS_19</v>
      </c>
      <c r="AB228" s="957">
        <f t="shared" si="34"/>
        <v>45406</v>
      </c>
      <c r="AC228" t="str">
        <f t="shared" si="35"/>
        <v>Unaudited</v>
      </c>
    </row>
    <row r="229" spans="1:29" ht="30" x14ac:dyDescent="0.25">
      <c r="A229" t="s">
        <v>421</v>
      </c>
      <c r="B229" t="s">
        <v>1380</v>
      </c>
      <c r="C229" t="s">
        <v>1381</v>
      </c>
      <c r="D229">
        <v>1900</v>
      </c>
      <c r="E229" s="957">
        <v>1</v>
      </c>
      <c r="F229" t="s">
        <v>442</v>
      </c>
      <c r="G229" s="957">
        <v>366</v>
      </c>
      <c r="H229" t="s">
        <v>380</v>
      </c>
      <c r="I229" s="937" t="s">
        <v>489</v>
      </c>
      <c r="J229" s="937" t="s">
        <v>445</v>
      </c>
      <c r="K229" s="937" t="s">
        <v>0</v>
      </c>
      <c r="L229" s="937">
        <v>2.2000000000000002</v>
      </c>
      <c r="M229" s="962" t="s">
        <v>149</v>
      </c>
      <c r="N229" s="678">
        <f t="shared" ca="1" si="31"/>
        <v>4948932.5217351196</v>
      </c>
      <c r="O229" s="678">
        <f t="shared" ca="1" si="39"/>
        <v>939326.03559009149</v>
      </c>
      <c r="P229" s="678">
        <f t="shared" ca="1" si="39"/>
        <v>349950.15537214238</v>
      </c>
      <c r="Q229" s="678">
        <f t="shared" ca="1" si="39"/>
        <v>1849168.715587867</v>
      </c>
      <c r="R229" s="678">
        <f t="shared" ca="1" si="39"/>
        <v>333466.74420718814</v>
      </c>
      <c r="S229" s="678">
        <f t="shared" ca="1" si="39"/>
        <v>4403.1877932817215</v>
      </c>
      <c r="T229" s="678">
        <f t="shared" ca="1" si="39"/>
        <v>361162.20693950658</v>
      </c>
      <c r="U229" s="678">
        <f t="shared" ca="1" si="39"/>
        <v>0</v>
      </c>
      <c r="V229" s="678">
        <f t="shared" ca="1" si="36"/>
        <v>36905.024262484905</v>
      </c>
      <c r="W229" s="678">
        <f t="shared" ca="1" si="40"/>
        <v>1074550.4519825568</v>
      </c>
      <c r="X229" s="678">
        <f t="shared" ca="1" si="37"/>
        <v>0</v>
      </c>
      <c r="Y229" s="678">
        <f t="shared" ca="1" si="37"/>
        <v>0</v>
      </c>
      <c r="Z229" s="678">
        <f t="shared" ca="1" si="37"/>
        <v>0</v>
      </c>
      <c r="AA229" t="str">
        <f t="shared" si="33"/>
        <v>ASR_CMS_19</v>
      </c>
      <c r="AB229" s="957">
        <f t="shared" si="34"/>
        <v>45406</v>
      </c>
      <c r="AC229" t="str">
        <f t="shared" si="35"/>
        <v>Unaudited</v>
      </c>
    </row>
    <row r="230" spans="1:29" x14ac:dyDescent="0.25">
      <c r="A230" t="s">
        <v>421</v>
      </c>
      <c r="B230" t="s">
        <v>1380</v>
      </c>
      <c r="C230" t="s">
        <v>1381</v>
      </c>
      <c r="D230">
        <v>1900</v>
      </c>
      <c r="E230" s="957">
        <v>1</v>
      </c>
      <c r="F230" t="s">
        <v>442</v>
      </c>
      <c r="G230" s="957">
        <v>366</v>
      </c>
      <c r="H230" t="s">
        <v>380</v>
      </c>
      <c r="I230" s="937" t="s">
        <v>489</v>
      </c>
      <c r="J230" s="937" t="s">
        <v>445</v>
      </c>
      <c r="K230" s="937" t="s">
        <v>0</v>
      </c>
      <c r="L230" s="937">
        <v>2.2999999999999998</v>
      </c>
      <c r="M230" s="962" t="s">
        <v>150</v>
      </c>
      <c r="N230" s="678">
        <f t="shared" ca="1" si="31"/>
        <v>5592272.8600000003</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2563102.6599999997</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357616.08</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1800912.3400000003</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344119.47000000003</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1398.15</v>
      </c>
      <c r="T230" s="678">
        <f t="shared" ca="1" si="41"/>
        <v>187517.83000000002</v>
      </c>
      <c r="U230" s="678">
        <f t="shared" ca="1" si="41"/>
        <v>0</v>
      </c>
      <c r="V230" s="678">
        <f t="shared" ca="1" si="41"/>
        <v>32551.72</v>
      </c>
      <c r="W230" s="678">
        <f t="shared" ca="1" si="40"/>
        <v>305054.61000000004</v>
      </c>
      <c r="X230" s="678">
        <f t="shared" ca="1" si="41"/>
        <v>0</v>
      </c>
      <c r="Y230" s="678">
        <f t="shared" ca="1" si="41"/>
        <v>0</v>
      </c>
      <c r="Z230" s="678">
        <f t="shared" ca="1" si="41"/>
        <v>0</v>
      </c>
      <c r="AA230" t="str">
        <f t="shared" si="33"/>
        <v>ASR_CMS_19</v>
      </c>
      <c r="AB230" s="957">
        <f t="shared" si="34"/>
        <v>45406</v>
      </c>
      <c r="AC230" t="str">
        <f t="shared" si="35"/>
        <v>Unaudited</v>
      </c>
    </row>
    <row r="231" spans="1:29" x14ac:dyDescent="0.25">
      <c r="A231" t="s">
        <v>421</v>
      </c>
      <c r="B231" t="s">
        <v>1380</v>
      </c>
      <c r="C231" t="s">
        <v>1381</v>
      </c>
      <c r="D231">
        <v>1900</v>
      </c>
      <c r="E231" s="957">
        <v>1</v>
      </c>
      <c r="F231" t="s">
        <v>442</v>
      </c>
      <c r="G231" s="957">
        <v>366</v>
      </c>
      <c r="H231" t="s">
        <v>380</v>
      </c>
      <c r="I231" s="937" t="s">
        <v>489</v>
      </c>
      <c r="J231" s="937" t="s">
        <v>445</v>
      </c>
      <c r="K231" s="937" t="s">
        <v>0</v>
      </c>
      <c r="L231" s="945">
        <v>2.4</v>
      </c>
      <c r="M231" s="960" t="s">
        <v>151</v>
      </c>
      <c r="N231" s="678">
        <f t="shared" ca="1" si="31"/>
        <v>20800511.280000005</v>
      </c>
      <c r="O231" s="678">
        <f t="shared" ca="1" si="41"/>
        <v>9250785.2599999998</v>
      </c>
      <c r="P231" s="678">
        <f t="shared" ca="1" si="41"/>
        <v>577292.4</v>
      </c>
      <c r="Q231" s="678">
        <f t="shared" ca="1" si="41"/>
        <v>7855043.7299999986</v>
      </c>
      <c r="R231" s="678">
        <f t="shared" ca="1" si="41"/>
        <v>749690.69</v>
      </c>
      <c r="S231" s="678">
        <f t="shared" ca="1" si="41"/>
        <v>31316.759999999995</v>
      </c>
      <c r="T231" s="678">
        <f t="shared" ca="1" si="41"/>
        <v>840698.33000000007</v>
      </c>
      <c r="U231" s="678">
        <f t="shared" ca="1" si="41"/>
        <v>626.48</v>
      </c>
      <c r="V231" s="678">
        <f t="shared" ca="1" si="41"/>
        <v>187044.68999999997</v>
      </c>
      <c r="W231" s="678">
        <f t="shared" ca="1" si="40"/>
        <v>1308012.9400000002</v>
      </c>
      <c r="X231" s="678">
        <f t="shared" ca="1" si="41"/>
        <v>0</v>
      </c>
      <c r="Y231" s="678">
        <f t="shared" ca="1" si="41"/>
        <v>0</v>
      </c>
      <c r="Z231" s="678">
        <f t="shared" ca="1" si="41"/>
        <v>0</v>
      </c>
      <c r="AA231" t="str">
        <f t="shared" si="33"/>
        <v>ASR_CMS_19</v>
      </c>
      <c r="AB231" s="957">
        <f t="shared" si="34"/>
        <v>45406</v>
      </c>
      <c r="AC231" t="str">
        <f t="shared" si="35"/>
        <v>Unaudited</v>
      </c>
    </row>
    <row r="232" spans="1:29" ht="30" x14ac:dyDescent="0.25">
      <c r="A232" t="s">
        <v>421</v>
      </c>
      <c r="B232" t="s">
        <v>1380</v>
      </c>
      <c r="C232" t="s">
        <v>1381</v>
      </c>
      <c r="D232">
        <v>1900</v>
      </c>
      <c r="E232" s="957">
        <v>1</v>
      </c>
      <c r="F232" t="s">
        <v>442</v>
      </c>
      <c r="G232" s="957">
        <v>366</v>
      </c>
      <c r="H232" t="s">
        <v>380</v>
      </c>
      <c r="I232" s="962" t="s">
        <v>489</v>
      </c>
      <c r="J232" s="962" t="s">
        <v>445</v>
      </c>
      <c r="K232" s="962" t="s">
        <v>0</v>
      </c>
      <c r="L232" s="937">
        <v>2.5</v>
      </c>
      <c r="M232" s="962" t="s">
        <v>152</v>
      </c>
      <c r="N232" s="678">
        <f t="shared" ca="1" si="31"/>
        <v>998414.33461930661</v>
      </c>
      <c r="O232" s="678">
        <f t="shared" ca="1" si="41"/>
        <v>428854.81120715092</v>
      </c>
      <c r="P232" s="678">
        <f t="shared" ca="1" si="41"/>
        <v>35333.7278478558</v>
      </c>
      <c r="Q232" s="678">
        <f t="shared" ca="1" si="41"/>
        <v>379260.64506342576</v>
      </c>
      <c r="R232" s="678">
        <f t="shared" ca="1" si="41"/>
        <v>42064.305100476457</v>
      </c>
      <c r="S232" s="678">
        <f t="shared" ca="1" si="41"/>
        <v>1809.2281523194508</v>
      </c>
      <c r="T232" s="678">
        <f t="shared" ca="1" si="41"/>
        <v>42970.794817632661</v>
      </c>
      <c r="U232" s="678">
        <f t="shared" ca="1" si="41"/>
        <v>20.73235520581002</v>
      </c>
      <c r="V232" s="678">
        <f t="shared" ca="1" si="41"/>
        <v>9283.5347030233806</v>
      </c>
      <c r="W232" s="678">
        <f t="shared" ca="1" si="40"/>
        <v>58816.555372216368</v>
      </c>
      <c r="X232" s="678">
        <f t="shared" ca="1" si="41"/>
        <v>0</v>
      </c>
      <c r="Y232" s="678">
        <f t="shared" ca="1" si="41"/>
        <v>0</v>
      </c>
      <c r="Z232" s="678">
        <f t="shared" ca="1" si="41"/>
        <v>0</v>
      </c>
      <c r="AA232" t="str">
        <f t="shared" si="33"/>
        <v>ASR_CMS_19</v>
      </c>
      <c r="AB232" s="957">
        <f t="shared" si="34"/>
        <v>45406</v>
      </c>
      <c r="AC232" t="str">
        <f t="shared" si="35"/>
        <v>Unaudited</v>
      </c>
    </row>
    <row r="233" spans="1:29" x14ac:dyDescent="0.25">
      <c r="A233" t="s">
        <v>421</v>
      </c>
      <c r="B233" t="s">
        <v>1380</v>
      </c>
      <c r="C233" t="s">
        <v>1381</v>
      </c>
      <c r="D233">
        <v>1900</v>
      </c>
      <c r="E233" s="957">
        <v>1</v>
      </c>
      <c r="F233" t="s">
        <v>442</v>
      </c>
      <c r="G233" s="957">
        <v>366</v>
      </c>
      <c r="H233" t="s">
        <v>380</v>
      </c>
      <c r="I233" s="937" t="s">
        <v>489</v>
      </c>
      <c r="J233" s="937" t="s">
        <v>445</v>
      </c>
      <c r="K233" s="937" t="s">
        <v>0</v>
      </c>
      <c r="L233" s="937" t="s">
        <v>97</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ASR_CMS_19</v>
      </c>
      <c r="AB233" s="957">
        <f t="shared" si="34"/>
        <v>45406</v>
      </c>
      <c r="AC233" t="str">
        <f t="shared" si="35"/>
        <v>Unaudited</v>
      </c>
    </row>
    <row r="234" spans="1:29" x14ac:dyDescent="0.25">
      <c r="A234" t="s">
        <v>421</v>
      </c>
      <c r="B234" t="s">
        <v>1380</v>
      </c>
      <c r="C234" t="s">
        <v>1381</v>
      </c>
      <c r="D234">
        <v>1900</v>
      </c>
      <c r="E234" s="957">
        <v>1</v>
      </c>
      <c r="F234" t="s">
        <v>442</v>
      </c>
      <c r="G234" s="957">
        <v>366</v>
      </c>
      <c r="H234" t="s">
        <v>380</v>
      </c>
      <c r="I234" s="937" t="s">
        <v>489</v>
      </c>
      <c r="J234" s="937" t="s">
        <v>445</v>
      </c>
      <c r="K234" s="937" t="s">
        <v>0</v>
      </c>
      <c r="L234" s="937" t="s">
        <v>153</v>
      </c>
      <c r="M234" s="962" t="s">
        <v>452</v>
      </c>
      <c r="N234" s="678">
        <f t="shared" ca="1" si="31"/>
        <v>-66647.820634251126</v>
      </c>
      <c r="O234" s="678">
        <f t="shared" ca="1" si="41"/>
        <v>-17073.817001532989</v>
      </c>
      <c r="P234" s="678">
        <f t="shared" ca="1" si="41"/>
        <v>-1960.6870120788708</v>
      </c>
      <c r="Q234" s="678">
        <f t="shared" ca="1" si="41"/>
        <v>-19428.132761483557</v>
      </c>
      <c r="R234" s="678">
        <f t="shared" ca="1" si="41"/>
        <v>-2679.3293465525667</v>
      </c>
      <c r="S234" s="678">
        <f t="shared" ca="1" si="41"/>
        <v>-69.574257888015651</v>
      </c>
      <c r="T234" s="678">
        <f t="shared" ca="1" si="41"/>
        <v>-2848.8205746832427</v>
      </c>
      <c r="U234" s="678">
        <f t="shared" ca="1" si="41"/>
        <v>-6.2996541201206263E-2</v>
      </c>
      <c r="V234" s="678">
        <f t="shared" ca="1" si="41"/>
        <v>-236.96001062137211</v>
      </c>
      <c r="W234" s="678">
        <f t="shared" ca="1" si="40"/>
        <v>-22350.436672869309</v>
      </c>
      <c r="X234" s="678">
        <f t="shared" ca="1" si="41"/>
        <v>0</v>
      </c>
      <c r="Y234" s="678">
        <f t="shared" ca="1" si="41"/>
        <v>0</v>
      </c>
      <c r="Z234" s="678">
        <f t="shared" ca="1" si="41"/>
        <v>0</v>
      </c>
      <c r="AA234" t="str">
        <f t="shared" si="33"/>
        <v>ASR_CMS_19</v>
      </c>
      <c r="AB234" s="957">
        <f t="shared" si="34"/>
        <v>45406</v>
      </c>
      <c r="AC234" t="str">
        <f t="shared" si="35"/>
        <v>Unaudited</v>
      </c>
    </row>
    <row r="235" spans="1:29" x14ac:dyDescent="0.25">
      <c r="A235" t="s">
        <v>421</v>
      </c>
      <c r="B235" t="s">
        <v>1380</v>
      </c>
      <c r="C235" t="s">
        <v>1381</v>
      </c>
      <c r="D235">
        <v>1900</v>
      </c>
      <c r="E235" s="957">
        <v>1</v>
      </c>
      <c r="F235" t="s">
        <v>442</v>
      </c>
      <c r="G235" s="957">
        <v>366</v>
      </c>
      <c r="H235" t="s">
        <v>380</v>
      </c>
      <c r="I235" s="937" t="s">
        <v>489</v>
      </c>
      <c r="J235" s="937" t="s">
        <v>445</v>
      </c>
      <c r="K235" s="937" t="s">
        <v>0</v>
      </c>
      <c r="L235" s="937" t="s">
        <v>912</v>
      </c>
      <c r="M235" s="962" t="s">
        <v>24</v>
      </c>
      <c r="N235" s="678">
        <f t="shared" ca="1" si="31"/>
        <v>401272.76999999996</v>
      </c>
      <c r="O235" s="678">
        <f t="shared" ca="1" si="41"/>
        <v>37957.599999999999</v>
      </c>
      <c r="P235" s="678">
        <f t="shared" ca="1" si="41"/>
        <v>0</v>
      </c>
      <c r="Q235" s="678">
        <f t="shared" ca="1" si="41"/>
        <v>0</v>
      </c>
      <c r="R235" s="678">
        <f t="shared" ca="1" si="41"/>
        <v>298272.96999999997</v>
      </c>
      <c r="S235" s="678">
        <f t="shared" ca="1" si="41"/>
        <v>0</v>
      </c>
      <c r="T235" s="678">
        <f t="shared" ca="1" si="41"/>
        <v>0</v>
      </c>
      <c r="U235" s="678">
        <f t="shared" ca="1" si="41"/>
        <v>0</v>
      </c>
      <c r="V235" s="678">
        <f t="shared" ca="1" si="41"/>
        <v>0</v>
      </c>
      <c r="W235" s="678">
        <f t="shared" ca="1" si="40"/>
        <v>65042.2</v>
      </c>
      <c r="X235" s="678">
        <f t="shared" ca="1" si="41"/>
        <v>0</v>
      </c>
      <c r="Y235" s="678">
        <f t="shared" ca="1" si="41"/>
        <v>0</v>
      </c>
      <c r="Z235" s="678">
        <f t="shared" ca="1" si="41"/>
        <v>0</v>
      </c>
      <c r="AA235" t="str">
        <f t="shared" si="33"/>
        <v>ASR_CMS_19</v>
      </c>
      <c r="AB235" s="957">
        <f t="shared" si="34"/>
        <v>45406</v>
      </c>
      <c r="AC235" t="str">
        <f t="shared" si="35"/>
        <v>Unaudited</v>
      </c>
    </row>
    <row r="236" spans="1:29" x14ac:dyDescent="0.25">
      <c r="A236" t="s">
        <v>421</v>
      </c>
      <c r="B236" t="s">
        <v>1380</v>
      </c>
      <c r="C236" t="s">
        <v>1381</v>
      </c>
      <c r="D236">
        <v>1900</v>
      </c>
      <c r="E236" s="957">
        <v>1</v>
      </c>
      <c r="F236" t="s">
        <v>442</v>
      </c>
      <c r="G236" s="957">
        <v>366</v>
      </c>
      <c r="H236" t="s">
        <v>380</v>
      </c>
      <c r="I236" s="937" t="s">
        <v>489</v>
      </c>
      <c r="J236" s="937" t="s">
        <v>445</v>
      </c>
      <c r="K236" s="937" t="s">
        <v>53</v>
      </c>
      <c r="L236" s="937">
        <v>3.1</v>
      </c>
      <c r="M236" s="962" t="s">
        <v>33</v>
      </c>
      <c r="N236" s="678">
        <f t="shared" ca="1" si="31"/>
        <v>9786339.8799999971</v>
      </c>
      <c r="O236" s="678">
        <f t="shared" ca="1" si="41"/>
        <v>4483130.51</v>
      </c>
      <c r="P236" s="678">
        <f t="shared" ca="1" si="41"/>
        <v>534828.19999999995</v>
      </c>
      <c r="Q236" s="678">
        <f t="shared" ca="1" si="41"/>
        <v>2919824.6999999997</v>
      </c>
      <c r="R236" s="678">
        <f t="shared" ca="1" si="41"/>
        <v>474750.68</v>
      </c>
      <c r="S236" s="678">
        <f t="shared" ca="1" si="41"/>
        <v>3446.8599999999997</v>
      </c>
      <c r="T236" s="678">
        <f t="shared" ca="1" si="41"/>
        <v>421590.87</v>
      </c>
      <c r="U236" s="678">
        <f t="shared" ca="1" si="41"/>
        <v>0</v>
      </c>
      <c r="V236" s="678">
        <f t="shared" ca="1" si="41"/>
        <v>33140.700000000004</v>
      </c>
      <c r="W236" s="678">
        <f t="shared" ca="1" si="40"/>
        <v>915627.36</v>
      </c>
      <c r="X236" s="678">
        <f t="shared" ca="1" si="41"/>
        <v>0</v>
      </c>
      <c r="Y236" s="678">
        <f t="shared" ca="1" si="41"/>
        <v>0</v>
      </c>
      <c r="Z236" s="678">
        <f t="shared" ca="1" si="41"/>
        <v>0</v>
      </c>
      <c r="AA236" t="str">
        <f t="shared" si="33"/>
        <v>ASR_CMS_19</v>
      </c>
      <c r="AB236" s="957">
        <f t="shared" si="34"/>
        <v>45406</v>
      </c>
      <c r="AC236" t="str">
        <f t="shared" si="35"/>
        <v>Unaudited</v>
      </c>
    </row>
    <row r="237" spans="1:29" x14ac:dyDescent="0.25">
      <c r="A237" t="s">
        <v>421</v>
      </c>
      <c r="B237" t="s">
        <v>1380</v>
      </c>
      <c r="C237" t="s">
        <v>1381</v>
      </c>
      <c r="D237">
        <v>1900</v>
      </c>
      <c r="E237" s="957">
        <v>1</v>
      </c>
      <c r="F237" t="s">
        <v>442</v>
      </c>
      <c r="G237" s="957">
        <v>366</v>
      </c>
      <c r="H237" t="s">
        <v>380</v>
      </c>
      <c r="I237" s="937" t="s">
        <v>489</v>
      </c>
      <c r="J237" s="937" t="s">
        <v>445</v>
      </c>
      <c r="K237" s="937" t="s">
        <v>53</v>
      </c>
      <c r="L237" s="937">
        <v>3.2</v>
      </c>
      <c r="M237" s="962" t="s">
        <v>34</v>
      </c>
      <c r="N237" s="678">
        <f t="shared" ca="1" si="31"/>
        <v>21622932.810000002</v>
      </c>
      <c r="O237" s="678">
        <f t="shared" ca="1" si="41"/>
        <v>7562714.9299999997</v>
      </c>
      <c r="P237" s="678">
        <f t="shared" ca="1" si="41"/>
        <v>971300.25999999989</v>
      </c>
      <c r="Q237" s="678">
        <f t="shared" ca="1" si="41"/>
        <v>7794414.4500000002</v>
      </c>
      <c r="R237" s="678">
        <f t="shared" ca="1" si="41"/>
        <v>1386100.85</v>
      </c>
      <c r="S237" s="678">
        <f t="shared" ca="1" si="41"/>
        <v>9754.4500000000007</v>
      </c>
      <c r="T237" s="678">
        <f t="shared" ca="1" si="41"/>
        <v>1036430.5499999999</v>
      </c>
      <c r="U237" s="678">
        <f t="shared" ca="1" si="41"/>
        <v>0</v>
      </c>
      <c r="V237" s="678">
        <f t="shared" ca="1" si="41"/>
        <v>125421.69</v>
      </c>
      <c r="W237" s="678">
        <f t="shared" ca="1" si="40"/>
        <v>2736795.63</v>
      </c>
      <c r="X237" s="678">
        <f t="shared" ca="1" si="41"/>
        <v>0</v>
      </c>
      <c r="Y237" s="678">
        <f t="shared" ca="1" si="41"/>
        <v>0</v>
      </c>
      <c r="Z237" s="678">
        <f t="shared" ca="1" si="41"/>
        <v>0</v>
      </c>
      <c r="AA237" t="str">
        <f t="shared" si="33"/>
        <v>ASR_CMS_19</v>
      </c>
      <c r="AB237" s="957">
        <f t="shared" si="34"/>
        <v>45406</v>
      </c>
      <c r="AC237" t="str">
        <f t="shared" si="35"/>
        <v>Unaudited</v>
      </c>
    </row>
    <row r="238" spans="1:29" x14ac:dyDescent="0.25">
      <c r="A238" t="s">
        <v>421</v>
      </c>
      <c r="B238" t="s">
        <v>1380</v>
      </c>
      <c r="C238" t="s">
        <v>1381</v>
      </c>
      <c r="D238">
        <v>1900</v>
      </c>
      <c r="E238" s="957">
        <v>1</v>
      </c>
      <c r="F238" t="s">
        <v>442</v>
      </c>
      <c r="G238" s="957">
        <v>366</v>
      </c>
      <c r="H238" t="s">
        <v>380</v>
      </c>
      <c r="I238" s="937" t="s">
        <v>489</v>
      </c>
      <c r="J238" s="937" t="s">
        <v>445</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ASR_CMS_19</v>
      </c>
      <c r="AB238" s="957">
        <f t="shared" si="34"/>
        <v>45406</v>
      </c>
      <c r="AC238" t="str">
        <f t="shared" si="35"/>
        <v>Unaudited</v>
      </c>
    </row>
    <row r="239" spans="1:29" x14ac:dyDescent="0.25">
      <c r="A239" t="s">
        <v>421</v>
      </c>
      <c r="B239" t="s">
        <v>1380</v>
      </c>
      <c r="C239" t="s">
        <v>1381</v>
      </c>
      <c r="D239">
        <v>1900</v>
      </c>
      <c r="E239" s="957">
        <v>1</v>
      </c>
      <c r="F239" t="s">
        <v>442</v>
      </c>
      <c r="G239" s="957">
        <v>366</v>
      </c>
      <c r="H239" t="s">
        <v>380</v>
      </c>
      <c r="I239" s="937" t="s">
        <v>489</v>
      </c>
      <c r="J239" s="937" t="s">
        <v>445</v>
      </c>
      <c r="K239" s="937" t="s">
        <v>53</v>
      </c>
      <c r="L239" s="945" t="s">
        <v>44</v>
      </c>
      <c r="M239" s="960" t="s">
        <v>154</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ASR_CMS_19</v>
      </c>
      <c r="AB239" s="957">
        <f t="shared" si="34"/>
        <v>45406</v>
      </c>
      <c r="AC239" t="str">
        <f t="shared" si="35"/>
        <v>Unaudited</v>
      </c>
    </row>
    <row r="240" spans="1:29" x14ac:dyDescent="0.25">
      <c r="A240" t="s">
        <v>421</v>
      </c>
      <c r="B240" t="s">
        <v>1380</v>
      </c>
      <c r="C240" t="s">
        <v>1381</v>
      </c>
      <c r="D240">
        <v>1900</v>
      </c>
      <c r="E240" s="957">
        <v>1</v>
      </c>
      <c r="F240" t="s">
        <v>442</v>
      </c>
      <c r="G240" s="957">
        <v>366</v>
      </c>
      <c r="H240" t="s">
        <v>380</v>
      </c>
      <c r="I240" s="962" t="s">
        <v>489</v>
      </c>
      <c r="J240" s="962" t="s">
        <v>445</v>
      </c>
      <c r="K240" s="962" t="s">
        <v>53</v>
      </c>
      <c r="L240" s="937" t="s">
        <v>41</v>
      </c>
      <c r="M240" s="962" t="s">
        <v>52</v>
      </c>
      <c r="N240" s="678">
        <f t="shared" ca="1" si="31"/>
        <v>642174.72999999975</v>
      </c>
      <c r="O240" s="678">
        <f t="shared" ca="1" si="41"/>
        <v>320713.74580955709</v>
      </c>
      <c r="P240" s="678">
        <f t="shared" ca="1" si="41"/>
        <v>39481.489355724363</v>
      </c>
      <c r="Q240" s="678">
        <f t="shared" ca="1" si="41"/>
        <v>205499.08065024039</v>
      </c>
      <c r="R240" s="678">
        <f t="shared" ca="1" si="41"/>
        <v>32313.585118788818</v>
      </c>
      <c r="S240" s="678">
        <f t="shared" ca="1" si="41"/>
        <v>537.93983712900877</v>
      </c>
      <c r="T240" s="678">
        <f t="shared" ca="1" si="41"/>
        <v>28418.093379374448</v>
      </c>
      <c r="U240" s="678">
        <f t="shared" ca="1" si="41"/>
        <v>4.0685028278025355</v>
      </c>
      <c r="V240" s="678">
        <f t="shared" ca="1" si="41"/>
        <v>2888.5372895332357</v>
      </c>
      <c r="W240" s="678">
        <f t="shared" ca="1" si="40"/>
        <v>12318.190056824684</v>
      </c>
      <c r="X240" s="678">
        <f t="shared" ca="1" si="41"/>
        <v>0</v>
      </c>
      <c r="Y240" s="678">
        <f t="shared" ca="1" si="41"/>
        <v>0</v>
      </c>
      <c r="Z240" s="678">
        <f t="shared" ca="1" si="41"/>
        <v>0</v>
      </c>
      <c r="AA240" t="str">
        <f t="shared" si="33"/>
        <v>ASR_CMS_19</v>
      </c>
      <c r="AB240" s="957">
        <f t="shared" si="34"/>
        <v>45406</v>
      </c>
      <c r="AC240" t="str">
        <f t="shared" si="35"/>
        <v>Unaudited</v>
      </c>
    </row>
    <row r="241" spans="1:29" x14ac:dyDescent="0.25">
      <c r="A241" t="s">
        <v>421</v>
      </c>
      <c r="B241" t="s">
        <v>1380</v>
      </c>
      <c r="C241" t="s">
        <v>1381</v>
      </c>
      <c r="D241">
        <v>1900</v>
      </c>
      <c r="E241" s="957">
        <v>1</v>
      </c>
      <c r="F241" t="s">
        <v>442</v>
      </c>
      <c r="G241" s="957">
        <v>366</v>
      </c>
      <c r="H241" t="s">
        <v>380</v>
      </c>
      <c r="I241" s="937" t="s">
        <v>489</v>
      </c>
      <c r="J241" s="937" t="s">
        <v>445</v>
      </c>
      <c r="K241" s="937" t="s">
        <v>53</v>
      </c>
      <c r="L241" s="937" t="s">
        <v>42</v>
      </c>
      <c r="M241" s="962" t="s">
        <v>155</v>
      </c>
      <c r="N241" s="678">
        <f t="shared" ca="1" si="31"/>
        <v>1085148.6759703222</v>
      </c>
      <c r="O241" s="678">
        <f t="shared" ca="1" si="41"/>
        <v>434586.21081972891</v>
      </c>
      <c r="P241" s="678">
        <f t="shared" ca="1" si="41"/>
        <v>51359.910832939167</v>
      </c>
      <c r="Q241" s="678">
        <f t="shared" ca="1" si="41"/>
        <v>365029.1369830285</v>
      </c>
      <c r="R241" s="678">
        <f t="shared" ca="1" si="41"/>
        <v>59274.745431149946</v>
      </c>
      <c r="S241" s="678">
        <f t="shared" ca="1" si="41"/>
        <v>466.80330441500399</v>
      </c>
      <c r="T241" s="678">
        <f t="shared" ca="1" si="41"/>
        <v>45228.854036317658</v>
      </c>
      <c r="U241" s="678">
        <f t="shared" ca="1" si="41"/>
        <v>0</v>
      </c>
      <c r="V241" s="678">
        <f t="shared" ca="1" si="41"/>
        <v>4992.6177815402507</v>
      </c>
      <c r="W241" s="678">
        <f t="shared" ca="1" si="40"/>
        <v>124210.39678120281</v>
      </c>
      <c r="X241" s="678">
        <f t="shared" ca="1" si="41"/>
        <v>0</v>
      </c>
      <c r="Y241" s="678">
        <f t="shared" ca="1" si="41"/>
        <v>0</v>
      </c>
      <c r="Z241" s="678">
        <f t="shared" ca="1" si="41"/>
        <v>0</v>
      </c>
      <c r="AA241" t="str">
        <f t="shared" si="33"/>
        <v>ASR_CMS_19</v>
      </c>
      <c r="AB241" s="957">
        <f t="shared" si="34"/>
        <v>45406</v>
      </c>
      <c r="AC241" t="str">
        <f t="shared" si="35"/>
        <v>Unaudited</v>
      </c>
    </row>
    <row r="242" spans="1:29" x14ac:dyDescent="0.25">
      <c r="A242" t="s">
        <v>421</v>
      </c>
      <c r="B242" t="s">
        <v>1380</v>
      </c>
      <c r="C242" t="s">
        <v>1381</v>
      </c>
      <c r="D242">
        <v>1900</v>
      </c>
      <c r="E242" s="957">
        <v>1</v>
      </c>
      <c r="F242" t="s">
        <v>442</v>
      </c>
      <c r="G242" s="957">
        <v>366</v>
      </c>
      <c r="H242" t="s">
        <v>380</v>
      </c>
      <c r="I242" s="937" t="s">
        <v>489</v>
      </c>
      <c r="J242" s="937" t="s">
        <v>445</v>
      </c>
      <c r="K242" s="937" t="s">
        <v>53</v>
      </c>
      <c r="L242" s="937" t="s">
        <v>43</v>
      </c>
      <c r="M242" s="962" t="s">
        <v>463</v>
      </c>
      <c r="N242" s="678">
        <f t="shared" ca="1" si="31"/>
        <v>861246.66938754823</v>
      </c>
      <c r="O242" s="678">
        <f t="shared" ca="1" si="41"/>
        <v>220633.89149660844</v>
      </c>
      <c r="P242" s="678">
        <f t="shared" ca="1" si="41"/>
        <v>25336.68982413119</v>
      </c>
      <c r="Q242" s="678">
        <f t="shared" ca="1" si="41"/>
        <v>251057.19097809232</v>
      </c>
      <c r="R242" s="678">
        <f t="shared" ca="1" si="41"/>
        <v>34623.239799154508</v>
      </c>
      <c r="S242" s="678">
        <f t="shared" ca="1" si="41"/>
        <v>899.06312480936435</v>
      </c>
      <c r="T242" s="678">
        <f t="shared" ca="1" si="41"/>
        <v>36813.465290832944</v>
      </c>
      <c r="U242" s="678">
        <f t="shared" ca="1" si="41"/>
        <v>0.81406354740715658</v>
      </c>
      <c r="V242" s="678">
        <f t="shared" ca="1" si="41"/>
        <v>3062.0809200295907</v>
      </c>
      <c r="W242" s="678">
        <f t="shared" ca="1" si="40"/>
        <v>288820.23389034258</v>
      </c>
      <c r="X242" s="678">
        <f t="shared" ca="1" si="41"/>
        <v>0</v>
      </c>
      <c r="Y242" s="678">
        <f t="shared" ca="1" si="41"/>
        <v>0</v>
      </c>
      <c r="Z242" s="678">
        <f t="shared" ca="1" si="41"/>
        <v>0</v>
      </c>
      <c r="AA242" t="str">
        <f t="shared" si="33"/>
        <v>ASR_CMS_19</v>
      </c>
      <c r="AB242" s="957">
        <f t="shared" si="34"/>
        <v>45406</v>
      </c>
      <c r="AC242" t="str">
        <f t="shared" si="35"/>
        <v>Unaudited</v>
      </c>
    </row>
    <row r="243" spans="1:29" x14ac:dyDescent="0.25">
      <c r="A243" t="s">
        <v>421</v>
      </c>
      <c r="B243" t="s">
        <v>1380</v>
      </c>
      <c r="C243" t="s">
        <v>1381</v>
      </c>
      <c r="D243">
        <v>1900</v>
      </c>
      <c r="E243" s="957">
        <v>1</v>
      </c>
      <c r="F243" t="s">
        <v>442</v>
      </c>
      <c r="G243" s="957">
        <v>366</v>
      </c>
      <c r="H243" t="s">
        <v>380</v>
      </c>
      <c r="I243" s="937" t="s">
        <v>489</v>
      </c>
      <c r="J243" s="937" t="s">
        <v>445</v>
      </c>
      <c r="K243" s="937" t="s">
        <v>915</v>
      </c>
      <c r="L243" s="937" t="s">
        <v>916</v>
      </c>
      <c r="M243" s="962" t="s">
        <v>915</v>
      </c>
      <c r="N243" s="678">
        <f t="shared" ca="1" si="31"/>
        <v>125654.94999999998</v>
      </c>
      <c r="O243" s="678">
        <f t="shared" ca="1" si="41"/>
        <v>39832.17</v>
      </c>
      <c r="P243" s="678">
        <f t="shared" ca="1" si="41"/>
        <v>46540.56</v>
      </c>
      <c r="Q243" s="678">
        <f t="shared" ca="1" si="41"/>
        <v>4335.5600000000004</v>
      </c>
      <c r="R243" s="678">
        <f t="shared" ca="1" si="41"/>
        <v>26996.230000000003</v>
      </c>
      <c r="S243" s="678">
        <f t="shared" ca="1" si="41"/>
        <v>0</v>
      </c>
      <c r="T243" s="678">
        <f t="shared" ca="1" si="41"/>
        <v>0</v>
      </c>
      <c r="U243" s="678">
        <f t="shared" ca="1" si="41"/>
        <v>0</v>
      </c>
      <c r="V243" s="678">
        <f t="shared" ca="1" si="41"/>
        <v>7950.43</v>
      </c>
      <c r="W243" s="678">
        <f t="shared" ca="1" si="40"/>
        <v>0</v>
      </c>
      <c r="X243" s="678">
        <f t="shared" ca="1" si="41"/>
        <v>0</v>
      </c>
      <c r="Y243" s="678">
        <f t="shared" ca="1" si="41"/>
        <v>0</v>
      </c>
      <c r="Z243" s="678">
        <f t="shared" ca="1" si="41"/>
        <v>0</v>
      </c>
      <c r="AA243" t="str">
        <f t="shared" si="33"/>
        <v>ASR_CMS_19</v>
      </c>
      <c r="AB243" s="957">
        <f t="shared" si="34"/>
        <v>45406</v>
      </c>
      <c r="AC243" t="str">
        <f t="shared" si="35"/>
        <v>Unaudited</v>
      </c>
    </row>
    <row r="244" spans="1:29" x14ac:dyDescent="0.25">
      <c r="A244" t="s">
        <v>421</v>
      </c>
      <c r="B244" t="s">
        <v>1380</v>
      </c>
      <c r="C244" t="s">
        <v>1381</v>
      </c>
      <c r="D244">
        <v>1900</v>
      </c>
      <c r="E244" s="957">
        <v>1</v>
      </c>
      <c r="F244" t="s">
        <v>442</v>
      </c>
      <c r="G244" s="957">
        <v>366</v>
      </c>
      <c r="H244" t="s">
        <v>380</v>
      </c>
      <c r="I244" s="937" t="s">
        <v>489</v>
      </c>
      <c r="J244" s="937" t="s">
        <v>445</v>
      </c>
      <c r="K244" s="937" t="s">
        <v>915</v>
      </c>
      <c r="L244" s="937" t="s">
        <v>917</v>
      </c>
      <c r="M244" s="962" t="s">
        <v>920</v>
      </c>
      <c r="N244" s="678">
        <f t="shared" ca="1" si="31"/>
        <v>4103.8277027920121</v>
      </c>
      <c r="O244" s="678">
        <f t="shared" ca="1" si="41"/>
        <v>1300.8987127711314</v>
      </c>
      <c r="P244" s="678">
        <f t="shared" ca="1" si="41"/>
        <v>1519.9913686763139</v>
      </c>
      <c r="Q244" s="678">
        <f t="shared" ca="1" si="41"/>
        <v>141.59721710220674</v>
      </c>
      <c r="R244" s="678">
        <f t="shared" ca="1" si="41"/>
        <v>881.68334430871846</v>
      </c>
      <c r="S244" s="678">
        <f t="shared" ca="1" si="41"/>
        <v>0</v>
      </c>
      <c r="T244" s="678">
        <f t="shared" ca="1" si="41"/>
        <v>0</v>
      </c>
      <c r="U244" s="678">
        <f t="shared" ca="1" si="41"/>
        <v>0</v>
      </c>
      <c r="V244" s="678">
        <f t="shared" ca="1" si="41"/>
        <v>259.65705993364122</v>
      </c>
      <c r="W244" s="678">
        <f t="shared" ca="1" si="40"/>
        <v>0</v>
      </c>
      <c r="X244" s="678">
        <f t="shared" ca="1" si="41"/>
        <v>0</v>
      </c>
      <c r="Y244" s="678">
        <f t="shared" ca="1" si="41"/>
        <v>0</v>
      </c>
      <c r="Z244" s="678">
        <f t="shared" ca="1" si="41"/>
        <v>0</v>
      </c>
      <c r="AA244" t="str">
        <f t="shared" si="33"/>
        <v>ASR_CMS_19</v>
      </c>
      <c r="AB244" s="957">
        <f t="shared" si="34"/>
        <v>45406</v>
      </c>
      <c r="AC244" t="str">
        <f t="shared" si="35"/>
        <v>Unaudited</v>
      </c>
    </row>
    <row r="245" spans="1:29" x14ac:dyDescent="0.25">
      <c r="A245" t="s">
        <v>421</v>
      </c>
      <c r="B245" t="s">
        <v>1380</v>
      </c>
      <c r="C245" t="s">
        <v>1381</v>
      </c>
      <c r="D245">
        <v>1900</v>
      </c>
      <c r="E245" s="957">
        <v>1</v>
      </c>
      <c r="F245" t="s">
        <v>442</v>
      </c>
      <c r="G245" s="957">
        <v>366</v>
      </c>
      <c r="H245" t="s">
        <v>380</v>
      </c>
      <c r="I245" s="937" t="s">
        <v>489</v>
      </c>
      <c r="J245" s="937" t="s">
        <v>445</v>
      </c>
      <c r="K245" s="937" t="s">
        <v>915</v>
      </c>
      <c r="L245" s="937" t="s">
        <v>918</v>
      </c>
      <c r="M245" s="962" t="s">
        <v>921</v>
      </c>
      <c r="N245" s="678">
        <f t="shared" ca="1" si="31"/>
        <v>-141.22360373064163</v>
      </c>
      <c r="O245" s="678">
        <f t="shared" ca="1" si="41"/>
        <v>-36.178616846697437</v>
      </c>
      <c r="P245" s="678">
        <f t="shared" ca="1" si="41"/>
        <v>-4.1546037514592387</v>
      </c>
      <c r="Q245" s="678">
        <f t="shared" ca="1" si="41"/>
        <v>-41.167301439471579</v>
      </c>
      <c r="R245" s="678">
        <f t="shared" ca="1" si="41"/>
        <v>-5.6773731278913306</v>
      </c>
      <c r="S245" s="678">
        <f t="shared" ca="1" si="41"/>
        <v>-0.14742458691561672</v>
      </c>
      <c r="T245" s="678">
        <f t="shared" ca="1" si="41"/>
        <v>-6.0365170850313961</v>
      </c>
      <c r="U245" s="678">
        <f t="shared" ca="1" si="41"/>
        <v>-1.334867139890861E-4</v>
      </c>
      <c r="V245" s="678">
        <f t="shared" ca="1" si="41"/>
        <v>-0.50210714051171168</v>
      </c>
      <c r="W245" s="678">
        <f t="shared" ca="1" si="40"/>
        <v>-47.35952626594932</v>
      </c>
      <c r="X245" s="678">
        <f t="shared" ca="1" si="41"/>
        <v>0</v>
      </c>
      <c r="Y245" s="678">
        <f t="shared" ca="1" si="41"/>
        <v>0</v>
      </c>
      <c r="Z245" s="678">
        <f t="shared" ca="1" si="41"/>
        <v>0</v>
      </c>
      <c r="AA245" t="str">
        <f t="shared" si="33"/>
        <v>ASR_CMS_19</v>
      </c>
      <c r="AB245" s="957">
        <f t="shared" si="34"/>
        <v>45406</v>
      </c>
      <c r="AC245" t="str">
        <f t="shared" si="35"/>
        <v>Unaudited</v>
      </c>
    </row>
    <row r="246" spans="1:29" x14ac:dyDescent="0.25">
      <c r="A246" t="s">
        <v>421</v>
      </c>
      <c r="B246" t="s">
        <v>1380</v>
      </c>
      <c r="C246" t="s">
        <v>1381</v>
      </c>
      <c r="D246">
        <v>1900</v>
      </c>
      <c r="E246" s="957">
        <v>1</v>
      </c>
      <c r="F246" t="s">
        <v>442</v>
      </c>
      <c r="G246" s="957">
        <v>366</v>
      </c>
      <c r="H246" t="s">
        <v>380</v>
      </c>
      <c r="I246" s="937" t="s">
        <v>489</v>
      </c>
      <c r="J246" s="937" t="s">
        <v>445</v>
      </c>
      <c r="K246" s="937" t="s">
        <v>446</v>
      </c>
      <c r="L246" s="937">
        <v>5.0999999999999996</v>
      </c>
      <c r="M246" s="962" t="s">
        <v>37</v>
      </c>
      <c r="N246" s="678">
        <f t="shared" ca="1" si="31"/>
        <v>9804178.8299999982</v>
      </c>
      <c r="O246" s="678">
        <f t="shared" ca="1" si="41"/>
        <v>3263328.89</v>
      </c>
      <c r="P246" s="678">
        <f t="shared" ca="1" si="41"/>
        <v>1968573.05</v>
      </c>
      <c r="Q246" s="678">
        <f t="shared" ca="1" si="41"/>
        <v>1787545.1699999997</v>
      </c>
      <c r="R246" s="678">
        <f t="shared" ca="1" si="41"/>
        <v>1622064.21</v>
      </c>
      <c r="S246" s="678">
        <f t="shared" ca="1" si="41"/>
        <v>6126.04</v>
      </c>
      <c r="T246" s="678">
        <f t="shared" ca="1" si="41"/>
        <v>1027875.8799999999</v>
      </c>
      <c r="U246" s="678">
        <f t="shared" ca="1" si="41"/>
        <v>0</v>
      </c>
      <c r="V246" s="678">
        <f t="shared" ca="1" si="41"/>
        <v>78375.77</v>
      </c>
      <c r="W246" s="678">
        <f t="shared" ca="1" si="40"/>
        <v>50289.819999999992</v>
      </c>
      <c r="X246" s="678">
        <f t="shared" ca="1" si="41"/>
        <v>0</v>
      </c>
      <c r="Y246" s="678">
        <f t="shared" ca="1" si="41"/>
        <v>0</v>
      </c>
      <c r="Z246" s="678">
        <f t="shared" ca="1" si="41"/>
        <v>0</v>
      </c>
      <c r="AA246" t="str">
        <f t="shared" si="33"/>
        <v>ASR_CMS_19</v>
      </c>
      <c r="AB246" s="957">
        <f t="shared" si="34"/>
        <v>45406</v>
      </c>
      <c r="AC246" t="str">
        <f t="shared" si="35"/>
        <v>Unaudited</v>
      </c>
    </row>
    <row r="247" spans="1:29" ht="30" x14ac:dyDescent="0.25">
      <c r="A247" t="s">
        <v>421</v>
      </c>
      <c r="B247" t="s">
        <v>1380</v>
      </c>
      <c r="C247" t="s">
        <v>1381</v>
      </c>
      <c r="D247">
        <v>1900</v>
      </c>
      <c r="E247" s="957">
        <v>1</v>
      </c>
      <c r="F247" t="s">
        <v>442</v>
      </c>
      <c r="G247" s="957">
        <v>366</v>
      </c>
      <c r="H247" t="s">
        <v>380</v>
      </c>
      <c r="I247" s="937" t="s">
        <v>489</v>
      </c>
      <c r="J247" s="937" t="s">
        <v>445</v>
      </c>
      <c r="K247" s="937" t="s">
        <v>446</v>
      </c>
      <c r="L247" s="945">
        <v>5.2</v>
      </c>
      <c r="M247" s="960" t="s">
        <v>304</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ASR_CMS_19</v>
      </c>
      <c r="AB247" s="957">
        <f t="shared" si="34"/>
        <v>45406</v>
      </c>
      <c r="AC247" t="str">
        <f t="shared" si="35"/>
        <v>Unaudited</v>
      </c>
    </row>
    <row r="248" spans="1:29" ht="30" x14ac:dyDescent="0.25">
      <c r="A248" t="s">
        <v>421</v>
      </c>
      <c r="B248" t="s">
        <v>1380</v>
      </c>
      <c r="C248" t="s">
        <v>1381</v>
      </c>
      <c r="D248">
        <v>1900</v>
      </c>
      <c r="E248" s="957">
        <v>1</v>
      </c>
      <c r="F248" t="s">
        <v>442</v>
      </c>
      <c r="G248" s="957">
        <v>366</v>
      </c>
      <c r="H248" t="s">
        <v>380</v>
      </c>
      <c r="I248" s="937" t="s">
        <v>489</v>
      </c>
      <c r="J248" s="937" t="s">
        <v>445</v>
      </c>
      <c r="K248" s="937" t="s">
        <v>446</v>
      </c>
      <c r="L248" s="937">
        <v>5.3</v>
      </c>
      <c r="M248" s="962" t="s">
        <v>305</v>
      </c>
      <c r="N248" s="678">
        <f t="shared" ca="1" si="31"/>
        <v>238580.61269230442</v>
      </c>
      <c r="O248" s="678">
        <f t="shared" ca="1" si="41"/>
        <v>77022.536654545955</v>
      </c>
      <c r="P248" s="678">
        <f t="shared" ca="1" si="41"/>
        <v>48801.546514518464</v>
      </c>
      <c r="Q248" s="678">
        <f t="shared" ca="1" si="41"/>
        <v>42747.131907289331</v>
      </c>
      <c r="R248" s="678">
        <f t="shared" ca="1" si="41"/>
        <v>40400.254538794172</v>
      </c>
      <c r="S248" s="678">
        <f t="shared" ca="1" si="41"/>
        <v>181.09768715278466</v>
      </c>
      <c r="T248" s="678">
        <f t="shared" ca="1" si="41"/>
        <v>26314.997780028647</v>
      </c>
      <c r="U248" s="678">
        <f t="shared" ca="1" si="41"/>
        <v>0</v>
      </c>
      <c r="V248" s="678">
        <f t="shared" ca="1" si="41"/>
        <v>1891.3329077345959</v>
      </c>
      <c r="W248" s="678">
        <f t="shared" ca="1" si="40"/>
        <v>1221.714702240474</v>
      </c>
      <c r="X248" s="678">
        <f t="shared" ca="1" si="41"/>
        <v>0</v>
      </c>
      <c r="Y248" s="678">
        <f t="shared" ca="1" si="41"/>
        <v>0</v>
      </c>
      <c r="Z248" s="678">
        <f t="shared" ca="1" si="41"/>
        <v>0</v>
      </c>
      <c r="AA248" t="str">
        <f t="shared" si="33"/>
        <v>ASR_CMS_19</v>
      </c>
      <c r="AB248" s="957">
        <f t="shared" si="34"/>
        <v>45406</v>
      </c>
      <c r="AC248" t="str">
        <f t="shared" si="35"/>
        <v>Unaudited</v>
      </c>
    </row>
    <row r="249" spans="1:29" x14ac:dyDescent="0.25">
      <c r="A249" t="s">
        <v>421</v>
      </c>
      <c r="B249" t="s">
        <v>1380</v>
      </c>
      <c r="C249" t="s">
        <v>1381</v>
      </c>
      <c r="D249">
        <v>1900</v>
      </c>
      <c r="E249" s="957">
        <v>1</v>
      </c>
      <c r="F249" t="s">
        <v>442</v>
      </c>
      <c r="G249" s="957">
        <v>366</v>
      </c>
      <c r="H249" t="s">
        <v>380</v>
      </c>
      <c r="I249" s="937" t="s">
        <v>489</v>
      </c>
      <c r="J249" s="937" t="s">
        <v>445</v>
      </c>
      <c r="K249" s="937" t="s">
        <v>446</v>
      </c>
      <c r="L249" s="937" t="s">
        <v>82</v>
      </c>
      <c r="M249" s="962" t="s">
        <v>454</v>
      </c>
      <c r="N249" s="678">
        <f t="shared" ca="1" si="31"/>
        <v>-10353.907969233467</v>
      </c>
      <c r="O249" s="678">
        <f t="shared" ca="1" si="41"/>
        <v>-2652.4607741870636</v>
      </c>
      <c r="P249" s="678">
        <f t="shared" ca="1" si="41"/>
        <v>-304.59770006497649</v>
      </c>
      <c r="Q249" s="678">
        <f t="shared" ca="1" si="41"/>
        <v>-3018.2096985639964</v>
      </c>
      <c r="R249" s="678">
        <f t="shared" ca="1" si="41"/>
        <v>-416.24060936232638</v>
      </c>
      <c r="S249" s="678">
        <f t="shared" ca="1" si="41"/>
        <v>-10.808537418701805</v>
      </c>
      <c r="T249" s="678">
        <f t="shared" ca="1" si="41"/>
        <v>-442.5715015198939</v>
      </c>
      <c r="U249" s="678">
        <f t="shared" ca="1" si="41"/>
        <v>-9.7866724488528782E-3</v>
      </c>
      <c r="V249" s="678">
        <f t="shared" ca="1" si="41"/>
        <v>-36.81233863334171</v>
      </c>
      <c r="W249" s="678">
        <f t="shared" ca="1" si="40"/>
        <v>-3472.1970228107175</v>
      </c>
      <c r="X249" s="678">
        <f t="shared" ca="1" si="41"/>
        <v>0</v>
      </c>
      <c r="Y249" s="678">
        <f t="shared" ca="1" si="41"/>
        <v>0</v>
      </c>
      <c r="Z249" s="678">
        <f t="shared" ca="1" si="41"/>
        <v>0</v>
      </c>
      <c r="AA249" t="str">
        <f t="shared" si="33"/>
        <v>ASR_CMS_19</v>
      </c>
      <c r="AB249" s="957">
        <f t="shared" si="34"/>
        <v>45406</v>
      </c>
      <c r="AC249" t="str">
        <f t="shared" si="35"/>
        <v>Unaudited</v>
      </c>
    </row>
    <row r="250" spans="1:29" x14ac:dyDescent="0.25">
      <c r="A250" t="s">
        <v>421</v>
      </c>
      <c r="B250" t="s">
        <v>1380</v>
      </c>
      <c r="C250" t="s">
        <v>1381</v>
      </c>
      <c r="D250">
        <v>1900</v>
      </c>
      <c r="E250" s="957">
        <v>1</v>
      </c>
      <c r="F250" t="s">
        <v>442</v>
      </c>
      <c r="G250" s="957">
        <v>366</v>
      </c>
      <c r="H250" t="s">
        <v>380</v>
      </c>
      <c r="I250" s="937" t="s">
        <v>489</v>
      </c>
      <c r="J250" s="937" t="s">
        <v>445</v>
      </c>
      <c r="K250" s="937" t="s">
        <v>447</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ASR_CMS_19</v>
      </c>
      <c r="AB250" s="957">
        <f t="shared" si="34"/>
        <v>45406</v>
      </c>
      <c r="AC250" t="str">
        <f t="shared" si="35"/>
        <v>Unaudited</v>
      </c>
    </row>
    <row r="251" spans="1:29" x14ac:dyDescent="0.25">
      <c r="A251" t="s">
        <v>421</v>
      </c>
      <c r="B251" t="s">
        <v>1380</v>
      </c>
      <c r="C251" t="s">
        <v>1381</v>
      </c>
      <c r="D251">
        <v>1900</v>
      </c>
      <c r="E251" s="957">
        <v>1</v>
      </c>
      <c r="F251" t="s">
        <v>442</v>
      </c>
      <c r="G251" s="957">
        <v>366</v>
      </c>
      <c r="H251" t="s">
        <v>380</v>
      </c>
      <c r="I251" s="937" t="s">
        <v>489</v>
      </c>
      <c r="J251" s="937" t="s">
        <v>445</v>
      </c>
      <c r="K251" s="937" t="s">
        <v>447</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ASR_CMS_19</v>
      </c>
      <c r="AB251" s="957">
        <f t="shared" si="34"/>
        <v>45406</v>
      </c>
      <c r="AC251" t="str">
        <f t="shared" si="35"/>
        <v>Unaudited</v>
      </c>
    </row>
    <row r="252" spans="1:29" x14ac:dyDescent="0.25">
      <c r="A252" t="s">
        <v>421</v>
      </c>
      <c r="B252" t="s">
        <v>1380</v>
      </c>
      <c r="C252" t="s">
        <v>1381</v>
      </c>
      <c r="D252">
        <v>1900</v>
      </c>
      <c r="E252" s="957">
        <v>1</v>
      </c>
      <c r="F252" t="s">
        <v>442</v>
      </c>
      <c r="G252" s="957">
        <v>366</v>
      </c>
      <c r="H252" t="s">
        <v>380</v>
      </c>
      <c r="I252" s="937" t="s">
        <v>489</v>
      </c>
      <c r="J252" s="937" t="s">
        <v>445</v>
      </c>
      <c r="K252" s="937" t="s">
        <v>447</v>
      </c>
      <c r="L252" s="945">
        <v>6.3</v>
      </c>
      <c r="M252" s="960" t="s">
        <v>185</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ASR_CMS_19</v>
      </c>
      <c r="AB252" s="957">
        <f t="shared" si="34"/>
        <v>45406</v>
      </c>
      <c r="AC252" t="str">
        <f t="shared" si="35"/>
        <v>Unaudited</v>
      </c>
    </row>
    <row r="253" spans="1:29" x14ac:dyDescent="0.25">
      <c r="A253" t="s">
        <v>421</v>
      </c>
      <c r="B253" t="s">
        <v>1380</v>
      </c>
      <c r="C253" t="s">
        <v>1381</v>
      </c>
      <c r="D253">
        <v>1900</v>
      </c>
      <c r="E253" s="957">
        <v>1</v>
      </c>
      <c r="F253" t="s">
        <v>442</v>
      </c>
      <c r="G253" s="957">
        <v>366</v>
      </c>
      <c r="H253" t="s">
        <v>380</v>
      </c>
      <c r="I253" s="962" t="s">
        <v>489</v>
      </c>
      <c r="J253" s="962" t="s">
        <v>445</v>
      </c>
      <c r="K253" s="962" t="s">
        <v>447</v>
      </c>
      <c r="L253" s="953" t="s">
        <v>87</v>
      </c>
      <c r="M253" s="962" t="s">
        <v>455</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ASR_CMS_19</v>
      </c>
      <c r="AB253" s="957">
        <f t="shared" si="34"/>
        <v>45406</v>
      </c>
      <c r="AC253" t="str">
        <f t="shared" si="35"/>
        <v>Unaudited</v>
      </c>
    </row>
    <row r="254" spans="1:29" x14ac:dyDescent="0.25">
      <c r="A254" t="s">
        <v>421</v>
      </c>
      <c r="B254" t="s">
        <v>1380</v>
      </c>
      <c r="C254" t="s">
        <v>1381</v>
      </c>
      <c r="D254">
        <v>1900</v>
      </c>
      <c r="E254" s="957">
        <v>1</v>
      </c>
      <c r="F254" t="s">
        <v>442</v>
      </c>
      <c r="G254" s="957">
        <v>366</v>
      </c>
      <c r="H254" t="s">
        <v>380</v>
      </c>
      <c r="I254" s="958" t="s">
        <v>489</v>
      </c>
      <c r="J254" s="958" t="s">
        <v>445</v>
      </c>
      <c r="K254" s="958" t="s">
        <v>448</v>
      </c>
      <c r="L254" s="953">
        <v>7.1</v>
      </c>
      <c r="M254" s="958" t="s">
        <v>20</v>
      </c>
      <c r="N254" s="678">
        <f t="shared" ca="1" si="42"/>
        <v>9915437.9499999993</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2098996.3944980856</v>
      </c>
      <c r="P254" s="678">
        <f t="shared" ca="1" si="44"/>
        <v>131366.93184768027</v>
      </c>
      <c r="Q254" s="678">
        <f t="shared" ca="1" si="44"/>
        <v>5021821.3476736583</v>
      </c>
      <c r="R254" s="678">
        <f t="shared" ca="1" si="44"/>
        <v>318151.71514165925</v>
      </c>
      <c r="S254" s="678">
        <f t="shared" ca="1" si="44"/>
        <v>28141.325494884652</v>
      </c>
      <c r="T254" s="678">
        <f t="shared" ca="1" si="44"/>
        <v>681212.98149836354</v>
      </c>
      <c r="U254" s="678">
        <f t="shared" ca="1" si="44"/>
        <v>0</v>
      </c>
      <c r="V254" s="678">
        <f t="shared" ca="1" si="44"/>
        <v>36020.249892800763</v>
      </c>
      <c r="W254" s="678">
        <f t="shared" ca="1" si="40"/>
        <v>1599727.0039528674</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ASR_CMS_19</v>
      </c>
      <c r="AB254" s="957">
        <f t="shared" si="34"/>
        <v>45406</v>
      </c>
      <c r="AC254" t="str">
        <f t="shared" si="35"/>
        <v>Unaudited</v>
      </c>
    </row>
    <row r="255" spans="1:29" x14ac:dyDescent="0.25">
      <c r="A255" t="s">
        <v>421</v>
      </c>
      <c r="B255" t="s">
        <v>1380</v>
      </c>
      <c r="C255" t="s">
        <v>1381</v>
      </c>
      <c r="D255">
        <v>1900</v>
      </c>
      <c r="E255" s="957">
        <v>1</v>
      </c>
      <c r="F255" t="s">
        <v>442</v>
      </c>
      <c r="G255" s="957">
        <v>366</v>
      </c>
      <c r="H255" t="s">
        <v>380</v>
      </c>
      <c r="I255" s="958" t="s">
        <v>489</v>
      </c>
      <c r="J255" s="958" t="s">
        <v>445</v>
      </c>
      <c r="K255" s="958" t="s">
        <v>448</v>
      </c>
      <c r="L255" s="937">
        <v>7.2</v>
      </c>
      <c r="M255" s="958" t="s">
        <v>21</v>
      </c>
      <c r="N255" s="678">
        <f t="shared" ca="1" si="42"/>
        <v>0</v>
      </c>
      <c r="O255" s="678">
        <f t="shared" ca="1" si="44"/>
        <v>0</v>
      </c>
      <c r="P255" s="678">
        <f t="shared" ca="1" si="44"/>
        <v>0</v>
      </c>
      <c r="Q255" s="678">
        <f t="shared" ca="1" si="44"/>
        <v>0</v>
      </c>
      <c r="R255" s="678">
        <f t="shared" ca="1" si="44"/>
        <v>0</v>
      </c>
      <c r="S255" s="678">
        <f t="shared" ca="1" si="44"/>
        <v>0</v>
      </c>
      <c r="T255" s="678">
        <f t="shared" ca="1" si="44"/>
        <v>0</v>
      </c>
      <c r="U255" s="678">
        <f t="shared" ca="1" si="44"/>
        <v>0</v>
      </c>
      <c r="V255" s="678">
        <f t="shared" ca="1" si="44"/>
        <v>0</v>
      </c>
      <c r="W255" s="678">
        <f t="shared" ca="1" si="40"/>
        <v>0</v>
      </c>
      <c r="X255" s="678">
        <f t="shared" ca="1" si="45"/>
        <v>0</v>
      </c>
      <c r="Y255" s="678">
        <f t="shared" ca="1" si="45"/>
        <v>0</v>
      </c>
      <c r="Z255" s="678">
        <f t="shared" ca="1" si="45"/>
        <v>0</v>
      </c>
      <c r="AA255" t="str">
        <f t="shared" si="33"/>
        <v>ASR_CMS_19</v>
      </c>
      <c r="AB255" s="957">
        <f t="shared" si="34"/>
        <v>45406</v>
      </c>
      <c r="AC255" t="str">
        <f t="shared" si="35"/>
        <v>Unaudited</v>
      </c>
    </row>
    <row r="256" spans="1:29" x14ac:dyDescent="0.25">
      <c r="A256" t="s">
        <v>421</v>
      </c>
      <c r="B256" t="s">
        <v>1380</v>
      </c>
      <c r="C256" t="s">
        <v>1381</v>
      </c>
      <c r="D256">
        <v>1900</v>
      </c>
      <c r="E256" s="957">
        <v>1</v>
      </c>
      <c r="F256" t="s">
        <v>442</v>
      </c>
      <c r="G256" s="957">
        <v>366</v>
      </c>
      <c r="H256" t="s">
        <v>380</v>
      </c>
      <c r="I256" s="958" t="s">
        <v>489</v>
      </c>
      <c r="J256" s="958" t="s">
        <v>445</v>
      </c>
      <c r="K256" s="958" t="s">
        <v>448</v>
      </c>
      <c r="L256" s="937">
        <v>7.3</v>
      </c>
      <c r="M256" s="958" t="s">
        <v>156</v>
      </c>
      <c r="N256" s="678">
        <f t="shared" ca="1" si="42"/>
        <v>101786.88619585356</v>
      </c>
      <c r="O256" s="678">
        <f t="shared" ca="1" si="44"/>
        <v>25904.789836016593</v>
      </c>
      <c r="P256" s="678">
        <f t="shared" ca="1" si="44"/>
        <v>3873.3346010479727</v>
      </c>
      <c r="Q256" s="678">
        <f t="shared" ca="1" si="44"/>
        <v>30300.094879017932</v>
      </c>
      <c r="R256" s="678">
        <f t="shared" ca="1" si="44"/>
        <v>5950.4617016334614</v>
      </c>
      <c r="S256" s="678">
        <f t="shared" ca="1" si="44"/>
        <v>97.675377379139093</v>
      </c>
      <c r="T256" s="678">
        <f t="shared" ca="1" si="44"/>
        <v>4965.2681978740266</v>
      </c>
      <c r="U256" s="678">
        <f t="shared" ca="1" si="44"/>
        <v>7.693207693673397E-2</v>
      </c>
      <c r="V256" s="678">
        <f t="shared" ca="1" si="44"/>
        <v>441.72187779438178</v>
      </c>
      <c r="W256" s="678">
        <f t="shared" ca="1" si="40"/>
        <v>30253.462793013103</v>
      </c>
      <c r="X256" s="678">
        <f t="shared" ca="1" si="45"/>
        <v>0</v>
      </c>
      <c r="Y256" s="678">
        <f t="shared" ca="1" si="45"/>
        <v>0</v>
      </c>
      <c r="Z256" s="678">
        <f t="shared" ca="1" si="45"/>
        <v>0</v>
      </c>
      <c r="AA256" t="str">
        <f t="shared" si="33"/>
        <v>ASR_CMS_19</v>
      </c>
      <c r="AB256" s="957">
        <f t="shared" si="34"/>
        <v>45406</v>
      </c>
      <c r="AC256" t="str">
        <f t="shared" si="35"/>
        <v>Unaudited</v>
      </c>
    </row>
    <row r="257" spans="1:29" x14ac:dyDescent="0.25">
      <c r="A257" t="s">
        <v>421</v>
      </c>
      <c r="B257" t="s">
        <v>1380</v>
      </c>
      <c r="C257" t="s">
        <v>1381</v>
      </c>
      <c r="D257">
        <v>1900</v>
      </c>
      <c r="E257" s="957">
        <v>1</v>
      </c>
      <c r="F257" t="s">
        <v>442</v>
      </c>
      <c r="G257" s="957">
        <v>366</v>
      </c>
      <c r="H257" t="s">
        <v>380</v>
      </c>
      <c r="I257" s="965" t="s">
        <v>489</v>
      </c>
      <c r="J257" s="965" t="s">
        <v>445</v>
      </c>
      <c r="K257" s="965" t="s">
        <v>448</v>
      </c>
      <c r="L257" s="945" t="s">
        <v>91</v>
      </c>
      <c r="M257" s="965" t="s">
        <v>456</v>
      </c>
      <c r="N257" s="678">
        <f t="shared" ca="1" si="42"/>
        <v>-390.6422821083753</v>
      </c>
      <c r="O257" s="678">
        <f t="shared" ca="1" si="44"/>
        <v>-100.07461270762028</v>
      </c>
      <c r="P257" s="678">
        <f t="shared" ca="1" si="44"/>
        <v>-11.492157457060532</v>
      </c>
      <c r="Q257" s="678">
        <f t="shared" ca="1" si="44"/>
        <v>-113.87394286603451</v>
      </c>
      <c r="R257" s="678">
        <f t="shared" ca="1" si="44"/>
        <v>-15.704329421378645</v>
      </c>
      <c r="S257" s="678">
        <f t="shared" ca="1" si="44"/>
        <v>-0.40779498292257177</v>
      </c>
      <c r="T257" s="678">
        <f t="shared" ca="1" si="44"/>
        <v>-16.697766859005704</v>
      </c>
      <c r="U257" s="678">
        <f t="shared" ca="1" si="44"/>
        <v>-3.6924107023428434E-4</v>
      </c>
      <c r="V257" s="678">
        <f t="shared" ca="1" si="44"/>
        <v>-1.3888916162096763</v>
      </c>
      <c r="W257" s="678">
        <f t="shared" ca="1" si="40"/>
        <v>-131.00241695707317</v>
      </c>
      <c r="X257" s="678">
        <f t="shared" ca="1" si="45"/>
        <v>0</v>
      </c>
      <c r="Y257" s="678">
        <f t="shared" ca="1" si="45"/>
        <v>0</v>
      </c>
      <c r="Z257" s="678">
        <f t="shared" ca="1" si="45"/>
        <v>0</v>
      </c>
      <c r="AA257" t="str">
        <f t="shared" si="33"/>
        <v>ASR_CMS_19</v>
      </c>
      <c r="AB257" s="957">
        <f t="shared" si="34"/>
        <v>45406</v>
      </c>
      <c r="AC257" t="str">
        <f t="shared" si="35"/>
        <v>Unaudited</v>
      </c>
    </row>
    <row r="258" spans="1:29" x14ac:dyDescent="0.25">
      <c r="A258" t="s">
        <v>421</v>
      </c>
      <c r="B258" t="s">
        <v>1380</v>
      </c>
      <c r="C258" t="s">
        <v>1381</v>
      </c>
      <c r="D258">
        <v>1900</v>
      </c>
      <c r="E258" s="957">
        <v>1</v>
      </c>
      <c r="F258" t="s">
        <v>442</v>
      </c>
      <c r="G258" s="957">
        <v>366</v>
      </c>
      <c r="H258" t="s">
        <v>380</v>
      </c>
      <c r="I258" s="937" t="s">
        <v>489</v>
      </c>
      <c r="J258" s="937" t="s">
        <v>445</v>
      </c>
      <c r="K258" s="937" t="s">
        <v>449</v>
      </c>
      <c r="L258" s="937">
        <v>8.1</v>
      </c>
      <c r="M258" s="958" t="s">
        <v>22</v>
      </c>
      <c r="N258" s="678">
        <f t="shared" ca="1" si="42"/>
        <v>102765793.36372375</v>
      </c>
      <c r="O258" s="678">
        <f t="shared" ca="1" si="44"/>
        <v>33426498.86232191</v>
      </c>
      <c r="P258" s="678">
        <f t="shared" ca="1" si="44"/>
        <v>4882680.2491721865</v>
      </c>
      <c r="Q258" s="678">
        <f t="shared" ca="1" si="44"/>
        <v>38032666.595377311</v>
      </c>
      <c r="R258" s="678">
        <f t="shared" ca="1" si="44"/>
        <v>7458501.2339106929</v>
      </c>
      <c r="S258" s="678">
        <f t="shared" ca="1" si="44"/>
        <v>112323.26509502214</v>
      </c>
      <c r="T258" s="678">
        <f t="shared" ca="1" si="44"/>
        <v>5281456.7519853562</v>
      </c>
      <c r="U258" s="678">
        <f t="shared" ca="1" si="44"/>
        <v>0</v>
      </c>
      <c r="V258" s="678">
        <f t="shared" ca="1" si="44"/>
        <v>1515010.4382234439</v>
      </c>
      <c r="W258" s="678">
        <f t="shared" ca="1" si="40"/>
        <v>12056655.967637844</v>
      </c>
      <c r="X258" s="678">
        <f t="shared" ca="1" si="45"/>
        <v>0</v>
      </c>
      <c r="Y258" s="678">
        <f t="shared" ca="1" si="45"/>
        <v>0</v>
      </c>
      <c r="Z258" s="678">
        <f t="shared" ca="1" si="45"/>
        <v>0</v>
      </c>
      <c r="AA258" t="str">
        <f t="shared" ref="AA258:AA321" si="46">file_name</f>
        <v>ASR_CMS_19</v>
      </c>
      <c r="AB258" s="957">
        <f t="shared" ref="AB258:AB321" si="47">file_date</f>
        <v>45406</v>
      </c>
      <c r="AC258" t="str">
        <f t="shared" ref="AC258:AC321" si="48">status</f>
        <v>Unaudited</v>
      </c>
    </row>
    <row r="259" spans="1:29" x14ac:dyDescent="0.25">
      <c r="A259" t="s">
        <v>421</v>
      </c>
      <c r="B259" t="s">
        <v>1380</v>
      </c>
      <c r="C259" t="s">
        <v>1381</v>
      </c>
      <c r="D259">
        <v>1900</v>
      </c>
      <c r="E259" s="957">
        <v>1</v>
      </c>
      <c r="F259" t="s">
        <v>442</v>
      </c>
      <c r="G259" s="957">
        <v>366</v>
      </c>
      <c r="H259" t="s">
        <v>380</v>
      </c>
      <c r="I259" s="937" t="s">
        <v>489</v>
      </c>
      <c r="J259" s="937" t="s">
        <v>445</v>
      </c>
      <c r="K259" s="937" t="s">
        <v>449</v>
      </c>
      <c r="L259" s="943" t="s">
        <v>113</v>
      </c>
      <c r="M259" s="959" t="s">
        <v>444</v>
      </c>
      <c r="N259" s="678">
        <f t="shared" ca="1" si="42"/>
        <v>0</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ASR_CMS_19</v>
      </c>
      <c r="AB259" s="957">
        <f t="shared" si="47"/>
        <v>45406</v>
      </c>
      <c r="AC259" t="str">
        <f t="shared" si="48"/>
        <v>Unaudited</v>
      </c>
    </row>
    <row r="260" spans="1:29" x14ac:dyDescent="0.25">
      <c r="A260" t="s">
        <v>421</v>
      </c>
      <c r="B260" t="s">
        <v>1380</v>
      </c>
      <c r="C260" t="s">
        <v>1381</v>
      </c>
      <c r="D260">
        <v>1900</v>
      </c>
      <c r="E260" s="957">
        <v>1</v>
      </c>
      <c r="F260" t="s">
        <v>442</v>
      </c>
      <c r="G260" s="957">
        <v>366</v>
      </c>
      <c r="H260" t="s">
        <v>380</v>
      </c>
      <c r="I260" s="958" t="s">
        <v>489</v>
      </c>
      <c r="J260" s="958" t="s">
        <v>445</v>
      </c>
      <c r="K260" s="958" t="s">
        <v>449</v>
      </c>
      <c r="L260" s="937" t="s">
        <v>115</v>
      </c>
      <c r="M260" s="958" t="s">
        <v>158</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ASR_CMS_19</v>
      </c>
      <c r="AB260" s="957">
        <f t="shared" si="47"/>
        <v>45406</v>
      </c>
      <c r="AC260" t="str">
        <f t="shared" si="48"/>
        <v>Unaudited</v>
      </c>
    </row>
    <row r="261" spans="1:29" x14ac:dyDescent="0.25">
      <c r="A261" t="s">
        <v>421</v>
      </c>
      <c r="B261" t="s">
        <v>1380</v>
      </c>
      <c r="C261" t="s">
        <v>1381</v>
      </c>
      <c r="D261">
        <v>1900</v>
      </c>
      <c r="E261" s="957">
        <v>1</v>
      </c>
      <c r="F261" t="s">
        <v>442</v>
      </c>
      <c r="G261" s="957">
        <v>366</v>
      </c>
      <c r="H261" t="s">
        <v>380</v>
      </c>
      <c r="I261" s="937" t="s">
        <v>489</v>
      </c>
      <c r="J261" s="937" t="s">
        <v>445</v>
      </c>
      <c r="K261" s="937" t="s">
        <v>449</v>
      </c>
      <c r="L261" s="937" t="s">
        <v>116</v>
      </c>
      <c r="M261" s="958" t="s">
        <v>114</v>
      </c>
      <c r="N261" s="678">
        <f t="shared" ca="1" si="42"/>
        <v>-230296.89999999985</v>
      </c>
      <c r="O261" s="678">
        <f t="shared" ca="1" si="44"/>
        <v>-74908.379664819979</v>
      </c>
      <c r="P261" s="678">
        <f t="shared" ca="1" si="44"/>
        <v>-10942.027383525432</v>
      </c>
      <c r="Q261" s="678">
        <f t="shared" ca="1" si="44"/>
        <v>-85230.745844081554</v>
      </c>
      <c r="R261" s="678">
        <f t="shared" ca="1" si="44"/>
        <v>-16714.411056375327</v>
      </c>
      <c r="S261" s="678">
        <f t="shared" ca="1" si="44"/>
        <v>-251.71507855446646</v>
      </c>
      <c r="T261" s="678">
        <f t="shared" ca="1" si="44"/>
        <v>-11835.680703221718</v>
      </c>
      <c r="U261" s="678">
        <f t="shared" ca="1" si="44"/>
        <v>0</v>
      </c>
      <c r="V261" s="678">
        <f t="shared" ca="1" si="44"/>
        <v>-3395.1200683637467</v>
      </c>
      <c r="W261" s="678">
        <f t="shared" ca="1" si="40"/>
        <v>-27018.820201057628</v>
      </c>
      <c r="X261" s="678">
        <f t="shared" ca="1" si="45"/>
        <v>0</v>
      </c>
      <c r="Y261" s="678">
        <f t="shared" ca="1" si="45"/>
        <v>0</v>
      </c>
      <c r="Z261" s="678">
        <f t="shared" ca="1" si="45"/>
        <v>0</v>
      </c>
      <c r="AA261" t="str">
        <f t="shared" si="46"/>
        <v>ASR_CMS_19</v>
      </c>
      <c r="AB261" s="957">
        <f t="shared" si="47"/>
        <v>45406</v>
      </c>
      <c r="AC261" t="str">
        <f t="shared" si="48"/>
        <v>Unaudited</v>
      </c>
    </row>
    <row r="262" spans="1:29" x14ac:dyDescent="0.25">
      <c r="A262" t="s">
        <v>421</v>
      </c>
      <c r="B262" t="s">
        <v>1380</v>
      </c>
      <c r="C262" t="s">
        <v>1381</v>
      </c>
      <c r="D262">
        <v>1900</v>
      </c>
      <c r="E262" s="957">
        <v>1</v>
      </c>
      <c r="F262" t="s">
        <v>442</v>
      </c>
      <c r="G262" s="957">
        <v>366</v>
      </c>
      <c r="H262" t="s">
        <v>380</v>
      </c>
      <c r="I262" s="937" t="s">
        <v>489</v>
      </c>
      <c r="J262" s="937" t="s">
        <v>445</v>
      </c>
      <c r="K262" s="937" t="s">
        <v>449</v>
      </c>
      <c r="L262" s="937" t="s">
        <v>117</v>
      </c>
      <c r="M262" s="958" t="s">
        <v>159</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ASR_CMS_19</v>
      </c>
      <c r="AB262" s="957">
        <f t="shared" si="47"/>
        <v>45406</v>
      </c>
      <c r="AC262" t="str">
        <f t="shared" si="48"/>
        <v>Unaudited</v>
      </c>
    </row>
    <row r="263" spans="1:29" x14ac:dyDescent="0.25">
      <c r="A263" t="s">
        <v>421</v>
      </c>
      <c r="B263" t="s">
        <v>1380</v>
      </c>
      <c r="C263" t="s">
        <v>1381</v>
      </c>
      <c r="D263">
        <v>1900</v>
      </c>
      <c r="E263" s="957">
        <v>1</v>
      </c>
      <c r="F263" t="s">
        <v>442</v>
      </c>
      <c r="G263" s="957">
        <v>366</v>
      </c>
      <c r="H263" t="s">
        <v>380</v>
      </c>
      <c r="I263" s="958" t="s">
        <v>489</v>
      </c>
      <c r="J263" s="958" t="s">
        <v>445</v>
      </c>
      <c r="K263" s="958" t="s">
        <v>449</v>
      </c>
      <c r="L263" s="937" t="s">
        <v>160</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ASR_CMS_19</v>
      </c>
      <c r="AB263" s="957">
        <f t="shared" si="47"/>
        <v>45406</v>
      </c>
      <c r="AC263" t="str">
        <f t="shared" si="48"/>
        <v>Unaudited</v>
      </c>
    </row>
    <row r="264" spans="1:29" x14ac:dyDescent="0.25">
      <c r="A264" t="s">
        <v>421</v>
      </c>
      <c r="B264" t="s">
        <v>1380</v>
      </c>
      <c r="C264" t="s">
        <v>1381</v>
      </c>
      <c r="D264">
        <v>1900</v>
      </c>
      <c r="E264" s="957">
        <v>1</v>
      </c>
      <c r="F264" t="s">
        <v>442</v>
      </c>
      <c r="G264" s="957">
        <v>366</v>
      </c>
      <c r="H264" t="s">
        <v>380</v>
      </c>
      <c r="I264" s="958" t="s">
        <v>489</v>
      </c>
      <c r="J264" s="958" t="s">
        <v>445</v>
      </c>
      <c r="K264" s="958" t="s">
        <v>449</v>
      </c>
      <c r="L264" s="953" t="s">
        <v>443</v>
      </c>
      <c r="M264" s="958" t="s">
        <v>457</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ASR_CMS_19</v>
      </c>
      <c r="AB264" s="957">
        <f t="shared" si="47"/>
        <v>45406</v>
      </c>
      <c r="AC264" t="str">
        <f t="shared" si="48"/>
        <v>Unaudited</v>
      </c>
    </row>
    <row r="265" spans="1:29" ht="30" x14ac:dyDescent="0.25">
      <c r="A265" t="s">
        <v>421</v>
      </c>
      <c r="B265" t="s">
        <v>1380</v>
      </c>
      <c r="C265" t="s">
        <v>1381</v>
      </c>
      <c r="D265">
        <v>1900</v>
      </c>
      <c r="E265" s="957">
        <v>1</v>
      </c>
      <c r="F265" t="s">
        <v>442</v>
      </c>
      <c r="G265" s="957">
        <v>366</v>
      </c>
      <c r="H265" t="s">
        <v>380</v>
      </c>
      <c r="I265" s="937" t="s">
        <v>489</v>
      </c>
      <c r="J265" s="937" t="s">
        <v>445</v>
      </c>
      <c r="K265" s="937" t="s">
        <v>450</v>
      </c>
      <c r="L265" s="937">
        <v>9.1</v>
      </c>
      <c r="M265" s="958" t="s">
        <v>186</v>
      </c>
      <c r="N265" s="678">
        <f t="shared" ca="1" si="42"/>
        <v>155021807.35000002</v>
      </c>
      <c r="O265" s="678">
        <f t="shared" ca="1" si="49"/>
        <v>16527429.68</v>
      </c>
      <c r="P265" s="678">
        <f t="shared" ca="1" si="49"/>
        <v>1699667.56</v>
      </c>
      <c r="Q265" s="678">
        <f t="shared" ca="1" si="49"/>
        <v>32796334.649999999</v>
      </c>
      <c r="R265" s="678">
        <f t="shared" ca="1" si="49"/>
        <v>5025330.620000001</v>
      </c>
      <c r="S265" s="678">
        <f t="shared" ca="1" si="49"/>
        <v>239312.24</v>
      </c>
      <c r="T265" s="678">
        <f t="shared" ca="1" si="49"/>
        <v>3196060.06</v>
      </c>
      <c r="U265" s="678">
        <f t="shared" ca="1" si="49"/>
        <v>0</v>
      </c>
      <c r="V265" s="678">
        <f t="shared" ca="1" si="49"/>
        <v>197982.75</v>
      </c>
      <c r="W265" s="678">
        <f t="shared" ca="1" si="40"/>
        <v>95339689.790000007</v>
      </c>
      <c r="X265" s="678">
        <f t="shared" ca="1" si="45"/>
        <v>0</v>
      </c>
      <c r="Y265" s="678">
        <f t="shared" ca="1" si="45"/>
        <v>0</v>
      </c>
      <c r="Z265" s="678">
        <f t="shared" ca="1" si="45"/>
        <v>0</v>
      </c>
      <c r="AA265" t="str">
        <f t="shared" si="46"/>
        <v>ASR_CMS_19</v>
      </c>
      <c r="AB265" s="957">
        <f t="shared" si="47"/>
        <v>45406</v>
      </c>
      <c r="AC265" t="str">
        <f t="shared" si="48"/>
        <v>Unaudited</v>
      </c>
    </row>
    <row r="266" spans="1:29" x14ac:dyDescent="0.25">
      <c r="A266" t="s">
        <v>421</v>
      </c>
      <c r="B266" t="s">
        <v>1380</v>
      </c>
      <c r="C266" t="s">
        <v>1381</v>
      </c>
      <c r="D266">
        <v>1900</v>
      </c>
      <c r="E266" s="957">
        <v>1</v>
      </c>
      <c r="F266" t="s">
        <v>442</v>
      </c>
      <c r="G266" s="957">
        <v>366</v>
      </c>
      <c r="H266" t="s">
        <v>380</v>
      </c>
      <c r="I266" s="937" t="s">
        <v>489</v>
      </c>
      <c r="J266" s="937" t="s">
        <v>445</v>
      </c>
      <c r="K266" s="937" t="s">
        <v>450</v>
      </c>
      <c r="L266" s="937" t="s">
        <v>107</v>
      </c>
      <c r="M266" s="958" t="s">
        <v>187</v>
      </c>
      <c r="N266" s="678">
        <f t="shared" ca="1" si="42"/>
        <v>906924.66000000015</v>
      </c>
      <c r="O266" s="678">
        <f t="shared" ca="1" si="49"/>
        <v>109873.46</v>
      </c>
      <c r="P266" s="678">
        <f t="shared" ca="1" si="49"/>
        <v>0</v>
      </c>
      <c r="Q266" s="678">
        <f t="shared" ca="1" si="49"/>
        <v>285753.67</v>
      </c>
      <c r="R266" s="678">
        <f t="shared" ca="1" si="49"/>
        <v>19913.679999999997</v>
      </c>
      <c r="S266" s="678">
        <f t="shared" ca="1" si="49"/>
        <v>0</v>
      </c>
      <c r="T266" s="678">
        <f t="shared" ca="1" si="49"/>
        <v>0</v>
      </c>
      <c r="U266" s="678">
        <f t="shared" ca="1" si="49"/>
        <v>0</v>
      </c>
      <c r="V266" s="678">
        <f t="shared" ca="1" si="49"/>
        <v>0</v>
      </c>
      <c r="W266" s="678">
        <f t="shared" ca="1" si="40"/>
        <v>491383.85000000009</v>
      </c>
      <c r="X266" s="678">
        <f t="shared" ca="1" si="45"/>
        <v>0</v>
      </c>
      <c r="Y266" s="678">
        <f t="shared" ca="1" si="45"/>
        <v>0</v>
      </c>
      <c r="Z266" s="678">
        <f t="shared" ca="1" si="45"/>
        <v>0</v>
      </c>
      <c r="AA266" t="str">
        <f t="shared" si="46"/>
        <v>ASR_CMS_19</v>
      </c>
      <c r="AB266" s="957">
        <f t="shared" si="47"/>
        <v>45406</v>
      </c>
      <c r="AC266" t="str">
        <f t="shared" si="48"/>
        <v>Unaudited</v>
      </c>
    </row>
    <row r="267" spans="1:29" x14ac:dyDescent="0.25">
      <c r="A267" t="s">
        <v>421</v>
      </c>
      <c r="B267" t="s">
        <v>1380</v>
      </c>
      <c r="C267" t="s">
        <v>1381</v>
      </c>
      <c r="D267">
        <v>1900</v>
      </c>
      <c r="E267" s="957">
        <v>1</v>
      </c>
      <c r="F267" t="s">
        <v>442</v>
      </c>
      <c r="G267" s="957">
        <v>366</v>
      </c>
      <c r="H267" t="s">
        <v>380</v>
      </c>
      <c r="I267" s="937" t="s">
        <v>489</v>
      </c>
      <c r="J267" s="937" t="s">
        <v>445</v>
      </c>
      <c r="K267" s="937" t="s">
        <v>450</v>
      </c>
      <c r="L267" s="937" t="s">
        <v>1316</v>
      </c>
      <c r="M267" s="958" t="s">
        <v>1317</v>
      </c>
      <c r="N267" s="678">
        <f t="shared" ca="1" si="42"/>
        <v>2502489.5600000005</v>
      </c>
      <c r="O267" s="678">
        <f t="shared" ca="1" si="49"/>
        <v>117293.18</v>
      </c>
      <c r="P267" s="678">
        <f t="shared" ca="1" si="49"/>
        <v>0</v>
      </c>
      <c r="Q267" s="678">
        <f t="shared" ca="1" si="49"/>
        <v>1791873.06</v>
      </c>
      <c r="R267" s="678">
        <f t="shared" ca="1" si="49"/>
        <v>60029.08</v>
      </c>
      <c r="S267" s="678">
        <f t="shared" ca="1" si="49"/>
        <v>0</v>
      </c>
      <c r="T267" s="678">
        <f t="shared" ca="1" si="49"/>
        <v>425326</v>
      </c>
      <c r="U267" s="678">
        <f t="shared" ca="1" si="49"/>
        <v>0</v>
      </c>
      <c r="V267" s="678">
        <f t="shared" ca="1" si="49"/>
        <v>67853.62</v>
      </c>
      <c r="W267" s="678">
        <f t="shared" ca="1" si="40"/>
        <v>40114.620000000003</v>
      </c>
      <c r="X267" s="678">
        <f t="shared" ca="1" si="45"/>
        <v>0</v>
      </c>
      <c r="Y267" s="678">
        <f t="shared" ca="1" si="45"/>
        <v>0</v>
      </c>
      <c r="Z267" s="678">
        <f t="shared" ca="1" si="45"/>
        <v>0</v>
      </c>
      <c r="AA267" t="str">
        <f t="shared" si="46"/>
        <v>ASR_CMS_19</v>
      </c>
      <c r="AB267" s="957">
        <f t="shared" si="47"/>
        <v>45406</v>
      </c>
      <c r="AC267" t="str">
        <f t="shared" si="48"/>
        <v>Unaudited</v>
      </c>
    </row>
    <row r="268" spans="1:29" x14ac:dyDescent="0.25">
      <c r="A268" t="s">
        <v>421</v>
      </c>
      <c r="B268" t="s">
        <v>1380</v>
      </c>
      <c r="C268" t="s">
        <v>1381</v>
      </c>
      <c r="D268">
        <v>1900</v>
      </c>
      <c r="E268" s="957">
        <v>1</v>
      </c>
      <c r="F268" t="s">
        <v>442</v>
      </c>
      <c r="G268" s="957">
        <v>366</v>
      </c>
      <c r="H268" t="s">
        <v>380</v>
      </c>
      <c r="I268" s="937" t="s">
        <v>489</v>
      </c>
      <c r="J268" s="937" t="s">
        <v>445</v>
      </c>
      <c r="K268" s="937" t="s">
        <v>450</v>
      </c>
      <c r="L268" s="953" t="s">
        <v>108</v>
      </c>
      <c r="M268" s="958" t="s">
        <v>188</v>
      </c>
      <c r="N268" s="678">
        <f t="shared" ca="1" si="42"/>
        <v>26363630.510000005</v>
      </c>
      <c r="O268" s="678">
        <f t="shared" ca="1" si="49"/>
        <v>4922853.74</v>
      </c>
      <c r="P268" s="678">
        <f t="shared" ca="1" si="49"/>
        <v>372394.72</v>
      </c>
      <c r="Q268" s="678">
        <f t="shared" ca="1" si="49"/>
        <v>10105979.5</v>
      </c>
      <c r="R268" s="678">
        <f t="shared" ca="1" si="49"/>
        <v>803355.29999999993</v>
      </c>
      <c r="S268" s="678">
        <f t="shared" ca="1" si="49"/>
        <v>12757.070000000002</v>
      </c>
      <c r="T268" s="678">
        <f t="shared" ca="1" si="49"/>
        <v>1795471.4300000002</v>
      </c>
      <c r="U268" s="678">
        <f t="shared" ca="1" si="49"/>
        <v>0</v>
      </c>
      <c r="V268" s="678">
        <f t="shared" ca="1" si="49"/>
        <v>54489.369999999995</v>
      </c>
      <c r="W268" s="678">
        <f t="shared" ca="1" si="40"/>
        <v>8296329.3800000008</v>
      </c>
      <c r="X268" s="678">
        <f t="shared" ca="1" si="45"/>
        <v>0</v>
      </c>
      <c r="Y268" s="678">
        <f t="shared" ca="1" si="45"/>
        <v>0</v>
      </c>
      <c r="Z268" s="678">
        <f t="shared" ca="1" si="45"/>
        <v>0</v>
      </c>
      <c r="AA268" t="str">
        <f t="shared" si="46"/>
        <v>ASR_CMS_19</v>
      </c>
      <c r="AB268" s="957">
        <f t="shared" si="47"/>
        <v>45406</v>
      </c>
      <c r="AC268" t="str">
        <f t="shared" si="48"/>
        <v>Unaudited</v>
      </c>
    </row>
    <row r="269" spans="1:29" x14ac:dyDescent="0.25">
      <c r="A269" t="s">
        <v>421</v>
      </c>
      <c r="B269" t="s">
        <v>1380</v>
      </c>
      <c r="C269" t="s">
        <v>1381</v>
      </c>
      <c r="D269">
        <v>1900</v>
      </c>
      <c r="E269" s="957">
        <v>1</v>
      </c>
      <c r="F269" t="s">
        <v>442</v>
      </c>
      <c r="G269" s="957">
        <v>366</v>
      </c>
      <c r="H269" t="s">
        <v>380</v>
      </c>
      <c r="I269" s="937" t="s">
        <v>489</v>
      </c>
      <c r="J269" s="937" t="s">
        <v>445</v>
      </c>
      <c r="K269" s="937" t="s">
        <v>450</v>
      </c>
      <c r="L269" s="953" t="s">
        <v>109</v>
      </c>
      <c r="M269" s="958" t="s">
        <v>161</v>
      </c>
      <c r="N269" s="678">
        <f t="shared" ca="1" si="42"/>
        <v>55097577.890000254</v>
      </c>
      <c r="O269" s="678">
        <f t="shared" ca="1" si="49"/>
        <v>31031092.382733032</v>
      </c>
      <c r="P269" s="678">
        <f t="shared" ca="1" si="49"/>
        <v>681941.74048268422</v>
      </c>
      <c r="Q269" s="678">
        <f t="shared" ca="1" si="49"/>
        <v>17647144.528665949</v>
      </c>
      <c r="R269" s="678">
        <f t="shared" ca="1" si="49"/>
        <v>1166542.834577783</v>
      </c>
      <c r="S269" s="678">
        <f t="shared" ca="1" si="49"/>
        <v>27386.623842526446</v>
      </c>
      <c r="T269" s="678">
        <f t="shared" ca="1" si="49"/>
        <v>1793101.9161914266</v>
      </c>
      <c r="U269" s="678">
        <f t="shared" ca="1" si="49"/>
        <v>0</v>
      </c>
      <c r="V269" s="678">
        <f t="shared" ca="1" si="49"/>
        <v>123243.0139814225</v>
      </c>
      <c r="W269" s="678">
        <f t="shared" ca="1" si="40"/>
        <v>2627124.8495254251</v>
      </c>
      <c r="X269" s="678">
        <f t="shared" ca="1" si="45"/>
        <v>0</v>
      </c>
      <c r="Y269" s="678">
        <f t="shared" ca="1" si="45"/>
        <v>0</v>
      </c>
      <c r="Z269" s="678">
        <f t="shared" ca="1" si="45"/>
        <v>0</v>
      </c>
      <c r="AA269" t="str">
        <f t="shared" si="46"/>
        <v>ASR_CMS_19</v>
      </c>
      <c r="AB269" s="957">
        <f t="shared" si="47"/>
        <v>45406</v>
      </c>
      <c r="AC269" t="str">
        <f t="shared" si="48"/>
        <v>Unaudited</v>
      </c>
    </row>
    <row r="270" spans="1:29" x14ac:dyDescent="0.25">
      <c r="A270" t="s">
        <v>421</v>
      </c>
      <c r="B270" t="s">
        <v>1380</v>
      </c>
      <c r="C270" t="s">
        <v>1381</v>
      </c>
      <c r="D270">
        <v>1900</v>
      </c>
      <c r="E270" s="957">
        <v>1</v>
      </c>
      <c r="F270" t="s">
        <v>442</v>
      </c>
      <c r="G270" s="957">
        <v>366</v>
      </c>
      <c r="H270" t="s">
        <v>380</v>
      </c>
      <c r="I270" s="937" t="s">
        <v>489</v>
      </c>
      <c r="J270" s="937" t="s">
        <v>445</v>
      </c>
      <c r="K270" s="937" t="s">
        <v>450</v>
      </c>
      <c r="L270" s="937" t="s">
        <v>110</v>
      </c>
      <c r="M270" s="958" t="s">
        <v>135</v>
      </c>
      <c r="N270" s="678">
        <f t="shared" ca="1" si="42"/>
        <v>370749.07000000007</v>
      </c>
      <c r="O270" s="678">
        <f t="shared" ca="1" si="49"/>
        <v>216123.34041264214</v>
      </c>
      <c r="P270" s="678">
        <f t="shared" ca="1" si="49"/>
        <v>25817.479691373319</v>
      </c>
      <c r="Q270" s="678">
        <f t="shared" ca="1" si="49"/>
        <v>90625.446514190509</v>
      </c>
      <c r="R270" s="678">
        <f t="shared" ca="1" si="49"/>
        <v>13937.66148383678</v>
      </c>
      <c r="S270" s="678">
        <f t="shared" ca="1" si="49"/>
        <v>306.89551699352705</v>
      </c>
      <c r="T270" s="678">
        <f t="shared" ca="1" si="49"/>
        <v>17701.860295382638</v>
      </c>
      <c r="U270" s="678">
        <f t="shared" ca="1" si="49"/>
        <v>3.1255739905470774</v>
      </c>
      <c r="V270" s="678">
        <f t="shared" ca="1" si="49"/>
        <v>1078.6400652450964</v>
      </c>
      <c r="W270" s="678">
        <f t="shared" ca="1" si="40"/>
        <v>5154.620446345506</v>
      </c>
      <c r="X270" s="678">
        <f t="shared" ca="1" si="45"/>
        <v>0</v>
      </c>
      <c r="Y270" s="678">
        <f t="shared" ca="1" si="45"/>
        <v>0</v>
      </c>
      <c r="Z270" s="678">
        <f t="shared" ca="1" si="45"/>
        <v>0</v>
      </c>
      <c r="AA270" t="str">
        <f t="shared" si="46"/>
        <v>ASR_CMS_19</v>
      </c>
      <c r="AB270" s="957">
        <f t="shared" si="47"/>
        <v>45406</v>
      </c>
      <c r="AC270" t="str">
        <f t="shared" si="48"/>
        <v>Unaudited</v>
      </c>
    </row>
    <row r="271" spans="1:29" x14ac:dyDescent="0.25">
      <c r="A271" t="s">
        <v>421</v>
      </c>
      <c r="B271" t="s">
        <v>1380</v>
      </c>
      <c r="C271" t="s">
        <v>1381</v>
      </c>
      <c r="D271">
        <v>1900</v>
      </c>
      <c r="E271" s="957">
        <v>1</v>
      </c>
      <c r="F271" t="s">
        <v>442</v>
      </c>
      <c r="G271" s="957">
        <v>366</v>
      </c>
      <c r="H271" t="s">
        <v>380</v>
      </c>
      <c r="I271" s="958" t="s">
        <v>489</v>
      </c>
      <c r="J271" s="958" t="s">
        <v>445</v>
      </c>
      <c r="K271" s="958" t="s">
        <v>450</v>
      </c>
      <c r="L271" s="937" t="s">
        <v>111</v>
      </c>
      <c r="M271" s="958" t="s">
        <v>163</v>
      </c>
      <c r="N271" s="678">
        <f t="shared" ca="1" si="42"/>
        <v>3118525.1777077769</v>
      </c>
      <c r="O271" s="678">
        <f t="shared" ca="1" si="49"/>
        <v>646261.57916086563</v>
      </c>
      <c r="P271" s="678">
        <f t="shared" ca="1" si="49"/>
        <v>34182.012584949232</v>
      </c>
      <c r="Q271" s="678">
        <f t="shared" ca="1" si="49"/>
        <v>804599.99726965558</v>
      </c>
      <c r="R271" s="678">
        <f t="shared" ca="1" si="49"/>
        <v>90654.874453018958</v>
      </c>
      <c r="S271" s="678">
        <f t="shared" ca="1" si="49"/>
        <v>3651.7102808552881</v>
      </c>
      <c r="T271" s="678">
        <f t="shared" ca="1" si="49"/>
        <v>98197.283573171968</v>
      </c>
      <c r="U271" s="678">
        <f t="shared" ca="1" si="49"/>
        <v>0</v>
      </c>
      <c r="V271" s="678">
        <f t="shared" ca="1" si="49"/>
        <v>5616.4893661679962</v>
      </c>
      <c r="W271" s="678">
        <f t="shared" ca="1" si="40"/>
        <v>1435361.2310190925</v>
      </c>
      <c r="X271" s="678">
        <f t="shared" ca="1" si="45"/>
        <v>0</v>
      </c>
      <c r="Y271" s="678">
        <f t="shared" ca="1" si="45"/>
        <v>0</v>
      </c>
      <c r="Z271" s="678">
        <f t="shared" ca="1" si="45"/>
        <v>0</v>
      </c>
      <c r="AA271" t="str">
        <f t="shared" si="46"/>
        <v>ASR_CMS_19</v>
      </c>
      <c r="AB271" s="957">
        <f t="shared" si="47"/>
        <v>45406</v>
      </c>
      <c r="AC271" t="str">
        <f t="shared" si="48"/>
        <v>Unaudited</v>
      </c>
    </row>
    <row r="272" spans="1:29" x14ac:dyDescent="0.25">
      <c r="A272" t="s">
        <v>421</v>
      </c>
      <c r="B272" t="s">
        <v>1380</v>
      </c>
      <c r="C272" t="s">
        <v>1381</v>
      </c>
      <c r="D272">
        <v>1900</v>
      </c>
      <c r="E272" s="957">
        <v>1</v>
      </c>
      <c r="F272" t="s">
        <v>442</v>
      </c>
      <c r="G272" s="957">
        <v>366</v>
      </c>
      <c r="H272" t="s">
        <v>380</v>
      </c>
      <c r="I272" s="937" t="s">
        <v>489</v>
      </c>
      <c r="J272" s="937" t="s">
        <v>445</v>
      </c>
      <c r="K272" s="937" t="s">
        <v>450</v>
      </c>
      <c r="L272" s="937" t="s">
        <v>112</v>
      </c>
      <c r="M272" s="958" t="s">
        <v>464</v>
      </c>
      <c r="N272" s="678">
        <f t="shared" ca="1" si="42"/>
        <v>1754910.2773932444</v>
      </c>
      <c r="O272" s="678">
        <f t="shared" ca="1" si="49"/>
        <v>449572.34377928625</v>
      </c>
      <c r="P272" s="678">
        <f t="shared" ca="1" si="49"/>
        <v>51627.04129713701</v>
      </c>
      <c r="Q272" s="678">
        <f t="shared" ca="1" si="49"/>
        <v>511564.0620987725</v>
      </c>
      <c r="R272" s="678">
        <f t="shared" ca="1" si="49"/>
        <v>70549.682825938042</v>
      </c>
      <c r="S272" s="678">
        <f t="shared" ca="1" si="49"/>
        <v>1831.9665826693181</v>
      </c>
      <c r="T272" s="678">
        <f t="shared" ca="1" si="49"/>
        <v>75012.572915125245</v>
      </c>
      <c r="U272" s="678">
        <f t="shared" ca="1" si="49"/>
        <v>1.6587680818689692</v>
      </c>
      <c r="V272" s="678">
        <f t="shared" ca="1" si="49"/>
        <v>6239.4171934400993</v>
      </c>
      <c r="W272" s="678">
        <f t="shared" ca="1" si="40"/>
        <v>588511.53193279426</v>
      </c>
      <c r="X272" s="678">
        <f t="shared" ca="1" si="45"/>
        <v>0</v>
      </c>
      <c r="Y272" s="678">
        <f t="shared" ca="1" si="45"/>
        <v>0</v>
      </c>
      <c r="Z272" s="678">
        <f t="shared" ca="1" si="45"/>
        <v>0</v>
      </c>
      <c r="AA272" t="str">
        <f t="shared" si="46"/>
        <v>ASR_CMS_19</v>
      </c>
      <c r="AB272" s="957">
        <f t="shared" si="47"/>
        <v>45406</v>
      </c>
      <c r="AC272" t="str">
        <f t="shared" si="48"/>
        <v>Unaudited</v>
      </c>
    </row>
    <row r="273" spans="1:29" x14ac:dyDescent="0.25">
      <c r="A273" t="s">
        <v>421</v>
      </c>
      <c r="B273" t="s">
        <v>1380</v>
      </c>
      <c r="C273" t="s">
        <v>1381</v>
      </c>
      <c r="D273">
        <v>1900</v>
      </c>
      <c r="E273" s="957">
        <v>1</v>
      </c>
      <c r="F273" t="s">
        <v>442</v>
      </c>
      <c r="G273" s="957">
        <v>366</v>
      </c>
      <c r="H273" t="s">
        <v>380</v>
      </c>
      <c r="I273" s="937" t="s">
        <v>489</v>
      </c>
      <c r="J273" s="937" t="s">
        <v>445</v>
      </c>
      <c r="K273" s="937" t="s">
        <v>6</v>
      </c>
      <c r="L273" s="937" t="s">
        <v>118</v>
      </c>
      <c r="M273" s="958" t="s">
        <v>189</v>
      </c>
      <c r="N273" s="678">
        <f t="shared" ca="1" si="42"/>
        <v>1146843.8599999994</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373009.67444447195</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54486.321695303581</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424480.3650648201</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83230.168034160291</v>
      </c>
      <c r="S273" s="678">
        <f t="shared" ca="1" si="50"/>
        <v>1253.4266516575283</v>
      </c>
      <c r="T273" s="678">
        <f t="shared" ca="1" si="50"/>
        <v>58936.308937554437</v>
      </c>
      <c r="U273" s="678">
        <f t="shared" ca="1" si="50"/>
        <v>0</v>
      </c>
      <c r="V273" s="678">
        <f t="shared" ca="1" si="50"/>
        <v>16906.154385755763</v>
      </c>
      <c r="W273" s="678">
        <f t="shared" ca="1" si="40"/>
        <v>134541.44078627558</v>
      </c>
      <c r="X273" s="678">
        <f t="shared" ca="1" si="50"/>
        <v>0</v>
      </c>
      <c r="Y273" s="678">
        <f t="shared" ca="1" si="50"/>
        <v>0</v>
      </c>
      <c r="Z273" s="678">
        <f t="shared" ca="1" si="50"/>
        <v>0</v>
      </c>
      <c r="AA273" t="str">
        <f t="shared" si="46"/>
        <v>ASR_CMS_19</v>
      </c>
      <c r="AB273" s="957">
        <f t="shared" si="47"/>
        <v>45406</v>
      </c>
      <c r="AC273" t="str">
        <f t="shared" si="48"/>
        <v>Unaudited</v>
      </c>
    </row>
    <row r="274" spans="1:29" x14ac:dyDescent="0.25">
      <c r="A274" t="s">
        <v>421</v>
      </c>
      <c r="B274" t="s">
        <v>1380</v>
      </c>
      <c r="C274" t="s">
        <v>1381</v>
      </c>
      <c r="D274">
        <v>1900</v>
      </c>
      <c r="E274" s="957">
        <v>1</v>
      </c>
      <c r="F274" t="s">
        <v>442</v>
      </c>
      <c r="G274" s="957">
        <v>366</v>
      </c>
      <c r="H274" t="s">
        <v>380</v>
      </c>
      <c r="I274" s="937" t="s">
        <v>489</v>
      </c>
      <c r="J274" s="937" t="s">
        <v>445</v>
      </c>
      <c r="K274" s="937" t="s">
        <v>6</v>
      </c>
      <c r="L274" s="937" t="s">
        <v>45</v>
      </c>
      <c r="M274" s="958" t="s">
        <v>164</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ASR_CMS_19</v>
      </c>
      <c r="AB274" s="957">
        <f t="shared" si="47"/>
        <v>45406</v>
      </c>
      <c r="AC274" t="str">
        <f t="shared" si="48"/>
        <v>Unaudited</v>
      </c>
    </row>
    <row r="275" spans="1:29" x14ac:dyDescent="0.25">
      <c r="A275" t="s">
        <v>421</v>
      </c>
      <c r="B275" t="s">
        <v>1380</v>
      </c>
      <c r="C275" t="s">
        <v>1381</v>
      </c>
      <c r="D275">
        <v>1900</v>
      </c>
      <c r="E275" s="957">
        <v>1</v>
      </c>
      <c r="F275" t="s">
        <v>442</v>
      </c>
      <c r="G275" s="957">
        <v>366</v>
      </c>
      <c r="H275" t="s">
        <v>380</v>
      </c>
      <c r="I275" s="958" t="s">
        <v>489</v>
      </c>
      <c r="J275" s="958" t="s">
        <v>445</v>
      </c>
      <c r="K275" s="958" t="s">
        <v>6</v>
      </c>
      <c r="L275" s="937" t="s">
        <v>46</v>
      </c>
      <c r="M275" s="958" t="s">
        <v>165</v>
      </c>
      <c r="N275" s="678">
        <f t="shared" ca="1" si="51"/>
        <v>115.61651902121586</v>
      </c>
      <c r="O275" s="678">
        <f t="shared" ca="1" si="50"/>
        <v>24.736750012597884</v>
      </c>
      <c r="P275" s="678">
        <f t="shared" ca="1" si="50"/>
        <v>29.915942146066836</v>
      </c>
      <c r="Q275" s="678">
        <f t="shared" ca="1" si="50"/>
        <v>26.269311473133698</v>
      </c>
      <c r="R275" s="678">
        <f t="shared" ca="1" si="50"/>
        <v>17.713157337919299</v>
      </c>
      <c r="S275" s="678">
        <f t="shared" ca="1" si="50"/>
        <v>0</v>
      </c>
      <c r="T275" s="678">
        <f t="shared" ca="1" si="50"/>
        <v>1.5853537400804885</v>
      </c>
      <c r="U275" s="678">
        <f t="shared" ca="1" si="50"/>
        <v>0</v>
      </c>
      <c r="V275" s="678">
        <f t="shared" ca="1" si="50"/>
        <v>1.5853537400804885</v>
      </c>
      <c r="W275" s="678">
        <f t="shared" ca="1" si="40"/>
        <v>13.810650571337169</v>
      </c>
      <c r="X275" s="678">
        <f t="shared" ca="1" si="50"/>
        <v>0</v>
      </c>
      <c r="Y275" s="678">
        <f t="shared" ca="1" si="50"/>
        <v>0</v>
      </c>
      <c r="Z275" s="678">
        <f t="shared" ca="1" si="50"/>
        <v>0</v>
      </c>
      <c r="AA275" t="str">
        <f t="shared" si="46"/>
        <v>ASR_CMS_19</v>
      </c>
      <c r="AB275" s="957">
        <f t="shared" si="47"/>
        <v>45406</v>
      </c>
      <c r="AC275" t="str">
        <f t="shared" si="48"/>
        <v>Unaudited</v>
      </c>
    </row>
    <row r="276" spans="1:29" x14ac:dyDescent="0.25">
      <c r="A276" t="s">
        <v>421</v>
      </c>
      <c r="B276" t="s">
        <v>1380</v>
      </c>
      <c r="C276" t="s">
        <v>1381</v>
      </c>
      <c r="D276">
        <v>1900</v>
      </c>
      <c r="E276" s="957">
        <v>1</v>
      </c>
      <c r="F276" t="s">
        <v>442</v>
      </c>
      <c r="G276" s="957">
        <v>366</v>
      </c>
      <c r="H276" t="s">
        <v>380</v>
      </c>
      <c r="I276" s="958" t="s">
        <v>489</v>
      </c>
      <c r="J276" s="958" t="s">
        <v>445</v>
      </c>
      <c r="K276" s="958" t="s">
        <v>6</v>
      </c>
      <c r="L276" s="937" t="s">
        <v>166</v>
      </c>
      <c r="M276" s="958" t="s">
        <v>462</v>
      </c>
      <c r="N276" s="678">
        <f t="shared" ca="1" si="51"/>
        <v>1961660.500539409</v>
      </c>
      <c r="O276" s="678">
        <f t="shared" ca="1" si="50"/>
        <v>502537.54866416438</v>
      </c>
      <c r="P276" s="678">
        <f t="shared" ca="1" si="50"/>
        <v>57709.347866344877</v>
      </c>
      <c r="Q276" s="678">
        <f t="shared" ca="1" si="50"/>
        <v>571832.66121461161</v>
      </c>
      <c r="R276" s="678">
        <f t="shared" ca="1" si="50"/>
        <v>78861.311548530168</v>
      </c>
      <c r="S276" s="678">
        <f t="shared" ca="1" si="50"/>
        <v>2047.7949954619137</v>
      </c>
      <c r="T276" s="678">
        <f t="shared" ca="1" si="50"/>
        <v>83849.985510376006</v>
      </c>
      <c r="U276" s="678">
        <f t="shared" ca="1" si="50"/>
        <v>1.8541915604889505</v>
      </c>
      <c r="V276" s="678">
        <f t="shared" ca="1" si="50"/>
        <v>6974.4980198866415</v>
      </c>
      <c r="W276" s="678">
        <f t="shared" ca="1" si="40"/>
        <v>657845.49852847273</v>
      </c>
      <c r="X276" s="678">
        <f t="shared" ca="1" si="50"/>
        <v>0</v>
      </c>
      <c r="Y276" s="678">
        <f t="shared" ca="1" si="50"/>
        <v>0</v>
      </c>
      <c r="Z276" s="678">
        <f t="shared" ca="1" si="50"/>
        <v>0</v>
      </c>
      <c r="AA276" t="str">
        <f t="shared" si="46"/>
        <v>ASR_CMS_19</v>
      </c>
      <c r="AB276" s="957">
        <f t="shared" si="47"/>
        <v>45406</v>
      </c>
      <c r="AC276" t="str">
        <f t="shared" si="48"/>
        <v>Unaudited</v>
      </c>
    </row>
    <row r="277" spans="1:29" x14ac:dyDescent="0.25">
      <c r="A277" t="s">
        <v>421</v>
      </c>
      <c r="B277" t="s">
        <v>1380</v>
      </c>
      <c r="C277" t="s">
        <v>1381</v>
      </c>
      <c r="D277">
        <v>1900</v>
      </c>
      <c r="E277" s="957">
        <v>1</v>
      </c>
      <c r="F277" t="s">
        <v>442</v>
      </c>
      <c r="G277" s="957">
        <v>366</v>
      </c>
      <c r="H277" t="s">
        <v>380</v>
      </c>
      <c r="I277" s="958" t="s">
        <v>489</v>
      </c>
      <c r="J277" s="958" t="s">
        <v>445</v>
      </c>
      <c r="K277" s="958" t="s">
        <v>435</v>
      </c>
      <c r="L277" s="937" t="s">
        <v>121</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ASR_CMS_19</v>
      </c>
      <c r="AB277" s="957">
        <f t="shared" si="47"/>
        <v>45406</v>
      </c>
      <c r="AC277" t="str">
        <f t="shared" si="48"/>
        <v>Unaudited</v>
      </c>
    </row>
    <row r="278" spans="1:29" x14ac:dyDescent="0.25">
      <c r="A278" t="s">
        <v>421</v>
      </c>
      <c r="B278" t="s">
        <v>1380</v>
      </c>
      <c r="C278" t="s">
        <v>1381</v>
      </c>
      <c r="D278">
        <v>1900</v>
      </c>
      <c r="E278" s="957">
        <v>1</v>
      </c>
      <c r="F278" t="s">
        <v>442</v>
      </c>
      <c r="G278" s="957">
        <v>366</v>
      </c>
      <c r="H278" t="s">
        <v>380</v>
      </c>
      <c r="I278" s="958" t="s">
        <v>489</v>
      </c>
      <c r="J278" s="958" t="s">
        <v>445</v>
      </c>
      <c r="K278" s="958" t="s">
        <v>435</v>
      </c>
      <c r="L278" s="937" t="s">
        <v>938</v>
      </c>
      <c r="M278" s="958" t="s">
        <v>930</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ASR_CMS_19</v>
      </c>
      <c r="AB278" s="957">
        <f t="shared" si="47"/>
        <v>45406</v>
      </c>
      <c r="AC278" t="str">
        <f t="shared" si="48"/>
        <v>Unaudited</v>
      </c>
    </row>
    <row r="279" spans="1:29" x14ac:dyDescent="0.25">
      <c r="A279" t="s">
        <v>421</v>
      </c>
      <c r="B279" t="s">
        <v>1380</v>
      </c>
      <c r="C279" t="s">
        <v>1381</v>
      </c>
      <c r="D279">
        <v>1900</v>
      </c>
      <c r="E279" s="957">
        <v>1</v>
      </c>
      <c r="F279" t="s">
        <v>442</v>
      </c>
      <c r="G279" s="957">
        <v>366</v>
      </c>
      <c r="H279" t="s">
        <v>380</v>
      </c>
      <c r="I279" s="958" t="s">
        <v>489</v>
      </c>
      <c r="J279" s="958" t="s">
        <v>445</v>
      </c>
      <c r="K279" s="958" t="s">
        <v>435</v>
      </c>
      <c r="L279" s="953" t="s">
        <v>168</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ASR_CMS_19</v>
      </c>
      <c r="AB279" s="957">
        <f t="shared" si="47"/>
        <v>45406</v>
      </c>
      <c r="AC279" t="str">
        <f t="shared" si="48"/>
        <v>Unaudited</v>
      </c>
    </row>
    <row r="280" spans="1:29" x14ac:dyDescent="0.25">
      <c r="A280" t="s">
        <v>421</v>
      </c>
      <c r="B280" t="s">
        <v>1380</v>
      </c>
      <c r="C280" t="s">
        <v>1381</v>
      </c>
      <c r="D280">
        <v>1900</v>
      </c>
      <c r="E280" s="957">
        <v>1</v>
      </c>
      <c r="F280" t="s">
        <v>442</v>
      </c>
      <c r="G280" s="957">
        <v>366</v>
      </c>
      <c r="H280" t="s">
        <v>380</v>
      </c>
      <c r="I280" s="958" t="s">
        <v>489</v>
      </c>
      <c r="J280" s="958" t="s">
        <v>445</v>
      </c>
      <c r="K280" s="958" t="s">
        <v>435</v>
      </c>
      <c r="L280" s="937" t="s">
        <v>169</v>
      </c>
      <c r="M280" s="958" t="s">
        <v>330</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ASR_CMS_19</v>
      </c>
      <c r="AB280" s="957">
        <f t="shared" si="47"/>
        <v>45406</v>
      </c>
      <c r="AC280" t="str">
        <f t="shared" si="48"/>
        <v>Unaudited</v>
      </c>
    </row>
    <row r="281" spans="1:29" x14ac:dyDescent="0.25">
      <c r="A281" t="s">
        <v>421</v>
      </c>
      <c r="B281" t="s">
        <v>1380</v>
      </c>
      <c r="C281" t="s">
        <v>1381</v>
      </c>
      <c r="D281">
        <v>1900</v>
      </c>
      <c r="E281" s="957">
        <v>1</v>
      </c>
      <c r="F281" t="s">
        <v>442</v>
      </c>
      <c r="G281" s="957">
        <v>366</v>
      </c>
      <c r="H281" t="s">
        <v>380</v>
      </c>
      <c r="I281" s="937" t="s">
        <v>489</v>
      </c>
      <c r="J281" s="937" t="s">
        <v>451</v>
      </c>
      <c r="K281" s="937" t="s">
        <v>436</v>
      </c>
      <c r="L281" s="937" t="s">
        <v>122</v>
      </c>
      <c r="M281" s="958" t="s">
        <v>27</v>
      </c>
      <c r="N281" s="678">
        <f t="shared" ca="1" si="51"/>
        <v>30119214.322322093</v>
      </c>
      <c r="O281" s="678">
        <f t="shared" ca="1" si="50"/>
        <v>664.07632426030693</v>
      </c>
      <c r="P281" s="678">
        <f t="shared" ca="1" si="50"/>
        <v>30118550.245997831</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ASR_CMS_19</v>
      </c>
      <c r="AB281" s="957">
        <f t="shared" si="47"/>
        <v>45406</v>
      </c>
      <c r="AC281" t="str">
        <f t="shared" si="48"/>
        <v>Unaudited</v>
      </c>
    </row>
    <row r="282" spans="1:29" x14ac:dyDescent="0.25">
      <c r="A282" t="s">
        <v>421</v>
      </c>
      <c r="B282" t="s">
        <v>1380</v>
      </c>
      <c r="C282" t="s">
        <v>1381</v>
      </c>
      <c r="D282">
        <v>1900</v>
      </c>
      <c r="E282" s="957">
        <v>1</v>
      </c>
      <c r="F282" t="s">
        <v>442</v>
      </c>
      <c r="G282" s="957">
        <v>366</v>
      </c>
      <c r="H282" t="s">
        <v>380</v>
      </c>
      <c r="I282" s="958" t="s">
        <v>489</v>
      </c>
      <c r="J282" s="958" t="s">
        <v>451</v>
      </c>
      <c r="K282" s="958" t="s">
        <v>436</v>
      </c>
      <c r="L282" s="937" t="s">
        <v>123</v>
      </c>
      <c r="M282" s="958" t="s">
        <v>98</v>
      </c>
      <c r="N282" s="678">
        <f t="shared" ca="1" si="51"/>
        <v>3755793.6714154095</v>
      </c>
      <c r="O282" s="678">
        <f t="shared" ca="1" si="50"/>
        <v>345267.57667632971</v>
      </c>
      <c r="P282" s="678">
        <f t="shared" ca="1" si="50"/>
        <v>3410526.0947390799</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ASR_CMS_19</v>
      </c>
      <c r="AB282" s="957">
        <f t="shared" si="47"/>
        <v>45406</v>
      </c>
      <c r="AC282" t="str">
        <f t="shared" si="48"/>
        <v>Unaudited</v>
      </c>
    </row>
    <row r="283" spans="1:29" x14ac:dyDescent="0.25">
      <c r="A283" t="s">
        <v>421</v>
      </c>
      <c r="B283" t="s">
        <v>1380</v>
      </c>
      <c r="C283" t="s">
        <v>1381</v>
      </c>
      <c r="D283">
        <v>1900</v>
      </c>
      <c r="E283" s="957">
        <v>1</v>
      </c>
      <c r="F283" t="s">
        <v>442</v>
      </c>
      <c r="G283" s="957">
        <v>366</v>
      </c>
      <c r="H283" t="s">
        <v>380</v>
      </c>
      <c r="I283" s="937" t="s">
        <v>489</v>
      </c>
      <c r="J283" s="937" t="s">
        <v>451</v>
      </c>
      <c r="K283" s="937" t="s">
        <v>436</v>
      </c>
      <c r="L283" s="937" t="s">
        <v>124</v>
      </c>
      <c r="M283" s="937" t="s">
        <v>99</v>
      </c>
      <c r="N283" s="678">
        <f t="shared" ca="1" si="51"/>
        <v>3048960.805248159</v>
      </c>
      <c r="O283" s="678">
        <f t="shared" ca="1" si="50"/>
        <v>550864.52750294213</v>
      </c>
      <c r="P283" s="678">
        <f t="shared" ca="1" si="50"/>
        <v>2498096.2777452166</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ASR_CMS_19</v>
      </c>
      <c r="AB283" s="957">
        <f t="shared" si="47"/>
        <v>45406</v>
      </c>
      <c r="AC283" t="str">
        <f t="shared" si="48"/>
        <v>Unaudited</v>
      </c>
    </row>
    <row r="284" spans="1:29" x14ac:dyDescent="0.25">
      <c r="A284" t="s">
        <v>421</v>
      </c>
      <c r="B284" t="s">
        <v>1380</v>
      </c>
      <c r="C284" t="s">
        <v>1381</v>
      </c>
      <c r="D284">
        <v>1900</v>
      </c>
      <c r="E284" s="957">
        <v>1</v>
      </c>
      <c r="F284" t="s">
        <v>442</v>
      </c>
      <c r="G284" s="957">
        <v>366</v>
      </c>
      <c r="H284" t="s">
        <v>380</v>
      </c>
      <c r="I284" s="937" t="s">
        <v>489</v>
      </c>
      <c r="J284" s="937" t="s">
        <v>451</v>
      </c>
      <c r="K284" s="937" t="s">
        <v>436</v>
      </c>
      <c r="L284" s="937" t="s">
        <v>125</v>
      </c>
      <c r="M284" s="958" t="s">
        <v>100</v>
      </c>
      <c r="N284" s="678">
        <f t="shared" ca="1" si="51"/>
        <v>180614.97619716244</v>
      </c>
      <c r="O284" s="678">
        <f t="shared" ca="1" si="50"/>
        <v>168087.94434943562</v>
      </c>
      <c r="P284" s="678">
        <f t="shared" ca="1" si="50"/>
        <v>12527.031847726825</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ASR_CMS_19</v>
      </c>
      <c r="AB284" s="957">
        <f t="shared" si="47"/>
        <v>45406</v>
      </c>
      <c r="AC284" t="str">
        <f t="shared" si="48"/>
        <v>Unaudited</v>
      </c>
    </row>
    <row r="285" spans="1:29" x14ac:dyDescent="0.25">
      <c r="A285" t="s">
        <v>421</v>
      </c>
      <c r="B285" t="s">
        <v>1380</v>
      </c>
      <c r="C285" t="s">
        <v>1381</v>
      </c>
      <c r="D285">
        <v>1900</v>
      </c>
      <c r="E285" s="957">
        <v>1</v>
      </c>
      <c r="F285" t="s">
        <v>442</v>
      </c>
      <c r="G285" s="957">
        <v>366</v>
      </c>
      <c r="H285" t="s">
        <v>380</v>
      </c>
      <c r="I285" s="937" t="s">
        <v>489</v>
      </c>
      <c r="J285" s="937" t="s">
        <v>451</v>
      </c>
      <c r="K285" s="937" t="s">
        <v>436</v>
      </c>
      <c r="L285" s="937" t="s">
        <v>126</v>
      </c>
      <c r="M285" s="958" t="s">
        <v>101</v>
      </c>
      <c r="N285" s="678">
        <f t="shared" ca="1" si="51"/>
        <v>3744620.0832166178</v>
      </c>
      <c r="O285" s="678">
        <f t="shared" ca="1" si="50"/>
        <v>597724.46924810053</v>
      </c>
      <c r="P285" s="678">
        <f t="shared" ca="1" si="50"/>
        <v>3146895.6139685172</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ASR_CMS_19</v>
      </c>
      <c r="AB285" s="957">
        <f t="shared" si="47"/>
        <v>45406</v>
      </c>
      <c r="AC285" t="str">
        <f t="shared" si="48"/>
        <v>Unaudited</v>
      </c>
    </row>
    <row r="286" spans="1:29" x14ac:dyDescent="0.25">
      <c r="A286" t="s">
        <v>421</v>
      </c>
      <c r="B286" t="s">
        <v>1380</v>
      </c>
      <c r="C286" t="s">
        <v>1381</v>
      </c>
      <c r="D286">
        <v>1900</v>
      </c>
      <c r="E286" s="957">
        <v>1</v>
      </c>
      <c r="F286" t="s">
        <v>442</v>
      </c>
      <c r="G286" s="957">
        <v>366</v>
      </c>
      <c r="H286" t="s">
        <v>380</v>
      </c>
      <c r="I286" s="937" t="s">
        <v>489</v>
      </c>
      <c r="J286" s="937" t="s">
        <v>451</v>
      </c>
      <c r="K286" s="937" t="s">
        <v>436</v>
      </c>
      <c r="L286" s="937" t="s">
        <v>127</v>
      </c>
      <c r="M286" s="958" t="s">
        <v>28</v>
      </c>
      <c r="N286" s="678">
        <f t="shared" ca="1" si="51"/>
        <v>173577.60337240133</v>
      </c>
      <c r="O286" s="678">
        <f t="shared" ca="1" si="50"/>
        <v>173577.60337240133</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ASR_CMS_19</v>
      </c>
      <c r="AB286" s="957">
        <f t="shared" si="47"/>
        <v>45406</v>
      </c>
      <c r="AC286" t="str">
        <f t="shared" si="48"/>
        <v>Unaudited</v>
      </c>
    </row>
    <row r="287" spans="1:29" x14ac:dyDescent="0.25">
      <c r="A287" t="s">
        <v>421</v>
      </c>
      <c r="B287" t="s">
        <v>1380</v>
      </c>
      <c r="C287" t="s">
        <v>1381</v>
      </c>
      <c r="D287">
        <v>1900</v>
      </c>
      <c r="E287" s="957">
        <v>1</v>
      </c>
      <c r="F287" t="s">
        <v>442</v>
      </c>
      <c r="G287" s="957">
        <v>366</v>
      </c>
      <c r="H287" t="s">
        <v>380</v>
      </c>
      <c r="I287" s="937" t="s">
        <v>489</v>
      </c>
      <c r="J287" s="937" t="s">
        <v>437</v>
      </c>
      <c r="K287" s="937" t="s">
        <v>437</v>
      </c>
      <c r="L287" s="943" t="s">
        <v>129</v>
      </c>
      <c r="M287" s="959" t="s">
        <v>327</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ASR_CMS_19</v>
      </c>
      <c r="AB287" s="957">
        <f t="shared" si="47"/>
        <v>45406</v>
      </c>
      <c r="AC287" t="str">
        <f t="shared" si="48"/>
        <v>Unaudited</v>
      </c>
    </row>
    <row r="288" spans="1:29" x14ac:dyDescent="0.25">
      <c r="A288" t="s">
        <v>421</v>
      </c>
      <c r="B288" t="s">
        <v>1380</v>
      </c>
      <c r="C288" t="s">
        <v>1381</v>
      </c>
      <c r="D288">
        <v>1900</v>
      </c>
      <c r="E288" s="957">
        <v>1</v>
      </c>
      <c r="F288" t="s">
        <v>442</v>
      </c>
      <c r="G288" s="957">
        <v>366</v>
      </c>
      <c r="H288" t="s">
        <v>380</v>
      </c>
      <c r="I288" s="937" t="s">
        <v>489</v>
      </c>
      <c r="J288" s="937" t="s">
        <v>437</v>
      </c>
      <c r="K288" s="937" t="s">
        <v>437</v>
      </c>
      <c r="L288" s="937" t="s">
        <v>130</v>
      </c>
      <c r="M288" s="958" t="s">
        <v>326</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ASR_CMS_19</v>
      </c>
      <c r="AB288" s="957">
        <f t="shared" si="47"/>
        <v>45406</v>
      </c>
      <c r="AC288" t="str">
        <f t="shared" si="48"/>
        <v>Unaudited</v>
      </c>
    </row>
    <row r="289" spans="1:29" ht="30" x14ac:dyDescent="0.25">
      <c r="A289" t="s">
        <v>421</v>
      </c>
      <c r="B289" t="s">
        <v>1380</v>
      </c>
      <c r="C289" t="s">
        <v>1381</v>
      </c>
      <c r="D289">
        <v>1900</v>
      </c>
      <c r="E289" s="957">
        <v>1</v>
      </c>
      <c r="F289" t="s">
        <v>442</v>
      </c>
      <c r="G289" s="957">
        <v>366</v>
      </c>
      <c r="H289" t="s">
        <v>380</v>
      </c>
      <c r="I289" s="937" t="s">
        <v>489</v>
      </c>
      <c r="J289" s="937" t="s">
        <v>437</v>
      </c>
      <c r="K289" s="937" t="s">
        <v>437</v>
      </c>
      <c r="L289" s="937" t="s">
        <v>131</v>
      </c>
      <c r="M289" s="958" t="s">
        <v>180</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ASR_CMS_19</v>
      </c>
      <c r="AB289" s="957">
        <f t="shared" si="47"/>
        <v>45406</v>
      </c>
      <c r="AC289" t="str">
        <f t="shared" si="48"/>
        <v>Unaudited</v>
      </c>
    </row>
    <row r="290" spans="1:29" x14ac:dyDescent="0.25">
      <c r="A290" t="s">
        <v>421</v>
      </c>
      <c r="B290" t="s">
        <v>1380</v>
      </c>
      <c r="C290" t="s">
        <v>1381</v>
      </c>
      <c r="D290">
        <v>1900</v>
      </c>
      <c r="E290" s="957">
        <v>1</v>
      </c>
      <c r="F290" t="s">
        <v>442</v>
      </c>
      <c r="G290" s="957">
        <v>366</v>
      </c>
      <c r="H290" t="s">
        <v>380</v>
      </c>
      <c r="I290" s="937" t="s">
        <v>489</v>
      </c>
      <c r="J290" s="937" t="s">
        <v>437</v>
      </c>
      <c r="K290" s="937" t="s">
        <v>437</v>
      </c>
      <c r="L290" s="937" t="s">
        <v>132</v>
      </c>
      <c r="M290" s="958" t="s">
        <v>495</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ASR_CMS_19</v>
      </c>
      <c r="AB290" s="957">
        <f t="shared" si="47"/>
        <v>45406</v>
      </c>
      <c r="AC290" t="str">
        <f t="shared" si="48"/>
        <v>Unaudited</v>
      </c>
    </row>
    <row r="291" spans="1:29" x14ac:dyDescent="0.25">
      <c r="A291" t="s">
        <v>421</v>
      </c>
      <c r="B291" t="s">
        <v>1380</v>
      </c>
      <c r="C291" t="s">
        <v>1381</v>
      </c>
      <c r="D291">
        <v>1900</v>
      </c>
      <c r="E291" s="957">
        <v>1</v>
      </c>
      <c r="F291" t="s">
        <v>442</v>
      </c>
      <c r="G291" s="957">
        <v>366</v>
      </c>
      <c r="H291" t="s">
        <v>380</v>
      </c>
      <c r="I291" s="937" t="s">
        <v>489</v>
      </c>
      <c r="J291" s="937" t="s">
        <v>437</v>
      </c>
      <c r="K291" s="937" t="s">
        <v>437</v>
      </c>
      <c r="L291" s="937" t="s">
        <v>133</v>
      </c>
      <c r="M291" s="958" t="s">
        <v>496</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ASR_CMS_19</v>
      </c>
      <c r="AB291" s="957">
        <f t="shared" si="47"/>
        <v>45406</v>
      </c>
      <c r="AC291" t="str">
        <f t="shared" si="48"/>
        <v>Unaudited</v>
      </c>
    </row>
    <row r="292" spans="1:29" x14ac:dyDescent="0.25">
      <c r="A292" t="s">
        <v>421</v>
      </c>
      <c r="B292" t="s">
        <v>1380</v>
      </c>
      <c r="C292" t="s">
        <v>1381</v>
      </c>
      <c r="D292">
        <v>1900</v>
      </c>
      <c r="E292" s="957">
        <v>1</v>
      </c>
      <c r="F292" t="s">
        <v>442</v>
      </c>
      <c r="G292" s="957">
        <v>366</v>
      </c>
      <c r="H292" t="s">
        <v>380</v>
      </c>
      <c r="I292" s="937" t="s">
        <v>489</v>
      </c>
      <c r="J292" s="937" t="s">
        <v>437</v>
      </c>
      <c r="K292" s="937" t="s">
        <v>437</v>
      </c>
      <c r="L292" s="937" t="s">
        <v>134</v>
      </c>
      <c r="M292" s="958" t="s">
        <v>497</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ASR_CMS_19</v>
      </c>
      <c r="AB292" s="957">
        <f t="shared" si="47"/>
        <v>45406</v>
      </c>
      <c r="AC292" t="str">
        <f t="shared" si="48"/>
        <v>Unaudited</v>
      </c>
    </row>
    <row r="293" spans="1:29" x14ac:dyDescent="0.25">
      <c r="A293" t="s">
        <v>421</v>
      </c>
      <c r="B293" t="s">
        <v>1380</v>
      </c>
      <c r="C293" t="s">
        <v>1381</v>
      </c>
      <c r="D293">
        <v>1900</v>
      </c>
      <c r="E293" s="957">
        <v>1</v>
      </c>
      <c r="F293" t="s">
        <v>442</v>
      </c>
      <c r="G293" s="957">
        <v>366</v>
      </c>
      <c r="H293" t="s">
        <v>380</v>
      </c>
      <c r="I293" s="937" t="s">
        <v>490</v>
      </c>
      <c r="J293" s="937" t="s">
        <v>26</v>
      </c>
      <c r="K293" s="937" t="s">
        <v>26</v>
      </c>
      <c r="L293" s="937" t="s">
        <v>270</v>
      </c>
      <c r="M293" s="958" t="s">
        <v>26</v>
      </c>
      <c r="N293" s="678">
        <f t="shared" ca="1" si="51"/>
        <v>2964818.0058140028</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ASR_CMS_19</v>
      </c>
      <c r="AB293" s="957">
        <f t="shared" si="47"/>
        <v>45406</v>
      </c>
      <c r="AC293" t="str">
        <f t="shared" si="48"/>
        <v>Unaudited</v>
      </c>
    </row>
    <row r="294" spans="1:29" x14ac:dyDescent="0.25">
      <c r="A294" t="s">
        <v>421</v>
      </c>
      <c r="B294" t="s">
        <v>1380</v>
      </c>
      <c r="C294" t="s">
        <v>1381</v>
      </c>
      <c r="D294">
        <v>1900</v>
      </c>
      <c r="E294" s="957">
        <v>1</v>
      </c>
      <c r="F294" t="s">
        <v>1026</v>
      </c>
      <c r="G294" s="957" t="s">
        <v>1379</v>
      </c>
      <c r="H294" t="s">
        <v>380</v>
      </c>
      <c r="I294" s="937" t="s">
        <v>433</v>
      </c>
      <c r="J294" s="937" t="s">
        <v>433</v>
      </c>
      <c r="K294" s="937" t="s">
        <v>433</v>
      </c>
      <c r="L294" s="937"/>
      <c r="M294" s="958" t="s">
        <v>433</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ASR_CMS_19</v>
      </c>
      <c r="AB294" s="957">
        <f t="shared" si="47"/>
        <v>45406</v>
      </c>
      <c r="AC294" t="str">
        <f t="shared" si="48"/>
        <v>Unaudited</v>
      </c>
    </row>
    <row r="295" spans="1:29" x14ac:dyDescent="0.25">
      <c r="A295" t="s">
        <v>421</v>
      </c>
      <c r="B295" t="s">
        <v>1380</v>
      </c>
      <c r="C295" t="s">
        <v>1381</v>
      </c>
      <c r="D295">
        <v>1900</v>
      </c>
      <c r="E295" s="957">
        <v>1</v>
      </c>
      <c r="F295" t="s">
        <v>1026</v>
      </c>
      <c r="G295" s="957" t="s">
        <v>1379</v>
      </c>
      <c r="H295" t="s">
        <v>380</v>
      </c>
      <c r="I295" s="937" t="s">
        <v>488</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4984562.263428608</v>
      </c>
      <c r="AA295" t="str">
        <f t="shared" si="46"/>
        <v>ASR_CMS_19</v>
      </c>
      <c r="AB295" s="957">
        <f t="shared" si="47"/>
        <v>45406</v>
      </c>
      <c r="AC295" t="str">
        <f t="shared" si="48"/>
        <v>Unaudited</v>
      </c>
    </row>
    <row r="296" spans="1:29" x14ac:dyDescent="0.25">
      <c r="A296" t="s">
        <v>421</v>
      </c>
      <c r="B296" t="s">
        <v>1380</v>
      </c>
      <c r="C296" t="s">
        <v>1381</v>
      </c>
      <c r="D296">
        <v>1900</v>
      </c>
      <c r="E296" s="957">
        <v>1</v>
      </c>
      <c r="F296" t="s">
        <v>1026</v>
      </c>
      <c r="G296" s="957" t="s">
        <v>1379</v>
      </c>
      <c r="H296" t="s">
        <v>380</v>
      </c>
      <c r="I296" s="937" t="s">
        <v>488</v>
      </c>
      <c r="J296" s="937" t="s">
        <v>12</v>
      </c>
      <c r="K296" s="937" t="s">
        <v>1323</v>
      </c>
      <c r="L296" s="937" t="s">
        <v>1314</v>
      </c>
      <c r="M296" s="958" t="s">
        <v>1323</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ASR_CMS_19</v>
      </c>
      <c r="AB296" s="957">
        <f t="shared" si="47"/>
        <v>45406</v>
      </c>
      <c r="AC296" t="str">
        <f t="shared" si="48"/>
        <v>Unaudited</v>
      </c>
    </row>
    <row r="297" spans="1:29" x14ac:dyDescent="0.25">
      <c r="A297" t="s">
        <v>421</v>
      </c>
      <c r="B297" t="s">
        <v>1380</v>
      </c>
      <c r="C297" t="s">
        <v>1381</v>
      </c>
      <c r="D297">
        <v>1900</v>
      </c>
      <c r="E297" s="957">
        <v>1</v>
      </c>
      <c r="F297" t="s">
        <v>1026</v>
      </c>
      <c r="G297" s="957" t="s">
        <v>1379</v>
      </c>
      <c r="H297" t="s">
        <v>380</v>
      </c>
      <c r="I297" s="937" t="s">
        <v>488</v>
      </c>
      <c r="J297" s="937" t="s">
        <v>491</v>
      </c>
      <c r="K297" s="937" t="s">
        <v>492</v>
      </c>
      <c r="L297" s="945" t="s">
        <v>63</v>
      </c>
      <c r="M297" s="960" t="s">
        <v>344</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ASR_CMS_19</v>
      </c>
      <c r="AB297" s="957">
        <f t="shared" si="47"/>
        <v>45406</v>
      </c>
      <c r="AC297" t="str">
        <f t="shared" si="48"/>
        <v>Unaudited</v>
      </c>
    </row>
    <row r="298" spans="1:29" x14ac:dyDescent="0.25">
      <c r="A298" t="s">
        <v>421</v>
      </c>
      <c r="B298" t="s">
        <v>1380</v>
      </c>
      <c r="C298" t="s">
        <v>1381</v>
      </c>
      <c r="D298">
        <v>1900</v>
      </c>
      <c r="E298" s="957">
        <v>1</v>
      </c>
      <c r="F298" t="s">
        <v>1026</v>
      </c>
      <c r="G298" s="957" t="s">
        <v>1379</v>
      </c>
      <c r="H298" t="s">
        <v>380</v>
      </c>
      <c r="I298" s="937" t="s">
        <v>488</v>
      </c>
      <c r="J298" s="937" t="s">
        <v>491</v>
      </c>
      <c r="K298" s="937" t="s">
        <v>1014</v>
      </c>
      <c r="L298" s="947" t="s">
        <v>910</v>
      </c>
      <c r="M298" s="961" t="s">
        <v>911</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0</v>
      </c>
      <c r="AA298" t="str">
        <f t="shared" si="46"/>
        <v>ASR_CMS_19</v>
      </c>
      <c r="AB298" s="957">
        <f t="shared" si="47"/>
        <v>45406</v>
      </c>
      <c r="AC298" t="str">
        <f t="shared" si="48"/>
        <v>Unaudited</v>
      </c>
    </row>
    <row r="299" spans="1:29" x14ac:dyDescent="0.25">
      <c r="A299" t="s">
        <v>421</v>
      </c>
      <c r="B299" t="s">
        <v>1380</v>
      </c>
      <c r="C299" t="s">
        <v>1381</v>
      </c>
      <c r="D299">
        <v>1900</v>
      </c>
      <c r="E299" s="957">
        <v>1</v>
      </c>
      <c r="F299" t="s">
        <v>1026</v>
      </c>
      <c r="G299" s="957" t="s">
        <v>1379</v>
      </c>
      <c r="H299" t="s">
        <v>380</v>
      </c>
      <c r="I299" s="958" t="s">
        <v>488</v>
      </c>
      <c r="J299" s="958" t="s">
        <v>13</v>
      </c>
      <c r="K299" s="958" t="s">
        <v>493</v>
      </c>
      <c r="L299" s="937" t="s">
        <v>95</v>
      </c>
      <c r="M299" s="958" t="s">
        <v>147</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ASR_CMS_19</v>
      </c>
      <c r="AB299" s="957">
        <f t="shared" si="47"/>
        <v>45406</v>
      </c>
      <c r="AC299" t="str">
        <f t="shared" si="48"/>
        <v>Unaudited</v>
      </c>
    </row>
    <row r="300" spans="1:29" x14ac:dyDescent="0.25">
      <c r="A300" t="s">
        <v>421</v>
      </c>
      <c r="B300" t="s">
        <v>1380</v>
      </c>
      <c r="C300" t="s">
        <v>1381</v>
      </c>
      <c r="D300">
        <v>1900</v>
      </c>
      <c r="E300" s="957">
        <v>1</v>
      </c>
      <c r="F300" t="s">
        <v>1026</v>
      </c>
      <c r="G300" s="957" t="s">
        <v>1379</v>
      </c>
      <c r="H300" t="s">
        <v>380</v>
      </c>
      <c r="I300" s="937" t="s">
        <v>488</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ASR_CMS_19</v>
      </c>
      <c r="AB300" s="957">
        <f t="shared" si="47"/>
        <v>45406</v>
      </c>
      <c r="AC300" t="str">
        <f t="shared" si="48"/>
        <v>Unaudited</v>
      </c>
    </row>
    <row r="301" spans="1:29" x14ac:dyDescent="0.25">
      <c r="A301" t="s">
        <v>421</v>
      </c>
      <c r="B301" t="s">
        <v>1380</v>
      </c>
      <c r="C301" t="s">
        <v>1381</v>
      </c>
      <c r="D301">
        <v>1900</v>
      </c>
      <c r="E301" s="957">
        <v>1</v>
      </c>
      <c r="F301" t="s">
        <v>1026</v>
      </c>
      <c r="G301" s="957" t="s">
        <v>1379</v>
      </c>
      <c r="H301" t="s">
        <v>380</v>
      </c>
      <c r="I301" s="937" t="s">
        <v>489</v>
      </c>
      <c r="J301" s="937" t="s">
        <v>445</v>
      </c>
      <c r="K301" s="937" t="s">
        <v>0</v>
      </c>
      <c r="L301" s="937">
        <v>2.1</v>
      </c>
      <c r="M301" s="962" t="s">
        <v>148</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11589457.17987592</v>
      </c>
      <c r="AA301" t="str">
        <f t="shared" si="46"/>
        <v>ASR_CMS_19</v>
      </c>
      <c r="AB301" s="957">
        <f t="shared" si="47"/>
        <v>45406</v>
      </c>
      <c r="AC301" t="str">
        <f t="shared" si="48"/>
        <v>Unaudited</v>
      </c>
    </row>
    <row r="302" spans="1:29" ht="30" x14ac:dyDescent="0.25">
      <c r="A302" t="s">
        <v>421</v>
      </c>
      <c r="B302" t="s">
        <v>1380</v>
      </c>
      <c r="C302" t="s">
        <v>1381</v>
      </c>
      <c r="D302">
        <v>1900</v>
      </c>
      <c r="E302" s="957">
        <v>1</v>
      </c>
      <c r="F302" t="s">
        <v>1026</v>
      </c>
      <c r="G302" s="957" t="s">
        <v>1379</v>
      </c>
      <c r="H302" t="s">
        <v>380</v>
      </c>
      <c r="I302" s="937" t="s">
        <v>489</v>
      </c>
      <c r="J302" s="937" t="s">
        <v>445</v>
      </c>
      <c r="K302" s="937" t="s">
        <v>0</v>
      </c>
      <c r="L302" s="937">
        <v>2.2000000000000002</v>
      </c>
      <c r="M302" s="962" t="s">
        <v>149</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-4604220.2538463715</v>
      </c>
      <c r="AA302" t="str">
        <f t="shared" si="46"/>
        <v>ASR_CMS_19</v>
      </c>
      <c r="AB302" s="957">
        <f t="shared" si="47"/>
        <v>45406</v>
      </c>
      <c r="AC302" t="str">
        <f t="shared" si="48"/>
        <v>Unaudited</v>
      </c>
    </row>
    <row r="303" spans="1:29" x14ac:dyDescent="0.25">
      <c r="A303" t="s">
        <v>421</v>
      </c>
      <c r="B303" t="s">
        <v>1380</v>
      </c>
      <c r="C303" t="s">
        <v>1381</v>
      </c>
      <c r="D303">
        <v>1900</v>
      </c>
      <c r="E303" s="957">
        <v>1</v>
      </c>
      <c r="F303" t="s">
        <v>1026</v>
      </c>
      <c r="G303" s="957" t="s">
        <v>1379</v>
      </c>
      <c r="H303" t="s">
        <v>380</v>
      </c>
      <c r="I303" s="937" t="s">
        <v>489</v>
      </c>
      <c r="J303" s="937" t="s">
        <v>445</v>
      </c>
      <c r="K303" s="937" t="s">
        <v>0</v>
      </c>
      <c r="L303" s="937">
        <v>2.2999999999999998</v>
      </c>
      <c r="M303" s="962" t="s">
        <v>150</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734608.99357729685</v>
      </c>
      <c r="AA303" t="str">
        <f t="shared" si="46"/>
        <v>ASR_CMS_19</v>
      </c>
      <c r="AB303" s="957">
        <f t="shared" si="47"/>
        <v>45406</v>
      </c>
      <c r="AC303" t="str">
        <f t="shared" si="48"/>
        <v>Unaudited</v>
      </c>
    </row>
    <row r="304" spans="1:29" x14ac:dyDescent="0.25">
      <c r="A304" t="s">
        <v>421</v>
      </c>
      <c r="B304" t="s">
        <v>1380</v>
      </c>
      <c r="C304" t="s">
        <v>1381</v>
      </c>
      <c r="D304">
        <v>1900</v>
      </c>
      <c r="E304" s="957">
        <v>1</v>
      </c>
      <c r="F304" t="s">
        <v>1026</v>
      </c>
      <c r="G304" s="957" t="s">
        <v>1379</v>
      </c>
      <c r="H304" t="s">
        <v>380</v>
      </c>
      <c r="I304" s="937" t="s">
        <v>489</v>
      </c>
      <c r="J304" s="937" t="s">
        <v>445</v>
      </c>
      <c r="K304" s="937" t="s">
        <v>0</v>
      </c>
      <c r="L304" s="937">
        <v>2.4</v>
      </c>
      <c r="M304" s="962" t="s">
        <v>151</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3203812.5649528657</v>
      </c>
      <c r="AA304" t="str">
        <f t="shared" si="46"/>
        <v>ASR_CMS_19</v>
      </c>
      <c r="AB304" s="957">
        <f t="shared" si="47"/>
        <v>45406</v>
      </c>
      <c r="AC304" t="str">
        <f t="shared" si="48"/>
        <v>Unaudited</v>
      </c>
    </row>
    <row r="305" spans="1:29" ht="30" x14ac:dyDescent="0.25">
      <c r="A305" t="s">
        <v>421</v>
      </c>
      <c r="B305" t="s">
        <v>1380</v>
      </c>
      <c r="C305" t="s">
        <v>1381</v>
      </c>
      <c r="D305">
        <v>1900</v>
      </c>
      <c r="E305" s="957">
        <v>1</v>
      </c>
      <c r="F305" t="s">
        <v>1026</v>
      </c>
      <c r="G305" s="957" t="s">
        <v>1379</v>
      </c>
      <c r="H305" t="s">
        <v>380</v>
      </c>
      <c r="I305" s="937" t="s">
        <v>489</v>
      </c>
      <c r="J305" s="937" t="s">
        <v>445</v>
      </c>
      <c r="K305" s="937" t="s">
        <v>0</v>
      </c>
      <c r="L305" s="937">
        <v>2.5</v>
      </c>
      <c r="M305" s="962" t="s">
        <v>152</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-4403838.0824855873</v>
      </c>
      <c r="AA305" t="str">
        <f t="shared" si="46"/>
        <v>ASR_CMS_19</v>
      </c>
      <c r="AB305" s="957">
        <f t="shared" si="47"/>
        <v>45406</v>
      </c>
      <c r="AC305" t="str">
        <f t="shared" si="48"/>
        <v>Unaudited</v>
      </c>
    </row>
    <row r="306" spans="1:29" x14ac:dyDescent="0.25">
      <c r="A306" t="s">
        <v>421</v>
      </c>
      <c r="B306" t="s">
        <v>1380</v>
      </c>
      <c r="C306" t="s">
        <v>1381</v>
      </c>
      <c r="D306">
        <v>1900</v>
      </c>
      <c r="E306" s="957">
        <v>1</v>
      </c>
      <c r="F306" t="s">
        <v>1026</v>
      </c>
      <c r="G306" s="957" t="s">
        <v>1379</v>
      </c>
      <c r="H306" t="s">
        <v>380</v>
      </c>
      <c r="I306" s="937" t="s">
        <v>489</v>
      </c>
      <c r="J306" s="937" t="s">
        <v>445</v>
      </c>
      <c r="K306" s="937" t="s">
        <v>0</v>
      </c>
      <c r="L306" s="945" t="s">
        <v>97</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ASR_CMS_19</v>
      </c>
      <c r="AB306" s="957">
        <f t="shared" si="47"/>
        <v>45406</v>
      </c>
      <c r="AC306" t="str">
        <f t="shared" si="48"/>
        <v>Unaudited</v>
      </c>
    </row>
    <row r="307" spans="1:29" x14ac:dyDescent="0.25">
      <c r="A307" t="s">
        <v>421</v>
      </c>
      <c r="B307" t="s">
        <v>1380</v>
      </c>
      <c r="C307" t="s">
        <v>1381</v>
      </c>
      <c r="D307">
        <v>1900</v>
      </c>
      <c r="E307" s="957">
        <v>1</v>
      </c>
      <c r="F307" t="s">
        <v>1026</v>
      </c>
      <c r="G307" s="957" t="s">
        <v>1379</v>
      </c>
      <c r="H307" t="s">
        <v>380</v>
      </c>
      <c r="I307" s="962" t="s">
        <v>489</v>
      </c>
      <c r="J307" s="962" t="s">
        <v>445</v>
      </c>
      <c r="K307" s="962" t="s">
        <v>0</v>
      </c>
      <c r="L307" s="937" t="s">
        <v>153</v>
      </c>
      <c r="M307" s="962" t="s">
        <v>452</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ASR_CMS_19</v>
      </c>
      <c r="AB307" s="957">
        <f t="shared" si="47"/>
        <v>45406</v>
      </c>
      <c r="AC307" t="str">
        <f t="shared" si="48"/>
        <v>Unaudited</v>
      </c>
    </row>
    <row r="308" spans="1:29" x14ac:dyDescent="0.25">
      <c r="A308" t="s">
        <v>421</v>
      </c>
      <c r="B308" t="s">
        <v>1380</v>
      </c>
      <c r="C308" t="s">
        <v>1381</v>
      </c>
      <c r="D308">
        <v>1900</v>
      </c>
      <c r="E308" s="957">
        <v>1</v>
      </c>
      <c r="F308" t="s">
        <v>1026</v>
      </c>
      <c r="G308" s="957" t="s">
        <v>1379</v>
      </c>
      <c r="H308" t="s">
        <v>380</v>
      </c>
      <c r="I308" s="937" t="s">
        <v>489</v>
      </c>
      <c r="J308" s="937" t="s">
        <v>445</v>
      </c>
      <c r="K308" s="937" t="s">
        <v>0</v>
      </c>
      <c r="L308" s="943" t="s">
        <v>912</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-19111.518268659598</v>
      </c>
      <c r="AA308" t="str">
        <f t="shared" si="46"/>
        <v>ASR_CMS_19</v>
      </c>
      <c r="AB308" s="957">
        <f t="shared" si="47"/>
        <v>45406</v>
      </c>
      <c r="AC308" t="str">
        <f t="shared" si="48"/>
        <v>Unaudited</v>
      </c>
    </row>
    <row r="309" spans="1:29" x14ac:dyDescent="0.25">
      <c r="A309" t="s">
        <v>421</v>
      </c>
      <c r="B309" t="s">
        <v>1380</v>
      </c>
      <c r="C309" t="s">
        <v>1381</v>
      </c>
      <c r="D309">
        <v>1900</v>
      </c>
      <c r="E309" s="957">
        <v>1</v>
      </c>
      <c r="F309" t="s">
        <v>1026</v>
      </c>
      <c r="G309" s="957" t="s">
        <v>1379</v>
      </c>
      <c r="H309" t="s">
        <v>380</v>
      </c>
      <c r="I309" s="937" t="s">
        <v>489</v>
      </c>
      <c r="J309" s="937" t="s">
        <v>445</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1425206.9467245729</v>
      </c>
      <c r="AA309" t="str">
        <f t="shared" si="46"/>
        <v>ASR_CMS_19</v>
      </c>
      <c r="AB309" s="957">
        <f t="shared" si="47"/>
        <v>45406</v>
      </c>
      <c r="AC309" t="str">
        <f t="shared" si="48"/>
        <v>Unaudited</v>
      </c>
    </row>
    <row r="310" spans="1:29" x14ac:dyDescent="0.25">
      <c r="A310" t="s">
        <v>421</v>
      </c>
      <c r="B310" t="s">
        <v>1380</v>
      </c>
      <c r="C310" t="s">
        <v>1381</v>
      </c>
      <c r="D310">
        <v>1900</v>
      </c>
      <c r="E310" s="957">
        <v>1</v>
      </c>
      <c r="F310" t="s">
        <v>1026</v>
      </c>
      <c r="G310" s="957" t="s">
        <v>1379</v>
      </c>
      <c r="H310" t="s">
        <v>380</v>
      </c>
      <c r="I310" s="937" t="s">
        <v>489</v>
      </c>
      <c r="J310" s="937" t="s">
        <v>445</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2123534.6735226652</v>
      </c>
      <c r="AA310" t="str">
        <f t="shared" si="46"/>
        <v>ASR_CMS_19</v>
      </c>
      <c r="AB310" s="957">
        <f t="shared" si="47"/>
        <v>45406</v>
      </c>
      <c r="AC310" t="str">
        <f t="shared" si="48"/>
        <v>Unaudited</v>
      </c>
    </row>
    <row r="311" spans="1:29" x14ac:dyDescent="0.25">
      <c r="A311" t="s">
        <v>421</v>
      </c>
      <c r="B311" t="s">
        <v>1380</v>
      </c>
      <c r="C311" t="s">
        <v>1381</v>
      </c>
      <c r="D311">
        <v>1900</v>
      </c>
      <c r="E311" s="957">
        <v>1</v>
      </c>
      <c r="F311" t="s">
        <v>1026</v>
      </c>
      <c r="G311" s="957" t="s">
        <v>1379</v>
      </c>
      <c r="H311" t="s">
        <v>380</v>
      </c>
      <c r="I311" s="963" t="s">
        <v>489</v>
      </c>
      <c r="J311" s="963" t="s">
        <v>445</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ASR_CMS_19</v>
      </c>
      <c r="AB311" s="957">
        <f t="shared" si="47"/>
        <v>45406</v>
      </c>
      <c r="AC311" t="str">
        <f t="shared" si="48"/>
        <v>Unaudited</v>
      </c>
    </row>
    <row r="312" spans="1:29" x14ac:dyDescent="0.25">
      <c r="A312" t="s">
        <v>421</v>
      </c>
      <c r="B312" t="s">
        <v>1380</v>
      </c>
      <c r="C312" t="s">
        <v>1381</v>
      </c>
      <c r="D312">
        <v>1900</v>
      </c>
      <c r="E312" s="957">
        <v>1</v>
      </c>
      <c r="F312" t="s">
        <v>1026</v>
      </c>
      <c r="G312" s="957" t="s">
        <v>1379</v>
      </c>
      <c r="H312" t="s">
        <v>380</v>
      </c>
      <c r="I312" s="937" t="s">
        <v>489</v>
      </c>
      <c r="J312" s="937" t="s">
        <v>445</v>
      </c>
      <c r="K312" s="937" t="s">
        <v>53</v>
      </c>
      <c r="L312" s="937" t="s">
        <v>44</v>
      </c>
      <c r="M312" s="962" t="s">
        <v>154</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ASR_CMS_19</v>
      </c>
      <c r="AB312" s="957">
        <f t="shared" si="47"/>
        <v>45406</v>
      </c>
      <c r="AC312" t="str">
        <f t="shared" si="48"/>
        <v>Unaudited</v>
      </c>
    </row>
    <row r="313" spans="1:29" x14ac:dyDescent="0.25">
      <c r="A313" t="s">
        <v>421</v>
      </c>
      <c r="B313" t="s">
        <v>1380</v>
      </c>
      <c r="C313" t="s">
        <v>1381</v>
      </c>
      <c r="D313">
        <v>1900</v>
      </c>
      <c r="E313" s="957">
        <v>1</v>
      </c>
      <c r="F313" t="s">
        <v>1026</v>
      </c>
      <c r="G313" s="957" t="s">
        <v>1379</v>
      </c>
      <c r="H313" t="s">
        <v>380</v>
      </c>
      <c r="I313" s="937" t="s">
        <v>489</v>
      </c>
      <c r="J313" s="937" t="s">
        <v>445</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ASR_CMS_19</v>
      </c>
      <c r="AB313" s="957">
        <f t="shared" si="47"/>
        <v>45406</v>
      </c>
      <c r="AC313" t="str">
        <f t="shared" si="48"/>
        <v>Unaudited</v>
      </c>
    </row>
    <row r="314" spans="1:29" x14ac:dyDescent="0.25">
      <c r="A314" t="s">
        <v>421</v>
      </c>
      <c r="B314" t="s">
        <v>1380</v>
      </c>
      <c r="C314" t="s">
        <v>1381</v>
      </c>
      <c r="D314">
        <v>1900</v>
      </c>
      <c r="E314" s="957">
        <v>1</v>
      </c>
      <c r="F314" t="s">
        <v>1026</v>
      </c>
      <c r="G314" s="957" t="s">
        <v>1379</v>
      </c>
      <c r="H314" t="s">
        <v>380</v>
      </c>
      <c r="I314" s="937" t="s">
        <v>489</v>
      </c>
      <c r="J314" s="937" t="s">
        <v>445</v>
      </c>
      <c r="K314" s="937" t="s">
        <v>53</v>
      </c>
      <c r="L314" s="937" t="s">
        <v>42</v>
      </c>
      <c r="M314" s="962" t="s">
        <v>155</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-14862035.777694838</v>
      </c>
      <c r="AA314" t="str">
        <f t="shared" si="46"/>
        <v>ASR_CMS_19</v>
      </c>
      <c r="AB314" s="957">
        <f t="shared" si="47"/>
        <v>45406</v>
      </c>
      <c r="AC314" t="str">
        <f t="shared" si="48"/>
        <v>Unaudited</v>
      </c>
    </row>
    <row r="315" spans="1:29" x14ac:dyDescent="0.25">
      <c r="A315" t="s">
        <v>421</v>
      </c>
      <c r="B315" t="s">
        <v>1380</v>
      </c>
      <c r="C315" t="s">
        <v>1381</v>
      </c>
      <c r="D315">
        <v>1900</v>
      </c>
      <c r="E315" s="957">
        <v>1</v>
      </c>
      <c r="F315" t="s">
        <v>1026</v>
      </c>
      <c r="G315" s="957" t="s">
        <v>1379</v>
      </c>
      <c r="H315" t="s">
        <v>380</v>
      </c>
      <c r="I315" s="937" t="s">
        <v>489</v>
      </c>
      <c r="J315" s="937" t="s">
        <v>445</v>
      </c>
      <c r="K315" s="937" t="s">
        <v>53</v>
      </c>
      <c r="L315" s="945" t="s">
        <v>43</v>
      </c>
      <c r="M315" s="960" t="s">
        <v>463</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-10764.650066733047</v>
      </c>
      <c r="AA315" t="str">
        <f t="shared" si="46"/>
        <v>ASR_CMS_19</v>
      </c>
      <c r="AB315" s="957">
        <f t="shared" si="47"/>
        <v>45406</v>
      </c>
      <c r="AC315" t="str">
        <f t="shared" si="48"/>
        <v>Unaudited</v>
      </c>
    </row>
    <row r="316" spans="1:29" x14ac:dyDescent="0.25">
      <c r="A316" t="s">
        <v>421</v>
      </c>
      <c r="B316" t="s">
        <v>1380</v>
      </c>
      <c r="C316" t="s">
        <v>1381</v>
      </c>
      <c r="D316">
        <v>1900</v>
      </c>
      <c r="E316" s="957">
        <v>1</v>
      </c>
      <c r="F316" t="s">
        <v>1026</v>
      </c>
      <c r="G316" s="957" t="s">
        <v>1379</v>
      </c>
      <c r="H316" t="s">
        <v>380</v>
      </c>
      <c r="I316" s="962" t="s">
        <v>489</v>
      </c>
      <c r="J316" s="962" t="s">
        <v>445</v>
      </c>
      <c r="K316" s="962" t="s">
        <v>915</v>
      </c>
      <c r="L316" s="937" t="s">
        <v>916</v>
      </c>
      <c r="M316" s="962" t="s">
        <v>915</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1581.4611820271193</v>
      </c>
      <c r="AA316" t="str">
        <f t="shared" si="46"/>
        <v>ASR_CMS_19</v>
      </c>
      <c r="AB316" s="957">
        <f t="shared" si="47"/>
        <v>45406</v>
      </c>
      <c r="AC316" t="str">
        <f t="shared" si="48"/>
        <v>Unaudited</v>
      </c>
    </row>
    <row r="317" spans="1:29" x14ac:dyDescent="0.25">
      <c r="A317" t="s">
        <v>421</v>
      </c>
      <c r="B317" t="s">
        <v>1380</v>
      </c>
      <c r="C317" t="s">
        <v>1381</v>
      </c>
      <c r="D317">
        <v>1900</v>
      </c>
      <c r="E317" s="957">
        <v>1</v>
      </c>
      <c r="F317" t="s">
        <v>1026</v>
      </c>
      <c r="G317" s="957" t="s">
        <v>1379</v>
      </c>
      <c r="H317" t="s">
        <v>380</v>
      </c>
      <c r="I317" s="937" t="s">
        <v>489</v>
      </c>
      <c r="J317" s="937" t="s">
        <v>445</v>
      </c>
      <c r="K317" s="937" t="s">
        <v>915</v>
      </c>
      <c r="L317" s="937" t="s">
        <v>917</v>
      </c>
      <c r="M317" s="962" t="s">
        <v>920</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-634202.33305248956</v>
      </c>
      <c r="AA317" t="str">
        <f t="shared" si="46"/>
        <v>ASR_CMS_19</v>
      </c>
      <c r="AB317" s="957">
        <f t="shared" si="47"/>
        <v>45406</v>
      </c>
      <c r="AC317" t="str">
        <f t="shared" si="48"/>
        <v>Unaudited</v>
      </c>
    </row>
    <row r="318" spans="1:29" x14ac:dyDescent="0.25">
      <c r="A318" t="s">
        <v>421</v>
      </c>
      <c r="B318" t="s">
        <v>1380</v>
      </c>
      <c r="C318" t="s">
        <v>1381</v>
      </c>
      <c r="D318">
        <v>1900</v>
      </c>
      <c r="E318" s="957">
        <v>1</v>
      </c>
      <c r="F318" t="s">
        <v>1026</v>
      </c>
      <c r="G318" s="957" t="s">
        <v>1379</v>
      </c>
      <c r="H318" t="s">
        <v>380</v>
      </c>
      <c r="I318" s="937" t="s">
        <v>489</v>
      </c>
      <c r="J318" s="937" t="s">
        <v>445</v>
      </c>
      <c r="K318" s="937" t="s">
        <v>915</v>
      </c>
      <c r="L318" s="937" t="s">
        <v>918</v>
      </c>
      <c r="M318" s="962" t="s">
        <v>921</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ASR_CMS_19</v>
      </c>
      <c r="AB318" s="957">
        <f t="shared" si="47"/>
        <v>45406</v>
      </c>
      <c r="AC318" t="str">
        <f t="shared" si="48"/>
        <v>Unaudited</v>
      </c>
    </row>
    <row r="319" spans="1:29" x14ac:dyDescent="0.25">
      <c r="A319" t="s">
        <v>421</v>
      </c>
      <c r="B319" t="s">
        <v>1380</v>
      </c>
      <c r="C319" t="s">
        <v>1381</v>
      </c>
      <c r="D319">
        <v>1900</v>
      </c>
      <c r="E319" s="957">
        <v>1</v>
      </c>
      <c r="F319" t="s">
        <v>1026</v>
      </c>
      <c r="G319" s="957" t="s">
        <v>1379</v>
      </c>
      <c r="H319" t="s">
        <v>380</v>
      </c>
      <c r="I319" s="937" t="s">
        <v>489</v>
      </c>
      <c r="J319" s="937" t="s">
        <v>445</v>
      </c>
      <c r="K319" s="937" t="s">
        <v>446</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428505.73616576474</v>
      </c>
      <c r="AA319" t="str">
        <f t="shared" si="46"/>
        <v>ASR_CMS_19</v>
      </c>
      <c r="AB319" s="957">
        <f t="shared" si="47"/>
        <v>45406</v>
      </c>
      <c r="AC319" t="str">
        <f t="shared" si="48"/>
        <v>Unaudited</v>
      </c>
    </row>
    <row r="320" spans="1:29" ht="30" x14ac:dyDescent="0.25">
      <c r="A320" t="s">
        <v>421</v>
      </c>
      <c r="B320" t="s">
        <v>1380</v>
      </c>
      <c r="C320" t="s">
        <v>1381</v>
      </c>
      <c r="D320">
        <v>1900</v>
      </c>
      <c r="E320" s="957">
        <v>1</v>
      </c>
      <c r="F320" t="s">
        <v>1026</v>
      </c>
      <c r="G320" s="957" t="s">
        <v>1379</v>
      </c>
      <c r="H320" t="s">
        <v>380</v>
      </c>
      <c r="I320" s="937" t="s">
        <v>489</v>
      </c>
      <c r="J320" s="937" t="s">
        <v>445</v>
      </c>
      <c r="K320" s="937" t="s">
        <v>446</v>
      </c>
      <c r="L320" s="945">
        <v>5.2</v>
      </c>
      <c r="M320" s="960" t="s">
        <v>304</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ASR_CMS_19</v>
      </c>
      <c r="AB320" s="957">
        <f t="shared" si="47"/>
        <v>45406</v>
      </c>
      <c r="AC320" t="str">
        <f t="shared" si="48"/>
        <v>Unaudited</v>
      </c>
    </row>
    <row r="321" spans="1:29" ht="30" x14ac:dyDescent="0.25">
      <c r="A321" t="s">
        <v>421</v>
      </c>
      <c r="B321" t="s">
        <v>1380</v>
      </c>
      <c r="C321" t="s">
        <v>1381</v>
      </c>
      <c r="D321">
        <v>1900</v>
      </c>
      <c r="E321" s="957">
        <v>1</v>
      </c>
      <c r="F321" t="s">
        <v>1026</v>
      </c>
      <c r="G321" s="957" t="s">
        <v>1379</v>
      </c>
      <c r="H321" t="s">
        <v>380</v>
      </c>
      <c r="I321" s="962" t="s">
        <v>489</v>
      </c>
      <c r="J321" s="962" t="s">
        <v>445</v>
      </c>
      <c r="K321" s="962" t="s">
        <v>446</v>
      </c>
      <c r="L321" s="937">
        <v>5.3</v>
      </c>
      <c r="M321" s="962" t="s">
        <v>305</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-911209.52830637293</v>
      </c>
      <c r="AA321" t="str">
        <f t="shared" si="46"/>
        <v>ASR_CMS_19</v>
      </c>
      <c r="AB321" s="957">
        <f t="shared" si="47"/>
        <v>45406</v>
      </c>
      <c r="AC321" t="str">
        <f t="shared" si="48"/>
        <v>Unaudited</v>
      </c>
    </row>
    <row r="322" spans="1:29" x14ac:dyDescent="0.25">
      <c r="A322" t="s">
        <v>421</v>
      </c>
      <c r="B322" t="s">
        <v>1380</v>
      </c>
      <c r="C322" t="s">
        <v>1381</v>
      </c>
      <c r="D322">
        <v>1900</v>
      </c>
      <c r="E322" s="957">
        <v>1</v>
      </c>
      <c r="F322" t="s">
        <v>1026</v>
      </c>
      <c r="G322" s="957" t="s">
        <v>1379</v>
      </c>
      <c r="H322" t="s">
        <v>380</v>
      </c>
      <c r="I322" s="937" t="s">
        <v>489</v>
      </c>
      <c r="J322" s="937" t="s">
        <v>445</v>
      </c>
      <c r="K322" s="937" t="s">
        <v>446</v>
      </c>
      <c r="L322" s="937" t="s">
        <v>82</v>
      </c>
      <c r="M322" s="962" t="s">
        <v>454</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ASR_CMS_19</v>
      </c>
      <c r="AB322" s="957">
        <f t="shared" ref="AB322:AB385" si="55">file_date</f>
        <v>45406</v>
      </c>
      <c r="AC322" t="str">
        <f t="shared" ref="AC322:AC385" si="56">status</f>
        <v>Unaudited</v>
      </c>
    </row>
    <row r="323" spans="1:29" x14ac:dyDescent="0.25">
      <c r="A323" t="s">
        <v>421</v>
      </c>
      <c r="B323" t="s">
        <v>1380</v>
      </c>
      <c r="C323" t="s">
        <v>1381</v>
      </c>
      <c r="D323">
        <v>1900</v>
      </c>
      <c r="E323" s="957">
        <v>1</v>
      </c>
      <c r="F323" t="s">
        <v>1026</v>
      </c>
      <c r="G323" s="957" t="s">
        <v>1379</v>
      </c>
      <c r="H323" t="s">
        <v>380</v>
      </c>
      <c r="I323" s="937" t="s">
        <v>489</v>
      </c>
      <c r="J323" s="937" t="s">
        <v>445</v>
      </c>
      <c r="K323" s="937" t="s">
        <v>447</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ASR_CMS_19</v>
      </c>
      <c r="AB323" s="957">
        <f t="shared" si="55"/>
        <v>45406</v>
      </c>
      <c r="AC323" t="str">
        <f t="shared" si="56"/>
        <v>Unaudited</v>
      </c>
    </row>
    <row r="324" spans="1:29" x14ac:dyDescent="0.25">
      <c r="A324" t="s">
        <v>421</v>
      </c>
      <c r="B324" t="s">
        <v>1380</v>
      </c>
      <c r="C324" t="s">
        <v>1381</v>
      </c>
      <c r="D324">
        <v>1900</v>
      </c>
      <c r="E324" s="957">
        <v>1</v>
      </c>
      <c r="F324" t="s">
        <v>1026</v>
      </c>
      <c r="G324" s="957" t="s">
        <v>1379</v>
      </c>
      <c r="H324" t="s">
        <v>380</v>
      </c>
      <c r="I324" s="937" t="s">
        <v>489</v>
      </c>
      <c r="J324" s="937" t="s">
        <v>445</v>
      </c>
      <c r="K324" s="937" t="s">
        <v>447</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ASR_CMS_19</v>
      </c>
      <c r="AB324" s="957">
        <f t="shared" si="55"/>
        <v>45406</v>
      </c>
      <c r="AC324" t="str">
        <f t="shared" si="56"/>
        <v>Unaudited</v>
      </c>
    </row>
    <row r="325" spans="1:29" x14ac:dyDescent="0.25">
      <c r="A325" t="s">
        <v>421</v>
      </c>
      <c r="B325" t="s">
        <v>1380</v>
      </c>
      <c r="C325" t="s">
        <v>1381</v>
      </c>
      <c r="D325">
        <v>1900</v>
      </c>
      <c r="E325" s="957">
        <v>1</v>
      </c>
      <c r="F325" t="s">
        <v>1026</v>
      </c>
      <c r="G325" s="957" t="s">
        <v>1379</v>
      </c>
      <c r="H325" t="s">
        <v>380</v>
      </c>
      <c r="I325" s="937" t="s">
        <v>489</v>
      </c>
      <c r="J325" s="937" t="s">
        <v>445</v>
      </c>
      <c r="K325" s="937" t="s">
        <v>447</v>
      </c>
      <c r="L325" s="945">
        <v>6.3</v>
      </c>
      <c r="M325" s="960" t="s">
        <v>185</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ASR_CMS_19</v>
      </c>
      <c r="AB325" s="957">
        <f t="shared" si="55"/>
        <v>45406</v>
      </c>
      <c r="AC325" t="str">
        <f t="shared" si="56"/>
        <v>Unaudited</v>
      </c>
    </row>
    <row r="326" spans="1:29" x14ac:dyDescent="0.25">
      <c r="A326" t="s">
        <v>421</v>
      </c>
      <c r="B326" t="s">
        <v>1380</v>
      </c>
      <c r="C326" t="s">
        <v>1381</v>
      </c>
      <c r="D326">
        <v>1900</v>
      </c>
      <c r="E326" s="957">
        <v>1</v>
      </c>
      <c r="F326" t="s">
        <v>1026</v>
      </c>
      <c r="G326" s="957" t="s">
        <v>1379</v>
      </c>
      <c r="H326" t="s">
        <v>380</v>
      </c>
      <c r="I326" s="962" t="s">
        <v>489</v>
      </c>
      <c r="J326" s="962" t="s">
        <v>445</v>
      </c>
      <c r="K326" s="962" t="s">
        <v>447</v>
      </c>
      <c r="L326" s="937" t="s">
        <v>87</v>
      </c>
      <c r="M326" s="962" t="s">
        <v>455</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ASR_CMS_19</v>
      </c>
      <c r="AB326" s="957">
        <f t="shared" si="55"/>
        <v>45406</v>
      </c>
      <c r="AC326" t="str">
        <f t="shared" si="56"/>
        <v>Unaudited</v>
      </c>
    </row>
    <row r="327" spans="1:29" x14ac:dyDescent="0.25">
      <c r="A327" t="s">
        <v>421</v>
      </c>
      <c r="B327" t="s">
        <v>1380</v>
      </c>
      <c r="C327" t="s">
        <v>1381</v>
      </c>
      <c r="D327">
        <v>1900</v>
      </c>
      <c r="E327" s="957">
        <v>1</v>
      </c>
      <c r="F327" t="s">
        <v>1026</v>
      </c>
      <c r="G327" s="957" t="s">
        <v>1379</v>
      </c>
      <c r="H327" t="s">
        <v>380</v>
      </c>
      <c r="I327" s="937" t="s">
        <v>489</v>
      </c>
      <c r="J327" s="937" t="s">
        <v>445</v>
      </c>
      <c r="K327" s="937" t="s">
        <v>448</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-51865.096636672693</v>
      </c>
      <c r="AA327" t="str">
        <f t="shared" si="54"/>
        <v>ASR_CMS_19</v>
      </c>
      <c r="AB327" s="957">
        <f t="shared" si="55"/>
        <v>45406</v>
      </c>
      <c r="AC327" t="str">
        <f t="shared" si="56"/>
        <v>Unaudited</v>
      </c>
    </row>
    <row r="328" spans="1:29" x14ac:dyDescent="0.25">
      <c r="A328" t="s">
        <v>421</v>
      </c>
      <c r="B328" t="s">
        <v>1380</v>
      </c>
      <c r="C328" t="s">
        <v>1381</v>
      </c>
      <c r="D328">
        <v>1900</v>
      </c>
      <c r="E328" s="957">
        <v>1</v>
      </c>
      <c r="F328" t="s">
        <v>1026</v>
      </c>
      <c r="G328" s="957" t="s">
        <v>1379</v>
      </c>
      <c r="H328" t="s">
        <v>380</v>
      </c>
      <c r="I328" s="937" t="s">
        <v>489</v>
      </c>
      <c r="J328" s="937" t="s">
        <v>445</v>
      </c>
      <c r="K328" s="937" t="s">
        <v>448</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ASR_CMS_19</v>
      </c>
      <c r="AB328" s="957">
        <f t="shared" si="55"/>
        <v>45406</v>
      </c>
      <c r="AC328" t="str">
        <f t="shared" si="56"/>
        <v>Unaudited</v>
      </c>
    </row>
    <row r="329" spans="1:29" x14ac:dyDescent="0.25">
      <c r="A329" t="s">
        <v>421</v>
      </c>
      <c r="B329" t="s">
        <v>1380</v>
      </c>
      <c r="C329" t="s">
        <v>1381</v>
      </c>
      <c r="D329">
        <v>1900</v>
      </c>
      <c r="E329" s="957">
        <v>1</v>
      </c>
      <c r="F329" t="s">
        <v>1026</v>
      </c>
      <c r="G329" s="957" t="s">
        <v>1379</v>
      </c>
      <c r="H329" t="s">
        <v>380</v>
      </c>
      <c r="I329" s="937" t="s">
        <v>489</v>
      </c>
      <c r="J329" s="937" t="s">
        <v>445</v>
      </c>
      <c r="K329" s="937" t="s">
        <v>448</v>
      </c>
      <c r="L329" s="937">
        <v>7.3</v>
      </c>
      <c r="M329" s="962" t="s">
        <v>156</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ASR_CMS_19</v>
      </c>
      <c r="AB329" s="957">
        <f t="shared" si="55"/>
        <v>45406</v>
      </c>
      <c r="AC329" t="str">
        <f t="shared" si="56"/>
        <v>Unaudited</v>
      </c>
    </row>
    <row r="330" spans="1:29" x14ac:dyDescent="0.25">
      <c r="A330" t="s">
        <v>421</v>
      </c>
      <c r="B330" t="s">
        <v>1380</v>
      </c>
      <c r="C330" t="s">
        <v>1381</v>
      </c>
      <c r="D330">
        <v>1900</v>
      </c>
      <c r="E330" s="957">
        <v>1</v>
      </c>
      <c r="F330" t="s">
        <v>1026</v>
      </c>
      <c r="G330" s="957" t="s">
        <v>1379</v>
      </c>
      <c r="H330" t="s">
        <v>380</v>
      </c>
      <c r="I330" s="937" t="s">
        <v>489</v>
      </c>
      <c r="J330" s="937" t="s">
        <v>445</v>
      </c>
      <c r="K330" s="937" t="s">
        <v>448</v>
      </c>
      <c r="L330" s="937" t="s">
        <v>91</v>
      </c>
      <c r="M330" s="962" t="s">
        <v>456</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ASR_CMS_19</v>
      </c>
      <c r="AB330" s="957">
        <f t="shared" si="55"/>
        <v>45406</v>
      </c>
      <c r="AC330" t="str">
        <f t="shared" si="56"/>
        <v>Unaudited</v>
      </c>
    </row>
    <row r="331" spans="1:29" x14ac:dyDescent="0.25">
      <c r="A331" t="s">
        <v>421</v>
      </c>
      <c r="B331" t="s">
        <v>1380</v>
      </c>
      <c r="C331" t="s">
        <v>1381</v>
      </c>
      <c r="D331">
        <v>1900</v>
      </c>
      <c r="E331" s="957">
        <v>1</v>
      </c>
      <c r="F331" t="s">
        <v>1026</v>
      </c>
      <c r="G331" s="957" t="s">
        <v>1379</v>
      </c>
      <c r="H331" t="s">
        <v>380</v>
      </c>
      <c r="I331" s="937" t="s">
        <v>489</v>
      </c>
      <c r="J331" s="937" t="s">
        <v>445</v>
      </c>
      <c r="K331" s="937" t="s">
        <v>449</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-111653.51000000004</v>
      </c>
      <c r="AA331" t="str">
        <f t="shared" si="54"/>
        <v>ASR_CMS_19</v>
      </c>
      <c r="AB331" s="957">
        <f t="shared" si="55"/>
        <v>45406</v>
      </c>
      <c r="AC331" t="str">
        <f t="shared" si="56"/>
        <v>Unaudited</v>
      </c>
    </row>
    <row r="332" spans="1:29" x14ac:dyDescent="0.25">
      <c r="A332" t="s">
        <v>421</v>
      </c>
      <c r="B332" t="s">
        <v>1380</v>
      </c>
      <c r="C332" t="s">
        <v>1381</v>
      </c>
      <c r="D332">
        <v>1900</v>
      </c>
      <c r="E332" s="957">
        <v>1</v>
      </c>
      <c r="F332" t="s">
        <v>1026</v>
      </c>
      <c r="G332" s="957" t="s">
        <v>1379</v>
      </c>
      <c r="H332" t="s">
        <v>380</v>
      </c>
      <c r="I332" s="937" t="s">
        <v>489</v>
      </c>
      <c r="J332" s="937" t="s">
        <v>445</v>
      </c>
      <c r="K332" s="937" t="s">
        <v>449</v>
      </c>
      <c r="L332" s="937" t="s">
        <v>113</v>
      </c>
      <c r="M332" s="962" t="s">
        <v>444</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ASR_CMS_19</v>
      </c>
      <c r="AB332" s="957">
        <f t="shared" si="55"/>
        <v>45406</v>
      </c>
      <c r="AC332" t="str">
        <f t="shared" si="56"/>
        <v>Unaudited</v>
      </c>
    </row>
    <row r="333" spans="1:29" x14ac:dyDescent="0.25">
      <c r="A333" t="s">
        <v>421</v>
      </c>
      <c r="B333" t="s">
        <v>1380</v>
      </c>
      <c r="C333" t="s">
        <v>1381</v>
      </c>
      <c r="D333">
        <v>1900</v>
      </c>
      <c r="E333" s="957">
        <v>1</v>
      </c>
      <c r="F333" t="s">
        <v>1026</v>
      </c>
      <c r="G333" s="957" t="s">
        <v>1379</v>
      </c>
      <c r="H333" t="s">
        <v>380</v>
      </c>
      <c r="I333" s="937" t="s">
        <v>489</v>
      </c>
      <c r="J333" s="937" t="s">
        <v>445</v>
      </c>
      <c r="K333" s="937" t="s">
        <v>449</v>
      </c>
      <c r="L333" s="945" t="s">
        <v>115</v>
      </c>
      <c r="M333" s="960" t="s">
        <v>158</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ASR_CMS_19</v>
      </c>
      <c r="AB333" s="957">
        <f t="shared" si="55"/>
        <v>45406</v>
      </c>
      <c r="AC333" t="str">
        <f t="shared" si="56"/>
        <v>Unaudited</v>
      </c>
    </row>
    <row r="334" spans="1:29" x14ac:dyDescent="0.25">
      <c r="A334" t="s">
        <v>421</v>
      </c>
      <c r="B334" t="s">
        <v>1380</v>
      </c>
      <c r="C334" t="s">
        <v>1381</v>
      </c>
      <c r="D334">
        <v>1900</v>
      </c>
      <c r="E334" s="957">
        <v>1</v>
      </c>
      <c r="F334" t="s">
        <v>1026</v>
      </c>
      <c r="G334" s="957" t="s">
        <v>1379</v>
      </c>
      <c r="H334" t="s">
        <v>380</v>
      </c>
      <c r="I334" s="962" t="s">
        <v>489</v>
      </c>
      <c r="J334" s="962" t="s">
        <v>445</v>
      </c>
      <c r="K334" s="962" t="s">
        <v>449</v>
      </c>
      <c r="L334" s="937" t="s">
        <v>116</v>
      </c>
      <c r="M334" s="962" t="s">
        <v>114</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ASR_CMS_19</v>
      </c>
      <c r="AB334" s="957">
        <f t="shared" si="55"/>
        <v>45406</v>
      </c>
      <c r="AC334" t="str">
        <f t="shared" si="56"/>
        <v>Unaudited</v>
      </c>
    </row>
    <row r="335" spans="1:29" x14ac:dyDescent="0.25">
      <c r="A335" t="s">
        <v>421</v>
      </c>
      <c r="B335" t="s">
        <v>1380</v>
      </c>
      <c r="C335" t="s">
        <v>1381</v>
      </c>
      <c r="D335">
        <v>1900</v>
      </c>
      <c r="E335" s="957">
        <v>1</v>
      </c>
      <c r="F335" t="s">
        <v>1026</v>
      </c>
      <c r="G335" s="957" t="s">
        <v>1379</v>
      </c>
      <c r="H335" t="s">
        <v>380</v>
      </c>
      <c r="I335" s="937" t="s">
        <v>489</v>
      </c>
      <c r="J335" s="937" t="s">
        <v>445</v>
      </c>
      <c r="K335" s="937" t="s">
        <v>449</v>
      </c>
      <c r="L335" s="937" t="s">
        <v>117</v>
      </c>
      <c r="M335" s="962" t="s">
        <v>159</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ASR_CMS_19</v>
      </c>
      <c r="AB335" s="957">
        <f t="shared" si="55"/>
        <v>45406</v>
      </c>
      <c r="AC335" t="str">
        <f t="shared" si="56"/>
        <v>Unaudited</v>
      </c>
    </row>
    <row r="336" spans="1:29" x14ac:dyDescent="0.25">
      <c r="A336" t="s">
        <v>421</v>
      </c>
      <c r="B336" t="s">
        <v>1380</v>
      </c>
      <c r="C336" t="s">
        <v>1381</v>
      </c>
      <c r="D336">
        <v>1900</v>
      </c>
      <c r="E336" s="957">
        <v>1</v>
      </c>
      <c r="F336" t="s">
        <v>1026</v>
      </c>
      <c r="G336" s="957" t="s">
        <v>1379</v>
      </c>
      <c r="H336" t="s">
        <v>380</v>
      </c>
      <c r="I336" s="937" t="s">
        <v>489</v>
      </c>
      <c r="J336" s="937" t="s">
        <v>445</v>
      </c>
      <c r="K336" s="937" t="s">
        <v>449</v>
      </c>
      <c r="L336" s="937" t="s">
        <v>160</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ASR_CMS_19</v>
      </c>
      <c r="AB336" s="957">
        <f t="shared" si="55"/>
        <v>45406</v>
      </c>
      <c r="AC336" t="str">
        <f t="shared" si="56"/>
        <v>Unaudited</v>
      </c>
    </row>
    <row r="337" spans="1:29" x14ac:dyDescent="0.25">
      <c r="A337" t="s">
        <v>421</v>
      </c>
      <c r="B337" t="s">
        <v>1380</v>
      </c>
      <c r="C337" t="s">
        <v>1381</v>
      </c>
      <c r="D337">
        <v>1900</v>
      </c>
      <c r="E337" s="957">
        <v>1</v>
      </c>
      <c r="F337" t="s">
        <v>1026</v>
      </c>
      <c r="G337" s="957" t="s">
        <v>1379</v>
      </c>
      <c r="H337" t="s">
        <v>380</v>
      </c>
      <c r="I337" s="937" t="s">
        <v>489</v>
      </c>
      <c r="J337" s="937" t="s">
        <v>445</v>
      </c>
      <c r="K337" s="937" t="s">
        <v>449</v>
      </c>
      <c r="L337" s="937" t="s">
        <v>443</v>
      </c>
      <c r="M337" s="962" t="s">
        <v>457</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ASR_CMS_19</v>
      </c>
      <c r="AB337" s="957">
        <f t="shared" si="55"/>
        <v>45406</v>
      </c>
      <c r="AC337" t="str">
        <f t="shared" si="56"/>
        <v>Unaudited</v>
      </c>
    </row>
    <row r="338" spans="1:29" ht="30" x14ac:dyDescent="0.25">
      <c r="A338" t="s">
        <v>421</v>
      </c>
      <c r="B338" t="s">
        <v>1380</v>
      </c>
      <c r="C338" t="s">
        <v>1381</v>
      </c>
      <c r="D338">
        <v>1900</v>
      </c>
      <c r="E338" s="957">
        <v>1</v>
      </c>
      <c r="F338" t="s">
        <v>1026</v>
      </c>
      <c r="G338" s="957" t="s">
        <v>1379</v>
      </c>
      <c r="H338" t="s">
        <v>380</v>
      </c>
      <c r="I338" s="937" t="s">
        <v>489</v>
      </c>
      <c r="J338" s="937" t="s">
        <v>445</v>
      </c>
      <c r="K338" s="937" t="s">
        <v>450</v>
      </c>
      <c r="L338" s="937">
        <v>9.1</v>
      </c>
      <c r="M338" s="962" t="s">
        <v>186</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278172.02245850873</v>
      </c>
      <c r="AA338" t="str">
        <f t="shared" si="54"/>
        <v>ASR_CMS_19</v>
      </c>
      <c r="AB338" s="957">
        <f t="shared" si="55"/>
        <v>45406</v>
      </c>
      <c r="AC338" t="str">
        <f t="shared" si="56"/>
        <v>Unaudited</v>
      </c>
    </row>
    <row r="339" spans="1:29" x14ac:dyDescent="0.25">
      <c r="A339" t="s">
        <v>421</v>
      </c>
      <c r="B339" t="s">
        <v>1380</v>
      </c>
      <c r="C339" t="s">
        <v>1381</v>
      </c>
      <c r="D339">
        <v>1900</v>
      </c>
      <c r="E339" s="957">
        <v>1</v>
      </c>
      <c r="F339" t="s">
        <v>1026</v>
      </c>
      <c r="G339" s="957" t="s">
        <v>1379</v>
      </c>
      <c r="H339" t="s">
        <v>380</v>
      </c>
      <c r="I339" s="937" t="s">
        <v>489</v>
      </c>
      <c r="J339" s="937" t="s">
        <v>445</v>
      </c>
      <c r="K339" s="937" t="s">
        <v>450</v>
      </c>
      <c r="L339" s="937" t="s">
        <v>107</v>
      </c>
      <c r="M339" s="962" t="s">
        <v>187</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42576.217238580735</v>
      </c>
      <c r="AA339" t="str">
        <f t="shared" si="54"/>
        <v>ASR_CMS_19</v>
      </c>
      <c r="AB339" s="957">
        <f t="shared" si="55"/>
        <v>45406</v>
      </c>
      <c r="AC339" t="str">
        <f t="shared" si="56"/>
        <v>Unaudited</v>
      </c>
    </row>
    <row r="340" spans="1:29" x14ac:dyDescent="0.25">
      <c r="A340" t="s">
        <v>421</v>
      </c>
      <c r="B340" t="s">
        <v>1380</v>
      </c>
      <c r="C340" t="s">
        <v>1381</v>
      </c>
      <c r="D340">
        <v>1900</v>
      </c>
      <c r="E340" s="957">
        <v>1</v>
      </c>
      <c r="F340" t="s">
        <v>1026</v>
      </c>
      <c r="G340" s="957" t="s">
        <v>1379</v>
      </c>
      <c r="H340" t="s">
        <v>380</v>
      </c>
      <c r="I340" s="937" t="s">
        <v>489</v>
      </c>
      <c r="J340" s="937" t="s">
        <v>445</v>
      </c>
      <c r="K340" s="937" t="s">
        <v>450</v>
      </c>
      <c r="L340" s="937" t="s">
        <v>1316</v>
      </c>
      <c r="M340" s="962" t="s">
        <v>1317</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-126935.65326825468</v>
      </c>
      <c r="AA340" t="str">
        <f t="shared" si="54"/>
        <v>ASR_CMS_19</v>
      </c>
      <c r="AB340" s="957">
        <f t="shared" si="55"/>
        <v>45406</v>
      </c>
      <c r="AC340" t="str">
        <f t="shared" si="56"/>
        <v>Unaudited</v>
      </c>
    </row>
    <row r="341" spans="1:29" x14ac:dyDescent="0.25">
      <c r="A341" t="s">
        <v>421</v>
      </c>
      <c r="B341" t="s">
        <v>1380</v>
      </c>
      <c r="C341" t="s">
        <v>1381</v>
      </c>
      <c r="D341">
        <v>1900</v>
      </c>
      <c r="E341" s="957">
        <v>1</v>
      </c>
      <c r="F341" t="s">
        <v>1026</v>
      </c>
      <c r="G341" s="957" t="s">
        <v>1379</v>
      </c>
      <c r="H341" t="s">
        <v>380</v>
      </c>
      <c r="I341" s="937" t="s">
        <v>489</v>
      </c>
      <c r="J341" s="937" t="s">
        <v>445</v>
      </c>
      <c r="K341" s="937" t="s">
        <v>450</v>
      </c>
      <c r="L341" s="945" t="s">
        <v>108</v>
      </c>
      <c r="M341" s="960" t="s">
        <v>188</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1503082.9175958328</v>
      </c>
      <c r="AA341" t="str">
        <f t="shared" si="54"/>
        <v>ASR_CMS_19</v>
      </c>
      <c r="AB341" s="957">
        <f t="shared" si="55"/>
        <v>45406</v>
      </c>
      <c r="AC341" t="str">
        <f t="shared" si="56"/>
        <v>Unaudited</v>
      </c>
    </row>
    <row r="342" spans="1:29" x14ac:dyDescent="0.25">
      <c r="A342" t="s">
        <v>421</v>
      </c>
      <c r="B342" t="s">
        <v>1380</v>
      </c>
      <c r="C342" t="s">
        <v>1381</v>
      </c>
      <c r="D342">
        <v>1900</v>
      </c>
      <c r="E342" s="957">
        <v>1</v>
      </c>
      <c r="F342" t="s">
        <v>1026</v>
      </c>
      <c r="G342" s="957" t="s">
        <v>1379</v>
      </c>
      <c r="H342" t="s">
        <v>380</v>
      </c>
      <c r="I342" s="937" t="s">
        <v>489</v>
      </c>
      <c r="J342" s="937" t="s">
        <v>445</v>
      </c>
      <c r="K342" s="937" t="s">
        <v>450</v>
      </c>
      <c r="L342" s="937" t="s">
        <v>109</v>
      </c>
      <c r="M342" s="962" t="s">
        <v>161</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938220.21346896538</v>
      </c>
      <c r="AA342" t="str">
        <f t="shared" si="54"/>
        <v>ASR_CMS_19</v>
      </c>
      <c r="AB342" s="957">
        <f t="shared" si="55"/>
        <v>45406</v>
      </c>
      <c r="AC342" t="str">
        <f t="shared" si="56"/>
        <v>Unaudited</v>
      </c>
    </row>
    <row r="343" spans="1:29" x14ac:dyDescent="0.25">
      <c r="A343" t="s">
        <v>421</v>
      </c>
      <c r="B343" t="s">
        <v>1380</v>
      </c>
      <c r="C343" t="s">
        <v>1381</v>
      </c>
      <c r="D343">
        <v>1900</v>
      </c>
      <c r="E343" s="957">
        <v>1</v>
      </c>
      <c r="F343" t="s">
        <v>1026</v>
      </c>
      <c r="G343" s="957" t="s">
        <v>1379</v>
      </c>
      <c r="H343" t="s">
        <v>380</v>
      </c>
      <c r="I343" s="937" t="s">
        <v>489</v>
      </c>
      <c r="J343" s="937" t="s">
        <v>445</v>
      </c>
      <c r="K343" s="937" t="s">
        <v>450</v>
      </c>
      <c r="L343" s="937" t="s">
        <v>110</v>
      </c>
      <c r="M343" s="962" t="s">
        <v>135</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ASR_CMS_19</v>
      </c>
      <c r="AB343" s="957">
        <f t="shared" si="55"/>
        <v>45406</v>
      </c>
      <c r="AC343" t="str">
        <f t="shared" si="56"/>
        <v>Unaudited</v>
      </c>
    </row>
    <row r="344" spans="1:29" x14ac:dyDescent="0.25">
      <c r="A344" t="s">
        <v>421</v>
      </c>
      <c r="B344" t="s">
        <v>1380</v>
      </c>
      <c r="C344" t="s">
        <v>1381</v>
      </c>
      <c r="D344">
        <v>1900</v>
      </c>
      <c r="E344" s="957">
        <v>1</v>
      </c>
      <c r="F344" t="s">
        <v>1026</v>
      </c>
      <c r="G344" s="957" t="s">
        <v>1379</v>
      </c>
      <c r="H344" t="s">
        <v>380</v>
      </c>
      <c r="I344" s="937" t="s">
        <v>489</v>
      </c>
      <c r="J344" s="937" t="s">
        <v>445</v>
      </c>
      <c r="K344" s="937" t="s">
        <v>450</v>
      </c>
      <c r="L344" s="937" t="s">
        <v>111</v>
      </c>
      <c r="M344" s="962" t="s">
        <v>163</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-7426678.3938554516</v>
      </c>
      <c r="AA344" t="str">
        <f t="shared" si="54"/>
        <v>ASR_CMS_19</v>
      </c>
      <c r="AB344" s="957">
        <f t="shared" si="55"/>
        <v>45406</v>
      </c>
      <c r="AC344" t="str">
        <f t="shared" si="56"/>
        <v>Unaudited</v>
      </c>
    </row>
    <row r="345" spans="1:29" x14ac:dyDescent="0.25">
      <c r="A345" t="s">
        <v>421</v>
      </c>
      <c r="B345" t="s">
        <v>1380</v>
      </c>
      <c r="C345" t="s">
        <v>1381</v>
      </c>
      <c r="D345">
        <v>1900</v>
      </c>
      <c r="E345" s="957">
        <v>1</v>
      </c>
      <c r="F345" t="s">
        <v>1026</v>
      </c>
      <c r="G345" s="957" t="s">
        <v>1379</v>
      </c>
      <c r="H345" t="s">
        <v>380</v>
      </c>
      <c r="I345" s="937" t="s">
        <v>489</v>
      </c>
      <c r="J345" s="937" t="s">
        <v>445</v>
      </c>
      <c r="K345" s="937" t="s">
        <v>450</v>
      </c>
      <c r="L345" s="937" t="s">
        <v>112</v>
      </c>
      <c r="M345" s="962" t="s">
        <v>464</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-25000.917214735156</v>
      </c>
      <c r="AA345" t="str">
        <f t="shared" si="54"/>
        <v>ASR_CMS_19</v>
      </c>
      <c r="AB345" s="957">
        <f t="shared" si="55"/>
        <v>45406</v>
      </c>
      <c r="AC345" t="str">
        <f t="shared" si="56"/>
        <v>Unaudited</v>
      </c>
    </row>
    <row r="346" spans="1:29" x14ac:dyDescent="0.25">
      <c r="A346" t="s">
        <v>421</v>
      </c>
      <c r="B346" t="s">
        <v>1380</v>
      </c>
      <c r="C346" t="s">
        <v>1381</v>
      </c>
      <c r="D346">
        <v>1900</v>
      </c>
      <c r="E346" s="957">
        <v>1</v>
      </c>
      <c r="F346" t="s">
        <v>1026</v>
      </c>
      <c r="G346" s="957" t="s">
        <v>1379</v>
      </c>
      <c r="H346" t="s">
        <v>380</v>
      </c>
      <c r="I346" s="937" t="s">
        <v>489</v>
      </c>
      <c r="J346" s="937" t="s">
        <v>445</v>
      </c>
      <c r="K346" s="937" t="s">
        <v>6</v>
      </c>
      <c r="L346" s="945" t="s">
        <v>118</v>
      </c>
      <c r="M346" s="960" t="s">
        <v>189</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117.64999999999998</v>
      </c>
      <c r="AA346" t="str">
        <f t="shared" si="54"/>
        <v>ASR_CMS_19</v>
      </c>
      <c r="AB346" s="957">
        <f t="shared" si="55"/>
        <v>45406</v>
      </c>
      <c r="AC346" t="str">
        <f t="shared" si="56"/>
        <v>Unaudited</v>
      </c>
    </row>
    <row r="347" spans="1:29" x14ac:dyDescent="0.25">
      <c r="A347" t="s">
        <v>421</v>
      </c>
      <c r="B347" t="s">
        <v>1380</v>
      </c>
      <c r="C347" t="s">
        <v>1381</v>
      </c>
      <c r="D347">
        <v>1900</v>
      </c>
      <c r="E347" s="957">
        <v>1</v>
      </c>
      <c r="F347" t="s">
        <v>1026</v>
      </c>
      <c r="G347" s="957" t="s">
        <v>1379</v>
      </c>
      <c r="H347" t="s">
        <v>380</v>
      </c>
      <c r="I347" s="962" t="s">
        <v>489</v>
      </c>
      <c r="J347" s="962" t="s">
        <v>445</v>
      </c>
      <c r="K347" s="962" t="s">
        <v>6</v>
      </c>
      <c r="L347" s="953" t="s">
        <v>45</v>
      </c>
      <c r="M347" s="962" t="s">
        <v>164</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ASR_CMS_19</v>
      </c>
      <c r="AB347" s="957">
        <f t="shared" si="55"/>
        <v>45406</v>
      </c>
      <c r="AC347" t="str">
        <f t="shared" si="56"/>
        <v>Unaudited</v>
      </c>
    </row>
    <row r="348" spans="1:29" x14ac:dyDescent="0.25">
      <c r="A348" t="s">
        <v>421</v>
      </c>
      <c r="B348" t="s">
        <v>1380</v>
      </c>
      <c r="C348" t="s">
        <v>1381</v>
      </c>
      <c r="D348">
        <v>1900</v>
      </c>
      <c r="E348" s="957">
        <v>1</v>
      </c>
      <c r="F348" t="s">
        <v>1026</v>
      </c>
      <c r="G348" s="957" t="s">
        <v>1379</v>
      </c>
      <c r="H348" t="s">
        <v>380</v>
      </c>
      <c r="I348" s="958" t="s">
        <v>489</v>
      </c>
      <c r="J348" s="958" t="s">
        <v>445</v>
      </c>
      <c r="K348" s="958" t="s">
        <v>6</v>
      </c>
      <c r="L348" s="953" t="s">
        <v>46</v>
      </c>
      <c r="M348" s="958" t="s">
        <v>165</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-385.54157607923582</v>
      </c>
      <c r="AA348" t="str">
        <f t="shared" si="54"/>
        <v>ASR_CMS_19</v>
      </c>
      <c r="AB348" s="957">
        <f t="shared" si="55"/>
        <v>45406</v>
      </c>
      <c r="AC348" t="str">
        <f t="shared" si="56"/>
        <v>Unaudited</v>
      </c>
    </row>
    <row r="349" spans="1:29" x14ac:dyDescent="0.25">
      <c r="A349" t="s">
        <v>421</v>
      </c>
      <c r="B349" t="s">
        <v>1380</v>
      </c>
      <c r="C349" t="s">
        <v>1381</v>
      </c>
      <c r="D349">
        <v>1900</v>
      </c>
      <c r="E349" s="957">
        <v>1</v>
      </c>
      <c r="F349" t="s">
        <v>1026</v>
      </c>
      <c r="G349" s="957" t="s">
        <v>1379</v>
      </c>
      <c r="H349" t="s">
        <v>380</v>
      </c>
      <c r="I349" s="958" t="s">
        <v>489</v>
      </c>
      <c r="J349" s="958" t="s">
        <v>445</v>
      </c>
      <c r="K349" s="958" t="s">
        <v>6</v>
      </c>
      <c r="L349" s="937" t="s">
        <v>166</v>
      </c>
      <c r="M349" s="958" t="s">
        <v>462</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ASR_CMS_19</v>
      </c>
      <c r="AB349" s="957">
        <f t="shared" si="55"/>
        <v>45406</v>
      </c>
      <c r="AC349" t="str">
        <f t="shared" si="56"/>
        <v>Unaudited</v>
      </c>
    </row>
    <row r="350" spans="1:29" x14ac:dyDescent="0.25">
      <c r="A350" t="s">
        <v>421</v>
      </c>
      <c r="B350" t="s">
        <v>1380</v>
      </c>
      <c r="C350" t="s">
        <v>1381</v>
      </c>
      <c r="D350">
        <v>1900</v>
      </c>
      <c r="E350" s="957">
        <v>1</v>
      </c>
      <c r="F350" t="s">
        <v>1026</v>
      </c>
      <c r="G350" s="957" t="s">
        <v>1379</v>
      </c>
      <c r="H350" t="s">
        <v>380</v>
      </c>
      <c r="I350" s="958" t="s">
        <v>489</v>
      </c>
      <c r="J350" s="958" t="s">
        <v>445</v>
      </c>
      <c r="K350" s="958" t="s">
        <v>435</v>
      </c>
      <c r="L350" s="937" t="s">
        <v>121</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ASR_CMS_19</v>
      </c>
      <c r="AB350" s="957">
        <f t="shared" si="55"/>
        <v>45406</v>
      </c>
      <c r="AC350" t="str">
        <f t="shared" si="56"/>
        <v>Unaudited</v>
      </c>
    </row>
    <row r="351" spans="1:29" x14ac:dyDescent="0.25">
      <c r="A351" t="s">
        <v>421</v>
      </c>
      <c r="B351" t="s">
        <v>1380</v>
      </c>
      <c r="C351" t="s">
        <v>1381</v>
      </c>
      <c r="D351">
        <v>1900</v>
      </c>
      <c r="E351" s="957">
        <v>1</v>
      </c>
      <c r="F351" t="s">
        <v>1026</v>
      </c>
      <c r="G351" s="957" t="s">
        <v>1379</v>
      </c>
      <c r="H351" t="s">
        <v>380</v>
      </c>
      <c r="I351" s="965" t="s">
        <v>489</v>
      </c>
      <c r="J351" s="965" t="s">
        <v>445</v>
      </c>
      <c r="K351" s="965" t="s">
        <v>435</v>
      </c>
      <c r="L351" s="945" t="s">
        <v>938</v>
      </c>
      <c r="M351" s="965" t="s">
        <v>930</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ASR_CMS_19</v>
      </c>
      <c r="AB351" s="957">
        <f t="shared" si="55"/>
        <v>45406</v>
      </c>
      <c r="AC351" t="str">
        <f t="shared" si="56"/>
        <v>Unaudited</v>
      </c>
    </row>
    <row r="352" spans="1:29" x14ac:dyDescent="0.25">
      <c r="A352" t="s">
        <v>421</v>
      </c>
      <c r="B352" t="s">
        <v>1380</v>
      </c>
      <c r="C352" t="s">
        <v>1381</v>
      </c>
      <c r="D352">
        <v>1900</v>
      </c>
      <c r="E352" s="957">
        <v>1</v>
      </c>
      <c r="F352" t="s">
        <v>1026</v>
      </c>
      <c r="G352" s="957" t="s">
        <v>1379</v>
      </c>
      <c r="H352" t="s">
        <v>380</v>
      </c>
      <c r="I352" s="937" t="s">
        <v>489</v>
      </c>
      <c r="J352" s="937" t="s">
        <v>445</v>
      </c>
      <c r="K352" s="937" t="s">
        <v>435</v>
      </c>
      <c r="L352" s="937" t="s">
        <v>168</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ASR_CMS_19</v>
      </c>
      <c r="AB352" s="957">
        <f t="shared" si="55"/>
        <v>45406</v>
      </c>
      <c r="AC352" t="str">
        <f t="shared" si="56"/>
        <v>Unaudited</v>
      </c>
    </row>
    <row r="353" spans="1:29" x14ac:dyDescent="0.25">
      <c r="A353" t="s">
        <v>421</v>
      </c>
      <c r="B353" t="s">
        <v>1380</v>
      </c>
      <c r="C353" t="s">
        <v>1381</v>
      </c>
      <c r="D353">
        <v>1900</v>
      </c>
      <c r="E353" s="957">
        <v>1</v>
      </c>
      <c r="F353" t="s">
        <v>1026</v>
      </c>
      <c r="G353" s="957" t="s">
        <v>1379</v>
      </c>
      <c r="H353" t="s">
        <v>380</v>
      </c>
      <c r="I353" s="937" t="s">
        <v>489</v>
      </c>
      <c r="J353" s="937" t="s">
        <v>445</v>
      </c>
      <c r="K353" s="937" t="s">
        <v>435</v>
      </c>
      <c r="L353" s="943" t="s">
        <v>169</v>
      </c>
      <c r="M353" s="959" t="s">
        <v>330</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ASR_CMS_19</v>
      </c>
      <c r="AB353" s="957">
        <f t="shared" si="55"/>
        <v>45406</v>
      </c>
      <c r="AC353" t="str">
        <f t="shared" si="56"/>
        <v>Unaudited</v>
      </c>
    </row>
    <row r="354" spans="1:29" x14ac:dyDescent="0.25">
      <c r="A354" t="s">
        <v>421</v>
      </c>
      <c r="B354" t="s">
        <v>1380</v>
      </c>
      <c r="C354" t="s">
        <v>1381</v>
      </c>
      <c r="D354">
        <v>1900</v>
      </c>
      <c r="E354" s="957">
        <v>1</v>
      </c>
      <c r="F354" t="s">
        <v>1026</v>
      </c>
      <c r="G354" s="957" t="s">
        <v>1379</v>
      </c>
      <c r="H354" t="s">
        <v>380</v>
      </c>
      <c r="I354" s="958" t="s">
        <v>489</v>
      </c>
      <c r="J354" s="958" t="s">
        <v>451</v>
      </c>
      <c r="K354" s="958" t="s">
        <v>436</v>
      </c>
      <c r="L354" s="937" t="s">
        <v>122</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ASR_CMS_19</v>
      </c>
      <c r="AB354" s="957">
        <f t="shared" si="55"/>
        <v>45406</v>
      </c>
      <c r="AC354" t="str">
        <f t="shared" si="56"/>
        <v>Unaudited</v>
      </c>
    </row>
    <row r="355" spans="1:29" x14ac:dyDescent="0.25">
      <c r="A355" t="s">
        <v>421</v>
      </c>
      <c r="B355" t="s">
        <v>1380</v>
      </c>
      <c r="C355" t="s">
        <v>1381</v>
      </c>
      <c r="D355">
        <v>1900</v>
      </c>
      <c r="E355" s="957">
        <v>1</v>
      </c>
      <c r="F355" t="s">
        <v>1026</v>
      </c>
      <c r="G355" s="957" t="s">
        <v>1379</v>
      </c>
      <c r="H355" t="s">
        <v>380</v>
      </c>
      <c r="I355" s="937" t="s">
        <v>489</v>
      </c>
      <c r="J355" s="937" t="s">
        <v>451</v>
      </c>
      <c r="K355" s="937" t="s">
        <v>436</v>
      </c>
      <c r="L355" s="937" t="s">
        <v>123</v>
      </c>
      <c r="M355" s="958" t="s">
        <v>98</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ASR_CMS_19</v>
      </c>
      <c r="AB355" s="957">
        <f t="shared" si="55"/>
        <v>45406</v>
      </c>
      <c r="AC355" t="str">
        <f t="shared" si="56"/>
        <v>Unaudited</v>
      </c>
    </row>
    <row r="356" spans="1:29" x14ac:dyDescent="0.25">
      <c r="A356" t="s">
        <v>421</v>
      </c>
      <c r="B356" t="s">
        <v>1380</v>
      </c>
      <c r="C356" t="s">
        <v>1381</v>
      </c>
      <c r="D356">
        <v>1900</v>
      </c>
      <c r="E356" s="957">
        <v>1</v>
      </c>
      <c r="F356" t="s">
        <v>1026</v>
      </c>
      <c r="G356" s="957" t="s">
        <v>1379</v>
      </c>
      <c r="H356" t="s">
        <v>380</v>
      </c>
      <c r="I356" s="937" t="s">
        <v>489</v>
      </c>
      <c r="J356" s="937" t="s">
        <v>451</v>
      </c>
      <c r="K356" s="937" t="s">
        <v>436</v>
      </c>
      <c r="L356" s="937" t="s">
        <v>124</v>
      </c>
      <c r="M356" s="958" t="s">
        <v>99</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ASR_CMS_19</v>
      </c>
      <c r="AB356" s="957">
        <f t="shared" si="55"/>
        <v>45406</v>
      </c>
      <c r="AC356" t="str">
        <f t="shared" si="56"/>
        <v>Unaudited</v>
      </c>
    </row>
    <row r="357" spans="1:29" x14ac:dyDescent="0.25">
      <c r="A357" t="s">
        <v>421</v>
      </c>
      <c r="B357" t="s">
        <v>1380</v>
      </c>
      <c r="C357" t="s">
        <v>1381</v>
      </c>
      <c r="D357">
        <v>1900</v>
      </c>
      <c r="E357" s="957">
        <v>1</v>
      </c>
      <c r="F357" t="s">
        <v>1026</v>
      </c>
      <c r="G357" s="957" t="s">
        <v>1379</v>
      </c>
      <c r="H357" t="s">
        <v>380</v>
      </c>
      <c r="I357" s="958" t="s">
        <v>489</v>
      </c>
      <c r="J357" s="958" t="s">
        <v>451</v>
      </c>
      <c r="K357" s="958" t="s">
        <v>436</v>
      </c>
      <c r="L357" s="937" t="s">
        <v>125</v>
      </c>
      <c r="M357" s="958" t="s">
        <v>100</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ASR_CMS_19</v>
      </c>
      <c r="AB357" s="957">
        <f t="shared" si="55"/>
        <v>45406</v>
      </c>
      <c r="AC357" t="str">
        <f t="shared" si="56"/>
        <v>Unaudited</v>
      </c>
    </row>
    <row r="358" spans="1:29" x14ac:dyDescent="0.25">
      <c r="A358" t="s">
        <v>421</v>
      </c>
      <c r="B358" t="s">
        <v>1380</v>
      </c>
      <c r="C358" t="s">
        <v>1381</v>
      </c>
      <c r="D358">
        <v>1900</v>
      </c>
      <c r="E358" s="957">
        <v>1</v>
      </c>
      <c r="F358" t="s">
        <v>1026</v>
      </c>
      <c r="G358" s="957" t="s">
        <v>1379</v>
      </c>
      <c r="H358" t="s">
        <v>380</v>
      </c>
      <c r="I358" s="958" t="s">
        <v>489</v>
      </c>
      <c r="J358" s="958" t="s">
        <v>451</v>
      </c>
      <c r="K358" s="958" t="s">
        <v>436</v>
      </c>
      <c r="L358" s="953" t="s">
        <v>126</v>
      </c>
      <c r="M358" s="958" t="s">
        <v>101</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ASR_CMS_19</v>
      </c>
      <c r="AB358" s="957">
        <f t="shared" si="55"/>
        <v>45406</v>
      </c>
      <c r="AC358" t="str">
        <f t="shared" si="56"/>
        <v>Unaudited</v>
      </c>
    </row>
    <row r="359" spans="1:29" x14ac:dyDescent="0.25">
      <c r="A359" t="s">
        <v>421</v>
      </c>
      <c r="B359" t="s">
        <v>1380</v>
      </c>
      <c r="C359" t="s">
        <v>1381</v>
      </c>
      <c r="D359">
        <v>1900</v>
      </c>
      <c r="E359" s="957">
        <v>1</v>
      </c>
      <c r="F359" t="s">
        <v>1026</v>
      </c>
      <c r="G359" s="957" t="s">
        <v>1379</v>
      </c>
      <c r="H359" t="s">
        <v>380</v>
      </c>
      <c r="I359" s="937" t="s">
        <v>489</v>
      </c>
      <c r="J359" s="937" t="s">
        <v>451</v>
      </c>
      <c r="K359" s="937" t="s">
        <v>436</v>
      </c>
      <c r="L359" s="937" t="s">
        <v>127</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ASR_CMS_19</v>
      </c>
      <c r="AB359" s="957">
        <f t="shared" si="55"/>
        <v>45406</v>
      </c>
      <c r="AC359" t="str">
        <f t="shared" si="56"/>
        <v>Unaudited</v>
      </c>
    </row>
    <row r="360" spans="1:29" x14ac:dyDescent="0.25">
      <c r="A360" t="s">
        <v>421</v>
      </c>
      <c r="B360" t="s">
        <v>1380</v>
      </c>
      <c r="C360" t="s">
        <v>1381</v>
      </c>
      <c r="D360">
        <v>1900</v>
      </c>
      <c r="E360" s="957">
        <v>1</v>
      </c>
      <c r="F360" t="s">
        <v>1026</v>
      </c>
      <c r="G360" s="957" t="s">
        <v>1379</v>
      </c>
      <c r="H360" t="s">
        <v>380</v>
      </c>
      <c r="I360" s="937" t="s">
        <v>489</v>
      </c>
      <c r="J360" s="937" t="s">
        <v>437</v>
      </c>
      <c r="K360" s="937" t="s">
        <v>437</v>
      </c>
      <c r="L360" s="937" t="s">
        <v>129</v>
      </c>
      <c r="M360" s="958" t="s">
        <v>327</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ASR_CMS_19</v>
      </c>
      <c r="AB360" s="957">
        <f t="shared" si="55"/>
        <v>45406</v>
      </c>
      <c r="AC360" t="str">
        <f t="shared" si="56"/>
        <v>Unaudited</v>
      </c>
    </row>
    <row r="361" spans="1:29" x14ac:dyDescent="0.25">
      <c r="A361" t="s">
        <v>421</v>
      </c>
      <c r="B361" t="s">
        <v>1380</v>
      </c>
      <c r="C361" t="s">
        <v>1381</v>
      </c>
      <c r="D361">
        <v>1900</v>
      </c>
      <c r="E361" s="957">
        <v>1</v>
      </c>
      <c r="F361" t="s">
        <v>1026</v>
      </c>
      <c r="G361" s="957" t="s">
        <v>1379</v>
      </c>
      <c r="H361" t="s">
        <v>380</v>
      </c>
      <c r="I361" s="937" t="s">
        <v>489</v>
      </c>
      <c r="J361" s="937" t="s">
        <v>437</v>
      </c>
      <c r="K361" s="937" t="s">
        <v>437</v>
      </c>
      <c r="L361" s="937" t="s">
        <v>130</v>
      </c>
      <c r="M361" s="958" t="s">
        <v>326</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ASR_CMS_19</v>
      </c>
      <c r="AB361" s="957">
        <f t="shared" si="55"/>
        <v>45406</v>
      </c>
      <c r="AC361" t="str">
        <f t="shared" si="56"/>
        <v>Unaudited</v>
      </c>
    </row>
    <row r="362" spans="1:29" ht="30" x14ac:dyDescent="0.25">
      <c r="A362" t="s">
        <v>421</v>
      </c>
      <c r="B362" t="s">
        <v>1380</v>
      </c>
      <c r="C362" t="s">
        <v>1381</v>
      </c>
      <c r="D362">
        <v>1900</v>
      </c>
      <c r="E362" s="957">
        <v>1</v>
      </c>
      <c r="F362" t="s">
        <v>1026</v>
      </c>
      <c r="G362" s="957" t="s">
        <v>1379</v>
      </c>
      <c r="H362" t="s">
        <v>380</v>
      </c>
      <c r="I362" s="937" t="s">
        <v>489</v>
      </c>
      <c r="J362" s="937" t="s">
        <v>437</v>
      </c>
      <c r="K362" s="937" t="s">
        <v>437</v>
      </c>
      <c r="L362" s="953" t="s">
        <v>131</v>
      </c>
      <c r="M362" s="958" t="s">
        <v>180</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ASR_CMS_19</v>
      </c>
      <c r="AB362" s="957">
        <f t="shared" si="55"/>
        <v>45406</v>
      </c>
      <c r="AC362" t="str">
        <f t="shared" si="56"/>
        <v>Unaudited</v>
      </c>
    </row>
    <row r="363" spans="1:29" x14ac:dyDescent="0.25">
      <c r="A363" t="s">
        <v>421</v>
      </c>
      <c r="B363" t="s">
        <v>1380</v>
      </c>
      <c r="C363" t="s">
        <v>1381</v>
      </c>
      <c r="D363">
        <v>1900</v>
      </c>
      <c r="E363" s="957">
        <v>1</v>
      </c>
      <c r="F363" t="s">
        <v>1026</v>
      </c>
      <c r="G363" s="957" t="s">
        <v>1379</v>
      </c>
      <c r="H363" t="s">
        <v>380</v>
      </c>
      <c r="I363" s="937" t="s">
        <v>489</v>
      </c>
      <c r="J363" s="937" t="s">
        <v>437</v>
      </c>
      <c r="K363" s="937" t="s">
        <v>437</v>
      </c>
      <c r="L363" s="953" t="s">
        <v>132</v>
      </c>
      <c r="M363" s="958" t="s">
        <v>495</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ASR_CMS_19</v>
      </c>
      <c r="AB363" s="957">
        <f t="shared" si="55"/>
        <v>45406</v>
      </c>
      <c r="AC363" t="str">
        <f t="shared" si="56"/>
        <v>Unaudited</v>
      </c>
    </row>
    <row r="364" spans="1:29" x14ac:dyDescent="0.25">
      <c r="A364" t="s">
        <v>421</v>
      </c>
      <c r="B364" t="s">
        <v>1380</v>
      </c>
      <c r="C364" t="s">
        <v>1381</v>
      </c>
      <c r="D364">
        <v>1900</v>
      </c>
      <c r="E364" s="957">
        <v>1</v>
      </c>
      <c r="F364" t="s">
        <v>1026</v>
      </c>
      <c r="G364" s="957" t="s">
        <v>1379</v>
      </c>
      <c r="H364" t="s">
        <v>380</v>
      </c>
      <c r="I364" s="937" t="s">
        <v>489</v>
      </c>
      <c r="J364" s="937" t="s">
        <v>437</v>
      </c>
      <c r="K364" s="937" t="s">
        <v>437</v>
      </c>
      <c r="L364" s="937" t="s">
        <v>133</v>
      </c>
      <c r="M364" s="958" t="s">
        <v>496</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ASR_CMS_19</v>
      </c>
      <c r="AB364" s="957">
        <f t="shared" si="55"/>
        <v>45406</v>
      </c>
      <c r="AC364" t="str">
        <f t="shared" si="56"/>
        <v>Unaudited</v>
      </c>
    </row>
    <row r="365" spans="1:29" x14ac:dyDescent="0.25">
      <c r="A365" t="s">
        <v>421</v>
      </c>
      <c r="B365" t="s">
        <v>1380</v>
      </c>
      <c r="C365" t="s">
        <v>1381</v>
      </c>
      <c r="D365">
        <v>1900</v>
      </c>
      <c r="E365" s="957">
        <v>1</v>
      </c>
      <c r="F365" t="s">
        <v>1026</v>
      </c>
      <c r="G365" s="957" t="s">
        <v>1379</v>
      </c>
      <c r="H365" t="s">
        <v>380</v>
      </c>
      <c r="I365" s="958" t="s">
        <v>489</v>
      </c>
      <c r="J365" s="958" t="s">
        <v>437</v>
      </c>
      <c r="K365" s="958" t="s">
        <v>437</v>
      </c>
      <c r="L365" s="937" t="s">
        <v>134</v>
      </c>
      <c r="M365" s="958" t="s">
        <v>497</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ASR_CMS_19</v>
      </c>
      <c r="AB365" s="957">
        <f t="shared" si="55"/>
        <v>45406</v>
      </c>
      <c r="AC365" t="str">
        <f t="shared" si="56"/>
        <v>Unaudited</v>
      </c>
    </row>
    <row r="366" spans="1:29" x14ac:dyDescent="0.25">
      <c r="A366" t="s">
        <v>421</v>
      </c>
      <c r="B366" t="s">
        <v>1380</v>
      </c>
      <c r="C366" t="s">
        <v>1381</v>
      </c>
      <c r="D366">
        <v>1900</v>
      </c>
      <c r="E366" s="957">
        <v>1</v>
      </c>
      <c r="F366" t="s">
        <v>1026</v>
      </c>
      <c r="G366" s="957" t="s">
        <v>1379</v>
      </c>
      <c r="H366" t="s">
        <v>380</v>
      </c>
      <c r="I366" s="937" t="s">
        <v>490</v>
      </c>
      <c r="J366" s="937" t="s">
        <v>26</v>
      </c>
      <c r="K366" s="937" t="s">
        <v>26</v>
      </c>
      <c r="L366" s="937" t="s">
        <v>270</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3785053.6924192091</v>
      </c>
      <c r="AA366" t="str">
        <f t="shared" si="54"/>
        <v>ASR_CMS_19</v>
      </c>
      <c r="AB366" s="957">
        <f t="shared" si="55"/>
        <v>45406</v>
      </c>
      <c r="AC366" t="str">
        <f t="shared" si="56"/>
        <v>Unaudited</v>
      </c>
    </row>
    <row r="367" spans="1:29" x14ac:dyDescent="0.25">
      <c r="A367" t="s">
        <v>421</v>
      </c>
      <c r="B367" t="s">
        <v>1380</v>
      </c>
      <c r="C367" t="s">
        <v>1381</v>
      </c>
      <c r="D367">
        <v>1900</v>
      </c>
      <c r="E367" s="957">
        <v>1</v>
      </c>
      <c r="F367" t="s">
        <v>439</v>
      </c>
      <c r="G367" s="957">
        <v>91</v>
      </c>
      <c r="H367" t="s">
        <v>381</v>
      </c>
      <c r="I367" s="937" t="s">
        <v>433</v>
      </c>
      <c r="J367" s="937" t="s">
        <v>433</v>
      </c>
      <c r="K367" s="937" t="s">
        <v>433</v>
      </c>
      <c r="L367" s="937"/>
      <c r="M367" s="958" t="s">
        <v>433</v>
      </c>
      <c r="N367" s="678">
        <f t="shared" ca="1" si="58"/>
        <v>5339.199308753</v>
      </c>
      <c r="O367" s="678">
        <f t="shared" ca="1" si="59"/>
        <v>2515.418202763</v>
      </c>
      <c r="P367" s="678">
        <f t="shared" ca="1" si="59"/>
        <v>361.68433179700003</v>
      </c>
      <c r="Q367" s="678">
        <f t="shared" ca="1" si="59"/>
        <v>1684.4193548380001</v>
      </c>
      <c r="R367" s="678">
        <f t="shared" ca="1" si="59"/>
        <v>247.54838709699999</v>
      </c>
      <c r="S367" s="678">
        <f t="shared" ca="1" si="59"/>
        <v>8</v>
      </c>
      <c r="T367" s="678">
        <f t="shared" ca="1" si="59"/>
        <v>410.129032258</v>
      </c>
      <c r="U367" s="678">
        <f t="shared" ca="1" si="59"/>
        <v>0</v>
      </c>
      <c r="V367" s="678">
        <f t="shared" ca="1" si="59"/>
        <v>39</v>
      </c>
      <c r="W367" s="678">
        <f t="shared" ca="1" si="60"/>
        <v>73</v>
      </c>
      <c r="X367" s="678">
        <f t="shared" ca="1" si="59"/>
        <v>0</v>
      </c>
      <c r="Y367" s="678">
        <f t="shared" ca="1" si="59"/>
        <v>0</v>
      </c>
      <c r="Z367" s="678">
        <f t="shared" ca="1" si="59"/>
        <v>0</v>
      </c>
      <c r="AA367" t="str">
        <f t="shared" si="54"/>
        <v>ASR_CMS_19</v>
      </c>
      <c r="AB367" s="957">
        <f t="shared" si="55"/>
        <v>45406</v>
      </c>
      <c r="AC367" t="str">
        <f t="shared" si="56"/>
        <v>Unaudited</v>
      </c>
    </row>
    <row r="368" spans="1:29" x14ac:dyDescent="0.25">
      <c r="A368" t="s">
        <v>421</v>
      </c>
      <c r="B368" t="s">
        <v>1380</v>
      </c>
      <c r="C368" t="s">
        <v>1381</v>
      </c>
      <c r="D368">
        <v>1900</v>
      </c>
      <c r="E368" s="957">
        <v>1</v>
      </c>
      <c r="F368" t="s">
        <v>439</v>
      </c>
      <c r="G368" s="957">
        <v>91</v>
      </c>
      <c r="H368" t="s">
        <v>381</v>
      </c>
      <c r="I368" s="937" t="s">
        <v>488</v>
      </c>
      <c r="J368" s="937" t="s">
        <v>12</v>
      </c>
      <c r="K368" s="937" t="s">
        <v>12</v>
      </c>
      <c r="L368" s="937">
        <v>1.1000000000000001</v>
      </c>
      <c r="M368" s="958" t="s">
        <v>12</v>
      </c>
      <c r="N368" s="678">
        <f t="shared" ca="1" si="58"/>
        <v>7610436.3479427369</v>
      </c>
      <c r="O368" s="678">
        <f t="shared" ca="1" si="59"/>
        <v>2696759.8660352957</v>
      </c>
      <c r="P368" s="678">
        <f t="shared" ca="1" si="59"/>
        <v>387866.53381652443</v>
      </c>
      <c r="Q368" s="678">
        <f t="shared" ca="1" si="59"/>
        <v>1805266.3507341209</v>
      </c>
      <c r="R368" s="678">
        <f t="shared" ca="1" si="59"/>
        <v>265258.80538112012</v>
      </c>
      <c r="S368" s="678">
        <f t="shared" ca="1" si="59"/>
        <v>8589.7952322669425</v>
      </c>
      <c r="T368" s="678">
        <f t="shared" ca="1" si="59"/>
        <v>439686.26199856563</v>
      </c>
      <c r="U368" s="678">
        <f t="shared" ca="1" si="59"/>
        <v>0</v>
      </c>
      <c r="V368" s="678">
        <f t="shared" ca="1" si="59"/>
        <v>41814.330468080349</v>
      </c>
      <c r="W368" s="678">
        <f t="shared" ca="1" si="60"/>
        <v>1965194.4042767633</v>
      </c>
      <c r="X368" s="678">
        <f t="shared" ca="1" si="59"/>
        <v>0</v>
      </c>
      <c r="Y368" s="678">
        <f t="shared" ca="1" si="59"/>
        <v>0</v>
      </c>
      <c r="Z368" s="678">
        <f t="shared" ca="1" si="59"/>
        <v>0</v>
      </c>
      <c r="AA368" t="str">
        <f t="shared" si="54"/>
        <v>ASR_CMS_19</v>
      </c>
      <c r="AB368" s="957">
        <f t="shared" si="55"/>
        <v>45406</v>
      </c>
      <c r="AC368" t="str">
        <f t="shared" si="56"/>
        <v>Unaudited</v>
      </c>
    </row>
    <row r="369" spans="1:29" x14ac:dyDescent="0.25">
      <c r="A369" t="s">
        <v>421</v>
      </c>
      <c r="B369" t="s">
        <v>1380</v>
      </c>
      <c r="C369" t="s">
        <v>1381</v>
      </c>
      <c r="D369">
        <v>1900</v>
      </c>
      <c r="E369" s="957">
        <v>1</v>
      </c>
      <c r="F369" t="s">
        <v>439</v>
      </c>
      <c r="G369" s="957">
        <v>91</v>
      </c>
      <c r="H369" t="s">
        <v>381</v>
      </c>
      <c r="I369" s="958" t="s">
        <v>488</v>
      </c>
      <c r="J369" s="958" t="s">
        <v>12</v>
      </c>
      <c r="K369" s="958" t="s">
        <v>1323</v>
      </c>
      <c r="L369" s="937" t="s">
        <v>1314</v>
      </c>
      <c r="M369" s="958" t="s">
        <v>1323</v>
      </c>
      <c r="N369" s="678">
        <f t="shared" ca="1" si="58"/>
        <v>118540.68397268004</v>
      </c>
      <c r="O369" s="678">
        <f t="shared" ca="1" si="59"/>
        <v>37535.782431666834</v>
      </c>
      <c r="P369" s="678">
        <f t="shared" ca="1" si="59"/>
        <v>5093.4136909786685</v>
      </c>
      <c r="Q369" s="678">
        <f t="shared" ca="1" si="59"/>
        <v>26789.7579402191</v>
      </c>
      <c r="R369" s="678">
        <f t="shared" ca="1" si="59"/>
        <v>4077.3571924641974</v>
      </c>
      <c r="S369" s="678">
        <f t="shared" ca="1" si="59"/>
        <v>82.527062205687287</v>
      </c>
      <c r="T369" s="678">
        <f t="shared" ca="1" si="59"/>
        <v>6147.7569978364409</v>
      </c>
      <c r="U369" s="678">
        <f t="shared" ca="1" si="59"/>
        <v>0</v>
      </c>
      <c r="V369" s="678">
        <f t="shared" ca="1" si="59"/>
        <v>574.23582270260692</v>
      </c>
      <c r="W369" s="678">
        <f t="shared" ca="1" si="60"/>
        <v>38239.852834606492</v>
      </c>
      <c r="X369" s="678">
        <f t="shared" ca="1" si="59"/>
        <v>0</v>
      </c>
      <c r="Y369" s="678">
        <f t="shared" ca="1" si="59"/>
        <v>0</v>
      </c>
      <c r="Z369" s="678">
        <f t="shared" ca="1" si="59"/>
        <v>0</v>
      </c>
      <c r="AA369" t="str">
        <f t="shared" si="54"/>
        <v>ASR_CMS_19</v>
      </c>
      <c r="AB369" s="957">
        <f t="shared" si="55"/>
        <v>45406</v>
      </c>
      <c r="AC369" t="str">
        <f t="shared" si="56"/>
        <v>Unaudited</v>
      </c>
    </row>
    <row r="370" spans="1:29" x14ac:dyDescent="0.25">
      <c r="A370" t="s">
        <v>421</v>
      </c>
      <c r="B370" t="s">
        <v>1380</v>
      </c>
      <c r="C370" t="s">
        <v>1381</v>
      </c>
      <c r="D370">
        <v>1900</v>
      </c>
      <c r="E370" s="957">
        <v>1</v>
      </c>
      <c r="F370" t="s">
        <v>439</v>
      </c>
      <c r="G370" s="957">
        <v>91</v>
      </c>
      <c r="H370" t="s">
        <v>381</v>
      </c>
      <c r="I370" s="958" t="s">
        <v>488</v>
      </c>
      <c r="J370" s="958" t="s">
        <v>491</v>
      </c>
      <c r="K370" s="958" t="s">
        <v>492</v>
      </c>
      <c r="L370" s="937" t="s">
        <v>63</v>
      </c>
      <c r="M370" s="958" t="s">
        <v>344</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ASR_CMS_19</v>
      </c>
      <c r="AB370" s="957">
        <f t="shared" si="55"/>
        <v>45406</v>
      </c>
      <c r="AC370" t="str">
        <f t="shared" si="56"/>
        <v>Unaudited</v>
      </c>
    </row>
    <row r="371" spans="1:29" x14ac:dyDescent="0.25">
      <c r="A371" t="s">
        <v>421</v>
      </c>
      <c r="B371" t="s">
        <v>1380</v>
      </c>
      <c r="C371" t="s">
        <v>1381</v>
      </c>
      <c r="D371">
        <v>1900</v>
      </c>
      <c r="E371" s="957">
        <v>1</v>
      </c>
      <c r="F371" t="s">
        <v>439</v>
      </c>
      <c r="G371" s="957">
        <v>91</v>
      </c>
      <c r="H371" t="s">
        <v>381</v>
      </c>
      <c r="I371" s="958" t="s">
        <v>488</v>
      </c>
      <c r="J371" s="958" t="s">
        <v>491</v>
      </c>
      <c r="K371" s="958" t="s">
        <v>1014</v>
      </c>
      <c r="L371" s="937" t="s">
        <v>910</v>
      </c>
      <c r="M371" s="958" t="s">
        <v>911</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ASR_CMS_19</v>
      </c>
      <c r="AB371" s="957">
        <f t="shared" si="55"/>
        <v>45406</v>
      </c>
      <c r="AC371" t="str">
        <f t="shared" si="56"/>
        <v>Unaudited</v>
      </c>
    </row>
    <row r="372" spans="1:29" x14ac:dyDescent="0.25">
      <c r="A372" t="s">
        <v>421</v>
      </c>
      <c r="B372" t="s">
        <v>1380</v>
      </c>
      <c r="C372" t="s">
        <v>1381</v>
      </c>
      <c r="D372">
        <v>1900</v>
      </c>
      <c r="E372" s="957">
        <v>1</v>
      </c>
      <c r="F372" t="s">
        <v>439</v>
      </c>
      <c r="G372" s="957">
        <v>91</v>
      </c>
      <c r="H372" t="s">
        <v>381</v>
      </c>
      <c r="I372" s="958" t="s">
        <v>488</v>
      </c>
      <c r="J372" s="958" t="s">
        <v>13</v>
      </c>
      <c r="K372" s="958" t="s">
        <v>493</v>
      </c>
      <c r="L372" s="937" t="s">
        <v>95</v>
      </c>
      <c r="M372" s="958" t="s">
        <v>147</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ASR_CMS_19</v>
      </c>
      <c r="AB372" s="957">
        <f t="shared" si="55"/>
        <v>45406</v>
      </c>
      <c r="AC372" t="str">
        <f t="shared" si="56"/>
        <v>Unaudited</v>
      </c>
    </row>
    <row r="373" spans="1:29" x14ac:dyDescent="0.25">
      <c r="A373" t="s">
        <v>421</v>
      </c>
      <c r="B373" t="s">
        <v>1380</v>
      </c>
      <c r="C373" t="s">
        <v>1381</v>
      </c>
      <c r="D373">
        <v>1900</v>
      </c>
      <c r="E373" s="957">
        <v>1</v>
      </c>
      <c r="F373" t="s">
        <v>439</v>
      </c>
      <c r="G373" s="957">
        <v>91</v>
      </c>
      <c r="H373" t="s">
        <v>381</v>
      </c>
      <c r="I373" s="958" t="s">
        <v>488</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ASR_CMS_19</v>
      </c>
      <c r="AB373" s="957">
        <f t="shared" si="55"/>
        <v>45406</v>
      </c>
      <c r="AC373" t="str">
        <f t="shared" si="56"/>
        <v>Unaudited</v>
      </c>
    </row>
    <row r="374" spans="1:29" x14ac:dyDescent="0.25">
      <c r="A374" t="s">
        <v>421</v>
      </c>
      <c r="B374" t="s">
        <v>1380</v>
      </c>
      <c r="C374" t="s">
        <v>1381</v>
      </c>
      <c r="D374">
        <v>1900</v>
      </c>
      <c r="E374" s="957">
        <v>1</v>
      </c>
      <c r="F374" t="s">
        <v>439</v>
      </c>
      <c r="G374" s="957">
        <v>91</v>
      </c>
      <c r="H374" t="s">
        <v>381</v>
      </c>
      <c r="I374" s="958" t="s">
        <v>489</v>
      </c>
      <c r="J374" s="958" t="s">
        <v>445</v>
      </c>
      <c r="K374" s="958" t="s">
        <v>0</v>
      </c>
      <c r="L374" s="937">
        <v>2.1</v>
      </c>
      <c r="M374" s="958" t="s">
        <v>148</v>
      </c>
      <c r="N374" s="678">
        <f t="shared" ca="1" si="58"/>
        <v>391361.6</v>
      </c>
      <c r="O374" s="678">
        <f t="shared" ca="1" si="59"/>
        <v>111250.09</v>
      </c>
      <c r="P374" s="678">
        <f t="shared" ca="1" si="59"/>
        <v>0</v>
      </c>
      <c r="Q374" s="678">
        <f t="shared" ca="1" si="59"/>
        <v>136479.09999999998</v>
      </c>
      <c r="R374" s="678">
        <f t="shared" ca="1" si="59"/>
        <v>4154.3100000000004</v>
      </c>
      <c r="S374" s="678">
        <f t="shared" ca="1" si="59"/>
        <v>0</v>
      </c>
      <c r="T374" s="678">
        <f t="shared" ca="1" si="59"/>
        <v>65701.7</v>
      </c>
      <c r="U374" s="678">
        <f t="shared" ca="1" si="59"/>
        <v>0</v>
      </c>
      <c r="V374" s="678">
        <f t="shared" ca="1" si="59"/>
        <v>0</v>
      </c>
      <c r="W374" s="678">
        <f t="shared" ca="1" si="60"/>
        <v>73776.399999999994</v>
      </c>
      <c r="X374" s="678">
        <f t="shared" ca="1" si="59"/>
        <v>0</v>
      </c>
      <c r="Y374" s="678">
        <f t="shared" ca="1" si="59"/>
        <v>0</v>
      </c>
      <c r="Z374" s="678">
        <f t="shared" ca="1" si="59"/>
        <v>0</v>
      </c>
      <c r="AA374" t="str">
        <f t="shared" si="54"/>
        <v>ASR_CMS_19</v>
      </c>
      <c r="AB374" s="957">
        <f t="shared" si="55"/>
        <v>45406</v>
      </c>
      <c r="AC374" t="str">
        <f t="shared" si="56"/>
        <v>Unaudited</v>
      </c>
    </row>
    <row r="375" spans="1:29" ht="30" x14ac:dyDescent="0.25">
      <c r="A375" t="s">
        <v>421</v>
      </c>
      <c r="B375" t="s">
        <v>1380</v>
      </c>
      <c r="C375" t="s">
        <v>1381</v>
      </c>
      <c r="D375">
        <v>1900</v>
      </c>
      <c r="E375" s="957">
        <v>1</v>
      </c>
      <c r="F375" t="s">
        <v>439</v>
      </c>
      <c r="G375" s="957">
        <v>91</v>
      </c>
      <c r="H375" t="s">
        <v>381</v>
      </c>
      <c r="I375" s="937" t="s">
        <v>489</v>
      </c>
      <c r="J375" s="937" t="s">
        <v>445</v>
      </c>
      <c r="K375" s="937" t="s">
        <v>0</v>
      </c>
      <c r="L375" s="937">
        <v>2.2000000000000002</v>
      </c>
      <c r="M375" s="958" t="s">
        <v>149</v>
      </c>
      <c r="N375" s="678">
        <f t="shared" ca="1" si="58"/>
        <v>5262.8864341860799</v>
      </c>
      <c r="O375" s="678">
        <f t="shared" ca="1" si="59"/>
        <v>1496.0501731978313</v>
      </c>
      <c r="P375" s="678">
        <f t="shared" ca="1" si="59"/>
        <v>0</v>
      </c>
      <c r="Q375" s="678">
        <f t="shared" ca="1" si="59"/>
        <v>1835.3205933845463</v>
      </c>
      <c r="R375" s="678">
        <f t="shared" ca="1" si="59"/>
        <v>55.86562846841278</v>
      </c>
      <c r="S375" s="678">
        <f t="shared" ca="1" si="59"/>
        <v>0</v>
      </c>
      <c r="T375" s="678">
        <f t="shared" ca="1" si="59"/>
        <v>883.53222603587972</v>
      </c>
      <c r="U375" s="678">
        <f t="shared" ca="1" si="59"/>
        <v>0</v>
      </c>
      <c r="V375" s="678">
        <f t="shared" ca="1" si="59"/>
        <v>0</v>
      </c>
      <c r="W375" s="678">
        <f t="shared" ca="1" si="60"/>
        <v>992.11781309940943</v>
      </c>
      <c r="X375" s="678">
        <f t="shared" ca="1" si="59"/>
        <v>0</v>
      </c>
      <c r="Y375" s="678">
        <f t="shared" ca="1" si="59"/>
        <v>0</v>
      </c>
      <c r="Z375" s="678">
        <f t="shared" ca="1" si="59"/>
        <v>0</v>
      </c>
      <c r="AA375" t="str">
        <f t="shared" si="54"/>
        <v>ASR_CMS_19</v>
      </c>
      <c r="AB375" s="957">
        <f t="shared" si="55"/>
        <v>45406</v>
      </c>
      <c r="AC375" t="str">
        <f t="shared" si="56"/>
        <v>Unaudited</v>
      </c>
    </row>
    <row r="376" spans="1:29" x14ac:dyDescent="0.25">
      <c r="A376" t="s">
        <v>421</v>
      </c>
      <c r="B376" t="s">
        <v>1380</v>
      </c>
      <c r="C376" t="s">
        <v>1381</v>
      </c>
      <c r="D376">
        <v>1900</v>
      </c>
      <c r="E376" s="957">
        <v>1</v>
      </c>
      <c r="F376" t="s">
        <v>439</v>
      </c>
      <c r="G376" s="957">
        <v>91</v>
      </c>
      <c r="H376" t="s">
        <v>381</v>
      </c>
      <c r="I376" s="958" t="s">
        <v>489</v>
      </c>
      <c r="J376" s="958" t="s">
        <v>445</v>
      </c>
      <c r="K376" s="958" t="s">
        <v>0</v>
      </c>
      <c r="L376" s="937">
        <v>2.2999999999999998</v>
      </c>
      <c r="M376" s="958" t="s">
        <v>150</v>
      </c>
      <c r="N376" s="678">
        <f t="shared" ca="1" si="58"/>
        <v>80567.579999999987</v>
      </c>
      <c r="O376" s="678">
        <f t="shared" ca="1" si="59"/>
        <v>31312.609999999997</v>
      </c>
      <c r="P376" s="678">
        <f t="shared" ca="1" si="59"/>
        <v>8405.94</v>
      </c>
      <c r="Q376" s="678">
        <f t="shared" ca="1" si="59"/>
        <v>29244.6</v>
      </c>
      <c r="R376" s="678">
        <f t="shared" ca="1" si="59"/>
        <v>5048.2</v>
      </c>
      <c r="S376" s="678">
        <f t="shared" ca="1" si="59"/>
        <v>27.48</v>
      </c>
      <c r="T376" s="678">
        <f t="shared" ca="1" si="59"/>
        <v>4369.7300000000005</v>
      </c>
      <c r="U376" s="678">
        <f t="shared" ca="1" si="59"/>
        <v>0</v>
      </c>
      <c r="V376" s="678">
        <f t="shared" ca="1" si="59"/>
        <v>0</v>
      </c>
      <c r="W376" s="678">
        <f t="shared" ca="1" si="60"/>
        <v>2159.02</v>
      </c>
      <c r="X376" s="678">
        <f t="shared" ca="1" si="59"/>
        <v>0</v>
      </c>
      <c r="Y376" s="678">
        <f t="shared" ca="1" si="59"/>
        <v>0</v>
      </c>
      <c r="Z376" s="678">
        <f t="shared" ca="1" si="59"/>
        <v>0</v>
      </c>
      <c r="AA376" t="str">
        <f t="shared" si="54"/>
        <v>ASR_CMS_19</v>
      </c>
      <c r="AB376" s="957">
        <f t="shared" si="55"/>
        <v>45406</v>
      </c>
      <c r="AC376" t="str">
        <f t="shared" si="56"/>
        <v>Unaudited</v>
      </c>
    </row>
    <row r="377" spans="1:29" x14ac:dyDescent="0.25">
      <c r="A377" t="s">
        <v>421</v>
      </c>
      <c r="B377" t="s">
        <v>1380</v>
      </c>
      <c r="C377" t="s">
        <v>1381</v>
      </c>
      <c r="D377">
        <v>1900</v>
      </c>
      <c r="E377" s="957">
        <v>1</v>
      </c>
      <c r="F377" t="s">
        <v>439</v>
      </c>
      <c r="G377" s="957">
        <v>91</v>
      </c>
      <c r="H377" t="s">
        <v>381</v>
      </c>
      <c r="I377" s="937" t="s">
        <v>489</v>
      </c>
      <c r="J377" s="937" t="s">
        <v>445</v>
      </c>
      <c r="K377" s="937" t="s">
        <v>0</v>
      </c>
      <c r="L377" s="937">
        <v>2.4</v>
      </c>
      <c r="M377" s="937" t="s">
        <v>151</v>
      </c>
      <c r="N377" s="678">
        <f t="shared" ca="1" si="58"/>
        <v>190071.29</v>
      </c>
      <c r="O377" s="678">
        <f t="shared" ca="1" si="59"/>
        <v>67021.52</v>
      </c>
      <c r="P377" s="678">
        <f t="shared" ca="1" si="59"/>
        <v>4918.26</v>
      </c>
      <c r="Q377" s="678">
        <f t="shared" ca="1" si="59"/>
        <v>85370.15</v>
      </c>
      <c r="R377" s="678">
        <f t="shared" ca="1" si="59"/>
        <v>3214.42</v>
      </c>
      <c r="S377" s="678">
        <f t="shared" ca="1" si="59"/>
        <v>214.6</v>
      </c>
      <c r="T377" s="678">
        <f t="shared" ca="1" si="59"/>
        <v>19548.93</v>
      </c>
      <c r="U377" s="678">
        <f t="shared" ca="1" si="59"/>
        <v>0</v>
      </c>
      <c r="V377" s="678">
        <f t="shared" ca="1" si="59"/>
        <v>1652.39</v>
      </c>
      <c r="W377" s="678">
        <f t="shared" ca="1" si="60"/>
        <v>8131.0199999999995</v>
      </c>
      <c r="X377" s="678">
        <f t="shared" ca="1" si="59"/>
        <v>0</v>
      </c>
      <c r="Y377" s="678">
        <f t="shared" ca="1" si="59"/>
        <v>0</v>
      </c>
      <c r="Z377" s="678">
        <f t="shared" ca="1" si="59"/>
        <v>0</v>
      </c>
      <c r="AA377" t="str">
        <f t="shared" si="54"/>
        <v>ASR_CMS_19</v>
      </c>
      <c r="AB377" s="957">
        <f t="shared" si="55"/>
        <v>45406</v>
      </c>
      <c r="AC377" t="str">
        <f t="shared" si="56"/>
        <v>Unaudited</v>
      </c>
    </row>
    <row r="378" spans="1:29" ht="30" x14ac:dyDescent="0.25">
      <c r="A378" t="s">
        <v>421</v>
      </c>
      <c r="B378" t="s">
        <v>1380</v>
      </c>
      <c r="C378" t="s">
        <v>1381</v>
      </c>
      <c r="D378">
        <v>1900</v>
      </c>
      <c r="E378" s="957">
        <v>1</v>
      </c>
      <c r="F378" t="s">
        <v>439</v>
      </c>
      <c r="G378" s="957">
        <v>91</v>
      </c>
      <c r="H378" t="s">
        <v>381</v>
      </c>
      <c r="I378" s="937" t="s">
        <v>489</v>
      </c>
      <c r="J378" s="937" t="s">
        <v>445</v>
      </c>
      <c r="K378" s="937" t="s">
        <v>0</v>
      </c>
      <c r="L378" s="937">
        <v>2.5</v>
      </c>
      <c r="M378" s="958" t="s">
        <v>152</v>
      </c>
      <c r="N378" s="678">
        <f t="shared" ca="1" si="58"/>
        <v>1163.9264964818019</v>
      </c>
      <c r="O378" s="678">
        <f t="shared" ca="1" si="59"/>
        <v>422.76499802324452</v>
      </c>
      <c r="P378" s="678">
        <f t="shared" ca="1" si="59"/>
        <v>57.313478652772467</v>
      </c>
      <c r="Q378" s="678">
        <f t="shared" ca="1" si="59"/>
        <v>493.01046422433279</v>
      </c>
      <c r="R378" s="678">
        <f t="shared" ca="1" si="59"/>
        <v>35.541307919872928</v>
      </c>
      <c r="S378" s="678">
        <f t="shared" ca="1" si="59"/>
        <v>1.0412968067323487</v>
      </c>
      <c r="T378" s="678">
        <f t="shared" ca="1" si="59"/>
        <v>102.88509698990728</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7.1076851886833516</v>
      </c>
      <c r="W378" s="678">
        <f t="shared" ca="1" si="60"/>
        <v>44.262168676256358</v>
      </c>
      <c r="X378" s="678">
        <f t="shared" ca="1" si="61"/>
        <v>0</v>
      </c>
      <c r="Y378" s="678">
        <f t="shared" ca="1" si="61"/>
        <v>0</v>
      </c>
      <c r="Z378" s="678">
        <f t="shared" ca="1" si="61"/>
        <v>0</v>
      </c>
      <c r="AA378" t="str">
        <f t="shared" si="54"/>
        <v>ASR_CMS_19</v>
      </c>
      <c r="AB378" s="957">
        <f t="shared" si="55"/>
        <v>45406</v>
      </c>
      <c r="AC378" t="str">
        <f t="shared" si="56"/>
        <v>Unaudited</v>
      </c>
    </row>
    <row r="379" spans="1:29" x14ac:dyDescent="0.25">
      <c r="A379" t="s">
        <v>421</v>
      </c>
      <c r="B379" t="s">
        <v>1380</v>
      </c>
      <c r="C379" t="s">
        <v>1381</v>
      </c>
      <c r="D379">
        <v>1900</v>
      </c>
      <c r="E379" s="957">
        <v>1</v>
      </c>
      <c r="F379" t="s">
        <v>439</v>
      </c>
      <c r="G379" s="957">
        <v>91</v>
      </c>
      <c r="H379" t="s">
        <v>381</v>
      </c>
      <c r="I379" s="937" t="s">
        <v>489</v>
      </c>
      <c r="J379" s="937" t="s">
        <v>445</v>
      </c>
      <c r="K379" s="937" t="s">
        <v>0</v>
      </c>
      <c r="L379" s="937" t="s">
        <v>97</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ASR_CMS_19</v>
      </c>
      <c r="AB379" s="957">
        <f t="shared" si="55"/>
        <v>45406</v>
      </c>
      <c r="AC379" t="str">
        <f t="shared" si="56"/>
        <v>Unaudited</v>
      </c>
    </row>
    <row r="380" spans="1:29" x14ac:dyDescent="0.25">
      <c r="A380" t="s">
        <v>421</v>
      </c>
      <c r="B380" t="s">
        <v>1380</v>
      </c>
      <c r="C380" t="s">
        <v>1381</v>
      </c>
      <c r="D380">
        <v>1900</v>
      </c>
      <c r="E380" s="957">
        <v>1</v>
      </c>
      <c r="F380" t="s">
        <v>439</v>
      </c>
      <c r="G380" s="957">
        <v>91</v>
      </c>
      <c r="H380" t="s">
        <v>381</v>
      </c>
      <c r="I380" s="937" t="s">
        <v>489</v>
      </c>
      <c r="J380" s="937" t="s">
        <v>445</v>
      </c>
      <c r="K380" s="937" t="s">
        <v>0</v>
      </c>
      <c r="L380" s="937" t="s">
        <v>153</v>
      </c>
      <c r="M380" s="958" t="s">
        <v>452</v>
      </c>
      <c r="N380" s="678">
        <f t="shared" ca="1" si="58"/>
        <v>-1374.8759806101548</v>
      </c>
      <c r="O380" s="678">
        <f t="shared" ca="1" si="62"/>
        <v>-181.47023491079679</v>
      </c>
      <c r="P380" s="678">
        <f t="shared" ca="1" si="62"/>
        <v>-17.012894794350103</v>
      </c>
      <c r="Q380" s="678">
        <f t="shared" ca="1" si="62"/>
        <v>-342.21513656063041</v>
      </c>
      <c r="R380" s="678">
        <f t="shared" ca="1" si="62"/>
        <v>-19.230005622033872</v>
      </c>
      <c r="S380" s="678">
        <f t="shared" ca="1" si="62"/>
        <v>-0.163606822105061</v>
      </c>
      <c r="T380" s="678">
        <f t="shared" ca="1" si="62"/>
        <v>-222.62644812832136</v>
      </c>
      <c r="U380" s="678">
        <f t="shared" ca="1" si="62"/>
        <v>0</v>
      </c>
      <c r="V380" s="678">
        <f t="shared" ca="1" si="62"/>
        <v>-1.5581772501429993</v>
      </c>
      <c r="W380" s="678">
        <f t="shared" ca="1" si="60"/>
        <v>-590.59947652177402</v>
      </c>
      <c r="X380" s="678">
        <f t="shared" ca="1" si="63"/>
        <v>0</v>
      </c>
      <c r="Y380" s="678">
        <f t="shared" ca="1" si="63"/>
        <v>0</v>
      </c>
      <c r="Z380" s="678">
        <f t="shared" ca="1" si="63"/>
        <v>0</v>
      </c>
      <c r="AA380" t="str">
        <f t="shared" si="54"/>
        <v>ASR_CMS_19</v>
      </c>
      <c r="AB380" s="957">
        <f t="shared" si="55"/>
        <v>45406</v>
      </c>
      <c r="AC380" t="str">
        <f t="shared" si="56"/>
        <v>Unaudited</v>
      </c>
    </row>
    <row r="381" spans="1:29" x14ac:dyDescent="0.25">
      <c r="A381" t="s">
        <v>421</v>
      </c>
      <c r="B381" t="s">
        <v>1380</v>
      </c>
      <c r="C381" t="s">
        <v>1381</v>
      </c>
      <c r="D381">
        <v>1900</v>
      </c>
      <c r="E381" s="957">
        <v>1</v>
      </c>
      <c r="F381" t="s">
        <v>439</v>
      </c>
      <c r="G381" s="957">
        <v>91</v>
      </c>
      <c r="H381" t="s">
        <v>381</v>
      </c>
      <c r="I381" s="937" t="s">
        <v>489</v>
      </c>
      <c r="J381" s="937" t="s">
        <v>445</v>
      </c>
      <c r="K381" s="937" t="s">
        <v>0</v>
      </c>
      <c r="L381" s="943" t="s">
        <v>912</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ASR_CMS_19</v>
      </c>
      <c r="AB381" s="957">
        <f t="shared" si="55"/>
        <v>45406</v>
      </c>
      <c r="AC381" t="str">
        <f t="shared" si="56"/>
        <v>Unaudited</v>
      </c>
    </row>
    <row r="382" spans="1:29" x14ac:dyDescent="0.25">
      <c r="A382" t="s">
        <v>421</v>
      </c>
      <c r="B382" t="s">
        <v>1380</v>
      </c>
      <c r="C382" t="s">
        <v>1381</v>
      </c>
      <c r="D382">
        <v>1900</v>
      </c>
      <c r="E382" s="957">
        <v>1</v>
      </c>
      <c r="F382" t="s">
        <v>439</v>
      </c>
      <c r="G382" s="957">
        <v>91</v>
      </c>
      <c r="H382" t="s">
        <v>381</v>
      </c>
      <c r="I382" s="937" t="s">
        <v>489</v>
      </c>
      <c r="J382" s="937" t="s">
        <v>445</v>
      </c>
      <c r="K382" s="937" t="s">
        <v>53</v>
      </c>
      <c r="L382" s="937">
        <v>3.1</v>
      </c>
      <c r="M382" s="958" t="s">
        <v>33</v>
      </c>
      <c r="N382" s="678">
        <f t="shared" ca="1" si="58"/>
        <v>135668.85999999999</v>
      </c>
      <c r="O382" s="678">
        <f t="shared" ca="1" si="62"/>
        <v>55772.68</v>
      </c>
      <c r="P382" s="678">
        <f t="shared" ca="1" si="62"/>
        <v>9961.48</v>
      </c>
      <c r="Q382" s="678">
        <f t="shared" ca="1" si="62"/>
        <v>43189.77</v>
      </c>
      <c r="R382" s="678">
        <f t="shared" ca="1" si="62"/>
        <v>5150.0899999999992</v>
      </c>
      <c r="S382" s="678">
        <f t="shared" ca="1" si="62"/>
        <v>121.80000000000001</v>
      </c>
      <c r="T382" s="678">
        <f t="shared" ca="1" si="62"/>
        <v>13430.060000000001</v>
      </c>
      <c r="U382" s="678">
        <f t="shared" ca="1" si="62"/>
        <v>0</v>
      </c>
      <c r="V382" s="678">
        <f t="shared" ca="1" si="62"/>
        <v>1025.8300000000002</v>
      </c>
      <c r="W382" s="678">
        <f t="shared" ca="1" si="60"/>
        <v>7017.1500000000005</v>
      </c>
      <c r="X382" s="678">
        <f t="shared" ca="1" si="63"/>
        <v>0</v>
      </c>
      <c r="Y382" s="678">
        <f t="shared" ca="1" si="63"/>
        <v>0</v>
      </c>
      <c r="Z382" s="678">
        <f t="shared" ca="1" si="63"/>
        <v>0</v>
      </c>
      <c r="AA382" t="str">
        <f t="shared" si="54"/>
        <v>ASR_CMS_19</v>
      </c>
      <c r="AB382" s="957">
        <f t="shared" si="55"/>
        <v>45406</v>
      </c>
      <c r="AC382" t="str">
        <f t="shared" si="56"/>
        <v>Unaudited</v>
      </c>
    </row>
    <row r="383" spans="1:29" x14ac:dyDescent="0.25">
      <c r="A383" t="s">
        <v>421</v>
      </c>
      <c r="B383" t="s">
        <v>1380</v>
      </c>
      <c r="C383" t="s">
        <v>1381</v>
      </c>
      <c r="D383">
        <v>1900</v>
      </c>
      <c r="E383" s="957">
        <v>1</v>
      </c>
      <c r="F383" t="s">
        <v>439</v>
      </c>
      <c r="G383" s="957">
        <v>91</v>
      </c>
      <c r="H383" t="s">
        <v>381</v>
      </c>
      <c r="I383" s="937" t="s">
        <v>489</v>
      </c>
      <c r="J383" s="937" t="s">
        <v>445</v>
      </c>
      <c r="K383" s="937" t="s">
        <v>53</v>
      </c>
      <c r="L383" s="937">
        <v>3.2</v>
      </c>
      <c r="M383" s="958" t="s">
        <v>34</v>
      </c>
      <c r="N383" s="678">
        <f t="shared" ca="1" si="58"/>
        <v>269098.01</v>
      </c>
      <c r="O383" s="678">
        <f t="shared" ca="1" si="62"/>
        <v>94474.930000000008</v>
      </c>
      <c r="P383" s="678">
        <f t="shared" ca="1" si="62"/>
        <v>8963.5399999999991</v>
      </c>
      <c r="Q383" s="678">
        <f t="shared" ca="1" si="62"/>
        <v>99683.48</v>
      </c>
      <c r="R383" s="678">
        <f t="shared" ca="1" si="62"/>
        <v>10553.889999999998</v>
      </c>
      <c r="S383" s="678">
        <f t="shared" ca="1" si="62"/>
        <v>668.22</v>
      </c>
      <c r="T383" s="678">
        <f t="shared" ca="1" si="62"/>
        <v>33985.019999999997</v>
      </c>
      <c r="U383" s="678">
        <f t="shared" ca="1" si="62"/>
        <v>0</v>
      </c>
      <c r="V383" s="678">
        <f t="shared" ca="1" si="62"/>
        <v>564.54</v>
      </c>
      <c r="W383" s="678">
        <f t="shared" ca="1" si="60"/>
        <v>20204.39</v>
      </c>
      <c r="X383" s="678">
        <f t="shared" ca="1" si="63"/>
        <v>0</v>
      </c>
      <c r="Y383" s="678">
        <f t="shared" ca="1" si="63"/>
        <v>0</v>
      </c>
      <c r="Z383" s="678">
        <f t="shared" ca="1" si="63"/>
        <v>0</v>
      </c>
      <c r="AA383" t="str">
        <f t="shared" si="54"/>
        <v>ASR_CMS_19</v>
      </c>
      <c r="AB383" s="957">
        <f t="shared" si="55"/>
        <v>45406</v>
      </c>
      <c r="AC383" t="str">
        <f t="shared" si="56"/>
        <v>Unaudited</v>
      </c>
    </row>
    <row r="384" spans="1:29" x14ac:dyDescent="0.25">
      <c r="A384" t="s">
        <v>421</v>
      </c>
      <c r="B384" t="s">
        <v>1380</v>
      </c>
      <c r="C384" t="s">
        <v>1381</v>
      </c>
      <c r="D384">
        <v>1900</v>
      </c>
      <c r="E384" s="957">
        <v>1</v>
      </c>
      <c r="F384" t="s">
        <v>439</v>
      </c>
      <c r="G384" s="957">
        <v>91</v>
      </c>
      <c r="H384" t="s">
        <v>381</v>
      </c>
      <c r="I384" s="937" t="s">
        <v>489</v>
      </c>
      <c r="J384" s="937" t="s">
        <v>445</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ASR_CMS_19</v>
      </c>
      <c r="AB384" s="957">
        <f t="shared" si="55"/>
        <v>45406</v>
      </c>
      <c r="AC384" t="str">
        <f t="shared" si="56"/>
        <v>Unaudited</v>
      </c>
    </row>
    <row r="385" spans="1:29" x14ac:dyDescent="0.25">
      <c r="A385" t="s">
        <v>421</v>
      </c>
      <c r="B385" t="s">
        <v>1380</v>
      </c>
      <c r="C385" t="s">
        <v>1381</v>
      </c>
      <c r="D385">
        <v>1900</v>
      </c>
      <c r="E385" s="957">
        <v>1</v>
      </c>
      <c r="F385" t="s">
        <v>439</v>
      </c>
      <c r="G385" s="957">
        <v>91</v>
      </c>
      <c r="H385" t="s">
        <v>381</v>
      </c>
      <c r="I385" s="937" t="s">
        <v>489</v>
      </c>
      <c r="J385" s="937" t="s">
        <v>445</v>
      </c>
      <c r="K385" s="937" t="s">
        <v>53</v>
      </c>
      <c r="L385" s="937" t="s">
        <v>44</v>
      </c>
      <c r="M385" s="958" t="s">
        <v>154</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ASR_CMS_19</v>
      </c>
      <c r="AB385" s="957">
        <f t="shared" si="55"/>
        <v>45406</v>
      </c>
      <c r="AC385" t="str">
        <f t="shared" si="56"/>
        <v>Unaudited</v>
      </c>
    </row>
    <row r="386" spans="1:29" x14ac:dyDescent="0.25">
      <c r="A386" t="s">
        <v>421</v>
      </c>
      <c r="B386" t="s">
        <v>1380</v>
      </c>
      <c r="C386" t="s">
        <v>1381</v>
      </c>
      <c r="D386">
        <v>1900</v>
      </c>
      <c r="E386" s="957">
        <v>1</v>
      </c>
      <c r="F386" t="s">
        <v>439</v>
      </c>
      <c r="G386" s="957">
        <v>91</v>
      </c>
      <c r="H386" t="s">
        <v>381</v>
      </c>
      <c r="I386" s="937" t="s">
        <v>489</v>
      </c>
      <c r="J386" s="937" t="s">
        <v>445</v>
      </c>
      <c r="K386" s="937" t="s">
        <v>53</v>
      </c>
      <c r="L386" s="937" t="s">
        <v>41</v>
      </c>
      <c r="M386" s="958" t="s">
        <v>52</v>
      </c>
      <c r="N386" s="678">
        <f t="shared" ca="1" si="58"/>
        <v>159676.66332776088</v>
      </c>
      <c r="O386" s="678">
        <f t="shared" ca="1" si="62"/>
        <v>75423.942066184129</v>
      </c>
      <c r="P386" s="678">
        <f t="shared" ca="1" si="62"/>
        <v>10846.831297739238</v>
      </c>
      <c r="Q386" s="678">
        <f t="shared" ca="1" si="62"/>
        <v>50326.04881271311</v>
      </c>
      <c r="R386" s="678">
        <f t="shared" ca="1" si="62"/>
        <v>7441.9248816759036</v>
      </c>
      <c r="S386" s="678">
        <f t="shared" ca="1" si="62"/>
        <v>240.56987321544401</v>
      </c>
      <c r="T386" s="678">
        <f t="shared" ca="1" si="62"/>
        <v>12135.641065473494</v>
      </c>
      <c r="U386" s="678">
        <f t="shared" ca="1" si="62"/>
        <v>0</v>
      </c>
      <c r="V386" s="678">
        <f t="shared" ca="1" si="62"/>
        <v>1074.9323383165954</v>
      </c>
      <c r="W386" s="678">
        <f t="shared" ca="1" si="60"/>
        <v>2186.77299244293</v>
      </c>
      <c r="X386" s="678">
        <f t="shared" ca="1" si="63"/>
        <v>0</v>
      </c>
      <c r="Y386" s="678">
        <f t="shared" ca="1" si="63"/>
        <v>0</v>
      </c>
      <c r="Z386" s="678">
        <f t="shared" ca="1" si="63"/>
        <v>0</v>
      </c>
      <c r="AA386" t="str">
        <f t="shared" ref="AA386:AA449" si="64">file_name</f>
        <v>ASR_CMS_19</v>
      </c>
      <c r="AB386" s="957">
        <f t="shared" ref="AB386:AB449" si="65">file_date</f>
        <v>45406</v>
      </c>
      <c r="AC386" t="str">
        <f t="shared" ref="AC386:AC449" si="66">status</f>
        <v>Unaudited</v>
      </c>
    </row>
    <row r="387" spans="1:29" x14ac:dyDescent="0.25">
      <c r="A387" t="s">
        <v>421</v>
      </c>
      <c r="B387" t="s">
        <v>1380</v>
      </c>
      <c r="C387" t="s">
        <v>1381</v>
      </c>
      <c r="D387">
        <v>1900</v>
      </c>
      <c r="E387" s="957">
        <v>1</v>
      </c>
      <c r="F387" t="s">
        <v>439</v>
      </c>
      <c r="G387" s="957">
        <v>91</v>
      </c>
      <c r="H387" t="s">
        <v>381</v>
      </c>
      <c r="I387" s="937" t="s">
        <v>489</v>
      </c>
      <c r="J387" s="937" t="s">
        <v>445</v>
      </c>
      <c r="K387" s="937" t="s">
        <v>53</v>
      </c>
      <c r="L387" s="937" t="s">
        <v>42</v>
      </c>
      <c r="M387" s="958" t="s">
        <v>155</v>
      </c>
      <c r="N387" s="678">
        <f t="shared" ca="1" si="58"/>
        <v>2542.1318977754045</v>
      </c>
      <c r="O387" s="678">
        <f t="shared" ca="1" si="62"/>
        <v>943.62772809325736</v>
      </c>
      <c r="P387" s="678">
        <f t="shared" ca="1" si="62"/>
        <v>118.85828750766456</v>
      </c>
      <c r="Q387" s="678">
        <f t="shared" ca="1" si="62"/>
        <v>897.31317724654662</v>
      </c>
      <c r="R387" s="678">
        <f t="shared" ca="1" si="62"/>
        <v>98.628596950207395</v>
      </c>
      <c r="S387" s="678">
        <f t="shared" ca="1" si="62"/>
        <v>4.9617080614342903</v>
      </c>
      <c r="T387" s="678">
        <f t="shared" ca="1" si="62"/>
        <v>297.78965680558946</v>
      </c>
      <c r="U387" s="678">
        <f t="shared" ca="1" si="62"/>
        <v>0</v>
      </c>
      <c r="V387" s="678">
        <f t="shared" ca="1" si="62"/>
        <v>9.9882935237883235</v>
      </c>
      <c r="W387" s="678">
        <f t="shared" ca="1" si="60"/>
        <v>170.96444958691677</v>
      </c>
      <c r="X387" s="678">
        <f t="shared" ca="1" si="63"/>
        <v>0</v>
      </c>
      <c r="Y387" s="678">
        <f t="shared" ca="1" si="63"/>
        <v>0</v>
      </c>
      <c r="Z387" s="678">
        <f t="shared" ca="1" si="63"/>
        <v>0</v>
      </c>
      <c r="AA387" t="str">
        <f t="shared" si="64"/>
        <v>ASR_CMS_19</v>
      </c>
      <c r="AB387" s="957">
        <f t="shared" si="65"/>
        <v>45406</v>
      </c>
      <c r="AC387" t="str">
        <f t="shared" si="66"/>
        <v>Unaudited</v>
      </c>
    </row>
    <row r="388" spans="1:29" x14ac:dyDescent="0.25">
      <c r="A388" t="s">
        <v>421</v>
      </c>
      <c r="B388" t="s">
        <v>1380</v>
      </c>
      <c r="C388" t="s">
        <v>1381</v>
      </c>
      <c r="D388">
        <v>1900</v>
      </c>
      <c r="E388" s="957">
        <v>1</v>
      </c>
      <c r="F388" t="s">
        <v>439</v>
      </c>
      <c r="G388" s="957">
        <v>91</v>
      </c>
      <c r="H388" t="s">
        <v>381</v>
      </c>
      <c r="I388" s="937" t="s">
        <v>489</v>
      </c>
      <c r="J388" s="937" t="s">
        <v>445</v>
      </c>
      <c r="K388" s="937" t="s">
        <v>53</v>
      </c>
      <c r="L388" s="937" t="s">
        <v>43</v>
      </c>
      <c r="M388" s="958" t="s">
        <v>463</v>
      </c>
      <c r="N388" s="678">
        <f t="shared" ca="1" si="58"/>
        <v>11153.405367784595</v>
      </c>
      <c r="O388" s="678">
        <f t="shared" ca="1" si="62"/>
        <v>1472.1408481141543</v>
      </c>
      <c r="P388" s="678">
        <f t="shared" ca="1" si="62"/>
        <v>138.01369345084447</v>
      </c>
      <c r="Q388" s="678">
        <f t="shared" ca="1" si="62"/>
        <v>2776.1515910392095</v>
      </c>
      <c r="R388" s="678">
        <f t="shared" ca="1" si="62"/>
        <v>155.99955992549721</v>
      </c>
      <c r="S388" s="678">
        <f t="shared" ca="1" si="62"/>
        <v>1.3272274980489169</v>
      </c>
      <c r="T388" s="678">
        <f t="shared" ca="1" si="62"/>
        <v>1806.0123651758697</v>
      </c>
      <c r="U388" s="678">
        <f t="shared" ca="1" si="62"/>
        <v>0</v>
      </c>
      <c r="V388" s="678">
        <f t="shared" ca="1" si="62"/>
        <v>12.640400116665193</v>
      </c>
      <c r="W388" s="678">
        <f t="shared" ca="1" si="60"/>
        <v>4791.1196824643075</v>
      </c>
      <c r="X388" s="678">
        <f t="shared" ca="1" si="63"/>
        <v>0</v>
      </c>
      <c r="Y388" s="678">
        <f t="shared" ca="1" si="63"/>
        <v>0</v>
      </c>
      <c r="Z388" s="678">
        <f t="shared" ca="1" si="63"/>
        <v>0</v>
      </c>
      <c r="AA388" t="str">
        <f t="shared" si="64"/>
        <v>ASR_CMS_19</v>
      </c>
      <c r="AB388" s="957">
        <f t="shared" si="65"/>
        <v>45406</v>
      </c>
      <c r="AC388" t="str">
        <f t="shared" si="66"/>
        <v>Unaudited</v>
      </c>
    </row>
    <row r="389" spans="1:29" x14ac:dyDescent="0.25">
      <c r="A389" t="s">
        <v>421</v>
      </c>
      <c r="B389" t="s">
        <v>1380</v>
      </c>
      <c r="C389" t="s">
        <v>1381</v>
      </c>
      <c r="D389">
        <v>1900</v>
      </c>
      <c r="E389" s="957">
        <v>1</v>
      </c>
      <c r="F389" t="s">
        <v>439</v>
      </c>
      <c r="G389" s="957">
        <v>91</v>
      </c>
      <c r="H389" t="s">
        <v>381</v>
      </c>
      <c r="I389" s="937" t="s">
        <v>489</v>
      </c>
      <c r="J389" s="937" t="s">
        <v>445</v>
      </c>
      <c r="K389" s="937" t="s">
        <v>915</v>
      </c>
      <c r="L389" s="937" t="s">
        <v>916</v>
      </c>
      <c r="M389" s="958" t="s">
        <v>915</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ASR_CMS_19</v>
      </c>
      <c r="AB389" s="957">
        <f t="shared" si="65"/>
        <v>45406</v>
      </c>
      <c r="AC389" t="str">
        <f t="shared" si="66"/>
        <v>Unaudited</v>
      </c>
    </row>
    <row r="390" spans="1:29" x14ac:dyDescent="0.25">
      <c r="A390" t="s">
        <v>421</v>
      </c>
      <c r="B390" t="s">
        <v>1380</v>
      </c>
      <c r="C390" t="s">
        <v>1381</v>
      </c>
      <c r="D390">
        <v>1900</v>
      </c>
      <c r="E390" s="957">
        <v>1</v>
      </c>
      <c r="F390" t="s">
        <v>439</v>
      </c>
      <c r="G390" s="957">
        <v>91</v>
      </c>
      <c r="H390" t="s">
        <v>381</v>
      </c>
      <c r="I390" s="937" t="s">
        <v>489</v>
      </c>
      <c r="J390" s="937" t="s">
        <v>445</v>
      </c>
      <c r="K390" s="937" t="s">
        <v>915</v>
      </c>
      <c r="L390" s="937" t="s">
        <v>917</v>
      </c>
      <c r="M390" s="958" t="s">
        <v>920</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ASR_CMS_19</v>
      </c>
      <c r="AB390" s="957">
        <f t="shared" si="65"/>
        <v>45406</v>
      </c>
      <c r="AC390" t="str">
        <f t="shared" si="66"/>
        <v>Unaudited</v>
      </c>
    </row>
    <row r="391" spans="1:29" x14ac:dyDescent="0.25">
      <c r="A391" t="s">
        <v>421</v>
      </c>
      <c r="B391" t="s">
        <v>1380</v>
      </c>
      <c r="C391" t="s">
        <v>1381</v>
      </c>
      <c r="D391">
        <v>1900</v>
      </c>
      <c r="E391" s="957">
        <v>1</v>
      </c>
      <c r="F391" t="s">
        <v>439</v>
      </c>
      <c r="G391" s="957">
        <v>91</v>
      </c>
      <c r="H391" t="s">
        <v>381</v>
      </c>
      <c r="I391" s="937" t="s">
        <v>489</v>
      </c>
      <c r="J391" s="937" t="s">
        <v>445</v>
      </c>
      <c r="K391" s="937" t="s">
        <v>915</v>
      </c>
      <c r="L391" s="945" t="s">
        <v>918</v>
      </c>
      <c r="M391" s="960" t="s">
        <v>921</v>
      </c>
      <c r="N391" s="678">
        <f t="shared" ca="1" si="58"/>
        <v>-2.9132976715022858</v>
      </c>
      <c r="O391" s="678">
        <f t="shared" ca="1" si="67"/>
        <v>-0.38452691025846286</v>
      </c>
      <c r="P391" s="678">
        <f t="shared" ca="1" si="67"/>
        <v>-3.6049525549131878E-2</v>
      </c>
      <c r="Q391" s="678">
        <f t="shared" ca="1" si="67"/>
        <v>-0.72513781210467809</v>
      </c>
      <c r="R391" s="678">
        <f t="shared" ca="1" si="67"/>
        <v>-4.0747479330306494E-2</v>
      </c>
      <c r="S391" s="678">
        <f t="shared" ca="1" si="67"/>
        <v>-3.4667517696326138E-4</v>
      </c>
      <c r="T391" s="678">
        <f t="shared" ca="1" si="67"/>
        <v>-0.47173499435144084</v>
      </c>
      <c r="U391" s="678">
        <f t="shared" ca="1" si="67"/>
        <v>0</v>
      </c>
      <c r="V391" s="678">
        <f t="shared" ca="1" si="67"/>
        <v>-3.3017044581831185E-3</v>
      </c>
      <c r="W391" s="678">
        <f t="shared" ca="1" si="60"/>
        <v>-1.2514525702731192</v>
      </c>
      <c r="X391" s="678">
        <f t="shared" ca="1" si="63"/>
        <v>0</v>
      </c>
      <c r="Y391" s="678">
        <f t="shared" ca="1" si="63"/>
        <v>0</v>
      </c>
      <c r="Z391" s="678">
        <f t="shared" ca="1" si="63"/>
        <v>0</v>
      </c>
      <c r="AA391" t="str">
        <f t="shared" si="64"/>
        <v>ASR_CMS_19</v>
      </c>
      <c r="AB391" s="957">
        <f t="shared" si="65"/>
        <v>45406</v>
      </c>
      <c r="AC391" t="str">
        <f t="shared" si="66"/>
        <v>Unaudited</v>
      </c>
    </row>
    <row r="392" spans="1:29" x14ac:dyDescent="0.25">
      <c r="A392" t="s">
        <v>421</v>
      </c>
      <c r="B392" t="s">
        <v>1380</v>
      </c>
      <c r="C392" t="s">
        <v>1381</v>
      </c>
      <c r="D392">
        <v>1900</v>
      </c>
      <c r="E392" s="957">
        <v>1</v>
      </c>
      <c r="F392" t="s">
        <v>439</v>
      </c>
      <c r="G392" s="957">
        <v>91</v>
      </c>
      <c r="H392" t="s">
        <v>381</v>
      </c>
      <c r="I392" s="937" t="s">
        <v>489</v>
      </c>
      <c r="J392" s="937" t="s">
        <v>445</v>
      </c>
      <c r="K392" s="937" t="s">
        <v>446</v>
      </c>
      <c r="L392" s="947">
        <v>5.0999999999999996</v>
      </c>
      <c r="M392" s="961" t="s">
        <v>37</v>
      </c>
      <c r="N392" s="678">
        <f t="shared" ca="1" si="58"/>
        <v>39353.200000000004</v>
      </c>
      <c r="O392" s="678">
        <f t="shared" ca="1" si="67"/>
        <v>14609.350000000002</v>
      </c>
      <c r="P392" s="678">
        <f t="shared" ca="1" si="67"/>
        <v>6998.06</v>
      </c>
      <c r="Q392" s="678">
        <f t="shared" ca="1" si="67"/>
        <v>7577.3900000000012</v>
      </c>
      <c r="R392" s="678">
        <f t="shared" ca="1" si="67"/>
        <v>5082.7700000000004</v>
      </c>
      <c r="S392" s="678">
        <f t="shared" ca="1" si="67"/>
        <v>621.27999999999986</v>
      </c>
      <c r="T392" s="678">
        <f t="shared" ca="1" si="67"/>
        <v>4464.3500000000004</v>
      </c>
      <c r="U392" s="678">
        <f t="shared" ca="1" si="67"/>
        <v>0</v>
      </c>
      <c r="V392" s="678">
        <f t="shared" ca="1" si="67"/>
        <v>0</v>
      </c>
      <c r="W392" s="678">
        <f t="shared" ca="1" si="60"/>
        <v>0</v>
      </c>
      <c r="X392" s="678">
        <f t="shared" ca="1" si="63"/>
        <v>0</v>
      </c>
      <c r="Y392" s="678">
        <f t="shared" ca="1" si="63"/>
        <v>0</v>
      </c>
      <c r="Z392" s="678">
        <f t="shared" ca="1" si="63"/>
        <v>0</v>
      </c>
      <c r="AA392" t="str">
        <f t="shared" si="64"/>
        <v>ASR_CMS_19</v>
      </c>
      <c r="AB392" s="957">
        <f t="shared" si="65"/>
        <v>45406</v>
      </c>
      <c r="AC392" t="str">
        <f t="shared" si="66"/>
        <v>Unaudited</v>
      </c>
    </row>
    <row r="393" spans="1:29" ht="30" x14ac:dyDescent="0.25">
      <c r="A393" t="s">
        <v>421</v>
      </c>
      <c r="B393" t="s">
        <v>1380</v>
      </c>
      <c r="C393" t="s">
        <v>1381</v>
      </c>
      <c r="D393">
        <v>1900</v>
      </c>
      <c r="E393" s="957">
        <v>1</v>
      </c>
      <c r="F393" t="s">
        <v>439</v>
      </c>
      <c r="G393" s="957">
        <v>91</v>
      </c>
      <c r="H393" t="s">
        <v>381</v>
      </c>
      <c r="I393" s="958" t="s">
        <v>489</v>
      </c>
      <c r="J393" s="958" t="s">
        <v>445</v>
      </c>
      <c r="K393" s="958" t="s">
        <v>446</v>
      </c>
      <c r="L393" s="937">
        <v>5.2</v>
      </c>
      <c r="M393" s="958" t="s">
        <v>304</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ASR_CMS_19</v>
      </c>
      <c r="AB393" s="957">
        <f t="shared" si="65"/>
        <v>45406</v>
      </c>
      <c r="AC393" t="str">
        <f t="shared" si="66"/>
        <v>Unaudited</v>
      </c>
    </row>
    <row r="394" spans="1:29" ht="30" x14ac:dyDescent="0.25">
      <c r="A394" t="s">
        <v>421</v>
      </c>
      <c r="B394" t="s">
        <v>1380</v>
      </c>
      <c r="C394" t="s">
        <v>1381</v>
      </c>
      <c r="D394">
        <v>1900</v>
      </c>
      <c r="E394" s="957">
        <v>1</v>
      </c>
      <c r="F394" t="s">
        <v>439</v>
      </c>
      <c r="G394" s="957">
        <v>91</v>
      </c>
      <c r="H394" t="s">
        <v>381</v>
      </c>
      <c r="I394" s="937" t="s">
        <v>489</v>
      </c>
      <c r="J394" s="937" t="s">
        <v>445</v>
      </c>
      <c r="K394" s="937" t="s">
        <v>446</v>
      </c>
      <c r="L394" s="937">
        <v>5.3</v>
      </c>
      <c r="M394" s="962" t="s">
        <v>305</v>
      </c>
      <c r="N394" s="678">
        <f t="shared" ca="1" si="58"/>
        <v>-36.286109518191132</v>
      </c>
      <c r="O394" s="678">
        <f t="shared" ca="1" si="67"/>
        <v>-13.470733614790811</v>
      </c>
      <c r="P394" s="678">
        <f t="shared" ca="1" si="67"/>
        <v>-6.4526486175170659</v>
      </c>
      <c r="Q394" s="678">
        <f t="shared" ca="1" si="67"/>
        <v>-6.9868270789172486</v>
      </c>
      <c r="R394" s="678">
        <f t="shared" ca="1" si="67"/>
        <v>-4.6866315541246033</v>
      </c>
      <c r="S394" s="678">
        <f t="shared" ca="1" si="67"/>
        <v>-0.57285898278823033</v>
      </c>
      <c r="T394" s="678">
        <f t="shared" ca="1" si="67"/>
        <v>-4.1164096700531747</v>
      </c>
      <c r="U394" s="678">
        <f t="shared" ca="1" si="67"/>
        <v>0</v>
      </c>
      <c r="V394" s="678">
        <f t="shared" ca="1" si="67"/>
        <v>0</v>
      </c>
      <c r="W394" s="678">
        <f t="shared" ca="1" si="60"/>
        <v>0</v>
      </c>
      <c r="X394" s="678">
        <f t="shared" ca="1" si="63"/>
        <v>0</v>
      </c>
      <c r="Y394" s="678">
        <f t="shared" ca="1" si="63"/>
        <v>0</v>
      </c>
      <c r="Z394" s="678">
        <f t="shared" ca="1" si="63"/>
        <v>0</v>
      </c>
      <c r="AA394" t="str">
        <f t="shared" si="64"/>
        <v>ASR_CMS_19</v>
      </c>
      <c r="AB394" s="957">
        <f t="shared" si="65"/>
        <v>45406</v>
      </c>
      <c r="AC394" t="str">
        <f t="shared" si="66"/>
        <v>Unaudited</v>
      </c>
    </row>
    <row r="395" spans="1:29" x14ac:dyDescent="0.25">
      <c r="A395" t="s">
        <v>421</v>
      </c>
      <c r="B395" t="s">
        <v>1380</v>
      </c>
      <c r="C395" t="s">
        <v>1381</v>
      </c>
      <c r="D395">
        <v>1900</v>
      </c>
      <c r="E395" s="957">
        <v>1</v>
      </c>
      <c r="F395" t="s">
        <v>439</v>
      </c>
      <c r="G395" s="957">
        <v>91</v>
      </c>
      <c r="H395" t="s">
        <v>381</v>
      </c>
      <c r="I395" s="937" t="s">
        <v>489</v>
      </c>
      <c r="J395" s="937" t="s">
        <v>445</v>
      </c>
      <c r="K395" s="937" t="s">
        <v>446</v>
      </c>
      <c r="L395" s="937" t="s">
        <v>82</v>
      </c>
      <c r="M395" s="962" t="s">
        <v>454</v>
      </c>
      <c r="N395" s="678">
        <f t="shared" ca="1" si="58"/>
        <v>-213.59047057919014</v>
      </c>
      <c r="O395" s="678">
        <f t="shared" ca="1" si="67"/>
        <v>-28.19186124228592</v>
      </c>
      <c r="P395" s="678">
        <f t="shared" ca="1" si="67"/>
        <v>-2.642996354788929</v>
      </c>
      <c r="Q395" s="678">
        <f t="shared" ca="1" si="67"/>
        <v>-53.163989398424583</v>
      </c>
      <c r="R395" s="678">
        <f t="shared" ca="1" si="67"/>
        <v>-2.9874301449559781</v>
      </c>
      <c r="S395" s="678">
        <f t="shared" ca="1" si="67"/>
        <v>-2.5416734757325303E-2</v>
      </c>
      <c r="T395" s="678">
        <f t="shared" ca="1" si="67"/>
        <v>-34.585583346942514</v>
      </c>
      <c r="U395" s="678">
        <f t="shared" ca="1" si="67"/>
        <v>0</v>
      </c>
      <c r="V395" s="678">
        <f t="shared" ca="1" si="67"/>
        <v>-0.24206678769392243</v>
      </c>
      <c r="W395" s="678">
        <f t="shared" ca="1" si="60"/>
        <v>-91.751126569340968</v>
      </c>
      <c r="X395" s="678">
        <f t="shared" ca="1" si="63"/>
        <v>0</v>
      </c>
      <c r="Y395" s="678">
        <f t="shared" ca="1" si="63"/>
        <v>0</v>
      </c>
      <c r="Z395" s="678">
        <f t="shared" ca="1" si="63"/>
        <v>0</v>
      </c>
      <c r="AA395" t="str">
        <f t="shared" si="64"/>
        <v>ASR_CMS_19</v>
      </c>
      <c r="AB395" s="957">
        <f t="shared" si="65"/>
        <v>45406</v>
      </c>
      <c r="AC395" t="str">
        <f t="shared" si="66"/>
        <v>Unaudited</v>
      </c>
    </row>
    <row r="396" spans="1:29" x14ac:dyDescent="0.25">
      <c r="A396" t="s">
        <v>421</v>
      </c>
      <c r="B396" t="s">
        <v>1380</v>
      </c>
      <c r="C396" t="s">
        <v>1381</v>
      </c>
      <c r="D396">
        <v>1900</v>
      </c>
      <c r="E396" s="957">
        <v>1</v>
      </c>
      <c r="F396" t="s">
        <v>439</v>
      </c>
      <c r="G396" s="957">
        <v>91</v>
      </c>
      <c r="H396" t="s">
        <v>381</v>
      </c>
      <c r="I396" s="937" t="s">
        <v>489</v>
      </c>
      <c r="J396" s="937" t="s">
        <v>445</v>
      </c>
      <c r="K396" s="937" t="s">
        <v>447</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ASR_CMS_19</v>
      </c>
      <c r="AB396" s="957">
        <f t="shared" si="65"/>
        <v>45406</v>
      </c>
      <c r="AC396" t="str">
        <f t="shared" si="66"/>
        <v>Unaudited</v>
      </c>
    </row>
    <row r="397" spans="1:29" x14ac:dyDescent="0.25">
      <c r="A397" t="s">
        <v>421</v>
      </c>
      <c r="B397" t="s">
        <v>1380</v>
      </c>
      <c r="C397" t="s">
        <v>1381</v>
      </c>
      <c r="D397">
        <v>1900</v>
      </c>
      <c r="E397" s="957">
        <v>1</v>
      </c>
      <c r="F397" t="s">
        <v>439</v>
      </c>
      <c r="G397" s="957">
        <v>91</v>
      </c>
      <c r="H397" t="s">
        <v>381</v>
      </c>
      <c r="I397" s="937" t="s">
        <v>489</v>
      </c>
      <c r="J397" s="937" t="s">
        <v>445</v>
      </c>
      <c r="K397" s="937" t="s">
        <v>447</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ASR_CMS_19</v>
      </c>
      <c r="AB397" s="957">
        <f t="shared" si="65"/>
        <v>45406</v>
      </c>
      <c r="AC397" t="str">
        <f t="shared" si="66"/>
        <v>Unaudited</v>
      </c>
    </row>
    <row r="398" spans="1:29" x14ac:dyDescent="0.25">
      <c r="A398" t="s">
        <v>421</v>
      </c>
      <c r="B398" t="s">
        <v>1380</v>
      </c>
      <c r="C398" t="s">
        <v>1381</v>
      </c>
      <c r="D398">
        <v>1900</v>
      </c>
      <c r="E398" s="957">
        <v>1</v>
      </c>
      <c r="F398" t="s">
        <v>439</v>
      </c>
      <c r="G398" s="957">
        <v>91</v>
      </c>
      <c r="H398" t="s">
        <v>381</v>
      </c>
      <c r="I398" s="937" t="s">
        <v>489</v>
      </c>
      <c r="J398" s="937" t="s">
        <v>445</v>
      </c>
      <c r="K398" s="937" t="s">
        <v>447</v>
      </c>
      <c r="L398" s="937">
        <v>6.3</v>
      </c>
      <c r="M398" s="962" t="s">
        <v>185</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ASR_CMS_19</v>
      </c>
      <c r="AB398" s="957">
        <f t="shared" si="65"/>
        <v>45406</v>
      </c>
      <c r="AC398" t="str">
        <f t="shared" si="66"/>
        <v>Unaudited</v>
      </c>
    </row>
    <row r="399" spans="1:29" x14ac:dyDescent="0.25">
      <c r="A399" t="s">
        <v>421</v>
      </c>
      <c r="B399" t="s">
        <v>1380</v>
      </c>
      <c r="C399" t="s">
        <v>1381</v>
      </c>
      <c r="D399">
        <v>1900</v>
      </c>
      <c r="E399" s="957">
        <v>1</v>
      </c>
      <c r="F399" t="s">
        <v>439</v>
      </c>
      <c r="G399" s="957">
        <v>91</v>
      </c>
      <c r="H399" t="s">
        <v>381</v>
      </c>
      <c r="I399" s="937" t="s">
        <v>489</v>
      </c>
      <c r="J399" s="937" t="s">
        <v>445</v>
      </c>
      <c r="K399" s="937" t="s">
        <v>447</v>
      </c>
      <c r="L399" s="937" t="s">
        <v>87</v>
      </c>
      <c r="M399" s="962" t="s">
        <v>455</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ASR_CMS_19</v>
      </c>
      <c r="AB399" s="957">
        <f t="shared" si="65"/>
        <v>45406</v>
      </c>
      <c r="AC399" t="str">
        <f t="shared" si="66"/>
        <v>Unaudited</v>
      </c>
    </row>
    <row r="400" spans="1:29" x14ac:dyDescent="0.25">
      <c r="A400" t="s">
        <v>421</v>
      </c>
      <c r="B400" t="s">
        <v>1380</v>
      </c>
      <c r="C400" t="s">
        <v>1381</v>
      </c>
      <c r="D400">
        <v>1900</v>
      </c>
      <c r="E400" s="957">
        <v>1</v>
      </c>
      <c r="F400" t="s">
        <v>439</v>
      </c>
      <c r="G400" s="957">
        <v>91</v>
      </c>
      <c r="H400" t="s">
        <v>381</v>
      </c>
      <c r="I400" s="937" t="s">
        <v>489</v>
      </c>
      <c r="J400" s="937" t="s">
        <v>445</v>
      </c>
      <c r="K400" s="937" t="s">
        <v>448</v>
      </c>
      <c r="L400" s="945">
        <v>7.1</v>
      </c>
      <c r="M400" s="960" t="s">
        <v>20</v>
      </c>
      <c r="N400" s="678">
        <f t="shared" ca="1" si="69"/>
        <v>88003.43</v>
      </c>
      <c r="O400" s="678">
        <f t="shared" ca="1" si="68"/>
        <v>19781.959139802213</v>
      </c>
      <c r="P400" s="678">
        <f t="shared" ca="1" si="68"/>
        <v>1229.2722338568813</v>
      </c>
      <c r="Q400" s="678">
        <f t="shared" ca="1" si="68"/>
        <v>43613.236257643526</v>
      </c>
      <c r="R400" s="678">
        <f t="shared" ca="1" si="68"/>
        <v>2876.0558547125615</v>
      </c>
      <c r="S400" s="678">
        <f t="shared" ca="1" si="68"/>
        <v>237.1770678074204</v>
      </c>
      <c r="T400" s="678">
        <f t="shared" ca="1" si="68"/>
        <v>6284.9793585900961</v>
      </c>
      <c r="U400" s="678">
        <f t="shared" ca="1" si="68"/>
        <v>0</v>
      </c>
      <c r="V400" s="678">
        <f t="shared" ca="1" si="68"/>
        <v>284.68729406790345</v>
      </c>
      <c r="W400" s="678">
        <f t="shared" ca="1" si="60"/>
        <v>13696.062793519386</v>
      </c>
      <c r="X400" s="678">
        <f t="shared" ca="1" si="68"/>
        <v>0</v>
      </c>
      <c r="Y400" s="678">
        <f t="shared" ca="1" si="68"/>
        <v>0</v>
      </c>
      <c r="Z400" s="678">
        <f t="shared" ca="1" si="68"/>
        <v>0</v>
      </c>
      <c r="AA400" t="str">
        <f t="shared" si="64"/>
        <v>ASR_CMS_19</v>
      </c>
      <c r="AB400" s="957">
        <f t="shared" si="65"/>
        <v>45406</v>
      </c>
      <c r="AC400" t="str">
        <f t="shared" si="66"/>
        <v>Unaudited</v>
      </c>
    </row>
    <row r="401" spans="1:29" x14ac:dyDescent="0.25">
      <c r="A401" t="s">
        <v>421</v>
      </c>
      <c r="B401" t="s">
        <v>1380</v>
      </c>
      <c r="C401" t="s">
        <v>1381</v>
      </c>
      <c r="D401">
        <v>1900</v>
      </c>
      <c r="E401" s="957">
        <v>1</v>
      </c>
      <c r="F401" t="s">
        <v>439</v>
      </c>
      <c r="G401" s="957">
        <v>91</v>
      </c>
      <c r="H401" t="s">
        <v>381</v>
      </c>
      <c r="I401" s="962" t="s">
        <v>489</v>
      </c>
      <c r="J401" s="962" t="s">
        <v>445</v>
      </c>
      <c r="K401" s="962" t="s">
        <v>448</v>
      </c>
      <c r="L401" s="937">
        <v>7.2</v>
      </c>
      <c r="M401" s="962"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ASR_CMS_19</v>
      </c>
      <c r="AB401" s="957">
        <f t="shared" si="65"/>
        <v>45406</v>
      </c>
      <c r="AC401" t="str">
        <f t="shared" si="66"/>
        <v>Unaudited</v>
      </c>
    </row>
    <row r="402" spans="1:29" x14ac:dyDescent="0.25">
      <c r="A402" t="s">
        <v>421</v>
      </c>
      <c r="B402" t="s">
        <v>1380</v>
      </c>
      <c r="C402" t="s">
        <v>1381</v>
      </c>
      <c r="D402">
        <v>1900</v>
      </c>
      <c r="E402" s="957">
        <v>1</v>
      </c>
      <c r="F402" t="s">
        <v>439</v>
      </c>
      <c r="G402" s="957">
        <v>91</v>
      </c>
      <c r="H402" t="s">
        <v>381</v>
      </c>
      <c r="I402" s="937" t="s">
        <v>489</v>
      </c>
      <c r="J402" s="937" t="s">
        <v>445</v>
      </c>
      <c r="K402" s="937" t="s">
        <v>448</v>
      </c>
      <c r="L402" s="943">
        <v>7.3</v>
      </c>
      <c r="M402" s="963" t="s">
        <v>156</v>
      </c>
      <c r="N402" s="678">
        <f t="shared" ca="1" si="69"/>
        <v>2.9673604913799871</v>
      </c>
      <c r="O402" s="678">
        <f t="shared" ca="1" si="68"/>
        <v>1.1874848331472052</v>
      </c>
      <c r="P402" s="678">
        <f t="shared" ca="1" si="68"/>
        <v>0.14630369531101992</v>
      </c>
      <c r="Q402" s="678">
        <f t="shared" ca="1" si="68"/>
        <v>0.81678598146088111</v>
      </c>
      <c r="R402" s="678">
        <f t="shared" ca="1" si="68"/>
        <v>0.24414476162095386</v>
      </c>
      <c r="S402" s="678">
        <f t="shared" ca="1" si="68"/>
        <v>0</v>
      </c>
      <c r="T402" s="678">
        <f t="shared" ca="1" si="68"/>
        <v>0.31683870512258283</v>
      </c>
      <c r="U402" s="678">
        <f t="shared" ca="1" si="68"/>
        <v>0</v>
      </c>
      <c r="V402" s="678">
        <f t="shared" ca="1" si="68"/>
        <v>0</v>
      </c>
      <c r="W402" s="678">
        <f t="shared" ca="1" si="60"/>
        <v>0.25580251471734433</v>
      </c>
      <c r="X402" s="678">
        <f t="shared" ca="1" si="68"/>
        <v>0</v>
      </c>
      <c r="Y402" s="678">
        <f t="shared" ca="1" si="68"/>
        <v>0</v>
      </c>
      <c r="Z402" s="678">
        <f t="shared" ca="1" si="68"/>
        <v>0</v>
      </c>
      <c r="AA402" t="str">
        <f t="shared" si="64"/>
        <v>ASR_CMS_19</v>
      </c>
      <c r="AB402" s="957">
        <f t="shared" si="65"/>
        <v>45406</v>
      </c>
      <c r="AC402" t="str">
        <f t="shared" si="66"/>
        <v>Unaudited</v>
      </c>
    </row>
    <row r="403" spans="1:29" x14ac:dyDescent="0.25">
      <c r="A403" t="s">
        <v>421</v>
      </c>
      <c r="B403" t="s">
        <v>1380</v>
      </c>
      <c r="C403" t="s">
        <v>1381</v>
      </c>
      <c r="D403">
        <v>1900</v>
      </c>
      <c r="E403" s="957">
        <v>1</v>
      </c>
      <c r="F403" t="s">
        <v>439</v>
      </c>
      <c r="G403" s="957">
        <v>91</v>
      </c>
      <c r="H403" t="s">
        <v>381</v>
      </c>
      <c r="I403" s="937" t="s">
        <v>489</v>
      </c>
      <c r="J403" s="937" t="s">
        <v>445</v>
      </c>
      <c r="K403" s="937" t="s">
        <v>448</v>
      </c>
      <c r="L403" s="943" t="s">
        <v>91</v>
      </c>
      <c r="M403" s="963" t="s">
        <v>456</v>
      </c>
      <c r="N403" s="678">
        <f t="shared" ca="1" si="69"/>
        <v>-8.0585484351985972</v>
      </c>
      <c r="O403" s="678">
        <f t="shared" ca="1" si="68"/>
        <v>-1.0636498842073978</v>
      </c>
      <c r="P403" s="678">
        <f t="shared" ca="1" si="68"/>
        <v>-9.9717529913036437E-2</v>
      </c>
      <c r="Q403" s="678">
        <f t="shared" ca="1" si="68"/>
        <v>-2.0058225557246847</v>
      </c>
      <c r="R403" s="678">
        <f t="shared" ca="1" si="68"/>
        <v>-0.11271266201445249</v>
      </c>
      <c r="S403" s="678">
        <f t="shared" ca="1" si="68"/>
        <v>-9.5894722059036079E-4</v>
      </c>
      <c r="T403" s="678">
        <f t="shared" ca="1" si="68"/>
        <v>-1.3048784330366499</v>
      </c>
      <c r="U403" s="678">
        <f t="shared" ca="1" si="68"/>
        <v>0</v>
      </c>
      <c r="V403" s="678">
        <f t="shared" ca="1" si="68"/>
        <v>-9.1329305464551216E-3</v>
      </c>
      <c r="W403" s="678">
        <f t="shared" ca="1" si="60"/>
        <v>-3.4616754925353308</v>
      </c>
      <c r="X403" s="678">
        <f t="shared" ca="1" si="68"/>
        <v>0</v>
      </c>
      <c r="Y403" s="678">
        <f t="shared" ca="1" si="68"/>
        <v>0</v>
      </c>
      <c r="Z403" s="678">
        <f t="shared" ca="1" si="68"/>
        <v>0</v>
      </c>
      <c r="AA403" t="str">
        <f t="shared" si="64"/>
        <v>ASR_CMS_19</v>
      </c>
      <c r="AB403" s="957">
        <f t="shared" si="65"/>
        <v>45406</v>
      </c>
      <c r="AC403" t="str">
        <f t="shared" si="66"/>
        <v>Unaudited</v>
      </c>
    </row>
    <row r="404" spans="1:29" x14ac:dyDescent="0.25">
      <c r="A404" t="s">
        <v>421</v>
      </c>
      <c r="B404" t="s">
        <v>1380</v>
      </c>
      <c r="C404" t="s">
        <v>1381</v>
      </c>
      <c r="D404">
        <v>1900</v>
      </c>
      <c r="E404" s="957">
        <v>1</v>
      </c>
      <c r="F404" t="s">
        <v>439</v>
      </c>
      <c r="G404" s="957">
        <v>91</v>
      </c>
      <c r="H404" t="s">
        <v>381</v>
      </c>
      <c r="I404" s="937" t="s">
        <v>489</v>
      </c>
      <c r="J404" s="937" t="s">
        <v>445</v>
      </c>
      <c r="K404" s="937" t="s">
        <v>449</v>
      </c>
      <c r="L404" s="947">
        <v>8.1</v>
      </c>
      <c r="M404" s="964" t="s">
        <v>22</v>
      </c>
      <c r="N404" s="678">
        <f t="shared" ca="1" si="69"/>
        <v>2396801.3910507206</v>
      </c>
      <c r="O404" s="678">
        <f t="shared" ca="1" si="68"/>
        <v>922781.28977904585</v>
      </c>
      <c r="P404" s="678">
        <f t="shared" ca="1" si="68"/>
        <v>68823.662838343356</v>
      </c>
      <c r="Q404" s="678">
        <f t="shared" ca="1" si="68"/>
        <v>992004.23063130991</v>
      </c>
      <c r="R404" s="678">
        <f t="shared" ca="1" si="68"/>
        <v>74176.071293989589</v>
      </c>
      <c r="S404" s="678">
        <f t="shared" ca="1" si="68"/>
        <v>0</v>
      </c>
      <c r="T404" s="678">
        <f t="shared" ca="1" si="68"/>
        <v>185388.96791764867</v>
      </c>
      <c r="U404" s="678">
        <f t="shared" ca="1" si="68"/>
        <v>0</v>
      </c>
      <c r="V404" s="678">
        <f t="shared" ca="1" si="68"/>
        <v>43262.91978337802</v>
      </c>
      <c r="W404" s="678">
        <f t="shared" ca="1" si="60"/>
        <v>110364.24880700522</v>
      </c>
      <c r="X404" s="678">
        <f t="shared" ca="1" si="68"/>
        <v>0</v>
      </c>
      <c r="Y404" s="678">
        <f t="shared" ca="1" si="68"/>
        <v>0</v>
      </c>
      <c r="Z404" s="678">
        <f t="shared" ca="1" si="68"/>
        <v>0</v>
      </c>
      <c r="AA404" t="str">
        <f t="shared" si="64"/>
        <v>ASR_CMS_19</v>
      </c>
      <c r="AB404" s="957">
        <f t="shared" si="65"/>
        <v>45406</v>
      </c>
      <c r="AC404" t="str">
        <f t="shared" si="66"/>
        <v>Unaudited</v>
      </c>
    </row>
    <row r="405" spans="1:29" x14ac:dyDescent="0.25">
      <c r="A405" t="s">
        <v>421</v>
      </c>
      <c r="B405" t="s">
        <v>1380</v>
      </c>
      <c r="C405" t="s">
        <v>1381</v>
      </c>
      <c r="D405">
        <v>1900</v>
      </c>
      <c r="E405" s="957">
        <v>1</v>
      </c>
      <c r="F405" t="s">
        <v>439</v>
      </c>
      <c r="G405" s="957">
        <v>91</v>
      </c>
      <c r="H405" t="s">
        <v>381</v>
      </c>
      <c r="I405" s="963" t="s">
        <v>489</v>
      </c>
      <c r="J405" s="963" t="s">
        <v>445</v>
      </c>
      <c r="K405" s="963" t="s">
        <v>449</v>
      </c>
      <c r="L405" s="943" t="s">
        <v>113</v>
      </c>
      <c r="M405" s="963" t="s">
        <v>444</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ASR_CMS_19</v>
      </c>
      <c r="AB405" s="957">
        <f t="shared" si="65"/>
        <v>45406</v>
      </c>
      <c r="AC405" t="str">
        <f t="shared" si="66"/>
        <v>Unaudited</v>
      </c>
    </row>
    <row r="406" spans="1:29" x14ac:dyDescent="0.25">
      <c r="A406" t="s">
        <v>421</v>
      </c>
      <c r="B406" t="s">
        <v>1380</v>
      </c>
      <c r="C406" t="s">
        <v>1381</v>
      </c>
      <c r="D406">
        <v>1900</v>
      </c>
      <c r="E406" s="957">
        <v>1</v>
      </c>
      <c r="F406" t="s">
        <v>439</v>
      </c>
      <c r="G406" s="957">
        <v>91</v>
      </c>
      <c r="H406" t="s">
        <v>381</v>
      </c>
      <c r="I406" s="937" t="s">
        <v>489</v>
      </c>
      <c r="J406" s="937" t="s">
        <v>445</v>
      </c>
      <c r="K406" s="937" t="s">
        <v>449</v>
      </c>
      <c r="L406" s="937" t="s">
        <v>115</v>
      </c>
      <c r="M406" s="962" t="s">
        <v>158</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ASR_CMS_19</v>
      </c>
      <c r="AB406" s="957">
        <f t="shared" si="65"/>
        <v>45406</v>
      </c>
      <c r="AC406" t="str">
        <f t="shared" si="66"/>
        <v>Unaudited</v>
      </c>
    </row>
    <row r="407" spans="1:29" x14ac:dyDescent="0.25">
      <c r="A407" t="s">
        <v>421</v>
      </c>
      <c r="B407" t="s">
        <v>1380</v>
      </c>
      <c r="C407" t="s">
        <v>1381</v>
      </c>
      <c r="D407">
        <v>1900</v>
      </c>
      <c r="E407" s="957">
        <v>1</v>
      </c>
      <c r="F407" t="s">
        <v>439</v>
      </c>
      <c r="G407" s="957">
        <v>91</v>
      </c>
      <c r="H407" t="s">
        <v>381</v>
      </c>
      <c r="I407" s="937" t="s">
        <v>489</v>
      </c>
      <c r="J407" s="937" t="s">
        <v>445</v>
      </c>
      <c r="K407" s="937" t="s">
        <v>449</v>
      </c>
      <c r="L407" s="937" t="s">
        <v>116</v>
      </c>
      <c r="M407" s="962" t="s">
        <v>114</v>
      </c>
      <c r="N407" s="678">
        <f t="shared" ca="1" si="69"/>
        <v>-6945.1805158367042</v>
      </c>
      <c r="O407" s="678">
        <f t="shared" ca="1" si="68"/>
        <v>-2673.9314563492212</v>
      </c>
      <c r="P407" s="678">
        <f t="shared" ca="1" si="68"/>
        <v>-199.4294412370281</v>
      </c>
      <c r="Q407" s="678">
        <f t="shared" ca="1" si="68"/>
        <v>-2874.5178803437848</v>
      </c>
      <c r="R407" s="678">
        <f t="shared" ca="1" si="68"/>
        <v>-214.93904627053382</v>
      </c>
      <c r="S407" s="678">
        <f t="shared" ca="1" si="68"/>
        <v>0</v>
      </c>
      <c r="T407" s="678">
        <f t="shared" ca="1" si="68"/>
        <v>-537.19922419949978</v>
      </c>
      <c r="U407" s="678">
        <f t="shared" ca="1" si="68"/>
        <v>0</v>
      </c>
      <c r="V407" s="678">
        <f t="shared" ca="1" si="68"/>
        <v>-125.36240535391312</v>
      </c>
      <c r="W407" s="678">
        <f t="shared" ca="1" si="60"/>
        <v>-319.8010620827223</v>
      </c>
      <c r="X407" s="678">
        <f t="shared" ca="1" si="68"/>
        <v>0</v>
      </c>
      <c r="Y407" s="678">
        <f t="shared" ca="1" si="68"/>
        <v>0</v>
      </c>
      <c r="Z407" s="678">
        <f t="shared" ca="1" si="68"/>
        <v>0</v>
      </c>
      <c r="AA407" t="str">
        <f t="shared" si="64"/>
        <v>ASR_CMS_19</v>
      </c>
      <c r="AB407" s="957">
        <f t="shared" si="65"/>
        <v>45406</v>
      </c>
      <c r="AC407" t="str">
        <f t="shared" si="66"/>
        <v>Unaudited</v>
      </c>
    </row>
    <row r="408" spans="1:29" x14ac:dyDescent="0.25">
      <c r="A408" t="s">
        <v>421</v>
      </c>
      <c r="B408" t="s">
        <v>1380</v>
      </c>
      <c r="C408" t="s">
        <v>1381</v>
      </c>
      <c r="D408">
        <v>1900</v>
      </c>
      <c r="E408" s="957">
        <v>1</v>
      </c>
      <c r="F408" t="s">
        <v>439</v>
      </c>
      <c r="G408" s="957">
        <v>91</v>
      </c>
      <c r="H408" t="s">
        <v>381</v>
      </c>
      <c r="I408" s="937" t="s">
        <v>489</v>
      </c>
      <c r="J408" s="937" t="s">
        <v>445</v>
      </c>
      <c r="K408" s="937" t="s">
        <v>449</v>
      </c>
      <c r="L408" s="937" t="s">
        <v>117</v>
      </c>
      <c r="M408" s="962" t="s">
        <v>159</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ASR_CMS_19</v>
      </c>
      <c r="AB408" s="957">
        <f t="shared" si="65"/>
        <v>45406</v>
      </c>
      <c r="AC408" t="str">
        <f t="shared" si="66"/>
        <v>Unaudited</v>
      </c>
    </row>
    <row r="409" spans="1:29" x14ac:dyDescent="0.25">
      <c r="A409" t="s">
        <v>421</v>
      </c>
      <c r="B409" t="s">
        <v>1380</v>
      </c>
      <c r="C409" t="s">
        <v>1381</v>
      </c>
      <c r="D409">
        <v>1900</v>
      </c>
      <c r="E409" s="957">
        <v>1</v>
      </c>
      <c r="F409" t="s">
        <v>439</v>
      </c>
      <c r="G409" s="957">
        <v>91</v>
      </c>
      <c r="H409" t="s">
        <v>381</v>
      </c>
      <c r="I409" s="937" t="s">
        <v>489</v>
      </c>
      <c r="J409" s="937" t="s">
        <v>445</v>
      </c>
      <c r="K409" s="937" t="s">
        <v>449</v>
      </c>
      <c r="L409" s="945" t="s">
        <v>160</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ASR_CMS_19</v>
      </c>
      <c r="AB409" s="957">
        <f t="shared" si="65"/>
        <v>45406</v>
      </c>
      <c r="AC409" t="str">
        <f t="shared" si="66"/>
        <v>Unaudited</v>
      </c>
    </row>
    <row r="410" spans="1:29" x14ac:dyDescent="0.25">
      <c r="A410" t="s">
        <v>421</v>
      </c>
      <c r="B410" t="s">
        <v>1380</v>
      </c>
      <c r="C410" t="s">
        <v>1381</v>
      </c>
      <c r="D410">
        <v>1900</v>
      </c>
      <c r="E410" s="957">
        <v>1</v>
      </c>
      <c r="F410" t="s">
        <v>439</v>
      </c>
      <c r="G410" s="957">
        <v>91</v>
      </c>
      <c r="H410" t="s">
        <v>381</v>
      </c>
      <c r="I410" s="962" t="s">
        <v>489</v>
      </c>
      <c r="J410" s="962" t="s">
        <v>445</v>
      </c>
      <c r="K410" s="962" t="s">
        <v>449</v>
      </c>
      <c r="L410" s="937" t="s">
        <v>443</v>
      </c>
      <c r="M410" s="962" t="s">
        <v>457</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ASR_CMS_19</v>
      </c>
      <c r="AB410" s="957">
        <f t="shared" si="65"/>
        <v>45406</v>
      </c>
      <c r="AC410" t="str">
        <f t="shared" si="66"/>
        <v>Unaudited</v>
      </c>
    </row>
    <row r="411" spans="1:29" ht="30" x14ac:dyDescent="0.25">
      <c r="A411" t="s">
        <v>421</v>
      </c>
      <c r="B411" t="s">
        <v>1380</v>
      </c>
      <c r="C411" t="s">
        <v>1381</v>
      </c>
      <c r="D411">
        <v>1900</v>
      </c>
      <c r="E411" s="957">
        <v>1</v>
      </c>
      <c r="F411" t="s">
        <v>439</v>
      </c>
      <c r="G411" s="957">
        <v>91</v>
      </c>
      <c r="H411" t="s">
        <v>381</v>
      </c>
      <c r="I411" s="937" t="s">
        <v>489</v>
      </c>
      <c r="J411" s="937" t="s">
        <v>445</v>
      </c>
      <c r="K411" s="937" t="s">
        <v>450</v>
      </c>
      <c r="L411" s="937">
        <v>9.1</v>
      </c>
      <c r="M411" s="962" t="s">
        <v>186</v>
      </c>
      <c r="N411" s="678">
        <f t="shared" ca="1" si="69"/>
        <v>1605284.35</v>
      </c>
      <c r="O411" s="678">
        <f t="shared" ca="1" si="68"/>
        <v>81303.069999999992</v>
      </c>
      <c r="P411" s="678">
        <f t="shared" ca="1" si="68"/>
        <v>3.73</v>
      </c>
      <c r="Q411" s="678">
        <f t="shared" ca="1" si="68"/>
        <v>155655.80000000005</v>
      </c>
      <c r="R411" s="678">
        <f t="shared" ca="1" si="68"/>
        <v>0</v>
      </c>
      <c r="S411" s="678">
        <f t="shared" ca="1" si="68"/>
        <v>0</v>
      </c>
      <c r="T411" s="678">
        <f t="shared" ca="1" si="68"/>
        <v>348526.20999999996</v>
      </c>
      <c r="U411" s="678">
        <f t="shared" ca="1" si="68"/>
        <v>0</v>
      </c>
      <c r="V411" s="678">
        <f t="shared" ca="1" si="68"/>
        <v>0</v>
      </c>
      <c r="W411" s="678">
        <f t="shared" ca="1" si="60"/>
        <v>1019795.5399999999</v>
      </c>
      <c r="X411" s="678">
        <f t="shared" ca="1" si="68"/>
        <v>0</v>
      </c>
      <c r="Y411" s="678">
        <f t="shared" ca="1" si="68"/>
        <v>0</v>
      </c>
      <c r="Z411" s="678">
        <f t="shared" ca="1" si="68"/>
        <v>0</v>
      </c>
      <c r="AA411" t="str">
        <f t="shared" si="64"/>
        <v>ASR_CMS_19</v>
      </c>
      <c r="AB411" s="957">
        <f t="shared" si="65"/>
        <v>45406</v>
      </c>
      <c r="AC411" t="str">
        <f t="shared" si="66"/>
        <v>Unaudited</v>
      </c>
    </row>
    <row r="412" spans="1:29" x14ac:dyDescent="0.25">
      <c r="A412" t="s">
        <v>421</v>
      </c>
      <c r="B412" t="s">
        <v>1380</v>
      </c>
      <c r="C412" t="s">
        <v>1381</v>
      </c>
      <c r="D412">
        <v>1900</v>
      </c>
      <c r="E412" s="957">
        <v>1</v>
      </c>
      <c r="F412" t="s">
        <v>439</v>
      </c>
      <c r="G412" s="957">
        <v>91</v>
      </c>
      <c r="H412" t="s">
        <v>381</v>
      </c>
      <c r="I412" s="937" t="s">
        <v>489</v>
      </c>
      <c r="J412" s="937" t="s">
        <v>445</v>
      </c>
      <c r="K412" s="937" t="s">
        <v>450</v>
      </c>
      <c r="L412" s="937" t="s">
        <v>107</v>
      </c>
      <c r="M412" s="962" t="s">
        <v>187</v>
      </c>
      <c r="N412" s="678">
        <f t="shared" ca="1" si="69"/>
        <v>28746.739999999998</v>
      </c>
      <c r="O412" s="678">
        <f t="shared" ca="1" si="68"/>
        <v>1292.06</v>
      </c>
      <c r="P412" s="678">
        <f t="shared" ca="1" si="68"/>
        <v>0</v>
      </c>
      <c r="Q412" s="678">
        <f t="shared" ca="1" si="68"/>
        <v>15504.72</v>
      </c>
      <c r="R412" s="678">
        <f t="shared" ca="1" si="68"/>
        <v>0</v>
      </c>
      <c r="S412" s="678">
        <f t="shared" ca="1" si="68"/>
        <v>0</v>
      </c>
      <c r="T412" s="678">
        <f t="shared" ca="1" si="68"/>
        <v>11949.96</v>
      </c>
      <c r="U412" s="678">
        <f t="shared" ca="1" si="68"/>
        <v>0</v>
      </c>
      <c r="V412" s="678">
        <f t="shared" ca="1" si="68"/>
        <v>0</v>
      </c>
      <c r="W412" s="678">
        <f t="shared" ca="1" si="60"/>
        <v>0</v>
      </c>
      <c r="X412" s="678">
        <f t="shared" ca="1" si="68"/>
        <v>0</v>
      </c>
      <c r="Y412" s="678">
        <f t="shared" ca="1" si="68"/>
        <v>0</v>
      </c>
      <c r="Z412" s="678">
        <f t="shared" ca="1" si="68"/>
        <v>0</v>
      </c>
      <c r="AA412" t="str">
        <f t="shared" si="64"/>
        <v>ASR_CMS_19</v>
      </c>
      <c r="AB412" s="957">
        <f t="shared" si="65"/>
        <v>45406</v>
      </c>
      <c r="AC412" t="str">
        <f t="shared" si="66"/>
        <v>Unaudited</v>
      </c>
    </row>
    <row r="413" spans="1:29" x14ac:dyDescent="0.25">
      <c r="A413" t="s">
        <v>421</v>
      </c>
      <c r="B413" t="s">
        <v>1380</v>
      </c>
      <c r="C413" t="s">
        <v>1381</v>
      </c>
      <c r="D413">
        <v>1900</v>
      </c>
      <c r="E413" s="957">
        <v>1</v>
      </c>
      <c r="F413" t="s">
        <v>439</v>
      </c>
      <c r="G413" s="957">
        <v>91</v>
      </c>
      <c r="H413" t="s">
        <v>381</v>
      </c>
      <c r="I413" s="937" t="s">
        <v>489</v>
      </c>
      <c r="J413" s="937" t="s">
        <v>445</v>
      </c>
      <c r="K413" s="937" t="s">
        <v>450</v>
      </c>
      <c r="L413" s="937" t="s">
        <v>1316</v>
      </c>
      <c r="M413" s="962" t="s">
        <v>1317</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ASR_CMS_19</v>
      </c>
      <c r="AB413" s="957">
        <f t="shared" si="65"/>
        <v>45406</v>
      </c>
      <c r="AC413" t="str">
        <f t="shared" si="66"/>
        <v>Unaudited</v>
      </c>
    </row>
    <row r="414" spans="1:29" x14ac:dyDescent="0.25">
      <c r="A414" t="s">
        <v>421</v>
      </c>
      <c r="B414" t="s">
        <v>1380</v>
      </c>
      <c r="C414" t="s">
        <v>1381</v>
      </c>
      <c r="D414">
        <v>1900</v>
      </c>
      <c r="E414" s="957">
        <v>1</v>
      </c>
      <c r="F414" t="s">
        <v>439</v>
      </c>
      <c r="G414" s="957">
        <v>91</v>
      </c>
      <c r="H414" t="s">
        <v>381</v>
      </c>
      <c r="I414" s="937" t="s">
        <v>489</v>
      </c>
      <c r="J414" s="937" t="s">
        <v>445</v>
      </c>
      <c r="K414" s="937" t="s">
        <v>450</v>
      </c>
      <c r="L414" s="945" t="s">
        <v>108</v>
      </c>
      <c r="M414" s="960" t="s">
        <v>188</v>
      </c>
      <c r="N414" s="678">
        <f t="shared" ca="1" si="69"/>
        <v>575760.16999999993</v>
      </c>
      <c r="O414" s="678">
        <f t="shared" ca="1" si="68"/>
        <v>77499.64</v>
      </c>
      <c r="P414" s="678">
        <f t="shared" ca="1" si="68"/>
        <v>7414.7799999999979</v>
      </c>
      <c r="Q414" s="678">
        <f t="shared" ca="1" si="68"/>
        <v>202458.12</v>
      </c>
      <c r="R414" s="678">
        <f t="shared" ca="1" si="68"/>
        <v>16674.439999999999</v>
      </c>
      <c r="S414" s="678">
        <f t="shared" ca="1" si="68"/>
        <v>0</v>
      </c>
      <c r="T414" s="678">
        <f t="shared" ca="1" si="68"/>
        <v>177766.15</v>
      </c>
      <c r="U414" s="678">
        <f t="shared" ca="1" si="68"/>
        <v>0</v>
      </c>
      <c r="V414" s="678">
        <f t="shared" ca="1" si="68"/>
        <v>0</v>
      </c>
      <c r="W414" s="678">
        <f t="shared" ca="1" si="60"/>
        <v>93947.039999999979</v>
      </c>
      <c r="X414" s="678">
        <f t="shared" ca="1" si="68"/>
        <v>0</v>
      </c>
      <c r="Y414" s="678">
        <f t="shared" ca="1" si="68"/>
        <v>0</v>
      </c>
      <c r="Z414" s="678">
        <f t="shared" ca="1" si="68"/>
        <v>0</v>
      </c>
      <c r="AA414" t="str">
        <f t="shared" si="64"/>
        <v>ASR_CMS_19</v>
      </c>
      <c r="AB414" s="957">
        <f t="shared" si="65"/>
        <v>45406</v>
      </c>
      <c r="AC414" t="str">
        <f t="shared" si="66"/>
        <v>Unaudited</v>
      </c>
    </row>
    <row r="415" spans="1:29" x14ac:dyDescent="0.25">
      <c r="A415" t="s">
        <v>421</v>
      </c>
      <c r="B415" t="s">
        <v>1380</v>
      </c>
      <c r="C415" t="s">
        <v>1381</v>
      </c>
      <c r="D415">
        <v>1900</v>
      </c>
      <c r="E415" s="957">
        <v>1</v>
      </c>
      <c r="F415" t="s">
        <v>439</v>
      </c>
      <c r="G415" s="957">
        <v>91</v>
      </c>
      <c r="H415" t="s">
        <v>381</v>
      </c>
      <c r="I415" s="962" t="s">
        <v>489</v>
      </c>
      <c r="J415" s="962" t="s">
        <v>445</v>
      </c>
      <c r="K415" s="962" t="s">
        <v>450</v>
      </c>
      <c r="L415" s="937" t="s">
        <v>109</v>
      </c>
      <c r="M415" s="962" t="s">
        <v>161</v>
      </c>
      <c r="N415" s="678">
        <f t="shared" ca="1" si="69"/>
        <v>133189.54286885393</v>
      </c>
      <c r="O415" s="678">
        <f t="shared" ca="1" si="68"/>
        <v>65439.99534287498</v>
      </c>
      <c r="P415" s="678">
        <f t="shared" ca="1" si="68"/>
        <v>4941.8839468567348</v>
      </c>
      <c r="Q415" s="678">
        <f t="shared" ca="1" si="68"/>
        <v>41473.951922245098</v>
      </c>
      <c r="R415" s="678">
        <f t="shared" ca="1" si="68"/>
        <v>1740.532515368913</v>
      </c>
      <c r="S415" s="678">
        <f t="shared" ca="1" si="68"/>
        <v>32.98287438444661</v>
      </c>
      <c r="T415" s="678">
        <f t="shared" ca="1" si="68"/>
        <v>11658.72515775686</v>
      </c>
      <c r="U415" s="678">
        <f t="shared" ca="1" si="68"/>
        <v>0</v>
      </c>
      <c r="V415" s="678">
        <f t="shared" ca="1" si="68"/>
        <v>98.027425690264806</v>
      </c>
      <c r="W415" s="678">
        <f t="shared" ca="1" si="60"/>
        <v>7803.4436836766172</v>
      </c>
      <c r="X415" s="678">
        <f t="shared" ca="1" si="68"/>
        <v>0</v>
      </c>
      <c r="Y415" s="678">
        <f t="shared" ca="1" si="68"/>
        <v>0</v>
      </c>
      <c r="Z415" s="678">
        <f t="shared" ca="1" si="68"/>
        <v>0</v>
      </c>
      <c r="AA415" t="str">
        <f t="shared" si="64"/>
        <v>ASR_CMS_19</v>
      </c>
      <c r="AB415" s="957">
        <f t="shared" si="65"/>
        <v>45406</v>
      </c>
      <c r="AC415" t="str">
        <f t="shared" si="66"/>
        <v>Unaudited</v>
      </c>
    </row>
    <row r="416" spans="1:29" x14ac:dyDescent="0.25">
      <c r="A416" t="s">
        <v>421</v>
      </c>
      <c r="B416" t="s">
        <v>1380</v>
      </c>
      <c r="C416" t="s">
        <v>1381</v>
      </c>
      <c r="D416">
        <v>1900</v>
      </c>
      <c r="E416" s="957">
        <v>1</v>
      </c>
      <c r="F416" t="s">
        <v>439</v>
      </c>
      <c r="G416" s="957">
        <v>91</v>
      </c>
      <c r="H416" t="s">
        <v>381</v>
      </c>
      <c r="I416" s="937" t="s">
        <v>489</v>
      </c>
      <c r="J416" s="937" t="s">
        <v>445</v>
      </c>
      <c r="K416" s="937" t="s">
        <v>450</v>
      </c>
      <c r="L416" s="937" t="s">
        <v>110</v>
      </c>
      <c r="M416" s="962" t="s">
        <v>135</v>
      </c>
      <c r="N416" s="678">
        <f t="shared" ca="1" si="69"/>
        <v>6542.8310630705328</v>
      </c>
      <c r="O416" s="678">
        <f t="shared" ca="1" si="68"/>
        <v>3453.3655473724416</v>
      </c>
      <c r="P416" s="678">
        <f t="shared" ca="1" si="68"/>
        <v>496.54892736333784</v>
      </c>
      <c r="Q416" s="678">
        <f t="shared" ca="1" si="68"/>
        <v>1620.9143284901188</v>
      </c>
      <c r="R416" s="678">
        <f t="shared" ca="1" si="68"/>
        <v>238.21545774076944</v>
      </c>
      <c r="S416" s="678">
        <f t="shared" ca="1" si="68"/>
        <v>7.6983885222383295</v>
      </c>
      <c r="T416" s="678">
        <f t="shared" ca="1" si="68"/>
        <v>618.31097427029135</v>
      </c>
      <c r="U416" s="678">
        <f t="shared" ca="1" si="68"/>
        <v>0</v>
      </c>
      <c r="V416" s="678">
        <f t="shared" ca="1" si="68"/>
        <v>37.529644045911859</v>
      </c>
      <c r="W416" s="678">
        <f t="shared" ca="1" si="60"/>
        <v>70.247795265424742</v>
      </c>
      <c r="X416" s="678">
        <f t="shared" ca="1" si="68"/>
        <v>0</v>
      </c>
      <c r="Y416" s="678">
        <f t="shared" ca="1" si="68"/>
        <v>0</v>
      </c>
      <c r="Z416" s="678">
        <f t="shared" ca="1" si="68"/>
        <v>0</v>
      </c>
      <c r="AA416" t="str">
        <f t="shared" si="64"/>
        <v>ASR_CMS_19</v>
      </c>
      <c r="AB416" s="957">
        <f t="shared" si="65"/>
        <v>45406</v>
      </c>
      <c r="AC416" t="str">
        <f t="shared" si="66"/>
        <v>Unaudited</v>
      </c>
    </row>
    <row r="417" spans="1:29" x14ac:dyDescent="0.25">
      <c r="A417" t="s">
        <v>421</v>
      </c>
      <c r="B417" t="s">
        <v>1380</v>
      </c>
      <c r="C417" t="s">
        <v>1381</v>
      </c>
      <c r="D417">
        <v>1900</v>
      </c>
      <c r="E417" s="957">
        <v>1</v>
      </c>
      <c r="F417" t="s">
        <v>439</v>
      </c>
      <c r="G417" s="957">
        <v>91</v>
      </c>
      <c r="H417" t="s">
        <v>381</v>
      </c>
      <c r="I417" s="937" t="s">
        <v>489</v>
      </c>
      <c r="J417" s="937" t="s">
        <v>445</v>
      </c>
      <c r="K417" s="937" t="s">
        <v>450</v>
      </c>
      <c r="L417" s="937" t="s">
        <v>111</v>
      </c>
      <c r="M417" s="962" t="s">
        <v>163</v>
      </c>
      <c r="N417" s="678">
        <f t="shared" ca="1" si="69"/>
        <v>-909.32897274194443</v>
      </c>
      <c r="O417" s="678">
        <f t="shared" ca="1" si="68"/>
        <v>-87.505238578111488</v>
      </c>
      <c r="P417" s="678">
        <f t="shared" ca="1" si="68"/>
        <v>-4.7950256409160552</v>
      </c>
      <c r="Q417" s="678">
        <f t="shared" ca="1" si="68"/>
        <v>-161.09162581517955</v>
      </c>
      <c r="R417" s="678">
        <f t="shared" ca="1" si="68"/>
        <v>-7.1466432708474636</v>
      </c>
      <c r="S417" s="678">
        <f t="shared" ca="1" si="68"/>
        <v>-1.2785213547691538E-2</v>
      </c>
      <c r="T417" s="678">
        <f t="shared" ca="1" si="68"/>
        <v>-213.43073863122095</v>
      </c>
      <c r="U417" s="678">
        <f t="shared" ca="1" si="68"/>
        <v>0</v>
      </c>
      <c r="V417" s="678">
        <f t="shared" ca="1" si="68"/>
        <v>-3.7998555140224696E-2</v>
      </c>
      <c r="W417" s="678">
        <f t="shared" ca="1" si="60"/>
        <v>-435.30891703698092</v>
      </c>
      <c r="X417" s="678">
        <f t="shared" ca="1" si="68"/>
        <v>0</v>
      </c>
      <c r="Y417" s="678">
        <f t="shared" ca="1" si="68"/>
        <v>0</v>
      </c>
      <c r="Z417" s="678">
        <f t="shared" ca="1" si="68"/>
        <v>0</v>
      </c>
      <c r="AA417" t="str">
        <f t="shared" si="64"/>
        <v>ASR_CMS_19</v>
      </c>
      <c r="AB417" s="957">
        <f t="shared" si="65"/>
        <v>45406</v>
      </c>
      <c r="AC417" t="str">
        <f t="shared" si="66"/>
        <v>Unaudited</v>
      </c>
    </row>
    <row r="418" spans="1:29" x14ac:dyDescent="0.25">
      <c r="A418" t="s">
        <v>421</v>
      </c>
      <c r="B418" t="s">
        <v>1380</v>
      </c>
      <c r="C418" t="s">
        <v>1381</v>
      </c>
      <c r="D418">
        <v>1900</v>
      </c>
      <c r="E418" s="957">
        <v>1</v>
      </c>
      <c r="F418" t="s">
        <v>439</v>
      </c>
      <c r="G418" s="957">
        <v>91</v>
      </c>
      <c r="H418" t="s">
        <v>381</v>
      </c>
      <c r="I418" s="937" t="s">
        <v>489</v>
      </c>
      <c r="J418" s="937" t="s">
        <v>445</v>
      </c>
      <c r="K418" s="937" t="s">
        <v>450</v>
      </c>
      <c r="L418" s="937" t="s">
        <v>112</v>
      </c>
      <c r="M418" s="962" t="s">
        <v>464</v>
      </c>
      <c r="N418" s="678">
        <f t="shared" ca="1" si="69"/>
        <v>36119.915638400365</v>
      </c>
      <c r="O418" s="678">
        <f t="shared" ca="1" si="68"/>
        <v>4767.4769712318193</v>
      </c>
      <c r="P418" s="678">
        <f t="shared" ca="1" si="68"/>
        <v>446.95254946864111</v>
      </c>
      <c r="Q418" s="678">
        <f t="shared" ca="1" si="68"/>
        <v>8990.4704402996813</v>
      </c>
      <c r="R418" s="678">
        <f t="shared" ca="1" si="68"/>
        <v>505.19915293420047</v>
      </c>
      <c r="S418" s="678">
        <f t="shared" ca="1" si="68"/>
        <v>4.2981801236203321</v>
      </c>
      <c r="T418" s="678">
        <f t="shared" ca="1" si="68"/>
        <v>5848.7082752751758</v>
      </c>
      <c r="U418" s="678">
        <f t="shared" ca="1" si="68"/>
        <v>0</v>
      </c>
      <c r="V418" s="678">
        <f t="shared" ca="1" si="68"/>
        <v>40.935496451005584</v>
      </c>
      <c r="W418" s="678">
        <f t="shared" ca="1" si="60"/>
        <v>15515.874572616225</v>
      </c>
      <c r="X418" s="678">
        <f t="shared" ca="1" si="68"/>
        <v>0</v>
      </c>
      <c r="Y418" s="678">
        <f t="shared" ca="1" si="68"/>
        <v>0</v>
      </c>
      <c r="Z418" s="678">
        <f t="shared" ca="1" si="68"/>
        <v>0</v>
      </c>
      <c r="AA418" t="str">
        <f t="shared" si="64"/>
        <v>ASR_CMS_19</v>
      </c>
      <c r="AB418" s="957">
        <f t="shared" si="65"/>
        <v>45406</v>
      </c>
      <c r="AC418" t="str">
        <f t="shared" si="66"/>
        <v>Unaudited</v>
      </c>
    </row>
    <row r="419" spans="1:29" x14ac:dyDescent="0.25">
      <c r="A419" t="s">
        <v>421</v>
      </c>
      <c r="B419" t="s">
        <v>1380</v>
      </c>
      <c r="C419" t="s">
        <v>1381</v>
      </c>
      <c r="D419">
        <v>1900</v>
      </c>
      <c r="E419" s="957">
        <v>1</v>
      </c>
      <c r="F419" t="s">
        <v>439</v>
      </c>
      <c r="G419" s="957">
        <v>91</v>
      </c>
      <c r="H419" t="s">
        <v>381</v>
      </c>
      <c r="I419" s="937" t="s">
        <v>489</v>
      </c>
      <c r="J419" s="937" t="s">
        <v>445</v>
      </c>
      <c r="K419" s="937" t="s">
        <v>6</v>
      </c>
      <c r="L419" s="945" t="s">
        <v>118</v>
      </c>
      <c r="M419" s="960" t="s">
        <v>189</v>
      </c>
      <c r="N419" s="678">
        <f t="shared" ca="1" si="69"/>
        <v>19104.724023115868</v>
      </c>
      <c r="O419" s="678">
        <f t="shared" ca="1" si="68"/>
        <v>7355.4204118661219</v>
      </c>
      <c r="P419" s="678">
        <f t="shared" ca="1" si="68"/>
        <v>548.58825169911654</v>
      </c>
      <c r="Q419" s="678">
        <f t="shared" ca="1" si="68"/>
        <v>7907.1912786508829</v>
      </c>
      <c r="R419" s="678">
        <f t="shared" ca="1" si="68"/>
        <v>591.25189783430403</v>
      </c>
      <c r="S419" s="678">
        <f t="shared" ca="1" si="68"/>
        <v>0</v>
      </c>
      <c r="T419" s="678">
        <f t="shared" ca="1" si="68"/>
        <v>1477.7215509893738</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344.84548698183983</v>
      </c>
      <c r="W419" s="678">
        <f t="shared" ca="1" si="70"/>
        <v>879.70514509423128</v>
      </c>
      <c r="X419" s="678">
        <f t="shared" ca="1" si="70"/>
        <v>0</v>
      </c>
      <c r="Y419" s="678">
        <f t="shared" ca="1" si="70"/>
        <v>0</v>
      </c>
      <c r="Z419" s="678">
        <f t="shared" ca="1" si="70"/>
        <v>0</v>
      </c>
      <c r="AA419" t="str">
        <f t="shared" si="64"/>
        <v>ASR_CMS_19</v>
      </c>
      <c r="AB419" s="957">
        <f t="shared" si="65"/>
        <v>45406</v>
      </c>
      <c r="AC419" t="str">
        <f t="shared" si="66"/>
        <v>Unaudited</v>
      </c>
    </row>
    <row r="420" spans="1:29" x14ac:dyDescent="0.25">
      <c r="A420" t="s">
        <v>421</v>
      </c>
      <c r="B420" t="s">
        <v>1380</v>
      </c>
      <c r="C420" t="s">
        <v>1381</v>
      </c>
      <c r="D420">
        <v>1900</v>
      </c>
      <c r="E420" s="957">
        <v>1</v>
      </c>
      <c r="F420" t="s">
        <v>439</v>
      </c>
      <c r="G420" s="957">
        <v>91</v>
      </c>
      <c r="H420" t="s">
        <v>381</v>
      </c>
      <c r="I420" s="962" t="s">
        <v>489</v>
      </c>
      <c r="J420" s="962" t="s">
        <v>445</v>
      </c>
      <c r="K420" s="962" t="s">
        <v>6</v>
      </c>
      <c r="L420" s="937" t="s">
        <v>45</v>
      </c>
      <c r="M420" s="962" t="s">
        <v>164</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ASR_CMS_19</v>
      </c>
      <c r="AB420" s="957">
        <f t="shared" si="65"/>
        <v>45406</v>
      </c>
      <c r="AC420" t="str">
        <f t="shared" si="66"/>
        <v>Unaudited</v>
      </c>
    </row>
    <row r="421" spans="1:29" x14ac:dyDescent="0.25">
      <c r="A421" t="s">
        <v>421</v>
      </c>
      <c r="B421" t="s">
        <v>1380</v>
      </c>
      <c r="C421" t="s">
        <v>1381</v>
      </c>
      <c r="D421">
        <v>1900</v>
      </c>
      <c r="E421" s="957">
        <v>1</v>
      </c>
      <c r="F421" t="s">
        <v>439</v>
      </c>
      <c r="G421" s="957">
        <v>91</v>
      </c>
      <c r="H421" t="s">
        <v>381</v>
      </c>
      <c r="I421" s="937" t="s">
        <v>489</v>
      </c>
      <c r="J421" s="937" t="s">
        <v>445</v>
      </c>
      <c r="K421" s="937" t="s">
        <v>6</v>
      </c>
      <c r="L421" s="937" t="s">
        <v>46</v>
      </c>
      <c r="M421" s="962" t="s">
        <v>165</v>
      </c>
      <c r="N421" s="678">
        <f t="shared" ca="1" si="69"/>
        <v>0.24530824086835462</v>
      </c>
      <c r="O421" s="678">
        <f t="shared" ca="1" si="71"/>
        <v>0.24530824086835462</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ASR_CMS_19</v>
      </c>
      <c r="AB421" s="957">
        <f t="shared" si="65"/>
        <v>45406</v>
      </c>
      <c r="AC421" t="str">
        <f t="shared" si="66"/>
        <v>Unaudited</v>
      </c>
    </row>
    <row r="422" spans="1:29" x14ac:dyDescent="0.25">
      <c r="A422" t="s">
        <v>421</v>
      </c>
      <c r="B422" t="s">
        <v>1380</v>
      </c>
      <c r="C422" t="s">
        <v>1381</v>
      </c>
      <c r="D422">
        <v>1900</v>
      </c>
      <c r="E422" s="957">
        <v>1</v>
      </c>
      <c r="F422" t="s">
        <v>439</v>
      </c>
      <c r="G422" s="957">
        <v>91</v>
      </c>
      <c r="H422" t="s">
        <v>381</v>
      </c>
      <c r="I422" s="937" t="s">
        <v>489</v>
      </c>
      <c r="J422" s="937" t="s">
        <v>445</v>
      </c>
      <c r="K422" s="937" t="s">
        <v>6</v>
      </c>
      <c r="L422" s="937" t="s">
        <v>166</v>
      </c>
      <c r="M422" s="962" t="s">
        <v>462</v>
      </c>
      <c r="N422" s="678">
        <f t="shared" ca="1" si="69"/>
        <v>23550.088175456258</v>
      </c>
      <c r="O422" s="678">
        <f t="shared" ca="1" si="71"/>
        <v>3108.3822058433452</v>
      </c>
      <c r="P422" s="678">
        <f t="shared" ca="1" si="71"/>
        <v>291.41186418057828</v>
      </c>
      <c r="Q422" s="678">
        <f t="shared" ca="1" si="71"/>
        <v>5861.7626277841218</v>
      </c>
      <c r="R422" s="678">
        <f t="shared" ca="1" si="71"/>
        <v>329.38849350793032</v>
      </c>
      <c r="S422" s="678">
        <f t="shared" ca="1" si="71"/>
        <v>2.8024019191683558</v>
      </c>
      <c r="T422" s="678">
        <f t="shared" ca="1" si="71"/>
        <v>3813.3421177987839</v>
      </c>
      <c r="U422" s="678">
        <f t="shared" ca="1" si="70"/>
        <v>0</v>
      </c>
      <c r="V422" s="678">
        <f t="shared" ca="1" si="70"/>
        <v>26.689833956930915</v>
      </c>
      <c r="W422" s="678">
        <f t="shared" ca="1" si="70"/>
        <v>10116.308630465399</v>
      </c>
      <c r="X422" s="678">
        <f t="shared" ca="1" si="70"/>
        <v>0</v>
      </c>
      <c r="Y422" s="678">
        <f t="shared" ca="1" si="70"/>
        <v>0</v>
      </c>
      <c r="Z422" s="678">
        <f t="shared" ca="1" si="70"/>
        <v>0</v>
      </c>
      <c r="AA422" t="str">
        <f t="shared" si="64"/>
        <v>ASR_CMS_19</v>
      </c>
      <c r="AB422" s="957">
        <f t="shared" si="65"/>
        <v>45406</v>
      </c>
      <c r="AC422" t="str">
        <f t="shared" si="66"/>
        <v>Unaudited</v>
      </c>
    </row>
    <row r="423" spans="1:29" x14ac:dyDescent="0.25">
      <c r="A423" t="s">
        <v>421</v>
      </c>
      <c r="B423" t="s">
        <v>1380</v>
      </c>
      <c r="C423" t="s">
        <v>1381</v>
      </c>
      <c r="D423">
        <v>1900</v>
      </c>
      <c r="E423" s="957">
        <v>1</v>
      </c>
      <c r="F423" t="s">
        <v>439</v>
      </c>
      <c r="G423" s="957">
        <v>91</v>
      </c>
      <c r="H423" t="s">
        <v>381</v>
      </c>
      <c r="I423" s="937" t="s">
        <v>489</v>
      </c>
      <c r="J423" s="937" t="s">
        <v>445</v>
      </c>
      <c r="K423" s="937" t="s">
        <v>435</v>
      </c>
      <c r="L423" s="937" t="s">
        <v>121</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ASR_CMS_19</v>
      </c>
      <c r="AB423" s="957">
        <f t="shared" si="65"/>
        <v>45406</v>
      </c>
      <c r="AC423" t="str">
        <f t="shared" si="66"/>
        <v>Unaudited</v>
      </c>
    </row>
    <row r="424" spans="1:29" x14ac:dyDescent="0.25">
      <c r="A424" t="s">
        <v>421</v>
      </c>
      <c r="B424" t="s">
        <v>1380</v>
      </c>
      <c r="C424" t="s">
        <v>1381</v>
      </c>
      <c r="D424">
        <v>1900</v>
      </c>
      <c r="E424" s="957">
        <v>1</v>
      </c>
      <c r="F424" t="s">
        <v>439</v>
      </c>
      <c r="G424" s="957">
        <v>91</v>
      </c>
      <c r="H424" t="s">
        <v>381</v>
      </c>
      <c r="I424" s="937" t="s">
        <v>489</v>
      </c>
      <c r="J424" s="937" t="s">
        <v>445</v>
      </c>
      <c r="K424" s="937" t="s">
        <v>435</v>
      </c>
      <c r="L424" s="937" t="s">
        <v>938</v>
      </c>
      <c r="M424" s="962" t="s">
        <v>930</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ASR_CMS_19</v>
      </c>
      <c r="AB424" s="957">
        <f t="shared" si="65"/>
        <v>45406</v>
      </c>
      <c r="AC424" t="str">
        <f t="shared" si="66"/>
        <v>Unaudited</v>
      </c>
    </row>
    <row r="425" spans="1:29" x14ac:dyDescent="0.25">
      <c r="A425" t="s">
        <v>421</v>
      </c>
      <c r="B425" t="s">
        <v>1380</v>
      </c>
      <c r="C425" t="s">
        <v>1381</v>
      </c>
      <c r="D425">
        <v>1900</v>
      </c>
      <c r="E425" s="957">
        <v>1</v>
      </c>
      <c r="F425" t="s">
        <v>439</v>
      </c>
      <c r="G425" s="957">
        <v>91</v>
      </c>
      <c r="H425" t="s">
        <v>381</v>
      </c>
      <c r="I425" s="937" t="s">
        <v>489</v>
      </c>
      <c r="J425" s="937" t="s">
        <v>445</v>
      </c>
      <c r="K425" s="937" t="s">
        <v>435</v>
      </c>
      <c r="L425" s="937" t="s">
        <v>168</v>
      </c>
      <c r="M425" s="962" t="s">
        <v>40</v>
      </c>
      <c r="N425" s="678">
        <f t="shared" ca="1" si="69"/>
        <v>154.84388715942413</v>
      </c>
      <c r="O425" s="678">
        <f t="shared" ca="1" si="71"/>
        <v>72.950476246290307</v>
      </c>
      <c r="P425" s="678">
        <f t="shared" ca="1" si="71"/>
        <v>10.489327073498325</v>
      </c>
      <c r="Q425" s="678">
        <f t="shared" ca="1" si="71"/>
        <v>48.850403483177274</v>
      </c>
      <c r="R425" s="678">
        <f t="shared" ca="1" si="71"/>
        <v>7.179232746622791</v>
      </c>
      <c r="S425" s="678">
        <f t="shared" ca="1" si="71"/>
        <v>0.23201064909575556</v>
      </c>
      <c r="T425" s="678">
        <f t="shared" ca="1" si="71"/>
        <v>11.894287873399081</v>
      </c>
      <c r="U425" s="678">
        <f t="shared" ca="1" si="70"/>
        <v>0</v>
      </c>
      <c r="V425" s="678">
        <f t="shared" ca="1" si="70"/>
        <v>1.1310519143418083</v>
      </c>
      <c r="W425" s="678">
        <f t="shared" ca="1" si="70"/>
        <v>2.1170971729987698</v>
      </c>
      <c r="X425" s="678">
        <f t="shared" ca="1" si="70"/>
        <v>0</v>
      </c>
      <c r="Y425" s="678">
        <f t="shared" ca="1" si="70"/>
        <v>0</v>
      </c>
      <c r="Z425" s="678">
        <f t="shared" ca="1" si="70"/>
        <v>0</v>
      </c>
      <c r="AA425" t="str">
        <f t="shared" si="64"/>
        <v>ASR_CMS_19</v>
      </c>
      <c r="AB425" s="957">
        <f t="shared" si="65"/>
        <v>45406</v>
      </c>
      <c r="AC425" t="str">
        <f t="shared" si="66"/>
        <v>Unaudited</v>
      </c>
    </row>
    <row r="426" spans="1:29" x14ac:dyDescent="0.25">
      <c r="A426" t="s">
        <v>421</v>
      </c>
      <c r="B426" t="s">
        <v>1380</v>
      </c>
      <c r="C426" t="s">
        <v>1381</v>
      </c>
      <c r="D426">
        <v>1900</v>
      </c>
      <c r="E426" s="957">
        <v>1</v>
      </c>
      <c r="F426" t="s">
        <v>439</v>
      </c>
      <c r="G426" s="957">
        <v>91</v>
      </c>
      <c r="H426" t="s">
        <v>381</v>
      </c>
      <c r="I426" s="937" t="s">
        <v>489</v>
      </c>
      <c r="J426" s="937" t="s">
        <v>445</v>
      </c>
      <c r="K426" s="937" t="s">
        <v>435</v>
      </c>
      <c r="L426" s="937" t="s">
        <v>169</v>
      </c>
      <c r="M426" s="962" t="s">
        <v>330</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ASR_CMS_19</v>
      </c>
      <c r="AB426" s="957">
        <f t="shared" si="65"/>
        <v>45406</v>
      </c>
      <c r="AC426" t="str">
        <f t="shared" si="66"/>
        <v>Unaudited</v>
      </c>
    </row>
    <row r="427" spans="1:29" x14ac:dyDescent="0.25">
      <c r="A427" t="s">
        <v>421</v>
      </c>
      <c r="B427" t="s">
        <v>1380</v>
      </c>
      <c r="C427" t="s">
        <v>1381</v>
      </c>
      <c r="D427">
        <v>1900</v>
      </c>
      <c r="E427" s="957">
        <v>1</v>
      </c>
      <c r="F427" t="s">
        <v>439</v>
      </c>
      <c r="G427" s="957">
        <v>91</v>
      </c>
      <c r="H427" t="s">
        <v>381</v>
      </c>
      <c r="I427" s="937" t="s">
        <v>489</v>
      </c>
      <c r="J427" s="937" t="s">
        <v>451</v>
      </c>
      <c r="K427" s="937" t="s">
        <v>436</v>
      </c>
      <c r="L427" s="945" t="s">
        <v>122</v>
      </c>
      <c r="M427" s="960" t="s">
        <v>27</v>
      </c>
      <c r="N427" s="678">
        <f t="shared" ca="1" si="69"/>
        <v>447829.06649255968</v>
      </c>
      <c r="O427" s="678">
        <f t="shared" ca="1" si="71"/>
        <v>9.8738525245294504</v>
      </c>
      <c r="P427" s="678">
        <f t="shared" ca="1" si="71"/>
        <v>447819.19264003512</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ASR_CMS_19</v>
      </c>
      <c r="AB427" s="957">
        <f t="shared" si="65"/>
        <v>45406</v>
      </c>
      <c r="AC427" t="str">
        <f t="shared" si="66"/>
        <v>Unaudited</v>
      </c>
    </row>
    <row r="428" spans="1:29" x14ac:dyDescent="0.25">
      <c r="A428" t="s">
        <v>421</v>
      </c>
      <c r="B428" t="s">
        <v>1380</v>
      </c>
      <c r="C428" t="s">
        <v>1381</v>
      </c>
      <c r="D428">
        <v>1900</v>
      </c>
      <c r="E428" s="957">
        <v>1</v>
      </c>
      <c r="F428" t="s">
        <v>439</v>
      </c>
      <c r="G428" s="957">
        <v>91</v>
      </c>
      <c r="H428" t="s">
        <v>381</v>
      </c>
      <c r="I428" s="962" t="s">
        <v>489</v>
      </c>
      <c r="J428" s="962" t="s">
        <v>451</v>
      </c>
      <c r="K428" s="962" t="s">
        <v>436</v>
      </c>
      <c r="L428" s="937" t="s">
        <v>123</v>
      </c>
      <c r="M428" s="962" t="s">
        <v>98</v>
      </c>
      <c r="N428" s="678">
        <f t="shared" ca="1" si="69"/>
        <v>55843.208783905393</v>
      </c>
      <c r="O428" s="678">
        <f t="shared" ca="1" si="71"/>
        <v>5133.6284837455287</v>
      </c>
      <c r="P428" s="678">
        <f t="shared" ca="1" si="71"/>
        <v>50709.580300159862</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ASR_CMS_19</v>
      </c>
      <c r="AB428" s="957">
        <f t="shared" si="65"/>
        <v>45406</v>
      </c>
      <c r="AC428" t="str">
        <f t="shared" si="66"/>
        <v>Unaudited</v>
      </c>
    </row>
    <row r="429" spans="1:29" x14ac:dyDescent="0.25">
      <c r="A429" t="s">
        <v>421</v>
      </c>
      <c r="B429" t="s">
        <v>1380</v>
      </c>
      <c r="C429" t="s">
        <v>1381</v>
      </c>
      <c r="D429">
        <v>1900</v>
      </c>
      <c r="E429" s="957">
        <v>1</v>
      </c>
      <c r="F429" t="s">
        <v>439</v>
      </c>
      <c r="G429" s="957">
        <v>91</v>
      </c>
      <c r="H429" t="s">
        <v>381</v>
      </c>
      <c r="I429" s="937" t="s">
        <v>489</v>
      </c>
      <c r="J429" s="937" t="s">
        <v>451</v>
      </c>
      <c r="K429" s="937" t="s">
        <v>436</v>
      </c>
      <c r="L429" s="937" t="s">
        <v>124</v>
      </c>
      <c r="M429" s="962" t="s">
        <v>99</v>
      </c>
      <c r="N429" s="678">
        <f t="shared" ca="1" si="69"/>
        <v>45333.628446434748</v>
      </c>
      <c r="O429" s="678">
        <f t="shared" ca="1" si="71"/>
        <v>8190.5571797295224</v>
      </c>
      <c r="P429" s="678">
        <f t="shared" ca="1" si="71"/>
        <v>37143.071266705228</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ASR_CMS_19</v>
      </c>
      <c r="AB429" s="957">
        <f t="shared" si="65"/>
        <v>45406</v>
      </c>
      <c r="AC429" t="str">
        <f t="shared" si="66"/>
        <v>Unaudited</v>
      </c>
    </row>
    <row r="430" spans="1:29" x14ac:dyDescent="0.25">
      <c r="A430" t="s">
        <v>421</v>
      </c>
      <c r="B430" t="s">
        <v>1380</v>
      </c>
      <c r="C430" t="s">
        <v>1381</v>
      </c>
      <c r="D430">
        <v>1900</v>
      </c>
      <c r="E430" s="957">
        <v>1</v>
      </c>
      <c r="F430" t="s">
        <v>439</v>
      </c>
      <c r="G430" s="957">
        <v>91</v>
      </c>
      <c r="H430" t="s">
        <v>381</v>
      </c>
      <c r="I430" s="937" t="s">
        <v>489</v>
      </c>
      <c r="J430" s="937" t="s">
        <v>451</v>
      </c>
      <c r="K430" s="937" t="s">
        <v>436</v>
      </c>
      <c r="L430" s="937" t="s">
        <v>125</v>
      </c>
      <c r="M430" s="962" t="s">
        <v>100</v>
      </c>
      <c r="N430" s="678">
        <f t="shared" ca="1" si="69"/>
        <v>2685.4829385441685</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2499.2241298563076</v>
      </c>
      <c r="P430" s="678">
        <f t="shared" ca="1" si="73"/>
        <v>186.25880868786081</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ASR_CMS_19</v>
      </c>
      <c r="AB430" s="957">
        <f t="shared" si="65"/>
        <v>45406</v>
      </c>
      <c r="AC430" t="str">
        <f t="shared" si="66"/>
        <v>Unaudited</v>
      </c>
    </row>
    <row r="431" spans="1:29" x14ac:dyDescent="0.25">
      <c r="A431" t="s">
        <v>421</v>
      </c>
      <c r="B431" t="s">
        <v>1380</v>
      </c>
      <c r="C431" t="s">
        <v>1381</v>
      </c>
      <c r="D431">
        <v>1900</v>
      </c>
      <c r="E431" s="957">
        <v>1</v>
      </c>
      <c r="F431" t="s">
        <v>439</v>
      </c>
      <c r="G431" s="957">
        <v>91</v>
      </c>
      <c r="H431" t="s">
        <v>381</v>
      </c>
      <c r="I431" s="937" t="s">
        <v>489</v>
      </c>
      <c r="J431" s="937" t="s">
        <v>451</v>
      </c>
      <c r="K431" s="937" t="s">
        <v>436</v>
      </c>
      <c r="L431" s="937" t="s">
        <v>126</v>
      </c>
      <c r="M431" s="962" t="s">
        <v>101</v>
      </c>
      <c r="N431" s="678">
        <f t="shared" ca="1" si="69"/>
        <v>55677.073720789587</v>
      </c>
      <c r="O431" s="678">
        <f t="shared" ca="1" si="73"/>
        <v>8887.2966013842688</v>
      </c>
      <c r="P431" s="678">
        <f t="shared" ca="1" si="73"/>
        <v>46789.77711940532</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ASR_CMS_19</v>
      </c>
      <c r="AB431" s="957">
        <f t="shared" si="65"/>
        <v>45406</v>
      </c>
      <c r="AC431" t="str">
        <f t="shared" si="66"/>
        <v>Unaudited</v>
      </c>
    </row>
    <row r="432" spans="1:29" x14ac:dyDescent="0.25">
      <c r="A432" t="s">
        <v>421</v>
      </c>
      <c r="B432" t="s">
        <v>1380</v>
      </c>
      <c r="C432" t="s">
        <v>1381</v>
      </c>
      <c r="D432">
        <v>1900</v>
      </c>
      <c r="E432" s="957">
        <v>1</v>
      </c>
      <c r="F432" t="s">
        <v>439</v>
      </c>
      <c r="G432" s="957">
        <v>91</v>
      </c>
      <c r="H432" t="s">
        <v>381</v>
      </c>
      <c r="I432" s="937" t="s">
        <v>489</v>
      </c>
      <c r="J432" s="937" t="s">
        <v>451</v>
      </c>
      <c r="K432" s="937" t="s">
        <v>436</v>
      </c>
      <c r="L432" s="937" t="s">
        <v>127</v>
      </c>
      <c r="M432" s="962" t="s">
        <v>28</v>
      </c>
      <c r="N432" s="678">
        <f t="shared" ca="1" si="69"/>
        <v>2580.8474036013731</v>
      </c>
      <c r="O432" s="678">
        <f t="shared" ca="1" si="73"/>
        <v>2580.8474036013731</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ASR_CMS_19</v>
      </c>
      <c r="AB432" s="957">
        <f t="shared" si="65"/>
        <v>45406</v>
      </c>
      <c r="AC432" t="str">
        <f t="shared" si="66"/>
        <v>Unaudited</v>
      </c>
    </row>
    <row r="433" spans="1:29" x14ac:dyDescent="0.25">
      <c r="A433" t="s">
        <v>421</v>
      </c>
      <c r="B433" t="s">
        <v>1380</v>
      </c>
      <c r="C433" t="s">
        <v>1381</v>
      </c>
      <c r="D433">
        <v>1900</v>
      </c>
      <c r="E433" s="957">
        <v>1</v>
      </c>
      <c r="F433" t="s">
        <v>439</v>
      </c>
      <c r="G433" s="957">
        <v>91</v>
      </c>
      <c r="H433" t="s">
        <v>381</v>
      </c>
      <c r="I433" s="937" t="s">
        <v>489</v>
      </c>
      <c r="J433" s="937" t="s">
        <v>437</v>
      </c>
      <c r="K433" s="937" t="s">
        <v>437</v>
      </c>
      <c r="L433" s="937" t="s">
        <v>129</v>
      </c>
      <c r="M433" s="962" t="s">
        <v>327</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ASR_CMS_19</v>
      </c>
      <c r="AB433" s="957">
        <f t="shared" si="65"/>
        <v>45406</v>
      </c>
      <c r="AC433" t="str">
        <f t="shared" si="66"/>
        <v>Unaudited</v>
      </c>
    </row>
    <row r="434" spans="1:29" x14ac:dyDescent="0.25">
      <c r="A434" t="s">
        <v>421</v>
      </c>
      <c r="B434" t="s">
        <v>1380</v>
      </c>
      <c r="C434" t="s">
        <v>1381</v>
      </c>
      <c r="D434">
        <v>1900</v>
      </c>
      <c r="E434" s="957">
        <v>1</v>
      </c>
      <c r="F434" t="s">
        <v>439</v>
      </c>
      <c r="G434" s="957">
        <v>91</v>
      </c>
      <c r="H434" t="s">
        <v>381</v>
      </c>
      <c r="I434" s="937" t="s">
        <v>489</v>
      </c>
      <c r="J434" s="937" t="s">
        <v>437</v>
      </c>
      <c r="K434" s="937" t="s">
        <v>437</v>
      </c>
      <c r="L434" s="937" t="s">
        <v>130</v>
      </c>
      <c r="M434" s="962" t="s">
        <v>326</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ASR_CMS_19</v>
      </c>
      <c r="AB434" s="957">
        <f t="shared" si="65"/>
        <v>45406</v>
      </c>
      <c r="AC434" t="str">
        <f t="shared" si="66"/>
        <v>Unaudited</v>
      </c>
    </row>
    <row r="435" spans="1:29" ht="30" x14ac:dyDescent="0.25">
      <c r="A435" t="s">
        <v>421</v>
      </c>
      <c r="B435" t="s">
        <v>1380</v>
      </c>
      <c r="C435" t="s">
        <v>1381</v>
      </c>
      <c r="D435">
        <v>1900</v>
      </c>
      <c r="E435" s="957">
        <v>1</v>
      </c>
      <c r="F435" t="s">
        <v>439</v>
      </c>
      <c r="G435" s="957">
        <v>91</v>
      </c>
      <c r="H435" t="s">
        <v>381</v>
      </c>
      <c r="I435" s="937" t="s">
        <v>489</v>
      </c>
      <c r="J435" s="937" t="s">
        <v>437</v>
      </c>
      <c r="K435" s="937" t="s">
        <v>437</v>
      </c>
      <c r="L435" s="945" t="s">
        <v>131</v>
      </c>
      <c r="M435" s="960" t="s">
        <v>180</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ASR_CMS_19</v>
      </c>
      <c r="AB435" s="957">
        <f t="shared" si="65"/>
        <v>45406</v>
      </c>
      <c r="AC435" t="str">
        <f t="shared" si="66"/>
        <v>Unaudited</v>
      </c>
    </row>
    <row r="436" spans="1:29" x14ac:dyDescent="0.25">
      <c r="A436" t="s">
        <v>421</v>
      </c>
      <c r="B436" t="s">
        <v>1380</v>
      </c>
      <c r="C436" t="s">
        <v>1381</v>
      </c>
      <c r="D436">
        <v>1900</v>
      </c>
      <c r="E436" s="957">
        <v>1</v>
      </c>
      <c r="F436" t="s">
        <v>439</v>
      </c>
      <c r="G436" s="957">
        <v>91</v>
      </c>
      <c r="H436" t="s">
        <v>381</v>
      </c>
      <c r="I436" s="937" t="s">
        <v>489</v>
      </c>
      <c r="J436" s="937" t="s">
        <v>437</v>
      </c>
      <c r="K436" s="937" t="s">
        <v>437</v>
      </c>
      <c r="L436" s="937" t="s">
        <v>132</v>
      </c>
      <c r="M436" s="962" t="s">
        <v>495</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ASR_CMS_19</v>
      </c>
      <c r="AB436" s="957">
        <f t="shared" si="65"/>
        <v>45406</v>
      </c>
      <c r="AC436" t="str">
        <f t="shared" si="66"/>
        <v>Unaudited</v>
      </c>
    </row>
    <row r="437" spans="1:29" x14ac:dyDescent="0.25">
      <c r="A437" t="s">
        <v>421</v>
      </c>
      <c r="B437" t="s">
        <v>1380</v>
      </c>
      <c r="C437" t="s">
        <v>1381</v>
      </c>
      <c r="D437">
        <v>1900</v>
      </c>
      <c r="E437" s="957">
        <v>1</v>
      </c>
      <c r="F437" t="s">
        <v>439</v>
      </c>
      <c r="G437" s="957">
        <v>91</v>
      </c>
      <c r="H437" t="s">
        <v>381</v>
      </c>
      <c r="I437" s="937" t="s">
        <v>489</v>
      </c>
      <c r="J437" s="937" t="s">
        <v>437</v>
      </c>
      <c r="K437" s="937" t="s">
        <v>437</v>
      </c>
      <c r="L437" s="937" t="s">
        <v>133</v>
      </c>
      <c r="M437" s="962" t="s">
        <v>496</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ASR_CMS_19</v>
      </c>
      <c r="AB437" s="957">
        <f t="shared" si="65"/>
        <v>45406</v>
      </c>
      <c r="AC437" t="str">
        <f t="shared" si="66"/>
        <v>Unaudited</v>
      </c>
    </row>
    <row r="438" spans="1:29" x14ac:dyDescent="0.25">
      <c r="A438" t="s">
        <v>421</v>
      </c>
      <c r="B438" t="s">
        <v>1380</v>
      </c>
      <c r="C438" t="s">
        <v>1381</v>
      </c>
      <c r="D438">
        <v>1900</v>
      </c>
      <c r="E438" s="957">
        <v>1</v>
      </c>
      <c r="F438" t="s">
        <v>439</v>
      </c>
      <c r="G438" s="957">
        <v>91</v>
      </c>
      <c r="H438" t="s">
        <v>381</v>
      </c>
      <c r="I438" s="937" t="s">
        <v>489</v>
      </c>
      <c r="J438" s="937" t="s">
        <v>437</v>
      </c>
      <c r="K438" s="937" t="s">
        <v>437</v>
      </c>
      <c r="L438" s="937" t="s">
        <v>134</v>
      </c>
      <c r="M438" s="962" t="s">
        <v>497</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ASR_CMS_19</v>
      </c>
      <c r="AB438" s="957">
        <f t="shared" si="65"/>
        <v>45406</v>
      </c>
      <c r="AC438" t="str">
        <f t="shared" si="66"/>
        <v>Unaudited</v>
      </c>
    </row>
    <row r="439" spans="1:29" x14ac:dyDescent="0.25">
      <c r="A439" t="s">
        <v>421</v>
      </c>
      <c r="B439" t="s">
        <v>1380</v>
      </c>
      <c r="C439" t="s">
        <v>1381</v>
      </c>
      <c r="D439">
        <v>1900</v>
      </c>
      <c r="E439" s="957">
        <v>1</v>
      </c>
      <c r="F439" t="s">
        <v>439</v>
      </c>
      <c r="G439" s="957">
        <v>91</v>
      </c>
      <c r="H439" t="s">
        <v>381</v>
      </c>
      <c r="I439" s="937" t="s">
        <v>490</v>
      </c>
      <c r="J439" s="937" t="s">
        <v>26</v>
      </c>
      <c r="K439" s="937" t="s">
        <v>26</v>
      </c>
      <c r="L439" s="937" t="s">
        <v>270</v>
      </c>
      <c r="M439" s="962" t="s">
        <v>26</v>
      </c>
      <c r="N439" s="678">
        <f t="shared" ca="1" si="69"/>
        <v>221182.24529986354</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ASR_CMS_19</v>
      </c>
      <c r="AB439" s="957">
        <f t="shared" si="65"/>
        <v>45406</v>
      </c>
      <c r="AC439" t="str">
        <f t="shared" si="66"/>
        <v>Unaudited</v>
      </c>
    </row>
    <row r="440" spans="1:29" x14ac:dyDescent="0.25">
      <c r="A440" t="s">
        <v>421</v>
      </c>
      <c r="B440" t="s">
        <v>1380</v>
      </c>
      <c r="C440" t="s">
        <v>1381</v>
      </c>
      <c r="D440">
        <v>1900</v>
      </c>
      <c r="E440" s="957">
        <v>1</v>
      </c>
      <c r="F440" t="s">
        <v>440</v>
      </c>
      <c r="G440" s="957">
        <v>182</v>
      </c>
      <c r="H440" t="s">
        <v>381</v>
      </c>
      <c r="I440" s="937" t="s">
        <v>433</v>
      </c>
      <c r="J440" s="937" t="s">
        <v>433</v>
      </c>
      <c r="K440" s="937" t="s">
        <v>433</v>
      </c>
      <c r="L440" s="945"/>
      <c r="M440" s="960" t="s">
        <v>433</v>
      </c>
      <c r="N440" s="678">
        <f t="shared" ca="1" si="69"/>
        <v>5345.9290322589995</v>
      </c>
      <c r="O440" s="678">
        <f t="shared" ca="1" si="77"/>
        <v>2484.0580645169998</v>
      </c>
      <c r="P440" s="678">
        <f t="shared" ca="1" si="77"/>
        <v>349.838709677</v>
      </c>
      <c r="Q440" s="678">
        <f t="shared" ca="1" si="77"/>
        <v>1722</v>
      </c>
      <c r="R440" s="678">
        <f t="shared" ca="1" si="77"/>
        <v>260.03225806500001</v>
      </c>
      <c r="S440" s="678">
        <f t="shared" ca="1" si="77"/>
        <v>6</v>
      </c>
      <c r="T440" s="678">
        <f t="shared" ca="1" si="77"/>
        <v>412</v>
      </c>
      <c r="U440" s="678">
        <f t="shared" ca="1" si="77"/>
        <v>0</v>
      </c>
      <c r="V440" s="678">
        <f t="shared" ca="1" si="77"/>
        <v>39</v>
      </c>
      <c r="W440" s="678">
        <f t="shared" ca="1" si="75"/>
        <v>73</v>
      </c>
      <c r="X440" s="678">
        <f t="shared" ca="1" si="77"/>
        <v>0</v>
      </c>
      <c r="Y440" s="678">
        <f t="shared" ca="1" si="77"/>
        <v>0</v>
      </c>
      <c r="Z440" s="678">
        <f t="shared" ca="1" si="77"/>
        <v>0</v>
      </c>
      <c r="AA440" t="str">
        <f t="shared" si="64"/>
        <v>ASR_CMS_19</v>
      </c>
      <c r="AB440" s="957">
        <f t="shared" si="65"/>
        <v>45406</v>
      </c>
      <c r="AC440" t="str">
        <f t="shared" si="66"/>
        <v>Unaudited</v>
      </c>
    </row>
    <row r="441" spans="1:29" x14ac:dyDescent="0.25">
      <c r="A441" t="s">
        <v>421</v>
      </c>
      <c r="B441" t="s">
        <v>1380</v>
      </c>
      <c r="C441" t="s">
        <v>1381</v>
      </c>
      <c r="D441">
        <v>1900</v>
      </c>
      <c r="E441" s="957">
        <v>1</v>
      </c>
      <c r="F441" t="s">
        <v>440</v>
      </c>
      <c r="G441" s="957">
        <v>182</v>
      </c>
      <c r="H441" t="s">
        <v>381</v>
      </c>
      <c r="I441" s="962" t="s">
        <v>488</v>
      </c>
      <c r="J441" s="962" t="s">
        <v>12</v>
      </c>
      <c r="K441" s="962" t="s">
        <v>12</v>
      </c>
      <c r="L441" s="953">
        <v>1.1000000000000001</v>
      </c>
      <c r="M441" s="962" t="s">
        <v>12</v>
      </c>
      <c r="N441" s="678">
        <f t="shared" ca="1" si="69"/>
        <v>7619637.9512691144</v>
      </c>
      <c r="O441" s="678">
        <f t="shared" ca="1" si="77"/>
        <v>2663590.9047546005</v>
      </c>
      <c r="P441" s="678">
        <f t="shared" ca="1" si="77"/>
        <v>375188.13307647925</v>
      </c>
      <c r="Q441" s="678">
        <f t="shared" ca="1" si="77"/>
        <v>1846195.9352741693</v>
      </c>
      <c r="R441" s="678">
        <f t="shared" ca="1" si="77"/>
        <v>278775.79000719381</v>
      </c>
      <c r="S441" s="678">
        <f t="shared" ca="1" si="77"/>
        <v>6436.3935957955264</v>
      </c>
      <c r="T441" s="678">
        <f t="shared" ca="1" si="77"/>
        <v>441803.19492713147</v>
      </c>
      <c r="U441" s="678">
        <f t="shared" ca="1" si="77"/>
        <v>0</v>
      </c>
      <c r="V441" s="678">
        <f t="shared" ca="1" si="77"/>
        <v>41823.782167650388</v>
      </c>
      <c r="W441" s="678">
        <f t="shared" ca="1" si="75"/>
        <v>1965823.8174660937</v>
      </c>
      <c r="X441" s="678">
        <f t="shared" ca="1" si="77"/>
        <v>0</v>
      </c>
      <c r="Y441" s="678">
        <f t="shared" ca="1" si="77"/>
        <v>0</v>
      </c>
      <c r="Z441" s="678">
        <f t="shared" ca="1" si="77"/>
        <v>0</v>
      </c>
      <c r="AA441" t="str">
        <f t="shared" si="64"/>
        <v>ASR_CMS_19</v>
      </c>
      <c r="AB441" s="957">
        <f t="shared" si="65"/>
        <v>45406</v>
      </c>
      <c r="AC441" t="str">
        <f t="shared" si="66"/>
        <v>Unaudited</v>
      </c>
    </row>
    <row r="442" spans="1:29" x14ac:dyDescent="0.25">
      <c r="A442" t="s">
        <v>421</v>
      </c>
      <c r="B442" t="s">
        <v>1380</v>
      </c>
      <c r="C442" t="s">
        <v>1381</v>
      </c>
      <c r="D442">
        <v>1900</v>
      </c>
      <c r="E442" s="957">
        <v>1</v>
      </c>
      <c r="F442" t="s">
        <v>440</v>
      </c>
      <c r="G442" s="957">
        <v>182</v>
      </c>
      <c r="H442" t="s">
        <v>381</v>
      </c>
      <c r="I442" s="958" t="s">
        <v>488</v>
      </c>
      <c r="J442" s="958" t="s">
        <v>12</v>
      </c>
      <c r="K442" s="958" t="s">
        <v>1323</v>
      </c>
      <c r="L442" s="953" t="s">
        <v>1314</v>
      </c>
      <c r="M442" s="958" t="s">
        <v>1323</v>
      </c>
      <c r="N442" s="678">
        <f t="shared" ca="1" si="69"/>
        <v>119700.16763570183</v>
      </c>
      <c r="O442" s="678">
        <f t="shared" ca="1" si="77"/>
        <v>37902.931709448028</v>
      </c>
      <c r="P442" s="678">
        <f t="shared" ca="1" si="77"/>
        <v>5143.2339701080055</v>
      </c>
      <c r="Q442" s="678">
        <f t="shared" ca="1" si="77"/>
        <v>27051.796977172453</v>
      </c>
      <c r="R442" s="678">
        <f t="shared" ca="1" si="77"/>
        <v>4117.2391038428786</v>
      </c>
      <c r="S442" s="678">
        <f t="shared" ca="1" si="77"/>
        <v>83.334285322492761</v>
      </c>
      <c r="T442" s="678">
        <f t="shared" ca="1" si="77"/>
        <v>6207.8901400145487</v>
      </c>
      <c r="U442" s="678">
        <f t="shared" ca="1" si="77"/>
        <v>0</v>
      </c>
      <c r="V442" s="678">
        <f t="shared" ca="1" si="77"/>
        <v>579.85260364929866</v>
      </c>
      <c r="W442" s="678">
        <f t="shared" ca="1" si="75"/>
        <v>38613.888846144124</v>
      </c>
      <c r="X442" s="678">
        <f t="shared" ca="1" si="77"/>
        <v>0</v>
      </c>
      <c r="Y442" s="678">
        <f t="shared" ca="1" si="77"/>
        <v>0</v>
      </c>
      <c r="Z442" s="678">
        <f t="shared" ca="1" si="77"/>
        <v>0</v>
      </c>
      <c r="AA442" t="str">
        <f t="shared" si="64"/>
        <v>ASR_CMS_19</v>
      </c>
      <c r="AB442" s="957">
        <f t="shared" si="65"/>
        <v>45406</v>
      </c>
      <c r="AC442" t="str">
        <f t="shared" si="66"/>
        <v>Unaudited</v>
      </c>
    </row>
    <row r="443" spans="1:29" x14ac:dyDescent="0.25">
      <c r="A443" t="s">
        <v>421</v>
      </c>
      <c r="B443" t="s">
        <v>1380</v>
      </c>
      <c r="C443" t="s">
        <v>1381</v>
      </c>
      <c r="D443">
        <v>1900</v>
      </c>
      <c r="E443" s="957">
        <v>1</v>
      </c>
      <c r="F443" t="s">
        <v>440</v>
      </c>
      <c r="G443" s="957">
        <v>182</v>
      </c>
      <c r="H443" t="s">
        <v>381</v>
      </c>
      <c r="I443" s="958" t="s">
        <v>488</v>
      </c>
      <c r="J443" s="958" t="s">
        <v>491</v>
      </c>
      <c r="K443" s="958" t="s">
        <v>492</v>
      </c>
      <c r="L443" s="937" t="s">
        <v>63</v>
      </c>
      <c r="M443" s="958" t="s">
        <v>344</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ASR_CMS_19</v>
      </c>
      <c r="AB443" s="957">
        <f t="shared" si="65"/>
        <v>45406</v>
      </c>
      <c r="AC443" t="str">
        <f t="shared" si="66"/>
        <v>Unaudited</v>
      </c>
    </row>
    <row r="444" spans="1:29" x14ac:dyDescent="0.25">
      <c r="A444" t="s">
        <v>421</v>
      </c>
      <c r="B444" t="s">
        <v>1380</v>
      </c>
      <c r="C444" t="s">
        <v>1381</v>
      </c>
      <c r="D444">
        <v>1900</v>
      </c>
      <c r="E444" s="957">
        <v>1</v>
      </c>
      <c r="F444" t="s">
        <v>440</v>
      </c>
      <c r="G444" s="957">
        <v>182</v>
      </c>
      <c r="H444" t="s">
        <v>381</v>
      </c>
      <c r="I444" s="958" t="s">
        <v>488</v>
      </c>
      <c r="J444" s="958" t="s">
        <v>491</v>
      </c>
      <c r="K444" s="958" t="s">
        <v>1014</v>
      </c>
      <c r="L444" s="937" t="s">
        <v>910</v>
      </c>
      <c r="M444" s="958" t="s">
        <v>911</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ASR_CMS_19</v>
      </c>
      <c r="AB444" s="957">
        <f t="shared" si="65"/>
        <v>45406</v>
      </c>
      <c r="AC444" t="str">
        <f t="shared" si="66"/>
        <v>Unaudited</v>
      </c>
    </row>
    <row r="445" spans="1:29" x14ac:dyDescent="0.25">
      <c r="A445" t="s">
        <v>421</v>
      </c>
      <c r="B445" t="s">
        <v>1380</v>
      </c>
      <c r="C445" t="s">
        <v>1381</v>
      </c>
      <c r="D445">
        <v>1900</v>
      </c>
      <c r="E445" s="957">
        <v>1</v>
      </c>
      <c r="F445" t="s">
        <v>440</v>
      </c>
      <c r="G445" s="957">
        <v>182</v>
      </c>
      <c r="H445" t="s">
        <v>381</v>
      </c>
      <c r="I445" s="965" t="s">
        <v>488</v>
      </c>
      <c r="J445" s="965" t="s">
        <v>13</v>
      </c>
      <c r="K445" s="965" t="s">
        <v>493</v>
      </c>
      <c r="L445" s="945" t="s">
        <v>95</v>
      </c>
      <c r="M445" s="965" t="s">
        <v>147</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ASR_CMS_19</v>
      </c>
      <c r="AB445" s="957">
        <f t="shared" si="65"/>
        <v>45406</v>
      </c>
      <c r="AC445" t="str">
        <f t="shared" si="66"/>
        <v>Unaudited</v>
      </c>
    </row>
    <row r="446" spans="1:29" x14ac:dyDescent="0.25">
      <c r="A446" t="s">
        <v>421</v>
      </c>
      <c r="B446" t="s">
        <v>1380</v>
      </c>
      <c r="C446" t="s">
        <v>1381</v>
      </c>
      <c r="D446">
        <v>1900</v>
      </c>
      <c r="E446" s="957">
        <v>1</v>
      </c>
      <c r="F446" t="s">
        <v>440</v>
      </c>
      <c r="G446" s="957">
        <v>182</v>
      </c>
      <c r="H446" t="s">
        <v>381</v>
      </c>
      <c r="I446" s="937" t="s">
        <v>488</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ASR_CMS_19</v>
      </c>
      <c r="AB446" s="957">
        <f t="shared" si="65"/>
        <v>45406</v>
      </c>
      <c r="AC446" t="str">
        <f t="shared" si="66"/>
        <v>Unaudited</v>
      </c>
    </row>
    <row r="447" spans="1:29" x14ac:dyDescent="0.25">
      <c r="A447" t="s">
        <v>421</v>
      </c>
      <c r="B447" t="s">
        <v>1380</v>
      </c>
      <c r="C447" t="s">
        <v>1381</v>
      </c>
      <c r="D447">
        <v>1900</v>
      </c>
      <c r="E447" s="957">
        <v>1</v>
      </c>
      <c r="F447" t="s">
        <v>440</v>
      </c>
      <c r="G447" s="957">
        <v>182</v>
      </c>
      <c r="H447" t="s">
        <v>381</v>
      </c>
      <c r="I447" s="937" t="s">
        <v>489</v>
      </c>
      <c r="J447" s="937" t="s">
        <v>445</v>
      </c>
      <c r="K447" s="937" t="s">
        <v>0</v>
      </c>
      <c r="L447" s="943">
        <v>2.1</v>
      </c>
      <c r="M447" s="959" t="s">
        <v>148</v>
      </c>
      <c r="N447" s="678">
        <f t="shared" ca="1" si="69"/>
        <v>399080.23000000004</v>
      </c>
      <c r="O447" s="678">
        <f t="shared" ca="1" si="77"/>
        <v>31037.42</v>
      </c>
      <c r="P447" s="678">
        <f t="shared" ca="1" si="77"/>
        <v>2508.37</v>
      </c>
      <c r="Q447" s="678">
        <f t="shared" ca="1" si="77"/>
        <v>186864.07000000004</v>
      </c>
      <c r="R447" s="678">
        <f t="shared" ca="1" si="77"/>
        <v>10288.89</v>
      </c>
      <c r="S447" s="678">
        <f t="shared" ca="1" si="77"/>
        <v>0</v>
      </c>
      <c r="T447" s="678">
        <f t="shared" ca="1" si="77"/>
        <v>72292.930000000008</v>
      </c>
      <c r="U447" s="678">
        <f t="shared" ca="1" si="77"/>
        <v>0</v>
      </c>
      <c r="V447" s="678">
        <f t="shared" ca="1" si="77"/>
        <v>0</v>
      </c>
      <c r="W447" s="678">
        <f t="shared" ca="1" si="75"/>
        <v>96088.55</v>
      </c>
      <c r="X447" s="678">
        <f t="shared" ca="1" si="77"/>
        <v>0</v>
      </c>
      <c r="Y447" s="678">
        <f t="shared" ca="1" si="77"/>
        <v>0</v>
      </c>
      <c r="Z447" s="678">
        <f t="shared" ca="1" si="77"/>
        <v>0</v>
      </c>
      <c r="AA447" t="str">
        <f t="shared" si="64"/>
        <v>ASR_CMS_19</v>
      </c>
      <c r="AB447" s="957">
        <f t="shared" si="65"/>
        <v>45406</v>
      </c>
      <c r="AC447" t="str">
        <f t="shared" si="66"/>
        <v>Unaudited</v>
      </c>
    </row>
    <row r="448" spans="1:29" ht="30" x14ac:dyDescent="0.25">
      <c r="A448" t="s">
        <v>421</v>
      </c>
      <c r="B448" t="s">
        <v>1380</v>
      </c>
      <c r="C448" t="s">
        <v>1381</v>
      </c>
      <c r="D448">
        <v>1900</v>
      </c>
      <c r="E448" s="957">
        <v>1</v>
      </c>
      <c r="F448" t="s">
        <v>440</v>
      </c>
      <c r="G448" s="957">
        <v>182</v>
      </c>
      <c r="H448" t="s">
        <v>381</v>
      </c>
      <c r="I448" s="958" t="s">
        <v>489</v>
      </c>
      <c r="J448" s="958" t="s">
        <v>445</v>
      </c>
      <c r="K448" s="958" t="s">
        <v>0</v>
      </c>
      <c r="L448" s="937">
        <v>2.2000000000000002</v>
      </c>
      <c r="M448" s="958" t="s">
        <v>149</v>
      </c>
      <c r="N448" s="678">
        <f t="shared" ca="1" si="69"/>
        <v>19499.329366135775</v>
      </c>
      <c r="O448" s="678">
        <f t="shared" ca="1" si="77"/>
        <v>13714.708203736807</v>
      </c>
      <c r="P448" s="678">
        <f t="shared" ca="1" si="77"/>
        <v>39.424680474335858</v>
      </c>
      <c r="Q448" s="678">
        <f t="shared" ca="1" si="77"/>
        <v>2936.9894600413531</v>
      </c>
      <c r="R448" s="678">
        <f t="shared" ca="1" si="77"/>
        <v>161.71306493284064</v>
      </c>
      <c r="S448" s="678">
        <f t="shared" ca="1" si="77"/>
        <v>0</v>
      </c>
      <c r="T448" s="678">
        <f t="shared" ca="1" si="77"/>
        <v>1136.2461143306327</v>
      </c>
      <c r="U448" s="678">
        <f t="shared" ca="1" si="77"/>
        <v>0</v>
      </c>
      <c r="V448" s="678">
        <f t="shared" ca="1" si="77"/>
        <v>0</v>
      </c>
      <c r="W448" s="678">
        <f t="shared" ca="1" si="75"/>
        <v>1510.2478426198068</v>
      </c>
      <c r="X448" s="678">
        <f t="shared" ca="1" si="77"/>
        <v>0</v>
      </c>
      <c r="Y448" s="678">
        <f t="shared" ca="1" si="77"/>
        <v>0</v>
      </c>
      <c r="Z448" s="678">
        <f t="shared" ca="1" si="77"/>
        <v>0</v>
      </c>
      <c r="AA448" t="str">
        <f t="shared" si="64"/>
        <v>ASR_CMS_19</v>
      </c>
      <c r="AB448" s="957">
        <f t="shared" si="65"/>
        <v>45406</v>
      </c>
      <c r="AC448" t="str">
        <f t="shared" si="66"/>
        <v>Unaudited</v>
      </c>
    </row>
    <row r="449" spans="1:29" x14ac:dyDescent="0.25">
      <c r="A449" t="s">
        <v>421</v>
      </c>
      <c r="B449" t="s">
        <v>1380</v>
      </c>
      <c r="C449" t="s">
        <v>1381</v>
      </c>
      <c r="D449">
        <v>1900</v>
      </c>
      <c r="E449" s="957">
        <v>1</v>
      </c>
      <c r="F449" t="s">
        <v>440</v>
      </c>
      <c r="G449" s="957">
        <v>182</v>
      </c>
      <c r="H449" t="s">
        <v>381</v>
      </c>
      <c r="I449" s="937" t="s">
        <v>489</v>
      </c>
      <c r="J449" s="937" t="s">
        <v>445</v>
      </c>
      <c r="K449" s="937" t="s">
        <v>0</v>
      </c>
      <c r="L449" s="937">
        <v>2.2999999999999998</v>
      </c>
      <c r="M449" s="958" t="s">
        <v>150</v>
      </c>
      <c r="N449" s="678">
        <f t="shared" ca="1" si="69"/>
        <v>71273.72</v>
      </c>
      <c r="O449" s="678">
        <f t="shared" ca="1" si="77"/>
        <v>24851.420000000002</v>
      </c>
      <c r="P449" s="678">
        <f t="shared" ca="1" si="77"/>
        <v>5231.51</v>
      </c>
      <c r="Q449" s="678">
        <f t="shared" ca="1" si="77"/>
        <v>21586.760000000002</v>
      </c>
      <c r="R449" s="678">
        <f t="shared" ca="1" si="77"/>
        <v>8367.76</v>
      </c>
      <c r="S449" s="678">
        <f t="shared" ca="1" si="77"/>
        <v>0</v>
      </c>
      <c r="T449" s="678">
        <f t="shared" ca="1" si="77"/>
        <v>8575.85</v>
      </c>
      <c r="U449" s="678">
        <f t="shared" ca="1" si="77"/>
        <v>0</v>
      </c>
      <c r="V449" s="678">
        <f t="shared" ca="1" si="77"/>
        <v>477.53999999999996</v>
      </c>
      <c r="W449" s="678">
        <f t="shared" ca="1" si="75"/>
        <v>2182.88</v>
      </c>
      <c r="X449" s="678">
        <f t="shared" ca="1" si="77"/>
        <v>0</v>
      </c>
      <c r="Y449" s="678">
        <f t="shared" ca="1" si="77"/>
        <v>0</v>
      </c>
      <c r="Z449" s="678">
        <f t="shared" ca="1" si="77"/>
        <v>0</v>
      </c>
      <c r="AA449" t="str">
        <f t="shared" si="64"/>
        <v>ASR_CMS_19</v>
      </c>
      <c r="AB449" s="957">
        <f t="shared" si="65"/>
        <v>45406</v>
      </c>
      <c r="AC449" t="str">
        <f t="shared" si="66"/>
        <v>Unaudited</v>
      </c>
    </row>
    <row r="450" spans="1:29" x14ac:dyDescent="0.25">
      <c r="A450" t="s">
        <v>421</v>
      </c>
      <c r="B450" t="s">
        <v>1380</v>
      </c>
      <c r="C450" t="s">
        <v>1381</v>
      </c>
      <c r="D450">
        <v>1900</v>
      </c>
      <c r="E450" s="957">
        <v>1</v>
      </c>
      <c r="F450" t="s">
        <v>440</v>
      </c>
      <c r="G450" s="957">
        <v>182</v>
      </c>
      <c r="H450" t="s">
        <v>381</v>
      </c>
      <c r="I450" s="937" t="s">
        <v>489</v>
      </c>
      <c r="J450" s="937" t="s">
        <v>445</v>
      </c>
      <c r="K450" s="937" t="s">
        <v>0</v>
      </c>
      <c r="L450" s="937">
        <v>2.4</v>
      </c>
      <c r="M450" s="958" t="s">
        <v>151</v>
      </c>
      <c r="N450" s="678">
        <f t="shared" ca="1" si="69"/>
        <v>206333.38999999998</v>
      </c>
      <c r="O450" s="678">
        <f t="shared" ca="1" si="77"/>
        <v>81104.530000000013</v>
      </c>
      <c r="P450" s="678">
        <f t="shared" ca="1" si="77"/>
        <v>6816.62</v>
      </c>
      <c r="Q450" s="678">
        <f t="shared" ca="1" si="77"/>
        <v>76117.909999999989</v>
      </c>
      <c r="R450" s="678">
        <f t="shared" ca="1" si="77"/>
        <v>6294.4399999999987</v>
      </c>
      <c r="S450" s="678">
        <f t="shared" ca="1" si="77"/>
        <v>0</v>
      </c>
      <c r="T450" s="678">
        <f t="shared" ca="1" si="77"/>
        <v>26574.9</v>
      </c>
      <c r="U450" s="678">
        <f t="shared" ca="1" si="77"/>
        <v>0</v>
      </c>
      <c r="V450" s="678">
        <f t="shared" ca="1" si="77"/>
        <v>1918.94</v>
      </c>
      <c r="W450" s="678">
        <f t="shared" ca="1" si="75"/>
        <v>7506.05</v>
      </c>
      <c r="X450" s="678">
        <f t="shared" ca="1" si="77"/>
        <v>0</v>
      </c>
      <c r="Y450" s="678">
        <f t="shared" ca="1" si="77"/>
        <v>0</v>
      </c>
      <c r="Z450" s="678">
        <f t="shared" ca="1" si="77"/>
        <v>0</v>
      </c>
      <c r="AA450" t="str">
        <f t="shared" ref="AA450:AA513" si="78">file_name</f>
        <v>ASR_CMS_19</v>
      </c>
      <c r="AB450" s="957">
        <f t="shared" ref="AB450:AB513" si="79">file_date</f>
        <v>45406</v>
      </c>
      <c r="AC450" t="str">
        <f t="shared" ref="AC450:AC513" si="80">status</f>
        <v>Unaudited</v>
      </c>
    </row>
    <row r="451" spans="1:29" ht="30" x14ac:dyDescent="0.25">
      <c r="A451" t="s">
        <v>421</v>
      </c>
      <c r="B451" t="s">
        <v>1380</v>
      </c>
      <c r="C451" t="s">
        <v>1381</v>
      </c>
      <c r="D451">
        <v>1900</v>
      </c>
      <c r="E451" s="957">
        <v>1</v>
      </c>
      <c r="F451" t="s">
        <v>440</v>
      </c>
      <c r="G451" s="957">
        <v>182</v>
      </c>
      <c r="H451" t="s">
        <v>381</v>
      </c>
      <c r="I451" s="958" t="s">
        <v>489</v>
      </c>
      <c r="J451" s="958" t="s">
        <v>445</v>
      </c>
      <c r="K451" s="958" t="s">
        <v>0</v>
      </c>
      <c r="L451" s="937">
        <v>2.5</v>
      </c>
      <c r="M451" s="958" t="s">
        <v>152</v>
      </c>
      <c r="N451" s="678">
        <f t="shared" ca="1" si="69"/>
        <v>789.11733932506797</v>
      </c>
      <c r="O451" s="678">
        <f t="shared" ca="1" si="77"/>
        <v>301.18708901101246</v>
      </c>
      <c r="P451" s="678">
        <f t="shared" ca="1" si="77"/>
        <v>34.247639728833065</v>
      </c>
      <c r="Q451" s="678">
        <f t="shared" ca="1" si="77"/>
        <v>277.73225703777467</v>
      </c>
      <c r="R451" s="678">
        <f t="shared" ca="1" si="77"/>
        <v>41.678313832279045</v>
      </c>
      <c r="S451" s="678">
        <f t="shared" ca="1" si="77"/>
        <v>0</v>
      </c>
      <c r="T451" s="678">
        <f t="shared" ca="1" si="77"/>
        <v>99.91842901747232</v>
      </c>
      <c r="U451" s="678">
        <f t="shared" ca="1" si="77"/>
        <v>0</v>
      </c>
      <c r="V451" s="678">
        <f t="shared" ca="1" si="77"/>
        <v>6.8121595349115465</v>
      </c>
      <c r="W451" s="678">
        <f t="shared" ca="1" si="75"/>
        <v>27.541451162784806</v>
      </c>
      <c r="X451" s="678">
        <f t="shared" ca="1" si="77"/>
        <v>0</v>
      </c>
      <c r="Y451" s="678">
        <f t="shared" ca="1" si="77"/>
        <v>0</v>
      </c>
      <c r="Z451" s="678">
        <f t="shared" ca="1" si="77"/>
        <v>0</v>
      </c>
      <c r="AA451" t="str">
        <f t="shared" si="78"/>
        <v>ASR_CMS_19</v>
      </c>
      <c r="AB451" s="957">
        <f t="shared" si="79"/>
        <v>45406</v>
      </c>
      <c r="AC451" t="str">
        <f t="shared" si="80"/>
        <v>Unaudited</v>
      </c>
    </row>
    <row r="452" spans="1:29" x14ac:dyDescent="0.25">
      <c r="A452" t="s">
        <v>421</v>
      </c>
      <c r="B452" t="s">
        <v>1380</v>
      </c>
      <c r="C452" t="s">
        <v>1381</v>
      </c>
      <c r="D452">
        <v>1900</v>
      </c>
      <c r="E452" s="957">
        <v>1</v>
      </c>
      <c r="F452" t="s">
        <v>440</v>
      </c>
      <c r="G452" s="957">
        <v>182</v>
      </c>
      <c r="H452" t="s">
        <v>381</v>
      </c>
      <c r="I452" s="958" t="s">
        <v>489</v>
      </c>
      <c r="J452" s="958" t="s">
        <v>445</v>
      </c>
      <c r="K452" s="958" t="s">
        <v>0</v>
      </c>
      <c r="L452" s="953" t="s">
        <v>97</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ASR_CMS_19</v>
      </c>
      <c r="AB452" s="957">
        <f t="shared" si="79"/>
        <v>45406</v>
      </c>
      <c r="AC452" t="str">
        <f t="shared" si="80"/>
        <v>Unaudited</v>
      </c>
    </row>
    <row r="453" spans="1:29" x14ac:dyDescent="0.25">
      <c r="A453" t="s">
        <v>421</v>
      </c>
      <c r="B453" t="s">
        <v>1380</v>
      </c>
      <c r="C453" t="s">
        <v>1381</v>
      </c>
      <c r="D453">
        <v>1900</v>
      </c>
      <c r="E453" s="957">
        <v>1</v>
      </c>
      <c r="F453" t="s">
        <v>440</v>
      </c>
      <c r="G453" s="957">
        <v>182</v>
      </c>
      <c r="H453" t="s">
        <v>381</v>
      </c>
      <c r="I453" s="937" t="s">
        <v>489</v>
      </c>
      <c r="J453" s="937" t="s">
        <v>445</v>
      </c>
      <c r="K453" s="937" t="s">
        <v>0</v>
      </c>
      <c r="L453" s="937" t="s">
        <v>153</v>
      </c>
      <c r="M453" s="958" t="s">
        <v>452</v>
      </c>
      <c r="N453" s="678">
        <f t="shared" ca="1" si="69"/>
        <v>-2001.3289240999693</v>
      </c>
      <c r="O453" s="678">
        <f t="shared" ca="1" si="77"/>
        <v>-264.15592032455004</v>
      </c>
      <c r="P453" s="678">
        <f t="shared" ca="1" si="77"/>
        <v>-24.76470526417398</v>
      </c>
      <c r="Q453" s="678">
        <f t="shared" ca="1" si="77"/>
        <v>-498.14314943495202</v>
      </c>
      <c r="R453" s="678">
        <f t="shared" ca="1" si="77"/>
        <v>-27.992027648124264</v>
      </c>
      <c r="S453" s="678">
        <f t="shared" ca="1" si="77"/>
        <v>-0.23815316426840658</v>
      </c>
      <c r="T453" s="678">
        <f t="shared" ca="1" si="77"/>
        <v>-324.064683791422</v>
      </c>
      <c r="U453" s="678">
        <f t="shared" ca="1" si="77"/>
        <v>0</v>
      </c>
      <c r="V453" s="678">
        <f t="shared" ca="1" si="77"/>
        <v>-2.2681501775904289</v>
      </c>
      <c r="W453" s="678">
        <f t="shared" ca="1" si="75"/>
        <v>-859.70213429488797</v>
      </c>
      <c r="X453" s="678">
        <f t="shared" ca="1" si="77"/>
        <v>0</v>
      </c>
      <c r="Y453" s="678">
        <f t="shared" ca="1" si="77"/>
        <v>0</v>
      </c>
      <c r="Z453" s="678">
        <f t="shared" ca="1" si="77"/>
        <v>0</v>
      </c>
      <c r="AA453" t="str">
        <f t="shared" si="78"/>
        <v>ASR_CMS_19</v>
      </c>
      <c r="AB453" s="957">
        <f t="shared" si="79"/>
        <v>45406</v>
      </c>
      <c r="AC453" t="str">
        <f t="shared" si="80"/>
        <v>Unaudited</v>
      </c>
    </row>
    <row r="454" spans="1:29" x14ac:dyDescent="0.25">
      <c r="A454" t="s">
        <v>421</v>
      </c>
      <c r="B454" t="s">
        <v>1380</v>
      </c>
      <c r="C454" t="s">
        <v>1381</v>
      </c>
      <c r="D454">
        <v>1900</v>
      </c>
      <c r="E454" s="957">
        <v>1</v>
      </c>
      <c r="F454" t="s">
        <v>440</v>
      </c>
      <c r="G454" s="957">
        <v>182</v>
      </c>
      <c r="H454" t="s">
        <v>381</v>
      </c>
      <c r="I454" s="937" t="s">
        <v>489</v>
      </c>
      <c r="J454" s="937" t="s">
        <v>445</v>
      </c>
      <c r="K454" s="937" t="s">
        <v>0</v>
      </c>
      <c r="L454" s="937" t="s">
        <v>912</v>
      </c>
      <c r="M454" s="958" t="s">
        <v>24</v>
      </c>
      <c r="N454" s="678">
        <f t="shared" ca="1" si="69"/>
        <v>841552.09</v>
      </c>
      <c r="O454" s="678">
        <f t="shared" ca="1" si="77"/>
        <v>841552.09</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ASR_CMS_19</v>
      </c>
      <c r="AB454" s="957">
        <f t="shared" si="79"/>
        <v>45406</v>
      </c>
      <c r="AC454" t="str">
        <f t="shared" si="80"/>
        <v>Unaudited</v>
      </c>
    </row>
    <row r="455" spans="1:29" x14ac:dyDescent="0.25">
      <c r="A455" t="s">
        <v>421</v>
      </c>
      <c r="B455" t="s">
        <v>1380</v>
      </c>
      <c r="C455" t="s">
        <v>1381</v>
      </c>
      <c r="D455">
        <v>1900</v>
      </c>
      <c r="E455" s="957">
        <v>1</v>
      </c>
      <c r="F455" t="s">
        <v>440</v>
      </c>
      <c r="G455" s="957">
        <v>182</v>
      </c>
      <c r="H455" t="s">
        <v>381</v>
      </c>
      <c r="I455" s="937" t="s">
        <v>489</v>
      </c>
      <c r="J455" s="937" t="s">
        <v>445</v>
      </c>
      <c r="K455" s="937" t="s">
        <v>53</v>
      </c>
      <c r="L455" s="937">
        <v>3.1</v>
      </c>
      <c r="M455" s="958" t="s">
        <v>33</v>
      </c>
      <c r="N455" s="678">
        <f t="shared" ca="1" si="69"/>
        <v>151805.85999999999</v>
      </c>
      <c r="O455" s="678">
        <f t="shared" ca="1" si="77"/>
        <v>60145.74</v>
      </c>
      <c r="P455" s="678">
        <f t="shared" ca="1" si="77"/>
        <v>8024.31</v>
      </c>
      <c r="Q455" s="678">
        <f t="shared" ca="1" si="77"/>
        <v>52268.97</v>
      </c>
      <c r="R455" s="678">
        <f t="shared" ca="1" si="77"/>
        <v>5551.92</v>
      </c>
      <c r="S455" s="678">
        <f t="shared" ca="1" si="77"/>
        <v>0</v>
      </c>
      <c r="T455" s="678">
        <f t="shared" ca="1" si="77"/>
        <v>15888.12</v>
      </c>
      <c r="U455" s="678">
        <f t="shared" ca="1" si="77"/>
        <v>0</v>
      </c>
      <c r="V455" s="678">
        <f t="shared" ca="1" si="77"/>
        <v>945.39999999999986</v>
      </c>
      <c r="W455" s="678">
        <f t="shared" ca="1" si="75"/>
        <v>8981.4</v>
      </c>
      <c r="X455" s="678">
        <f t="shared" ca="1" si="77"/>
        <v>0</v>
      </c>
      <c r="Y455" s="678">
        <f t="shared" ca="1" si="77"/>
        <v>0</v>
      </c>
      <c r="Z455" s="678">
        <f t="shared" ca="1" si="77"/>
        <v>0</v>
      </c>
      <c r="AA455" t="str">
        <f t="shared" si="78"/>
        <v>ASR_CMS_19</v>
      </c>
      <c r="AB455" s="957">
        <f t="shared" si="79"/>
        <v>45406</v>
      </c>
      <c r="AC455" t="str">
        <f t="shared" si="80"/>
        <v>Unaudited</v>
      </c>
    </row>
    <row r="456" spans="1:29" x14ac:dyDescent="0.25">
      <c r="A456" t="s">
        <v>421</v>
      </c>
      <c r="B456" t="s">
        <v>1380</v>
      </c>
      <c r="C456" t="s">
        <v>1381</v>
      </c>
      <c r="D456">
        <v>1900</v>
      </c>
      <c r="E456" s="957">
        <v>1</v>
      </c>
      <c r="F456" t="s">
        <v>440</v>
      </c>
      <c r="G456" s="957">
        <v>182</v>
      </c>
      <c r="H456" t="s">
        <v>381</v>
      </c>
      <c r="I456" s="937" t="s">
        <v>489</v>
      </c>
      <c r="J456" s="937" t="s">
        <v>445</v>
      </c>
      <c r="K456" s="937" t="s">
        <v>53</v>
      </c>
      <c r="L456" s="953">
        <v>3.2</v>
      </c>
      <c r="M456" s="958" t="s">
        <v>34</v>
      </c>
      <c r="N456" s="678">
        <f t="shared" ca="1" si="69"/>
        <v>274321.31</v>
      </c>
      <c r="O456" s="678">
        <f t="shared" ca="1" si="77"/>
        <v>95104.26</v>
      </c>
      <c r="P456" s="678">
        <f t="shared" ca="1" si="77"/>
        <v>11221.87</v>
      </c>
      <c r="Q456" s="678">
        <f t="shared" ca="1" si="77"/>
        <v>88187.76</v>
      </c>
      <c r="R456" s="678">
        <f t="shared" ca="1" si="77"/>
        <v>24098.249999999996</v>
      </c>
      <c r="S456" s="678">
        <f t="shared" ca="1" si="77"/>
        <v>0</v>
      </c>
      <c r="T456" s="678">
        <f t="shared" ca="1" si="77"/>
        <v>38941.629999999997</v>
      </c>
      <c r="U456" s="678">
        <f t="shared" ca="1" si="77"/>
        <v>0</v>
      </c>
      <c r="V456" s="678">
        <f t="shared" ca="1" si="77"/>
        <v>517.40000000000009</v>
      </c>
      <c r="W456" s="678">
        <f t="shared" ca="1" si="75"/>
        <v>16250.14</v>
      </c>
      <c r="X456" s="678">
        <f t="shared" ca="1" si="77"/>
        <v>0</v>
      </c>
      <c r="Y456" s="678">
        <f t="shared" ca="1" si="77"/>
        <v>0</v>
      </c>
      <c r="Z456" s="678">
        <f t="shared" ca="1" si="77"/>
        <v>0</v>
      </c>
      <c r="AA456" t="str">
        <f t="shared" si="78"/>
        <v>ASR_CMS_19</v>
      </c>
      <c r="AB456" s="957">
        <f t="shared" si="79"/>
        <v>45406</v>
      </c>
      <c r="AC456" t="str">
        <f t="shared" si="80"/>
        <v>Unaudited</v>
      </c>
    </row>
    <row r="457" spans="1:29" x14ac:dyDescent="0.25">
      <c r="A457" t="s">
        <v>421</v>
      </c>
      <c r="B457" t="s">
        <v>1380</v>
      </c>
      <c r="C457" t="s">
        <v>1381</v>
      </c>
      <c r="D457">
        <v>1900</v>
      </c>
      <c r="E457" s="957">
        <v>1</v>
      </c>
      <c r="F457" t="s">
        <v>440</v>
      </c>
      <c r="G457" s="957">
        <v>182</v>
      </c>
      <c r="H457" t="s">
        <v>381</v>
      </c>
      <c r="I457" s="937" t="s">
        <v>489</v>
      </c>
      <c r="J457" s="937" t="s">
        <v>445</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ASR_CMS_19</v>
      </c>
      <c r="AB457" s="957">
        <f t="shared" si="79"/>
        <v>45406</v>
      </c>
      <c r="AC457" t="str">
        <f t="shared" si="80"/>
        <v>Unaudited</v>
      </c>
    </row>
    <row r="458" spans="1:29" x14ac:dyDescent="0.25">
      <c r="A458" t="s">
        <v>421</v>
      </c>
      <c r="B458" t="s">
        <v>1380</v>
      </c>
      <c r="C458" t="s">
        <v>1381</v>
      </c>
      <c r="D458">
        <v>1900</v>
      </c>
      <c r="E458" s="957">
        <v>1</v>
      </c>
      <c r="F458" t="s">
        <v>440</v>
      </c>
      <c r="G458" s="957">
        <v>182</v>
      </c>
      <c r="H458" t="s">
        <v>381</v>
      </c>
      <c r="I458" s="937" t="s">
        <v>489</v>
      </c>
      <c r="J458" s="937" t="s">
        <v>445</v>
      </c>
      <c r="K458" s="937" t="s">
        <v>53</v>
      </c>
      <c r="L458" s="937" t="s">
        <v>44</v>
      </c>
      <c r="M458" s="958" t="s">
        <v>154</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ASR_CMS_19</v>
      </c>
      <c r="AB458" s="957">
        <f t="shared" si="79"/>
        <v>45406</v>
      </c>
      <c r="AC458" t="str">
        <f t="shared" si="80"/>
        <v>Unaudited</v>
      </c>
    </row>
    <row r="459" spans="1:29" x14ac:dyDescent="0.25">
      <c r="A459" t="s">
        <v>421</v>
      </c>
      <c r="B459" t="s">
        <v>1380</v>
      </c>
      <c r="C459" t="s">
        <v>1381</v>
      </c>
      <c r="D459">
        <v>1900</v>
      </c>
      <c r="E459" s="957">
        <v>1</v>
      </c>
      <c r="F459" t="s">
        <v>440</v>
      </c>
      <c r="G459" s="957">
        <v>182</v>
      </c>
      <c r="H459" t="s">
        <v>381</v>
      </c>
      <c r="I459" s="958" t="s">
        <v>489</v>
      </c>
      <c r="J459" s="958" t="s">
        <v>445</v>
      </c>
      <c r="K459" s="958" t="s">
        <v>53</v>
      </c>
      <c r="L459" s="937" t="s">
        <v>41</v>
      </c>
      <c r="M459" s="958" t="s">
        <v>52</v>
      </c>
      <c r="N459" s="678">
        <f t="shared" ca="1" si="69"/>
        <v>161546.71506052554</v>
      </c>
      <c r="O459" s="678">
        <f t="shared" ca="1" si="77"/>
        <v>75327.98468372495</v>
      </c>
      <c r="P459" s="678">
        <f t="shared" ca="1" si="77"/>
        <v>10618.120398350125</v>
      </c>
      <c r="Q459" s="678">
        <f t="shared" ca="1" si="77"/>
        <v>51901.103362848597</v>
      </c>
      <c r="R459" s="678">
        <f t="shared" ca="1" si="77"/>
        <v>7899.1111669485899</v>
      </c>
      <c r="S459" s="678">
        <f t="shared" ca="1" si="77"/>
        <v>182.66236810969531</v>
      </c>
      <c r="T459" s="678">
        <f t="shared" ca="1" si="77"/>
        <v>12327.697704111752</v>
      </c>
      <c r="U459" s="678">
        <f t="shared" ca="1" si="77"/>
        <v>0</v>
      </c>
      <c r="V459" s="678">
        <f t="shared" ca="1" si="77"/>
        <v>1088.2475784142721</v>
      </c>
      <c r="W459" s="678">
        <f t="shared" ca="1" si="75"/>
        <v>2201.7877980175595</v>
      </c>
      <c r="X459" s="678">
        <f t="shared" ca="1" si="77"/>
        <v>0</v>
      </c>
      <c r="Y459" s="678">
        <f t="shared" ca="1" si="77"/>
        <v>0</v>
      </c>
      <c r="Z459" s="678">
        <f t="shared" ca="1" si="77"/>
        <v>0</v>
      </c>
      <c r="AA459" t="str">
        <f t="shared" si="78"/>
        <v>ASR_CMS_19</v>
      </c>
      <c r="AB459" s="957">
        <f t="shared" si="79"/>
        <v>45406</v>
      </c>
      <c r="AC459" t="str">
        <f t="shared" si="80"/>
        <v>Unaudited</v>
      </c>
    </row>
    <row r="460" spans="1:29" x14ac:dyDescent="0.25">
      <c r="A460" t="s">
        <v>421</v>
      </c>
      <c r="B460" t="s">
        <v>1380</v>
      </c>
      <c r="C460" t="s">
        <v>1381</v>
      </c>
      <c r="D460">
        <v>1900</v>
      </c>
      <c r="E460" s="957">
        <v>1</v>
      </c>
      <c r="F460" t="s">
        <v>440</v>
      </c>
      <c r="G460" s="957">
        <v>182</v>
      </c>
      <c r="H460" t="s">
        <v>381</v>
      </c>
      <c r="I460" s="937" t="s">
        <v>489</v>
      </c>
      <c r="J460" s="937" t="s">
        <v>445</v>
      </c>
      <c r="K460" s="937" t="s">
        <v>53</v>
      </c>
      <c r="L460" s="937" t="s">
        <v>42</v>
      </c>
      <c r="M460" s="958" t="s">
        <v>155</v>
      </c>
      <c r="N460" s="678">
        <f t="shared" ca="1" si="69"/>
        <v>3090.5414520282061</v>
      </c>
      <c r="O460" s="678">
        <f t="shared" ca="1" si="77"/>
        <v>1125.9703539377197</v>
      </c>
      <c r="P460" s="678">
        <f t="shared" ca="1" si="77"/>
        <v>139.58536622575889</v>
      </c>
      <c r="Q460" s="678">
        <f t="shared" ca="1" si="77"/>
        <v>1018.6802833561015</v>
      </c>
      <c r="R460" s="678">
        <f t="shared" ca="1" si="77"/>
        <v>215.04162582424198</v>
      </c>
      <c r="S460" s="678">
        <f t="shared" ca="1" si="77"/>
        <v>0</v>
      </c>
      <c r="T460" s="678">
        <f t="shared" ca="1" si="77"/>
        <v>397.6597295575956</v>
      </c>
      <c r="U460" s="678">
        <f t="shared" ca="1" si="77"/>
        <v>0</v>
      </c>
      <c r="V460" s="678">
        <f t="shared" ca="1" si="77"/>
        <v>10.609142890435407</v>
      </c>
      <c r="W460" s="678">
        <f t="shared" ca="1" si="75"/>
        <v>182.99495023635259</v>
      </c>
      <c r="X460" s="678">
        <f t="shared" ca="1" si="77"/>
        <v>0</v>
      </c>
      <c r="Y460" s="678">
        <f t="shared" ca="1" si="77"/>
        <v>0</v>
      </c>
      <c r="Z460" s="678">
        <f t="shared" ca="1" si="77"/>
        <v>0</v>
      </c>
      <c r="AA460" t="str">
        <f t="shared" si="78"/>
        <v>ASR_CMS_19</v>
      </c>
      <c r="AB460" s="957">
        <f t="shared" si="79"/>
        <v>45406</v>
      </c>
      <c r="AC460" t="str">
        <f t="shared" si="80"/>
        <v>Unaudited</v>
      </c>
    </row>
    <row r="461" spans="1:29" x14ac:dyDescent="0.25">
      <c r="A461" t="s">
        <v>421</v>
      </c>
      <c r="B461" t="s">
        <v>1380</v>
      </c>
      <c r="C461" t="s">
        <v>1381</v>
      </c>
      <c r="D461">
        <v>1900</v>
      </c>
      <c r="E461" s="957">
        <v>1</v>
      </c>
      <c r="F461" t="s">
        <v>440</v>
      </c>
      <c r="G461" s="957">
        <v>182</v>
      </c>
      <c r="H461" t="s">
        <v>381</v>
      </c>
      <c r="I461" s="937" t="s">
        <v>489</v>
      </c>
      <c r="J461" s="937" t="s">
        <v>445</v>
      </c>
      <c r="K461" s="937" t="s">
        <v>53</v>
      </c>
      <c r="L461" s="937" t="s">
        <v>43</v>
      </c>
      <c r="M461" s="958" t="s">
        <v>463</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9579.1306800922539</v>
      </c>
      <c r="O461" s="678">
        <f t="shared" ca="1" si="77"/>
        <v>1264.3519264814793</v>
      </c>
      <c r="P461" s="678">
        <f t="shared" ca="1" si="77"/>
        <v>118.53341303512858</v>
      </c>
      <c r="Q461" s="678">
        <f t="shared" ca="1" si="77"/>
        <v>2384.3048828048477</v>
      </c>
      <c r="R461" s="678">
        <f t="shared" ca="1" si="77"/>
        <v>133.98062038339071</v>
      </c>
      <c r="S461" s="678">
        <f t="shared" ca="1" si="77"/>
        <v>1.1398927257449609</v>
      </c>
      <c r="T461" s="678">
        <f t="shared" ca="1" si="77"/>
        <v>1551.098331443364</v>
      </c>
      <c r="U461" s="678">
        <f t="shared" ca="1" si="77"/>
        <v>0</v>
      </c>
      <c r="V461" s="678">
        <f t="shared" ca="1" si="77"/>
        <v>10.856239917176094</v>
      </c>
      <c r="W461" s="678">
        <f t="shared" ca="1" si="75"/>
        <v>4114.8653733011224</v>
      </c>
      <c r="X461" s="678">
        <f t="shared" ca="1" si="77"/>
        <v>0</v>
      </c>
      <c r="Y461" s="678">
        <f t="shared" ca="1" si="77"/>
        <v>0</v>
      </c>
      <c r="Z461" s="678">
        <f t="shared" ca="1" si="77"/>
        <v>0</v>
      </c>
      <c r="AA461" t="str">
        <f t="shared" si="78"/>
        <v>ASR_CMS_19</v>
      </c>
      <c r="AB461" s="957">
        <f t="shared" si="79"/>
        <v>45406</v>
      </c>
      <c r="AC461" t="str">
        <f t="shared" si="80"/>
        <v>Unaudited</v>
      </c>
    </row>
    <row r="462" spans="1:29" x14ac:dyDescent="0.25">
      <c r="A462" t="s">
        <v>421</v>
      </c>
      <c r="B462" t="s">
        <v>1380</v>
      </c>
      <c r="C462" t="s">
        <v>1381</v>
      </c>
      <c r="D462">
        <v>1900</v>
      </c>
      <c r="E462" s="957">
        <v>1</v>
      </c>
      <c r="F462" t="s">
        <v>440</v>
      </c>
      <c r="G462" s="957">
        <v>182</v>
      </c>
      <c r="H462" t="s">
        <v>381</v>
      </c>
      <c r="I462" s="937" t="s">
        <v>489</v>
      </c>
      <c r="J462" s="937" t="s">
        <v>445</v>
      </c>
      <c r="K462" s="937" t="s">
        <v>915</v>
      </c>
      <c r="L462" s="937" t="s">
        <v>916</v>
      </c>
      <c r="M462" s="958" t="s">
        <v>915</v>
      </c>
      <c r="N462" s="678">
        <f t="shared" ca="1" si="81"/>
        <v>3409.3900000000003</v>
      </c>
      <c r="O462" s="678">
        <f t="shared" ca="1" si="77"/>
        <v>3409.3900000000003</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ASR_CMS_19</v>
      </c>
      <c r="AB462" s="957">
        <f t="shared" si="79"/>
        <v>45406</v>
      </c>
      <c r="AC462" t="str">
        <f t="shared" si="80"/>
        <v>Unaudited</v>
      </c>
    </row>
    <row r="463" spans="1:29" x14ac:dyDescent="0.25">
      <c r="A463" t="s">
        <v>421</v>
      </c>
      <c r="B463" t="s">
        <v>1380</v>
      </c>
      <c r="C463" t="s">
        <v>1381</v>
      </c>
      <c r="D463">
        <v>1900</v>
      </c>
      <c r="E463" s="957">
        <v>1</v>
      </c>
      <c r="F463" t="s">
        <v>440</v>
      </c>
      <c r="G463" s="957">
        <v>182</v>
      </c>
      <c r="H463" t="s">
        <v>381</v>
      </c>
      <c r="I463" s="958" t="s">
        <v>489</v>
      </c>
      <c r="J463" s="958" t="s">
        <v>445</v>
      </c>
      <c r="K463" s="958" t="s">
        <v>915</v>
      </c>
      <c r="L463" s="937" t="s">
        <v>917</v>
      </c>
      <c r="M463" s="958" t="s">
        <v>920</v>
      </c>
      <c r="N463" s="678">
        <f t="shared" ca="1" si="81"/>
        <v>8.0141919701862161</v>
      </c>
      <c r="O463" s="678">
        <f t="shared" ca="1" si="82"/>
        <v>8.0141919701862161</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ASR_CMS_19</v>
      </c>
      <c r="AB463" s="957">
        <f t="shared" si="79"/>
        <v>45406</v>
      </c>
      <c r="AC463" t="str">
        <f t="shared" si="80"/>
        <v>Unaudited</v>
      </c>
    </row>
    <row r="464" spans="1:29" x14ac:dyDescent="0.25">
      <c r="A464" t="s">
        <v>421</v>
      </c>
      <c r="B464" t="s">
        <v>1380</v>
      </c>
      <c r="C464" t="s">
        <v>1381</v>
      </c>
      <c r="D464">
        <v>1900</v>
      </c>
      <c r="E464" s="957">
        <v>1</v>
      </c>
      <c r="F464" t="s">
        <v>440</v>
      </c>
      <c r="G464" s="957">
        <v>182</v>
      </c>
      <c r="H464" t="s">
        <v>381</v>
      </c>
      <c r="I464" s="958" t="s">
        <v>489</v>
      </c>
      <c r="J464" s="958" t="s">
        <v>445</v>
      </c>
      <c r="K464" s="958" t="s">
        <v>915</v>
      </c>
      <c r="L464" s="937" t="s">
        <v>918</v>
      </c>
      <c r="M464" s="958" t="s">
        <v>921</v>
      </c>
      <c r="N464" s="678">
        <f t="shared" ca="1" si="81"/>
        <v>-4.2407220554563168</v>
      </c>
      <c r="O464" s="678">
        <f t="shared" ca="1" si="82"/>
        <v>-0.55973399670094648</v>
      </c>
      <c r="P464" s="678">
        <f t="shared" ca="1" si="82"/>
        <v>-5.2475248094406617E-2</v>
      </c>
      <c r="Q464" s="678">
        <f t="shared" ca="1" si="82"/>
        <v>-1.0555419527218861</v>
      </c>
      <c r="R464" s="678">
        <f t="shared" ca="1" si="82"/>
        <v>-5.9313792747850196E-2</v>
      </c>
      <c r="S464" s="678">
        <f t="shared" ca="1" si="82"/>
        <v>-5.0463537708771709E-4</v>
      </c>
      <c r="T464" s="678">
        <f t="shared" ca="1" si="82"/>
        <v>-0.68667785459943409</v>
      </c>
      <c r="U464" s="678">
        <f t="shared" ca="1" si="82"/>
        <v>0</v>
      </c>
      <c r="V464" s="678">
        <f t="shared" ca="1" si="82"/>
        <v>-4.8061037680352994E-3</v>
      </c>
      <c r="W464" s="678">
        <f t="shared" ca="1" si="75"/>
        <v>-1.8216684714466702</v>
      </c>
      <c r="X464" s="678">
        <f t="shared" ca="1" si="82"/>
        <v>0</v>
      </c>
      <c r="Y464" s="678">
        <f t="shared" ca="1" si="82"/>
        <v>0</v>
      </c>
      <c r="Z464" s="678">
        <f t="shared" ca="1" si="82"/>
        <v>0</v>
      </c>
      <c r="AA464" t="str">
        <f t="shared" si="78"/>
        <v>ASR_CMS_19</v>
      </c>
      <c r="AB464" s="957">
        <f t="shared" si="79"/>
        <v>45406</v>
      </c>
      <c r="AC464" t="str">
        <f t="shared" si="80"/>
        <v>Unaudited</v>
      </c>
    </row>
    <row r="465" spans="1:29" x14ac:dyDescent="0.25">
      <c r="A465" t="s">
        <v>421</v>
      </c>
      <c r="B465" t="s">
        <v>1380</v>
      </c>
      <c r="C465" t="s">
        <v>1381</v>
      </c>
      <c r="D465">
        <v>1900</v>
      </c>
      <c r="E465" s="957">
        <v>1</v>
      </c>
      <c r="F465" t="s">
        <v>440</v>
      </c>
      <c r="G465" s="957">
        <v>182</v>
      </c>
      <c r="H465" t="s">
        <v>381</v>
      </c>
      <c r="I465" s="958" t="s">
        <v>489</v>
      </c>
      <c r="J465" s="958" t="s">
        <v>445</v>
      </c>
      <c r="K465" s="958" t="s">
        <v>446</v>
      </c>
      <c r="L465" s="937">
        <v>5.0999999999999996</v>
      </c>
      <c r="M465" s="958" t="s">
        <v>37</v>
      </c>
      <c r="N465" s="678">
        <f t="shared" ca="1" si="81"/>
        <v>30917.030000000006</v>
      </c>
      <c r="O465" s="678">
        <f t="shared" ca="1" si="82"/>
        <v>13615.690000000004</v>
      </c>
      <c r="P465" s="678">
        <f t="shared" ca="1" si="82"/>
        <v>3067.23</v>
      </c>
      <c r="Q465" s="678">
        <f t="shared" ca="1" si="82"/>
        <v>7845.41</v>
      </c>
      <c r="R465" s="678">
        <f t="shared" ca="1" si="82"/>
        <v>532.35</v>
      </c>
      <c r="S465" s="678">
        <f t="shared" ca="1" si="82"/>
        <v>206.7</v>
      </c>
      <c r="T465" s="678">
        <f t="shared" ca="1" si="82"/>
        <v>5649.6500000000005</v>
      </c>
      <c r="U465" s="678">
        <f t="shared" ca="1" si="82"/>
        <v>0</v>
      </c>
      <c r="V465" s="678">
        <f t="shared" ca="1" si="82"/>
        <v>0</v>
      </c>
      <c r="W465" s="678">
        <f t="shared" ca="1" si="75"/>
        <v>0</v>
      </c>
      <c r="X465" s="678">
        <f t="shared" ca="1" si="82"/>
        <v>0</v>
      </c>
      <c r="Y465" s="678">
        <f t="shared" ca="1" si="82"/>
        <v>0</v>
      </c>
      <c r="Z465" s="678">
        <f t="shared" ca="1" si="82"/>
        <v>0</v>
      </c>
      <c r="AA465" t="str">
        <f t="shared" si="78"/>
        <v>ASR_CMS_19</v>
      </c>
      <c r="AB465" s="957">
        <f t="shared" si="79"/>
        <v>45406</v>
      </c>
      <c r="AC465" t="str">
        <f t="shared" si="80"/>
        <v>Unaudited</v>
      </c>
    </row>
    <row r="466" spans="1:29" ht="30" x14ac:dyDescent="0.25">
      <c r="A466" t="s">
        <v>421</v>
      </c>
      <c r="B466" t="s">
        <v>1380</v>
      </c>
      <c r="C466" t="s">
        <v>1381</v>
      </c>
      <c r="D466">
        <v>1900</v>
      </c>
      <c r="E466" s="957">
        <v>1</v>
      </c>
      <c r="F466" t="s">
        <v>440</v>
      </c>
      <c r="G466" s="957">
        <v>182</v>
      </c>
      <c r="H466" t="s">
        <v>381</v>
      </c>
      <c r="I466" s="958" t="s">
        <v>489</v>
      </c>
      <c r="J466" s="958" t="s">
        <v>445</v>
      </c>
      <c r="K466" s="958" t="s">
        <v>446</v>
      </c>
      <c r="L466" s="937">
        <v>5.2</v>
      </c>
      <c r="M466" s="958" t="s">
        <v>304</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ASR_CMS_19</v>
      </c>
      <c r="AB466" s="957">
        <f t="shared" si="79"/>
        <v>45406</v>
      </c>
      <c r="AC466" t="str">
        <f t="shared" si="80"/>
        <v>Unaudited</v>
      </c>
    </row>
    <row r="467" spans="1:29" ht="30" x14ac:dyDescent="0.25">
      <c r="A467" t="s">
        <v>421</v>
      </c>
      <c r="B467" t="s">
        <v>1380</v>
      </c>
      <c r="C467" t="s">
        <v>1381</v>
      </c>
      <c r="D467">
        <v>1900</v>
      </c>
      <c r="E467" s="957">
        <v>1</v>
      </c>
      <c r="F467" t="s">
        <v>440</v>
      </c>
      <c r="G467" s="957">
        <v>182</v>
      </c>
      <c r="H467" t="s">
        <v>381</v>
      </c>
      <c r="I467" s="958" t="s">
        <v>489</v>
      </c>
      <c r="J467" s="958" t="s">
        <v>445</v>
      </c>
      <c r="K467" s="958" t="s">
        <v>446</v>
      </c>
      <c r="L467" s="953">
        <v>5.3</v>
      </c>
      <c r="M467" s="958" t="s">
        <v>305</v>
      </c>
      <c r="N467" s="678">
        <f t="shared" ca="1" si="81"/>
        <v>51.817338935949607</v>
      </c>
      <c r="O467" s="678">
        <f t="shared" ca="1" si="82"/>
        <v>22.820071125099002</v>
      </c>
      <c r="P467" s="678">
        <f t="shared" ca="1" si="82"/>
        <v>5.1407168316139265</v>
      </c>
      <c r="Q467" s="678">
        <f t="shared" ca="1" si="82"/>
        <v>13.149007814188115</v>
      </c>
      <c r="R467" s="678">
        <f t="shared" ca="1" si="82"/>
        <v>0.89222542988614284</v>
      </c>
      <c r="S467" s="678">
        <f t="shared" ca="1" si="82"/>
        <v>0.34643185189718367</v>
      </c>
      <c r="T467" s="678">
        <f t="shared" ca="1" si="82"/>
        <v>9.4688858832652318</v>
      </c>
      <c r="U467" s="678">
        <f t="shared" ca="1" si="82"/>
        <v>0</v>
      </c>
      <c r="V467" s="678">
        <f t="shared" ca="1" si="82"/>
        <v>0</v>
      </c>
      <c r="W467" s="678">
        <f t="shared" ca="1" si="75"/>
        <v>0</v>
      </c>
      <c r="X467" s="678">
        <f t="shared" ca="1" si="82"/>
        <v>0</v>
      </c>
      <c r="Y467" s="678">
        <f t="shared" ca="1" si="82"/>
        <v>0</v>
      </c>
      <c r="Z467" s="678">
        <f t="shared" ca="1" si="82"/>
        <v>0</v>
      </c>
      <c r="AA467" t="str">
        <f t="shared" si="78"/>
        <v>ASR_CMS_19</v>
      </c>
      <c r="AB467" s="957">
        <f t="shared" si="79"/>
        <v>45406</v>
      </c>
      <c r="AC467" t="str">
        <f t="shared" si="80"/>
        <v>Unaudited</v>
      </c>
    </row>
    <row r="468" spans="1:29" x14ac:dyDescent="0.25">
      <c r="A468" t="s">
        <v>421</v>
      </c>
      <c r="B468" t="s">
        <v>1380</v>
      </c>
      <c r="C468" t="s">
        <v>1381</v>
      </c>
      <c r="D468">
        <v>1900</v>
      </c>
      <c r="E468" s="957">
        <v>1</v>
      </c>
      <c r="F468" t="s">
        <v>440</v>
      </c>
      <c r="G468" s="957">
        <v>182</v>
      </c>
      <c r="H468" t="s">
        <v>381</v>
      </c>
      <c r="I468" s="958" t="s">
        <v>489</v>
      </c>
      <c r="J468" s="958" t="s">
        <v>445</v>
      </c>
      <c r="K468" s="958" t="s">
        <v>446</v>
      </c>
      <c r="L468" s="937" t="s">
        <v>82</v>
      </c>
      <c r="M468" s="958" t="s">
        <v>454</v>
      </c>
      <c r="N468" s="678">
        <f t="shared" ca="1" si="81"/>
        <v>-310.91152417438593</v>
      </c>
      <c r="O468" s="678">
        <f t="shared" ca="1" si="82"/>
        <v>-41.037292180608617</v>
      </c>
      <c r="P468" s="678">
        <f t="shared" ca="1" si="82"/>
        <v>-3.8472597715922308</v>
      </c>
      <c r="Q468" s="678">
        <f t="shared" ca="1" si="82"/>
        <v>-77.387801666585744</v>
      </c>
      <c r="R468" s="678">
        <f t="shared" ca="1" si="82"/>
        <v>-4.3486324891465662</v>
      </c>
      <c r="S468" s="678">
        <f t="shared" ca="1" si="82"/>
        <v>-3.6997698078511651E-2</v>
      </c>
      <c r="T468" s="678">
        <f t="shared" ca="1" si="82"/>
        <v>-50.344270527141283</v>
      </c>
      <c r="U468" s="678">
        <f t="shared" ca="1" si="82"/>
        <v>0</v>
      </c>
      <c r="V468" s="678">
        <f t="shared" ca="1" si="82"/>
        <v>-0.35236288262219662</v>
      </c>
      <c r="W468" s="678">
        <f t="shared" ca="1" si="75"/>
        <v>-133.55690695861082</v>
      </c>
      <c r="X468" s="678">
        <f t="shared" ca="1" si="82"/>
        <v>0</v>
      </c>
      <c r="Y468" s="678">
        <f t="shared" ca="1" si="82"/>
        <v>0</v>
      </c>
      <c r="Z468" s="678">
        <f t="shared" ca="1" si="82"/>
        <v>0</v>
      </c>
      <c r="AA468" t="str">
        <f t="shared" si="78"/>
        <v>ASR_CMS_19</v>
      </c>
      <c r="AB468" s="957">
        <f t="shared" si="79"/>
        <v>45406</v>
      </c>
      <c r="AC468" t="str">
        <f t="shared" si="80"/>
        <v>Unaudited</v>
      </c>
    </row>
    <row r="469" spans="1:29" x14ac:dyDescent="0.25">
      <c r="A469" t="s">
        <v>421</v>
      </c>
      <c r="B469" t="s">
        <v>1380</v>
      </c>
      <c r="C469" t="s">
        <v>1381</v>
      </c>
      <c r="D469">
        <v>1900</v>
      </c>
      <c r="E469" s="957">
        <v>1</v>
      </c>
      <c r="F469" t="s">
        <v>440</v>
      </c>
      <c r="G469" s="957">
        <v>182</v>
      </c>
      <c r="H469" t="s">
        <v>381</v>
      </c>
      <c r="I469" s="937" t="s">
        <v>489</v>
      </c>
      <c r="J469" s="937" t="s">
        <v>445</v>
      </c>
      <c r="K469" s="937" t="s">
        <v>447</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ASR_CMS_19</v>
      </c>
      <c r="AB469" s="957">
        <f t="shared" si="79"/>
        <v>45406</v>
      </c>
      <c r="AC469" t="str">
        <f t="shared" si="80"/>
        <v>Unaudited</v>
      </c>
    </row>
    <row r="470" spans="1:29" x14ac:dyDescent="0.25">
      <c r="A470" t="s">
        <v>421</v>
      </c>
      <c r="B470" t="s">
        <v>1380</v>
      </c>
      <c r="C470" t="s">
        <v>1381</v>
      </c>
      <c r="D470">
        <v>1900</v>
      </c>
      <c r="E470" s="957">
        <v>1</v>
      </c>
      <c r="F470" t="s">
        <v>440</v>
      </c>
      <c r="G470" s="957">
        <v>182</v>
      </c>
      <c r="H470" t="s">
        <v>381</v>
      </c>
      <c r="I470" s="958" t="s">
        <v>489</v>
      </c>
      <c r="J470" s="958" t="s">
        <v>445</v>
      </c>
      <c r="K470" s="958" t="s">
        <v>447</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ASR_CMS_19</v>
      </c>
      <c r="AB470" s="957">
        <f t="shared" si="79"/>
        <v>45406</v>
      </c>
      <c r="AC470" t="str">
        <f t="shared" si="80"/>
        <v>Unaudited</v>
      </c>
    </row>
    <row r="471" spans="1:29" x14ac:dyDescent="0.25">
      <c r="A471" t="s">
        <v>421</v>
      </c>
      <c r="B471" t="s">
        <v>1380</v>
      </c>
      <c r="C471" t="s">
        <v>1381</v>
      </c>
      <c r="D471">
        <v>1900</v>
      </c>
      <c r="E471" s="957">
        <v>1</v>
      </c>
      <c r="F471" t="s">
        <v>440</v>
      </c>
      <c r="G471" s="957">
        <v>182</v>
      </c>
      <c r="H471" t="s">
        <v>381</v>
      </c>
      <c r="I471" s="937" t="s">
        <v>489</v>
      </c>
      <c r="J471" s="937" t="s">
        <v>445</v>
      </c>
      <c r="K471" s="937" t="s">
        <v>447</v>
      </c>
      <c r="L471" s="937">
        <v>6.3</v>
      </c>
      <c r="M471" s="937" t="s">
        <v>185</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ASR_CMS_19</v>
      </c>
      <c r="AB471" s="957">
        <f t="shared" si="79"/>
        <v>45406</v>
      </c>
      <c r="AC471" t="str">
        <f t="shared" si="80"/>
        <v>Unaudited</v>
      </c>
    </row>
    <row r="472" spans="1:29" x14ac:dyDescent="0.25">
      <c r="A472" t="s">
        <v>421</v>
      </c>
      <c r="B472" t="s">
        <v>1380</v>
      </c>
      <c r="C472" t="s">
        <v>1381</v>
      </c>
      <c r="D472">
        <v>1900</v>
      </c>
      <c r="E472" s="957">
        <v>1</v>
      </c>
      <c r="F472" t="s">
        <v>440</v>
      </c>
      <c r="G472" s="957">
        <v>182</v>
      </c>
      <c r="H472" t="s">
        <v>381</v>
      </c>
      <c r="I472" s="937" t="s">
        <v>489</v>
      </c>
      <c r="J472" s="937" t="s">
        <v>445</v>
      </c>
      <c r="K472" s="937" t="s">
        <v>447</v>
      </c>
      <c r="L472" s="937" t="s">
        <v>87</v>
      </c>
      <c r="M472" s="958" t="s">
        <v>455</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ASR_CMS_19</v>
      </c>
      <c r="AB472" s="957">
        <f t="shared" si="79"/>
        <v>45406</v>
      </c>
      <c r="AC472" t="str">
        <f t="shared" si="80"/>
        <v>Unaudited</v>
      </c>
    </row>
    <row r="473" spans="1:29" x14ac:dyDescent="0.25">
      <c r="A473" t="s">
        <v>421</v>
      </c>
      <c r="B473" t="s">
        <v>1380</v>
      </c>
      <c r="C473" t="s">
        <v>1381</v>
      </c>
      <c r="D473">
        <v>1900</v>
      </c>
      <c r="E473" s="957">
        <v>1</v>
      </c>
      <c r="F473" t="s">
        <v>440</v>
      </c>
      <c r="G473" s="957">
        <v>182</v>
      </c>
      <c r="H473" t="s">
        <v>381</v>
      </c>
      <c r="I473" s="937" t="s">
        <v>489</v>
      </c>
      <c r="J473" s="937" t="s">
        <v>445</v>
      </c>
      <c r="K473" s="937" t="s">
        <v>448</v>
      </c>
      <c r="L473" s="937">
        <v>7.1</v>
      </c>
      <c r="M473" s="958" t="s">
        <v>20</v>
      </c>
      <c r="N473" s="678">
        <f t="shared" ca="1" si="81"/>
        <v>95486.709999999977</v>
      </c>
      <c r="O473" s="678">
        <f t="shared" ca="1" si="82"/>
        <v>20874.589972305472</v>
      </c>
      <c r="P473" s="678">
        <f t="shared" ca="1" si="82"/>
        <v>1389.5591150505393</v>
      </c>
      <c r="Q473" s="678">
        <f t="shared" ca="1" si="82"/>
        <v>47444.281149559611</v>
      </c>
      <c r="R473" s="678">
        <f t="shared" ca="1" si="82"/>
        <v>3820.0397612729821</v>
      </c>
      <c r="S473" s="678">
        <f t="shared" ca="1" si="82"/>
        <v>257.52647104469969</v>
      </c>
      <c r="T473" s="678">
        <f t="shared" ca="1" si="82"/>
        <v>6762.7757797414151</v>
      </c>
      <c r="U473" s="678">
        <f t="shared" ca="1" si="82"/>
        <v>0</v>
      </c>
      <c r="V473" s="678">
        <f t="shared" ca="1" si="82"/>
        <v>309.11299675945355</v>
      </c>
      <c r="W473" s="678">
        <f t="shared" ca="1" si="75"/>
        <v>14628.824754265808</v>
      </c>
      <c r="X473" s="678">
        <f t="shared" ca="1" si="82"/>
        <v>0</v>
      </c>
      <c r="Y473" s="678">
        <f t="shared" ca="1" si="82"/>
        <v>0</v>
      </c>
      <c r="Z473" s="678">
        <f t="shared" ca="1" si="82"/>
        <v>0</v>
      </c>
      <c r="AA473" t="str">
        <f t="shared" si="78"/>
        <v>ASR_CMS_19</v>
      </c>
      <c r="AB473" s="957">
        <f t="shared" si="79"/>
        <v>45406</v>
      </c>
      <c r="AC473" t="str">
        <f t="shared" si="80"/>
        <v>Unaudited</v>
      </c>
    </row>
    <row r="474" spans="1:29" x14ac:dyDescent="0.25">
      <c r="A474" t="s">
        <v>421</v>
      </c>
      <c r="B474" t="s">
        <v>1380</v>
      </c>
      <c r="C474" t="s">
        <v>1381</v>
      </c>
      <c r="D474">
        <v>1900</v>
      </c>
      <c r="E474" s="957">
        <v>1</v>
      </c>
      <c r="F474" t="s">
        <v>440</v>
      </c>
      <c r="G474" s="957">
        <v>182</v>
      </c>
      <c r="H474" t="s">
        <v>381</v>
      </c>
      <c r="I474" s="937" t="s">
        <v>489</v>
      </c>
      <c r="J474" s="937" t="s">
        <v>445</v>
      </c>
      <c r="K474" s="937" t="s">
        <v>448</v>
      </c>
      <c r="L474" s="937">
        <v>7.2</v>
      </c>
      <c r="M474" s="958"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ASR_CMS_19</v>
      </c>
      <c r="AB474" s="957">
        <f t="shared" si="79"/>
        <v>45406</v>
      </c>
      <c r="AC474" t="str">
        <f t="shared" si="80"/>
        <v>Unaudited</v>
      </c>
    </row>
    <row r="475" spans="1:29" x14ac:dyDescent="0.25">
      <c r="A475" t="s">
        <v>421</v>
      </c>
      <c r="B475" t="s">
        <v>1380</v>
      </c>
      <c r="C475" t="s">
        <v>1381</v>
      </c>
      <c r="D475">
        <v>1900</v>
      </c>
      <c r="E475" s="957">
        <v>1</v>
      </c>
      <c r="F475" t="s">
        <v>440</v>
      </c>
      <c r="G475" s="957">
        <v>182</v>
      </c>
      <c r="H475" t="s">
        <v>381</v>
      </c>
      <c r="I475" s="937" t="s">
        <v>489</v>
      </c>
      <c r="J475" s="937" t="s">
        <v>445</v>
      </c>
      <c r="K475" s="937" t="s">
        <v>448</v>
      </c>
      <c r="L475" s="943">
        <v>7.3</v>
      </c>
      <c r="M475" s="959" t="s">
        <v>156</v>
      </c>
      <c r="N475" s="678">
        <f t="shared" ca="1" si="81"/>
        <v>1103.4525328845177</v>
      </c>
      <c r="O475" s="678">
        <f t="shared" ca="1" si="82"/>
        <v>151.75631825429252</v>
      </c>
      <c r="P475" s="678">
        <f t="shared" ca="1" si="82"/>
        <v>15.115699054388863</v>
      </c>
      <c r="Q475" s="678">
        <f t="shared" ca="1" si="82"/>
        <v>275.99669848332127</v>
      </c>
      <c r="R475" s="678">
        <f t="shared" ca="1" si="82"/>
        <v>20.816147479386849</v>
      </c>
      <c r="S475" s="678">
        <f t="shared" ca="1" si="82"/>
        <v>0.12744241121939695</v>
      </c>
      <c r="T475" s="678">
        <f t="shared" ca="1" si="82"/>
        <v>176.64039010484851</v>
      </c>
      <c r="U475" s="678">
        <f t="shared" ca="1" si="82"/>
        <v>0</v>
      </c>
      <c r="V475" s="678">
        <f t="shared" ca="1" si="82"/>
        <v>1.2137505228108119</v>
      </c>
      <c r="W475" s="678">
        <f t="shared" ca="1" si="75"/>
        <v>461.78608657424951</v>
      </c>
      <c r="X475" s="678">
        <f t="shared" ca="1" si="82"/>
        <v>0</v>
      </c>
      <c r="Y475" s="678">
        <f t="shared" ca="1" si="82"/>
        <v>0</v>
      </c>
      <c r="Z475" s="678">
        <f t="shared" ca="1" si="82"/>
        <v>0</v>
      </c>
      <c r="AA475" t="str">
        <f t="shared" si="78"/>
        <v>ASR_CMS_19</v>
      </c>
      <c r="AB475" s="957">
        <f t="shared" si="79"/>
        <v>45406</v>
      </c>
      <c r="AC475" t="str">
        <f t="shared" si="80"/>
        <v>Unaudited</v>
      </c>
    </row>
    <row r="476" spans="1:29" x14ac:dyDescent="0.25">
      <c r="A476" t="s">
        <v>421</v>
      </c>
      <c r="B476" t="s">
        <v>1380</v>
      </c>
      <c r="C476" t="s">
        <v>1381</v>
      </c>
      <c r="D476">
        <v>1900</v>
      </c>
      <c r="E476" s="957">
        <v>1</v>
      </c>
      <c r="F476" t="s">
        <v>440</v>
      </c>
      <c r="G476" s="957">
        <v>182</v>
      </c>
      <c r="H476" t="s">
        <v>381</v>
      </c>
      <c r="I476" s="937" t="s">
        <v>489</v>
      </c>
      <c r="J476" s="937" t="s">
        <v>445</v>
      </c>
      <c r="K476" s="937" t="s">
        <v>448</v>
      </c>
      <c r="L476" s="937" t="s">
        <v>91</v>
      </c>
      <c r="M476" s="958" t="s">
        <v>456</v>
      </c>
      <c r="N476" s="678">
        <f t="shared" ca="1" si="81"/>
        <v>-11.730371536832113</v>
      </c>
      <c r="O476" s="678">
        <f t="shared" ca="1" si="82"/>
        <v>-1.5482947614192435</v>
      </c>
      <c r="P476" s="678">
        <f t="shared" ca="1" si="82"/>
        <v>-0.14515314811609251</v>
      </c>
      <c r="Q476" s="678">
        <f t="shared" ca="1" si="82"/>
        <v>-2.9197620396295143</v>
      </c>
      <c r="R476" s="678">
        <f t="shared" ca="1" si="82"/>
        <v>-0.16406942428488708</v>
      </c>
      <c r="S476" s="678">
        <f t="shared" ca="1" si="82"/>
        <v>-1.3958850371369907E-3</v>
      </c>
      <c r="T476" s="678">
        <f t="shared" ca="1" si="82"/>
        <v>-1.8994374673063537</v>
      </c>
      <c r="U476" s="678">
        <f t="shared" ca="1" si="82"/>
        <v>0</v>
      </c>
      <c r="V476" s="678">
        <f t="shared" ca="1" si="82"/>
        <v>-1.329428859198282E-2</v>
      </c>
      <c r="W476" s="678">
        <f t="shared" ca="1" si="75"/>
        <v>-5.0389645224469017</v>
      </c>
      <c r="X476" s="678">
        <f t="shared" ca="1" si="82"/>
        <v>0</v>
      </c>
      <c r="Y476" s="678">
        <f t="shared" ca="1" si="82"/>
        <v>0</v>
      </c>
      <c r="Z476" s="678">
        <f t="shared" ca="1" si="82"/>
        <v>0</v>
      </c>
      <c r="AA476" t="str">
        <f t="shared" si="78"/>
        <v>ASR_CMS_19</v>
      </c>
      <c r="AB476" s="957">
        <f t="shared" si="79"/>
        <v>45406</v>
      </c>
      <c r="AC476" t="str">
        <f t="shared" si="80"/>
        <v>Unaudited</v>
      </c>
    </row>
    <row r="477" spans="1:29" x14ac:dyDescent="0.25">
      <c r="A477" t="s">
        <v>421</v>
      </c>
      <c r="B477" t="s">
        <v>1380</v>
      </c>
      <c r="C477" t="s">
        <v>1381</v>
      </c>
      <c r="D477">
        <v>1900</v>
      </c>
      <c r="E477" s="957">
        <v>1</v>
      </c>
      <c r="F477" t="s">
        <v>440</v>
      </c>
      <c r="G477" s="957">
        <v>182</v>
      </c>
      <c r="H477" t="s">
        <v>381</v>
      </c>
      <c r="I477" s="937" t="s">
        <v>489</v>
      </c>
      <c r="J477" s="937" t="s">
        <v>445</v>
      </c>
      <c r="K477" s="937" t="s">
        <v>449</v>
      </c>
      <c r="L477" s="937">
        <v>8.1</v>
      </c>
      <c r="M477" s="958" t="s">
        <v>22</v>
      </c>
      <c r="N477" s="678">
        <f t="shared" ca="1" si="81"/>
        <v>2291438.2076207926</v>
      </c>
      <c r="O477" s="678">
        <f t="shared" ca="1" si="82"/>
        <v>924132.3949087183</v>
      </c>
      <c r="P477" s="678">
        <f t="shared" ca="1" si="82"/>
        <v>54130.266787327157</v>
      </c>
      <c r="Q477" s="678">
        <f t="shared" ca="1" si="82"/>
        <v>950345.8347856102</v>
      </c>
      <c r="R477" s="678">
        <f t="shared" ca="1" si="82"/>
        <v>66672.560431622245</v>
      </c>
      <c r="S477" s="678">
        <f t="shared" ca="1" si="82"/>
        <v>0</v>
      </c>
      <c r="T477" s="678">
        <f t="shared" ca="1" si="82"/>
        <v>128133.33815108625</v>
      </c>
      <c r="U477" s="678">
        <f t="shared" ca="1" si="82"/>
        <v>0</v>
      </c>
      <c r="V477" s="678">
        <f t="shared" ca="1" si="82"/>
        <v>41084.780835100624</v>
      </c>
      <c r="W477" s="678">
        <f t="shared" ca="1" si="75"/>
        <v>126939.03172132802</v>
      </c>
      <c r="X477" s="678">
        <f t="shared" ca="1" si="82"/>
        <v>0</v>
      </c>
      <c r="Y477" s="678">
        <f t="shared" ca="1" si="82"/>
        <v>0</v>
      </c>
      <c r="Z477" s="678">
        <f t="shared" ca="1" si="82"/>
        <v>0</v>
      </c>
      <c r="AA477" t="str">
        <f t="shared" si="78"/>
        <v>ASR_CMS_19</v>
      </c>
      <c r="AB477" s="957">
        <f t="shared" si="79"/>
        <v>45406</v>
      </c>
      <c r="AC477" t="str">
        <f t="shared" si="80"/>
        <v>Unaudited</v>
      </c>
    </row>
    <row r="478" spans="1:29" x14ac:dyDescent="0.25">
      <c r="A478" t="s">
        <v>421</v>
      </c>
      <c r="B478" t="s">
        <v>1380</v>
      </c>
      <c r="C478" t="s">
        <v>1381</v>
      </c>
      <c r="D478">
        <v>1900</v>
      </c>
      <c r="E478" s="957">
        <v>1</v>
      </c>
      <c r="F478" t="s">
        <v>440</v>
      </c>
      <c r="G478" s="957">
        <v>182</v>
      </c>
      <c r="H478" t="s">
        <v>381</v>
      </c>
      <c r="I478" s="937" t="s">
        <v>489</v>
      </c>
      <c r="J478" s="937" t="s">
        <v>445</v>
      </c>
      <c r="K478" s="937" t="s">
        <v>449</v>
      </c>
      <c r="L478" s="937" t="s">
        <v>113</v>
      </c>
      <c r="M478" s="958" t="s">
        <v>444</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ASR_CMS_19</v>
      </c>
      <c r="AB478" s="957">
        <f t="shared" si="79"/>
        <v>45406</v>
      </c>
      <c r="AC478" t="str">
        <f t="shared" si="80"/>
        <v>Unaudited</v>
      </c>
    </row>
    <row r="479" spans="1:29" x14ac:dyDescent="0.25">
      <c r="A479" t="s">
        <v>421</v>
      </c>
      <c r="B479" t="s">
        <v>1380</v>
      </c>
      <c r="C479" t="s">
        <v>1381</v>
      </c>
      <c r="D479">
        <v>1900</v>
      </c>
      <c r="E479" s="957">
        <v>1</v>
      </c>
      <c r="F479" t="s">
        <v>440</v>
      </c>
      <c r="G479" s="957">
        <v>182</v>
      </c>
      <c r="H479" t="s">
        <v>381</v>
      </c>
      <c r="I479" s="937" t="s">
        <v>489</v>
      </c>
      <c r="J479" s="937" t="s">
        <v>445</v>
      </c>
      <c r="K479" s="937" t="s">
        <v>449</v>
      </c>
      <c r="L479" s="937" t="s">
        <v>115</v>
      </c>
      <c r="M479" s="958" t="s">
        <v>158</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ASR_CMS_19</v>
      </c>
      <c r="AB479" s="957">
        <f t="shared" si="79"/>
        <v>45406</v>
      </c>
      <c r="AC479" t="str">
        <f t="shared" si="80"/>
        <v>Unaudited</v>
      </c>
    </row>
    <row r="480" spans="1:29" x14ac:dyDescent="0.25">
      <c r="A480" t="s">
        <v>421</v>
      </c>
      <c r="B480" t="s">
        <v>1380</v>
      </c>
      <c r="C480" t="s">
        <v>1381</v>
      </c>
      <c r="D480">
        <v>1900</v>
      </c>
      <c r="E480" s="957">
        <v>1</v>
      </c>
      <c r="F480" t="s">
        <v>440</v>
      </c>
      <c r="G480" s="957">
        <v>182</v>
      </c>
      <c r="H480" t="s">
        <v>381</v>
      </c>
      <c r="I480" s="937" t="s">
        <v>489</v>
      </c>
      <c r="J480" s="937" t="s">
        <v>445</v>
      </c>
      <c r="K480" s="937" t="s">
        <v>449</v>
      </c>
      <c r="L480" s="937" t="s">
        <v>116</v>
      </c>
      <c r="M480" s="958" t="s">
        <v>114</v>
      </c>
      <c r="N480" s="678">
        <f t="shared" ca="1" si="81"/>
        <v>-8234.1804160523207</v>
      </c>
      <c r="O480" s="678">
        <f t="shared" ca="1" si="82"/>
        <v>-3320.8283089151405</v>
      </c>
      <c r="P480" s="678">
        <f t="shared" ca="1" si="82"/>
        <v>-194.51468567362653</v>
      </c>
      <c r="Q480" s="678">
        <f t="shared" ca="1" si="82"/>
        <v>-3415.0251293023607</v>
      </c>
      <c r="R480" s="678">
        <f t="shared" ca="1" si="82"/>
        <v>-239.58485529668761</v>
      </c>
      <c r="S480" s="678">
        <f t="shared" ca="1" si="82"/>
        <v>0</v>
      </c>
      <c r="T480" s="678">
        <f t="shared" ca="1" si="82"/>
        <v>-460.44140319304955</v>
      </c>
      <c r="U480" s="678">
        <f t="shared" ca="1" si="82"/>
        <v>0</v>
      </c>
      <c r="V480" s="678">
        <f t="shared" ca="1" si="82"/>
        <v>-147.63631706283047</v>
      </c>
      <c r="W480" s="678">
        <f t="shared" ca="1" si="75"/>
        <v>-456.14971660862648</v>
      </c>
      <c r="X480" s="678">
        <f t="shared" ca="1" si="82"/>
        <v>0</v>
      </c>
      <c r="Y480" s="678">
        <f t="shared" ca="1" si="82"/>
        <v>0</v>
      </c>
      <c r="Z480" s="678">
        <f t="shared" ca="1" si="82"/>
        <v>0</v>
      </c>
      <c r="AA480" t="str">
        <f t="shared" si="78"/>
        <v>ASR_CMS_19</v>
      </c>
      <c r="AB480" s="957">
        <f t="shared" si="79"/>
        <v>45406</v>
      </c>
      <c r="AC480" t="str">
        <f t="shared" si="80"/>
        <v>Unaudited</v>
      </c>
    </row>
    <row r="481" spans="1:29" x14ac:dyDescent="0.25">
      <c r="A481" t="s">
        <v>421</v>
      </c>
      <c r="B481" t="s">
        <v>1380</v>
      </c>
      <c r="C481" t="s">
        <v>1381</v>
      </c>
      <c r="D481">
        <v>1900</v>
      </c>
      <c r="E481" s="957">
        <v>1</v>
      </c>
      <c r="F481" t="s">
        <v>440</v>
      </c>
      <c r="G481" s="957">
        <v>182</v>
      </c>
      <c r="H481" t="s">
        <v>381</v>
      </c>
      <c r="I481" s="937" t="s">
        <v>489</v>
      </c>
      <c r="J481" s="937" t="s">
        <v>445</v>
      </c>
      <c r="K481" s="937" t="s">
        <v>449</v>
      </c>
      <c r="L481" s="937" t="s">
        <v>117</v>
      </c>
      <c r="M481" s="958" t="s">
        <v>159</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ASR_CMS_19</v>
      </c>
      <c r="AB481" s="957">
        <f t="shared" si="79"/>
        <v>45406</v>
      </c>
      <c r="AC481" t="str">
        <f t="shared" si="80"/>
        <v>Unaudited</v>
      </c>
    </row>
    <row r="482" spans="1:29" x14ac:dyDescent="0.25">
      <c r="A482" t="s">
        <v>421</v>
      </c>
      <c r="B482" t="s">
        <v>1380</v>
      </c>
      <c r="C482" t="s">
        <v>1381</v>
      </c>
      <c r="D482">
        <v>1900</v>
      </c>
      <c r="E482" s="957">
        <v>1</v>
      </c>
      <c r="F482" t="s">
        <v>440</v>
      </c>
      <c r="G482" s="957">
        <v>182</v>
      </c>
      <c r="H482" t="s">
        <v>381</v>
      </c>
      <c r="I482" s="937" t="s">
        <v>489</v>
      </c>
      <c r="J482" s="937" t="s">
        <v>445</v>
      </c>
      <c r="K482" s="937" t="s">
        <v>449</v>
      </c>
      <c r="L482" s="937" t="s">
        <v>160</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ASR_CMS_19</v>
      </c>
      <c r="AB482" s="957">
        <f t="shared" si="79"/>
        <v>45406</v>
      </c>
      <c r="AC482" t="str">
        <f t="shared" si="80"/>
        <v>Unaudited</v>
      </c>
    </row>
    <row r="483" spans="1:29" x14ac:dyDescent="0.25">
      <c r="A483" t="s">
        <v>421</v>
      </c>
      <c r="B483" t="s">
        <v>1380</v>
      </c>
      <c r="C483" t="s">
        <v>1381</v>
      </c>
      <c r="D483">
        <v>1900</v>
      </c>
      <c r="E483" s="957">
        <v>1</v>
      </c>
      <c r="F483" t="s">
        <v>440</v>
      </c>
      <c r="G483" s="957">
        <v>182</v>
      </c>
      <c r="H483" t="s">
        <v>381</v>
      </c>
      <c r="I483" s="937" t="s">
        <v>489</v>
      </c>
      <c r="J483" s="937" t="s">
        <v>445</v>
      </c>
      <c r="K483" s="937" t="s">
        <v>449</v>
      </c>
      <c r="L483" s="937" t="s">
        <v>443</v>
      </c>
      <c r="M483" s="958" t="s">
        <v>457</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ASR_CMS_19</v>
      </c>
      <c r="AB483" s="957">
        <f t="shared" si="79"/>
        <v>45406</v>
      </c>
      <c r="AC483" t="str">
        <f t="shared" si="80"/>
        <v>Unaudited</v>
      </c>
    </row>
    <row r="484" spans="1:29" ht="30" x14ac:dyDescent="0.25">
      <c r="A484" t="s">
        <v>421</v>
      </c>
      <c r="B484" t="s">
        <v>1380</v>
      </c>
      <c r="C484" t="s">
        <v>1381</v>
      </c>
      <c r="D484">
        <v>1900</v>
      </c>
      <c r="E484" s="957">
        <v>1</v>
      </c>
      <c r="F484" t="s">
        <v>440</v>
      </c>
      <c r="G484" s="957">
        <v>182</v>
      </c>
      <c r="H484" t="s">
        <v>381</v>
      </c>
      <c r="I484" s="937" t="s">
        <v>489</v>
      </c>
      <c r="J484" s="937" t="s">
        <v>445</v>
      </c>
      <c r="K484" s="937" t="s">
        <v>450</v>
      </c>
      <c r="L484" s="937">
        <v>9.1</v>
      </c>
      <c r="M484" s="958" t="s">
        <v>186</v>
      </c>
      <c r="N484" s="678">
        <f t="shared" ca="1" si="81"/>
        <v>1816633.13</v>
      </c>
      <c r="O484" s="678">
        <f t="shared" ca="1" si="82"/>
        <v>34698.039999999994</v>
      </c>
      <c r="P484" s="678">
        <f t="shared" ca="1" si="82"/>
        <v>0</v>
      </c>
      <c r="Q484" s="678">
        <f t="shared" ca="1" si="82"/>
        <v>247072.39</v>
      </c>
      <c r="R484" s="678">
        <f t="shared" ca="1" si="82"/>
        <v>0</v>
      </c>
      <c r="S484" s="678">
        <f t="shared" ca="1" si="82"/>
        <v>0</v>
      </c>
      <c r="T484" s="678">
        <f t="shared" ca="1" si="82"/>
        <v>636188.57000000007</v>
      </c>
      <c r="U484" s="678">
        <f t="shared" ca="1" si="82"/>
        <v>0</v>
      </c>
      <c r="V484" s="678">
        <f t="shared" ca="1" si="82"/>
        <v>0</v>
      </c>
      <c r="W484" s="678">
        <f t="shared" ca="1" si="75"/>
        <v>898674.13</v>
      </c>
      <c r="X484" s="678">
        <f t="shared" ca="1" si="82"/>
        <v>0</v>
      </c>
      <c r="Y484" s="678">
        <f t="shared" ca="1" si="82"/>
        <v>0</v>
      </c>
      <c r="Z484" s="678">
        <f t="shared" ca="1" si="82"/>
        <v>0</v>
      </c>
      <c r="AA484" t="str">
        <f t="shared" si="78"/>
        <v>ASR_CMS_19</v>
      </c>
      <c r="AB484" s="957">
        <f t="shared" si="79"/>
        <v>45406</v>
      </c>
      <c r="AC484" t="str">
        <f t="shared" si="80"/>
        <v>Unaudited</v>
      </c>
    </row>
    <row r="485" spans="1:29" x14ac:dyDescent="0.25">
      <c r="A485" t="s">
        <v>421</v>
      </c>
      <c r="B485" t="s">
        <v>1380</v>
      </c>
      <c r="C485" t="s">
        <v>1381</v>
      </c>
      <c r="D485">
        <v>1900</v>
      </c>
      <c r="E485" s="957">
        <v>1</v>
      </c>
      <c r="F485" t="s">
        <v>440</v>
      </c>
      <c r="G485" s="957">
        <v>182</v>
      </c>
      <c r="H485" t="s">
        <v>381</v>
      </c>
      <c r="I485" s="937" t="s">
        <v>489</v>
      </c>
      <c r="J485" s="937" t="s">
        <v>445</v>
      </c>
      <c r="K485" s="937" t="s">
        <v>450</v>
      </c>
      <c r="L485" s="945" t="s">
        <v>107</v>
      </c>
      <c r="M485" s="960" t="s">
        <v>187</v>
      </c>
      <c r="N485" s="678">
        <f t="shared" ca="1" si="81"/>
        <v>35918.74</v>
      </c>
      <c r="O485" s="678">
        <f t="shared" ca="1" si="82"/>
        <v>0</v>
      </c>
      <c r="P485" s="678">
        <f t="shared" ca="1" si="82"/>
        <v>0</v>
      </c>
      <c r="Q485" s="678">
        <f t="shared" ca="1" si="82"/>
        <v>23520.639999999999</v>
      </c>
      <c r="R485" s="678">
        <f t="shared" ca="1" si="82"/>
        <v>0</v>
      </c>
      <c r="S485" s="678">
        <f t="shared" ca="1" si="82"/>
        <v>0</v>
      </c>
      <c r="T485" s="678">
        <f t="shared" ca="1" si="82"/>
        <v>8022.2999999999993</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4375.8</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ASR_CMS_19</v>
      </c>
      <c r="AB485" s="957">
        <f t="shared" si="79"/>
        <v>45406</v>
      </c>
      <c r="AC485" t="str">
        <f t="shared" si="80"/>
        <v>Unaudited</v>
      </c>
    </row>
    <row r="486" spans="1:29" x14ac:dyDescent="0.25">
      <c r="A486" t="s">
        <v>421</v>
      </c>
      <c r="B486" t="s">
        <v>1380</v>
      </c>
      <c r="C486" t="s">
        <v>1381</v>
      </c>
      <c r="D486">
        <v>1900</v>
      </c>
      <c r="E486" s="957">
        <v>1</v>
      </c>
      <c r="F486" t="s">
        <v>440</v>
      </c>
      <c r="G486" s="957">
        <v>182</v>
      </c>
      <c r="H486" t="s">
        <v>381</v>
      </c>
      <c r="I486" s="937" t="s">
        <v>489</v>
      </c>
      <c r="J486" s="937" t="s">
        <v>445</v>
      </c>
      <c r="K486" s="937" t="s">
        <v>450</v>
      </c>
      <c r="L486" s="947" t="s">
        <v>1316</v>
      </c>
      <c r="M486" s="961" t="s">
        <v>1317</v>
      </c>
      <c r="N486" s="678">
        <f t="shared" ca="1" si="81"/>
        <v>58267.3</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58267.3</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ASR_CMS_19</v>
      </c>
      <c r="AB486" s="957">
        <f t="shared" si="79"/>
        <v>45406</v>
      </c>
      <c r="AC486" t="str">
        <f t="shared" si="80"/>
        <v>Unaudited</v>
      </c>
    </row>
    <row r="487" spans="1:29" x14ac:dyDescent="0.25">
      <c r="A487" t="s">
        <v>421</v>
      </c>
      <c r="B487" t="s">
        <v>1380</v>
      </c>
      <c r="C487" t="s">
        <v>1381</v>
      </c>
      <c r="D487">
        <v>1900</v>
      </c>
      <c r="E487" s="957">
        <v>1</v>
      </c>
      <c r="F487" t="s">
        <v>440</v>
      </c>
      <c r="G487" s="957">
        <v>182</v>
      </c>
      <c r="H487" t="s">
        <v>381</v>
      </c>
      <c r="I487" s="958" t="s">
        <v>489</v>
      </c>
      <c r="J487" s="958" t="s">
        <v>445</v>
      </c>
      <c r="K487" s="958" t="s">
        <v>450</v>
      </c>
      <c r="L487" s="937" t="s">
        <v>108</v>
      </c>
      <c r="M487" s="958" t="s">
        <v>188</v>
      </c>
      <c r="N487" s="678">
        <f t="shared" ca="1" si="81"/>
        <v>555829.32999999984</v>
      </c>
      <c r="O487" s="678">
        <f t="shared" ca="1" si="85"/>
        <v>75886.710000000006</v>
      </c>
      <c r="P487" s="678">
        <f t="shared" ca="1" si="85"/>
        <v>2850.4400000000005</v>
      </c>
      <c r="Q487" s="678">
        <f t="shared" ca="1" si="85"/>
        <v>185765.17999999996</v>
      </c>
      <c r="R487" s="678">
        <f t="shared" ca="1" si="85"/>
        <v>10517.54</v>
      </c>
      <c r="S487" s="678">
        <f t="shared" ca="1" si="85"/>
        <v>0</v>
      </c>
      <c r="T487" s="678">
        <f t="shared" ca="1" si="85"/>
        <v>192133.78999999998</v>
      </c>
      <c r="U487" s="678">
        <f t="shared" ca="1" si="85"/>
        <v>0</v>
      </c>
      <c r="V487" s="678">
        <f t="shared" ca="1" si="83"/>
        <v>0</v>
      </c>
      <c r="W487" s="678">
        <f t="shared" ca="1" si="75"/>
        <v>88675.669999999984</v>
      </c>
      <c r="X487" s="678">
        <f t="shared" ca="1" si="84"/>
        <v>0</v>
      </c>
      <c r="Y487" s="678">
        <f t="shared" ca="1" si="84"/>
        <v>0</v>
      </c>
      <c r="Z487" s="678">
        <f t="shared" ca="1" si="84"/>
        <v>0</v>
      </c>
      <c r="AA487" t="str">
        <f t="shared" si="78"/>
        <v>ASR_CMS_19</v>
      </c>
      <c r="AB487" s="957">
        <f t="shared" si="79"/>
        <v>45406</v>
      </c>
      <c r="AC487" t="str">
        <f t="shared" si="80"/>
        <v>Unaudited</v>
      </c>
    </row>
    <row r="488" spans="1:29" x14ac:dyDescent="0.25">
      <c r="A488" t="s">
        <v>421</v>
      </c>
      <c r="B488" t="s">
        <v>1380</v>
      </c>
      <c r="C488" t="s">
        <v>1381</v>
      </c>
      <c r="D488">
        <v>1900</v>
      </c>
      <c r="E488" s="957">
        <v>1</v>
      </c>
      <c r="F488" t="s">
        <v>440</v>
      </c>
      <c r="G488" s="957">
        <v>182</v>
      </c>
      <c r="H488" t="s">
        <v>381</v>
      </c>
      <c r="I488" s="937" t="s">
        <v>489</v>
      </c>
      <c r="J488" s="937" t="s">
        <v>445</v>
      </c>
      <c r="K488" s="937" t="s">
        <v>450</v>
      </c>
      <c r="L488" s="937" t="s">
        <v>109</v>
      </c>
      <c r="M488" s="962" t="s">
        <v>161</v>
      </c>
      <c r="N488" s="678">
        <f t="shared" ca="1" si="81"/>
        <v>113842.29446032712</v>
      </c>
      <c r="O488" s="678">
        <f t="shared" ca="1" si="85"/>
        <v>60111.286973285147</v>
      </c>
      <c r="P488" s="678">
        <f t="shared" ca="1" si="85"/>
        <v>1456.3887262066357</v>
      </c>
      <c r="Q488" s="678">
        <f t="shared" ca="1" si="85"/>
        <v>35764.842187840914</v>
      </c>
      <c r="R488" s="678">
        <f t="shared" ca="1" si="85"/>
        <v>1437.8735271447767</v>
      </c>
      <c r="S488" s="678">
        <f t="shared" ca="1" si="85"/>
        <v>0</v>
      </c>
      <c r="T488" s="678">
        <f t="shared" ca="1" si="85"/>
        <v>8869.8523886710973</v>
      </c>
      <c r="U488" s="678">
        <f t="shared" ca="1" si="85"/>
        <v>0</v>
      </c>
      <c r="V488" s="678">
        <f t="shared" ca="1" si="83"/>
        <v>386.78531373541341</v>
      </c>
      <c r="W488" s="678">
        <f t="shared" ca="1" si="75"/>
        <v>5815.2653434431386</v>
      </c>
      <c r="X488" s="678">
        <f t="shared" ca="1" si="84"/>
        <v>0</v>
      </c>
      <c r="Y488" s="678">
        <f t="shared" ca="1" si="84"/>
        <v>0</v>
      </c>
      <c r="Z488" s="678">
        <f t="shared" ca="1" si="84"/>
        <v>0</v>
      </c>
      <c r="AA488" t="str">
        <f t="shared" si="78"/>
        <v>ASR_CMS_19</v>
      </c>
      <c r="AB488" s="957">
        <f t="shared" si="79"/>
        <v>45406</v>
      </c>
      <c r="AC488" t="str">
        <f t="shared" si="80"/>
        <v>Unaudited</v>
      </c>
    </row>
    <row r="489" spans="1:29" x14ac:dyDescent="0.25">
      <c r="A489" t="s">
        <v>421</v>
      </c>
      <c r="B489" t="s">
        <v>1380</v>
      </c>
      <c r="C489" t="s">
        <v>1381</v>
      </c>
      <c r="D489">
        <v>1900</v>
      </c>
      <c r="E489" s="957">
        <v>1</v>
      </c>
      <c r="F489" t="s">
        <v>440</v>
      </c>
      <c r="G489" s="957">
        <v>182</v>
      </c>
      <c r="H489" t="s">
        <v>381</v>
      </c>
      <c r="I489" s="937" t="s">
        <v>489</v>
      </c>
      <c r="J489" s="937" t="s">
        <v>445</v>
      </c>
      <c r="K489" s="937" t="s">
        <v>450</v>
      </c>
      <c r="L489" s="937" t="s">
        <v>110</v>
      </c>
      <c r="M489" s="962" t="s">
        <v>135</v>
      </c>
      <c r="N489" s="678">
        <f t="shared" ca="1" si="81"/>
        <v>6865.4745832503177</v>
      </c>
      <c r="O489" s="678">
        <f t="shared" ca="1" si="85"/>
        <v>3584.0940723801914</v>
      </c>
      <c r="P489" s="678">
        <f t="shared" ca="1" si="85"/>
        <v>504.76068315507342</v>
      </c>
      <c r="Q489" s="678">
        <f t="shared" ca="1" si="85"/>
        <v>1741.5192919052513</v>
      </c>
      <c r="R489" s="678">
        <f t="shared" ca="1" si="85"/>
        <v>262.97978742037304</v>
      </c>
      <c r="S489" s="678">
        <f t="shared" ca="1" si="85"/>
        <v>6.0680114700531407</v>
      </c>
      <c r="T489" s="678">
        <f t="shared" ca="1" si="85"/>
        <v>652.78318947838341</v>
      </c>
      <c r="U489" s="678">
        <f t="shared" ca="1" si="85"/>
        <v>0</v>
      </c>
      <c r="V489" s="678">
        <f t="shared" ca="1" si="83"/>
        <v>39.442074555345414</v>
      </c>
      <c r="W489" s="678">
        <f t="shared" ca="1" si="75"/>
        <v>73.827472885646543</v>
      </c>
      <c r="X489" s="678">
        <f t="shared" ca="1" si="84"/>
        <v>0</v>
      </c>
      <c r="Y489" s="678">
        <f t="shared" ca="1" si="84"/>
        <v>0</v>
      </c>
      <c r="Z489" s="678">
        <f t="shared" ca="1" si="84"/>
        <v>0</v>
      </c>
      <c r="AA489" t="str">
        <f t="shared" si="78"/>
        <v>ASR_CMS_19</v>
      </c>
      <c r="AB489" s="957">
        <f t="shared" si="79"/>
        <v>45406</v>
      </c>
      <c r="AC489" t="str">
        <f t="shared" si="80"/>
        <v>Unaudited</v>
      </c>
    </row>
    <row r="490" spans="1:29" x14ac:dyDescent="0.25">
      <c r="A490" t="s">
        <v>421</v>
      </c>
      <c r="B490" t="s">
        <v>1380</v>
      </c>
      <c r="C490" t="s">
        <v>1381</v>
      </c>
      <c r="D490">
        <v>1900</v>
      </c>
      <c r="E490" s="957">
        <v>1</v>
      </c>
      <c r="F490" t="s">
        <v>440</v>
      </c>
      <c r="G490" s="957">
        <v>182</v>
      </c>
      <c r="H490" t="s">
        <v>381</v>
      </c>
      <c r="I490" s="937" t="s">
        <v>489</v>
      </c>
      <c r="J490" s="937" t="s">
        <v>445</v>
      </c>
      <c r="K490" s="937" t="s">
        <v>450</v>
      </c>
      <c r="L490" s="937" t="s">
        <v>111</v>
      </c>
      <c r="M490" s="962" t="s">
        <v>163</v>
      </c>
      <c r="N490" s="678">
        <f t="shared" ca="1" si="81"/>
        <v>4620.3726252076722</v>
      </c>
      <c r="O490" s="678">
        <f t="shared" ca="1" si="85"/>
        <v>305.45251444083641</v>
      </c>
      <c r="P490" s="678">
        <f t="shared" ca="1" si="85"/>
        <v>7.7070722526501454</v>
      </c>
      <c r="Q490" s="678">
        <f t="shared" ca="1" si="85"/>
        <v>985.4356562801039</v>
      </c>
      <c r="R490" s="678">
        <f t="shared" ca="1" si="85"/>
        <v>21.40308647481827</v>
      </c>
      <c r="S490" s="678">
        <f t="shared" ca="1" si="85"/>
        <v>0</v>
      </c>
      <c r="T490" s="678">
        <f t="shared" ca="1" si="85"/>
        <v>1513.4545885327129</v>
      </c>
      <c r="U490" s="678">
        <f t="shared" ca="1" si="85"/>
        <v>0</v>
      </c>
      <c r="V490" s="678">
        <f t="shared" ca="1" si="83"/>
        <v>0.69128107952388884</v>
      </c>
      <c r="W490" s="678">
        <f t="shared" ca="1" si="75"/>
        <v>1786.2284261470268</v>
      </c>
      <c r="X490" s="678">
        <f t="shared" ca="1" si="84"/>
        <v>0</v>
      </c>
      <c r="Y490" s="678">
        <f t="shared" ca="1" si="84"/>
        <v>0</v>
      </c>
      <c r="Z490" s="678">
        <f t="shared" ca="1" si="84"/>
        <v>0</v>
      </c>
      <c r="AA490" t="str">
        <f t="shared" si="78"/>
        <v>ASR_CMS_19</v>
      </c>
      <c r="AB490" s="957">
        <f t="shared" si="79"/>
        <v>45406</v>
      </c>
      <c r="AC490" t="str">
        <f t="shared" si="80"/>
        <v>Unaudited</v>
      </c>
    </row>
    <row r="491" spans="1:29" x14ac:dyDescent="0.25">
      <c r="A491" t="s">
        <v>421</v>
      </c>
      <c r="B491" t="s">
        <v>1380</v>
      </c>
      <c r="C491" t="s">
        <v>1381</v>
      </c>
      <c r="D491">
        <v>1900</v>
      </c>
      <c r="E491" s="957">
        <v>1</v>
      </c>
      <c r="F491" t="s">
        <v>440</v>
      </c>
      <c r="G491" s="957">
        <v>182</v>
      </c>
      <c r="H491" t="s">
        <v>381</v>
      </c>
      <c r="I491" s="937" t="s">
        <v>489</v>
      </c>
      <c r="J491" s="937" t="s">
        <v>445</v>
      </c>
      <c r="K491" s="937" t="s">
        <v>450</v>
      </c>
      <c r="L491" s="937" t="s">
        <v>112</v>
      </c>
      <c r="M491" s="962" t="s">
        <v>464</v>
      </c>
      <c r="N491" s="678">
        <f t="shared" ca="1" si="81"/>
        <v>34328.186206482111</v>
      </c>
      <c r="O491" s="678">
        <f t="shared" ca="1" si="85"/>
        <v>4530.9861418826158</v>
      </c>
      <c r="P491" s="678">
        <f t="shared" ca="1" si="85"/>
        <v>424.78145567177495</v>
      </c>
      <c r="Q491" s="678">
        <f t="shared" ca="1" si="85"/>
        <v>8544.4979010518164</v>
      </c>
      <c r="R491" s="678">
        <f t="shared" ca="1" si="85"/>
        <v>480.13873473294495</v>
      </c>
      <c r="S491" s="678">
        <f t="shared" ca="1" si="85"/>
        <v>4.0849687776063002</v>
      </c>
      <c r="T491" s="678">
        <f t="shared" ca="1" si="85"/>
        <v>5558.5829366552398</v>
      </c>
      <c r="U491" s="678">
        <f t="shared" ca="1" si="85"/>
        <v>0</v>
      </c>
      <c r="V491" s="678">
        <f t="shared" ca="1" si="83"/>
        <v>38.904889997332802</v>
      </c>
      <c r="W491" s="678">
        <f t="shared" ca="1" si="75"/>
        <v>14746.209177712777</v>
      </c>
      <c r="X491" s="678">
        <f t="shared" ca="1" si="84"/>
        <v>0</v>
      </c>
      <c r="Y491" s="678">
        <f t="shared" ca="1" si="84"/>
        <v>0</v>
      </c>
      <c r="Z491" s="678">
        <f t="shared" ca="1" si="84"/>
        <v>0</v>
      </c>
      <c r="AA491" t="str">
        <f t="shared" si="78"/>
        <v>ASR_CMS_19</v>
      </c>
      <c r="AB491" s="957">
        <f t="shared" si="79"/>
        <v>45406</v>
      </c>
      <c r="AC491" t="str">
        <f t="shared" si="80"/>
        <v>Unaudited</v>
      </c>
    </row>
    <row r="492" spans="1:29" x14ac:dyDescent="0.25">
      <c r="A492" t="s">
        <v>421</v>
      </c>
      <c r="B492" t="s">
        <v>1380</v>
      </c>
      <c r="C492" t="s">
        <v>1381</v>
      </c>
      <c r="D492">
        <v>1900</v>
      </c>
      <c r="E492" s="957">
        <v>1</v>
      </c>
      <c r="F492" t="s">
        <v>440</v>
      </c>
      <c r="G492" s="957">
        <v>182</v>
      </c>
      <c r="H492" t="s">
        <v>381</v>
      </c>
      <c r="I492" s="937" t="s">
        <v>489</v>
      </c>
      <c r="J492" s="937" t="s">
        <v>445</v>
      </c>
      <c r="K492" s="937" t="s">
        <v>6</v>
      </c>
      <c r="L492" s="937" t="s">
        <v>118</v>
      </c>
      <c r="M492" s="962" t="s">
        <v>189</v>
      </c>
      <c r="N492" s="678">
        <f t="shared" ca="1" si="81"/>
        <v>21557.537104934094</v>
      </c>
      <c r="O492" s="678">
        <f t="shared" ca="1" si="85"/>
        <v>8694.1111162676261</v>
      </c>
      <c r="P492" s="678">
        <f t="shared" ca="1" si="85"/>
        <v>509.25014293944162</v>
      </c>
      <c r="Q492" s="678">
        <f t="shared" ca="1" si="85"/>
        <v>8940.7235716743126</v>
      </c>
      <c r="R492" s="678">
        <f t="shared" ca="1" si="85"/>
        <v>627.24632530152599</v>
      </c>
      <c r="S492" s="678">
        <f t="shared" ca="1" si="85"/>
        <v>0</v>
      </c>
      <c r="T492" s="678">
        <f t="shared" ca="1" si="85"/>
        <v>1205.4609120091222</v>
      </c>
      <c r="U492" s="678">
        <f t="shared" ca="1" si="85"/>
        <v>0</v>
      </c>
      <c r="V492" s="678">
        <f t="shared" ca="1" si="83"/>
        <v>386.5199961994079</v>
      </c>
      <c r="W492" s="678">
        <f t="shared" ca="1" si="75"/>
        <v>1194.2250405426571</v>
      </c>
      <c r="X492" s="678">
        <f t="shared" ca="1" si="84"/>
        <v>0</v>
      </c>
      <c r="Y492" s="678">
        <f t="shared" ca="1" si="84"/>
        <v>0</v>
      </c>
      <c r="Z492" s="678">
        <f t="shared" ca="1" si="84"/>
        <v>0</v>
      </c>
      <c r="AA492" t="str">
        <f t="shared" si="78"/>
        <v>ASR_CMS_19</v>
      </c>
      <c r="AB492" s="957">
        <f t="shared" si="79"/>
        <v>45406</v>
      </c>
      <c r="AC492" t="str">
        <f t="shared" si="80"/>
        <v>Unaudited</v>
      </c>
    </row>
    <row r="493" spans="1:29" x14ac:dyDescent="0.25">
      <c r="A493" t="s">
        <v>421</v>
      </c>
      <c r="B493" t="s">
        <v>1380</v>
      </c>
      <c r="C493" t="s">
        <v>1381</v>
      </c>
      <c r="D493">
        <v>1900</v>
      </c>
      <c r="E493" s="957">
        <v>1</v>
      </c>
      <c r="F493" t="s">
        <v>440</v>
      </c>
      <c r="G493" s="957">
        <v>182</v>
      </c>
      <c r="H493" t="s">
        <v>381</v>
      </c>
      <c r="I493" s="937" t="s">
        <v>489</v>
      </c>
      <c r="J493" s="937" t="s">
        <v>445</v>
      </c>
      <c r="K493" s="937" t="s">
        <v>6</v>
      </c>
      <c r="L493" s="937" t="s">
        <v>45</v>
      </c>
      <c r="M493" s="962" t="s">
        <v>164</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ASR_CMS_19</v>
      </c>
      <c r="AB493" s="957">
        <f t="shared" si="79"/>
        <v>45406</v>
      </c>
      <c r="AC493" t="str">
        <f t="shared" si="80"/>
        <v>Unaudited</v>
      </c>
    </row>
    <row r="494" spans="1:29" x14ac:dyDescent="0.25">
      <c r="A494" t="s">
        <v>421</v>
      </c>
      <c r="B494" t="s">
        <v>1380</v>
      </c>
      <c r="C494" t="s">
        <v>1381</v>
      </c>
      <c r="D494">
        <v>1900</v>
      </c>
      <c r="E494" s="957">
        <v>1</v>
      </c>
      <c r="F494" t="s">
        <v>440</v>
      </c>
      <c r="G494" s="957">
        <v>182</v>
      </c>
      <c r="H494" t="s">
        <v>381</v>
      </c>
      <c r="I494" s="937" t="s">
        <v>489</v>
      </c>
      <c r="J494" s="937" t="s">
        <v>445</v>
      </c>
      <c r="K494" s="937" t="s">
        <v>6</v>
      </c>
      <c r="L494" s="945" t="s">
        <v>46</v>
      </c>
      <c r="M494" s="960" t="s">
        <v>165</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ASR_CMS_19</v>
      </c>
      <c r="AB494" s="957">
        <f t="shared" si="79"/>
        <v>45406</v>
      </c>
      <c r="AC494" t="str">
        <f t="shared" si="80"/>
        <v>Unaudited</v>
      </c>
    </row>
    <row r="495" spans="1:29" x14ac:dyDescent="0.25">
      <c r="A495" t="s">
        <v>421</v>
      </c>
      <c r="B495" t="s">
        <v>1380</v>
      </c>
      <c r="C495" t="s">
        <v>1381</v>
      </c>
      <c r="D495">
        <v>1900</v>
      </c>
      <c r="E495" s="957">
        <v>1</v>
      </c>
      <c r="F495" t="s">
        <v>440</v>
      </c>
      <c r="G495" s="957">
        <v>182</v>
      </c>
      <c r="H495" t="s">
        <v>381</v>
      </c>
      <c r="I495" s="962" t="s">
        <v>489</v>
      </c>
      <c r="J495" s="962" t="s">
        <v>445</v>
      </c>
      <c r="K495" s="962" t="s">
        <v>6</v>
      </c>
      <c r="L495" s="937" t="s">
        <v>166</v>
      </c>
      <c r="M495" s="962" t="s">
        <v>462</v>
      </c>
      <c r="N495" s="678">
        <f t="shared" ca="1" si="81"/>
        <v>23550.088175456258</v>
      </c>
      <c r="O495" s="678">
        <f t="shared" ca="1" si="85"/>
        <v>3108.3822058433452</v>
      </c>
      <c r="P495" s="678">
        <f t="shared" ca="1" si="85"/>
        <v>291.41186418057828</v>
      </c>
      <c r="Q495" s="678">
        <f t="shared" ca="1" si="85"/>
        <v>5861.7626277841218</v>
      </c>
      <c r="R495" s="678">
        <f t="shared" ca="1" si="85"/>
        <v>329.38849350793032</v>
      </c>
      <c r="S495" s="678">
        <f t="shared" ca="1" si="85"/>
        <v>2.8024019191683558</v>
      </c>
      <c r="T495" s="678">
        <f t="shared" ca="1" si="85"/>
        <v>3813.3421177987839</v>
      </c>
      <c r="U495" s="678">
        <f t="shared" ca="1" si="85"/>
        <v>0</v>
      </c>
      <c r="V495" s="678">
        <f t="shared" ca="1" si="83"/>
        <v>26.689833956930915</v>
      </c>
      <c r="W495" s="678">
        <f t="shared" ca="1" si="75"/>
        <v>10116.308630465399</v>
      </c>
      <c r="X495" s="678">
        <f t="shared" ca="1" si="84"/>
        <v>0</v>
      </c>
      <c r="Y495" s="678">
        <f t="shared" ca="1" si="84"/>
        <v>0</v>
      </c>
      <c r="Z495" s="678">
        <f t="shared" ca="1" si="84"/>
        <v>0</v>
      </c>
      <c r="AA495" t="str">
        <f t="shared" si="78"/>
        <v>ASR_CMS_19</v>
      </c>
      <c r="AB495" s="957">
        <f t="shared" si="79"/>
        <v>45406</v>
      </c>
      <c r="AC495" t="str">
        <f t="shared" si="80"/>
        <v>Unaudited</v>
      </c>
    </row>
    <row r="496" spans="1:29" x14ac:dyDescent="0.25">
      <c r="A496" t="s">
        <v>421</v>
      </c>
      <c r="B496" t="s">
        <v>1380</v>
      </c>
      <c r="C496" t="s">
        <v>1381</v>
      </c>
      <c r="D496">
        <v>1900</v>
      </c>
      <c r="E496" s="957">
        <v>1</v>
      </c>
      <c r="F496" t="s">
        <v>440</v>
      </c>
      <c r="G496" s="957">
        <v>182</v>
      </c>
      <c r="H496" t="s">
        <v>381</v>
      </c>
      <c r="I496" s="937" t="s">
        <v>489</v>
      </c>
      <c r="J496" s="937" t="s">
        <v>445</v>
      </c>
      <c r="K496" s="937" t="s">
        <v>435</v>
      </c>
      <c r="L496" s="943" t="s">
        <v>121</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ASR_CMS_19</v>
      </c>
      <c r="AB496" s="957">
        <f t="shared" si="79"/>
        <v>45406</v>
      </c>
      <c r="AC496" t="str">
        <f t="shared" si="80"/>
        <v>Unaudited</v>
      </c>
    </row>
    <row r="497" spans="1:29" x14ac:dyDescent="0.25">
      <c r="A497" t="s">
        <v>421</v>
      </c>
      <c r="B497" t="s">
        <v>1380</v>
      </c>
      <c r="C497" t="s">
        <v>1381</v>
      </c>
      <c r="D497">
        <v>1900</v>
      </c>
      <c r="E497" s="957">
        <v>1</v>
      </c>
      <c r="F497" t="s">
        <v>440</v>
      </c>
      <c r="G497" s="957">
        <v>182</v>
      </c>
      <c r="H497" t="s">
        <v>381</v>
      </c>
      <c r="I497" s="937" t="s">
        <v>489</v>
      </c>
      <c r="J497" s="937" t="s">
        <v>445</v>
      </c>
      <c r="K497" s="937" t="s">
        <v>435</v>
      </c>
      <c r="L497" s="943" t="s">
        <v>938</v>
      </c>
      <c r="M497" s="963" t="s">
        <v>930</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ASR_CMS_19</v>
      </c>
      <c r="AB497" s="957">
        <f t="shared" si="79"/>
        <v>45406</v>
      </c>
      <c r="AC497" t="str">
        <f t="shared" si="80"/>
        <v>Unaudited</v>
      </c>
    </row>
    <row r="498" spans="1:29" x14ac:dyDescent="0.25">
      <c r="A498" t="s">
        <v>421</v>
      </c>
      <c r="B498" t="s">
        <v>1380</v>
      </c>
      <c r="C498" t="s">
        <v>1381</v>
      </c>
      <c r="D498">
        <v>1900</v>
      </c>
      <c r="E498" s="957">
        <v>1</v>
      </c>
      <c r="F498" t="s">
        <v>440</v>
      </c>
      <c r="G498" s="957">
        <v>182</v>
      </c>
      <c r="H498" t="s">
        <v>381</v>
      </c>
      <c r="I498" s="937" t="s">
        <v>489</v>
      </c>
      <c r="J498" s="937" t="s">
        <v>445</v>
      </c>
      <c r="K498" s="937" t="s">
        <v>435</v>
      </c>
      <c r="L498" s="947" t="s">
        <v>168</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ASR_CMS_19</v>
      </c>
      <c r="AB498" s="957">
        <f t="shared" si="79"/>
        <v>45406</v>
      </c>
      <c r="AC498" t="str">
        <f t="shared" si="80"/>
        <v>Unaudited</v>
      </c>
    </row>
    <row r="499" spans="1:29" x14ac:dyDescent="0.25">
      <c r="A499" t="s">
        <v>421</v>
      </c>
      <c r="B499" t="s">
        <v>1380</v>
      </c>
      <c r="C499" t="s">
        <v>1381</v>
      </c>
      <c r="D499">
        <v>1900</v>
      </c>
      <c r="E499" s="957">
        <v>1</v>
      </c>
      <c r="F499" t="s">
        <v>440</v>
      </c>
      <c r="G499" s="957">
        <v>182</v>
      </c>
      <c r="H499" t="s">
        <v>381</v>
      </c>
      <c r="I499" s="963" t="s">
        <v>489</v>
      </c>
      <c r="J499" s="963" t="s">
        <v>445</v>
      </c>
      <c r="K499" s="963" t="s">
        <v>435</v>
      </c>
      <c r="L499" s="943" t="s">
        <v>169</v>
      </c>
      <c r="M499" s="963" t="s">
        <v>330</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ASR_CMS_19</v>
      </c>
      <c r="AB499" s="957">
        <f t="shared" si="79"/>
        <v>45406</v>
      </c>
      <c r="AC499" t="str">
        <f t="shared" si="80"/>
        <v>Unaudited</v>
      </c>
    </row>
    <row r="500" spans="1:29" x14ac:dyDescent="0.25">
      <c r="A500" t="s">
        <v>421</v>
      </c>
      <c r="B500" t="s">
        <v>1380</v>
      </c>
      <c r="C500" t="s">
        <v>1381</v>
      </c>
      <c r="D500">
        <v>1900</v>
      </c>
      <c r="E500" s="957">
        <v>1</v>
      </c>
      <c r="F500" t="s">
        <v>440</v>
      </c>
      <c r="G500" s="957">
        <v>182</v>
      </c>
      <c r="H500" t="s">
        <v>381</v>
      </c>
      <c r="I500" s="937" t="s">
        <v>489</v>
      </c>
      <c r="J500" s="937" t="s">
        <v>451</v>
      </c>
      <c r="K500" s="937" t="s">
        <v>436</v>
      </c>
      <c r="L500" s="937" t="s">
        <v>122</v>
      </c>
      <c r="M500" s="962" t="s">
        <v>27</v>
      </c>
      <c r="N500" s="678">
        <f t="shared" ca="1" si="81"/>
        <v>455059.30047283665</v>
      </c>
      <c r="O500" s="678">
        <f t="shared" ca="1" si="86"/>
        <v>10.033266616603091</v>
      </c>
      <c r="P500" s="678">
        <f t="shared" ca="1" si="86"/>
        <v>455049.26720622007</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ASR_CMS_19</v>
      </c>
      <c r="AB500" s="957">
        <f t="shared" si="79"/>
        <v>45406</v>
      </c>
      <c r="AC500" t="str">
        <f t="shared" si="80"/>
        <v>Unaudited</v>
      </c>
    </row>
    <row r="501" spans="1:29" x14ac:dyDescent="0.25">
      <c r="A501" t="s">
        <v>421</v>
      </c>
      <c r="B501" t="s">
        <v>1380</v>
      </c>
      <c r="C501" t="s">
        <v>1381</v>
      </c>
      <c r="D501">
        <v>1900</v>
      </c>
      <c r="E501" s="957">
        <v>1</v>
      </c>
      <c r="F501" t="s">
        <v>440</v>
      </c>
      <c r="G501" s="957">
        <v>182</v>
      </c>
      <c r="H501" t="s">
        <v>381</v>
      </c>
      <c r="I501" s="937" t="s">
        <v>489</v>
      </c>
      <c r="J501" s="937" t="s">
        <v>451</v>
      </c>
      <c r="K501" s="937" t="s">
        <v>436</v>
      </c>
      <c r="L501" s="937" t="s">
        <v>123</v>
      </c>
      <c r="M501" s="962" t="s">
        <v>98</v>
      </c>
      <c r="N501" s="678">
        <f t="shared" ca="1" si="81"/>
        <v>56744.801592249387</v>
      </c>
      <c r="O501" s="678">
        <f t="shared" ca="1" si="86"/>
        <v>5216.5113019511473</v>
      </c>
      <c r="P501" s="678">
        <f t="shared" ca="1" si="86"/>
        <v>51528.290290298239</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ASR_CMS_19</v>
      </c>
      <c r="AB501" s="957">
        <f t="shared" si="79"/>
        <v>45406</v>
      </c>
      <c r="AC501" t="str">
        <f t="shared" si="80"/>
        <v>Unaudited</v>
      </c>
    </row>
    <row r="502" spans="1:29" x14ac:dyDescent="0.25">
      <c r="A502" t="s">
        <v>421</v>
      </c>
      <c r="B502" t="s">
        <v>1380</v>
      </c>
      <c r="C502" t="s">
        <v>1381</v>
      </c>
      <c r="D502">
        <v>1900</v>
      </c>
      <c r="E502" s="957">
        <v>1</v>
      </c>
      <c r="F502" t="s">
        <v>440</v>
      </c>
      <c r="G502" s="957">
        <v>182</v>
      </c>
      <c r="H502" t="s">
        <v>381</v>
      </c>
      <c r="I502" s="937" t="s">
        <v>489</v>
      </c>
      <c r="J502" s="937" t="s">
        <v>451</v>
      </c>
      <c r="K502" s="937" t="s">
        <v>436</v>
      </c>
      <c r="L502" s="937" t="s">
        <v>124</v>
      </c>
      <c r="M502" s="962" t="s">
        <v>99</v>
      </c>
      <c r="N502" s="678">
        <f t="shared" ca="1" si="81"/>
        <v>46065.543289322937</v>
      </c>
      <c r="O502" s="678">
        <f t="shared" ca="1" si="86"/>
        <v>8322.794341783554</v>
      </c>
      <c r="P502" s="678">
        <f t="shared" ca="1" si="86"/>
        <v>37742.748947539381</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ASR_CMS_19</v>
      </c>
      <c r="AB502" s="957">
        <f t="shared" si="79"/>
        <v>45406</v>
      </c>
      <c r="AC502" t="str">
        <f t="shared" si="80"/>
        <v>Unaudited</v>
      </c>
    </row>
    <row r="503" spans="1:29" x14ac:dyDescent="0.25">
      <c r="A503" t="s">
        <v>421</v>
      </c>
      <c r="B503" t="s">
        <v>1380</v>
      </c>
      <c r="C503" t="s">
        <v>1381</v>
      </c>
      <c r="D503">
        <v>1900</v>
      </c>
      <c r="E503" s="957">
        <v>1</v>
      </c>
      <c r="F503" t="s">
        <v>440</v>
      </c>
      <c r="G503" s="957">
        <v>182</v>
      </c>
      <c r="H503" t="s">
        <v>381</v>
      </c>
      <c r="I503" s="937" t="s">
        <v>489</v>
      </c>
      <c r="J503" s="937" t="s">
        <v>451</v>
      </c>
      <c r="K503" s="937" t="s">
        <v>436</v>
      </c>
      <c r="L503" s="945" t="s">
        <v>125</v>
      </c>
      <c r="M503" s="960" t="s">
        <v>100</v>
      </c>
      <c r="N503" s="678">
        <f t="shared" ca="1" si="81"/>
        <v>2728.8402626852508</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2539.5742915140604</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189.2659711711903</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ASR_CMS_19</v>
      </c>
      <c r="AB503" s="957">
        <f t="shared" si="79"/>
        <v>45406</v>
      </c>
      <c r="AC503" t="str">
        <f t="shared" si="80"/>
        <v>Unaudited</v>
      </c>
    </row>
    <row r="504" spans="1:29" x14ac:dyDescent="0.25">
      <c r="A504" t="s">
        <v>421</v>
      </c>
      <c r="B504" t="s">
        <v>1380</v>
      </c>
      <c r="C504" t="s">
        <v>1381</v>
      </c>
      <c r="D504">
        <v>1900</v>
      </c>
      <c r="E504" s="957">
        <v>1</v>
      </c>
      <c r="F504" t="s">
        <v>440</v>
      </c>
      <c r="G504" s="957">
        <v>182</v>
      </c>
      <c r="H504" t="s">
        <v>381</v>
      </c>
      <c r="I504" s="962" t="s">
        <v>489</v>
      </c>
      <c r="J504" s="962" t="s">
        <v>451</v>
      </c>
      <c r="K504" s="962" t="s">
        <v>436</v>
      </c>
      <c r="L504" s="937" t="s">
        <v>126</v>
      </c>
      <c r="M504" s="962" t="s">
        <v>101</v>
      </c>
      <c r="N504" s="678">
        <f t="shared" ca="1" si="81"/>
        <v>56575.984266036947</v>
      </c>
      <c r="O504" s="678">
        <f t="shared" ca="1" si="88"/>
        <v>9030.7826738346303</v>
      </c>
      <c r="P504" s="678">
        <f t="shared" ca="1" si="88"/>
        <v>47545.20159220232</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ASR_CMS_19</v>
      </c>
      <c r="AB504" s="957">
        <f t="shared" si="79"/>
        <v>45406</v>
      </c>
      <c r="AC504" t="str">
        <f t="shared" si="80"/>
        <v>Unaudited</v>
      </c>
    </row>
    <row r="505" spans="1:29" x14ac:dyDescent="0.25">
      <c r="A505" t="s">
        <v>421</v>
      </c>
      <c r="B505" t="s">
        <v>1380</v>
      </c>
      <c r="C505" t="s">
        <v>1381</v>
      </c>
      <c r="D505">
        <v>1900</v>
      </c>
      <c r="E505" s="957">
        <v>1</v>
      </c>
      <c r="F505" t="s">
        <v>440</v>
      </c>
      <c r="G505" s="957">
        <v>182</v>
      </c>
      <c r="H505" t="s">
        <v>381</v>
      </c>
      <c r="I505" s="937" t="s">
        <v>489</v>
      </c>
      <c r="J505" s="937" t="s">
        <v>451</v>
      </c>
      <c r="K505" s="937" t="s">
        <v>436</v>
      </c>
      <c r="L505" s="937" t="s">
        <v>127</v>
      </c>
      <c r="M505" s="962" t="s">
        <v>28</v>
      </c>
      <c r="N505" s="678">
        <f t="shared" ca="1" si="81"/>
        <v>2622.5153791563685</v>
      </c>
      <c r="O505" s="678">
        <f t="shared" ca="1" si="88"/>
        <v>2622.5153791563685</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ASR_CMS_19</v>
      </c>
      <c r="AB505" s="957">
        <f t="shared" si="79"/>
        <v>45406</v>
      </c>
      <c r="AC505" t="str">
        <f t="shared" si="80"/>
        <v>Unaudited</v>
      </c>
    </row>
    <row r="506" spans="1:29" x14ac:dyDescent="0.25">
      <c r="A506" t="s">
        <v>421</v>
      </c>
      <c r="B506" t="s">
        <v>1380</v>
      </c>
      <c r="C506" t="s">
        <v>1381</v>
      </c>
      <c r="D506">
        <v>1900</v>
      </c>
      <c r="E506" s="957">
        <v>1</v>
      </c>
      <c r="F506" t="s">
        <v>440</v>
      </c>
      <c r="G506" s="957">
        <v>182</v>
      </c>
      <c r="H506" t="s">
        <v>381</v>
      </c>
      <c r="I506" s="937" t="s">
        <v>489</v>
      </c>
      <c r="J506" s="937" t="s">
        <v>437</v>
      </c>
      <c r="K506" s="937" t="s">
        <v>437</v>
      </c>
      <c r="L506" s="937" t="s">
        <v>129</v>
      </c>
      <c r="M506" s="962" t="s">
        <v>327</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ASR_CMS_19</v>
      </c>
      <c r="AB506" s="957">
        <f t="shared" si="79"/>
        <v>45406</v>
      </c>
      <c r="AC506" t="str">
        <f t="shared" si="80"/>
        <v>Unaudited</v>
      </c>
    </row>
    <row r="507" spans="1:29" x14ac:dyDescent="0.25">
      <c r="A507" t="s">
        <v>421</v>
      </c>
      <c r="B507" t="s">
        <v>1380</v>
      </c>
      <c r="C507" t="s">
        <v>1381</v>
      </c>
      <c r="D507">
        <v>1900</v>
      </c>
      <c r="E507" s="957">
        <v>1</v>
      </c>
      <c r="F507" t="s">
        <v>440</v>
      </c>
      <c r="G507" s="957">
        <v>182</v>
      </c>
      <c r="H507" t="s">
        <v>381</v>
      </c>
      <c r="I507" s="937" t="s">
        <v>489</v>
      </c>
      <c r="J507" s="937" t="s">
        <v>437</v>
      </c>
      <c r="K507" s="937" t="s">
        <v>437</v>
      </c>
      <c r="L507" s="937" t="s">
        <v>130</v>
      </c>
      <c r="M507" s="962" t="s">
        <v>326</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ASR_CMS_19</v>
      </c>
      <c r="AB507" s="957">
        <f t="shared" si="79"/>
        <v>45406</v>
      </c>
      <c r="AC507" t="str">
        <f t="shared" si="80"/>
        <v>Unaudited</v>
      </c>
    </row>
    <row r="508" spans="1:29" ht="30" x14ac:dyDescent="0.25">
      <c r="A508" t="s">
        <v>421</v>
      </c>
      <c r="B508" t="s">
        <v>1380</v>
      </c>
      <c r="C508" t="s">
        <v>1381</v>
      </c>
      <c r="D508">
        <v>1900</v>
      </c>
      <c r="E508" s="957">
        <v>1</v>
      </c>
      <c r="F508" t="s">
        <v>440</v>
      </c>
      <c r="G508" s="957">
        <v>182</v>
      </c>
      <c r="H508" t="s">
        <v>381</v>
      </c>
      <c r="I508" s="937" t="s">
        <v>489</v>
      </c>
      <c r="J508" s="937" t="s">
        <v>437</v>
      </c>
      <c r="K508" s="937" t="s">
        <v>437</v>
      </c>
      <c r="L508" s="945" t="s">
        <v>131</v>
      </c>
      <c r="M508" s="960" t="s">
        <v>180</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ASR_CMS_19</v>
      </c>
      <c r="AB508" s="957">
        <f t="shared" si="79"/>
        <v>45406</v>
      </c>
      <c r="AC508" t="str">
        <f t="shared" si="80"/>
        <v>Unaudited</v>
      </c>
    </row>
    <row r="509" spans="1:29" x14ac:dyDescent="0.25">
      <c r="A509" t="s">
        <v>421</v>
      </c>
      <c r="B509" t="s">
        <v>1380</v>
      </c>
      <c r="C509" t="s">
        <v>1381</v>
      </c>
      <c r="D509">
        <v>1900</v>
      </c>
      <c r="E509" s="957">
        <v>1</v>
      </c>
      <c r="F509" t="s">
        <v>440</v>
      </c>
      <c r="G509" s="957">
        <v>182</v>
      </c>
      <c r="H509" t="s">
        <v>381</v>
      </c>
      <c r="I509" s="962" t="s">
        <v>489</v>
      </c>
      <c r="J509" s="962" t="s">
        <v>437</v>
      </c>
      <c r="K509" s="962" t="s">
        <v>437</v>
      </c>
      <c r="L509" s="937" t="s">
        <v>132</v>
      </c>
      <c r="M509" s="962" t="s">
        <v>495</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ASR_CMS_19</v>
      </c>
      <c r="AB509" s="957">
        <f t="shared" si="79"/>
        <v>45406</v>
      </c>
      <c r="AC509" t="str">
        <f t="shared" si="80"/>
        <v>Unaudited</v>
      </c>
    </row>
    <row r="510" spans="1:29" x14ac:dyDescent="0.25">
      <c r="A510" t="s">
        <v>421</v>
      </c>
      <c r="B510" t="s">
        <v>1380</v>
      </c>
      <c r="C510" t="s">
        <v>1381</v>
      </c>
      <c r="D510">
        <v>1900</v>
      </c>
      <c r="E510" s="957">
        <v>1</v>
      </c>
      <c r="F510" t="s">
        <v>440</v>
      </c>
      <c r="G510" s="957">
        <v>182</v>
      </c>
      <c r="H510" t="s">
        <v>381</v>
      </c>
      <c r="I510" s="937" t="s">
        <v>489</v>
      </c>
      <c r="J510" s="937" t="s">
        <v>437</v>
      </c>
      <c r="K510" s="937" t="s">
        <v>437</v>
      </c>
      <c r="L510" s="937" t="s">
        <v>133</v>
      </c>
      <c r="M510" s="962" t="s">
        <v>496</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ASR_CMS_19</v>
      </c>
      <c r="AB510" s="957">
        <f t="shared" si="79"/>
        <v>45406</v>
      </c>
      <c r="AC510" t="str">
        <f t="shared" si="80"/>
        <v>Unaudited</v>
      </c>
    </row>
    <row r="511" spans="1:29" x14ac:dyDescent="0.25">
      <c r="A511" t="s">
        <v>421</v>
      </c>
      <c r="B511" t="s">
        <v>1380</v>
      </c>
      <c r="C511" t="s">
        <v>1381</v>
      </c>
      <c r="D511">
        <v>1900</v>
      </c>
      <c r="E511" s="957">
        <v>1</v>
      </c>
      <c r="F511" t="s">
        <v>440</v>
      </c>
      <c r="G511" s="957">
        <v>182</v>
      </c>
      <c r="H511" t="s">
        <v>381</v>
      </c>
      <c r="I511" s="937" t="s">
        <v>489</v>
      </c>
      <c r="J511" s="937" t="s">
        <v>437</v>
      </c>
      <c r="K511" s="937" t="s">
        <v>437</v>
      </c>
      <c r="L511" s="937" t="s">
        <v>134</v>
      </c>
      <c r="M511" s="962" t="s">
        <v>497</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ASR_CMS_19</v>
      </c>
      <c r="AB511" s="957">
        <f t="shared" si="79"/>
        <v>45406</v>
      </c>
      <c r="AC511" t="str">
        <f t="shared" si="80"/>
        <v>Unaudited</v>
      </c>
    </row>
    <row r="512" spans="1:29" x14ac:dyDescent="0.25">
      <c r="A512" t="s">
        <v>421</v>
      </c>
      <c r="B512" t="s">
        <v>1380</v>
      </c>
      <c r="C512" t="s">
        <v>1381</v>
      </c>
      <c r="D512">
        <v>1900</v>
      </c>
      <c r="E512" s="957">
        <v>1</v>
      </c>
      <c r="F512" t="s">
        <v>440</v>
      </c>
      <c r="G512" s="957">
        <v>182</v>
      </c>
      <c r="H512" t="s">
        <v>381</v>
      </c>
      <c r="I512" s="937" t="s">
        <v>490</v>
      </c>
      <c r="J512" s="937" t="s">
        <v>26</v>
      </c>
      <c r="K512" s="937" t="s">
        <v>26</v>
      </c>
      <c r="L512" s="937" t="s">
        <v>270</v>
      </c>
      <c r="M512" s="962" t="s">
        <v>26</v>
      </c>
      <c r="N512" s="678">
        <f t="shared" ca="1" si="81"/>
        <v>-24417.605986820643</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ASR_CMS_19</v>
      </c>
      <c r="AB512" s="957">
        <f t="shared" si="79"/>
        <v>45406</v>
      </c>
      <c r="AC512" t="str">
        <f t="shared" si="80"/>
        <v>Unaudited</v>
      </c>
    </row>
    <row r="513" spans="1:29" x14ac:dyDescent="0.25">
      <c r="A513" t="s">
        <v>421</v>
      </c>
      <c r="B513" t="s">
        <v>1380</v>
      </c>
      <c r="C513" t="s">
        <v>1381</v>
      </c>
      <c r="D513">
        <v>1900</v>
      </c>
      <c r="E513" s="957">
        <v>1</v>
      </c>
      <c r="F513" t="s">
        <v>441</v>
      </c>
      <c r="G513" s="957">
        <v>274</v>
      </c>
      <c r="H513" t="s">
        <v>381</v>
      </c>
      <c r="I513" s="937" t="s">
        <v>433</v>
      </c>
      <c r="J513" s="937" t="s">
        <v>433</v>
      </c>
      <c r="K513" s="937" t="s">
        <v>433</v>
      </c>
      <c r="L513" s="945"/>
      <c r="M513" s="960" t="s">
        <v>433</v>
      </c>
      <c r="N513" s="678">
        <f t="shared" ca="1" si="81"/>
        <v>5123.8043010800002</v>
      </c>
      <c r="O513" s="678">
        <f t="shared" ca="1" si="88"/>
        <v>2344.6258064560002</v>
      </c>
      <c r="P513" s="678">
        <f t="shared" ca="1" si="88"/>
        <v>307.165591398</v>
      </c>
      <c r="Q513" s="678">
        <f t="shared" ca="1" si="88"/>
        <v>1691.0774193550001</v>
      </c>
      <c r="R513" s="678">
        <f t="shared" ca="1" si="88"/>
        <v>263.93548387099997</v>
      </c>
      <c r="S513" s="678">
        <f t="shared" ca="1" si="88"/>
        <v>5</v>
      </c>
      <c r="T513" s="678">
        <f t="shared" ca="1" si="88"/>
        <v>368</v>
      </c>
      <c r="U513" s="678">
        <f t="shared" ca="1" si="88"/>
        <v>0</v>
      </c>
      <c r="V513" s="678">
        <f t="shared" ca="1" si="88"/>
        <v>36</v>
      </c>
      <c r="W513" s="678">
        <f t="shared" ca="1" si="87"/>
        <v>108</v>
      </c>
      <c r="X513" s="678">
        <f t="shared" ca="1" si="88"/>
        <v>0</v>
      </c>
      <c r="Y513" s="678">
        <f t="shared" ca="1" si="88"/>
        <v>0</v>
      </c>
      <c r="Z513" s="678">
        <f t="shared" ca="1" si="88"/>
        <v>0</v>
      </c>
      <c r="AA513" t="str">
        <f t="shared" si="78"/>
        <v>ASR_CMS_19</v>
      </c>
      <c r="AB513" s="957">
        <f t="shared" si="79"/>
        <v>45406</v>
      </c>
      <c r="AC513" t="str">
        <f t="shared" si="80"/>
        <v>Unaudited</v>
      </c>
    </row>
    <row r="514" spans="1:29" x14ac:dyDescent="0.25">
      <c r="A514" t="s">
        <v>421</v>
      </c>
      <c r="B514" t="s">
        <v>1380</v>
      </c>
      <c r="C514" t="s">
        <v>1381</v>
      </c>
      <c r="D514">
        <v>1900</v>
      </c>
      <c r="E514" s="957">
        <v>1</v>
      </c>
      <c r="F514" t="s">
        <v>441</v>
      </c>
      <c r="G514" s="957">
        <v>274</v>
      </c>
      <c r="H514" t="s">
        <v>381</v>
      </c>
      <c r="I514" s="962" t="s">
        <v>488</v>
      </c>
      <c r="J514" s="962" t="s">
        <v>12</v>
      </c>
      <c r="K514" s="962" t="s">
        <v>12</v>
      </c>
      <c r="L514" s="937">
        <v>1.1000000000000001</v>
      </c>
      <c r="M514" s="962" t="s">
        <v>12</v>
      </c>
      <c r="N514" s="678">
        <f t="shared" ca="1" si="81"/>
        <v>8307880.6140498724</v>
      </c>
      <c r="O514" s="678">
        <f t="shared" ca="1" si="88"/>
        <v>2518609.9837138355</v>
      </c>
      <c r="P514" s="678">
        <f t="shared" ca="1" si="88"/>
        <v>329924.09221954347</v>
      </c>
      <c r="Q514" s="678">
        <f t="shared" ca="1" si="88"/>
        <v>1816620.85085595</v>
      </c>
      <c r="R514" s="678">
        <f t="shared" ca="1" si="88"/>
        <v>283550.31274339015</v>
      </c>
      <c r="S514" s="678">
        <f t="shared" ca="1" si="88"/>
        <v>5370.5357146674041</v>
      </c>
      <c r="T514" s="678">
        <f t="shared" ca="1" si="88"/>
        <v>395256.80169935967</v>
      </c>
      <c r="U514" s="678">
        <f t="shared" ca="1" si="88"/>
        <v>0</v>
      </c>
      <c r="V514" s="678">
        <f t="shared" ca="1" si="88"/>
        <v>38671.814819297419</v>
      </c>
      <c r="W514" s="678">
        <f t="shared" ca="1" si="87"/>
        <v>2919876.2222838285</v>
      </c>
      <c r="X514" s="678">
        <f t="shared" ca="1" si="88"/>
        <v>0</v>
      </c>
      <c r="Y514" s="678">
        <f t="shared" ca="1" si="88"/>
        <v>0</v>
      </c>
      <c r="Z514" s="678">
        <f t="shared" ca="1" si="88"/>
        <v>0</v>
      </c>
      <c r="AA514" t="str">
        <f t="shared" ref="AA514:AA577" si="89">file_name</f>
        <v>ASR_CMS_19</v>
      </c>
      <c r="AB514" s="957">
        <f t="shared" ref="AB514:AB577" si="90">file_date</f>
        <v>45406</v>
      </c>
      <c r="AC514" t="str">
        <f t="shared" ref="AC514:AC577" si="91">status</f>
        <v>Unaudited</v>
      </c>
    </row>
    <row r="515" spans="1:29" x14ac:dyDescent="0.25">
      <c r="A515" t="s">
        <v>421</v>
      </c>
      <c r="B515" t="s">
        <v>1380</v>
      </c>
      <c r="C515" t="s">
        <v>1381</v>
      </c>
      <c r="D515">
        <v>1900</v>
      </c>
      <c r="E515" s="957">
        <v>1</v>
      </c>
      <c r="F515" t="s">
        <v>441</v>
      </c>
      <c r="G515" s="957">
        <v>274</v>
      </c>
      <c r="H515" t="s">
        <v>381</v>
      </c>
      <c r="I515" s="937" t="s">
        <v>488</v>
      </c>
      <c r="J515" s="937" t="s">
        <v>12</v>
      </c>
      <c r="K515" s="937" t="s">
        <v>1323</v>
      </c>
      <c r="L515" s="937" t="s">
        <v>1314</v>
      </c>
      <c r="M515" s="962" t="s">
        <v>1323</v>
      </c>
      <c r="N515" s="678">
        <f t="shared" ca="1" si="81"/>
        <v>116501.99313846332</v>
      </c>
      <c r="O515" s="678">
        <f t="shared" ca="1" si="88"/>
        <v>36890.233131341993</v>
      </c>
      <c r="P515" s="678">
        <f t="shared" ca="1" si="88"/>
        <v>5005.815952728185</v>
      </c>
      <c r="Q515" s="678">
        <f t="shared" ca="1" si="88"/>
        <v>26329.021321083375</v>
      </c>
      <c r="R515" s="678">
        <f t="shared" ca="1" si="88"/>
        <v>4007.2338351700882</v>
      </c>
      <c r="S515" s="678">
        <f t="shared" ca="1" si="88"/>
        <v>81.107742191198909</v>
      </c>
      <c r="T515" s="678">
        <f t="shared" ca="1" si="88"/>
        <v>6042.0264130072746</v>
      </c>
      <c r="U515" s="678">
        <f t="shared" ca="1" si="88"/>
        <v>0</v>
      </c>
      <c r="V515" s="678">
        <f t="shared" ca="1" si="88"/>
        <v>564.35997865321281</v>
      </c>
      <c r="W515" s="678">
        <f t="shared" ca="1" si="87"/>
        <v>37582.19476428799</v>
      </c>
      <c r="X515" s="678">
        <f t="shared" ca="1" si="88"/>
        <v>0</v>
      </c>
      <c r="Y515" s="678">
        <f t="shared" ca="1" si="88"/>
        <v>0</v>
      </c>
      <c r="Z515" s="678">
        <f t="shared" ca="1" si="88"/>
        <v>0</v>
      </c>
      <c r="AA515" t="str">
        <f t="shared" si="89"/>
        <v>ASR_CMS_19</v>
      </c>
      <c r="AB515" s="957">
        <f t="shared" si="90"/>
        <v>45406</v>
      </c>
      <c r="AC515" t="str">
        <f t="shared" si="91"/>
        <v>Unaudited</v>
      </c>
    </row>
    <row r="516" spans="1:29" x14ac:dyDescent="0.25">
      <c r="A516" t="s">
        <v>421</v>
      </c>
      <c r="B516" t="s">
        <v>1380</v>
      </c>
      <c r="C516" t="s">
        <v>1381</v>
      </c>
      <c r="D516">
        <v>1900</v>
      </c>
      <c r="E516" s="957">
        <v>1</v>
      </c>
      <c r="F516" t="s">
        <v>441</v>
      </c>
      <c r="G516" s="957">
        <v>274</v>
      </c>
      <c r="H516" t="s">
        <v>381</v>
      </c>
      <c r="I516" s="937" t="s">
        <v>488</v>
      </c>
      <c r="J516" s="937" t="s">
        <v>491</v>
      </c>
      <c r="K516" s="937" t="s">
        <v>492</v>
      </c>
      <c r="L516" s="937" t="s">
        <v>63</v>
      </c>
      <c r="M516" s="962" t="s">
        <v>344</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ASR_CMS_19</v>
      </c>
      <c r="AB516" s="957">
        <f t="shared" si="90"/>
        <v>45406</v>
      </c>
      <c r="AC516" t="str">
        <f t="shared" si="91"/>
        <v>Unaudited</v>
      </c>
    </row>
    <row r="517" spans="1:29" x14ac:dyDescent="0.25">
      <c r="A517" t="s">
        <v>421</v>
      </c>
      <c r="B517" t="s">
        <v>1380</v>
      </c>
      <c r="C517" t="s">
        <v>1381</v>
      </c>
      <c r="D517">
        <v>1900</v>
      </c>
      <c r="E517" s="957">
        <v>1</v>
      </c>
      <c r="F517" t="s">
        <v>441</v>
      </c>
      <c r="G517" s="957">
        <v>274</v>
      </c>
      <c r="H517" t="s">
        <v>381</v>
      </c>
      <c r="I517" s="937" t="s">
        <v>488</v>
      </c>
      <c r="J517" s="937" t="s">
        <v>491</v>
      </c>
      <c r="K517" s="937" t="s">
        <v>1014</v>
      </c>
      <c r="L517" s="937" t="s">
        <v>910</v>
      </c>
      <c r="M517" s="962" t="s">
        <v>911</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ASR_CMS_19</v>
      </c>
      <c r="AB517" s="957">
        <f t="shared" si="90"/>
        <v>45406</v>
      </c>
      <c r="AC517" t="str">
        <f t="shared" si="91"/>
        <v>Unaudited</v>
      </c>
    </row>
    <row r="518" spans="1:29" x14ac:dyDescent="0.25">
      <c r="A518" t="s">
        <v>421</v>
      </c>
      <c r="B518" t="s">
        <v>1380</v>
      </c>
      <c r="C518" t="s">
        <v>1381</v>
      </c>
      <c r="D518">
        <v>1900</v>
      </c>
      <c r="E518" s="957">
        <v>1</v>
      </c>
      <c r="F518" t="s">
        <v>441</v>
      </c>
      <c r="G518" s="957">
        <v>274</v>
      </c>
      <c r="H518" t="s">
        <v>381</v>
      </c>
      <c r="I518" s="937" t="s">
        <v>488</v>
      </c>
      <c r="J518" s="937" t="s">
        <v>13</v>
      </c>
      <c r="K518" s="937" t="s">
        <v>493</v>
      </c>
      <c r="L518" s="937" t="s">
        <v>95</v>
      </c>
      <c r="M518" s="962" t="s">
        <v>147</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ASR_CMS_19</v>
      </c>
      <c r="AB518" s="957">
        <f t="shared" si="90"/>
        <v>45406</v>
      </c>
      <c r="AC518" t="str">
        <f t="shared" si="91"/>
        <v>Unaudited</v>
      </c>
    </row>
    <row r="519" spans="1:29" x14ac:dyDescent="0.25">
      <c r="A519" t="s">
        <v>421</v>
      </c>
      <c r="B519" t="s">
        <v>1380</v>
      </c>
      <c r="C519" t="s">
        <v>1381</v>
      </c>
      <c r="D519">
        <v>1900</v>
      </c>
      <c r="E519" s="957">
        <v>1</v>
      </c>
      <c r="F519" t="s">
        <v>441</v>
      </c>
      <c r="G519" s="957">
        <v>274</v>
      </c>
      <c r="H519" t="s">
        <v>381</v>
      </c>
      <c r="I519" s="937" t="s">
        <v>488</v>
      </c>
      <c r="J519" s="937" t="s">
        <v>13</v>
      </c>
      <c r="K519" s="937" t="s">
        <v>13</v>
      </c>
      <c r="L519" s="937" t="s">
        <v>35</v>
      </c>
      <c r="M519" s="962" t="s">
        <v>13</v>
      </c>
      <c r="N519" s="678">
        <f t="shared" ca="1" si="81"/>
        <v>17872.495652239639</v>
      </c>
      <c r="O519" s="678">
        <f t="shared" ca="1" si="88"/>
        <v>5418.8907085973624</v>
      </c>
      <c r="P519" s="678">
        <f t="shared" ca="1" si="88"/>
        <v>709.92000712616584</v>
      </c>
      <c r="Q519" s="678">
        <f t="shared" ca="1" si="88"/>
        <v>3908.4120331819713</v>
      </c>
      <c r="R519" s="678">
        <f t="shared" ca="1" si="88"/>
        <v>610.0067385079135</v>
      </c>
      <c r="S519" s="678">
        <f t="shared" ca="1" si="88"/>
        <v>11.555981968799196</v>
      </c>
      <c r="T519" s="678">
        <f t="shared" ca="1" si="88"/>
        <v>850.52027290362093</v>
      </c>
      <c r="U519" s="678">
        <f t="shared" ca="1" si="88"/>
        <v>0</v>
      </c>
      <c r="V519" s="678">
        <f t="shared" ca="1" si="88"/>
        <v>83.203070175354213</v>
      </c>
      <c r="W519" s="678">
        <f t="shared" ca="1" si="87"/>
        <v>6279.9868397784512</v>
      </c>
      <c r="X519" s="678">
        <f t="shared" ca="1" si="88"/>
        <v>0</v>
      </c>
      <c r="Y519" s="678">
        <f t="shared" ca="1" si="88"/>
        <v>0</v>
      </c>
      <c r="Z519" s="678">
        <f t="shared" ca="1" si="88"/>
        <v>0</v>
      </c>
      <c r="AA519" t="str">
        <f t="shared" si="89"/>
        <v>ASR_CMS_19</v>
      </c>
      <c r="AB519" s="957">
        <f t="shared" si="90"/>
        <v>45406</v>
      </c>
      <c r="AC519" t="str">
        <f t="shared" si="91"/>
        <v>Unaudited</v>
      </c>
    </row>
    <row r="520" spans="1:29" x14ac:dyDescent="0.25">
      <c r="A520" t="s">
        <v>421</v>
      </c>
      <c r="B520" t="s">
        <v>1380</v>
      </c>
      <c r="C520" t="s">
        <v>1381</v>
      </c>
      <c r="D520">
        <v>1900</v>
      </c>
      <c r="E520" s="957">
        <v>1</v>
      </c>
      <c r="F520" t="s">
        <v>441</v>
      </c>
      <c r="G520" s="957">
        <v>274</v>
      </c>
      <c r="H520" t="s">
        <v>381</v>
      </c>
      <c r="I520" s="937" t="s">
        <v>489</v>
      </c>
      <c r="J520" s="937" t="s">
        <v>445</v>
      </c>
      <c r="K520" s="937" t="s">
        <v>0</v>
      </c>
      <c r="L520" s="937">
        <v>2.1</v>
      </c>
      <c r="M520" s="962" t="s">
        <v>148</v>
      </c>
      <c r="N520" s="678">
        <f t="shared" ca="1" si="81"/>
        <v>766105.56</v>
      </c>
      <c r="O520" s="678">
        <f t="shared" ca="1" si="88"/>
        <v>96709.65</v>
      </c>
      <c r="P520" s="678">
        <f t="shared" ca="1" si="88"/>
        <v>6766.8</v>
      </c>
      <c r="Q520" s="678">
        <f t="shared" ca="1" si="88"/>
        <v>263894.75</v>
      </c>
      <c r="R520" s="678">
        <f t="shared" ca="1" si="88"/>
        <v>4054.99</v>
      </c>
      <c r="S520" s="678">
        <f t="shared" ca="1" si="88"/>
        <v>0</v>
      </c>
      <c r="T520" s="678">
        <f t="shared" ca="1" si="88"/>
        <v>83969.150000000009</v>
      </c>
      <c r="U520" s="678">
        <f t="shared" ca="1" si="88"/>
        <v>0</v>
      </c>
      <c r="V520" s="678">
        <f t="shared" ca="1" si="88"/>
        <v>0</v>
      </c>
      <c r="W520" s="678">
        <f t="shared" ca="1" si="87"/>
        <v>310710.21999999997</v>
      </c>
      <c r="X520" s="678">
        <f t="shared" ca="1" si="88"/>
        <v>0</v>
      </c>
      <c r="Y520" s="678">
        <f t="shared" ca="1" si="88"/>
        <v>0</v>
      </c>
      <c r="Z520" s="678">
        <f t="shared" ca="1" si="88"/>
        <v>0</v>
      </c>
      <c r="AA520" t="str">
        <f t="shared" si="89"/>
        <v>ASR_CMS_19</v>
      </c>
      <c r="AB520" s="957">
        <f t="shared" si="90"/>
        <v>45406</v>
      </c>
      <c r="AC520" t="str">
        <f t="shared" si="91"/>
        <v>Unaudited</v>
      </c>
    </row>
    <row r="521" spans="1:29" ht="30" x14ac:dyDescent="0.25">
      <c r="A521" t="s">
        <v>421</v>
      </c>
      <c r="B521" t="s">
        <v>1380</v>
      </c>
      <c r="C521" t="s">
        <v>1381</v>
      </c>
      <c r="D521">
        <v>1900</v>
      </c>
      <c r="E521" s="957">
        <v>1</v>
      </c>
      <c r="F521" t="s">
        <v>441</v>
      </c>
      <c r="G521" s="957">
        <v>274</v>
      </c>
      <c r="H521" t="s">
        <v>381</v>
      </c>
      <c r="I521" s="937" t="s">
        <v>489</v>
      </c>
      <c r="J521" s="937" t="s">
        <v>445</v>
      </c>
      <c r="K521" s="937" t="s">
        <v>0</v>
      </c>
      <c r="L521" s="945">
        <v>2.2000000000000002</v>
      </c>
      <c r="M521" s="960" t="s">
        <v>149</v>
      </c>
      <c r="N521" s="678">
        <f t="shared" ca="1" si="81"/>
        <v>31260.911417391537</v>
      </c>
      <c r="O521" s="678">
        <f t="shared" ca="1" si="88"/>
        <v>3946.2339913796468</v>
      </c>
      <c r="P521" s="678">
        <f t="shared" ca="1" si="88"/>
        <v>276.11904471650757</v>
      </c>
      <c r="Q521" s="678">
        <f t="shared" ca="1" si="88"/>
        <v>10768.216332047878</v>
      </c>
      <c r="R521" s="678">
        <f t="shared" ca="1" si="88"/>
        <v>165.463729552372</v>
      </c>
      <c r="S521" s="678">
        <f t="shared" ca="1" si="88"/>
        <v>0</v>
      </c>
      <c r="T521" s="678">
        <f t="shared" ca="1" si="88"/>
        <v>3426.3583205735545</v>
      </c>
      <c r="U521" s="678">
        <f t="shared" ca="1" si="88"/>
        <v>0</v>
      </c>
      <c r="V521" s="678">
        <f t="shared" ca="1" si="88"/>
        <v>0</v>
      </c>
      <c r="W521" s="678">
        <f t="shared" ca="1" si="87"/>
        <v>12678.519999121578</v>
      </c>
      <c r="X521" s="678">
        <f t="shared" ca="1" si="88"/>
        <v>0</v>
      </c>
      <c r="Y521" s="678">
        <f t="shared" ca="1" si="88"/>
        <v>0</v>
      </c>
      <c r="Z521" s="678">
        <f t="shared" ca="1" si="88"/>
        <v>0</v>
      </c>
      <c r="AA521" t="str">
        <f t="shared" si="89"/>
        <v>ASR_CMS_19</v>
      </c>
      <c r="AB521" s="957">
        <f t="shared" si="90"/>
        <v>45406</v>
      </c>
      <c r="AC521" t="str">
        <f t="shared" si="91"/>
        <v>Unaudited</v>
      </c>
    </row>
    <row r="522" spans="1:29" x14ac:dyDescent="0.25">
      <c r="A522" t="s">
        <v>421</v>
      </c>
      <c r="B522" t="s">
        <v>1380</v>
      </c>
      <c r="C522" t="s">
        <v>1381</v>
      </c>
      <c r="D522">
        <v>1900</v>
      </c>
      <c r="E522" s="957">
        <v>1</v>
      </c>
      <c r="F522" t="s">
        <v>441</v>
      </c>
      <c r="G522" s="957">
        <v>274</v>
      </c>
      <c r="H522" t="s">
        <v>381</v>
      </c>
      <c r="I522" s="962" t="s">
        <v>489</v>
      </c>
      <c r="J522" s="962" t="s">
        <v>445</v>
      </c>
      <c r="K522" s="962" t="s">
        <v>0</v>
      </c>
      <c r="L522" s="937">
        <v>2.2999999999999998</v>
      </c>
      <c r="M522" s="962" t="s">
        <v>150</v>
      </c>
      <c r="N522" s="678">
        <f t="shared" ca="1" si="81"/>
        <v>60464.649999999994</v>
      </c>
      <c r="O522" s="678">
        <f t="shared" ca="1" si="88"/>
        <v>26291.96</v>
      </c>
      <c r="P522" s="678">
        <f t="shared" ca="1" si="88"/>
        <v>3167.6499999999996</v>
      </c>
      <c r="Q522" s="678">
        <f t="shared" ca="1" si="88"/>
        <v>21582.760000000002</v>
      </c>
      <c r="R522" s="678">
        <f t="shared" ca="1" si="88"/>
        <v>3292.41</v>
      </c>
      <c r="S522" s="678">
        <f t="shared" ca="1" si="88"/>
        <v>0</v>
      </c>
      <c r="T522" s="678">
        <f t="shared" ca="1" si="88"/>
        <v>4323.04</v>
      </c>
      <c r="U522" s="678">
        <f t="shared" ca="1" si="88"/>
        <v>0</v>
      </c>
      <c r="V522" s="678">
        <f t="shared" ca="1" si="88"/>
        <v>477.56</v>
      </c>
      <c r="W522" s="678">
        <f t="shared" ca="1" si="87"/>
        <v>1329.2700000000002</v>
      </c>
      <c r="X522" s="678">
        <f t="shared" ca="1" si="88"/>
        <v>0</v>
      </c>
      <c r="Y522" s="678">
        <f t="shared" ca="1" si="88"/>
        <v>0</v>
      </c>
      <c r="Z522" s="678">
        <f t="shared" ca="1" si="88"/>
        <v>0</v>
      </c>
      <c r="AA522" t="str">
        <f t="shared" si="89"/>
        <v>ASR_CMS_19</v>
      </c>
      <c r="AB522" s="957">
        <f t="shared" si="90"/>
        <v>45406</v>
      </c>
      <c r="AC522" t="str">
        <f t="shared" si="91"/>
        <v>Unaudited</v>
      </c>
    </row>
    <row r="523" spans="1:29" x14ac:dyDescent="0.25">
      <c r="A523" t="s">
        <v>421</v>
      </c>
      <c r="B523" t="s">
        <v>1380</v>
      </c>
      <c r="C523" t="s">
        <v>1381</v>
      </c>
      <c r="D523">
        <v>1900</v>
      </c>
      <c r="E523" s="957">
        <v>1</v>
      </c>
      <c r="F523" t="s">
        <v>441</v>
      </c>
      <c r="G523" s="957">
        <v>274</v>
      </c>
      <c r="H523" t="s">
        <v>381</v>
      </c>
      <c r="I523" s="937" t="s">
        <v>489</v>
      </c>
      <c r="J523" s="937" t="s">
        <v>445</v>
      </c>
      <c r="K523" s="937" t="s">
        <v>0</v>
      </c>
      <c r="L523" s="937">
        <v>2.4</v>
      </c>
      <c r="M523" s="962" t="s">
        <v>151</v>
      </c>
      <c r="N523" s="678">
        <f t="shared" ca="1" si="81"/>
        <v>266237.3</v>
      </c>
      <c r="O523" s="678">
        <f t="shared" ca="1" si="88"/>
        <v>81122.19</v>
      </c>
      <c r="P523" s="678">
        <f t="shared" ca="1" si="88"/>
        <v>17731.45</v>
      </c>
      <c r="Q523" s="678">
        <f t="shared" ca="1" si="88"/>
        <v>92197.95</v>
      </c>
      <c r="R523" s="678">
        <f t="shared" ca="1" si="88"/>
        <v>4050.17</v>
      </c>
      <c r="S523" s="678">
        <f t="shared" ca="1" si="88"/>
        <v>0</v>
      </c>
      <c r="T523" s="678">
        <f t="shared" ca="1" si="88"/>
        <v>13745.689999999999</v>
      </c>
      <c r="U523" s="678">
        <f t="shared" ca="1" si="88"/>
        <v>0</v>
      </c>
      <c r="V523" s="678">
        <f t="shared" ca="1" si="88"/>
        <v>2018.27</v>
      </c>
      <c r="W523" s="678">
        <f t="shared" ca="1" si="87"/>
        <v>55371.58</v>
      </c>
      <c r="X523" s="678">
        <f t="shared" ca="1" si="88"/>
        <v>0</v>
      </c>
      <c r="Y523" s="678">
        <f t="shared" ca="1" si="88"/>
        <v>0</v>
      </c>
      <c r="Z523" s="678">
        <f t="shared" ca="1" si="88"/>
        <v>0</v>
      </c>
      <c r="AA523" t="str">
        <f t="shared" si="89"/>
        <v>ASR_CMS_19</v>
      </c>
      <c r="AB523" s="957">
        <f t="shared" si="90"/>
        <v>45406</v>
      </c>
      <c r="AC523" t="str">
        <f t="shared" si="91"/>
        <v>Unaudited</v>
      </c>
    </row>
    <row r="524" spans="1:29" ht="30" x14ac:dyDescent="0.25">
      <c r="A524" t="s">
        <v>421</v>
      </c>
      <c r="B524" t="s">
        <v>1380</v>
      </c>
      <c r="C524" t="s">
        <v>1381</v>
      </c>
      <c r="D524">
        <v>1900</v>
      </c>
      <c r="E524" s="957">
        <v>1</v>
      </c>
      <c r="F524" t="s">
        <v>441</v>
      </c>
      <c r="G524" s="957">
        <v>274</v>
      </c>
      <c r="H524" t="s">
        <v>381</v>
      </c>
      <c r="I524" s="937" t="s">
        <v>489</v>
      </c>
      <c r="J524" s="937" t="s">
        <v>445</v>
      </c>
      <c r="K524" s="937" t="s">
        <v>0</v>
      </c>
      <c r="L524" s="937">
        <v>2.5</v>
      </c>
      <c r="M524" s="962" t="s">
        <v>152</v>
      </c>
      <c r="N524" s="678">
        <f t="shared" ca="1" si="81"/>
        <v>2877.2091109648641</v>
      </c>
      <c r="O524" s="678">
        <f t="shared" ca="1" si="88"/>
        <v>946.12314736387327</v>
      </c>
      <c r="P524" s="678">
        <f t="shared" ca="1" si="88"/>
        <v>184.08303067214447</v>
      </c>
      <c r="Q524" s="678">
        <f t="shared" ca="1" si="88"/>
        <v>1001.7605436260302</v>
      </c>
      <c r="R524" s="678">
        <f t="shared" ca="1" si="88"/>
        <v>64.674764911057167</v>
      </c>
      <c r="S524" s="678">
        <f t="shared" ca="1" si="88"/>
        <v>0</v>
      </c>
      <c r="T524" s="678">
        <f t="shared" ca="1" si="88"/>
        <v>159.15262278264123</v>
      </c>
      <c r="U524" s="678">
        <f t="shared" ca="1" si="88"/>
        <v>0</v>
      </c>
      <c r="V524" s="678">
        <f t="shared" ca="1" si="88"/>
        <v>21.983719415786247</v>
      </c>
      <c r="W524" s="678">
        <f t="shared" ca="1" si="87"/>
        <v>499.43128219333187</v>
      </c>
      <c r="X524" s="678">
        <f t="shared" ca="1" si="88"/>
        <v>0</v>
      </c>
      <c r="Y524" s="678">
        <f t="shared" ca="1" si="88"/>
        <v>0</v>
      </c>
      <c r="Z524" s="678">
        <f t="shared" ca="1" si="88"/>
        <v>0</v>
      </c>
      <c r="AA524" t="str">
        <f t="shared" si="89"/>
        <v>ASR_CMS_19</v>
      </c>
      <c r="AB524" s="957">
        <f t="shared" si="90"/>
        <v>45406</v>
      </c>
      <c r="AC524" t="str">
        <f t="shared" si="91"/>
        <v>Unaudited</v>
      </c>
    </row>
    <row r="525" spans="1:29" x14ac:dyDescent="0.25">
      <c r="A525" t="s">
        <v>421</v>
      </c>
      <c r="B525" t="s">
        <v>1380</v>
      </c>
      <c r="C525" t="s">
        <v>1381</v>
      </c>
      <c r="D525">
        <v>1900</v>
      </c>
      <c r="E525" s="957">
        <v>1</v>
      </c>
      <c r="F525" t="s">
        <v>441</v>
      </c>
      <c r="G525" s="957">
        <v>274</v>
      </c>
      <c r="H525" t="s">
        <v>381</v>
      </c>
      <c r="I525" s="937" t="s">
        <v>489</v>
      </c>
      <c r="J525" s="937" t="s">
        <v>445</v>
      </c>
      <c r="K525" s="937" t="s">
        <v>0</v>
      </c>
      <c r="L525" s="937" t="s">
        <v>97</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ASR_CMS_19</v>
      </c>
      <c r="AB525" s="957">
        <f t="shared" si="90"/>
        <v>45406</v>
      </c>
      <c r="AC525" t="str">
        <f t="shared" si="91"/>
        <v>Unaudited</v>
      </c>
    </row>
    <row r="526" spans="1:29" x14ac:dyDescent="0.25">
      <c r="A526" t="s">
        <v>421</v>
      </c>
      <c r="B526" t="s">
        <v>1380</v>
      </c>
      <c r="C526" t="s">
        <v>1381</v>
      </c>
      <c r="D526">
        <v>1900</v>
      </c>
      <c r="E526" s="957">
        <v>1</v>
      </c>
      <c r="F526" t="s">
        <v>441</v>
      </c>
      <c r="G526" s="957">
        <v>274</v>
      </c>
      <c r="H526" t="s">
        <v>381</v>
      </c>
      <c r="I526" s="937" t="s">
        <v>489</v>
      </c>
      <c r="J526" s="937" t="s">
        <v>445</v>
      </c>
      <c r="K526" s="937" t="s">
        <v>0</v>
      </c>
      <c r="L526" s="937" t="s">
        <v>153</v>
      </c>
      <c r="M526" s="962" t="s">
        <v>452</v>
      </c>
      <c r="N526" s="678">
        <f t="shared" ca="1" si="92"/>
        <v>453.73787834841841</v>
      </c>
      <c r="O526" s="678">
        <f t="shared" ca="1" si="88"/>
        <v>59.888979466549763</v>
      </c>
      <c r="P526" s="678">
        <f t="shared" ca="1" si="88"/>
        <v>5.6146117158345339</v>
      </c>
      <c r="Q526" s="678">
        <f t="shared" ca="1" si="88"/>
        <v>112.93816474473934</v>
      </c>
      <c r="R526" s="678">
        <f t="shared" ca="1" si="88"/>
        <v>6.3463047392082448</v>
      </c>
      <c r="S526" s="678">
        <f t="shared" ca="1" si="88"/>
        <v>5.3993678987928055E-2</v>
      </c>
      <c r="T526" s="678">
        <f t="shared" ca="1" si="88"/>
        <v>73.471392083786242</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0.514231137601878</v>
      </c>
      <c r="W526" s="678">
        <f t="shared" ca="1" si="87"/>
        <v>194.91020078171044</v>
      </c>
      <c r="X526" s="678">
        <f t="shared" ca="1" si="93"/>
        <v>0</v>
      </c>
      <c r="Y526" s="678">
        <f t="shared" ca="1" si="93"/>
        <v>0</v>
      </c>
      <c r="Z526" s="678">
        <f t="shared" ca="1" si="93"/>
        <v>0</v>
      </c>
      <c r="AA526" t="str">
        <f t="shared" si="89"/>
        <v>ASR_CMS_19</v>
      </c>
      <c r="AB526" s="957">
        <f t="shared" si="90"/>
        <v>45406</v>
      </c>
      <c r="AC526" t="str">
        <f t="shared" si="91"/>
        <v>Unaudited</v>
      </c>
    </row>
    <row r="527" spans="1:29" x14ac:dyDescent="0.25">
      <c r="A527" t="s">
        <v>421</v>
      </c>
      <c r="B527" t="s">
        <v>1380</v>
      </c>
      <c r="C527" t="s">
        <v>1381</v>
      </c>
      <c r="D527">
        <v>1900</v>
      </c>
      <c r="E527" s="957">
        <v>1</v>
      </c>
      <c r="F527" t="s">
        <v>441</v>
      </c>
      <c r="G527" s="957">
        <v>274</v>
      </c>
      <c r="H527" t="s">
        <v>381</v>
      </c>
      <c r="I527" s="937" t="s">
        <v>489</v>
      </c>
      <c r="J527" s="937" t="s">
        <v>445</v>
      </c>
      <c r="K527" s="937" t="s">
        <v>0</v>
      </c>
      <c r="L527" s="937" t="s">
        <v>912</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ASR_CMS_19</v>
      </c>
      <c r="AB527" s="957">
        <f t="shared" si="90"/>
        <v>45406</v>
      </c>
      <c r="AC527" t="str">
        <f t="shared" si="91"/>
        <v>Unaudited</v>
      </c>
    </row>
    <row r="528" spans="1:29" x14ac:dyDescent="0.25">
      <c r="A528" t="s">
        <v>421</v>
      </c>
      <c r="B528" t="s">
        <v>1380</v>
      </c>
      <c r="C528" t="s">
        <v>1381</v>
      </c>
      <c r="D528">
        <v>1900</v>
      </c>
      <c r="E528" s="957">
        <v>1</v>
      </c>
      <c r="F528" t="s">
        <v>441</v>
      </c>
      <c r="G528" s="957">
        <v>274</v>
      </c>
      <c r="H528" t="s">
        <v>381</v>
      </c>
      <c r="I528" s="937" t="s">
        <v>489</v>
      </c>
      <c r="J528" s="937" t="s">
        <v>445</v>
      </c>
      <c r="K528" s="937" t="s">
        <v>53</v>
      </c>
      <c r="L528" s="937">
        <v>3.1</v>
      </c>
      <c r="M528" s="962" t="s">
        <v>33</v>
      </c>
      <c r="N528" s="678">
        <f t="shared" ca="1" si="92"/>
        <v>179772.66999999998</v>
      </c>
      <c r="O528" s="678">
        <f t="shared" ca="1" si="94"/>
        <v>61643.079999999987</v>
      </c>
      <c r="P528" s="678">
        <f t="shared" ca="1" si="94"/>
        <v>8145.99</v>
      </c>
      <c r="Q528" s="678">
        <f t="shared" ca="1" si="94"/>
        <v>62479.260000000009</v>
      </c>
      <c r="R528" s="678">
        <f t="shared" ca="1" si="94"/>
        <v>6928.96</v>
      </c>
      <c r="S528" s="678">
        <f t="shared" ca="1" si="94"/>
        <v>0</v>
      </c>
      <c r="T528" s="678">
        <f t="shared" ca="1" si="94"/>
        <v>17118.859999999997</v>
      </c>
      <c r="U528" s="678">
        <f t="shared" ca="1" si="94"/>
        <v>0</v>
      </c>
      <c r="V528" s="678">
        <f t="shared" ca="1" si="94"/>
        <v>1448.9700000000003</v>
      </c>
      <c r="W528" s="678">
        <f t="shared" ca="1" si="87"/>
        <v>22007.55</v>
      </c>
      <c r="X528" s="678">
        <f t="shared" ca="1" si="95"/>
        <v>0</v>
      </c>
      <c r="Y528" s="678">
        <f t="shared" ca="1" si="95"/>
        <v>0</v>
      </c>
      <c r="Z528" s="678">
        <f t="shared" ca="1" si="95"/>
        <v>0</v>
      </c>
      <c r="AA528" t="str">
        <f t="shared" si="89"/>
        <v>ASR_CMS_19</v>
      </c>
      <c r="AB528" s="957">
        <f t="shared" si="90"/>
        <v>45406</v>
      </c>
      <c r="AC528" t="str">
        <f t="shared" si="91"/>
        <v>Unaudited</v>
      </c>
    </row>
    <row r="529" spans="1:29" x14ac:dyDescent="0.25">
      <c r="A529" t="s">
        <v>421</v>
      </c>
      <c r="B529" t="s">
        <v>1380</v>
      </c>
      <c r="C529" t="s">
        <v>1381</v>
      </c>
      <c r="D529">
        <v>1900</v>
      </c>
      <c r="E529" s="957">
        <v>1</v>
      </c>
      <c r="F529" t="s">
        <v>441</v>
      </c>
      <c r="G529" s="957">
        <v>274</v>
      </c>
      <c r="H529" t="s">
        <v>381</v>
      </c>
      <c r="I529" s="937" t="s">
        <v>489</v>
      </c>
      <c r="J529" s="937" t="s">
        <v>445</v>
      </c>
      <c r="K529" s="937" t="s">
        <v>53</v>
      </c>
      <c r="L529" s="945">
        <v>3.2</v>
      </c>
      <c r="M529" s="960" t="s">
        <v>34</v>
      </c>
      <c r="N529" s="678">
        <f t="shared" ca="1" si="92"/>
        <v>333636.98</v>
      </c>
      <c r="O529" s="678">
        <f t="shared" ca="1" si="94"/>
        <v>98918.290000000008</v>
      </c>
      <c r="P529" s="678">
        <f t="shared" ca="1" si="94"/>
        <v>11004.38</v>
      </c>
      <c r="Q529" s="678">
        <f t="shared" ca="1" si="94"/>
        <v>112705.53000000003</v>
      </c>
      <c r="R529" s="678">
        <f t="shared" ca="1" si="94"/>
        <v>12336.710000000001</v>
      </c>
      <c r="S529" s="678">
        <f t="shared" ca="1" si="94"/>
        <v>0</v>
      </c>
      <c r="T529" s="678">
        <f t="shared" ca="1" si="94"/>
        <v>42527.329999999987</v>
      </c>
      <c r="U529" s="678">
        <f t="shared" ca="1" si="94"/>
        <v>0</v>
      </c>
      <c r="V529" s="678">
        <f t="shared" ca="1" si="94"/>
        <v>746.87</v>
      </c>
      <c r="W529" s="678">
        <f t="shared" ca="1" si="87"/>
        <v>55397.87</v>
      </c>
      <c r="X529" s="678">
        <f t="shared" ca="1" si="95"/>
        <v>0</v>
      </c>
      <c r="Y529" s="678">
        <f t="shared" ca="1" si="95"/>
        <v>0</v>
      </c>
      <c r="Z529" s="678">
        <f t="shared" ca="1" si="95"/>
        <v>0</v>
      </c>
      <c r="AA529" t="str">
        <f t="shared" si="89"/>
        <v>ASR_CMS_19</v>
      </c>
      <c r="AB529" s="957">
        <f t="shared" si="90"/>
        <v>45406</v>
      </c>
      <c r="AC529" t="str">
        <f t="shared" si="91"/>
        <v>Unaudited</v>
      </c>
    </row>
    <row r="530" spans="1:29" x14ac:dyDescent="0.25">
      <c r="A530" t="s">
        <v>421</v>
      </c>
      <c r="B530" t="s">
        <v>1380</v>
      </c>
      <c r="C530" t="s">
        <v>1381</v>
      </c>
      <c r="D530">
        <v>1900</v>
      </c>
      <c r="E530" s="957">
        <v>1</v>
      </c>
      <c r="F530" t="s">
        <v>441</v>
      </c>
      <c r="G530" s="957">
        <v>274</v>
      </c>
      <c r="H530" t="s">
        <v>381</v>
      </c>
      <c r="I530" s="937" t="s">
        <v>489</v>
      </c>
      <c r="J530" s="937" t="s">
        <v>445</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ASR_CMS_19</v>
      </c>
      <c r="AB530" s="957">
        <f t="shared" si="90"/>
        <v>45406</v>
      </c>
      <c r="AC530" t="str">
        <f t="shared" si="91"/>
        <v>Unaudited</v>
      </c>
    </row>
    <row r="531" spans="1:29" x14ac:dyDescent="0.25">
      <c r="A531" t="s">
        <v>421</v>
      </c>
      <c r="B531" t="s">
        <v>1380</v>
      </c>
      <c r="C531" t="s">
        <v>1381</v>
      </c>
      <c r="D531">
        <v>1900</v>
      </c>
      <c r="E531" s="957">
        <v>1</v>
      </c>
      <c r="F531" t="s">
        <v>441</v>
      </c>
      <c r="G531" s="957">
        <v>274</v>
      </c>
      <c r="H531" t="s">
        <v>381</v>
      </c>
      <c r="I531" s="937" t="s">
        <v>489</v>
      </c>
      <c r="J531" s="937" t="s">
        <v>445</v>
      </c>
      <c r="K531" s="937" t="s">
        <v>53</v>
      </c>
      <c r="L531" s="937" t="s">
        <v>44</v>
      </c>
      <c r="M531" s="962" t="s">
        <v>154</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ASR_CMS_19</v>
      </c>
      <c r="AB531" s="957">
        <f t="shared" si="90"/>
        <v>45406</v>
      </c>
      <c r="AC531" t="str">
        <f t="shared" si="91"/>
        <v>Unaudited</v>
      </c>
    </row>
    <row r="532" spans="1:29" x14ac:dyDescent="0.25">
      <c r="A532" t="s">
        <v>421</v>
      </c>
      <c r="B532" t="s">
        <v>1380</v>
      </c>
      <c r="C532" t="s">
        <v>1381</v>
      </c>
      <c r="D532">
        <v>1900</v>
      </c>
      <c r="E532" s="957">
        <v>1</v>
      </c>
      <c r="F532" t="s">
        <v>441</v>
      </c>
      <c r="G532" s="957">
        <v>274</v>
      </c>
      <c r="H532" t="s">
        <v>381</v>
      </c>
      <c r="I532" s="937" t="s">
        <v>489</v>
      </c>
      <c r="J532" s="937" t="s">
        <v>445</v>
      </c>
      <c r="K532" s="937" t="s">
        <v>53</v>
      </c>
      <c r="L532" s="937" t="s">
        <v>41</v>
      </c>
      <c r="M532" s="962" t="s">
        <v>52</v>
      </c>
      <c r="N532" s="678">
        <f t="shared" ca="1" si="92"/>
        <v>142265.68778865499</v>
      </c>
      <c r="O532" s="678">
        <f t="shared" ca="1" si="94"/>
        <v>65283.046760921425</v>
      </c>
      <c r="P532" s="678">
        <f t="shared" ca="1" si="94"/>
        <v>8578.2674546371964</v>
      </c>
      <c r="Q532" s="678">
        <f t="shared" ca="1" si="94"/>
        <v>46854.993858250105</v>
      </c>
      <c r="R532" s="678">
        <f t="shared" ca="1" si="94"/>
        <v>7379.9126435968892</v>
      </c>
      <c r="S532" s="678">
        <f t="shared" ca="1" si="94"/>
        <v>139.42278084801816</v>
      </c>
      <c r="T532" s="678">
        <f t="shared" ca="1" si="94"/>
        <v>10116.859751450651</v>
      </c>
      <c r="U532" s="678">
        <f t="shared" ca="1" si="94"/>
        <v>0</v>
      </c>
      <c r="V532" s="678">
        <f t="shared" ca="1" si="94"/>
        <v>918.17665406734773</v>
      </c>
      <c r="W532" s="678">
        <f t="shared" ca="1" si="87"/>
        <v>2995.0078848833523</v>
      </c>
      <c r="X532" s="678">
        <f t="shared" ca="1" si="95"/>
        <v>0</v>
      </c>
      <c r="Y532" s="678">
        <f t="shared" ca="1" si="95"/>
        <v>0</v>
      </c>
      <c r="Z532" s="678">
        <f t="shared" ca="1" si="95"/>
        <v>0</v>
      </c>
      <c r="AA532" t="str">
        <f t="shared" si="89"/>
        <v>ASR_CMS_19</v>
      </c>
      <c r="AB532" s="957">
        <f t="shared" si="90"/>
        <v>45406</v>
      </c>
      <c r="AC532" t="str">
        <f t="shared" si="91"/>
        <v>Unaudited</v>
      </c>
    </row>
    <row r="533" spans="1:29" x14ac:dyDescent="0.25">
      <c r="A533" t="s">
        <v>421</v>
      </c>
      <c r="B533" t="s">
        <v>1380</v>
      </c>
      <c r="C533" t="s">
        <v>1381</v>
      </c>
      <c r="D533">
        <v>1900</v>
      </c>
      <c r="E533" s="957">
        <v>1</v>
      </c>
      <c r="F533" t="s">
        <v>441</v>
      </c>
      <c r="G533" s="957">
        <v>274</v>
      </c>
      <c r="H533" t="s">
        <v>381</v>
      </c>
      <c r="I533" s="937" t="s">
        <v>489</v>
      </c>
      <c r="J533" s="937" t="s">
        <v>445</v>
      </c>
      <c r="K533" s="937" t="s">
        <v>53</v>
      </c>
      <c r="L533" s="937" t="s">
        <v>42</v>
      </c>
      <c r="M533" s="962" t="s">
        <v>155</v>
      </c>
      <c r="N533" s="678">
        <f t="shared" ca="1" si="92"/>
        <v>7398.2011017834739</v>
      </c>
      <c r="O533" s="678">
        <f t="shared" ca="1" si="94"/>
        <v>2313.6793483290858</v>
      </c>
      <c r="P533" s="678">
        <f t="shared" ca="1" si="94"/>
        <v>275.95563977724453</v>
      </c>
      <c r="Q533" s="678">
        <f t="shared" ca="1" si="94"/>
        <v>2524.4019203645794</v>
      </c>
      <c r="R533" s="678">
        <f t="shared" ca="1" si="94"/>
        <v>277.6171056009502</v>
      </c>
      <c r="S533" s="678">
        <f t="shared" ca="1" si="94"/>
        <v>0</v>
      </c>
      <c r="T533" s="678">
        <f t="shared" ca="1" si="94"/>
        <v>859.49788550952712</v>
      </c>
      <c r="U533" s="678">
        <f t="shared" ca="1" si="94"/>
        <v>0</v>
      </c>
      <c r="V533" s="678">
        <f t="shared" ca="1" si="94"/>
        <v>31.641917730491087</v>
      </c>
      <c r="W533" s="678">
        <f t="shared" ca="1" si="87"/>
        <v>1115.4072844715961</v>
      </c>
      <c r="X533" s="678">
        <f t="shared" ca="1" si="95"/>
        <v>0</v>
      </c>
      <c r="Y533" s="678">
        <f t="shared" ca="1" si="95"/>
        <v>0</v>
      </c>
      <c r="Z533" s="678">
        <f t="shared" ca="1" si="95"/>
        <v>0</v>
      </c>
      <c r="AA533" t="str">
        <f t="shared" si="89"/>
        <v>ASR_CMS_19</v>
      </c>
      <c r="AB533" s="957">
        <f t="shared" si="90"/>
        <v>45406</v>
      </c>
      <c r="AC533" t="str">
        <f t="shared" si="91"/>
        <v>Unaudited</v>
      </c>
    </row>
    <row r="534" spans="1:29" x14ac:dyDescent="0.25">
      <c r="A534" t="s">
        <v>421</v>
      </c>
      <c r="B534" t="s">
        <v>1380</v>
      </c>
      <c r="C534" t="s">
        <v>1381</v>
      </c>
      <c r="D534">
        <v>1900</v>
      </c>
      <c r="E534" s="957">
        <v>1</v>
      </c>
      <c r="F534" t="s">
        <v>441</v>
      </c>
      <c r="G534" s="957">
        <v>274</v>
      </c>
      <c r="H534" t="s">
        <v>381</v>
      </c>
      <c r="I534" s="937" t="s">
        <v>489</v>
      </c>
      <c r="J534" s="937" t="s">
        <v>445</v>
      </c>
      <c r="K534" s="937" t="s">
        <v>53</v>
      </c>
      <c r="L534" s="945" t="s">
        <v>43</v>
      </c>
      <c r="M534" s="960" t="s">
        <v>463</v>
      </c>
      <c r="N534" s="678">
        <f t="shared" ca="1" si="92"/>
        <v>10083.291871975682</v>
      </c>
      <c r="O534" s="678">
        <f t="shared" ca="1" si="94"/>
        <v>1330.8962920928352</v>
      </c>
      <c r="P534" s="678">
        <f t="shared" ca="1" si="94"/>
        <v>124.771969412483</v>
      </c>
      <c r="Q534" s="678">
        <f t="shared" ca="1" si="94"/>
        <v>2509.7937222072132</v>
      </c>
      <c r="R534" s="678">
        <f t="shared" ca="1" si="94"/>
        <v>141.03218189952622</v>
      </c>
      <c r="S534" s="678">
        <f t="shared" ca="1" si="94"/>
        <v>1.1998866536308364</v>
      </c>
      <c r="T534" s="678">
        <f t="shared" ca="1" si="94"/>
        <v>1632.7345059173254</v>
      </c>
      <c r="U534" s="678">
        <f t="shared" ca="1" si="94"/>
        <v>0</v>
      </c>
      <c r="V534" s="678">
        <f t="shared" ca="1" si="94"/>
        <v>11.427616907302227</v>
      </c>
      <c r="W534" s="678">
        <f t="shared" ca="1" si="87"/>
        <v>4331.4356968853663</v>
      </c>
      <c r="X534" s="678">
        <f t="shared" ca="1" si="95"/>
        <v>0</v>
      </c>
      <c r="Y534" s="678">
        <f t="shared" ca="1" si="95"/>
        <v>0</v>
      </c>
      <c r="Z534" s="678">
        <f t="shared" ca="1" si="95"/>
        <v>0</v>
      </c>
      <c r="AA534" t="str">
        <f t="shared" si="89"/>
        <v>ASR_CMS_19</v>
      </c>
      <c r="AB534" s="957">
        <f t="shared" si="90"/>
        <v>45406</v>
      </c>
      <c r="AC534" t="str">
        <f t="shared" si="91"/>
        <v>Unaudited</v>
      </c>
    </row>
    <row r="535" spans="1:29" x14ac:dyDescent="0.25">
      <c r="A535" t="s">
        <v>421</v>
      </c>
      <c r="B535" t="s">
        <v>1380</v>
      </c>
      <c r="C535" t="s">
        <v>1381</v>
      </c>
      <c r="D535">
        <v>1900</v>
      </c>
      <c r="E535" s="957">
        <v>1</v>
      </c>
      <c r="F535" t="s">
        <v>441</v>
      </c>
      <c r="G535" s="957">
        <v>274</v>
      </c>
      <c r="H535" t="s">
        <v>381</v>
      </c>
      <c r="I535" s="962" t="s">
        <v>489</v>
      </c>
      <c r="J535" s="962" t="s">
        <v>445</v>
      </c>
      <c r="K535" s="962" t="s">
        <v>915</v>
      </c>
      <c r="L535" s="953" t="s">
        <v>916</v>
      </c>
      <c r="M535" s="962" t="s">
        <v>915</v>
      </c>
      <c r="N535" s="678">
        <f t="shared" ca="1" si="92"/>
        <v>12158.009999999998</v>
      </c>
      <c r="O535" s="678">
        <f t="shared" ca="1" si="94"/>
        <v>12158.009999999998</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ASR_CMS_19</v>
      </c>
      <c r="AB535" s="957">
        <f t="shared" si="90"/>
        <v>45406</v>
      </c>
      <c r="AC535" t="str">
        <f t="shared" si="91"/>
        <v>Unaudited</v>
      </c>
    </row>
    <row r="536" spans="1:29" x14ac:dyDescent="0.25">
      <c r="A536" t="s">
        <v>421</v>
      </c>
      <c r="B536" t="s">
        <v>1380</v>
      </c>
      <c r="C536" t="s">
        <v>1381</v>
      </c>
      <c r="D536">
        <v>1900</v>
      </c>
      <c r="E536" s="957">
        <v>1</v>
      </c>
      <c r="F536" t="s">
        <v>441</v>
      </c>
      <c r="G536" s="957">
        <v>274</v>
      </c>
      <c r="H536" t="s">
        <v>381</v>
      </c>
      <c r="I536" s="958" t="s">
        <v>489</v>
      </c>
      <c r="J536" s="958" t="s">
        <v>445</v>
      </c>
      <c r="K536" s="958" t="s">
        <v>915</v>
      </c>
      <c r="L536" s="953" t="s">
        <v>917</v>
      </c>
      <c r="M536" s="958" t="s">
        <v>920</v>
      </c>
      <c r="N536" s="678">
        <f t="shared" ca="1" si="92"/>
        <v>116.19508927335133</v>
      </c>
      <c r="O536" s="678">
        <f t="shared" ca="1" si="94"/>
        <v>116.19508927335133</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ASR_CMS_19</v>
      </c>
      <c r="AB536" s="957">
        <f t="shared" si="90"/>
        <v>45406</v>
      </c>
      <c r="AC536" t="str">
        <f t="shared" si="91"/>
        <v>Unaudited</v>
      </c>
    </row>
    <row r="537" spans="1:29" x14ac:dyDescent="0.25">
      <c r="A537" t="s">
        <v>421</v>
      </c>
      <c r="B537" t="s">
        <v>1380</v>
      </c>
      <c r="C537" t="s">
        <v>1381</v>
      </c>
      <c r="D537">
        <v>1900</v>
      </c>
      <c r="E537" s="957">
        <v>1</v>
      </c>
      <c r="F537" t="s">
        <v>441</v>
      </c>
      <c r="G537" s="957">
        <v>274</v>
      </c>
      <c r="H537" t="s">
        <v>381</v>
      </c>
      <c r="I537" s="958" t="s">
        <v>489</v>
      </c>
      <c r="J537" s="958" t="s">
        <v>445</v>
      </c>
      <c r="K537" s="958" t="s">
        <v>915</v>
      </c>
      <c r="L537" s="937" t="s">
        <v>918</v>
      </c>
      <c r="M537" s="958" t="s">
        <v>921</v>
      </c>
      <c r="N537" s="678">
        <f t="shared" ca="1" si="92"/>
        <v>0.96144926750280568</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0.12690193653039006</v>
      </c>
      <c r="P537" s="678">
        <f t="shared" ca="1" si="96"/>
        <v>1.1897098697492071E-2</v>
      </c>
      <c r="Q537" s="678">
        <f t="shared" ca="1" si="96"/>
        <v>0.23931067020937713</v>
      </c>
      <c r="R537" s="678">
        <f t="shared" ca="1" si="96"/>
        <v>1.344752187115396E-2</v>
      </c>
      <c r="S537" s="678">
        <f t="shared" ca="1" si="96"/>
        <v>1.1441007151900704E-4</v>
      </c>
      <c r="T537" s="678">
        <f t="shared" ca="1" si="96"/>
        <v>0.1556824313599075</v>
      </c>
      <c r="U537" s="678">
        <f t="shared" ca="1" si="96"/>
        <v>0</v>
      </c>
      <c r="V537" s="678">
        <f t="shared" ca="1" si="96"/>
        <v>1.0896316445390799E-3</v>
      </c>
      <c r="W537" s="678">
        <f t="shared" ca="1" si="87"/>
        <v>0.41300556711842684</v>
      </c>
      <c r="X537" s="678">
        <f t="shared" ca="1" si="95"/>
        <v>0</v>
      </c>
      <c r="Y537" s="678">
        <f t="shared" ca="1" si="95"/>
        <v>0</v>
      </c>
      <c r="Z537" s="678">
        <f t="shared" ca="1" si="95"/>
        <v>0</v>
      </c>
      <c r="AA537" t="str">
        <f t="shared" si="89"/>
        <v>ASR_CMS_19</v>
      </c>
      <c r="AB537" s="957">
        <f t="shared" si="90"/>
        <v>45406</v>
      </c>
      <c r="AC537" t="str">
        <f t="shared" si="91"/>
        <v>Unaudited</v>
      </c>
    </row>
    <row r="538" spans="1:29" x14ac:dyDescent="0.25">
      <c r="A538" t="s">
        <v>421</v>
      </c>
      <c r="B538" t="s">
        <v>1380</v>
      </c>
      <c r="C538" t="s">
        <v>1381</v>
      </c>
      <c r="D538">
        <v>1900</v>
      </c>
      <c r="E538" s="957">
        <v>1</v>
      </c>
      <c r="F538" t="s">
        <v>441</v>
      </c>
      <c r="G538" s="957">
        <v>274</v>
      </c>
      <c r="H538" t="s">
        <v>381</v>
      </c>
      <c r="I538" s="958" t="s">
        <v>489</v>
      </c>
      <c r="J538" s="958" t="s">
        <v>445</v>
      </c>
      <c r="K538" s="958" t="s">
        <v>446</v>
      </c>
      <c r="L538" s="937">
        <v>5.0999999999999996</v>
      </c>
      <c r="M538" s="958" t="s">
        <v>37</v>
      </c>
      <c r="N538" s="678">
        <f t="shared" ca="1" si="92"/>
        <v>37594.590000000004</v>
      </c>
      <c r="O538" s="678">
        <f t="shared" ca="1" si="96"/>
        <v>10437.429999999998</v>
      </c>
      <c r="P538" s="678">
        <f t="shared" ca="1" si="96"/>
        <v>7982.07</v>
      </c>
      <c r="Q538" s="678">
        <f t="shared" ca="1" si="96"/>
        <v>7373.02</v>
      </c>
      <c r="R538" s="678">
        <f t="shared" ca="1" si="96"/>
        <v>4257.95</v>
      </c>
      <c r="S538" s="678">
        <f t="shared" ca="1" si="96"/>
        <v>0</v>
      </c>
      <c r="T538" s="678">
        <f t="shared" ca="1" si="96"/>
        <v>7175.52</v>
      </c>
      <c r="U538" s="678">
        <f t="shared" ca="1" si="96"/>
        <v>0</v>
      </c>
      <c r="V538" s="678">
        <f t="shared" ca="1" si="96"/>
        <v>0</v>
      </c>
      <c r="W538" s="678">
        <f t="shared" ca="1" si="87"/>
        <v>368.6</v>
      </c>
      <c r="X538" s="678">
        <f t="shared" ca="1" si="95"/>
        <v>0</v>
      </c>
      <c r="Y538" s="678">
        <f t="shared" ca="1" si="95"/>
        <v>0</v>
      </c>
      <c r="Z538" s="678">
        <f t="shared" ca="1" si="95"/>
        <v>0</v>
      </c>
      <c r="AA538" t="str">
        <f t="shared" si="89"/>
        <v>ASR_CMS_19</v>
      </c>
      <c r="AB538" s="957">
        <f t="shared" si="90"/>
        <v>45406</v>
      </c>
      <c r="AC538" t="str">
        <f t="shared" si="91"/>
        <v>Unaudited</v>
      </c>
    </row>
    <row r="539" spans="1:29" ht="30" x14ac:dyDescent="0.25">
      <c r="A539" t="s">
        <v>421</v>
      </c>
      <c r="B539" t="s">
        <v>1380</v>
      </c>
      <c r="C539" t="s">
        <v>1381</v>
      </c>
      <c r="D539">
        <v>1900</v>
      </c>
      <c r="E539" s="957">
        <v>1</v>
      </c>
      <c r="F539" t="s">
        <v>441</v>
      </c>
      <c r="G539" s="957">
        <v>274</v>
      </c>
      <c r="H539" t="s">
        <v>381</v>
      </c>
      <c r="I539" s="965" t="s">
        <v>489</v>
      </c>
      <c r="J539" s="965" t="s">
        <v>445</v>
      </c>
      <c r="K539" s="965" t="s">
        <v>446</v>
      </c>
      <c r="L539" s="945">
        <v>5.2</v>
      </c>
      <c r="M539" s="965" t="s">
        <v>304</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ASR_CMS_19</v>
      </c>
      <c r="AB539" s="957">
        <f t="shared" si="90"/>
        <v>45406</v>
      </c>
      <c r="AC539" t="str">
        <f t="shared" si="91"/>
        <v>Unaudited</v>
      </c>
    </row>
    <row r="540" spans="1:29" ht="30" x14ac:dyDescent="0.25">
      <c r="A540" t="s">
        <v>421</v>
      </c>
      <c r="B540" t="s">
        <v>1380</v>
      </c>
      <c r="C540" t="s">
        <v>1381</v>
      </c>
      <c r="D540">
        <v>1900</v>
      </c>
      <c r="E540" s="957">
        <v>1</v>
      </c>
      <c r="F540" t="s">
        <v>441</v>
      </c>
      <c r="G540" s="957">
        <v>274</v>
      </c>
      <c r="H540" t="s">
        <v>381</v>
      </c>
      <c r="I540" s="937" t="s">
        <v>489</v>
      </c>
      <c r="J540" s="937" t="s">
        <v>445</v>
      </c>
      <c r="K540" s="937" t="s">
        <v>446</v>
      </c>
      <c r="L540" s="937">
        <v>5.3</v>
      </c>
      <c r="M540" s="958" t="s">
        <v>305</v>
      </c>
      <c r="N540" s="678">
        <f t="shared" ca="1" si="92"/>
        <v>219.74890651633262</v>
      </c>
      <c r="O540" s="678">
        <f t="shared" ca="1" si="96"/>
        <v>61.009145979268972</v>
      </c>
      <c r="P540" s="678">
        <f t="shared" ca="1" si="96"/>
        <v>46.657009804783698</v>
      </c>
      <c r="Q540" s="678">
        <f t="shared" ca="1" si="96"/>
        <v>43.096974397727195</v>
      </c>
      <c r="R540" s="678">
        <f t="shared" ca="1" si="96"/>
        <v>24.888683624458157</v>
      </c>
      <c r="S540" s="678">
        <f t="shared" ca="1" si="96"/>
        <v>0</v>
      </c>
      <c r="T540" s="678">
        <f t="shared" ca="1" si="96"/>
        <v>41.942542096777089</v>
      </c>
      <c r="U540" s="678">
        <f t="shared" ca="1" si="96"/>
        <v>0</v>
      </c>
      <c r="V540" s="678">
        <f t="shared" ca="1" si="96"/>
        <v>0</v>
      </c>
      <c r="W540" s="678">
        <f t="shared" ca="1" si="87"/>
        <v>2.1545506133175065</v>
      </c>
      <c r="X540" s="678">
        <f t="shared" ca="1" si="95"/>
        <v>0</v>
      </c>
      <c r="Y540" s="678">
        <f t="shared" ca="1" si="95"/>
        <v>0</v>
      </c>
      <c r="Z540" s="678">
        <f t="shared" ca="1" si="95"/>
        <v>0</v>
      </c>
      <c r="AA540" t="str">
        <f t="shared" si="89"/>
        <v>ASR_CMS_19</v>
      </c>
      <c r="AB540" s="957">
        <f t="shared" si="90"/>
        <v>45406</v>
      </c>
      <c r="AC540" t="str">
        <f t="shared" si="91"/>
        <v>Unaudited</v>
      </c>
    </row>
    <row r="541" spans="1:29" x14ac:dyDescent="0.25">
      <c r="A541" t="s">
        <v>421</v>
      </c>
      <c r="B541" t="s">
        <v>1380</v>
      </c>
      <c r="C541" t="s">
        <v>1381</v>
      </c>
      <c r="D541">
        <v>1900</v>
      </c>
      <c r="E541" s="957">
        <v>1</v>
      </c>
      <c r="F541" t="s">
        <v>441</v>
      </c>
      <c r="G541" s="957">
        <v>274</v>
      </c>
      <c r="H541" t="s">
        <v>381</v>
      </c>
      <c r="I541" s="937" t="s">
        <v>489</v>
      </c>
      <c r="J541" s="937" t="s">
        <v>445</v>
      </c>
      <c r="K541" s="937" t="s">
        <v>446</v>
      </c>
      <c r="L541" s="943" t="s">
        <v>82</v>
      </c>
      <c r="M541" s="959" t="s">
        <v>454</v>
      </c>
      <c r="N541" s="678">
        <f t="shared" ca="1" si="92"/>
        <v>70.489330181644917</v>
      </c>
      <c r="O541" s="678">
        <f t="shared" ca="1" si="96"/>
        <v>9.3039048519059886</v>
      </c>
      <c r="P541" s="678">
        <f t="shared" ca="1" si="96"/>
        <v>0.87224416995948151</v>
      </c>
      <c r="Q541" s="678">
        <f t="shared" ca="1" si="96"/>
        <v>17.545230329410277</v>
      </c>
      <c r="R541" s="678">
        <f t="shared" ca="1" si="96"/>
        <v>0.98591453687689956</v>
      </c>
      <c r="S541" s="678">
        <f t="shared" ca="1" si="96"/>
        <v>8.3880549707583633E-3</v>
      </c>
      <c r="T541" s="678">
        <f t="shared" ca="1" si="96"/>
        <v>11.413967100014217</v>
      </c>
      <c r="U541" s="678">
        <f t="shared" ca="1" si="96"/>
        <v>0</v>
      </c>
      <c r="V541" s="678">
        <f t="shared" ca="1" si="96"/>
        <v>7.9887111431035343E-2</v>
      </c>
      <c r="W541" s="678">
        <f t="shared" ca="1" si="87"/>
        <v>30.27979402707626</v>
      </c>
      <c r="X541" s="678">
        <f t="shared" ca="1" si="95"/>
        <v>0</v>
      </c>
      <c r="Y541" s="678">
        <f t="shared" ca="1" si="95"/>
        <v>0</v>
      </c>
      <c r="Z541" s="678">
        <f t="shared" ca="1" si="95"/>
        <v>0</v>
      </c>
      <c r="AA541" t="str">
        <f t="shared" si="89"/>
        <v>ASR_CMS_19</v>
      </c>
      <c r="AB541" s="957">
        <f t="shared" si="90"/>
        <v>45406</v>
      </c>
      <c r="AC541" t="str">
        <f t="shared" si="91"/>
        <v>Unaudited</v>
      </c>
    </row>
    <row r="542" spans="1:29" x14ac:dyDescent="0.25">
      <c r="A542" t="s">
        <v>421</v>
      </c>
      <c r="B542" t="s">
        <v>1380</v>
      </c>
      <c r="C542" t="s">
        <v>1381</v>
      </c>
      <c r="D542">
        <v>1900</v>
      </c>
      <c r="E542" s="957">
        <v>1</v>
      </c>
      <c r="F542" t="s">
        <v>441</v>
      </c>
      <c r="G542" s="957">
        <v>274</v>
      </c>
      <c r="H542" t="s">
        <v>381</v>
      </c>
      <c r="I542" s="958" t="s">
        <v>489</v>
      </c>
      <c r="J542" s="958" t="s">
        <v>445</v>
      </c>
      <c r="K542" s="958" t="s">
        <v>447</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ASR_CMS_19</v>
      </c>
      <c r="AB542" s="957">
        <f t="shared" si="90"/>
        <v>45406</v>
      </c>
      <c r="AC542" t="str">
        <f t="shared" si="91"/>
        <v>Unaudited</v>
      </c>
    </row>
    <row r="543" spans="1:29" x14ac:dyDescent="0.25">
      <c r="A543" t="s">
        <v>421</v>
      </c>
      <c r="B543" t="s">
        <v>1380</v>
      </c>
      <c r="C543" t="s">
        <v>1381</v>
      </c>
      <c r="D543">
        <v>1900</v>
      </c>
      <c r="E543" s="957">
        <v>1</v>
      </c>
      <c r="F543" t="s">
        <v>441</v>
      </c>
      <c r="G543" s="957">
        <v>274</v>
      </c>
      <c r="H543" t="s">
        <v>381</v>
      </c>
      <c r="I543" s="937" t="s">
        <v>489</v>
      </c>
      <c r="J543" s="937" t="s">
        <v>445</v>
      </c>
      <c r="K543" s="937" t="s">
        <v>447</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ASR_CMS_19</v>
      </c>
      <c r="AB543" s="957">
        <f t="shared" si="90"/>
        <v>45406</v>
      </c>
      <c r="AC543" t="str">
        <f t="shared" si="91"/>
        <v>Unaudited</v>
      </c>
    </row>
    <row r="544" spans="1:29" x14ac:dyDescent="0.25">
      <c r="A544" t="s">
        <v>421</v>
      </c>
      <c r="B544" t="s">
        <v>1380</v>
      </c>
      <c r="C544" t="s">
        <v>1381</v>
      </c>
      <c r="D544">
        <v>1900</v>
      </c>
      <c r="E544" s="957">
        <v>1</v>
      </c>
      <c r="F544" t="s">
        <v>441</v>
      </c>
      <c r="G544" s="957">
        <v>274</v>
      </c>
      <c r="H544" t="s">
        <v>381</v>
      </c>
      <c r="I544" s="937" t="s">
        <v>489</v>
      </c>
      <c r="J544" s="937" t="s">
        <v>445</v>
      </c>
      <c r="K544" s="937" t="s">
        <v>447</v>
      </c>
      <c r="L544" s="937">
        <v>6.3</v>
      </c>
      <c r="M544" s="958" t="s">
        <v>185</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ASR_CMS_19</v>
      </c>
      <c r="AB544" s="957">
        <f t="shared" si="90"/>
        <v>45406</v>
      </c>
      <c r="AC544" t="str">
        <f t="shared" si="91"/>
        <v>Unaudited</v>
      </c>
    </row>
    <row r="545" spans="1:29" x14ac:dyDescent="0.25">
      <c r="A545" t="s">
        <v>421</v>
      </c>
      <c r="B545" t="s">
        <v>1380</v>
      </c>
      <c r="C545" t="s">
        <v>1381</v>
      </c>
      <c r="D545">
        <v>1900</v>
      </c>
      <c r="E545" s="957">
        <v>1</v>
      </c>
      <c r="F545" t="s">
        <v>441</v>
      </c>
      <c r="G545" s="957">
        <v>274</v>
      </c>
      <c r="H545" t="s">
        <v>381</v>
      </c>
      <c r="I545" s="958" t="s">
        <v>489</v>
      </c>
      <c r="J545" s="958" t="s">
        <v>445</v>
      </c>
      <c r="K545" s="958" t="s">
        <v>447</v>
      </c>
      <c r="L545" s="937" t="s">
        <v>87</v>
      </c>
      <c r="M545" s="958" t="s">
        <v>455</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ASR_CMS_19</v>
      </c>
      <c r="AB545" s="957">
        <f t="shared" si="90"/>
        <v>45406</v>
      </c>
      <c r="AC545" t="str">
        <f t="shared" si="91"/>
        <v>Unaudited</v>
      </c>
    </row>
    <row r="546" spans="1:29" x14ac:dyDescent="0.25">
      <c r="A546" t="s">
        <v>421</v>
      </c>
      <c r="B546" t="s">
        <v>1380</v>
      </c>
      <c r="C546" t="s">
        <v>1381</v>
      </c>
      <c r="D546">
        <v>1900</v>
      </c>
      <c r="E546" s="957">
        <v>1</v>
      </c>
      <c r="F546" t="s">
        <v>441</v>
      </c>
      <c r="G546" s="957">
        <v>274</v>
      </c>
      <c r="H546" t="s">
        <v>381</v>
      </c>
      <c r="I546" s="958" t="s">
        <v>489</v>
      </c>
      <c r="J546" s="958" t="s">
        <v>445</v>
      </c>
      <c r="K546" s="958" t="s">
        <v>448</v>
      </c>
      <c r="L546" s="953">
        <v>7.1</v>
      </c>
      <c r="M546" s="958" t="s">
        <v>20</v>
      </c>
      <c r="N546" s="678">
        <f t="shared" ca="1" si="92"/>
        <v>111567.25</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23832.642176533656</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1170.0029719222196</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56929.070331290059</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3356.9455333756491</v>
      </c>
      <c r="S546" s="678">
        <f t="shared" ca="1" si="97"/>
        <v>308.81745014633492</v>
      </c>
      <c r="T546" s="678">
        <f t="shared" ca="1" si="97"/>
        <v>8050.2588966625663</v>
      </c>
      <c r="U546" s="678">
        <f t="shared" ca="1" si="97"/>
        <v>0</v>
      </c>
      <c r="V546" s="678">
        <f t="shared" ca="1" si="97"/>
        <v>370.67835038122166</v>
      </c>
      <c r="W546" s="678">
        <f t="shared" ca="1" si="87"/>
        <v>17548.83428968829</v>
      </c>
      <c r="X546" s="678">
        <f t="shared" ca="1" si="97"/>
        <v>0</v>
      </c>
      <c r="Y546" s="678">
        <f t="shared" ca="1" si="97"/>
        <v>0</v>
      </c>
      <c r="Z546" s="678">
        <f t="shared" ca="1" si="97"/>
        <v>0</v>
      </c>
      <c r="AA546" t="str">
        <f t="shared" si="89"/>
        <v>ASR_CMS_19</v>
      </c>
      <c r="AB546" s="957">
        <f t="shared" si="90"/>
        <v>45406</v>
      </c>
      <c r="AC546" t="str">
        <f t="shared" si="91"/>
        <v>Unaudited</v>
      </c>
    </row>
    <row r="547" spans="1:29" x14ac:dyDescent="0.25">
      <c r="A547" t="s">
        <v>421</v>
      </c>
      <c r="B547" t="s">
        <v>1380</v>
      </c>
      <c r="C547" t="s">
        <v>1381</v>
      </c>
      <c r="D547">
        <v>1900</v>
      </c>
      <c r="E547" s="957">
        <v>1</v>
      </c>
      <c r="F547" t="s">
        <v>441</v>
      </c>
      <c r="G547" s="957">
        <v>274</v>
      </c>
      <c r="H547" t="s">
        <v>381</v>
      </c>
      <c r="I547" s="937" t="s">
        <v>489</v>
      </c>
      <c r="J547" s="937" t="s">
        <v>445</v>
      </c>
      <c r="K547" s="937" t="s">
        <v>448</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ASR_CMS_19</v>
      </c>
      <c r="AB547" s="957">
        <f t="shared" si="90"/>
        <v>45406</v>
      </c>
      <c r="AC547" t="str">
        <f t="shared" si="91"/>
        <v>Unaudited</v>
      </c>
    </row>
    <row r="548" spans="1:29" x14ac:dyDescent="0.25">
      <c r="A548" t="s">
        <v>421</v>
      </c>
      <c r="B548" t="s">
        <v>1380</v>
      </c>
      <c r="C548" t="s">
        <v>1381</v>
      </c>
      <c r="D548">
        <v>1900</v>
      </c>
      <c r="E548" s="957">
        <v>1</v>
      </c>
      <c r="F548" t="s">
        <v>441</v>
      </c>
      <c r="G548" s="957">
        <v>274</v>
      </c>
      <c r="H548" t="s">
        <v>381</v>
      </c>
      <c r="I548" s="937" t="s">
        <v>489</v>
      </c>
      <c r="J548" s="937" t="s">
        <v>445</v>
      </c>
      <c r="K548" s="937" t="s">
        <v>448</v>
      </c>
      <c r="L548" s="937">
        <v>7.3</v>
      </c>
      <c r="M548" s="958" t="s">
        <v>156</v>
      </c>
      <c r="N548" s="678">
        <f t="shared" ca="1" si="98"/>
        <v>464.56565087445006</v>
      </c>
      <c r="O548" s="678">
        <f t="shared" ca="1" si="97"/>
        <v>72.547986429193529</v>
      </c>
      <c r="P548" s="678">
        <f t="shared" ca="1" si="97"/>
        <v>4.77528145028512</v>
      </c>
      <c r="Q548" s="678">
        <f t="shared" ca="1" si="97"/>
        <v>131.09739194486781</v>
      </c>
      <c r="R548" s="678">
        <f t="shared" ca="1" si="97"/>
        <v>9.9489521390615714</v>
      </c>
      <c r="S548" s="678">
        <f t="shared" ca="1" si="97"/>
        <v>4.5922145065979629E-2</v>
      </c>
      <c r="T548" s="678">
        <f t="shared" ca="1" si="97"/>
        <v>73.489619071050328</v>
      </c>
      <c r="U548" s="678">
        <f t="shared" ca="1" si="97"/>
        <v>0</v>
      </c>
      <c r="V548" s="678">
        <f t="shared" ca="1" si="97"/>
        <v>0.43735854531559037</v>
      </c>
      <c r="W548" s="678">
        <f t="shared" ca="1" si="87"/>
        <v>172.22313914961018</v>
      </c>
      <c r="X548" s="678">
        <f t="shared" ca="1" si="97"/>
        <v>0</v>
      </c>
      <c r="Y548" s="678">
        <f t="shared" ca="1" si="97"/>
        <v>0</v>
      </c>
      <c r="Z548" s="678">
        <f t="shared" ca="1" si="97"/>
        <v>0</v>
      </c>
      <c r="AA548" t="str">
        <f t="shared" si="89"/>
        <v>ASR_CMS_19</v>
      </c>
      <c r="AB548" s="957">
        <f t="shared" si="90"/>
        <v>45406</v>
      </c>
      <c r="AC548" t="str">
        <f t="shared" si="91"/>
        <v>Unaudited</v>
      </c>
    </row>
    <row r="549" spans="1:29" x14ac:dyDescent="0.25">
      <c r="A549" t="s">
        <v>421</v>
      </c>
      <c r="B549" t="s">
        <v>1380</v>
      </c>
      <c r="C549" t="s">
        <v>1381</v>
      </c>
      <c r="D549">
        <v>1900</v>
      </c>
      <c r="E549" s="957">
        <v>1</v>
      </c>
      <c r="F549" t="s">
        <v>441</v>
      </c>
      <c r="G549" s="957">
        <v>274</v>
      </c>
      <c r="H549" t="s">
        <v>381</v>
      </c>
      <c r="I549" s="937" t="s">
        <v>489</v>
      </c>
      <c r="J549" s="937" t="s">
        <v>445</v>
      </c>
      <c r="K549" s="937" t="s">
        <v>448</v>
      </c>
      <c r="L549" s="937" t="s">
        <v>91</v>
      </c>
      <c r="M549" s="958" t="s">
        <v>456</v>
      </c>
      <c r="N549" s="678">
        <f t="shared" ca="1" si="98"/>
        <v>2.6594898166249719</v>
      </c>
      <c r="O549" s="678">
        <f t="shared" ca="1" si="97"/>
        <v>0.35102674610085555</v>
      </c>
      <c r="P549" s="678">
        <f t="shared" ca="1" si="97"/>
        <v>3.2908874032992128E-2</v>
      </c>
      <c r="Q549" s="678">
        <f t="shared" ca="1" si="97"/>
        <v>0.66196346696959574</v>
      </c>
      <c r="R549" s="678">
        <f t="shared" ca="1" si="97"/>
        <v>3.7197539884829316E-2</v>
      </c>
      <c r="S549" s="678">
        <f t="shared" ca="1" si="97"/>
        <v>3.1647267350302081E-4</v>
      </c>
      <c r="T549" s="678">
        <f t="shared" ca="1" si="97"/>
        <v>0.43063722114477765</v>
      </c>
      <c r="U549" s="678">
        <f t="shared" ca="1" si="97"/>
        <v>0</v>
      </c>
      <c r="V549" s="678">
        <f t="shared" ca="1" si="97"/>
        <v>3.0140584225007458E-3</v>
      </c>
      <c r="W549" s="678">
        <f t="shared" ca="1" si="87"/>
        <v>1.1424254373959177</v>
      </c>
      <c r="X549" s="678">
        <f t="shared" ca="1" si="97"/>
        <v>0</v>
      </c>
      <c r="Y549" s="678">
        <f t="shared" ca="1" si="97"/>
        <v>0</v>
      </c>
      <c r="Z549" s="678">
        <f t="shared" ca="1" si="97"/>
        <v>0</v>
      </c>
      <c r="AA549" t="str">
        <f t="shared" si="89"/>
        <v>ASR_CMS_19</v>
      </c>
      <c r="AB549" s="957">
        <f t="shared" si="90"/>
        <v>45406</v>
      </c>
      <c r="AC549" t="str">
        <f t="shared" si="91"/>
        <v>Unaudited</v>
      </c>
    </row>
    <row r="550" spans="1:29" x14ac:dyDescent="0.25">
      <c r="A550" t="s">
        <v>421</v>
      </c>
      <c r="B550" t="s">
        <v>1380</v>
      </c>
      <c r="C550" t="s">
        <v>1381</v>
      </c>
      <c r="D550">
        <v>1900</v>
      </c>
      <c r="E550" s="957">
        <v>1</v>
      </c>
      <c r="F550" t="s">
        <v>441</v>
      </c>
      <c r="G550" s="957">
        <v>274</v>
      </c>
      <c r="H550" t="s">
        <v>381</v>
      </c>
      <c r="I550" s="937" t="s">
        <v>489</v>
      </c>
      <c r="J550" s="937" t="s">
        <v>445</v>
      </c>
      <c r="K550" s="937" t="s">
        <v>449</v>
      </c>
      <c r="L550" s="953">
        <v>8.1</v>
      </c>
      <c r="M550" s="958" t="s">
        <v>22</v>
      </c>
      <c r="N550" s="678">
        <f t="shared" ca="1" si="98"/>
        <v>2511059.6757684695</v>
      </c>
      <c r="O550" s="678">
        <f t="shared" ca="1" si="97"/>
        <v>1086897.9317430686</v>
      </c>
      <c r="P550" s="678">
        <f t="shared" ca="1" si="97"/>
        <v>35274.475166236261</v>
      </c>
      <c r="Q550" s="678">
        <f t="shared" ca="1" si="97"/>
        <v>1037296.1922277306</v>
      </c>
      <c r="R550" s="678">
        <f t="shared" ca="1" si="97"/>
        <v>70670.657122788994</v>
      </c>
      <c r="S550" s="678">
        <f t="shared" ca="1" si="97"/>
        <v>0</v>
      </c>
      <c r="T550" s="678">
        <f t="shared" ca="1" si="97"/>
        <v>119689.07924840401</v>
      </c>
      <c r="U550" s="678">
        <f t="shared" ca="1" si="97"/>
        <v>0</v>
      </c>
      <c r="V550" s="678">
        <f t="shared" ca="1" si="97"/>
        <v>37094.493141560968</v>
      </c>
      <c r="W550" s="678">
        <f t="shared" ca="1" si="87"/>
        <v>124136.84711867996</v>
      </c>
      <c r="X550" s="678">
        <f t="shared" ca="1" si="97"/>
        <v>0</v>
      </c>
      <c r="Y550" s="678">
        <f t="shared" ca="1" si="97"/>
        <v>0</v>
      </c>
      <c r="Z550" s="678">
        <f t="shared" ca="1" si="97"/>
        <v>0</v>
      </c>
      <c r="AA550" t="str">
        <f t="shared" si="89"/>
        <v>ASR_CMS_19</v>
      </c>
      <c r="AB550" s="957">
        <f t="shared" si="90"/>
        <v>45406</v>
      </c>
      <c r="AC550" t="str">
        <f t="shared" si="91"/>
        <v>Unaudited</v>
      </c>
    </row>
    <row r="551" spans="1:29" x14ac:dyDescent="0.25">
      <c r="A551" t="s">
        <v>421</v>
      </c>
      <c r="B551" t="s">
        <v>1380</v>
      </c>
      <c r="C551" t="s">
        <v>1381</v>
      </c>
      <c r="D551">
        <v>1900</v>
      </c>
      <c r="E551" s="957">
        <v>1</v>
      </c>
      <c r="F551" t="s">
        <v>441</v>
      </c>
      <c r="G551" s="957">
        <v>274</v>
      </c>
      <c r="H551" t="s">
        <v>381</v>
      </c>
      <c r="I551" s="937" t="s">
        <v>489</v>
      </c>
      <c r="J551" s="937" t="s">
        <v>445</v>
      </c>
      <c r="K551" s="937" t="s">
        <v>449</v>
      </c>
      <c r="L551" s="953" t="s">
        <v>113</v>
      </c>
      <c r="M551" s="958" t="s">
        <v>444</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ASR_CMS_19</v>
      </c>
      <c r="AB551" s="957">
        <f t="shared" si="90"/>
        <v>45406</v>
      </c>
      <c r="AC551" t="str">
        <f t="shared" si="91"/>
        <v>Unaudited</v>
      </c>
    </row>
    <row r="552" spans="1:29" x14ac:dyDescent="0.25">
      <c r="A552" t="s">
        <v>421</v>
      </c>
      <c r="B552" t="s">
        <v>1380</v>
      </c>
      <c r="C552" t="s">
        <v>1381</v>
      </c>
      <c r="D552">
        <v>1900</v>
      </c>
      <c r="E552" s="957">
        <v>1</v>
      </c>
      <c r="F552" t="s">
        <v>441</v>
      </c>
      <c r="G552" s="957">
        <v>274</v>
      </c>
      <c r="H552" t="s">
        <v>381</v>
      </c>
      <c r="I552" s="937" t="s">
        <v>489</v>
      </c>
      <c r="J552" s="937" t="s">
        <v>445</v>
      </c>
      <c r="K552" s="937" t="s">
        <v>449</v>
      </c>
      <c r="L552" s="937" t="s">
        <v>115</v>
      </c>
      <c r="M552" s="958" t="s">
        <v>158</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ASR_CMS_19</v>
      </c>
      <c r="AB552" s="957">
        <f t="shared" si="90"/>
        <v>45406</v>
      </c>
      <c r="AC552" t="str">
        <f t="shared" si="91"/>
        <v>Unaudited</v>
      </c>
    </row>
    <row r="553" spans="1:29" x14ac:dyDescent="0.25">
      <c r="A553" t="s">
        <v>421</v>
      </c>
      <c r="B553" t="s">
        <v>1380</v>
      </c>
      <c r="C553" t="s">
        <v>1381</v>
      </c>
      <c r="D553">
        <v>1900</v>
      </c>
      <c r="E553" s="957">
        <v>1</v>
      </c>
      <c r="F553" t="s">
        <v>441</v>
      </c>
      <c r="G553" s="957">
        <v>274</v>
      </c>
      <c r="H553" t="s">
        <v>381</v>
      </c>
      <c r="I553" s="958" t="s">
        <v>489</v>
      </c>
      <c r="J553" s="958" t="s">
        <v>445</v>
      </c>
      <c r="K553" s="958" t="s">
        <v>449</v>
      </c>
      <c r="L553" s="937" t="s">
        <v>116</v>
      </c>
      <c r="M553" s="958" t="s">
        <v>114</v>
      </c>
      <c r="N553" s="678">
        <f t="shared" ca="1" si="98"/>
        <v>-8074.7847574023981</v>
      </c>
      <c r="O553" s="678">
        <f t="shared" ca="1" si="97"/>
        <v>-3495.1247621804237</v>
      </c>
      <c r="P553" s="678">
        <f t="shared" ca="1" si="97"/>
        <v>-113.43171058271453</v>
      </c>
      <c r="Q553" s="678">
        <f t="shared" ca="1" si="97"/>
        <v>-3335.6210378985534</v>
      </c>
      <c r="R553" s="678">
        <f t="shared" ca="1" si="97"/>
        <v>-227.25479224466039</v>
      </c>
      <c r="S553" s="678">
        <f t="shared" ca="1" si="97"/>
        <v>0</v>
      </c>
      <c r="T553" s="678">
        <f t="shared" ca="1" si="97"/>
        <v>-384.88274972866577</v>
      </c>
      <c r="U553" s="678">
        <f t="shared" ca="1" si="97"/>
        <v>0</v>
      </c>
      <c r="V553" s="678">
        <f t="shared" ca="1" si="97"/>
        <v>-119.28432075648618</v>
      </c>
      <c r="W553" s="678">
        <f t="shared" ca="1" si="87"/>
        <v>-399.18538401089455</v>
      </c>
      <c r="X553" s="678">
        <f t="shared" ca="1" si="97"/>
        <v>0</v>
      </c>
      <c r="Y553" s="678">
        <f t="shared" ca="1" si="97"/>
        <v>0</v>
      </c>
      <c r="Z553" s="678">
        <f t="shared" ca="1" si="97"/>
        <v>0</v>
      </c>
      <c r="AA553" t="str">
        <f t="shared" si="89"/>
        <v>ASR_CMS_19</v>
      </c>
      <c r="AB553" s="957">
        <f t="shared" si="90"/>
        <v>45406</v>
      </c>
      <c r="AC553" t="str">
        <f t="shared" si="91"/>
        <v>Unaudited</v>
      </c>
    </row>
    <row r="554" spans="1:29" x14ac:dyDescent="0.25">
      <c r="A554" t="s">
        <v>421</v>
      </c>
      <c r="B554" t="s">
        <v>1380</v>
      </c>
      <c r="C554" t="s">
        <v>1381</v>
      </c>
      <c r="D554">
        <v>1900</v>
      </c>
      <c r="E554" s="957">
        <v>1</v>
      </c>
      <c r="F554" t="s">
        <v>441</v>
      </c>
      <c r="G554" s="957">
        <v>274</v>
      </c>
      <c r="H554" t="s">
        <v>381</v>
      </c>
      <c r="I554" s="937" t="s">
        <v>489</v>
      </c>
      <c r="J554" s="937" t="s">
        <v>445</v>
      </c>
      <c r="K554" s="937" t="s">
        <v>449</v>
      </c>
      <c r="L554" s="937" t="s">
        <v>117</v>
      </c>
      <c r="M554" s="958" t="s">
        <v>159</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ASR_CMS_19</v>
      </c>
      <c r="AB554" s="957">
        <f t="shared" si="90"/>
        <v>45406</v>
      </c>
      <c r="AC554" t="str">
        <f t="shared" si="91"/>
        <v>Unaudited</v>
      </c>
    </row>
    <row r="555" spans="1:29" x14ac:dyDescent="0.25">
      <c r="A555" t="s">
        <v>421</v>
      </c>
      <c r="B555" t="s">
        <v>1380</v>
      </c>
      <c r="C555" t="s">
        <v>1381</v>
      </c>
      <c r="D555">
        <v>1900</v>
      </c>
      <c r="E555" s="957">
        <v>1</v>
      </c>
      <c r="F555" t="s">
        <v>441</v>
      </c>
      <c r="G555" s="957">
        <v>274</v>
      </c>
      <c r="H555" t="s">
        <v>381</v>
      </c>
      <c r="I555" s="937" t="s">
        <v>489</v>
      </c>
      <c r="J555" s="937" t="s">
        <v>445</v>
      </c>
      <c r="K555" s="937" t="s">
        <v>449</v>
      </c>
      <c r="L555" s="937" t="s">
        <v>160</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ASR_CMS_19</v>
      </c>
      <c r="AB555" s="957">
        <f t="shared" si="90"/>
        <v>45406</v>
      </c>
      <c r="AC555" t="str">
        <f t="shared" si="91"/>
        <v>Unaudited</v>
      </c>
    </row>
    <row r="556" spans="1:29" x14ac:dyDescent="0.25">
      <c r="A556" t="s">
        <v>421</v>
      </c>
      <c r="B556" t="s">
        <v>1380</v>
      </c>
      <c r="C556" t="s">
        <v>1381</v>
      </c>
      <c r="D556">
        <v>1900</v>
      </c>
      <c r="E556" s="957">
        <v>1</v>
      </c>
      <c r="F556" t="s">
        <v>441</v>
      </c>
      <c r="G556" s="957">
        <v>274</v>
      </c>
      <c r="H556" t="s">
        <v>381</v>
      </c>
      <c r="I556" s="937" t="s">
        <v>489</v>
      </c>
      <c r="J556" s="937" t="s">
        <v>445</v>
      </c>
      <c r="K556" s="937" t="s">
        <v>449</v>
      </c>
      <c r="L556" s="937" t="s">
        <v>443</v>
      </c>
      <c r="M556" s="958" t="s">
        <v>457</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ASR_CMS_19</v>
      </c>
      <c r="AB556" s="957">
        <f t="shared" si="90"/>
        <v>45406</v>
      </c>
      <c r="AC556" t="str">
        <f t="shared" si="91"/>
        <v>Unaudited</v>
      </c>
    </row>
    <row r="557" spans="1:29" ht="30" x14ac:dyDescent="0.25">
      <c r="A557" t="s">
        <v>421</v>
      </c>
      <c r="B557" t="s">
        <v>1380</v>
      </c>
      <c r="C557" t="s">
        <v>1381</v>
      </c>
      <c r="D557">
        <v>1900</v>
      </c>
      <c r="E557" s="957">
        <v>1</v>
      </c>
      <c r="F557" t="s">
        <v>441</v>
      </c>
      <c r="G557" s="957">
        <v>274</v>
      </c>
      <c r="H557" t="s">
        <v>381</v>
      </c>
      <c r="I557" s="958" t="s">
        <v>489</v>
      </c>
      <c r="J557" s="958" t="s">
        <v>445</v>
      </c>
      <c r="K557" s="958" t="s">
        <v>450</v>
      </c>
      <c r="L557" s="937">
        <v>9.1</v>
      </c>
      <c r="M557" s="958" t="s">
        <v>186</v>
      </c>
      <c r="N557" s="678">
        <f t="shared" ca="1" si="98"/>
        <v>1917395.85</v>
      </c>
      <c r="O557" s="678">
        <f t="shared" ca="1" si="97"/>
        <v>50526.470000000016</v>
      </c>
      <c r="P557" s="678">
        <f t="shared" ca="1" si="97"/>
        <v>0</v>
      </c>
      <c r="Q557" s="678">
        <f t="shared" ca="1" si="97"/>
        <v>242013.32000000004</v>
      </c>
      <c r="R557" s="678">
        <f t="shared" ca="1" si="97"/>
        <v>0</v>
      </c>
      <c r="S557" s="678">
        <f t="shared" ca="1" si="97"/>
        <v>0</v>
      </c>
      <c r="T557" s="678">
        <f t="shared" ca="1" si="97"/>
        <v>178661.85</v>
      </c>
      <c r="U557" s="678">
        <f t="shared" ca="1" si="97"/>
        <v>0</v>
      </c>
      <c r="V557" s="678">
        <f t="shared" ca="1" si="97"/>
        <v>0</v>
      </c>
      <c r="W557" s="678">
        <f t="shared" ca="1" si="87"/>
        <v>1446194.21</v>
      </c>
      <c r="X557" s="678">
        <f t="shared" ca="1" si="97"/>
        <v>0</v>
      </c>
      <c r="Y557" s="678">
        <f t="shared" ca="1" si="97"/>
        <v>0</v>
      </c>
      <c r="Z557" s="678">
        <f t="shared" ca="1" si="97"/>
        <v>0</v>
      </c>
      <c r="AA557" t="str">
        <f t="shared" si="89"/>
        <v>ASR_CMS_19</v>
      </c>
      <c r="AB557" s="957">
        <f t="shared" si="90"/>
        <v>45406</v>
      </c>
      <c r="AC557" t="str">
        <f t="shared" si="91"/>
        <v>Unaudited</v>
      </c>
    </row>
    <row r="558" spans="1:29" x14ac:dyDescent="0.25">
      <c r="A558" t="s">
        <v>421</v>
      </c>
      <c r="B558" t="s">
        <v>1380</v>
      </c>
      <c r="C558" t="s">
        <v>1381</v>
      </c>
      <c r="D558">
        <v>1900</v>
      </c>
      <c r="E558" s="957">
        <v>1</v>
      </c>
      <c r="F558" t="s">
        <v>441</v>
      </c>
      <c r="G558" s="957">
        <v>274</v>
      </c>
      <c r="H558" t="s">
        <v>381</v>
      </c>
      <c r="I558" s="958" t="s">
        <v>489</v>
      </c>
      <c r="J558" s="958" t="s">
        <v>445</v>
      </c>
      <c r="K558" s="958" t="s">
        <v>450</v>
      </c>
      <c r="L558" s="937" t="s">
        <v>107</v>
      </c>
      <c r="M558" s="958" t="s">
        <v>187</v>
      </c>
      <c r="N558" s="678">
        <f t="shared" ca="1" si="98"/>
        <v>69101.56</v>
      </c>
      <c r="O558" s="678">
        <f t="shared" ca="1" si="97"/>
        <v>0</v>
      </c>
      <c r="P558" s="678">
        <f t="shared" ca="1" si="97"/>
        <v>0</v>
      </c>
      <c r="Q558" s="678">
        <f t="shared" ca="1" si="97"/>
        <v>33829.839999999997</v>
      </c>
      <c r="R558" s="678">
        <f t="shared" ca="1" si="97"/>
        <v>0</v>
      </c>
      <c r="S558" s="678">
        <f t="shared" ca="1" si="97"/>
        <v>0</v>
      </c>
      <c r="T558" s="678">
        <f t="shared" ca="1" si="97"/>
        <v>0</v>
      </c>
      <c r="U558" s="678">
        <f t="shared" ca="1" si="97"/>
        <v>0</v>
      </c>
      <c r="V558" s="678">
        <f t="shared" ca="1" si="97"/>
        <v>0</v>
      </c>
      <c r="W558" s="678">
        <f t="shared" ca="1" si="87"/>
        <v>35271.72</v>
      </c>
      <c r="X558" s="678">
        <f t="shared" ca="1" si="97"/>
        <v>0</v>
      </c>
      <c r="Y558" s="678">
        <f t="shared" ca="1" si="97"/>
        <v>0</v>
      </c>
      <c r="Z558" s="678">
        <f t="shared" ca="1" si="97"/>
        <v>0</v>
      </c>
      <c r="AA558" t="str">
        <f t="shared" si="89"/>
        <v>ASR_CMS_19</v>
      </c>
      <c r="AB558" s="957">
        <f t="shared" si="90"/>
        <v>45406</v>
      </c>
      <c r="AC558" t="str">
        <f t="shared" si="91"/>
        <v>Unaudited</v>
      </c>
    </row>
    <row r="559" spans="1:29" x14ac:dyDescent="0.25">
      <c r="A559" t="s">
        <v>421</v>
      </c>
      <c r="B559" t="s">
        <v>1380</v>
      </c>
      <c r="C559" t="s">
        <v>1381</v>
      </c>
      <c r="D559">
        <v>1900</v>
      </c>
      <c r="E559" s="957">
        <v>1</v>
      </c>
      <c r="F559" t="s">
        <v>441</v>
      </c>
      <c r="G559" s="957">
        <v>274</v>
      </c>
      <c r="H559" t="s">
        <v>381</v>
      </c>
      <c r="I559" s="958" t="s">
        <v>489</v>
      </c>
      <c r="J559" s="958" t="s">
        <v>445</v>
      </c>
      <c r="K559" s="958" t="s">
        <v>450</v>
      </c>
      <c r="L559" s="937" t="s">
        <v>1316</v>
      </c>
      <c r="M559" s="958" t="s">
        <v>1317</v>
      </c>
      <c r="N559" s="678">
        <f t="shared" ca="1" si="98"/>
        <v>58907.600000000006</v>
      </c>
      <c r="O559" s="678">
        <f t="shared" ca="1" si="97"/>
        <v>0</v>
      </c>
      <c r="P559" s="678">
        <f t="shared" ca="1" si="97"/>
        <v>0</v>
      </c>
      <c r="Q559" s="678">
        <f t="shared" ca="1" si="97"/>
        <v>58907.600000000006</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ASR_CMS_19</v>
      </c>
      <c r="AB559" s="957">
        <f t="shared" si="90"/>
        <v>45406</v>
      </c>
      <c r="AC559" t="str">
        <f t="shared" si="91"/>
        <v>Unaudited</v>
      </c>
    </row>
    <row r="560" spans="1:29" x14ac:dyDescent="0.25">
      <c r="A560" t="s">
        <v>421</v>
      </c>
      <c r="B560" t="s">
        <v>1380</v>
      </c>
      <c r="C560" t="s">
        <v>1381</v>
      </c>
      <c r="D560">
        <v>1900</v>
      </c>
      <c r="E560" s="957">
        <v>1</v>
      </c>
      <c r="F560" t="s">
        <v>441</v>
      </c>
      <c r="G560" s="957">
        <v>274</v>
      </c>
      <c r="H560" t="s">
        <v>381</v>
      </c>
      <c r="I560" s="958" t="s">
        <v>489</v>
      </c>
      <c r="J560" s="958" t="s">
        <v>445</v>
      </c>
      <c r="K560" s="958" t="s">
        <v>450</v>
      </c>
      <c r="L560" s="937" t="s">
        <v>108</v>
      </c>
      <c r="M560" s="958" t="s">
        <v>188</v>
      </c>
      <c r="N560" s="678">
        <f t="shared" ca="1" si="98"/>
        <v>664625.02</v>
      </c>
      <c r="O560" s="678">
        <f t="shared" ca="1" si="97"/>
        <v>76188.28</v>
      </c>
      <c r="P560" s="678">
        <f t="shared" ca="1" si="97"/>
        <v>1483.81</v>
      </c>
      <c r="Q560" s="678">
        <f t="shared" ca="1" si="97"/>
        <v>295856.94</v>
      </c>
      <c r="R560" s="678">
        <f t="shared" ca="1" si="97"/>
        <v>18729.540000000005</v>
      </c>
      <c r="S560" s="678">
        <f t="shared" ca="1" si="97"/>
        <v>0</v>
      </c>
      <c r="T560" s="678">
        <f t="shared" ca="1" si="97"/>
        <v>112187.40000000001</v>
      </c>
      <c r="U560" s="678">
        <f t="shared" ca="1" si="97"/>
        <v>0</v>
      </c>
      <c r="V560" s="678">
        <f t="shared" ca="1" si="97"/>
        <v>558.88</v>
      </c>
      <c r="W560" s="678">
        <f t="shared" ca="1" si="87"/>
        <v>159620.17000000001</v>
      </c>
      <c r="X560" s="678">
        <f t="shared" ca="1" si="97"/>
        <v>0</v>
      </c>
      <c r="Y560" s="678">
        <f t="shared" ca="1" si="97"/>
        <v>0</v>
      </c>
      <c r="Z560" s="678">
        <f t="shared" ca="1" si="97"/>
        <v>0</v>
      </c>
      <c r="AA560" t="str">
        <f t="shared" si="89"/>
        <v>ASR_CMS_19</v>
      </c>
      <c r="AB560" s="957">
        <f t="shared" si="90"/>
        <v>45406</v>
      </c>
      <c r="AC560" t="str">
        <f t="shared" si="91"/>
        <v>Unaudited</v>
      </c>
    </row>
    <row r="561" spans="1:29" x14ac:dyDescent="0.25">
      <c r="A561" t="s">
        <v>421</v>
      </c>
      <c r="B561" t="s">
        <v>1380</v>
      </c>
      <c r="C561" t="s">
        <v>1381</v>
      </c>
      <c r="D561">
        <v>1900</v>
      </c>
      <c r="E561" s="957">
        <v>1</v>
      </c>
      <c r="F561" t="s">
        <v>441</v>
      </c>
      <c r="G561" s="957">
        <v>274</v>
      </c>
      <c r="H561" t="s">
        <v>381</v>
      </c>
      <c r="I561" s="958" t="s">
        <v>489</v>
      </c>
      <c r="J561" s="958" t="s">
        <v>445</v>
      </c>
      <c r="K561" s="958" t="s">
        <v>450</v>
      </c>
      <c r="L561" s="953" t="s">
        <v>109</v>
      </c>
      <c r="M561" s="958" t="s">
        <v>161</v>
      </c>
      <c r="N561" s="678">
        <f t="shared" ca="1" si="98"/>
        <v>157352.14442680977</v>
      </c>
      <c r="O561" s="678">
        <f t="shared" ca="1" si="97"/>
        <v>47326.265311833624</v>
      </c>
      <c r="P561" s="678">
        <f t="shared" ca="1" si="97"/>
        <v>2833.3236545317841</v>
      </c>
      <c r="Q561" s="678">
        <f t="shared" ca="1" si="97"/>
        <v>69171.361715859952</v>
      </c>
      <c r="R561" s="678">
        <f t="shared" ca="1" si="97"/>
        <v>1392.8890928472504</v>
      </c>
      <c r="S561" s="678">
        <f t="shared" ca="1" si="97"/>
        <v>0</v>
      </c>
      <c r="T561" s="678">
        <f t="shared" ca="1" si="97"/>
        <v>15950.288887844015</v>
      </c>
      <c r="U561" s="678">
        <f t="shared" ca="1" si="97"/>
        <v>0</v>
      </c>
      <c r="V561" s="678">
        <f t="shared" ca="1" si="97"/>
        <v>578.72172540333838</v>
      </c>
      <c r="W561" s="678">
        <f t="shared" ca="1" si="87"/>
        <v>20099.294038489799</v>
      </c>
      <c r="X561" s="678">
        <f t="shared" ca="1" si="97"/>
        <v>0</v>
      </c>
      <c r="Y561" s="678">
        <f t="shared" ca="1" si="97"/>
        <v>0</v>
      </c>
      <c r="Z561" s="678">
        <f t="shared" ca="1" si="97"/>
        <v>0</v>
      </c>
      <c r="AA561" t="str">
        <f t="shared" si="89"/>
        <v>ASR_CMS_19</v>
      </c>
      <c r="AB561" s="957">
        <f t="shared" si="90"/>
        <v>45406</v>
      </c>
      <c r="AC561" t="str">
        <f t="shared" si="91"/>
        <v>Unaudited</v>
      </c>
    </row>
    <row r="562" spans="1:29" x14ac:dyDescent="0.25">
      <c r="A562" t="s">
        <v>421</v>
      </c>
      <c r="B562" t="s">
        <v>1380</v>
      </c>
      <c r="C562" t="s">
        <v>1381</v>
      </c>
      <c r="D562">
        <v>1900</v>
      </c>
      <c r="E562" s="957">
        <v>1</v>
      </c>
      <c r="F562" t="s">
        <v>441</v>
      </c>
      <c r="G562" s="957">
        <v>274</v>
      </c>
      <c r="H562" t="s">
        <v>381</v>
      </c>
      <c r="I562" s="958" t="s">
        <v>489</v>
      </c>
      <c r="J562" s="958" t="s">
        <v>445</v>
      </c>
      <c r="K562" s="958" t="s">
        <v>450</v>
      </c>
      <c r="L562" s="937" t="s">
        <v>110</v>
      </c>
      <c r="M562" s="958" t="s">
        <v>135</v>
      </c>
      <c r="N562" s="678">
        <f t="shared" ca="1" si="98"/>
        <v>6990.0645502779034</v>
      </c>
      <c r="O562" s="678">
        <f t="shared" ca="1" si="98"/>
        <v>3617.3575584715691</v>
      </c>
      <c r="P562" s="678">
        <f t="shared" ca="1" si="98"/>
        <v>473.90409620435804</v>
      </c>
      <c r="Q562" s="678">
        <f t="shared" ca="1" si="98"/>
        <v>1828.7690967813996</v>
      </c>
      <c r="R562" s="678">
        <f t="shared" ca="1" si="98"/>
        <v>285.42575929576896</v>
      </c>
      <c r="S562" s="678">
        <f t="shared" ca="1" si="98"/>
        <v>5.4071122819406963</v>
      </c>
      <c r="T562" s="678">
        <f t="shared" ca="1" si="98"/>
        <v>623.47609352297525</v>
      </c>
      <c r="U562" s="678">
        <f t="shared" ca="1" si="98"/>
        <v>0</v>
      </c>
      <c r="V562" s="678">
        <f t="shared" ca="1" si="98"/>
        <v>38.931208429973012</v>
      </c>
      <c r="W562" s="678">
        <f t="shared" ca="1" si="87"/>
        <v>116.79362528991904</v>
      </c>
      <c r="X562" s="678">
        <f t="shared" ca="1" si="98"/>
        <v>0</v>
      </c>
      <c r="Y562" s="678">
        <f t="shared" ca="1" si="98"/>
        <v>0</v>
      </c>
      <c r="Z562" s="678">
        <f t="shared" ca="1" si="98"/>
        <v>0</v>
      </c>
      <c r="AA562" t="str">
        <f t="shared" si="89"/>
        <v>ASR_CMS_19</v>
      </c>
      <c r="AB562" s="957">
        <f t="shared" si="90"/>
        <v>45406</v>
      </c>
      <c r="AC562" t="str">
        <f t="shared" si="91"/>
        <v>Unaudited</v>
      </c>
    </row>
    <row r="563" spans="1:29" x14ac:dyDescent="0.25">
      <c r="A563" t="s">
        <v>421</v>
      </c>
      <c r="B563" t="s">
        <v>1380</v>
      </c>
      <c r="C563" t="s">
        <v>1381</v>
      </c>
      <c r="D563">
        <v>1900</v>
      </c>
      <c r="E563" s="957">
        <v>1</v>
      </c>
      <c r="F563" t="s">
        <v>441</v>
      </c>
      <c r="G563" s="957">
        <v>274</v>
      </c>
      <c r="H563" t="s">
        <v>381</v>
      </c>
      <c r="I563" s="937" t="s">
        <v>489</v>
      </c>
      <c r="J563" s="937" t="s">
        <v>445</v>
      </c>
      <c r="K563" s="937" t="s">
        <v>450</v>
      </c>
      <c r="L563" s="937" t="s">
        <v>111</v>
      </c>
      <c r="M563" s="958" t="s">
        <v>163</v>
      </c>
      <c r="N563" s="678">
        <f t="shared" ca="1" si="98"/>
        <v>17125.651900788005</v>
      </c>
      <c r="O563" s="678">
        <f t="shared" ca="1" si="98"/>
        <v>1039.3045067210087</v>
      </c>
      <c r="P563" s="678">
        <f t="shared" ca="1" si="98"/>
        <v>25.772830860500427</v>
      </c>
      <c r="Q563" s="678">
        <f t="shared" ca="1" si="98"/>
        <v>4179.3450493920245</v>
      </c>
      <c r="R563" s="678">
        <f t="shared" ca="1" si="98"/>
        <v>120.18140846349834</v>
      </c>
      <c r="S563" s="678">
        <f t="shared" ca="1" si="98"/>
        <v>0</v>
      </c>
      <c r="T563" s="678">
        <f t="shared" ca="1" si="98"/>
        <v>1832.3868616627717</v>
      </c>
      <c r="U563" s="678">
        <f t="shared" ca="1" si="98"/>
        <v>0</v>
      </c>
      <c r="V563" s="678">
        <f t="shared" ca="1" si="98"/>
        <v>6.7921099020711999</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9921.8691337861292</v>
      </c>
      <c r="X563" s="678">
        <f t="shared" ca="1" si="98"/>
        <v>0</v>
      </c>
      <c r="Y563" s="678">
        <f t="shared" ca="1" si="98"/>
        <v>0</v>
      </c>
      <c r="Z563" s="678">
        <f t="shared" ca="1" si="98"/>
        <v>0</v>
      </c>
      <c r="AA563" t="str">
        <f t="shared" si="89"/>
        <v>ASR_CMS_19</v>
      </c>
      <c r="AB563" s="957">
        <f t="shared" si="90"/>
        <v>45406</v>
      </c>
      <c r="AC563" t="str">
        <f t="shared" si="91"/>
        <v>Unaudited</v>
      </c>
    </row>
    <row r="564" spans="1:29" x14ac:dyDescent="0.25">
      <c r="A564" t="s">
        <v>421</v>
      </c>
      <c r="B564" t="s">
        <v>1380</v>
      </c>
      <c r="C564" t="s">
        <v>1381</v>
      </c>
      <c r="D564">
        <v>1900</v>
      </c>
      <c r="E564" s="957">
        <v>1</v>
      </c>
      <c r="F564" t="s">
        <v>441</v>
      </c>
      <c r="G564" s="957">
        <v>274</v>
      </c>
      <c r="H564" t="s">
        <v>381</v>
      </c>
      <c r="I564" s="958" t="s">
        <v>489</v>
      </c>
      <c r="J564" s="958" t="s">
        <v>445</v>
      </c>
      <c r="K564" s="958" t="s">
        <v>450</v>
      </c>
      <c r="L564" s="937" t="s">
        <v>112</v>
      </c>
      <c r="M564" s="958" t="s">
        <v>464</v>
      </c>
      <c r="N564" s="678">
        <f t="shared" ca="1" si="98"/>
        <v>48160.150232448286</v>
      </c>
      <c r="O564" s="678">
        <f t="shared" ca="1" si="98"/>
        <v>6356.6706374076757</v>
      </c>
      <c r="P564" s="678">
        <f t="shared" ca="1" si="98"/>
        <v>595.93998348936373</v>
      </c>
      <c r="Q564" s="678">
        <f t="shared" ca="1" si="98"/>
        <v>11987.359311683969</v>
      </c>
      <c r="R564" s="678">
        <f t="shared" ca="1" si="98"/>
        <v>673.60254509426704</v>
      </c>
      <c r="S564" s="678">
        <f t="shared" ca="1" si="98"/>
        <v>5.7309380938755066</v>
      </c>
      <c r="T564" s="678">
        <f t="shared" ca="1" si="98"/>
        <v>7798.3202403595196</v>
      </c>
      <c r="U564" s="678">
        <f t="shared" ca="1" si="98"/>
        <v>0</v>
      </c>
      <c r="V564" s="678">
        <f t="shared" ca="1" si="98"/>
        <v>54.580959674898942</v>
      </c>
      <c r="W564" s="678">
        <f t="shared" ca="1" si="99"/>
        <v>20687.945616644713</v>
      </c>
      <c r="X564" s="678">
        <f t="shared" ca="1" si="98"/>
        <v>0</v>
      </c>
      <c r="Y564" s="678">
        <f t="shared" ca="1" si="98"/>
        <v>0</v>
      </c>
      <c r="Z564" s="678">
        <f t="shared" ca="1" si="98"/>
        <v>0</v>
      </c>
      <c r="AA564" t="str">
        <f t="shared" si="89"/>
        <v>ASR_CMS_19</v>
      </c>
      <c r="AB564" s="957">
        <f t="shared" si="90"/>
        <v>45406</v>
      </c>
      <c r="AC564" t="str">
        <f t="shared" si="91"/>
        <v>Unaudited</v>
      </c>
    </row>
    <row r="565" spans="1:29" x14ac:dyDescent="0.25">
      <c r="A565" t="s">
        <v>421</v>
      </c>
      <c r="B565" t="s">
        <v>1380</v>
      </c>
      <c r="C565" t="s">
        <v>1381</v>
      </c>
      <c r="D565">
        <v>1900</v>
      </c>
      <c r="E565" s="957">
        <v>1</v>
      </c>
      <c r="F565" t="s">
        <v>441</v>
      </c>
      <c r="G565" s="957">
        <v>274</v>
      </c>
      <c r="H565" t="s">
        <v>381</v>
      </c>
      <c r="I565" s="937" t="s">
        <v>489</v>
      </c>
      <c r="J565" s="937" t="s">
        <v>445</v>
      </c>
      <c r="K565" s="937" t="s">
        <v>6</v>
      </c>
      <c r="L565" s="937" t="s">
        <v>118</v>
      </c>
      <c r="M565" s="937" t="s">
        <v>189</v>
      </c>
      <c r="N565" s="678">
        <f t="shared" ca="1" si="98"/>
        <v>28969.776692033825</v>
      </c>
      <c r="O565" s="678">
        <f t="shared" ca="1" si="98"/>
        <v>12539.40345324289</v>
      </c>
      <c r="P565" s="678">
        <f t="shared" ca="1" si="98"/>
        <v>406.95714178191446</v>
      </c>
      <c r="Q565" s="678">
        <f t="shared" ca="1" si="98"/>
        <v>11967.154481558848</v>
      </c>
      <c r="R565" s="678">
        <f t="shared" ca="1" si="98"/>
        <v>815.31839935263156</v>
      </c>
      <c r="S565" s="678">
        <f t="shared" ca="1" si="98"/>
        <v>0</v>
      </c>
      <c r="T565" s="678">
        <f t="shared" ca="1" si="98"/>
        <v>1380.8377123655064</v>
      </c>
      <c r="U565" s="678">
        <f t="shared" ca="1" si="98"/>
        <v>0</v>
      </c>
      <c r="V565" s="678">
        <f t="shared" ca="1" si="98"/>
        <v>427.9544581059514</v>
      </c>
      <c r="W565" s="678">
        <f t="shared" ca="1" si="99"/>
        <v>1432.1510456260808</v>
      </c>
      <c r="X565" s="678">
        <f t="shared" ca="1" si="98"/>
        <v>0</v>
      </c>
      <c r="Y565" s="678">
        <f t="shared" ca="1" si="98"/>
        <v>0</v>
      </c>
      <c r="Z565" s="678">
        <f t="shared" ca="1" si="98"/>
        <v>0</v>
      </c>
      <c r="AA565" t="str">
        <f t="shared" si="89"/>
        <v>ASR_CMS_19</v>
      </c>
      <c r="AB565" s="957">
        <f t="shared" si="90"/>
        <v>45406</v>
      </c>
      <c r="AC565" t="str">
        <f t="shared" si="91"/>
        <v>Unaudited</v>
      </c>
    </row>
    <row r="566" spans="1:29" x14ac:dyDescent="0.25">
      <c r="A566" t="s">
        <v>421</v>
      </c>
      <c r="B566" t="s">
        <v>1380</v>
      </c>
      <c r="C566" t="s">
        <v>1381</v>
      </c>
      <c r="D566">
        <v>1900</v>
      </c>
      <c r="E566" s="957">
        <v>1</v>
      </c>
      <c r="F566" t="s">
        <v>441</v>
      </c>
      <c r="G566" s="957">
        <v>274</v>
      </c>
      <c r="H566" t="s">
        <v>381</v>
      </c>
      <c r="I566" s="937" t="s">
        <v>489</v>
      </c>
      <c r="J566" s="937" t="s">
        <v>445</v>
      </c>
      <c r="K566" s="937" t="s">
        <v>6</v>
      </c>
      <c r="L566" s="937" t="s">
        <v>45</v>
      </c>
      <c r="M566" s="958" t="s">
        <v>164</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ASR_CMS_19</v>
      </c>
      <c r="AB566" s="957">
        <f t="shared" si="90"/>
        <v>45406</v>
      </c>
      <c r="AC566" t="str">
        <f t="shared" si="91"/>
        <v>Unaudited</v>
      </c>
    </row>
    <row r="567" spans="1:29" x14ac:dyDescent="0.25">
      <c r="A567" t="s">
        <v>421</v>
      </c>
      <c r="B567" t="s">
        <v>1380</v>
      </c>
      <c r="C567" t="s">
        <v>1381</v>
      </c>
      <c r="D567">
        <v>1900</v>
      </c>
      <c r="E567" s="957">
        <v>1</v>
      </c>
      <c r="F567" t="s">
        <v>441</v>
      </c>
      <c r="G567" s="957">
        <v>274</v>
      </c>
      <c r="H567" t="s">
        <v>381</v>
      </c>
      <c r="I567" s="937" t="s">
        <v>489</v>
      </c>
      <c r="J567" s="937" t="s">
        <v>445</v>
      </c>
      <c r="K567" s="937" t="s">
        <v>6</v>
      </c>
      <c r="L567" s="937" t="s">
        <v>46</v>
      </c>
      <c r="M567" s="958" t="s">
        <v>165</v>
      </c>
      <c r="N567" s="678">
        <f t="shared" ca="1" si="98"/>
        <v>0.71489279620480684</v>
      </c>
      <c r="O567" s="678">
        <f t="shared" ca="1" si="98"/>
        <v>0</v>
      </c>
      <c r="P567" s="678">
        <f t="shared" ca="1" si="98"/>
        <v>0</v>
      </c>
      <c r="Q567" s="678">
        <f t="shared" ca="1" si="98"/>
        <v>0.71489279620480684</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ASR_CMS_19</v>
      </c>
      <c r="AB567" s="957">
        <f t="shared" si="90"/>
        <v>45406</v>
      </c>
      <c r="AC567" t="str">
        <f t="shared" si="91"/>
        <v>Unaudited</v>
      </c>
    </row>
    <row r="568" spans="1:29" x14ac:dyDescent="0.25">
      <c r="A568" t="s">
        <v>421</v>
      </c>
      <c r="B568" t="s">
        <v>1380</v>
      </c>
      <c r="C568" t="s">
        <v>1381</v>
      </c>
      <c r="D568">
        <v>1900</v>
      </c>
      <c r="E568" s="957">
        <v>1</v>
      </c>
      <c r="F568" t="s">
        <v>441</v>
      </c>
      <c r="G568" s="957">
        <v>274</v>
      </c>
      <c r="H568" t="s">
        <v>381</v>
      </c>
      <c r="I568" s="937" t="s">
        <v>489</v>
      </c>
      <c r="J568" s="937" t="s">
        <v>445</v>
      </c>
      <c r="K568" s="937" t="s">
        <v>6</v>
      </c>
      <c r="L568" s="937" t="s">
        <v>166</v>
      </c>
      <c r="M568" s="958" t="s">
        <v>462</v>
      </c>
      <c r="N568" s="678">
        <f t="shared" ca="1" si="98"/>
        <v>23550.088175456258</v>
      </c>
      <c r="O568" s="678">
        <f t="shared" ca="1" si="98"/>
        <v>3108.3822058433452</v>
      </c>
      <c r="P568" s="678">
        <f t="shared" ca="1" si="98"/>
        <v>291.41186418057828</v>
      </c>
      <c r="Q568" s="678">
        <f t="shared" ca="1" si="98"/>
        <v>5861.7626277841218</v>
      </c>
      <c r="R568" s="678">
        <f t="shared" ca="1" si="98"/>
        <v>329.38849350793032</v>
      </c>
      <c r="S568" s="678">
        <f t="shared" ca="1" si="98"/>
        <v>2.8024019191683558</v>
      </c>
      <c r="T568" s="678">
        <f t="shared" ca="1" si="98"/>
        <v>3813.3421177987839</v>
      </c>
      <c r="U568" s="678">
        <f t="shared" ca="1" si="98"/>
        <v>0</v>
      </c>
      <c r="V568" s="678">
        <f t="shared" ca="1" si="98"/>
        <v>26.689833956930915</v>
      </c>
      <c r="W568" s="678">
        <f t="shared" ca="1" si="99"/>
        <v>10116.308630465399</v>
      </c>
      <c r="X568" s="678">
        <f t="shared" ca="1" si="98"/>
        <v>0</v>
      </c>
      <c r="Y568" s="678">
        <f t="shared" ca="1" si="98"/>
        <v>0</v>
      </c>
      <c r="Z568" s="678">
        <f t="shared" ca="1" si="98"/>
        <v>0</v>
      </c>
      <c r="AA568" t="str">
        <f t="shared" si="89"/>
        <v>ASR_CMS_19</v>
      </c>
      <c r="AB568" s="957">
        <f t="shared" si="90"/>
        <v>45406</v>
      </c>
      <c r="AC568" t="str">
        <f t="shared" si="91"/>
        <v>Unaudited</v>
      </c>
    </row>
    <row r="569" spans="1:29" x14ac:dyDescent="0.25">
      <c r="A569" t="s">
        <v>421</v>
      </c>
      <c r="B569" t="s">
        <v>1380</v>
      </c>
      <c r="C569" t="s">
        <v>1381</v>
      </c>
      <c r="D569">
        <v>1900</v>
      </c>
      <c r="E569" s="957">
        <v>1</v>
      </c>
      <c r="F569" t="s">
        <v>441</v>
      </c>
      <c r="G569" s="957">
        <v>274</v>
      </c>
      <c r="H569" t="s">
        <v>381</v>
      </c>
      <c r="I569" s="937" t="s">
        <v>489</v>
      </c>
      <c r="J569" s="937" t="s">
        <v>445</v>
      </c>
      <c r="K569" s="937" t="s">
        <v>435</v>
      </c>
      <c r="L569" s="943" t="s">
        <v>121</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ASR_CMS_19</v>
      </c>
      <c r="AB569" s="957">
        <f t="shared" si="90"/>
        <v>45406</v>
      </c>
      <c r="AC569" t="str">
        <f t="shared" si="91"/>
        <v>Unaudited</v>
      </c>
    </row>
    <row r="570" spans="1:29" x14ac:dyDescent="0.25">
      <c r="A570" t="s">
        <v>421</v>
      </c>
      <c r="B570" t="s">
        <v>1380</v>
      </c>
      <c r="C570" t="s">
        <v>1381</v>
      </c>
      <c r="D570">
        <v>1900</v>
      </c>
      <c r="E570" s="957">
        <v>1</v>
      </c>
      <c r="F570" t="s">
        <v>441</v>
      </c>
      <c r="G570" s="957">
        <v>274</v>
      </c>
      <c r="H570" t="s">
        <v>381</v>
      </c>
      <c r="I570" s="937" t="s">
        <v>489</v>
      </c>
      <c r="J570" s="937" t="s">
        <v>445</v>
      </c>
      <c r="K570" s="937" t="s">
        <v>435</v>
      </c>
      <c r="L570" s="937" t="s">
        <v>938</v>
      </c>
      <c r="M570" s="958" t="s">
        <v>930</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ASR_CMS_19</v>
      </c>
      <c r="AB570" s="957">
        <f t="shared" si="90"/>
        <v>45406</v>
      </c>
      <c r="AC570" t="str">
        <f t="shared" si="91"/>
        <v>Unaudited</v>
      </c>
    </row>
    <row r="571" spans="1:29" x14ac:dyDescent="0.25">
      <c r="A571" t="s">
        <v>421</v>
      </c>
      <c r="B571" t="s">
        <v>1380</v>
      </c>
      <c r="C571" t="s">
        <v>1381</v>
      </c>
      <c r="D571">
        <v>1900</v>
      </c>
      <c r="E571" s="957">
        <v>1</v>
      </c>
      <c r="F571" t="s">
        <v>441</v>
      </c>
      <c r="G571" s="957">
        <v>274</v>
      </c>
      <c r="H571" t="s">
        <v>381</v>
      </c>
      <c r="I571" s="937" t="s">
        <v>489</v>
      </c>
      <c r="J571" s="937" t="s">
        <v>445</v>
      </c>
      <c r="K571" s="937" t="s">
        <v>435</v>
      </c>
      <c r="L571" s="937" t="s">
        <v>168</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ASR_CMS_19</v>
      </c>
      <c r="AB571" s="957">
        <f t="shared" si="90"/>
        <v>45406</v>
      </c>
      <c r="AC571" t="str">
        <f t="shared" si="91"/>
        <v>Unaudited</v>
      </c>
    </row>
    <row r="572" spans="1:29" x14ac:dyDescent="0.25">
      <c r="A572" t="s">
        <v>421</v>
      </c>
      <c r="B572" t="s">
        <v>1380</v>
      </c>
      <c r="C572" t="s">
        <v>1381</v>
      </c>
      <c r="D572">
        <v>1900</v>
      </c>
      <c r="E572" s="957">
        <v>1</v>
      </c>
      <c r="F572" t="s">
        <v>441</v>
      </c>
      <c r="G572" s="957">
        <v>274</v>
      </c>
      <c r="H572" t="s">
        <v>381</v>
      </c>
      <c r="I572" s="937" t="s">
        <v>489</v>
      </c>
      <c r="J572" s="937" t="s">
        <v>445</v>
      </c>
      <c r="K572" s="937" t="s">
        <v>435</v>
      </c>
      <c r="L572" s="937" t="s">
        <v>169</v>
      </c>
      <c r="M572" s="958" t="s">
        <v>330</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ASR_CMS_19</v>
      </c>
      <c r="AB572" s="957">
        <f t="shared" si="90"/>
        <v>45406</v>
      </c>
      <c r="AC572" t="str">
        <f t="shared" si="91"/>
        <v>Unaudited</v>
      </c>
    </row>
    <row r="573" spans="1:29" x14ac:dyDescent="0.25">
      <c r="A573" t="s">
        <v>421</v>
      </c>
      <c r="B573" t="s">
        <v>1380</v>
      </c>
      <c r="C573" t="s">
        <v>1381</v>
      </c>
      <c r="D573">
        <v>1900</v>
      </c>
      <c r="E573" s="957">
        <v>1</v>
      </c>
      <c r="F573" t="s">
        <v>441</v>
      </c>
      <c r="G573" s="957">
        <v>274</v>
      </c>
      <c r="H573" t="s">
        <v>381</v>
      </c>
      <c r="I573" s="937" t="s">
        <v>489</v>
      </c>
      <c r="J573" s="937" t="s">
        <v>451</v>
      </c>
      <c r="K573" s="937" t="s">
        <v>436</v>
      </c>
      <c r="L573" s="937" t="s">
        <v>122</v>
      </c>
      <c r="M573" s="958" t="s">
        <v>27</v>
      </c>
      <c r="N573" s="678">
        <f t="shared" ca="1" si="98"/>
        <v>450425.75370198698</v>
      </c>
      <c r="O573" s="678">
        <f t="shared" ca="1" si="98"/>
        <v>9.9311049640797187</v>
      </c>
      <c r="P573" s="678">
        <f t="shared" ca="1" si="98"/>
        <v>450415.82259702293</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ASR_CMS_19</v>
      </c>
      <c r="AB573" s="957">
        <f t="shared" si="90"/>
        <v>45406</v>
      </c>
      <c r="AC573" t="str">
        <f t="shared" si="91"/>
        <v>Unaudited</v>
      </c>
    </row>
    <row r="574" spans="1:29" x14ac:dyDescent="0.25">
      <c r="A574" t="s">
        <v>421</v>
      </c>
      <c r="B574" t="s">
        <v>1380</v>
      </c>
      <c r="C574" t="s">
        <v>1381</v>
      </c>
      <c r="D574">
        <v>1900</v>
      </c>
      <c r="E574" s="957">
        <v>1</v>
      </c>
      <c r="F574" t="s">
        <v>441</v>
      </c>
      <c r="G574" s="957">
        <v>274</v>
      </c>
      <c r="H574" t="s">
        <v>381</v>
      </c>
      <c r="I574" s="937" t="s">
        <v>489</v>
      </c>
      <c r="J574" s="937" t="s">
        <v>451</v>
      </c>
      <c r="K574" s="937" t="s">
        <v>436</v>
      </c>
      <c r="L574" s="937" t="s">
        <v>123</v>
      </c>
      <c r="M574" s="958" t="s">
        <v>98</v>
      </c>
      <c r="N574" s="678">
        <f t="shared" ca="1" si="98"/>
        <v>56167.009440969174</v>
      </c>
      <c r="O574" s="678">
        <f t="shared" ca="1" si="98"/>
        <v>5163.3952595515275</v>
      </c>
      <c r="P574" s="678">
        <f t="shared" ca="1" si="98"/>
        <v>51003.614181417644</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ASR_CMS_19</v>
      </c>
      <c r="AB574" s="957">
        <f t="shared" si="90"/>
        <v>45406</v>
      </c>
      <c r="AC574" t="str">
        <f t="shared" si="91"/>
        <v>Unaudited</v>
      </c>
    </row>
    <row r="575" spans="1:29" x14ac:dyDescent="0.25">
      <c r="A575" t="s">
        <v>421</v>
      </c>
      <c r="B575" t="s">
        <v>1380</v>
      </c>
      <c r="C575" t="s">
        <v>1381</v>
      </c>
      <c r="D575">
        <v>1900</v>
      </c>
      <c r="E575" s="957">
        <v>1</v>
      </c>
      <c r="F575" t="s">
        <v>441</v>
      </c>
      <c r="G575" s="957">
        <v>274</v>
      </c>
      <c r="H575" t="s">
        <v>381</v>
      </c>
      <c r="I575" s="937" t="s">
        <v>489</v>
      </c>
      <c r="J575" s="937" t="s">
        <v>451</v>
      </c>
      <c r="K575" s="937" t="s">
        <v>436</v>
      </c>
      <c r="L575" s="937" t="s">
        <v>124</v>
      </c>
      <c r="M575" s="958" t="s">
        <v>99</v>
      </c>
      <c r="N575" s="678">
        <f t="shared" ca="1" si="98"/>
        <v>45596.490466682255</v>
      </c>
      <c r="O575" s="678">
        <f t="shared" ca="1" si="98"/>
        <v>8238.0492177815904</v>
      </c>
      <c r="P575" s="678">
        <f t="shared" ca="1" si="98"/>
        <v>37358.441248900665</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ASR_CMS_19</v>
      </c>
      <c r="AB575" s="957">
        <f t="shared" si="90"/>
        <v>45406</v>
      </c>
      <c r="AC575" t="str">
        <f t="shared" si="91"/>
        <v>Unaudited</v>
      </c>
    </row>
    <row r="576" spans="1:29" x14ac:dyDescent="0.25">
      <c r="A576" t="s">
        <v>421</v>
      </c>
      <c r="B576" t="s">
        <v>1380</v>
      </c>
      <c r="C576" t="s">
        <v>1381</v>
      </c>
      <c r="D576">
        <v>1900</v>
      </c>
      <c r="E576" s="957">
        <v>1</v>
      </c>
      <c r="F576" t="s">
        <v>441</v>
      </c>
      <c r="G576" s="957">
        <v>274</v>
      </c>
      <c r="H576" t="s">
        <v>381</v>
      </c>
      <c r="I576" s="937" t="s">
        <v>489</v>
      </c>
      <c r="J576" s="937" t="s">
        <v>451</v>
      </c>
      <c r="K576" s="937" t="s">
        <v>436</v>
      </c>
      <c r="L576" s="937" t="s">
        <v>125</v>
      </c>
      <c r="M576" s="958" t="s">
        <v>100</v>
      </c>
      <c r="N576" s="678">
        <f t="shared" ca="1" si="98"/>
        <v>2701.0544137328361</v>
      </c>
      <c r="O576" s="678">
        <f t="shared" ca="1" si="98"/>
        <v>2513.7156039857518</v>
      </c>
      <c r="P576" s="678">
        <f t="shared" ca="1" si="98"/>
        <v>187.33880974708413</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ASR_CMS_19</v>
      </c>
      <c r="AB576" s="957">
        <f t="shared" si="90"/>
        <v>45406</v>
      </c>
      <c r="AC576" t="str">
        <f t="shared" si="91"/>
        <v>Unaudited</v>
      </c>
    </row>
    <row r="577" spans="1:29" x14ac:dyDescent="0.25">
      <c r="A577" t="s">
        <v>421</v>
      </c>
      <c r="B577" t="s">
        <v>1380</v>
      </c>
      <c r="C577" t="s">
        <v>1381</v>
      </c>
      <c r="D577">
        <v>1900</v>
      </c>
      <c r="E577" s="957">
        <v>1</v>
      </c>
      <c r="F577" t="s">
        <v>441</v>
      </c>
      <c r="G577" s="957">
        <v>274</v>
      </c>
      <c r="H577" t="s">
        <v>381</v>
      </c>
      <c r="I577" s="937" t="s">
        <v>489</v>
      </c>
      <c r="J577" s="937" t="s">
        <v>451</v>
      </c>
      <c r="K577" s="937" t="s">
        <v>436</v>
      </c>
      <c r="L577" s="937" t="s">
        <v>126</v>
      </c>
      <c r="M577" s="958" t="s">
        <v>101</v>
      </c>
      <c r="N577" s="678">
        <f t="shared" ca="1" si="98"/>
        <v>55999.911062102547</v>
      </c>
      <c r="O577" s="678">
        <f t="shared" ca="1" si="98"/>
        <v>8938.8286057535861</v>
      </c>
      <c r="P577" s="678">
        <f t="shared" ca="1" si="98"/>
        <v>47061.082456348959</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ASR_CMS_19</v>
      </c>
      <c r="AB577" s="957">
        <f t="shared" si="90"/>
        <v>45406</v>
      </c>
      <c r="AC577" t="str">
        <f t="shared" si="91"/>
        <v>Unaudited</v>
      </c>
    </row>
    <row r="578" spans="1:29" x14ac:dyDescent="0.25">
      <c r="A578" t="s">
        <v>421</v>
      </c>
      <c r="B578" t="s">
        <v>1380</v>
      </c>
      <c r="C578" t="s">
        <v>1381</v>
      </c>
      <c r="D578">
        <v>1900</v>
      </c>
      <c r="E578" s="957">
        <v>1</v>
      </c>
      <c r="F578" t="s">
        <v>441</v>
      </c>
      <c r="G578" s="957">
        <v>274</v>
      </c>
      <c r="H578" t="s">
        <v>381</v>
      </c>
      <c r="I578" s="937" t="s">
        <v>489</v>
      </c>
      <c r="J578" s="937" t="s">
        <v>451</v>
      </c>
      <c r="K578" s="937" t="s">
        <v>436</v>
      </c>
      <c r="L578" s="937" t="s">
        <v>127</v>
      </c>
      <c r="M578" s="958" t="s">
        <v>28</v>
      </c>
      <c r="N578" s="678">
        <f t="shared" ca="1" si="98"/>
        <v>2595.8121612373693</v>
      </c>
      <c r="O578" s="678">
        <f t="shared" ca="1" si="98"/>
        <v>2595.8121612373693</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ASR_CMS_19</v>
      </c>
      <c r="AB578" s="957">
        <f t="shared" ref="AB578:AB641" si="101">file_date</f>
        <v>45406</v>
      </c>
      <c r="AC578" t="str">
        <f t="shared" ref="AC578:AC641" si="102">status</f>
        <v>Unaudited</v>
      </c>
    </row>
    <row r="579" spans="1:29" x14ac:dyDescent="0.25">
      <c r="A579" t="s">
        <v>421</v>
      </c>
      <c r="B579" t="s">
        <v>1380</v>
      </c>
      <c r="C579" t="s">
        <v>1381</v>
      </c>
      <c r="D579">
        <v>1900</v>
      </c>
      <c r="E579" s="957">
        <v>1</v>
      </c>
      <c r="F579" t="s">
        <v>441</v>
      </c>
      <c r="G579" s="957">
        <v>274</v>
      </c>
      <c r="H579" t="s">
        <v>381</v>
      </c>
      <c r="I579" s="937" t="s">
        <v>489</v>
      </c>
      <c r="J579" s="937" t="s">
        <v>437</v>
      </c>
      <c r="K579" s="937" t="s">
        <v>437</v>
      </c>
      <c r="L579" s="945" t="s">
        <v>129</v>
      </c>
      <c r="M579" s="960" t="s">
        <v>327</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ASR_CMS_19</v>
      </c>
      <c r="AB579" s="957">
        <f t="shared" si="101"/>
        <v>45406</v>
      </c>
      <c r="AC579" t="str">
        <f t="shared" si="102"/>
        <v>Unaudited</v>
      </c>
    </row>
    <row r="580" spans="1:29" x14ac:dyDescent="0.25">
      <c r="A580" t="s">
        <v>421</v>
      </c>
      <c r="B580" t="s">
        <v>1380</v>
      </c>
      <c r="C580" t="s">
        <v>1381</v>
      </c>
      <c r="D580">
        <v>1900</v>
      </c>
      <c r="E580" s="957">
        <v>1</v>
      </c>
      <c r="F580" t="s">
        <v>441</v>
      </c>
      <c r="G580" s="957">
        <v>274</v>
      </c>
      <c r="H580" t="s">
        <v>381</v>
      </c>
      <c r="I580" s="937" t="s">
        <v>489</v>
      </c>
      <c r="J580" s="937" t="s">
        <v>437</v>
      </c>
      <c r="K580" s="937" t="s">
        <v>437</v>
      </c>
      <c r="L580" s="947" t="s">
        <v>130</v>
      </c>
      <c r="M580" s="961" t="s">
        <v>326</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ASR_CMS_19</v>
      </c>
      <c r="AB580" s="957">
        <f t="shared" si="101"/>
        <v>45406</v>
      </c>
      <c r="AC580" t="str">
        <f t="shared" si="102"/>
        <v>Unaudited</v>
      </c>
    </row>
    <row r="581" spans="1:29" ht="30" x14ac:dyDescent="0.25">
      <c r="A581" t="s">
        <v>421</v>
      </c>
      <c r="B581" t="s">
        <v>1380</v>
      </c>
      <c r="C581" t="s">
        <v>1381</v>
      </c>
      <c r="D581">
        <v>1900</v>
      </c>
      <c r="E581" s="957">
        <v>1</v>
      </c>
      <c r="F581" t="s">
        <v>441</v>
      </c>
      <c r="G581" s="957">
        <v>274</v>
      </c>
      <c r="H581" t="s">
        <v>381</v>
      </c>
      <c r="I581" s="958" t="s">
        <v>489</v>
      </c>
      <c r="J581" s="958" t="s">
        <v>437</v>
      </c>
      <c r="K581" s="958" t="s">
        <v>437</v>
      </c>
      <c r="L581" s="937" t="s">
        <v>131</v>
      </c>
      <c r="M581" s="958" t="s">
        <v>180</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ASR_CMS_19</v>
      </c>
      <c r="AB581" s="957">
        <f t="shared" si="101"/>
        <v>45406</v>
      </c>
      <c r="AC581" t="str">
        <f t="shared" si="102"/>
        <v>Unaudited</v>
      </c>
    </row>
    <row r="582" spans="1:29" x14ac:dyDescent="0.25">
      <c r="A582" t="s">
        <v>421</v>
      </c>
      <c r="B582" t="s">
        <v>1380</v>
      </c>
      <c r="C582" t="s">
        <v>1381</v>
      </c>
      <c r="D582">
        <v>1900</v>
      </c>
      <c r="E582" s="957">
        <v>1</v>
      </c>
      <c r="F582" t="s">
        <v>441</v>
      </c>
      <c r="G582" s="957">
        <v>274</v>
      </c>
      <c r="H582" t="s">
        <v>381</v>
      </c>
      <c r="I582" s="937" t="s">
        <v>489</v>
      </c>
      <c r="J582" s="937" t="s">
        <v>437</v>
      </c>
      <c r="K582" s="937" t="s">
        <v>437</v>
      </c>
      <c r="L582" s="937" t="s">
        <v>132</v>
      </c>
      <c r="M582" s="962" t="s">
        <v>495</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ASR_CMS_19</v>
      </c>
      <c r="AB582" s="957">
        <f t="shared" si="101"/>
        <v>45406</v>
      </c>
      <c r="AC582" t="str">
        <f t="shared" si="102"/>
        <v>Unaudited</v>
      </c>
    </row>
    <row r="583" spans="1:29" x14ac:dyDescent="0.25">
      <c r="A583" t="s">
        <v>421</v>
      </c>
      <c r="B583" t="s">
        <v>1380</v>
      </c>
      <c r="C583" t="s">
        <v>1381</v>
      </c>
      <c r="D583">
        <v>1900</v>
      </c>
      <c r="E583" s="957">
        <v>1</v>
      </c>
      <c r="F583" t="s">
        <v>441</v>
      </c>
      <c r="G583" s="957">
        <v>274</v>
      </c>
      <c r="H583" t="s">
        <v>381</v>
      </c>
      <c r="I583" s="937" t="s">
        <v>489</v>
      </c>
      <c r="J583" s="937" t="s">
        <v>437</v>
      </c>
      <c r="K583" s="937" t="s">
        <v>437</v>
      </c>
      <c r="L583" s="937" t="s">
        <v>133</v>
      </c>
      <c r="M583" s="962" t="s">
        <v>496</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ASR_CMS_19</v>
      </c>
      <c r="AB583" s="957">
        <f t="shared" si="101"/>
        <v>45406</v>
      </c>
      <c r="AC583" t="str">
        <f t="shared" si="102"/>
        <v>Unaudited</v>
      </c>
    </row>
    <row r="584" spans="1:29" x14ac:dyDescent="0.25">
      <c r="A584" t="s">
        <v>421</v>
      </c>
      <c r="B584" t="s">
        <v>1380</v>
      </c>
      <c r="C584" t="s">
        <v>1381</v>
      </c>
      <c r="D584">
        <v>1900</v>
      </c>
      <c r="E584" s="957">
        <v>1</v>
      </c>
      <c r="F584" t="s">
        <v>441</v>
      </c>
      <c r="G584" s="957">
        <v>274</v>
      </c>
      <c r="H584" t="s">
        <v>381</v>
      </c>
      <c r="I584" s="937" t="s">
        <v>489</v>
      </c>
      <c r="J584" s="937" t="s">
        <v>437</v>
      </c>
      <c r="K584" s="937" t="s">
        <v>437</v>
      </c>
      <c r="L584" s="937" t="s">
        <v>134</v>
      </c>
      <c r="M584" s="962" t="s">
        <v>497</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ASR_CMS_19</v>
      </c>
      <c r="AB584" s="957">
        <f t="shared" si="101"/>
        <v>45406</v>
      </c>
      <c r="AC584" t="str">
        <f t="shared" si="102"/>
        <v>Unaudited</v>
      </c>
    </row>
    <row r="585" spans="1:29" x14ac:dyDescent="0.25">
      <c r="A585" t="s">
        <v>421</v>
      </c>
      <c r="B585" t="s">
        <v>1380</v>
      </c>
      <c r="C585" t="s">
        <v>1381</v>
      </c>
      <c r="D585">
        <v>1900</v>
      </c>
      <c r="E585" s="957">
        <v>1</v>
      </c>
      <c r="F585" t="s">
        <v>441</v>
      </c>
      <c r="G585" s="957">
        <v>274</v>
      </c>
      <c r="H585" t="s">
        <v>381</v>
      </c>
      <c r="I585" s="937" t="s">
        <v>490</v>
      </c>
      <c r="J585" s="937" t="s">
        <v>26</v>
      </c>
      <c r="K585" s="937" t="s">
        <v>26</v>
      </c>
      <c r="L585" s="937" t="s">
        <v>270</v>
      </c>
      <c r="M585" s="962" t="s">
        <v>26</v>
      </c>
      <c r="N585" s="678">
        <f t="shared" ca="1" si="103"/>
        <v>88263.46396925913</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ASR_CMS_19</v>
      </c>
      <c r="AB585" s="957">
        <f t="shared" si="101"/>
        <v>45406</v>
      </c>
      <c r="AC585" t="str">
        <f t="shared" si="102"/>
        <v>Unaudited</v>
      </c>
    </row>
    <row r="586" spans="1:29" x14ac:dyDescent="0.25">
      <c r="A586" t="s">
        <v>421</v>
      </c>
      <c r="B586" t="s">
        <v>1380</v>
      </c>
      <c r="C586" t="s">
        <v>1381</v>
      </c>
      <c r="D586">
        <v>1900</v>
      </c>
      <c r="E586" s="957">
        <v>1</v>
      </c>
      <c r="F586" t="s">
        <v>442</v>
      </c>
      <c r="G586" s="957">
        <v>366</v>
      </c>
      <c r="H586" t="s">
        <v>381</v>
      </c>
      <c r="I586" s="937" t="s">
        <v>433</v>
      </c>
      <c r="J586" s="937" t="s">
        <v>433</v>
      </c>
      <c r="K586" s="937" t="s">
        <v>433</v>
      </c>
      <c r="L586" s="937"/>
      <c r="M586" s="962" t="s">
        <v>433</v>
      </c>
      <c r="N586" s="678">
        <f t="shared" ca="1" si="103"/>
        <v>4980.0548387040008</v>
      </c>
      <c r="O586" s="678">
        <f t="shared" ca="1" si="103"/>
        <v>2198.6892473109997</v>
      </c>
      <c r="P586" s="678">
        <f t="shared" ca="1" si="103"/>
        <v>276.366666667</v>
      </c>
      <c r="Q586" s="678">
        <f t="shared" ca="1" si="103"/>
        <v>1712.353763437</v>
      </c>
      <c r="R586" s="678">
        <f t="shared" ca="1" si="103"/>
        <v>264.90322580500003</v>
      </c>
      <c r="S586" s="678">
        <f t="shared" ca="1" si="103"/>
        <v>2</v>
      </c>
      <c r="T586" s="678">
        <f t="shared" ca="1" si="103"/>
        <v>372.74193548400001</v>
      </c>
      <c r="U586" s="678">
        <f t="shared" ca="1" si="103"/>
        <v>0</v>
      </c>
      <c r="V586" s="678">
        <f t="shared" ca="1" si="103"/>
        <v>32</v>
      </c>
      <c r="W586" s="678">
        <f t="shared" ca="1" si="99"/>
        <v>121</v>
      </c>
      <c r="X586" s="678">
        <f t="shared" ca="1" si="103"/>
        <v>0</v>
      </c>
      <c r="Y586" s="678">
        <f t="shared" ca="1" si="103"/>
        <v>0</v>
      </c>
      <c r="Z586" s="678">
        <f t="shared" ca="1" si="103"/>
        <v>0</v>
      </c>
      <c r="AA586" t="str">
        <f t="shared" si="100"/>
        <v>ASR_CMS_19</v>
      </c>
      <c r="AB586" s="957">
        <f t="shared" si="101"/>
        <v>45406</v>
      </c>
      <c r="AC586" t="str">
        <f t="shared" si="102"/>
        <v>Unaudited</v>
      </c>
    </row>
    <row r="587" spans="1:29" x14ac:dyDescent="0.25">
      <c r="A587" t="s">
        <v>421</v>
      </c>
      <c r="B587" t="s">
        <v>1380</v>
      </c>
      <c r="C587" t="s">
        <v>1381</v>
      </c>
      <c r="D587">
        <v>1900</v>
      </c>
      <c r="E587" s="957">
        <v>1</v>
      </c>
      <c r="F587" t="s">
        <v>442</v>
      </c>
      <c r="G587" s="957">
        <v>366</v>
      </c>
      <c r="H587" t="s">
        <v>381</v>
      </c>
      <c r="I587" s="937" t="s">
        <v>488</v>
      </c>
      <c r="J587" s="937" t="s">
        <v>12</v>
      </c>
      <c r="K587" s="937" t="s">
        <v>12</v>
      </c>
      <c r="L587" s="937">
        <v>1.1000000000000001</v>
      </c>
      <c r="M587" s="962" t="s">
        <v>12</v>
      </c>
      <c r="N587" s="678">
        <f t="shared" ca="1" si="103"/>
        <v>8875528.9806357399</v>
      </c>
      <c r="O587" s="678">
        <f t="shared" ca="1" si="103"/>
        <v>2384734.7002489683</v>
      </c>
      <c r="P587" s="678">
        <f t="shared" ca="1" si="103"/>
        <v>299752.21817406354</v>
      </c>
      <c r="Q587" s="678">
        <f t="shared" ca="1" si="103"/>
        <v>1857244.8300035002</v>
      </c>
      <c r="R587" s="678">
        <f t="shared" ca="1" si="103"/>
        <v>287317.98645648942</v>
      </c>
      <c r="S587" s="678">
        <f t="shared" ca="1" si="103"/>
        <v>2169.2799037369755</v>
      </c>
      <c r="T587" s="678">
        <f t="shared" ca="1" si="103"/>
        <v>404281.85556139878</v>
      </c>
      <c r="U587" s="678">
        <f t="shared" ca="1" si="103"/>
        <v>0</v>
      </c>
      <c r="V587" s="678">
        <f t="shared" ca="1" si="103"/>
        <v>34707.755982327646</v>
      </c>
      <c r="W587" s="678">
        <f t="shared" ca="1" si="99"/>
        <v>3605320.3543052548</v>
      </c>
      <c r="X587" s="678">
        <f t="shared" ca="1" si="103"/>
        <v>0</v>
      </c>
      <c r="Y587" s="678">
        <f t="shared" ca="1" si="103"/>
        <v>0</v>
      </c>
      <c r="Z587" s="678">
        <f t="shared" ca="1" si="103"/>
        <v>0</v>
      </c>
      <c r="AA587" t="str">
        <f t="shared" si="100"/>
        <v>ASR_CMS_19</v>
      </c>
      <c r="AB587" s="957">
        <f t="shared" si="101"/>
        <v>45406</v>
      </c>
      <c r="AC587" t="str">
        <f t="shared" si="102"/>
        <v>Unaudited</v>
      </c>
    </row>
    <row r="588" spans="1:29" x14ac:dyDescent="0.25">
      <c r="A588" t="s">
        <v>421</v>
      </c>
      <c r="B588" t="s">
        <v>1380</v>
      </c>
      <c r="C588" t="s">
        <v>1381</v>
      </c>
      <c r="D588">
        <v>1900</v>
      </c>
      <c r="E588" s="957">
        <v>1</v>
      </c>
      <c r="F588" t="s">
        <v>442</v>
      </c>
      <c r="G588" s="957">
        <v>366</v>
      </c>
      <c r="H588" t="s">
        <v>381</v>
      </c>
      <c r="I588" s="937" t="s">
        <v>488</v>
      </c>
      <c r="J588" s="937" t="s">
        <v>12</v>
      </c>
      <c r="K588" s="937" t="s">
        <v>1323</v>
      </c>
      <c r="L588" s="945" t="s">
        <v>1314</v>
      </c>
      <c r="M588" s="960" t="s">
        <v>1323</v>
      </c>
      <c r="N588" s="678">
        <f t="shared" ca="1" si="103"/>
        <v>109770.34078272304</v>
      </c>
      <c r="O588" s="678">
        <f t="shared" ca="1" si="103"/>
        <v>34758.662519779471</v>
      </c>
      <c r="P588" s="678">
        <f t="shared" ca="1" si="103"/>
        <v>4716.572723124933</v>
      </c>
      <c r="Q588" s="678">
        <f t="shared" ca="1" si="103"/>
        <v>24807.692684329846</v>
      </c>
      <c r="R588" s="678">
        <f t="shared" ca="1" si="103"/>
        <v>3775.6901133861643</v>
      </c>
      <c r="S588" s="678">
        <f t="shared" ca="1" si="103"/>
        <v>76.421220449538666</v>
      </c>
      <c r="T588" s="678">
        <f t="shared" ca="1" si="103"/>
        <v>5692.9094559417799</v>
      </c>
      <c r="U588" s="678">
        <f t="shared" ca="1" si="103"/>
        <v>0</v>
      </c>
      <c r="V588" s="678">
        <f t="shared" ca="1" si="103"/>
        <v>531.75044917270668</v>
      </c>
      <c r="W588" s="678">
        <f t="shared" ca="1" si="99"/>
        <v>35410.641616538582</v>
      </c>
      <c r="X588" s="678">
        <f t="shared" ca="1" si="103"/>
        <v>0</v>
      </c>
      <c r="Y588" s="678">
        <f t="shared" ca="1" si="103"/>
        <v>0</v>
      </c>
      <c r="Z588" s="678">
        <f t="shared" ca="1" si="103"/>
        <v>0</v>
      </c>
      <c r="AA588" t="str">
        <f t="shared" si="100"/>
        <v>ASR_CMS_19</v>
      </c>
      <c r="AB588" s="957">
        <f t="shared" si="101"/>
        <v>45406</v>
      </c>
      <c r="AC588" t="str">
        <f t="shared" si="102"/>
        <v>Unaudited</v>
      </c>
    </row>
    <row r="589" spans="1:29" x14ac:dyDescent="0.25">
      <c r="A589" t="s">
        <v>421</v>
      </c>
      <c r="B589" t="s">
        <v>1380</v>
      </c>
      <c r="C589" t="s">
        <v>1381</v>
      </c>
      <c r="D589">
        <v>1900</v>
      </c>
      <c r="E589" s="957">
        <v>1</v>
      </c>
      <c r="F589" t="s">
        <v>442</v>
      </c>
      <c r="G589" s="957">
        <v>366</v>
      </c>
      <c r="H589" t="s">
        <v>381</v>
      </c>
      <c r="I589" s="962" t="s">
        <v>488</v>
      </c>
      <c r="J589" s="962" t="s">
        <v>491</v>
      </c>
      <c r="K589" s="962" t="s">
        <v>492</v>
      </c>
      <c r="L589" s="937" t="s">
        <v>63</v>
      </c>
      <c r="M589" s="962" t="s">
        <v>344</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ASR_CMS_19</v>
      </c>
      <c r="AB589" s="957">
        <f t="shared" si="101"/>
        <v>45406</v>
      </c>
      <c r="AC589" t="str">
        <f t="shared" si="102"/>
        <v>Unaudited</v>
      </c>
    </row>
    <row r="590" spans="1:29" x14ac:dyDescent="0.25">
      <c r="A590" t="s">
        <v>421</v>
      </c>
      <c r="B590" t="s">
        <v>1380</v>
      </c>
      <c r="C590" t="s">
        <v>1381</v>
      </c>
      <c r="D590">
        <v>1900</v>
      </c>
      <c r="E590" s="957">
        <v>1</v>
      </c>
      <c r="F590" t="s">
        <v>442</v>
      </c>
      <c r="G590" s="957">
        <v>366</v>
      </c>
      <c r="H590" t="s">
        <v>381</v>
      </c>
      <c r="I590" s="937" t="s">
        <v>488</v>
      </c>
      <c r="J590" s="937" t="s">
        <v>491</v>
      </c>
      <c r="K590" s="937" t="s">
        <v>1014</v>
      </c>
      <c r="L590" s="943" t="s">
        <v>910</v>
      </c>
      <c r="M590" s="963" t="s">
        <v>911</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ASR_CMS_19</v>
      </c>
      <c r="AB590" s="957">
        <f t="shared" si="101"/>
        <v>45406</v>
      </c>
      <c r="AC590" t="str">
        <f t="shared" si="102"/>
        <v>Unaudited</v>
      </c>
    </row>
    <row r="591" spans="1:29" x14ac:dyDescent="0.25">
      <c r="A591" t="s">
        <v>421</v>
      </c>
      <c r="B591" t="s">
        <v>1380</v>
      </c>
      <c r="C591" t="s">
        <v>1381</v>
      </c>
      <c r="D591">
        <v>1900</v>
      </c>
      <c r="E591" s="957">
        <v>1</v>
      </c>
      <c r="F591" t="s">
        <v>442</v>
      </c>
      <c r="G591" s="957">
        <v>366</v>
      </c>
      <c r="H591" t="s">
        <v>381</v>
      </c>
      <c r="I591" s="937" t="s">
        <v>488</v>
      </c>
      <c r="J591" s="937" t="s">
        <v>13</v>
      </c>
      <c r="K591" s="937" t="s">
        <v>493</v>
      </c>
      <c r="L591" s="943" t="s">
        <v>95</v>
      </c>
      <c r="M591" s="963" t="s">
        <v>147</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ASR_CMS_19</v>
      </c>
      <c r="AB591" s="957">
        <f t="shared" si="101"/>
        <v>45406</v>
      </c>
      <c r="AC591" t="str">
        <f t="shared" si="102"/>
        <v>Unaudited</v>
      </c>
    </row>
    <row r="592" spans="1:29" x14ac:dyDescent="0.25">
      <c r="A592" t="s">
        <v>421</v>
      </c>
      <c r="B592" t="s">
        <v>1380</v>
      </c>
      <c r="C592" t="s">
        <v>1381</v>
      </c>
      <c r="D592">
        <v>1900</v>
      </c>
      <c r="E592" s="957">
        <v>1</v>
      </c>
      <c r="F592" t="s">
        <v>442</v>
      </c>
      <c r="G592" s="957">
        <v>366</v>
      </c>
      <c r="H592" t="s">
        <v>381</v>
      </c>
      <c r="I592" s="937" t="s">
        <v>488</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ASR_CMS_19</v>
      </c>
      <c r="AB592" s="957">
        <f t="shared" si="101"/>
        <v>45406</v>
      </c>
      <c r="AC592" t="str">
        <f t="shared" si="102"/>
        <v>Unaudited</v>
      </c>
    </row>
    <row r="593" spans="1:29" x14ac:dyDescent="0.25">
      <c r="A593" t="s">
        <v>421</v>
      </c>
      <c r="B593" t="s">
        <v>1380</v>
      </c>
      <c r="C593" t="s">
        <v>1381</v>
      </c>
      <c r="D593">
        <v>1900</v>
      </c>
      <c r="E593" s="957">
        <v>1</v>
      </c>
      <c r="F593" t="s">
        <v>442</v>
      </c>
      <c r="G593" s="957">
        <v>366</v>
      </c>
      <c r="H593" t="s">
        <v>381</v>
      </c>
      <c r="I593" s="963" t="s">
        <v>489</v>
      </c>
      <c r="J593" s="963" t="s">
        <v>445</v>
      </c>
      <c r="K593" s="963" t="s">
        <v>0</v>
      </c>
      <c r="L593" s="943">
        <v>2.1</v>
      </c>
      <c r="M593" s="963" t="s">
        <v>148</v>
      </c>
      <c r="N593" s="678">
        <f t="shared" ca="1" si="103"/>
        <v>378763.68</v>
      </c>
      <c r="O593" s="678">
        <f t="shared" ca="1" si="103"/>
        <v>60087.73</v>
      </c>
      <c r="P593" s="678">
        <f t="shared" ca="1" si="103"/>
        <v>5031.5499999999993</v>
      </c>
      <c r="Q593" s="678">
        <f t="shared" ca="1" si="103"/>
        <v>153475.19</v>
      </c>
      <c r="R593" s="678">
        <f t="shared" ca="1" si="103"/>
        <v>4049.86</v>
      </c>
      <c r="S593" s="678">
        <f t="shared" ca="1" si="103"/>
        <v>0</v>
      </c>
      <c r="T593" s="678">
        <f t="shared" ca="1" si="103"/>
        <v>36932.050000000003</v>
      </c>
      <c r="U593" s="678">
        <f t="shared" ca="1" si="103"/>
        <v>0</v>
      </c>
      <c r="V593" s="678">
        <f t="shared" ca="1" si="103"/>
        <v>0</v>
      </c>
      <c r="W593" s="678">
        <f t="shared" ca="1" si="99"/>
        <v>119187.29999999997</v>
      </c>
      <c r="X593" s="678">
        <f t="shared" ca="1" si="103"/>
        <v>0</v>
      </c>
      <c r="Y593" s="678">
        <f t="shared" ca="1" si="103"/>
        <v>0</v>
      </c>
      <c r="Z593" s="678">
        <f t="shared" ca="1" si="103"/>
        <v>0</v>
      </c>
      <c r="AA593" t="str">
        <f t="shared" si="100"/>
        <v>ASR_CMS_19</v>
      </c>
      <c r="AB593" s="957">
        <f t="shared" si="101"/>
        <v>45406</v>
      </c>
      <c r="AC593" t="str">
        <f t="shared" si="102"/>
        <v>Unaudited</v>
      </c>
    </row>
    <row r="594" spans="1:29" ht="30" x14ac:dyDescent="0.25">
      <c r="A594" t="s">
        <v>421</v>
      </c>
      <c r="B594" t="s">
        <v>1380</v>
      </c>
      <c r="C594" t="s">
        <v>1381</v>
      </c>
      <c r="D594">
        <v>1900</v>
      </c>
      <c r="E594" s="957">
        <v>1</v>
      </c>
      <c r="F594" t="s">
        <v>442</v>
      </c>
      <c r="G594" s="957">
        <v>366</v>
      </c>
      <c r="H594" t="s">
        <v>381</v>
      </c>
      <c r="I594" s="937" t="s">
        <v>489</v>
      </c>
      <c r="J594" s="937" t="s">
        <v>445</v>
      </c>
      <c r="K594" s="937" t="s">
        <v>0</v>
      </c>
      <c r="L594" s="937">
        <v>2.2000000000000002</v>
      </c>
      <c r="M594" s="962" t="s">
        <v>149</v>
      </c>
      <c r="N594" s="678">
        <f t="shared" ca="1" si="103"/>
        <v>29622.512492356705</v>
      </c>
      <c r="O594" s="678">
        <f t="shared" ca="1" si="103"/>
        <v>4699.3669840845259</v>
      </c>
      <c r="P594" s="678">
        <f t="shared" ca="1" si="103"/>
        <v>393.5096224931529</v>
      </c>
      <c r="Q594" s="678">
        <f t="shared" ca="1" si="103"/>
        <v>12003.0535479057</v>
      </c>
      <c r="R594" s="678">
        <f t="shared" ca="1" si="103"/>
        <v>316.73318952412683</v>
      </c>
      <c r="S594" s="678">
        <f t="shared" ca="1" si="103"/>
        <v>0</v>
      </c>
      <c r="T594" s="678">
        <f t="shared" ca="1" si="103"/>
        <v>2888.3976216868059</v>
      </c>
      <c r="U594" s="678">
        <f t="shared" ca="1" si="103"/>
        <v>0</v>
      </c>
      <c r="V594" s="678">
        <f t="shared" ca="1" si="103"/>
        <v>0</v>
      </c>
      <c r="W594" s="678">
        <f t="shared" ca="1" si="99"/>
        <v>9321.451526662393</v>
      </c>
      <c r="X594" s="678">
        <f t="shared" ca="1" si="103"/>
        <v>0</v>
      </c>
      <c r="Y594" s="678">
        <f t="shared" ca="1" si="103"/>
        <v>0</v>
      </c>
      <c r="Z594" s="678">
        <f t="shared" ca="1" si="103"/>
        <v>0</v>
      </c>
      <c r="AA594" t="str">
        <f t="shared" si="100"/>
        <v>ASR_CMS_19</v>
      </c>
      <c r="AB594" s="957">
        <f t="shared" si="101"/>
        <v>45406</v>
      </c>
      <c r="AC594" t="str">
        <f t="shared" si="102"/>
        <v>Unaudited</v>
      </c>
    </row>
    <row r="595" spans="1:29" x14ac:dyDescent="0.25">
      <c r="A595" t="s">
        <v>421</v>
      </c>
      <c r="B595" t="s">
        <v>1380</v>
      </c>
      <c r="C595" t="s">
        <v>1381</v>
      </c>
      <c r="D595">
        <v>1900</v>
      </c>
      <c r="E595" s="957">
        <v>1</v>
      </c>
      <c r="F595" t="s">
        <v>442</v>
      </c>
      <c r="G595" s="957">
        <v>366</v>
      </c>
      <c r="H595" t="s">
        <v>381</v>
      </c>
      <c r="I595" s="937" t="s">
        <v>489</v>
      </c>
      <c r="J595" s="937" t="s">
        <v>445</v>
      </c>
      <c r="K595" s="937" t="s">
        <v>0</v>
      </c>
      <c r="L595" s="937">
        <v>2.2999999999999998</v>
      </c>
      <c r="M595" s="962" t="s">
        <v>150</v>
      </c>
      <c r="N595" s="678">
        <f t="shared" ca="1" si="103"/>
        <v>65583.8</v>
      </c>
      <c r="O595" s="678">
        <f t="shared" ca="1" si="103"/>
        <v>23343.370000000003</v>
      </c>
      <c r="P595" s="678">
        <f t="shared" ca="1" si="103"/>
        <v>5395.7399999999989</v>
      </c>
      <c r="Q595" s="678">
        <f t="shared" ca="1" si="103"/>
        <v>25295.370000000003</v>
      </c>
      <c r="R595" s="678">
        <f t="shared" ca="1" si="103"/>
        <v>6149.6900000000005</v>
      </c>
      <c r="S595" s="678">
        <f t="shared" ca="1" si="103"/>
        <v>0</v>
      </c>
      <c r="T595" s="678">
        <f t="shared" ca="1" si="103"/>
        <v>1934.4199999999998</v>
      </c>
      <c r="U595" s="678">
        <f t="shared" ca="1" si="103"/>
        <v>0</v>
      </c>
      <c r="V595" s="678">
        <f t="shared" ca="1" si="103"/>
        <v>274.14999999999998</v>
      </c>
      <c r="W595" s="678">
        <f t="shared" ca="1" si="99"/>
        <v>3191.06</v>
      </c>
      <c r="X595" s="678">
        <f t="shared" ca="1" si="103"/>
        <v>0</v>
      </c>
      <c r="Y595" s="678">
        <f t="shared" ca="1" si="103"/>
        <v>0</v>
      </c>
      <c r="Z595" s="678">
        <f t="shared" ca="1" si="103"/>
        <v>0</v>
      </c>
      <c r="AA595" t="str">
        <f t="shared" si="100"/>
        <v>ASR_CMS_19</v>
      </c>
      <c r="AB595" s="957">
        <f t="shared" si="101"/>
        <v>45406</v>
      </c>
      <c r="AC595" t="str">
        <f t="shared" si="102"/>
        <v>Unaudited</v>
      </c>
    </row>
    <row r="596" spans="1:29" x14ac:dyDescent="0.25">
      <c r="A596" t="s">
        <v>421</v>
      </c>
      <c r="B596" t="s">
        <v>1380</v>
      </c>
      <c r="C596" t="s">
        <v>1381</v>
      </c>
      <c r="D596">
        <v>1900</v>
      </c>
      <c r="E596" s="957">
        <v>1</v>
      </c>
      <c r="F596" t="s">
        <v>442</v>
      </c>
      <c r="G596" s="957">
        <v>366</v>
      </c>
      <c r="H596" t="s">
        <v>381</v>
      </c>
      <c r="I596" s="937" t="s">
        <v>489</v>
      </c>
      <c r="J596" s="937" t="s">
        <v>445</v>
      </c>
      <c r="K596" s="937" t="s">
        <v>0</v>
      </c>
      <c r="L596" s="937">
        <v>2.4</v>
      </c>
      <c r="M596" s="962" t="s">
        <v>151</v>
      </c>
      <c r="N596" s="678">
        <f t="shared" ca="1" si="103"/>
        <v>210987.88</v>
      </c>
      <c r="O596" s="678">
        <f t="shared" ca="1" si="103"/>
        <v>63190.780000000006</v>
      </c>
      <c r="P596" s="678">
        <f t="shared" ca="1" si="103"/>
        <v>6443.28</v>
      </c>
      <c r="Q596" s="678">
        <f t="shared" ca="1" si="103"/>
        <v>92157.960000000021</v>
      </c>
      <c r="R596" s="678">
        <f t="shared" ca="1" si="103"/>
        <v>3462.54</v>
      </c>
      <c r="S596" s="678">
        <f t="shared" ca="1" si="103"/>
        <v>7.69</v>
      </c>
      <c r="T596" s="678">
        <f t="shared" ca="1" si="103"/>
        <v>11374.859999999999</v>
      </c>
      <c r="U596" s="678">
        <f t="shared" ca="1" si="103"/>
        <v>0</v>
      </c>
      <c r="V596" s="678">
        <f t="shared" ca="1" si="103"/>
        <v>1571.03</v>
      </c>
      <c r="W596" s="678">
        <f t="shared" ca="1" si="99"/>
        <v>32779.74</v>
      </c>
      <c r="X596" s="678">
        <f t="shared" ca="1" si="103"/>
        <v>0</v>
      </c>
      <c r="Y596" s="678">
        <f t="shared" ca="1" si="103"/>
        <v>0</v>
      </c>
      <c r="Z596" s="678">
        <f t="shared" ca="1" si="103"/>
        <v>0</v>
      </c>
      <c r="AA596" t="str">
        <f t="shared" si="100"/>
        <v>ASR_CMS_19</v>
      </c>
      <c r="AB596" s="957">
        <f t="shared" si="101"/>
        <v>45406</v>
      </c>
      <c r="AC596" t="str">
        <f t="shared" si="102"/>
        <v>Unaudited</v>
      </c>
    </row>
    <row r="597" spans="1:29" ht="30" x14ac:dyDescent="0.25">
      <c r="A597" t="s">
        <v>421</v>
      </c>
      <c r="B597" t="s">
        <v>1380</v>
      </c>
      <c r="C597" t="s">
        <v>1381</v>
      </c>
      <c r="D597">
        <v>1900</v>
      </c>
      <c r="E597" s="957">
        <v>1</v>
      </c>
      <c r="F597" t="s">
        <v>442</v>
      </c>
      <c r="G597" s="957">
        <v>366</v>
      </c>
      <c r="H597" t="s">
        <v>381</v>
      </c>
      <c r="I597" s="937" t="s">
        <v>489</v>
      </c>
      <c r="J597" s="937" t="s">
        <v>445</v>
      </c>
      <c r="K597" s="937" t="s">
        <v>0</v>
      </c>
      <c r="L597" s="945">
        <v>2.5</v>
      </c>
      <c r="M597" s="960" t="s">
        <v>152</v>
      </c>
      <c r="N597" s="678">
        <f t="shared" ca="1" si="103"/>
        <v>7176.828201887578</v>
      </c>
      <c r="O597" s="678">
        <f t="shared" ca="1" si="103"/>
        <v>2245.3370730079223</v>
      </c>
      <c r="P597" s="678">
        <f t="shared" ca="1" si="103"/>
        <v>306.24844069655165</v>
      </c>
      <c r="Q597" s="678">
        <f t="shared" ca="1" si="103"/>
        <v>3047.2390326772738</v>
      </c>
      <c r="R597" s="678">
        <f t="shared" ca="1" si="103"/>
        <v>249.70103105403294</v>
      </c>
      <c r="S597" s="678">
        <f t="shared" ca="1" si="103"/>
        <v>0.1997664359680858</v>
      </c>
      <c r="T597" s="678">
        <f t="shared" ca="1" si="103"/>
        <v>345.74088828365728</v>
      </c>
      <c r="U597" s="678">
        <f t="shared" ca="1" si="103"/>
        <v>0</v>
      </c>
      <c r="V597" s="678">
        <f t="shared" ca="1" si="103"/>
        <v>47.933034111780565</v>
      </c>
      <c r="W597" s="678">
        <f t="shared" ca="1" si="99"/>
        <v>934.42893562039285</v>
      </c>
      <c r="X597" s="678">
        <f t="shared" ca="1" si="103"/>
        <v>0</v>
      </c>
      <c r="Y597" s="678">
        <f t="shared" ca="1" si="103"/>
        <v>0</v>
      </c>
      <c r="Z597" s="678">
        <f t="shared" ca="1" si="103"/>
        <v>0</v>
      </c>
      <c r="AA597" t="str">
        <f t="shared" si="100"/>
        <v>ASR_CMS_19</v>
      </c>
      <c r="AB597" s="957">
        <f t="shared" si="101"/>
        <v>45406</v>
      </c>
      <c r="AC597" t="str">
        <f t="shared" si="102"/>
        <v>Unaudited</v>
      </c>
    </row>
    <row r="598" spans="1:29" x14ac:dyDescent="0.25">
      <c r="A598" t="s">
        <v>421</v>
      </c>
      <c r="B598" t="s">
        <v>1380</v>
      </c>
      <c r="C598" t="s">
        <v>1381</v>
      </c>
      <c r="D598">
        <v>1900</v>
      </c>
      <c r="E598" s="957">
        <v>1</v>
      </c>
      <c r="F598" t="s">
        <v>442</v>
      </c>
      <c r="G598" s="957">
        <v>366</v>
      </c>
      <c r="H598" t="s">
        <v>381</v>
      </c>
      <c r="I598" s="962" t="s">
        <v>489</v>
      </c>
      <c r="J598" s="962" t="s">
        <v>445</v>
      </c>
      <c r="K598" s="962" t="s">
        <v>0</v>
      </c>
      <c r="L598" s="937" t="s">
        <v>97</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ASR_CMS_19</v>
      </c>
      <c r="AB598" s="957">
        <f t="shared" si="101"/>
        <v>45406</v>
      </c>
      <c r="AC598" t="str">
        <f t="shared" si="102"/>
        <v>Unaudited</v>
      </c>
    </row>
    <row r="599" spans="1:29" x14ac:dyDescent="0.25">
      <c r="A599" t="s">
        <v>421</v>
      </c>
      <c r="B599" t="s">
        <v>1380</v>
      </c>
      <c r="C599" t="s">
        <v>1381</v>
      </c>
      <c r="D599">
        <v>1900</v>
      </c>
      <c r="E599" s="957">
        <v>1</v>
      </c>
      <c r="F599" t="s">
        <v>442</v>
      </c>
      <c r="G599" s="957">
        <v>366</v>
      </c>
      <c r="H599" t="s">
        <v>381</v>
      </c>
      <c r="I599" s="937" t="s">
        <v>489</v>
      </c>
      <c r="J599" s="937" t="s">
        <v>445</v>
      </c>
      <c r="K599" s="937" t="s">
        <v>0</v>
      </c>
      <c r="L599" s="937" t="s">
        <v>153</v>
      </c>
      <c r="M599" s="962" t="s">
        <v>452</v>
      </c>
      <c r="N599" s="678">
        <f t="shared" ca="1" si="103"/>
        <v>-800.11910940094663</v>
      </c>
      <c r="O599" s="678">
        <f t="shared" ca="1" si="103"/>
        <v>-105.60792739660062</v>
      </c>
      <c r="P599" s="678">
        <f t="shared" ca="1" si="103"/>
        <v>-9.9007782688489474</v>
      </c>
      <c r="Q599" s="678">
        <f t="shared" ca="1" si="103"/>
        <v>-199.15459586900326</v>
      </c>
      <c r="R599" s="678">
        <f t="shared" ca="1" si="103"/>
        <v>-11.191042093301151</v>
      </c>
      <c r="S599" s="678">
        <f t="shared" ca="1" si="103"/>
        <v>-9.5212183964786659E-2</v>
      </c>
      <c r="T599" s="678">
        <f t="shared" ca="1" si="103"/>
        <v>-129.55908599587102</v>
      </c>
      <c r="U599" s="678">
        <f t="shared" ca="1" si="103"/>
        <v>0</v>
      </c>
      <c r="V599" s="678">
        <f t="shared" ca="1" si="103"/>
        <v>-0.90679262075692735</v>
      </c>
      <c r="W599" s="678">
        <f t="shared" ca="1" si="99"/>
        <v>-343.70367497259986</v>
      </c>
      <c r="X599" s="678">
        <f t="shared" ca="1" si="103"/>
        <v>0</v>
      </c>
      <c r="Y599" s="678">
        <f t="shared" ca="1" si="103"/>
        <v>0</v>
      </c>
      <c r="Z599" s="678">
        <f t="shared" ca="1" si="103"/>
        <v>0</v>
      </c>
      <c r="AA599" t="str">
        <f t="shared" si="100"/>
        <v>ASR_CMS_19</v>
      </c>
      <c r="AB599" s="957">
        <f t="shared" si="101"/>
        <v>45406</v>
      </c>
      <c r="AC599" t="str">
        <f t="shared" si="102"/>
        <v>Unaudited</v>
      </c>
    </row>
    <row r="600" spans="1:29" x14ac:dyDescent="0.25">
      <c r="A600" t="s">
        <v>421</v>
      </c>
      <c r="B600" t="s">
        <v>1380</v>
      </c>
      <c r="C600" t="s">
        <v>1381</v>
      </c>
      <c r="D600">
        <v>1900</v>
      </c>
      <c r="E600" s="957">
        <v>1</v>
      </c>
      <c r="F600" t="s">
        <v>442</v>
      </c>
      <c r="G600" s="957">
        <v>366</v>
      </c>
      <c r="H600" t="s">
        <v>381</v>
      </c>
      <c r="I600" s="937" t="s">
        <v>489</v>
      </c>
      <c r="J600" s="937" t="s">
        <v>445</v>
      </c>
      <c r="K600" s="937" t="s">
        <v>0</v>
      </c>
      <c r="L600" s="937" t="s">
        <v>912</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ASR_CMS_19</v>
      </c>
      <c r="AB600" s="957">
        <f t="shared" si="101"/>
        <v>45406</v>
      </c>
      <c r="AC600" t="str">
        <f t="shared" si="102"/>
        <v>Unaudited</v>
      </c>
    </row>
    <row r="601" spans="1:29" x14ac:dyDescent="0.25">
      <c r="A601" t="s">
        <v>421</v>
      </c>
      <c r="B601" t="s">
        <v>1380</v>
      </c>
      <c r="C601" t="s">
        <v>1381</v>
      </c>
      <c r="D601">
        <v>1900</v>
      </c>
      <c r="E601" s="957">
        <v>1</v>
      </c>
      <c r="F601" t="s">
        <v>442</v>
      </c>
      <c r="G601" s="957">
        <v>366</v>
      </c>
      <c r="H601" t="s">
        <v>381</v>
      </c>
      <c r="I601" s="937" t="s">
        <v>489</v>
      </c>
      <c r="J601" s="937" t="s">
        <v>445</v>
      </c>
      <c r="K601" s="937" t="s">
        <v>53</v>
      </c>
      <c r="L601" s="937">
        <v>3.1</v>
      </c>
      <c r="M601" s="962" t="s">
        <v>33</v>
      </c>
      <c r="N601" s="678">
        <f t="shared" ca="1" si="103"/>
        <v>119335.4</v>
      </c>
      <c r="O601" s="678">
        <f t="shared" ca="1" si="103"/>
        <v>46190.03</v>
      </c>
      <c r="P601" s="678">
        <f t="shared" ca="1" si="103"/>
        <v>6582.16</v>
      </c>
      <c r="Q601" s="678">
        <f t="shared" ca="1" si="103"/>
        <v>37334.46</v>
      </c>
      <c r="R601" s="678">
        <f t="shared" ca="1" si="103"/>
        <v>3250.3</v>
      </c>
      <c r="S601" s="678">
        <f t="shared" ca="1" si="103"/>
        <v>0</v>
      </c>
      <c r="T601" s="678">
        <f t="shared" ca="1" si="103"/>
        <v>14384.069999999998</v>
      </c>
      <c r="U601" s="678">
        <f t="shared" ca="1" si="103"/>
        <v>0</v>
      </c>
      <c r="V601" s="678">
        <f t="shared" ca="1" si="103"/>
        <v>559.24</v>
      </c>
      <c r="W601" s="678">
        <f t="shared" ca="1" si="99"/>
        <v>11035.14</v>
      </c>
      <c r="X601" s="678">
        <f t="shared" ca="1" si="103"/>
        <v>0</v>
      </c>
      <c r="Y601" s="678">
        <f t="shared" ca="1" si="103"/>
        <v>0</v>
      </c>
      <c r="Z601" s="678">
        <f t="shared" ca="1" si="103"/>
        <v>0</v>
      </c>
      <c r="AA601" t="str">
        <f t="shared" si="100"/>
        <v>ASR_CMS_19</v>
      </c>
      <c r="AB601" s="957">
        <f t="shared" si="101"/>
        <v>45406</v>
      </c>
      <c r="AC601" t="str">
        <f t="shared" si="102"/>
        <v>Unaudited</v>
      </c>
    </row>
    <row r="602" spans="1:29" x14ac:dyDescent="0.25">
      <c r="A602" t="s">
        <v>421</v>
      </c>
      <c r="B602" t="s">
        <v>1380</v>
      </c>
      <c r="C602" t="s">
        <v>1381</v>
      </c>
      <c r="D602">
        <v>1900</v>
      </c>
      <c r="E602" s="957">
        <v>1</v>
      </c>
      <c r="F602" t="s">
        <v>442</v>
      </c>
      <c r="G602" s="957">
        <v>366</v>
      </c>
      <c r="H602" t="s">
        <v>381</v>
      </c>
      <c r="I602" s="937" t="s">
        <v>489</v>
      </c>
      <c r="J602" s="937" t="s">
        <v>445</v>
      </c>
      <c r="K602" s="937" t="s">
        <v>53</v>
      </c>
      <c r="L602" s="945">
        <v>3.2</v>
      </c>
      <c r="M602" s="960" t="s">
        <v>34</v>
      </c>
      <c r="N602" s="678">
        <f t="shared" ca="1" si="103"/>
        <v>246726.1</v>
      </c>
      <c r="O602" s="678">
        <f t="shared" ca="1" si="103"/>
        <v>79275.509999999995</v>
      </c>
      <c r="P602" s="678">
        <f t="shared" ca="1" si="103"/>
        <v>10680.42</v>
      </c>
      <c r="Q602" s="678">
        <f t="shared" ca="1" si="103"/>
        <v>88073.750000000029</v>
      </c>
      <c r="R602" s="678">
        <f t="shared" ca="1" si="103"/>
        <v>9840.4600000000028</v>
      </c>
      <c r="S602" s="678">
        <f t="shared" ca="1" si="103"/>
        <v>0</v>
      </c>
      <c r="T602" s="678">
        <f t="shared" ca="1" si="103"/>
        <v>22988.839999999993</v>
      </c>
      <c r="U602" s="678">
        <f t="shared" ca="1" si="103"/>
        <v>0</v>
      </c>
      <c r="V602" s="678">
        <f t="shared" ca="1" si="103"/>
        <v>1460.71</v>
      </c>
      <c r="W602" s="678">
        <f t="shared" ca="1" si="99"/>
        <v>34406.409999999996</v>
      </c>
      <c r="X602" s="678">
        <f t="shared" ca="1" si="103"/>
        <v>0</v>
      </c>
      <c r="Y602" s="678">
        <f t="shared" ca="1" si="103"/>
        <v>0</v>
      </c>
      <c r="Z602" s="678">
        <f t="shared" ca="1" si="103"/>
        <v>0</v>
      </c>
      <c r="AA602" t="str">
        <f t="shared" si="100"/>
        <v>ASR_CMS_19</v>
      </c>
      <c r="AB602" s="957">
        <f t="shared" si="101"/>
        <v>45406</v>
      </c>
      <c r="AC602" t="str">
        <f t="shared" si="102"/>
        <v>Unaudited</v>
      </c>
    </row>
    <row r="603" spans="1:29" x14ac:dyDescent="0.25">
      <c r="A603" t="s">
        <v>421</v>
      </c>
      <c r="B603" t="s">
        <v>1380</v>
      </c>
      <c r="C603" t="s">
        <v>1381</v>
      </c>
      <c r="D603">
        <v>1900</v>
      </c>
      <c r="E603" s="957">
        <v>1</v>
      </c>
      <c r="F603" t="s">
        <v>442</v>
      </c>
      <c r="G603" s="957">
        <v>366</v>
      </c>
      <c r="H603" t="s">
        <v>381</v>
      </c>
      <c r="I603" s="962" t="s">
        <v>489</v>
      </c>
      <c r="J603" s="962" t="s">
        <v>445</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ASR_CMS_19</v>
      </c>
      <c r="AB603" s="957">
        <f t="shared" si="101"/>
        <v>45406</v>
      </c>
      <c r="AC603" t="str">
        <f t="shared" si="102"/>
        <v>Unaudited</v>
      </c>
    </row>
    <row r="604" spans="1:29" x14ac:dyDescent="0.25">
      <c r="A604" t="s">
        <v>421</v>
      </c>
      <c r="B604" t="s">
        <v>1380</v>
      </c>
      <c r="C604" t="s">
        <v>1381</v>
      </c>
      <c r="D604">
        <v>1900</v>
      </c>
      <c r="E604" s="957">
        <v>1</v>
      </c>
      <c r="F604" t="s">
        <v>442</v>
      </c>
      <c r="G604" s="957">
        <v>366</v>
      </c>
      <c r="H604" t="s">
        <v>381</v>
      </c>
      <c r="I604" s="937" t="s">
        <v>489</v>
      </c>
      <c r="J604" s="937" t="s">
        <v>445</v>
      </c>
      <c r="K604" s="937" t="s">
        <v>53</v>
      </c>
      <c r="L604" s="937" t="s">
        <v>44</v>
      </c>
      <c r="M604" s="962" t="s">
        <v>154</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ASR_CMS_19</v>
      </c>
      <c r="AB604" s="957">
        <f t="shared" si="101"/>
        <v>45406</v>
      </c>
      <c r="AC604" t="str">
        <f t="shared" si="102"/>
        <v>Unaudited</v>
      </c>
    </row>
    <row r="605" spans="1:29" x14ac:dyDescent="0.25">
      <c r="A605" t="s">
        <v>421</v>
      </c>
      <c r="B605" t="s">
        <v>1380</v>
      </c>
      <c r="C605" t="s">
        <v>1381</v>
      </c>
      <c r="D605">
        <v>1900</v>
      </c>
      <c r="E605" s="957">
        <v>1</v>
      </c>
      <c r="F605" t="s">
        <v>442</v>
      </c>
      <c r="G605" s="957">
        <v>366</v>
      </c>
      <c r="H605" t="s">
        <v>381</v>
      </c>
      <c r="I605" s="937" t="s">
        <v>489</v>
      </c>
      <c r="J605" s="937" t="s">
        <v>445</v>
      </c>
      <c r="K605" s="937" t="s">
        <v>53</v>
      </c>
      <c r="L605" s="937" t="s">
        <v>41</v>
      </c>
      <c r="M605" s="962" t="s">
        <v>52</v>
      </c>
      <c r="N605" s="678">
        <f t="shared" ca="1" si="105"/>
        <v>148777.2706744202</v>
      </c>
      <c r="O605" s="678">
        <f t="shared" ca="1" si="104"/>
        <v>65969.018312382614</v>
      </c>
      <c r="P605" s="678">
        <f t="shared" ca="1" si="104"/>
        <v>8222.0652858039812</v>
      </c>
      <c r="Q605" s="678">
        <f t="shared" ca="1" si="104"/>
        <v>51044.194335980508</v>
      </c>
      <c r="R605" s="678">
        <f t="shared" ca="1" si="104"/>
        <v>8035.7517886602018</v>
      </c>
      <c r="S605" s="678">
        <f t="shared" ca="1" si="104"/>
        <v>30.174729306202135</v>
      </c>
      <c r="T605" s="678">
        <f t="shared" ca="1" si="104"/>
        <v>11079.630100378501</v>
      </c>
      <c r="U605" s="678">
        <f t="shared" ca="1" si="104"/>
        <v>0</v>
      </c>
      <c r="V605" s="678">
        <f t="shared" ca="1" si="104"/>
        <v>869.32338118178757</v>
      </c>
      <c r="W605" s="678">
        <f t="shared" ca="1" si="99"/>
        <v>3527.1127407264194</v>
      </c>
      <c r="X605" s="678">
        <f t="shared" ca="1" si="104"/>
        <v>0</v>
      </c>
      <c r="Y605" s="678">
        <f t="shared" ca="1" si="104"/>
        <v>0</v>
      </c>
      <c r="Z605" s="678">
        <f t="shared" ca="1" si="104"/>
        <v>0</v>
      </c>
      <c r="AA605" t="str">
        <f t="shared" si="100"/>
        <v>ASR_CMS_19</v>
      </c>
      <c r="AB605" s="957">
        <f t="shared" si="101"/>
        <v>45406</v>
      </c>
      <c r="AC605" t="str">
        <f t="shared" si="102"/>
        <v>Unaudited</v>
      </c>
    </row>
    <row r="606" spans="1:29" x14ac:dyDescent="0.25">
      <c r="A606" t="s">
        <v>421</v>
      </c>
      <c r="B606" t="s">
        <v>1380</v>
      </c>
      <c r="C606" t="s">
        <v>1381</v>
      </c>
      <c r="D606">
        <v>1900</v>
      </c>
      <c r="E606" s="957">
        <v>1</v>
      </c>
      <c r="F606" t="s">
        <v>442</v>
      </c>
      <c r="G606" s="957">
        <v>366</v>
      </c>
      <c r="H606" t="s">
        <v>381</v>
      </c>
      <c r="I606" s="937" t="s">
        <v>489</v>
      </c>
      <c r="J606" s="937" t="s">
        <v>445</v>
      </c>
      <c r="K606" s="937" t="s">
        <v>53</v>
      </c>
      <c r="L606" s="937" t="s">
        <v>42</v>
      </c>
      <c r="M606" s="962" t="s">
        <v>155</v>
      </c>
      <c r="N606" s="678">
        <f t="shared" ca="1" si="105"/>
        <v>12603.797697243121</v>
      </c>
      <c r="O606" s="678">
        <f t="shared" ca="1" si="104"/>
        <v>4315.2925297383717</v>
      </c>
      <c r="P606" s="678">
        <f t="shared" ca="1" si="104"/>
        <v>593.9882180290524</v>
      </c>
      <c r="Q606" s="678">
        <f t="shared" ca="1" si="104"/>
        <v>4320.6958021609098</v>
      </c>
      <c r="R606" s="678">
        <f t="shared" ca="1" si="104"/>
        <v>451.01665815257178</v>
      </c>
      <c r="S606" s="678">
        <f t="shared" ca="1" si="104"/>
        <v>0</v>
      </c>
      <c r="T606" s="678">
        <f t="shared" ca="1" si="104"/>
        <v>1287.6108777211434</v>
      </c>
      <c r="U606" s="678">
        <f t="shared" ca="1" si="104"/>
        <v>0</v>
      </c>
      <c r="V606" s="678">
        <f t="shared" ca="1" si="104"/>
        <v>69.593445959996785</v>
      </c>
      <c r="W606" s="678">
        <f t="shared" ca="1" si="99"/>
        <v>1565.6001654810725</v>
      </c>
      <c r="X606" s="678">
        <f t="shared" ca="1" si="104"/>
        <v>0</v>
      </c>
      <c r="Y606" s="678">
        <f t="shared" ca="1" si="104"/>
        <v>0</v>
      </c>
      <c r="Z606" s="678">
        <f t="shared" ca="1" si="104"/>
        <v>0</v>
      </c>
      <c r="AA606" t="str">
        <f t="shared" si="100"/>
        <v>ASR_CMS_19</v>
      </c>
      <c r="AB606" s="957">
        <f t="shared" si="101"/>
        <v>45406</v>
      </c>
      <c r="AC606" t="str">
        <f t="shared" si="102"/>
        <v>Unaudited</v>
      </c>
    </row>
    <row r="607" spans="1:29" x14ac:dyDescent="0.25">
      <c r="A607" t="s">
        <v>421</v>
      </c>
      <c r="B607" t="s">
        <v>1380</v>
      </c>
      <c r="C607" t="s">
        <v>1381</v>
      </c>
      <c r="D607">
        <v>1900</v>
      </c>
      <c r="E607" s="957">
        <v>1</v>
      </c>
      <c r="F607" t="s">
        <v>442</v>
      </c>
      <c r="G607" s="957">
        <v>366</v>
      </c>
      <c r="H607" t="s">
        <v>381</v>
      </c>
      <c r="I607" s="937" t="s">
        <v>489</v>
      </c>
      <c r="J607" s="937" t="s">
        <v>445</v>
      </c>
      <c r="K607" s="937" t="s">
        <v>53</v>
      </c>
      <c r="L607" s="945" t="s">
        <v>43</v>
      </c>
      <c r="M607" s="960" t="s">
        <v>463</v>
      </c>
      <c r="N607" s="678">
        <f t="shared" ca="1" si="105"/>
        <v>10339.42162740067</v>
      </c>
      <c r="O607" s="678">
        <f t="shared" ca="1" si="104"/>
        <v>1364.702924501956</v>
      </c>
      <c r="P607" s="678">
        <f t="shared" ca="1" si="104"/>
        <v>127.94135242898908</v>
      </c>
      <c r="Q607" s="678">
        <f t="shared" ca="1" si="104"/>
        <v>2573.5460027518952</v>
      </c>
      <c r="R607" s="678">
        <f t="shared" ca="1" si="104"/>
        <v>144.61459711824787</v>
      </c>
      <c r="S607" s="678">
        <f t="shared" ca="1" si="104"/>
        <v>1.2303654574812255</v>
      </c>
      <c r="T607" s="678">
        <f t="shared" ca="1" si="104"/>
        <v>1674.2082522874778</v>
      </c>
      <c r="U607" s="678">
        <f t="shared" ca="1" si="104"/>
        <v>0</v>
      </c>
      <c r="V607" s="678">
        <f t="shared" ca="1" si="104"/>
        <v>11.717894404048359</v>
      </c>
      <c r="W607" s="678">
        <f t="shared" ca="1" si="99"/>
        <v>4441.4602384505743</v>
      </c>
      <c r="X607" s="678">
        <f t="shared" ca="1" si="104"/>
        <v>0</v>
      </c>
      <c r="Y607" s="678">
        <f t="shared" ca="1" si="104"/>
        <v>0</v>
      </c>
      <c r="Z607" s="678">
        <f t="shared" ca="1" si="104"/>
        <v>0</v>
      </c>
      <c r="AA607" t="str">
        <f t="shared" si="100"/>
        <v>ASR_CMS_19</v>
      </c>
      <c r="AB607" s="957">
        <f t="shared" si="101"/>
        <v>45406</v>
      </c>
      <c r="AC607" t="str">
        <f t="shared" si="102"/>
        <v>Unaudited</v>
      </c>
    </row>
    <row r="608" spans="1:29" x14ac:dyDescent="0.25">
      <c r="A608" t="s">
        <v>421</v>
      </c>
      <c r="B608" t="s">
        <v>1380</v>
      </c>
      <c r="C608" t="s">
        <v>1381</v>
      </c>
      <c r="D608">
        <v>1900</v>
      </c>
      <c r="E608" s="957">
        <v>1</v>
      </c>
      <c r="F608" t="s">
        <v>442</v>
      </c>
      <c r="G608" s="957">
        <v>366</v>
      </c>
      <c r="H608" t="s">
        <v>381</v>
      </c>
      <c r="I608" s="962" t="s">
        <v>489</v>
      </c>
      <c r="J608" s="962" t="s">
        <v>445</v>
      </c>
      <c r="K608" s="962" t="s">
        <v>915</v>
      </c>
      <c r="L608" s="937" t="s">
        <v>916</v>
      </c>
      <c r="M608" s="962" t="s">
        <v>915</v>
      </c>
      <c r="N608" s="678">
        <f t="shared" ca="1" si="105"/>
        <v>6581.51</v>
      </c>
      <c r="O608" s="678">
        <f t="shared" ca="1" si="104"/>
        <v>6581.51</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ASR_CMS_19</v>
      </c>
      <c r="AB608" s="957">
        <f t="shared" si="101"/>
        <v>45406</v>
      </c>
      <c r="AC608" t="str">
        <f t="shared" si="102"/>
        <v>Unaudited</v>
      </c>
    </row>
    <row r="609" spans="1:29" x14ac:dyDescent="0.25">
      <c r="A609" t="s">
        <v>421</v>
      </c>
      <c r="B609" t="s">
        <v>1380</v>
      </c>
      <c r="C609" t="s">
        <v>1381</v>
      </c>
      <c r="D609">
        <v>1900</v>
      </c>
      <c r="E609" s="957">
        <v>1</v>
      </c>
      <c r="F609" t="s">
        <v>442</v>
      </c>
      <c r="G609" s="957">
        <v>366</v>
      </c>
      <c r="H609" t="s">
        <v>381</v>
      </c>
      <c r="I609" s="937" t="s">
        <v>489</v>
      </c>
      <c r="J609" s="937" t="s">
        <v>445</v>
      </c>
      <c r="K609" s="937" t="s">
        <v>915</v>
      </c>
      <c r="L609" s="937" t="s">
        <v>917</v>
      </c>
      <c r="M609" s="962" t="s">
        <v>920</v>
      </c>
      <c r="N609" s="678">
        <f t="shared" ca="1" si="105"/>
        <v>214.94881868324848</v>
      </c>
      <c r="O609" s="678">
        <f t="shared" ca="1" si="104"/>
        <v>214.94881868324848</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ASR_CMS_19</v>
      </c>
      <c r="AB609" s="957">
        <f t="shared" si="101"/>
        <v>45406</v>
      </c>
      <c r="AC609" t="str">
        <f t="shared" si="102"/>
        <v>Unaudited</v>
      </c>
    </row>
    <row r="610" spans="1:29" x14ac:dyDescent="0.25">
      <c r="A610" t="s">
        <v>421</v>
      </c>
      <c r="B610" t="s">
        <v>1380</v>
      </c>
      <c r="C610" t="s">
        <v>1381</v>
      </c>
      <c r="D610">
        <v>1900</v>
      </c>
      <c r="E610" s="957">
        <v>1</v>
      </c>
      <c r="F610" t="s">
        <v>442</v>
      </c>
      <c r="G610" s="957">
        <v>366</v>
      </c>
      <c r="H610" t="s">
        <v>381</v>
      </c>
      <c r="I610" s="937" t="s">
        <v>489</v>
      </c>
      <c r="J610" s="937" t="s">
        <v>445</v>
      </c>
      <c r="K610" s="937" t="s">
        <v>915</v>
      </c>
      <c r="L610" s="937" t="s">
        <v>918</v>
      </c>
      <c r="M610" s="962" t="s">
        <v>921</v>
      </c>
      <c r="N610" s="678">
        <f t="shared" ca="1" si="105"/>
        <v>-1.695414838295302</v>
      </c>
      <c r="O610" s="678">
        <f t="shared" ca="1" si="104"/>
        <v>-0.22377824132192614</v>
      </c>
      <c r="P610" s="678">
        <f t="shared" ca="1" si="104"/>
        <v>-2.0979284447094248E-2</v>
      </c>
      <c r="Q610" s="678">
        <f t="shared" ca="1" si="104"/>
        <v>-0.42199924109275744</v>
      </c>
      <c r="R610" s="678">
        <f t="shared" ca="1" si="104"/>
        <v>-2.3713292931068251E-2</v>
      </c>
      <c r="S610" s="678">
        <f t="shared" ca="1" si="104"/>
        <v>-2.0175014892627731E-4</v>
      </c>
      <c r="T610" s="678">
        <f t="shared" ca="1" si="104"/>
        <v>-0.2745296222181654</v>
      </c>
      <c r="U610" s="678">
        <f t="shared" ca="1" si="104"/>
        <v>0</v>
      </c>
      <c r="V610" s="678">
        <f t="shared" ca="1" si="104"/>
        <v>-1.9214510020127268E-3</v>
      </c>
      <c r="W610" s="678">
        <f t="shared" ca="1" si="99"/>
        <v>-0.72829195513335165</v>
      </c>
      <c r="X610" s="678">
        <f t="shared" ca="1" si="104"/>
        <v>0</v>
      </c>
      <c r="Y610" s="678">
        <f t="shared" ca="1" si="104"/>
        <v>0</v>
      </c>
      <c r="Z610" s="678">
        <f t="shared" ca="1" si="104"/>
        <v>0</v>
      </c>
      <c r="AA610" t="str">
        <f t="shared" si="100"/>
        <v>ASR_CMS_19</v>
      </c>
      <c r="AB610" s="957">
        <f t="shared" si="101"/>
        <v>45406</v>
      </c>
      <c r="AC610" t="str">
        <f t="shared" si="102"/>
        <v>Unaudited</v>
      </c>
    </row>
    <row r="611" spans="1:29" x14ac:dyDescent="0.25">
      <c r="A611" t="s">
        <v>421</v>
      </c>
      <c r="B611" t="s">
        <v>1380</v>
      </c>
      <c r="C611" t="s">
        <v>1381</v>
      </c>
      <c r="D611">
        <v>1900</v>
      </c>
      <c r="E611" s="957">
        <v>1</v>
      </c>
      <c r="F611" t="s">
        <v>442</v>
      </c>
      <c r="G611" s="957">
        <v>366</v>
      </c>
      <c r="H611" t="s">
        <v>381</v>
      </c>
      <c r="I611" s="937" t="s">
        <v>489</v>
      </c>
      <c r="J611" s="937" t="s">
        <v>445</v>
      </c>
      <c r="K611" s="937" t="s">
        <v>446</v>
      </c>
      <c r="L611" s="937">
        <v>5.0999999999999996</v>
      </c>
      <c r="M611" s="962" t="s">
        <v>37</v>
      </c>
      <c r="N611" s="678">
        <f t="shared" ca="1" si="105"/>
        <v>37397.360000000008</v>
      </c>
      <c r="O611" s="678">
        <f t="shared" ca="1" si="104"/>
        <v>19498.2</v>
      </c>
      <c r="P611" s="678">
        <f t="shared" ca="1" si="104"/>
        <v>4999.97</v>
      </c>
      <c r="Q611" s="678">
        <f t="shared" ca="1" si="104"/>
        <v>5389.98</v>
      </c>
      <c r="R611" s="678">
        <f t="shared" ca="1" si="104"/>
        <v>1168.9699999999998</v>
      </c>
      <c r="S611" s="678">
        <f t="shared" ca="1" si="104"/>
        <v>0</v>
      </c>
      <c r="T611" s="678">
        <f t="shared" ca="1" si="104"/>
        <v>5491.44</v>
      </c>
      <c r="U611" s="678">
        <f t="shared" ca="1" si="104"/>
        <v>0</v>
      </c>
      <c r="V611" s="678">
        <f t="shared" ca="1" si="104"/>
        <v>0</v>
      </c>
      <c r="W611" s="678">
        <f t="shared" ca="1" si="99"/>
        <v>848.8</v>
      </c>
      <c r="X611" s="678">
        <f t="shared" ca="1" si="104"/>
        <v>0</v>
      </c>
      <c r="Y611" s="678">
        <f t="shared" ca="1" si="104"/>
        <v>0</v>
      </c>
      <c r="Z611" s="678">
        <f t="shared" ca="1" si="104"/>
        <v>0</v>
      </c>
      <c r="AA611" t="str">
        <f t="shared" si="100"/>
        <v>ASR_CMS_19</v>
      </c>
      <c r="AB611" s="957">
        <f t="shared" si="101"/>
        <v>45406</v>
      </c>
      <c r="AC611" t="str">
        <f t="shared" si="102"/>
        <v>Unaudited</v>
      </c>
    </row>
    <row r="612" spans="1:29" ht="30" x14ac:dyDescent="0.25">
      <c r="A612" t="s">
        <v>421</v>
      </c>
      <c r="B612" t="s">
        <v>1380</v>
      </c>
      <c r="C612" t="s">
        <v>1381</v>
      </c>
      <c r="D612">
        <v>1900</v>
      </c>
      <c r="E612" s="957">
        <v>1</v>
      </c>
      <c r="F612" t="s">
        <v>442</v>
      </c>
      <c r="G612" s="957">
        <v>366</v>
      </c>
      <c r="H612" t="s">
        <v>381</v>
      </c>
      <c r="I612" s="937" t="s">
        <v>489</v>
      </c>
      <c r="J612" s="937" t="s">
        <v>445</v>
      </c>
      <c r="K612" s="937" t="s">
        <v>446</v>
      </c>
      <c r="L612" s="937">
        <v>5.2</v>
      </c>
      <c r="M612" s="962" t="s">
        <v>304</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ASR_CMS_19</v>
      </c>
      <c r="AB612" s="957">
        <f t="shared" si="101"/>
        <v>45406</v>
      </c>
      <c r="AC612" t="str">
        <f t="shared" si="102"/>
        <v>Unaudited</v>
      </c>
    </row>
    <row r="613" spans="1:29" ht="30" x14ac:dyDescent="0.25">
      <c r="A613" t="s">
        <v>421</v>
      </c>
      <c r="B613" t="s">
        <v>1380</v>
      </c>
      <c r="C613" t="s">
        <v>1381</v>
      </c>
      <c r="D613">
        <v>1900</v>
      </c>
      <c r="E613" s="957">
        <v>1</v>
      </c>
      <c r="F613" t="s">
        <v>442</v>
      </c>
      <c r="G613" s="957">
        <v>366</v>
      </c>
      <c r="H613" t="s">
        <v>381</v>
      </c>
      <c r="I613" s="937" t="s">
        <v>489</v>
      </c>
      <c r="J613" s="937" t="s">
        <v>445</v>
      </c>
      <c r="K613" s="937" t="s">
        <v>446</v>
      </c>
      <c r="L613" s="937">
        <v>5.3</v>
      </c>
      <c r="M613" s="962" t="s">
        <v>305</v>
      </c>
      <c r="N613" s="678">
        <f t="shared" ca="1" si="105"/>
        <v>796.84933155757255</v>
      </c>
      <c r="O613" s="678">
        <f t="shared" ca="1" si="104"/>
        <v>415.46054685613791</v>
      </c>
      <c r="P613" s="678">
        <f t="shared" ca="1" si="104"/>
        <v>106.5375404121552</v>
      </c>
      <c r="Q613" s="678">
        <f t="shared" ca="1" si="104"/>
        <v>114.84773150053064</v>
      </c>
      <c r="R613" s="678">
        <f t="shared" ca="1" si="104"/>
        <v>24.907987171042439</v>
      </c>
      <c r="S613" s="678">
        <f t="shared" ca="1" si="104"/>
        <v>0</v>
      </c>
      <c r="T613" s="678">
        <f t="shared" ca="1" si="104"/>
        <v>117.00960424181055</v>
      </c>
      <c r="U613" s="678">
        <f t="shared" ca="1" si="104"/>
        <v>0</v>
      </c>
      <c r="V613" s="678">
        <f t="shared" ca="1" si="104"/>
        <v>0</v>
      </c>
      <c r="W613" s="678">
        <f t="shared" ca="1" si="99"/>
        <v>18.085921375895722</v>
      </c>
      <c r="X613" s="678">
        <f t="shared" ca="1" si="104"/>
        <v>0</v>
      </c>
      <c r="Y613" s="678">
        <f t="shared" ca="1" si="104"/>
        <v>0</v>
      </c>
      <c r="Z613" s="678">
        <f t="shared" ca="1" si="104"/>
        <v>0</v>
      </c>
      <c r="AA613" t="str">
        <f t="shared" si="100"/>
        <v>ASR_CMS_19</v>
      </c>
      <c r="AB613" s="957">
        <f t="shared" si="101"/>
        <v>45406</v>
      </c>
      <c r="AC613" t="str">
        <f t="shared" si="102"/>
        <v>Unaudited</v>
      </c>
    </row>
    <row r="614" spans="1:29" x14ac:dyDescent="0.25">
      <c r="A614" t="s">
        <v>421</v>
      </c>
      <c r="B614" t="s">
        <v>1380</v>
      </c>
      <c r="C614" t="s">
        <v>1381</v>
      </c>
      <c r="D614">
        <v>1900</v>
      </c>
      <c r="E614" s="957">
        <v>1</v>
      </c>
      <c r="F614" t="s">
        <v>442</v>
      </c>
      <c r="G614" s="957">
        <v>366</v>
      </c>
      <c r="H614" t="s">
        <v>381</v>
      </c>
      <c r="I614" s="937" t="s">
        <v>489</v>
      </c>
      <c r="J614" s="937" t="s">
        <v>445</v>
      </c>
      <c r="K614" s="937" t="s">
        <v>446</v>
      </c>
      <c r="L614" s="937" t="s">
        <v>82</v>
      </c>
      <c r="M614" s="962" t="s">
        <v>454</v>
      </c>
      <c r="N614" s="678">
        <f t="shared" ca="1" si="105"/>
        <v>-124.30053292552843</v>
      </c>
      <c r="O614" s="678">
        <f t="shared" ca="1" si="104"/>
        <v>-16.406459366264002</v>
      </c>
      <c r="P614" s="678">
        <f t="shared" ca="1" si="104"/>
        <v>-1.5381110146423393</v>
      </c>
      <c r="Q614" s="678">
        <f t="shared" ca="1" si="104"/>
        <v>-30.939171568617532</v>
      </c>
      <c r="R614" s="678">
        <f t="shared" ca="1" si="104"/>
        <v>-1.7385567721671373</v>
      </c>
      <c r="S614" s="678">
        <f t="shared" ca="1" si="104"/>
        <v>-1.4791454258213261E-2</v>
      </c>
      <c r="T614" s="678">
        <f t="shared" ca="1" si="104"/>
        <v>-20.127332600128099</v>
      </c>
      <c r="U614" s="678">
        <f t="shared" ca="1" si="104"/>
        <v>0</v>
      </c>
      <c r="V614" s="678">
        <f t="shared" ca="1" si="104"/>
        <v>-0.14087253346244016</v>
      </c>
      <c r="W614" s="678">
        <f t="shared" ca="1" si="99"/>
        <v>-53.395237615988663</v>
      </c>
      <c r="X614" s="678">
        <f t="shared" ca="1" si="104"/>
        <v>0</v>
      </c>
      <c r="Y614" s="678">
        <f t="shared" ca="1" si="104"/>
        <v>0</v>
      </c>
      <c r="Z614" s="678">
        <f t="shared" ca="1" si="104"/>
        <v>0</v>
      </c>
      <c r="AA614" t="str">
        <f t="shared" si="100"/>
        <v>ASR_CMS_19</v>
      </c>
      <c r="AB614" s="957">
        <f t="shared" si="101"/>
        <v>45406</v>
      </c>
      <c r="AC614" t="str">
        <f t="shared" si="102"/>
        <v>Unaudited</v>
      </c>
    </row>
    <row r="615" spans="1:29" x14ac:dyDescent="0.25">
      <c r="A615" t="s">
        <v>421</v>
      </c>
      <c r="B615" t="s">
        <v>1380</v>
      </c>
      <c r="C615" t="s">
        <v>1381</v>
      </c>
      <c r="D615">
        <v>1900</v>
      </c>
      <c r="E615" s="957">
        <v>1</v>
      </c>
      <c r="F615" t="s">
        <v>442</v>
      </c>
      <c r="G615" s="957">
        <v>366</v>
      </c>
      <c r="H615" t="s">
        <v>381</v>
      </c>
      <c r="I615" s="937" t="s">
        <v>489</v>
      </c>
      <c r="J615" s="937" t="s">
        <v>445</v>
      </c>
      <c r="K615" s="937" t="s">
        <v>447</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ASR_CMS_19</v>
      </c>
      <c r="AB615" s="957">
        <f t="shared" si="101"/>
        <v>45406</v>
      </c>
      <c r="AC615" t="str">
        <f t="shared" si="102"/>
        <v>Unaudited</v>
      </c>
    </row>
    <row r="616" spans="1:29" x14ac:dyDescent="0.25">
      <c r="A616" t="s">
        <v>421</v>
      </c>
      <c r="B616" t="s">
        <v>1380</v>
      </c>
      <c r="C616" t="s">
        <v>1381</v>
      </c>
      <c r="D616">
        <v>1900</v>
      </c>
      <c r="E616" s="957">
        <v>1</v>
      </c>
      <c r="F616" t="s">
        <v>442</v>
      </c>
      <c r="G616" s="957">
        <v>366</v>
      </c>
      <c r="H616" t="s">
        <v>381</v>
      </c>
      <c r="I616" s="962" t="s">
        <v>489</v>
      </c>
      <c r="J616" s="962" t="s">
        <v>445</v>
      </c>
      <c r="K616" s="962" t="s">
        <v>447</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ASR_CMS_19</v>
      </c>
      <c r="AB616" s="957">
        <f t="shared" si="101"/>
        <v>45406</v>
      </c>
      <c r="AC616" t="str">
        <f t="shared" si="102"/>
        <v>Unaudited</v>
      </c>
    </row>
    <row r="617" spans="1:29" x14ac:dyDescent="0.25">
      <c r="A617" t="s">
        <v>421</v>
      </c>
      <c r="B617" t="s">
        <v>1380</v>
      </c>
      <c r="C617" t="s">
        <v>1381</v>
      </c>
      <c r="D617">
        <v>1900</v>
      </c>
      <c r="E617" s="957">
        <v>1</v>
      </c>
      <c r="F617" t="s">
        <v>442</v>
      </c>
      <c r="G617" s="957">
        <v>366</v>
      </c>
      <c r="H617" t="s">
        <v>381</v>
      </c>
      <c r="I617" s="937" t="s">
        <v>489</v>
      </c>
      <c r="J617" s="937" t="s">
        <v>445</v>
      </c>
      <c r="K617" s="937" t="s">
        <v>447</v>
      </c>
      <c r="L617" s="937">
        <v>6.3</v>
      </c>
      <c r="M617" s="962" t="s">
        <v>185</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ASR_CMS_19</v>
      </c>
      <c r="AB617" s="957">
        <f t="shared" si="101"/>
        <v>45406</v>
      </c>
      <c r="AC617" t="str">
        <f t="shared" si="102"/>
        <v>Unaudited</v>
      </c>
    </row>
    <row r="618" spans="1:29" x14ac:dyDescent="0.25">
      <c r="A618" t="s">
        <v>421</v>
      </c>
      <c r="B618" t="s">
        <v>1380</v>
      </c>
      <c r="C618" t="s">
        <v>1381</v>
      </c>
      <c r="D618">
        <v>1900</v>
      </c>
      <c r="E618" s="957">
        <v>1</v>
      </c>
      <c r="F618" t="s">
        <v>442</v>
      </c>
      <c r="G618" s="957">
        <v>366</v>
      </c>
      <c r="H618" t="s">
        <v>381</v>
      </c>
      <c r="I618" s="937" t="s">
        <v>489</v>
      </c>
      <c r="J618" s="937" t="s">
        <v>445</v>
      </c>
      <c r="K618" s="937" t="s">
        <v>447</v>
      </c>
      <c r="L618" s="937" t="s">
        <v>87</v>
      </c>
      <c r="M618" s="962" t="s">
        <v>455</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ASR_CMS_19</v>
      </c>
      <c r="AB618" s="957">
        <f t="shared" si="101"/>
        <v>45406</v>
      </c>
      <c r="AC618" t="str">
        <f t="shared" si="102"/>
        <v>Unaudited</v>
      </c>
    </row>
    <row r="619" spans="1:29" x14ac:dyDescent="0.25">
      <c r="A619" t="s">
        <v>421</v>
      </c>
      <c r="B619" t="s">
        <v>1380</v>
      </c>
      <c r="C619" t="s">
        <v>1381</v>
      </c>
      <c r="D619">
        <v>1900</v>
      </c>
      <c r="E619" s="957">
        <v>1</v>
      </c>
      <c r="F619" t="s">
        <v>442</v>
      </c>
      <c r="G619" s="957">
        <v>366</v>
      </c>
      <c r="H619" t="s">
        <v>381</v>
      </c>
      <c r="I619" s="937" t="s">
        <v>489</v>
      </c>
      <c r="J619" s="937" t="s">
        <v>445</v>
      </c>
      <c r="K619" s="937" t="s">
        <v>448</v>
      </c>
      <c r="L619" s="937">
        <v>7.1</v>
      </c>
      <c r="M619" s="962" t="s">
        <v>20</v>
      </c>
      <c r="N619" s="678">
        <f t="shared" ca="1" si="105"/>
        <v>100130.97</v>
      </c>
      <c r="O619" s="678">
        <f t="shared" ca="1" si="104"/>
        <v>21177.636173620544</v>
      </c>
      <c r="P619" s="678">
        <f t="shared" ca="1" si="104"/>
        <v>1050.7266273124537</v>
      </c>
      <c r="Q619" s="678">
        <f t="shared" ca="1" si="104"/>
        <v>51455.989197705931</v>
      </c>
      <c r="R619" s="678">
        <f t="shared" ca="1" si="104"/>
        <v>3324.3529000418253</v>
      </c>
      <c r="S619" s="678">
        <f t="shared" ca="1" si="104"/>
        <v>277.33495182015787</v>
      </c>
      <c r="T619" s="678">
        <f t="shared" ca="1" si="104"/>
        <v>6704.4515426294492</v>
      </c>
      <c r="U619" s="678">
        <f t="shared" ca="1" si="104"/>
        <v>0</v>
      </c>
      <c r="V619" s="678">
        <f t="shared" ca="1" si="104"/>
        <v>332.88942187379109</v>
      </c>
      <c r="W619" s="678">
        <f t="shared" ca="1" si="99"/>
        <v>15807.589184995852</v>
      </c>
      <c r="X619" s="678">
        <f t="shared" ca="1" si="104"/>
        <v>0</v>
      </c>
      <c r="Y619" s="678">
        <f t="shared" ca="1" si="104"/>
        <v>0</v>
      </c>
      <c r="Z619" s="678">
        <f t="shared" ca="1" si="104"/>
        <v>0</v>
      </c>
      <c r="AA619" t="str">
        <f t="shared" si="100"/>
        <v>ASR_CMS_19</v>
      </c>
      <c r="AB619" s="957">
        <f t="shared" si="101"/>
        <v>45406</v>
      </c>
      <c r="AC619" t="str">
        <f t="shared" si="102"/>
        <v>Unaudited</v>
      </c>
    </row>
    <row r="620" spans="1:29" x14ac:dyDescent="0.25">
      <c r="A620" t="s">
        <v>421</v>
      </c>
      <c r="B620" t="s">
        <v>1380</v>
      </c>
      <c r="C620" t="s">
        <v>1381</v>
      </c>
      <c r="D620">
        <v>1900</v>
      </c>
      <c r="E620" s="957">
        <v>1</v>
      </c>
      <c r="F620" t="s">
        <v>442</v>
      </c>
      <c r="G620" s="957">
        <v>366</v>
      </c>
      <c r="H620" t="s">
        <v>381</v>
      </c>
      <c r="I620" s="937" t="s">
        <v>489</v>
      </c>
      <c r="J620" s="937" t="s">
        <v>445</v>
      </c>
      <c r="K620" s="937" t="s">
        <v>448</v>
      </c>
      <c r="L620" s="937">
        <v>7.2</v>
      </c>
      <c r="M620" s="962"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ASR_CMS_19</v>
      </c>
      <c r="AB620" s="957">
        <f t="shared" si="101"/>
        <v>45406</v>
      </c>
      <c r="AC620" t="str">
        <f t="shared" si="102"/>
        <v>Unaudited</v>
      </c>
    </row>
    <row r="621" spans="1:29" x14ac:dyDescent="0.25">
      <c r="A621" t="s">
        <v>421</v>
      </c>
      <c r="B621" t="s">
        <v>1380</v>
      </c>
      <c r="C621" t="s">
        <v>1381</v>
      </c>
      <c r="D621">
        <v>1900</v>
      </c>
      <c r="E621" s="957">
        <v>1</v>
      </c>
      <c r="F621" t="s">
        <v>442</v>
      </c>
      <c r="G621" s="957">
        <v>366</v>
      </c>
      <c r="H621" t="s">
        <v>381</v>
      </c>
      <c r="I621" s="937" t="s">
        <v>489</v>
      </c>
      <c r="J621" s="937" t="s">
        <v>445</v>
      </c>
      <c r="K621" s="937" t="s">
        <v>448</v>
      </c>
      <c r="L621" s="937">
        <v>7.3</v>
      </c>
      <c r="M621" s="962" t="s">
        <v>156</v>
      </c>
      <c r="N621" s="678">
        <f t="shared" ca="1" si="105"/>
        <v>1224.7519154838587</v>
      </c>
      <c r="O621" s="678">
        <f t="shared" ca="1" si="104"/>
        <v>186.84084690345315</v>
      </c>
      <c r="P621" s="678">
        <f t="shared" ca="1" si="104"/>
        <v>12.090940565766271</v>
      </c>
      <c r="Q621" s="678">
        <f t="shared" ca="1" si="104"/>
        <v>371.04142821617296</v>
      </c>
      <c r="R621" s="678">
        <f t="shared" ca="1" si="104"/>
        <v>43.296344686724545</v>
      </c>
      <c r="S621" s="678">
        <f t="shared" ca="1" si="104"/>
        <v>0.11627417827112671</v>
      </c>
      <c r="T621" s="678">
        <f t="shared" ca="1" si="104"/>
        <v>167.63284763893134</v>
      </c>
      <c r="U621" s="678">
        <f t="shared" ca="1" si="104"/>
        <v>0</v>
      </c>
      <c r="V621" s="678">
        <f t="shared" ca="1" si="104"/>
        <v>1.1073852363246695</v>
      </c>
      <c r="W621" s="678">
        <f t="shared" ca="1" si="99"/>
        <v>442.62584805821473</v>
      </c>
      <c r="X621" s="678">
        <f t="shared" ca="1" si="104"/>
        <v>0</v>
      </c>
      <c r="Y621" s="678">
        <f t="shared" ca="1" si="104"/>
        <v>0</v>
      </c>
      <c r="Z621" s="678">
        <f t="shared" ca="1" si="104"/>
        <v>0</v>
      </c>
      <c r="AA621" t="str">
        <f t="shared" si="100"/>
        <v>ASR_CMS_19</v>
      </c>
      <c r="AB621" s="957">
        <f t="shared" si="101"/>
        <v>45406</v>
      </c>
      <c r="AC621" t="str">
        <f t="shared" si="102"/>
        <v>Unaudited</v>
      </c>
    </row>
    <row r="622" spans="1:29" x14ac:dyDescent="0.25">
      <c r="A622" t="s">
        <v>421</v>
      </c>
      <c r="B622" t="s">
        <v>1380</v>
      </c>
      <c r="C622" t="s">
        <v>1381</v>
      </c>
      <c r="D622">
        <v>1900</v>
      </c>
      <c r="E622" s="957">
        <v>1</v>
      </c>
      <c r="F622" t="s">
        <v>442</v>
      </c>
      <c r="G622" s="957">
        <v>366</v>
      </c>
      <c r="H622" t="s">
        <v>381</v>
      </c>
      <c r="I622" s="937" t="s">
        <v>489</v>
      </c>
      <c r="J622" s="937" t="s">
        <v>445</v>
      </c>
      <c r="K622" s="937" t="s">
        <v>448</v>
      </c>
      <c r="L622" s="937" t="s">
        <v>91</v>
      </c>
      <c r="M622" s="962" t="s">
        <v>456</v>
      </c>
      <c r="N622" s="678">
        <f t="shared" ca="1" si="105"/>
        <v>-4.6897310651787167</v>
      </c>
      <c r="O622" s="678">
        <f t="shared" ca="1" si="104"/>
        <v>-0.61899881157917824</v>
      </c>
      <c r="P622" s="678">
        <f t="shared" ca="1" si="104"/>
        <v>-5.8031344172783404E-2</v>
      </c>
      <c r="Q622" s="678">
        <f t="shared" ca="1" si="104"/>
        <v>-1.1673030728128146</v>
      </c>
      <c r="R622" s="678">
        <f t="shared" ca="1" si="104"/>
        <v>-6.5593956124821648E-2</v>
      </c>
      <c r="S622" s="678">
        <f t="shared" ca="1" si="104"/>
        <v>-5.5806633247077733E-4</v>
      </c>
      <c r="T622" s="678">
        <f t="shared" ca="1" si="104"/>
        <v>-0.75938352581768542</v>
      </c>
      <c r="U622" s="678">
        <f t="shared" ca="1" si="104"/>
        <v>0</v>
      </c>
      <c r="V622" s="678">
        <f t="shared" ca="1" si="104"/>
        <v>-5.3149755746023106E-3</v>
      </c>
      <c r="W622" s="678">
        <f t="shared" ca="1" si="99"/>
        <v>-2.0145473127643605</v>
      </c>
      <c r="X622" s="678">
        <f t="shared" ca="1" si="104"/>
        <v>0</v>
      </c>
      <c r="Y622" s="678">
        <f t="shared" ca="1" si="104"/>
        <v>0</v>
      </c>
      <c r="Z622" s="678">
        <f t="shared" ca="1" si="104"/>
        <v>0</v>
      </c>
      <c r="AA622" t="str">
        <f t="shared" si="100"/>
        <v>ASR_CMS_19</v>
      </c>
      <c r="AB622" s="957">
        <f t="shared" si="101"/>
        <v>45406</v>
      </c>
      <c r="AC622" t="str">
        <f t="shared" si="102"/>
        <v>Unaudited</v>
      </c>
    </row>
    <row r="623" spans="1:29" x14ac:dyDescent="0.25">
      <c r="A623" t="s">
        <v>421</v>
      </c>
      <c r="B623" t="s">
        <v>1380</v>
      </c>
      <c r="C623" t="s">
        <v>1381</v>
      </c>
      <c r="D623">
        <v>1900</v>
      </c>
      <c r="E623" s="957">
        <v>1</v>
      </c>
      <c r="F623" t="s">
        <v>442</v>
      </c>
      <c r="G623" s="957">
        <v>366</v>
      </c>
      <c r="H623" t="s">
        <v>381</v>
      </c>
      <c r="I623" s="937" t="s">
        <v>489</v>
      </c>
      <c r="J623" s="937" t="s">
        <v>445</v>
      </c>
      <c r="K623" s="937" t="s">
        <v>449</v>
      </c>
      <c r="L623" s="945">
        <v>8.1</v>
      </c>
      <c r="M623" s="960" t="s">
        <v>22</v>
      </c>
      <c r="N623" s="678">
        <f t="shared" ca="1" si="105"/>
        <v>2306761.072172422</v>
      </c>
      <c r="O623" s="678">
        <f t="shared" ca="1" si="104"/>
        <v>805378.44080759608</v>
      </c>
      <c r="P623" s="678">
        <f t="shared" ca="1" si="104"/>
        <v>38341.06365036458</v>
      </c>
      <c r="Q623" s="678">
        <f t="shared" ca="1" si="104"/>
        <v>990229.75311469974</v>
      </c>
      <c r="R623" s="678">
        <f t="shared" ca="1" si="104"/>
        <v>61770.228197249759</v>
      </c>
      <c r="S623" s="678">
        <f t="shared" ca="1" si="104"/>
        <v>0</v>
      </c>
      <c r="T623" s="678">
        <f t="shared" ca="1" si="104"/>
        <v>128883.31719545598</v>
      </c>
      <c r="U623" s="678">
        <f t="shared" ca="1" si="104"/>
        <v>0</v>
      </c>
      <c r="V623" s="678">
        <f t="shared" ca="1" si="104"/>
        <v>38256.681067950987</v>
      </c>
      <c r="W623" s="678">
        <f t="shared" ca="1" si="99"/>
        <v>243901.58813910489</v>
      </c>
      <c r="X623" s="678">
        <f t="shared" ca="1" si="104"/>
        <v>0</v>
      </c>
      <c r="Y623" s="678">
        <f t="shared" ca="1" si="104"/>
        <v>0</v>
      </c>
      <c r="Z623" s="678">
        <f t="shared" ca="1" si="104"/>
        <v>0</v>
      </c>
      <c r="AA623" t="str">
        <f t="shared" si="100"/>
        <v>ASR_CMS_19</v>
      </c>
      <c r="AB623" s="957">
        <f t="shared" si="101"/>
        <v>45406</v>
      </c>
      <c r="AC623" t="str">
        <f t="shared" si="102"/>
        <v>Unaudited</v>
      </c>
    </row>
    <row r="624" spans="1:29" x14ac:dyDescent="0.25">
      <c r="A624" t="s">
        <v>421</v>
      </c>
      <c r="B624" t="s">
        <v>1380</v>
      </c>
      <c r="C624" t="s">
        <v>1381</v>
      </c>
      <c r="D624">
        <v>1900</v>
      </c>
      <c r="E624" s="957">
        <v>1</v>
      </c>
      <c r="F624" t="s">
        <v>442</v>
      </c>
      <c r="G624" s="957">
        <v>366</v>
      </c>
      <c r="H624" t="s">
        <v>381</v>
      </c>
      <c r="I624" s="937" t="s">
        <v>489</v>
      </c>
      <c r="J624" s="937" t="s">
        <v>445</v>
      </c>
      <c r="K624" s="937" t="s">
        <v>449</v>
      </c>
      <c r="L624" s="937" t="s">
        <v>113</v>
      </c>
      <c r="M624" s="962" t="s">
        <v>444</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ASR_CMS_19</v>
      </c>
      <c r="AB624" s="957">
        <f t="shared" si="101"/>
        <v>45406</v>
      </c>
      <c r="AC624" t="str">
        <f t="shared" si="102"/>
        <v>Unaudited</v>
      </c>
    </row>
    <row r="625" spans="1:29" x14ac:dyDescent="0.25">
      <c r="A625" t="s">
        <v>421</v>
      </c>
      <c r="B625" t="s">
        <v>1380</v>
      </c>
      <c r="C625" t="s">
        <v>1381</v>
      </c>
      <c r="D625">
        <v>1900</v>
      </c>
      <c r="E625" s="957">
        <v>1</v>
      </c>
      <c r="F625" t="s">
        <v>442</v>
      </c>
      <c r="G625" s="957">
        <v>366</v>
      </c>
      <c r="H625" t="s">
        <v>381</v>
      </c>
      <c r="I625" s="937" t="s">
        <v>489</v>
      </c>
      <c r="J625" s="937" t="s">
        <v>445</v>
      </c>
      <c r="K625" s="937" t="s">
        <v>449</v>
      </c>
      <c r="L625" s="937" t="s">
        <v>115</v>
      </c>
      <c r="M625" s="962" t="s">
        <v>158</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ASR_CMS_19</v>
      </c>
      <c r="AB625" s="957">
        <f t="shared" si="101"/>
        <v>45406</v>
      </c>
      <c r="AC625" t="str">
        <f t="shared" si="102"/>
        <v>Unaudited</v>
      </c>
    </row>
    <row r="626" spans="1:29" x14ac:dyDescent="0.25">
      <c r="A626" t="s">
        <v>421</v>
      </c>
      <c r="B626" t="s">
        <v>1380</v>
      </c>
      <c r="C626" t="s">
        <v>1381</v>
      </c>
      <c r="D626">
        <v>1900</v>
      </c>
      <c r="E626" s="957">
        <v>1</v>
      </c>
      <c r="F626" t="s">
        <v>442</v>
      </c>
      <c r="G626" s="957">
        <v>366</v>
      </c>
      <c r="H626" t="s">
        <v>381</v>
      </c>
      <c r="I626" s="937" t="s">
        <v>489</v>
      </c>
      <c r="J626" s="937" t="s">
        <v>445</v>
      </c>
      <c r="K626" s="937" t="s">
        <v>449</v>
      </c>
      <c r="L626" s="937" t="s">
        <v>116</v>
      </c>
      <c r="M626" s="962" t="s">
        <v>114</v>
      </c>
      <c r="N626" s="678">
        <f t="shared" ca="1" si="105"/>
        <v>-5169.4236630056712</v>
      </c>
      <c r="O626" s="678">
        <f t="shared" ca="1" si="104"/>
        <v>-1804.8433449869681</v>
      </c>
      <c r="P626" s="678">
        <f t="shared" ca="1" si="104"/>
        <v>-85.921859914318176</v>
      </c>
      <c r="Q626" s="678">
        <f t="shared" ca="1" si="104"/>
        <v>-2219.0929001340332</v>
      </c>
      <c r="R626" s="678">
        <f t="shared" ca="1" si="104"/>
        <v>-138.4263342936521</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-288.82595502160262</v>
      </c>
      <c r="U626" s="678">
        <f t="shared" ca="1" si="106"/>
        <v>0</v>
      </c>
      <c r="V626" s="678">
        <f t="shared" ca="1" si="106"/>
        <v>-85.732759567716812</v>
      </c>
      <c r="W626" s="678">
        <f t="shared" ca="1" si="99"/>
        <v>-546.5805090873796</v>
      </c>
      <c r="X626" s="678">
        <f t="shared" ca="1" si="106"/>
        <v>0</v>
      </c>
      <c r="Y626" s="678">
        <f t="shared" ca="1" si="106"/>
        <v>0</v>
      </c>
      <c r="Z626" s="678">
        <f t="shared" ca="1" si="106"/>
        <v>0</v>
      </c>
      <c r="AA626" t="str">
        <f t="shared" si="100"/>
        <v>ASR_CMS_19</v>
      </c>
      <c r="AB626" s="957">
        <f t="shared" si="101"/>
        <v>45406</v>
      </c>
      <c r="AC626" t="str">
        <f t="shared" si="102"/>
        <v>Unaudited</v>
      </c>
    </row>
    <row r="627" spans="1:29" x14ac:dyDescent="0.25">
      <c r="A627" t="s">
        <v>421</v>
      </c>
      <c r="B627" t="s">
        <v>1380</v>
      </c>
      <c r="C627" t="s">
        <v>1381</v>
      </c>
      <c r="D627">
        <v>1900</v>
      </c>
      <c r="E627" s="957">
        <v>1</v>
      </c>
      <c r="F627" t="s">
        <v>442</v>
      </c>
      <c r="G627" s="957">
        <v>366</v>
      </c>
      <c r="H627" t="s">
        <v>381</v>
      </c>
      <c r="I627" s="937" t="s">
        <v>489</v>
      </c>
      <c r="J627" s="937" t="s">
        <v>445</v>
      </c>
      <c r="K627" s="937" t="s">
        <v>449</v>
      </c>
      <c r="L627" s="937" t="s">
        <v>117</v>
      </c>
      <c r="M627" s="962" t="s">
        <v>159</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ASR_CMS_19</v>
      </c>
      <c r="AB627" s="957">
        <f t="shared" si="101"/>
        <v>45406</v>
      </c>
      <c r="AC627" t="str">
        <f t="shared" si="102"/>
        <v>Unaudited</v>
      </c>
    </row>
    <row r="628" spans="1:29" x14ac:dyDescent="0.25">
      <c r="A628" t="s">
        <v>421</v>
      </c>
      <c r="B628" t="s">
        <v>1380</v>
      </c>
      <c r="C628" t="s">
        <v>1381</v>
      </c>
      <c r="D628">
        <v>1900</v>
      </c>
      <c r="E628" s="957">
        <v>1</v>
      </c>
      <c r="F628" t="s">
        <v>442</v>
      </c>
      <c r="G628" s="957">
        <v>366</v>
      </c>
      <c r="H628" t="s">
        <v>381</v>
      </c>
      <c r="I628" s="937" t="s">
        <v>489</v>
      </c>
      <c r="J628" s="937" t="s">
        <v>445</v>
      </c>
      <c r="K628" s="937" t="s">
        <v>449</v>
      </c>
      <c r="L628" s="945" t="s">
        <v>160</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ASR_CMS_19</v>
      </c>
      <c r="AB628" s="957">
        <f t="shared" si="101"/>
        <v>45406</v>
      </c>
      <c r="AC628" t="str">
        <f t="shared" si="102"/>
        <v>Unaudited</v>
      </c>
    </row>
    <row r="629" spans="1:29" x14ac:dyDescent="0.25">
      <c r="A629" t="s">
        <v>421</v>
      </c>
      <c r="B629" t="s">
        <v>1380</v>
      </c>
      <c r="C629" t="s">
        <v>1381</v>
      </c>
      <c r="D629">
        <v>1900</v>
      </c>
      <c r="E629" s="957">
        <v>1</v>
      </c>
      <c r="F629" t="s">
        <v>442</v>
      </c>
      <c r="G629" s="957">
        <v>366</v>
      </c>
      <c r="H629" t="s">
        <v>381</v>
      </c>
      <c r="I629" s="962" t="s">
        <v>489</v>
      </c>
      <c r="J629" s="962" t="s">
        <v>445</v>
      </c>
      <c r="K629" s="962" t="s">
        <v>449</v>
      </c>
      <c r="L629" s="953" t="s">
        <v>443</v>
      </c>
      <c r="M629" s="962" t="s">
        <v>457</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ASR_CMS_19</v>
      </c>
      <c r="AB629" s="957">
        <f t="shared" si="101"/>
        <v>45406</v>
      </c>
      <c r="AC629" t="str">
        <f t="shared" si="102"/>
        <v>Unaudited</v>
      </c>
    </row>
    <row r="630" spans="1:29" ht="30" x14ac:dyDescent="0.25">
      <c r="A630" t="s">
        <v>421</v>
      </c>
      <c r="B630" t="s">
        <v>1380</v>
      </c>
      <c r="C630" t="s">
        <v>1381</v>
      </c>
      <c r="D630">
        <v>1900</v>
      </c>
      <c r="E630" s="957">
        <v>1</v>
      </c>
      <c r="F630" t="s">
        <v>442</v>
      </c>
      <c r="G630" s="957">
        <v>366</v>
      </c>
      <c r="H630" t="s">
        <v>381</v>
      </c>
      <c r="I630" s="958" t="s">
        <v>489</v>
      </c>
      <c r="J630" s="958" t="s">
        <v>445</v>
      </c>
      <c r="K630" s="958" t="s">
        <v>450</v>
      </c>
      <c r="L630" s="953">
        <v>9.1</v>
      </c>
      <c r="M630" s="958" t="s">
        <v>186</v>
      </c>
      <c r="N630" s="678">
        <f t="shared" ca="1" si="105"/>
        <v>2302675.5699999998</v>
      </c>
      <c r="O630" s="678">
        <f t="shared" ca="1" si="106"/>
        <v>21001.200000000001</v>
      </c>
      <c r="P630" s="678">
        <f t="shared" ca="1" si="106"/>
        <v>30.479999999999997</v>
      </c>
      <c r="Q630" s="678">
        <f t="shared" ca="1" si="106"/>
        <v>189870.22</v>
      </c>
      <c r="R630" s="678">
        <f t="shared" ca="1" si="106"/>
        <v>0</v>
      </c>
      <c r="S630" s="678">
        <f t="shared" ca="1" si="106"/>
        <v>0</v>
      </c>
      <c r="T630" s="678">
        <f t="shared" ca="1" si="106"/>
        <v>167985.19</v>
      </c>
      <c r="U630" s="678">
        <f t="shared" ca="1" si="106"/>
        <v>0</v>
      </c>
      <c r="V630" s="678">
        <f t="shared" ca="1" si="106"/>
        <v>0</v>
      </c>
      <c r="W630" s="678">
        <f t="shared" ca="1" si="107"/>
        <v>1923788.48</v>
      </c>
      <c r="X630" s="678">
        <f t="shared" ca="1" si="106"/>
        <v>0</v>
      </c>
      <c r="Y630" s="678">
        <f t="shared" ca="1" si="106"/>
        <v>0</v>
      </c>
      <c r="Z630" s="678">
        <f t="shared" ca="1" si="106"/>
        <v>0</v>
      </c>
      <c r="AA630" t="str">
        <f t="shared" si="100"/>
        <v>ASR_CMS_19</v>
      </c>
      <c r="AB630" s="957">
        <f t="shared" si="101"/>
        <v>45406</v>
      </c>
      <c r="AC630" t="str">
        <f t="shared" si="102"/>
        <v>Unaudited</v>
      </c>
    </row>
    <row r="631" spans="1:29" x14ac:dyDescent="0.25">
      <c r="A631" t="s">
        <v>421</v>
      </c>
      <c r="B631" t="s">
        <v>1380</v>
      </c>
      <c r="C631" t="s">
        <v>1381</v>
      </c>
      <c r="D631">
        <v>1900</v>
      </c>
      <c r="E631" s="957">
        <v>1</v>
      </c>
      <c r="F631" t="s">
        <v>442</v>
      </c>
      <c r="G631" s="957">
        <v>366</v>
      </c>
      <c r="H631" t="s">
        <v>381</v>
      </c>
      <c r="I631" s="958" t="s">
        <v>489</v>
      </c>
      <c r="J631" s="958" t="s">
        <v>445</v>
      </c>
      <c r="K631" s="958" t="s">
        <v>450</v>
      </c>
      <c r="L631" s="937" t="s">
        <v>107</v>
      </c>
      <c r="M631" s="958" t="s">
        <v>187</v>
      </c>
      <c r="N631" s="678">
        <f t="shared" ca="1" si="105"/>
        <v>81156.01999999999</v>
      </c>
      <c r="O631" s="678">
        <f t="shared" ca="1" si="106"/>
        <v>5905.19</v>
      </c>
      <c r="P631" s="678">
        <f t="shared" ca="1" si="106"/>
        <v>0</v>
      </c>
      <c r="Q631" s="678">
        <f t="shared" ca="1" si="106"/>
        <v>34866.949999999997</v>
      </c>
      <c r="R631" s="678">
        <f t="shared" ca="1" si="106"/>
        <v>0</v>
      </c>
      <c r="S631" s="678">
        <f t="shared" ca="1" si="106"/>
        <v>0</v>
      </c>
      <c r="T631" s="678">
        <f t="shared" ca="1" si="106"/>
        <v>0</v>
      </c>
      <c r="U631" s="678">
        <f t="shared" ca="1" si="106"/>
        <v>0</v>
      </c>
      <c r="V631" s="678">
        <f t="shared" ca="1" si="106"/>
        <v>0</v>
      </c>
      <c r="W631" s="678">
        <f t="shared" ca="1" si="107"/>
        <v>40383.879999999997</v>
      </c>
      <c r="X631" s="678">
        <f t="shared" ca="1" si="106"/>
        <v>0</v>
      </c>
      <c r="Y631" s="678">
        <f t="shared" ca="1" si="106"/>
        <v>0</v>
      </c>
      <c r="Z631" s="678">
        <f t="shared" ca="1" si="106"/>
        <v>0</v>
      </c>
      <c r="AA631" t="str">
        <f t="shared" si="100"/>
        <v>ASR_CMS_19</v>
      </c>
      <c r="AB631" s="957">
        <f t="shared" si="101"/>
        <v>45406</v>
      </c>
      <c r="AC631" t="str">
        <f t="shared" si="102"/>
        <v>Unaudited</v>
      </c>
    </row>
    <row r="632" spans="1:29" x14ac:dyDescent="0.25">
      <c r="A632" t="s">
        <v>421</v>
      </c>
      <c r="B632" t="s">
        <v>1380</v>
      </c>
      <c r="C632" t="s">
        <v>1381</v>
      </c>
      <c r="D632">
        <v>1900</v>
      </c>
      <c r="E632" s="957">
        <v>1</v>
      </c>
      <c r="F632" t="s">
        <v>442</v>
      </c>
      <c r="G632" s="957">
        <v>366</v>
      </c>
      <c r="H632" t="s">
        <v>381</v>
      </c>
      <c r="I632" s="958" t="s">
        <v>489</v>
      </c>
      <c r="J632" s="958" t="s">
        <v>445</v>
      </c>
      <c r="K632" s="958" t="s">
        <v>450</v>
      </c>
      <c r="L632" s="937" t="s">
        <v>1316</v>
      </c>
      <c r="M632" s="958" t="s">
        <v>1317</v>
      </c>
      <c r="N632" s="678">
        <f t="shared" ca="1" si="105"/>
        <v>54995.850000000006</v>
      </c>
      <c r="O632" s="678">
        <f t="shared" ca="1" si="106"/>
        <v>0</v>
      </c>
      <c r="P632" s="678">
        <f t="shared" ca="1" si="106"/>
        <v>0</v>
      </c>
      <c r="Q632" s="678">
        <f t="shared" ca="1" si="106"/>
        <v>54995.850000000006</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ASR_CMS_19</v>
      </c>
      <c r="AB632" s="957">
        <f t="shared" si="101"/>
        <v>45406</v>
      </c>
      <c r="AC632" t="str">
        <f t="shared" si="102"/>
        <v>Unaudited</v>
      </c>
    </row>
    <row r="633" spans="1:29" x14ac:dyDescent="0.25">
      <c r="A633" t="s">
        <v>421</v>
      </c>
      <c r="B633" t="s">
        <v>1380</v>
      </c>
      <c r="C633" t="s">
        <v>1381</v>
      </c>
      <c r="D633">
        <v>1900</v>
      </c>
      <c r="E633" s="957">
        <v>1</v>
      </c>
      <c r="F633" t="s">
        <v>442</v>
      </c>
      <c r="G633" s="957">
        <v>366</v>
      </c>
      <c r="H633" t="s">
        <v>381</v>
      </c>
      <c r="I633" s="965" t="s">
        <v>489</v>
      </c>
      <c r="J633" s="965" t="s">
        <v>445</v>
      </c>
      <c r="K633" s="965" t="s">
        <v>450</v>
      </c>
      <c r="L633" s="945" t="s">
        <v>108</v>
      </c>
      <c r="M633" s="965" t="s">
        <v>188</v>
      </c>
      <c r="N633" s="678">
        <f t="shared" ca="1" si="105"/>
        <v>629131.05999999994</v>
      </c>
      <c r="O633" s="678">
        <f t="shared" ca="1" si="106"/>
        <v>92987.41</v>
      </c>
      <c r="P633" s="678">
        <f t="shared" ca="1" si="106"/>
        <v>2367.37</v>
      </c>
      <c r="Q633" s="678">
        <f t="shared" ca="1" si="106"/>
        <v>190060.15</v>
      </c>
      <c r="R633" s="678">
        <f t="shared" ca="1" si="106"/>
        <v>18051.03</v>
      </c>
      <c r="S633" s="678">
        <f t="shared" ca="1" si="106"/>
        <v>0</v>
      </c>
      <c r="T633" s="678">
        <f t="shared" ca="1" si="106"/>
        <v>116262.68000000001</v>
      </c>
      <c r="U633" s="678">
        <f t="shared" ca="1" si="106"/>
        <v>0</v>
      </c>
      <c r="V633" s="678">
        <f t="shared" ca="1" si="106"/>
        <v>779.94</v>
      </c>
      <c r="W633" s="678">
        <f t="shared" ca="1" si="107"/>
        <v>208622.47999999998</v>
      </c>
      <c r="X633" s="678">
        <f t="shared" ca="1" si="106"/>
        <v>0</v>
      </c>
      <c r="Y633" s="678">
        <f t="shared" ca="1" si="106"/>
        <v>0</v>
      </c>
      <c r="Z633" s="678">
        <f t="shared" ca="1" si="106"/>
        <v>0</v>
      </c>
      <c r="AA633" t="str">
        <f t="shared" si="100"/>
        <v>ASR_CMS_19</v>
      </c>
      <c r="AB633" s="957">
        <f t="shared" si="101"/>
        <v>45406</v>
      </c>
      <c r="AC633" t="str">
        <f t="shared" si="102"/>
        <v>Unaudited</v>
      </c>
    </row>
    <row r="634" spans="1:29" x14ac:dyDescent="0.25">
      <c r="A634" t="s">
        <v>421</v>
      </c>
      <c r="B634" t="s">
        <v>1380</v>
      </c>
      <c r="C634" t="s">
        <v>1381</v>
      </c>
      <c r="D634">
        <v>1900</v>
      </c>
      <c r="E634" s="957">
        <v>1</v>
      </c>
      <c r="F634" t="s">
        <v>442</v>
      </c>
      <c r="G634" s="957">
        <v>366</v>
      </c>
      <c r="H634" t="s">
        <v>381</v>
      </c>
      <c r="I634" s="937" t="s">
        <v>489</v>
      </c>
      <c r="J634" s="937" t="s">
        <v>445</v>
      </c>
      <c r="K634" s="937" t="s">
        <v>450</v>
      </c>
      <c r="L634" s="937" t="s">
        <v>109</v>
      </c>
      <c r="M634" s="958" t="s">
        <v>161</v>
      </c>
      <c r="N634" s="678">
        <f t="shared" ca="1" si="105"/>
        <v>124920.49808241622</v>
      </c>
      <c r="O634" s="678">
        <f t="shared" ca="1" si="106"/>
        <v>41214.751817224234</v>
      </c>
      <c r="P634" s="678">
        <f t="shared" ca="1" si="106"/>
        <v>3477.142592761872</v>
      </c>
      <c r="Q634" s="678">
        <f t="shared" ca="1" si="106"/>
        <v>35256.65166092357</v>
      </c>
      <c r="R634" s="678">
        <f t="shared" ca="1" si="106"/>
        <v>900.84478111161479</v>
      </c>
      <c r="S634" s="678">
        <f t="shared" ca="1" si="106"/>
        <v>0</v>
      </c>
      <c r="T634" s="678">
        <f t="shared" ca="1" si="106"/>
        <v>26456.163452808476</v>
      </c>
      <c r="U634" s="678">
        <f t="shared" ca="1" si="106"/>
        <v>0</v>
      </c>
      <c r="V634" s="678">
        <f t="shared" ca="1" si="106"/>
        <v>41.411825683007812</v>
      </c>
      <c r="W634" s="678">
        <f t="shared" ca="1" si="107"/>
        <v>17573.531951903446</v>
      </c>
      <c r="X634" s="678">
        <f t="shared" ca="1" si="106"/>
        <v>0</v>
      </c>
      <c r="Y634" s="678">
        <f t="shared" ca="1" si="106"/>
        <v>0</v>
      </c>
      <c r="Z634" s="678">
        <f t="shared" ca="1" si="106"/>
        <v>0</v>
      </c>
      <c r="AA634" t="str">
        <f t="shared" si="100"/>
        <v>ASR_CMS_19</v>
      </c>
      <c r="AB634" s="957">
        <f t="shared" si="101"/>
        <v>45406</v>
      </c>
      <c r="AC634" t="str">
        <f t="shared" si="102"/>
        <v>Unaudited</v>
      </c>
    </row>
    <row r="635" spans="1:29" x14ac:dyDescent="0.25">
      <c r="A635" t="s">
        <v>421</v>
      </c>
      <c r="B635" t="s">
        <v>1380</v>
      </c>
      <c r="C635" t="s">
        <v>1381</v>
      </c>
      <c r="D635">
        <v>1900</v>
      </c>
      <c r="E635" s="957">
        <v>1</v>
      </c>
      <c r="F635" t="s">
        <v>442</v>
      </c>
      <c r="G635" s="957">
        <v>366</v>
      </c>
      <c r="H635" t="s">
        <v>381</v>
      </c>
      <c r="I635" s="937" t="s">
        <v>489</v>
      </c>
      <c r="J635" s="937" t="s">
        <v>445</v>
      </c>
      <c r="K635" s="937" t="s">
        <v>450</v>
      </c>
      <c r="L635" s="943" t="s">
        <v>110</v>
      </c>
      <c r="M635" s="959" t="s">
        <v>135</v>
      </c>
      <c r="N635" s="678">
        <f t="shared" ca="1" si="105"/>
        <v>6508.7985525498952</v>
      </c>
      <c r="O635" s="678">
        <f t="shared" ca="1" si="106"/>
        <v>3268.0966841862878</v>
      </c>
      <c r="P635" s="678">
        <f t="shared" ca="1" si="106"/>
        <v>410.78701233411959</v>
      </c>
      <c r="Q635" s="678">
        <f t="shared" ca="1" si="106"/>
        <v>1784.0294618713633</v>
      </c>
      <c r="R635" s="678">
        <f t="shared" ca="1" si="106"/>
        <v>275.99154419604247</v>
      </c>
      <c r="S635" s="678">
        <f t="shared" ca="1" si="106"/>
        <v>2.0837159936980516</v>
      </c>
      <c r="T635" s="678">
        <f t="shared" ca="1" si="106"/>
        <v>608.40586045048281</v>
      </c>
      <c r="U635" s="678">
        <f t="shared" ca="1" si="106"/>
        <v>0</v>
      </c>
      <c r="V635" s="678">
        <f t="shared" ca="1" si="106"/>
        <v>33.339455899168826</v>
      </c>
      <c r="W635" s="678">
        <f t="shared" ca="1" si="107"/>
        <v>126.06481761873212</v>
      </c>
      <c r="X635" s="678">
        <f t="shared" ca="1" si="106"/>
        <v>0</v>
      </c>
      <c r="Y635" s="678">
        <f t="shared" ca="1" si="106"/>
        <v>0</v>
      </c>
      <c r="Z635" s="678">
        <f t="shared" ca="1" si="106"/>
        <v>0</v>
      </c>
      <c r="AA635" t="str">
        <f t="shared" si="100"/>
        <v>ASR_CMS_19</v>
      </c>
      <c r="AB635" s="957">
        <f t="shared" si="101"/>
        <v>45406</v>
      </c>
      <c r="AC635" t="str">
        <f t="shared" si="102"/>
        <v>Unaudited</v>
      </c>
    </row>
    <row r="636" spans="1:29" x14ac:dyDescent="0.25">
      <c r="A636" t="s">
        <v>421</v>
      </c>
      <c r="B636" t="s">
        <v>1380</v>
      </c>
      <c r="C636" t="s">
        <v>1381</v>
      </c>
      <c r="D636">
        <v>1900</v>
      </c>
      <c r="E636" s="957">
        <v>1</v>
      </c>
      <c r="F636" t="s">
        <v>442</v>
      </c>
      <c r="G636" s="957">
        <v>366</v>
      </c>
      <c r="H636" t="s">
        <v>381</v>
      </c>
      <c r="I636" s="958" t="s">
        <v>489</v>
      </c>
      <c r="J636" s="958" t="s">
        <v>445</v>
      </c>
      <c r="K636" s="958" t="s">
        <v>450</v>
      </c>
      <c r="L636" s="937" t="s">
        <v>111</v>
      </c>
      <c r="M636" s="958" t="s">
        <v>163</v>
      </c>
      <c r="N636" s="678">
        <f t="shared" ca="1" si="105"/>
        <v>49498.051788048469</v>
      </c>
      <c r="O636" s="678">
        <f t="shared" ca="1" si="106"/>
        <v>2497.3225347494367</v>
      </c>
      <c r="P636" s="678">
        <f t="shared" ca="1" si="106"/>
        <v>91.051359184292124</v>
      </c>
      <c r="Q636" s="678">
        <f t="shared" ca="1" si="106"/>
        <v>7829.4786507652507</v>
      </c>
      <c r="R636" s="678">
        <f t="shared" ca="1" si="106"/>
        <v>293.80277881842045</v>
      </c>
      <c r="S636" s="678">
        <f t="shared" ca="1" si="106"/>
        <v>0</v>
      </c>
      <c r="T636" s="678">
        <f t="shared" ca="1" si="106"/>
        <v>4816.6157536300816</v>
      </c>
      <c r="U636" s="678">
        <f t="shared" ca="1" si="106"/>
        <v>0</v>
      </c>
      <c r="V636" s="678">
        <f t="shared" ca="1" si="106"/>
        <v>12.733045385931025</v>
      </c>
      <c r="W636" s="678">
        <f t="shared" ca="1" si="107"/>
        <v>33957.047665515056</v>
      </c>
      <c r="X636" s="678">
        <f t="shared" ca="1" si="106"/>
        <v>0</v>
      </c>
      <c r="Y636" s="678">
        <f t="shared" ca="1" si="106"/>
        <v>0</v>
      </c>
      <c r="Z636" s="678">
        <f t="shared" ca="1" si="106"/>
        <v>0</v>
      </c>
      <c r="AA636" t="str">
        <f t="shared" si="100"/>
        <v>ASR_CMS_19</v>
      </c>
      <c r="AB636" s="957">
        <f t="shared" si="101"/>
        <v>45406</v>
      </c>
      <c r="AC636" t="str">
        <f t="shared" si="102"/>
        <v>Unaudited</v>
      </c>
    </row>
    <row r="637" spans="1:29" x14ac:dyDescent="0.25">
      <c r="A637" t="s">
        <v>421</v>
      </c>
      <c r="B637" t="s">
        <v>1380</v>
      </c>
      <c r="C637" t="s">
        <v>1381</v>
      </c>
      <c r="D637">
        <v>1900</v>
      </c>
      <c r="E637" s="957">
        <v>1</v>
      </c>
      <c r="F637" t="s">
        <v>442</v>
      </c>
      <c r="G637" s="957">
        <v>366</v>
      </c>
      <c r="H637" t="s">
        <v>381</v>
      </c>
      <c r="I637" s="937" t="s">
        <v>489</v>
      </c>
      <c r="J637" s="937" t="s">
        <v>445</v>
      </c>
      <c r="K637" s="937" t="s">
        <v>450</v>
      </c>
      <c r="L637" s="937" t="s">
        <v>112</v>
      </c>
      <c r="M637" s="958" t="s">
        <v>464</v>
      </c>
      <c r="N637" s="678">
        <f t="shared" ca="1" si="105"/>
        <v>21068.014450645787</v>
      </c>
      <c r="O637" s="678">
        <f t="shared" ca="1" si="106"/>
        <v>2780.7726554114729</v>
      </c>
      <c r="P637" s="678">
        <f t="shared" ca="1" si="106"/>
        <v>260.6983600190747</v>
      </c>
      <c r="Q637" s="678">
        <f t="shared" ca="1" si="106"/>
        <v>5243.959123563608</v>
      </c>
      <c r="R637" s="678">
        <f t="shared" ca="1" si="106"/>
        <v>294.67242285461532</v>
      </c>
      <c r="S637" s="678">
        <f t="shared" ca="1" si="106"/>
        <v>2.5070413193224717</v>
      </c>
      <c r="T637" s="678">
        <f t="shared" ca="1" si="106"/>
        <v>3411.432952797617</v>
      </c>
      <c r="U637" s="678">
        <f t="shared" ca="1" si="106"/>
        <v>0</v>
      </c>
      <c r="V637" s="678">
        <f t="shared" ca="1" si="106"/>
        <v>23.876845101411732</v>
      </c>
      <c r="W637" s="678">
        <f t="shared" ca="1" si="107"/>
        <v>9050.0950495786637</v>
      </c>
      <c r="X637" s="678">
        <f t="shared" ca="1" si="106"/>
        <v>0</v>
      </c>
      <c r="Y637" s="678">
        <f t="shared" ca="1" si="106"/>
        <v>0</v>
      </c>
      <c r="Z637" s="678">
        <f t="shared" ca="1" si="106"/>
        <v>0</v>
      </c>
      <c r="AA637" t="str">
        <f t="shared" si="100"/>
        <v>ASR_CMS_19</v>
      </c>
      <c r="AB637" s="957">
        <f t="shared" si="101"/>
        <v>45406</v>
      </c>
      <c r="AC637" t="str">
        <f t="shared" si="102"/>
        <v>Unaudited</v>
      </c>
    </row>
    <row r="638" spans="1:29" x14ac:dyDescent="0.25">
      <c r="A638" t="s">
        <v>421</v>
      </c>
      <c r="B638" t="s">
        <v>1380</v>
      </c>
      <c r="C638" t="s">
        <v>1381</v>
      </c>
      <c r="D638">
        <v>1900</v>
      </c>
      <c r="E638" s="957">
        <v>1</v>
      </c>
      <c r="F638" t="s">
        <v>442</v>
      </c>
      <c r="G638" s="957">
        <v>366</v>
      </c>
      <c r="H638" t="s">
        <v>381</v>
      </c>
      <c r="I638" s="937" t="s">
        <v>489</v>
      </c>
      <c r="J638" s="937" t="s">
        <v>445</v>
      </c>
      <c r="K638" s="937" t="s">
        <v>6</v>
      </c>
      <c r="L638" s="937" t="s">
        <v>118</v>
      </c>
      <c r="M638" s="958" t="s">
        <v>189</v>
      </c>
      <c r="N638" s="678">
        <f t="shared" ca="1" si="105"/>
        <v>25741.379619093226</v>
      </c>
      <c r="O638" s="678">
        <f t="shared" ca="1" si="106"/>
        <v>8987.2993054879007</v>
      </c>
      <c r="P638" s="678">
        <f t="shared" ca="1" si="106"/>
        <v>427.85179892704554</v>
      </c>
      <c r="Q638" s="678">
        <f t="shared" ca="1" si="106"/>
        <v>11050.073756031017</v>
      </c>
      <c r="R638" s="678">
        <f t="shared" ca="1" si="106"/>
        <v>689.30021074353044</v>
      </c>
      <c r="S638" s="678">
        <f t="shared" ca="1" si="106"/>
        <v>0</v>
      </c>
      <c r="T638" s="678">
        <f t="shared" ca="1" si="106"/>
        <v>1438.2219444044169</v>
      </c>
      <c r="U638" s="678">
        <f t="shared" ca="1" si="106"/>
        <v>0</v>
      </c>
      <c r="V638" s="678">
        <f t="shared" ca="1" si="106"/>
        <v>426.91016517340233</v>
      </c>
      <c r="W638" s="678">
        <f t="shared" ca="1" si="107"/>
        <v>2721.722438325914</v>
      </c>
      <c r="X638" s="678">
        <f t="shared" ca="1" si="106"/>
        <v>0</v>
      </c>
      <c r="Y638" s="678">
        <f t="shared" ca="1" si="106"/>
        <v>0</v>
      </c>
      <c r="Z638" s="678">
        <f t="shared" ca="1" si="106"/>
        <v>0</v>
      </c>
      <c r="AA638" t="str">
        <f t="shared" si="100"/>
        <v>ASR_CMS_19</v>
      </c>
      <c r="AB638" s="957">
        <f t="shared" si="101"/>
        <v>45406</v>
      </c>
      <c r="AC638" t="str">
        <f t="shared" si="102"/>
        <v>Unaudited</v>
      </c>
    </row>
    <row r="639" spans="1:29" x14ac:dyDescent="0.25">
      <c r="A639" t="s">
        <v>421</v>
      </c>
      <c r="B639" t="s">
        <v>1380</v>
      </c>
      <c r="C639" t="s">
        <v>1381</v>
      </c>
      <c r="D639">
        <v>1900</v>
      </c>
      <c r="E639" s="957">
        <v>1</v>
      </c>
      <c r="F639" t="s">
        <v>442</v>
      </c>
      <c r="G639" s="957">
        <v>366</v>
      </c>
      <c r="H639" t="s">
        <v>381</v>
      </c>
      <c r="I639" s="958" t="s">
        <v>489</v>
      </c>
      <c r="J639" s="958" t="s">
        <v>445</v>
      </c>
      <c r="K639" s="958" t="s">
        <v>6</v>
      </c>
      <c r="L639" s="937" t="s">
        <v>45</v>
      </c>
      <c r="M639" s="958" t="s">
        <v>164</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ASR_CMS_19</v>
      </c>
      <c r="AB639" s="957">
        <f t="shared" si="101"/>
        <v>45406</v>
      </c>
      <c r="AC639" t="str">
        <f t="shared" si="102"/>
        <v>Unaudited</v>
      </c>
    </row>
    <row r="640" spans="1:29" x14ac:dyDescent="0.25">
      <c r="A640" t="s">
        <v>421</v>
      </c>
      <c r="B640" t="s">
        <v>1380</v>
      </c>
      <c r="C640" t="s">
        <v>1381</v>
      </c>
      <c r="D640">
        <v>1900</v>
      </c>
      <c r="E640" s="957">
        <v>1</v>
      </c>
      <c r="F640" t="s">
        <v>442</v>
      </c>
      <c r="G640" s="957">
        <v>366</v>
      </c>
      <c r="H640" t="s">
        <v>381</v>
      </c>
      <c r="I640" s="958" t="s">
        <v>489</v>
      </c>
      <c r="J640" s="958" t="s">
        <v>445</v>
      </c>
      <c r="K640" s="958" t="s">
        <v>6</v>
      </c>
      <c r="L640" s="953" t="s">
        <v>46</v>
      </c>
      <c r="M640" s="958" t="s">
        <v>165</v>
      </c>
      <c r="N640" s="678">
        <f t="shared" ca="1" si="105"/>
        <v>8.5011423604336027</v>
      </c>
      <c r="O640" s="678">
        <f t="shared" ca="1" si="106"/>
        <v>4.9805473098368624</v>
      </c>
      <c r="P640" s="678">
        <f t="shared" ca="1" si="106"/>
        <v>1.142564440476008</v>
      </c>
      <c r="Q640" s="678">
        <f t="shared" ca="1" si="106"/>
        <v>2.3780306101207329</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ASR_CMS_19</v>
      </c>
      <c r="AB640" s="957">
        <f t="shared" si="101"/>
        <v>45406</v>
      </c>
      <c r="AC640" t="str">
        <f t="shared" si="102"/>
        <v>Unaudited</v>
      </c>
    </row>
    <row r="641" spans="1:29" x14ac:dyDescent="0.25">
      <c r="A641" t="s">
        <v>421</v>
      </c>
      <c r="B641" t="s">
        <v>1380</v>
      </c>
      <c r="C641" t="s">
        <v>1381</v>
      </c>
      <c r="D641">
        <v>1900</v>
      </c>
      <c r="E641" s="957">
        <v>1</v>
      </c>
      <c r="F641" t="s">
        <v>442</v>
      </c>
      <c r="G641" s="957">
        <v>366</v>
      </c>
      <c r="H641" t="s">
        <v>381</v>
      </c>
      <c r="I641" s="937" t="s">
        <v>489</v>
      </c>
      <c r="J641" s="937" t="s">
        <v>445</v>
      </c>
      <c r="K641" s="937" t="s">
        <v>6</v>
      </c>
      <c r="L641" s="937" t="s">
        <v>166</v>
      </c>
      <c r="M641" s="958" t="s">
        <v>462</v>
      </c>
      <c r="N641" s="678">
        <f t="shared" ca="1" si="105"/>
        <v>23550.088175456258</v>
      </c>
      <c r="O641" s="678">
        <f t="shared" ca="1" si="106"/>
        <v>3108.3822058433452</v>
      </c>
      <c r="P641" s="678">
        <f t="shared" ca="1" si="106"/>
        <v>291.41186418057828</v>
      </c>
      <c r="Q641" s="678">
        <f t="shared" ca="1" si="106"/>
        <v>5861.7626277841218</v>
      </c>
      <c r="R641" s="678">
        <f t="shared" ca="1" si="106"/>
        <v>329.38849350793032</v>
      </c>
      <c r="S641" s="678">
        <f t="shared" ca="1" si="106"/>
        <v>2.8024019191683558</v>
      </c>
      <c r="T641" s="678">
        <f t="shared" ca="1" si="106"/>
        <v>3813.3421177987839</v>
      </c>
      <c r="U641" s="678">
        <f t="shared" ca="1" si="106"/>
        <v>0</v>
      </c>
      <c r="V641" s="678">
        <f t="shared" ca="1" si="106"/>
        <v>26.689833956930915</v>
      </c>
      <c r="W641" s="678">
        <f t="shared" ca="1" si="107"/>
        <v>10116.308630465399</v>
      </c>
      <c r="X641" s="678">
        <f t="shared" ca="1" si="106"/>
        <v>0</v>
      </c>
      <c r="Y641" s="678">
        <f t="shared" ca="1" si="106"/>
        <v>0</v>
      </c>
      <c r="Z641" s="678">
        <f t="shared" ca="1" si="106"/>
        <v>0</v>
      </c>
      <c r="AA641" t="str">
        <f t="shared" si="100"/>
        <v>ASR_CMS_19</v>
      </c>
      <c r="AB641" s="957">
        <f t="shared" si="101"/>
        <v>45406</v>
      </c>
      <c r="AC641" t="str">
        <f t="shared" si="102"/>
        <v>Unaudited</v>
      </c>
    </row>
    <row r="642" spans="1:29" x14ac:dyDescent="0.25">
      <c r="A642" t="s">
        <v>421</v>
      </c>
      <c r="B642" t="s">
        <v>1380</v>
      </c>
      <c r="C642" t="s">
        <v>1381</v>
      </c>
      <c r="D642">
        <v>1900</v>
      </c>
      <c r="E642" s="957">
        <v>1</v>
      </c>
      <c r="F642" t="s">
        <v>442</v>
      </c>
      <c r="G642" s="957">
        <v>366</v>
      </c>
      <c r="H642" t="s">
        <v>381</v>
      </c>
      <c r="I642" s="937" t="s">
        <v>489</v>
      </c>
      <c r="J642" s="937" t="s">
        <v>445</v>
      </c>
      <c r="K642" s="937" t="s">
        <v>435</v>
      </c>
      <c r="L642" s="937" t="s">
        <v>121</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ASR_CMS_19</v>
      </c>
      <c r="AB642" s="957">
        <f t="shared" ref="AB642:AB705" si="109">file_date</f>
        <v>45406</v>
      </c>
      <c r="AC642" t="str">
        <f t="shared" ref="AC642:AC705" si="110">status</f>
        <v>Unaudited</v>
      </c>
    </row>
    <row r="643" spans="1:29" x14ac:dyDescent="0.25">
      <c r="A643" t="s">
        <v>421</v>
      </c>
      <c r="B643" t="s">
        <v>1380</v>
      </c>
      <c r="C643" t="s">
        <v>1381</v>
      </c>
      <c r="D643">
        <v>1900</v>
      </c>
      <c r="E643" s="957">
        <v>1</v>
      </c>
      <c r="F643" t="s">
        <v>442</v>
      </c>
      <c r="G643" s="957">
        <v>366</v>
      </c>
      <c r="H643" t="s">
        <v>381</v>
      </c>
      <c r="I643" s="937" t="s">
        <v>489</v>
      </c>
      <c r="J643" s="937" t="s">
        <v>445</v>
      </c>
      <c r="K643" s="937" t="s">
        <v>435</v>
      </c>
      <c r="L643" s="937" t="s">
        <v>938</v>
      </c>
      <c r="M643" s="958" t="s">
        <v>930</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ASR_CMS_19</v>
      </c>
      <c r="AB643" s="957">
        <f t="shared" si="109"/>
        <v>45406</v>
      </c>
      <c r="AC643" t="str">
        <f t="shared" si="110"/>
        <v>Unaudited</v>
      </c>
    </row>
    <row r="644" spans="1:29" x14ac:dyDescent="0.25">
      <c r="A644" t="s">
        <v>421</v>
      </c>
      <c r="B644" t="s">
        <v>1380</v>
      </c>
      <c r="C644" t="s">
        <v>1381</v>
      </c>
      <c r="D644">
        <v>1900</v>
      </c>
      <c r="E644" s="957">
        <v>1</v>
      </c>
      <c r="F644" t="s">
        <v>442</v>
      </c>
      <c r="G644" s="957">
        <v>366</v>
      </c>
      <c r="H644" t="s">
        <v>381</v>
      </c>
      <c r="I644" s="937" t="s">
        <v>489</v>
      </c>
      <c r="J644" s="937" t="s">
        <v>445</v>
      </c>
      <c r="K644" s="937" t="s">
        <v>435</v>
      </c>
      <c r="L644" s="953" t="s">
        <v>168</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ASR_CMS_19</v>
      </c>
      <c r="AB644" s="957">
        <f t="shared" si="109"/>
        <v>45406</v>
      </c>
      <c r="AC644" t="str">
        <f t="shared" si="110"/>
        <v>Unaudited</v>
      </c>
    </row>
    <row r="645" spans="1:29" x14ac:dyDescent="0.25">
      <c r="A645" t="s">
        <v>421</v>
      </c>
      <c r="B645" t="s">
        <v>1380</v>
      </c>
      <c r="C645" t="s">
        <v>1381</v>
      </c>
      <c r="D645">
        <v>1900</v>
      </c>
      <c r="E645" s="957">
        <v>1</v>
      </c>
      <c r="F645" t="s">
        <v>442</v>
      </c>
      <c r="G645" s="957">
        <v>366</v>
      </c>
      <c r="H645" t="s">
        <v>381</v>
      </c>
      <c r="I645" s="937" t="s">
        <v>489</v>
      </c>
      <c r="J645" s="937" t="s">
        <v>445</v>
      </c>
      <c r="K645" s="937" t="s">
        <v>435</v>
      </c>
      <c r="L645" s="953" t="s">
        <v>169</v>
      </c>
      <c r="M645" s="958" t="s">
        <v>330</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ASR_CMS_19</v>
      </c>
      <c r="AB645" s="957">
        <f t="shared" si="109"/>
        <v>45406</v>
      </c>
      <c r="AC645" t="str">
        <f t="shared" si="110"/>
        <v>Unaudited</v>
      </c>
    </row>
    <row r="646" spans="1:29" x14ac:dyDescent="0.25">
      <c r="A646" t="s">
        <v>421</v>
      </c>
      <c r="B646" t="s">
        <v>1380</v>
      </c>
      <c r="C646" t="s">
        <v>1381</v>
      </c>
      <c r="D646">
        <v>1900</v>
      </c>
      <c r="E646" s="957">
        <v>1</v>
      </c>
      <c r="F646" t="s">
        <v>442</v>
      </c>
      <c r="G646" s="957">
        <v>366</v>
      </c>
      <c r="H646" t="s">
        <v>381</v>
      </c>
      <c r="I646" s="937" t="s">
        <v>489</v>
      </c>
      <c r="J646" s="937" t="s">
        <v>451</v>
      </c>
      <c r="K646" s="937" t="s">
        <v>436</v>
      </c>
      <c r="L646" s="937" t="s">
        <v>122</v>
      </c>
      <c r="M646" s="958" t="s">
        <v>27</v>
      </c>
      <c r="N646" s="678">
        <f t="shared" ca="1" si="105"/>
        <v>489439.68996383809</v>
      </c>
      <c r="O646" s="678">
        <f t="shared" ca="1" si="106"/>
        <v>10.791294446794568</v>
      </c>
      <c r="P646" s="678">
        <f t="shared" ca="1" si="106"/>
        <v>489428.89866939129</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ASR_CMS_19</v>
      </c>
      <c r="AB646" s="957">
        <f t="shared" si="109"/>
        <v>45406</v>
      </c>
      <c r="AC646" t="str">
        <f t="shared" si="110"/>
        <v>Unaudited</v>
      </c>
    </row>
    <row r="647" spans="1:29" x14ac:dyDescent="0.25">
      <c r="A647" t="s">
        <v>421</v>
      </c>
      <c r="B647" t="s">
        <v>1380</v>
      </c>
      <c r="C647" t="s">
        <v>1381</v>
      </c>
      <c r="D647">
        <v>1900</v>
      </c>
      <c r="E647" s="957">
        <v>1</v>
      </c>
      <c r="F647" t="s">
        <v>442</v>
      </c>
      <c r="G647" s="957">
        <v>366</v>
      </c>
      <c r="H647" t="s">
        <v>381</v>
      </c>
      <c r="I647" s="958" t="s">
        <v>489</v>
      </c>
      <c r="J647" s="958" t="s">
        <v>451</v>
      </c>
      <c r="K647" s="958" t="s">
        <v>436</v>
      </c>
      <c r="L647" s="937" t="s">
        <v>123</v>
      </c>
      <c r="M647" s="958" t="s">
        <v>98</v>
      </c>
      <c r="N647" s="678">
        <f t="shared" ca="1" si="105"/>
        <v>61031.953570692662</v>
      </c>
      <c r="O647" s="678">
        <f t="shared" ca="1" si="106"/>
        <v>5610.6262890724729</v>
      </c>
      <c r="P647" s="678">
        <f t="shared" ca="1" si="106"/>
        <v>55421.327281620186</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ASR_CMS_19</v>
      </c>
      <c r="AB647" s="957">
        <f t="shared" si="109"/>
        <v>45406</v>
      </c>
      <c r="AC647" t="str">
        <f t="shared" si="110"/>
        <v>Unaudited</v>
      </c>
    </row>
    <row r="648" spans="1:29" x14ac:dyDescent="0.25">
      <c r="A648" t="s">
        <v>421</v>
      </c>
      <c r="B648" t="s">
        <v>1380</v>
      </c>
      <c r="C648" t="s">
        <v>1381</v>
      </c>
      <c r="D648">
        <v>1900</v>
      </c>
      <c r="E648" s="957">
        <v>1</v>
      </c>
      <c r="F648" t="s">
        <v>442</v>
      </c>
      <c r="G648" s="957">
        <v>366</v>
      </c>
      <c r="H648" t="s">
        <v>381</v>
      </c>
      <c r="I648" s="937" t="s">
        <v>489</v>
      </c>
      <c r="J648" s="937" t="s">
        <v>451</v>
      </c>
      <c r="K648" s="937" t="s">
        <v>436</v>
      </c>
      <c r="L648" s="937" t="s">
        <v>124</v>
      </c>
      <c r="M648" s="958" t="s">
        <v>99</v>
      </c>
      <c r="N648" s="678">
        <f t="shared" ca="1" si="105"/>
        <v>49545.861829688743</v>
      </c>
      <c r="O648" s="678">
        <f t="shared" ca="1" si="106"/>
        <v>8951.5935132908762</v>
      </c>
      <c r="P648" s="678">
        <f t="shared" ca="1" si="106"/>
        <v>40594.268316397865</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ASR_CMS_19</v>
      </c>
      <c r="AB648" s="957">
        <f t="shared" si="109"/>
        <v>45406</v>
      </c>
      <c r="AC648" t="str">
        <f t="shared" si="110"/>
        <v>Unaudited</v>
      </c>
    </row>
    <row r="649" spans="1:29" x14ac:dyDescent="0.25">
      <c r="A649" t="s">
        <v>421</v>
      </c>
      <c r="B649" t="s">
        <v>1380</v>
      </c>
      <c r="C649" t="s">
        <v>1381</v>
      </c>
      <c r="D649">
        <v>1900</v>
      </c>
      <c r="E649" s="957">
        <v>1</v>
      </c>
      <c r="F649" t="s">
        <v>442</v>
      </c>
      <c r="G649" s="957">
        <v>366</v>
      </c>
      <c r="H649" t="s">
        <v>381</v>
      </c>
      <c r="I649" s="937" t="s">
        <v>489</v>
      </c>
      <c r="J649" s="937" t="s">
        <v>451</v>
      </c>
      <c r="K649" s="937" t="s">
        <v>436</v>
      </c>
      <c r="L649" s="937" t="s">
        <v>125</v>
      </c>
      <c r="M649" s="958" t="s">
        <v>100</v>
      </c>
      <c r="N649" s="678">
        <f t="shared" ca="1" si="105"/>
        <v>2935.0080983769108</v>
      </c>
      <c r="O649" s="678">
        <f t="shared" ca="1" si="106"/>
        <v>2731.4428088542509</v>
      </c>
      <c r="P649" s="678">
        <f t="shared" ca="1" si="106"/>
        <v>203.56528952265995</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ASR_CMS_19</v>
      </c>
      <c r="AB649" s="957">
        <f t="shared" si="109"/>
        <v>45406</v>
      </c>
      <c r="AC649" t="str">
        <f t="shared" si="110"/>
        <v>Unaudited</v>
      </c>
    </row>
    <row r="650" spans="1:29" x14ac:dyDescent="0.25">
      <c r="A650" t="s">
        <v>421</v>
      </c>
      <c r="B650" t="s">
        <v>1380</v>
      </c>
      <c r="C650" t="s">
        <v>1381</v>
      </c>
      <c r="D650">
        <v>1900</v>
      </c>
      <c r="E650" s="957">
        <v>1</v>
      </c>
      <c r="F650" t="s">
        <v>442</v>
      </c>
      <c r="G650" s="957">
        <v>366</v>
      </c>
      <c r="H650" t="s">
        <v>381</v>
      </c>
      <c r="I650" s="937" t="s">
        <v>489</v>
      </c>
      <c r="J650" s="937" t="s">
        <v>451</v>
      </c>
      <c r="K650" s="937" t="s">
        <v>436</v>
      </c>
      <c r="L650" s="937" t="s">
        <v>126</v>
      </c>
      <c r="M650" s="958" t="s">
        <v>101</v>
      </c>
      <c r="N650" s="678">
        <f t="shared" ca="1" si="105"/>
        <v>60850.381850883641</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9713.0713896402631</v>
      </c>
      <c r="P650" s="678">
        <f t="shared" ca="1" si="112"/>
        <v>51137.310461243374</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ASR_CMS_19</v>
      </c>
      <c r="AB650" s="957">
        <f t="shared" si="109"/>
        <v>45406</v>
      </c>
      <c r="AC650" t="str">
        <f t="shared" si="110"/>
        <v>Unaudited</v>
      </c>
    </row>
    <row r="651" spans="1:29" x14ac:dyDescent="0.25">
      <c r="A651" t="s">
        <v>421</v>
      </c>
      <c r="B651" t="s">
        <v>1380</v>
      </c>
      <c r="C651" t="s">
        <v>1381</v>
      </c>
      <c r="D651">
        <v>1900</v>
      </c>
      <c r="E651" s="957">
        <v>1</v>
      </c>
      <c r="F651" t="s">
        <v>442</v>
      </c>
      <c r="G651" s="957">
        <v>366</v>
      </c>
      <c r="H651" t="s">
        <v>381</v>
      </c>
      <c r="I651" s="958" t="s">
        <v>489</v>
      </c>
      <c r="J651" s="958" t="s">
        <v>451</v>
      </c>
      <c r="K651" s="958" t="s">
        <v>436</v>
      </c>
      <c r="L651" s="937" t="s">
        <v>127</v>
      </c>
      <c r="M651" s="958" t="s">
        <v>28</v>
      </c>
      <c r="N651" s="678">
        <f t="shared" ca="1" si="105"/>
        <v>2820.6502158421627</v>
      </c>
      <c r="O651" s="678">
        <f t="shared" ca="1" si="112"/>
        <v>2820.6502158421627</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ASR_CMS_19</v>
      </c>
      <c r="AB651" s="957">
        <f t="shared" si="109"/>
        <v>45406</v>
      </c>
      <c r="AC651" t="str">
        <f t="shared" si="110"/>
        <v>Unaudited</v>
      </c>
    </row>
    <row r="652" spans="1:29" x14ac:dyDescent="0.25">
      <c r="A652" t="s">
        <v>421</v>
      </c>
      <c r="B652" t="s">
        <v>1380</v>
      </c>
      <c r="C652" t="s">
        <v>1381</v>
      </c>
      <c r="D652">
        <v>1900</v>
      </c>
      <c r="E652" s="957">
        <v>1</v>
      </c>
      <c r="F652" t="s">
        <v>442</v>
      </c>
      <c r="G652" s="957">
        <v>366</v>
      </c>
      <c r="H652" t="s">
        <v>381</v>
      </c>
      <c r="I652" s="958" t="s">
        <v>489</v>
      </c>
      <c r="J652" s="958" t="s">
        <v>437</v>
      </c>
      <c r="K652" s="958" t="s">
        <v>437</v>
      </c>
      <c r="L652" s="937" t="s">
        <v>129</v>
      </c>
      <c r="M652" s="958" t="s">
        <v>327</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ASR_CMS_19</v>
      </c>
      <c r="AB652" s="957">
        <f t="shared" si="109"/>
        <v>45406</v>
      </c>
      <c r="AC652" t="str">
        <f t="shared" si="110"/>
        <v>Unaudited</v>
      </c>
    </row>
    <row r="653" spans="1:29" x14ac:dyDescent="0.25">
      <c r="A653" t="s">
        <v>421</v>
      </c>
      <c r="B653" t="s">
        <v>1380</v>
      </c>
      <c r="C653" t="s">
        <v>1381</v>
      </c>
      <c r="D653">
        <v>1900</v>
      </c>
      <c r="E653" s="957">
        <v>1</v>
      </c>
      <c r="F653" t="s">
        <v>442</v>
      </c>
      <c r="G653" s="957">
        <v>366</v>
      </c>
      <c r="H653" t="s">
        <v>381</v>
      </c>
      <c r="I653" s="958" t="s">
        <v>489</v>
      </c>
      <c r="J653" s="958" t="s">
        <v>437</v>
      </c>
      <c r="K653" s="958" t="s">
        <v>437</v>
      </c>
      <c r="L653" s="937" t="s">
        <v>130</v>
      </c>
      <c r="M653" s="958" t="s">
        <v>326</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ASR_CMS_19</v>
      </c>
      <c r="AB653" s="957">
        <f t="shared" si="109"/>
        <v>45406</v>
      </c>
      <c r="AC653" t="str">
        <f t="shared" si="110"/>
        <v>Unaudited</v>
      </c>
    </row>
    <row r="654" spans="1:29" ht="30" x14ac:dyDescent="0.25">
      <c r="A654" t="s">
        <v>421</v>
      </c>
      <c r="B654" t="s">
        <v>1380</v>
      </c>
      <c r="C654" t="s">
        <v>1381</v>
      </c>
      <c r="D654">
        <v>1900</v>
      </c>
      <c r="E654" s="957">
        <v>1</v>
      </c>
      <c r="F654" t="s">
        <v>442</v>
      </c>
      <c r="G654" s="957">
        <v>366</v>
      </c>
      <c r="H654" t="s">
        <v>381</v>
      </c>
      <c r="I654" s="958" t="s">
        <v>489</v>
      </c>
      <c r="J654" s="958" t="s">
        <v>437</v>
      </c>
      <c r="K654" s="958" t="s">
        <v>437</v>
      </c>
      <c r="L654" s="937" t="s">
        <v>131</v>
      </c>
      <c r="M654" s="958" t="s">
        <v>180</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ASR_CMS_19</v>
      </c>
      <c r="AB654" s="957">
        <f t="shared" si="109"/>
        <v>45406</v>
      </c>
      <c r="AC654" t="str">
        <f t="shared" si="110"/>
        <v>Unaudited</v>
      </c>
    </row>
    <row r="655" spans="1:29" x14ac:dyDescent="0.25">
      <c r="A655" t="s">
        <v>421</v>
      </c>
      <c r="B655" t="s">
        <v>1380</v>
      </c>
      <c r="C655" t="s">
        <v>1381</v>
      </c>
      <c r="D655">
        <v>1900</v>
      </c>
      <c r="E655" s="957">
        <v>1</v>
      </c>
      <c r="F655" t="s">
        <v>442</v>
      </c>
      <c r="G655" s="957">
        <v>366</v>
      </c>
      <c r="H655" t="s">
        <v>381</v>
      </c>
      <c r="I655" s="958" t="s">
        <v>489</v>
      </c>
      <c r="J655" s="958" t="s">
        <v>437</v>
      </c>
      <c r="K655" s="958" t="s">
        <v>437</v>
      </c>
      <c r="L655" s="953" t="s">
        <v>132</v>
      </c>
      <c r="M655" s="958" t="s">
        <v>495</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ASR_CMS_19</v>
      </c>
      <c r="AB655" s="957">
        <f t="shared" si="109"/>
        <v>45406</v>
      </c>
      <c r="AC655" t="str">
        <f t="shared" si="110"/>
        <v>Unaudited</v>
      </c>
    </row>
    <row r="656" spans="1:29" x14ac:dyDescent="0.25">
      <c r="A656" t="s">
        <v>421</v>
      </c>
      <c r="B656" t="s">
        <v>1380</v>
      </c>
      <c r="C656" t="s">
        <v>1381</v>
      </c>
      <c r="D656">
        <v>1900</v>
      </c>
      <c r="E656" s="957">
        <v>1</v>
      </c>
      <c r="F656" t="s">
        <v>442</v>
      </c>
      <c r="G656" s="957">
        <v>366</v>
      </c>
      <c r="H656" t="s">
        <v>381</v>
      </c>
      <c r="I656" s="958" t="s">
        <v>489</v>
      </c>
      <c r="J656" s="958" t="s">
        <v>437</v>
      </c>
      <c r="K656" s="958" t="s">
        <v>437</v>
      </c>
      <c r="L656" s="937" t="s">
        <v>133</v>
      </c>
      <c r="M656" s="958" t="s">
        <v>496</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ASR_CMS_19</v>
      </c>
      <c r="AB656" s="957">
        <f t="shared" si="109"/>
        <v>45406</v>
      </c>
      <c r="AC656" t="str">
        <f t="shared" si="110"/>
        <v>Unaudited</v>
      </c>
    </row>
    <row r="657" spans="1:29" x14ac:dyDescent="0.25">
      <c r="A657" t="s">
        <v>421</v>
      </c>
      <c r="B657" t="s">
        <v>1380</v>
      </c>
      <c r="C657" t="s">
        <v>1381</v>
      </c>
      <c r="D657">
        <v>1900</v>
      </c>
      <c r="E657" s="957">
        <v>1</v>
      </c>
      <c r="F657" t="s">
        <v>442</v>
      </c>
      <c r="G657" s="957">
        <v>366</v>
      </c>
      <c r="H657" t="s">
        <v>381</v>
      </c>
      <c r="I657" s="937" t="s">
        <v>489</v>
      </c>
      <c r="J657" s="937" t="s">
        <v>437</v>
      </c>
      <c r="K657" s="937" t="s">
        <v>437</v>
      </c>
      <c r="L657" s="937" t="s">
        <v>134</v>
      </c>
      <c r="M657" s="958" t="s">
        <v>497</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ASR_CMS_19</v>
      </c>
      <c r="AB657" s="957">
        <f t="shared" si="109"/>
        <v>45406</v>
      </c>
      <c r="AC657" t="str">
        <f t="shared" si="110"/>
        <v>Unaudited</v>
      </c>
    </row>
    <row r="658" spans="1:29" ht="30" x14ac:dyDescent="0.25">
      <c r="A658" t="s">
        <v>421</v>
      </c>
      <c r="B658" t="s">
        <v>1380</v>
      </c>
      <c r="C658" t="s">
        <v>1381</v>
      </c>
      <c r="D658">
        <v>1900</v>
      </c>
      <c r="E658" s="957">
        <v>1</v>
      </c>
      <c r="F658" t="s">
        <v>442</v>
      </c>
      <c r="G658" s="957">
        <v>366</v>
      </c>
      <c r="H658" t="s">
        <v>381</v>
      </c>
      <c r="I658" s="958" t="s">
        <v>490</v>
      </c>
      <c r="J658" s="958" t="s">
        <v>26</v>
      </c>
      <c r="K658" s="958" t="s">
        <v>26</v>
      </c>
      <c r="L658" s="937" t="s">
        <v>270</v>
      </c>
      <c r="M658" s="958" t="s">
        <v>26</v>
      </c>
      <c r="N658" s="678">
        <f t="shared" ca="1" si="105"/>
        <v>314754.52866440773</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ASR_CMS_19</v>
      </c>
      <c r="AB658" s="957">
        <f t="shared" si="109"/>
        <v>45406</v>
      </c>
      <c r="AC658" t="str">
        <f t="shared" si="110"/>
        <v>Unaudited</v>
      </c>
    </row>
    <row r="659" spans="1:29" x14ac:dyDescent="0.25">
      <c r="A659" t="s">
        <v>421</v>
      </c>
      <c r="B659" t="s">
        <v>1380</v>
      </c>
      <c r="C659" t="s">
        <v>1381</v>
      </c>
      <c r="D659">
        <v>1900</v>
      </c>
      <c r="E659" s="957">
        <v>1</v>
      </c>
      <c r="F659" t="s">
        <v>1026</v>
      </c>
      <c r="G659" s="957" t="s">
        <v>1379</v>
      </c>
      <c r="H659" t="s">
        <v>381</v>
      </c>
      <c r="I659" s="937" t="s">
        <v>433</v>
      </c>
      <c r="J659" s="937" t="s">
        <v>433</v>
      </c>
      <c r="K659" s="937" t="s">
        <v>433</v>
      </c>
      <c r="L659" s="937"/>
      <c r="M659" s="937" t="s">
        <v>433</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ASR_CMS_19</v>
      </c>
      <c r="AB659" s="957">
        <f t="shared" si="109"/>
        <v>45406</v>
      </c>
      <c r="AC659" t="str">
        <f t="shared" si="110"/>
        <v>Unaudited</v>
      </c>
    </row>
    <row r="660" spans="1:29" x14ac:dyDescent="0.25">
      <c r="A660" t="s">
        <v>421</v>
      </c>
      <c r="B660" t="s">
        <v>1380</v>
      </c>
      <c r="C660" t="s">
        <v>1381</v>
      </c>
      <c r="D660">
        <v>1900</v>
      </c>
      <c r="E660" s="957">
        <v>1</v>
      </c>
      <c r="F660" t="s">
        <v>1026</v>
      </c>
      <c r="G660" s="957" t="s">
        <v>1379</v>
      </c>
      <c r="H660" t="s">
        <v>381</v>
      </c>
      <c r="I660" s="937" t="s">
        <v>488</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98277.890205887292</v>
      </c>
      <c r="AA660" t="str">
        <f t="shared" si="108"/>
        <v>ASR_CMS_19</v>
      </c>
      <c r="AB660" s="957">
        <f t="shared" si="109"/>
        <v>45406</v>
      </c>
      <c r="AC660" t="str">
        <f t="shared" si="110"/>
        <v>Unaudited</v>
      </c>
    </row>
    <row r="661" spans="1:29" x14ac:dyDescent="0.25">
      <c r="A661" t="s">
        <v>421</v>
      </c>
      <c r="B661" t="s">
        <v>1380</v>
      </c>
      <c r="C661" t="s">
        <v>1381</v>
      </c>
      <c r="D661">
        <v>1900</v>
      </c>
      <c r="E661" s="957">
        <v>1</v>
      </c>
      <c r="F661" t="s">
        <v>1026</v>
      </c>
      <c r="G661" s="957" t="s">
        <v>1379</v>
      </c>
      <c r="H661" t="s">
        <v>381</v>
      </c>
      <c r="I661" s="937" t="s">
        <v>488</v>
      </c>
      <c r="J661" s="937" t="s">
        <v>12</v>
      </c>
      <c r="K661" s="937" t="s">
        <v>1323</v>
      </c>
      <c r="L661" s="937" t="s">
        <v>1314</v>
      </c>
      <c r="M661" s="958" t="s">
        <v>1323</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ASR_CMS_19</v>
      </c>
      <c r="AB661" s="957">
        <f t="shared" si="109"/>
        <v>45406</v>
      </c>
      <c r="AC661" t="str">
        <f t="shared" si="110"/>
        <v>Unaudited</v>
      </c>
    </row>
    <row r="662" spans="1:29" x14ac:dyDescent="0.25">
      <c r="A662" t="s">
        <v>421</v>
      </c>
      <c r="B662" t="s">
        <v>1380</v>
      </c>
      <c r="C662" t="s">
        <v>1381</v>
      </c>
      <c r="D662">
        <v>1900</v>
      </c>
      <c r="E662" s="957">
        <v>1</v>
      </c>
      <c r="F662" t="s">
        <v>1026</v>
      </c>
      <c r="G662" s="957" t="s">
        <v>1379</v>
      </c>
      <c r="H662" t="s">
        <v>381</v>
      </c>
      <c r="I662" s="937" t="s">
        <v>488</v>
      </c>
      <c r="J662" s="937" t="s">
        <v>491</v>
      </c>
      <c r="K662" s="937" t="s">
        <v>492</v>
      </c>
      <c r="L662" s="937" t="s">
        <v>63</v>
      </c>
      <c r="M662" s="958" t="s">
        <v>344</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ASR_CMS_19</v>
      </c>
      <c r="AB662" s="957">
        <f t="shared" si="109"/>
        <v>45406</v>
      </c>
      <c r="AC662" t="str">
        <f t="shared" si="110"/>
        <v>Unaudited</v>
      </c>
    </row>
    <row r="663" spans="1:29" x14ac:dyDescent="0.25">
      <c r="A663" t="s">
        <v>421</v>
      </c>
      <c r="B663" t="s">
        <v>1380</v>
      </c>
      <c r="C663" t="s">
        <v>1381</v>
      </c>
      <c r="D663">
        <v>1900</v>
      </c>
      <c r="E663" s="957">
        <v>1</v>
      </c>
      <c r="F663" t="s">
        <v>1026</v>
      </c>
      <c r="G663" s="957" t="s">
        <v>1379</v>
      </c>
      <c r="H663" t="s">
        <v>381</v>
      </c>
      <c r="I663" s="937" t="s">
        <v>488</v>
      </c>
      <c r="J663" s="937" t="s">
        <v>491</v>
      </c>
      <c r="K663" s="937" t="s">
        <v>1014</v>
      </c>
      <c r="L663" s="943" t="s">
        <v>910</v>
      </c>
      <c r="M663" s="959" t="s">
        <v>911</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ASR_CMS_19</v>
      </c>
      <c r="AB663" s="957">
        <f t="shared" si="109"/>
        <v>45406</v>
      </c>
      <c r="AC663" t="str">
        <f t="shared" si="110"/>
        <v>Unaudited</v>
      </c>
    </row>
    <row r="664" spans="1:29" x14ac:dyDescent="0.25">
      <c r="A664" t="s">
        <v>421</v>
      </c>
      <c r="B664" t="s">
        <v>1380</v>
      </c>
      <c r="C664" t="s">
        <v>1381</v>
      </c>
      <c r="D664">
        <v>1900</v>
      </c>
      <c r="E664" s="957">
        <v>1</v>
      </c>
      <c r="F664" t="s">
        <v>1026</v>
      </c>
      <c r="G664" s="957" t="s">
        <v>1379</v>
      </c>
      <c r="H664" t="s">
        <v>381</v>
      </c>
      <c r="I664" s="937" t="s">
        <v>488</v>
      </c>
      <c r="J664" s="937" t="s">
        <v>13</v>
      </c>
      <c r="K664" s="937" t="s">
        <v>493</v>
      </c>
      <c r="L664" s="937" t="s">
        <v>95</v>
      </c>
      <c r="M664" s="958" t="s">
        <v>147</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ASR_CMS_19</v>
      </c>
      <c r="AB664" s="957">
        <f t="shared" si="109"/>
        <v>45406</v>
      </c>
      <c r="AC664" t="str">
        <f t="shared" si="110"/>
        <v>Unaudited</v>
      </c>
    </row>
    <row r="665" spans="1:29" x14ac:dyDescent="0.25">
      <c r="A665" t="s">
        <v>421</v>
      </c>
      <c r="B665" t="s">
        <v>1380</v>
      </c>
      <c r="C665" t="s">
        <v>1381</v>
      </c>
      <c r="D665">
        <v>1900</v>
      </c>
      <c r="E665" s="957">
        <v>1</v>
      </c>
      <c r="F665" t="s">
        <v>1026</v>
      </c>
      <c r="G665" s="957" t="s">
        <v>1379</v>
      </c>
      <c r="H665" t="s">
        <v>381</v>
      </c>
      <c r="I665" s="937" t="s">
        <v>488</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ASR_CMS_19</v>
      </c>
      <c r="AB665" s="957">
        <f t="shared" si="109"/>
        <v>45406</v>
      </c>
      <c r="AC665" t="str">
        <f t="shared" si="110"/>
        <v>Unaudited</v>
      </c>
    </row>
    <row r="666" spans="1:29" x14ac:dyDescent="0.25">
      <c r="A666" t="s">
        <v>421</v>
      </c>
      <c r="B666" t="s">
        <v>1380</v>
      </c>
      <c r="C666" t="s">
        <v>1381</v>
      </c>
      <c r="D666">
        <v>1900</v>
      </c>
      <c r="E666" s="957">
        <v>1</v>
      </c>
      <c r="F666" t="s">
        <v>1026</v>
      </c>
      <c r="G666" s="957" t="s">
        <v>1379</v>
      </c>
      <c r="H666" t="s">
        <v>381</v>
      </c>
      <c r="I666" s="937" t="s">
        <v>489</v>
      </c>
      <c r="J666" s="937" t="s">
        <v>445</v>
      </c>
      <c r="K666" s="937" t="s">
        <v>0</v>
      </c>
      <c r="L666" s="937">
        <v>2.1</v>
      </c>
      <c r="M666" s="958" t="s">
        <v>148</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-85695.602987195671</v>
      </c>
      <c r="AA666" t="str">
        <f t="shared" si="108"/>
        <v>ASR_CMS_19</v>
      </c>
      <c r="AB666" s="957">
        <f t="shared" si="109"/>
        <v>45406</v>
      </c>
      <c r="AC666" t="str">
        <f t="shared" si="110"/>
        <v>Unaudited</v>
      </c>
    </row>
    <row r="667" spans="1:29" ht="30" x14ac:dyDescent="0.25">
      <c r="A667" t="s">
        <v>421</v>
      </c>
      <c r="B667" t="s">
        <v>1380</v>
      </c>
      <c r="C667" t="s">
        <v>1381</v>
      </c>
      <c r="D667">
        <v>1900</v>
      </c>
      <c r="E667" s="957">
        <v>1</v>
      </c>
      <c r="F667" t="s">
        <v>1026</v>
      </c>
      <c r="G667" s="957" t="s">
        <v>1379</v>
      </c>
      <c r="H667" t="s">
        <v>381</v>
      </c>
      <c r="I667" s="937" t="s">
        <v>489</v>
      </c>
      <c r="J667" s="937" t="s">
        <v>445</v>
      </c>
      <c r="K667" s="937" t="s">
        <v>0</v>
      </c>
      <c r="L667" s="937">
        <v>2.2000000000000002</v>
      </c>
      <c r="M667" s="958" t="s">
        <v>149</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-67053.890473656109</v>
      </c>
      <c r="AA667" t="str">
        <f t="shared" si="108"/>
        <v>ASR_CMS_19</v>
      </c>
      <c r="AB667" s="957">
        <f t="shared" si="109"/>
        <v>45406</v>
      </c>
      <c r="AC667" t="str">
        <f t="shared" si="110"/>
        <v>Unaudited</v>
      </c>
    </row>
    <row r="668" spans="1:29" x14ac:dyDescent="0.25">
      <c r="A668" t="s">
        <v>421</v>
      </c>
      <c r="B668" t="s">
        <v>1380</v>
      </c>
      <c r="C668" t="s">
        <v>1381</v>
      </c>
      <c r="D668">
        <v>1900</v>
      </c>
      <c r="E668" s="957">
        <v>1</v>
      </c>
      <c r="F668" t="s">
        <v>1026</v>
      </c>
      <c r="G668" s="957" t="s">
        <v>1379</v>
      </c>
      <c r="H668" t="s">
        <v>381</v>
      </c>
      <c r="I668" s="937" t="s">
        <v>489</v>
      </c>
      <c r="J668" s="937" t="s">
        <v>445</v>
      </c>
      <c r="K668" s="937" t="s">
        <v>0</v>
      </c>
      <c r="L668" s="937">
        <v>2.2999999999999998</v>
      </c>
      <c r="M668" s="958" t="s">
        <v>150</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-1627.5869087500726</v>
      </c>
      <c r="AA668" t="str">
        <f t="shared" si="108"/>
        <v>ASR_CMS_19</v>
      </c>
      <c r="AB668" s="957">
        <f t="shared" si="109"/>
        <v>45406</v>
      </c>
      <c r="AC668" t="str">
        <f t="shared" si="110"/>
        <v>Unaudited</v>
      </c>
    </row>
    <row r="669" spans="1:29" x14ac:dyDescent="0.25">
      <c r="A669" t="s">
        <v>421</v>
      </c>
      <c r="B669" t="s">
        <v>1380</v>
      </c>
      <c r="C669" t="s">
        <v>1381</v>
      </c>
      <c r="D669">
        <v>1900</v>
      </c>
      <c r="E669" s="957">
        <v>1</v>
      </c>
      <c r="F669" t="s">
        <v>1026</v>
      </c>
      <c r="G669" s="957" t="s">
        <v>1379</v>
      </c>
      <c r="H669" t="s">
        <v>381</v>
      </c>
      <c r="I669" s="937" t="s">
        <v>489</v>
      </c>
      <c r="J669" s="937" t="s">
        <v>445</v>
      </c>
      <c r="K669" s="937" t="s">
        <v>0</v>
      </c>
      <c r="L669" s="937">
        <v>2.4</v>
      </c>
      <c r="M669" s="958" t="s">
        <v>151</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-13578.956691130519</v>
      </c>
      <c r="AA669" t="str">
        <f t="shared" si="108"/>
        <v>ASR_CMS_19</v>
      </c>
      <c r="AB669" s="957">
        <f t="shared" si="109"/>
        <v>45406</v>
      </c>
      <c r="AC669" t="str">
        <f t="shared" si="110"/>
        <v>Unaudited</v>
      </c>
    </row>
    <row r="670" spans="1:29" ht="30" x14ac:dyDescent="0.25">
      <c r="A670" t="s">
        <v>421</v>
      </c>
      <c r="B670" t="s">
        <v>1380</v>
      </c>
      <c r="C670" t="s">
        <v>1381</v>
      </c>
      <c r="D670">
        <v>1900</v>
      </c>
      <c r="E670" s="957">
        <v>1</v>
      </c>
      <c r="F670" t="s">
        <v>1026</v>
      </c>
      <c r="G670" s="957" t="s">
        <v>1379</v>
      </c>
      <c r="H670" t="s">
        <v>381</v>
      </c>
      <c r="I670" s="937" t="s">
        <v>489</v>
      </c>
      <c r="J670" s="937" t="s">
        <v>445</v>
      </c>
      <c r="K670" s="937" t="s">
        <v>0</v>
      </c>
      <c r="L670" s="937">
        <v>2.5</v>
      </c>
      <c r="M670" s="958" t="s">
        <v>152</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-56883.480835862778</v>
      </c>
      <c r="AA670" t="str">
        <f t="shared" si="108"/>
        <v>ASR_CMS_19</v>
      </c>
      <c r="AB670" s="957">
        <f t="shared" si="109"/>
        <v>45406</v>
      </c>
      <c r="AC670" t="str">
        <f t="shared" si="110"/>
        <v>Unaudited</v>
      </c>
    </row>
    <row r="671" spans="1:29" x14ac:dyDescent="0.25">
      <c r="A671" t="s">
        <v>421</v>
      </c>
      <c r="B671" t="s">
        <v>1380</v>
      </c>
      <c r="C671" t="s">
        <v>1381</v>
      </c>
      <c r="D671">
        <v>1900</v>
      </c>
      <c r="E671" s="957">
        <v>1</v>
      </c>
      <c r="F671" t="s">
        <v>1026</v>
      </c>
      <c r="G671" s="957" t="s">
        <v>1379</v>
      </c>
      <c r="H671" t="s">
        <v>381</v>
      </c>
      <c r="I671" s="937" t="s">
        <v>489</v>
      </c>
      <c r="J671" s="937" t="s">
        <v>445</v>
      </c>
      <c r="K671" s="937" t="s">
        <v>0</v>
      </c>
      <c r="L671" s="937" t="s">
        <v>97</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ASR_CMS_19</v>
      </c>
      <c r="AB671" s="957">
        <f t="shared" si="109"/>
        <v>45406</v>
      </c>
      <c r="AC671" t="str">
        <f t="shared" si="110"/>
        <v>Unaudited</v>
      </c>
    </row>
    <row r="672" spans="1:29" x14ac:dyDescent="0.25">
      <c r="A672" t="s">
        <v>421</v>
      </c>
      <c r="B672" t="s">
        <v>1380</v>
      </c>
      <c r="C672" t="s">
        <v>1381</v>
      </c>
      <c r="D672">
        <v>1900</v>
      </c>
      <c r="E672" s="957">
        <v>1</v>
      </c>
      <c r="F672" t="s">
        <v>1026</v>
      </c>
      <c r="G672" s="957" t="s">
        <v>1379</v>
      </c>
      <c r="H672" t="s">
        <v>381</v>
      </c>
      <c r="I672" s="937" t="s">
        <v>489</v>
      </c>
      <c r="J672" s="937" t="s">
        <v>445</v>
      </c>
      <c r="K672" s="937" t="s">
        <v>0</v>
      </c>
      <c r="L672" s="937" t="s">
        <v>153</v>
      </c>
      <c r="M672" s="958" t="s">
        <v>452</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ASR_CMS_19</v>
      </c>
      <c r="AB672" s="957">
        <f t="shared" si="109"/>
        <v>45406</v>
      </c>
      <c r="AC672" t="str">
        <f t="shared" si="110"/>
        <v>Unaudited</v>
      </c>
    </row>
    <row r="673" spans="1:29" x14ac:dyDescent="0.25">
      <c r="A673" t="s">
        <v>421</v>
      </c>
      <c r="B673" t="s">
        <v>1380</v>
      </c>
      <c r="C673" t="s">
        <v>1381</v>
      </c>
      <c r="D673">
        <v>1900</v>
      </c>
      <c r="E673" s="957">
        <v>1</v>
      </c>
      <c r="F673" t="s">
        <v>1026</v>
      </c>
      <c r="G673" s="957" t="s">
        <v>1379</v>
      </c>
      <c r="H673" t="s">
        <v>381</v>
      </c>
      <c r="I673" s="937" t="s">
        <v>489</v>
      </c>
      <c r="J673" s="937" t="s">
        <v>445</v>
      </c>
      <c r="K673" s="937" t="s">
        <v>0</v>
      </c>
      <c r="L673" s="945" t="s">
        <v>912</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3155.933569704549</v>
      </c>
      <c r="AA673" t="str">
        <f t="shared" si="108"/>
        <v>ASR_CMS_19</v>
      </c>
      <c r="AB673" s="957">
        <f t="shared" si="109"/>
        <v>45406</v>
      </c>
      <c r="AC673" t="str">
        <f t="shared" si="110"/>
        <v>Unaudited</v>
      </c>
    </row>
    <row r="674" spans="1:29" x14ac:dyDescent="0.25">
      <c r="A674" t="s">
        <v>421</v>
      </c>
      <c r="B674" t="s">
        <v>1380</v>
      </c>
      <c r="C674" t="s">
        <v>1381</v>
      </c>
      <c r="D674">
        <v>1900</v>
      </c>
      <c r="E674" s="957">
        <v>1</v>
      </c>
      <c r="F674" t="s">
        <v>1026</v>
      </c>
      <c r="G674" s="957" t="s">
        <v>1379</v>
      </c>
      <c r="H674" t="s">
        <v>381</v>
      </c>
      <c r="I674" s="937" t="s">
        <v>489</v>
      </c>
      <c r="J674" s="937" t="s">
        <v>445</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17531.970631958819</v>
      </c>
      <c r="AA674" t="str">
        <f t="shared" si="108"/>
        <v>ASR_CMS_19</v>
      </c>
      <c r="AB674" s="957">
        <f t="shared" si="109"/>
        <v>45406</v>
      </c>
      <c r="AC674" t="str">
        <f t="shared" si="110"/>
        <v>Unaudited</v>
      </c>
    </row>
    <row r="675" spans="1:29" x14ac:dyDescent="0.25">
      <c r="A675" t="s">
        <v>421</v>
      </c>
      <c r="B675" t="s">
        <v>1380</v>
      </c>
      <c r="C675" t="s">
        <v>1381</v>
      </c>
      <c r="D675">
        <v>1900</v>
      </c>
      <c r="E675" s="957">
        <v>1</v>
      </c>
      <c r="F675" t="s">
        <v>1026</v>
      </c>
      <c r="G675" s="957" t="s">
        <v>1379</v>
      </c>
      <c r="H675" t="s">
        <v>381</v>
      </c>
      <c r="I675" s="958" t="s">
        <v>489</v>
      </c>
      <c r="J675" s="958" t="s">
        <v>445</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10525.148510439447</v>
      </c>
      <c r="AA675" t="str">
        <f t="shared" si="108"/>
        <v>ASR_CMS_19</v>
      </c>
      <c r="AB675" s="957">
        <f t="shared" si="109"/>
        <v>45406</v>
      </c>
      <c r="AC675" t="str">
        <f t="shared" si="110"/>
        <v>Unaudited</v>
      </c>
    </row>
    <row r="676" spans="1:29" x14ac:dyDescent="0.25">
      <c r="A676" t="s">
        <v>421</v>
      </c>
      <c r="B676" t="s">
        <v>1380</v>
      </c>
      <c r="C676" t="s">
        <v>1381</v>
      </c>
      <c r="D676">
        <v>1900</v>
      </c>
      <c r="E676" s="957">
        <v>1</v>
      </c>
      <c r="F676" t="s">
        <v>1026</v>
      </c>
      <c r="G676" s="957" t="s">
        <v>1379</v>
      </c>
      <c r="H676" t="s">
        <v>381</v>
      </c>
      <c r="I676" s="937" t="s">
        <v>489</v>
      </c>
      <c r="J676" s="937" t="s">
        <v>445</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ASR_CMS_19</v>
      </c>
      <c r="AB676" s="957">
        <f t="shared" si="109"/>
        <v>45406</v>
      </c>
      <c r="AC676" t="str">
        <f t="shared" si="110"/>
        <v>Unaudited</v>
      </c>
    </row>
    <row r="677" spans="1:29" x14ac:dyDescent="0.25">
      <c r="A677" t="s">
        <v>421</v>
      </c>
      <c r="B677" t="s">
        <v>1380</v>
      </c>
      <c r="C677" t="s">
        <v>1381</v>
      </c>
      <c r="D677">
        <v>1900</v>
      </c>
      <c r="E677" s="957">
        <v>1</v>
      </c>
      <c r="F677" t="s">
        <v>1026</v>
      </c>
      <c r="G677" s="957" t="s">
        <v>1379</v>
      </c>
      <c r="H677" t="s">
        <v>381</v>
      </c>
      <c r="I677" s="937" t="s">
        <v>489</v>
      </c>
      <c r="J677" s="937" t="s">
        <v>445</v>
      </c>
      <c r="K677" s="937" t="s">
        <v>53</v>
      </c>
      <c r="L677" s="937" t="s">
        <v>44</v>
      </c>
      <c r="M677" s="962" t="s">
        <v>154</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ASR_CMS_19</v>
      </c>
      <c r="AB677" s="957">
        <f t="shared" si="109"/>
        <v>45406</v>
      </c>
      <c r="AC677" t="str">
        <f t="shared" si="110"/>
        <v>Unaudited</v>
      </c>
    </row>
    <row r="678" spans="1:29" x14ac:dyDescent="0.25">
      <c r="A678" t="s">
        <v>421</v>
      </c>
      <c r="B678" t="s">
        <v>1380</v>
      </c>
      <c r="C678" t="s">
        <v>1381</v>
      </c>
      <c r="D678">
        <v>1900</v>
      </c>
      <c r="E678" s="957">
        <v>1</v>
      </c>
      <c r="F678" t="s">
        <v>1026</v>
      </c>
      <c r="G678" s="957" t="s">
        <v>1379</v>
      </c>
      <c r="H678" t="s">
        <v>381</v>
      </c>
      <c r="I678" s="937" t="s">
        <v>489</v>
      </c>
      <c r="J678" s="937" t="s">
        <v>445</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ASR_CMS_19</v>
      </c>
      <c r="AB678" s="957">
        <f t="shared" si="109"/>
        <v>45406</v>
      </c>
      <c r="AC678" t="str">
        <f t="shared" si="110"/>
        <v>Unaudited</v>
      </c>
    </row>
    <row r="679" spans="1:29" x14ac:dyDescent="0.25">
      <c r="A679" t="s">
        <v>421</v>
      </c>
      <c r="B679" t="s">
        <v>1380</v>
      </c>
      <c r="C679" t="s">
        <v>1381</v>
      </c>
      <c r="D679">
        <v>1900</v>
      </c>
      <c r="E679" s="957">
        <v>1</v>
      </c>
      <c r="F679" t="s">
        <v>1026</v>
      </c>
      <c r="G679" s="957" t="s">
        <v>1379</v>
      </c>
      <c r="H679" t="s">
        <v>381</v>
      </c>
      <c r="I679" s="937" t="s">
        <v>489</v>
      </c>
      <c r="J679" s="937" t="s">
        <v>445</v>
      </c>
      <c r="K679" s="937" t="s">
        <v>53</v>
      </c>
      <c r="L679" s="937" t="s">
        <v>42</v>
      </c>
      <c r="M679" s="962" t="s">
        <v>155</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-207357.06652133621</v>
      </c>
      <c r="AA679" t="str">
        <f t="shared" si="108"/>
        <v>ASR_CMS_19</v>
      </c>
      <c r="AB679" s="957">
        <f t="shared" si="109"/>
        <v>45406</v>
      </c>
      <c r="AC679" t="str">
        <f t="shared" si="110"/>
        <v>Unaudited</v>
      </c>
    </row>
    <row r="680" spans="1:29" x14ac:dyDescent="0.25">
      <c r="A680" t="s">
        <v>421</v>
      </c>
      <c r="B680" t="s">
        <v>1380</v>
      </c>
      <c r="C680" t="s">
        <v>1381</v>
      </c>
      <c r="D680">
        <v>1900</v>
      </c>
      <c r="E680" s="957">
        <v>1</v>
      </c>
      <c r="F680" t="s">
        <v>1026</v>
      </c>
      <c r="G680" s="957" t="s">
        <v>1379</v>
      </c>
      <c r="H680" t="s">
        <v>381</v>
      </c>
      <c r="I680" s="937" t="s">
        <v>489</v>
      </c>
      <c r="J680" s="937" t="s">
        <v>445</v>
      </c>
      <c r="K680" s="937" t="s">
        <v>53</v>
      </c>
      <c r="L680" s="937" t="s">
        <v>43</v>
      </c>
      <c r="M680" s="962" t="s">
        <v>463</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-130.42181642106993</v>
      </c>
      <c r="AA680" t="str">
        <f t="shared" si="108"/>
        <v>ASR_CMS_19</v>
      </c>
      <c r="AB680" s="957">
        <f t="shared" si="109"/>
        <v>45406</v>
      </c>
      <c r="AC680" t="str">
        <f t="shared" si="110"/>
        <v>Unaudited</v>
      </c>
    </row>
    <row r="681" spans="1:29" x14ac:dyDescent="0.25">
      <c r="A681" t="s">
        <v>421</v>
      </c>
      <c r="B681" t="s">
        <v>1380</v>
      </c>
      <c r="C681" t="s">
        <v>1381</v>
      </c>
      <c r="D681">
        <v>1900</v>
      </c>
      <c r="E681" s="957">
        <v>1</v>
      </c>
      <c r="F681" t="s">
        <v>1026</v>
      </c>
      <c r="G681" s="957" t="s">
        <v>1379</v>
      </c>
      <c r="H681" t="s">
        <v>381</v>
      </c>
      <c r="I681" s="937" t="s">
        <v>489</v>
      </c>
      <c r="J681" s="937" t="s">
        <v>445</v>
      </c>
      <c r="K681" s="937" t="s">
        <v>915</v>
      </c>
      <c r="L681" s="937" t="s">
        <v>916</v>
      </c>
      <c r="M681" s="962" t="s">
        <v>915</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-82.35357230384524</v>
      </c>
      <c r="AA681" t="str">
        <f t="shared" si="108"/>
        <v>ASR_CMS_19</v>
      </c>
      <c r="AB681" s="957">
        <f t="shared" si="109"/>
        <v>45406</v>
      </c>
      <c r="AC681" t="str">
        <f t="shared" si="110"/>
        <v>Unaudited</v>
      </c>
    </row>
    <row r="682" spans="1:29" x14ac:dyDescent="0.25">
      <c r="A682" t="s">
        <v>421</v>
      </c>
      <c r="B682" t="s">
        <v>1380</v>
      </c>
      <c r="C682" t="s">
        <v>1381</v>
      </c>
      <c r="D682">
        <v>1900</v>
      </c>
      <c r="E682" s="957">
        <v>1</v>
      </c>
      <c r="F682" t="s">
        <v>1026</v>
      </c>
      <c r="G682" s="957" t="s">
        <v>1379</v>
      </c>
      <c r="H682" t="s">
        <v>381</v>
      </c>
      <c r="I682" s="937" t="s">
        <v>489</v>
      </c>
      <c r="J682" s="937" t="s">
        <v>445</v>
      </c>
      <c r="K682" s="937" t="s">
        <v>915</v>
      </c>
      <c r="L682" s="945" t="s">
        <v>917</v>
      </c>
      <c r="M682" s="960" t="s">
        <v>920</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-9236.2509684702345</v>
      </c>
      <c r="AA682" t="str">
        <f t="shared" si="108"/>
        <v>ASR_CMS_19</v>
      </c>
      <c r="AB682" s="957">
        <f t="shared" si="109"/>
        <v>45406</v>
      </c>
      <c r="AC682" t="str">
        <f t="shared" si="110"/>
        <v>Unaudited</v>
      </c>
    </row>
    <row r="683" spans="1:29" x14ac:dyDescent="0.25">
      <c r="A683" t="s">
        <v>421</v>
      </c>
      <c r="B683" t="s">
        <v>1380</v>
      </c>
      <c r="C683" t="s">
        <v>1381</v>
      </c>
      <c r="D683">
        <v>1900</v>
      </c>
      <c r="E683" s="957">
        <v>1</v>
      </c>
      <c r="F683" t="s">
        <v>1026</v>
      </c>
      <c r="G683" s="957" t="s">
        <v>1379</v>
      </c>
      <c r="H683" t="s">
        <v>381</v>
      </c>
      <c r="I683" s="962" t="s">
        <v>489</v>
      </c>
      <c r="J683" s="962" t="s">
        <v>445</v>
      </c>
      <c r="K683" s="962" t="s">
        <v>915</v>
      </c>
      <c r="L683" s="937" t="s">
        <v>918</v>
      </c>
      <c r="M683" s="962" t="s">
        <v>921</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ASR_CMS_19</v>
      </c>
      <c r="AB683" s="957">
        <f t="shared" si="109"/>
        <v>45406</v>
      </c>
      <c r="AC683" t="str">
        <f t="shared" si="110"/>
        <v>Unaudited</v>
      </c>
    </row>
    <row r="684" spans="1:29" x14ac:dyDescent="0.25">
      <c r="A684" t="s">
        <v>421</v>
      </c>
      <c r="B684" t="s">
        <v>1380</v>
      </c>
      <c r="C684" t="s">
        <v>1381</v>
      </c>
      <c r="D684">
        <v>1900</v>
      </c>
      <c r="E684" s="957">
        <v>1</v>
      </c>
      <c r="F684" t="s">
        <v>1026</v>
      </c>
      <c r="G684" s="957" t="s">
        <v>1379</v>
      </c>
      <c r="H684" t="s">
        <v>381</v>
      </c>
      <c r="I684" s="937" t="s">
        <v>489</v>
      </c>
      <c r="J684" s="937" t="s">
        <v>445</v>
      </c>
      <c r="K684" s="937" t="s">
        <v>446</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11638.874538788144</v>
      </c>
      <c r="AA684" t="str">
        <f t="shared" si="108"/>
        <v>ASR_CMS_19</v>
      </c>
      <c r="AB684" s="957">
        <f t="shared" si="109"/>
        <v>45406</v>
      </c>
      <c r="AC684" t="str">
        <f t="shared" si="110"/>
        <v>Unaudited</v>
      </c>
    </row>
    <row r="685" spans="1:29" ht="30" x14ac:dyDescent="0.25">
      <c r="A685" t="s">
        <v>421</v>
      </c>
      <c r="B685" t="s">
        <v>1380</v>
      </c>
      <c r="C685" t="s">
        <v>1381</v>
      </c>
      <c r="D685">
        <v>1900</v>
      </c>
      <c r="E685" s="957">
        <v>1</v>
      </c>
      <c r="F685" t="s">
        <v>1026</v>
      </c>
      <c r="G685" s="957" t="s">
        <v>1379</v>
      </c>
      <c r="H685" t="s">
        <v>381</v>
      </c>
      <c r="I685" s="937" t="s">
        <v>489</v>
      </c>
      <c r="J685" s="937" t="s">
        <v>445</v>
      </c>
      <c r="K685" s="937" t="s">
        <v>446</v>
      </c>
      <c r="L685" s="943">
        <v>5.2</v>
      </c>
      <c r="M685" s="963" t="s">
        <v>304</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ASR_CMS_19</v>
      </c>
      <c r="AB685" s="957">
        <f t="shared" si="109"/>
        <v>45406</v>
      </c>
      <c r="AC685" t="str">
        <f t="shared" si="110"/>
        <v>Unaudited</v>
      </c>
    </row>
    <row r="686" spans="1:29" ht="30" x14ac:dyDescent="0.25">
      <c r="A686" t="s">
        <v>421</v>
      </c>
      <c r="B686" t="s">
        <v>1380</v>
      </c>
      <c r="C686" t="s">
        <v>1381</v>
      </c>
      <c r="D686">
        <v>1900</v>
      </c>
      <c r="E686" s="957">
        <v>1</v>
      </c>
      <c r="F686" t="s">
        <v>1026</v>
      </c>
      <c r="G686" s="957" t="s">
        <v>1379</v>
      </c>
      <c r="H686" t="s">
        <v>381</v>
      </c>
      <c r="I686" s="937" t="s">
        <v>489</v>
      </c>
      <c r="J686" s="937" t="s">
        <v>445</v>
      </c>
      <c r="K686" s="937" t="s">
        <v>446</v>
      </c>
      <c r="L686" s="947">
        <v>5.3</v>
      </c>
      <c r="M686" s="964" t="s">
        <v>305</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-3132.1008902476774</v>
      </c>
      <c r="AA686" t="str">
        <f t="shared" si="108"/>
        <v>ASR_CMS_19</v>
      </c>
      <c r="AB686" s="957">
        <f t="shared" si="109"/>
        <v>45406</v>
      </c>
      <c r="AC686" t="str">
        <f t="shared" si="110"/>
        <v>Unaudited</v>
      </c>
    </row>
    <row r="687" spans="1:29" x14ac:dyDescent="0.25">
      <c r="A687" t="s">
        <v>421</v>
      </c>
      <c r="B687" t="s">
        <v>1380</v>
      </c>
      <c r="C687" t="s">
        <v>1381</v>
      </c>
      <c r="D687">
        <v>1900</v>
      </c>
      <c r="E687" s="957">
        <v>1</v>
      </c>
      <c r="F687" t="s">
        <v>1026</v>
      </c>
      <c r="G687" s="957" t="s">
        <v>1379</v>
      </c>
      <c r="H687" t="s">
        <v>381</v>
      </c>
      <c r="I687" s="963" t="s">
        <v>489</v>
      </c>
      <c r="J687" s="963" t="s">
        <v>445</v>
      </c>
      <c r="K687" s="963" t="s">
        <v>446</v>
      </c>
      <c r="L687" s="943" t="s">
        <v>82</v>
      </c>
      <c r="M687" s="963" t="s">
        <v>454</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ASR_CMS_19</v>
      </c>
      <c r="AB687" s="957">
        <f t="shared" si="109"/>
        <v>45406</v>
      </c>
      <c r="AC687" t="str">
        <f t="shared" si="110"/>
        <v>Unaudited</v>
      </c>
    </row>
    <row r="688" spans="1:29" x14ac:dyDescent="0.25">
      <c r="A688" t="s">
        <v>421</v>
      </c>
      <c r="B688" t="s">
        <v>1380</v>
      </c>
      <c r="C688" t="s">
        <v>1381</v>
      </c>
      <c r="D688">
        <v>1900</v>
      </c>
      <c r="E688" s="957">
        <v>1</v>
      </c>
      <c r="F688" t="s">
        <v>1026</v>
      </c>
      <c r="G688" s="957" t="s">
        <v>1379</v>
      </c>
      <c r="H688" t="s">
        <v>381</v>
      </c>
      <c r="I688" s="937" t="s">
        <v>489</v>
      </c>
      <c r="J688" s="937" t="s">
        <v>445</v>
      </c>
      <c r="K688" s="937" t="s">
        <v>447</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ASR_CMS_19</v>
      </c>
      <c r="AB688" s="957">
        <f t="shared" si="109"/>
        <v>45406</v>
      </c>
      <c r="AC688" t="str">
        <f t="shared" si="110"/>
        <v>Unaudited</v>
      </c>
    </row>
    <row r="689" spans="1:29" x14ac:dyDescent="0.25">
      <c r="A689" t="s">
        <v>421</v>
      </c>
      <c r="B689" t="s">
        <v>1380</v>
      </c>
      <c r="C689" t="s">
        <v>1381</v>
      </c>
      <c r="D689">
        <v>1900</v>
      </c>
      <c r="E689" s="957">
        <v>1</v>
      </c>
      <c r="F689" t="s">
        <v>1026</v>
      </c>
      <c r="G689" s="957" t="s">
        <v>1379</v>
      </c>
      <c r="H689" t="s">
        <v>381</v>
      </c>
      <c r="I689" s="937" t="s">
        <v>489</v>
      </c>
      <c r="J689" s="937" t="s">
        <v>445</v>
      </c>
      <c r="K689" s="937" t="s">
        <v>447</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ASR_CMS_19</v>
      </c>
      <c r="AB689" s="957">
        <f t="shared" si="109"/>
        <v>45406</v>
      </c>
      <c r="AC689" t="str">
        <f t="shared" si="110"/>
        <v>Unaudited</v>
      </c>
    </row>
    <row r="690" spans="1:29" x14ac:dyDescent="0.25">
      <c r="A690" t="s">
        <v>421</v>
      </c>
      <c r="B690" t="s">
        <v>1380</v>
      </c>
      <c r="C690" t="s">
        <v>1381</v>
      </c>
      <c r="D690">
        <v>1900</v>
      </c>
      <c r="E690" s="957">
        <v>1</v>
      </c>
      <c r="F690" t="s">
        <v>1026</v>
      </c>
      <c r="G690" s="957" t="s">
        <v>1379</v>
      </c>
      <c r="H690" t="s">
        <v>381</v>
      </c>
      <c r="I690" s="937" t="s">
        <v>489</v>
      </c>
      <c r="J690" s="937" t="s">
        <v>445</v>
      </c>
      <c r="K690" s="937" t="s">
        <v>447</v>
      </c>
      <c r="L690" s="937">
        <v>6.3</v>
      </c>
      <c r="M690" s="962" t="s">
        <v>185</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ASR_CMS_19</v>
      </c>
      <c r="AB690" s="957">
        <f t="shared" si="109"/>
        <v>45406</v>
      </c>
      <c r="AC690" t="str">
        <f t="shared" si="110"/>
        <v>Unaudited</v>
      </c>
    </row>
    <row r="691" spans="1:29" x14ac:dyDescent="0.25">
      <c r="A691" t="s">
        <v>421</v>
      </c>
      <c r="B691" t="s">
        <v>1380</v>
      </c>
      <c r="C691" t="s">
        <v>1381</v>
      </c>
      <c r="D691">
        <v>1900</v>
      </c>
      <c r="E691" s="957">
        <v>1</v>
      </c>
      <c r="F691" t="s">
        <v>1026</v>
      </c>
      <c r="G691" s="957" t="s">
        <v>1379</v>
      </c>
      <c r="H691" t="s">
        <v>381</v>
      </c>
      <c r="I691" s="937" t="s">
        <v>489</v>
      </c>
      <c r="J691" s="937" t="s">
        <v>445</v>
      </c>
      <c r="K691" s="937" t="s">
        <v>447</v>
      </c>
      <c r="L691" s="945" t="s">
        <v>87</v>
      </c>
      <c r="M691" s="960" t="s">
        <v>455</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ASR_CMS_19</v>
      </c>
      <c r="AB691" s="957">
        <f t="shared" si="109"/>
        <v>45406</v>
      </c>
      <c r="AC691" t="str">
        <f t="shared" si="110"/>
        <v>Unaudited</v>
      </c>
    </row>
    <row r="692" spans="1:29" x14ac:dyDescent="0.25">
      <c r="A692" t="s">
        <v>421</v>
      </c>
      <c r="B692" t="s">
        <v>1380</v>
      </c>
      <c r="C692" t="s">
        <v>1381</v>
      </c>
      <c r="D692">
        <v>1900</v>
      </c>
      <c r="E692" s="957">
        <v>1</v>
      </c>
      <c r="F692" t="s">
        <v>1026</v>
      </c>
      <c r="G692" s="957" t="s">
        <v>1379</v>
      </c>
      <c r="H692" t="s">
        <v>381</v>
      </c>
      <c r="I692" s="962" t="s">
        <v>489</v>
      </c>
      <c r="J692" s="962" t="s">
        <v>445</v>
      </c>
      <c r="K692" s="962" t="s">
        <v>448</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-1374.5524411550209</v>
      </c>
      <c r="AA692" t="str">
        <f t="shared" si="108"/>
        <v>ASR_CMS_19</v>
      </c>
      <c r="AB692" s="957">
        <f t="shared" si="109"/>
        <v>45406</v>
      </c>
      <c r="AC692" t="str">
        <f t="shared" si="110"/>
        <v>Unaudited</v>
      </c>
    </row>
    <row r="693" spans="1:29" x14ac:dyDescent="0.25">
      <c r="A693" t="s">
        <v>421</v>
      </c>
      <c r="B693" t="s">
        <v>1380</v>
      </c>
      <c r="C693" t="s">
        <v>1381</v>
      </c>
      <c r="D693">
        <v>1900</v>
      </c>
      <c r="E693" s="957">
        <v>1</v>
      </c>
      <c r="F693" t="s">
        <v>1026</v>
      </c>
      <c r="G693" s="957" t="s">
        <v>1379</v>
      </c>
      <c r="H693" t="s">
        <v>381</v>
      </c>
      <c r="I693" s="937" t="s">
        <v>489</v>
      </c>
      <c r="J693" s="937" t="s">
        <v>445</v>
      </c>
      <c r="K693" s="937" t="s">
        <v>448</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ASR_CMS_19</v>
      </c>
      <c r="AB693" s="957">
        <f t="shared" si="109"/>
        <v>45406</v>
      </c>
      <c r="AC693" t="str">
        <f t="shared" si="110"/>
        <v>Unaudited</v>
      </c>
    </row>
    <row r="694" spans="1:29" x14ac:dyDescent="0.25">
      <c r="A694" t="s">
        <v>421</v>
      </c>
      <c r="B694" t="s">
        <v>1380</v>
      </c>
      <c r="C694" t="s">
        <v>1381</v>
      </c>
      <c r="D694">
        <v>1900</v>
      </c>
      <c r="E694" s="957">
        <v>1</v>
      </c>
      <c r="F694" t="s">
        <v>1026</v>
      </c>
      <c r="G694" s="957" t="s">
        <v>1379</v>
      </c>
      <c r="H694" t="s">
        <v>381</v>
      </c>
      <c r="I694" s="937" t="s">
        <v>489</v>
      </c>
      <c r="J694" s="937" t="s">
        <v>445</v>
      </c>
      <c r="K694" s="937" t="s">
        <v>448</v>
      </c>
      <c r="L694" s="937">
        <v>7.3</v>
      </c>
      <c r="M694" s="962" t="s">
        <v>156</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ASR_CMS_19</v>
      </c>
      <c r="AB694" s="957">
        <f t="shared" si="109"/>
        <v>45406</v>
      </c>
      <c r="AC694" t="str">
        <f t="shared" si="110"/>
        <v>Unaudited</v>
      </c>
    </row>
    <row r="695" spans="1:29" x14ac:dyDescent="0.25">
      <c r="A695" t="s">
        <v>421</v>
      </c>
      <c r="B695" t="s">
        <v>1380</v>
      </c>
      <c r="C695" t="s">
        <v>1381</v>
      </c>
      <c r="D695">
        <v>1900</v>
      </c>
      <c r="E695" s="957">
        <v>1</v>
      </c>
      <c r="F695" t="s">
        <v>1026</v>
      </c>
      <c r="G695" s="957" t="s">
        <v>1379</v>
      </c>
      <c r="H695" t="s">
        <v>381</v>
      </c>
      <c r="I695" s="937" t="s">
        <v>489</v>
      </c>
      <c r="J695" s="937" t="s">
        <v>445</v>
      </c>
      <c r="K695" s="937" t="s">
        <v>448</v>
      </c>
      <c r="L695" s="937" t="s">
        <v>91</v>
      </c>
      <c r="M695" s="962" t="s">
        <v>456</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ASR_CMS_19</v>
      </c>
      <c r="AB695" s="957">
        <f t="shared" si="109"/>
        <v>45406</v>
      </c>
      <c r="AC695" t="str">
        <f t="shared" si="110"/>
        <v>Unaudited</v>
      </c>
    </row>
    <row r="696" spans="1:29" x14ac:dyDescent="0.25">
      <c r="A696" t="s">
        <v>421</v>
      </c>
      <c r="B696" t="s">
        <v>1380</v>
      </c>
      <c r="C696" t="s">
        <v>1381</v>
      </c>
      <c r="D696">
        <v>1900</v>
      </c>
      <c r="E696" s="957">
        <v>1</v>
      </c>
      <c r="F696" t="s">
        <v>1026</v>
      </c>
      <c r="G696" s="957" t="s">
        <v>1379</v>
      </c>
      <c r="H696" t="s">
        <v>381</v>
      </c>
      <c r="I696" s="937" t="s">
        <v>489</v>
      </c>
      <c r="J696" s="937" t="s">
        <v>445</v>
      </c>
      <c r="K696" s="937" t="s">
        <v>449</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-2713.7612019444832</v>
      </c>
      <c r="AA696" t="str">
        <f t="shared" si="108"/>
        <v>ASR_CMS_19</v>
      </c>
      <c r="AB696" s="957">
        <f t="shared" si="109"/>
        <v>45406</v>
      </c>
      <c r="AC696" t="str">
        <f t="shared" si="110"/>
        <v>Unaudited</v>
      </c>
    </row>
    <row r="697" spans="1:29" x14ac:dyDescent="0.25">
      <c r="A697" t="s">
        <v>421</v>
      </c>
      <c r="B697" t="s">
        <v>1380</v>
      </c>
      <c r="C697" t="s">
        <v>1381</v>
      </c>
      <c r="D697">
        <v>1900</v>
      </c>
      <c r="E697" s="957">
        <v>1</v>
      </c>
      <c r="F697" t="s">
        <v>1026</v>
      </c>
      <c r="G697" s="957" t="s">
        <v>1379</v>
      </c>
      <c r="H697" t="s">
        <v>381</v>
      </c>
      <c r="I697" s="962" t="s">
        <v>489</v>
      </c>
      <c r="J697" s="962" t="s">
        <v>445</v>
      </c>
      <c r="K697" s="962" t="s">
        <v>449</v>
      </c>
      <c r="L697" s="937" t="s">
        <v>113</v>
      </c>
      <c r="M697" s="962" t="s">
        <v>444</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ASR_CMS_19</v>
      </c>
      <c r="AB697" s="957">
        <f t="shared" si="109"/>
        <v>45406</v>
      </c>
      <c r="AC697" t="str">
        <f t="shared" si="110"/>
        <v>Unaudited</v>
      </c>
    </row>
    <row r="698" spans="1:29" x14ac:dyDescent="0.25">
      <c r="A698" t="s">
        <v>421</v>
      </c>
      <c r="B698" t="s">
        <v>1380</v>
      </c>
      <c r="C698" t="s">
        <v>1381</v>
      </c>
      <c r="D698">
        <v>1900</v>
      </c>
      <c r="E698" s="957">
        <v>1</v>
      </c>
      <c r="F698" t="s">
        <v>1026</v>
      </c>
      <c r="G698" s="957" t="s">
        <v>1379</v>
      </c>
      <c r="H698" t="s">
        <v>381</v>
      </c>
      <c r="I698" s="937" t="s">
        <v>489</v>
      </c>
      <c r="J698" s="937" t="s">
        <v>445</v>
      </c>
      <c r="K698" s="937" t="s">
        <v>449</v>
      </c>
      <c r="L698" s="937" t="s">
        <v>115</v>
      </c>
      <c r="M698" s="962" t="s">
        <v>158</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ASR_CMS_19</v>
      </c>
      <c r="AB698" s="957">
        <f t="shared" si="109"/>
        <v>45406</v>
      </c>
      <c r="AC698" t="str">
        <f t="shared" si="110"/>
        <v>Unaudited</v>
      </c>
    </row>
    <row r="699" spans="1:29" x14ac:dyDescent="0.25">
      <c r="A699" t="s">
        <v>421</v>
      </c>
      <c r="B699" t="s">
        <v>1380</v>
      </c>
      <c r="C699" t="s">
        <v>1381</v>
      </c>
      <c r="D699">
        <v>1900</v>
      </c>
      <c r="E699" s="957">
        <v>1</v>
      </c>
      <c r="F699" t="s">
        <v>1026</v>
      </c>
      <c r="G699" s="957" t="s">
        <v>1379</v>
      </c>
      <c r="H699" t="s">
        <v>381</v>
      </c>
      <c r="I699" s="937" t="s">
        <v>489</v>
      </c>
      <c r="J699" s="937" t="s">
        <v>445</v>
      </c>
      <c r="K699" s="937" t="s">
        <v>449</v>
      </c>
      <c r="L699" s="937" t="s">
        <v>116</v>
      </c>
      <c r="M699" s="962" t="s">
        <v>114</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ASR_CMS_19</v>
      </c>
      <c r="AB699" s="957">
        <f t="shared" si="109"/>
        <v>45406</v>
      </c>
      <c r="AC699" t="str">
        <f t="shared" si="110"/>
        <v>Unaudited</v>
      </c>
    </row>
    <row r="700" spans="1:29" x14ac:dyDescent="0.25">
      <c r="A700" t="s">
        <v>421</v>
      </c>
      <c r="B700" t="s">
        <v>1380</v>
      </c>
      <c r="C700" t="s">
        <v>1381</v>
      </c>
      <c r="D700">
        <v>1900</v>
      </c>
      <c r="E700" s="957">
        <v>1</v>
      </c>
      <c r="F700" t="s">
        <v>1026</v>
      </c>
      <c r="G700" s="957" t="s">
        <v>1379</v>
      </c>
      <c r="H700" t="s">
        <v>381</v>
      </c>
      <c r="I700" s="937" t="s">
        <v>489</v>
      </c>
      <c r="J700" s="937" t="s">
        <v>445</v>
      </c>
      <c r="K700" s="937" t="s">
        <v>449</v>
      </c>
      <c r="L700" s="937" t="s">
        <v>117</v>
      </c>
      <c r="M700" s="962" t="s">
        <v>159</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ASR_CMS_19</v>
      </c>
      <c r="AB700" s="957">
        <f t="shared" si="109"/>
        <v>45406</v>
      </c>
      <c r="AC700" t="str">
        <f t="shared" si="110"/>
        <v>Unaudited</v>
      </c>
    </row>
    <row r="701" spans="1:29" x14ac:dyDescent="0.25">
      <c r="A701" t="s">
        <v>421</v>
      </c>
      <c r="B701" t="s">
        <v>1380</v>
      </c>
      <c r="C701" t="s">
        <v>1381</v>
      </c>
      <c r="D701">
        <v>1900</v>
      </c>
      <c r="E701" s="957">
        <v>1</v>
      </c>
      <c r="F701" t="s">
        <v>1026</v>
      </c>
      <c r="G701" s="957" t="s">
        <v>1379</v>
      </c>
      <c r="H701" t="s">
        <v>381</v>
      </c>
      <c r="I701" s="937" t="s">
        <v>489</v>
      </c>
      <c r="J701" s="937" t="s">
        <v>445</v>
      </c>
      <c r="K701" s="937" t="s">
        <v>449</v>
      </c>
      <c r="L701" s="945" t="s">
        <v>160</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ASR_CMS_19</v>
      </c>
      <c r="AB701" s="957">
        <f t="shared" si="109"/>
        <v>45406</v>
      </c>
      <c r="AC701" t="str">
        <f t="shared" si="110"/>
        <v>Unaudited</v>
      </c>
    </row>
    <row r="702" spans="1:29" x14ac:dyDescent="0.25">
      <c r="A702" t="s">
        <v>421</v>
      </c>
      <c r="B702" t="s">
        <v>1380</v>
      </c>
      <c r="C702" t="s">
        <v>1381</v>
      </c>
      <c r="D702">
        <v>1900</v>
      </c>
      <c r="E702" s="957">
        <v>1</v>
      </c>
      <c r="F702" t="s">
        <v>1026</v>
      </c>
      <c r="G702" s="957" t="s">
        <v>1379</v>
      </c>
      <c r="H702" t="s">
        <v>381</v>
      </c>
      <c r="I702" s="962" t="s">
        <v>489</v>
      </c>
      <c r="J702" s="962" t="s">
        <v>445</v>
      </c>
      <c r="K702" s="962" t="s">
        <v>449</v>
      </c>
      <c r="L702" s="937" t="s">
        <v>443</v>
      </c>
      <c r="M702" s="962" t="s">
        <v>457</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ASR_CMS_19</v>
      </c>
      <c r="AB702" s="957">
        <f t="shared" si="109"/>
        <v>45406</v>
      </c>
      <c r="AC702" t="str">
        <f t="shared" si="110"/>
        <v>Unaudited</v>
      </c>
    </row>
    <row r="703" spans="1:29" ht="30" x14ac:dyDescent="0.25">
      <c r="A703" t="s">
        <v>421</v>
      </c>
      <c r="B703" t="s">
        <v>1380</v>
      </c>
      <c r="C703" t="s">
        <v>1381</v>
      </c>
      <c r="D703">
        <v>1900</v>
      </c>
      <c r="E703" s="957">
        <v>1</v>
      </c>
      <c r="F703" t="s">
        <v>1026</v>
      </c>
      <c r="G703" s="957" t="s">
        <v>1379</v>
      </c>
      <c r="H703" t="s">
        <v>381</v>
      </c>
      <c r="I703" s="937" t="s">
        <v>489</v>
      </c>
      <c r="J703" s="937" t="s">
        <v>445</v>
      </c>
      <c r="K703" s="937" t="s">
        <v>450</v>
      </c>
      <c r="L703" s="937">
        <v>9.1</v>
      </c>
      <c r="M703" s="962" t="s">
        <v>186</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331159.46219781134</v>
      </c>
      <c r="AA703" t="str">
        <f t="shared" si="108"/>
        <v>ASR_CMS_19</v>
      </c>
      <c r="AB703" s="957">
        <f t="shared" si="109"/>
        <v>45406</v>
      </c>
      <c r="AC703" t="str">
        <f t="shared" si="110"/>
        <v>Unaudited</v>
      </c>
    </row>
    <row r="704" spans="1:29" x14ac:dyDescent="0.25">
      <c r="A704" t="s">
        <v>421</v>
      </c>
      <c r="B704" t="s">
        <v>1380</v>
      </c>
      <c r="C704" t="s">
        <v>1381</v>
      </c>
      <c r="D704">
        <v>1900</v>
      </c>
      <c r="E704" s="957">
        <v>1</v>
      </c>
      <c r="F704" t="s">
        <v>1026</v>
      </c>
      <c r="G704" s="957" t="s">
        <v>1379</v>
      </c>
      <c r="H704" t="s">
        <v>381</v>
      </c>
      <c r="I704" s="937" t="s">
        <v>489</v>
      </c>
      <c r="J704" s="937" t="s">
        <v>445</v>
      </c>
      <c r="K704" s="937" t="s">
        <v>450</v>
      </c>
      <c r="L704" s="937" t="s">
        <v>107</v>
      </c>
      <c r="M704" s="962" t="s">
        <v>187</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-16.162412489053871</v>
      </c>
      <c r="AA704" t="str">
        <f t="shared" si="108"/>
        <v>ASR_CMS_19</v>
      </c>
      <c r="AB704" s="957">
        <f t="shared" si="109"/>
        <v>45406</v>
      </c>
      <c r="AC704" t="str">
        <f t="shared" si="110"/>
        <v>Unaudited</v>
      </c>
    </row>
    <row r="705" spans="1:29" x14ac:dyDescent="0.25">
      <c r="A705" t="s">
        <v>421</v>
      </c>
      <c r="B705" t="s">
        <v>1380</v>
      </c>
      <c r="C705" t="s">
        <v>1381</v>
      </c>
      <c r="D705">
        <v>1900</v>
      </c>
      <c r="E705" s="957">
        <v>1</v>
      </c>
      <c r="F705" t="s">
        <v>1026</v>
      </c>
      <c r="G705" s="957" t="s">
        <v>1379</v>
      </c>
      <c r="H705" t="s">
        <v>381</v>
      </c>
      <c r="I705" s="937" t="s">
        <v>489</v>
      </c>
      <c r="J705" s="937" t="s">
        <v>445</v>
      </c>
      <c r="K705" s="937" t="s">
        <v>450</v>
      </c>
      <c r="L705" s="937" t="s">
        <v>1316</v>
      </c>
      <c r="M705" s="962" t="s">
        <v>1317</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ASR_CMS_19</v>
      </c>
      <c r="AB705" s="957">
        <f t="shared" si="109"/>
        <v>45406</v>
      </c>
      <c r="AC705" t="str">
        <f t="shared" si="110"/>
        <v>Unaudited</v>
      </c>
    </row>
    <row r="706" spans="1:29" x14ac:dyDescent="0.25">
      <c r="A706" t="s">
        <v>421</v>
      </c>
      <c r="B706" t="s">
        <v>1380</v>
      </c>
      <c r="C706" t="s">
        <v>1381</v>
      </c>
      <c r="D706">
        <v>1900</v>
      </c>
      <c r="E706" s="957">
        <v>1</v>
      </c>
      <c r="F706" t="s">
        <v>1026</v>
      </c>
      <c r="G706" s="957" t="s">
        <v>1379</v>
      </c>
      <c r="H706" t="s">
        <v>381</v>
      </c>
      <c r="I706" s="937" t="s">
        <v>489</v>
      </c>
      <c r="J706" s="937" t="s">
        <v>445</v>
      </c>
      <c r="K706" s="937" t="s">
        <v>450</v>
      </c>
      <c r="L706" s="937" t="s">
        <v>108</v>
      </c>
      <c r="M706" s="962" t="s">
        <v>188</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82119.690797267453</v>
      </c>
      <c r="AA706" t="str">
        <f t="shared" ref="AA706:AA769" si="122">file_name</f>
        <v>ASR_CMS_19</v>
      </c>
      <c r="AB706" s="957">
        <f t="shared" ref="AB706:AB769" si="123">file_date</f>
        <v>45406</v>
      </c>
      <c r="AC706" t="str">
        <f t="shared" ref="AC706:AC769" si="124">status</f>
        <v>Unaudited</v>
      </c>
    </row>
    <row r="707" spans="1:29" x14ac:dyDescent="0.25">
      <c r="A707" t="s">
        <v>421</v>
      </c>
      <c r="B707" t="s">
        <v>1380</v>
      </c>
      <c r="C707" t="s">
        <v>1381</v>
      </c>
      <c r="D707">
        <v>1900</v>
      </c>
      <c r="E707" s="957">
        <v>1</v>
      </c>
      <c r="F707" t="s">
        <v>1026</v>
      </c>
      <c r="G707" s="957" t="s">
        <v>1379</v>
      </c>
      <c r="H707" t="s">
        <v>381</v>
      </c>
      <c r="I707" s="937" t="s">
        <v>489</v>
      </c>
      <c r="J707" s="937" t="s">
        <v>445</v>
      </c>
      <c r="K707" s="937" t="s">
        <v>450</v>
      </c>
      <c r="L707" s="937" t="s">
        <v>109</v>
      </c>
      <c r="M707" s="962" t="s">
        <v>161</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5908.7642113996699</v>
      </c>
      <c r="AA707" t="str">
        <f t="shared" si="122"/>
        <v>ASR_CMS_19</v>
      </c>
      <c r="AB707" s="957">
        <f t="shared" si="123"/>
        <v>45406</v>
      </c>
      <c r="AC707" t="str">
        <f t="shared" si="124"/>
        <v>Unaudited</v>
      </c>
    </row>
    <row r="708" spans="1:29" x14ac:dyDescent="0.25">
      <c r="A708" t="s">
        <v>421</v>
      </c>
      <c r="B708" t="s">
        <v>1380</v>
      </c>
      <c r="C708" t="s">
        <v>1381</v>
      </c>
      <c r="D708">
        <v>1900</v>
      </c>
      <c r="E708" s="957">
        <v>1</v>
      </c>
      <c r="F708" t="s">
        <v>1026</v>
      </c>
      <c r="G708" s="957" t="s">
        <v>1379</v>
      </c>
      <c r="H708" t="s">
        <v>381</v>
      </c>
      <c r="I708" s="937" t="s">
        <v>489</v>
      </c>
      <c r="J708" s="937" t="s">
        <v>445</v>
      </c>
      <c r="K708" s="937" t="s">
        <v>450</v>
      </c>
      <c r="L708" s="937" t="s">
        <v>110</v>
      </c>
      <c r="M708" s="962" t="s">
        <v>135</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ASR_CMS_19</v>
      </c>
      <c r="AB708" s="957">
        <f t="shared" si="123"/>
        <v>45406</v>
      </c>
      <c r="AC708" t="str">
        <f t="shared" si="124"/>
        <v>Unaudited</v>
      </c>
    </row>
    <row r="709" spans="1:29" x14ac:dyDescent="0.25">
      <c r="A709" t="s">
        <v>421</v>
      </c>
      <c r="B709" t="s">
        <v>1380</v>
      </c>
      <c r="C709" t="s">
        <v>1381</v>
      </c>
      <c r="D709">
        <v>1900</v>
      </c>
      <c r="E709" s="957">
        <v>1</v>
      </c>
      <c r="F709" t="s">
        <v>1026</v>
      </c>
      <c r="G709" s="957" t="s">
        <v>1379</v>
      </c>
      <c r="H709" t="s">
        <v>381</v>
      </c>
      <c r="I709" s="937" t="s">
        <v>489</v>
      </c>
      <c r="J709" s="937" t="s">
        <v>445</v>
      </c>
      <c r="K709" s="937" t="s">
        <v>450</v>
      </c>
      <c r="L709" s="945" t="s">
        <v>111</v>
      </c>
      <c r="M709" s="960" t="s">
        <v>163</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-84343.44016290833</v>
      </c>
      <c r="AA709" t="str">
        <f t="shared" si="122"/>
        <v>ASR_CMS_19</v>
      </c>
      <c r="AB709" s="957">
        <f t="shared" si="123"/>
        <v>45406</v>
      </c>
      <c r="AC709" t="str">
        <f t="shared" si="124"/>
        <v>Unaudited</v>
      </c>
    </row>
    <row r="710" spans="1:29" x14ac:dyDescent="0.25">
      <c r="A710" t="s">
        <v>421</v>
      </c>
      <c r="B710" t="s">
        <v>1380</v>
      </c>
      <c r="C710" t="s">
        <v>1381</v>
      </c>
      <c r="D710">
        <v>1900</v>
      </c>
      <c r="E710" s="957">
        <v>1</v>
      </c>
      <c r="F710" t="s">
        <v>1026</v>
      </c>
      <c r="G710" s="957" t="s">
        <v>1379</v>
      </c>
      <c r="H710" t="s">
        <v>381</v>
      </c>
      <c r="I710" s="962" t="s">
        <v>489</v>
      </c>
      <c r="J710" s="962" t="s">
        <v>445</v>
      </c>
      <c r="K710" s="962" t="s">
        <v>450</v>
      </c>
      <c r="L710" s="937" t="s">
        <v>112</v>
      </c>
      <c r="M710" s="962" t="s">
        <v>464</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-302.90487987299093</v>
      </c>
      <c r="AA710" t="str">
        <f t="shared" si="122"/>
        <v>ASR_CMS_19</v>
      </c>
      <c r="AB710" s="957">
        <f t="shared" si="123"/>
        <v>45406</v>
      </c>
      <c r="AC710" t="str">
        <f t="shared" si="124"/>
        <v>Unaudited</v>
      </c>
    </row>
    <row r="711" spans="1:29" x14ac:dyDescent="0.25">
      <c r="A711" t="s">
        <v>421</v>
      </c>
      <c r="B711" t="s">
        <v>1380</v>
      </c>
      <c r="C711" t="s">
        <v>1381</v>
      </c>
      <c r="D711">
        <v>1900</v>
      </c>
      <c r="E711" s="957">
        <v>1</v>
      </c>
      <c r="F711" t="s">
        <v>1026</v>
      </c>
      <c r="G711" s="957" t="s">
        <v>1379</v>
      </c>
      <c r="H711" t="s">
        <v>381</v>
      </c>
      <c r="I711" s="937" t="s">
        <v>489</v>
      </c>
      <c r="J711" s="937" t="s">
        <v>445</v>
      </c>
      <c r="K711" s="937" t="s">
        <v>6</v>
      </c>
      <c r="L711" s="937" t="s">
        <v>118</v>
      </c>
      <c r="M711" s="962" t="s">
        <v>189</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ASR_CMS_19</v>
      </c>
      <c r="AB711" s="957">
        <f t="shared" si="123"/>
        <v>45406</v>
      </c>
      <c r="AC711" t="str">
        <f t="shared" si="124"/>
        <v>Unaudited</v>
      </c>
    </row>
    <row r="712" spans="1:29" x14ac:dyDescent="0.25">
      <c r="A712" t="s">
        <v>421</v>
      </c>
      <c r="B712" t="s">
        <v>1380</v>
      </c>
      <c r="C712" t="s">
        <v>1381</v>
      </c>
      <c r="D712">
        <v>1900</v>
      </c>
      <c r="E712" s="957">
        <v>1</v>
      </c>
      <c r="F712" t="s">
        <v>1026</v>
      </c>
      <c r="G712" s="957" t="s">
        <v>1379</v>
      </c>
      <c r="H712" t="s">
        <v>381</v>
      </c>
      <c r="I712" s="937" t="s">
        <v>489</v>
      </c>
      <c r="J712" s="937" t="s">
        <v>445</v>
      </c>
      <c r="K712" s="937" t="s">
        <v>6</v>
      </c>
      <c r="L712" s="937" t="s">
        <v>45</v>
      </c>
      <c r="M712" s="962" t="s">
        <v>164</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ASR_CMS_19</v>
      </c>
      <c r="AB712" s="957">
        <f t="shared" si="123"/>
        <v>45406</v>
      </c>
      <c r="AC712" t="str">
        <f t="shared" si="124"/>
        <v>Unaudited</v>
      </c>
    </row>
    <row r="713" spans="1:29" x14ac:dyDescent="0.25">
      <c r="A713" t="s">
        <v>421</v>
      </c>
      <c r="B713" t="s">
        <v>1380</v>
      </c>
      <c r="C713" t="s">
        <v>1381</v>
      </c>
      <c r="D713">
        <v>1900</v>
      </c>
      <c r="E713" s="957">
        <v>1</v>
      </c>
      <c r="F713" t="s">
        <v>1026</v>
      </c>
      <c r="G713" s="957" t="s">
        <v>1379</v>
      </c>
      <c r="H713" t="s">
        <v>381</v>
      </c>
      <c r="I713" s="937" t="s">
        <v>489</v>
      </c>
      <c r="J713" s="937" t="s">
        <v>445</v>
      </c>
      <c r="K713" s="937" t="s">
        <v>6</v>
      </c>
      <c r="L713" s="937" t="s">
        <v>46</v>
      </c>
      <c r="M713" s="962" t="s">
        <v>165</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-63.585488541760284</v>
      </c>
      <c r="AA713" t="str">
        <f t="shared" si="122"/>
        <v>ASR_CMS_19</v>
      </c>
      <c r="AB713" s="957">
        <f t="shared" si="123"/>
        <v>45406</v>
      </c>
      <c r="AC713" t="str">
        <f t="shared" si="124"/>
        <v>Unaudited</v>
      </c>
    </row>
    <row r="714" spans="1:29" x14ac:dyDescent="0.25">
      <c r="A714" t="s">
        <v>421</v>
      </c>
      <c r="B714" t="s">
        <v>1380</v>
      </c>
      <c r="C714" t="s">
        <v>1381</v>
      </c>
      <c r="D714">
        <v>1900</v>
      </c>
      <c r="E714" s="957">
        <v>1</v>
      </c>
      <c r="F714" t="s">
        <v>1026</v>
      </c>
      <c r="G714" s="957" t="s">
        <v>1379</v>
      </c>
      <c r="H714" t="s">
        <v>381</v>
      </c>
      <c r="I714" s="937" t="s">
        <v>489</v>
      </c>
      <c r="J714" s="937" t="s">
        <v>445</v>
      </c>
      <c r="K714" s="937" t="s">
        <v>6</v>
      </c>
      <c r="L714" s="937" t="s">
        <v>166</v>
      </c>
      <c r="M714" s="962" t="s">
        <v>462</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ASR_CMS_19</v>
      </c>
      <c r="AB714" s="957">
        <f t="shared" si="123"/>
        <v>45406</v>
      </c>
      <c r="AC714" t="str">
        <f t="shared" si="124"/>
        <v>Unaudited</v>
      </c>
    </row>
    <row r="715" spans="1:29" x14ac:dyDescent="0.25">
      <c r="A715" t="s">
        <v>421</v>
      </c>
      <c r="B715" t="s">
        <v>1380</v>
      </c>
      <c r="C715" t="s">
        <v>1381</v>
      </c>
      <c r="D715">
        <v>1900</v>
      </c>
      <c r="E715" s="957">
        <v>1</v>
      </c>
      <c r="F715" t="s">
        <v>1026</v>
      </c>
      <c r="G715" s="957" t="s">
        <v>1379</v>
      </c>
      <c r="H715" t="s">
        <v>381</v>
      </c>
      <c r="I715" s="937" t="s">
        <v>489</v>
      </c>
      <c r="J715" s="937" t="s">
        <v>445</v>
      </c>
      <c r="K715" s="937" t="s">
        <v>435</v>
      </c>
      <c r="L715" s="937" t="s">
        <v>121</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ASR_CMS_19</v>
      </c>
      <c r="AB715" s="957">
        <f t="shared" si="123"/>
        <v>45406</v>
      </c>
      <c r="AC715" t="str">
        <f t="shared" si="124"/>
        <v>Unaudited</v>
      </c>
    </row>
    <row r="716" spans="1:29" x14ac:dyDescent="0.25">
      <c r="A716" t="s">
        <v>421</v>
      </c>
      <c r="B716" t="s">
        <v>1380</v>
      </c>
      <c r="C716" t="s">
        <v>1381</v>
      </c>
      <c r="D716">
        <v>1900</v>
      </c>
      <c r="E716" s="957">
        <v>1</v>
      </c>
      <c r="F716" t="s">
        <v>1026</v>
      </c>
      <c r="G716" s="957" t="s">
        <v>1379</v>
      </c>
      <c r="H716" t="s">
        <v>381</v>
      </c>
      <c r="I716" s="937" t="s">
        <v>489</v>
      </c>
      <c r="J716" s="937" t="s">
        <v>445</v>
      </c>
      <c r="K716" s="937" t="s">
        <v>435</v>
      </c>
      <c r="L716" s="937" t="s">
        <v>938</v>
      </c>
      <c r="M716" s="962" t="s">
        <v>930</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ASR_CMS_19</v>
      </c>
      <c r="AB716" s="957">
        <f t="shared" si="123"/>
        <v>45406</v>
      </c>
      <c r="AC716" t="str">
        <f t="shared" si="124"/>
        <v>Unaudited</v>
      </c>
    </row>
    <row r="717" spans="1:29" x14ac:dyDescent="0.25">
      <c r="A717" t="s">
        <v>421</v>
      </c>
      <c r="B717" t="s">
        <v>1380</v>
      </c>
      <c r="C717" t="s">
        <v>1381</v>
      </c>
      <c r="D717">
        <v>1900</v>
      </c>
      <c r="E717" s="957">
        <v>1</v>
      </c>
      <c r="F717" t="s">
        <v>1026</v>
      </c>
      <c r="G717" s="957" t="s">
        <v>1379</v>
      </c>
      <c r="H717" t="s">
        <v>381</v>
      </c>
      <c r="I717" s="937" t="s">
        <v>489</v>
      </c>
      <c r="J717" s="937" t="s">
        <v>445</v>
      </c>
      <c r="K717" s="937" t="s">
        <v>435</v>
      </c>
      <c r="L717" s="945" t="s">
        <v>168</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ASR_CMS_19</v>
      </c>
      <c r="AB717" s="957">
        <f t="shared" si="123"/>
        <v>45406</v>
      </c>
      <c r="AC717" t="str">
        <f t="shared" si="124"/>
        <v>Unaudited</v>
      </c>
    </row>
    <row r="718" spans="1:29" x14ac:dyDescent="0.25">
      <c r="A718" t="s">
        <v>421</v>
      </c>
      <c r="B718" t="s">
        <v>1380</v>
      </c>
      <c r="C718" t="s">
        <v>1381</v>
      </c>
      <c r="D718">
        <v>1900</v>
      </c>
      <c r="E718" s="957">
        <v>1</v>
      </c>
      <c r="F718" t="s">
        <v>1026</v>
      </c>
      <c r="G718" s="957" t="s">
        <v>1379</v>
      </c>
      <c r="H718" t="s">
        <v>381</v>
      </c>
      <c r="I718" s="937" t="s">
        <v>489</v>
      </c>
      <c r="J718" s="937" t="s">
        <v>445</v>
      </c>
      <c r="K718" s="937" t="s">
        <v>435</v>
      </c>
      <c r="L718" s="937" t="s">
        <v>169</v>
      </c>
      <c r="M718" s="962" t="s">
        <v>330</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ASR_CMS_19</v>
      </c>
      <c r="AB718" s="957">
        <f t="shared" si="123"/>
        <v>45406</v>
      </c>
      <c r="AC718" t="str">
        <f t="shared" si="124"/>
        <v>Unaudited</v>
      </c>
    </row>
    <row r="719" spans="1:29" x14ac:dyDescent="0.25">
      <c r="A719" t="s">
        <v>421</v>
      </c>
      <c r="B719" t="s">
        <v>1380</v>
      </c>
      <c r="C719" t="s">
        <v>1381</v>
      </c>
      <c r="D719">
        <v>1900</v>
      </c>
      <c r="E719" s="957">
        <v>1</v>
      </c>
      <c r="F719" t="s">
        <v>1026</v>
      </c>
      <c r="G719" s="957" t="s">
        <v>1379</v>
      </c>
      <c r="H719" t="s">
        <v>381</v>
      </c>
      <c r="I719" s="937" t="s">
        <v>489</v>
      </c>
      <c r="J719" s="937" t="s">
        <v>451</v>
      </c>
      <c r="K719" s="937" t="s">
        <v>436</v>
      </c>
      <c r="L719" s="937" t="s">
        <v>122</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ASR_CMS_19</v>
      </c>
      <c r="AB719" s="957">
        <f t="shared" si="123"/>
        <v>45406</v>
      </c>
      <c r="AC719" t="str">
        <f t="shared" si="124"/>
        <v>Unaudited</v>
      </c>
    </row>
    <row r="720" spans="1:29" x14ac:dyDescent="0.25">
      <c r="A720" t="s">
        <v>421</v>
      </c>
      <c r="B720" t="s">
        <v>1380</v>
      </c>
      <c r="C720" t="s">
        <v>1381</v>
      </c>
      <c r="D720">
        <v>1900</v>
      </c>
      <c r="E720" s="957">
        <v>1</v>
      </c>
      <c r="F720" t="s">
        <v>1026</v>
      </c>
      <c r="G720" s="957" t="s">
        <v>1379</v>
      </c>
      <c r="H720" t="s">
        <v>381</v>
      </c>
      <c r="I720" s="937" t="s">
        <v>489</v>
      </c>
      <c r="J720" s="937" t="s">
        <v>451</v>
      </c>
      <c r="K720" s="937" t="s">
        <v>436</v>
      </c>
      <c r="L720" s="937" t="s">
        <v>123</v>
      </c>
      <c r="M720" s="962" t="s">
        <v>98</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ASR_CMS_19</v>
      </c>
      <c r="AB720" s="957">
        <f t="shared" si="123"/>
        <v>45406</v>
      </c>
      <c r="AC720" t="str">
        <f t="shared" si="124"/>
        <v>Unaudited</v>
      </c>
    </row>
    <row r="721" spans="1:29" x14ac:dyDescent="0.25">
      <c r="A721" t="s">
        <v>421</v>
      </c>
      <c r="B721" t="s">
        <v>1380</v>
      </c>
      <c r="C721" t="s">
        <v>1381</v>
      </c>
      <c r="D721">
        <v>1900</v>
      </c>
      <c r="E721" s="957">
        <v>1</v>
      </c>
      <c r="F721" t="s">
        <v>1026</v>
      </c>
      <c r="G721" s="957" t="s">
        <v>1379</v>
      </c>
      <c r="H721" t="s">
        <v>381</v>
      </c>
      <c r="I721" s="937" t="s">
        <v>489</v>
      </c>
      <c r="J721" s="937" t="s">
        <v>451</v>
      </c>
      <c r="K721" s="937" t="s">
        <v>436</v>
      </c>
      <c r="L721" s="937" t="s">
        <v>124</v>
      </c>
      <c r="M721" s="962" t="s">
        <v>99</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ASR_CMS_19</v>
      </c>
      <c r="AB721" s="957">
        <f t="shared" si="123"/>
        <v>45406</v>
      </c>
      <c r="AC721" t="str">
        <f t="shared" si="124"/>
        <v>Unaudited</v>
      </c>
    </row>
    <row r="722" spans="1:29" x14ac:dyDescent="0.25">
      <c r="A722" t="s">
        <v>421</v>
      </c>
      <c r="B722" t="s">
        <v>1380</v>
      </c>
      <c r="C722" t="s">
        <v>1381</v>
      </c>
      <c r="D722">
        <v>1900</v>
      </c>
      <c r="E722" s="957">
        <v>1</v>
      </c>
      <c r="F722" t="s">
        <v>1026</v>
      </c>
      <c r="G722" s="957" t="s">
        <v>1379</v>
      </c>
      <c r="H722" t="s">
        <v>381</v>
      </c>
      <c r="I722" s="937" t="s">
        <v>489</v>
      </c>
      <c r="J722" s="937" t="s">
        <v>451</v>
      </c>
      <c r="K722" s="937" t="s">
        <v>436</v>
      </c>
      <c r="L722" s="945" t="s">
        <v>125</v>
      </c>
      <c r="M722" s="960" t="s">
        <v>100</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ASR_CMS_19</v>
      </c>
      <c r="AB722" s="957">
        <f t="shared" si="123"/>
        <v>45406</v>
      </c>
      <c r="AC722" t="str">
        <f t="shared" si="124"/>
        <v>Unaudited</v>
      </c>
    </row>
    <row r="723" spans="1:29" x14ac:dyDescent="0.25">
      <c r="A723" t="s">
        <v>421</v>
      </c>
      <c r="B723" t="s">
        <v>1380</v>
      </c>
      <c r="C723" t="s">
        <v>1381</v>
      </c>
      <c r="D723">
        <v>1900</v>
      </c>
      <c r="E723" s="957">
        <v>1</v>
      </c>
      <c r="F723" t="s">
        <v>1026</v>
      </c>
      <c r="G723" s="957" t="s">
        <v>1379</v>
      </c>
      <c r="H723" t="s">
        <v>381</v>
      </c>
      <c r="I723" s="962" t="s">
        <v>489</v>
      </c>
      <c r="J723" s="962" t="s">
        <v>451</v>
      </c>
      <c r="K723" s="962" t="s">
        <v>436</v>
      </c>
      <c r="L723" s="953" t="s">
        <v>126</v>
      </c>
      <c r="M723" s="962" t="s">
        <v>101</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ASR_CMS_19</v>
      </c>
      <c r="AB723" s="957">
        <f t="shared" si="123"/>
        <v>45406</v>
      </c>
      <c r="AC723" t="str">
        <f t="shared" si="124"/>
        <v>Unaudited</v>
      </c>
    </row>
    <row r="724" spans="1:29" x14ac:dyDescent="0.25">
      <c r="A724" t="s">
        <v>421</v>
      </c>
      <c r="B724" t="s">
        <v>1380</v>
      </c>
      <c r="C724" t="s">
        <v>1381</v>
      </c>
      <c r="D724">
        <v>1900</v>
      </c>
      <c r="E724" s="957">
        <v>1</v>
      </c>
      <c r="F724" t="s">
        <v>1026</v>
      </c>
      <c r="G724" s="957" t="s">
        <v>1379</v>
      </c>
      <c r="H724" t="s">
        <v>381</v>
      </c>
      <c r="I724" s="958" t="s">
        <v>489</v>
      </c>
      <c r="J724" s="958" t="s">
        <v>451</v>
      </c>
      <c r="K724" s="958" t="s">
        <v>436</v>
      </c>
      <c r="L724" s="953" t="s">
        <v>127</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ASR_CMS_19</v>
      </c>
      <c r="AB724" s="957">
        <f t="shared" si="123"/>
        <v>45406</v>
      </c>
      <c r="AC724" t="str">
        <f t="shared" si="124"/>
        <v>Unaudited</v>
      </c>
    </row>
    <row r="725" spans="1:29" x14ac:dyDescent="0.25">
      <c r="A725" t="s">
        <v>421</v>
      </c>
      <c r="B725" t="s">
        <v>1380</v>
      </c>
      <c r="C725" t="s">
        <v>1381</v>
      </c>
      <c r="D725">
        <v>1900</v>
      </c>
      <c r="E725" s="957">
        <v>1</v>
      </c>
      <c r="F725" t="s">
        <v>1026</v>
      </c>
      <c r="G725" s="957" t="s">
        <v>1379</v>
      </c>
      <c r="H725" t="s">
        <v>381</v>
      </c>
      <c r="I725" s="958" t="s">
        <v>489</v>
      </c>
      <c r="J725" s="958" t="s">
        <v>437</v>
      </c>
      <c r="K725" s="958" t="s">
        <v>437</v>
      </c>
      <c r="L725" s="937" t="s">
        <v>129</v>
      </c>
      <c r="M725" s="958" t="s">
        <v>327</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ASR_CMS_19</v>
      </c>
      <c r="AB725" s="957">
        <f t="shared" si="123"/>
        <v>45406</v>
      </c>
      <c r="AC725" t="str">
        <f t="shared" si="124"/>
        <v>Unaudited</v>
      </c>
    </row>
    <row r="726" spans="1:29" x14ac:dyDescent="0.25">
      <c r="A726" t="s">
        <v>421</v>
      </c>
      <c r="B726" t="s">
        <v>1380</v>
      </c>
      <c r="C726" t="s">
        <v>1381</v>
      </c>
      <c r="D726">
        <v>1900</v>
      </c>
      <c r="E726" s="957">
        <v>1</v>
      </c>
      <c r="F726" t="s">
        <v>1026</v>
      </c>
      <c r="G726" s="957" t="s">
        <v>1379</v>
      </c>
      <c r="H726" t="s">
        <v>381</v>
      </c>
      <c r="I726" s="958" t="s">
        <v>489</v>
      </c>
      <c r="J726" s="958" t="s">
        <v>437</v>
      </c>
      <c r="K726" s="958" t="s">
        <v>437</v>
      </c>
      <c r="L726" s="937" t="s">
        <v>130</v>
      </c>
      <c r="M726" s="958" t="s">
        <v>326</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ASR_CMS_19</v>
      </c>
      <c r="AB726" s="957">
        <f t="shared" si="123"/>
        <v>45406</v>
      </c>
      <c r="AC726" t="str">
        <f t="shared" si="124"/>
        <v>Unaudited</v>
      </c>
    </row>
    <row r="727" spans="1:29" ht="30" x14ac:dyDescent="0.25">
      <c r="A727" t="s">
        <v>421</v>
      </c>
      <c r="B727" t="s">
        <v>1380</v>
      </c>
      <c r="C727" t="s">
        <v>1381</v>
      </c>
      <c r="D727">
        <v>1900</v>
      </c>
      <c r="E727" s="957">
        <v>1</v>
      </c>
      <c r="F727" t="s">
        <v>1026</v>
      </c>
      <c r="G727" s="957" t="s">
        <v>1379</v>
      </c>
      <c r="H727" t="s">
        <v>381</v>
      </c>
      <c r="I727" s="965" t="s">
        <v>489</v>
      </c>
      <c r="J727" s="965" t="s">
        <v>437</v>
      </c>
      <c r="K727" s="965" t="s">
        <v>437</v>
      </c>
      <c r="L727" s="945" t="s">
        <v>131</v>
      </c>
      <c r="M727" s="965" t="s">
        <v>180</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ASR_CMS_19</v>
      </c>
      <c r="AB727" s="957">
        <f t="shared" si="123"/>
        <v>45406</v>
      </c>
      <c r="AC727" t="str">
        <f t="shared" si="124"/>
        <v>Unaudited</v>
      </c>
    </row>
    <row r="728" spans="1:29" x14ac:dyDescent="0.25">
      <c r="A728" t="s">
        <v>421</v>
      </c>
      <c r="B728" t="s">
        <v>1380</v>
      </c>
      <c r="C728" t="s">
        <v>1381</v>
      </c>
      <c r="D728">
        <v>1900</v>
      </c>
      <c r="E728" s="957">
        <v>1</v>
      </c>
      <c r="F728" t="s">
        <v>1026</v>
      </c>
      <c r="G728" s="957" t="s">
        <v>1379</v>
      </c>
      <c r="H728" t="s">
        <v>381</v>
      </c>
      <c r="I728" s="937" t="s">
        <v>489</v>
      </c>
      <c r="J728" s="937" t="s">
        <v>437</v>
      </c>
      <c r="K728" s="937" t="s">
        <v>437</v>
      </c>
      <c r="L728" s="937" t="s">
        <v>132</v>
      </c>
      <c r="M728" s="958" t="s">
        <v>495</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ASR_CMS_19</v>
      </c>
      <c r="AB728" s="957">
        <f t="shared" si="123"/>
        <v>45406</v>
      </c>
      <c r="AC728" t="str">
        <f t="shared" si="124"/>
        <v>Unaudited</v>
      </c>
    </row>
    <row r="729" spans="1:29" x14ac:dyDescent="0.25">
      <c r="A729" t="s">
        <v>421</v>
      </c>
      <c r="B729" t="s">
        <v>1380</v>
      </c>
      <c r="C729" t="s">
        <v>1381</v>
      </c>
      <c r="D729">
        <v>1900</v>
      </c>
      <c r="E729" s="957">
        <v>1</v>
      </c>
      <c r="F729" t="s">
        <v>1026</v>
      </c>
      <c r="G729" s="957" t="s">
        <v>1379</v>
      </c>
      <c r="H729" t="s">
        <v>381</v>
      </c>
      <c r="I729" s="937" t="s">
        <v>489</v>
      </c>
      <c r="J729" s="937" t="s">
        <v>437</v>
      </c>
      <c r="K729" s="937" t="s">
        <v>437</v>
      </c>
      <c r="L729" s="943" t="s">
        <v>133</v>
      </c>
      <c r="M729" s="959" t="s">
        <v>496</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ASR_CMS_19</v>
      </c>
      <c r="AB729" s="957">
        <f t="shared" si="123"/>
        <v>45406</v>
      </c>
      <c r="AC729" t="str">
        <f t="shared" si="124"/>
        <v>Unaudited</v>
      </c>
    </row>
    <row r="730" spans="1:29" x14ac:dyDescent="0.25">
      <c r="A730" t="s">
        <v>421</v>
      </c>
      <c r="B730" t="s">
        <v>1380</v>
      </c>
      <c r="C730" t="s">
        <v>1381</v>
      </c>
      <c r="D730">
        <v>1900</v>
      </c>
      <c r="E730" s="957">
        <v>1</v>
      </c>
      <c r="F730" t="s">
        <v>1026</v>
      </c>
      <c r="G730" s="957" t="s">
        <v>1379</v>
      </c>
      <c r="H730" t="s">
        <v>381</v>
      </c>
      <c r="I730" s="958" t="s">
        <v>489</v>
      </c>
      <c r="J730" s="958" t="s">
        <v>437</v>
      </c>
      <c r="K730" s="958" t="s">
        <v>437</v>
      </c>
      <c r="L730" s="937" t="s">
        <v>134</v>
      </c>
      <c r="M730" s="958" t="s">
        <v>497</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ASR_CMS_19</v>
      </c>
      <c r="AB730" s="957">
        <f t="shared" si="123"/>
        <v>45406</v>
      </c>
      <c r="AC730" t="str">
        <f t="shared" si="124"/>
        <v>Unaudited</v>
      </c>
    </row>
    <row r="731" spans="1:29" x14ac:dyDescent="0.25">
      <c r="A731" t="s">
        <v>421</v>
      </c>
      <c r="B731" t="s">
        <v>1380</v>
      </c>
      <c r="C731" t="s">
        <v>1381</v>
      </c>
      <c r="D731">
        <v>1900</v>
      </c>
      <c r="E731" s="957">
        <v>1</v>
      </c>
      <c r="F731" t="s">
        <v>1026</v>
      </c>
      <c r="G731" s="957" t="s">
        <v>1379</v>
      </c>
      <c r="H731" t="s">
        <v>381</v>
      </c>
      <c r="I731" s="937" t="s">
        <v>490</v>
      </c>
      <c r="J731" s="937" t="s">
        <v>26</v>
      </c>
      <c r="K731" s="937" t="s">
        <v>26</v>
      </c>
      <c r="L731" s="937" t="s">
        <v>270</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40419.579032191272</v>
      </c>
      <c r="AA731" t="str">
        <f t="shared" si="122"/>
        <v>ASR_CMS_19</v>
      </c>
      <c r="AB731" s="957">
        <f t="shared" si="123"/>
        <v>45406</v>
      </c>
      <c r="AC731" t="str">
        <f t="shared" si="124"/>
        <v>Unaudited</v>
      </c>
    </row>
    <row r="732" spans="1:29" x14ac:dyDescent="0.25">
      <c r="A732" t="s">
        <v>421</v>
      </c>
      <c r="B732" t="s">
        <v>1380</v>
      </c>
      <c r="C732" t="s">
        <v>1381</v>
      </c>
      <c r="D732">
        <v>1900</v>
      </c>
      <c r="E732" s="957">
        <v>1</v>
      </c>
      <c r="F732" t="s">
        <v>439</v>
      </c>
      <c r="G732" s="957">
        <v>91</v>
      </c>
      <c r="H732" t="s">
        <v>382</v>
      </c>
      <c r="I732" s="937" t="s">
        <v>433</v>
      </c>
      <c r="J732" s="937" t="s">
        <v>433</v>
      </c>
      <c r="K732" s="937" t="s">
        <v>433</v>
      </c>
      <c r="L732" s="937"/>
      <c r="M732" s="958" t="s">
        <v>433</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13100.609447004999</v>
      </c>
      <c r="O732" s="678">
        <f t="shared" ca="1" si="125"/>
        <v>6424.5990783409998</v>
      </c>
      <c r="P732" s="678">
        <f t="shared" ca="1" si="125"/>
        <v>1275.4285714289999</v>
      </c>
      <c r="Q732" s="678">
        <f t="shared" ca="1" si="125"/>
        <v>3513.2903225810001</v>
      </c>
      <c r="R732" s="678">
        <f t="shared" ca="1" si="125"/>
        <v>641.64516129000003</v>
      </c>
      <c r="S732" s="678">
        <f t="shared" ca="1" si="125"/>
        <v>17</v>
      </c>
      <c r="T732" s="678">
        <f t="shared" ca="1" si="125"/>
        <v>1046</v>
      </c>
      <c r="U732" s="678">
        <f t="shared" ca="1" si="125"/>
        <v>0</v>
      </c>
      <c r="V732" s="678">
        <f t="shared" ca="1" si="125"/>
        <v>85.678571429000002</v>
      </c>
      <c r="W732" s="678">
        <f t="shared" ca="1" si="119"/>
        <v>96.967741934999992</v>
      </c>
      <c r="X732" s="678">
        <f t="shared" ca="1" si="125"/>
        <v>0</v>
      </c>
      <c r="Y732" s="678">
        <f t="shared" ca="1" si="125"/>
        <v>0</v>
      </c>
      <c r="Z732" s="678">
        <f t="shared" ca="1" si="125"/>
        <v>0</v>
      </c>
      <c r="AA732" t="str">
        <f t="shared" si="122"/>
        <v>ASR_CMS_19</v>
      </c>
      <c r="AB732" s="957">
        <f t="shared" si="123"/>
        <v>45406</v>
      </c>
      <c r="AC732" t="str">
        <f t="shared" si="124"/>
        <v>Unaudited</v>
      </c>
    </row>
    <row r="733" spans="1:29" x14ac:dyDescent="0.25">
      <c r="A733" t="s">
        <v>421</v>
      </c>
      <c r="B733" t="s">
        <v>1380</v>
      </c>
      <c r="C733" t="s">
        <v>1381</v>
      </c>
      <c r="D733">
        <v>1900</v>
      </c>
      <c r="E733" s="957">
        <v>1</v>
      </c>
      <c r="F733" t="s">
        <v>439</v>
      </c>
      <c r="G733" s="957">
        <v>91</v>
      </c>
      <c r="H733" t="s">
        <v>382</v>
      </c>
      <c r="I733" s="958" t="s">
        <v>488</v>
      </c>
      <c r="J733" s="958" t="s">
        <v>12</v>
      </c>
      <c r="K733" s="958" t="s">
        <v>12</v>
      </c>
      <c r="L733" s="937">
        <v>1.1000000000000001</v>
      </c>
      <c r="M733" s="958" t="s">
        <v>12</v>
      </c>
      <c r="N733" s="678">
        <f t="shared" ca="1" si="126"/>
        <v>12527578.447683269</v>
      </c>
      <c r="O733" s="678">
        <f t="shared" ca="1" si="125"/>
        <v>4836683.4619047157</v>
      </c>
      <c r="P733" s="678">
        <f t="shared" ca="1" si="125"/>
        <v>960292.8719006849</v>
      </c>
      <c r="Q733" s="678">
        <f t="shared" ca="1" si="125"/>
        <v>2643491.3587010694</v>
      </c>
      <c r="R733" s="678">
        <f t="shared" ca="1" si="125"/>
        <v>482844.78697028547</v>
      </c>
      <c r="S733" s="678">
        <f t="shared" ca="1" si="125"/>
        <v>12815.959457257699</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787200.83927467745</v>
      </c>
      <c r="U733" s="678">
        <f t="shared" ca="1" si="127"/>
        <v>0</v>
      </c>
      <c r="V733" s="678">
        <f t="shared" ca="1" si="127"/>
        <v>64515.277701044055</v>
      </c>
      <c r="W733" s="678">
        <f t="shared" ca="1" si="119"/>
        <v>2739733.8917735326</v>
      </c>
      <c r="X733" s="678">
        <f t="shared" ca="1" si="127"/>
        <v>0</v>
      </c>
      <c r="Y733" s="678">
        <f t="shared" ca="1" si="127"/>
        <v>0</v>
      </c>
      <c r="Z733" s="678">
        <f t="shared" ca="1" si="127"/>
        <v>0</v>
      </c>
      <c r="AA733" t="str">
        <f t="shared" si="122"/>
        <v>ASR_CMS_19</v>
      </c>
      <c r="AB733" s="957">
        <f t="shared" si="123"/>
        <v>45406</v>
      </c>
      <c r="AC733" t="str">
        <f t="shared" si="124"/>
        <v>Unaudited</v>
      </c>
    </row>
    <row r="734" spans="1:29" x14ac:dyDescent="0.25">
      <c r="A734" t="s">
        <v>421</v>
      </c>
      <c r="B734" t="s">
        <v>1380</v>
      </c>
      <c r="C734" t="s">
        <v>1381</v>
      </c>
      <c r="D734">
        <v>1900</v>
      </c>
      <c r="E734" s="957">
        <v>1</v>
      </c>
      <c r="F734" t="s">
        <v>439</v>
      </c>
      <c r="G734" s="957">
        <v>91</v>
      </c>
      <c r="H734" t="s">
        <v>382</v>
      </c>
      <c r="I734" s="958" t="s">
        <v>488</v>
      </c>
      <c r="J734" s="958" t="s">
        <v>12</v>
      </c>
      <c r="K734" s="958" t="s">
        <v>1323</v>
      </c>
      <c r="L734" s="953" t="s">
        <v>1314</v>
      </c>
      <c r="M734" s="958" t="s">
        <v>1323</v>
      </c>
      <c r="N734" s="678">
        <f t="shared" ca="1" si="126"/>
        <v>182969.71725985</v>
      </c>
      <c r="O734" s="678">
        <f t="shared" ca="1" si="127"/>
        <v>66025.698384005096</v>
      </c>
      <c r="P734" s="678">
        <f t="shared" ca="1" si="127"/>
        <v>12821.028216242717</v>
      </c>
      <c r="Q734" s="678">
        <f t="shared" ca="1" si="127"/>
        <v>40191.533324140444</v>
      </c>
      <c r="R734" s="678">
        <f t="shared" ca="1" si="127"/>
        <v>7187.3321359301499</v>
      </c>
      <c r="S734" s="678">
        <f t="shared" ca="1" si="127"/>
        <v>124.73140404858815</v>
      </c>
      <c r="T734" s="678">
        <f t="shared" ca="1" si="127"/>
        <v>11505.740173340871</v>
      </c>
      <c r="U734" s="678">
        <f t="shared" ca="1" si="127"/>
        <v>0</v>
      </c>
      <c r="V734" s="678">
        <f t="shared" ca="1" si="127"/>
        <v>843.33200491512241</v>
      </c>
      <c r="W734" s="678">
        <f t="shared" ca="1" si="119"/>
        <v>44270.321617227011</v>
      </c>
      <c r="X734" s="678">
        <f t="shared" ca="1" si="127"/>
        <v>0</v>
      </c>
      <c r="Y734" s="678">
        <f t="shared" ca="1" si="127"/>
        <v>0</v>
      </c>
      <c r="Z734" s="678">
        <f t="shared" ca="1" si="127"/>
        <v>0</v>
      </c>
      <c r="AA734" t="str">
        <f t="shared" si="122"/>
        <v>ASR_CMS_19</v>
      </c>
      <c r="AB734" s="957">
        <f t="shared" si="123"/>
        <v>45406</v>
      </c>
      <c r="AC734" t="str">
        <f t="shared" si="124"/>
        <v>Unaudited</v>
      </c>
    </row>
    <row r="735" spans="1:29" x14ac:dyDescent="0.25">
      <c r="A735" t="s">
        <v>421</v>
      </c>
      <c r="B735" t="s">
        <v>1380</v>
      </c>
      <c r="C735" t="s">
        <v>1381</v>
      </c>
      <c r="D735">
        <v>1900</v>
      </c>
      <c r="E735" s="957">
        <v>1</v>
      </c>
      <c r="F735" t="s">
        <v>439</v>
      </c>
      <c r="G735" s="957">
        <v>91</v>
      </c>
      <c r="H735" t="s">
        <v>382</v>
      </c>
      <c r="I735" s="937" t="s">
        <v>488</v>
      </c>
      <c r="J735" s="937" t="s">
        <v>491</v>
      </c>
      <c r="K735" s="937" t="s">
        <v>492</v>
      </c>
      <c r="L735" s="937" t="s">
        <v>63</v>
      </c>
      <c r="M735" s="958" t="s">
        <v>344</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ASR_CMS_19</v>
      </c>
      <c r="AB735" s="957">
        <f t="shared" si="123"/>
        <v>45406</v>
      </c>
      <c r="AC735" t="str">
        <f t="shared" si="124"/>
        <v>Unaudited</v>
      </c>
    </row>
    <row r="736" spans="1:29" x14ac:dyDescent="0.25">
      <c r="A736" t="s">
        <v>421</v>
      </c>
      <c r="B736" t="s">
        <v>1380</v>
      </c>
      <c r="C736" t="s">
        <v>1381</v>
      </c>
      <c r="D736">
        <v>1900</v>
      </c>
      <c r="E736" s="957">
        <v>1</v>
      </c>
      <c r="F736" t="s">
        <v>439</v>
      </c>
      <c r="G736" s="957">
        <v>91</v>
      </c>
      <c r="H736" t="s">
        <v>382</v>
      </c>
      <c r="I736" s="937" t="s">
        <v>488</v>
      </c>
      <c r="J736" s="937" t="s">
        <v>491</v>
      </c>
      <c r="K736" s="937" t="s">
        <v>1014</v>
      </c>
      <c r="L736" s="937" t="s">
        <v>910</v>
      </c>
      <c r="M736" s="958" t="s">
        <v>911</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ASR_CMS_19</v>
      </c>
      <c r="AB736" s="957">
        <f t="shared" si="123"/>
        <v>45406</v>
      </c>
      <c r="AC736" t="str">
        <f t="shared" si="124"/>
        <v>Unaudited</v>
      </c>
    </row>
    <row r="737" spans="1:29" x14ac:dyDescent="0.25">
      <c r="A737" t="s">
        <v>421</v>
      </c>
      <c r="B737" t="s">
        <v>1380</v>
      </c>
      <c r="C737" t="s">
        <v>1381</v>
      </c>
      <c r="D737">
        <v>1900</v>
      </c>
      <c r="E737" s="957">
        <v>1</v>
      </c>
      <c r="F737" t="s">
        <v>439</v>
      </c>
      <c r="G737" s="957">
        <v>91</v>
      </c>
      <c r="H737" t="s">
        <v>382</v>
      </c>
      <c r="I737" s="937" t="s">
        <v>488</v>
      </c>
      <c r="J737" s="937" t="s">
        <v>13</v>
      </c>
      <c r="K737" s="937" t="s">
        <v>493</v>
      </c>
      <c r="L737" s="937" t="s">
        <v>95</v>
      </c>
      <c r="M737" s="958" t="s">
        <v>147</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ASR_CMS_19</v>
      </c>
      <c r="AB737" s="957">
        <f t="shared" si="123"/>
        <v>45406</v>
      </c>
      <c r="AC737" t="str">
        <f t="shared" si="124"/>
        <v>Unaudited</v>
      </c>
    </row>
    <row r="738" spans="1:29" x14ac:dyDescent="0.25">
      <c r="A738" t="s">
        <v>421</v>
      </c>
      <c r="B738" t="s">
        <v>1380</v>
      </c>
      <c r="C738" t="s">
        <v>1381</v>
      </c>
      <c r="D738">
        <v>1900</v>
      </c>
      <c r="E738" s="957">
        <v>1</v>
      </c>
      <c r="F738" t="s">
        <v>439</v>
      </c>
      <c r="G738" s="957">
        <v>91</v>
      </c>
      <c r="H738" t="s">
        <v>382</v>
      </c>
      <c r="I738" s="937" t="s">
        <v>488</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ASR_CMS_19</v>
      </c>
      <c r="AB738" s="957">
        <f t="shared" si="123"/>
        <v>45406</v>
      </c>
      <c r="AC738" t="str">
        <f t="shared" si="124"/>
        <v>Unaudited</v>
      </c>
    </row>
    <row r="739" spans="1:29" x14ac:dyDescent="0.25">
      <c r="A739" t="s">
        <v>421</v>
      </c>
      <c r="B739" t="s">
        <v>1380</v>
      </c>
      <c r="C739" t="s">
        <v>1381</v>
      </c>
      <c r="D739">
        <v>1900</v>
      </c>
      <c r="E739" s="957">
        <v>1</v>
      </c>
      <c r="F739" t="s">
        <v>439</v>
      </c>
      <c r="G739" s="957">
        <v>91</v>
      </c>
      <c r="H739" t="s">
        <v>382</v>
      </c>
      <c r="I739" s="937" t="s">
        <v>489</v>
      </c>
      <c r="J739" s="937" t="s">
        <v>445</v>
      </c>
      <c r="K739" s="937" t="s">
        <v>0</v>
      </c>
      <c r="L739" s="953">
        <v>2.1</v>
      </c>
      <c r="M739" s="958" t="s">
        <v>148</v>
      </c>
      <c r="N739" s="678">
        <f t="shared" ca="1" si="126"/>
        <v>670763.90999999992</v>
      </c>
      <c r="O739" s="678">
        <f t="shared" ca="1" si="127"/>
        <v>133752.29</v>
      </c>
      <c r="P739" s="678">
        <f t="shared" ca="1" si="127"/>
        <v>14595.3</v>
      </c>
      <c r="Q739" s="678">
        <f t="shared" ca="1" si="127"/>
        <v>277041.65999999997</v>
      </c>
      <c r="R739" s="678">
        <f t="shared" ca="1" si="127"/>
        <v>58498.770000000004</v>
      </c>
      <c r="S739" s="678">
        <f t="shared" ca="1" si="127"/>
        <v>4042.32</v>
      </c>
      <c r="T739" s="678">
        <f t="shared" ca="1" si="127"/>
        <v>71319.280000000013</v>
      </c>
      <c r="U739" s="678">
        <f t="shared" ca="1" si="127"/>
        <v>0</v>
      </c>
      <c r="V739" s="678">
        <f t="shared" ca="1" si="127"/>
        <v>17544.580000000002</v>
      </c>
      <c r="W739" s="678">
        <f t="shared" ca="1" si="119"/>
        <v>93969.709999999992</v>
      </c>
      <c r="X739" s="678">
        <f t="shared" ca="1" si="127"/>
        <v>0</v>
      </c>
      <c r="Y739" s="678">
        <f t="shared" ca="1" si="127"/>
        <v>0</v>
      </c>
      <c r="Z739" s="678">
        <f t="shared" ca="1" si="127"/>
        <v>0</v>
      </c>
      <c r="AA739" t="str">
        <f t="shared" si="122"/>
        <v>ASR_CMS_19</v>
      </c>
      <c r="AB739" s="957">
        <f t="shared" si="123"/>
        <v>45406</v>
      </c>
      <c r="AC739" t="str">
        <f t="shared" si="124"/>
        <v>Unaudited</v>
      </c>
    </row>
    <row r="740" spans="1:29" ht="30" x14ac:dyDescent="0.25">
      <c r="A740" t="s">
        <v>421</v>
      </c>
      <c r="B740" t="s">
        <v>1380</v>
      </c>
      <c r="C740" t="s">
        <v>1381</v>
      </c>
      <c r="D740">
        <v>1900</v>
      </c>
      <c r="E740" s="957">
        <v>1</v>
      </c>
      <c r="F740" t="s">
        <v>439</v>
      </c>
      <c r="G740" s="957">
        <v>91</v>
      </c>
      <c r="H740" t="s">
        <v>382</v>
      </c>
      <c r="I740" s="937" t="s">
        <v>489</v>
      </c>
      <c r="J740" s="937" t="s">
        <v>445</v>
      </c>
      <c r="K740" s="937" t="s">
        <v>0</v>
      </c>
      <c r="L740" s="937">
        <v>2.2000000000000002</v>
      </c>
      <c r="M740" s="958" t="s">
        <v>149</v>
      </c>
      <c r="N740" s="678">
        <f t="shared" ca="1" si="126"/>
        <v>9545.9968876924431</v>
      </c>
      <c r="O740" s="678">
        <f t="shared" ca="1" si="127"/>
        <v>1798.6514583503404</v>
      </c>
      <c r="P740" s="678">
        <f t="shared" ca="1" si="127"/>
        <v>196.27221059213801</v>
      </c>
      <c r="Q740" s="678">
        <f t="shared" ca="1" si="127"/>
        <v>4251.3653030857249</v>
      </c>
      <c r="R740" s="678">
        <f t="shared" ca="1" si="127"/>
        <v>786.66988036018768</v>
      </c>
      <c r="S740" s="678">
        <f t="shared" ca="1" si="127"/>
        <v>54.359628258467545</v>
      </c>
      <c r="T740" s="678">
        <f t="shared" ca="1" si="127"/>
        <v>959.07536970392243</v>
      </c>
      <c r="U740" s="678">
        <f t="shared" ca="1" si="127"/>
        <v>0</v>
      </c>
      <c r="V740" s="678">
        <f t="shared" ca="1" si="127"/>
        <v>235.93304012323239</v>
      </c>
      <c r="W740" s="678">
        <f t="shared" ca="1" si="119"/>
        <v>1263.6699972184292</v>
      </c>
      <c r="X740" s="678">
        <f t="shared" ca="1" si="127"/>
        <v>0</v>
      </c>
      <c r="Y740" s="678">
        <f t="shared" ca="1" si="127"/>
        <v>0</v>
      </c>
      <c r="Z740" s="678">
        <f t="shared" ca="1" si="127"/>
        <v>0</v>
      </c>
      <c r="AA740" t="str">
        <f t="shared" si="122"/>
        <v>ASR_CMS_19</v>
      </c>
      <c r="AB740" s="957">
        <f t="shared" si="123"/>
        <v>45406</v>
      </c>
      <c r="AC740" t="str">
        <f t="shared" si="124"/>
        <v>Unaudited</v>
      </c>
    </row>
    <row r="741" spans="1:29" x14ac:dyDescent="0.25">
      <c r="A741" t="s">
        <v>421</v>
      </c>
      <c r="B741" t="s">
        <v>1380</v>
      </c>
      <c r="C741" t="s">
        <v>1381</v>
      </c>
      <c r="D741">
        <v>1900</v>
      </c>
      <c r="E741" s="957">
        <v>1</v>
      </c>
      <c r="F741" t="s">
        <v>439</v>
      </c>
      <c r="G741" s="957">
        <v>91</v>
      </c>
      <c r="H741" t="s">
        <v>382</v>
      </c>
      <c r="I741" s="958" t="s">
        <v>489</v>
      </c>
      <c r="J741" s="958" t="s">
        <v>445</v>
      </c>
      <c r="K741" s="958" t="s">
        <v>0</v>
      </c>
      <c r="L741" s="937">
        <v>2.2999999999999998</v>
      </c>
      <c r="M741" s="958" t="s">
        <v>150</v>
      </c>
      <c r="N741" s="678">
        <f t="shared" ca="1" si="126"/>
        <v>200634.34000000003</v>
      </c>
      <c r="O741" s="678">
        <f t="shared" ca="1" si="127"/>
        <v>78685.16</v>
      </c>
      <c r="P741" s="678">
        <f t="shared" ca="1" si="127"/>
        <v>29752.560000000001</v>
      </c>
      <c r="Q741" s="678">
        <f t="shared" ca="1" si="127"/>
        <v>53272.409999999996</v>
      </c>
      <c r="R741" s="678">
        <f t="shared" ca="1" si="127"/>
        <v>13657.04</v>
      </c>
      <c r="S741" s="678">
        <f t="shared" ca="1" si="127"/>
        <v>0</v>
      </c>
      <c r="T741" s="678">
        <f t="shared" ca="1" si="127"/>
        <v>18344.390000000003</v>
      </c>
      <c r="U741" s="678">
        <f t="shared" ca="1" si="127"/>
        <v>0</v>
      </c>
      <c r="V741" s="678">
        <f t="shared" ca="1" si="127"/>
        <v>1350.06</v>
      </c>
      <c r="W741" s="678">
        <f t="shared" ca="1" si="119"/>
        <v>5572.72</v>
      </c>
      <c r="X741" s="678">
        <f t="shared" ca="1" si="127"/>
        <v>0</v>
      </c>
      <c r="Y741" s="678">
        <f t="shared" ca="1" si="127"/>
        <v>0</v>
      </c>
      <c r="Z741" s="678">
        <f t="shared" ca="1" si="127"/>
        <v>0</v>
      </c>
      <c r="AA741" t="str">
        <f t="shared" si="122"/>
        <v>ASR_CMS_19</v>
      </c>
      <c r="AB741" s="957">
        <f t="shared" si="123"/>
        <v>45406</v>
      </c>
      <c r="AC741" t="str">
        <f t="shared" si="124"/>
        <v>Unaudited</v>
      </c>
    </row>
    <row r="742" spans="1:29" x14ac:dyDescent="0.25">
      <c r="A742" t="s">
        <v>421</v>
      </c>
      <c r="B742" t="s">
        <v>1380</v>
      </c>
      <c r="C742" t="s">
        <v>1381</v>
      </c>
      <c r="D742">
        <v>1900</v>
      </c>
      <c r="E742" s="957">
        <v>1</v>
      </c>
      <c r="F742" t="s">
        <v>439</v>
      </c>
      <c r="G742" s="957">
        <v>91</v>
      </c>
      <c r="H742" t="s">
        <v>382</v>
      </c>
      <c r="I742" s="937" t="s">
        <v>489</v>
      </c>
      <c r="J742" s="937" t="s">
        <v>445</v>
      </c>
      <c r="K742" s="937" t="s">
        <v>0</v>
      </c>
      <c r="L742" s="937">
        <v>2.4</v>
      </c>
      <c r="M742" s="958" t="s">
        <v>151</v>
      </c>
      <c r="N742" s="678">
        <f t="shared" ca="1" si="126"/>
        <v>446944.69999999995</v>
      </c>
      <c r="O742" s="678">
        <f t="shared" ca="1" si="127"/>
        <v>169885.56</v>
      </c>
      <c r="P742" s="678">
        <f t="shared" ca="1" si="127"/>
        <v>32888.11</v>
      </c>
      <c r="Q742" s="678">
        <f t="shared" ca="1" si="127"/>
        <v>150342.88999999996</v>
      </c>
      <c r="R742" s="678">
        <f t="shared" ca="1" si="127"/>
        <v>16366.26</v>
      </c>
      <c r="S742" s="678">
        <f t="shared" ca="1" si="127"/>
        <v>86.53</v>
      </c>
      <c r="T742" s="678">
        <f t="shared" ca="1" si="127"/>
        <v>61828.619999999995</v>
      </c>
      <c r="U742" s="678">
        <f t="shared" ca="1" si="127"/>
        <v>0</v>
      </c>
      <c r="V742" s="678">
        <f t="shared" ca="1" si="127"/>
        <v>330.35</v>
      </c>
      <c r="W742" s="678">
        <f t="shared" ca="1" si="119"/>
        <v>15216.38</v>
      </c>
      <c r="X742" s="678">
        <f t="shared" ca="1" si="127"/>
        <v>0</v>
      </c>
      <c r="Y742" s="678">
        <f t="shared" ca="1" si="127"/>
        <v>0</v>
      </c>
      <c r="Z742" s="678">
        <f t="shared" ca="1" si="127"/>
        <v>0</v>
      </c>
      <c r="AA742" t="str">
        <f t="shared" si="122"/>
        <v>ASR_CMS_19</v>
      </c>
      <c r="AB742" s="957">
        <f t="shared" si="123"/>
        <v>45406</v>
      </c>
      <c r="AC742" t="str">
        <f t="shared" si="124"/>
        <v>Unaudited</v>
      </c>
    </row>
    <row r="743" spans="1:29" ht="30" x14ac:dyDescent="0.25">
      <c r="A743" t="s">
        <v>421</v>
      </c>
      <c r="B743" t="s">
        <v>1380</v>
      </c>
      <c r="C743" t="s">
        <v>1381</v>
      </c>
      <c r="D743">
        <v>1900</v>
      </c>
      <c r="E743" s="957">
        <v>1</v>
      </c>
      <c r="F743" t="s">
        <v>439</v>
      </c>
      <c r="G743" s="957">
        <v>91</v>
      </c>
      <c r="H743" t="s">
        <v>382</v>
      </c>
      <c r="I743" s="937" t="s">
        <v>489</v>
      </c>
      <c r="J743" s="937" t="s">
        <v>445</v>
      </c>
      <c r="K743" s="937" t="s">
        <v>0</v>
      </c>
      <c r="L743" s="937">
        <v>2.5</v>
      </c>
      <c r="M743" s="958" t="s">
        <v>152</v>
      </c>
      <c r="N743" s="678">
        <f t="shared" ca="1" si="126"/>
        <v>2784.5443167269145</v>
      </c>
      <c r="O743" s="678">
        <f t="shared" ca="1" si="127"/>
        <v>1069.2163622899902</v>
      </c>
      <c r="P743" s="678">
        <f t="shared" ca="1" si="127"/>
        <v>269.23110047190272</v>
      </c>
      <c r="Q743" s="678">
        <f t="shared" ca="1" si="127"/>
        <v>875.28334892173655</v>
      </c>
      <c r="R743" s="678">
        <f t="shared" ca="1" si="127"/>
        <v>128.92887300574483</v>
      </c>
      <c r="S743" s="678">
        <f t="shared" ca="1" si="127"/>
        <v>0.37220510858621175</v>
      </c>
      <c r="T743" s="678">
        <f t="shared" ca="1" si="127"/>
        <v>344.86078692630815</v>
      </c>
      <c r="U743" s="678">
        <f t="shared" ca="1" si="127"/>
        <v>0</v>
      </c>
      <c r="V743" s="678">
        <f t="shared" ca="1" si="127"/>
        <v>7.228212024954999</v>
      </c>
      <c r="W743" s="678">
        <f t="shared" ca="1" si="119"/>
        <v>89.423427977691134</v>
      </c>
      <c r="X743" s="678">
        <f t="shared" ca="1" si="127"/>
        <v>0</v>
      </c>
      <c r="Y743" s="678">
        <f t="shared" ca="1" si="127"/>
        <v>0</v>
      </c>
      <c r="Z743" s="678">
        <f t="shared" ca="1" si="127"/>
        <v>0</v>
      </c>
      <c r="AA743" t="str">
        <f t="shared" si="122"/>
        <v>ASR_CMS_19</v>
      </c>
      <c r="AB743" s="957">
        <f t="shared" si="123"/>
        <v>45406</v>
      </c>
      <c r="AC743" t="str">
        <f t="shared" si="124"/>
        <v>Unaudited</v>
      </c>
    </row>
    <row r="744" spans="1:29" x14ac:dyDescent="0.25">
      <c r="A744" t="s">
        <v>421</v>
      </c>
      <c r="B744" t="s">
        <v>1380</v>
      </c>
      <c r="C744" t="s">
        <v>1381</v>
      </c>
      <c r="D744">
        <v>1900</v>
      </c>
      <c r="E744" s="957">
        <v>1</v>
      </c>
      <c r="F744" t="s">
        <v>439</v>
      </c>
      <c r="G744" s="957">
        <v>91</v>
      </c>
      <c r="H744" t="s">
        <v>382</v>
      </c>
      <c r="I744" s="937" t="s">
        <v>489</v>
      </c>
      <c r="J744" s="937" t="s">
        <v>445</v>
      </c>
      <c r="K744" s="937" t="s">
        <v>0</v>
      </c>
      <c r="L744" s="937" t="s">
        <v>97</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ASR_CMS_19</v>
      </c>
      <c r="AB744" s="957">
        <f t="shared" si="123"/>
        <v>45406</v>
      </c>
      <c r="AC744" t="str">
        <f t="shared" si="124"/>
        <v>Unaudited</v>
      </c>
    </row>
    <row r="745" spans="1:29" x14ac:dyDescent="0.25">
      <c r="A745" t="s">
        <v>421</v>
      </c>
      <c r="B745" t="s">
        <v>1380</v>
      </c>
      <c r="C745" t="s">
        <v>1381</v>
      </c>
      <c r="D745">
        <v>1900</v>
      </c>
      <c r="E745" s="957">
        <v>1</v>
      </c>
      <c r="F745" t="s">
        <v>439</v>
      </c>
      <c r="G745" s="957">
        <v>91</v>
      </c>
      <c r="H745" t="s">
        <v>382</v>
      </c>
      <c r="I745" s="958" t="s">
        <v>489</v>
      </c>
      <c r="J745" s="958" t="s">
        <v>445</v>
      </c>
      <c r="K745" s="958" t="s">
        <v>0</v>
      </c>
      <c r="L745" s="937" t="s">
        <v>153</v>
      </c>
      <c r="M745" s="958" t="s">
        <v>452</v>
      </c>
      <c r="N745" s="678">
        <f t="shared" ca="1" si="126"/>
        <v>-2464.583944635101</v>
      </c>
      <c r="O745" s="678">
        <f t="shared" ca="1" si="127"/>
        <v>-444.23913057332572</v>
      </c>
      <c r="P745" s="678">
        <f t="shared" ca="1" si="127"/>
        <v>-125.53693408458633</v>
      </c>
      <c r="Q745" s="678">
        <f t="shared" ca="1" si="127"/>
        <v>-631.33271604021286</v>
      </c>
      <c r="R745" s="678">
        <f t="shared" ca="1" si="127"/>
        <v>-187.36681719453878</v>
      </c>
      <c r="S745" s="678">
        <f t="shared" ca="1" si="127"/>
        <v>-2.2462299168058051</v>
      </c>
      <c r="T745" s="678">
        <f t="shared" ca="1" si="127"/>
        <v>-270.07890396245347</v>
      </c>
      <c r="U745" s="678">
        <f t="shared" ca="1" si="127"/>
        <v>0</v>
      </c>
      <c r="V745" s="678">
        <f t="shared" ca="1" si="127"/>
        <v>-16.164626985088827</v>
      </c>
      <c r="W745" s="678">
        <f t="shared" ca="1" si="119"/>
        <v>-787.61858587808945</v>
      </c>
      <c r="X745" s="678">
        <f t="shared" ca="1" si="127"/>
        <v>0</v>
      </c>
      <c r="Y745" s="678">
        <f t="shared" ca="1" si="127"/>
        <v>0</v>
      </c>
      <c r="Z745" s="678">
        <f t="shared" ca="1" si="127"/>
        <v>0</v>
      </c>
      <c r="AA745" t="str">
        <f t="shared" si="122"/>
        <v>ASR_CMS_19</v>
      </c>
      <c r="AB745" s="957">
        <f t="shared" si="123"/>
        <v>45406</v>
      </c>
      <c r="AC745" t="str">
        <f t="shared" si="124"/>
        <v>Unaudited</v>
      </c>
    </row>
    <row r="746" spans="1:29" x14ac:dyDescent="0.25">
      <c r="A746" t="s">
        <v>421</v>
      </c>
      <c r="B746" t="s">
        <v>1380</v>
      </c>
      <c r="C746" t="s">
        <v>1381</v>
      </c>
      <c r="D746">
        <v>1900</v>
      </c>
      <c r="E746" s="957">
        <v>1</v>
      </c>
      <c r="F746" t="s">
        <v>439</v>
      </c>
      <c r="G746" s="957">
        <v>91</v>
      </c>
      <c r="H746" t="s">
        <v>382</v>
      </c>
      <c r="I746" s="958" t="s">
        <v>489</v>
      </c>
      <c r="J746" s="958" t="s">
        <v>445</v>
      </c>
      <c r="K746" s="958" t="s">
        <v>0</v>
      </c>
      <c r="L746" s="937" t="s">
        <v>912</v>
      </c>
      <c r="M746" s="958" t="s">
        <v>24</v>
      </c>
      <c r="N746" s="678">
        <f t="shared" ca="1" si="126"/>
        <v>39100.660000000003</v>
      </c>
      <c r="O746" s="678">
        <f t="shared" ca="1" si="127"/>
        <v>0</v>
      </c>
      <c r="P746" s="678">
        <f t="shared" ca="1" si="127"/>
        <v>0</v>
      </c>
      <c r="Q746" s="678">
        <f t="shared" ca="1" si="127"/>
        <v>39100.660000000003</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ASR_CMS_19</v>
      </c>
      <c r="AB746" s="957">
        <f t="shared" si="123"/>
        <v>45406</v>
      </c>
      <c r="AC746" t="str">
        <f t="shared" si="124"/>
        <v>Unaudited</v>
      </c>
    </row>
    <row r="747" spans="1:29" x14ac:dyDescent="0.25">
      <c r="A747" t="s">
        <v>421</v>
      </c>
      <c r="B747" t="s">
        <v>1380</v>
      </c>
      <c r="C747" t="s">
        <v>1381</v>
      </c>
      <c r="D747">
        <v>1900</v>
      </c>
      <c r="E747" s="957">
        <v>1</v>
      </c>
      <c r="F747" t="s">
        <v>439</v>
      </c>
      <c r="G747" s="957">
        <v>91</v>
      </c>
      <c r="H747" t="s">
        <v>382</v>
      </c>
      <c r="I747" s="958" t="s">
        <v>489</v>
      </c>
      <c r="J747" s="958" t="s">
        <v>445</v>
      </c>
      <c r="K747" s="958" t="s">
        <v>53</v>
      </c>
      <c r="L747" s="937">
        <v>3.1</v>
      </c>
      <c r="M747" s="958" t="s">
        <v>33</v>
      </c>
      <c r="N747" s="678">
        <f t="shared" ca="1" si="126"/>
        <v>354553.75</v>
      </c>
      <c r="O747" s="678">
        <f t="shared" ca="1" si="127"/>
        <v>147889.22</v>
      </c>
      <c r="P747" s="678">
        <f t="shared" ca="1" si="127"/>
        <v>41830.520000000011</v>
      </c>
      <c r="Q747" s="678">
        <f t="shared" ca="1" si="127"/>
        <v>95092.249999999985</v>
      </c>
      <c r="R747" s="678">
        <f t="shared" ca="1" si="127"/>
        <v>23369.26</v>
      </c>
      <c r="S747" s="678">
        <f t="shared" ca="1" si="127"/>
        <v>334.01</v>
      </c>
      <c r="T747" s="678">
        <f t="shared" ca="1" si="127"/>
        <v>36468.92</v>
      </c>
      <c r="U747" s="678">
        <f t="shared" ca="1" si="127"/>
        <v>0</v>
      </c>
      <c r="V747" s="678">
        <f t="shared" ca="1" si="127"/>
        <v>3335.14</v>
      </c>
      <c r="W747" s="678">
        <f t="shared" ca="1" si="119"/>
        <v>6234.43</v>
      </c>
      <c r="X747" s="678">
        <f t="shared" ca="1" si="127"/>
        <v>0</v>
      </c>
      <c r="Y747" s="678">
        <f t="shared" ca="1" si="127"/>
        <v>0</v>
      </c>
      <c r="Z747" s="678">
        <f t="shared" ca="1" si="127"/>
        <v>0</v>
      </c>
      <c r="AA747" t="str">
        <f t="shared" si="122"/>
        <v>ASR_CMS_19</v>
      </c>
      <c r="AB747" s="957">
        <f t="shared" si="123"/>
        <v>45406</v>
      </c>
      <c r="AC747" t="str">
        <f t="shared" si="124"/>
        <v>Unaudited</v>
      </c>
    </row>
    <row r="748" spans="1:29" x14ac:dyDescent="0.25">
      <c r="A748" t="s">
        <v>421</v>
      </c>
      <c r="B748" t="s">
        <v>1380</v>
      </c>
      <c r="C748" t="s">
        <v>1381</v>
      </c>
      <c r="D748">
        <v>1900</v>
      </c>
      <c r="E748" s="957">
        <v>1</v>
      </c>
      <c r="F748" t="s">
        <v>439</v>
      </c>
      <c r="G748" s="957">
        <v>91</v>
      </c>
      <c r="H748" t="s">
        <v>382</v>
      </c>
      <c r="I748" s="958" t="s">
        <v>489</v>
      </c>
      <c r="J748" s="958" t="s">
        <v>445</v>
      </c>
      <c r="K748" s="958" t="s">
        <v>53</v>
      </c>
      <c r="L748" s="937">
        <v>3.2</v>
      </c>
      <c r="M748" s="958" t="s">
        <v>34</v>
      </c>
      <c r="N748" s="678">
        <f t="shared" ca="1" si="126"/>
        <v>579329.64</v>
      </c>
      <c r="O748" s="678">
        <f t="shared" ca="1" si="127"/>
        <v>162711.11000000002</v>
      </c>
      <c r="P748" s="678">
        <f t="shared" ca="1" si="127"/>
        <v>44764.229999999996</v>
      </c>
      <c r="Q748" s="678">
        <f t="shared" ca="1" si="127"/>
        <v>205923.21999999994</v>
      </c>
      <c r="R748" s="678">
        <f t="shared" ca="1" si="127"/>
        <v>33813.340000000004</v>
      </c>
      <c r="S748" s="678">
        <f t="shared" ca="1" si="127"/>
        <v>187.95</v>
      </c>
      <c r="T748" s="678">
        <f t="shared" ca="1" si="127"/>
        <v>67161.58</v>
      </c>
      <c r="U748" s="678">
        <f t="shared" ca="1" si="127"/>
        <v>0</v>
      </c>
      <c r="V748" s="678">
        <f t="shared" ca="1" si="127"/>
        <v>2827.31</v>
      </c>
      <c r="W748" s="678">
        <f t="shared" ca="1" si="119"/>
        <v>61940.9</v>
      </c>
      <c r="X748" s="678">
        <f t="shared" ca="1" si="127"/>
        <v>0</v>
      </c>
      <c r="Y748" s="678">
        <f t="shared" ca="1" si="127"/>
        <v>0</v>
      </c>
      <c r="Z748" s="678">
        <f t="shared" ca="1" si="127"/>
        <v>0</v>
      </c>
      <c r="AA748" t="str">
        <f t="shared" si="122"/>
        <v>ASR_CMS_19</v>
      </c>
      <c r="AB748" s="957">
        <f t="shared" si="123"/>
        <v>45406</v>
      </c>
      <c r="AC748" t="str">
        <f t="shared" si="124"/>
        <v>Unaudited</v>
      </c>
    </row>
    <row r="749" spans="1:29" x14ac:dyDescent="0.25">
      <c r="A749" t="s">
        <v>421</v>
      </c>
      <c r="B749" t="s">
        <v>1380</v>
      </c>
      <c r="C749" t="s">
        <v>1381</v>
      </c>
      <c r="D749">
        <v>1900</v>
      </c>
      <c r="E749" s="957">
        <v>1</v>
      </c>
      <c r="F749" t="s">
        <v>439</v>
      </c>
      <c r="G749" s="957">
        <v>91</v>
      </c>
      <c r="H749" t="s">
        <v>382</v>
      </c>
      <c r="I749" s="958" t="s">
        <v>489</v>
      </c>
      <c r="J749" s="958" t="s">
        <v>445</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ASR_CMS_19</v>
      </c>
      <c r="AB749" s="957">
        <f t="shared" si="123"/>
        <v>45406</v>
      </c>
      <c r="AC749" t="str">
        <f t="shared" si="124"/>
        <v>Unaudited</v>
      </c>
    </row>
    <row r="750" spans="1:29" x14ac:dyDescent="0.25">
      <c r="A750" t="s">
        <v>421</v>
      </c>
      <c r="B750" t="s">
        <v>1380</v>
      </c>
      <c r="C750" t="s">
        <v>1381</v>
      </c>
      <c r="D750">
        <v>1900</v>
      </c>
      <c r="E750" s="957">
        <v>1</v>
      </c>
      <c r="F750" t="s">
        <v>439</v>
      </c>
      <c r="G750" s="957">
        <v>91</v>
      </c>
      <c r="H750" t="s">
        <v>382</v>
      </c>
      <c r="I750" s="958" t="s">
        <v>489</v>
      </c>
      <c r="J750" s="958" t="s">
        <v>445</v>
      </c>
      <c r="K750" s="958" t="s">
        <v>53</v>
      </c>
      <c r="L750" s="937" t="s">
        <v>44</v>
      </c>
      <c r="M750" s="958" t="s">
        <v>154</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ASR_CMS_19</v>
      </c>
      <c r="AB750" s="957">
        <f t="shared" si="123"/>
        <v>45406</v>
      </c>
      <c r="AC750" t="str">
        <f t="shared" si="124"/>
        <v>Unaudited</v>
      </c>
    </row>
    <row r="751" spans="1:29" x14ac:dyDescent="0.25">
      <c r="A751" t="s">
        <v>421</v>
      </c>
      <c r="B751" t="s">
        <v>1380</v>
      </c>
      <c r="C751" t="s">
        <v>1381</v>
      </c>
      <c r="D751">
        <v>1900</v>
      </c>
      <c r="E751" s="957">
        <v>1</v>
      </c>
      <c r="F751" t="s">
        <v>439</v>
      </c>
      <c r="G751" s="957">
        <v>91</v>
      </c>
      <c r="H751" t="s">
        <v>382</v>
      </c>
      <c r="I751" s="937" t="s">
        <v>489</v>
      </c>
      <c r="J751" s="937" t="s">
        <v>445</v>
      </c>
      <c r="K751" s="937" t="s">
        <v>53</v>
      </c>
      <c r="L751" s="937" t="s">
        <v>41</v>
      </c>
      <c r="M751" s="958" t="s">
        <v>52</v>
      </c>
      <c r="N751" s="678">
        <f t="shared" ca="1" si="126"/>
        <v>18343.452832677609</v>
      </c>
      <c r="O751" s="678">
        <f t="shared" ca="1" si="127"/>
        <v>8945.1685854743882</v>
      </c>
      <c r="P751" s="678">
        <f t="shared" ca="1" si="127"/>
        <v>1899.9931923251474</v>
      </c>
      <c r="Q751" s="678">
        <f t="shared" ca="1" si="127"/>
        <v>4857.9055197718808</v>
      </c>
      <c r="R751" s="678">
        <f t="shared" ca="1" si="127"/>
        <v>937.63419851386209</v>
      </c>
      <c r="S751" s="678">
        <f t="shared" ca="1" si="127"/>
        <v>27.427827580742949</v>
      </c>
      <c r="T751" s="678">
        <f t="shared" ca="1" si="127"/>
        <v>1422.5899905212016</v>
      </c>
      <c r="U751" s="678">
        <f t="shared" ca="1" si="127"/>
        <v>0</v>
      </c>
      <c r="V751" s="678">
        <f t="shared" ca="1" si="127"/>
        <v>120.04643375919382</v>
      </c>
      <c r="W751" s="678">
        <f t="shared" ca="1" si="119"/>
        <v>132.68708473118843</v>
      </c>
      <c r="X751" s="678">
        <f t="shared" ca="1" si="127"/>
        <v>0</v>
      </c>
      <c r="Y751" s="678">
        <f t="shared" ca="1" si="127"/>
        <v>0</v>
      </c>
      <c r="Z751" s="678">
        <f t="shared" ca="1" si="127"/>
        <v>0</v>
      </c>
      <c r="AA751" t="str">
        <f t="shared" si="122"/>
        <v>ASR_CMS_19</v>
      </c>
      <c r="AB751" s="957">
        <f t="shared" si="123"/>
        <v>45406</v>
      </c>
      <c r="AC751" t="str">
        <f t="shared" si="124"/>
        <v>Unaudited</v>
      </c>
    </row>
    <row r="752" spans="1:29" x14ac:dyDescent="0.25">
      <c r="A752" t="s">
        <v>421</v>
      </c>
      <c r="B752" t="s">
        <v>1380</v>
      </c>
      <c r="C752" t="s">
        <v>1381</v>
      </c>
      <c r="D752">
        <v>1900</v>
      </c>
      <c r="E752" s="957">
        <v>1</v>
      </c>
      <c r="F752" t="s">
        <v>439</v>
      </c>
      <c r="G752" s="957">
        <v>91</v>
      </c>
      <c r="H752" t="s">
        <v>382</v>
      </c>
      <c r="I752" s="958" t="s">
        <v>489</v>
      </c>
      <c r="J752" s="958" t="s">
        <v>445</v>
      </c>
      <c r="K752" s="958" t="s">
        <v>53</v>
      </c>
      <c r="L752" s="937" t="s">
        <v>42</v>
      </c>
      <c r="M752" s="958" t="s">
        <v>155</v>
      </c>
      <c r="N752" s="678">
        <f t="shared" ca="1" si="126"/>
        <v>5865.2397972235922</v>
      </c>
      <c r="O752" s="678">
        <f t="shared" ca="1" si="127"/>
        <v>1950.72043903338</v>
      </c>
      <c r="P752" s="678">
        <f t="shared" ca="1" si="127"/>
        <v>543.85695191626405</v>
      </c>
      <c r="Q752" s="678">
        <f t="shared" ca="1" si="127"/>
        <v>1890.5228780479379</v>
      </c>
      <c r="R752" s="678">
        <f t="shared" ca="1" si="127"/>
        <v>359.13441101968601</v>
      </c>
      <c r="S752" s="678">
        <f t="shared" ca="1" si="127"/>
        <v>3.2781614892613375</v>
      </c>
      <c r="T752" s="678">
        <f t="shared" ca="1" si="127"/>
        <v>650.84970919782563</v>
      </c>
      <c r="U752" s="678">
        <f t="shared" ca="1" si="127"/>
        <v>0</v>
      </c>
      <c r="V752" s="678">
        <f t="shared" ca="1" si="127"/>
        <v>38.703169341517608</v>
      </c>
      <c r="W752" s="678">
        <f t="shared" ca="1" si="119"/>
        <v>428.17407717772073</v>
      </c>
      <c r="X752" s="678">
        <f t="shared" ca="1" si="127"/>
        <v>0</v>
      </c>
      <c r="Y752" s="678">
        <f t="shared" ca="1" si="127"/>
        <v>0</v>
      </c>
      <c r="Z752" s="678">
        <f t="shared" ca="1" si="127"/>
        <v>0</v>
      </c>
      <c r="AA752" t="str">
        <f t="shared" si="122"/>
        <v>ASR_CMS_19</v>
      </c>
      <c r="AB752" s="957">
        <f t="shared" si="123"/>
        <v>45406</v>
      </c>
      <c r="AC752" t="str">
        <f t="shared" si="124"/>
        <v>Unaudited</v>
      </c>
    </row>
    <row r="753" spans="1:29" x14ac:dyDescent="0.25">
      <c r="A753" t="s">
        <v>421</v>
      </c>
      <c r="B753" t="s">
        <v>1380</v>
      </c>
      <c r="C753" t="s">
        <v>1381</v>
      </c>
      <c r="D753">
        <v>1900</v>
      </c>
      <c r="E753" s="957">
        <v>1</v>
      </c>
      <c r="F753" t="s">
        <v>439</v>
      </c>
      <c r="G753" s="957">
        <v>91</v>
      </c>
      <c r="H753" t="s">
        <v>382</v>
      </c>
      <c r="I753" s="937" t="s">
        <v>489</v>
      </c>
      <c r="J753" s="937" t="s">
        <v>445</v>
      </c>
      <c r="K753" s="937" t="s">
        <v>53</v>
      </c>
      <c r="L753" s="937" t="s">
        <v>43</v>
      </c>
      <c r="M753" s="937" t="s">
        <v>463</v>
      </c>
      <c r="N753" s="678">
        <f t="shared" ca="1" si="126"/>
        <v>19993.442452351068</v>
      </c>
      <c r="O753" s="678">
        <f t="shared" ca="1" si="127"/>
        <v>3603.8007597729779</v>
      </c>
      <c r="P753" s="678">
        <f t="shared" ca="1" si="127"/>
        <v>1018.3931745268172</v>
      </c>
      <c r="Q753" s="678">
        <f t="shared" ca="1" si="127"/>
        <v>5121.5599103098702</v>
      </c>
      <c r="R753" s="678">
        <f t="shared" ca="1" si="127"/>
        <v>1519.9756880725081</v>
      </c>
      <c r="S753" s="678">
        <f t="shared" ca="1" si="127"/>
        <v>18.222089239104985</v>
      </c>
      <c r="T753" s="678">
        <f t="shared" ca="1" si="127"/>
        <v>2190.9608864091028</v>
      </c>
      <c r="U753" s="678">
        <f t="shared" ca="1" si="127"/>
        <v>0</v>
      </c>
      <c r="V753" s="678">
        <f t="shared" ca="1" si="127"/>
        <v>131.13229114942752</v>
      </c>
      <c r="W753" s="678">
        <f t="shared" ca="1" si="119"/>
        <v>6389.397652871261</v>
      </c>
      <c r="X753" s="678">
        <f t="shared" ca="1" si="127"/>
        <v>0</v>
      </c>
      <c r="Y753" s="678">
        <f t="shared" ca="1" si="127"/>
        <v>0</v>
      </c>
      <c r="Z753" s="678">
        <f t="shared" ca="1" si="127"/>
        <v>0</v>
      </c>
      <c r="AA753" t="str">
        <f t="shared" si="122"/>
        <v>ASR_CMS_19</v>
      </c>
      <c r="AB753" s="957">
        <f t="shared" si="123"/>
        <v>45406</v>
      </c>
      <c r="AC753" t="str">
        <f t="shared" si="124"/>
        <v>Unaudited</v>
      </c>
    </row>
    <row r="754" spans="1:29" x14ac:dyDescent="0.25">
      <c r="A754" t="s">
        <v>421</v>
      </c>
      <c r="B754" t="s">
        <v>1380</v>
      </c>
      <c r="C754" t="s">
        <v>1381</v>
      </c>
      <c r="D754">
        <v>1900</v>
      </c>
      <c r="E754" s="957">
        <v>1</v>
      </c>
      <c r="F754" t="s">
        <v>439</v>
      </c>
      <c r="G754" s="957">
        <v>91</v>
      </c>
      <c r="H754" t="s">
        <v>382</v>
      </c>
      <c r="I754" s="937" t="s">
        <v>489</v>
      </c>
      <c r="J754" s="937" t="s">
        <v>445</v>
      </c>
      <c r="K754" s="937" t="s">
        <v>915</v>
      </c>
      <c r="L754" s="937" t="s">
        <v>916</v>
      </c>
      <c r="M754" s="958" t="s">
        <v>915</v>
      </c>
      <c r="N754" s="678">
        <f t="shared" ca="1" si="126"/>
        <v>4721.3</v>
      </c>
      <c r="O754" s="678">
        <f t="shared" ca="1" si="127"/>
        <v>1000</v>
      </c>
      <c r="P754" s="678">
        <f t="shared" ca="1" si="127"/>
        <v>3721.3</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ASR_CMS_19</v>
      </c>
      <c r="AB754" s="957">
        <f t="shared" si="123"/>
        <v>45406</v>
      </c>
      <c r="AC754" t="str">
        <f t="shared" si="124"/>
        <v>Unaudited</v>
      </c>
    </row>
    <row r="755" spans="1:29" x14ac:dyDescent="0.25">
      <c r="A755" t="s">
        <v>421</v>
      </c>
      <c r="B755" t="s">
        <v>1380</v>
      </c>
      <c r="C755" t="s">
        <v>1381</v>
      </c>
      <c r="D755">
        <v>1900</v>
      </c>
      <c r="E755" s="957">
        <v>1</v>
      </c>
      <c r="F755" t="s">
        <v>439</v>
      </c>
      <c r="G755" s="957">
        <v>91</v>
      </c>
      <c r="H755" t="s">
        <v>382</v>
      </c>
      <c r="I755" s="937" t="s">
        <v>489</v>
      </c>
      <c r="J755" s="937" t="s">
        <v>445</v>
      </c>
      <c r="K755" s="937" t="s">
        <v>915</v>
      </c>
      <c r="L755" s="937" t="s">
        <v>917</v>
      </c>
      <c r="M755" s="958" t="s">
        <v>920</v>
      </c>
      <c r="N755" s="678">
        <f t="shared" ca="1" si="126"/>
        <v>1.7035209634297921</v>
      </c>
      <c r="O755" s="678">
        <f t="shared" ca="1" si="127"/>
        <v>0.36081608104331264</v>
      </c>
      <c r="P755" s="678">
        <f t="shared" ca="1" si="127"/>
        <v>1.3427048823864793</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ASR_CMS_19</v>
      </c>
      <c r="AB755" s="957">
        <f t="shared" si="123"/>
        <v>45406</v>
      </c>
      <c r="AC755" t="str">
        <f t="shared" si="124"/>
        <v>Unaudited</v>
      </c>
    </row>
    <row r="756" spans="1:29" x14ac:dyDescent="0.25">
      <c r="A756" t="s">
        <v>421</v>
      </c>
      <c r="B756" t="s">
        <v>1380</v>
      </c>
      <c r="C756" t="s">
        <v>1381</v>
      </c>
      <c r="D756">
        <v>1900</v>
      </c>
      <c r="E756" s="957">
        <v>1</v>
      </c>
      <c r="F756" t="s">
        <v>439</v>
      </c>
      <c r="G756" s="957">
        <v>91</v>
      </c>
      <c r="H756" t="s">
        <v>382</v>
      </c>
      <c r="I756" s="937" t="s">
        <v>489</v>
      </c>
      <c r="J756" s="937" t="s">
        <v>445</v>
      </c>
      <c r="K756" s="937" t="s">
        <v>915</v>
      </c>
      <c r="L756" s="937" t="s">
        <v>918</v>
      </c>
      <c r="M756" s="958" t="s">
        <v>921</v>
      </c>
      <c r="N756" s="678">
        <f t="shared" ca="1" si="126"/>
        <v>-5.2223377005545801</v>
      </c>
      <c r="O756" s="678">
        <f t="shared" ca="1" si="127"/>
        <v>-0.94132186680220986</v>
      </c>
      <c r="P756" s="678">
        <f t="shared" ca="1" si="127"/>
        <v>-0.26600687110255278</v>
      </c>
      <c r="Q756" s="678">
        <f t="shared" ca="1" si="127"/>
        <v>-1.3377643929504992</v>
      </c>
      <c r="R756" s="678">
        <f t="shared" ca="1" si="127"/>
        <v>-0.3970214913547328</v>
      </c>
      <c r="S756" s="678">
        <f t="shared" ca="1" si="127"/>
        <v>-4.7596557642857343E-3</v>
      </c>
      <c r="T756" s="678">
        <f t="shared" ca="1" si="127"/>
        <v>-0.57228452102750604</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-3.4252085875748024E-2</v>
      </c>
      <c r="W756" s="678">
        <f t="shared" ca="1" si="128"/>
        <v>-1.6689268156770456</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ASR_CMS_19</v>
      </c>
      <c r="AB756" s="957">
        <f t="shared" si="123"/>
        <v>45406</v>
      </c>
      <c r="AC756" t="str">
        <f t="shared" si="124"/>
        <v>Unaudited</v>
      </c>
    </row>
    <row r="757" spans="1:29" x14ac:dyDescent="0.25">
      <c r="A757" t="s">
        <v>421</v>
      </c>
      <c r="B757" t="s">
        <v>1380</v>
      </c>
      <c r="C757" t="s">
        <v>1381</v>
      </c>
      <c r="D757">
        <v>1900</v>
      </c>
      <c r="E757" s="957">
        <v>1</v>
      </c>
      <c r="F757" t="s">
        <v>439</v>
      </c>
      <c r="G757" s="957">
        <v>91</v>
      </c>
      <c r="H757" t="s">
        <v>382</v>
      </c>
      <c r="I757" s="937" t="s">
        <v>489</v>
      </c>
      <c r="J757" s="937" t="s">
        <v>445</v>
      </c>
      <c r="K757" s="937" t="s">
        <v>446</v>
      </c>
      <c r="L757" s="943">
        <v>5.0999999999999996</v>
      </c>
      <c r="M757" s="959" t="s">
        <v>37</v>
      </c>
      <c r="N757" s="678">
        <f t="shared" ca="1" si="126"/>
        <v>694848.15000000014</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192431.3</v>
      </c>
      <c r="P757" s="678">
        <f t="shared" ca="1" si="131"/>
        <v>111240.94000000005</v>
      </c>
      <c r="Q757" s="678">
        <f t="shared" ca="1" si="131"/>
        <v>102911.54000000001</v>
      </c>
      <c r="R757" s="678">
        <f t="shared" ca="1" si="131"/>
        <v>108075.05000000002</v>
      </c>
      <c r="S757" s="678">
        <f t="shared" ca="1" si="131"/>
        <v>75.66</v>
      </c>
      <c r="T757" s="678">
        <f t="shared" ca="1" si="131"/>
        <v>166860.89000000001</v>
      </c>
      <c r="U757" s="678">
        <f t="shared" ca="1" si="131"/>
        <v>0</v>
      </c>
      <c r="V757" s="678">
        <f t="shared" ca="1" si="129"/>
        <v>12055.060000000001</v>
      </c>
      <c r="W757" s="678">
        <f t="shared" ca="1" si="128"/>
        <v>1197.71</v>
      </c>
      <c r="X757" s="678">
        <f t="shared" ca="1" si="130"/>
        <v>0</v>
      </c>
      <c r="Y757" s="678">
        <f t="shared" ca="1" si="130"/>
        <v>0</v>
      </c>
      <c r="Z757" s="678">
        <f t="shared" ca="1" si="130"/>
        <v>0</v>
      </c>
      <c r="AA757" t="str">
        <f t="shared" si="122"/>
        <v>ASR_CMS_19</v>
      </c>
      <c r="AB757" s="957">
        <f t="shared" si="123"/>
        <v>45406</v>
      </c>
      <c r="AC757" t="str">
        <f t="shared" si="124"/>
        <v>Unaudited</v>
      </c>
    </row>
    <row r="758" spans="1:29" ht="30" x14ac:dyDescent="0.25">
      <c r="A758" t="s">
        <v>421</v>
      </c>
      <c r="B758" t="s">
        <v>1380</v>
      </c>
      <c r="C758" t="s">
        <v>1381</v>
      </c>
      <c r="D758">
        <v>1900</v>
      </c>
      <c r="E758" s="957">
        <v>1</v>
      </c>
      <c r="F758" t="s">
        <v>439</v>
      </c>
      <c r="G758" s="957">
        <v>91</v>
      </c>
      <c r="H758" t="s">
        <v>382</v>
      </c>
      <c r="I758" s="937" t="s">
        <v>489</v>
      </c>
      <c r="J758" s="937" t="s">
        <v>445</v>
      </c>
      <c r="K758" s="937" t="s">
        <v>446</v>
      </c>
      <c r="L758" s="937">
        <v>5.2</v>
      </c>
      <c r="M758" s="958" t="s">
        <v>304</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ASR_CMS_19</v>
      </c>
      <c r="AB758" s="957">
        <f t="shared" si="123"/>
        <v>45406</v>
      </c>
      <c r="AC758" t="str">
        <f t="shared" si="124"/>
        <v>Unaudited</v>
      </c>
    </row>
    <row r="759" spans="1:29" ht="30" x14ac:dyDescent="0.25">
      <c r="A759" t="s">
        <v>421</v>
      </c>
      <c r="B759" t="s">
        <v>1380</v>
      </c>
      <c r="C759" t="s">
        <v>1381</v>
      </c>
      <c r="D759">
        <v>1900</v>
      </c>
      <c r="E759" s="957">
        <v>1</v>
      </c>
      <c r="F759" t="s">
        <v>439</v>
      </c>
      <c r="G759" s="957">
        <v>91</v>
      </c>
      <c r="H759" t="s">
        <v>382</v>
      </c>
      <c r="I759" s="937" t="s">
        <v>489</v>
      </c>
      <c r="J759" s="937" t="s">
        <v>445</v>
      </c>
      <c r="K759" s="937" t="s">
        <v>446</v>
      </c>
      <c r="L759" s="937">
        <v>5.3</v>
      </c>
      <c r="M759" s="958" t="s">
        <v>305</v>
      </c>
      <c r="N759" s="678">
        <f t="shared" ca="1" si="126"/>
        <v>-640.69341424363199</v>
      </c>
      <c r="O759" s="678">
        <f t="shared" ca="1" si="131"/>
        <v>-177.43368332252254</v>
      </c>
      <c r="P759" s="678">
        <f t="shared" ca="1" si="131"/>
        <v>-102.57109794747386</v>
      </c>
      <c r="Q759" s="678">
        <f t="shared" ca="1" si="131"/>
        <v>-94.890870656660894</v>
      </c>
      <c r="R759" s="678">
        <f t="shared" ca="1" si="131"/>
        <v>-99.651949536098272</v>
      </c>
      <c r="S759" s="678">
        <f t="shared" ca="1" si="131"/>
        <v>-6.9763247871744635E-2</v>
      </c>
      <c r="T759" s="678">
        <f t="shared" ca="1" si="131"/>
        <v>-153.85616744871686</v>
      </c>
      <c r="U759" s="678">
        <f t="shared" ca="1" si="131"/>
        <v>0</v>
      </c>
      <c r="V759" s="678">
        <f t="shared" ca="1" si="129"/>
        <v>-11.115518621315809</v>
      </c>
      <c r="W759" s="678">
        <f t="shared" ca="1" si="128"/>
        <v>-1.104363462972076</v>
      </c>
      <c r="X759" s="678">
        <f t="shared" ca="1" si="130"/>
        <v>0</v>
      </c>
      <c r="Y759" s="678">
        <f t="shared" ca="1" si="130"/>
        <v>0</v>
      </c>
      <c r="Z759" s="678">
        <f t="shared" ca="1" si="130"/>
        <v>0</v>
      </c>
      <c r="AA759" t="str">
        <f t="shared" si="122"/>
        <v>ASR_CMS_19</v>
      </c>
      <c r="AB759" s="957">
        <f t="shared" si="123"/>
        <v>45406</v>
      </c>
      <c r="AC759" t="str">
        <f t="shared" si="124"/>
        <v>Unaudited</v>
      </c>
    </row>
    <row r="760" spans="1:29" x14ac:dyDescent="0.25">
      <c r="A760" t="s">
        <v>421</v>
      </c>
      <c r="B760" t="s">
        <v>1380</v>
      </c>
      <c r="C760" t="s">
        <v>1381</v>
      </c>
      <c r="D760">
        <v>1900</v>
      </c>
      <c r="E760" s="957">
        <v>1</v>
      </c>
      <c r="F760" t="s">
        <v>439</v>
      </c>
      <c r="G760" s="957">
        <v>91</v>
      </c>
      <c r="H760" t="s">
        <v>382</v>
      </c>
      <c r="I760" s="937" t="s">
        <v>489</v>
      </c>
      <c r="J760" s="937" t="s">
        <v>445</v>
      </c>
      <c r="K760" s="937" t="s">
        <v>446</v>
      </c>
      <c r="L760" s="937" t="s">
        <v>82</v>
      </c>
      <c r="M760" s="958" t="s">
        <v>454</v>
      </c>
      <c r="N760" s="678">
        <f t="shared" ca="1" si="126"/>
        <v>-382.87936653232697</v>
      </c>
      <c r="O760" s="678">
        <f t="shared" ca="1" si="131"/>
        <v>-69.013675623846396</v>
      </c>
      <c r="P760" s="678">
        <f t="shared" ca="1" si="131"/>
        <v>-19.50248109963783</v>
      </c>
      <c r="Q760" s="678">
        <f t="shared" ca="1" si="131"/>
        <v>-98.079138637089187</v>
      </c>
      <c r="R760" s="678">
        <f t="shared" ca="1" si="131"/>
        <v>-29.107910255109925</v>
      </c>
      <c r="S760" s="678">
        <f t="shared" ca="1" si="131"/>
        <v>-0.34895751451464657</v>
      </c>
      <c r="T760" s="678">
        <f t="shared" ca="1" si="131"/>
        <v>-41.957442710761306</v>
      </c>
      <c r="U760" s="678">
        <f t="shared" ca="1" si="131"/>
        <v>0</v>
      </c>
      <c r="V760" s="678">
        <f t="shared" ca="1" si="129"/>
        <v>-2.5112157992242823</v>
      </c>
      <c r="W760" s="678">
        <f t="shared" ca="1" si="128"/>
        <v>-122.35854489214348</v>
      </c>
      <c r="X760" s="678">
        <f t="shared" ca="1" si="130"/>
        <v>0</v>
      </c>
      <c r="Y760" s="678">
        <f t="shared" ca="1" si="130"/>
        <v>0</v>
      </c>
      <c r="Z760" s="678">
        <f t="shared" ca="1" si="130"/>
        <v>0</v>
      </c>
      <c r="AA760" t="str">
        <f t="shared" si="122"/>
        <v>ASR_CMS_19</v>
      </c>
      <c r="AB760" s="957">
        <f t="shared" si="123"/>
        <v>45406</v>
      </c>
      <c r="AC760" t="str">
        <f t="shared" si="124"/>
        <v>Unaudited</v>
      </c>
    </row>
    <row r="761" spans="1:29" x14ac:dyDescent="0.25">
      <c r="A761" t="s">
        <v>421</v>
      </c>
      <c r="B761" t="s">
        <v>1380</v>
      </c>
      <c r="C761" t="s">
        <v>1381</v>
      </c>
      <c r="D761">
        <v>1900</v>
      </c>
      <c r="E761" s="957">
        <v>1</v>
      </c>
      <c r="F761" t="s">
        <v>439</v>
      </c>
      <c r="G761" s="957">
        <v>91</v>
      </c>
      <c r="H761" t="s">
        <v>382</v>
      </c>
      <c r="I761" s="937" t="s">
        <v>489</v>
      </c>
      <c r="J761" s="937" t="s">
        <v>445</v>
      </c>
      <c r="K761" s="937" t="s">
        <v>447</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ASR_CMS_19</v>
      </c>
      <c r="AB761" s="957">
        <f t="shared" si="123"/>
        <v>45406</v>
      </c>
      <c r="AC761" t="str">
        <f t="shared" si="124"/>
        <v>Unaudited</v>
      </c>
    </row>
    <row r="762" spans="1:29" x14ac:dyDescent="0.25">
      <c r="A762" t="s">
        <v>421</v>
      </c>
      <c r="B762" t="s">
        <v>1380</v>
      </c>
      <c r="C762" t="s">
        <v>1381</v>
      </c>
      <c r="D762">
        <v>1900</v>
      </c>
      <c r="E762" s="957">
        <v>1</v>
      </c>
      <c r="F762" t="s">
        <v>439</v>
      </c>
      <c r="G762" s="957">
        <v>91</v>
      </c>
      <c r="H762" t="s">
        <v>382</v>
      </c>
      <c r="I762" s="937" t="s">
        <v>489</v>
      </c>
      <c r="J762" s="937" t="s">
        <v>445</v>
      </c>
      <c r="K762" s="937" t="s">
        <v>447</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ASR_CMS_19</v>
      </c>
      <c r="AB762" s="957">
        <f t="shared" si="123"/>
        <v>45406</v>
      </c>
      <c r="AC762" t="str">
        <f t="shared" si="124"/>
        <v>Unaudited</v>
      </c>
    </row>
    <row r="763" spans="1:29" x14ac:dyDescent="0.25">
      <c r="A763" t="s">
        <v>421</v>
      </c>
      <c r="B763" t="s">
        <v>1380</v>
      </c>
      <c r="C763" t="s">
        <v>1381</v>
      </c>
      <c r="D763">
        <v>1900</v>
      </c>
      <c r="E763" s="957">
        <v>1</v>
      </c>
      <c r="F763" t="s">
        <v>439</v>
      </c>
      <c r="G763" s="957">
        <v>91</v>
      </c>
      <c r="H763" t="s">
        <v>382</v>
      </c>
      <c r="I763" s="937" t="s">
        <v>489</v>
      </c>
      <c r="J763" s="937" t="s">
        <v>445</v>
      </c>
      <c r="K763" s="937" t="s">
        <v>447</v>
      </c>
      <c r="L763" s="937">
        <v>6.3</v>
      </c>
      <c r="M763" s="958" t="s">
        <v>185</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ASR_CMS_19</v>
      </c>
      <c r="AB763" s="957">
        <f t="shared" si="123"/>
        <v>45406</v>
      </c>
      <c r="AC763" t="str">
        <f t="shared" si="124"/>
        <v>Unaudited</v>
      </c>
    </row>
    <row r="764" spans="1:29" x14ac:dyDescent="0.25">
      <c r="A764" t="s">
        <v>421</v>
      </c>
      <c r="B764" t="s">
        <v>1380</v>
      </c>
      <c r="C764" t="s">
        <v>1381</v>
      </c>
      <c r="D764">
        <v>1900</v>
      </c>
      <c r="E764" s="957">
        <v>1</v>
      </c>
      <c r="F764" t="s">
        <v>439</v>
      </c>
      <c r="G764" s="957">
        <v>91</v>
      </c>
      <c r="H764" t="s">
        <v>382</v>
      </c>
      <c r="I764" s="937" t="s">
        <v>489</v>
      </c>
      <c r="J764" s="937" t="s">
        <v>445</v>
      </c>
      <c r="K764" s="937" t="s">
        <v>447</v>
      </c>
      <c r="L764" s="937" t="s">
        <v>87</v>
      </c>
      <c r="M764" s="958" t="s">
        <v>455</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ASR_CMS_19</v>
      </c>
      <c r="AB764" s="957">
        <f t="shared" si="123"/>
        <v>45406</v>
      </c>
      <c r="AC764" t="str">
        <f t="shared" si="124"/>
        <v>Unaudited</v>
      </c>
    </row>
    <row r="765" spans="1:29" x14ac:dyDescent="0.25">
      <c r="A765" t="s">
        <v>421</v>
      </c>
      <c r="B765" t="s">
        <v>1380</v>
      </c>
      <c r="C765" t="s">
        <v>1381</v>
      </c>
      <c r="D765">
        <v>1900</v>
      </c>
      <c r="E765" s="957">
        <v>1</v>
      </c>
      <c r="F765" t="s">
        <v>439</v>
      </c>
      <c r="G765" s="957">
        <v>91</v>
      </c>
      <c r="H765" t="s">
        <v>382</v>
      </c>
      <c r="I765" s="937" t="s">
        <v>489</v>
      </c>
      <c r="J765" s="937" t="s">
        <v>445</v>
      </c>
      <c r="K765" s="937" t="s">
        <v>448</v>
      </c>
      <c r="L765" s="937">
        <v>7.1</v>
      </c>
      <c r="M765" s="958" t="s">
        <v>20</v>
      </c>
      <c r="N765" s="678">
        <f t="shared" ca="1" si="126"/>
        <v>174138.87</v>
      </c>
      <c r="O765" s="678">
        <f t="shared" ca="1" si="131"/>
        <v>38088.94346613848</v>
      </c>
      <c r="P765" s="678">
        <f t="shared" ca="1" si="131"/>
        <v>3810.6145644409135</v>
      </c>
      <c r="Q765" s="678">
        <f t="shared" ca="1" si="131"/>
        <v>85085.091430789427</v>
      </c>
      <c r="R765" s="678">
        <f t="shared" ca="1" si="131"/>
        <v>7394.7941265229556</v>
      </c>
      <c r="S765" s="678">
        <f t="shared" ca="1" si="131"/>
        <v>453.17778414497866</v>
      </c>
      <c r="T765" s="678">
        <f t="shared" ca="1" si="131"/>
        <v>12596.165859025863</v>
      </c>
      <c r="U765" s="678">
        <f t="shared" ca="1" si="131"/>
        <v>0</v>
      </c>
      <c r="V765" s="678">
        <f t="shared" ca="1" si="129"/>
        <v>543.95628672109774</v>
      </c>
      <c r="W765" s="678">
        <f t="shared" ca="1" si="128"/>
        <v>26166.126482216278</v>
      </c>
      <c r="X765" s="678">
        <f t="shared" ca="1" si="130"/>
        <v>0</v>
      </c>
      <c r="Y765" s="678">
        <f t="shared" ca="1" si="130"/>
        <v>0</v>
      </c>
      <c r="Z765" s="678">
        <f t="shared" ca="1" si="130"/>
        <v>0</v>
      </c>
      <c r="AA765" t="str">
        <f t="shared" si="122"/>
        <v>ASR_CMS_19</v>
      </c>
      <c r="AB765" s="957">
        <f t="shared" si="123"/>
        <v>45406</v>
      </c>
      <c r="AC765" t="str">
        <f t="shared" si="124"/>
        <v>Unaudited</v>
      </c>
    </row>
    <row r="766" spans="1:29" x14ac:dyDescent="0.25">
      <c r="A766" t="s">
        <v>421</v>
      </c>
      <c r="B766" t="s">
        <v>1380</v>
      </c>
      <c r="C766" t="s">
        <v>1381</v>
      </c>
      <c r="D766">
        <v>1900</v>
      </c>
      <c r="E766" s="957">
        <v>1</v>
      </c>
      <c r="F766" t="s">
        <v>439</v>
      </c>
      <c r="G766" s="957">
        <v>91</v>
      </c>
      <c r="H766" t="s">
        <v>382</v>
      </c>
      <c r="I766" s="937" t="s">
        <v>489</v>
      </c>
      <c r="J766" s="937" t="s">
        <v>445</v>
      </c>
      <c r="K766" s="937" t="s">
        <v>448</v>
      </c>
      <c r="L766" s="937">
        <v>7.2</v>
      </c>
      <c r="M766" s="958"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ASR_CMS_19</v>
      </c>
      <c r="AB766" s="957">
        <f t="shared" si="123"/>
        <v>45406</v>
      </c>
      <c r="AC766" t="str">
        <f t="shared" si="124"/>
        <v>Unaudited</v>
      </c>
    </row>
    <row r="767" spans="1:29" x14ac:dyDescent="0.25">
      <c r="A767" t="s">
        <v>421</v>
      </c>
      <c r="B767" t="s">
        <v>1380</v>
      </c>
      <c r="C767" t="s">
        <v>1381</v>
      </c>
      <c r="D767">
        <v>1900</v>
      </c>
      <c r="E767" s="957">
        <v>1</v>
      </c>
      <c r="F767" t="s">
        <v>439</v>
      </c>
      <c r="G767" s="957">
        <v>91</v>
      </c>
      <c r="H767" t="s">
        <v>382</v>
      </c>
      <c r="I767" s="937" t="s">
        <v>489</v>
      </c>
      <c r="J767" s="937" t="s">
        <v>445</v>
      </c>
      <c r="K767" s="937" t="s">
        <v>448</v>
      </c>
      <c r="L767" s="945">
        <v>7.3</v>
      </c>
      <c r="M767" s="960" t="s">
        <v>156</v>
      </c>
      <c r="N767" s="678">
        <f t="shared" ca="1" si="126"/>
        <v>8.3196052694297222</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2.3978029352623311</v>
      </c>
      <c r="P767" s="678">
        <f t="shared" ca="1" si="132"/>
        <v>0.92628480086720544</v>
      </c>
      <c r="Q767" s="678">
        <f t="shared" ca="1" si="132"/>
        <v>2.3360411769224405</v>
      </c>
      <c r="R767" s="678">
        <f t="shared" ca="1" si="132"/>
        <v>1.306854030981631</v>
      </c>
      <c r="S767" s="678">
        <f t="shared" ca="1" si="132"/>
        <v>0</v>
      </c>
      <c r="T767" s="678">
        <f t="shared" ca="1" si="132"/>
        <v>0.8652486104619671</v>
      </c>
      <c r="U767" s="678">
        <f t="shared" ca="1" si="132"/>
        <v>0</v>
      </c>
      <c r="V767" s="678">
        <f t="shared" ca="1" si="129"/>
        <v>0</v>
      </c>
      <c r="W767" s="678">
        <f t="shared" ca="1" si="128"/>
        <v>0.48737371493414572</v>
      </c>
      <c r="X767" s="678">
        <f t="shared" ca="1" si="130"/>
        <v>0</v>
      </c>
      <c r="Y767" s="678">
        <f t="shared" ca="1" si="130"/>
        <v>0</v>
      </c>
      <c r="Z767" s="678">
        <f t="shared" ca="1" si="130"/>
        <v>0</v>
      </c>
      <c r="AA767" t="str">
        <f t="shared" si="122"/>
        <v>ASR_CMS_19</v>
      </c>
      <c r="AB767" s="957">
        <f t="shared" si="123"/>
        <v>45406</v>
      </c>
      <c r="AC767" t="str">
        <f t="shared" si="124"/>
        <v>Unaudited</v>
      </c>
    </row>
    <row r="768" spans="1:29" x14ac:dyDescent="0.25">
      <c r="A768" t="s">
        <v>421</v>
      </c>
      <c r="B768" t="s">
        <v>1380</v>
      </c>
      <c r="C768" t="s">
        <v>1381</v>
      </c>
      <c r="D768">
        <v>1900</v>
      </c>
      <c r="E768" s="957">
        <v>1</v>
      </c>
      <c r="F768" t="s">
        <v>439</v>
      </c>
      <c r="G768" s="957">
        <v>91</v>
      </c>
      <c r="H768" t="s">
        <v>382</v>
      </c>
      <c r="I768" s="937" t="s">
        <v>489</v>
      </c>
      <c r="J768" s="937" t="s">
        <v>445</v>
      </c>
      <c r="K768" s="937" t="s">
        <v>448</v>
      </c>
      <c r="L768" s="947" t="s">
        <v>91</v>
      </c>
      <c r="M768" s="961" t="s">
        <v>456</v>
      </c>
      <c r="N768" s="678">
        <f t="shared" ca="1" si="126"/>
        <v>-14.44564409485189</v>
      </c>
      <c r="O768" s="678">
        <f t="shared" ca="1" si="132"/>
        <v>-2.6038148902324481</v>
      </c>
      <c r="P768" s="678">
        <f t="shared" ca="1" si="132"/>
        <v>-0.73580852236433403</v>
      </c>
      <c r="Q768" s="678">
        <f t="shared" ca="1" si="132"/>
        <v>-3.7004248693600035</v>
      </c>
      <c r="R768" s="678">
        <f t="shared" ca="1" si="132"/>
        <v>-1.0982114698382566</v>
      </c>
      <c r="S768" s="678">
        <f t="shared" ca="1" si="132"/>
        <v>-1.3165807561158E-2</v>
      </c>
      <c r="T768" s="678">
        <f t="shared" ca="1" si="132"/>
        <v>-1.5830110930739367</v>
      </c>
      <c r="U768" s="678">
        <f t="shared" ca="1" si="132"/>
        <v>0</v>
      </c>
      <c r="V768" s="678">
        <f t="shared" ca="1" si="129"/>
        <v>-9.474558529886247E-2</v>
      </c>
      <c r="W768" s="678">
        <f t="shared" ca="1" si="128"/>
        <v>-4.6164618571228901</v>
      </c>
      <c r="X768" s="678">
        <f t="shared" ca="1" si="130"/>
        <v>0</v>
      </c>
      <c r="Y768" s="678">
        <f t="shared" ca="1" si="130"/>
        <v>0</v>
      </c>
      <c r="Z768" s="678">
        <f t="shared" ca="1" si="130"/>
        <v>0</v>
      </c>
      <c r="AA768" t="str">
        <f t="shared" si="122"/>
        <v>ASR_CMS_19</v>
      </c>
      <c r="AB768" s="957">
        <f t="shared" si="123"/>
        <v>45406</v>
      </c>
      <c r="AC768" t="str">
        <f t="shared" si="124"/>
        <v>Unaudited</v>
      </c>
    </row>
    <row r="769" spans="1:29" x14ac:dyDescent="0.25">
      <c r="A769" t="s">
        <v>421</v>
      </c>
      <c r="B769" t="s">
        <v>1380</v>
      </c>
      <c r="C769" t="s">
        <v>1381</v>
      </c>
      <c r="D769">
        <v>1900</v>
      </c>
      <c r="E769" s="957">
        <v>1</v>
      </c>
      <c r="F769" t="s">
        <v>439</v>
      </c>
      <c r="G769" s="957">
        <v>91</v>
      </c>
      <c r="H769" t="s">
        <v>382</v>
      </c>
      <c r="I769" s="958" t="s">
        <v>489</v>
      </c>
      <c r="J769" s="958" t="s">
        <v>445</v>
      </c>
      <c r="K769" s="958" t="s">
        <v>449</v>
      </c>
      <c r="L769" s="937">
        <v>8.1</v>
      </c>
      <c r="M769" s="958" t="s">
        <v>22</v>
      </c>
      <c r="N769" s="678">
        <f t="shared" ca="1" si="126"/>
        <v>3488857.7254543812</v>
      </c>
      <c r="O769" s="678">
        <f t="shared" ca="1" si="132"/>
        <v>872077.24913463509</v>
      </c>
      <c r="P769" s="678">
        <f t="shared" ca="1" si="132"/>
        <v>224404.02553575352</v>
      </c>
      <c r="Q769" s="678">
        <f t="shared" ca="1" si="132"/>
        <v>1230656.7656946525</v>
      </c>
      <c r="R769" s="678">
        <f t="shared" ca="1" si="132"/>
        <v>177429.40133573132</v>
      </c>
      <c r="S769" s="678">
        <f t="shared" ca="1" si="132"/>
        <v>187.1891048426032</v>
      </c>
      <c r="T769" s="678">
        <f t="shared" ca="1" si="132"/>
        <v>586257.06203437876</v>
      </c>
      <c r="U769" s="678">
        <f t="shared" ca="1" si="132"/>
        <v>0</v>
      </c>
      <c r="V769" s="678">
        <f t="shared" ca="1" si="129"/>
        <v>71196.134006827924</v>
      </c>
      <c r="W769" s="678">
        <f t="shared" ca="1" si="128"/>
        <v>326649.89860755956</v>
      </c>
      <c r="X769" s="678">
        <f t="shared" ca="1" si="130"/>
        <v>0</v>
      </c>
      <c r="Y769" s="678">
        <f t="shared" ca="1" si="130"/>
        <v>0</v>
      </c>
      <c r="Z769" s="678">
        <f t="shared" ca="1" si="130"/>
        <v>0</v>
      </c>
      <c r="AA769" t="str">
        <f t="shared" si="122"/>
        <v>ASR_CMS_19</v>
      </c>
      <c r="AB769" s="957">
        <f t="shared" si="123"/>
        <v>45406</v>
      </c>
      <c r="AC769" t="str">
        <f t="shared" si="124"/>
        <v>Unaudited</v>
      </c>
    </row>
    <row r="770" spans="1:29" x14ac:dyDescent="0.25">
      <c r="A770" t="s">
        <v>421</v>
      </c>
      <c r="B770" t="s">
        <v>1380</v>
      </c>
      <c r="C770" t="s">
        <v>1381</v>
      </c>
      <c r="D770">
        <v>1900</v>
      </c>
      <c r="E770" s="957">
        <v>1</v>
      </c>
      <c r="F770" t="s">
        <v>439</v>
      </c>
      <c r="G770" s="957">
        <v>91</v>
      </c>
      <c r="H770" t="s">
        <v>382</v>
      </c>
      <c r="I770" s="937" t="s">
        <v>489</v>
      </c>
      <c r="J770" s="937" t="s">
        <v>445</v>
      </c>
      <c r="K770" s="937" t="s">
        <v>449</v>
      </c>
      <c r="L770" s="937" t="s">
        <v>113</v>
      </c>
      <c r="M770" s="962" t="s">
        <v>444</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ASR_CMS_19</v>
      </c>
      <c r="AB770" s="957">
        <f t="shared" ref="AB770:AB833" si="134">file_date</f>
        <v>45406</v>
      </c>
      <c r="AC770" t="str">
        <f t="shared" ref="AC770:AC833" si="135">status</f>
        <v>Unaudited</v>
      </c>
    </row>
    <row r="771" spans="1:29" x14ac:dyDescent="0.25">
      <c r="A771" t="s">
        <v>421</v>
      </c>
      <c r="B771" t="s">
        <v>1380</v>
      </c>
      <c r="C771" t="s">
        <v>1381</v>
      </c>
      <c r="D771">
        <v>1900</v>
      </c>
      <c r="E771" s="957">
        <v>1</v>
      </c>
      <c r="F771" t="s">
        <v>439</v>
      </c>
      <c r="G771" s="957">
        <v>91</v>
      </c>
      <c r="H771" t="s">
        <v>382</v>
      </c>
      <c r="I771" s="937" t="s">
        <v>489</v>
      </c>
      <c r="J771" s="937" t="s">
        <v>445</v>
      </c>
      <c r="K771" s="937" t="s">
        <v>449</v>
      </c>
      <c r="L771" s="937" t="s">
        <v>115</v>
      </c>
      <c r="M771" s="962" t="s">
        <v>158</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ASR_CMS_19</v>
      </c>
      <c r="AB771" s="957">
        <f t="shared" si="134"/>
        <v>45406</v>
      </c>
      <c r="AC771" t="str">
        <f t="shared" si="135"/>
        <v>Unaudited</v>
      </c>
    </row>
    <row r="772" spans="1:29" x14ac:dyDescent="0.25">
      <c r="A772" t="s">
        <v>421</v>
      </c>
      <c r="B772" t="s">
        <v>1380</v>
      </c>
      <c r="C772" t="s">
        <v>1381</v>
      </c>
      <c r="D772">
        <v>1900</v>
      </c>
      <c r="E772" s="957">
        <v>1</v>
      </c>
      <c r="F772" t="s">
        <v>439</v>
      </c>
      <c r="G772" s="957">
        <v>91</v>
      </c>
      <c r="H772" t="s">
        <v>382</v>
      </c>
      <c r="I772" s="937" t="s">
        <v>489</v>
      </c>
      <c r="J772" s="937" t="s">
        <v>445</v>
      </c>
      <c r="K772" s="937" t="s">
        <v>449</v>
      </c>
      <c r="L772" s="937" t="s">
        <v>116</v>
      </c>
      <c r="M772" s="962" t="s">
        <v>114</v>
      </c>
      <c r="N772" s="678">
        <f t="shared" ca="1" si="126"/>
        <v>-10109.61808843483</v>
      </c>
      <c r="O772" s="678">
        <f t="shared" ca="1" si="132"/>
        <v>-2527.0070109309972</v>
      </c>
      <c r="P772" s="678">
        <f t="shared" ca="1" si="132"/>
        <v>-650.25265407702534</v>
      </c>
      <c r="Q772" s="678">
        <f t="shared" ca="1" si="132"/>
        <v>-3566.0582569330804</v>
      </c>
      <c r="R772" s="678">
        <f t="shared" ca="1" si="132"/>
        <v>-514.13489064827343</v>
      </c>
      <c r="S772" s="678">
        <f t="shared" ca="1" si="132"/>
        <v>-0.5424154577780157</v>
      </c>
      <c r="T772" s="678">
        <f t="shared" ca="1" si="132"/>
        <v>-1698.7895366365269</v>
      </c>
      <c r="U772" s="678">
        <f t="shared" ca="1" si="132"/>
        <v>0</v>
      </c>
      <c r="V772" s="678">
        <f t="shared" ca="1" si="129"/>
        <v>-206.30412038035084</v>
      </c>
      <c r="W772" s="678">
        <f t="shared" ca="1" si="128"/>
        <v>-946.52920337079729</v>
      </c>
      <c r="X772" s="678">
        <f t="shared" ca="1" si="130"/>
        <v>0</v>
      </c>
      <c r="Y772" s="678">
        <f t="shared" ca="1" si="130"/>
        <v>0</v>
      </c>
      <c r="Z772" s="678">
        <f t="shared" ca="1" si="130"/>
        <v>0</v>
      </c>
      <c r="AA772" t="str">
        <f t="shared" si="133"/>
        <v>ASR_CMS_19</v>
      </c>
      <c r="AB772" s="957">
        <f t="shared" si="134"/>
        <v>45406</v>
      </c>
      <c r="AC772" t="str">
        <f t="shared" si="135"/>
        <v>Unaudited</v>
      </c>
    </row>
    <row r="773" spans="1:29" x14ac:dyDescent="0.25">
      <c r="A773" t="s">
        <v>421</v>
      </c>
      <c r="B773" t="s">
        <v>1380</v>
      </c>
      <c r="C773" t="s">
        <v>1381</v>
      </c>
      <c r="D773">
        <v>1900</v>
      </c>
      <c r="E773" s="957">
        <v>1</v>
      </c>
      <c r="F773" t="s">
        <v>439</v>
      </c>
      <c r="G773" s="957">
        <v>91</v>
      </c>
      <c r="H773" t="s">
        <v>382</v>
      </c>
      <c r="I773" s="937" t="s">
        <v>489</v>
      </c>
      <c r="J773" s="937" t="s">
        <v>445</v>
      </c>
      <c r="K773" s="937" t="s">
        <v>449</v>
      </c>
      <c r="L773" s="937" t="s">
        <v>117</v>
      </c>
      <c r="M773" s="962" t="s">
        <v>159</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ASR_CMS_19</v>
      </c>
      <c r="AB773" s="957">
        <f t="shared" si="134"/>
        <v>45406</v>
      </c>
      <c r="AC773" t="str">
        <f t="shared" si="135"/>
        <v>Unaudited</v>
      </c>
    </row>
    <row r="774" spans="1:29" x14ac:dyDescent="0.25">
      <c r="A774" t="s">
        <v>421</v>
      </c>
      <c r="B774" t="s">
        <v>1380</v>
      </c>
      <c r="C774" t="s">
        <v>1381</v>
      </c>
      <c r="D774">
        <v>1900</v>
      </c>
      <c r="E774" s="957">
        <v>1</v>
      </c>
      <c r="F774" t="s">
        <v>439</v>
      </c>
      <c r="G774" s="957">
        <v>91</v>
      </c>
      <c r="H774" t="s">
        <v>382</v>
      </c>
      <c r="I774" s="937" t="s">
        <v>489</v>
      </c>
      <c r="J774" s="937" t="s">
        <v>445</v>
      </c>
      <c r="K774" s="937" t="s">
        <v>449</v>
      </c>
      <c r="L774" s="937" t="s">
        <v>160</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ASR_CMS_19</v>
      </c>
      <c r="AB774" s="957">
        <f t="shared" si="134"/>
        <v>45406</v>
      </c>
      <c r="AC774" t="str">
        <f t="shared" si="135"/>
        <v>Unaudited</v>
      </c>
    </row>
    <row r="775" spans="1:29" x14ac:dyDescent="0.25">
      <c r="A775" t="s">
        <v>421</v>
      </c>
      <c r="B775" t="s">
        <v>1380</v>
      </c>
      <c r="C775" t="s">
        <v>1381</v>
      </c>
      <c r="D775">
        <v>1900</v>
      </c>
      <c r="E775" s="957">
        <v>1</v>
      </c>
      <c r="F775" t="s">
        <v>439</v>
      </c>
      <c r="G775" s="957">
        <v>91</v>
      </c>
      <c r="H775" t="s">
        <v>382</v>
      </c>
      <c r="I775" s="937" t="s">
        <v>489</v>
      </c>
      <c r="J775" s="937" t="s">
        <v>445</v>
      </c>
      <c r="K775" s="937" t="s">
        <v>449</v>
      </c>
      <c r="L775" s="937" t="s">
        <v>443</v>
      </c>
      <c r="M775" s="962" t="s">
        <v>457</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ASR_CMS_19</v>
      </c>
      <c r="AB775" s="957">
        <f t="shared" si="134"/>
        <v>45406</v>
      </c>
      <c r="AC775" t="str">
        <f t="shared" si="135"/>
        <v>Unaudited</v>
      </c>
    </row>
    <row r="776" spans="1:29" ht="30" x14ac:dyDescent="0.25">
      <c r="A776" t="s">
        <v>421</v>
      </c>
      <c r="B776" t="s">
        <v>1380</v>
      </c>
      <c r="C776" t="s">
        <v>1381</v>
      </c>
      <c r="D776">
        <v>1900</v>
      </c>
      <c r="E776" s="957">
        <v>1</v>
      </c>
      <c r="F776" t="s">
        <v>439</v>
      </c>
      <c r="G776" s="957">
        <v>91</v>
      </c>
      <c r="H776" t="s">
        <v>382</v>
      </c>
      <c r="I776" s="937" t="s">
        <v>489</v>
      </c>
      <c r="J776" s="937" t="s">
        <v>445</v>
      </c>
      <c r="K776" s="937" t="s">
        <v>450</v>
      </c>
      <c r="L776" s="945">
        <v>9.1</v>
      </c>
      <c r="M776" s="960" t="s">
        <v>186</v>
      </c>
      <c r="N776" s="678">
        <f t="shared" ca="1" si="126"/>
        <v>2387039.83</v>
      </c>
      <c r="O776" s="678">
        <f t="shared" ca="1" si="136"/>
        <v>145826.87999999998</v>
      </c>
      <c r="P776" s="678">
        <f t="shared" ca="1" si="136"/>
        <v>1216.05</v>
      </c>
      <c r="Q776" s="678">
        <f t="shared" ca="1" si="136"/>
        <v>421668.36999999994</v>
      </c>
      <c r="R776" s="678">
        <f t="shared" ca="1" si="136"/>
        <v>89740.459999999992</v>
      </c>
      <c r="S776" s="678">
        <f t="shared" ca="1" si="136"/>
        <v>0</v>
      </c>
      <c r="T776" s="678">
        <f t="shared" ca="1" si="136"/>
        <v>151703.88</v>
      </c>
      <c r="U776" s="678">
        <f t="shared" ca="1" si="136"/>
        <v>0</v>
      </c>
      <c r="V776" s="678">
        <f t="shared" ca="1" si="136"/>
        <v>0</v>
      </c>
      <c r="W776" s="678">
        <f t="shared" ca="1" si="128"/>
        <v>1576884.19</v>
      </c>
      <c r="X776" s="678">
        <f t="shared" ca="1" si="136"/>
        <v>0</v>
      </c>
      <c r="Y776" s="678">
        <f t="shared" ca="1" si="136"/>
        <v>0</v>
      </c>
      <c r="Z776" s="678">
        <f t="shared" ca="1" si="136"/>
        <v>0</v>
      </c>
      <c r="AA776" t="str">
        <f t="shared" si="133"/>
        <v>ASR_CMS_19</v>
      </c>
      <c r="AB776" s="957">
        <f t="shared" si="134"/>
        <v>45406</v>
      </c>
      <c r="AC776" t="str">
        <f t="shared" si="135"/>
        <v>Unaudited</v>
      </c>
    </row>
    <row r="777" spans="1:29" x14ac:dyDescent="0.25">
      <c r="A777" t="s">
        <v>421</v>
      </c>
      <c r="B777" t="s">
        <v>1380</v>
      </c>
      <c r="C777" t="s">
        <v>1381</v>
      </c>
      <c r="D777">
        <v>1900</v>
      </c>
      <c r="E777" s="957">
        <v>1</v>
      </c>
      <c r="F777" t="s">
        <v>439</v>
      </c>
      <c r="G777" s="957">
        <v>91</v>
      </c>
      <c r="H777" t="s">
        <v>382</v>
      </c>
      <c r="I777" s="962" t="s">
        <v>489</v>
      </c>
      <c r="J777" s="962" t="s">
        <v>445</v>
      </c>
      <c r="K777" s="962" t="s">
        <v>450</v>
      </c>
      <c r="L777" s="937" t="s">
        <v>107</v>
      </c>
      <c r="M777" s="962" t="s">
        <v>187</v>
      </c>
      <c r="N777" s="678">
        <f t="shared" ca="1" si="126"/>
        <v>49025.58</v>
      </c>
      <c r="O777" s="678">
        <f t="shared" ca="1" si="136"/>
        <v>12157.32</v>
      </c>
      <c r="P777" s="678">
        <f t="shared" ca="1" si="136"/>
        <v>0</v>
      </c>
      <c r="Q777" s="678">
        <f t="shared" ca="1" si="136"/>
        <v>24316.82</v>
      </c>
      <c r="R777" s="678">
        <f t="shared" ca="1" si="136"/>
        <v>12551.439999999999</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ASR_CMS_19</v>
      </c>
      <c r="AB777" s="957">
        <f t="shared" si="134"/>
        <v>45406</v>
      </c>
      <c r="AC777" t="str">
        <f t="shared" si="135"/>
        <v>Unaudited</v>
      </c>
    </row>
    <row r="778" spans="1:29" x14ac:dyDescent="0.25">
      <c r="A778" t="s">
        <v>421</v>
      </c>
      <c r="B778" t="s">
        <v>1380</v>
      </c>
      <c r="C778" t="s">
        <v>1381</v>
      </c>
      <c r="D778">
        <v>1900</v>
      </c>
      <c r="E778" s="957">
        <v>1</v>
      </c>
      <c r="F778" t="s">
        <v>439</v>
      </c>
      <c r="G778" s="957">
        <v>91</v>
      </c>
      <c r="H778" t="s">
        <v>382</v>
      </c>
      <c r="I778" s="937" t="s">
        <v>489</v>
      </c>
      <c r="J778" s="937" t="s">
        <v>445</v>
      </c>
      <c r="K778" s="937" t="s">
        <v>450</v>
      </c>
      <c r="L778" s="943" t="s">
        <v>1316</v>
      </c>
      <c r="M778" s="963" t="s">
        <v>1317</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ASR_CMS_19</v>
      </c>
      <c r="AB778" s="957">
        <f t="shared" si="134"/>
        <v>45406</v>
      </c>
      <c r="AC778" t="str">
        <f t="shared" si="135"/>
        <v>Unaudited</v>
      </c>
    </row>
    <row r="779" spans="1:29" x14ac:dyDescent="0.25">
      <c r="A779" t="s">
        <v>421</v>
      </c>
      <c r="B779" t="s">
        <v>1380</v>
      </c>
      <c r="C779" t="s">
        <v>1381</v>
      </c>
      <c r="D779">
        <v>1900</v>
      </c>
      <c r="E779" s="957">
        <v>1</v>
      </c>
      <c r="F779" t="s">
        <v>439</v>
      </c>
      <c r="G779" s="957">
        <v>91</v>
      </c>
      <c r="H779" t="s">
        <v>382</v>
      </c>
      <c r="I779" s="937" t="s">
        <v>489</v>
      </c>
      <c r="J779" s="937" t="s">
        <v>445</v>
      </c>
      <c r="K779" s="937" t="s">
        <v>450</v>
      </c>
      <c r="L779" s="943" t="s">
        <v>108</v>
      </c>
      <c r="M779" s="963" t="s">
        <v>188</v>
      </c>
      <c r="N779" s="678">
        <f t="shared" ca="1" si="126"/>
        <v>615040.91999999993</v>
      </c>
      <c r="O779" s="678">
        <f t="shared" ca="1" si="136"/>
        <v>85024.119999999966</v>
      </c>
      <c r="P779" s="678">
        <f t="shared" ca="1" si="136"/>
        <v>12913.189999999999</v>
      </c>
      <c r="Q779" s="678">
        <f t="shared" ca="1" si="136"/>
        <v>241297.51</v>
      </c>
      <c r="R779" s="678">
        <f t="shared" ca="1" si="136"/>
        <v>14829.420000000002</v>
      </c>
      <c r="S779" s="678">
        <f t="shared" ca="1" si="136"/>
        <v>9124.99</v>
      </c>
      <c r="T779" s="678">
        <f t="shared" ca="1" si="136"/>
        <v>100841.61000000002</v>
      </c>
      <c r="U779" s="678">
        <f t="shared" ca="1" si="136"/>
        <v>0</v>
      </c>
      <c r="V779" s="678">
        <f t="shared" ca="1" si="136"/>
        <v>89.68</v>
      </c>
      <c r="W779" s="678">
        <f t="shared" ca="1" si="128"/>
        <v>150920.39999999997</v>
      </c>
      <c r="X779" s="678">
        <f t="shared" ca="1" si="136"/>
        <v>0</v>
      </c>
      <c r="Y779" s="678">
        <f t="shared" ca="1" si="136"/>
        <v>0</v>
      </c>
      <c r="Z779" s="678">
        <f t="shared" ca="1" si="136"/>
        <v>0</v>
      </c>
      <c r="AA779" t="str">
        <f t="shared" si="133"/>
        <v>ASR_CMS_19</v>
      </c>
      <c r="AB779" s="957">
        <f t="shared" si="134"/>
        <v>45406</v>
      </c>
      <c r="AC779" t="str">
        <f t="shared" si="135"/>
        <v>Unaudited</v>
      </c>
    </row>
    <row r="780" spans="1:29" x14ac:dyDescent="0.25">
      <c r="A780" t="s">
        <v>421</v>
      </c>
      <c r="B780" t="s">
        <v>1380</v>
      </c>
      <c r="C780" t="s">
        <v>1381</v>
      </c>
      <c r="D780">
        <v>1900</v>
      </c>
      <c r="E780" s="957">
        <v>1</v>
      </c>
      <c r="F780" t="s">
        <v>439</v>
      </c>
      <c r="G780" s="957">
        <v>91</v>
      </c>
      <c r="H780" t="s">
        <v>382</v>
      </c>
      <c r="I780" s="937" t="s">
        <v>489</v>
      </c>
      <c r="J780" s="937" t="s">
        <v>445</v>
      </c>
      <c r="K780" s="937" t="s">
        <v>450</v>
      </c>
      <c r="L780" s="947" t="s">
        <v>109</v>
      </c>
      <c r="M780" s="964" t="s">
        <v>161</v>
      </c>
      <c r="N780" s="678">
        <f t="shared" ca="1" si="126"/>
        <v>905445.45706817601</v>
      </c>
      <c r="O780" s="678">
        <f t="shared" ca="1" si="136"/>
        <v>331390.27367453696</v>
      </c>
      <c r="P780" s="678">
        <f t="shared" ca="1" si="136"/>
        <v>38005.993929324308</v>
      </c>
      <c r="Q780" s="678">
        <f t="shared" ca="1" si="136"/>
        <v>339624.45727632864</v>
      </c>
      <c r="R780" s="678">
        <f t="shared" ca="1" si="136"/>
        <v>30549.280960336404</v>
      </c>
      <c r="S780" s="678">
        <f t="shared" ca="1" si="136"/>
        <v>6284.8696918292662</v>
      </c>
      <c r="T780" s="678">
        <f t="shared" ca="1" si="136"/>
        <v>112204.71472508465</v>
      </c>
      <c r="U780" s="678">
        <f t="shared" ca="1" si="136"/>
        <v>0</v>
      </c>
      <c r="V780" s="678">
        <f t="shared" ca="1" si="136"/>
        <v>3652.898396649025</v>
      </c>
      <c r="W780" s="678">
        <f t="shared" ca="1" si="128"/>
        <v>43732.968414086696</v>
      </c>
      <c r="X780" s="678">
        <f t="shared" ca="1" si="136"/>
        <v>0</v>
      </c>
      <c r="Y780" s="678">
        <f t="shared" ca="1" si="136"/>
        <v>0</v>
      </c>
      <c r="Z780" s="678">
        <f t="shared" ca="1" si="136"/>
        <v>0</v>
      </c>
      <c r="AA780" t="str">
        <f t="shared" si="133"/>
        <v>ASR_CMS_19</v>
      </c>
      <c r="AB780" s="957">
        <f t="shared" si="134"/>
        <v>45406</v>
      </c>
      <c r="AC780" t="str">
        <f t="shared" si="135"/>
        <v>Unaudited</v>
      </c>
    </row>
    <row r="781" spans="1:29" x14ac:dyDescent="0.25">
      <c r="A781" t="s">
        <v>421</v>
      </c>
      <c r="B781" t="s">
        <v>1380</v>
      </c>
      <c r="C781" t="s">
        <v>1381</v>
      </c>
      <c r="D781">
        <v>1900</v>
      </c>
      <c r="E781" s="957">
        <v>1</v>
      </c>
      <c r="F781" t="s">
        <v>439</v>
      </c>
      <c r="G781" s="957">
        <v>91</v>
      </c>
      <c r="H781" t="s">
        <v>382</v>
      </c>
      <c r="I781" s="963" t="s">
        <v>489</v>
      </c>
      <c r="J781" s="963" t="s">
        <v>445</v>
      </c>
      <c r="K781" s="963" t="s">
        <v>450</v>
      </c>
      <c r="L781" s="943" t="s">
        <v>110</v>
      </c>
      <c r="M781" s="963" t="s">
        <v>135</v>
      </c>
      <c r="N781" s="678">
        <f t="shared" ca="1" si="126"/>
        <v>16338.56701699901</v>
      </c>
      <c r="O781" s="678">
        <f t="shared" ca="1" si="136"/>
        <v>8820.1989985018554</v>
      </c>
      <c r="P781" s="678">
        <f t="shared" ca="1" si="136"/>
        <v>1751.0094670815849</v>
      </c>
      <c r="Q781" s="678">
        <f t="shared" ca="1" si="136"/>
        <v>3380.8342368310705</v>
      </c>
      <c r="R781" s="678">
        <f t="shared" ca="1" si="136"/>
        <v>617.45421812808718</v>
      </c>
      <c r="S781" s="678">
        <f t="shared" ca="1" si="136"/>
        <v>16.359075609756449</v>
      </c>
      <c r="T781" s="678">
        <f t="shared" ca="1" si="136"/>
        <v>1576.9507355428364</v>
      </c>
      <c r="U781" s="678">
        <f t="shared" ca="1" si="136"/>
        <v>0</v>
      </c>
      <c r="V781" s="678">
        <f t="shared" ca="1" si="136"/>
        <v>82.448366361348803</v>
      </c>
      <c r="W781" s="678">
        <f t="shared" ca="1" si="128"/>
        <v>93.311918942471522</v>
      </c>
      <c r="X781" s="678">
        <f t="shared" ca="1" si="136"/>
        <v>0</v>
      </c>
      <c r="Y781" s="678">
        <f t="shared" ca="1" si="136"/>
        <v>0</v>
      </c>
      <c r="Z781" s="678">
        <f t="shared" ca="1" si="136"/>
        <v>0</v>
      </c>
      <c r="AA781" t="str">
        <f t="shared" si="133"/>
        <v>ASR_CMS_19</v>
      </c>
      <c r="AB781" s="957">
        <f t="shared" si="134"/>
        <v>45406</v>
      </c>
      <c r="AC781" t="str">
        <f t="shared" si="135"/>
        <v>Unaudited</v>
      </c>
    </row>
    <row r="782" spans="1:29" x14ac:dyDescent="0.25">
      <c r="A782" t="s">
        <v>421</v>
      </c>
      <c r="B782" t="s">
        <v>1380</v>
      </c>
      <c r="C782" t="s">
        <v>1381</v>
      </c>
      <c r="D782">
        <v>1900</v>
      </c>
      <c r="E782" s="957">
        <v>1</v>
      </c>
      <c r="F782" t="s">
        <v>439</v>
      </c>
      <c r="G782" s="957">
        <v>91</v>
      </c>
      <c r="H782" t="s">
        <v>382</v>
      </c>
      <c r="I782" s="937" t="s">
        <v>489</v>
      </c>
      <c r="J782" s="937" t="s">
        <v>445</v>
      </c>
      <c r="K782" s="937" t="s">
        <v>450</v>
      </c>
      <c r="L782" s="937" t="s">
        <v>111</v>
      </c>
      <c r="M782" s="962" t="s">
        <v>163</v>
      </c>
      <c r="N782" s="678">
        <f t="shared" ca="1" si="126"/>
        <v>-1535.2249993672651</v>
      </c>
      <c r="O782" s="678">
        <f t="shared" ca="1" si="136"/>
        <v>-222.77781263518455</v>
      </c>
      <c r="P782" s="678">
        <f t="shared" ca="1" si="136"/>
        <v>-20.21640738794045</v>
      </c>
      <c r="Q782" s="678">
        <f t="shared" ca="1" si="136"/>
        <v>-398.40871032715268</v>
      </c>
      <c r="R782" s="678">
        <f t="shared" ca="1" si="136"/>
        <v>-57.30092455633757</v>
      </c>
      <c r="S782" s="678">
        <f t="shared" ca="1" si="136"/>
        <v>-5.9779567591179505</v>
      </c>
      <c r="T782" s="678">
        <f t="shared" ca="1" si="136"/>
        <v>-141.51622571849626</v>
      </c>
      <c r="U782" s="678">
        <f t="shared" ca="1" si="136"/>
        <v>0</v>
      </c>
      <c r="V782" s="678">
        <f t="shared" ca="1" si="136"/>
        <v>-1.4507879403451081</v>
      </c>
      <c r="W782" s="678">
        <f t="shared" ca="1" si="128"/>
        <v>-687.57617404269058</v>
      </c>
      <c r="X782" s="678">
        <f t="shared" ca="1" si="136"/>
        <v>0</v>
      </c>
      <c r="Y782" s="678">
        <f t="shared" ca="1" si="136"/>
        <v>0</v>
      </c>
      <c r="Z782" s="678">
        <f t="shared" ca="1" si="136"/>
        <v>0</v>
      </c>
      <c r="AA782" t="str">
        <f t="shared" si="133"/>
        <v>ASR_CMS_19</v>
      </c>
      <c r="AB782" s="957">
        <f t="shared" si="134"/>
        <v>45406</v>
      </c>
      <c r="AC782" t="str">
        <f t="shared" si="135"/>
        <v>Unaudited</v>
      </c>
    </row>
    <row r="783" spans="1:29" x14ac:dyDescent="0.25">
      <c r="A783" t="s">
        <v>421</v>
      </c>
      <c r="B783" t="s">
        <v>1380</v>
      </c>
      <c r="C783" t="s">
        <v>1381</v>
      </c>
      <c r="D783">
        <v>1900</v>
      </c>
      <c r="E783" s="957">
        <v>1</v>
      </c>
      <c r="F783" t="s">
        <v>439</v>
      </c>
      <c r="G783" s="957">
        <v>91</v>
      </c>
      <c r="H783" t="s">
        <v>382</v>
      </c>
      <c r="I783" s="937" t="s">
        <v>489</v>
      </c>
      <c r="J783" s="937" t="s">
        <v>445</v>
      </c>
      <c r="K783" s="937" t="s">
        <v>450</v>
      </c>
      <c r="L783" s="937" t="s">
        <v>112</v>
      </c>
      <c r="M783" s="962" t="s">
        <v>464</v>
      </c>
      <c r="N783" s="678">
        <f t="shared" ca="1" si="126"/>
        <v>64748.068494490333</v>
      </c>
      <c r="O783" s="678">
        <f t="shared" ca="1" si="136"/>
        <v>11670.783507661446</v>
      </c>
      <c r="P783" s="678">
        <f t="shared" ca="1" si="136"/>
        <v>3298.0309006681296</v>
      </c>
      <c r="Q783" s="678">
        <f t="shared" ca="1" si="136"/>
        <v>16585.993765790165</v>
      </c>
      <c r="R783" s="678">
        <f t="shared" ca="1" si="136"/>
        <v>4922.3884379003457</v>
      </c>
      <c r="S783" s="678">
        <f t="shared" ca="1" si="136"/>
        <v>59.011602678134324</v>
      </c>
      <c r="T783" s="678">
        <f t="shared" ca="1" si="136"/>
        <v>7095.3506821074816</v>
      </c>
      <c r="U783" s="678">
        <f t="shared" ca="1" si="136"/>
        <v>0</v>
      </c>
      <c r="V783" s="678">
        <f t="shared" ca="1" si="136"/>
        <v>424.66736728392459</v>
      </c>
      <c r="W783" s="678">
        <f t="shared" ca="1" si="128"/>
        <v>20691.842230400711</v>
      </c>
      <c r="X783" s="678">
        <f t="shared" ca="1" si="136"/>
        <v>0</v>
      </c>
      <c r="Y783" s="678">
        <f t="shared" ca="1" si="136"/>
        <v>0</v>
      </c>
      <c r="Z783" s="678">
        <f t="shared" ca="1" si="136"/>
        <v>0</v>
      </c>
      <c r="AA783" t="str">
        <f t="shared" si="133"/>
        <v>ASR_CMS_19</v>
      </c>
      <c r="AB783" s="957">
        <f t="shared" si="134"/>
        <v>45406</v>
      </c>
      <c r="AC783" t="str">
        <f t="shared" si="135"/>
        <v>Unaudited</v>
      </c>
    </row>
    <row r="784" spans="1:29" x14ac:dyDescent="0.25">
      <c r="A784" t="s">
        <v>421</v>
      </c>
      <c r="B784" t="s">
        <v>1380</v>
      </c>
      <c r="C784" t="s">
        <v>1381</v>
      </c>
      <c r="D784">
        <v>1900</v>
      </c>
      <c r="E784" s="957">
        <v>1</v>
      </c>
      <c r="F784" t="s">
        <v>439</v>
      </c>
      <c r="G784" s="957">
        <v>91</v>
      </c>
      <c r="H784" t="s">
        <v>382</v>
      </c>
      <c r="I784" s="937" t="s">
        <v>489</v>
      </c>
      <c r="J784" s="937" t="s">
        <v>445</v>
      </c>
      <c r="K784" s="937" t="s">
        <v>6</v>
      </c>
      <c r="L784" s="937" t="s">
        <v>118</v>
      </c>
      <c r="M784" s="962" t="s">
        <v>189</v>
      </c>
      <c r="N784" s="678">
        <f t="shared" ca="1" si="126"/>
        <v>27809.423112651726</v>
      </c>
      <c r="O784" s="678">
        <f t="shared" ca="1" si="136"/>
        <v>6951.2623089105573</v>
      </c>
      <c r="P784" s="678">
        <f t="shared" ca="1" si="136"/>
        <v>1788.7076474273013</v>
      </c>
      <c r="Q784" s="678">
        <f t="shared" ca="1" si="136"/>
        <v>9809.4727262610995</v>
      </c>
      <c r="R784" s="678">
        <f t="shared" ca="1" si="136"/>
        <v>1414.2764430805858</v>
      </c>
      <c r="S784" s="678">
        <f t="shared" ca="1" si="136"/>
        <v>1.4920703073291723</v>
      </c>
      <c r="T784" s="678">
        <f t="shared" ca="1" si="136"/>
        <v>4673.0110465512944</v>
      </c>
      <c r="U784" s="678">
        <f t="shared" ca="1" si="136"/>
        <v>0</v>
      </c>
      <c r="V784" s="678">
        <f t="shared" ca="1" si="136"/>
        <v>567.49904134398855</v>
      </c>
      <c r="W784" s="678">
        <f t="shared" ca="1" si="128"/>
        <v>2603.7018287695687</v>
      </c>
      <c r="X784" s="678">
        <f t="shared" ca="1" si="136"/>
        <v>0</v>
      </c>
      <c r="Y784" s="678">
        <f t="shared" ca="1" si="136"/>
        <v>0</v>
      </c>
      <c r="Z784" s="678">
        <f t="shared" ca="1" si="136"/>
        <v>0</v>
      </c>
      <c r="AA784" t="str">
        <f t="shared" si="133"/>
        <v>ASR_CMS_19</v>
      </c>
      <c r="AB784" s="957">
        <f t="shared" si="134"/>
        <v>45406</v>
      </c>
      <c r="AC784" t="str">
        <f t="shared" si="135"/>
        <v>Unaudited</v>
      </c>
    </row>
    <row r="785" spans="1:29" x14ac:dyDescent="0.25">
      <c r="A785" t="s">
        <v>421</v>
      </c>
      <c r="B785" t="s">
        <v>1380</v>
      </c>
      <c r="C785" t="s">
        <v>1381</v>
      </c>
      <c r="D785">
        <v>1900</v>
      </c>
      <c r="E785" s="957">
        <v>1</v>
      </c>
      <c r="F785" t="s">
        <v>439</v>
      </c>
      <c r="G785" s="957">
        <v>91</v>
      </c>
      <c r="H785" t="s">
        <v>382</v>
      </c>
      <c r="I785" s="937" t="s">
        <v>489</v>
      </c>
      <c r="J785" s="937" t="s">
        <v>445</v>
      </c>
      <c r="K785" s="937" t="s">
        <v>6</v>
      </c>
      <c r="L785" s="945" t="s">
        <v>45</v>
      </c>
      <c r="M785" s="960" t="s">
        <v>164</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ASR_CMS_19</v>
      </c>
      <c r="AB785" s="957">
        <f t="shared" si="134"/>
        <v>45406</v>
      </c>
      <c r="AC785" t="str">
        <f t="shared" si="135"/>
        <v>Unaudited</v>
      </c>
    </row>
    <row r="786" spans="1:29" x14ac:dyDescent="0.25">
      <c r="A786" t="s">
        <v>421</v>
      </c>
      <c r="B786" t="s">
        <v>1380</v>
      </c>
      <c r="C786" t="s">
        <v>1381</v>
      </c>
      <c r="D786">
        <v>1900</v>
      </c>
      <c r="E786" s="957">
        <v>1</v>
      </c>
      <c r="F786" t="s">
        <v>439</v>
      </c>
      <c r="G786" s="957">
        <v>91</v>
      </c>
      <c r="H786" t="s">
        <v>382</v>
      </c>
      <c r="I786" s="962" t="s">
        <v>489</v>
      </c>
      <c r="J786" s="962" t="s">
        <v>445</v>
      </c>
      <c r="K786" s="962" t="s">
        <v>6</v>
      </c>
      <c r="L786" s="937" t="s">
        <v>46</v>
      </c>
      <c r="M786" s="962" t="s">
        <v>165</v>
      </c>
      <c r="N786" s="678">
        <f t="shared" ca="1" si="126"/>
        <v>1.1284179079944314</v>
      </c>
      <c r="O786" s="678">
        <f t="shared" ca="1" si="136"/>
        <v>0</v>
      </c>
      <c r="P786" s="678">
        <f t="shared" ca="1" si="136"/>
        <v>0.24530824086835462</v>
      </c>
      <c r="Q786" s="678">
        <f t="shared" ca="1" si="136"/>
        <v>0.63780142625772207</v>
      </c>
      <c r="R786" s="678">
        <f t="shared" ca="1" si="136"/>
        <v>0.24530824086835462</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ASR_CMS_19</v>
      </c>
      <c r="AB786" s="957">
        <f t="shared" si="134"/>
        <v>45406</v>
      </c>
      <c r="AC786" t="str">
        <f t="shared" si="135"/>
        <v>Unaudited</v>
      </c>
    </row>
    <row r="787" spans="1:29" x14ac:dyDescent="0.25">
      <c r="A787" t="s">
        <v>421</v>
      </c>
      <c r="B787" t="s">
        <v>1380</v>
      </c>
      <c r="C787" t="s">
        <v>1381</v>
      </c>
      <c r="D787">
        <v>1900</v>
      </c>
      <c r="E787" s="957">
        <v>1</v>
      </c>
      <c r="F787" t="s">
        <v>439</v>
      </c>
      <c r="G787" s="957">
        <v>91</v>
      </c>
      <c r="H787" t="s">
        <v>382</v>
      </c>
      <c r="I787" s="937" t="s">
        <v>489</v>
      </c>
      <c r="J787" s="937" t="s">
        <v>445</v>
      </c>
      <c r="K787" s="937" t="s">
        <v>6</v>
      </c>
      <c r="L787" s="937" t="s">
        <v>166</v>
      </c>
      <c r="M787" s="962" t="s">
        <v>462</v>
      </c>
      <c r="N787" s="678">
        <f t="shared" ca="1" si="126"/>
        <v>42215.56709879564</v>
      </c>
      <c r="O787" s="678">
        <f t="shared" ca="1" si="136"/>
        <v>7609.3195630248665</v>
      </c>
      <c r="P787" s="678">
        <f t="shared" ca="1" si="136"/>
        <v>2150.3073067408072</v>
      </c>
      <c r="Q787" s="678">
        <f t="shared" ca="1" si="136"/>
        <v>10814.023475920407</v>
      </c>
      <c r="R787" s="678">
        <f t="shared" ca="1" si="136"/>
        <v>3209.3840668652615</v>
      </c>
      <c r="S787" s="678">
        <f t="shared" ca="1" si="136"/>
        <v>38.47540676334205</v>
      </c>
      <c r="T787" s="678">
        <f t="shared" ca="1" si="136"/>
        <v>4626.1496253819887</v>
      </c>
      <c r="U787" s="678">
        <f t="shared" ca="1" si="136"/>
        <v>0</v>
      </c>
      <c r="V787" s="678">
        <f t="shared" ca="1" si="136"/>
        <v>276.88198513240496</v>
      </c>
      <c r="W787" s="678">
        <f t="shared" ca="1" si="128"/>
        <v>13491.025668966564</v>
      </c>
      <c r="X787" s="678">
        <f t="shared" ca="1" si="136"/>
        <v>0</v>
      </c>
      <c r="Y787" s="678">
        <f t="shared" ca="1" si="136"/>
        <v>0</v>
      </c>
      <c r="Z787" s="678">
        <f t="shared" ca="1" si="136"/>
        <v>0</v>
      </c>
      <c r="AA787" t="str">
        <f t="shared" si="133"/>
        <v>ASR_CMS_19</v>
      </c>
      <c r="AB787" s="957">
        <f t="shared" si="134"/>
        <v>45406</v>
      </c>
      <c r="AC787" t="str">
        <f t="shared" si="135"/>
        <v>Unaudited</v>
      </c>
    </row>
    <row r="788" spans="1:29" x14ac:dyDescent="0.25">
      <c r="A788" t="s">
        <v>421</v>
      </c>
      <c r="B788" t="s">
        <v>1380</v>
      </c>
      <c r="C788" t="s">
        <v>1381</v>
      </c>
      <c r="D788">
        <v>1900</v>
      </c>
      <c r="E788" s="957">
        <v>1</v>
      </c>
      <c r="F788" t="s">
        <v>439</v>
      </c>
      <c r="G788" s="957">
        <v>91</v>
      </c>
      <c r="H788" t="s">
        <v>382</v>
      </c>
      <c r="I788" s="937" t="s">
        <v>489</v>
      </c>
      <c r="J788" s="937" t="s">
        <v>445</v>
      </c>
      <c r="K788" s="937" t="s">
        <v>435</v>
      </c>
      <c r="L788" s="937" t="s">
        <v>121</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ASR_CMS_19</v>
      </c>
      <c r="AB788" s="957">
        <f t="shared" si="134"/>
        <v>45406</v>
      </c>
      <c r="AC788" t="str">
        <f t="shared" si="135"/>
        <v>Unaudited</v>
      </c>
    </row>
    <row r="789" spans="1:29" x14ac:dyDescent="0.25">
      <c r="A789" t="s">
        <v>421</v>
      </c>
      <c r="B789" t="s">
        <v>1380</v>
      </c>
      <c r="C789" t="s">
        <v>1381</v>
      </c>
      <c r="D789">
        <v>1900</v>
      </c>
      <c r="E789" s="957">
        <v>1</v>
      </c>
      <c r="F789" t="s">
        <v>439</v>
      </c>
      <c r="G789" s="957">
        <v>91</v>
      </c>
      <c r="H789" t="s">
        <v>382</v>
      </c>
      <c r="I789" s="937" t="s">
        <v>489</v>
      </c>
      <c r="J789" s="937" t="s">
        <v>445</v>
      </c>
      <c r="K789" s="937" t="s">
        <v>435</v>
      </c>
      <c r="L789" s="937" t="s">
        <v>938</v>
      </c>
      <c r="M789" s="962" t="s">
        <v>930</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ASR_CMS_19</v>
      </c>
      <c r="AB789" s="957">
        <f t="shared" si="134"/>
        <v>45406</v>
      </c>
      <c r="AC789" t="str">
        <f t="shared" si="135"/>
        <v>Unaudited</v>
      </c>
    </row>
    <row r="790" spans="1:29" x14ac:dyDescent="0.25">
      <c r="A790" t="s">
        <v>421</v>
      </c>
      <c r="B790" t="s">
        <v>1380</v>
      </c>
      <c r="C790" t="s">
        <v>1381</v>
      </c>
      <c r="D790">
        <v>1900</v>
      </c>
      <c r="E790" s="957">
        <v>1</v>
      </c>
      <c r="F790" t="s">
        <v>439</v>
      </c>
      <c r="G790" s="957">
        <v>91</v>
      </c>
      <c r="H790" t="s">
        <v>382</v>
      </c>
      <c r="I790" s="937" t="s">
        <v>489</v>
      </c>
      <c r="J790" s="937" t="s">
        <v>445</v>
      </c>
      <c r="K790" s="937" t="s">
        <v>435</v>
      </c>
      <c r="L790" s="945" t="s">
        <v>168</v>
      </c>
      <c r="M790" s="960" t="s">
        <v>40</v>
      </c>
      <c r="N790" s="678">
        <f t="shared" ca="1" si="126"/>
        <v>379.93511266870217</v>
      </c>
      <c r="O790" s="678">
        <f t="shared" ca="1" si="136"/>
        <v>186.32192529323601</v>
      </c>
      <c r="P790" s="678">
        <f t="shared" ca="1" si="136"/>
        <v>36.989126341564308</v>
      </c>
      <c r="Q790" s="678">
        <f t="shared" ca="1" si="136"/>
        <v>101.89009602548177</v>
      </c>
      <c r="R790" s="678">
        <f t="shared" ca="1" si="136"/>
        <v>18.608563795005459</v>
      </c>
      <c r="S790" s="678">
        <f t="shared" ca="1" si="136"/>
        <v>0.49302262932848057</v>
      </c>
      <c r="T790" s="678">
        <f t="shared" ca="1" si="136"/>
        <v>30.335392369270039</v>
      </c>
      <c r="U790" s="678">
        <f t="shared" ca="1" si="136"/>
        <v>0</v>
      </c>
      <c r="V790" s="678">
        <f t="shared" ca="1" si="136"/>
        <v>2.4847926213549183</v>
      </c>
      <c r="W790" s="678">
        <f t="shared" ca="1" si="128"/>
        <v>2.8121935934611328</v>
      </c>
      <c r="X790" s="678">
        <f t="shared" ca="1" si="136"/>
        <v>0</v>
      </c>
      <c r="Y790" s="678">
        <f t="shared" ca="1" si="136"/>
        <v>0</v>
      </c>
      <c r="Z790" s="678">
        <f t="shared" ca="1" si="136"/>
        <v>0</v>
      </c>
      <c r="AA790" t="str">
        <f t="shared" si="133"/>
        <v>ASR_CMS_19</v>
      </c>
      <c r="AB790" s="957">
        <f t="shared" si="134"/>
        <v>45406</v>
      </c>
      <c r="AC790" t="str">
        <f t="shared" si="135"/>
        <v>Unaudited</v>
      </c>
    </row>
    <row r="791" spans="1:29" x14ac:dyDescent="0.25">
      <c r="A791" t="s">
        <v>421</v>
      </c>
      <c r="B791" t="s">
        <v>1380</v>
      </c>
      <c r="C791" t="s">
        <v>1381</v>
      </c>
      <c r="D791">
        <v>1900</v>
      </c>
      <c r="E791" s="957">
        <v>1</v>
      </c>
      <c r="F791" t="s">
        <v>439</v>
      </c>
      <c r="G791" s="957">
        <v>91</v>
      </c>
      <c r="H791" t="s">
        <v>382</v>
      </c>
      <c r="I791" s="962" t="s">
        <v>489</v>
      </c>
      <c r="J791" s="962" t="s">
        <v>445</v>
      </c>
      <c r="K791" s="962" t="s">
        <v>435</v>
      </c>
      <c r="L791" s="937" t="s">
        <v>169</v>
      </c>
      <c r="M791" s="962" t="s">
        <v>330</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ASR_CMS_19</v>
      </c>
      <c r="AB791" s="957">
        <f t="shared" si="134"/>
        <v>45406</v>
      </c>
      <c r="AC791" t="str">
        <f t="shared" si="135"/>
        <v>Unaudited</v>
      </c>
    </row>
    <row r="792" spans="1:29" x14ac:dyDescent="0.25">
      <c r="A792" t="s">
        <v>421</v>
      </c>
      <c r="B792" t="s">
        <v>1380</v>
      </c>
      <c r="C792" t="s">
        <v>1381</v>
      </c>
      <c r="D792">
        <v>1900</v>
      </c>
      <c r="E792" s="957">
        <v>1</v>
      </c>
      <c r="F792" t="s">
        <v>439</v>
      </c>
      <c r="G792" s="957">
        <v>91</v>
      </c>
      <c r="H792" t="s">
        <v>382</v>
      </c>
      <c r="I792" s="937" t="s">
        <v>489</v>
      </c>
      <c r="J792" s="937" t="s">
        <v>451</v>
      </c>
      <c r="K792" s="937" t="s">
        <v>436</v>
      </c>
      <c r="L792" s="937" t="s">
        <v>122</v>
      </c>
      <c r="M792" s="962" t="s">
        <v>27</v>
      </c>
      <c r="N792" s="678">
        <f t="shared" ca="1" si="126"/>
        <v>690086.65964438941</v>
      </c>
      <c r="O792" s="678">
        <f t="shared" ca="1" si="136"/>
        <v>15.21521137482276</v>
      </c>
      <c r="P792" s="678">
        <f t="shared" ca="1" si="136"/>
        <v>690071.44443301461</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ASR_CMS_19</v>
      </c>
      <c r="AB792" s="957">
        <f t="shared" si="134"/>
        <v>45406</v>
      </c>
      <c r="AC792" t="str">
        <f t="shared" si="135"/>
        <v>Unaudited</v>
      </c>
    </row>
    <row r="793" spans="1:29" x14ac:dyDescent="0.25">
      <c r="A793" t="s">
        <v>421</v>
      </c>
      <c r="B793" t="s">
        <v>1380</v>
      </c>
      <c r="C793" t="s">
        <v>1381</v>
      </c>
      <c r="D793">
        <v>1900</v>
      </c>
      <c r="E793" s="957">
        <v>1</v>
      </c>
      <c r="F793" t="s">
        <v>439</v>
      </c>
      <c r="G793" s="957">
        <v>91</v>
      </c>
      <c r="H793" t="s">
        <v>382</v>
      </c>
      <c r="I793" s="937" t="s">
        <v>489</v>
      </c>
      <c r="J793" s="937" t="s">
        <v>451</v>
      </c>
      <c r="K793" s="937" t="s">
        <v>436</v>
      </c>
      <c r="L793" s="937" t="s">
        <v>123</v>
      </c>
      <c r="M793" s="962" t="s">
        <v>98</v>
      </c>
      <c r="N793" s="678">
        <f t="shared" ca="1" si="126"/>
        <v>86052.148681040911</v>
      </c>
      <c r="O793" s="678">
        <f t="shared" ca="1" si="136"/>
        <v>7910.7159344291967</v>
      </c>
      <c r="P793" s="678">
        <f t="shared" ca="1" si="136"/>
        <v>78141.43274661171</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ASR_CMS_19</v>
      </c>
      <c r="AB793" s="957">
        <f t="shared" si="134"/>
        <v>45406</v>
      </c>
      <c r="AC793" t="str">
        <f t="shared" si="135"/>
        <v>Unaudited</v>
      </c>
    </row>
    <row r="794" spans="1:29" x14ac:dyDescent="0.25">
      <c r="A794" t="s">
        <v>421</v>
      </c>
      <c r="B794" t="s">
        <v>1380</v>
      </c>
      <c r="C794" t="s">
        <v>1381</v>
      </c>
      <c r="D794">
        <v>1900</v>
      </c>
      <c r="E794" s="957">
        <v>1</v>
      </c>
      <c r="F794" t="s">
        <v>439</v>
      </c>
      <c r="G794" s="957">
        <v>91</v>
      </c>
      <c r="H794" t="s">
        <v>382</v>
      </c>
      <c r="I794" s="937" t="s">
        <v>489</v>
      </c>
      <c r="J794" s="937" t="s">
        <v>451</v>
      </c>
      <c r="K794" s="937" t="s">
        <v>436</v>
      </c>
      <c r="L794" s="937" t="s">
        <v>124</v>
      </c>
      <c r="M794" s="962" t="s">
        <v>99</v>
      </c>
      <c r="N794" s="678">
        <f t="shared" ca="1" si="126"/>
        <v>69857.306202074746</v>
      </c>
      <c r="O794" s="678">
        <f t="shared" ca="1" si="136"/>
        <v>12621.320650431306</v>
      </c>
      <c r="P794" s="678">
        <f t="shared" ca="1" si="136"/>
        <v>57235.98555164344</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ASR_CMS_19</v>
      </c>
      <c r="AB794" s="957">
        <f t="shared" si="134"/>
        <v>45406</v>
      </c>
      <c r="AC794" t="str">
        <f t="shared" si="135"/>
        <v>Unaudited</v>
      </c>
    </row>
    <row r="795" spans="1:29" x14ac:dyDescent="0.25">
      <c r="A795" t="s">
        <v>421</v>
      </c>
      <c r="B795" t="s">
        <v>1380</v>
      </c>
      <c r="C795" t="s">
        <v>1381</v>
      </c>
      <c r="D795">
        <v>1900</v>
      </c>
      <c r="E795" s="957">
        <v>1</v>
      </c>
      <c r="F795" t="s">
        <v>439</v>
      </c>
      <c r="G795" s="957">
        <v>91</v>
      </c>
      <c r="H795" t="s">
        <v>382</v>
      </c>
      <c r="I795" s="937" t="s">
        <v>489</v>
      </c>
      <c r="J795" s="937" t="s">
        <v>451</v>
      </c>
      <c r="K795" s="937" t="s">
        <v>436</v>
      </c>
      <c r="L795" s="945" t="s">
        <v>125</v>
      </c>
      <c r="M795" s="960" t="s">
        <v>100</v>
      </c>
      <c r="N795" s="678">
        <f t="shared" ca="1" si="126"/>
        <v>4138.22167709325</v>
      </c>
      <c r="O795" s="678">
        <f t="shared" ca="1" si="136"/>
        <v>3851.2043110177387</v>
      </c>
      <c r="P795" s="678">
        <f t="shared" ca="1" si="136"/>
        <v>287.01736607551084</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ASR_CMS_19</v>
      </c>
      <c r="AB795" s="957">
        <f t="shared" si="134"/>
        <v>45406</v>
      </c>
      <c r="AC795" t="str">
        <f t="shared" si="135"/>
        <v>Unaudited</v>
      </c>
    </row>
    <row r="796" spans="1:29" x14ac:dyDescent="0.25">
      <c r="A796" t="s">
        <v>421</v>
      </c>
      <c r="B796" t="s">
        <v>1380</v>
      </c>
      <c r="C796" t="s">
        <v>1381</v>
      </c>
      <c r="D796">
        <v>1900</v>
      </c>
      <c r="E796" s="957">
        <v>1</v>
      </c>
      <c r="F796" t="s">
        <v>439</v>
      </c>
      <c r="G796" s="957">
        <v>91</v>
      </c>
      <c r="H796" t="s">
        <v>382</v>
      </c>
      <c r="I796" s="962" t="s">
        <v>489</v>
      </c>
      <c r="J796" s="962" t="s">
        <v>451</v>
      </c>
      <c r="K796" s="962" t="s">
        <v>436</v>
      </c>
      <c r="L796" s="937" t="s">
        <v>126</v>
      </c>
      <c r="M796" s="962" t="s">
        <v>101</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85796.141201103703</v>
      </c>
      <c r="O796" s="678">
        <f t="shared" ca="1" si="136"/>
        <v>13694.968200596022</v>
      </c>
      <c r="P796" s="678">
        <f t="shared" ca="1" si="136"/>
        <v>72101.173000507682</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ASR_CMS_19</v>
      </c>
      <c r="AB796" s="957">
        <f t="shared" si="134"/>
        <v>45406</v>
      </c>
      <c r="AC796" t="str">
        <f t="shared" si="135"/>
        <v>Unaudited</v>
      </c>
    </row>
    <row r="797" spans="1:29" x14ac:dyDescent="0.25">
      <c r="A797" t="s">
        <v>421</v>
      </c>
      <c r="B797" t="s">
        <v>1380</v>
      </c>
      <c r="C797" t="s">
        <v>1381</v>
      </c>
      <c r="D797">
        <v>1900</v>
      </c>
      <c r="E797" s="957">
        <v>1</v>
      </c>
      <c r="F797" t="s">
        <v>439</v>
      </c>
      <c r="G797" s="957">
        <v>91</v>
      </c>
      <c r="H797" t="s">
        <v>382</v>
      </c>
      <c r="I797" s="937" t="s">
        <v>489</v>
      </c>
      <c r="J797" s="937" t="s">
        <v>451</v>
      </c>
      <c r="K797" s="937" t="s">
        <v>436</v>
      </c>
      <c r="L797" s="937" t="s">
        <v>127</v>
      </c>
      <c r="M797" s="962" t="s">
        <v>28</v>
      </c>
      <c r="N797" s="678">
        <f t="shared" ca="1" si="137"/>
        <v>3976.9825075272493</v>
      </c>
      <c r="O797" s="678">
        <f t="shared" ca="1" si="136"/>
        <v>3976.9825075272493</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ASR_CMS_19</v>
      </c>
      <c r="AB797" s="957">
        <f t="shared" si="134"/>
        <v>45406</v>
      </c>
      <c r="AC797" t="str">
        <f t="shared" si="135"/>
        <v>Unaudited</v>
      </c>
    </row>
    <row r="798" spans="1:29" x14ac:dyDescent="0.25">
      <c r="A798" t="s">
        <v>421</v>
      </c>
      <c r="B798" t="s">
        <v>1380</v>
      </c>
      <c r="C798" t="s">
        <v>1381</v>
      </c>
      <c r="D798">
        <v>1900</v>
      </c>
      <c r="E798" s="957">
        <v>1</v>
      </c>
      <c r="F798" t="s">
        <v>439</v>
      </c>
      <c r="G798" s="957">
        <v>91</v>
      </c>
      <c r="H798" t="s">
        <v>382</v>
      </c>
      <c r="I798" s="937" t="s">
        <v>489</v>
      </c>
      <c r="J798" s="937" t="s">
        <v>437</v>
      </c>
      <c r="K798" s="937" t="s">
        <v>437</v>
      </c>
      <c r="L798" s="937" t="s">
        <v>129</v>
      </c>
      <c r="M798" s="962" t="s">
        <v>327</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ASR_CMS_19</v>
      </c>
      <c r="AB798" s="957">
        <f t="shared" si="134"/>
        <v>45406</v>
      </c>
      <c r="AC798" t="str">
        <f t="shared" si="135"/>
        <v>Unaudited</v>
      </c>
    </row>
    <row r="799" spans="1:29" x14ac:dyDescent="0.25">
      <c r="A799" t="s">
        <v>421</v>
      </c>
      <c r="B799" t="s">
        <v>1380</v>
      </c>
      <c r="C799" t="s">
        <v>1381</v>
      </c>
      <c r="D799">
        <v>1900</v>
      </c>
      <c r="E799" s="957">
        <v>1</v>
      </c>
      <c r="F799" t="s">
        <v>439</v>
      </c>
      <c r="G799" s="957">
        <v>91</v>
      </c>
      <c r="H799" t="s">
        <v>382</v>
      </c>
      <c r="I799" s="937" t="s">
        <v>489</v>
      </c>
      <c r="J799" s="937" t="s">
        <v>437</v>
      </c>
      <c r="K799" s="937" t="s">
        <v>437</v>
      </c>
      <c r="L799" s="937" t="s">
        <v>130</v>
      </c>
      <c r="M799" s="962" t="s">
        <v>326</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ASR_CMS_19</v>
      </c>
      <c r="AB799" s="957">
        <f t="shared" si="134"/>
        <v>45406</v>
      </c>
      <c r="AC799" t="str">
        <f t="shared" si="135"/>
        <v>Unaudited</v>
      </c>
    </row>
    <row r="800" spans="1:29" ht="30" x14ac:dyDescent="0.25">
      <c r="A800" t="s">
        <v>421</v>
      </c>
      <c r="B800" t="s">
        <v>1380</v>
      </c>
      <c r="C800" t="s">
        <v>1381</v>
      </c>
      <c r="D800">
        <v>1900</v>
      </c>
      <c r="E800" s="957">
        <v>1</v>
      </c>
      <c r="F800" t="s">
        <v>439</v>
      </c>
      <c r="G800" s="957">
        <v>91</v>
      </c>
      <c r="H800" t="s">
        <v>382</v>
      </c>
      <c r="I800" s="937" t="s">
        <v>489</v>
      </c>
      <c r="J800" s="937" t="s">
        <v>437</v>
      </c>
      <c r="K800" s="937" t="s">
        <v>437</v>
      </c>
      <c r="L800" s="937" t="s">
        <v>131</v>
      </c>
      <c r="M800" s="962" t="s">
        <v>180</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ASR_CMS_19</v>
      </c>
      <c r="AB800" s="957">
        <f t="shared" si="134"/>
        <v>45406</v>
      </c>
      <c r="AC800" t="str">
        <f t="shared" si="135"/>
        <v>Unaudited</v>
      </c>
    </row>
    <row r="801" spans="1:29" x14ac:dyDescent="0.25">
      <c r="A801" t="s">
        <v>421</v>
      </c>
      <c r="B801" t="s">
        <v>1380</v>
      </c>
      <c r="C801" t="s">
        <v>1381</v>
      </c>
      <c r="D801">
        <v>1900</v>
      </c>
      <c r="E801" s="957">
        <v>1</v>
      </c>
      <c r="F801" t="s">
        <v>439</v>
      </c>
      <c r="G801" s="957">
        <v>91</v>
      </c>
      <c r="H801" t="s">
        <v>382</v>
      </c>
      <c r="I801" s="937" t="s">
        <v>489</v>
      </c>
      <c r="J801" s="937" t="s">
        <v>437</v>
      </c>
      <c r="K801" s="937" t="s">
        <v>437</v>
      </c>
      <c r="L801" s="937" t="s">
        <v>132</v>
      </c>
      <c r="M801" s="962" t="s">
        <v>495</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ASR_CMS_19</v>
      </c>
      <c r="AB801" s="957">
        <f t="shared" si="134"/>
        <v>45406</v>
      </c>
      <c r="AC801" t="str">
        <f t="shared" si="135"/>
        <v>Unaudited</v>
      </c>
    </row>
    <row r="802" spans="1:29" x14ac:dyDescent="0.25">
      <c r="A802" t="s">
        <v>421</v>
      </c>
      <c r="B802" t="s">
        <v>1380</v>
      </c>
      <c r="C802" t="s">
        <v>1381</v>
      </c>
      <c r="D802">
        <v>1900</v>
      </c>
      <c r="E802" s="957">
        <v>1</v>
      </c>
      <c r="F802" t="s">
        <v>439</v>
      </c>
      <c r="G802" s="957">
        <v>91</v>
      </c>
      <c r="H802" t="s">
        <v>382</v>
      </c>
      <c r="I802" s="937" t="s">
        <v>489</v>
      </c>
      <c r="J802" s="937" t="s">
        <v>437</v>
      </c>
      <c r="K802" s="937" t="s">
        <v>437</v>
      </c>
      <c r="L802" s="937" t="s">
        <v>133</v>
      </c>
      <c r="M802" s="962" t="s">
        <v>496</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ASR_CMS_19</v>
      </c>
      <c r="AB802" s="957">
        <f t="shared" si="134"/>
        <v>45406</v>
      </c>
      <c r="AC802" t="str">
        <f t="shared" si="135"/>
        <v>Unaudited</v>
      </c>
    </row>
    <row r="803" spans="1:29" x14ac:dyDescent="0.25">
      <c r="A803" t="s">
        <v>421</v>
      </c>
      <c r="B803" t="s">
        <v>1380</v>
      </c>
      <c r="C803" t="s">
        <v>1381</v>
      </c>
      <c r="D803">
        <v>1900</v>
      </c>
      <c r="E803" s="957">
        <v>1</v>
      </c>
      <c r="F803" t="s">
        <v>439</v>
      </c>
      <c r="G803" s="957">
        <v>91</v>
      </c>
      <c r="H803" t="s">
        <v>382</v>
      </c>
      <c r="I803" s="937" t="s">
        <v>489</v>
      </c>
      <c r="J803" s="937" t="s">
        <v>437</v>
      </c>
      <c r="K803" s="937" t="s">
        <v>437</v>
      </c>
      <c r="L803" s="945" t="s">
        <v>134</v>
      </c>
      <c r="M803" s="960" t="s">
        <v>497</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ASR_CMS_19</v>
      </c>
      <c r="AB803" s="957">
        <f t="shared" si="134"/>
        <v>45406</v>
      </c>
      <c r="AC803" t="str">
        <f t="shared" si="135"/>
        <v>Unaudited</v>
      </c>
    </row>
    <row r="804" spans="1:29" ht="30" x14ac:dyDescent="0.25">
      <c r="A804" t="s">
        <v>421</v>
      </c>
      <c r="B804" t="s">
        <v>1380</v>
      </c>
      <c r="C804" t="s">
        <v>1381</v>
      </c>
      <c r="D804">
        <v>1900</v>
      </c>
      <c r="E804" s="957">
        <v>1</v>
      </c>
      <c r="F804" t="s">
        <v>439</v>
      </c>
      <c r="G804" s="957">
        <v>91</v>
      </c>
      <c r="H804" t="s">
        <v>382</v>
      </c>
      <c r="I804" s="962" t="s">
        <v>490</v>
      </c>
      <c r="J804" s="962" t="s">
        <v>26</v>
      </c>
      <c r="K804" s="962" t="s">
        <v>26</v>
      </c>
      <c r="L804" s="937" t="s">
        <v>270</v>
      </c>
      <c r="M804" s="962" t="s">
        <v>26</v>
      </c>
      <c r="N804" s="678">
        <f t="shared" ca="1" si="137"/>
        <v>230220.53008934954</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ASR_CMS_19</v>
      </c>
      <c r="AB804" s="957">
        <f t="shared" si="134"/>
        <v>45406</v>
      </c>
      <c r="AC804" t="str">
        <f t="shared" si="135"/>
        <v>Unaudited</v>
      </c>
    </row>
    <row r="805" spans="1:29" x14ac:dyDescent="0.25">
      <c r="A805" t="s">
        <v>421</v>
      </c>
      <c r="B805" t="s">
        <v>1380</v>
      </c>
      <c r="C805" t="s">
        <v>1381</v>
      </c>
      <c r="D805">
        <v>1900</v>
      </c>
      <c r="E805" s="957">
        <v>1</v>
      </c>
      <c r="F805" t="s">
        <v>440</v>
      </c>
      <c r="G805" s="957">
        <v>182</v>
      </c>
      <c r="H805" t="s">
        <v>382</v>
      </c>
      <c r="I805" s="937" t="s">
        <v>433</v>
      </c>
      <c r="J805" s="937" t="s">
        <v>433</v>
      </c>
      <c r="K805" s="937" t="s">
        <v>433</v>
      </c>
      <c r="L805" s="937"/>
      <c r="M805" s="962" t="s">
        <v>433</v>
      </c>
      <c r="N805" s="678">
        <f t="shared" ca="1" si="137"/>
        <v>12968.8344086</v>
      </c>
      <c r="O805" s="678">
        <f t="shared" ca="1" si="139"/>
        <v>6251.2365591380003</v>
      </c>
      <c r="P805" s="678">
        <f t="shared" ca="1" si="139"/>
        <v>1230.195698924</v>
      </c>
      <c r="Q805" s="678">
        <f t="shared" ca="1" si="139"/>
        <v>3582.035483871</v>
      </c>
      <c r="R805" s="678">
        <f t="shared" ca="1" si="139"/>
        <v>656</v>
      </c>
      <c r="S805" s="678">
        <f t="shared" ca="1" si="139"/>
        <v>14</v>
      </c>
      <c r="T805" s="678">
        <f t="shared" ca="1" si="139"/>
        <v>1052.3666666670001</v>
      </c>
      <c r="U805" s="678">
        <f t="shared" ca="1" si="139"/>
        <v>0</v>
      </c>
      <c r="V805" s="678">
        <f t="shared" ca="1" si="139"/>
        <v>84</v>
      </c>
      <c r="W805" s="678">
        <f t="shared" ca="1" si="128"/>
        <v>99</v>
      </c>
      <c r="X805" s="678">
        <f t="shared" ca="1" si="140"/>
        <v>0</v>
      </c>
      <c r="Y805" s="678">
        <f t="shared" ca="1" si="140"/>
        <v>0</v>
      </c>
      <c r="Z805" s="678">
        <f t="shared" ca="1" si="140"/>
        <v>0</v>
      </c>
      <c r="AA805" t="str">
        <f t="shared" si="133"/>
        <v>ASR_CMS_19</v>
      </c>
      <c r="AB805" s="957">
        <f t="shared" si="134"/>
        <v>45406</v>
      </c>
      <c r="AC805" t="str">
        <f t="shared" si="135"/>
        <v>Unaudited</v>
      </c>
    </row>
    <row r="806" spans="1:29" x14ac:dyDescent="0.25">
      <c r="A806" t="s">
        <v>421</v>
      </c>
      <c r="B806" t="s">
        <v>1380</v>
      </c>
      <c r="C806" t="s">
        <v>1381</v>
      </c>
      <c r="D806">
        <v>1900</v>
      </c>
      <c r="E806" s="957">
        <v>1</v>
      </c>
      <c r="F806" t="s">
        <v>440</v>
      </c>
      <c r="G806" s="957">
        <v>182</v>
      </c>
      <c r="H806" t="s">
        <v>382</v>
      </c>
      <c r="I806" s="937" t="s">
        <v>488</v>
      </c>
      <c r="J806" s="937" t="s">
        <v>12</v>
      </c>
      <c r="K806" s="937" t="s">
        <v>12</v>
      </c>
      <c r="L806" s="937">
        <v>1.1000000000000001</v>
      </c>
      <c r="M806" s="962" t="s">
        <v>12</v>
      </c>
      <c r="N806" s="678">
        <f t="shared" ca="1" si="137"/>
        <v>12487115.87549559</v>
      </c>
      <c r="O806" s="678">
        <f t="shared" ca="1" si="139"/>
        <v>4706624.9408396082</v>
      </c>
      <c r="P806" s="678">
        <f t="shared" ca="1" si="139"/>
        <v>926286.13767432305</v>
      </c>
      <c r="Q806" s="678">
        <f t="shared" ca="1" si="139"/>
        <v>2696157.2354091522</v>
      </c>
      <c r="R806" s="678">
        <f t="shared" ca="1" si="139"/>
        <v>493822.23606505897</v>
      </c>
      <c r="S806" s="678">
        <f t="shared" ca="1" si="139"/>
        <v>10548.572487931522</v>
      </c>
      <c r="T806" s="678">
        <f t="shared" ca="1" si="139"/>
        <v>792206.47530861932</v>
      </c>
      <c r="U806" s="678">
        <f t="shared" ca="1" si="139"/>
        <v>0</v>
      </c>
      <c r="V806" s="678">
        <f t="shared" ca="1" si="139"/>
        <v>63259.352905097039</v>
      </c>
      <c r="W806" s="678">
        <f t="shared" ca="1" si="128"/>
        <v>2798210.9248058</v>
      </c>
      <c r="X806" s="678">
        <f t="shared" ca="1" si="140"/>
        <v>0</v>
      </c>
      <c r="Y806" s="678">
        <f t="shared" ca="1" si="140"/>
        <v>0</v>
      </c>
      <c r="Z806" s="678">
        <f t="shared" ca="1" si="140"/>
        <v>0</v>
      </c>
      <c r="AA806" t="str">
        <f t="shared" si="133"/>
        <v>ASR_CMS_19</v>
      </c>
      <c r="AB806" s="957">
        <f t="shared" si="134"/>
        <v>45406</v>
      </c>
      <c r="AC806" t="str">
        <f t="shared" si="135"/>
        <v>Unaudited</v>
      </c>
    </row>
    <row r="807" spans="1:29" x14ac:dyDescent="0.25">
      <c r="A807" t="s">
        <v>421</v>
      </c>
      <c r="B807" t="s">
        <v>1380</v>
      </c>
      <c r="C807" t="s">
        <v>1381</v>
      </c>
      <c r="D807">
        <v>1900</v>
      </c>
      <c r="E807" s="957">
        <v>1</v>
      </c>
      <c r="F807" t="s">
        <v>440</v>
      </c>
      <c r="G807" s="957">
        <v>182</v>
      </c>
      <c r="H807" t="s">
        <v>382</v>
      </c>
      <c r="I807" s="937" t="s">
        <v>488</v>
      </c>
      <c r="J807" s="937" t="s">
        <v>12</v>
      </c>
      <c r="K807" s="937" t="s">
        <v>1323</v>
      </c>
      <c r="L807" s="937" t="s">
        <v>1314</v>
      </c>
      <c r="M807" s="962" t="s">
        <v>1323</v>
      </c>
      <c r="N807" s="678">
        <f t="shared" ca="1" si="137"/>
        <v>184759.40153431738</v>
      </c>
      <c r="O807" s="678">
        <f t="shared" ca="1" si="139"/>
        <v>66671.516478268022</v>
      </c>
      <c r="P807" s="678">
        <f t="shared" ca="1" si="139"/>
        <v>12946.434720251931</v>
      </c>
      <c r="Q807" s="678">
        <f t="shared" ca="1" si="139"/>
        <v>40584.659335560093</v>
      </c>
      <c r="R807" s="678">
        <f t="shared" ca="1" si="139"/>
        <v>7257.633689059734</v>
      </c>
      <c r="S807" s="678">
        <f t="shared" ca="1" si="139"/>
        <v>125.95144108914918</v>
      </c>
      <c r="T807" s="678">
        <f t="shared" ca="1" si="139"/>
        <v>11618.281431876523</v>
      </c>
      <c r="U807" s="678">
        <f t="shared" ca="1" si="139"/>
        <v>0</v>
      </c>
      <c r="V807" s="678">
        <f t="shared" ca="1" si="139"/>
        <v>851.580900141911</v>
      </c>
      <c r="W807" s="678">
        <f t="shared" ca="1" si="128"/>
        <v>44703.343538070039</v>
      </c>
      <c r="X807" s="678">
        <f t="shared" ca="1" si="140"/>
        <v>0</v>
      </c>
      <c r="Y807" s="678">
        <f t="shared" ca="1" si="140"/>
        <v>0</v>
      </c>
      <c r="Z807" s="678">
        <f t="shared" ca="1" si="140"/>
        <v>0</v>
      </c>
      <c r="AA807" t="str">
        <f t="shared" si="133"/>
        <v>ASR_CMS_19</v>
      </c>
      <c r="AB807" s="957">
        <f t="shared" si="134"/>
        <v>45406</v>
      </c>
      <c r="AC807" t="str">
        <f t="shared" si="135"/>
        <v>Unaudited</v>
      </c>
    </row>
    <row r="808" spans="1:29" x14ac:dyDescent="0.25">
      <c r="A808" t="s">
        <v>421</v>
      </c>
      <c r="B808" t="s">
        <v>1380</v>
      </c>
      <c r="C808" t="s">
        <v>1381</v>
      </c>
      <c r="D808">
        <v>1900</v>
      </c>
      <c r="E808" s="957">
        <v>1</v>
      </c>
      <c r="F808" t="s">
        <v>440</v>
      </c>
      <c r="G808" s="957">
        <v>182</v>
      </c>
      <c r="H808" t="s">
        <v>382</v>
      </c>
      <c r="I808" s="937" t="s">
        <v>488</v>
      </c>
      <c r="J808" s="937" t="s">
        <v>491</v>
      </c>
      <c r="K808" s="937" t="s">
        <v>492</v>
      </c>
      <c r="L808" s="937" t="s">
        <v>63</v>
      </c>
      <c r="M808" s="962" t="s">
        <v>344</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ASR_CMS_19</v>
      </c>
      <c r="AB808" s="957">
        <f t="shared" si="134"/>
        <v>45406</v>
      </c>
      <c r="AC808" t="str">
        <f t="shared" si="135"/>
        <v>Unaudited</v>
      </c>
    </row>
    <row r="809" spans="1:29" x14ac:dyDescent="0.25">
      <c r="A809" t="s">
        <v>421</v>
      </c>
      <c r="B809" t="s">
        <v>1380</v>
      </c>
      <c r="C809" t="s">
        <v>1381</v>
      </c>
      <c r="D809">
        <v>1900</v>
      </c>
      <c r="E809" s="957">
        <v>1</v>
      </c>
      <c r="F809" t="s">
        <v>440</v>
      </c>
      <c r="G809" s="957">
        <v>182</v>
      </c>
      <c r="H809" t="s">
        <v>382</v>
      </c>
      <c r="I809" s="937" t="s">
        <v>488</v>
      </c>
      <c r="J809" s="937" t="s">
        <v>491</v>
      </c>
      <c r="K809" s="937" t="s">
        <v>1014</v>
      </c>
      <c r="L809" s="937" t="s">
        <v>910</v>
      </c>
      <c r="M809" s="962" t="s">
        <v>911</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ASR_CMS_19</v>
      </c>
      <c r="AB809" s="957">
        <f t="shared" si="134"/>
        <v>45406</v>
      </c>
      <c r="AC809" t="str">
        <f t="shared" si="135"/>
        <v>Unaudited</v>
      </c>
    </row>
    <row r="810" spans="1:29" x14ac:dyDescent="0.25">
      <c r="A810" t="s">
        <v>421</v>
      </c>
      <c r="B810" t="s">
        <v>1380</v>
      </c>
      <c r="C810" t="s">
        <v>1381</v>
      </c>
      <c r="D810">
        <v>1900</v>
      </c>
      <c r="E810" s="957">
        <v>1</v>
      </c>
      <c r="F810" t="s">
        <v>440</v>
      </c>
      <c r="G810" s="957">
        <v>182</v>
      </c>
      <c r="H810" t="s">
        <v>382</v>
      </c>
      <c r="I810" s="937" t="s">
        <v>488</v>
      </c>
      <c r="J810" s="937" t="s">
        <v>13</v>
      </c>
      <c r="K810" s="937" t="s">
        <v>493</v>
      </c>
      <c r="L810" s="937" t="s">
        <v>95</v>
      </c>
      <c r="M810" s="962" t="s">
        <v>147</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ASR_CMS_19</v>
      </c>
      <c r="AB810" s="957">
        <f t="shared" si="134"/>
        <v>45406</v>
      </c>
      <c r="AC810" t="str">
        <f t="shared" si="135"/>
        <v>Unaudited</v>
      </c>
    </row>
    <row r="811" spans="1:29" x14ac:dyDescent="0.25">
      <c r="A811" t="s">
        <v>421</v>
      </c>
      <c r="B811" t="s">
        <v>1380</v>
      </c>
      <c r="C811" t="s">
        <v>1381</v>
      </c>
      <c r="D811">
        <v>1900</v>
      </c>
      <c r="E811" s="957">
        <v>1</v>
      </c>
      <c r="F811" t="s">
        <v>440</v>
      </c>
      <c r="G811" s="957">
        <v>182</v>
      </c>
      <c r="H811" t="s">
        <v>382</v>
      </c>
      <c r="I811" s="937" t="s">
        <v>488</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ASR_CMS_19</v>
      </c>
      <c r="AB811" s="957">
        <f t="shared" si="134"/>
        <v>45406</v>
      </c>
      <c r="AC811" t="str">
        <f t="shared" si="135"/>
        <v>Unaudited</v>
      </c>
    </row>
    <row r="812" spans="1:29" x14ac:dyDescent="0.25">
      <c r="A812" t="s">
        <v>421</v>
      </c>
      <c r="B812" t="s">
        <v>1380</v>
      </c>
      <c r="C812" t="s">
        <v>1381</v>
      </c>
      <c r="D812">
        <v>1900</v>
      </c>
      <c r="E812" s="957">
        <v>1</v>
      </c>
      <c r="F812" t="s">
        <v>440</v>
      </c>
      <c r="G812" s="957">
        <v>182</v>
      </c>
      <c r="H812" t="s">
        <v>382</v>
      </c>
      <c r="I812" s="937" t="s">
        <v>489</v>
      </c>
      <c r="J812" s="937" t="s">
        <v>445</v>
      </c>
      <c r="K812" s="937" t="s">
        <v>0</v>
      </c>
      <c r="L812" s="937">
        <v>2.1</v>
      </c>
      <c r="M812" s="962" t="s">
        <v>148</v>
      </c>
      <c r="N812" s="678">
        <f t="shared" ca="1" si="137"/>
        <v>696948.45</v>
      </c>
      <c r="O812" s="678">
        <f t="shared" ca="1" si="141"/>
        <v>101567.57</v>
      </c>
      <c r="P812" s="678">
        <f t="shared" ca="1" si="141"/>
        <v>111209.29999999999</v>
      </c>
      <c r="Q812" s="678">
        <f t="shared" ca="1" si="141"/>
        <v>239905.72000000003</v>
      </c>
      <c r="R812" s="678">
        <f t="shared" ca="1" si="141"/>
        <v>12717.21</v>
      </c>
      <c r="S812" s="678">
        <f t="shared" ca="1" si="141"/>
        <v>0</v>
      </c>
      <c r="T812" s="678">
        <f t="shared" ca="1" si="141"/>
        <v>93516.43</v>
      </c>
      <c r="U812" s="678">
        <f t="shared" ca="1" si="141"/>
        <v>0</v>
      </c>
      <c r="V812" s="678">
        <f t="shared" ca="1" si="141"/>
        <v>15152.87</v>
      </c>
      <c r="W812" s="678">
        <f t="shared" ca="1" si="128"/>
        <v>122879.35</v>
      </c>
      <c r="X812" s="678">
        <f t="shared" ca="1" si="140"/>
        <v>0</v>
      </c>
      <c r="Y812" s="678">
        <f t="shared" ca="1" si="140"/>
        <v>0</v>
      </c>
      <c r="Z812" s="678">
        <f t="shared" ca="1" si="140"/>
        <v>0</v>
      </c>
      <c r="AA812" t="str">
        <f t="shared" si="133"/>
        <v>ASR_CMS_19</v>
      </c>
      <c r="AB812" s="957">
        <f t="shared" si="134"/>
        <v>45406</v>
      </c>
      <c r="AC812" t="str">
        <f t="shared" si="135"/>
        <v>Unaudited</v>
      </c>
    </row>
    <row r="813" spans="1:29" ht="30" x14ac:dyDescent="0.25">
      <c r="A813" t="s">
        <v>421</v>
      </c>
      <c r="B813" t="s">
        <v>1380</v>
      </c>
      <c r="C813" t="s">
        <v>1381</v>
      </c>
      <c r="D813">
        <v>1900</v>
      </c>
      <c r="E813" s="957">
        <v>1</v>
      </c>
      <c r="F813" t="s">
        <v>440</v>
      </c>
      <c r="G813" s="957">
        <v>182</v>
      </c>
      <c r="H813" t="s">
        <v>382</v>
      </c>
      <c r="I813" s="937" t="s">
        <v>489</v>
      </c>
      <c r="J813" s="937" t="s">
        <v>445</v>
      </c>
      <c r="K813" s="937" t="s">
        <v>0</v>
      </c>
      <c r="L813" s="937">
        <v>2.2000000000000002</v>
      </c>
      <c r="M813" s="962" t="s">
        <v>149</v>
      </c>
      <c r="N813" s="678">
        <f t="shared" ca="1" si="137"/>
        <v>10954.113606977297</v>
      </c>
      <c r="O813" s="678">
        <f t="shared" ca="1" si="141"/>
        <v>1596.3629742839935</v>
      </c>
      <c r="P813" s="678">
        <f t="shared" ca="1" si="141"/>
        <v>1747.9044631671402</v>
      </c>
      <c r="Q813" s="678">
        <f t="shared" ca="1" si="141"/>
        <v>3770.6583777375295</v>
      </c>
      <c r="R813" s="678">
        <f t="shared" ca="1" si="141"/>
        <v>199.87957947791946</v>
      </c>
      <c r="S813" s="678">
        <f t="shared" ca="1" si="141"/>
        <v>0</v>
      </c>
      <c r="T813" s="678">
        <f t="shared" ca="1" si="141"/>
        <v>1469.821187404807</v>
      </c>
      <c r="U813" s="678">
        <f t="shared" ca="1" si="141"/>
        <v>0</v>
      </c>
      <c r="V813" s="678">
        <f t="shared" ca="1" si="141"/>
        <v>238.16145864411936</v>
      </c>
      <c r="W813" s="678">
        <f t="shared" ca="1" si="128"/>
        <v>1931.3255662617883</v>
      </c>
      <c r="X813" s="678">
        <f t="shared" ca="1" si="140"/>
        <v>0</v>
      </c>
      <c r="Y813" s="678">
        <f t="shared" ca="1" si="140"/>
        <v>0</v>
      </c>
      <c r="Z813" s="678">
        <f t="shared" ca="1" si="140"/>
        <v>0</v>
      </c>
      <c r="AA813" t="str">
        <f t="shared" si="133"/>
        <v>ASR_CMS_19</v>
      </c>
      <c r="AB813" s="957">
        <f t="shared" si="134"/>
        <v>45406</v>
      </c>
      <c r="AC813" t="str">
        <f t="shared" si="135"/>
        <v>Unaudited</v>
      </c>
    </row>
    <row r="814" spans="1:29" x14ac:dyDescent="0.25">
      <c r="A814" t="s">
        <v>421</v>
      </c>
      <c r="B814" t="s">
        <v>1380</v>
      </c>
      <c r="C814" t="s">
        <v>1381</v>
      </c>
      <c r="D814">
        <v>1900</v>
      </c>
      <c r="E814" s="957">
        <v>1</v>
      </c>
      <c r="F814" t="s">
        <v>440</v>
      </c>
      <c r="G814" s="957">
        <v>182</v>
      </c>
      <c r="H814" t="s">
        <v>382</v>
      </c>
      <c r="I814" s="937" t="s">
        <v>489</v>
      </c>
      <c r="J814" s="937" t="s">
        <v>445</v>
      </c>
      <c r="K814" s="937" t="s">
        <v>0</v>
      </c>
      <c r="L814" s="937">
        <v>2.2999999999999998</v>
      </c>
      <c r="M814" s="962" t="s">
        <v>150</v>
      </c>
      <c r="N814" s="678">
        <f t="shared" ca="1" si="137"/>
        <v>182241.74000000002</v>
      </c>
      <c r="O814" s="678">
        <f t="shared" ca="1" si="141"/>
        <v>80092.78</v>
      </c>
      <c r="P814" s="678">
        <f t="shared" ca="1" si="141"/>
        <v>26111.35</v>
      </c>
      <c r="Q814" s="678">
        <f t="shared" ca="1" si="141"/>
        <v>45606.22</v>
      </c>
      <c r="R814" s="678">
        <f t="shared" ca="1" si="141"/>
        <v>10174.779999999999</v>
      </c>
      <c r="S814" s="678">
        <f t="shared" ca="1" si="141"/>
        <v>0</v>
      </c>
      <c r="T814" s="678">
        <f t="shared" ca="1" si="141"/>
        <v>12634.17</v>
      </c>
      <c r="U814" s="678">
        <f t="shared" ca="1" si="141"/>
        <v>0</v>
      </c>
      <c r="V814" s="678">
        <f t="shared" ca="1" si="141"/>
        <v>1298.6400000000001</v>
      </c>
      <c r="W814" s="678">
        <f t="shared" ca="1" si="128"/>
        <v>6323.8</v>
      </c>
      <c r="X814" s="678">
        <f t="shared" ca="1" si="140"/>
        <v>0</v>
      </c>
      <c r="Y814" s="678">
        <f t="shared" ca="1" si="140"/>
        <v>0</v>
      </c>
      <c r="Z814" s="678">
        <f t="shared" ca="1" si="140"/>
        <v>0</v>
      </c>
      <c r="AA814" t="str">
        <f t="shared" si="133"/>
        <v>ASR_CMS_19</v>
      </c>
      <c r="AB814" s="957">
        <f t="shared" si="134"/>
        <v>45406</v>
      </c>
      <c r="AC814" t="str">
        <f t="shared" si="135"/>
        <v>Unaudited</v>
      </c>
    </row>
    <row r="815" spans="1:29" x14ac:dyDescent="0.25">
      <c r="A815" t="s">
        <v>421</v>
      </c>
      <c r="B815" t="s">
        <v>1380</v>
      </c>
      <c r="C815" t="s">
        <v>1381</v>
      </c>
      <c r="D815">
        <v>1900</v>
      </c>
      <c r="E815" s="957">
        <v>1</v>
      </c>
      <c r="F815" t="s">
        <v>440</v>
      </c>
      <c r="G815" s="957">
        <v>182</v>
      </c>
      <c r="H815" t="s">
        <v>382</v>
      </c>
      <c r="I815" s="937" t="s">
        <v>489</v>
      </c>
      <c r="J815" s="937" t="s">
        <v>445</v>
      </c>
      <c r="K815" s="937" t="s">
        <v>0</v>
      </c>
      <c r="L815" s="937">
        <v>2.4</v>
      </c>
      <c r="M815" s="962" t="s">
        <v>151</v>
      </c>
      <c r="N815" s="678">
        <f t="shared" ca="1" si="137"/>
        <v>554585.4800000001</v>
      </c>
      <c r="O815" s="678">
        <f t="shared" ca="1" si="141"/>
        <v>184457.61</v>
      </c>
      <c r="P815" s="678">
        <f t="shared" ca="1" si="141"/>
        <v>26054.62</v>
      </c>
      <c r="Q815" s="678">
        <f t="shared" ca="1" si="141"/>
        <v>147166.68</v>
      </c>
      <c r="R815" s="678">
        <f t="shared" ca="1" si="141"/>
        <v>148636.37000000005</v>
      </c>
      <c r="S815" s="678">
        <f t="shared" ca="1" si="141"/>
        <v>173.34</v>
      </c>
      <c r="T815" s="678">
        <f t="shared" ca="1" si="141"/>
        <v>31764.84</v>
      </c>
      <c r="U815" s="678">
        <f t="shared" ca="1" si="141"/>
        <v>0</v>
      </c>
      <c r="V815" s="678">
        <f t="shared" ca="1" si="141"/>
        <v>3288.64</v>
      </c>
      <c r="W815" s="678">
        <f t="shared" ca="1" si="128"/>
        <v>13043.38</v>
      </c>
      <c r="X815" s="678">
        <f t="shared" ca="1" si="140"/>
        <v>0</v>
      </c>
      <c r="Y815" s="678">
        <f t="shared" ca="1" si="140"/>
        <v>0</v>
      </c>
      <c r="Z815" s="678">
        <f t="shared" ca="1" si="140"/>
        <v>0</v>
      </c>
      <c r="AA815" t="str">
        <f t="shared" si="133"/>
        <v>ASR_CMS_19</v>
      </c>
      <c r="AB815" s="957">
        <f t="shared" si="134"/>
        <v>45406</v>
      </c>
      <c r="AC815" t="str">
        <f t="shared" si="135"/>
        <v>Unaudited</v>
      </c>
    </row>
    <row r="816" spans="1:29" ht="30" x14ac:dyDescent="0.25">
      <c r="A816" t="s">
        <v>421</v>
      </c>
      <c r="B816" t="s">
        <v>1380</v>
      </c>
      <c r="C816" t="s">
        <v>1381</v>
      </c>
      <c r="D816">
        <v>1900</v>
      </c>
      <c r="E816" s="957">
        <v>1</v>
      </c>
      <c r="F816" t="s">
        <v>440</v>
      </c>
      <c r="G816" s="957">
        <v>182</v>
      </c>
      <c r="H816" t="s">
        <v>382</v>
      </c>
      <c r="I816" s="937" t="s">
        <v>489</v>
      </c>
      <c r="J816" s="937" t="s">
        <v>445</v>
      </c>
      <c r="K816" s="937" t="s">
        <v>0</v>
      </c>
      <c r="L816" s="945">
        <v>2.5</v>
      </c>
      <c r="M816" s="960" t="s">
        <v>152</v>
      </c>
      <c r="N816" s="678">
        <f t="shared" ca="1" si="137"/>
        <v>2094.1978887167334</v>
      </c>
      <c r="O816" s="678">
        <f t="shared" ca="1" si="141"/>
        <v>751.71845613131643</v>
      </c>
      <c r="P816" s="678">
        <f t="shared" ca="1" si="141"/>
        <v>148.28536433995265</v>
      </c>
      <c r="Q816" s="678">
        <f t="shared" ca="1" si="141"/>
        <v>547.97025170564746</v>
      </c>
      <c r="R816" s="678">
        <f t="shared" ca="1" si="141"/>
        <v>451.43163711892771</v>
      </c>
      <c r="S816" s="678">
        <f t="shared" ca="1" si="141"/>
        <v>0.49273089438742135</v>
      </c>
      <c r="T816" s="678">
        <f t="shared" ca="1" si="141"/>
        <v>126.20724533988729</v>
      </c>
      <c r="U816" s="678">
        <f t="shared" ca="1" si="141"/>
        <v>0</v>
      </c>
      <c r="V816" s="678">
        <f t="shared" ca="1" si="141"/>
        <v>13.03965949697433</v>
      </c>
      <c r="W816" s="678">
        <f t="shared" ca="1" si="128"/>
        <v>55.052543689639883</v>
      </c>
      <c r="X816" s="678">
        <f t="shared" ca="1" si="140"/>
        <v>0</v>
      </c>
      <c r="Y816" s="678">
        <f t="shared" ca="1" si="140"/>
        <v>0</v>
      </c>
      <c r="Z816" s="678">
        <f t="shared" ca="1" si="140"/>
        <v>0</v>
      </c>
      <c r="AA816" t="str">
        <f t="shared" si="133"/>
        <v>ASR_CMS_19</v>
      </c>
      <c r="AB816" s="957">
        <f t="shared" si="134"/>
        <v>45406</v>
      </c>
      <c r="AC816" t="str">
        <f t="shared" si="135"/>
        <v>Unaudited</v>
      </c>
    </row>
    <row r="817" spans="1:29" x14ac:dyDescent="0.25">
      <c r="A817" t="s">
        <v>421</v>
      </c>
      <c r="B817" t="s">
        <v>1380</v>
      </c>
      <c r="C817" t="s">
        <v>1381</v>
      </c>
      <c r="D817">
        <v>1900</v>
      </c>
      <c r="E817" s="957">
        <v>1</v>
      </c>
      <c r="F817" t="s">
        <v>440</v>
      </c>
      <c r="G817" s="957">
        <v>182</v>
      </c>
      <c r="H817" t="s">
        <v>382</v>
      </c>
      <c r="I817" s="962" t="s">
        <v>489</v>
      </c>
      <c r="J817" s="962" t="s">
        <v>445</v>
      </c>
      <c r="K817" s="962" t="s">
        <v>0</v>
      </c>
      <c r="L817" s="953" t="s">
        <v>97</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ASR_CMS_19</v>
      </c>
      <c r="AB817" s="957">
        <f t="shared" si="134"/>
        <v>45406</v>
      </c>
      <c r="AC817" t="str">
        <f t="shared" si="135"/>
        <v>Unaudited</v>
      </c>
    </row>
    <row r="818" spans="1:29" x14ac:dyDescent="0.25">
      <c r="A818" t="s">
        <v>421</v>
      </c>
      <c r="B818" t="s">
        <v>1380</v>
      </c>
      <c r="C818" t="s">
        <v>1381</v>
      </c>
      <c r="D818">
        <v>1900</v>
      </c>
      <c r="E818" s="957">
        <v>1</v>
      </c>
      <c r="F818" t="s">
        <v>440</v>
      </c>
      <c r="G818" s="957">
        <v>182</v>
      </c>
      <c r="H818" t="s">
        <v>382</v>
      </c>
      <c r="I818" s="958" t="s">
        <v>489</v>
      </c>
      <c r="J818" s="958" t="s">
        <v>445</v>
      </c>
      <c r="K818" s="958" t="s">
        <v>0</v>
      </c>
      <c r="L818" s="953" t="s">
        <v>153</v>
      </c>
      <c r="M818" s="958" t="s">
        <v>452</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-3587.5549531977872</v>
      </c>
      <c r="O818" s="678">
        <f t="shared" ca="1" si="142"/>
        <v>-646.65368642112787</v>
      </c>
      <c r="P818" s="678">
        <f t="shared" ca="1" si="142"/>
        <v>-182.73698920452162</v>
      </c>
      <c r="Q818" s="678">
        <f t="shared" ca="1" si="142"/>
        <v>-918.99519895688434</v>
      </c>
      <c r="R818" s="678">
        <f t="shared" ca="1" si="142"/>
        <v>-272.73924045248708</v>
      </c>
      <c r="S818" s="678">
        <f t="shared" ca="1" si="142"/>
        <v>-3.2697093891240256</v>
      </c>
      <c r="T818" s="678">
        <f t="shared" ca="1" si="142"/>
        <v>-393.13853024721584</v>
      </c>
      <c r="U818" s="678">
        <f t="shared" ca="1" si="142"/>
        <v>0</v>
      </c>
      <c r="V818" s="678">
        <f t="shared" ca="1" si="142"/>
        <v>-23.529929963710803</v>
      </c>
      <c r="W818" s="678">
        <f t="shared" ca="1" si="128"/>
        <v>-1146.4916685627154</v>
      </c>
      <c r="X818" s="678">
        <f t="shared" ca="1" si="142"/>
        <v>0</v>
      </c>
      <c r="Y818" s="678">
        <f t="shared" ca="1" si="142"/>
        <v>0</v>
      </c>
      <c r="Z818" s="678">
        <f t="shared" ca="1" si="142"/>
        <v>0</v>
      </c>
      <c r="AA818" t="str">
        <f t="shared" si="133"/>
        <v>ASR_CMS_19</v>
      </c>
      <c r="AB818" s="957">
        <f t="shared" si="134"/>
        <v>45406</v>
      </c>
      <c r="AC818" t="str">
        <f t="shared" si="135"/>
        <v>Unaudited</v>
      </c>
    </row>
    <row r="819" spans="1:29" x14ac:dyDescent="0.25">
      <c r="A819" t="s">
        <v>421</v>
      </c>
      <c r="B819" t="s">
        <v>1380</v>
      </c>
      <c r="C819" t="s">
        <v>1381</v>
      </c>
      <c r="D819">
        <v>1900</v>
      </c>
      <c r="E819" s="957">
        <v>1</v>
      </c>
      <c r="F819" t="s">
        <v>440</v>
      </c>
      <c r="G819" s="957">
        <v>182</v>
      </c>
      <c r="H819" t="s">
        <v>382</v>
      </c>
      <c r="I819" s="958" t="s">
        <v>489</v>
      </c>
      <c r="J819" s="958" t="s">
        <v>445</v>
      </c>
      <c r="K819" s="958" t="s">
        <v>0</v>
      </c>
      <c r="L819" s="937" t="s">
        <v>912</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ASR_CMS_19</v>
      </c>
      <c r="AB819" s="957">
        <f t="shared" si="134"/>
        <v>45406</v>
      </c>
      <c r="AC819" t="str">
        <f t="shared" si="135"/>
        <v>Unaudited</v>
      </c>
    </row>
    <row r="820" spans="1:29" x14ac:dyDescent="0.25">
      <c r="A820" t="s">
        <v>421</v>
      </c>
      <c r="B820" t="s">
        <v>1380</v>
      </c>
      <c r="C820" t="s">
        <v>1381</v>
      </c>
      <c r="D820">
        <v>1900</v>
      </c>
      <c r="E820" s="957">
        <v>1</v>
      </c>
      <c r="F820" t="s">
        <v>440</v>
      </c>
      <c r="G820" s="957">
        <v>182</v>
      </c>
      <c r="H820" t="s">
        <v>382</v>
      </c>
      <c r="I820" s="958" t="s">
        <v>489</v>
      </c>
      <c r="J820" s="958" t="s">
        <v>445</v>
      </c>
      <c r="K820" s="958" t="s">
        <v>53</v>
      </c>
      <c r="L820" s="937">
        <v>3.1</v>
      </c>
      <c r="M820" s="958" t="s">
        <v>33</v>
      </c>
      <c r="N820" s="678">
        <f t="shared" ca="1" si="143"/>
        <v>318216.93000000005</v>
      </c>
      <c r="O820" s="678">
        <f t="shared" ca="1" si="142"/>
        <v>133438.97000000003</v>
      </c>
      <c r="P820" s="678">
        <f t="shared" ca="1" si="142"/>
        <v>37273.330000000016</v>
      </c>
      <c r="Q820" s="678">
        <f t="shared" ca="1" si="142"/>
        <v>76479.63</v>
      </c>
      <c r="R820" s="678">
        <f t="shared" ca="1" si="142"/>
        <v>17870.16</v>
      </c>
      <c r="S820" s="678">
        <f t="shared" ca="1" si="142"/>
        <v>281.88</v>
      </c>
      <c r="T820" s="678">
        <f t="shared" ca="1" si="142"/>
        <v>33577.22</v>
      </c>
      <c r="U820" s="678">
        <f t="shared" ca="1" si="142"/>
        <v>0</v>
      </c>
      <c r="V820" s="678">
        <f t="shared" ca="1" si="142"/>
        <v>2327.3500000000004</v>
      </c>
      <c r="W820" s="678">
        <f t="shared" ca="1" si="142"/>
        <v>16968.390000000007</v>
      </c>
      <c r="X820" s="678">
        <f t="shared" ca="1" si="142"/>
        <v>0</v>
      </c>
      <c r="Y820" s="678">
        <f t="shared" ca="1" si="142"/>
        <v>0</v>
      </c>
      <c r="Z820" s="678">
        <f t="shared" ca="1" si="142"/>
        <v>0</v>
      </c>
      <c r="AA820" t="str">
        <f t="shared" si="133"/>
        <v>ASR_CMS_19</v>
      </c>
      <c r="AB820" s="957">
        <f t="shared" si="134"/>
        <v>45406</v>
      </c>
      <c r="AC820" t="str">
        <f t="shared" si="135"/>
        <v>Unaudited</v>
      </c>
    </row>
    <row r="821" spans="1:29" x14ac:dyDescent="0.25">
      <c r="A821" t="s">
        <v>421</v>
      </c>
      <c r="B821" t="s">
        <v>1380</v>
      </c>
      <c r="C821" t="s">
        <v>1381</v>
      </c>
      <c r="D821">
        <v>1900</v>
      </c>
      <c r="E821" s="957">
        <v>1</v>
      </c>
      <c r="F821" t="s">
        <v>440</v>
      </c>
      <c r="G821" s="957">
        <v>182</v>
      </c>
      <c r="H821" t="s">
        <v>382</v>
      </c>
      <c r="I821" s="965" t="s">
        <v>489</v>
      </c>
      <c r="J821" s="965" t="s">
        <v>445</v>
      </c>
      <c r="K821" s="965" t="s">
        <v>53</v>
      </c>
      <c r="L821" s="945">
        <v>3.2</v>
      </c>
      <c r="M821" s="965" t="s">
        <v>34</v>
      </c>
      <c r="N821" s="678">
        <f t="shared" ca="1" si="143"/>
        <v>538646.39999999991</v>
      </c>
      <c r="O821" s="678">
        <f t="shared" ca="1" si="142"/>
        <v>165140.11000000002</v>
      </c>
      <c r="P821" s="678">
        <f t="shared" ca="1" si="142"/>
        <v>35779.39</v>
      </c>
      <c r="Q821" s="678">
        <f t="shared" ca="1" si="142"/>
        <v>173575.35</v>
      </c>
      <c r="R821" s="678">
        <f t="shared" ca="1" si="142"/>
        <v>25653.799999999988</v>
      </c>
      <c r="S821" s="678">
        <f t="shared" ca="1" si="142"/>
        <v>37.729999999999997</v>
      </c>
      <c r="T821" s="678">
        <f t="shared" ca="1" si="142"/>
        <v>74304.50999999998</v>
      </c>
      <c r="U821" s="678">
        <f t="shared" ca="1" si="142"/>
        <v>0</v>
      </c>
      <c r="V821" s="678">
        <f t="shared" ca="1" si="142"/>
        <v>4196.01</v>
      </c>
      <c r="W821" s="678">
        <f t="shared" ca="1" si="142"/>
        <v>59959.499999999993</v>
      </c>
      <c r="X821" s="678">
        <f t="shared" ca="1" si="142"/>
        <v>0</v>
      </c>
      <c r="Y821" s="678">
        <f t="shared" ca="1" si="142"/>
        <v>0</v>
      </c>
      <c r="Z821" s="678">
        <f t="shared" ca="1" si="142"/>
        <v>0</v>
      </c>
      <c r="AA821" t="str">
        <f t="shared" si="133"/>
        <v>ASR_CMS_19</v>
      </c>
      <c r="AB821" s="957">
        <f t="shared" si="134"/>
        <v>45406</v>
      </c>
      <c r="AC821" t="str">
        <f t="shared" si="135"/>
        <v>Unaudited</v>
      </c>
    </row>
    <row r="822" spans="1:29" x14ac:dyDescent="0.25">
      <c r="A822" t="s">
        <v>421</v>
      </c>
      <c r="B822" t="s">
        <v>1380</v>
      </c>
      <c r="C822" t="s">
        <v>1381</v>
      </c>
      <c r="D822">
        <v>1900</v>
      </c>
      <c r="E822" s="957">
        <v>1</v>
      </c>
      <c r="F822" t="s">
        <v>440</v>
      </c>
      <c r="G822" s="957">
        <v>182</v>
      </c>
      <c r="H822" t="s">
        <v>382</v>
      </c>
      <c r="I822" s="937" t="s">
        <v>489</v>
      </c>
      <c r="J822" s="937" t="s">
        <v>445</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ASR_CMS_19</v>
      </c>
      <c r="AB822" s="957">
        <f t="shared" si="134"/>
        <v>45406</v>
      </c>
      <c r="AC822" t="str">
        <f t="shared" si="135"/>
        <v>Unaudited</v>
      </c>
    </row>
    <row r="823" spans="1:29" x14ac:dyDescent="0.25">
      <c r="A823" t="s">
        <v>421</v>
      </c>
      <c r="B823" t="s">
        <v>1380</v>
      </c>
      <c r="C823" t="s">
        <v>1381</v>
      </c>
      <c r="D823">
        <v>1900</v>
      </c>
      <c r="E823" s="957">
        <v>1</v>
      </c>
      <c r="F823" t="s">
        <v>440</v>
      </c>
      <c r="G823" s="957">
        <v>182</v>
      </c>
      <c r="H823" t="s">
        <v>382</v>
      </c>
      <c r="I823" s="937" t="s">
        <v>489</v>
      </c>
      <c r="J823" s="937" t="s">
        <v>445</v>
      </c>
      <c r="K823" s="937" t="s">
        <v>53</v>
      </c>
      <c r="L823" s="943" t="s">
        <v>44</v>
      </c>
      <c r="M823" s="959" t="s">
        <v>154</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ASR_CMS_19</v>
      </c>
      <c r="AB823" s="957">
        <f t="shared" si="134"/>
        <v>45406</v>
      </c>
      <c r="AC823" t="str">
        <f t="shared" si="135"/>
        <v>Unaudited</v>
      </c>
    </row>
    <row r="824" spans="1:29" x14ac:dyDescent="0.25">
      <c r="A824" t="s">
        <v>421</v>
      </c>
      <c r="B824" t="s">
        <v>1380</v>
      </c>
      <c r="C824" t="s">
        <v>1381</v>
      </c>
      <c r="D824">
        <v>1900</v>
      </c>
      <c r="E824" s="957">
        <v>1</v>
      </c>
      <c r="F824" t="s">
        <v>440</v>
      </c>
      <c r="G824" s="957">
        <v>182</v>
      </c>
      <c r="H824" t="s">
        <v>382</v>
      </c>
      <c r="I824" s="958" t="s">
        <v>489</v>
      </c>
      <c r="J824" s="958" t="s">
        <v>445</v>
      </c>
      <c r="K824" s="958" t="s">
        <v>53</v>
      </c>
      <c r="L824" s="937" t="s">
        <v>41</v>
      </c>
      <c r="M824" s="958" t="s">
        <v>52</v>
      </c>
      <c r="N824" s="678">
        <f t="shared" ca="1" si="143"/>
        <v>18372.377369658523</v>
      </c>
      <c r="O824" s="678">
        <f t="shared" ca="1" si="142"/>
        <v>8807.1310706373133</v>
      </c>
      <c r="P824" s="678">
        <f t="shared" ca="1" si="142"/>
        <v>1849.0792002432863</v>
      </c>
      <c r="Q824" s="678">
        <f t="shared" ca="1" si="142"/>
        <v>5018.5268291446728</v>
      </c>
      <c r="R824" s="678">
        <f t="shared" ca="1" si="142"/>
        <v>972.6700676826033</v>
      </c>
      <c r="S824" s="678">
        <f t="shared" ca="1" si="142"/>
        <v>22.696976341455862</v>
      </c>
      <c r="T824" s="678">
        <f t="shared" ca="1" si="142"/>
        <v>1447.1334560970795</v>
      </c>
      <c r="U824" s="678">
        <f t="shared" ca="1" si="142"/>
        <v>0</v>
      </c>
      <c r="V824" s="678">
        <f t="shared" ca="1" si="142"/>
        <v>119.76276878044791</v>
      </c>
      <c r="W824" s="678">
        <f t="shared" ca="1" si="142"/>
        <v>135.37700073166218</v>
      </c>
      <c r="X824" s="678">
        <f t="shared" ca="1" si="142"/>
        <v>0</v>
      </c>
      <c r="Y824" s="678">
        <f t="shared" ca="1" si="142"/>
        <v>0</v>
      </c>
      <c r="Z824" s="678">
        <f t="shared" ca="1" si="142"/>
        <v>0</v>
      </c>
      <c r="AA824" t="str">
        <f t="shared" si="133"/>
        <v>ASR_CMS_19</v>
      </c>
      <c r="AB824" s="957">
        <f t="shared" si="134"/>
        <v>45406</v>
      </c>
      <c r="AC824" t="str">
        <f t="shared" si="135"/>
        <v>Unaudited</v>
      </c>
    </row>
    <row r="825" spans="1:29" x14ac:dyDescent="0.25">
      <c r="A825" t="s">
        <v>421</v>
      </c>
      <c r="B825" t="s">
        <v>1380</v>
      </c>
      <c r="C825" t="s">
        <v>1381</v>
      </c>
      <c r="D825">
        <v>1900</v>
      </c>
      <c r="E825" s="957">
        <v>1</v>
      </c>
      <c r="F825" t="s">
        <v>440</v>
      </c>
      <c r="G825" s="957">
        <v>182</v>
      </c>
      <c r="H825" t="s">
        <v>382</v>
      </c>
      <c r="I825" s="937" t="s">
        <v>489</v>
      </c>
      <c r="J825" s="937" t="s">
        <v>445</v>
      </c>
      <c r="K825" s="937" t="s">
        <v>53</v>
      </c>
      <c r="L825" s="937" t="s">
        <v>42</v>
      </c>
      <c r="M825" s="958" t="s">
        <v>155</v>
      </c>
      <c r="N825" s="678">
        <f t="shared" ca="1" si="143"/>
        <v>6213.2227759022599</v>
      </c>
      <c r="O825" s="678">
        <f t="shared" ca="1" si="142"/>
        <v>2164.540459372723</v>
      </c>
      <c r="P825" s="678">
        <f t="shared" ca="1" si="142"/>
        <v>529.82413523035859</v>
      </c>
      <c r="Q825" s="678">
        <f t="shared" ca="1" si="142"/>
        <v>1813.2103665400684</v>
      </c>
      <c r="R825" s="678">
        <f t="shared" ca="1" si="142"/>
        <v>315.66305085971766</v>
      </c>
      <c r="S825" s="678">
        <f t="shared" ca="1" si="142"/>
        <v>2.3180121405606102</v>
      </c>
      <c r="T825" s="678">
        <f t="shared" ca="1" si="142"/>
        <v>782.42595627383923</v>
      </c>
      <c r="U825" s="678">
        <f t="shared" ca="1" si="142"/>
        <v>0</v>
      </c>
      <c r="V825" s="678">
        <f t="shared" ca="1" si="142"/>
        <v>47.311497378828768</v>
      </c>
      <c r="W825" s="678">
        <f t="shared" ca="1" si="142"/>
        <v>557.92929810616431</v>
      </c>
      <c r="X825" s="678">
        <f t="shared" ca="1" si="142"/>
        <v>0</v>
      </c>
      <c r="Y825" s="678">
        <f t="shared" ca="1" si="142"/>
        <v>0</v>
      </c>
      <c r="Z825" s="678">
        <f t="shared" ca="1" si="142"/>
        <v>0</v>
      </c>
      <c r="AA825" t="str">
        <f t="shared" si="133"/>
        <v>ASR_CMS_19</v>
      </c>
      <c r="AB825" s="957">
        <f t="shared" si="134"/>
        <v>45406</v>
      </c>
      <c r="AC825" t="str">
        <f t="shared" si="135"/>
        <v>Unaudited</v>
      </c>
    </row>
    <row r="826" spans="1:29" x14ac:dyDescent="0.25">
      <c r="A826" t="s">
        <v>421</v>
      </c>
      <c r="B826" t="s">
        <v>1380</v>
      </c>
      <c r="C826" t="s">
        <v>1381</v>
      </c>
      <c r="D826">
        <v>1900</v>
      </c>
      <c r="E826" s="957">
        <v>1</v>
      </c>
      <c r="F826" t="s">
        <v>440</v>
      </c>
      <c r="G826" s="957">
        <v>182</v>
      </c>
      <c r="H826" t="s">
        <v>382</v>
      </c>
      <c r="I826" s="937" t="s">
        <v>489</v>
      </c>
      <c r="J826" s="937" t="s">
        <v>445</v>
      </c>
      <c r="K826" s="937" t="s">
        <v>53</v>
      </c>
      <c r="L826" s="937" t="s">
        <v>43</v>
      </c>
      <c r="M826" s="958" t="s">
        <v>463</v>
      </c>
      <c r="N826" s="678">
        <f t="shared" ca="1" si="143"/>
        <v>17171.419103008597</v>
      </c>
      <c r="O826" s="678">
        <f t="shared" ca="1" si="142"/>
        <v>3095.1334847554344</v>
      </c>
      <c r="P826" s="678">
        <f t="shared" ca="1" si="142"/>
        <v>874.64957838648718</v>
      </c>
      <c r="Q826" s="678">
        <f t="shared" ca="1" si="142"/>
        <v>4398.6648067579945</v>
      </c>
      <c r="R826" s="678">
        <f t="shared" ca="1" si="142"/>
        <v>1305.4350009249024</v>
      </c>
      <c r="S826" s="678">
        <f t="shared" ca="1" si="142"/>
        <v>15.650087872701494</v>
      </c>
      <c r="T826" s="678">
        <f t="shared" ca="1" si="142"/>
        <v>1881.7123518619414</v>
      </c>
      <c r="U826" s="678">
        <f t="shared" ca="1" si="142"/>
        <v>0</v>
      </c>
      <c r="V826" s="678">
        <f t="shared" ca="1" si="142"/>
        <v>112.62330309705018</v>
      </c>
      <c r="W826" s="678">
        <f t="shared" ca="1" si="142"/>
        <v>5487.5504893520847</v>
      </c>
      <c r="X826" s="678">
        <f t="shared" ca="1" si="142"/>
        <v>0</v>
      </c>
      <c r="Y826" s="678">
        <f t="shared" ca="1" si="142"/>
        <v>0</v>
      </c>
      <c r="Z826" s="678">
        <f t="shared" ca="1" si="142"/>
        <v>0</v>
      </c>
      <c r="AA826" t="str">
        <f t="shared" si="133"/>
        <v>ASR_CMS_19</v>
      </c>
      <c r="AB826" s="957">
        <f t="shared" si="134"/>
        <v>45406</v>
      </c>
      <c r="AC826" t="str">
        <f t="shared" si="135"/>
        <v>Unaudited</v>
      </c>
    </row>
    <row r="827" spans="1:29" x14ac:dyDescent="0.25">
      <c r="A827" t="s">
        <v>421</v>
      </c>
      <c r="B827" t="s">
        <v>1380</v>
      </c>
      <c r="C827" t="s">
        <v>1381</v>
      </c>
      <c r="D827">
        <v>1900</v>
      </c>
      <c r="E827" s="957">
        <v>1</v>
      </c>
      <c r="F827" t="s">
        <v>440</v>
      </c>
      <c r="G827" s="957">
        <v>182</v>
      </c>
      <c r="H827" t="s">
        <v>382</v>
      </c>
      <c r="I827" s="958" t="s">
        <v>489</v>
      </c>
      <c r="J827" s="958" t="s">
        <v>445</v>
      </c>
      <c r="K827" s="958" t="s">
        <v>915</v>
      </c>
      <c r="L827" s="937" t="s">
        <v>916</v>
      </c>
      <c r="M827" s="958" t="s">
        <v>915</v>
      </c>
      <c r="N827" s="678">
        <f t="shared" ca="1" si="143"/>
        <v>32329.200000000001</v>
      </c>
      <c r="O827" s="678">
        <f t="shared" ca="1" si="142"/>
        <v>10784.260000000002</v>
      </c>
      <c r="P827" s="678">
        <f t="shared" ca="1" si="142"/>
        <v>4961.1899999999996</v>
      </c>
      <c r="Q827" s="678">
        <f t="shared" ca="1" si="142"/>
        <v>11051.269999999999</v>
      </c>
      <c r="R827" s="678">
        <f t="shared" ca="1" si="142"/>
        <v>3132.48</v>
      </c>
      <c r="S827" s="678">
        <f t="shared" ca="1" si="142"/>
        <v>0</v>
      </c>
      <c r="T827" s="678">
        <f t="shared" ca="1" si="142"/>
        <v>2400</v>
      </c>
      <c r="U827" s="678">
        <f t="shared" ca="1" si="142"/>
        <v>0</v>
      </c>
      <c r="V827" s="678">
        <f t="shared" ca="1" si="142"/>
        <v>0</v>
      </c>
      <c r="W827" s="678">
        <f t="shared" ca="1" si="142"/>
        <v>0</v>
      </c>
      <c r="X827" s="678">
        <f t="shared" ca="1" si="142"/>
        <v>0</v>
      </c>
      <c r="Y827" s="678">
        <f t="shared" ca="1" si="142"/>
        <v>0</v>
      </c>
      <c r="Z827" s="678">
        <f t="shared" ca="1" si="142"/>
        <v>0</v>
      </c>
      <c r="AA827" t="str">
        <f t="shared" si="133"/>
        <v>ASR_CMS_19</v>
      </c>
      <c r="AB827" s="957">
        <f t="shared" si="134"/>
        <v>45406</v>
      </c>
      <c r="AC827" t="str">
        <f t="shared" si="135"/>
        <v>Unaudited</v>
      </c>
    </row>
    <row r="828" spans="1:29" x14ac:dyDescent="0.25">
      <c r="A828" t="s">
        <v>421</v>
      </c>
      <c r="B828" t="s">
        <v>1380</v>
      </c>
      <c r="C828" t="s">
        <v>1381</v>
      </c>
      <c r="D828">
        <v>1900</v>
      </c>
      <c r="E828" s="957">
        <v>1</v>
      </c>
      <c r="F828" t="s">
        <v>440</v>
      </c>
      <c r="G828" s="957">
        <v>182</v>
      </c>
      <c r="H828" t="s">
        <v>382</v>
      </c>
      <c r="I828" s="958" t="s">
        <v>489</v>
      </c>
      <c r="J828" s="958" t="s">
        <v>445</v>
      </c>
      <c r="K828" s="958" t="s">
        <v>915</v>
      </c>
      <c r="L828" s="953" t="s">
        <v>917</v>
      </c>
      <c r="M828" s="958" t="s">
        <v>920</v>
      </c>
      <c r="N828" s="678">
        <f t="shared" ca="1" si="143"/>
        <v>75.993774558658387</v>
      </c>
      <c r="O828" s="678">
        <f t="shared" ca="1" si="142"/>
        <v>25.349734086273624</v>
      </c>
      <c r="P828" s="678">
        <f t="shared" ca="1" si="142"/>
        <v>11.661889388004353</v>
      </c>
      <c r="Q828" s="678">
        <f t="shared" ca="1" si="142"/>
        <v>25.977374044729363</v>
      </c>
      <c r="R828" s="678">
        <f t="shared" ca="1" si="142"/>
        <v>7.3632808399065297</v>
      </c>
      <c r="S828" s="678">
        <f t="shared" ca="1" si="142"/>
        <v>0</v>
      </c>
      <c r="T828" s="678">
        <f t="shared" ca="1" si="142"/>
        <v>5.6414961997445063</v>
      </c>
      <c r="U828" s="678">
        <f t="shared" ca="1" si="142"/>
        <v>0</v>
      </c>
      <c r="V828" s="678">
        <f t="shared" ca="1" si="142"/>
        <v>0</v>
      </c>
      <c r="W828" s="678">
        <f t="shared" ca="1" si="142"/>
        <v>0</v>
      </c>
      <c r="X828" s="678">
        <f t="shared" ca="1" si="142"/>
        <v>0</v>
      </c>
      <c r="Y828" s="678">
        <f t="shared" ca="1" si="142"/>
        <v>0</v>
      </c>
      <c r="Z828" s="678">
        <f t="shared" ca="1" si="142"/>
        <v>0</v>
      </c>
      <c r="AA828" t="str">
        <f t="shared" si="133"/>
        <v>ASR_CMS_19</v>
      </c>
      <c r="AB828" s="957">
        <f t="shared" si="134"/>
        <v>45406</v>
      </c>
      <c r="AC828" t="str">
        <f t="shared" si="135"/>
        <v>Unaudited</v>
      </c>
    </row>
    <row r="829" spans="1:29" x14ac:dyDescent="0.25">
      <c r="A829" t="s">
        <v>421</v>
      </c>
      <c r="B829" t="s">
        <v>1380</v>
      </c>
      <c r="C829" t="s">
        <v>1381</v>
      </c>
      <c r="D829">
        <v>1900</v>
      </c>
      <c r="E829" s="957">
        <v>1</v>
      </c>
      <c r="F829" t="s">
        <v>440</v>
      </c>
      <c r="G829" s="957">
        <v>182</v>
      </c>
      <c r="H829" t="s">
        <v>382</v>
      </c>
      <c r="I829" s="937" t="s">
        <v>489</v>
      </c>
      <c r="J829" s="937" t="s">
        <v>445</v>
      </c>
      <c r="K829" s="937" t="s">
        <v>915</v>
      </c>
      <c r="L829" s="937" t="s">
        <v>918</v>
      </c>
      <c r="M829" s="958" t="s">
        <v>921</v>
      </c>
      <c r="N829" s="678">
        <f t="shared" ca="1" si="143"/>
        <v>-7.6018605597424811</v>
      </c>
      <c r="O829" s="678">
        <f t="shared" ca="1" si="142"/>
        <v>-1.3702288100800113</v>
      </c>
      <c r="P829" s="678">
        <f t="shared" ca="1" si="142"/>
        <v>-0.38721110315027285</v>
      </c>
      <c r="Q829" s="678">
        <f t="shared" ca="1" si="142"/>
        <v>-1.9473076924761694</v>
      </c>
      <c r="R829" s="678">
        <f t="shared" ca="1" si="142"/>
        <v>-0.57792164918388556</v>
      </c>
      <c r="S829" s="678">
        <f t="shared" ca="1" si="142"/>
        <v>-6.9283607279231199E-3</v>
      </c>
      <c r="T829" s="678">
        <f t="shared" ca="1" si="142"/>
        <v>-0.83304209317756805</v>
      </c>
      <c r="U829" s="678">
        <f t="shared" ca="1" si="142"/>
        <v>0</v>
      </c>
      <c r="V829" s="678">
        <f t="shared" ca="1" si="142"/>
        <v>-4.985881718834665E-2</v>
      </c>
      <c r="W829" s="678">
        <f t="shared" ca="1" si="142"/>
        <v>-2.4293620337583048</v>
      </c>
      <c r="X829" s="678">
        <f t="shared" ca="1" si="142"/>
        <v>0</v>
      </c>
      <c r="Y829" s="678">
        <f t="shared" ca="1" si="142"/>
        <v>0</v>
      </c>
      <c r="Z829" s="678">
        <f t="shared" ca="1" si="142"/>
        <v>0</v>
      </c>
      <c r="AA829" t="str">
        <f t="shared" si="133"/>
        <v>ASR_CMS_19</v>
      </c>
      <c r="AB829" s="957">
        <f t="shared" si="134"/>
        <v>45406</v>
      </c>
      <c r="AC829" t="str">
        <f t="shared" si="135"/>
        <v>Unaudited</v>
      </c>
    </row>
    <row r="830" spans="1:29" x14ac:dyDescent="0.25">
      <c r="A830" t="s">
        <v>421</v>
      </c>
      <c r="B830" t="s">
        <v>1380</v>
      </c>
      <c r="C830" t="s">
        <v>1381</v>
      </c>
      <c r="D830">
        <v>1900</v>
      </c>
      <c r="E830" s="957">
        <v>1</v>
      </c>
      <c r="F830" t="s">
        <v>440</v>
      </c>
      <c r="G830" s="957">
        <v>182</v>
      </c>
      <c r="H830" t="s">
        <v>382</v>
      </c>
      <c r="I830" s="937" t="s">
        <v>489</v>
      </c>
      <c r="J830" s="937" t="s">
        <v>445</v>
      </c>
      <c r="K830" s="937" t="s">
        <v>446</v>
      </c>
      <c r="L830" s="937">
        <v>5.0999999999999996</v>
      </c>
      <c r="M830" s="958" t="s">
        <v>37</v>
      </c>
      <c r="N830" s="678">
        <f t="shared" ca="1" si="143"/>
        <v>568877.75000000012</v>
      </c>
      <c r="O830" s="678">
        <f t="shared" ca="1" si="142"/>
        <v>146956.90000000002</v>
      </c>
      <c r="P830" s="678">
        <f t="shared" ca="1" si="142"/>
        <v>115841.52</v>
      </c>
      <c r="Q830" s="678">
        <f t="shared" ca="1" si="142"/>
        <v>69235.700000000012</v>
      </c>
      <c r="R830" s="678">
        <f t="shared" ca="1" si="142"/>
        <v>92559.650000000009</v>
      </c>
      <c r="S830" s="678">
        <f t="shared" ca="1" si="142"/>
        <v>119.55</v>
      </c>
      <c r="T830" s="678">
        <f t="shared" ca="1" si="142"/>
        <v>137995.15</v>
      </c>
      <c r="U830" s="678">
        <f t="shared" ca="1" si="142"/>
        <v>0</v>
      </c>
      <c r="V830" s="678">
        <f t="shared" ca="1" si="142"/>
        <v>5494.28</v>
      </c>
      <c r="W830" s="678">
        <f t="shared" ca="1" si="142"/>
        <v>675</v>
      </c>
      <c r="X830" s="678">
        <f t="shared" ca="1" si="142"/>
        <v>0</v>
      </c>
      <c r="Y830" s="678">
        <f t="shared" ca="1" si="142"/>
        <v>0</v>
      </c>
      <c r="Z830" s="678">
        <f t="shared" ca="1" si="142"/>
        <v>0</v>
      </c>
      <c r="AA830" t="str">
        <f t="shared" si="133"/>
        <v>ASR_CMS_19</v>
      </c>
      <c r="AB830" s="957">
        <f t="shared" si="134"/>
        <v>45406</v>
      </c>
      <c r="AC830" t="str">
        <f t="shared" si="135"/>
        <v>Unaudited</v>
      </c>
    </row>
    <row r="831" spans="1:29" ht="30" x14ac:dyDescent="0.25">
      <c r="A831" t="s">
        <v>421</v>
      </c>
      <c r="B831" t="s">
        <v>1380</v>
      </c>
      <c r="C831" t="s">
        <v>1381</v>
      </c>
      <c r="D831">
        <v>1900</v>
      </c>
      <c r="E831" s="957">
        <v>1</v>
      </c>
      <c r="F831" t="s">
        <v>440</v>
      </c>
      <c r="G831" s="957">
        <v>182</v>
      </c>
      <c r="H831" t="s">
        <v>382</v>
      </c>
      <c r="I831" s="937" t="s">
        <v>489</v>
      </c>
      <c r="J831" s="937" t="s">
        <v>445</v>
      </c>
      <c r="K831" s="937" t="s">
        <v>446</v>
      </c>
      <c r="L831" s="937">
        <v>5.2</v>
      </c>
      <c r="M831" s="958" t="s">
        <v>304</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ASR_CMS_19</v>
      </c>
      <c r="AB831" s="957">
        <f t="shared" si="134"/>
        <v>45406</v>
      </c>
      <c r="AC831" t="str">
        <f t="shared" si="135"/>
        <v>Unaudited</v>
      </c>
    </row>
    <row r="832" spans="1:29" ht="30" x14ac:dyDescent="0.25">
      <c r="A832" t="s">
        <v>421</v>
      </c>
      <c r="B832" t="s">
        <v>1380</v>
      </c>
      <c r="C832" t="s">
        <v>1381</v>
      </c>
      <c r="D832">
        <v>1900</v>
      </c>
      <c r="E832" s="957">
        <v>1</v>
      </c>
      <c r="F832" t="s">
        <v>440</v>
      </c>
      <c r="G832" s="957">
        <v>182</v>
      </c>
      <c r="H832" t="s">
        <v>382</v>
      </c>
      <c r="I832" s="937" t="s">
        <v>489</v>
      </c>
      <c r="J832" s="937" t="s">
        <v>445</v>
      </c>
      <c r="K832" s="937" t="s">
        <v>446</v>
      </c>
      <c r="L832" s="953">
        <v>5.3</v>
      </c>
      <c r="M832" s="958" t="s">
        <v>305</v>
      </c>
      <c r="N832" s="678">
        <f t="shared" ca="1" si="143"/>
        <v>953.44640752589771</v>
      </c>
      <c r="O832" s="678">
        <f t="shared" ca="1" si="142"/>
        <v>246.30164981165572</v>
      </c>
      <c r="P832" s="678">
        <f t="shared" ca="1" si="142"/>
        <v>194.15187373093681</v>
      </c>
      <c r="Q832" s="678">
        <f t="shared" ca="1" si="142"/>
        <v>116.03992147265522</v>
      </c>
      <c r="R832" s="678">
        <f t="shared" ca="1" si="142"/>
        <v>155.13116091173271</v>
      </c>
      <c r="S832" s="678">
        <f t="shared" ca="1" si="142"/>
        <v>0.20036733378959026</v>
      </c>
      <c r="T832" s="678">
        <f t="shared" ca="1" si="142"/>
        <v>231.28164183517001</v>
      </c>
      <c r="U832" s="678">
        <f t="shared" ca="1" si="142"/>
        <v>0</v>
      </c>
      <c r="V832" s="678">
        <f t="shared" ca="1" si="142"/>
        <v>9.2084837699161017</v>
      </c>
      <c r="W832" s="678">
        <f t="shared" ca="1" si="142"/>
        <v>1.1313086600416011</v>
      </c>
      <c r="X832" s="678">
        <f t="shared" ca="1" si="142"/>
        <v>0</v>
      </c>
      <c r="Y832" s="678">
        <f t="shared" ca="1" si="142"/>
        <v>0</v>
      </c>
      <c r="Z832" s="678">
        <f t="shared" ca="1" si="142"/>
        <v>0</v>
      </c>
      <c r="AA832" t="str">
        <f t="shared" si="133"/>
        <v>ASR_CMS_19</v>
      </c>
      <c r="AB832" s="957">
        <f t="shared" si="134"/>
        <v>45406</v>
      </c>
      <c r="AC832" t="str">
        <f t="shared" si="135"/>
        <v>Unaudited</v>
      </c>
    </row>
    <row r="833" spans="1:29" x14ac:dyDescent="0.25">
      <c r="A833" t="s">
        <v>421</v>
      </c>
      <c r="B833" t="s">
        <v>1380</v>
      </c>
      <c r="C833" t="s">
        <v>1381</v>
      </c>
      <c r="D833">
        <v>1900</v>
      </c>
      <c r="E833" s="957">
        <v>1</v>
      </c>
      <c r="F833" t="s">
        <v>440</v>
      </c>
      <c r="G833" s="957">
        <v>182</v>
      </c>
      <c r="H833" t="s">
        <v>382</v>
      </c>
      <c r="I833" s="937" t="s">
        <v>489</v>
      </c>
      <c r="J833" s="937" t="s">
        <v>445</v>
      </c>
      <c r="K833" s="937" t="s">
        <v>446</v>
      </c>
      <c r="L833" s="953" t="s">
        <v>82</v>
      </c>
      <c r="M833" s="958" t="s">
        <v>454</v>
      </c>
      <c r="N833" s="678">
        <f t="shared" ca="1" si="143"/>
        <v>-557.33576081688398</v>
      </c>
      <c r="O833" s="678">
        <f t="shared" ca="1" si="143"/>
        <v>-100.4592902431542</v>
      </c>
      <c r="P833" s="678">
        <f t="shared" ca="1" si="143"/>
        <v>-28.388654734586819</v>
      </c>
      <c r="Q833" s="678">
        <f t="shared" ca="1" si="143"/>
        <v>-142.76823493425692</v>
      </c>
      <c r="R833" s="678">
        <f t="shared" ca="1" si="143"/>
        <v>-42.370732731693302</v>
      </c>
      <c r="S833" s="678">
        <f t="shared" ca="1" si="143"/>
        <v>-0.50795764631095253</v>
      </c>
      <c r="T833" s="678">
        <f t="shared" ca="1" si="143"/>
        <v>-61.075067760692697</v>
      </c>
      <c r="U833" s="678">
        <f t="shared" ca="1" si="143"/>
        <v>0</v>
      </c>
      <c r="V833" s="678">
        <f t="shared" ca="1" si="143"/>
        <v>-3.6554342970003715</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-178.11038846918862</v>
      </c>
      <c r="X833" s="678">
        <f t="shared" ca="1" si="143"/>
        <v>0</v>
      </c>
      <c r="Y833" s="678">
        <f t="shared" ca="1" si="143"/>
        <v>0</v>
      </c>
      <c r="Z833" s="678">
        <f t="shared" ca="1" si="143"/>
        <v>0</v>
      </c>
      <c r="AA833" t="str">
        <f t="shared" si="133"/>
        <v>ASR_CMS_19</v>
      </c>
      <c r="AB833" s="957">
        <f t="shared" si="134"/>
        <v>45406</v>
      </c>
      <c r="AC833" t="str">
        <f t="shared" si="135"/>
        <v>Unaudited</v>
      </c>
    </row>
    <row r="834" spans="1:29" x14ac:dyDescent="0.25">
      <c r="A834" t="s">
        <v>421</v>
      </c>
      <c r="B834" t="s">
        <v>1380</v>
      </c>
      <c r="C834" t="s">
        <v>1381</v>
      </c>
      <c r="D834">
        <v>1900</v>
      </c>
      <c r="E834" s="957">
        <v>1</v>
      </c>
      <c r="F834" t="s">
        <v>440</v>
      </c>
      <c r="G834" s="957">
        <v>182</v>
      </c>
      <c r="H834" t="s">
        <v>382</v>
      </c>
      <c r="I834" s="937" t="s">
        <v>489</v>
      </c>
      <c r="J834" s="937" t="s">
        <v>445</v>
      </c>
      <c r="K834" s="937" t="s">
        <v>447</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ASR_CMS_19</v>
      </c>
      <c r="AB834" s="957">
        <f t="shared" ref="AB834:AB897" si="146">file_date</f>
        <v>45406</v>
      </c>
      <c r="AC834" t="str">
        <f t="shared" ref="AC834:AC897" si="147">status</f>
        <v>Unaudited</v>
      </c>
    </row>
    <row r="835" spans="1:29" x14ac:dyDescent="0.25">
      <c r="A835" t="s">
        <v>421</v>
      </c>
      <c r="B835" t="s">
        <v>1380</v>
      </c>
      <c r="C835" t="s">
        <v>1381</v>
      </c>
      <c r="D835">
        <v>1900</v>
      </c>
      <c r="E835" s="957">
        <v>1</v>
      </c>
      <c r="F835" t="s">
        <v>440</v>
      </c>
      <c r="G835" s="957">
        <v>182</v>
      </c>
      <c r="H835" t="s">
        <v>382</v>
      </c>
      <c r="I835" s="958" t="s">
        <v>489</v>
      </c>
      <c r="J835" s="958" t="s">
        <v>445</v>
      </c>
      <c r="K835" s="958" t="s">
        <v>447</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ASR_CMS_19</v>
      </c>
      <c r="AB835" s="957">
        <f t="shared" si="146"/>
        <v>45406</v>
      </c>
      <c r="AC835" t="str">
        <f t="shared" si="147"/>
        <v>Unaudited</v>
      </c>
    </row>
    <row r="836" spans="1:29" x14ac:dyDescent="0.25">
      <c r="A836" t="s">
        <v>421</v>
      </c>
      <c r="B836" t="s">
        <v>1380</v>
      </c>
      <c r="C836" t="s">
        <v>1381</v>
      </c>
      <c r="D836">
        <v>1900</v>
      </c>
      <c r="E836" s="957">
        <v>1</v>
      </c>
      <c r="F836" t="s">
        <v>440</v>
      </c>
      <c r="G836" s="957">
        <v>182</v>
      </c>
      <c r="H836" t="s">
        <v>382</v>
      </c>
      <c r="I836" s="937" t="s">
        <v>489</v>
      </c>
      <c r="J836" s="937" t="s">
        <v>445</v>
      </c>
      <c r="K836" s="937" t="s">
        <v>447</v>
      </c>
      <c r="L836" s="937">
        <v>6.3</v>
      </c>
      <c r="M836" s="958" t="s">
        <v>185</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ASR_CMS_19</v>
      </c>
      <c r="AB836" s="957">
        <f t="shared" si="146"/>
        <v>45406</v>
      </c>
      <c r="AC836" t="str">
        <f t="shared" si="147"/>
        <v>Unaudited</v>
      </c>
    </row>
    <row r="837" spans="1:29" x14ac:dyDescent="0.25">
      <c r="A837" t="s">
        <v>421</v>
      </c>
      <c r="B837" t="s">
        <v>1380</v>
      </c>
      <c r="C837" t="s">
        <v>1381</v>
      </c>
      <c r="D837">
        <v>1900</v>
      </c>
      <c r="E837" s="957">
        <v>1</v>
      </c>
      <c r="F837" t="s">
        <v>440</v>
      </c>
      <c r="G837" s="957">
        <v>182</v>
      </c>
      <c r="H837" t="s">
        <v>382</v>
      </c>
      <c r="I837" s="937" t="s">
        <v>489</v>
      </c>
      <c r="J837" s="937" t="s">
        <v>445</v>
      </c>
      <c r="K837" s="937" t="s">
        <v>447</v>
      </c>
      <c r="L837" s="937" t="s">
        <v>87</v>
      </c>
      <c r="M837" s="958" t="s">
        <v>455</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ASR_CMS_19</v>
      </c>
      <c r="AB837" s="957">
        <f t="shared" si="146"/>
        <v>45406</v>
      </c>
      <c r="AC837" t="str">
        <f t="shared" si="147"/>
        <v>Unaudited</v>
      </c>
    </row>
    <row r="838" spans="1:29" x14ac:dyDescent="0.25">
      <c r="A838" t="s">
        <v>421</v>
      </c>
      <c r="B838" t="s">
        <v>1380</v>
      </c>
      <c r="C838" t="s">
        <v>1381</v>
      </c>
      <c r="D838">
        <v>1900</v>
      </c>
      <c r="E838" s="957">
        <v>1</v>
      </c>
      <c r="F838" t="s">
        <v>440</v>
      </c>
      <c r="G838" s="957">
        <v>182</v>
      </c>
      <c r="H838" t="s">
        <v>382</v>
      </c>
      <c r="I838" s="937" t="s">
        <v>489</v>
      </c>
      <c r="J838" s="937" t="s">
        <v>445</v>
      </c>
      <c r="K838" s="937" t="s">
        <v>448</v>
      </c>
      <c r="L838" s="937">
        <v>7.1</v>
      </c>
      <c r="M838" s="958" t="s">
        <v>20</v>
      </c>
      <c r="N838" s="678">
        <f t="shared" ca="1" si="143"/>
        <v>137659.65</v>
      </c>
      <c r="O838" s="678">
        <f t="shared" ca="1" si="143"/>
        <v>31127.80218759894</v>
      </c>
      <c r="P838" s="678">
        <f t="shared" ca="1" si="143"/>
        <v>3375.9797840672791</v>
      </c>
      <c r="Q838" s="678">
        <f t="shared" ca="1" si="143"/>
        <v>65960.770290134547</v>
      </c>
      <c r="R838" s="678">
        <f t="shared" ca="1" si="143"/>
        <v>5598.6552565914462</v>
      </c>
      <c r="S838" s="678">
        <f t="shared" ca="1" si="143"/>
        <v>351.90841115716569</v>
      </c>
      <c r="T838" s="678">
        <f t="shared" ca="1" si="143"/>
        <v>9309.5186379619226</v>
      </c>
      <c r="U838" s="678">
        <f t="shared" ca="1" si="143"/>
        <v>0</v>
      </c>
      <c r="V838" s="678">
        <f t="shared" ca="1" si="143"/>
        <v>560.36109576451349</v>
      </c>
      <c r="W838" s="678">
        <f t="shared" ca="1" si="144"/>
        <v>21374.654336724179</v>
      </c>
      <c r="X838" s="678">
        <f t="shared" ca="1" si="143"/>
        <v>0</v>
      </c>
      <c r="Y838" s="678">
        <f t="shared" ca="1" si="143"/>
        <v>0</v>
      </c>
      <c r="Z838" s="678">
        <f t="shared" ca="1" si="143"/>
        <v>0</v>
      </c>
      <c r="AA838" t="str">
        <f t="shared" si="145"/>
        <v>ASR_CMS_19</v>
      </c>
      <c r="AB838" s="957">
        <f t="shared" si="146"/>
        <v>45406</v>
      </c>
      <c r="AC838" t="str">
        <f t="shared" si="147"/>
        <v>Unaudited</v>
      </c>
    </row>
    <row r="839" spans="1:29" x14ac:dyDescent="0.25">
      <c r="A839" t="s">
        <v>421</v>
      </c>
      <c r="B839" t="s">
        <v>1380</v>
      </c>
      <c r="C839" t="s">
        <v>1381</v>
      </c>
      <c r="D839">
        <v>1900</v>
      </c>
      <c r="E839" s="957">
        <v>1</v>
      </c>
      <c r="F839" t="s">
        <v>440</v>
      </c>
      <c r="G839" s="957">
        <v>182</v>
      </c>
      <c r="H839" t="s">
        <v>382</v>
      </c>
      <c r="I839" s="958" t="s">
        <v>489</v>
      </c>
      <c r="J839" s="958" t="s">
        <v>445</v>
      </c>
      <c r="K839" s="958" t="s">
        <v>448</v>
      </c>
      <c r="L839" s="937">
        <v>7.2</v>
      </c>
      <c r="M839" s="958"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ASR_CMS_19</v>
      </c>
      <c r="AB839" s="957">
        <f t="shared" si="146"/>
        <v>45406</v>
      </c>
      <c r="AC839" t="str">
        <f t="shared" si="147"/>
        <v>Unaudited</v>
      </c>
    </row>
    <row r="840" spans="1:29" x14ac:dyDescent="0.25">
      <c r="A840" t="s">
        <v>421</v>
      </c>
      <c r="B840" t="s">
        <v>1380</v>
      </c>
      <c r="C840" t="s">
        <v>1381</v>
      </c>
      <c r="D840">
        <v>1900</v>
      </c>
      <c r="E840" s="957">
        <v>1</v>
      </c>
      <c r="F840" t="s">
        <v>440</v>
      </c>
      <c r="G840" s="957">
        <v>182</v>
      </c>
      <c r="H840" t="s">
        <v>382</v>
      </c>
      <c r="I840" s="958" t="s">
        <v>489</v>
      </c>
      <c r="J840" s="958" t="s">
        <v>445</v>
      </c>
      <c r="K840" s="958" t="s">
        <v>448</v>
      </c>
      <c r="L840" s="937">
        <v>7.3</v>
      </c>
      <c r="M840" s="958" t="s">
        <v>156</v>
      </c>
      <c r="N840" s="678">
        <f t="shared" ca="1" si="143"/>
        <v>1996.5079753212271</v>
      </c>
      <c r="O840" s="678">
        <f t="shared" ca="1" si="143"/>
        <v>371.97135436034409</v>
      </c>
      <c r="P840" s="678">
        <f t="shared" ca="1" si="143"/>
        <v>106.98461359874476</v>
      </c>
      <c r="Q840" s="678">
        <f t="shared" ca="1" si="143"/>
        <v>509.74167426524872</v>
      </c>
      <c r="R840" s="678">
        <f t="shared" ca="1" si="143"/>
        <v>155.63092497141733</v>
      </c>
      <c r="S840" s="678">
        <f t="shared" ca="1" si="143"/>
        <v>1.749712836345239</v>
      </c>
      <c r="T840" s="678">
        <f t="shared" ca="1" si="143"/>
        <v>215.09260178350414</v>
      </c>
      <c r="U840" s="678">
        <f t="shared" ca="1" si="143"/>
        <v>0</v>
      </c>
      <c r="V840" s="678">
        <f t="shared" ca="1" si="143"/>
        <v>13.212660667520495</v>
      </c>
      <c r="W840" s="678">
        <f t="shared" ca="1" si="144"/>
        <v>622.12443283810239</v>
      </c>
      <c r="X840" s="678">
        <f t="shared" ca="1" si="143"/>
        <v>0</v>
      </c>
      <c r="Y840" s="678">
        <f t="shared" ca="1" si="143"/>
        <v>0</v>
      </c>
      <c r="Z840" s="678">
        <f t="shared" ca="1" si="143"/>
        <v>0</v>
      </c>
      <c r="AA840" t="str">
        <f t="shared" si="145"/>
        <v>ASR_CMS_19</v>
      </c>
      <c r="AB840" s="957">
        <f t="shared" si="146"/>
        <v>45406</v>
      </c>
      <c r="AC840" t="str">
        <f t="shared" si="147"/>
        <v>Unaudited</v>
      </c>
    </row>
    <row r="841" spans="1:29" x14ac:dyDescent="0.25">
      <c r="A841" t="s">
        <v>421</v>
      </c>
      <c r="B841" t="s">
        <v>1380</v>
      </c>
      <c r="C841" t="s">
        <v>1381</v>
      </c>
      <c r="D841">
        <v>1900</v>
      </c>
      <c r="E841" s="957">
        <v>1</v>
      </c>
      <c r="F841" t="s">
        <v>440</v>
      </c>
      <c r="G841" s="957">
        <v>182</v>
      </c>
      <c r="H841" t="s">
        <v>382</v>
      </c>
      <c r="I841" s="958" t="s">
        <v>489</v>
      </c>
      <c r="J841" s="958" t="s">
        <v>445</v>
      </c>
      <c r="K841" s="958" t="s">
        <v>448</v>
      </c>
      <c r="L841" s="937" t="s">
        <v>91</v>
      </c>
      <c r="M841" s="958" t="s">
        <v>456</v>
      </c>
      <c r="N841" s="678">
        <f t="shared" ca="1" si="143"/>
        <v>-21.027704143504533</v>
      </c>
      <c r="O841" s="678">
        <f t="shared" ca="1" si="143"/>
        <v>-3.7902255376603211</v>
      </c>
      <c r="P841" s="678">
        <f t="shared" ca="1" si="143"/>
        <v>-1.0710746999547403</v>
      </c>
      <c r="Q841" s="678">
        <f t="shared" ca="1" si="143"/>
        <v>-5.386498438370003</v>
      </c>
      <c r="R841" s="678">
        <f t="shared" ca="1" si="143"/>
        <v>-1.5986040998332429</v>
      </c>
      <c r="S841" s="678">
        <f t="shared" ca="1" si="143"/>
        <v>-1.9164718747640159E-2</v>
      </c>
      <c r="T841" s="678">
        <f t="shared" ca="1" si="143"/>
        <v>-2.3042993931234426</v>
      </c>
      <c r="U841" s="678">
        <f t="shared" ca="1" si="143"/>
        <v>0</v>
      </c>
      <c r="V841" s="678">
        <f t="shared" ca="1" si="143"/>
        <v>-0.13791577055935206</v>
      </c>
      <c r="W841" s="678">
        <f t="shared" ca="1" si="144"/>
        <v>-6.7199214852557887</v>
      </c>
      <c r="X841" s="678">
        <f t="shared" ca="1" si="143"/>
        <v>0</v>
      </c>
      <c r="Y841" s="678">
        <f t="shared" ca="1" si="143"/>
        <v>0</v>
      </c>
      <c r="Z841" s="678">
        <f t="shared" ca="1" si="143"/>
        <v>0</v>
      </c>
      <c r="AA841" t="str">
        <f t="shared" si="145"/>
        <v>ASR_CMS_19</v>
      </c>
      <c r="AB841" s="957">
        <f t="shared" si="146"/>
        <v>45406</v>
      </c>
      <c r="AC841" t="str">
        <f t="shared" si="147"/>
        <v>Unaudited</v>
      </c>
    </row>
    <row r="842" spans="1:29" x14ac:dyDescent="0.25">
      <c r="A842" t="s">
        <v>421</v>
      </c>
      <c r="B842" t="s">
        <v>1380</v>
      </c>
      <c r="C842" t="s">
        <v>1381</v>
      </c>
      <c r="D842">
        <v>1900</v>
      </c>
      <c r="E842" s="957">
        <v>1</v>
      </c>
      <c r="F842" t="s">
        <v>440</v>
      </c>
      <c r="G842" s="957">
        <v>182</v>
      </c>
      <c r="H842" t="s">
        <v>382</v>
      </c>
      <c r="I842" s="958" t="s">
        <v>489</v>
      </c>
      <c r="J842" s="958" t="s">
        <v>445</v>
      </c>
      <c r="K842" s="958" t="s">
        <v>449</v>
      </c>
      <c r="L842" s="937">
        <v>8.1</v>
      </c>
      <c r="M842" s="958" t="s">
        <v>22</v>
      </c>
      <c r="N842" s="678">
        <f t="shared" ca="1" si="143"/>
        <v>3282802.6791319815</v>
      </c>
      <c r="O842" s="678">
        <f t="shared" ca="1" si="143"/>
        <v>796206.58700620034</v>
      </c>
      <c r="P842" s="678">
        <f t="shared" ca="1" si="143"/>
        <v>246776.37087891067</v>
      </c>
      <c r="Q842" s="678">
        <f t="shared" ca="1" si="143"/>
        <v>1131914.5928626219</v>
      </c>
      <c r="R842" s="678">
        <f t="shared" ca="1" si="143"/>
        <v>174832.74346716754</v>
      </c>
      <c r="S842" s="678">
        <f t="shared" ca="1" si="143"/>
        <v>0</v>
      </c>
      <c r="T842" s="678">
        <f t="shared" ca="1" si="143"/>
        <v>463092.27853185585</v>
      </c>
      <c r="U842" s="678">
        <f t="shared" ca="1" si="143"/>
        <v>0</v>
      </c>
      <c r="V842" s="678">
        <f t="shared" ca="1" si="143"/>
        <v>81512.453512095803</v>
      </c>
      <c r="W842" s="678">
        <f t="shared" ca="1" si="144"/>
        <v>388467.65287312941</v>
      </c>
      <c r="X842" s="678">
        <f t="shared" ca="1" si="143"/>
        <v>0</v>
      </c>
      <c r="Y842" s="678">
        <f t="shared" ca="1" si="143"/>
        <v>0</v>
      </c>
      <c r="Z842" s="678">
        <f t="shared" ca="1" si="143"/>
        <v>0</v>
      </c>
      <c r="AA842" t="str">
        <f t="shared" si="145"/>
        <v>ASR_CMS_19</v>
      </c>
      <c r="AB842" s="957">
        <f t="shared" si="146"/>
        <v>45406</v>
      </c>
      <c r="AC842" t="str">
        <f t="shared" si="147"/>
        <v>Unaudited</v>
      </c>
    </row>
    <row r="843" spans="1:29" x14ac:dyDescent="0.25">
      <c r="A843" t="s">
        <v>421</v>
      </c>
      <c r="B843" t="s">
        <v>1380</v>
      </c>
      <c r="C843" t="s">
        <v>1381</v>
      </c>
      <c r="D843">
        <v>1900</v>
      </c>
      <c r="E843" s="957">
        <v>1</v>
      </c>
      <c r="F843" t="s">
        <v>440</v>
      </c>
      <c r="G843" s="957">
        <v>182</v>
      </c>
      <c r="H843" t="s">
        <v>382</v>
      </c>
      <c r="I843" s="958" t="s">
        <v>489</v>
      </c>
      <c r="J843" s="958" t="s">
        <v>445</v>
      </c>
      <c r="K843" s="958" t="s">
        <v>449</v>
      </c>
      <c r="L843" s="953" t="s">
        <v>113</v>
      </c>
      <c r="M843" s="958" t="s">
        <v>444</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ASR_CMS_19</v>
      </c>
      <c r="AB843" s="957">
        <f t="shared" si="146"/>
        <v>45406</v>
      </c>
      <c r="AC843" t="str">
        <f t="shared" si="147"/>
        <v>Unaudited</v>
      </c>
    </row>
    <row r="844" spans="1:29" x14ac:dyDescent="0.25">
      <c r="A844" t="s">
        <v>421</v>
      </c>
      <c r="B844" t="s">
        <v>1380</v>
      </c>
      <c r="C844" t="s">
        <v>1381</v>
      </c>
      <c r="D844">
        <v>1900</v>
      </c>
      <c r="E844" s="957">
        <v>1</v>
      </c>
      <c r="F844" t="s">
        <v>440</v>
      </c>
      <c r="G844" s="957">
        <v>182</v>
      </c>
      <c r="H844" t="s">
        <v>382</v>
      </c>
      <c r="I844" s="958" t="s">
        <v>489</v>
      </c>
      <c r="J844" s="958" t="s">
        <v>445</v>
      </c>
      <c r="K844" s="958" t="s">
        <v>449</v>
      </c>
      <c r="L844" s="937" t="s">
        <v>115</v>
      </c>
      <c r="M844" s="958" t="s">
        <v>158</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ASR_CMS_19</v>
      </c>
      <c r="AB844" s="957">
        <f t="shared" si="146"/>
        <v>45406</v>
      </c>
      <c r="AC844" t="str">
        <f t="shared" si="147"/>
        <v>Unaudited</v>
      </c>
    </row>
    <row r="845" spans="1:29" x14ac:dyDescent="0.25">
      <c r="A845" t="s">
        <v>421</v>
      </c>
      <c r="B845" t="s">
        <v>1380</v>
      </c>
      <c r="C845" t="s">
        <v>1381</v>
      </c>
      <c r="D845">
        <v>1900</v>
      </c>
      <c r="E845" s="957">
        <v>1</v>
      </c>
      <c r="F845" t="s">
        <v>440</v>
      </c>
      <c r="G845" s="957">
        <v>182</v>
      </c>
      <c r="H845" t="s">
        <v>382</v>
      </c>
      <c r="I845" s="937" t="s">
        <v>489</v>
      </c>
      <c r="J845" s="937" t="s">
        <v>445</v>
      </c>
      <c r="K845" s="937" t="s">
        <v>449</v>
      </c>
      <c r="L845" s="937" t="s">
        <v>116</v>
      </c>
      <c r="M845" s="958" t="s">
        <v>114</v>
      </c>
      <c r="N845" s="678">
        <f t="shared" ca="1" si="143"/>
        <v>-11796.604176526855</v>
      </c>
      <c r="O845" s="678">
        <f t="shared" ca="1" si="143"/>
        <v>-2861.1326563615003</v>
      </c>
      <c r="P845" s="678">
        <f t="shared" ca="1" si="143"/>
        <v>-886.7798195376273</v>
      </c>
      <c r="Q845" s="678">
        <f t="shared" ca="1" si="143"/>
        <v>-4067.4843171401189</v>
      </c>
      <c r="R845" s="678">
        <f t="shared" ca="1" si="143"/>
        <v>-628.25362148290083</v>
      </c>
      <c r="S845" s="678">
        <f t="shared" ca="1" si="143"/>
        <v>0</v>
      </c>
      <c r="T845" s="678">
        <f t="shared" ca="1" si="143"/>
        <v>-1664.1013307844321</v>
      </c>
      <c r="U845" s="678">
        <f t="shared" ca="1" si="143"/>
        <v>0</v>
      </c>
      <c r="V845" s="678">
        <f t="shared" ca="1" si="143"/>
        <v>-292.91134543425954</v>
      </c>
      <c r="W845" s="678">
        <f t="shared" ca="1" si="144"/>
        <v>-1395.9410857860169</v>
      </c>
      <c r="X845" s="678">
        <f t="shared" ca="1" si="143"/>
        <v>0</v>
      </c>
      <c r="Y845" s="678">
        <f t="shared" ca="1" si="143"/>
        <v>0</v>
      </c>
      <c r="Z845" s="678">
        <f t="shared" ca="1" si="143"/>
        <v>0</v>
      </c>
      <c r="AA845" t="str">
        <f t="shared" si="145"/>
        <v>ASR_CMS_19</v>
      </c>
      <c r="AB845" s="957">
        <f t="shared" si="146"/>
        <v>45406</v>
      </c>
      <c r="AC845" t="str">
        <f t="shared" si="147"/>
        <v>Unaudited</v>
      </c>
    </row>
    <row r="846" spans="1:29" x14ac:dyDescent="0.25">
      <c r="A846" t="s">
        <v>421</v>
      </c>
      <c r="B846" t="s">
        <v>1380</v>
      </c>
      <c r="C846" t="s">
        <v>1381</v>
      </c>
      <c r="D846">
        <v>1900</v>
      </c>
      <c r="E846" s="957">
        <v>1</v>
      </c>
      <c r="F846" t="s">
        <v>440</v>
      </c>
      <c r="G846" s="957">
        <v>182</v>
      </c>
      <c r="H846" t="s">
        <v>382</v>
      </c>
      <c r="I846" s="958" t="s">
        <v>489</v>
      </c>
      <c r="J846" s="958" t="s">
        <v>445</v>
      </c>
      <c r="K846" s="958" t="s">
        <v>449</v>
      </c>
      <c r="L846" s="937" t="s">
        <v>117</v>
      </c>
      <c r="M846" s="958" t="s">
        <v>159</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ASR_CMS_19</v>
      </c>
      <c r="AB846" s="957">
        <f t="shared" si="146"/>
        <v>45406</v>
      </c>
      <c r="AC846" t="str">
        <f t="shared" si="147"/>
        <v>Unaudited</v>
      </c>
    </row>
    <row r="847" spans="1:29" x14ac:dyDescent="0.25">
      <c r="A847" t="s">
        <v>421</v>
      </c>
      <c r="B847" t="s">
        <v>1380</v>
      </c>
      <c r="C847" t="s">
        <v>1381</v>
      </c>
      <c r="D847">
        <v>1900</v>
      </c>
      <c r="E847" s="957">
        <v>1</v>
      </c>
      <c r="F847" t="s">
        <v>440</v>
      </c>
      <c r="G847" s="957">
        <v>182</v>
      </c>
      <c r="H847" t="s">
        <v>382</v>
      </c>
      <c r="I847" s="937" t="s">
        <v>489</v>
      </c>
      <c r="J847" s="937" t="s">
        <v>445</v>
      </c>
      <c r="K847" s="937" t="s">
        <v>449</v>
      </c>
      <c r="L847" s="937" t="s">
        <v>160</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ASR_CMS_19</v>
      </c>
      <c r="AB847" s="957">
        <f t="shared" si="146"/>
        <v>45406</v>
      </c>
      <c r="AC847" t="str">
        <f t="shared" si="147"/>
        <v>Unaudited</v>
      </c>
    </row>
    <row r="848" spans="1:29" x14ac:dyDescent="0.25">
      <c r="A848" t="s">
        <v>421</v>
      </c>
      <c r="B848" t="s">
        <v>1380</v>
      </c>
      <c r="C848" t="s">
        <v>1381</v>
      </c>
      <c r="D848">
        <v>1900</v>
      </c>
      <c r="E848" s="957">
        <v>1</v>
      </c>
      <c r="F848" t="s">
        <v>440</v>
      </c>
      <c r="G848" s="957">
        <v>182</v>
      </c>
      <c r="H848" t="s">
        <v>382</v>
      </c>
      <c r="I848" s="937" t="s">
        <v>489</v>
      </c>
      <c r="J848" s="937" t="s">
        <v>445</v>
      </c>
      <c r="K848" s="937" t="s">
        <v>449</v>
      </c>
      <c r="L848" s="937" t="s">
        <v>443</v>
      </c>
      <c r="M848" s="958" t="s">
        <v>457</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ASR_CMS_19</v>
      </c>
      <c r="AB848" s="957">
        <f t="shared" si="146"/>
        <v>45406</v>
      </c>
      <c r="AC848" t="str">
        <f t="shared" si="147"/>
        <v>Unaudited</v>
      </c>
    </row>
    <row r="849" spans="1:29" ht="30" x14ac:dyDescent="0.25">
      <c r="A849" t="s">
        <v>421</v>
      </c>
      <c r="B849" t="s">
        <v>1380</v>
      </c>
      <c r="C849" t="s">
        <v>1381</v>
      </c>
      <c r="D849">
        <v>1900</v>
      </c>
      <c r="E849" s="957">
        <v>1</v>
      </c>
      <c r="F849" t="s">
        <v>440</v>
      </c>
      <c r="G849" s="957">
        <v>182</v>
      </c>
      <c r="H849" t="s">
        <v>382</v>
      </c>
      <c r="I849" s="937" t="s">
        <v>489</v>
      </c>
      <c r="J849" s="937" t="s">
        <v>445</v>
      </c>
      <c r="K849" s="937" t="s">
        <v>450</v>
      </c>
      <c r="L849" s="937">
        <v>9.1</v>
      </c>
      <c r="M849" s="958" t="s">
        <v>186</v>
      </c>
      <c r="N849" s="678">
        <f t="shared" ca="1" si="143"/>
        <v>2541952.2199999997</v>
      </c>
      <c r="O849" s="678">
        <f t="shared" ca="1" si="143"/>
        <v>120082.00000000001</v>
      </c>
      <c r="P849" s="678">
        <f t="shared" ca="1" si="143"/>
        <v>11282.7</v>
      </c>
      <c r="Q849" s="678">
        <f t="shared" ca="1" si="143"/>
        <v>464434.67999999993</v>
      </c>
      <c r="R849" s="678">
        <f t="shared" ca="1" si="143"/>
        <v>66789.59</v>
      </c>
      <c r="S849" s="678">
        <f t="shared" ca="1" si="143"/>
        <v>0</v>
      </c>
      <c r="T849" s="678">
        <f t="shared" ca="1" si="143"/>
        <v>102524.49000000002</v>
      </c>
      <c r="U849" s="678">
        <f t="shared" ca="1" si="143"/>
        <v>0</v>
      </c>
      <c r="V849" s="678">
        <f t="shared" ca="1" si="143"/>
        <v>233.55</v>
      </c>
      <c r="W849" s="678">
        <f t="shared" ca="1" si="144"/>
        <v>1776605.2099999997</v>
      </c>
      <c r="X849" s="678">
        <f t="shared" ca="1" si="143"/>
        <v>0</v>
      </c>
      <c r="Y849" s="678">
        <f t="shared" ca="1" si="143"/>
        <v>0</v>
      </c>
      <c r="Z849" s="678">
        <f t="shared" ca="1" si="143"/>
        <v>0</v>
      </c>
      <c r="AA849" t="str">
        <f t="shared" si="145"/>
        <v>ASR_CMS_19</v>
      </c>
      <c r="AB849" s="957">
        <f t="shared" si="146"/>
        <v>45406</v>
      </c>
      <c r="AC849" t="str">
        <f t="shared" si="147"/>
        <v>Unaudited</v>
      </c>
    </row>
    <row r="850" spans="1:29" x14ac:dyDescent="0.25">
      <c r="A850" t="s">
        <v>421</v>
      </c>
      <c r="B850" t="s">
        <v>1380</v>
      </c>
      <c r="C850" t="s">
        <v>1381</v>
      </c>
      <c r="D850">
        <v>1900</v>
      </c>
      <c r="E850" s="957">
        <v>1</v>
      </c>
      <c r="F850" t="s">
        <v>440</v>
      </c>
      <c r="G850" s="957">
        <v>182</v>
      </c>
      <c r="H850" t="s">
        <v>382</v>
      </c>
      <c r="I850" s="937" t="s">
        <v>489</v>
      </c>
      <c r="J850" s="937" t="s">
        <v>445</v>
      </c>
      <c r="K850" s="937" t="s">
        <v>450</v>
      </c>
      <c r="L850" s="937" t="s">
        <v>107</v>
      </c>
      <c r="M850" s="958" t="s">
        <v>187</v>
      </c>
      <c r="N850" s="678">
        <f t="shared" ca="1" si="143"/>
        <v>37626.6</v>
      </c>
      <c r="O850" s="678">
        <f t="shared" ca="1" si="143"/>
        <v>0</v>
      </c>
      <c r="P850" s="678">
        <f t="shared" ca="1" si="143"/>
        <v>0</v>
      </c>
      <c r="Q850" s="678">
        <f t="shared" ca="1" si="143"/>
        <v>26832.959999999999</v>
      </c>
      <c r="R850" s="678">
        <f t="shared" ca="1" si="143"/>
        <v>10793.64</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ASR_CMS_19</v>
      </c>
      <c r="AB850" s="957">
        <f t="shared" si="146"/>
        <v>45406</v>
      </c>
      <c r="AC850" t="str">
        <f t="shared" si="147"/>
        <v>Unaudited</v>
      </c>
    </row>
    <row r="851" spans="1:29" x14ac:dyDescent="0.25">
      <c r="A851" t="s">
        <v>421</v>
      </c>
      <c r="B851" t="s">
        <v>1380</v>
      </c>
      <c r="C851" t="s">
        <v>1381</v>
      </c>
      <c r="D851">
        <v>1900</v>
      </c>
      <c r="E851" s="957">
        <v>1</v>
      </c>
      <c r="F851" t="s">
        <v>440</v>
      </c>
      <c r="G851" s="957">
        <v>182</v>
      </c>
      <c r="H851" t="s">
        <v>382</v>
      </c>
      <c r="I851" s="937" t="s">
        <v>489</v>
      </c>
      <c r="J851" s="937" t="s">
        <v>445</v>
      </c>
      <c r="K851" s="937" t="s">
        <v>450</v>
      </c>
      <c r="L851" s="943" t="s">
        <v>1316</v>
      </c>
      <c r="M851" s="959" t="s">
        <v>1317</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ASR_CMS_19</v>
      </c>
      <c r="AB851" s="957">
        <f t="shared" si="146"/>
        <v>45406</v>
      </c>
      <c r="AC851" t="str">
        <f t="shared" si="147"/>
        <v>Unaudited</v>
      </c>
    </row>
    <row r="852" spans="1:29" x14ac:dyDescent="0.25">
      <c r="A852" t="s">
        <v>421</v>
      </c>
      <c r="B852" t="s">
        <v>1380</v>
      </c>
      <c r="C852" t="s">
        <v>1381</v>
      </c>
      <c r="D852">
        <v>1900</v>
      </c>
      <c r="E852" s="957">
        <v>1</v>
      </c>
      <c r="F852" t="s">
        <v>440</v>
      </c>
      <c r="G852" s="957">
        <v>182</v>
      </c>
      <c r="H852" t="s">
        <v>382</v>
      </c>
      <c r="I852" s="937" t="s">
        <v>489</v>
      </c>
      <c r="J852" s="937" t="s">
        <v>445</v>
      </c>
      <c r="K852" s="937" t="s">
        <v>450</v>
      </c>
      <c r="L852" s="937" t="s">
        <v>108</v>
      </c>
      <c r="M852" s="958" t="s">
        <v>188</v>
      </c>
      <c r="N852" s="678">
        <f t="shared" ca="1" si="143"/>
        <v>601142.53</v>
      </c>
      <c r="O852" s="678">
        <f t="shared" ca="1" si="143"/>
        <v>88740.999999999985</v>
      </c>
      <c r="P852" s="678">
        <f t="shared" ca="1" si="143"/>
        <v>12429.410000000002</v>
      </c>
      <c r="Q852" s="678">
        <f t="shared" ca="1" si="143"/>
        <v>250775.84000000003</v>
      </c>
      <c r="R852" s="678">
        <f t="shared" ca="1" si="143"/>
        <v>23175.63</v>
      </c>
      <c r="S852" s="678">
        <f t="shared" ca="1" si="143"/>
        <v>206.36</v>
      </c>
      <c r="T852" s="678">
        <f t="shared" ca="1" si="143"/>
        <v>84183.090000000026</v>
      </c>
      <c r="U852" s="678">
        <f t="shared" ca="1" si="143"/>
        <v>0</v>
      </c>
      <c r="V852" s="678">
        <f t="shared" ca="1" si="143"/>
        <v>474.34</v>
      </c>
      <c r="W852" s="678">
        <f t="shared" ca="1" si="144"/>
        <v>141156.86000000002</v>
      </c>
      <c r="X852" s="678">
        <f t="shared" ca="1" si="143"/>
        <v>0</v>
      </c>
      <c r="Y852" s="678">
        <f t="shared" ca="1" si="143"/>
        <v>0</v>
      </c>
      <c r="Z852" s="678">
        <f t="shared" ca="1" si="143"/>
        <v>0</v>
      </c>
      <c r="AA852" t="str">
        <f t="shared" si="145"/>
        <v>ASR_CMS_19</v>
      </c>
      <c r="AB852" s="957">
        <f t="shared" si="146"/>
        <v>45406</v>
      </c>
      <c r="AC852" t="str">
        <f t="shared" si="147"/>
        <v>Unaudited</v>
      </c>
    </row>
    <row r="853" spans="1:29" x14ac:dyDescent="0.25">
      <c r="A853" t="s">
        <v>421</v>
      </c>
      <c r="B853" t="s">
        <v>1380</v>
      </c>
      <c r="C853" t="s">
        <v>1381</v>
      </c>
      <c r="D853">
        <v>1900</v>
      </c>
      <c r="E853" s="957">
        <v>1</v>
      </c>
      <c r="F853" t="s">
        <v>440</v>
      </c>
      <c r="G853" s="957">
        <v>182</v>
      </c>
      <c r="H853" t="s">
        <v>382</v>
      </c>
      <c r="I853" s="937" t="s">
        <v>489</v>
      </c>
      <c r="J853" s="937" t="s">
        <v>445</v>
      </c>
      <c r="K853" s="937" t="s">
        <v>450</v>
      </c>
      <c r="L853" s="937" t="s">
        <v>109</v>
      </c>
      <c r="M853" s="958" t="s">
        <v>161</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752412.83460000798</v>
      </c>
      <c r="O853" s="678">
        <f t="shared" ca="1" si="148"/>
        <v>280575.5393835943</v>
      </c>
      <c r="P853" s="678">
        <f t="shared" ca="1" si="148"/>
        <v>42036.364917689876</v>
      </c>
      <c r="Q853" s="678">
        <f t="shared" ca="1" si="148"/>
        <v>264861.2551131504</v>
      </c>
      <c r="R853" s="678">
        <f t="shared" ca="1" si="148"/>
        <v>24502.62169181665</v>
      </c>
      <c r="S853" s="678">
        <f t="shared" ca="1" si="148"/>
        <v>781.91649371461881</v>
      </c>
      <c r="T853" s="678">
        <f t="shared" ca="1" si="148"/>
        <v>87428.078655844714</v>
      </c>
      <c r="U853" s="678">
        <f t="shared" ca="1" si="148"/>
        <v>0</v>
      </c>
      <c r="V853" s="678">
        <f t="shared" ca="1" si="148"/>
        <v>3085.7162246030639</v>
      </c>
      <c r="W853" s="678">
        <f t="shared" ca="1" si="144"/>
        <v>49141.342119594497</v>
      </c>
      <c r="X853" s="678">
        <f t="shared" ca="1" si="148"/>
        <v>0</v>
      </c>
      <c r="Y853" s="678">
        <f t="shared" ca="1" si="148"/>
        <v>0</v>
      </c>
      <c r="Z853" s="678">
        <f t="shared" ca="1" si="148"/>
        <v>0</v>
      </c>
      <c r="AA853" t="str">
        <f t="shared" si="145"/>
        <v>ASR_CMS_19</v>
      </c>
      <c r="AB853" s="957">
        <f t="shared" si="146"/>
        <v>45406</v>
      </c>
      <c r="AC853" t="str">
        <f t="shared" si="147"/>
        <v>Unaudited</v>
      </c>
    </row>
    <row r="854" spans="1:29" x14ac:dyDescent="0.25">
      <c r="A854" t="s">
        <v>421</v>
      </c>
      <c r="B854" t="s">
        <v>1380</v>
      </c>
      <c r="C854" t="s">
        <v>1381</v>
      </c>
      <c r="D854">
        <v>1900</v>
      </c>
      <c r="E854" s="957">
        <v>1</v>
      </c>
      <c r="F854" t="s">
        <v>440</v>
      </c>
      <c r="G854" s="957">
        <v>182</v>
      </c>
      <c r="H854" t="s">
        <v>382</v>
      </c>
      <c r="I854" s="937" t="s">
        <v>489</v>
      </c>
      <c r="J854" s="937" t="s">
        <v>445</v>
      </c>
      <c r="K854" s="937" t="s">
        <v>450</v>
      </c>
      <c r="L854" s="937" t="s">
        <v>110</v>
      </c>
      <c r="M854" s="958" t="s">
        <v>135</v>
      </c>
      <c r="N854" s="678">
        <f t="shared" ca="1" si="148"/>
        <v>16947.20085479107</v>
      </c>
      <c r="O854" s="678">
        <f t="shared" ca="1" si="148"/>
        <v>9019.5234228589907</v>
      </c>
      <c r="P854" s="678">
        <f t="shared" ca="1" si="148"/>
        <v>1774.9734498410073</v>
      </c>
      <c r="Q854" s="678">
        <f t="shared" ca="1" si="148"/>
        <v>3622.6387337110964</v>
      </c>
      <c r="R854" s="678">
        <f t="shared" ca="1" si="148"/>
        <v>663.43592072581009</v>
      </c>
      <c r="S854" s="678">
        <f t="shared" ca="1" si="148"/>
        <v>14.158693430123995</v>
      </c>
      <c r="T854" s="678">
        <f t="shared" ca="1" si="148"/>
        <v>1667.3962843874251</v>
      </c>
      <c r="U854" s="678">
        <f t="shared" ca="1" si="148"/>
        <v>0</v>
      </c>
      <c r="V854" s="678">
        <f t="shared" ca="1" si="148"/>
        <v>84.952160580743978</v>
      </c>
      <c r="W854" s="678">
        <f t="shared" ca="1" si="144"/>
        <v>100.12218925587682</v>
      </c>
      <c r="X854" s="678">
        <f t="shared" ca="1" si="148"/>
        <v>0</v>
      </c>
      <c r="Y854" s="678">
        <f t="shared" ca="1" si="148"/>
        <v>0</v>
      </c>
      <c r="Z854" s="678">
        <f t="shared" ca="1" si="148"/>
        <v>0</v>
      </c>
      <c r="AA854" t="str">
        <f t="shared" si="145"/>
        <v>ASR_CMS_19</v>
      </c>
      <c r="AB854" s="957">
        <f t="shared" si="146"/>
        <v>45406</v>
      </c>
      <c r="AC854" t="str">
        <f t="shared" si="147"/>
        <v>Unaudited</v>
      </c>
    </row>
    <row r="855" spans="1:29" x14ac:dyDescent="0.25">
      <c r="A855" t="s">
        <v>421</v>
      </c>
      <c r="B855" t="s">
        <v>1380</v>
      </c>
      <c r="C855" t="s">
        <v>1381</v>
      </c>
      <c r="D855">
        <v>1900</v>
      </c>
      <c r="E855" s="957">
        <v>1</v>
      </c>
      <c r="F855" t="s">
        <v>440</v>
      </c>
      <c r="G855" s="957">
        <v>182</v>
      </c>
      <c r="H855" t="s">
        <v>382</v>
      </c>
      <c r="I855" s="937" t="s">
        <v>489</v>
      </c>
      <c r="J855" s="937" t="s">
        <v>445</v>
      </c>
      <c r="K855" s="937" t="s">
        <v>450</v>
      </c>
      <c r="L855" s="937" t="s">
        <v>111</v>
      </c>
      <c r="M855" s="958" t="s">
        <v>163</v>
      </c>
      <c r="N855" s="678">
        <f t="shared" ca="1" si="148"/>
        <v>7039.7043593074723</v>
      </c>
      <c r="O855" s="678">
        <f t="shared" ca="1" si="148"/>
        <v>875.38718228415235</v>
      </c>
      <c r="P855" s="678">
        <f t="shared" ca="1" si="148"/>
        <v>116.98191309849815</v>
      </c>
      <c r="Q855" s="678">
        <f t="shared" ca="1" si="148"/>
        <v>1802.114013425587</v>
      </c>
      <c r="R855" s="678">
        <f t="shared" ca="1" si="148"/>
        <v>224.21627054649861</v>
      </c>
      <c r="S855" s="678">
        <f t="shared" ca="1" si="148"/>
        <v>1.7669971673704914</v>
      </c>
      <c r="T855" s="678">
        <f t="shared" ca="1" si="148"/>
        <v>490.58385481819988</v>
      </c>
      <c r="U855" s="678">
        <f t="shared" ca="1" si="148"/>
        <v>0</v>
      </c>
      <c r="V855" s="678">
        <f t="shared" ca="1" si="148"/>
        <v>6.7825229792923576</v>
      </c>
      <c r="W855" s="678">
        <f t="shared" ca="1" si="144"/>
        <v>3521.871604987874</v>
      </c>
      <c r="X855" s="678">
        <f t="shared" ca="1" si="148"/>
        <v>0</v>
      </c>
      <c r="Y855" s="678">
        <f t="shared" ca="1" si="148"/>
        <v>0</v>
      </c>
      <c r="Z855" s="678">
        <f t="shared" ca="1" si="148"/>
        <v>0</v>
      </c>
      <c r="AA855" t="str">
        <f t="shared" si="145"/>
        <v>ASR_CMS_19</v>
      </c>
      <c r="AB855" s="957">
        <f t="shared" si="146"/>
        <v>45406</v>
      </c>
      <c r="AC855" t="str">
        <f t="shared" si="147"/>
        <v>Unaudited</v>
      </c>
    </row>
    <row r="856" spans="1:29" x14ac:dyDescent="0.25">
      <c r="A856" t="s">
        <v>421</v>
      </c>
      <c r="B856" t="s">
        <v>1380</v>
      </c>
      <c r="C856" t="s">
        <v>1381</v>
      </c>
      <c r="D856">
        <v>1900</v>
      </c>
      <c r="E856" s="957">
        <v>1</v>
      </c>
      <c r="F856" t="s">
        <v>440</v>
      </c>
      <c r="G856" s="957">
        <v>182</v>
      </c>
      <c r="H856" t="s">
        <v>382</v>
      </c>
      <c r="I856" s="937" t="s">
        <v>489</v>
      </c>
      <c r="J856" s="937" t="s">
        <v>445</v>
      </c>
      <c r="K856" s="937" t="s">
        <v>450</v>
      </c>
      <c r="L856" s="937" t="s">
        <v>112</v>
      </c>
      <c r="M856" s="958" t="s">
        <v>464</v>
      </c>
      <c r="N856" s="678">
        <f t="shared" ca="1" si="148"/>
        <v>61536.23873434266</v>
      </c>
      <c r="O856" s="678">
        <f t="shared" ca="1" si="148"/>
        <v>11091.853963263724</v>
      </c>
      <c r="P856" s="678">
        <f t="shared" ca="1" si="148"/>
        <v>3134.4319850100674</v>
      </c>
      <c r="Q856" s="678">
        <f t="shared" ca="1" si="148"/>
        <v>15763.245078188438</v>
      </c>
      <c r="R856" s="678">
        <f t="shared" ca="1" si="148"/>
        <v>4678.2132208867215</v>
      </c>
      <c r="S856" s="678">
        <f t="shared" ca="1" si="148"/>
        <v>56.084330466272576</v>
      </c>
      <c r="T856" s="678">
        <f t="shared" ca="1" si="148"/>
        <v>6743.3856118071044</v>
      </c>
      <c r="U856" s="678">
        <f t="shared" ca="1" si="148"/>
        <v>0</v>
      </c>
      <c r="V856" s="678">
        <f t="shared" ca="1" si="148"/>
        <v>403.60173057659739</v>
      </c>
      <c r="W856" s="678">
        <f t="shared" ca="1" si="144"/>
        <v>19665.422814143734</v>
      </c>
      <c r="X856" s="678">
        <f t="shared" ca="1" si="148"/>
        <v>0</v>
      </c>
      <c r="Y856" s="678">
        <f t="shared" ca="1" si="148"/>
        <v>0</v>
      </c>
      <c r="Z856" s="678">
        <f t="shared" ca="1" si="148"/>
        <v>0</v>
      </c>
      <c r="AA856" t="str">
        <f t="shared" si="145"/>
        <v>ASR_CMS_19</v>
      </c>
      <c r="AB856" s="957">
        <f t="shared" si="146"/>
        <v>45406</v>
      </c>
      <c r="AC856" t="str">
        <f t="shared" si="147"/>
        <v>Unaudited</v>
      </c>
    </row>
    <row r="857" spans="1:29" x14ac:dyDescent="0.25">
      <c r="A857" t="s">
        <v>421</v>
      </c>
      <c r="B857" t="s">
        <v>1380</v>
      </c>
      <c r="C857" t="s">
        <v>1381</v>
      </c>
      <c r="D857">
        <v>1900</v>
      </c>
      <c r="E857" s="957">
        <v>1</v>
      </c>
      <c r="F857" t="s">
        <v>440</v>
      </c>
      <c r="G857" s="957">
        <v>182</v>
      </c>
      <c r="H857" t="s">
        <v>382</v>
      </c>
      <c r="I857" s="937" t="s">
        <v>489</v>
      </c>
      <c r="J857" s="937" t="s">
        <v>445</v>
      </c>
      <c r="K857" s="937" t="s">
        <v>6</v>
      </c>
      <c r="L857" s="937" t="s">
        <v>118</v>
      </c>
      <c r="M857" s="958" t="s">
        <v>189</v>
      </c>
      <c r="N857" s="678">
        <f t="shared" ca="1" si="148"/>
        <v>30884.158398076361</v>
      </c>
      <c r="O857" s="678">
        <f t="shared" ca="1" si="148"/>
        <v>7490.6026204393247</v>
      </c>
      <c r="P857" s="678">
        <f t="shared" ca="1" si="148"/>
        <v>2321.6383292162845</v>
      </c>
      <c r="Q857" s="678">
        <f t="shared" ca="1" si="148"/>
        <v>10648.897602431214</v>
      </c>
      <c r="R857" s="678">
        <f t="shared" ca="1" si="148"/>
        <v>1644.8025270400872</v>
      </c>
      <c r="S857" s="678">
        <f t="shared" ca="1" si="148"/>
        <v>0</v>
      </c>
      <c r="T857" s="678">
        <f t="shared" ca="1" si="148"/>
        <v>4356.7087885055698</v>
      </c>
      <c r="U857" s="678">
        <f t="shared" ca="1" si="148"/>
        <v>0</v>
      </c>
      <c r="V857" s="678">
        <f t="shared" ca="1" si="148"/>
        <v>766.85800876373401</v>
      </c>
      <c r="W857" s="678">
        <f t="shared" ca="1" si="144"/>
        <v>3654.6505216801443</v>
      </c>
      <c r="X857" s="678">
        <f t="shared" ca="1" si="148"/>
        <v>0</v>
      </c>
      <c r="Y857" s="678">
        <f t="shared" ca="1" si="148"/>
        <v>0</v>
      </c>
      <c r="Z857" s="678">
        <f t="shared" ca="1" si="148"/>
        <v>0</v>
      </c>
      <c r="AA857" t="str">
        <f t="shared" si="145"/>
        <v>ASR_CMS_19</v>
      </c>
      <c r="AB857" s="957">
        <f t="shared" si="146"/>
        <v>45406</v>
      </c>
      <c r="AC857" t="str">
        <f t="shared" si="147"/>
        <v>Unaudited</v>
      </c>
    </row>
    <row r="858" spans="1:29" x14ac:dyDescent="0.25">
      <c r="A858" t="s">
        <v>421</v>
      </c>
      <c r="B858" t="s">
        <v>1380</v>
      </c>
      <c r="C858" t="s">
        <v>1381</v>
      </c>
      <c r="D858">
        <v>1900</v>
      </c>
      <c r="E858" s="957">
        <v>1</v>
      </c>
      <c r="F858" t="s">
        <v>440</v>
      </c>
      <c r="G858" s="957">
        <v>182</v>
      </c>
      <c r="H858" t="s">
        <v>382</v>
      </c>
      <c r="I858" s="937" t="s">
        <v>489</v>
      </c>
      <c r="J858" s="937" t="s">
        <v>445</v>
      </c>
      <c r="K858" s="937" t="s">
        <v>6</v>
      </c>
      <c r="L858" s="937" t="s">
        <v>45</v>
      </c>
      <c r="M858" s="958" t="s">
        <v>164</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ASR_CMS_19</v>
      </c>
      <c r="AB858" s="957">
        <f t="shared" si="146"/>
        <v>45406</v>
      </c>
      <c r="AC858" t="str">
        <f t="shared" si="147"/>
        <v>Unaudited</v>
      </c>
    </row>
    <row r="859" spans="1:29" x14ac:dyDescent="0.25">
      <c r="A859" t="s">
        <v>421</v>
      </c>
      <c r="B859" t="s">
        <v>1380</v>
      </c>
      <c r="C859" t="s">
        <v>1381</v>
      </c>
      <c r="D859">
        <v>1900</v>
      </c>
      <c r="E859" s="957">
        <v>1</v>
      </c>
      <c r="F859" t="s">
        <v>440</v>
      </c>
      <c r="G859" s="957">
        <v>182</v>
      </c>
      <c r="H859" t="s">
        <v>382</v>
      </c>
      <c r="I859" s="937" t="s">
        <v>489</v>
      </c>
      <c r="J859" s="937" t="s">
        <v>445</v>
      </c>
      <c r="K859" s="937" t="s">
        <v>6</v>
      </c>
      <c r="L859" s="937" t="s">
        <v>46</v>
      </c>
      <c r="M859" s="958" t="s">
        <v>165</v>
      </c>
      <c r="N859" s="678">
        <f t="shared" ca="1" si="148"/>
        <v>5.1025528016634958</v>
      </c>
      <c r="O859" s="678">
        <f t="shared" ca="1" si="148"/>
        <v>1.9019485760395423</v>
      </c>
      <c r="P859" s="678">
        <f t="shared" ca="1" si="148"/>
        <v>2.8069293268168822</v>
      </c>
      <c r="Q859" s="678">
        <f t="shared" ca="1" si="148"/>
        <v>0.39367489880707129</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ASR_CMS_19</v>
      </c>
      <c r="AB859" s="957">
        <f t="shared" si="146"/>
        <v>45406</v>
      </c>
      <c r="AC859" t="str">
        <f t="shared" si="147"/>
        <v>Unaudited</v>
      </c>
    </row>
    <row r="860" spans="1:29" x14ac:dyDescent="0.25">
      <c r="A860" t="s">
        <v>421</v>
      </c>
      <c r="B860" t="s">
        <v>1380</v>
      </c>
      <c r="C860" t="s">
        <v>1381</v>
      </c>
      <c r="D860">
        <v>1900</v>
      </c>
      <c r="E860" s="957">
        <v>1</v>
      </c>
      <c r="F860" t="s">
        <v>440</v>
      </c>
      <c r="G860" s="957">
        <v>182</v>
      </c>
      <c r="H860" t="s">
        <v>382</v>
      </c>
      <c r="I860" s="937" t="s">
        <v>489</v>
      </c>
      <c r="J860" s="937" t="s">
        <v>445</v>
      </c>
      <c r="K860" s="937" t="s">
        <v>6</v>
      </c>
      <c r="L860" s="937" t="s">
        <v>166</v>
      </c>
      <c r="M860" s="958" t="s">
        <v>462</v>
      </c>
      <c r="N860" s="678">
        <f t="shared" ca="1" si="148"/>
        <v>42215.56709879564</v>
      </c>
      <c r="O860" s="678">
        <f t="shared" ca="1" si="148"/>
        <v>7609.3195630248665</v>
      </c>
      <c r="P860" s="678">
        <f t="shared" ca="1" si="148"/>
        <v>2150.3073067408072</v>
      </c>
      <c r="Q860" s="678">
        <f t="shared" ca="1" si="148"/>
        <v>10814.023475920407</v>
      </c>
      <c r="R860" s="678">
        <f t="shared" ca="1" si="148"/>
        <v>3209.3840668652615</v>
      </c>
      <c r="S860" s="678">
        <f t="shared" ca="1" si="148"/>
        <v>38.47540676334205</v>
      </c>
      <c r="T860" s="678">
        <f t="shared" ca="1" si="148"/>
        <v>4626.1496253819887</v>
      </c>
      <c r="U860" s="678">
        <f t="shared" ca="1" si="148"/>
        <v>0</v>
      </c>
      <c r="V860" s="678">
        <f t="shared" ca="1" si="148"/>
        <v>276.88198513240496</v>
      </c>
      <c r="W860" s="678">
        <f t="shared" ca="1" si="144"/>
        <v>13491.025668966564</v>
      </c>
      <c r="X860" s="678">
        <f t="shared" ca="1" si="148"/>
        <v>0</v>
      </c>
      <c r="Y860" s="678">
        <f t="shared" ca="1" si="148"/>
        <v>0</v>
      </c>
      <c r="Z860" s="678">
        <f t="shared" ca="1" si="148"/>
        <v>0</v>
      </c>
      <c r="AA860" t="str">
        <f t="shared" si="145"/>
        <v>ASR_CMS_19</v>
      </c>
      <c r="AB860" s="957">
        <f t="shared" si="146"/>
        <v>45406</v>
      </c>
      <c r="AC860" t="str">
        <f t="shared" si="147"/>
        <v>Unaudited</v>
      </c>
    </row>
    <row r="861" spans="1:29" x14ac:dyDescent="0.25">
      <c r="A861" t="s">
        <v>421</v>
      </c>
      <c r="B861" t="s">
        <v>1380</v>
      </c>
      <c r="C861" t="s">
        <v>1381</v>
      </c>
      <c r="D861">
        <v>1900</v>
      </c>
      <c r="E861" s="957">
        <v>1</v>
      </c>
      <c r="F861" t="s">
        <v>440</v>
      </c>
      <c r="G861" s="957">
        <v>182</v>
      </c>
      <c r="H861" t="s">
        <v>382</v>
      </c>
      <c r="I861" s="937" t="s">
        <v>489</v>
      </c>
      <c r="J861" s="937" t="s">
        <v>445</v>
      </c>
      <c r="K861" s="937" t="s">
        <v>435</v>
      </c>
      <c r="L861" s="945" t="s">
        <v>121</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ASR_CMS_19</v>
      </c>
      <c r="AB861" s="957">
        <f t="shared" si="146"/>
        <v>45406</v>
      </c>
      <c r="AC861" t="str">
        <f t="shared" si="147"/>
        <v>Unaudited</v>
      </c>
    </row>
    <row r="862" spans="1:29" x14ac:dyDescent="0.25">
      <c r="A862" t="s">
        <v>421</v>
      </c>
      <c r="B862" t="s">
        <v>1380</v>
      </c>
      <c r="C862" t="s">
        <v>1381</v>
      </c>
      <c r="D862">
        <v>1900</v>
      </c>
      <c r="E862" s="957">
        <v>1</v>
      </c>
      <c r="F862" t="s">
        <v>440</v>
      </c>
      <c r="G862" s="957">
        <v>182</v>
      </c>
      <c r="H862" t="s">
        <v>382</v>
      </c>
      <c r="I862" s="937" t="s">
        <v>489</v>
      </c>
      <c r="J862" s="937" t="s">
        <v>445</v>
      </c>
      <c r="K862" s="937" t="s">
        <v>435</v>
      </c>
      <c r="L862" s="947" t="s">
        <v>938</v>
      </c>
      <c r="M862" s="961" t="s">
        <v>930</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ASR_CMS_19</v>
      </c>
      <c r="AB862" s="957">
        <f t="shared" si="146"/>
        <v>45406</v>
      </c>
      <c r="AC862" t="str">
        <f t="shared" si="147"/>
        <v>Unaudited</v>
      </c>
    </row>
    <row r="863" spans="1:29" x14ac:dyDescent="0.25">
      <c r="A863" t="s">
        <v>421</v>
      </c>
      <c r="B863" t="s">
        <v>1380</v>
      </c>
      <c r="C863" t="s">
        <v>1381</v>
      </c>
      <c r="D863">
        <v>1900</v>
      </c>
      <c r="E863" s="957">
        <v>1</v>
      </c>
      <c r="F863" t="s">
        <v>440</v>
      </c>
      <c r="G863" s="957">
        <v>182</v>
      </c>
      <c r="H863" t="s">
        <v>382</v>
      </c>
      <c r="I863" s="958" t="s">
        <v>489</v>
      </c>
      <c r="J863" s="958" t="s">
        <v>445</v>
      </c>
      <c r="K863" s="958" t="s">
        <v>435</v>
      </c>
      <c r="L863" s="937" t="s">
        <v>168</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ASR_CMS_19</v>
      </c>
      <c r="AB863" s="957">
        <f t="shared" si="146"/>
        <v>45406</v>
      </c>
      <c r="AC863" t="str">
        <f t="shared" si="147"/>
        <v>Unaudited</v>
      </c>
    </row>
    <row r="864" spans="1:29" x14ac:dyDescent="0.25">
      <c r="A864" t="s">
        <v>421</v>
      </c>
      <c r="B864" t="s">
        <v>1380</v>
      </c>
      <c r="C864" t="s">
        <v>1381</v>
      </c>
      <c r="D864">
        <v>1900</v>
      </c>
      <c r="E864" s="957">
        <v>1</v>
      </c>
      <c r="F864" t="s">
        <v>440</v>
      </c>
      <c r="G864" s="957">
        <v>182</v>
      </c>
      <c r="H864" t="s">
        <v>382</v>
      </c>
      <c r="I864" s="937" t="s">
        <v>489</v>
      </c>
      <c r="J864" s="937" t="s">
        <v>445</v>
      </c>
      <c r="K864" s="937" t="s">
        <v>435</v>
      </c>
      <c r="L864" s="937" t="s">
        <v>169</v>
      </c>
      <c r="M864" s="962" t="s">
        <v>330</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ASR_CMS_19</v>
      </c>
      <c r="AB864" s="957">
        <f t="shared" si="146"/>
        <v>45406</v>
      </c>
      <c r="AC864" t="str">
        <f t="shared" si="147"/>
        <v>Unaudited</v>
      </c>
    </row>
    <row r="865" spans="1:29" x14ac:dyDescent="0.25">
      <c r="A865" t="s">
        <v>421</v>
      </c>
      <c r="B865" t="s">
        <v>1380</v>
      </c>
      <c r="C865" t="s">
        <v>1381</v>
      </c>
      <c r="D865">
        <v>1900</v>
      </c>
      <c r="E865" s="957">
        <v>1</v>
      </c>
      <c r="F865" t="s">
        <v>440</v>
      </c>
      <c r="G865" s="957">
        <v>182</v>
      </c>
      <c r="H865" t="s">
        <v>382</v>
      </c>
      <c r="I865" s="937" t="s">
        <v>489</v>
      </c>
      <c r="J865" s="937" t="s">
        <v>451</v>
      </c>
      <c r="K865" s="937" t="s">
        <v>436</v>
      </c>
      <c r="L865" s="937" t="s">
        <v>122</v>
      </c>
      <c r="M865" s="962" t="s">
        <v>27</v>
      </c>
      <c r="N865" s="678">
        <f t="shared" ca="1" si="148"/>
        <v>701228.16069740255</v>
      </c>
      <c r="O865" s="678">
        <f t="shared" ca="1" si="148"/>
        <v>15.460862107502857</v>
      </c>
      <c r="P865" s="678">
        <f t="shared" ca="1" si="148"/>
        <v>701212.69983529509</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ASR_CMS_19</v>
      </c>
      <c r="AB865" s="957">
        <f t="shared" si="146"/>
        <v>45406</v>
      </c>
      <c r="AC865" t="str">
        <f t="shared" si="147"/>
        <v>Unaudited</v>
      </c>
    </row>
    <row r="866" spans="1:29" x14ac:dyDescent="0.25">
      <c r="A866" t="s">
        <v>421</v>
      </c>
      <c r="B866" t="s">
        <v>1380</v>
      </c>
      <c r="C866" t="s">
        <v>1381</v>
      </c>
      <c r="D866">
        <v>1900</v>
      </c>
      <c r="E866" s="957">
        <v>1</v>
      </c>
      <c r="F866" t="s">
        <v>440</v>
      </c>
      <c r="G866" s="957">
        <v>182</v>
      </c>
      <c r="H866" t="s">
        <v>382</v>
      </c>
      <c r="I866" s="937" t="s">
        <v>489</v>
      </c>
      <c r="J866" s="937" t="s">
        <v>451</v>
      </c>
      <c r="K866" s="937" t="s">
        <v>436</v>
      </c>
      <c r="L866" s="937" t="s">
        <v>123</v>
      </c>
      <c r="M866" s="962" t="s">
        <v>98</v>
      </c>
      <c r="N866" s="678">
        <f t="shared" ca="1" si="148"/>
        <v>87441.467097423447</v>
      </c>
      <c r="O866" s="678">
        <f t="shared" ca="1" si="148"/>
        <v>8038.4350385181651</v>
      </c>
      <c r="P866" s="678">
        <f t="shared" ca="1" si="148"/>
        <v>79403.032058905286</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ASR_CMS_19</v>
      </c>
      <c r="AB866" s="957">
        <f t="shared" si="146"/>
        <v>45406</v>
      </c>
      <c r="AC866" t="str">
        <f t="shared" si="147"/>
        <v>Unaudited</v>
      </c>
    </row>
    <row r="867" spans="1:29" x14ac:dyDescent="0.25">
      <c r="A867" t="s">
        <v>421</v>
      </c>
      <c r="B867" t="s">
        <v>1380</v>
      </c>
      <c r="C867" t="s">
        <v>1381</v>
      </c>
      <c r="D867">
        <v>1900</v>
      </c>
      <c r="E867" s="957">
        <v>1</v>
      </c>
      <c r="F867" t="s">
        <v>440</v>
      </c>
      <c r="G867" s="957">
        <v>182</v>
      </c>
      <c r="H867" t="s">
        <v>382</v>
      </c>
      <c r="I867" s="937" t="s">
        <v>489</v>
      </c>
      <c r="J867" s="937" t="s">
        <v>451</v>
      </c>
      <c r="K867" s="937" t="s">
        <v>436</v>
      </c>
      <c r="L867" s="937" t="s">
        <v>124</v>
      </c>
      <c r="M867" s="962" t="s">
        <v>99</v>
      </c>
      <c r="N867" s="678">
        <f t="shared" ca="1" si="148"/>
        <v>70985.157667877822</v>
      </c>
      <c r="O867" s="678">
        <f t="shared" ca="1" si="148"/>
        <v>12825.092822160665</v>
      </c>
      <c r="P867" s="678">
        <f t="shared" ca="1" si="148"/>
        <v>58160.064845717163</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ASR_CMS_19</v>
      </c>
      <c r="AB867" s="957">
        <f t="shared" si="146"/>
        <v>45406</v>
      </c>
      <c r="AC867" t="str">
        <f t="shared" si="147"/>
        <v>Unaudited</v>
      </c>
    </row>
    <row r="868" spans="1:29" x14ac:dyDescent="0.25">
      <c r="A868" t="s">
        <v>421</v>
      </c>
      <c r="B868" t="s">
        <v>1380</v>
      </c>
      <c r="C868" t="s">
        <v>1381</v>
      </c>
      <c r="D868">
        <v>1900</v>
      </c>
      <c r="E868" s="957">
        <v>1</v>
      </c>
      <c r="F868" t="s">
        <v>440</v>
      </c>
      <c r="G868" s="957">
        <v>182</v>
      </c>
      <c r="H868" t="s">
        <v>382</v>
      </c>
      <c r="I868" s="937" t="s">
        <v>489</v>
      </c>
      <c r="J868" s="937" t="s">
        <v>451</v>
      </c>
      <c r="K868" s="937" t="s">
        <v>436</v>
      </c>
      <c r="L868" s="937" t="s">
        <v>125</v>
      </c>
      <c r="M868" s="962" t="s">
        <v>100</v>
      </c>
      <c r="N868" s="678">
        <f t="shared" ca="1" si="148"/>
        <v>4205.0335774952873</v>
      </c>
      <c r="O868" s="678">
        <f t="shared" ca="1" si="148"/>
        <v>3913.3822944447534</v>
      </c>
      <c r="P868" s="678">
        <f t="shared" ca="1" si="148"/>
        <v>291.65128305053429</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ASR_CMS_19</v>
      </c>
      <c r="AB868" s="957">
        <f t="shared" si="146"/>
        <v>45406</v>
      </c>
      <c r="AC868" t="str">
        <f t="shared" si="147"/>
        <v>Unaudited</v>
      </c>
    </row>
    <row r="869" spans="1:29" x14ac:dyDescent="0.25">
      <c r="A869" t="s">
        <v>421</v>
      </c>
      <c r="B869" t="s">
        <v>1380</v>
      </c>
      <c r="C869" t="s">
        <v>1381</v>
      </c>
      <c r="D869">
        <v>1900</v>
      </c>
      <c r="E869" s="957">
        <v>1</v>
      </c>
      <c r="F869" t="s">
        <v>440</v>
      </c>
      <c r="G869" s="957">
        <v>182</v>
      </c>
      <c r="H869" t="s">
        <v>382</v>
      </c>
      <c r="I869" s="937" t="s">
        <v>489</v>
      </c>
      <c r="J869" s="937" t="s">
        <v>451</v>
      </c>
      <c r="K869" s="937" t="s">
        <v>436</v>
      </c>
      <c r="L869" s="937" t="s">
        <v>126</v>
      </c>
      <c r="M869" s="962" t="s">
        <v>101</v>
      </c>
      <c r="N869" s="678">
        <f t="shared" ca="1" si="148"/>
        <v>87181.326357456608</v>
      </c>
      <c r="O869" s="678">
        <f t="shared" ca="1" si="148"/>
        <v>13916.074492821044</v>
      </c>
      <c r="P869" s="678">
        <f t="shared" ca="1" si="148"/>
        <v>73265.25186463556</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ASR_CMS_19</v>
      </c>
      <c r="AB869" s="957">
        <f t="shared" si="146"/>
        <v>45406</v>
      </c>
      <c r="AC869" t="str">
        <f t="shared" si="147"/>
        <v>Unaudited</v>
      </c>
    </row>
    <row r="870" spans="1:29" x14ac:dyDescent="0.25">
      <c r="A870" t="s">
        <v>421</v>
      </c>
      <c r="B870" t="s">
        <v>1380</v>
      </c>
      <c r="C870" t="s">
        <v>1381</v>
      </c>
      <c r="D870">
        <v>1900</v>
      </c>
      <c r="E870" s="957">
        <v>1</v>
      </c>
      <c r="F870" t="s">
        <v>440</v>
      </c>
      <c r="G870" s="957">
        <v>182</v>
      </c>
      <c r="H870" t="s">
        <v>382</v>
      </c>
      <c r="I870" s="937" t="s">
        <v>489</v>
      </c>
      <c r="J870" s="937" t="s">
        <v>451</v>
      </c>
      <c r="K870" s="937" t="s">
        <v>436</v>
      </c>
      <c r="L870" s="945" t="s">
        <v>127</v>
      </c>
      <c r="M870" s="960" t="s">
        <v>28</v>
      </c>
      <c r="N870" s="678">
        <f t="shared" ca="1" si="148"/>
        <v>4041.1911894024547</v>
      </c>
      <c r="O870" s="678">
        <f t="shared" ca="1" si="148"/>
        <v>4041.1911894024547</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ASR_CMS_19</v>
      </c>
      <c r="AB870" s="957">
        <f t="shared" si="146"/>
        <v>45406</v>
      </c>
      <c r="AC870" t="str">
        <f t="shared" si="147"/>
        <v>Unaudited</v>
      </c>
    </row>
    <row r="871" spans="1:29" x14ac:dyDescent="0.25">
      <c r="A871" t="s">
        <v>421</v>
      </c>
      <c r="B871" t="s">
        <v>1380</v>
      </c>
      <c r="C871" t="s">
        <v>1381</v>
      </c>
      <c r="D871">
        <v>1900</v>
      </c>
      <c r="E871" s="957">
        <v>1</v>
      </c>
      <c r="F871" t="s">
        <v>440</v>
      </c>
      <c r="G871" s="957">
        <v>182</v>
      </c>
      <c r="H871" t="s">
        <v>382</v>
      </c>
      <c r="I871" s="962" t="s">
        <v>489</v>
      </c>
      <c r="J871" s="962" t="s">
        <v>437</v>
      </c>
      <c r="K871" s="962" t="s">
        <v>437</v>
      </c>
      <c r="L871" s="937" t="s">
        <v>129</v>
      </c>
      <c r="M871" s="962" t="s">
        <v>327</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ASR_CMS_19</v>
      </c>
      <c r="AB871" s="957">
        <f t="shared" si="146"/>
        <v>45406</v>
      </c>
      <c r="AC871" t="str">
        <f t="shared" si="147"/>
        <v>Unaudited</v>
      </c>
    </row>
    <row r="872" spans="1:29" x14ac:dyDescent="0.25">
      <c r="A872" t="s">
        <v>421</v>
      </c>
      <c r="B872" t="s">
        <v>1380</v>
      </c>
      <c r="C872" t="s">
        <v>1381</v>
      </c>
      <c r="D872">
        <v>1900</v>
      </c>
      <c r="E872" s="957">
        <v>1</v>
      </c>
      <c r="F872" t="s">
        <v>440</v>
      </c>
      <c r="G872" s="957">
        <v>182</v>
      </c>
      <c r="H872" t="s">
        <v>382</v>
      </c>
      <c r="I872" s="937" t="s">
        <v>489</v>
      </c>
      <c r="J872" s="937" t="s">
        <v>437</v>
      </c>
      <c r="K872" s="937" t="s">
        <v>437</v>
      </c>
      <c r="L872" s="943" t="s">
        <v>130</v>
      </c>
      <c r="M872" s="963" t="s">
        <v>326</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ASR_CMS_19</v>
      </c>
      <c r="AB872" s="957">
        <f t="shared" si="146"/>
        <v>45406</v>
      </c>
      <c r="AC872" t="str">
        <f t="shared" si="147"/>
        <v>Unaudited</v>
      </c>
    </row>
    <row r="873" spans="1:29" ht="30" x14ac:dyDescent="0.25">
      <c r="A873" t="s">
        <v>421</v>
      </c>
      <c r="B873" t="s">
        <v>1380</v>
      </c>
      <c r="C873" t="s">
        <v>1381</v>
      </c>
      <c r="D873">
        <v>1900</v>
      </c>
      <c r="E873" s="957">
        <v>1</v>
      </c>
      <c r="F873" t="s">
        <v>440</v>
      </c>
      <c r="G873" s="957">
        <v>182</v>
      </c>
      <c r="H873" t="s">
        <v>382</v>
      </c>
      <c r="I873" s="937" t="s">
        <v>489</v>
      </c>
      <c r="J873" s="937" t="s">
        <v>437</v>
      </c>
      <c r="K873" s="937" t="s">
        <v>437</v>
      </c>
      <c r="L873" s="943" t="s">
        <v>131</v>
      </c>
      <c r="M873" s="963" t="s">
        <v>180</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ASR_CMS_19</v>
      </c>
      <c r="AB873" s="957">
        <f t="shared" si="146"/>
        <v>45406</v>
      </c>
      <c r="AC873" t="str">
        <f t="shared" si="147"/>
        <v>Unaudited</v>
      </c>
    </row>
    <row r="874" spans="1:29" x14ac:dyDescent="0.25">
      <c r="A874" t="s">
        <v>421</v>
      </c>
      <c r="B874" t="s">
        <v>1380</v>
      </c>
      <c r="C874" t="s">
        <v>1381</v>
      </c>
      <c r="D874">
        <v>1900</v>
      </c>
      <c r="E874" s="957">
        <v>1</v>
      </c>
      <c r="F874" t="s">
        <v>440</v>
      </c>
      <c r="G874" s="957">
        <v>182</v>
      </c>
      <c r="H874" t="s">
        <v>382</v>
      </c>
      <c r="I874" s="937" t="s">
        <v>489</v>
      </c>
      <c r="J874" s="937" t="s">
        <v>437</v>
      </c>
      <c r="K874" s="937" t="s">
        <v>437</v>
      </c>
      <c r="L874" s="947" t="s">
        <v>132</v>
      </c>
      <c r="M874" s="964" t="s">
        <v>495</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ASR_CMS_19</v>
      </c>
      <c r="AB874" s="957">
        <f t="shared" si="146"/>
        <v>45406</v>
      </c>
      <c r="AC874" t="str">
        <f t="shared" si="147"/>
        <v>Unaudited</v>
      </c>
    </row>
    <row r="875" spans="1:29" x14ac:dyDescent="0.25">
      <c r="A875" t="s">
        <v>421</v>
      </c>
      <c r="B875" t="s">
        <v>1380</v>
      </c>
      <c r="C875" t="s">
        <v>1381</v>
      </c>
      <c r="D875">
        <v>1900</v>
      </c>
      <c r="E875" s="957">
        <v>1</v>
      </c>
      <c r="F875" t="s">
        <v>440</v>
      </c>
      <c r="G875" s="957">
        <v>182</v>
      </c>
      <c r="H875" t="s">
        <v>382</v>
      </c>
      <c r="I875" s="963" t="s">
        <v>489</v>
      </c>
      <c r="J875" s="963" t="s">
        <v>437</v>
      </c>
      <c r="K875" s="963" t="s">
        <v>437</v>
      </c>
      <c r="L875" s="943" t="s">
        <v>133</v>
      </c>
      <c r="M875" s="963" t="s">
        <v>496</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ASR_CMS_19</v>
      </c>
      <c r="AB875" s="957">
        <f t="shared" si="146"/>
        <v>45406</v>
      </c>
      <c r="AC875" t="str">
        <f t="shared" si="147"/>
        <v>Unaudited</v>
      </c>
    </row>
    <row r="876" spans="1:29" x14ac:dyDescent="0.25">
      <c r="A876" t="s">
        <v>421</v>
      </c>
      <c r="B876" t="s">
        <v>1380</v>
      </c>
      <c r="C876" t="s">
        <v>1381</v>
      </c>
      <c r="D876">
        <v>1900</v>
      </c>
      <c r="E876" s="957">
        <v>1</v>
      </c>
      <c r="F876" t="s">
        <v>440</v>
      </c>
      <c r="G876" s="957">
        <v>182</v>
      </c>
      <c r="H876" t="s">
        <v>382</v>
      </c>
      <c r="I876" s="937" t="s">
        <v>489</v>
      </c>
      <c r="J876" s="937" t="s">
        <v>437</v>
      </c>
      <c r="K876" s="937" t="s">
        <v>437</v>
      </c>
      <c r="L876" s="937" t="s">
        <v>134</v>
      </c>
      <c r="M876" s="962" t="s">
        <v>497</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ASR_CMS_19</v>
      </c>
      <c r="AB876" s="957">
        <f t="shared" si="146"/>
        <v>45406</v>
      </c>
      <c r="AC876" t="str">
        <f t="shared" si="147"/>
        <v>Unaudited</v>
      </c>
    </row>
    <row r="877" spans="1:29" x14ac:dyDescent="0.25">
      <c r="A877" t="s">
        <v>421</v>
      </c>
      <c r="B877" t="s">
        <v>1380</v>
      </c>
      <c r="C877" t="s">
        <v>1381</v>
      </c>
      <c r="D877">
        <v>1900</v>
      </c>
      <c r="E877" s="957">
        <v>1</v>
      </c>
      <c r="F877" t="s">
        <v>440</v>
      </c>
      <c r="G877" s="957">
        <v>182</v>
      </c>
      <c r="H877" t="s">
        <v>382</v>
      </c>
      <c r="I877" s="937" t="s">
        <v>490</v>
      </c>
      <c r="J877" s="937" t="s">
        <v>26</v>
      </c>
      <c r="K877" s="937" t="s">
        <v>26</v>
      </c>
      <c r="L877" s="937" t="s">
        <v>270</v>
      </c>
      <c r="M877" s="962" t="s">
        <v>26</v>
      </c>
      <c r="N877" s="678">
        <f t="shared" ca="1" si="150"/>
        <v>302465.00136338384</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ASR_CMS_19</v>
      </c>
      <c r="AB877" s="957">
        <f t="shared" si="146"/>
        <v>45406</v>
      </c>
      <c r="AC877" t="str">
        <f t="shared" si="147"/>
        <v>Unaudited</v>
      </c>
    </row>
    <row r="878" spans="1:29" x14ac:dyDescent="0.25">
      <c r="A878" t="s">
        <v>421</v>
      </c>
      <c r="B878" t="s">
        <v>1380</v>
      </c>
      <c r="C878" t="s">
        <v>1381</v>
      </c>
      <c r="D878">
        <v>1900</v>
      </c>
      <c r="E878" s="957">
        <v>1</v>
      </c>
      <c r="F878" t="s">
        <v>441</v>
      </c>
      <c r="G878" s="957">
        <v>274</v>
      </c>
      <c r="H878" t="s">
        <v>382</v>
      </c>
      <c r="I878" s="937" t="s">
        <v>433</v>
      </c>
      <c r="J878" s="937" t="s">
        <v>433</v>
      </c>
      <c r="K878" s="937" t="s">
        <v>433</v>
      </c>
      <c r="L878" s="937"/>
      <c r="M878" s="962" t="s">
        <v>433</v>
      </c>
      <c r="N878" s="678">
        <f t="shared" ca="1" si="150"/>
        <v>12350.845161296002</v>
      </c>
      <c r="O878" s="678">
        <f t="shared" ca="1" si="149"/>
        <v>5768.3193548409999</v>
      </c>
      <c r="P878" s="678">
        <f t="shared" ca="1" si="149"/>
        <v>1100.3881720429999</v>
      </c>
      <c r="Q878" s="678">
        <f t="shared" ca="1" si="149"/>
        <v>3627.2000000030002</v>
      </c>
      <c r="R878" s="678">
        <f t="shared" ca="1" si="149"/>
        <v>635.90537634399993</v>
      </c>
      <c r="S878" s="678">
        <f t="shared" ca="1" si="149"/>
        <v>8</v>
      </c>
      <c r="T878" s="678">
        <f t="shared" ca="1" si="149"/>
        <v>1027.032258065</v>
      </c>
      <c r="U878" s="678">
        <f t="shared" ca="1" si="149"/>
        <v>0</v>
      </c>
      <c r="V878" s="678">
        <f t="shared" ca="1" si="149"/>
        <v>75</v>
      </c>
      <c r="W878" s="678">
        <f t="shared" ca="1" si="144"/>
        <v>109</v>
      </c>
      <c r="X878" s="678">
        <f t="shared" ca="1" si="149"/>
        <v>0</v>
      </c>
      <c r="Y878" s="678">
        <f t="shared" ca="1" si="149"/>
        <v>0</v>
      </c>
      <c r="Z878" s="678">
        <f t="shared" ca="1" si="149"/>
        <v>0</v>
      </c>
      <c r="AA878" t="str">
        <f t="shared" si="145"/>
        <v>ASR_CMS_19</v>
      </c>
      <c r="AB878" s="957">
        <f t="shared" si="146"/>
        <v>45406</v>
      </c>
      <c r="AC878" t="str">
        <f t="shared" si="147"/>
        <v>Unaudited</v>
      </c>
    </row>
    <row r="879" spans="1:29" x14ac:dyDescent="0.25">
      <c r="A879" t="s">
        <v>421</v>
      </c>
      <c r="B879" t="s">
        <v>1380</v>
      </c>
      <c r="C879" t="s">
        <v>1381</v>
      </c>
      <c r="D879">
        <v>1900</v>
      </c>
      <c r="E879" s="957">
        <v>1</v>
      </c>
      <c r="F879" t="s">
        <v>441</v>
      </c>
      <c r="G879" s="957">
        <v>274</v>
      </c>
      <c r="H879" t="s">
        <v>382</v>
      </c>
      <c r="I879" s="937" t="s">
        <v>488</v>
      </c>
      <c r="J879" s="937" t="s">
        <v>12</v>
      </c>
      <c r="K879" s="937" t="s">
        <v>12</v>
      </c>
      <c r="L879" s="945">
        <v>1.1000000000000001</v>
      </c>
      <c r="M879" s="960" t="s">
        <v>12</v>
      </c>
      <c r="N879" s="678">
        <f t="shared" ca="1" si="150"/>
        <v>12321758.715312174</v>
      </c>
      <c r="O879" s="678">
        <f t="shared" ca="1" si="149"/>
        <v>4350525.994483578</v>
      </c>
      <c r="P879" s="678">
        <f t="shared" ca="1" si="149"/>
        <v>829879.363608149</v>
      </c>
      <c r="Q879" s="678">
        <f t="shared" ca="1" si="149"/>
        <v>2735934.6796997529</v>
      </c>
      <c r="R879" s="678">
        <f t="shared" ca="1" si="149"/>
        <v>479624.52351540275</v>
      </c>
      <c r="S879" s="678">
        <f t="shared" ca="1" si="149"/>
        <v>6027.1070187059468</v>
      </c>
      <c r="T879" s="678">
        <f t="shared" ca="1" si="149"/>
        <v>774647.89017514768</v>
      </c>
      <c r="U879" s="678">
        <f t="shared" ca="1" si="149"/>
        <v>0</v>
      </c>
      <c r="V879" s="678">
        <f t="shared" ca="1" si="149"/>
        <v>56568.775756343472</v>
      </c>
      <c r="W879" s="678">
        <f t="shared" ca="1" si="144"/>
        <v>3088550.3810550943</v>
      </c>
      <c r="X879" s="678">
        <f t="shared" ca="1" si="149"/>
        <v>0</v>
      </c>
      <c r="Y879" s="678">
        <f t="shared" ca="1" si="149"/>
        <v>0</v>
      </c>
      <c r="Z879" s="678">
        <f t="shared" ca="1" si="149"/>
        <v>0</v>
      </c>
      <c r="AA879" t="str">
        <f t="shared" si="145"/>
        <v>ASR_CMS_19</v>
      </c>
      <c r="AB879" s="957">
        <f t="shared" si="146"/>
        <v>45406</v>
      </c>
      <c r="AC879" t="str">
        <f t="shared" si="147"/>
        <v>Unaudited</v>
      </c>
    </row>
    <row r="880" spans="1:29" x14ac:dyDescent="0.25">
      <c r="A880" t="s">
        <v>421</v>
      </c>
      <c r="B880" t="s">
        <v>1380</v>
      </c>
      <c r="C880" t="s">
        <v>1381</v>
      </c>
      <c r="D880">
        <v>1900</v>
      </c>
      <c r="E880" s="957">
        <v>1</v>
      </c>
      <c r="F880" t="s">
        <v>441</v>
      </c>
      <c r="G880" s="957">
        <v>274</v>
      </c>
      <c r="H880" t="s">
        <v>382</v>
      </c>
      <c r="I880" s="962" t="s">
        <v>488</v>
      </c>
      <c r="J880" s="962" t="s">
        <v>12</v>
      </c>
      <c r="K880" s="962" t="s">
        <v>1323</v>
      </c>
      <c r="L880" s="937" t="s">
        <v>1314</v>
      </c>
      <c r="M880" s="962" t="s">
        <v>1323</v>
      </c>
      <c r="N880" s="678">
        <f t="shared" ca="1" si="150"/>
        <v>179822.96061043796</v>
      </c>
      <c r="O880" s="678">
        <f t="shared" ca="1" si="149"/>
        <v>64890.17274329553</v>
      </c>
      <c r="P880" s="678">
        <f t="shared" ca="1" si="149"/>
        <v>12600.529128218965</v>
      </c>
      <c r="Q880" s="678">
        <f t="shared" ca="1" si="149"/>
        <v>39500.309789274346</v>
      </c>
      <c r="R880" s="678">
        <f t="shared" ca="1" si="149"/>
        <v>7063.7226909958772</v>
      </c>
      <c r="S880" s="678">
        <f t="shared" ca="1" si="149"/>
        <v>122.58624374032266</v>
      </c>
      <c r="T880" s="678">
        <f t="shared" ca="1" si="149"/>
        <v>11307.861721435911</v>
      </c>
      <c r="U880" s="678">
        <f t="shared" ca="1" si="149"/>
        <v>0</v>
      </c>
      <c r="V880" s="678">
        <f t="shared" ca="1" si="149"/>
        <v>828.82818081859273</v>
      </c>
      <c r="W880" s="678">
        <f t="shared" ca="1" si="144"/>
        <v>43508.950112658444</v>
      </c>
      <c r="X880" s="678">
        <f t="shared" ca="1" si="149"/>
        <v>0</v>
      </c>
      <c r="Y880" s="678">
        <f t="shared" ca="1" si="149"/>
        <v>0</v>
      </c>
      <c r="Z880" s="678">
        <f t="shared" ca="1" si="149"/>
        <v>0</v>
      </c>
      <c r="AA880" t="str">
        <f t="shared" si="145"/>
        <v>ASR_CMS_19</v>
      </c>
      <c r="AB880" s="957">
        <f t="shared" si="146"/>
        <v>45406</v>
      </c>
      <c r="AC880" t="str">
        <f t="shared" si="147"/>
        <v>Unaudited</v>
      </c>
    </row>
    <row r="881" spans="1:29" x14ac:dyDescent="0.25">
      <c r="A881" t="s">
        <v>421</v>
      </c>
      <c r="B881" t="s">
        <v>1380</v>
      </c>
      <c r="C881" t="s">
        <v>1381</v>
      </c>
      <c r="D881">
        <v>1900</v>
      </c>
      <c r="E881" s="957">
        <v>1</v>
      </c>
      <c r="F881" t="s">
        <v>441</v>
      </c>
      <c r="G881" s="957">
        <v>274</v>
      </c>
      <c r="H881" t="s">
        <v>382</v>
      </c>
      <c r="I881" s="937" t="s">
        <v>488</v>
      </c>
      <c r="J881" s="937" t="s">
        <v>491</v>
      </c>
      <c r="K881" s="937" t="s">
        <v>492</v>
      </c>
      <c r="L881" s="937" t="s">
        <v>63</v>
      </c>
      <c r="M881" s="962" t="s">
        <v>344</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ASR_CMS_19</v>
      </c>
      <c r="AB881" s="957">
        <f t="shared" si="146"/>
        <v>45406</v>
      </c>
      <c r="AC881" t="str">
        <f t="shared" si="147"/>
        <v>Unaudited</v>
      </c>
    </row>
    <row r="882" spans="1:29" x14ac:dyDescent="0.25">
      <c r="A882" t="s">
        <v>421</v>
      </c>
      <c r="B882" t="s">
        <v>1380</v>
      </c>
      <c r="C882" t="s">
        <v>1381</v>
      </c>
      <c r="D882">
        <v>1900</v>
      </c>
      <c r="E882" s="957">
        <v>1</v>
      </c>
      <c r="F882" t="s">
        <v>441</v>
      </c>
      <c r="G882" s="957">
        <v>274</v>
      </c>
      <c r="H882" t="s">
        <v>382</v>
      </c>
      <c r="I882" s="937" t="s">
        <v>488</v>
      </c>
      <c r="J882" s="937" t="s">
        <v>491</v>
      </c>
      <c r="K882" s="937" t="s">
        <v>1014</v>
      </c>
      <c r="L882" s="937" t="s">
        <v>910</v>
      </c>
      <c r="M882" s="962" t="s">
        <v>911</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ASR_CMS_19</v>
      </c>
      <c r="AB882" s="957">
        <f t="shared" si="146"/>
        <v>45406</v>
      </c>
      <c r="AC882" t="str">
        <f t="shared" si="147"/>
        <v>Unaudited</v>
      </c>
    </row>
    <row r="883" spans="1:29" x14ac:dyDescent="0.25">
      <c r="A883" t="s">
        <v>421</v>
      </c>
      <c r="B883" t="s">
        <v>1380</v>
      </c>
      <c r="C883" t="s">
        <v>1381</v>
      </c>
      <c r="D883">
        <v>1900</v>
      </c>
      <c r="E883" s="957">
        <v>1</v>
      </c>
      <c r="F883" t="s">
        <v>441</v>
      </c>
      <c r="G883" s="957">
        <v>274</v>
      </c>
      <c r="H883" t="s">
        <v>382</v>
      </c>
      <c r="I883" s="937" t="s">
        <v>488</v>
      </c>
      <c r="J883" s="937" t="s">
        <v>13</v>
      </c>
      <c r="K883" s="937" t="s">
        <v>493</v>
      </c>
      <c r="L883" s="937" t="s">
        <v>95</v>
      </c>
      <c r="M883" s="962" t="s">
        <v>147</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ASR_CMS_19</v>
      </c>
      <c r="AB883" s="957">
        <f t="shared" si="146"/>
        <v>45406</v>
      </c>
      <c r="AC883" t="str">
        <f t="shared" si="147"/>
        <v>Unaudited</v>
      </c>
    </row>
    <row r="884" spans="1:29" x14ac:dyDescent="0.25">
      <c r="A884" t="s">
        <v>421</v>
      </c>
      <c r="B884" t="s">
        <v>1380</v>
      </c>
      <c r="C884" t="s">
        <v>1381</v>
      </c>
      <c r="D884">
        <v>1900</v>
      </c>
      <c r="E884" s="957">
        <v>1</v>
      </c>
      <c r="F884" t="s">
        <v>441</v>
      </c>
      <c r="G884" s="957">
        <v>274</v>
      </c>
      <c r="H884" t="s">
        <v>382</v>
      </c>
      <c r="I884" s="937" t="s">
        <v>488</v>
      </c>
      <c r="J884" s="937" t="s">
        <v>13</v>
      </c>
      <c r="K884" s="937" t="s">
        <v>13</v>
      </c>
      <c r="L884" s="945" t="s">
        <v>35</v>
      </c>
      <c r="M884" s="960" t="s">
        <v>13</v>
      </c>
      <c r="N884" s="678">
        <f t="shared" ca="1" si="150"/>
        <v>26510.47628957059</v>
      </c>
      <c r="O884" s="678">
        <f t="shared" ca="1" si="149"/>
        <v>9360.8371295514589</v>
      </c>
      <c r="P884" s="678">
        <f t="shared" ca="1" si="149"/>
        <v>1785.7115433691683</v>
      </c>
      <c r="Q884" s="678">
        <f t="shared" ca="1" si="149"/>
        <v>5886.2254926717787</v>
      </c>
      <c r="R884" s="678">
        <f t="shared" ca="1" si="149"/>
        <v>1031.9481796316713</v>
      </c>
      <c r="S884" s="678">
        <f t="shared" ca="1" si="149"/>
        <v>12.982411761506199</v>
      </c>
      <c r="T884" s="678">
        <f t="shared" ca="1" si="149"/>
        <v>1666.6694583186659</v>
      </c>
      <c r="U884" s="678">
        <f t="shared" ca="1" si="149"/>
        <v>0</v>
      </c>
      <c r="V884" s="678">
        <f t="shared" ca="1" si="149"/>
        <v>121.71011026412062</v>
      </c>
      <c r="W884" s="678">
        <f t="shared" ca="1" si="144"/>
        <v>6644.3919640022168</v>
      </c>
      <c r="X884" s="678">
        <f t="shared" ca="1" si="149"/>
        <v>0</v>
      </c>
      <c r="Y884" s="678">
        <f t="shared" ca="1" si="149"/>
        <v>0</v>
      </c>
      <c r="Z884" s="678">
        <f t="shared" ca="1" si="149"/>
        <v>0</v>
      </c>
      <c r="AA884" t="str">
        <f t="shared" si="145"/>
        <v>ASR_CMS_19</v>
      </c>
      <c r="AB884" s="957">
        <f t="shared" si="146"/>
        <v>45406</v>
      </c>
      <c r="AC884" t="str">
        <f t="shared" si="147"/>
        <v>Unaudited</v>
      </c>
    </row>
    <row r="885" spans="1:29" x14ac:dyDescent="0.25">
      <c r="A885" t="s">
        <v>421</v>
      </c>
      <c r="B885" t="s">
        <v>1380</v>
      </c>
      <c r="C885" t="s">
        <v>1381</v>
      </c>
      <c r="D885">
        <v>1900</v>
      </c>
      <c r="E885" s="957">
        <v>1</v>
      </c>
      <c r="F885" t="s">
        <v>441</v>
      </c>
      <c r="G885" s="957">
        <v>274</v>
      </c>
      <c r="H885" t="s">
        <v>382</v>
      </c>
      <c r="I885" s="962" t="s">
        <v>489</v>
      </c>
      <c r="J885" s="962" t="s">
        <v>445</v>
      </c>
      <c r="K885" s="962" t="s">
        <v>0</v>
      </c>
      <c r="L885" s="937">
        <v>2.1</v>
      </c>
      <c r="M885" s="962" t="s">
        <v>148</v>
      </c>
      <c r="N885" s="678">
        <f t="shared" ca="1" si="150"/>
        <v>1477692.5599999998</v>
      </c>
      <c r="O885" s="678">
        <f t="shared" ca="1" si="149"/>
        <v>74744.02</v>
      </c>
      <c r="P885" s="678">
        <f t="shared" ca="1" si="149"/>
        <v>0</v>
      </c>
      <c r="Q885" s="678">
        <f t="shared" ca="1" si="149"/>
        <v>260650.61</v>
      </c>
      <c r="R885" s="678">
        <f t="shared" ca="1" si="149"/>
        <v>446303.77</v>
      </c>
      <c r="S885" s="678">
        <f t="shared" ca="1" si="149"/>
        <v>0</v>
      </c>
      <c r="T885" s="678">
        <f t="shared" ca="1" si="149"/>
        <v>405137.45999999996</v>
      </c>
      <c r="U885" s="678">
        <f t="shared" ca="1" si="149"/>
        <v>0</v>
      </c>
      <c r="V885" s="678">
        <f t="shared" ca="1" si="149"/>
        <v>40462.43</v>
      </c>
      <c r="W885" s="678">
        <f t="shared" ca="1" si="144"/>
        <v>250394.27</v>
      </c>
      <c r="X885" s="678">
        <f t="shared" ca="1" si="149"/>
        <v>0</v>
      </c>
      <c r="Y885" s="678">
        <f t="shared" ca="1" si="149"/>
        <v>0</v>
      </c>
      <c r="Z885" s="678">
        <f t="shared" ca="1" si="149"/>
        <v>0</v>
      </c>
      <c r="AA885" t="str">
        <f t="shared" si="145"/>
        <v>ASR_CMS_19</v>
      </c>
      <c r="AB885" s="957">
        <f t="shared" si="146"/>
        <v>45406</v>
      </c>
      <c r="AC885" t="str">
        <f t="shared" si="147"/>
        <v>Unaudited</v>
      </c>
    </row>
    <row r="886" spans="1:29" ht="30" x14ac:dyDescent="0.25">
      <c r="A886" t="s">
        <v>421</v>
      </c>
      <c r="B886" t="s">
        <v>1380</v>
      </c>
      <c r="C886" t="s">
        <v>1381</v>
      </c>
      <c r="D886">
        <v>1900</v>
      </c>
      <c r="E886" s="957">
        <v>1</v>
      </c>
      <c r="F886" t="s">
        <v>441</v>
      </c>
      <c r="G886" s="957">
        <v>274</v>
      </c>
      <c r="H886" t="s">
        <v>382</v>
      </c>
      <c r="I886" s="937" t="s">
        <v>489</v>
      </c>
      <c r="J886" s="937" t="s">
        <v>445</v>
      </c>
      <c r="K886" s="937" t="s">
        <v>0</v>
      </c>
      <c r="L886" s="937">
        <v>2.2000000000000002</v>
      </c>
      <c r="M886" s="962" t="s">
        <v>149</v>
      </c>
      <c r="N886" s="678">
        <f t="shared" ca="1" si="150"/>
        <v>60297.194841267738</v>
      </c>
      <c r="O886" s="678">
        <f t="shared" ca="1" si="149"/>
        <v>3049.927203504099</v>
      </c>
      <c r="P886" s="678">
        <f t="shared" ca="1" si="149"/>
        <v>0</v>
      </c>
      <c r="Q886" s="678">
        <f t="shared" ca="1" si="149"/>
        <v>10635.839309270996</v>
      </c>
      <c r="R886" s="678">
        <f t="shared" ca="1" si="149"/>
        <v>18211.41021247501</v>
      </c>
      <c r="S886" s="678">
        <f t="shared" ca="1" si="149"/>
        <v>0</v>
      </c>
      <c r="T886" s="678">
        <f t="shared" ca="1" si="149"/>
        <v>16531.620327787477</v>
      </c>
      <c r="U886" s="678">
        <f t="shared" ca="1" si="149"/>
        <v>0</v>
      </c>
      <c r="V886" s="678">
        <f t="shared" ca="1" si="149"/>
        <v>1651.068085137518</v>
      </c>
      <c r="W886" s="678">
        <f t="shared" ca="1" si="144"/>
        <v>10217.329703092639</v>
      </c>
      <c r="X886" s="678">
        <f t="shared" ca="1" si="149"/>
        <v>0</v>
      </c>
      <c r="Y886" s="678">
        <f t="shared" ca="1" si="149"/>
        <v>0</v>
      </c>
      <c r="Z886" s="678">
        <f t="shared" ca="1" si="149"/>
        <v>0</v>
      </c>
      <c r="AA886" t="str">
        <f t="shared" si="145"/>
        <v>ASR_CMS_19</v>
      </c>
      <c r="AB886" s="957">
        <f t="shared" si="146"/>
        <v>45406</v>
      </c>
      <c r="AC886" t="str">
        <f t="shared" si="147"/>
        <v>Unaudited</v>
      </c>
    </row>
    <row r="887" spans="1:29" x14ac:dyDescent="0.25">
      <c r="A887" t="s">
        <v>421</v>
      </c>
      <c r="B887" t="s">
        <v>1380</v>
      </c>
      <c r="C887" t="s">
        <v>1381</v>
      </c>
      <c r="D887">
        <v>1900</v>
      </c>
      <c r="E887" s="957">
        <v>1</v>
      </c>
      <c r="F887" t="s">
        <v>441</v>
      </c>
      <c r="G887" s="957">
        <v>274</v>
      </c>
      <c r="H887" t="s">
        <v>382</v>
      </c>
      <c r="I887" s="937" t="s">
        <v>489</v>
      </c>
      <c r="J887" s="937" t="s">
        <v>445</v>
      </c>
      <c r="K887" s="937" t="s">
        <v>0</v>
      </c>
      <c r="L887" s="937">
        <v>2.2999999999999998</v>
      </c>
      <c r="M887" s="962" t="s">
        <v>150</v>
      </c>
      <c r="N887" s="678">
        <f t="shared" ca="1" si="150"/>
        <v>187951.00000000003</v>
      </c>
      <c r="O887" s="678">
        <f t="shared" ca="1" si="149"/>
        <v>69254.84</v>
      </c>
      <c r="P887" s="678">
        <f t="shared" ca="1" si="149"/>
        <v>35020.349999999991</v>
      </c>
      <c r="Q887" s="678">
        <f t="shared" ca="1" si="149"/>
        <v>53645</v>
      </c>
      <c r="R887" s="678">
        <f t="shared" ca="1" si="149"/>
        <v>12343.45</v>
      </c>
      <c r="S887" s="678">
        <f t="shared" ca="1" si="149"/>
        <v>0</v>
      </c>
      <c r="T887" s="678">
        <f t="shared" ca="1" si="149"/>
        <v>12498.45</v>
      </c>
      <c r="U887" s="678">
        <f t="shared" ca="1" si="149"/>
        <v>0</v>
      </c>
      <c r="V887" s="678">
        <f t="shared" ca="1" si="149"/>
        <v>836.2</v>
      </c>
      <c r="W887" s="678">
        <f t="shared" ca="1" si="144"/>
        <v>4352.71</v>
      </c>
      <c r="X887" s="678">
        <f t="shared" ca="1" si="149"/>
        <v>0</v>
      </c>
      <c r="Y887" s="678">
        <f t="shared" ca="1" si="149"/>
        <v>0</v>
      </c>
      <c r="Z887" s="678">
        <f t="shared" ca="1" si="149"/>
        <v>0</v>
      </c>
      <c r="AA887" t="str">
        <f t="shared" si="145"/>
        <v>ASR_CMS_19</v>
      </c>
      <c r="AB887" s="957">
        <f t="shared" si="146"/>
        <v>45406</v>
      </c>
      <c r="AC887" t="str">
        <f t="shared" si="147"/>
        <v>Unaudited</v>
      </c>
    </row>
    <row r="888" spans="1:29" x14ac:dyDescent="0.25">
      <c r="A888" t="s">
        <v>421</v>
      </c>
      <c r="B888" t="s">
        <v>1380</v>
      </c>
      <c r="C888" t="s">
        <v>1381</v>
      </c>
      <c r="D888">
        <v>1900</v>
      </c>
      <c r="E888" s="957">
        <v>1</v>
      </c>
      <c r="F888" t="s">
        <v>441</v>
      </c>
      <c r="G888" s="957">
        <v>274</v>
      </c>
      <c r="H888" t="s">
        <v>382</v>
      </c>
      <c r="I888" s="937" t="s">
        <v>489</v>
      </c>
      <c r="J888" s="937" t="s">
        <v>445</v>
      </c>
      <c r="K888" s="937" t="s">
        <v>0</v>
      </c>
      <c r="L888" s="937">
        <v>2.4</v>
      </c>
      <c r="M888" s="962" t="s">
        <v>151</v>
      </c>
      <c r="N888" s="678">
        <f t="shared" ca="1" si="150"/>
        <v>490477.70000000007</v>
      </c>
      <c r="O888" s="678">
        <f t="shared" ca="1" si="149"/>
        <v>140003.41</v>
      </c>
      <c r="P888" s="678">
        <f t="shared" ca="1" si="149"/>
        <v>22424.95</v>
      </c>
      <c r="Q888" s="678">
        <f t="shared" ca="1" si="149"/>
        <v>132216.43</v>
      </c>
      <c r="R888" s="678">
        <f t="shared" ca="1" si="149"/>
        <v>87946.78</v>
      </c>
      <c r="S888" s="678">
        <f t="shared" ca="1" si="149"/>
        <v>0</v>
      </c>
      <c r="T888" s="678">
        <f t="shared" ca="1" si="149"/>
        <v>82530.429999999993</v>
      </c>
      <c r="U888" s="678">
        <f t="shared" ca="1" si="149"/>
        <v>0</v>
      </c>
      <c r="V888" s="678">
        <f t="shared" ca="1" si="149"/>
        <v>11090.28</v>
      </c>
      <c r="W888" s="678">
        <f t="shared" ca="1" si="144"/>
        <v>14265.42</v>
      </c>
      <c r="X888" s="678">
        <f t="shared" ca="1" si="149"/>
        <v>0</v>
      </c>
      <c r="Y888" s="678">
        <f t="shared" ca="1" si="149"/>
        <v>0</v>
      </c>
      <c r="Z888" s="678">
        <f t="shared" ca="1" si="149"/>
        <v>0</v>
      </c>
      <c r="AA888" t="str">
        <f t="shared" si="145"/>
        <v>ASR_CMS_19</v>
      </c>
      <c r="AB888" s="957">
        <f t="shared" si="146"/>
        <v>45406</v>
      </c>
      <c r="AC888" t="str">
        <f t="shared" si="147"/>
        <v>Unaudited</v>
      </c>
    </row>
    <row r="889" spans="1:29" ht="30" x14ac:dyDescent="0.25">
      <c r="A889" t="s">
        <v>421</v>
      </c>
      <c r="B889" t="s">
        <v>1380</v>
      </c>
      <c r="C889" t="s">
        <v>1381</v>
      </c>
      <c r="D889">
        <v>1900</v>
      </c>
      <c r="E889" s="957">
        <v>1</v>
      </c>
      <c r="F889" t="s">
        <v>441</v>
      </c>
      <c r="G889" s="957">
        <v>274</v>
      </c>
      <c r="H889" t="s">
        <v>382</v>
      </c>
      <c r="I889" s="937" t="s">
        <v>489</v>
      </c>
      <c r="J889" s="937" t="s">
        <v>445</v>
      </c>
      <c r="K889" s="937" t="s">
        <v>0</v>
      </c>
      <c r="L889" s="945">
        <v>2.5</v>
      </c>
      <c r="M889" s="960" t="s">
        <v>152</v>
      </c>
      <c r="N889" s="678">
        <f t="shared" ca="1" si="150"/>
        <v>5971.3178881208778</v>
      </c>
      <c r="O889" s="678">
        <f t="shared" ca="1" si="149"/>
        <v>1840.9822478231715</v>
      </c>
      <c r="P889" s="678">
        <f t="shared" ca="1" si="149"/>
        <v>505.54812266255163</v>
      </c>
      <c r="Q889" s="678">
        <f t="shared" ca="1" si="149"/>
        <v>1635.3392592659111</v>
      </c>
      <c r="R889" s="678">
        <f t="shared" ca="1" si="149"/>
        <v>883.37437905012291</v>
      </c>
      <c r="S889" s="678">
        <f t="shared" ca="1" si="149"/>
        <v>0</v>
      </c>
      <c r="T889" s="678">
        <f t="shared" ca="1" si="149"/>
        <v>837.0314622055273</v>
      </c>
      <c r="U889" s="678">
        <f t="shared" ca="1" si="149"/>
        <v>0</v>
      </c>
      <c r="V889" s="678">
        <f t="shared" ca="1" si="149"/>
        <v>105.050580343207</v>
      </c>
      <c r="W889" s="678">
        <f t="shared" ca="1" si="144"/>
        <v>163.99183677038596</v>
      </c>
      <c r="X889" s="678">
        <f t="shared" ca="1" si="149"/>
        <v>0</v>
      </c>
      <c r="Y889" s="678">
        <f t="shared" ca="1" si="149"/>
        <v>0</v>
      </c>
      <c r="Z889" s="678">
        <f t="shared" ca="1" si="149"/>
        <v>0</v>
      </c>
      <c r="AA889" t="str">
        <f t="shared" si="145"/>
        <v>ASR_CMS_19</v>
      </c>
      <c r="AB889" s="957">
        <f t="shared" si="146"/>
        <v>45406</v>
      </c>
      <c r="AC889" t="str">
        <f t="shared" si="147"/>
        <v>Unaudited</v>
      </c>
    </row>
    <row r="890" spans="1:29" x14ac:dyDescent="0.25">
      <c r="A890" t="s">
        <v>421</v>
      </c>
      <c r="B890" t="s">
        <v>1380</v>
      </c>
      <c r="C890" t="s">
        <v>1381</v>
      </c>
      <c r="D890">
        <v>1900</v>
      </c>
      <c r="E890" s="957">
        <v>1</v>
      </c>
      <c r="F890" t="s">
        <v>441</v>
      </c>
      <c r="G890" s="957">
        <v>274</v>
      </c>
      <c r="H890" t="s">
        <v>382</v>
      </c>
      <c r="I890" s="962" t="s">
        <v>489</v>
      </c>
      <c r="J890" s="962" t="s">
        <v>445</v>
      </c>
      <c r="K890" s="962" t="s">
        <v>0</v>
      </c>
      <c r="L890" s="937" t="s">
        <v>97</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ASR_CMS_19</v>
      </c>
      <c r="AB890" s="957">
        <f t="shared" si="146"/>
        <v>45406</v>
      </c>
      <c r="AC890" t="str">
        <f t="shared" si="147"/>
        <v>Unaudited</v>
      </c>
    </row>
    <row r="891" spans="1:29" x14ac:dyDescent="0.25">
      <c r="A891" t="s">
        <v>421</v>
      </c>
      <c r="B891" t="s">
        <v>1380</v>
      </c>
      <c r="C891" t="s">
        <v>1381</v>
      </c>
      <c r="D891">
        <v>1900</v>
      </c>
      <c r="E891" s="957">
        <v>1</v>
      </c>
      <c r="F891" t="s">
        <v>441</v>
      </c>
      <c r="G891" s="957">
        <v>274</v>
      </c>
      <c r="H891" t="s">
        <v>382</v>
      </c>
      <c r="I891" s="937" t="s">
        <v>489</v>
      </c>
      <c r="J891" s="937" t="s">
        <v>445</v>
      </c>
      <c r="K891" s="937" t="s">
        <v>0</v>
      </c>
      <c r="L891" s="937" t="s">
        <v>153</v>
      </c>
      <c r="M891" s="962" t="s">
        <v>452</v>
      </c>
      <c r="N891" s="678">
        <f t="shared" ca="1" si="150"/>
        <v>813.36433672659598</v>
      </c>
      <c r="O891" s="678">
        <f t="shared" ca="1" si="149"/>
        <v>146.60822025287919</v>
      </c>
      <c r="P891" s="678">
        <f t="shared" ca="1" si="149"/>
        <v>41.429818346689608</v>
      </c>
      <c r="Q891" s="678">
        <f t="shared" ca="1" si="149"/>
        <v>208.35302321661268</v>
      </c>
      <c r="R891" s="678">
        <f t="shared" ca="1" si="149"/>
        <v>61.834975158280884</v>
      </c>
      <c r="S891" s="678">
        <f t="shared" ca="1" si="149"/>
        <v>0.74130293285209681</v>
      </c>
      <c r="T891" s="678">
        <f t="shared" ca="1" si="149"/>
        <v>89.131696675801805</v>
      </c>
      <c r="U891" s="678">
        <f t="shared" ca="1" si="149"/>
        <v>0</v>
      </c>
      <c r="V891" s="678">
        <f t="shared" ca="1" si="149"/>
        <v>5.3346655668919496</v>
      </c>
      <c r="W891" s="678">
        <f t="shared" ca="1" si="144"/>
        <v>259.93063457658775</v>
      </c>
      <c r="X891" s="678">
        <f t="shared" ca="1" si="149"/>
        <v>0</v>
      </c>
      <c r="Y891" s="678">
        <f t="shared" ca="1" si="149"/>
        <v>0</v>
      </c>
      <c r="Z891" s="678">
        <f t="shared" ca="1" si="149"/>
        <v>0</v>
      </c>
      <c r="AA891" t="str">
        <f t="shared" si="145"/>
        <v>ASR_CMS_19</v>
      </c>
      <c r="AB891" s="957">
        <f t="shared" si="146"/>
        <v>45406</v>
      </c>
      <c r="AC891" t="str">
        <f t="shared" si="147"/>
        <v>Unaudited</v>
      </c>
    </row>
    <row r="892" spans="1:29" x14ac:dyDescent="0.25">
      <c r="A892" t="s">
        <v>421</v>
      </c>
      <c r="B892" t="s">
        <v>1380</v>
      </c>
      <c r="C892" t="s">
        <v>1381</v>
      </c>
      <c r="D892">
        <v>1900</v>
      </c>
      <c r="E892" s="957">
        <v>1</v>
      </c>
      <c r="F892" t="s">
        <v>441</v>
      </c>
      <c r="G892" s="957">
        <v>274</v>
      </c>
      <c r="H892" t="s">
        <v>382</v>
      </c>
      <c r="I892" s="937" t="s">
        <v>489</v>
      </c>
      <c r="J892" s="937" t="s">
        <v>445</v>
      </c>
      <c r="K892" s="937" t="s">
        <v>0</v>
      </c>
      <c r="L892" s="937" t="s">
        <v>912</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ASR_CMS_19</v>
      </c>
      <c r="AB892" s="957">
        <f t="shared" si="146"/>
        <v>45406</v>
      </c>
      <c r="AC892" t="str">
        <f t="shared" si="147"/>
        <v>Unaudited</v>
      </c>
    </row>
    <row r="893" spans="1:29" x14ac:dyDescent="0.25">
      <c r="A893" t="s">
        <v>421</v>
      </c>
      <c r="B893" t="s">
        <v>1380</v>
      </c>
      <c r="C893" t="s">
        <v>1381</v>
      </c>
      <c r="D893">
        <v>1900</v>
      </c>
      <c r="E893" s="957">
        <v>1</v>
      </c>
      <c r="F893" t="s">
        <v>441</v>
      </c>
      <c r="G893" s="957">
        <v>274</v>
      </c>
      <c r="H893" t="s">
        <v>382</v>
      </c>
      <c r="I893" s="937" t="s">
        <v>489</v>
      </c>
      <c r="J893" s="937" t="s">
        <v>445</v>
      </c>
      <c r="K893" s="937" t="s">
        <v>53</v>
      </c>
      <c r="L893" s="937">
        <v>3.1</v>
      </c>
      <c r="M893" s="962" t="s">
        <v>33</v>
      </c>
      <c r="N893" s="678">
        <f t="shared" ca="1" si="150"/>
        <v>328232.03000000009</v>
      </c>
      <c r="O893" s="678">
        <f t="shared" ca="1" si="149"/>
        <v>138861.47</v>
      </c>
      <c r="P893" s="678">
        <f t="shared" ca="1" si="149"/>
        <v>34283.839999999997</v>
      </c>
      <c r="Q893" s="678">
        <f t="shared" ca="1" si="149"/>
        <v>90158.660000000018</v>
      </c>
      <c r="R893" s="678">
        <f t="shared" ca="1" si="149"/>
        <v>21848.000000000004</v>
      </c>
      <c r="S893" s="678">
        <f t="shared" ca="1" si="149"/>
        <v>0</v>
      </c>
      <c r="T893" s="678">
        <f t="shared" ca="1" si="149"/>
        <v>29848.340000000004</v>
      </c>
      <c r="U893" s="678">
        <f t="shared" ca="1" si="149"/>
        <v>0</v>
      </c>
      <c r="V893" s="678">
        <f t="shared" ca="1" si="149"/>
        <v>3359.4600000000005</v>
      </c>
      <c r="W893" s="678">
        <f t="shared" ca="1" si="144"/>
        <v>9872.26</v>
      </c>
      <c r="X893" s="678">
        <f t="shared" ca="1" si="149"/>
        <v>0</v>
      </c>
      <c r="Y893" s="678">
        <f t="shared" ca="1" si="149"/>
        <v>0</v>
      </c>
      <c r="Z893" s="678">
        <f t="shared" ca="1" si="149"/>
        <v>0</v>
      </c>
      <c r="AA893" t="str">
        <f t="shared" si="145"/>
        <v>ASR_CMS_19</v>
      </c>
      <c r="AB893" s="957">
        <f t="shared" si="146"/>
        <v>45406</v>
      </c>
      <c r="AC893" t="str">
        <f t="shared" si="147"/>
        <v>Unaudited</v>
      </c>
    </row>
    <row r="894" spans="1:29" x14ac:dyDescent="0.25">
      <c r="A894" t="s">
        <v>421</v>
      </c>
      <c r="B894" t="s">
        <v>1380</v>
      </c>
      <c r="C894" t="s">
        <v>1381</v>
      </c>
      <c r="D894">
        <v>1900</v>
      </c>
      <c r="E894" s="957">
        <v>1</v>
      </c>
      <c r="F894" t="s">
        <v>441</v>
      </c>
      <c r="G894" s="957">
        <v>274</v>
      </c>
      <c r="H894" t="s">
        <v>382</v>
      </c>
      <c r="I894" s="937" t="s">
        <v>489</v>
      </c>
      <c r="J894" s="937" t="s">
        <v>445</v>
      </c>
      <c r="K894" s="937" t="s">
        <v>53</v>
      </c>
      <c r="L894" s="937">
        <v>3.2</v>
      </c>
      <c r="M894" s="962" t="s">
        <v>34</v>
      </c>
      <c r="N894" s="678">
        <f t="shared" ca="1" si="150"/>
        <v>548707.93999999994</v>
      </c>
      <c r="O894" s="678">
        <f t="shared" ca="1" si="149"/>
        <v>174113.76999999996</v>
      </c>
      <c r="P894" s="678">
        <f t="shared" ca="1" si="149"/>
        <v>53105.249999999993</v>
      </c>
      <c r="Q894" s="678">
        <f t="shared" ca="1" si="149"/>
        <v>154237.13</v>
      </c>
      <c r="R894" s="678">
        <f t="shared" ca="1" si="149"/>
        <v>30179.099999999991</v>
      </c>
      <c r="S894" s="678">
        <f t="shared" ca="1" si="149"/>
        <v>22.45</v>
      </c>
      <c r="T894" s="678">
        <f t="shared" ca="1" si="149"/>
        <v>63981.399999999994</v>
      </c>
      <c r="U894" s="678">
        <f t="shared" ca="1" si="149"/>
        <v>0</v>
      </c>
      <c r="V894" s="678">
        <f t="shared" ca="1" si="149"/>
        <v>4263.84</v>
      </c>
      <c r="W894" s="678">
        <f t="shared" ca="1" si="144"/>
        <v>68804.999999999985</v>
      </c>
      <c r="X894" s="678">
        <f t="shared" ca="1" si="149"/>
        <v>0</v>
      </c>
      <c r="Y894" s="678">
        <f t="shared" ca="1" si="149"/>
        <v>0</v>
      </c>
      <c r="Z894" s="678">
        <f t="shared" ca="1" si="149"/>
        <v>0</v>
      </c>
      <c r="AA894" t="str">
        <f t="shared" si="145"/>
        <v>ASR_CMS_19</v>
      </c>
      <c r="AB894" s="957">
        <f t="shared" si="146"/>
        <v>45406</v>
      </c>
      <c r="AC894" t="str">
        <f t="shared" si="147"/>
        <v>Unaudited</v>
      </c>
    </row>
    <row r="895" spans="1:29" x14ac:dyDescent="0.25">
      <c r="A895" t="s">
        <v>421</v>
      </c>
      <c r="B895" t="s">
        <v>1380</v>
      </c>
      <c r="C895" t="s">
        <v>1381</v>
      </c>
      <c r="D895">
        <v>1900</v>
      </c>
      <c r="E895" s="957">
        <v>1</v>
      </c>
      <c r="F895" t="s">
        <v>441</v>
      </c>
      <c r="G895" s="957">
        <v>274</v>
      </c>
      <c r="H895" t="s">
        <v>382</v>
      </c>
      <c r="I895" s="937" t="s">
        <v>489</v>
      </c>
      <c r="J895" s="937" t="s">
        <v>445</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ASR_CMS_19</v>
      </c>
      <c r="AB895" s="957">
        <f t="shared" si="146"/>
        <v>45406</v>
      </c>
      <c r="AC895" t="str">
        <f t="shared" si="147"/>
        <v>Unaudited</v>
      </c>
    </row>
    <row r="896" spans="1:29" x14ac:dyDescent="0.25">
      <c r="A896" t="s">
        <v>421</v>
      </c>
      <c r="B896" t="s">
        <v>1380</v>
      </c>
      <c r="C896" t="s">
        <v>1381</v>
      </c>
      <c r="D896">
        <v>1900</v>
      </c>
      <c r="E896" s="957">
        <v>1</v>
      </c>
      <c r="F896" t="s">
        <v>441</v>
      </c>
      <c r="G896" s="957">
        <v>274</v>
      </c>
      <c r="H896" t="s">
        <v>382</v>
      </c>
      <c r="I896" s="937" t="s">
        <v>489</v>
      </c>
      <c r="J896" s="937" t="s">
        <v>445</v>
      </c>
      <c r="K896" s="937" t="s">
        <v>53</v>
      </c>
      <c r="L896" s="937" t="s">
        <v>44</v>
      </c>
      <c r="M896" s="962" t="s">
        <v>154</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ASR_CMS_19</v>
      </c>
      <c r="AB896" s="957">
        <f t="shared" si="146"/>
        <v>45406</v>
      </c>
      <c r="AC896" t="str">
        <f t="shared" si="147"/>
        <v>Unaudited</v>
      </c>
    </row>
    <row r="897" spans="1:29" x14ac:dyDescent="0.25">
      <c r="A897" t="s">
        <v>421</v>
      </c>
      <c r="B897" t="s">
        <v>1380</v>
      </c>
      <c r="C897" t="s">
        <v>1381</v>
      </c>
      <c r="D897">
        <v>1900</v>
      </c>
      <c r="E897" s="957">
        <v>1</v>
      </c>
      <c r="F897" t="s">
        <v>441</v>
      </c>
      <c r="G897" s="957">
        <v>274</v>
      </c>
      <c r="H897" t="s">
        <v>382</v>
      </c>
      <c r="I897" s="937" t="s">
        <v>489</v>
      </c>
      <c r="J897" s="937" t="s">
        <v>445</v>
      </c>
      <c r="K897" s="937" t="s">
        <v>53</v>
      </c>
      <c r="L897" s="945" t="s">
        <v>41</v>
      </c>
      <c r="M897" s="960" t="s">
        <v>52</v>
      </c>
      <c r="N897" s="678">
        <f t="shared" ca="1" si="150"/>
        <v>16107.227178304318</v>
      </c>
      <c r="O897" s="678">
        <f t="shared" ca="1" si="149"/>
        <v>7491.0732996135066</v>
      </c>
      <c r="P897" s="678">
        <f t="shared" ca="1" si="149"/>
        <v>1516.4193920668818</v>
      </c>
      <c r="Q897" s="678">
        <f t="shared" ca="1" si="149"/>
        <v>4685.3309605886225</v>
      </c>
      <c r="R897" s="678">
        <f t="shared" ca="1" si="149"/>
        <v>865.33554968382305</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13.103853556404728</v>
      </c>
      <c r="T897" s="678">
        <f t="shared" ca="1" si="151"/>
        <v>1299.6505603541534</v>
      </c>
      <c r="U897" s="678">
        <f t="shared" ca="1" si="151"/>
        <v>0</v>
      </c>
      <c r="V897" s="678">
        <f t="shared" ca="1" si="151"/>
        <v>97.945752853804834</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138.36780958712114</v>
      </c>
      <c r="X897" s="678">
        <f t="shared" ca="1" si="151"/>
        <v>0</v>
      </c>
      <c r="Y897" s="678">
        <f t="shared" ca="1" si="151"/>
        <v>0</v>
      </c>
      <c r="Z897" s="678">
        <f t="shared" ca="1" si="151"/>
        <v>0</v>
      </c>
      <c r="AA897" t="str">
        <f t="shared" si="145"/>
        <v>ASR_CMS_19</v>
      </c>
      <c r="AB897" s="957">
        <f t="shared" si="146"/>
        <v>45406</v>
      </c>
      <c r="AC897" t="str">
        <f t="shared" si="147"/>
        <v>Unaudited</v>
      </c>
    </row>
    <row r="898" spans="1:29" x14ac:dyDescent="0.25">
      <c r="A898" t="s">
        <v>421</v>
      </c>
      <c r="B898" t="s">
        <v>1380</v>
      </c>
      <c r="C898" t="s">
        <v>1381</v>
      </c>
      <c r="D898">
        <v>1900</v>
      </c>
      <c r="E898" s="957">
        <v>1</v>
      </c>
      <c r="F898" t="s">
        <v>441</v>
      </c>
      <c r="G898" s="957">
        <v>274</v>
      </c>
      <c r="H898" t="s">
        <v>382</v>
      </c>
      <c r="I898" s="962" t="s">
        <v>489</v>
      </c>
      <c r="J898" s="962" t="s">
        <v>445</v>
      </c>
      <c r="K898" s="962" t="s">
        <v>53</v>
      </c>
      <c r="L898" s="937" t="s">
        <v>42</v>
      </c>
      <c r="M898" s="962" t="s">
        <v>155</v>
      </c>
      <c r="N898" s="678">
        <f t="shared" ca="1" si="150"/>
        <v>12635.94026505281</v>
      </c>
      <c r="O898" s="678">
        <f t="shared" ca="1" si="151"/>
        <v>4509.953728760157</v>
      </c>
      <c r="P898" s="678">
        <f t="shared" ca="1" si="151"/>
        <v>1259.2713477860327</v>
      </c>
      <c r="Q898" s="678">
        <f t="shared" ca="1" si="151"/>
        <v>3521.0180009256678</v>
      </c>
      <c r="R898" s="678">
        <f t="shared" ca="1" si="151"/>
        <v>749.70727282317148</v>
      </c>
      <c r="S898" s="678">
        <f t="shared" ca="1" si="151"/>
        <v>0.32350310270763122</v>
      </c>
      <c r="T898" s="678">
        <f t="shared" ca="1" si="151"/>
        <v>1352.0807134187232</v>
      </c>
      <c r="U898" s="678">
        <f t="shared" ca="1" si="151"/>
        <v>0</v>
      </c>
      <c r="V898" s="678">
        <f t="shared" ca="1" si="151"/>
        <v>109.85127852432451</v>
      </c>
      <c r="W898" s="678">
        <f t="shared" ca="1" si="152"/>
        <v>1133.7344197120271</v>
      </c>
      <c r="X898" s="678">
        <f t="shared" ca="1" si="151"/>
        <v>0</v>
      </c>
      <c r="Y898" s="678">
        <f t="shared" ca="1" si="151"/>
        <v>0</v>
      </c>
      <c r="Z898" s="678">
        <f t="shared" ca="1" si="151"/>
        <v>0</v>
      </c>
      <c r="AA898" t="str">
        <f t="shared" ref="AA898:AA961" si="153">file_name</f>
        <v>ASR_CMS_19</v>
      </c>
      <c r="AB898" s="957">
        <f t="shared" ref="AB898:AB961" si="154">file_date</f>
        <v>45406</v>
      </c>
      <c r="AC898" t="str">
        <f t="shared" ref="AC898:AC961" si="155">status</f>
        <v>Unaudited</v>
      </c>
    </row>
    <row r="899" spans="1:29" x14ac:dyDescent="0.25">
      <c r="A899" t="s">
        <v>421</v>
      </c>
      <c r="B899" t="s">
        <v>1380</v>
      </c>
      <c r="C899" t="s">
        <v>1381</v>
      </c>
      <c r="D899">
        <v>1900</v>
      </c>
      <c r="E899" s="957">
        <v>1</v>
      </c>
      <c r="F899" t="s">
        <v>441</v>
      </c>
      <c r="G899" s="957">
        <v>274</v>
      </c>
      <c r="H899" t="s">
        <v>382</v>
      </c>
      <c r="I899" s="937" t="s">
        <v>489</v>
      </c>
      <c r="J899" s="937" t="s">
        <v>445</v>
      </c>
      <c r="K899" s="937" t="s">
        <v>53</v>
      </c>
      <c r="L899" s="937" t="s">
        <v>43</v>
      </c>
      <c r="M899" s="962" t="s">
        <v>463</v>
      </c>
      <c r="N899" s="678">
        <f t="shared" ca="1" si="150"/>
        <v>18075.171584357908</v>
      </c>
      <c r="O899" s="678">
        <f t="shared" ca="1" si="151"/>
        <v>3258.0340901261898</v>
      </c>
      <c r="P899" s="678">
        <f t="shared" ca="1" si="151"/>
        <v>920.68343977185282</v>
      </c>
      <c r="Q899" s="678">
        <f t="shared" ca="1" si="151"/>
        <v>4630.1718365430243</v>
      </c>
      <c r="R899" s="678">
        <f t="shared" ca="1" si="151"/>
        <v>1374.141618255057</v>
      </c>
      <c r="S899" s="678">
        <f t="shared" ca="1" si="151"/>
        <v>16.473770857983162</v>
      </c>
      <c r="T899" s="678">
        <f t="shared" ca="1" si="151"/>
        <v>1980.7491406665968</v>
      </c>
      <c r="U899" s="678">
        <f t="shared" ca="1" si="151"/>
        <v>0</v>
      </c>
      <c r="V899" s="678">
        <f t="shared" ca="1" si="151"/>
        <v>118.55080326585576</v>
      </c>
      <c r="W899" s="678">
        <f t="shared" ca="1" si="152"/>
        <v>5776.3668848713496</v>
      </c>
      <c r="X899" s="678">
        <f t="shared" ca="1" si="151"/>
        <v>0</v>
      </c>
      <c r="Y899" s="678">
        <f t="shared" ca="1" si="151"/>
        <v>0</v>
      </c>
      <c r="Z899" s="678">
        <f t="shared" ca="1" si="151"/>
        <v>0</v>
      </c>
      <c r="AA899" t="str">
        <f t="shared" si="153"/>
        <v>ASR_CMS_19</v>
      </c>
      <c r="AB899" s="957">
        <f t="shared" si="154"/>
        <v>45406</v>
      </c>
      <c r="AC899" t="str">
        <f t="shared" si="155"/>
        <v>Unaudited</v>
      </c>
    </row>
    <row r="900" spans="1:29" x14ac:dyDescent="0.25">
      <c r="A900" t="s">
        <v>421</v>
      </c>
      <c r="B900" t="s">
        <v>1380</v>
      </c>
      <c r="C900" t="s">
        <v>1381</v>
      </c>
      <c r="D900">
        <v>1900</v>
      </c>
      <c r="E900" s="957">
        <v>1</v>
      </c>
      <c r="F900" t="s">
        <v>441</v>
      </c>
      <c r="G900" s="957">
        <v>274</v>
      </c>
      <c r="H900" t="s">
        <v>382</v>
      </c>
      <c r="I900" s="937" t="s">
        <v>489</v>
      </c>
      <c r="J900" s="937" t="s">
        <v>445</v>
      </c>
      <c r="K900" s="937" t="s">
        <v>915</v>
      </c>
      <c r="L900" s="937" t="s">
        <v>916</v>
      </c>
      <c r="M900" s="962" t="s">
        <v>915</v>
      </c>
      <c r="N900" s="678">
        <f t="shared" ca="1" si="150"/>
        <v>15811.369999999999</v>
      </c>
      <c r="O900" s="678">
        <f t="shared" ca="1" si="151"/>
        <v>4270.78</v>
      </c>
      <c r="P900" s="678">
        <f t="shared" ca="1" si="151"/>
        <v>9215.18</v>
      </c>
      <c r="Q900" s="678">
        <f t="shared" ca="1" si="151"/>
        <v>2325.41</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ASR_CMS_19</v>
      </c>
      <c r="AB900" s="957">
        <f t="shared" si="154"/>
        <v>45406</v>
      </c>
      <c r="AC900" t="str">
        <f t="shared" si="155"/>
        <v>Unaudited</v>
      </c>
    </row>
    <row r="901" spans="1:29" x14ac:dyDescent="0.25">
      <c r="A901" t="s">
        <v>421</v>
      </c>
      <c r="B901" t="s">
        <v>1380</v>
      </c>
      <c r="C901" t="s">
        <v>1381</v>
      </c>
      <c r="D901">
        <v>1900</v>
      </c>
      <c r="E901" s="957">
        <v>1</v>
      </c>
      <c r="F901" t="s">
        <v>441</v>
      </c>
      <c r="G901" s="957">
        <v>274</v>
      </c>
      <c r="H901" t="s">
        <v>382</v>
      </c>
      <c r="I901" s="937" t="s">
        <v>489</v>
      </c>
      <c r="J901" s="937" t="s">
        <v>445</v>
      </c>
      <c r="K901" s="937" t="s">
        <v>915</v>
      </c>
      <c r="L901" s="937" t="s">
        <v>917</v>
      </c>
      <c r="M901" s="962" t="s">
        <v>920</v>
      </c>
      <c r="N901" s="678">
        <f t="shared" ca="1" si="150"/>
        <v>151.11054758829687</v>
      </c>
      <c r="O901" s="678">
        <f t="shared" ca="1" si="151"/>
        <v>40.81619141346679</v>
      </c>
      <c r="P901" s="678">
        <f t="shared" ca="1" si="151"/>
        <v>88.070223891081014</v>
      </c>
      <c r="Q901" s="678">
        <f t="shared" ca="1" si="151"/>
        <v>22.224132283749061</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ASR_CMS_19</v>
      </c>
      <c r="AB901" s="957">
        <f t="shared" si="154"/>
        <v>45406</v>
      </c>
      <c r="AC901" t="str">
        <f t="shared" si="155"/>
        <v>Unaudited</v>
      </c>
    </row>
    <row r="902" spans="1:29" x14ac:dyDescent="0.25">
      <c r="A902" t="s">
        <v>421</v>
      </c>
      <c r="B902" t="s">
        <v>1380</v>
      </c>
      <c r="C902" t="s">
        <v>1381</v>
      </c>
      <c r="D902">
        <v>1900</v>
      </c>
      <c r="E902" s="957">
        <v>1</v>
      </c>
      <c r="F902" t="s">
        <v>441</v>
      </c>
      <c r="G902" s="957">
        <v>274</v>
      </c>
      <c r="H902" t="s">
        <v>382</v>
      </c>
      <c r="I902" s="937" t="s">
        <v>489</v>
      </c>
      <c r="J902" s="937" t="s">
        <v>445</v>
      </c>
      <c r="K902" s="937" t="s">
        <v>915</v>
      </c>
      <c r="L902" s="937" t="s">
        <v>918</v>
      </c>
      <c r="M902" s="962" t="s">
        <v>921</v>
      </c>
      <c r="N902" s="678">
        <f t="shared" ca="1" si="150"/>
        <v>1.7234808533181327</v>
      </c>
      <c r="O902" s="678">
        <f t="shared" ca="1" si="151"/>
        <v>0.31065593748772824</v>
      </c>
      <c r="P902" s="678">
        <f t="shared" ca="1" si="151"/>
        <v>8.7787840519702273E-2</v>
      </c>
      <c r="Q902" s="678">
        <f t="shared" ca="1" si="151"/>
        <v>0.44149027690340636</v>
      </c>
      <c r="R902" s="678">
        <f t="shared" ca="1" si="151"/>
        <v>0.13102541006358673</v>
      </c>
      <c r="S902" s="678">
        <f t="shared" ca="1" si="151"/>
        <v>1.5707861207942602E-3</v>
      </c>
      <c r="T902" s="678">
        <f t="shared" ca="1" si="151"/>
        <v>0.1888658817556941</v>
      </c>
      <c r="U902" s="678">
        <f t="shared" ca="1" si="151"/>
        <v>0</v>
      </c>
      <c r="V902" s="678">
        <f t="shared" ca="1" si="151"/>
        <v>1.1303905947482339E-2</v>
      </c>
      <c r="W902" s="678">
        <f t="shared" ca="1" si="152"/>
        <v>0.55078081451973815</v>
      </c>
      <c r="X902" s="678">
        <f t="shared" ca="1" si="151"/>
        <v>0</v>
      </c>
      <c r="Y902" s="678">
        <f t="shared" ca="1" si="151"/>
        <v>0</v>
      </c>
      <c r="Z902" s="678">
        <f t="shared" ca="1" si="151"/>
        <v>0</v>
      </c>
      <c r="AA902" t="str">
        <f t="shared" si="153"/>
        <v>ASR_CMS_19</v>
      </c>
      <c r="AB902" s="957">
        <f t="shared" si="154"/>
        <v>45406</v>
      </c>
      <c r="AC902" t="str">
        <f t="shared" si="155"/>
        <v>Unaudited</v>
      </c>
    </row>
    <row r="903" spans="1:29" x14ac:dyDescent="0.25">
      <c r="A903" t="s">
        <v>421</v>
      </c>
      <c r="B903" t="s">
        <v>1380</v>
      </c>
      <c r="C903" t="s">
        <v>1381</v>
      </c>
      <c r="D903">
        <v>1900</v>
      </c>
      <c r="E903" s="957">
        <v>1</v>
      </c>
      <c r="F903" t="s">
        <v>441</v>
      </c>
      <c r="G903" s="957">
        <v>274</v>
      </c>
      <c r="H903" t="s">
        <v>382</v>
      </c>
      <c r="I903" s="937" t="s">
        <v>489</v>
      </c>
      <c r="J903" s="937" t="s">
        <v>445</v>
      </c>
      <c r="K903" s="937" t="s">
        <v>446</v>
      </c>
      <c r="L903" s="937">
        <v>5.0999999999999996</v>
      </c>
      <c r="M903" s="962" t="s">
        <v>37</v>
      </c>
      <c r="N903" s="678">
        <f t="shared" ca="1" si="150"/>
        <v>478443.55999999994</v>
      </c>
      <c r="O903" s="678">
        <f t="shared" ca="1" si="151"/>
        <v>94342.66</v>
      </c>
      <c r="P903" s="678">
        <f t="shared" ca="1" si="151"/>
        <v>105058.22</v>
      </c>
      <c r="Q903" s="678">
        <f t="shared" ca="1" si="151"/>
        <v>66086.37000000001</v>
      </c>
      <c r="R903" s="678">
        <f t="shared" ca="1" si="151"/>
        <v>48078.469999999994</v>
      </c>
      <c r="S903" s="678">
        <f t="shared" ca="1" si="151"/>
        <v>70.62</v>
      </c>
      <c r="T903" s="678">
        <f t="shared" ca="1" si="151"/>
        <v>152423.91999999998</v>
      </c>
      <c r="U903" s="678">
        <f t="shared" ca="1" si="151"/>
        <v>0</v>
      </c>
      <c r="V903" s="678">
        <f t="shared" ca="1" si="151"/>
        <v>11102.279999999999</v>
      </c>
      <c r="W903" s="678">
        <f t="shared" ca="1" si="152"/>
        <v>1281.02</v>
      </c>
      <c r="X903" s="678">
        <f t="shared" ca="1" si="151"/>
        <v>0</v>
      </c>
      <c r="Y903" s="678">
        <f t="shared" ca="1" si="151"/>
        <v>0</v>
      </c>
      <c r="Z903" s="678">
        <f t="shared" ca="1" si="151"/>
        <v>0</v>
      </c>
      <c r="AA903" t="str">
        <f t="shared" si="153"/>
        <v>ASR_CMS_19</v>
      </c>
      <c r="AB903" s="957">
        <f t="shared" si="154"/>
        <v>45406</v>
      </c>
      <c r="AC903" t="str">
        <f t="shared" si="155"/>
        <v>Unaudited</v>
      </c>
    </row>
    <row r="904" spans="1:29" ht="30" x14ac:dyDescent="0.25">
      <c r="A904" t="s">
        <v>421</v>
      </c>
      <c r="B904" t="s">
        <v>1380</v>
      </c>
      <c r="C904" t="s">
        <v>1381</v>
      </c>
      <c r="D904">
        <v>1900</v>
      </c>
      <c r="E904" s="957">
        <v>1</v>
      </c>
      <c r="F904" t="s">
        <v>441</v>
      </c>
      <c r="G904" s="957">
        <v>274</v>
      </c>
      <c r="H904" t="s">
        <v>382</v>
      </c>
      <c r="I904" s="937" t="s">
        <v>489</v>
      </c>
      <c r="J904" s="937" t="s">
        <v>445</v>
      </c>
      <c r="K904" s="937" t="s">
        <v>446</v>
      </c>
      <c r="L904" s="937">
        <v>5.2</v>
      </c>
      <c r="M904" s="962" t="s">
        <v>304</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ASR_CMS_19</v>
      </c>
      <c r="AB904" s="957">
        <f t="shared" si="154"/>
        <v>45406</v>
      </c>
      <c r="AC904" t="str">
        <f t="shared" si="155"/>
        <v>Unaudited</v>
      </c>
    </row>
    <row r="905" spans="1:29" ht="30" x14ac:dyDescent="0.25">
      <c r="A905" t="s">
        <v>421</v>
      </c>
      <c r="B905" t="s">
        <v>1380</v>
      </c>
      <c r="C905" t="s">
        <v>1381</v>
      </c>
      <c r="D905">
        <v>1900</v>
      </c>
      <c r="E905" s="957">
        <v>1</v>
      </c>
      <c r="F905" t="s">
        <v>441</v>
      </c>
      <c r="G905" s="957">
        <v>274</v>
      </c>
      <c r="H905" t="s">
        <v>382</v>
      </c>
      <c r="I905" s="937" t="s">
        <v>489</v>
      </c>
      <c r="J905" s="937" t="s">
        <v>445</v>
      </c>
      <c r="K905" s="937" t="s">
        <v>446</v>
      </c>
      <c r="L905" s="945">
        <v>5.3</v>
      </c>
      <c r="M905" s="960" t="s">
        <v>305</v>
      </c>
      <c r="N905" s="678">
        <f t="shared" ca="1" si="150"/>
        <v>2796.6111384585224</v>
      </c>
      <c r="O905" s="678">
        <f t="shared" ca="1" si="151"/>
        <v>551.45424841292731</v>
      </c>
      <c r="P905" s="678">
        <f t="shared" ca="1" si="151"/>
        <v>614.089127333276</v>
      </c>
      <c r="Q905" s="678">
        <f t="shared" ca="1" si="151"/>
        <v>386.28982369893572</v>
      </c>
      <c r="R905" s="678">
        <f t="shared" ca="1" si="151"/>
        <v>281.02956328233137</v>
      </c>
      <c r="S905" s="678">
        <f t="shared" ca="1" si="151"/>
        <v>0.41278991945871496</v>
      </c>
      <c r="T905" s="678">
        <f t="shared" ca="1" si="151"/>
        <v>890.95238828067988</v>
      </c>
      <c r="U905" s="678">
        <f t="shared" ca="1" si="151"/>
        <v>0</v>
      </c>
      <c r="V905" s="678">
        <f t="shared" ca="1" si="151"/>
        <v>64.895345044011634</v>
      </c>
      <c r="W905" s="678">
        <f t="shared" ca="1" si="152"/>
        <v>7.4878524869017689</v>
      </c>
      <c r="X905" s="678">
        <f t="shared" ca="1" si="151"/>
        <v>0</v>
      </c>
      <c r="Y905" s="678">
        <f t="shared" ca="1" si="151"/>
        <v>0</v>
      </c>
      <c r="Z905" s="678">
        <f t="shared" ca="1" si="151"/>
        <v>0</v>
      </c>
      <c r="AA905" t="str">
        <f t="shared" si="153"/>
        <v>ASR_CMS_19</v>
      </c>
      <c r="AB905" s="957">
        <f t="shared" si="154"/>
        <v>45406</v>
      </c>
      <c r="AC905" t="str">
        <f t="shared" si="155"/>
        <v>Unaudited</v>
      </c>
    </row>
    <row r="906" spans="1:29" x14ac:dyDescent="0.25">
      <c r="A906" t="s">
        <v>421</v>
      </c>
      <c r="B906" t="s">
        <v>1380</v>
      </c>
      <c r="C906" t="s">
        <v>1381</v>
      </c>
      <c r="D906">
        <v>1900</v>
      </c>
      <c r="E906" s="957">
        <v>1</v>
      </c>
      <c r="F906" t="s">
        <v>441</v>
      </c>
      <c r="G906" s="957">
        <v>274</v>
      </c>
      <c r="H906" t="s">
        <v>382</v>
      </c>
      <c r="I906" s="937" t="s">
        <v>489</v>
      </c>
      <c r="J906" s="937" t="s">
        <v>445</v>
      </c>
      <c r="K906" s="937" t="s">
        <v>446</v>
      </c>
      <c r="L906" s="937" t="s">
        <v>82</v>
      </c>
      <c r="M906" s="962" t="s">
        <v>454</v>
      </c>
      <c r="N906" s="678">
        <f t="shared" ca="1" si="150"/>
        <v>126.3582125834117</v>
      </c>
      <c r="O906" s="678">
        <f t="shared" ca="1" si="151"/>
        <v>22.775958847352303</v>
      </c>
      <c r="P906" s="678">
        <f t="shared" ca="1" si="151"/>
        <v>6.4362273553958707</v>
      </c>
      <c r="Q906" s="678">
        <f t="shared" ca="1" si="151"/>
        <v>32.368170586327103</v>
      </c>
      <c r="R906" s="678">
        <f t="shared" ca="1" si="151"/>
        <v>9.6062202180944851</v>
      </c>
      <c r="S906" s="678">
        <f t="shared" ca="1" si="151"/>
        <v>0.11516329072775405</v>
      </c>
      <c r="T906" s="678">
        <f t="shared" ca="1" si="151"/>
        <v>13.846835136400767</v>
      </c>
      <c r="U906" s="678">
        <f t="shared" ca="1" si="151"/>
        <v>0</v>
      </c>
      <c r="V906" s="678">
        <f t="shared" ca="1" si="151"/>
        <v>0.82875382571552803</v>
      </c>
      <c r="W906" s="678">
        <f t="shared" ca="1" si="152"/>
        <v>40.380883323397875</v>
      </c>
      <c r="X906" s="678">
        <f t="shared" ca="1" si="151"/>
        <v>0</v>
      </c>
      <c r="Y906" s="678">
        <f t="shared" ca="1" si="151"/>
        <v>0</v>
      </c>
      <c r="Z906" s="678">
        <f t="shared" ca="1" si="151"/>
        <v>0</v>
      </c>
      <c r="AA906" t="str">
        <f t="shared" si="153"/>
        <v>ASR_CMS_19</v>
      </c>
      <c r="AB906" s="957">
        <f t="shared" si="154"/>
        <v>45406</v>
      </c>
      <c r="AC906" t="str">
        <f t="shared" si="155"/>
        <v>Unaudited</v>
      </c>
    </row>
    <row r="907" spans="1:29" x14ac:dyDescent="0.25">
      <c r="A907" t="s">
        <v>421</v>
      </c>
      <c r="B907" t="s">
        <v>1380</v>
      </c>
      <c r="C907" t="s">
        <v>1381</v>
      </c>
      <c r="D907">
        <v>1900</v>
      </c>
      <c r="E907" s="957">
        <v>1</v>
      </c>
      <c r="F907" t="s">
        <v>441</v>
      </c>
      <c r="G907" s="957">
        <v>274</v>
      </c>
      <c r="H907" t="s">
        <v>382</v>
      </c>
      <c r="I907" s="937" t="s">
        <v>489</v>
      </c>
      <c r="J907" s="937" t="s">
        <v>445</v>
      </c>
      <c r="K907" s="937" t="s">
        <v>447</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ASR_CMS_19</v>
      </c>
      <c r="AB907" s="957">
        <f t="shared" si="154"/>
        <v>45406</v>
      </c>
      <c r="AC907" t="str">
        <f t="shared" si="155"/>
        <v>Unaudited</v>
      </c>
    </row>
    <row r="908" spans="1:29" x14ac:dyDescent="0.25">
      <c r="A908" t="s">
        <v>421</v>
      </c>
      <c r="B908" t="s">
        <v>1380</v>
      </c>
      <c r="C908" t="s">
        <v>1381</v>
      </c>
      <c r="D908">
        <v>1900</v>
      </c>
      <c r="E908" s="957">
        <v>1</v>
      </c>
      <c r="F908" t="s">
        <v>441</v>
      </c>
      <c r="G908" s="957">
        <v>274</v>
      </c>
      <c r="H908" t="s">
        <v>382</v>
      </c>
      <c r="I908" s="937" t="s">
        <v>489</v>
      </c>
      <c r="J908" s="937" t="s">
        <v>445</v>
      </c>
      <c r="K908" s="937" t="s">
        <v>447</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ASR_CMS_19</v>
      </c>
      <c r="AB908" s="957">
        <f t="shared" si="154"/>
        <v>45406</v>
      </c>
      <c r="AC908" t="str">
        <f t="shared" si="155"/>
        <v>Unaudited</v>
      </c>
    </row>
    <row r="909" spans="1:29" x14ac:dyDescent="0.25">
      <c r="A909" t="s">
        <v>421</v>
      </c>
      <c r="B909" t="s">
        <v>1380</v>
      </c>
      <c r="C909" t="s">
        <v>1381</v>
      </c>
      <c r="D909">
        <v>1900</v>
      </c>
      <c r="E909" s="957">
        <v>1</v>
      </c>
      <c r="F909" t="s">
        <v>441</v>
      </c>
      <c r="G909" s="957">
        <v>274</v>
      </c>
      <c r="H909" t="s">
        <v>382</v>
      </c>
      <c r="I909" s="937" t="s">
        <v>489</v>
      </c>
      <c r="J909" s="937" t="s">
        <v>445</v>
      </c>
      <c r="K909" s="937" t="s">
        <v>447</v>
      </c>
      <c r="L909" s="937">
        <v>6.3</v>
      </c>
      <c r="M909" s="962" t="s">
        <v>185</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ASR_CMS_19</v>
      </c>
      <c r="AB909" s="957">
        <f t="shared" si="154"/>
        <v>45406</v>
      </c>
      <c r="AC909" t="str">
        <f t="shared" si="155"/>
        <v>Unaudited</v>
      </c>
    </row>
    <row r="910" spans="1:29" x14ac:dyDescent="0.25">
      <c r="A910" t="s">
        <v>421</v>
      </c>
      <c r="B910" t="s">
        <v>1380</v>
      </c>
      <c r="C910" t="s">
        <v>1381</v>
      </c>
      <c r="D910">
        <v>1900</v>
      </c>
      <c r="E910" s="957">
        <v>1</v>
      </c>
      <c r="F910" t="s">
        <v>441</v>
      </c>
      <c r="G910" s="957">
        <v>274</v>
      </c>
      <c r="H910" t="s">
        <v>382</v>
      </c>
      <c r="I910" s="937" t="s">
        <v>489</v>
      </c>
      <c r="J910" s="937" t="s">
        <v>445</v>
      </c>
      <c r="K910" s="937" t="s">
        <v>447</v>
      </c>
      <c r="L910" s="945" t="s">
        <v>87</v>
      </c>
      <c r="M910" s="960" t="s">
        <v>455</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ASR_CMS_19</v>
      </c>
      <c r="AB910" s="957">
        <f t="shared" si="154"/>
        <v>45406</v>
      </c>
      <c r="AC910" t="str">
        <f t="shared" si="155"/>
        <v>Unaudited</v>
      </c>
    </row>
    <row r="911" spans="1:29" x14ac:dyDescent="0.25">
      <c r="A911" t="s">
        <v>421</v>
      </c>
      <c r="B911" t="s">
        <v>1380</v>
      </c>
      <c r="C911" t="s">
        <v>1381</v>
      </c>
      <c r="D911">
        <v>1900</v>
      </c>
      <c r="E911" s="957">
        <v>1</v>
      </c>
      <c r="F911" t="s">
        <v>441</v>
      </c>
      <c r="G911" s="957">
        <v>274</v>
      </c>
      <c r="H911" t="s">
        <v>382</v>
      </c>
      <c r="I911" s="962" t="s">
        <v>489</v>
      </c>
      <c r="J911" s="962" t="s">
        <v>445</v>
      </c>
      <c r="K911" s="962" t="s">
        <v>448</v>
      </c>
      <c r="L911" s="953">
        <v>7.1</v>
      </c>
      <c r="M911" s="962" t="s">
        <v>20</v>
      </c>
      <c r="N911" s="678">
        <f t="shared" ca="1" si="150"/>
        <v>194141.72999999998</v>
      </c>
      <c r="O911" s="678">
        <f t="shared" ca="1" si="151"/>
        <v>36776.97657359374</v>
      </c>
      <c r="P911" s="678">
        <f t="shared" ca="1" si="151"/>
        <v>4455.4520454459089</v>
      </c>
      <c r="Q911" s="678">
        <f t="shared" ca="1" si="151"/>
        <v>87431.223560539307</v>
      </c>
      <c r="R911" s="678">
        <f t="shared" ca="1" si="151"/>
        <v>7138.1515353006289</v>
      </c>
      <c r="S911" s="678">
        <f t="shared" ca="1" si="151"/>
        <v>455.76642823307469</v>
      </c>
      <c r="T911" s="678">
        <f t="shared" ca="1" si="151"/>
        <v>30835.066259635394</v>
      </c>
      <c r="U911" s="678">
        <f t="shared" ca="1" si="151"/>
        <v>0</v>
      </c>
      <c r="V911" s="678">
        <f t="shared" ca="1" si="151"/>
        <v>547.06347616212463</v>
      </c>
      <c r="W911" s="678">
        <f t="shared" ca="1" si="152"/>
        <v>26502.030121089796</v>
      </c>
      <c r="X911" s="678">
        <f t="shared" ca="1" si="151"/>
        <v>0</v>
      </c>
      <c r="Y911" s="678">
        <f t="shared" ca="1" si="151"/>
        <v>0</v>
      </c>
      <c r="Z911" s="678">
        <f t="shared" ca="1" si="151"/>
        <v>0</v>
      </c>
      <c r="AA911" t="str">
        <f t="shared" si="153"/>
        <v>ASR_CMS_19</v>
      </c>
      <c r="AB911" s="957">
        <f t="shared" si="154"/>
        <v>45406</v>
      </c>
      <c r="AC911" t="str">
        <f t="shared" si="155"/>
        <v>Unaudited</v>
      </c>
    </row>
    <row r="912" spans="1:29" x14ac:dyDescent="0.25">
      <c r="A912" t="s">
        <v>421</v>
      </c>
      <c r="B912" t="s">
        <v>1380</v>
      </c>
      <c r="C912" t="s">
        <v>1381</v>
      </c>
      <c r="D912">
        <v>1900</v>
      </c>
      <c r="E912" s="957">
        <v>1</v>
      </c>
      <c r="F912" t="s">
        <v>441</v>
      </c>
      <c r="G912" s="957">
        <v>274</v>
      </c>
      <c r="H912" t="s">
        <v>382</v>
      </c>
      <c r="I912" s="958" t="s">
        <v>489</v>
      </c>
      <c r="J912" s="958" t="s">
        <v>445</v>
      </c>
      <c r="K912" s="958" t="s">
        <v>448</v>
      </c>
      <c r="L912" s="953">
        <v>7.2</v>
      </c>
      <c r="M912" s="958"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ASR_CMS_19</v>
      </c>
      <c r="AB912" s="957">
        <f t="shared" si="154"/>
        <v>45406</v>
      </c>
      <c r="AC912" t="str">
        <f t="shared" si="155"/>
        <v>Unaudited</v>
      </c>
    </row>
    <row r="913" spans="1:29" x14ac:dyDescent="0.25">
      <c r="A913" t="s">
        <v>421</v>
      </c>
      <c r="B913" t="s">
        <v>1380</v>
      </c>
      <c r="C913" t="s">
        <v>1381</v>
      </c>
      <c r="D913">
        <v>1900</v>
      </c>
      <c r="E913" s="957">
        <v>1</v>
      </c>
      <c r="F913" t="s">
        <v>441</v>
      </c>
      <c r="G913" s="957">
        <v>274</v>
      </c>
      <c r="H913" t="s">
        <v>382</v>
      </c>
      <c r="I913" s="958" t="s">
        <v>489</v>
      </c>
      <c r="J913" s="958" t="s">
        <v>445</v>
      </c>
      <c r="K913" s="958" t="s">
        <v>448</v>
      </c>
      <c r="L913" s="937">
        <v>7.3</v>
      </c>
      <c r="M913" s="958" t="s">
        <v>156</v>
      </c>
      <c r="N913" s="678">
        <f t="shared" ca="1" si="150"/>
        <v>1213.6802790143715</v>
      </c>
      <c r="O913" s="678">
        <f t="shared" ca="1" si="151"/>
        <v>178.65962553356937</v>
      </c>
      <c r="P913" s="678">
        <f t="shared" ca="1" si="151"/>
        <v>72.792292168819444</v>
      </c>
      <c r="Q913" s="678">
        <f t="shared" ca="1" si="151"/>
        <v>275.89431391136048</v>
      </c>
      <c r="R913" s="678">
        <f t="shared" ca="1" si="151"/>
        <v>89.364773627897463</v>
      </c>
      <c r="S913" s="678">
        <f t="shared" ca="1" si="151"/>
        <v>0.63048529861951674</v>
      </c>
      <c r="T913" s="678">
        <f t="shared" ca="1" si="151"/>
        <v>352.91380648220922</v>
      </c>
      <c r="U913" s="678">
        <f t="shared" ca="1" si="151"/>
        <v>0</v>
      </c>
      <c r="V913" s="678">
        <f t="shared" ca="1" si="151"/>
        <v>4.5371845488815676</v>
      </c>
      <c r="W913" s="678">
        <f t="shared" ca="1" si="152"/>
        <v>238.88779744301462</v>
      </c>
      <c r="X913" s="678">
        <f t="shared" ca="1" si="151"/>
        <v>0</v>
      </c>
      <c r="Y913" s="678">
        <f t="shared" ca="1" si="151"/>
        <v>0</v>
      </c>
      <c r="Z913" s="678">
        <f t="shared" ca="1" si="151"/>
        <v>0</v>
      </c>
      <c r="AA913" t="str">
        <f t="shared" si="153"/>
        <v>ASR_CMS_19</v>
      </c>
      <c r="AB913" s="957">
        <f t="shared" si="154"/>
        <v>45406</v>
      </c>
      <c r="AC913" t="str">
        <f t="shared" si="155"/>
        <v>Unaudited</v>
      </c>
    </row>
    <row r="914" spans="1:29" x14ac:dyDescent="0.25">
      <c r="A914" t="s">
        <v>421</v>
      </c>
      <c r="B914" t="s">
        <v>1380</v>
      </c>
      <c r="C914" t="s">
        <v>1381</v>
      </c>
      <c r="D914">
        <v>1900</v>
      </c>
      <c r="E914" s="957">
        <v>1</v>
      </c>
      <c r="F914" t="s">
        <v>441</v>
      </c>
      <c r="G914" s="957">
        <v>274</v>
      </c>
      <c r="H914" t="s">
        <v>382</v>
      </c>
      <c r="I914" s="958" t="s">
        <v>489</v>
      </c>
      <c r="J914" s="958" t="s">
        <v>445</v>
      </c>
      <c r="K914" s="958" t="s">
        <v>448</v>
      </c>
      <c r="L914" s="937" t="s">
        <v>91</v>
      </c>
      <c r="M914" s="958" t="s">
        <v>456</v>
      </c>
      <c r="N914" s="678">
        <f t="shared" ca="1" si="150"/>
        <v>4.7673651990528096</v>
      </c>
      <c r="O914" s="678">
        <f t="shared" ca="1" si="151"/>
        <v>0.85931346577294698</v>
      </c>
      <c r="P914" s="678">
        <f t="shared" ca="1" si="151"/>
        <v>0.24283222815494418</v>
      </c>
      <c r="Q914" s="678">
        <f t="shared" ca="1" si="151"/>
        <v>1.2212177337377002</v>
      </c>
      <c r="R914" s="678">
        <f t="shared" ca="1" si="151"/>
        <v>0.36243279345179086</v>
      </c>
      <c r="S914" s="678">
        <f t="shared" ca="1" si="151"/>
        <v>4.3449923293388823E-3</v>
      </c>
      <c r="T914" s="678">
        <f t="shared" ca="1" si="151"/>
        <v>0.52242682605788016</v>
      </c>
      <c r="U914" s="678">
        <f t="shared" ca="1" si="151"/>
        <v>0</v>
      </c>
      <c r="V914" s="678">
        <f t="shared" ca="1" si="151"/>
        <v>3.1268028144114224E-2</v>
      </c>
      <c r="W914" s="678">
        <f t="shared" ca="1" si="152"/>
        <v>1.5235291314040933</v>
      </c>
      <c r="X914" s="678">
        <f t="shared" ca="1" si="151"/>
        <v>0</v>
      </c>
      <c r="Y914" s="678">
        <f t="shared" ca="1" si="151"/>
        <v>0</v>
      </c>
      <c r="Z914" s="678">
        <f t="shared" ca="1" si="151"/>
        <v>0</v>
      </c>
      <c r="AA914" t="str">
        <f t="shared" si="153"/>
        <v>ASR_CMS_19</v>
      </c>
      <c r="AB914" s="957">
        <f t="shared" si="154"/>
        <v>45406</v>
      </c>
      <c r="AC914" t="str">
        <f t="shared" si="155"/>
        <v>Unaudited</v>
      </c>
    </row>
    <row r="915" spans="1:29" x14ac:dyDescent="0.25">
      <c r="A915" t="s">
        <v>421</v>
      </c>
      <c r="B915" t="s">
        <v>1380</v>
      </c>
      <c r="C915" t="s">
        <v>1381</v>
      </c>
      <c r="D915">
        <v>1900</v>
      </c>
      <c r="E915" s="957">
        <v>1</v>
      </c>
      <c r="F915" t="s">
        <v>441</v>
      </c>
      <c r="G915" s="957">
        <v>274</v>
      </c>
      <c r="H915" t="s">
        <v>382</v>
      </c>
      <c r="I915" s="965" t="s">
        <v>489</v>
      </c>
      <c r="J915" s="965" t="s">
        <v>445</v>
      </c>
      <c r="K915" s="965" t="s">
        <v>449</v>
      </c>
      <c r="L915" s="945">
        <v>8.1</v>
      </c>
      <c r="M915" s="965" t="s">
        <v>22</v>
      </c>
      <c r="N915" s="678">
        <f t="shared" ca="1" si="150"/>
        <v>3130810.4629512774</v>
      </c>
      <c r="O915" s="678">
        <f t="shared" ca="1" si="151"/>
        <v>745499.92998220318</v>
      </c>
      <c r="P915" s="678">
        <f t="shared" ca="1" si="151"/>
        <v>183661.90270561542</v>
      </c>
      <c r="Q915" s="678">
        <f t="shared" ca="1" si="151"/>
        <v>1023813.4500392718</v>
      </c>
      <c r="R915" s="678">
        <f t="shared" ca="1" si="151"/>
        <v>234037.9401675142</v>
      </c>
      <c r="S915" s="678">
        <f t="shared" ca="1" si="151"/>
        <v>1575.5351411853662</v>
      </c>
      <c r="T915" s="678">
        <f t="shared" ca="1" si="151"/>
        <v>565656.08403555746</v>
      </c>
      <c r="U915" s="678">
        <f t="shared" ca="1" si="151"/>
        <v>0</v>
      </c>
      <c r="V915" s="678">
        <f t="shared" ca="1" si="151"/>
        <v>85161.675666296913</v>
      </c>
      <c r="W915" s="678">
        <f t="shared" ca="1" si="152"/>
        <v>291403.9452136326</v>
      </c>
      <c r="X915" s="678">
        <f t="shared" ca="1" si="151"/>
        <v>0</v>
      </c>
      <c r="Y915" s="678">
        <f t="shared" ca="1" si="151"/>
        <v>0</v>
      </c>
      <c r="Z915" s="678">
        <f t="shared" ca="1" si="151"/>
        <v>0</v>
      </c>
      <c r="AA915" t="str">
        <f t="shared" si="153"/>
        <v>ASR_CMS_19</v>
      </c>
      <c r="AB915" s="957">
        <f t="shared" si="154"/>
        <v>45406</v>
      </c>
      <c r="AC915" t="str">
        <f t="shared" si="155"/>
        <v>Unaudited</v>
      </c>
    </row>
    <row r="916" spans="1:29" x14ac:dyDescent="0.25">
      <c r="A916" t="s">
        <v>421</v>
      </c>
      <c r="B916" t="s">
        <v>1380</v>
      </c>
      <c r="C916" t="s">
        <v>1381</v>
      </c>
      <c r="D916">
        <v>1900</v>
      </c>
      <c r="E916" s="957">
        <v>1</v>
      </c>
      <c r="F916" t="s">
        <v>441</v>
      </c>
      <c r="G916" s="957">
        <v>274</v>
      </c>
      <c r="H916" t="s">
        <v>382</v>
      </c>
      <c r="I916" s="937" t="s">
        <v>489</v>
      </c>
      <c r="J916" s="937" t="s">
        <v>445</v>
      </c>
      <c r="K916" s="937" t="s">
        <v>449</v>
      </c>
      <c r="L916" s="937" t="s">
        <v>113</v>
      </c>
      <c r="M916" s="958" t="s">
        <v>444</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ASR_CMS_19</v>
      </c>
      <c r="AB916" s="957">
        <f t="shared" si="154"/>
        <v>45406</v>
      </c>
      <c r="AC916" t="str">
        <f t="shared" si="155"/>
        <v>Unaudited</v>
      </c>
    </row>
    <row r="917" spans="1:29" x14ac:dyDescent="0.25">
      <c r="A917" t="s">
        <v>421</v>
      </c>
      <c r="B917" t="s">
        <v>1380</v>
      </c>
      <c r="C917" t="s">
        <v>1381</v>
      </c>
      <c r="D917">
        <v>1900</v>
      </c>
      <c r="E917" s="957">
        <v>1</v>
      </c>
      <c r="F917" t="s">
        <v>441</v>
      </c>
      <c r="G917" s="957">
        <v>274</v>
      </c>
      <c r="H917" t="s">
        <v>382</v>
      </c>
      <c r="I917" s="937" t="s">
        <v>489</v>
      </c>
      <c r="J917" s="937" t="s">
        <v>445</v>
      </c>
      <c r="K917" s="937" t="s">
        <v>449</v>
      </c>
      <c r="L917" s="943" t="s">
        <v>115</v>
      </c>
      <c r="M917" s="959" t="s">
        <v>158</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ASR_CMS_19</v>
      </c>
      <c r="AB917" s="957">
        <f t="shared" si="154"/>
        <v>45406</v>
      </c>
      <c r="AC917" t="str">
        <f t="shared" si="155"/>
        <v>Unaudited</v>
      </c>
    </row>
    <row r="918" spans="1:29" x14ac:dyDescent="0.25">
      <c r="A918" t="s">
        <v>421</v>
      </c>
      <c r="B918" t="s">
        <v>1380</v>
      </c>
      <c r="C918" t="s">
        <v>1381</v>
      </c>
      <c r="D918">
        <v>1900</v>
      </c>
      <c r="E918" s="957">
        <v>1</v>
      </c>
      <c r="F918" t="s">
        <v>441</v>
      </c>
      <c r="G918" s="957">
        <v>274</v>
      </c>
      <c r="H918" t="s">
        <v>382</v>
      </c>
      <c r="I918" s="958" t="s">
        <v>489</v>
      </c>
      <c r="J918" s="958" t="s">
        <v>445</v>
      </c>
      <c r="K918" s="958" t="s">
        <v>449</v>
      </c>
      <c r="L918" s="937" t="s">
        <v>116</v>
      </c>
      <c r="M918" s="958" t="s">
        <v>114</v>
      </c>
      <c r="N918" s="678">
        <f t="shared" ca="1" si="150"/>
        <v>-10067.709998496226</v>
      </c>
      <c r="O918" s="678">
        <f t="shared" ca="1" si="151"/>
        <v>-2397.2952651643377</v>
      </c>
      <c r="P918" s="678">
        <f t="shared" ca="1" si="151"/>
        <v>-590.59939785340543</v>
      </c>
      <c r="Q918" s="678">
        <f t="shared" ca="1" si="151"/>
        <v>-3292.2647440748974</v>
      </c>
      <c r="R918" s="678">
        <f t="shared" ca="1" si="151"/>
        <v>-752.59302284010971</v>
      </c>
      <c r="S918" s="678">
        <f t="shared" ca="1" si="151"/>
        <v>-5.0664296295156879</v>
      </c>
      <c r="T918" s="678">
        <f t="shared" ca="1" si="151"/>
        <v>-1818.9735470561543</v>
      </c>
      <c r="U918" s="678">
        <f t="shared" ca="1" si="151"/>
        <v>0</v>
      </c>
      <c r="V918" s="678">
        <f t="shared" ca="1" si="151"/>
        <v>-273.85338836067808</v>
      </c>
      <c r="W918" s="678">
        <f t="shared" ca="1" si="152"/>
        <v>-937.0642035171303</v>
      </c>
      <c r="X918" s="678">
        <f t="shared" ca="1" si="151"/>
        <v>0</v>
      </c>
      <c r="Y918" s="678">
        <f t="shared" ca="1" si="151"/>
        <v>0</v>
      </c>
      <c r="Z918" s="678">
        <f t="shared" ca="1" si="151"/>
        <v>0</v>
      </c>
      <c r="AA918" t="str">
        <f t="shared" si="153"/>
        <v>ASR_CMS_19</v>
      </c>
      <c r="AB918" s="957">
        <f t="shared" si="154"/>
        <v>45406</v>
      </c>
      <c r="AC918" t="str">
        <f t="shared" si="155"/>
        <v>Unaudited</v>
      </c>
    </row>
    <row r="919" spans="1:29" x14ac:dyDescent="0.25">
      <c r="A919" t="s">
        <v>421</v>
      </c>
      <c r="B919" t="s">
        <v>1380</v>
      </c>
      <c r="C919" t="s">
        <v>1381</v>
      </c>
      <c r="D919">
        <v>1900</v>
      </c>
      <c r="E919" s="957">
        <v>1</v>
      </c>
      <c r="F919" t="s">
        <v>441</v>
      </c>
      <c r="G919" s="957">
        <v>274</v>
      </c>
      <c r="H919" t="s">
        <v>382</v>
      </c>
      <c r="I919" s="937" t="s">
        <v>489</v>
      </c>
      <c r="J919" s="937" t="s">
        <v>445</v>
      </c>
      <c r="K919" s="937" t="s">
        <v>449</v>
      </c>
      <c r="L919" s="937" t="s">
        <v>117</v>
      </c>
      <c r="M919" s="958" t="s">
        <v>159</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ASR_CMS_19</v>
      </c>
      <c r="AB919" s="957">
        <f t="shared" si="154"/>
        <v>45406</v>
      </c>
      <c r="AC919" t="str">
        <f t="shared" si="155"/>
        <v>Unaudited</v>
      </c>
    </row>
    <row r="920" spans="1:29" x14ac:dyDescent="0.25">
      <c r="A920" t="s">
        <v>421</v>
      </c>
      <c r="B920" t="s">
        <v>1380</v>
      </c>
      <c r="C920" t="s">
        <v>1381</v>
      </c>
      <c r="D920">
        <v>1900</v>
      </c>
      <c r="E920" s="957">
        <v>1</v>
      </c>
      <c r="F920" t="s">
        <v>441</v>
      </c>
      <c r="G920" s="957">
        <v>274</v>
      </c>
      <c r="H920" t="s">
        <v>382</v>
      </c>
      <c r="I920" s="937" t="s">
        <v>489</v>
      </c>
      <c r="J920" s="937" t="s">
        <v>445</v>
      </c>
      <c r="K920" s="937" t="s">
        <v>449</v>
      </c>
      <c r="L920" s="937" t="s">
        <v>160</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ASR_CMS_19</v>
      </c>
      <c r="AB920" s="957">
        <f t="shared" si="154"/>
        <v>45406</v>
      </c>
      <c r="AC920" t="str">
        <f t="shared" si="155"/>
        <v>Unaudited</v>
      </c>
    </row>
    <row r="921" spans="1:29" x14ac:dyDescent="0.25">
      <c r="A921" t="s">
        <v>421</v>
      </c>
      <c r="B921" t="s">
        <v>1380</v>
      </c>
      <c r="C921" t="s">
        <v>1381</v>
      </c>
      <c r="D921">
        <v>1900</v>
      </c>
      <c r="E921" s="957">
        <v>1</v>
      </c>
      <c r="F921" t="s">
        <v>441</v>
      </c>
      <c r="G921" s="957">
        <v>274</v>
      </c>
      <c r="H921" t="s">
        <v>382</v>
      </c>
      <c r="I921" s="958" t="s">
        <v>489</v>
      </c>
      <c r="J921" s="958" t="s">
        <v>445</v>
      </c>
      <c r="K921" s="958" t="s">
        <v>449</v>
      </c>
      <c r="L921" s="937" t="s">
        <v>443</v>
      </c>
      <c r="M921" s="958" t="s">
        <v>457</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ASR_CMS_19</v>
      </c>
      <c r="AB921" s="957">
        <f t="shared" si="154"/>
        <v>45406</v>
      </c>
      <c r="AC921" t="str">
        <f t="shared" si="155"/>
        <v>Unaudited</v>
      </c>
    </row>
    <row r="922" spans="1:29" ht="30" x14ac:dyDescent="0.25">
      <c r="A922" t="s">
        <v>421</v>
      </c>
      <c r="B922" t="s">
        <v>1380</v>
      </c>
      <c r="C922" t="s">
        <v>1381</v>
      </c>
      <c r="D922">
        <v>1900</v>
      </c>
      <c r="E922" s="957">
        <v>1</v>
      </c>
      <c r="F922" t="s">
        <v>441</v>
      </c>
      <c r="G922" s="957">
        <v>274</v>
      </c>
      <c r="H922" t="s">
        <v>382</v>
      </c>
      <c r="I922" s="958" t="s">
        <v>489</v>
      </c>
      <c r="J922" s="958" t="s">
        <v>445</v>
      </c>
      <c r="K922" s="958" t="s">
        <v>450</v>
      </c>
      <c r="L922" s="953">
        <v>9.1</v>
      </c>
      <c r="M922" s="958" t="s">
        <v>186</v>
      </c>
      <c r="N922" s="678">
        <f t="shared" ca="1" si="150"/>
        <v>2453913.9699999997</v>
      </c>
      <c r="O922" s="678">
        <f t="shared" ca="1" si="157"/>
        <v>43388.08</v>
      </c>
      <c r="P922" s="678">
        <f t="shared" ca="1" si="157"/>
        <v>1671.8200000000002</v>
      </c>
      <c r="Q922" s="678">
        <f t="shared" ca="1" si="157"/>
        <v>239825.56999999998</v>
      </c>
      <c r="R922" s="678">
        <f t="shared" ca="1" si="157"/>
        <v>63911.429999999993</v>
      </c>
      <c r="S922" s="678">
        <f t="shared" ca="1" si="157"/>
        <v>0</v>
      </c>
      <c r="T922" s="678">
        <f t="shared" ca="1" si="157"/>
        <v>79584.47</v>
      </c>
      <c r="U922" s="678">
        <f t="shared" ca="1" si="157"/>
        <v>0</v>
      </c>
      <c r="V922" s="678">
        <f t="shared" ca="1" si="157"/>
        <v>0</v>
      </c>
      <c r="W922" s="678">
        <f t="shared" ca="1" si="152"/>
        <v>2025532.5999999996</v>
      </c>
      <c r="X922" s="678">
        <f t="shared" ca="1" si="158"/>
        <v>0</v>
      </c>
      <c r="Y922" s="678">
        <f t="shared" ca="1" si="158"/>
        <v>0</v>
      </c>
      <c r="Z922" s="678">
        <f t="shared" ca="1" si="158"/>
        <v>0</v>
      </c>
      <c r="AA922" t="str">
        <f t="shared" si="153"/>
        <v>ASR_CMS_19</v>
      </c>
      <c r="AB922" s="957">
        <f t="shared" si="154"/>
        <v>45406</v>
      </c>
      <c r="AC922" t="str">
        <f t="shared" si="155"/>
        <v>Unaudited</v>
      </c>
    </row>
    <row r="923" spans="1:29" x14ac:dyDescent="0.25">
      <c r="A923" t="s">
        <v>421</v>
      </c>
      <c r="B923" t="s">
        <v>1380</v>
      </c>
      <c r="C923" t="s">
        <v>1381</v>
      </c>
      <c r="D923">
        <v>1900</v>
      </c>
      <c r="E923" s="957">
        <v>1</v>
      </c>
      <c r="F923" t="s">
        <v>441</v>
      </c>
      <c r="G923" s="957">
        <v>274</v>
      </c>
      <c r="H923" t="s">
        <v>382</v>
      </c>
      <c r="I923" s="937" t="s">
        <v>489</v>
      </c>
      <c r="J923" s="937" t="s">
        <v>445</v>
      </c>
      <c r="K923" s="937" t="s">
        <v>450</v>
      </c>
      <c r="L923" s="937" t="s">
        <v>107</v>
      </c>
      <c r="M923" s="958" t="s">
        <v>187</v>
      </c>
      <c r="N923" s="678">
        <f t="shared" ca="1" si="150"/>
        <v>39760.199999999997</v>
      </c>
      <c r="O923" s="678">
        <f t="shared" ca="1" si="157"/>
        <v>0</v>
      </c>
      <c r="P923" s="678">
        <f t="shared" ca="1" si="157"/>
        <v>0</v>
      </c>
      <c r="Q923" s="678">
        <f t="shared" ca="1" si="157"/>
        <v>25432.480000000003</v>
      </c>
      <c r="R923" s="678">
        <f t="shared" ca="1" si="157"/>
        <v>14327.719999999998</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ASR_CMS_19</v>
      </c>
      <c r="AB923" s="957">
        <f t="shared" si="154"/>
        <v>45406</v>
      </c>
      <c r="AC923" t="str">
        <f t="shared" si="155"/>
        <v>Unaudited</v>
      </c>
    </row>
    <row r="924" spans="1:29" x14ac:dyDescent="0.25">
      <c r="A924" t="s">
        <v>421</v>
      </c>
      <c r="B924" t="s">
        <v>1380</v>
      </c>
      <c r="C924" t="s">
        <v>1381</v>
      </c>
      <c r="D924">
        <v>1900</v>
      </c>
      <c r="E924" s="957">
        <v>1</v>
      </c>
      <c r="F924" t="s">
        <v>441</v>
      </c>
      <c r="G924" s="957">
        <v>274</v>
      </c>
      <c r="H924" t="s">
        <v>382</v>
      </c>
      <c r="I924" s="937" t="s">
        <v>489</v>
      </c>
      <c r="J924" s="937" t="s">
        <v>445</v>
      </c>
      <c r="K924" s="937" t="s">
        <v>450</v>
      </c>
      <c r="L924" s="937" t="s">
        <v>1316</v>
      </c>
      <c r="M924" s="958" t="s">
        <v>1317</v>
      </c>
      <c r="N924" s="678">
        <f t="shared" ca="1" si="150"/>
        <v>56018.3</v>
      </c>
      <c r="O924" s="678">
        <f t="shared" ca="1" si="157"/>
        <v>0</v>
      </c>
      <c r="P924" s="678">
        <f t="shared" ca="1" si="157"/>
        <v>0</v>
      </c>
      <c r="Q924" s="678">
        <f t="shared" ca="1" si="157"/>
        <v>0</v>
      </c>
      <c r="R924" s="678">
        <f t="shared" ca="1" si="157"/>
        <v>0</v>
      </c>
      <c r="S924" s="678">
        <f t="shared" ca="1" si="157"/>
        <v>0</v>
      </c>
      <c r="T924" s="678">
        <f t="shared" ca="1" si="157"/>
        <v>56018.3</v>
      </c>
      <c r="U924" s="678">
        <f t="shared" ca="1" si="157"/>
        <v>0</v>
      </c>
      <c r="V924" s="678">
        <f t="shared" ca="1" si="157"/>
        <v>0</v>
      </c>
      <c r="W924" s="678">
        <f t="shared" ca="1" si="152"/>
        <v>0</v>
      </c>
      <c r="X924" s="678">
        <f t="shared" ca="1" si="158"/>
        <v>0</v>
      </c>
      <c r="Y924" s="678">
        <f t="shared" ca="1" si="158"/>
        <v>0</v>
      </c>
      <c r="Z924" s="678">
        <f t="shared" ca="1" si="158"/>
        <v>0</v>
      </c>
      <c r="AA924" t="str">
        <f t="shared" si="153"/>
        <v>ASR_CMS_19</v>
      </c>
      <c r="AB924" s="957">
        <f t="shared" si="154"/>
        <v>45406</v>
      </c>
      <c r="AC924" t="str">
        <f t="shared" si="155"/>
        <v>Unaudited</v>
      </c>
    </row>
    <row r="925" spans="1:29" x14ac:dyDescent="0.25">
      <c r="A925" t="s">
        <v>421</v>
      </c>
      <c r="B925" t="s">
        <v>1380</v>
      </c>
      <c r="C925" t="s">
        <v>1381</v>
      </c>
      <c r="D925">
        <v>1900</v>
      </c>
      <c r="E925" s="957">
        <v>1</v>
      </c>
      <c r="F925" t="s">
        <v>441</v>
      </c>
      <c r="G925" s="957">
        <v>274</v>
      </c>
      <c r="H925" t="s">
        <v>382</v>
      </c>
      <c r="I925" s="937" t="s">
        <v>489</v>
      </c>
      <c r="J925" s="937" t="s">
        <v>445</v>
      </c>
      <c r="K925" s="937" t="s">
        <v>450</v>
      </c>
      <c r="L925" s="937" t="s">
        <v>108</v>
      </c>
      <c r="M925" s="958" t="s">
        <v>188</v>
      </c>
      <c r="N925" s="678">
        <f t="shared" ca="1" si="150"/>
        <v>641100.45000000007</v>
      </c>
      <c r="O925" s="678">
        <f t="shared" ca="1" si="157"/>
        <v>104466.34</v>
      </c>
      <c r="P925" s="678">
        <f t="shared" ca="1" si="157"/>
        <v>6595.28</v>
      </c>
      <c r="Q925" s="678">
        <f t="shared" ca="1" si="157"/>
        <v>262636.53000000003</v>
      </c>
      <c r="R925" s="678">
        <f t="shared" ca="1" si="157"/>
        <v>13183.269999999999</v>
      </c>
      <c r="S925" s="678">
        <f t="shared" ca="1" si="157"/>
        <v>156.84</v>
      </c>
      <c r="T925" s="678">
        <f t="shared" ca="1" si="157"/>
        <v>84539.839999999997</v>
      </c>
      <c r="U925" s="678">
        <f t="shared" ca="1" si="157"/>
        <v>0</v>
      </c>
      <c r="V925" s="678">
        <f t="shared" ca="1" si="157"/>
        <v>16.98</v>
      </c>
      <c r="W925" s="678">
        <f t="shared" ca="1" si="152"/>
        <v>169505.37</v>
      </c>
      <c r="X925" s="678">
        <f t="shared" ca="1" si="158"/>
        <v>0</v>
      </c>
      <c r="Y925" s="678">
        <f t="shared" ca="1" si="158"/>
        <v>0</v>
      </c>
      <c r="Z925" s="678">
        <f t="shared" ca="1" si="158"/>
        <v>0</v>
      </c>
      <c r="AA925" t="str">
        <f t="shared" si="153"/>
        <v>ASR_CMS_19</v>
      </c>
      <c r="AB925" s="957">
        <f t="shared" si="154"/>
        <v>45406</v>
      </c>
      <c r="AC925" t="str">
        <f t="shared" si="155"/>
        <v>Unaudited</v>
      </c>
    </row>
    <row r="926" spans="1:29" x14ac:dyDescent="0.25">
      <c r="A926" t="s">
        <v>421</v>
      </c>
      <c r="B926" t="s">
        <v>1380</v>
      </c>
      <c r="C926" t="s">
        <v>1381</v>
      </c>
      <c r="D926">
        <v>1900</v>
      </c>
      <c r="E926" s="957">
        <v>1</v>
      </c>
      <c r="F926" t="s">
        <v>441</v>
      </c>
      <c r="G926" s="957">
        <v>274</v>
      </c>
      <c r="H926" t="s">
        <v>382</v>
      </c>
      <c r="I926" s="937" t="s">
        <v>489</v>
      </c>
      <c r="J926" s="937" t="s">
        <v>445</v>
      </c>
      <c r="K926" s="937" t="s">
        <v>450</v>
      </c>
      <c r="L926" s="953" t="s">
        <v>109</v>
      </c>
      <c r="M926" s="958" t="s">
        <v>161</v>
      </c>
      <c r="N926" s="678">
        <f t="shared" ca="1" si="150"/>
        <v>576948.39250006853</v>
      </c>
      <c r="O926" s="678">
        <f t="shared" ca="1" si="157"/>
        <v>210439.52752251734</v>
      </c>
      <c r="P926" s="678">
        <f t="shared" ca="1" si="157"/>
        <v>18277.725151259499</v>
      </c>
      <c r="Q926" s="678">
        <f t="shared" ca="1" si="157"/>
        <v>213448.58227214121</v>
      </c>
      <c r="R926" s="678">
        <f t="shared" ca="1" si="157"/>
        <v>12992.712541019298</v>
      </c>
      <c r="S926" s="678">
        <f t="shared" ca="1" si="157"/>
        <v>895.83829381332271</v>
      </c>
      <c r="T926" s="678">
        <f t="shared" ca="1" si="157"/>
        <v>65213.158903427502</v>
      </c>
      <c r="U926" s="678">
        <f t="shared" ca="1" si="157"/>
        <v>0</v>
      </c>
      <c r="V926" s="678">
        <f t="shared" ca="1" si="157"/>
        <v>2788.3200819446943</v>
      </c>
      <c r="W926" s="678">
        <f t="shared" ca="1" si="152"/>
        <v>52892.527733945622</v>
      </c>
      <c r="X926" s="678">
        <f t="shared" ca="1" si="158"/>
        <v>0</v>
      </c>
      <c r="Y926" s="678">
        <f t="shared" ca="1" si="158"/>
        <v>0</v>
      </c>
      <c r="Z926" s="678">
        <f t="shared" ca="1" si="158"/>
        <v>0</v>
      </c>
      <c r="AA926" t="str">
        <f t="shared" si="153"/>
        <v>ASR_CMS_19</v>
      </c>
      <c r="AB926" s="957">
        <f t="shared" si="154"/>
        <v>45406</v>
      </c>
      <c r="AC926" t="str">
        <f t="shared" si="155"/>
        <v>Unaudited</v>
      </c>
    </row>
    <row r="927" spans="1:29" x14ac:dyDescent="0.25">
      <c r="A927" t="s">
        <v>421</v>
      </c>
      <c r="B927" t="s">
        <v>1380</v>
      </c>
      <c r="C927" t="s">
        <v>1381</v>
      </c>
      <c r="D927">
        <v>1900</v>
      </c>
      <c r="E927" s="957">
        <v>1</v>
      </c>
      <c r="F927" t="s">
        <v>441</v>
      </c>
      <c r="G927" s="957">
        <v>274</v>
      </c>
      <c r="H927" t="s">
        <v>382</v>
      </c>
      <c r="I927" s="937" t="s">
        <v>489</v>
      </c>
      <c r="J927" s="937" t="s">
        <v>445</v>
      </c>
      <c r="K927" s="937" t="s">
        <v>450</v>
      </c>
      <c r="L927" s="953" t="s">
        <v>110</v>
      </c>
      <c r="M927" s="958" t="s">
        <v>135</v>
      </c>
      <c r="N927" s="678">
        <f t="shared" ca="1" si="150"/>
        <v>17155.122051070735</v>
      </c>
      <c r="O927" s="678">
        <f t="shared" ca="1" si="157"/>
        <v>8899.532522612586</v>
      </c>
      <c r="P927" s="678">
        <f t="shared" ca="1" si="157"/>
        <v>1697.7111914541056</v>
      </c>
      <c r="Q927" s="678">
        <f t="shared" ca="1" si="157"/>
        <v>3922.5355338143031</v>
      </c>
      <c r="R927" s="678">
        <f t="shared" ca="1" si="157"/>
        <v>687.6823541163526</v>
      </c>
      <c r="S927" s="678">
        <f t="shared" ca="1" si="157"/>
        <v>8.6513796511051133</v>
      </c>
      <c r="T927" s="678">
        <f t="shared" ca="1" si="157"/>
        <v>1740.0273374468652</v>
      </c>
      <c r="U927" s="678">
        <f t="shared" ca="1" si="157"/>
        <v>0</v>
      </c>
      <c r="V927" s="678">
        <f t="shared" ca="1" si="157"/>
        <v>81.106684229110442</v>
      </c>
      <c r="W927" s="678">
        <f t="shared" ca="1" si="152"/>
        <v>117.87504774630717</v>
      </c>
      <c r="X927" s="678">
        <f t="shared" ca="1" si="158"/>
        <v>0</v>
      </c>
      <c r="Y927" s="678">
        <f t="shared" ca="1" si="158"/>
        <v>0</v>
      </c>
      <c r="Z927" s="678">
        <f t="shared" ca="1" si="158"/>
        <v>0</v>
      </c>
      <c r="AA927" t="str">
        <f t="shared" si="153"/>
        <v>ASR_CMS_19</v>
      </c>
      <c r="AB927" s="957">
        <f t="shared" si="154"/>
        <v>45406</v>
      </c>
      <c r="AC927" t="str">
        <f t="shared" si="155"/>
        <v>Unaudited</v>
      </c>
    </row>
    <row r="928" spans="1:29" x14ac:dyDescent="0.25">
      <c r="A928" t="s">
        <v>421</v>
      </c>
      <c r="B928" t="s">
        <v>1380</v>
      </c>
      <c r="C928" t="s">
        <v>1381</v>
      </c>
      <c r="D928">
        <v>1900</v>
      </c>
      <c r="E928" s="957">
        <v>1</v>
      </c>
      <c r="F928" t="s">
        <v>441</v>
      </c>
      <c r="G928" s="957">
        <v>274</v>
      </c>
      <c r="H928" t="s">
        <v>382</v>
      </c>
      <c r="I928" s="937" t="s">
        <v>489</v>
      </c>
      <c r="J928" s="937" t="s">
        <v>445</v>
      </c>
      <c r="K928" s="937" t="s">
        <v>450</v>
      </c>
      <c r="L928" s="937" t="s">
        <v>111</v>
      </c>
      <c r="M928" s="958" t="s">
        <v>163</v>
      </c>
      <c r="N928" s="678">
        <f t="shared" ca="1" si="150"/>
        <v>22496.19208043467</v>
      </c>
      <c r="O928" s="678">
        <f t="shared" ca="1" si="157"/>
        <v>2139.0870250830367</v>
      </c>
      <c r="P928" s="678">
        <f t="shared" ca="1" si="157"/>
        <v>153.19413142165925</v>
      </c>
      <c r="Q928" s="678">
        <f t="shared" ca="1" si="157"/>
        <v>4426.9570162852042</v>
      </c>
      <c r="R928" s="678">
        <f t="shared" ca="1" si="157"/>
        <v>623.59473328886668</v>
      </c>
      <c r="S928" s="678">
        <f t="shared" ca="1" si="157"/>
        <v>6.2834646869666999</v>
      </c>
      <c r="T928" s="678">
        <f t="shared" ca="1" si="157"/>
        <v>1704.0876165247203</v>
      </c>
      <c r="U928" s="678">
        <f t="shared" ca="1" si="157"/>
        <v>0</v>
      </c>
      <c r="V928" s="678">
        <f t="shared" ca="1" si="157"/>
        <v>16.743124000531164</v>
      </c>
      <c r="W928" s="678">
        <f t="shared" ca="1" si="152"/>
        <v>13426.244969143685</v>
      </c>
      <c r="X928" s="678">
        <f t="shared" ca="1" si="158"/>
        <v>0</v>
      </c>
      <c r="Y928" s="678">
        <f t="shared" ca="1" si="158"/>
        <v>0</v>
      </c>
      <c r="Z928" s="678">
        <f t="shared" ca="1" si="158"/>
        <v>0</v>
      </c>
      <c r="AA928" t="str">
        <f t="shared" si="153"/>
        <v>ASR_CMS_19</v>
      </c>
      <c r="AB928" s="957">
        <f t="shared" si="154"/>
        <v>45406</v>
      </c>
      <c r="AC928" t="str">
        <f t="shared" si="155"/>
        <v>Unaudited</v>
      </c>
    </row>
    <row r="929" spans="1:29" x14ac:dyDescent="0.25">
      <c r="A929" t="s">
        <v>421</v>
      </c>
      <c r="B929" t="s">
        <v>1380</v>
      </c>
      <c r="C929" t="s">
        <v>1381</v>
      </c>
      <c r="D929">
        <v>1900</v>
      </c>
      <c r="E929" s="957">
        <v>1</v>
      </c>
      <c r="F929" t="s">
        <v>441</v>
      </c>
      <c r="G929" s="957">
        <v>274</v>
      </c>
      <c r="H929" t="s">
        <v>382</v>
      </c>
      <c r="I929" s="958" t="s">
        <v>489</v>
      </c>
      <c r="J929" s="958" t="s">
        <v>445</v>
      </c>
      <c r="K929" s="958" t="s">
        <v>450</v>
      </c>
      <c r="L929" s="937" t="s">
        <v>112</v>
      </c>
      <c r="M929" s="958" t="s">
        <v>464</v>
      </c>
      <c r="N929" s="678">
        <f t="shared" ca="1" si="150"/>
        <v>86331.228931231351</v>
      </c>
      <c r="O929" s="678">
        <f t="shared" ca="1" si="157"/>
        <v>15561.129563154402</v>
      </c>
      <c r="P929" s="678">
        <f t="shared" ca="1" si="157"/>
        <v>4397.3985221209132</v>
      </c>
      <c r="Q929" s="678">
        <f t="shared" ca="1" si="157"/>
        <v>22114.778990947845</v>
      </c>
      <c r="R929" s="678">
        <f t="shared" ca="1" si="157"/>
        <v>6563.2203863653813</v>
      </c>
      <c r="S929" s="678">
        <f t="shared" ca="1" si="157"/>
        <v>78.682566119148319</v>
      </c>
      <c r="T929" s="678">
        <f t="shared" ca="1" si="157"/>
        <v>9460.5191834643501</v>
      </c>
      <c r="U929" s="678">
        <f t="shared" ca="1" si="157"/>
        <v>0</v>
      </c>
      <c r="V929" s="678">
        <f t="shared" ca="1" si="157"/>
        <v>566.22624515403913</v>
      </c>
      <c r="W929" s="678">
        <f t="shared" ca="1" si="152"/>
        <v>27589.273473905283</v>
      </c>
      <c r="X929" s="678">
        <f t="shared" ca="1" si="158"/>
        <v>0</v>
      </c>
      <c r="Y929" s="678">
        <f t="shared" ca="1" si="158"/>
        <v>0</v>
      </c>
      <c r="Z929" s="678">
        <f t="shared" ca="1" si="158"/>
        <v>0</v>
      </c>
      <c r="AA929" t="str">
        <f t="shared" si="153"/>
        <v>ASR_CMS_19</v>
      </c>
      <c r="AB929" s="957">
        <f t="shared" si="154"/>
        <v>45406</v>
      </c>
      <c r="AC929" t="str">
        <f t="shared" si="155"/>
        <v>Unaudited</v>
      </c>
    </row>
    <row r="930" spans="1:29" x14ac:dyDescent="0.25">
      <c r="A930" t="s">
        <v>421</v>
      </c>
      <c r="B930" t="s">
        <v>1380</v>
      </c>
      <c r="C930" t="s">
        <v>1381</v>
      </c>
      <c r="D930">
        <v>1900</v>
      </c>
      <c r="E930" s="957">
        <v>1</v>
      </c>
      <c r="F930" t="s">
        <v>441</v>
      </c>
      <c r="G930" s="957">
        <v>274</v>
      </c>
      <c r="H930" t="s">
        <v>382</v>
      </c>
      <c r="I930" s="937" t="s">
        <v>489</v>
      </c>
      <c r="J930" s="937" t="s">
        <v>445</v>
      </c>
      <c r="K930" s="937" t="s">
        <v>6</v>
      </c>
      <c r="L930" s="937" t="s">
        <v>118</v>
      </c>
      <c r="M930" s="958" t="s">
        <v>189</v>
      </c>
      <c r="N930" s="678">
        <f t="shared" ca="1" si="150"/>
        <v>36119.762844355573</v>
      </c>
      <c r="O930" s="678">
        <f t="shared" ca="1" si="157"/>
        <v>8600.7380485299982</v>
      </c>
      <c r="P930" s="678">
        <f t="shared" ca="1" si="157"/>
        <v>2118.8840550304417</v>
      </c>
      <c r="Q930" s="678">
        <f t="shared" ca="1" si="157"/>
        <v>11811.605796609185</v>
      </c>
      <c r="R930" s="678">
        <f t="shared" ca="1" si="157"/>
        <v>2700.0660038242781</v>
      </c>
      <c r="S930" s="678">
        <f t="shared" ca="1" si="157"/>
        <v>18.17674890447347</v>
      </c>
      <c r="T930" s="678">
        <f t="shared" ca="1" si="157"/>
        <v>6525.9024296128928</v>
      </c>
      <c r="U930" s="678">
        <f t="shared" ca="1" si="157"/>
        <v>0</v>
      </c>
      <c r="V930" s="678">
        <f t="shared" ca="1" si="157"/>
        <v>982.49944060648875</v>
      </c>
      <c r="W930" s="678">
        <f t="shared" ca="1" si="152"/>
        <v>3361.8903212378195</v>
      </c>
      <c r="X930" s="678">
        <f t="shared" ca="1" si="158"/>
        <v>0</v>
      </c>
      <c r="Y930" s="678">
        <f t="shared" ca="1" si="158"/>
        <v>0</v>
      </c>
      <c r="Z930" s="678">
        <f t="shared" ca="1" si="158"/>
        <v>0</v>
      </c>
      <c r="AA930" t="str">
        <f t="shared" si="153"/>
        <v>ASR_CMS_19</v>
      </c>
      <c r="AB930" s="957">
        <f t="shared" si="154"/>
        <v>45406</v>
      </c>
      <c r="AC930" t="str">
        <f t="shared" si="155"/>
        <v>Unaudited</v>
      </c>
    </row>
    <row r="931" spans="1:29" x14ac:dyDescent="0.25">
      <c r="A931" t="s">
        <v>421</v>
      </c>
      <c r="B931" t="s">
        <v>1380</v>
      </c>
      <c r="C931" t="s">
        <v>1381</v>
      </c>
      <c r="D931">
        <v>1900</v>
      </c>
      <c r="E931" s="957">
        <v>1</v>
      </c>
      <c r="F931" t="s">
        <v>441</v>
      </c>
      <c r="G931" s="957">
        <v>274</v>
      </c>
      <c r="H931" t="s">
        <v>382</v>
      </c>
      <c r="I931" s="937" t="s">
        <v>489</v>
      </c>
      <c r="J931" s="937" t="s">
        <v>445</v>
      </c>
      <c r="K931" s="937" t="s">
        <v>6</v>
      </c>
      <c r="L931" s="937" t="s">
        <v>45</v>
      </c>
      <c r="M931" s="958" t="s">
        <v>164</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ASR_CMS_19</v>
      </c>
      <c r="AB931" s="957">
        <f t="shared" si="154"/>
        <v>45406</v>
      </c>
      <c r="AC931" t="str">
        <f t="shared" si="155"/>
        <v>Unaudited</v>
      </c>
    </row>
    <row r="932" spans="1:29" x14ac:dyDescent="0.25">
      <c r="A932" t="s">
        <v>421</v>
      </c>
      <c r="B932" t="s">
        <v>1380</v>
      </c>
      <c r="C932" t="s">
        <v>1381</v>
      </c>
      <c r="D932">
        <v>1900</v>
      </c>
      <c r="E932" s="957">
        <v>1</v>
      </c>
      <c r="F932" t="s">
        <v>441</v>
      </c>
      <c r="G932" s="957">
        <v>274</v>
      </c>
      <c r="H932" t="s">
        <v>382</v>
      </c>
      <c r="I932" s="937" t="s">
        <v>489</v>
      </c>
      <c r="J932" s="937" t="s">
        <v>445</v>
      </c>
      <c r="K932" s="937" t="s">
        <v>6</v>
      </c>
      <c r="L932" s="937" t="s">
        <v>46</v>
      </c>
      <c r="M932" s="958" t="s">
        <v>165</v>
      </c>
      <c r="N932" s="678">
        <f t="shared" ca="1" si="150"/>
        <v>20.47338585483174</v>
      </c>
      <c r="O932" s="678">
        <f t="shared" ca="1" si="159"/>
        <v>3.5744639810240342</v>
      </c>
      <c r="P932" s="678">
        <f t="shared" ca="1" si="159"/>
        <v>13.334752349049021</v>
      </c>
      <c r="Q932" s="678">
        <f t="shared" ca="1" si="159"/>
        <v>3.5641695247586851</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ASR_CMS_19</v>
      </c>
      <c r="AB932" s="957">
        <f t="shared" si="154"/>
        <v>45406</v>
      </c>
      <c r="AC932" t="str">
        <f t="shared" si="155"/>
        <v>Unaudited</v>
      </c>
    </row>
    <row r="933" spans="1:29" x14ac:dyDescent="0.25">
      <c r="A933" t="s">
        <v>421</v>
      </c>
      <c r="B933" t="s">
        <v>1380</v>
      </c>
      <c r="C933" t="s">
        <v>1381</v>
      </c>
      <c r="D933">
        <v>1900</v>
      </c>
      <c r="E933" s="957">
        <v>1</v>
      </c>
      <c r="F933" t="s">
        <v>441</v>
      </c>
      <c r="G933" s="957">
        <v>274</v>
      </c>
      <c r="H933" t="s">
        <v>382</v>
      </c>
      <c r="I933" s="958" t="s">
        <v>489</v>
      </c>
      <c r="J933" s="958" t="s">
        <v>445</v>
      </c>
      <c r="K933" s="958" t="s">
        <v>6</v>
      </c>
      <c r="L933" s="937" t="s">
        <v>166</v>
      </c>
      <c r="M933" s="958" t="s">
        <v>462</v>
      </c>
      <c r="N933" s="678">
        <f t="shared" ca="1" si="150"/>
        <v>42215.56709879564</v>
      </c>
      <c r="O933" s="678">
        <f t="shared" ca="1" si="159"/>
        <v>7609.3195630248665</v>
      </c>
      <c r="P933" s="678">
        <f t="shared" ca="1" si="159"/>
        <v>2150.3073067408072</v>
      </c>
      <c r="Q933" s="678">
        <f t="shared" ca="1" si="159"/>
        <v>10814.023475920407</v>
      </c>
      <c r="R933" s="678">
        <f t="shared" ca="1" si="159"/>
        <v>3209.3840668652615</v>
      </c>
      <c r="S933" s="678">
        <f t="shared" ca="1" si="159"/>
        <v>38.47540676334205</v>
      </c>
      <c r="T933" s="678">
        <f t="shared" ca="1" si="159"/>
        <v>4626.1496253819887</v>
      </c>
      <c r="U933" s="678">
        <f t="shared" ca="1" si="159"/>
        <v>0</v>
      </c>
      <c r="V933" s="678">
        <f t="shared" ca="1" si="159"/>
        <v>276.88198513240496</v>
      </c>
      <c r="W933" s="678">
        <f t="shared" ca="1" si="152"/>
        <v>13491.025668966564</v>
      </c>
      <c r="X933" s="678">
        <f t="shared" ca="1" si="158"/>
        <v>0</v>
      </c>
      <c r="Y933" s="678">
        <f t="shared" ca="1" si="158"/>
        <v>0</v>
      </c>
      <c r="Z933" s="678">
        <f t="shared" ca="1" si="158"/>
        <v>0</v>
      </c>
      <c r="AA933" t="str">
        <f t="shared" si="153"/>
        <v>ASR_CMS_19</v>
      </c>
      <c r="AB933" s="957">
        <f t="shared" si="154"/>
        <v>45406</v>
      </c>
      <c r="AC933" t="str">
        <f t="shared" si="155"/>
        <v>Unaudited</v>
      </c>
    </row>
    <row r="934" spans="1:29" x14ac:dyDescent="0.25">
      <c r="A934" t="s">
        <v>421</v>
      </c>
      <c r="B934" t="s">
        <v>1380</v>
      </c>
      <c r="C934" t="s">
        <v>1381</v>
      </c>
      <c r="D934">
        <v>1900</v>
      </c>
      <c r="E934" s="957">
        <v>1</v>
      </c>
      <c r="F934" t="s">
        <v>441</v>
      </c>
      <c r="G934" s="957">
        <v>274</v>
      </c>
      <c r="H934" t="s">
        <v>382</v>
      </c>
      <c r="I934" s="958" t="s">
        <v>489</v>
      </c>
      <c r="J934" s="958" t="s">
        <v>445</v>
      </c>
      <c r="K934" s="958" t="s">
        <v>435</v>
      </c>
      <c r="L934" s="937" t="s">
        <v>121</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ASR_CMS_19</v>
      </c>
      <c r="AB934" s="957">
        <f t="shared" si="154"/>
        <v>45406</v>
      </c>
      <c r="AC934" t="str">
        <f t="shared" si="155"/>
        <v>Unaudited</v>
      </c>
    </row>
    <row r="935" spans="1:29" x14ac:dyDescent="0.25">
      <c r="A935" t="s">
        <v>421</v>
      </c>
      <c r="B935" t="s">
        <v>1380</v>
      </c>
      <c r="C935" t="s">
        <v>1381</v>
      </c>
      <c r="D935">
        <v>1900</v>
      </c>
      <c r="E935" s="957">
        <v>1</v>
      </c>
      <c r="F935" t="s">
        <v>441</v>
      </c>
      <c r="G935" s="957">
        <v>274</v>
      </c>
      <c r="H935" t="s">
        <v>382</v>
      </c>
      <c r="I935" s="958" t="s">
        <v>489</v>
      </c>
      <c r="J935" s="958" t="s">
        <v>445</v>
      </c>
      <c r="K935" s="958" t="s">
        <v>435</v>
      </c>
      <c r="L935" s="937" t="s">
        <v>938</v>
      </c>
      <c r="M935" s="958" t="s">
        <v>930</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ASR_CMS_19</v>
      </c>
      <c r="AB935" s="957">
        <f t="shared" si="154"/>
        <v>45406</v>
      </c>
      <c r="AC935" t="str">
        <f t="shared" si="155"/>
        <v>Unaudited</v>
      </c>
    </row>
    <row r="936" spans="1:29" x14ac:dyDescent="0.25">
      <c r="A936" t="s">
        <v>421</v>
      </c>
      <c r="B936" t="s">
        <v>1380</v>
      </c>
      <c r="C936" t="s">
        <v>1381</v>
      </c>
      <c r="D936">
        <v>1900</v>
      </c>
      <c r="E936" s="957">
        <v>1</v>
      </c>
      <c r="F936" t="s">
        <v>441</v>
      </c>
      <c r="G936" s="957">
        <v>274</v>
      </c>
      <c r="H936" t="s">
        <v>382</v>
      </c>
      <c r="I936" s="958" t="s">
        <v>489</v>
      </c>
      <c r="J936" s="958" t="s">
        <v>445</v>
      </c>
      <c r="K936" s="958" t="s">
        <v>435</v>
      </c>
      <c r="L936" s="937" t="s">
        <v>168</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ASR_CMS_19</v>
      </c>
      <c r="AB936" s="957">
        <f t="shared" si="154"/>
        <v>45406</v>
      </c>
      <c r="AC936" t="str">
        <f t="shared" si="155"/>
        <v>Unaudited</v>
      </c>
    </row>
    <row r="937" spans="1:29" x14ac:dyDescent="0.25">
      <c r="A937" t="s">
        <v>421</v>
      </c>
      <c r="B937" t="s">
        <v>1380</v>
      </c>
      <c r="C937" t="s">
        <v>1381</v>
      </c>
      <c r="D937">
        <v>1900</v>
      </c>
      <c r="E937" s="957">
        <v>1</v>
      </c>
      <c r="F937" t="s">
        <v>441</v>
      </c>
      <c r="G937" s="957">
        <v>274</v>
      </c>
      <c r="H937" t="s">
        <v>382</v>
      </c>
      <c r="I937" s="958" t="s">
        <v>489</v>
      </c>
      <c r="J937" s="958" t="s">
        <v>445</v>
      </c>
      <c r="K937" s="958" t="s">
        <v>435</v>
      </c>
      <c r="L937" s="953" t="s">
        <v>169</v>
      </c>
      <c r="M937" s="958" t="s">
        <v>330</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ASR_CMS_19</v>
      </c>
      <c r="AB937" s="957">
        <f t="shared" si="154"/>
        <v>45406</v>
      </c>
      <c r="AC937" t="str">
        <f t="shared" si="155"/>
        <v>Unaudited</v>
      </c>
    </row>
    <row r="938" spans="1:29" x14ac:dyDescent="0.25">
      <c r="A938" t="s">
        <v>421</v>
      </c>
      <c r="B938" t="s">
        <v>1380</v>
      </c>
      <c r="C938" t="s">
        <v>1381</v>
      </c>
      <c r="D938">
        <v>1900</v>
      </c>
      <c r="E938" s="957">
        <v>1</v>
      </c>
      <c r="F938" t="s">
        <v>441</v>
      </c>
      <c r="G938" s="957">
        <v>274</v>
      </c>
      <c r="H938" t="s">
        <v>382</v>
      </c>
      <c r="I938" s="958" t="s">
        <v>489</v>
      </c>
      <c r="J938" s="958" t="s">
        <v>451</v>
      </c>
      <c r="K938" s="958" t="s">
        <v>436</v>
      </c>
      <c r="L938" s="937" t="s">
        <v>122</v>
      </c>
      <c r="M938" s="958" t="s">
        <v>27</v>
      </c>
      <c r="N938" s="678">
        <f t="shared" ca="1" si="150"/>
        <v>694088.05065844243</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15.30343509168682</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694072.74722335069</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ASR_CMS_19</v>
      </c>
      <c r="AB938" s="957">
        <f t="shared" si="154"/>
        <v>45406</v>
      </c>
      <c r="AC938" t="str">
        <f t="shared" si="155"/>
        <v>Unaudited</v>
      </c>
    </row>
    <row r="939" spans="1:29" x14ac:dyDescent="0.25">
      <c r="A939" t="s">
        <v>421</v>
      </c>
      <c r="B939" t="s">
        <v>1380</v>
      </c>
      <c r="C939" t="s">
        <v>1381</v>
      </c>
      <c r="D939">
        <v>1900</v>
      </c>
      <c r="E939" s="957">
        <v>1</v>
      </c>
      <c r="F939" t="s">
        <v>441</v>
      </c>
      <c r="G939" s="957">
        <v>274</v>
      </c>
      <c r="H939" t="s">
        <v>382</v>
      </c>
      <c r="I939" s="937" t="s">
        <v>489</v>
      </c>
      <c r="J939" s="937" t="s">
        <v>451</v>
      </c>
      <c r="K939" s="937" t="s">
        <v>436</v>
      </c>
      <c r="L939" s="937" t="s">
        <v>123</v>
      </c>
      <c r="M939" s="958" t="s">
        <v>98</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86551.112528059341</v>
      </c>
      <c r="O939" s="678">
        <f t="shared" ca="1" si="160"/>
        <v>7956.5853440350311</v>
      </c>
      <c r="P939" s="678">
        <f t="shared" ca="1" si="160"/>
        <v>78594.527184024308</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ASR_CMS_19</v>
      </c>
      <c r="AB939" s="957">
        <f t="shared" si="154"/>
        <v>45406</v>
      </c>
      <c r="AC939" t="str">
        <f t="shared" si="155"/>
        <v>Unaudited</v>
      </c>
    </row>
    <row r="940" spans="1:29" x14ac:dyDescent="0.25">
      <c r="A940" t="s">
        <v>421</v>
      </c>
      <c r="B940" t="s">
        <v>1380</v>
      </c>
      <c r="C940" t="s">
        <v>1381</v>
      </c>
      <c r="D940">
        <v>1900</v>
      </c>
      <c r="E940" s="957">
        <v>1</v>
      </c>
      <c r="F940" t="s">
        <v>441</v>
      </c>
      <c r="G940" s="957">
        <v>274</v>
      </c>
      <c r="H940" t="s">
        <v>382</v>
      </c>
      <c r="I940" s="958" t="s">
        <v>489</v>
      </c>
      <c r="J940" s="958" t="s">
        <v>451</v>
      </c>
      <c r="K940" s="958" t="s">
        <v>436</v>
      </c>
      <c r="L940" s="937" t="s">
        <v>124</v>
      </c>
      <c r="M940" s="958" t="s">
        <v>99</v>
      </c>
      <c r="N940" s="678">
        <f t="shared" ca="1" si="161"/>
        <v>70262.36604984368</v>
      </c>
      <c r="O940" s="678">
        <f t="shared" ca="1" si="160"/>
        <v>12694.503979409352</v>
      </c>
      <c r="P940" s="678">
        <f t="shared" ca="1" si="160"/>
        <v>57567.862070434327</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ASR_CMS_19</v>
      </c>
      <c r="AB940" s="957">
        <f t="shared" si="154"/>
        <v>45406</v>
      </c>
      <c r="AC940" t="str">
        <f t="shared" si="155"/>
        <v>Unaudited</v>
      </c>
    </row>
    <row r="941" spans="1:29" x14ac:dyDescent="0.25">
      <c r="A941" t="s">
        <v>421</v>
      </c>
      <c r="B941" t="s">
        <v>1380</v>
      </c>
      <c r="C941" t="s">
        <v>1381</v>
      </c>
      <c r="D941">
        <v>1900</v>
      </c>
      <c r="E941" s="957">
        <v>1</v>
      </c>
      <c r="F941" t="s">
        <v>441</v>
      </c>
      <c r="G941" s="957">
        <v>274</v>
      </c>
      <c r="H941" t="s">
        <v>382</v>
      </c>
      <c r="I941" s="937" t="s">
        <v>489</v>
      </c>
      <c r="J941" s="937" t="s">
        <v>451</v>
      </c>
      <c r="K941" s="937" t="s">
        <v>436</v>
      </c>
      <c r="L941" s="937" t="s">
        <v>125</v>
      </c>
      <c r="M941" s="937" t="s">
        <v>100</v>
      </c>
      <c r="N941" s="678">
        <f t="shared" ca="1" si="161"/>
        <v>4162.2166968512211</v>
      </c>
      <c r="O941" s="678">
        <f t="shared" ca="1" si="160"/>
        <v>3873.5350923884862</v>
      </c>
      <c r="P941" s="678">
        <f t="shared" ca="1" si="160"/>
        <v>288.68160446273532</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ASR_CMS_19</v>
      </c>
      <c r="AB941" s="957">
        <f t="shared" si="154"/>
        <v>45406</v>
      </c>
      <c r="AC941" t="str">
        <f t="shared" si="155"/>
        <v>Unaudited</v>
      </c>
    </row>
    <row r="942" spans="1:29" x14ac:dyDescent="0.25">
      <c r="A942" t="s">
        <v>421</v>
      </c>
      <c r="B942" t="s">
        <v>1380</v>
      </c>
      <c r="C942" t="s">
        <v>1381</v>
      </c>
      <c r="D942">
        <v>1900</v>
      </c>
      <c r="E942" s="957">
        <v>1</v>
      </c>
      <c r="F942" t="s">
        <v>441</v>
      </c>
      <c r="G942" s="957">
        <v>274</v>
      </c>
      <c r="H942" t="s">
        <v>382</v>
      </c>
      <c r="I942" s="937" t="s">
        <v>489</v>
      </c>
      <c r="J942" s="937" t="s">
        <v>451</v>
      </c>
      <c r="K942" s="937" t="s">
        <v>436</v>
      </c>
      <c r="L942" s="937" t="s">
        <v>126</v>
      </c>
      <c r="M942" s="958" t="s">
        <v>101</v>
      </c>
      <c r="N942" s="678">
        <f t="shared" ca="1" si="161"/>
        <v>86293.620617122884</v>
      </c>
      <c r="O942" s="678">
        <f t="shared" ca="1" si="160"/>
        <v>13774.376955901978</v>
      </c>
      <c r="P942" s="678">
        <f t="shared" ca="1" si="160"/>
        <v>72519.243661220899</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ASR_CMS_19</v>
      </c>
      <c r="AB942" s="957">
        <f t="shared" si="154"/>
        <v>45406</v>
      </c>
      <c r="AC942" t="str">
        <f t="shared" si="155"/>
        <v>Unaudited</v>
      </c>
    </row>
    <row r="943" spans="1:29" x14ac:dyDescent="0.25">
      <c r="A943" t="s">
        <v>421</v>
      </c>
      <c r="B943" t="s">
        <v>1380</v>
      </c>
      <c r="C943" t="s">
        <v>1381</v>
      </c>
      <c r="D943">
        <v>1900</v>
      </c>
      <c r="E943" s="957">
        <v>1</v>
      </c>
      <c r="F943" t="s">
        <v>441</v>
      </c>
      <c r="G943" s="957">
        <v>274</v>
      </c>
      <c r="H943" t="s">
        <v>382</v>
      </c>
      <c r="I943" s="937" t="s">
        <v>489</v>
      </c>
      <c r="J943" s="937" t="s">
        <v>451</v>
      </c>
      <c r="K943" s="937" t="s">
        <v>436</v>
      </c>
      <c r="L943" s="937" t="s">
        <v>127</v>
      </c>
      <c r="M943" s="958" t="s">
        <v>28</v>
      </c>
      <c r="N943" s="678">
        <f t="shared" ca="1" si="161"/>
        <v>4000.0425998305345</v>
      </c>
      <c r="O943" s="678">
        <f t="shared" ca="1" si="160"/>
        <v>4000.0425998305345</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ASR_CMS_19</v>
      </c>
      <c r="AB943" s="957">
        <f t="shared" si="154"/>
        <v>45406</v>
      </c>
      <c r="AC943" t="str">
        <f t="shared" si="155"/>
        <v>Unaudited</v>
      </c>
    </row>
    <row r="944" spans="1:29" x14ac:dyDescent="0.25">
      <c r="A944" t="s">
        <v>421</v>
      </c>
      <c r="B944" t="s">
        <v>1380</v>
      </c>
      <c r="C944" t="s">
        <v>1381</v>
      </c>
      <c r="D944">
        <v>1900</v>
      </c>
      <c r="E944" s="957">
        <v>1</v>
      </c>
      <c r="F944" t="s">
        <v>441</v>
      </c>
      <c r="G944" s="957">
        <v>274</v>
      </c>
      <c r="H944" t="s">
        <v>382</v>
      </c>
      <c r="I944" s="937" t="s">
        <v>489</v>
      </c>
      <c r="J944" s="937" t="s">
        <v>437</v>
      </c>
      <c r="K944" s="937" t="s">
        <v>437</v>
      </c>
      <c r="L944" s="937" t="s">
        <v>129</v>
      </c>
      <c r="M944" s="958" t="s">
        <v>327</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ASR_CMS_19</v>
      </c>
      <c r="AB944" s="957">
        <f t="shared" si="154"/>
        <v>45406</v>
      </c>
      <c r="AC944" t="str">
        <f t="shared" si="155"/>
        <v>Unaudited</v>
      </c>
    </row>
    <row r="945" spans="1:29" x14ac:dyDescent="0.25">
      <c r="A945" t="s">
        <v>421</v>
      </c>
      <c r="B945" t="s">
        <v>1380</v>
      </c>
      <c r="C945" t="s">
        <v>1381</v>
      </c>
      <c r="D945">
        <v>1900</v>
      </c>
      <c r="E945" s="957">
        <v>1</v>
      </c>
      <c r="F945" t="s">
        <v>441</v>
      </c>
      <c r="G945" s="957">
        <v>274</v>
      </c>
      <c r="H945" t="s">
        <v>382</v>
      </c>
      <c r="I945" s="937" t="s">
        <v>489</v>
      </c>
      <c r="J945" s="937" t="s">
        <v>437</v>
      </c>
      <c r="K945" s="937" t="s">
        <v>437</v>
      </c>
      <c r="L945" s="943" t="s">
        <v>130</v>
      </c>
      <c r="M945" s="959" t="s">
        <v>326</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ASR_CMS_19</v>
      </c>
      <c r="AB945" s="957">
        <f t="shared" si="154"/>
        <v>45406</v>
      </c>
      <c r="AC945" t="str">
        <f t="shared" si="155"/>
        <v>Unaudited</v>
      </c>
    </row>
    <row r="946" spans="1:29" ht="30" x14ac:dyDescent="0.25">
      <c r="A946" t="s">
        <v>421</v>
      </c>
      <c r="B946" t="s">
        <v>1380</v>
      </c>
      <c r="C946" t="s">
        <v>1381</v>
      </c>
      <c r="D946">
        <v>1900</v>
      </c>
      <c r="E946" s="957">
        <v>1</v>
      </c>
      <c r="F946" t="s">
        <v>441</v>
      </c>
      <c r="G946" s="957">
        <v>274</v>
      </c>
      <c r="H946" t="s">
        <v>382</v>
      </c>
      <c r="I946" s="937" t="s">
        <v>489</v>
      </c>
      <c r="J946" s="937" t="s">
        <v>437</v>
      </c>
      <c r="K946" s="937" t="s">
        <v>437</v>
      </c>
      <c r="L946" s="937" t="s">
        <v>131</v>
      </c>
      <c r="M946" s="958" t="s">
        <v>180</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ASR_CMS_19</v>
      </c>
      <c r="AB946" s="957">
        <f t="shared" si="154"/>
        <v>45406</v>
      </c>
      <c r="AC946" t="str">
        <f t="shared" si="155"/>
        <v>Unaudited</v>
      </c>
    </row>
    <row r="947" spans="1:29" x14ac:dyDescent="0.25">
      <c r="A947" t="s">
        <v>421</v>
      </c>
      <c r="B947" t="s">
        <v>1380</v>
      </c>
      <c r="C947" t="s">
        <v>1381</v>
      </c>
      <c r="D947">
        <v>1900</v>
      </c>
      <c r="E947" s="957">
        <v>1</v>
      </c>
      <c r="F947" t="s">
        <v>441</v>
      </c>
      <c r="G947" s="957">
        <v>274</v>
      </c>
      <c r="H947" t="s">
        <v>382</v>
      </c>
      <c r="I947" s="937" t="s">
        <v>489</v>
      </c>
      <c r="J947" s="937" t="s">
        <v>437</v>
      </c>
      <c r="K947" s="937" t="s">
        <v>437</v>
      </c>
      <c r="L947" s="937" t="s">
        <v>132</v>
      </c>
      <c r="M947" s="958" t="s">
        <v>495</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ASR_CMS_19</v>
      </c>
      <c r="AB947" s="957">
        <f t="shared" si="154"/>
        <v>45406</v>
      </c>
      <c r="AC947" t="str">
        <f t="shared" si="155"/>
        <v>Unaudited</v>
      </c>
    </row>
    <row r="948" spans="1:29" x14ac:dyDescent="0.25">
      <c r="A948" t="s">
        <v>421</v>
      </c>
      <c r="B948" t="s">
        <v>1380</v>
      </c>
      <c r="C948" t="s">
        <v>1381</v>
      </c>
      <c r="D948">
        <v>1900</v>
      </c>
      <c r="E948" s="957">
        <v>1</v>
      </c>
      <c r="F948" t="s">
        <v>441</v>
      </c>
      <c r="G948" s="957">
        <v>274</v>
      </c>
      <c r="H948" t="s">
        <v>382</v>
      </c>
      <c r="I948" s="937" t="s">
        <v>489</v>
      </c>
      <c r="J948" s="937" t="s">
        <v>437</v>
      </c>
      <c r="K948" s="937" t="s">
        <v>437</v>
      </c>
      <c r="L948" s="937" t="s">
        <v>133</v>
      </c>
      <c r="M948" s="958" t="s">
        <v>496</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ASR_CMS_19</v>
      </c>
      <c r="AB948" s="957">
        <f t="shared" si="154"/>
        <v>45406</v>
      </c>
      <c r="AC948" t="str">
        <f t="shared" si="155"/>
        <v>Unaudited</v>
      </c>
    </row>
    <row r="949" spans="1:29" x14ac:dyDescent="0.25">
      <c r="A949" t="s">
        <v>421</v>
      </c>
      <c r="B949" t="s">
        <v>1380</v>
      </c>
      <c r="C949" t="s">
        <v>1381</v>
      </c>
      <c r="D949">
        <v>1900</v>
      </c>
      <c r="E949" s="957">
        <v>1</v>
      </c>
      <c r="F949" t="s">
        <v>441</v>
      </c>
      <c r="G949" s="957">
        <v>274</v>
      </c>
      <c r="H949" t="s">
        <v>382</v>
      </c>
      <c r="I949" s="937" t="s">
        <v>489</v>
      </c>
      <c r="J949" s="937" t="s">
        <v>437</v>
      </c>
      <c r="K949" s="937" t="s">
        <v>437</v>
      </c>
      <c r="L949" s="937" t="s">
        <v>134</v>
      </c>
      <c r="M949" s="958" t="s">
        <v>497</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ASR_CMS_19</v>
      </c>
      <c r="AB949" s="957">
        <f t="shared" si="154"/>
        <v>45406</v>
      </c>
      <c r="AC949" t="str">
        <f t="shared" si="155"/>
        <v>Unaudited</v>
      </c>
    </row>
    <row r="950" spans="1:29" x14ac:dyDescent="0.25">
      <c r="A950" t="s">
        <v>421</v>
      </c>
      <c r="B950" t="s">
        <v>1380</v>
      </c>
      <c r="C950" t="s">
        <v>1381</v>
      </c>
      <c r="D950">
        <v>1900</v>
      </c>
      <c r="E950" s="957">
        <v>1</v>
      </c>
      <c r="F950" t="s">
        <v>441</v>
      </c>
      <c r="G950" s="957">
        <v>274</v>
      </c>
      <c r="H950" t="s">
        <v>382</v>
      </c>
      <c r="I950" s="937" t="s">
        <v>490</v>
      </c>
      <c r="J950" s="937" t="s">
        <v>26</v>
      </c>
      <c r="K950" s="937" t="s">
        <v>26</v>
      </c>
      <c r="L950" s="937" t="s">
        <v>270</v>
      </c>
      <c r="M950" s="958" t="s">
        <v>26</v>
      </c>
      <c r="N950" s="678">
        <f t="shared" ca="1" si="161"/>
        <v>154761.873835779</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ASR_CMS_19</v>
      </c>
      <c r="AB950" s="957">
        <f t="shared" si="154"/>
        <v>45406</v>
      </c>
      <c r="AC950" t="str">
        <f t="shared" si="155"/>
        <v>Unaudited</v>
      </c>
    </row>
    <row r="951" spans="1:29" x14ac:dyDescent="0.25">
      <c r="A951" t="s">
        <v>421</v>
      </c>
      <c r="B951" t="s">
        <v>1380</v>
      </c>
      <c r="C951" t="s">
        <v>1381</v>
      </c>
      <c r="D951">
        <v>1900</v>
      </c>
      <c r="E951" s="957">
        <v>1</v>
      </c>
      <c r="F951" t="s">
        <v>442</v>
      </c>
      <c r="G951" s="957">
        <v>366</v>
      </c>
      <c r="H951" t="s">
        <v>382</v>
      </c>
      <c r="I951" s="937" t="s">
        <v>433</v>
      </c>
      <c r="J951" s="937" t="s">
        <v>433</v>
      </c>
      <c r="K951" s="937" t="s">
        <v>433</v>
      </c>
      <c r="L951" s="937"/>
      <c r="M951" s="958" t="s">
        <v>433</v>
      </c>
      <c r="N951" s="678">
        <f t="shared" ca="1" si="161"/>
        <v>11849.338709654998</v>
      </c>
      <c r="O951" s="678">
        <f t="shared" ca="1" si="160"/>
        <v>5294.3204301010001</v>
      </c>
      <c r="P951" s="678">
        <f t="shared" ca="1" si="160"/>
        <v>1004.4935483849999</v>
      </c>
      <c r="Q951" s="678">
        <f t="shared" ca="1" si="160"/>
        <v>3708.8838709579995</v>
      </c>
      <c r="R951" s="678">
        <f t="shared" ca="1" si="160"/>
        <v>647.774193545</v>
      </c>
      <c r="S951" s="678">
        <f t="shared" ca="1" si="160"/>
        <v>6</v>
      </c>
      <c r="T951" s="678">
        <f t="shared" ca="1" si="160"/>
        <v>1008</v>
      </c>
      <c r="U951" s="678">
        <f t="shared" ca="1" si="160"/>
        <v>0</v>
      </c>
      <c r="V951" s="678">
        <f t="shared" ca="1" si="160"/>
        <v>58.866666666</v>
      </c>
      <c r="W951" s="678">
        <f t="shared" ca="1" si="152"/>
        <v>121</v>
      </c>
      <c r="X951" s="678">
        <f t="shared" ca="1" si="160"/>
        <v>0</v>
      </c>
      <c r="Y951" s="678">
        <f t="shared" ca="1" si="160"/>
        <v>0</v>
      </c>
      <c r="Z951" s="678">
        <f t="shared" ca="1" si="160"/>
        <v>0</v>
      </c>
      <c r="AA951" t="str">
        <f t="shared" si="153"/>
        <v>ASR_CMS_19</v>
      </c>
      <c r="AB951" s="957">
        <f t="shared" si="154"/>
        <v>45406</v>
      </c>
      <c r="AC951" t="str">
        <f t="shared" si="155"/>
        <v>Unaudited</v>
      </c>
    </row>
    <row r="952" spans="1:29" x14ac:dyDescent="0.25">
      <c r="A952" t="s">
        <v>421</v>
      </c>
      <c r="B952" t="s">
        <v>1380</v>
      </c>
      <c r="C952" t="s">
        <v>1381</v>
      </c>
      <c r="D952">
        <v>1900</v>
      </c>
      <c r="E952" s="957">
        <v>1</v>
      </c>
      <c r="F952" t="s">
        <v>442</v>
      </c>
      <c r="G952" s="957">
        <v>366</v>
      </c>
      <c r="H952" t="s">
        <v>382</v>
      </c>
      <c r="I952" s="937" t="s">
        <v>488</v>
      </c>
      <c r="J952" s="937" t="s">
        <v>12</v>
      </c>
      <c r="K952" s="937" t="s">
        <v>12</v>
      </c>
      <c r="L952" s="937">
        <v>1.1000000000000001</v>
      </c>
      <c r="M952" s="958" t="s">
        <v>12</v>
      </c>
      <c r="N952" s="678">
        <f t="shared" ca="1" si="161"/>
        <v>12694353.134687126</v>
      </c>
      <c r="O952" s="678">
        <f t="shared" ca="1" si="160"/>
        <v>4160076.2048613653</v>
      </c>
      <c r="P952" s="678">
        <f t="shared" ca="1" si="160"/>
        <v>789293.21912387968</v>
      </c>
      <c r="Q952" s="678">
        <f t="shared" ca="1" si="160"/>
        <v>2914294.4155520382</v>
      </c>
      <c r="R952" s="678">
        <f t="shared" ca="1" si="160"/>
        <v>508995.53144312685</v>
      </c>
      <c r="S952" s="678">
        <f t="shared" ca="1" si="160"/>
        <v>4714.6207665102247</v>
      </c>
      <c r="T952" s="678">
        <f t="shared" ca="1" si="160"/>
        <v>792047.14000198175</v>
      </c>
      <c r="U952" s="678">
        <f t="shared" ca="1" si="160"/>
        <v>0</v>
      </c>
      <c r="V952" s="678">
        <f t="shared" ca="1" si="160"/>
        <v>46255.299857436723</v>
      </c>
      <c r="W952" s="678">
        <f t="shared" ca="1" si="152"/>
        <v>3478676.7030807855</v>
      </c>
      <c r="X952" s="678">
        <f t="shared" ca="1" si="160"/>
        <v>0</v>
      </c>
      <c r="Y952" s="678">
        <f t="shared" ca="1" si="160"/>
        <v>0</v>
      </c>
      <c r="Z952" s="678">
        <f t="shared" ca="1" si="160"/>
        <v>0</v>
      </c>
      <c r="AA952" t="str">
        <f t="shared" si="153"/>
        <v>ASR_CMS_19</v>
      </c>
      <c r="AB952" s="957">
        <f t="shared" si="154"/>
        <v>45406</v>
      </c>
      <c r="AC952" t="str">
        <f t="shared" si="155"/>
        <v>Unaudited</v>
      </c>
    </row>
    <row r="953" spans="1:29" x14ac:dyDescent="0.25">
      <c r="A953" t="s">
        <v>421</v>
      </c>
      <c r="B953" t="s">
        <v>1380</v>
      </c>
      <c r="C953" t="s">
        <v>1381</v>
      </c>
      <c r="D953">
        <v>1900</v>
      </c>
      <c r="E953" s="957">
        <v>1</v>
      </c>
      <c r="F953" t="s">
        <v>442</v>
      </c>
      <c r="G953" s="957">
        <v>366</v>
      </c>
      <c r="H953" t="s">
        <v>382</v>
      </c>
      <c r="I953" s="937" t="s">
        <v>488</v>
      </c>
      <c r="J953" s="937" t="s">
        <v>12</v>
      </c>
      <c r="K953" s="937" t="s">
        <v>1323</v>
      </c>
      <c r="L953" s="937" t="s">
        <v>1314</v>
      </c>
      <c r="M953" s="958" t="s">
        <v>1323</v>
      </c>
      <c r="N953" s="678">
        <f t="shared" ca="1" si="161"/>
        <v>169432.53188214355</v>
      </c>
      <c r="O953" s="678">
        <f t="shared" ca="1" si="160"/>
        <v>61140.725438195441</v>
      </c>
      <c r="P953" s="678">
        <f t="shared" ca="1" si="160"/>
        <v>11872.45247215062</v>
      </c>
      <c r="Q953" s="678">
        <f t="shared" ca="1" si="160"/>
        <v>37217.925202691236</v>
      </c>
      <c r="R953" s="678">
        <f t="shared" ca="1" si="160"/>
        <v>6655.5706567502102</v>
      </c>
      <c r="S953" s="678">
        <f t="shared" ca="1" si="160"/>
        <v>115.50303465328898</v>
      </c>
      <c r="T953" s="678">
        <f t="shared" ca="1" si="160"/>
        <v>10654.477243240592</v>
      </c>
      <c r="U953" s="678">
        <f t="shared" ca="1" si="160"/>
        <v>0</v>
      </c>
      <c r="V953" s="678">
        <f t="shared" ca="1" si="160"/>
        <v>780.93729907822376</v>
      </c>
      <c r="W953" s="678">
        <f t="shared" ca="1" si="152"/>
        <v>40994.940535383947</v>
      </c>
      <c r="X953" s="678">
        <f t="shared" ca="1" si="160"/>
        <v>0</v>
      </c>
      <c r="Y953" s="678">
        <f t="shared" ca="1" si="160"/>
        <v>0</v>
      </c>
      <c r="Z953" s="678">
        <f t="shared" ca="1" si="160"/>
        <v>0</v>
      </c>
      <c r="AA953" t="str">
        <f t="shared" si="153"/>
        <v>ASR_CMS_19</v>
      </c>
      <c r="AB953" s="957">
        <f t="shared" si="154"/>
        <v>45406</v>
      </c>
      <c r="AC953" t="str">
        <f t="shared" si="155"/>
        <v>Unaudited</v>
      </c>
    </row>
    <row r="954" spans="1:29" x14ac:dyDescent="0.25">
      <c r="A954" t="s">
        <v>421</v>
      </c>
      <c r="B954" t="s">
        <v>1380</v>
      </c>
      <c r="C954" t="s">
        <v>1381</v>
      </c>
      <c r="D954">
        <v>1900</v>
      </c>
      <c r="E954" s="957">
        <v>1</v>
      </c>
      <c r="F954" t="s">
        <v>442</v>
      </c>
      <c r="G954" s="957">
        <v>366</v>
      </c>
      <c r="H954" t="s">
        <v>382</v>
      </c>
      <c r="I954" s="937" t="s">
        <v>488</v>
      </c>
      <c r="J954" s="937" t="s">
        <v>491</v>
      </c>
      <c r="K954" s="937" t="s">
        <v>492</v>
      </c>
      <c r="L954" s="937" t="s">
        <v>63</v>
      </c>
      <c r="M954" s="958" t="s">
        <v>344</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ASR_CMS_19</v>
      </c>
      <c r="AB954" s="957">
        <f t="shared" si="154"/>
        <v>45406</v>
      </c>
      <c r="AC954" t="str">
        <f t="shared" si="155"/>
        <v>Unaudited</v>
      </c>
    </row>
    <row r="955" spans="1:29" x14ac:dyDescent="0.25">
      <c r="A955" t="s">
        <v>421</v>
      </c>
      <c r="B955" t="s">
        <v>1380</v>
      </c>
      <c r="C955" t="s">
        <v>1381</v>
      </c>
      <c r="D955">
        <v>1900</v>
      </c>
      <c r="E955" s="957">
        <v>1</v>
      </c>
      <c r="F955" t="s">
        <v>442</v>
      </c>
      <c r="G955" s="957">
        <v>366</v>
      </c>
      <c r="H955" t="s">
        <v>382</v>
      </c>
      <c r="I955" s="937" t="s">
        <v>488</v>
      </c>
      <c r="J955" s="937" t="s">
        <v>491</v>
      </c>
      <c r="K955" s="937" t="s">
        <v>1014</v>
      </c>
      <c r="L955" s="945" t="s">
        <v>910</v>
      </c>
      <c r="M955" s="960" t="s">
        <v>911</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ASR_CMS_19</v>
      </c>
      <c r="AB955" s="957">
        <f t="shared" si="154"/>
        <v>45406</v>
      </c>
      <c r="AC955" t="str">
        <f t="shared" si="155"/>
        <v>Unaudited</v>
      </c>
    </row>
    <row r="956" spans="1:29" x14ac:dyDescent="0.25">
      <c r="A956" t="s">
        <v>421</v>
      </c>
      <c r="B956" t="s">
        <v>1380</v>
      </c>
      <c r="C956" t="s">
        <v>1381</v>
      </c>
      <c r="D956">
        <v>1900</v>
      </c>
      <c r="E956" s="957">
        <v>1</v>
      </c>
      <c r="F956" t="s">
        <v>442</v>
      </c>
      <c r="G956" s="957">
        <v>366</v>
      </c>
      <c r="H956" t="s">
        <v>382</v>
      </c>
      <c r="I956" s="937" t="s">
        <v>488</v>
      </c>
      <c r="J956" s="937" t="s">
        <v>13</v>
      </c>
      <c r="K956" s="937" t="s">
        <v>493</v>
      </c>
      <c r="L956" s="947" t="s">
        <v>95</v>
      </c>
      <c r="M956" s="961" t="s">
        <v>147</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ASR_CMS_19</v>
      </c>
      <c r="AB956" s="957">
        <f t="shared" si="154"/>
        <v>45406</v>
      </c>
      <c r="AC956" t="str">
        <f t="shared" si="155"/>
        <v>Unaudited</v>
      </c>
    </row>
    <row r="957" spans="1:29" x14ac:dyDescent="0.25">
      <c r="A957" t="s">
        <v>421</v>
      </c>
      <c r="B957" t="s">
        <v>1380</v>
      </c>
      <c r="C957" t="s">
        <v>1381</v>
      </c>
      <c r="D957">
        <v>1900</v>
      </c>
      <c r="E957" s="957">
        <v>1</v>
      </c>
      <c r="F957" t="s">
        <v>442</v>
      </c>
      <c r="G957" s="957">
        <v>366</v>
      </c>
      <c r="H957" t="s">
        <v>382</v>
      </c>
      <c r="I957" s="958" t="s">
        <v>488</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ASR_CMS_19</v>
      </c>
      <c r="AB957" s="957">
        <f t="shared" si="154"/>
        <v>45406</v>
      </c>
      <c r="AC957" t="str">
        <f t="shared" si="155"/>
        <v>Unaudited</v>
      </c>
    </row>
    <row r="958" spans="1:29" x14ac:dyDescent="0.25">
      <c r="A958" t="s">
        <v>421</v>
      </c>
      <c r="B958" t="s">
        <v>1380</v>
      </c>
      <c r="C958" t="s">
        <v>1381</v>
      </c>
      <c r="D958">
        <v>1900</v>
      </c>
      <c r="E958" s="957">
        <v>1</v>
      </c>
      <c r="F958" t="s">
        <v>442</v>
      </c>
      <c r="G958" s="957">
        <v>366</v>
      </c>
      <c r="H958" t="s">
        <v>382</v>
      </c>
      <c r="I958" s="937" t="s">
        <v>489</v>
      </c>
      <c r="J958" s="937" t="s">
        <v>445</v>
      </c>
      <c r="K958" s="937" t="s">
        <v>0</v>
      </c>
      <c r="L958" s="937">
        <v>2.1</v>
      </c>
      <c r="M958" s="962" t="s">
        <v>148</v>
      </c>
      <c r="N958" s="678">
        <f t="shared" ca="1" si="161"/>
        <v>1777332</v>
      </c>
      <c r="O958" s="678">
        <f t="shared" ca="1" si="160"/>
        <v>306921.17000000004</v>
      </c>
      <c r="P958" s="678">
        <f t="shared" ca="1" si="160"/>
        <v>136830</v>
      </c>
      <c r="Q958" s="678">
        <f t="shared" ca="1" si="160"/>
        <v>786667.6</v>
      </c>
      <c r="R958" s="678">
        <f t="shared" ca="1" si="160"/>
        <v>269615.06</v>
      </c>
      <c r="S958" s="678">
        <f t="shared" ca="1" si="160"/>
        <v>0</v>
      </c>
      <c r="T958" s="678">
        <f t="shared" ca="1" si="160"/>
        <v>70923.94</v>
      </c>
      <c r="U958" s="678">
        <f t="shared" ca="1" si="160"/>
        <v>0</v>
      </c>
      <c r="V958" s="678">
        <f t="shared" ca="1" si="160"/>
        <v>25969.35</v>
      </c>
      <c r="W958" s="678">
        <f t="shared" ca="1" si="152"/>
        <v>180404.88</v>
      </c>
      <c r="X958" s="678">
        <f t="shared" ca="1" si="160"/>
        <v>0</v>
      </c>
      <c r="Y958" s="678">
        <f t="shared" ca="1" si="160"/>
        <v>0</v>
      </c>
      <c r="Z958" s="678">
        <f t="shared" ca="1" si="160"/>
        <v>0</v>
      </c>
      <c r="AA958" t="str">
        <f t="shared" si="153"/>
        <v>ASR_CMS_19</v>
      </c>
      <c r="AB958" s="957">
        <f t="shared" si="154"/>
        <v>45406</v>
      </c>
      <c r="AC958" t="str">
        <f t="shared" si="155"/>
        <v>Unaudited</v>
      </c>
    </row>
    <row r="959" spans="1:29" ht="30" x14ac:dyDescent="0.25">
      <c r="A959" t="s">
        <v>421</v>
      </c>
      <c r="B959" t="s">
        <v>1380</v>
      </c>
      <c r="C959" t="s">
        <v>1381</v>
      </c>
      <c r="D959">
        <v>1900</v>
      </c>
      <c r="E959" s="957">
        <v>1</v>
      </c>
      <c r="F959" t="s">
        <v>442</v>
      </c>
      <c r="G959" s="957">
        <v>366</v>
      </c>
      <c r="H959" t="s">
        <v>382</v>
      </c>
      <c r="I959" s="937" t="s">
        <v>489</v>
      </c>
      <c r="J959" s="937" t="s">
        <v>445</v>
      </c>
      <c r="K959" s="937" t="s">
        <v>0</v>
      </c>
      <c r="L959" s="937">
        <v>2.2000000000000002</v>
      </c>
      <c r="M959" s="962" t="s">
        <v>149</v>
      </c>
      <c r="N959" s="678">
        <f t="shared" ca="1" si="161"/>
        <v>139002.34408184365</v>
      </c>
      <c r="O959" s="678">
        <f t="shared" ca="1" si="160"/>
        <v>24003.822627591257</v>
      </c>
      <c r="P959" s="678">
        <f t="shared" ca="1" si="160"/>
        <v>10701.259382444397</v>
      </c>
      <c r="Q959" s="678">
        <f t="shared" ca="1" si="160"/>
        <v>61524.037384820709</v>
      </c>
      <c r="R959" s="678">
        <f t="shared" ca="1" si="160"/>
        <v>21086.170360836873</v>
      </c>
      <c r="S959" s="678">
        <f t="shared" ca="1" si="160"/>
        <v>0</v>
      </c>
      <c r="T959" s="678">
        <f t="shared" ca="1" si="160"/>
        <v>5546.8499478544445</v>
      </c>
      <c r="U959" s="678">
        <f t="shared" ca="1" si="160"/>
        <v>0</v>
      </c>
      <c r="V959" s="678">
        <f t="shared" ca="1" si="160"/>
        <v>2031.0220736935059</v>
      </c>
      <c r="W959" s="678">
        <f t="shared" ca="1" si="152"/>
        <v>14109.182304602469</v>
      </c>
      <c r="X959" s="678">
        <f t="shared" ca="1" si="160"/>
        <v>0</v>
      </c>
      <c r="Y959" s="678">
        <f t="shared" ca="1" si="160"/>
        <v>0</v>
      </c>
      <c r="Z959" s="678">
        <f t="shared" ca="1" si="160"/>
        <v>0</v>
      </c>
      <c r="AA959" t="str">
        <f t="shared" si="153"/>
        <v>ASR_CMS_19</v>
      </c>
      <c r="AB959" s="957">
        <f t="shared" si="154"/>
        <v>45406</v>
      </c>
      <c r="AC959" t="str">
        <f t="shared" si="155"/>
        <v>Unaudited</v>
      </c>
    </row>
    <row r="960" spans="1:29" x14ac:dyDescent="0.25">
      <c r="A960" t="s">
        <v>421</v>
      </c>
      <c r="B960" t="s">
        <v>1380</v>
      </c>
      <c r="C960" t="s">
        <v>1381</v>
      </c>
      <c r="D960">
        <v>1900</v>
      </c>
      <c r="E960" s="957">
        <v>1</v>
      </c>
      <c r="F960" t="s">
        <v>442</v>
      </c>
      <c r="G960" s="957">
        <v>366</v>
      </c>
      <c r="H960" t="s">
        <v>382</v>
      </c>
      <c r="I960" s="937" t="s">
        <v>489</v>
      </c>
      <c r="J960" s="937" t="s">
        <v>445</v>
      </c>
      <c r="K960" s="937" t="s">
        <v>0</v>
      </c>
      <c r="L960" s="937">
        <v>2.2999999999999998</v>
      </c>
      <c r="M960" s="962" t="s">
        <v>150</v>
      </c>
      <c r="N960" s="678">
        <f t="shared" ca="1" si="161"/>
        <v>205661.12000000002</v>
      </c>
      <c r="O960" s="678">
        <f t="shared" ca="1" si="160"/>
        <v>78765.760000000009</v>
      </c>
      <c r="P960" s="678">
        <f t="shared" ca="1" si="160"/>
        <v>26689.800000000003</v>
      </c>
      <c r="Q960" s="678">
        <f t="shared" ca="1" si="160"/>
        <v>63404.23</v>
      </c>
      <c r="R960" s="678">
        <f t="shared" ca="1" si="160"/>
        <v>14027.69</v>
      </c>
      <c r="S960" s="678">
        <f t="shared" ca="1" si="160"/>
        <v>227.53</v>
      </c>
      <c r="T960" s="678">
        <f t="shared" ca="1" si="160"/>
        <v>14030.48</v>
      </c>
      <c r="U960" s="678">
        <f t="shared" ca="1" si="160"/>
        <v>0</v>
      </c>
      <c r="V960" s="678">
        <f t="shared" ca="1" si="160"/>
        <v>1676.44</v>
      </c>
      <c r="W960" s="678">
        <f t="shared" ca="1" si="152"/>
        <v>6839.1900000000014</v>
      </c>
      <c r="X960" s="678">
        <f t="shared" ca="1" si="160"/>
        <v>0</v>
      </c>
      <c r="Y960" s="678">
        <f t="shared" ca="1" si="160"/>
        <v>0</v>
      </c>
      <c r="Z960" s="678">
        <f t="shared" ca="1" si="160"/>
        <v>0</v>
      </c>
      <c r="AA960" t="str">
        <f t="shared" si="153"/>
        <v>ASR_CMS_19</v>
      </c>
      <c r="AB960" s="957">
        <f t="shared" si="154"/>
        <v>45406</v>
      </c>
      <c r="AC960" t="str">
        <f t="shared" si="155"/>
        <v>Unaudited</v>
      </c>
    </row>
    <row r="961" spans="1:29" x14ac:dyDescent="0.25">
      <c r="A961" t="s">
        <v>421</v>
      </c>
      <c r="B961" t="s">
        <v>1380</v>
      </c>
      <c r="C961" t="s">
        <v>1381</v>
      </c>
      <c r="D961">
        <v>1900</v>
      </c>
      <c r="E961" s="957">
        <v>1</v>
      </c>
      <c r="F961" t="s">
        <v>442</v>
      </c>
      <c r="G961" s="957">
        <v>366</v>
      </c>
      <c r="H961" t="s">
        <v>382</v>
      </c>
      <c r="I961" s="937" t="s">
        <v>489</v>
      </c>
      <c r="J961" s="937" t="s">
        <v>445</v>
      </c>
      <c r="K961" s="937" t="s">
        <v>0</v>
      </c>
      <c r="L961" s="937">
        <v>2.4</v>
      </c>
      <c r="M961" s="962" t="s">
        <v>151</v>
      </c>
      <c r="N961" s="678">
        <f t="shared" ca="1" si="161"/>
        <v>465373.35</v>
      </c>
      <c r="O961" s="678">
        <f t="shared" ca="1" si="160"/>
        <v>195306.92</v>
      </c>
      <c r="P961" s="678">
        <f t="shared" ca="1" si="160"/>
        <v>21498.149999999998</v>
      </c>
      <c r="Q961" s="678">
        <f t="shared" ca="1" si="160"/>
        <v>155999.62999999998</v>
      </c>
      <c r="R961" s="678">
        <f t="shared" ca="1" si="160"/>
        <v>52582.759999999995</v>
      </c>
      <c r="S961" s="678">
        <f t="shared" ca="1" si="160"/>
        <v>174.19</v>
      </c>
      <c r="T961" s="678">
        <f t="shared" ca="1" si="160"/>
        <v>27392.57</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1026.3899999999999</v>
      </c>
      <c r="W961" s="678">
        <f t="shared" ca="1" si="162"/>
        <v>11392.74</v>
      </c>
      <c r="X961" s="678">
        <f t="shared" ca="1" si="162"/>
        <v>0</v>
      </c>
      <c r="Y961" s="678">
        <f t="shared" ca="1" si="162"/>
        <v>0</v>
      </c>
      <c r="Z961" s="678">
        <f t="shared" ca="1" si="162"/>
        <v>0</v>
      </c>
      <c r="AA961" t="str">
        <f t="shared" si="153"/>
        <v>ASR_CMS_19</v>
      </c>
      <c r="AB961" s="957">
        <f t="shared" si="154"/>
        <v>45406</v>
      </c>
      <c r="AC961" t="str">
        <f t="shared" si="155"/>
        <v>Unaudited</v>
      </c>
    </row>
    <row r="962" spans="1:29" ht="30" x14ac:dyDescent="0.25">
      <c r="A962" t="s">
        <v>421</v>
      </c>
      <c r="B962" t="s">
        <v>1380</v>
      </c>
      <c r="C962" t="s">
        <v>1381</v>
      </c>
      <c r="D962">
        <v>1900</v>
      </c>
      <c r="E962" s="957">
        <v>1</v>
      </c>
      <c r="F962" t="s">
        <v>442</v>
      </c>
      <c r="G962" s="957">
        <v>366</v>
      </c>
      <c r="H962" t="s">
        <v>382</v>
      </c>
      <c r="I962" s="937" t="s">
        <v>489</v>
      </c>
      <c r="J962" s="937" t="s">
        <v>445</v>
      </c>
      <c r="K962" s="937" t="s">
        <v>0</v>
      </c>
      <c r="L962" s="937">
        <v>2.5</v>
      </c>
      <c r="M962" s="962" t="s">
        <v>152</v>
      </c>
      <c r="N962" s="678">
        <f t="shared" ca="1" si="161"/>
        <v>17415.904675902842</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7113.2094760506689</v>
      </c>
      <c r="P962" s="678">
        <f t="shared" ca="1" si="163"/>
        <v>1248.9415760925656</v>
      </c>
      <c r="Q962" s="678">
        <f t="shared" ca="1" si="163"/>
        <v>5694.3529080165463</v>
      </c>
      <c r="R962" s="678">
        <f t="shared" ca="1" si="163"/>
        <v>1730.3682958036904</v>
      </c>
      <c r="S962" s="678">
        <f t="shared" ca="1" si="163"/>
        <v>10.435653141365336</v>
      </c>
      <c r="T962" s="678">
        <f t="shared" ca="1" si="163"/>
        <v>1074.7655063237205</v>
      </c>
      <c r="U962" s="678">
        <f t="shared" ca="1" si="162"/>
        <v>0</v>
      </c>
      <c r="V962" s="678">
        <f t="shared" ca="1" si="162"/>
        <v>70.21257686965167</v>
      </c>
      <c r="W962" s="678">
        <f t="shared" ca="1" si="162"/>
        <v>473.61868360463228</v>
      </c>
      <c r="X962" s="678">
        <f t="shared" ca="1" si="162"/>
        <v>0</v>
      </c>
      <c r="Y962" s="678">
        <f t="shared" ca="1" si="162"/>
        <v>0</v>
      </c>
      <c r="Z962" s="678">
        <f t="shared" ca="1" si="162"/>
        <v>0</v>
      </c>
      <c r="AA962" t="str">
        <f t="shared" ref="AA962:AA1025" si="164">file_name</f>
        <v>ASR_CMS_19</v>
      </c>
      <c r="AB962" s="957">
        <f t="shared" ref="AB962:AB1025" si="165">file_date</f>
        <v>45406</v>
      </c>
      <c r="AC962" t="str">
        <f t="shared" ref="AC962:AC1025" si="166">status</f>
        <v>Unaudited</v>
      </c>
    </row>
    <row r="963" spans="1:29" x14ac:dyDescent="0.25">
      <c r="A963" t="s">
        <v>421</v>
      </c>
      <c r="B963" t="s">
        <v>1380</v>
      </c>
      <c r="C963" t="s">
        <v>1381</v>
      </c>
      <c r="D963">
        <v>1900</v>
      </c>
      <c r="E963" s="957">
        <v>1</v>
      </c>
      <c r="F963" t="s">
        <v>442</v>
      </c>
      <c r="G963" s="957">
        <v>366</v>
      </c>
      <c r="H963" t="s">
        <v>382</v>
      </c>
      <c r="I963" s="937" t="s">
        <v>489</v>
      </c>
      <c r="J963" s="937" t="s">
        <v>445</v>
      </c>
      <c r="K963" s="937" t="s">
        <v>0</v>
      </c>
      <c r="L963" s="937" t="s">
        <v>97</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ASR_CMS_19</v>
      </c>
      <c r="AB963" s="957">
        <f t="shared" si="165"/>
        <v>45406</v>
      </c>
      <c r="AC963" t="str">
        <f t="shared" si="166"/>
        <v>Unaudited</v>
      </c>
    </row>
    <row r="964" spans="1:29" x14ac:dyDescent="0.25">
      <c r="A964" t="s">
        <v>421</v>
      </c>
      <c r="B964" t="s">
        <v>1380</v>
      </c>
      <c r="C964" t="s">
        <v>1381</v>
      </c>
      <c r="D964">
        <v>1900</v>
      </c>
      <c r="E964" s="957">
        <v>1</v>
      </c>
      <c r="F964" t="s">
        <v>442</v>
      </c>
      <c r="G964" s="957">
        <v>366</v>
      </c>
      <c r="H964" t="s">
        <v>382</v>
      </c>
      <c r="I964" s="937" t="s">
        <v>489</v>
      </c>
      <c r="J964" s="937" t="s">
        <v>445</v>
      </c>
      <c r="K964" s="937" t="s">
        <v>0</v>
      </c>
      <c r="L964" s="945" t="s">
        <v>153</v>
      </c>
      <c r="M964" s="960" t="s">
        <v>452</v>
      </c>
      <c r="N964" s="678">
        <f t="shared" ca="1" si="161"/>
        <v>-1434.2826106760372</v>
      </c>
      <c r="O964" s="678">
        <f t="shared" ca="1" si="163"/>
        <v>-258.52820365487656</v>
      </c>
      <c r="P964" s="678">
        <f t="shared" ca="1" si="163"/>
        <v>-73.057134834887719</v>
      </c>
      <c r="Q964" s="678">
        <f t="shared" ca="1" si="163"/>
        <v>-367.40868094124369</v>
      </c>
      <c r="R964" s="678">
        <f t="shared" ca="1" si="163"/>
        <v>-109.03948648404884</v>
      </c>
      <c r="S964" s="678">
        <f t="shared" ca="1" si="163"/>
        <v>-1.3072098908490806</v>
      </c>
      <c r="T964" s="678">
        <f t="shared" ca="1" si="163"/>
        <v>-157.17438892962647</v>
      </c>
      <c r="U964" s="678">
        <f t="shared" ca="1" si="162"/>
        <v>0</v>
      </c>
      <c r="V964" s="678">
        <f t="shared" ca="1" si="162"/>
        <v>-9.4071226274299899</v>
      </c>
      <c r="W964" s="678">
        <f t="shared" ca="1" si="162"/>
        <v>-458.36038331307464</v>
      </c>
      <c r="X964" s="678">
        <f t="shared" ca="1" si="162"/>
        <v>0</v>
      </c>
      <c r="Y964" s="678">
        <f t="shared" ca="1" si="162"/>
        <v>0</v>
      </c>
      <c r="Z964" s="678">
        <f t="shared" ca="1" si="162"/>
        <v>0</v>
      </c>
      <c r="AA964" t="str">
        <f t="shared" si="164"/>
        <v>ASR_CMS_19</v>
      </c>
      <c r="AB964" s="957">
        <f t="shared" si="165"/>
        <v>45406</v>
      </c>
      <c r="AC964" t="str">
        <f t="shared" si="166"/>
        <v>Unaudited</v>
      </c>
    </row>
    <row r="965" spans="1:29" x14ac:dyDescent="0.25">
      <c r="A965" t="s">
        <v>421</v>
      </c>
      <c r="B965" t="s">
        <v>1380</v>
      </c>
      <c r="C965" t="s">
        <v>1381</v>
      </c>
      <c r="D965">
        <v>1900</v>
      </c>
      <c r="E965" s="957">
        <v>1</v>
      </c>
      <c r="F965" t="s">
        <v>442</v>
      </c>
      <c r="G965" s="957">
        <v>366</v>
      </c>
      <c r="H965" t="s">
        <v>382</v>
      </c>
      <c r="I965" s="962" t="s">
        <v>489</v>
      </c>
      <c r="J965" s="962" t="s">
        <v>445</v>
      </c>
      <c r="K965" s="962" t="s">
        <v>0</v>
      </c>
      <c r="L965" s="937" t="s">
        <v>912</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ASR_CMS_19</v>
      </c>
      <c r="AB965" s="957">
        <f t="shared" si="165"/>
        <v>45406</v>
      </c>
      <c r="AC965" t="str">
        <f t="shared" si="166"/>
        <v>Unaudited</v>
      </c>
    </row>
    <row r="966" spans="1:29" x14ac:dyDescent="0.25">
      <c r="A966" t="s">
        <v>421</v>
      </c>
      <c r="B966" t="s">
        <v>1380</v>
      </c>
      <c r="C966" t="s">
        <v>1381</v>
      </c>
      <c r="D966">
        <v>1900</v>
      </c>
      <c r="E966" s="957">
        <v>1</v>
      </c>
      <c r="F966" t="s">
        <v>442</v>
      </c>
      <c r="G966" s="957">
        <v>366</v>
      </c>
      <c r="H966" t="s">
        <v>382</v>
      </c>
      <c r="I966" s="937" t="s">
        <v>489</v>
      </c>
      <c r="J966" s="937" t="s">
        <v>445</v>
      </c>
      <c r="K966" s="937" t="s">
        <v>53</v>
      </c>
      <c r="L966" s="943">
        <v>3.1</v>
      </c>
      <c r="M966" s="963" t="s">
        <v>33</v>
      </c>
      <c r="N966" s="678">
        <f t="shared" ca="1" si="161"/>
        <v>312449.31</v>
      </c>
      <c r="O966" s="678">
        <f t="shared" ca="1" si="163"/>
        <v>124077.79999999999</v>
      </c>
      <c r="P966" s="678">
        <f t="shared" ca="1" si="163"/>
        <v>30154.649999999994</v>
      </c>
      <c r="Q966" s="678">
        <f t="shared" ca="1" si="163"/>
        <v>91328.23</v>
      </c>
      <c r="R966" s="678">
        <f t="shared" ca="1" si="163"/>
        <v>28988.799999999996</v>
      </c>
      <c r="S966" s="678">
        <f t="shared" ca="1" si="163"/>
        <v>0</v>
      </c>
      <c r="T966" s="678">
        <f t="shared" ca="1" si="163"/>
        <v>29597.279999999999</v>
      </c>
      <c r="U966" s="678">
        <f t="shared" ca="1" si="162"/>
        <v>0</v>
      </c>
      <c r="V966" s="678">
        <f t="shared" ca="1" si="162"/>
        <v>2599.31</v>
      </c>
      <c r="W966" s="678">
        <f t="shared" ca="1" si="162"/>
        <v>5703.2400000000007</v>
      </c>
      <c r="X966" s="678">
        <f t="shared" ca="1" si="162"/>
        <v>0</v>
      </c>
      <c r="Y966" s="678">
        <f t="shared" ca="1" si="162"/>
        <v>0</v>
      </c>
      <c r="Z966" s="678">
        <f t="shared" ca="1" si="162"/>
        <v>0</v>
      </c>
      <c r="AA966" t="str">
        <f t="shared" si="164"/>
        <v>ASR_CMS_19</v>
      </c>
      <c r="AB966" s="957">
        <f t="shared" si="165"/>
        <v>45406</v>
      </c>
      <c r="AC966" t="str">
        <f t="shared" si="166"/>
        <v>Unaudited</v>
      </c>
    </row>
    <row r="967" spans="1:29" x14ac:dyDescent="0.25">
      <c r="A967" t="s">
        <v>421</v>
      </c>
      <c r="B967" t="s">
        <v>1380</v>
      </c>
      <c r="C967" t="s">
        <v>1381</v>
      </c>
      <c r="D967">
        <v>1900</v>
      </c>
      <c r="E967" s="957">
        <v>1</v>
      </c>
      <c r="F967" t="s">
        <v>442</v>
      </c>
      <c r="G967" s="957">
        <v>366</v>
      </c>
      <c r="H967" t="s">
        <v>382</v>
      </c>
      <c r="I967" s="937" t="s">
        <v>489</v>
      </c>
      <c r="J967" s="937" t="s">
        <v>445</v>
      </c>
      <c r="K967" s="937" t="s">
        <v>53</v>
      </c>
      <c r="L967" s="943">
        <v>3.2</v>
      </c>
      <c r="M967" s="963" t="s">
        <v>34</v>
      </c>
      <c r="N967" s="678">
        <f t="shared" ca="1" si="161"/>
        <v>601122.05000000016</v>
      </c>
      <c r="O967" s="678">
        <f t="shared" ca="1" si="163"/>
        <v>164595.74</v>
      </c>
      <c r="P967" s="678">
        <f t="shared" ca="1" si="163"/>
        <v>48053.720000000016</v>
      </c>
      <c r="Q967" s="678">
        <f t="shared" ca="1" si="163"/>
        <v>211156.62</v>
      </c>
      <c r="R967" s="678">
        <f t="shared" ca="1" si="163"/>
        <v>55449.71</v>
      </c>
      <c r="S967" s="678">
        <f t="shared" ca="1" si="163"/>
        <v>490.96000000000004</v>
      </c>
      <c r="T967" s="678">
        <f t="shared" ca="1" si="163"/>
        <v>51842.069999999992</v>
      </c>
      <c r="U967" s="678">
        <f t="shared" ca="1" si="162"/>
        <v>0</v>
      </c>
      <c r="V967" s="678">
        <f t="shared" ca="1" si="162"/>
        <v>2906.2999999999997</v>
      </c>
      <c r="W967" s="678">
        <f t="shared" ca="1" si="162"/>
        <v>66626.930000000008</v>
      </c>
      <c r="X967" s="678">
        <f t="shared" ca="1" si="162"/>
        <v>0</v>
      </c>
      <c r="Y967" s="678">
        <f t="shared" ca="1" si="162"/>
        <v>0</v>
      </c>
      <c r="Z967" s="678">
        <f t="shared" ca="1" si="162"/>
        <v>0</v>
      </c>
      <c r="AA967" t="str">
        <f t="shared" si="164"/>
        <v>ASR_CMS_19</v>
      </c>
      <c r="AB967" s="957">
        <f t="shared" si="165"/>
        <v>45406</v>
      </c>
      <c r="AC967" t="str">
        <f t="shared" si="166"/>
        <v>Unaudited</v>
      </c>
    </row>
    <row r="968" spans="1:29" x14ac:dyDescent="0.25">
      <c r="A968" t="s">
        <v>421</v>
      </c>
      <c r="B968" t="s">
        <v>1380</v>
      </c>
      <c r="C968" t="s">
        <v>1381</v>
      </c>
      <c r="D968">
        <v>1900</v>
      </c>
      <c r="E968" s="957">
        <v>1</v>
      </c>
      <c r="F968" t="s">
        <v>442</v>
      </c>
      <c r="G968" s="957">
        <v>366</v>
      </c>
      <c r="H968" t="s">
        <v>382</v>
      </c>
      <c r="I968" s="937" t="s">
        <v>489</v>
      </c>
      <c r="J968" s="937" t="s">
        <v>445</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ASR_CMS_19</v>
      </c>
      <c r="AB968" s="957">
        <f t="shared" si="165"/>
        <v>45406</v>
      </c>
      <c r="AC968" t="str">
        <f t="shared" si="166"/>
        <v>Unaudited</v>
      </c>
    </row>
    <row r="969" spans="1:29" x14ac:dyDescent="0.25">
      <c r="A969" t="s">
        <v>421</v>
      </c>
      <c r="B969" t="s">
        <v>1380</v>
      </c>
      <c r="C969" t="s">
        <v>1381</v>
      </c>
      <c r="D969">
        <v>1900</v>
      </c>
      <c r="E969" s="957">
        <v>1</v>
      </c>
      <c r="F969" t="s">
        <v>442</v>
      </c>
      <c r="G969" s="957">
        <v>366</v>
      </c>
      <c r="H969" t="s">
        <v>382</v>
      </c>
      <c r="I969" s="963" t="s">
        <v>489</v>
      </c>
      <c r="J969" s="963" t="s">
        <v>445</v>
      </c>
      <c r="K969" s="963" t="s">
        <v>53</v>
      </c>
      <c r="L969" s="943" t="s">
        <v>44</v>
      </c>
      <c r="M969" s="963" t="s">
        <v>154</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ASR_CMS_19</v>
      </c>
      <c r="AB969" s="957">
        <f t="shared" si="165"/>
        <v>45406</v>
      </c>
      <c r="AC969" t="str">
        <f t="shared" si="166"/>
        <v>Unaudited</v>
      </c>
    </row>
    <row r="970" spans="1:29" x14ac:dyDescent="0.25">
      <c r="A970" t="s">
        <v>421</v>
      </c>
      <c r="B970" t="s">
        <v>1380</v>
      </c>
      <c r="C970" t="s">
        <v>1381</v>
      </c>
      <c r="D970">
        <v>1900</v>
      </c>
      <c r="E970" s="957">
        <v>1</v>
      </c>
      <c r="F970" t="s">
        <v>442</v>
      </c>
      <c r="G970" s="957">
        <v>366</v>
      </c>
      <c r="H970" t="s">
        <v>382</v>
      </c>
      <c r="I970" s="937" t="s">
        <v>489</v>
      </c>
      <c r="J970" s="937" t="s">
        <v>445</v>
      </c>
      <c r="K970" s="937" t="s">
        <v>53</v>
      </c>
      <c r="L970" s="937" t="s">
        <v>41</v>
      </c>
      <c r="M970" s="962" t="s">
        <v>52</v>
      </c>
      <c r="N970" s="678">
        <f t="shared" ca="1" si="161"/>
        <v>16603.240942001139</v>
      </c>
      <c r="O970" s="678">
        <f t="shared" ca="1" si="163"/>
        <v>7384.4124070268517</v>
      </c>
      <c r="P970" s="678">
        <f t="shared" ca="1" si="163"/>
        <v>1483.9664627996615</v>
      </c>
      <c r="Q970" s="678">
        <f t="shared" ca="1" si="163"/>
        <v>5156.9868833702149</v>
      </c>
      <c r="R970" s="678">
        <f t="shared" ca="1" si="163"/>
        <v>951.23191605328293</v>
      </c>
      <c r="S970" s="678">
        <f t="shared" ca="1" si="163"/>
        <v>10.769566308889059</v>
      </c>
      <c r="T970" s="678">
        <f t="shared" ca="1" si="163"/>
        <v>1370.2877073169436</v>
      </c>
      <c r="U970" s="678">
        <f t="shared" ca="1" si="162"/>
        <v>0</v>
      </c>
      <c r="V970" s="678">
        <f t="shared" ca="1" si="162"/>
        <v>80.253212642536269</v>
      </c>
      <c r="W970" s="678">
        <f t="shared" ca="1" si="162"/>
        <v>165.33278648275993</v>
      </c>
      <c r="X970" s="678">
        <f t="shared" ca="1" si="162"/>
        <v>0</v>
      </c>
      <c r="Y970" s="678">
        <f t="shared" ca="1" si="162"/>
        <v>0</v>
      </c>
      <c r="Z970" s="678">
        <f t="shared" ca="1" si="162"/>
        <v>0</v>
      </c>
      <c r="AA970" t="str">
        <f t="shared" si="164"/>
        <v>ASR_CMS_19</v>
      </c>
      <c r="AB970" s="957">
        <f t="shared" si="165"/>
        <v>45406</v>
      </c>
      <c r="AC970" t="str">
        <f t="shared" si="166"/>
        <v>Unaudited</v>
      </c>
    </row>
    <row r="971" spans="1:29" x14ac:dyDescent="0.25">
      <c r="A971" t="s">
        <v>421</v>
      </c>
      <c r="B971" t="s">
        <v>1380</v>
      </c>
      <c r="C971" t="s">
        <v>1381</v>
      </c>
      <c r="D971">
        <v>1900</v>
      </c>
      <c r="E971" s="957">
        <v>1</v>
      </c>
      <c r="F971" t="s">
        <v>442</v>
      </c>
      <c r="G971" s="957">
        <v>366</v>
      </c>
      <c r="H971" t="s">
        <v>382</v>
      </c>
      <c r="I971" s="937" t="s">
        <v>489</v>
      </c>
      <c r="J971" s="937" t="s">
        <v>445</v>
      </c>
      <c r="K971" s="937" t="s">
        <v>53</v>
      </c>
      <c r="L971" s="937" t="s">
        <v>42</v>
      </c>
      <c r="M971" s="962" t="s">
        <v>155</v>
      </c>
      <c r="N971" s="678">
        <f t="shared" ca="1" si="161"/>
        <v>31473.625341094514</v>
      </c>
      <c r="O971" s="678">
        <f t="shared" ca="1" si="163"/>
        <v>9945.684995208283</v>
      </c>
      <c r="P971" s="678">
        <f t="shared" ca="1" si="163"/>
        <v>2694.5171767689467</v>
      </c>
      <c r="Q971" s="678">
        <f t="shared" ca="1" si="163"/>
        <v>10419.828954764142</v>
      </c>
      <c r="R971" s="678">
        <f t="shared" ca="1" si="163"/>
        <v>2909.164525175202</v>
      </c>
      <c r="S971" s="678">
        <f t="shared" ca="1" si="163"/>
        <v>16.915071278259376</v>
      </c>
      <c r="T971" s="678">
        <f t="shared" ca="1" si="163"/>
        <v>2805.8343044343992</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189.68507735925044</v>
      </c>
      <c r="W971" s="678">
        <f t="shared" ca="1" si="167"/>
        <v>2491.9952361060327</v>
      </c>
      <c r="X971" s="678">
        <f t="shared" ca="1" si="167"/>
        <v>0</v>
      </c>
      <c r="Y971" s="678">
        <f t="shared" ca="1" si="167"/>
        <v>0</v>
      </c>
      <c r="Z971" s="678">
        <f t="shared" ca="1" si="167"/>
        <v>0</v>
      </c>
      <c r="AA971" t="str">
        <f t="shared" si="164"/>
        <v>ASR_CMS_19</v>
      </c>
      <c r="AB971" s="957">
        <f t="shared" si="165"/>
        <v>45406</v>
      </c>
      <c r="AC971" t="str">
        <f t="shared" si="166"/>
        <v>Unaudited</v>
      </c>
    </row>
    <row r="972" spans="1:29" x14ac:dyDescent="0.25">
      <c r="A972" t="s">
        <v>421</v>
      </c>
      <c r="B972" t="s">
        <v>1380</v>
      </c>
      <c r="C972" t="s">
        <v>1381</v>
      </c>
      <c r="D972">
        <v>1900</v>
      </c>
      <c r="E972" s="957">
        <v>1</v>
      </c>
      <c r="F972" t="s">
        <v>442</v>
      </c>
      <c r="G972" s="957">
        <v>366</v>
      </c>
      <c r="H972" t="s">
        <v>382</v>
      </c>
      <c r="I972" s="937" t="s">
        <v>489</v>
      </c>
      <c r="J972" s="937" t="s">
        <v>445</v>
      </c>
      <c r="K972" s="937" t="s">
        <v>53</v>
      </c>
      <c r="L972" s="937" t="s">
        <v>43</v>
      </c>
      <c r="M972" s="962" t="s">
        <v>463</v>
      </c>
      <c r="N972" s="678">
        <f t="shared" ca="1" si="161"/>
        <v>18534.306293136218</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3340.7927254275792</v>
      </c>
      <c r="P972" s="678">
        <f t="shared" ca="1" si="168"/>
        <v>944.07009040605647</v>
      </c>
      <c r="Q972" s="678">
        <f t="shared" ca="1" si="168"/>
        <v>4747.7846950347475</v>
      </c>
      <c r="R972" s="678">
        <f t="shared" ca="1" si="168"/>
        <v>1409.0467426005257</v>
      </c>
      <c r="S972" s="678">
        <f t="shared" ca="1" si="168"/>
        <v>16.892227742337514</v>
      </c>
      <c r="T972" s="678">
        <f t="shared" ca="1" si="168"/>
        <v>2031.0629468519751</v>
      </c>
      <c r="U972" s="678">
        <f t="shared" ca="1" si="167"/>
        <v>0</v>
      </c>
      <c r="V972" s="678">
        <f t="shared" ca="1" si="167"/>
        <v>121.56215993701497</v>
      </c>
      <c r="W972" s="678">
        <f t="shared" ca="1" si="167"/>
        <v>5923.0947051359826</v>
      </c>
      <c r="X972" s="678">
        <f t="shared" ca="1" si="167"/>
        <v>0</v>
      </c>
      <c r="Y972" s="678">
        <f t="shared" ca="1" si="167"/>
        <v>0</v>
      </c>
      <c r="Z972" s="678">
        <f t="shared" ca="1" si="167"/>
        <v>0</v>
      </c>
      <c r="AA972" t="str">
        <f t="shared" si="164"/>
        <v>ASR_CMS_19</v>
      </c>
      <c r="AB972" s="957">
        <f t="shared" si="165"/>
        <v>45406</v>
      </c>
      <c r="AC972" t="str">
        <f t="shared" si="166"/>
        <v>Unaudited</v>
      </c>
    </row>
    <row r="973" spans="1:29" x14ac:dyDescent="0.25">
      <c r="A973" t="s">
        <v>421</v>
      </c>
      <c r="B973" t="s">
        <v>1380</v>
      </c>
      <c r="C973" t="s">
        <v>1381</v>
      </c>
      <c r="D973">
        <v>1900</v>
      </c>
      <c r="E973" s="957">
        <v>1</v>
      </c>
      <c r="F973" t="s">
        <v>442</v>
      </c>
      <c r="G973" s="957">
        <v>366</v>
      </c>
      <c r="H973" t="s">
        <v>382</v>
      </c>
      <c r="I973" s="937" t="s">
        <v>489</v>
      </c>
      <c r="J973" s="937" t="s">
        <v>445</v>
      </c>
      <c r="K973" s="937" t="s">
        <v>915</v>
      </c>
      <c r="L973" s="945" t="s">
        <v>916</v>
      </c>
      <c r="M973" s="960" t="s">
        <v>915</v>
      </c>
      <c r="N973" s="678">
        <f t="shared" ca="1" si="161"/>
        <v>14518.98</v>
      </c>
      <c r="O973" s="678">
        <f t="shared" ca="1" si="168"/>
        <v>3388.87</v>
      </c>
      <c r="P973" s="678">
        <f t="shared" ca="1" si="168"/>
        <v>7047.43</v>
      </c>
      <c r="Q973" s="678">
        <f t="shared" ca="1" si="168"/>
        <v>0</v>
      </c>
      <c r="R973" s="678">
        <f t="shared" ca="1" si="168"/>
        <v>4082.6800000000003</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ASR_CMS_19</v>
      </c>
      <c r="AB973" s="957">
        <f t="shared" si="165"/>
        <v>45406</v>
      </c>
      <c r="AC973" t="str">
        <f t="shared" si="166"/>
        <v>Unaudited</v>
      </c>
    </row>
    <row r="974" spans="1:29" x14ac:dyDescent="0.25">
      <c r="A974" t="s">
        <v>421</v>
      </c>
      <c r="B974" t="s">
        <v>1380</v>
      </c>
      <c r="C974" t="s">
        <v>1381</v>
      </c>
      <c r="D974">
        <v>1900</v>
      </c>
      <c r="E974" s="957">
        <v>1</v>
      </c>
      <c r="F974" t="s">
        <v>442</v>
      </c>
      <c r="G974" s="957">
        <v>366</v>
      </c>
      <c r="H974" t="s">
        <v>382</v>
      </c>
      <c r="I974" s="962" t="s">
        <v>489</v>
      </c>
      <c r="J974" s="962" t="s">
        <v>445</v>
      </c>
      <c r="K974" s="962" t="s">
        <v>915</v>
      </c>
      <c r="L974" s="937" t="s">
        <v>917</v>
      </c>
      <c r="M974" s="962" t="s">
        <v>920</v>
      </c>
      <c r="N974" s="678">
        <f t="shared" ca="1" si="161"/>
        <v>474.18261151099227</v>
      </c>
      <c r="O974" s="678">
        <f t="shared" ca="1" si="168"/>
        <v>110.67879607735917</v>
      </c>
      <c r="P974" s="678">
        <f t="shared" ca="1" si="168"/>
        <v>230.16553241625186</v>
      </c>
      <c r="Q974" s="678">
        <f t="shared" ca="1" si="168"/>
        <v>0</v>
      </c>
      <c r="R974" s="678">
        <f t="shared" ca="1" si="168"/>
        <v>133.33828301738126</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ASR_CMS_19</v>
      </c>
      <c r="AB974" s="957">
        <f t="shared" si="165"/>
        <v>45406</v>
      </c>
      <c r="AC974" t="str">
        <f t="shared" si="166"/>
        <v>Unaudited</v>
      </c>
    </row>
    <row r="975" spans="1:29" x14ac:dyDescent="0.25">
      <c r="A975" t="s">
        <v>421</v>
      </c>
      <c r="B975" t="s">
        <v>1380</v>
      </c>
      <c r="C975" t="s">
        <v>1381</v>
      </c>
      <c r="D975">
        <v>1900</v>
      </c>
      <c r="E975" s="957">
        <v>1</v>
      </c>
      <c r="F975" t="s">
        <v>442</v>
      </c>
      <c r="G975" s="957">
        <v>366</v>
      </c>
      <c r="H975" t="s">
        <v>382</v>
      </c>
      <c r="I975" s="937" t="s">
        <v>489</v>
      </c>
      <c r="J975" s="937" t="s">
        <v>445</v>
      </c>
      <c r="K975" s="937" t="s">
        <v>915</v>
      </c>
      <c r="L975" s="937" t="s">
        <v>918</v>
      </c>
      <c r="M975" s="962" t="s">
        <v>921</v>
      </c>
      <c r="N975" s="678">
        <f t="shared" ca="1" si="161"/>
        <v>-3.0391775322922947</v>
      </c>
      <c r="O975" s="678">
        <f t="shared" ca="1" si="168"/>
        <v>-0.54780912922136615</v>
      </c>
      <c r="P975" s="678">
        <f t="shared" ca="1" si="168"/>
        <v>-0.15480463969313957</v>
      </c>
      <c r="Q975" s="678">
        <f t="shared" ca="1" si="168"/>
        <v>-0.77852175015875458</v>
      </c>
      <c r="R975" s="678">
        <f t="shared" ca="1" si="168"/>
        <v>-0.23104955396399351</v>
      </c>
      <c r="S975" s="678">
        <f t="shared" ca="1" si="168"/>
        <v>-2.7699164032855576E-3</v>
      </c>
      <c r="T975" s="678">
        <f t="shared" ca="1" si="168"/>
        <v>-0.33304515297828274</v>
      </c>
      <c r="U975" s="678">
        <f t="shared" ca="1" si="167"/>
        <v>0</v>
      </c>
      <c r="V975" s="678">
        <f t="shared" ca="1" si="167"/>
        <v>-1.9933251313231821E-2</v>
      </c>
      <c r="W975" s="678">
        <f t="shared" ca="1" si="167"/>
        <v>-0.9712441385602405</v>
      </c>
      <c r="X975" s="678">
        <f t="shared" ca="1" si="167"/>
        <v>0</v>
      </c>
      <c r="Y975" s="678">
        <f t="shared" ca="1" si="167"/>
        <v>0</v>
      </c>
      <c r="Z975" s="678">
        <f t="shared" ca="1" si="167"/>
        <v>0</v>
      </c>
      <c r="AA975" t="str">
        <f t="shared" si="164"/>
        <v>ASR_CMS_19</v>
      </c>
      <c r="AB975" s="957">
        <f t="shared" si="165"/>
        <v>45406</v>
      </c>
      <c r="AC975" t="str">
        <f t="shared" si="166"/>
        <v>Unaudited</v>
      </c>
    </row>
    <row r="976" spans="1:29" x14ac:dyDescent="0.25">
      <c r="A976" t="s">
        <v>421</v>
      </c>
      <c r="B976" t="s">
        <v>1380</v>
      </c>
      <c r="C976" t="s">
        <v>1381</v>
      </c>
      <c r="D976">
        <v>1900</v>
      </c>
      <c r="E976" s="957">
        <v>1</v>
      </c>
      <c r="F976" t="s">
        <v>442</v>
      </c>
      <c r="G976" s="957">
        <v>366</v>
      </c>
      <c r="H976" t="s">
        <v>382</v>
      </c>
      <c r="I976" s="937" t="s">
        <v>489</v>
      </c>
      <c r="J976" s="937" t="s">
        <v>445</v>
      </c>
      <c r="K976" s="937" t="s">
        <v>446</v>
      </c>
      <c r="L976" s="937">
        <v>5.0999999999999996</v>
      </c>
      <c r="M976" s="962" t="s">
        <v>37</v>
      </c>
      <c r="N976" s="678">
        <f t="shared" ca="1" si="161"/>
        <v>471809.32</v>
      </c>
      <c r="O976" s="678">
        <f t="shared" ca="1" si="168"/>
        <v>113672.77000000002</v>
      </c>
      <c r="P976" s="678">
        <f t="shared" ca="1" si="168"/>
        <v>91878.93</v>
      </c>
      <c r="Q976" s="678">
        <f t="shared" ca="1" si="168"/>
        <v>70772.960000000006</v>
      </c>
      <c r="R976" s="678">
        <f t="shared" ca="1" si="168"/>
        <v>51619.659999999989</v>
      </c>
      <c r="S976" s="678">
        <f t="shared" ca="1" si="168"/>
        <v>0</v>
      </c>
      <c r="T976" s="678">
        <f t="shared" ca="1" si="168"/>
        <v>142096.43999999997</v>
      </c>
      <c r="U976" s="678">
        <f t="shared" ca="1" si="167"/>
        <v>0</v>
      </c>
      <c r="V976" s="678">
        <f t="shared" ca="1" si="167"/>
        <v>708.61</v>
      </c>
      <c r="W976" s="678">
        <f t="shared" ca="1" si="167"/>
        <v>1059.95</v>
      </c>
      <c r="X976" s="678">
        <f t="shared" ca="1" si="167"/>
        <v>0</v>
      </c>
      <c r="Y976" s="678">
        <f t="shared" ca="1" si="167"/>
        <v>0</v>
      </c>
      <c r="Z976" s="678">
        <f t="shared" ca="1" si="167"/>
        <v>0</v>
      </c>
      <c r="AA976" t="str">
        <f t="shared" si="164"/>
        <v>ASR_CMS_19</v>
      </c>
      <c r="AB976" s="957">
        <f t="shared" si="165"/>
        <v>45406</v>
      </c>
      <c r="AC976" t="str">
        <f t="shared" si="166"/>
        <v>Unaudited</v>
      </c>
    </row>
    <row r="977" spans="1:29" ht="30" x14ac:dyDescent="0.25">
      <c r="A977" t="s">
        <v>421</v>
      </c>
      <c r="B977" t="s">
        <v>1380</v>
      </c>
      <c r="C977" t="s">
        <v>1381</v>
      </c>
      <c r="D977">
        <v>1900</v>
      </c>
      <c r="E977" s="957">
        <v>1</v>
      </c>
      <c r="F977" t="s">
        <v>442</v>
      </c>
      <c r="G977" s="957">
        <v>366</v>
      </c>
      <c r="H977" t="s">
        <v>382</v>
      </c>
      <c r="I977" s="937" t="s">
        <v>489</v>
      </c>
      <c r="J977" s="937" t="s">
        <v>445</v>
      </c>
      <c r="K977" s="937" t="s">
        <v>446</v>
      </c>
      <c r="L977" s="937">
        <v>5.2</v>
      </c>
      <c r="M977" s="962" t="s">
        <v>304</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ASR_CMS_19</v>
      </c>
      <c r="AB977" s="957">
        <f t="shared" si="165"/>
        <v>45406</v>
      </c>
      <c r="AC977" t="str">
        <f t="shared" si="166"/>
        <v>Unaudited</v>
      </c>
    </row>
    <row r="978" spans="1:29" ht="30" x14ac:dyDescent="0.25">
      <c r="A978" t="s">
        <v>421</v>
      </c>
      <c r="B978" t="s">
        <v>1380</v>
      </c>
      <c r="C978" t="s">
        <v>1381</v>
      </c>
      <c r="D978">
        <v>1900</v>
      </c>
      <c r="E978" s="957">
        <v>1</v>
      </c>
      <c r="F978" t="s">
        <v>442</v>
      </c>
      <c r="G978" s="957">
        <v>366</v>
      </c>
      <c r="H978" t="s">
        <v>382</v>
      </c>
      <c r="I978" s="937" t="s">
        <v>489</v>
      </c>
      <c r="J978" s="937" t="s">
        <v>445</v>
      </c>
      <c r="K978" s="937" t="s">
        <v>446</v>
      </c>
      <c r="L978" s="945">
        <v>5.3</v>
      </c>
      <c r="M978" s="960" t="s">
        <v>305</v>
      </c>
      <c r="N978" s="678">
        <f t="shared" ca="1" si="161"/>
        <v>10053.1412181136</v>
      </c>
      <c r="O978" s="678">
        <f t="shared" ca="1" si="168"/>
        <v>2422.0979981153127</v>
      </c>
      <c r="P978" s="678">
        <f t="shared" ca="1" si="168"/>
        <v>1957.7227899168554</v>
      </c>
      <c r="Q978" s="678">
        <f t="shared" ca="1" si="168"/>
        <v>1508.0044652443601</v>
      </c>
      <c r="R978" s="678">
        <f t="shared" ca="1" si="168"/>
        <v>1099.892922019874</v>
      </c>
      <c r="S978" s="678">
        <f t="shared" ca="1" si="168"/>
        <v>0</v>
      </c>
      <c r="T978" s="678">
        <f t="shared" ca="1" si="168"/>
        <v>3027.7392102199383</v>
      </c>
      <c r="U978" s="678">
        <f t="shared" ca="1" si="169"/>
        <v>0</v>
      </c>
      <c r="V978" s="678">
        <f t="shared" ca="1" si="169"/>
        <v>15.098803895114829</v>
      </c>
      <c r="W978" s="678">
        <f t="shared" ca="1" si="170"/>
        <v>22.585028702144996</v>
      </c>
      <c r="X978" s="678">
        <f t="shared" ca="1" si="171"/>
        <v>0</v>
      </c>
      <c r="Y978" s="678">
        <f t="shared" ca="1" si="171"/>
        <v>0</v>
      </c>
      <c r="Z978" s="678">
        <f t="shared" ca="1" si="171"/>
        <v>0</v>
      </c>
      <c r="AA978" t="str">
        <f t="shared" si="164"/>
        <v>ASR_CMS_19</v>
      </c>
      <c r="AB978" s="957">
        <f t="shared" si="165"/>
        <v>45406</v>
      </c>
      <c r="AC978" t="str">
        <f t="shared" si="166"/>
        <v>Unaudited</v>
      </c>
    </row>
    <row r="979" spans="1:29" x14ac:dyDescent="0.25">
      <c r="A979" t="s">
        <v>421</v>
      </c>
      <c r="B979" t="s">
        <v>1380</v>
      </c>
      <c r="C979" t="s">
        <v>1381</v>
      </c>
      <c r="D979">
        <v>1900</v>
      </c>
      <c r="E979" s="957">
        <v>1</v>
      </c>
      <c r="F979" t="s">
        <v>442</v>
      </c>
      <c r="G979" s="957">
        <v>366</v>
      </c>
      <c r="H979" t="s">
        <v>382</v>
      </c>
      <c r="I979" s="962" t="s">
        <v>489</v>
      </c>
      <c r="J979" s="962" t="s">
        <v>445</v>
      </c>
      <c r="K979" s="962" t="s">
        <v>446</v>
      </c>
      <c r="L979" s="937" t="s">
        <v>82</v>
      </c>
      <c r="M979" s="962" t="s">
        <v>454</v>
      </c>
      <c r="N979" s="678">
        <f t="shared" ca="1" si="161"/>
        <v>-222.81944122835708</v>
      </c>
      <c r="O979" s="678">
        <f t="shared" ca="1" si="168"/>
        <v>-40.16301212283318</v>
      </c>
      <c r="P979" s="678">
        <f t="shared" ca="1" si="168"/>
        <v>-11.349611185749275</v>
      </c>
      <c r="Q979" s="678">
        <f t="shared" ca="1" si="168"/>
        <v>-57.077870414387078</v>
      </c>
      <c r="R979" s="678">
        <f t="shared" ca="1" si="168"/>
        <v>-16.939560773696464</v>
      </c>
      <c r="S979" s="678">
        <f t="shared" ca="1" si="168"/>
        <v>-0.20307837191854769</v>
      </c>
      <c r="T979" s="678">
        <f t="shared" ca="1" si="168"/>
        <v>-24.417439949439775</v>
      </c>
      <c r="U979" s="678">
        <f t="shared" ca="1" si="169"/>
        <v>0</v>
      </c>
      <c r="V979" s="678">
        <f t="shared" ca="1" si="169"/>
        <v>-1.4614203587273571</v>
      </c>
      <c r="W979" s="678">
        <f t="shared" ca="1" si="170"/>
        <v>-71.207448051605382</v>
      </c>
      <c r="X979" s="678">
        <f t="shared" ca="1" si="171"/>
        <v>0</v>
      </c>
      <c r="Y979" s="678">
        <f t="shared" ca="1" si="171"/>
        <v>0</v>
      </c>
      <c r="Z979" s="678">
        <f t="shared" ca="1" si="171"/>
        <v>0</v>
      </c>
      <c r="AA979" t="str">
        <f t="shared" si="164"/>
        <v>ASR_CMS_19</v>
      </c>
      <c r="AB979" s="957">
        <f t="shared" si="165"/>
        <v>45406</v>
      </c>
      <c r="AC979" t="str">
        <f t="shared" si="166"/>
        <v>Unaudited</v>
      </c>
    </row>
    <row r="980" spans="1:29" x14ac:dyDescent="0.25">
      <c r="A980" t="s">
        <v>421</v>
      </c>
      <c r="B980" t="s">
        <v>1380</v>
      </c>
      <c r="C980" t="s">
        <v>1381</v>
      </c>
      <c r="D980">
        <v>1900</v>
      </c>
      <c r="E980" s="957">
        <v>1</v>
      </c>
      <c r="F980" t="s">
        <v>442</v>
      </c>
      <c r="G980" s="957">
        <v>366</v>
      </c>
      <c r="H980" t="s">
        <v>382</v>
      </c>
      <c r="I980" s="937" t="s">
        <v>489</v>
      </c>
      <c r="J980" s="937" t="s">
        <v>445</v>
      </c>
      <c r="K980" s="937" t="s">
        <v>447</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ASR_CMS_19</v>
      </c>
      <c r="AB980" s="957">
        <f t="shared" si="165"/>
        <v>45406</v>
      </c>
      <c r="AC980" t="str">
        <f t="shared" si="166"/>
        <v>Unaudited</v>
      </c>
    </row>
    <row r="981" spans="1:29" x14ac:dyDescent="0.25">
      <c r="A981" t="s">
        <v>421</v>
      </c>
      <c r="B981" t="s">
        <v>1380</v>
      </c>
      <c r="C981" t="s">
        <v>1381</v>
      </c>
      <c r="D981">
        <v>1900</v>
      </c>
      <c r="E981" s="957">
        <v>1</v>
      </c>
      <c r="F981" t="s">
        <v>442</v>
      </c>
      <c r="G981" s="957">
        <v>366</v>
      </c>
      <c r="H981" t="s">
        <v>382</v>
      </c>
      <c r="I981" s="937" t="s">
        <v>489</v>
      </c>
      <c r="J981" s="937" t="s">
        <v>445</v>
      </c>
      <c r="K981" s="937" t="s">
        <v>447</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ASR_CMS_19</v>
      </c>
      <c r="AB981" s="957">
        <f t="shared" si="165"/>
        <v>45406</v>
      </c>
      <c r="AC981" t="str">
        <f t="shared" si="166"/>
        <v>Unaudited</v>
      </c>
    </row>
    <row r="982" spans="1:29" x14ac:dyDescent="0.25">
      <c r="A982" t="s">
        <v>421</v>
      </c>
      <c r="B982" t="s">
        <v>1380</v>
      </c>
      <c r="C982" t="s">
        <v>1381</v>
      </c>
      <c r="D982">
        <v>1900</v>
      </c>
      <c r="E982" s="957">
        <v>1</v>
      </c>
      <c r="F982" t="s">
        <v>442</v>
      </c>
      <c r="G982" s="957">
        <v>366</v>
      </c>
      <c r="H982" t="s">
        <v>382</v>
      </c>
      <c r="I982" s="937" t="s">
        <v>489</v>
      </c>
      <c r="J982" s="937" t="s">
        <v>445</v>
      </c>
      <c r="K982" s="937" t="s">
        <v>447</v>
      </c>
      <c r="L982" s="937">
        <v>6.3</v>
      </c>
      <c r="M982" s="962" t="s">
        <v>185</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ASR_CMS_19</v>
      </c>
      <c r="AB982" s="957">
        <f t="shared" si="165"/>
        <v>45406</v>
      </c>
      <c r="AC982" t="str">
        <f t="shared" si="166"/>
        <v>Unaudited</v>
      </c>
    </row>
    <row r="983" spans="1:29" x14ac:dyDescent="0.25">
      <c r="A983" t="s">
        <v>421</v>
      </c>
      <c r="B983" t="s">
        <v>1380</v>
      </c>
      <c r="C983" t="s">
        <v>1381</v>
      </c>
      <c r="D983">
        <v>1900</v>
      </c>
      <c r="E983" s="957">
        <v>1</v>
      </c>
      <c r="F983" t="s">
        <v>442</v>
      </c>
      <c r="G983" s="957">
        <v>366</v>
      </c>
      <c r="H983" t="s">
        <v>382</v>
      </c>
      <c r="I983" s="937" t="s">
        <v>489</v>
      </c>
      <c r="J983" s="937" t="s">
        <v>445</v>
      </c>
      <c r="K983" s="937" t="s">
        <v>447</v>
      </c>
      <c r="L983" s="945" t="s">
        <v>87</v>
      </c>
      <c r="M983" s="960" t="s">
        <v>455</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ASR_CMS_19</v>
      </c>
      <c r="AB983" s="957">
        <f t="shared" si="165"/>
        <v>45406</v>
      </c>
      <c r="AC983" t="str">
        <f t="shared" si="166"/>
        <v>Unaudited</v>
      </c>
    </row>
    <row r="984" spans="1:29" x14ac:dyDescent="0.25">
      <c r="A984" t="s">
        <v>421</v>
      </c>
      <c r="B984" t="s">
        <v>1380</v>
      </c>
      <c r="C984" t="s">
        <v>1381</v>
      </c>
      <c r="D984">
        <v>1900</v>
      </c>
      <c r="E984" s="957">
        <v>1</v>
      </c>
      <c r="F984" t="s">
        <v>442</v>
      </c>
      <c r="G984" s="957">
        <v>366</v>
      </c>
      <c r="H984" t="s">
        <v>382</v>
      </c>
      <c r="I984" s="962" t="s">
        <v>489</v>
      </c>
      <c r="J984" s="962" t="s">
        <v>445</v>
      </c>
      <c r="K984" s="962" t="s">
        <v>448</v>
      </c>
      <c r="L984" s="937">
        <v>7.1</v>
      </c>
      <c r="M984" s="962" t="s">
        <v>20</v>
      </c>
      <c r="N984" s="678">
        <f t="shared" ca="1" si="161"/>
        <v>147100.28999999995</v>
      </c>
      <c r="O984" s="678">
        <f t="shared" ca="1" si="172"/>
        <v>32267.423581021725</v>
      </c>
      <c r="P984" s="678">
        <f t="shared" ca="1" si="172"/>
        <v>3402.2026708429016</v>
      </c>
      <c r="Q984" s="678">
        <f t="shared" ca="1" si="172"/>
        <v>66993.523003983792</v>
      </c>
      <c r="R984" s="678">
        <f t="shared" ca="1" si="172"/>
        <v>6701.5518073425774</v>
      </c>
      <c r="S984" s="678">
        <f t="shared" ca="1" si="172"/>
        <v>345.37915233196571</v>
      </c>
      <c r="T984" s="678">
        <f t="shared" ca="1" si="172"/>
        <v>12104.344068630075</v>
      </c>
      <c r="U984" s="678">
        <f t="shared" ca="1" si="172"/>
        <v>0</v>
      </c>
      <c r="V984" s="678">
        <f t="shared" ca="1" si="172"/>
        <v>414.56392565191038</v>
      </c>
      <c r="W984" s="678">
        <f t="shared" ca="1" si="170"/>
        <v>24871.301790195008</v>
      </c>
      <c r="X984" s="678">
        <f t="shared" ca="1" si="172"/>
        <v>0</v>
      </c>
      <c r="Y984" s="678">
        <f t="shared" ca="1" si="172"/>
        <v>0</v>
      </c>
      <c r="Z984" s="678">
        <f t="shared" ca="1" si="172"/>
        <v>0</v>
      </c>
      <c r="AA984" t="str">
        <f t="shared" si="164"/>
        <v>ASR_CMS_19</v>
      </c>
      <c r="AB984" s="957">
        <f t="shared" si="165"/>
        <v>45406</v>
      </c>
      <c r="AC984" t="str">
        <f t="shared" si="166"/>
        <v>Unaudited</v>
      </c>
    </row>
    <row r="985" spans="1:29" x14ac:dyDescent="0.25">
      <c r="A985" t="s">
        <v>421</v>
      </c>
      <c r="B985" t="s">
        <v>1380</v>
      </c>
      <c r="C985" t="s">
        <v>1381</v>
      </c>
      <c r="D985">
        <v>1900</v>
      </c>
      <c r="E985" s="957">
        <v>1</v>
      </c>
      <c r="F985" t="s">
        <v>442</v>
      </c>
      <c r="G985" s="957">
        <v>366</v>
      </c>
      <c r="H985" t="s">
        <v>382</v>
      </c>
      <c r="I985" s="937" t="s">
        <v>489</v>
      </c>
      <c r="J985" s="937" t="s">
        <v>445</v>
      </c>
      <c r="K985" s="937" t="s">
        <v>448</v>
      </c>
      <c r="L985" s="937">
        <v>7.2</v>
      </c>
      <c r="M985" s="962"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ASR_CMS_19</v>
      </c>
      <c r="AB985" s="957">
        <f t="shared" si="165"/>
        <v>45406</v>
      </c>
      <c r="AC985" t="str">
        <f t="shared" si="166"/>
        <v>Unaudited</v>
      </c>
    </row>
    <row r="986" spans="1:29" x14ac:dyDescent="0.25">
      <c r="A986" t="s">
        <v>421</v>
      </c>
      <c r="B986" t="s">
        <v>1380</v>
      </c>
      <c r="C986" t="s">
        <v>1381</v>
      </c>
      <c r="D986">
        <v>1900</v>
      </c>
      <c r="E986" s="957">
        <v>1</v>
      </c>
      <c r="F986" t="s">
        <v>442</v>
      </c>
      <c r="G986" s="957">
        <v>366</v>
      </c>
      <c r="H986" t="s">
        <v>382</v>
      </c>
      <c r="I986" s="937" t="s">
        <v>489</v>
      </c>
      <c r="J986" s="937" t="s">
        <v>445</v>
      </c>
      <c r="K986" s="937" t="s">
        <v>448</v>
      </c>
      <c r="L986" s="937">
        <v>7.3</v>
      </c>
      <c r="M986" s="962" t="s">
        <v>156</v>
      </c>
      <c r="N986" s="678">
        <f t="shared" ca="1" si="161"/>
        <v>3154.1855529340437</v>
      </c>
      <c r="O986" s="678">
        <f t="shared" ca="1" si="172"/>
        <v>675.67115863891854</v>
      </c>
      <c r="P986" s="678">
        <f t="shared" ca="1" si="172"/>
        <v>191.48348195797354</v>
      </c>
      <c r="Q986" s="678">
        <f t="shared" ca="1" si="172"/>
        <v>750.15342438312416</v>
      </c>
      <c r="R986" s="678">
        <f t="shared" ca="1" si="172"/>
        <v>295.1787897754524</v>
      </c>
      <c r="S986" s="678">
        <f t="shared" ca="1" si="172"/>
        <v>1.596379261109901</v>
      </c>
      <c r="T986" s="678">
        <f t="shared" ca="1" si="172"/>
        <v>387.07646130939281</v>
      </c>
      <c r="U986" s="678">
        <f t="shared" ca="1" si="172"/>
        <v>0</v>
      </c>
      <c r="V986" s="678">
        <f t="shared" ca="1" si="172"/>
        <v>11.488082804661619</v>
      </c>
      <c r="W986" s="678">
        <f t="shared" ca="1" si="170"/>
        <v>841.53777480341046</v>
      </c>
      <c r="X986" s="678">
        <f t="shared" ca="1" si="172"/>
        <v>0</v>
      </c>
      <c r="Y986" s="678">
        <f t="shared" ca="1" si="172"/>
        <v>0</v>
      </c>
      <c r="Z986" s="678">
        <f t="shared" ca="1" si="172"/>
        <v>0</v>
      </c>
      <c r="AA986" t="str">
        <f t="shared" si="164"/>
        <v>ASR_CMS_19</v>
      </c>
      <c r="AB986" s="957">
        <f t="shared" si="165"/>
        <v>45406</v>
      </c>
      <c r="AC986" t="str">
        <f t="shared" si="166"/>
        <v>Unaudited</v>
      </c>
    </row>
    <row r="987" spans="1:29" x14ac:dyDescent="0.25">
      <c r="A987" t="s">
        <v>421</v>
      </c>
      <c r="B987" t="s">
        <v>1380</v>
      </c>
      <c r="C987" t="s">
        <v>1381</v>
      </c>
      <c r="D987">
        <v>1900</v>
      </c>
      <c r="E987" s="957">
        <v>1</v>
      </c>
      <c r="F987" t="s">
        <v>442</v>
      </c>
      <c r="G987" s="957">
        <v>366</v>
      </c>
      <c r="H987" t="s">
        <v>382</v>
      </c>
      <c r="I987" s="937" t="s">
        <v>489</v>
      </c>
      <c r="J987" s="937" t="s">
        <v>445</v>
      </c>
      <c r="K987" s="937" t="s">
        <v>448</v>
      </c>
      <c r="L987" s="937" t="s">
        <v>91</v>
      </c>
      <c r="M987" s="962" t="s">
        <v>456</v>
      </c>
      <c r="N987" s="678">
        <f t="shared" ca="1" si="161"/>
        <v>-8.4067479910199019</v>
      </c>
      <c r="O987" s="678">
        <f t="shared" ca="1" si="172"/>
        <v>-1.5153090754361256</v>
      </c>
      <c r="P987" s="678">
        <f t="shared" ca="1" si="172"/>
        <v>-0.42820913879265216</v>
      </c>
      <c r="Q987" s="678">
        <f t="shared" ca="1" si="172"/>
        <v>-2.1534892547642577</v>
      </c>
      <c r="R987" s="678">
        <f t="shared" ca="1" si="172"/>
        <v>-0.63911217853331981</v>
      </c>
      <c r="S987" s="678">
        <f t="shared" ca="1" si="172"/>
        <v>-7.6619377812557473E-3</v>
      </c>
      <c r="T987" s="678">
        <f t="shared" ca="1" si="172"/>
        <v>-0.92124485686340618</v>
      </c>
      <c r="U987" s="678">
        <f t="shared" ca="1" si="172"/>
        <v>0</v>
      </c>
      <c r="V987" s="678">
        <f t="shared" ca="1" si="172"/>
        <v>-5.5137884724231361E-2</v>
      </c>
      <c r="W987" s="678">
        <f t="shared" ca="1" si="170"/>
        <v>-2.6865836641246545</v>
      </c>
      <c r="X987" s="678">
        <f t="shared" ca="1" si="172"/>
        <v>0</v>
      </c>
      <c r="Y987" s="678">
        <f t="shared" ca="1" si="172"/>
        <v>0</v>
      </c>
      <c r="Z987" s="678">
        <f t="shared" ca="1" si="172"/>
        <v>0</v>
      </c>
      <c r="AA987" t="str">
        <f t="shared" si="164"/>
        <v>ASR_CMS_19</v>
      </c>
      <c r="AB987" s="957">
        <f t="shared" si="165"/>
        <v>45406</v>
      </c>
      <c r="AC987" t="str">
        <f t="shared" si="166"/>
        <v>Unaudited</v>
      </c>
    </row>
    <row r="988" spans="1:29" x14ac:dyDescent="0.25">
      <c r="A988" t="s">
        <v>421</v>
      </c>
      <c r="B988" t="s">
        <v>1380</v>
      </c>
      <c r="C988" t="s">
        <v>1381</v>
      </c>
      <c r="D988">
        <v>1900</v>
      </c>
      <c r="E988" s="957">
        <v>1</v>
      </c>
      <c r="F988" t="s">
        <v>442</v>
      </c>
      <c r="G988" s="957">
        <v>366</v>
      </c>
      <c r="H988" t="s">
        <v>382</v>
      </c>
      <c r="I988" s="937" t="s">
        <v>489</v>
      </c>
      <c r="J988" s="937" t="s">
        <v>445</v>
      </c>
      <c r="K988" s="937" t="s">
        <v>449</v>
      </c>
      <c r="L988" s="937">
        <v>8.1</v>
      </c>
      <c r="M988" s="962" t="s">
        <v>22</v>
      </c>
      <c r="N988" s="678">
        <f t="shared" ca="1" si="161"/>
        <v>2912440.1626721043</v>
      </c>
      <c r="O988" s="678">
        <f t="shared" ca="1" si="172"/>
        <v>732053.78796355543</v>
      </c>
      <c r="P988" s="678">
        <f t="shared" ca="1" si="172"/>
        <v>172242.60035071048</v>
      </c>
      <c r="Q988" s="678">
        <f t="shared" ca="1" si="172"/>
        <v>897552.84990088793</v>
      </c>
      <c r="R988" s="678">
        <f t="shared" ca="1" si="172"/>
        <v>212808.22012374672</v>
      </c>
      <c r="S988" s="678">
        <f t="shared" ca="1" si="172"/>
        <v>34.390555056877837</v>
      </c>
      <c r="T988" s="678">
        <f t="shared" ca="1" si="172"/>
        <v>429954.54049387074</v>
      </c>
      <c r="U988" s="678">
        <f t="shared" ca="1" si="172"/>
        <v>0</v>
      </c>
      <c r="V988" s="678">
        <f t="shared" ca="1" si="172"/>
        <v>64909.173148215508</v>
      </c>
      <c r="W988" s="678">
        <f t="shared" ca="1" si="170"/>
        <v>402884.60013606056</v>
      </c>
      <c r="X988" s="678">
        <f t="shared" ca="1" si="172"/>
        <v>0</v>
      </c>
      <c r="Y988" s="678">
        <f t="shared" ca="1" si="172"/>
        <v>0</v>
      </c>
      <c r="Z988" s="678">
        <f t="shared" ca="1" si="172"/>
        <v>0</v>
      </c>
      <c r="AA988" t="str">
        <f t="shared" si="164"/>
        <v>ASR_CMS_19</v>
      </c>
      <c r="AB988" s="957">
        <f t="shared" si="165"/>
        <v>45406</v>
      </c>
      <c r="AC988" t="str">
        <f t="shared" si="166"/>
        <v>Unaudited</v>
      </c>
    </row>
    <row r="989" spans="1:29" x14ac:dyDescent="0.25">
      <c r="A989" t="s">
        <v>421</v>
      </c>
      <c r="B989" t="s">
        <v>1380</v>
      </c>
      <c r="C989" t="s">
        <v>1381</v>
      </c>
      <c r="D989">
        <v>1900</v>
      </c>
      <c r="E989" s="957">
        <v>1</v>
      </c>
      <c r="F989" t="s">
        <v>442</v>
      </c>
      <c r="G989" s="957">
        <v>366</v>
      </c>
      <c r="H989" t="s">
        <v>382</v>
      </c>
      <c r="I989" s="937" t="s">
        <v>489</v>
      </c>
      <c r="J989" s="937" t="s">
        <v>445</v>
      </c>
      <c r="K989" s="937" t="s">
        <v>449</v>
      </c>
      <c r="L989" s="937" t="s">
        <v>113</v>
      </c>
      <c r="M989" s="962" t="s">
        <v>444</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ASR_CMS_19</v>
      </c>
      <c r="AB989" s="957">
        <f t="shared" si="165"/>
        <v>45406</v>
      </c>
      <c r="AC989" t="str">
        <f t="shared" si="166"/>
        <v>Unaudited</v>
      </c>
    </row>
    <row r="990" spans="1:29" x14ac:dyDescent="0.25">
      <c r="A990" t="s">
        <v>421</v>
      </c>
      <c r="B990" t="s">
        <v>1380</v>
      </c>
      <c r="C990" t="s">
        <v>1381</v>
      </c>
      <c r="D990">
        <v>1900</v>
      </c>
      <c r="E990" s="957">
        <v>1</v>
      </c>
      <c r="F990" t="s">
        <v>442</v>
      </c>
      <c r="G990" s="957">
        <v>366</v>
      </c>
      <c r="H990" t="s">
        <v>382</v>
      </c>
      <c r="I990" s="937" t="s">
        <v>489</v>
      </c>
      <c r="J990" s="937" t="s">
        <v>445</v>
      </c>
      <c r="K990" s="937" t="s">
        <v>449</v>
      </c>
      <c r="L990" s="937" t="s">
        <v>115</v>
      </c>
      <c r="M990" s="962" t="s">
        <v>158</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ASR_CMS_19</v>
      </c>
      <c r="AB990" s="957">
        <f t="shared" si="165"/>
        <v>45406</v>
      </c>
      <c r="AC990" t="str">
        <f t="shared" si="166"/>
        <v>Unaudited</v>
      </c>
    </row>
    <row r="991" spans="1:29" x14ac:dyDescent="0.25">
      <c r="A991" t="s">
        <v>421</v>
      </c>
      <c r="B991" t="s">
        <v>1380</v>
      </c>
      <c r="C991" t="s">
        <v>1381</v>
      </c>
      <c r="D991">
        <v>1900</v>
      </c>
      <c r="E991" s="957">
        <v>1</v>
      </c>
      <c r="F991" t="s">
        <v>442</v>
      </c>
      <c r="G991" s="957">
        <v>366</v>
      </c>
      <c r="H991" t="s">
        <v>382</v>
      </c>
      <c r="I991" s="937" t="s">
        <v>489</v>
      </c>
      <c r="J991" s="937" t="s">
        <v>445</v>
      </c>
      <c r="K991" s="937" t="s">
        <v>449</v>
      </c>
      <c r="L991" s="945" t="s">
        <v>116</v>
      </c>
      <c r="M991" s="960" t="s">
        <v>114</v>
      </c>
      <c r="N991" s="678">
        <f t="shared" ca="1" si="161"/>
        <v>-6526.743179269286</v>
      </c>
      <c r="O991" s="678">
        <f t="shared" ca="1" si="172"/>
        <v>-1640.5236848079066</v>
      </c>
      <c r="P991" s="678">
        <f t="shared" ca="1" si="172"/>
        <v>-385.99358415219427</v>
      </c>
      <c r="Q991" s="678">
        <f t="shared" ca="1" si="172"/>
        <v>-2011.4050809372322</v>
      </c>
      <c r="R991" s="678">
        <f t="shared" ca="1" si="172"/>
        <v>-476.90064743193642</v>
      </c>
      <c r="S991" s="678">
        <f t="shared" ca="1" si="172"/>
        <v>-7.7068817936786854E-2</v>
      </c>
      <c r="T991" s="678">
        <f t="shared" ca="1" si="172"/>
        <v>-963.52292504770207</v>
      </c>
      <c r="U991" s="678">
        <f t="shared" ca="1" si="172"/>
        <v>0</v>
      </c>
      <c r="V991" s="678">
        <f t="shared" ca="1" si="172"/>
        <v>-145.4606719639653</v>
      </c>
      <c r="W991" s="678">
        <f t="shared" ca="1" si="170"/>
        <v>-902.85951611041253</v>
      </c>
      <c r="X991" s="678">
        <f t="shared" ca="1" si="172"/>
        <v>0</v>
      </c>
      <c r="Y991" s="678">
        <f t="shared" ca="1" si="172"/>
        <v>0</v>
      </c>
      <c r="Z991" s="678">
        <f t="shared" ca="1" si="172"/>
        <v>0</v>
      </c>
      <c r="AA991" t="str">
        <f t="shared" si="164"/>
        <v>ASR_CMS_19</v>
      </c>
      <c r="AB991" s="957">
        <f t="shared" si="165"/>
        <v>45406</v>
      </c>
      <c r="AC991" t="str">
        <f t="shared" si="166"/>
        <v>Unaudited</v>
      </c>
    </row>
    <row r="992" spans="1:29" x14ac:dyDescent="0.25">
      <c r="A992" t="s">
        <v>421</v>
      </c>
      <c r="B992" t="s">
        <v>1380</v>
      </c>
      <c r="C992" t="s">
        <v>1381</v>
      </c>
      <c r="D992">
        <v>1900</v>
      </c>
      <c r="E992" s="957">
        <v>1</v>
      </c>
      <c r="F992" t="s">
        <v>442</v>
      </c>
      <c r="G992" s="957">
        <v>366</v>
      </c>
      <c r="H992" t="s">
        <v>382</v>
      </c>
      <c r="I992" s="962" t="s">
        <v>489</v>
      </c>
      <c r="J992" s="962" t="s">
        <v>445</v>
      </c>
      <c r="K992" s="962" t="s">
        <v>449</v>
      </c>
      <c r="L992" s="937" t="s">
        <v>117</v>
      </c>
      <c r="M992" s="962" t="s">
        <v>159</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ASR_CMS_19</v>
      </c>
      <c r="AB992" s="957">
        <f t="shared" si="165"/>
        <v>45406</v>
      </c>
      <c r="AC992" t="str">
        <f t="shared" si="166"/>
        <v>Unaudited</v>
      </c>
    </row>
    <row r="993" spans="1:29" x14ac:dyDescent="0.25">
      <c r="A993" t="s">
        <v>421</v>
      </c>
      <c r="B993" t="s">
        <v>1380</v>
      </c>
      <c r="C993" t="s">
        <v>1381</v>
      </c>
      <c r="D993">
        <v>1900</v>
      </c>
      <c r="E993" s="957">
        <v>1</v>
      </c>
      <c r="F993" t="s">
        <v>442</v>
      </c>
      <c r="G993" s="957">
        <v>366</v>
      </c>
      <c r="H993" t="s">
        <v>382</v>
      </c>
      <c r="I993" s="937" t="s">
        <v>489</v>
      </c>
      <c r="J993" s="937" t="s">
        <v>445</v>
      </c>
      <c r="K993" s="937" t="s">
        <v>449</v>
      </c>
      <c r="L993" s="937" t="s">
        <v>160</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ASR_CMS_19</v>
      </c>
      <c r="AB993" s="957">
        <f t="shared" si="165"/>
        <v>45406</v>
      </c>
      <c r="AC993" t="str">
        <f t="shared" si="166"/>
        <v>Unaudited</v>
      </c>
    </row>
    <row r="994" spans="1:29" x14ac:dyDescent="0.25">
      <c r="A994" t="s">
        <v>421</v>
      </c>
      <c r="B994" t="s">
        <v>1380</v>
      </c>
      <c r="C994" t="s">
        <v>1381</v>
      </c>
      <c r="D994">
        <v>1900</v>
      </c>
      <c r="E994" s="957">
        <v>1</v>
      </c>
      <c r="F994" t="s">
        <v>442</v>
      </c>
      <c r="G994" s="957">
        <v>366</v>
      </c>
      <c r="H994" t="s">
        <v>382</v>
      </c>
      <c r="I994" s="937" t="s">
        <v>489</v>
      </c>
      <c r="J994" s="937" t="s">
        <v>445</v>
      </c>
      <c r="K994" s="937" t="s">
        <v>449</v>
      </c>
      <c r="L994" s="937" t="s">
        <v>443</v>
      </c>
      <c r="M994" s="962" t="s">
        <v>457</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ASR_CMS_19</v>
      </c>
      <c r="AB994" s="957">
        <f t="shared" si="165"/>
        <v>45406</v>
      </c>
      <c r="AC994" t="str">
        <f t="shared" si="166"/>
        <v>Unaudited</v>
      </c>
    </row>
    <row r="995" spans="1:29" ht="30" x14ac:dyDescent="0.25">
      <c r="A995" t="s">
        <v>421</v>
      </c>
      <c r="B995" t="s">
        <v>1380</v>
      </c>
      <c r="C995" t="s">
        <v>1381</v>
      </c>
      <c r="D995">
        <v>1900</v>
      </c>
      <c r="E995" s="957">
        <v>1</v>
      </c>
      <c r="F995" t="s">
        <v>442</v>
      </c>
      <c r="G995" s="957">
        <v>366</v>
      </c>
      <c r="H995" t="s">
        <v>382</v>
      </c>
      <c r="I995" s="937" t="s">
        <v>489</v>
      </c>
      <c r="J995" s="937" t="s">
        <v>445</v>
      </c>
      <c r="K995" s="937" t="s">
        <v>450</v>
      </c>
      <c r="L995" s="937">
        <v>9.1</v>
      </c>
      <c r="M995" s="962" t="s">
        <v>186</v>
      </c>
      <c r="N995" s="678">
        <f t="shared" ca="1" si="161"/>
        <v>2235507.88</v>
      </c>
      <c r="O995" s="678">
        <f t="shared" ca="1" si="172"/>
        <v>18337.490000000002</v>
      </c>
      <c r="P995" s="678">
        <f t="shared" ca="1" si="172"/>
        <v>1883.86</v>
      </c>
      <c r="Q995" s="678">
        <f t="shared" ca="1" si="172"/>
        <v>196036.85</v>
      </c>
      <c r="R995" s="678">
        <f t="shared" ca="1" si="172"/>
        <v>52085.23</v>
      </c>
      <c r="S995" s="678">
        <f t="shared" ca="1" si="172"/>
        <v>0</v>
      </c>
      <c r="T995" s="678">
        <f t="shared" ca="1" si="172"/>
        <v>53801.919999999998</v>
      </c>
      <c r="U995" s="678">
        <f t="shared" ca="1" si="172"/>
        <v>0</v>
      </c>
      <c r="V995" s="678">
        <f t="shared" ca="1" si="172"/>
        <v>0</v>
      </c>
      <c r="W995" s="678">
        <f t="shared" ca="1" si="170"/>
        <v>1913362.53</v>
      </c>
      <c r="X995" s="678">
        <f t="shared" ca="1" si="172"/>
        <v>0</v>
      </c>
      <c r="Y995" s="678">
        <f t="shared" ca="1" si="172"/>
        <v>0</v>
      </c>
      <c r="Z995" s="678">
        <f t="shared" ca="1" si="172"/>
        <v>0</v>
      </c>
      <c r="AA995" t="str">
        <f t="shared" si="164"/>
        <v>ASR_CMS_19</v>
      </c>
      <c r="AB995" s="957">
        <f t="shared" si="165"/>
        <v>45406</v>
      </c>
      <c r="AC995" t="str">
        <f t="shared" si="166"/>
        <v>Unaudited</v>
      </c>
    </row>
    <row r="996" spans="1:29" x14ac:dyDescent="0.25">
      <c r="A996" t="s">
        <v>421</v>
      </c>
      <c r="B996" t="s">
        <v>1380</v>
      </c>
      <c r="C996" t="s">
        <v>1381</v>
      </c>
      <c r="D996">
        <v>1900</v>
      </c>
      <c r="E996" s="957">
        <v>1</v>
      </c>
      <c r="F996" t="s">
        <v>442</v>
      </c>
      <c r="G996" s="957">
        <v>366</v>
      </c>
      <c r="H996" t="s">
        <v>382</v>
      </c>
      <c r="I996" s="937" t="s">
        <v>489</v>
      </c>
      <c r="J996" s="937" t="s">
        <v>445</v>
      </c>
      <c r="K996" s="937" t="s">
        <v>450</v>
      </c>
      <c r="L996" s="937" t="s">
        <v>107</v>
      </c>
      <c r="M996" s="962" t="s">
        <v>187</v>
      </c>
      <c r="N996" s="678">
        <f t="shared" ca="1" si="161"/>
        <v>58480.429999999993</v>
      </c>
      <c r="O996" s="678">
        <f t="shared" ca="1" si="172"/>
        <v>0</v>
      </c>
      <c r="P996" s="678">
        <f t="shared" ca="1" si="172"/>
        <v>0</v>
      </c>
      <c r="Q996" s="678">
        <f t="shared" ca="1" si="172"/>
        <v>40955.35</v>
      </c>
      <c r="R996" s="678">
        <f t="shared" ca="1" si="172"/>
        <v>17525.079999999998</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ASR_CMS_19</v>
      </c>
      <c r="AB996" s="957">
        <f t="shared" si="165"/>
        <v>45406</v>
      </c>
      <c r="AC996" t="str">
        <f t="shared" si="166"/>
        <v>Unaudited</v>
      </c>
    </row>
    <row r="997" spans="1:29" x14ac:dyDescent="0.25">
      <c r="A997" t="s">
        <v>421</v>
      </c>
      <c r="B997" t="s">
        <v>1380</v>
      </c>
      <c r="C997" t="s">
        <v>1381</v>
      </c>
      <c r="D997">
        <v>1900</v>
      </c>
      <c r="E997" s="957">
        <v>1</v>
      </c>
      <c r="F997" t="s">
        <v>442</v>
      </c>
      <c r="G997" s="957">
        <v>366</v>
      </c>
      <c r="H997" t="s">
        <v>382</v>
      </c>
      <c r="I997" s="937" t="s">
        <v>489</v>
      </c>
      <c r="J997" s="937" t="s">
        <v>445</v>
      </c>
      <c r="K997" s="937" t="s">
        <v>450</v>
      </c>
      <c r="L997" s="937" t="s">
        <v>1316</v>
      </c>
      <c r="M997" s="962" t="s">
        <v>1317</v>
      </c>
      <c r="N997" s="678">
        <f t="shared" ca="1" si="161"/>
        <v>89418.81</v>
      </c>
      <c r="O997" s="678">
        <f t="shared" ca="1" si="172"/>
        <v>0</v>
      </c>
      <c r="P997" s="678">
        <f t="shared" ca="1" si="172"/>
        <v>0</v>
      </c>
      <c r="Q997" s="678">
        <f t="shared" ca="1" si="172"/>
        <v>0</v>
      </c>
      <c r="R997" s="678">
        <f t="shared" ca="1" si="172"/>
        <v>0</v>
      </c>
      <c r="S997" s="678">
        <f t="shared" ca="1" si="172"/>
        <v>0</v>
      </c>
      <c r="T997" s="678">
        <f t="shared" ca="1" si="172"/>
        <v>69361.5</v>
      </c>
      <c r="U997" s="678">
        <f t="shared" ca="1" si="172"/>
        <v>0</v>
      </c>
      <c r="V997" s="678">
        <f t="shared" ca="1" si="172"/>
        <v>0</v>
      </c>
      <c r="W997" s="678">
        <f t="shared" ca="1" si="170"/>
        <v>20057.310000000001</v>
      </c>
      <c r="X997" s="678">
        <f t="shared" ca="1" si="172"/>
        <v>0</v>
      </c>
      <c r="Y997" s="678">
        <f t="shared" ca="1" si="172"/>
        <v>0</v>
      </c>
      <c r="Z997" s="678">
        <f t="shared" ca="1" si="172"/>
        <v>0</v>
      </c>
      <c r="AA997" t="str">
        <f t="shared" si="164"/>
        <v>ASR_CMS_19</v>
      </c>
      <c r="AB997" s="957">
        <f t="shared" si="165"/>
        <v>45406</v>
      </c>
      <c r="AC997" t="str">
        <f t="shared" si="166"/>
        <v>Unaudited</v>
      </c>
    </row>
    <row r="998" spans="1:29" x14ac:dyDescent="0.25">
      <c r="A998" t="s">
        <v>421</v>
      </c>
      <c r="B998" t="s">
        <v>1380</v>
      </c>
      <c r="C998" t="s">
        <v>1381</v>
      </c>
      <c r="D998">
        <v>1900</v>
      </c>
      <c r="E998" s="957">
        <v>1</v>
      </c>
      <c r="F998" t="s">
        <v>442</v>
      </c>
      <c r="G998" s="957">
        <v>366</v>
      </c>
      <c r="H998" t="s">
        <v>382</v>
      </c>
      <c r="I998" s="937" t="s">
        <v>489</v>
      </c>
      <c r="J998" s="937" t="s">
        <v>445</v>
      </c>
      <c r="K998" s="937" t="s">
        <v>450</v>
      </c>
      <c r="L998" s="937" t="s">
        <v>108</v>
      </c>
      <c r="M998" s="962" t="s">
        <v>188</v>
      </c>
      <c r="N998" s="678">
        <f t="shared" ca="1" si="161"/>
        <v>665216.37999999989</v>
      </c>
      <c r="O998" s="678">
        <f t="shared" ca="1" si="172"/>
        <v>106231.00999999998</v>
      </c>
      <c r="P998" s="678">
        <f t="shared" ca="1" si="172"/>
        <v>21303.879999999997</v>
      </c>
      <c r="Q998" s="678">
        <f t="shared" ca="1" si="172"/>
        <v>272659.39999999997</v>
      </c>
      <c r="R998" s="678">
        <f t="shared" ca="1" si="172"/>
        <v>11924.660000000002</v>
      </c>
      <c r="S998" s="678">
        <f t="shared" ca="1" si="172"/>
        <v>164.26999999999998</v>
      </c>
      <c r="T998" s="678">
        <f t="shared" ca="1" si="172"/>
        <v>103237.76999999999</v>
      </c>
      <c r="U998" s="678">
        <f t="shared" ca="1" si="172"/>
        <v>0</v>
      </c>
      <c r="V998" s="678">
        <f t="shared" ca="1" si="172"/>
        <v>123.73</v>
      </c>
      <c r="W998" s="678">
        <f t="shared" ca="1" si="170"/>
        <v>149571.65999999997</v>
      </c>
      <c r="X998" s="678">
        <f t="shared" ca="1" si="172"/>
        <v>0</v>
      </c>
      <c r="Y998" s="678">
        <f t="shared" ca="1" si="172"/>
        <v>0</v>
      </c>
      <c r="Z998" s="678">
        <f t="shared" ca="1" si="172"/>
        <v>0</v>
      </c>
      <c r="AA998" t="str">
        <f t="shared" si="164"/>
        <v>ASR_CMS_19</v>
      </c>
      <c r="AB998" s="957">
        <f t="shared" si="165"/>
        <v>45406</v>
      </c>
      <c r="AC998" t="str">
        <f t="shared" si="166"/>
        <v>Unaudited</v>
      </c>
    </row>
    <row r="999" spans="1:29" x14ac:dyDescent="0.25">
      <c r="A999" t="s">
        <v>421</v>
      </c>
      <c r="B999" t="s">
        <v>1380</v>
      </c>
      <c r="C999" t="s">
        <v>1381</v>
      </c>
      <c r="D999">
        <v>1900</v>
      </c>
      <c r="E999" s="957">
        <v>1</v>
      </c>
      <c r="F999" t="s">
        <v>442</v>
      </c>
      <c r="G999" s="957">
        <v>366</v>
      </c>
      <c r="H999" t="s">
        <v>382</v>
      </c>
      <c r="I999" s="937" t="s">
        <v>489</v>
      </c>
      <c r="J999" s="937" t="s">
        <v>445</v>
      </c>
      <c r="K999" s="937" t="s">
        <v>450</v>
      </c>
      <c r="L999" s="945" t="s">
        <v>109</v>
      </c>
      <c r="M999" s="960" t="s">
        <v>161</v>
      </c>
      <c r="N999" s="678">
        <f t="shared" ca="1" si="161"/>
        <v>605313.29423673742</v>
      </c>
      <c r="O999" s="678">
        <f t="shared" ca="1" si="172"/>
        <v>200843.85271697564</v>
      </c>
      <c r="P999" s="678">
        <f t="shared" ca="1" si="172"/>
        <v>24604.977804174549</v>
      </c>
      <c r="Q999" s="678">
        <f t="shared" ca="1" si="172"/>
        <v>241031.07298411071</v>
      </c>
      <c r="R999" s="678">
        <f t="shared" ca="1" si="172"/>
        <v>19226.793286533681</v>
      </c>
      <c r="S999" s="678">
        <f t="shared" ca="1" si="172"/>
        <v>2156.4665438356419</v>
      </c>
      <c r="T999" s="678">
        <f t="shared" ca="1" si="172"/>
        <v>69472.254647694732</v>
      </c>
      <c r="U999" s="678">
        <f t="shared" ca="1" si="172"/>
        <v>0</v>
      </c>
      <c r="V999" s="678">
        <f t="shared" ca="1" si="172"/>
        <v>1993.2004961199325</v>
      </c>
      <c r="W999" s="678">
        <f t="shared" ca="1" si="170"/>
        <v>45984.675757292564</v>
      </c>
      <c r="X999" s="678">
        <f t="shared" ca="1" si="172"/>
        <v>0</v>
      </c>
      <c r="Y999" s="678">
        <f t="shared" ca="1" si="172"/>
        <v>0</v>
      </c>
      <c r="Z999" s="678">
        <f t="shared" ca="1" si="172"/>
        <v>0</v>
      </c>
      <c r="AA999" t="str">
        <f t="shared" si="164"/>
        <v>ASR_CMS_19</v>
      </c>
      <c r="AB999" s="957">
        <f t="shared" si="165"/>
        <v>45406</v>
      </c>
      <c r="AC999" t="str">
        <f t="shared" si="166"/>
        <v>Unaudited</v>
      </c>
    </row>
    <row r="1000" spans="1:29" x14ac:dyDescent="0.25">
      <c r="A1000" t="s">
        <v>421</v>
      </c>
      <c r="B1000" t="s">
        <v>1380</v>
      </c>
      <c r="C1000" t="s">
        <v>1381</v>
      </c>
      <c r="D1000">
        <v>1900</v>
      </c>
      <c r="E1000" s="957">
        <v>1</v>
      </c>
      <c r="F1000" t="s">
        <v>442</v>
      </c>
      <c r="G1000" s="957">
        <v>366</v>
      </c>
      <c r="H1000" t="s">
        <v>382</v>
      </c>
      <c r="I1000" s="937" t="s">
        <v>489</v>
      </c>
      <c r="J1000" s="937" t="s">
        <v>445</v>
      </c>
      <c r="K1000" s="937" t="s">
        <v>450</v>
      </c>
      <c r="L1000" s="937" t="s">
        <v>110</v>
      </c>
      <c r="M1000" s="962" t="s">
        <v>135</v>
      </c>
      <c r="N1000" s="678">
        <f t="shared" ca="1" si="161"/>
        <v>15740.424657864305</v>
      </c>
      <c r="O1000" s="678">
        <f t="shared" ca="1" si="172"/>
        <v>7869.393577920845</v>
      </c>
      <c r="P1000" s="678">
        <f t="shared" ca="1" si="172"/>
        <v>1493.0632142665836</v>
      </c>
      <c r="Q1000" s="678">
        <f t="shared" ca="1" si="172"/>
        <v>3864.130320341962</v>
      </c>
      <c r="R1000" s="678">
        <f t="shared" ca="1" si="172"/>
        <v>674.88872369728688</v>
      </c>
      <c r="S1000" s="678">
        <f t="shared" ca="1" si="172"/>
        <v>6.2511479810941548</v>
      </c>
      <c r="T1000" s="678">
        <f t="shared" ca="1" si="172"/>
        <v>1645.3021486239816</v>
      </c>
      <c r="U1000" s="678">
        <f t="shared" ca="1" si="172"/>
        <v>0</v>
      </c>
      <c r="V1000" s="678">
        <f t="shared" ca="1" si="172"/>
        <v>61.330707413818075</v>
      </c>
      <c r="W1000" s="678">
        <f t="shared" ca="1" si="170"/>
        <v>126.06481761873212</v>
      </c>
      <c r="X1000" s="678">
        <f t="shared" ca="1" si="172"/>
        <v>0</v>
      </c>
      <c r="Y1000" s="678">
        <f t="shared" ca="1" si="172"/>
        <v>0</v>
      </c>
      <c r="Z1000" s="678">
        <f t="shared" ca="1" si="172"/>
        <v>0</v>
      </c>
      <c r="AA1000" t="str">
        <f t="shared" si="164"/>
        <v>ASR_CMS_19</v>
      </c>
      <c r="AB1000" s="957">
        <f t="shared" si="165"/>
        <v>45406</v>
      </c>
      <c r="AC1000" t="str">
        <f t="shared" si="166"/>
        <v>Unaudited</v>
      </c>
    </row>
    <row r="1001" spans="1:29" x14ac:dyDescent="0.25">
      <c r="A1001" t="s">
        <v>421</v>
      </c>
      <c r="B1001" t="s">
        <v>1380</v>
      </c>
      <c r="C1001" t="s">
        <v>1381</v>
      </c>
      <c r="D1001">
        <v>1900</v>
      </c>
      <c r="E1001" s="957">
        <v>1</v>
      </c>
      <c r="F1001" t="s">
        <v>442</v>
      </c>
      <c r="G1001" s="957">
        <v>366</v>
      </c>
      <c r="H1001" t="s">
        <v>382</v>
      </c>
      <c r="I1001" s="937" t="s">
        <v>489</v>
      </c>
      <c r="J1001" s="937" t="s">
        <v>445</v>
      </c>
      <c r="K1001" s="937" t="s">
        <v>450</v>
      </c>
      <c r="L1001" s="937" t="s">
        <v>111</v>
      </c>
      <c r="M1001" s="962" t="s">
        <v>163</v>
      </c>
      <c r="N1001" s="678">
        <f t="shared" ca="1" si="161"/>
        <v>56641.886803421396</v>
      </c>
      <c r="O1001" s="678">
        <f t="shared" ca="1" si="172"/>
        <v>5043.2133598411974</v>
      </c>
      <c r="P1001" s="678">
        <f t="shared" ca="1" si="172"/>
        <v>740.72750937922376</v>
      </c>
      <c r="Q1001" s="678">
        <f t="shared" ca="1" si="172"/>
        <v>11635.83337852813</v>
      </c>
      <c r="R1001" s="678">
        <f t="shared" ca="1" si="172"/>
        <v>1561.9483977165448</v>
      </c>
      <c r="S1001" s="678">
        <f t="shared" ca="1" si="172"/>
        <v>35.960663895396003</v>
      </c>
      <c r="T1001" s="678">
        <f t="shared" ca="1" si="172"/>
        <v>4586.3462715594951</v>
      </c>
      <c r="U1001" s="678">
        <f t="shared" ca="1" si="172"/>
        <v>0</v>
      </c>
      <c r="V1001" s="678">
        <f t="shared" ca="1" si="172"/>
        <v>32.802401070439089</v>
      </c>
      <c r="W1001" s="678">
        <f t="shared" ca="1" si="170"/>
        <v>33005.054821430975</v>
      </c>
      <c r="X1001" s="678">
        <f t="shared" ca="1" si="172"/>
        <v>0</v>
      </c>
      <c r="Y1001" s="678">
        <f t="shared" ca="1" si="172"/>
        <v>0</v>
      </c>
      <c r="Z1001" s="678">
        <f t="shared" ca="1" si="172"/>
        <v>0</v>
      </c>
      <c r="AA1001" t="str">
        <f t="shared" si="164"/>
        <v>ASR_CMS_19</v>
      </c>
      <c r="AB1001" s="957">
        <f t="shared" si="165"/>
        <v>45406</v>
      </c>
      <c r="AC1001" t="str">
        <f t="shared" si="166"/>
        <v>Unaudited</v>
      </c>
    </row>
    <row r="1002" spans="1:29" x14ac:dyDescent="0.25">
      <c r="A1002" t="s">
        <v>421</v>
      </c>
      <c r="B1002" t="s">
        <v>1380</v>
      </c>
      <c r="C1002" t="s">
        <v>1381</v>
      </c>
      <c r="D1002">
        <v>1900</v>
      </c>
      <c r="E1002" s="957">
        <v>1</v>
      </c>
      <c r="F1002" t="s">
        <v>442</v>
      </c>
      <c r="G1002" s="957">
        <v>366</v>
      </c>
      <c r="H1002" t="s">
        <v>382</v>
      </c>
      <c r="I1002" s="937" t="s">
        <v>489</v>
      </c>
      <c r="J1002" s="937" t="s">
        <v>445</v>
      </c>
      <c r="K1002" s="937" t="s">
        <v>450</v>
      </c>
      <c r="L1002" s="937" t="s">
        <v>112</v>
      </c>
      <c r="M1002" s="962" t="s">
        <v>464</v>
      </c>
      <c r="N1002" s="678">
        <f t="shared" ca="1" si="161"/>
        <v>37766.235567922762</v>
      </c>
      <c r="O1002" s="678">
        <f t="shared" ca="1" si="172"/>
        <v>6807.3313916704119</v>
      </c>
      <c r="P1002" s="678">
        <f t="shared" ca="1" si="172"/>
        <v>1923.6745558752823</v>
      </c>
      <c r="Q1002" s="678">
        <f t="shared" ca="1" si="172"/>
        <v>9674.2738779957854</v>
      </c>
      <c r="R1002" s="678">
        <f t="shared" ca="1" si="172"/>
        <v>2871.1293730465914</v>
      </c>
      <c r="S1002" s="678">
        <f t="shared" ca="1" si="172"/>
        <v>34.420271365665933</v>
      </c>
      <c r="T1002" s="678">
        <f t="shared" ca="1" si="172"/>
        <v>4138.5741926849096</v>
      </c>
      <c r="U1002" s="678">
        <f t="shared" ca="1" si="172"/>
        <v>0</v>
      </c>
      <c r="V1002" s="678">
        <f t="shared" ca="1" si="172"/>
        <v>247.69986508893334</v>
      </c>
      <c r="W1002" s="678">
        <f t="shared" ca="1" si="170"/>
        <v>12069.132040195182</v>
      </c>
      <c r="X1002" s="678">
        <f t="shared" ca="1" si="172"/>
        <v>0</v>
      </c>
      <c r="Y1002" s="678">
        <f t="shared" ca="1" si="172"/>
        <v>0</v>
      </c>
      <c r="Z1002" s="678">
        <f t="shared" ca="1" si="172"/>
        <v>0</v>
      </c>
      <c r="AA1002" t="str">
        <f t="shared" si="164"/>
        <v>ASR_CMS_19</v>
      </c>
      <c r="AB1002" s="957">
        <f t="shared" si="165"/>
        <v>45406</v>
      </c>
      <c r="AC1002" t="str">
        <f t="shared" si="166"/>
        <v>Unaudited</v>
      </c>
    </row>
    <row r="1003" spans="1:29" x14ac:dyDescent="0.25">
      <c r="A1003" t="s">
        <v>421</v>
      </c>
      <c r="B1003" t="s">
        <v>1380</v>
      </c>
      <c r="C1003" t="s">
        <v>1381</v>
      </c>
      <c r="D1003">
        <v>1900</v>
      </c>
      <c r="E1003" s="957">
        <v>1</v>
      </c>
      <c r="F1003" t="s">
        <v>442</v>
      </c>
      <c r="G1003" s="957">
        <v>366</v>
      </c>
      <c r="H1003" t="s">
        <v>382</v>
      </c>
      <c r="I1003" s="937" t="s">
        <v>489</v>
      </c>
      <c r="J1003" s="937" t="s">
        <v>445</v>
      </c>
      <c r="K1003" s="937" t="s">
        <v>6</v>
      </c>
      <c r="L1003" s="937" t="s">
        <v>118</v>
      </c>
      <c r="M1003" s="962" t="s">
        <v>189</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32500.213719417457</v>
      </c>
      <c r="O1003" s="678">
        <f t="shared" ca="1" si="172"/>
        <v>8169.0621039561811</v>
      </c>
      <c r="P1003" s="678">
        <f t="shared" ca="1" si="172"/>
        <v>1922.0725612609051</v>
      </c>
      <c r="Q1003" s="678">
        <f t="shared" ca="1" si="172"/>
        <v>10015.882839456379</v>
      </c>
      <c r="R1003" s="678">
        <f t="shared" ca="1" si="172"/>
        <v>2374.7484064788573</v>
      </c>
      <c r="S1003" s="678">
        <f t="shared" ca="1" si="172"/>
        <v>0.3837676748189241</v>
      </c>
      <c r="T1003" s="678">
        <f t="shared" ca="1" si="172"/>
        <v>4797.906111438946</v>
      </c>
      <c r="U1003" s="678">
        <f t="shared" ca="1" si="172"/>
        <v>0</v>
      </c>
      <c r="V1003" s="678">
        <f t="shared" ca="1" si="172"/>
        <v>724.32801425598961</v>
      </c>
      <c r="W1003" s="678">
        <f t="shared" ca="1" si="170"/>
        <v>4495.8299148953793</v>
      </c>
      <c r="X1003" s="678">
        <f t="shared" ca="1" si="172"/>
        <v>0</v>
      </c>
      <c r="Y1003" s="678">
        <f t="shared" ca="1" si="172"/>
        <v>0</v>
      </c>
      <c r="Z1003" s="678">
        <f t="shared" ca="1" si="172"/>
        <v>0</v>
      </c>
      <c r="AA1003" t="str">
        <f t="shared" si="164"/>
        <v>ASR_CMS_19</v>
      </c>
      <c r="AB1003" s="957">
        <f t="shared" si="165"/>
        <v>45406</v>
      </c>
      <c r="AC1003" t="str">
        <f t="shared" si="166"/>
        <v>Unaudited</v>
      </c>
    </row>
    <row r="1004" spans="1:29" x14ac:dyDescent="0.25">
      <c r="A1004" t="s">
        <v>421</v>
      </c>
      <c r="B1004" t="s">
        <v>1380</v>
      </c>
      <c r="C1004" t="s">
        <v>1381</v>
      </c>
      <c r="D1004">
        <v>1900</v>
      </c>
      <c r="E1004" s="957">
        <v>1</v>
      </c>
      <c r="F1004" t="s">
        <v>442</v>
      </c>
      <c r="G1004" s="957">
        <v>366</v>
      </c>
      <c r="H1004" t="s">
        <v>382</v>
      </c>
      <c r="I1004" s="937" t="s">
        <v>489</v>
      </c>
      <c r="J1004" s="937" t="s">
        <v>445</v>
      </c>
      <c r="K1004" s="937" t="s">
        <v>6</v>
      </c>
      <c r="L1004" s="945" t="s">
        <v>45</v>
      </c>
      <c r="M1004" s="960" t="s">
        <v>164</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ASR_CMS_19</v>
      </c>
      <c r="AB1004" s="957">
        <f t="shared" si="165"/>
        <v>45406</v>
      </c>
      <c r="AC1004" t="str">
        <f t="shared" si="166"/>
        <v>Unaudited</v>
      </c>
    </row>
    <row r="1005" spans="1:29" x14ac:dyDescent="0.25">
      <c r="A1005" t="s">
        <v>421</v>
      </c>
      <c r="B1005" t="s">
        <v>1380</v>
      </c>
      <c r="C1005" t="s">
        <v>1381</v>
      </c>
      <c r="D1005">
        <v>1900</v>
      </c>
      <c r="E1005" s="957">
        <v>1</v>
      </c>
      <c r="F1005" t="s">
        <v>442</v>
      </c>
      <c r="G1005" s="957">
        <v>366</v>
      </c>
      <c r="H1005" t="s">
        <v>382</v>
      </c>
      <c r="I1005" s="962" t="s">
        <v>489</v>
      </c>
      <c r="J1005" s="962" t="s">
        <v>445</v>
      </c>
      <c r="K1005" s="962" t="s">
        <v>6</v>
      </c>
      <c r="L1005" s="953" t="s">
        <v>46</v>
      </c>
      <c r="M1005" s="962" t="s">
        <v>165</v>
      </c>
      <c r="N1005" s="678">
        <f t="shared" ca="1" si="173"/>
        <v>10.451920137602645</v>
      </c>
      <c r="O1005" s="678">
        <f t="shared" ca="1" si="174"/>
        <v>3.9633843502012214</v>
      </c>
      <c r="P1005" s="678">
        <f t="shared" ca="1" si="174"/>
        <v>1.7438891140885373</v>
      </c>
      <c r="Q1005" s="678">
        <f t="shared" ca="1" si="174"/>
        <v>3.9519698032726422</v>
      </c>
      <c r="R1005" s="678">
        <f t="shared" ca="1" si="174"/>
        <v>0</v>
      </c>
      <c r="S1005" s="678">
        <f t="shared" ca="1" si="174"/>
        <v>0</v>
      </c>
      <c r="T1005" s="678">
        <f t="shared" ca="1" si="174"/>
        <v>0.79267687004024423</v>
      </c>
      <c r="U1005" s="678">
        <f t="shared" ca="1" si="174"/>
        <v>0</v>
      </c>
      <c r="V1005" s="678">
        <f t="shared" ca="1" si="174"/>
        <v>0</v>
      </c>
      <c r="W1005" s="678">
        <f t="shared" ca="1" si="170"/>
        <v>0</v>
      </c>
      <c r="X1005" s="678">
        <f t="shared" ca="1" si="174"/>
        <v>0</v>
      </c>
      <c r="Y1005" s="678">
        <f t="shared" ca="1" si="174"/>
        <v>0</v>
      </c>
      <c r="Z1005" s="678">
        <f t="shared" ca="1" si="174"/>
        <v>0</v>
      </c>
      <c r="AA1005" t="str">
        <f t="shared" si="164"/>
        <v>ASR_CMS_19</v>
      </c>
      <c r="AB1005" s="957">
        <f t="shared" si="165"/>
        <v>45406</v>
      </c>
      <c r="AC1005" t="str">
        <f t="shared" si="166"/>
        <v>Unaudited</v>
      </c>
    </row>
    <row r="1006" spans="1:29" x14ac:dyDescent="0.25">
      <c r="A1006" t="s">
        <v>421</v>
      </c>
      <c r="B1006" t="s">
        <v>1380</v>
      </c>
      <c r="C1006" t="s">
        <v>1381</v>
      </c>
      <c r="D1006">
        <v>1900</v>
      </c>
      <c r="E1006" s="957">
        <v>1</v>
      </c>
      <c r="F1006" t="s">
        <v>442</v>
      </c>
      <c r="G1006" s="957">
        <v>366</v>
      </c>
      <c r="H1006" t="s">
        <v>382</v>
      </c>
      <c r="I1006" s="958" t="s">
        <v>489</v>
      </c>
      <c r="J1006" s="958" t="s">
        <v>445</v>
      </c>
      <c r="K1006" s="958" t="s">
        <v>6</v>
      </c>
      <c r="L1006" s="953" t="s">
        <v>166</v>
      </c>
      <c r="M1006" s="958" t="s">
        <v>462</v>
      </c>
      <c r="N1006" s="678">
        <f t="shared" ca="1" si="173"/>
        <v>42215.56709879564</v>
      </c>
      <c r="O1006" s="678">
        <f t="shared" ca="1" si="174"/>
        <v>7609.3195630248665</v>
      </c>
      <c r="P1006" s="678">
        <f t="shared" ca="1" si="174"/>
        <v>2150.3073067408072</v>
      </c>
      <c r="Q1006" s="678">
        <f t="shared" ca="1" si="174"/>
        <v>10814.023475920407</v>
      </c>
      <c r="R1006" s="678">
        <f t="shared" ca="1" si="174"/>
        <v>3209.3840668652615</v>
      </c>
      <c r="S1006" s="678">
        <f t="shared" ca="1" si="174"/>
        <v>38.47540676334205</v>
      </c>
      <c r="T1006" s="678">
        <f t="shared" ca="1" si="174"/>
        <v>4626.1496253819887</v>
      </c>
      <c r="U1006" s="678">
        <f t="shared" ca="1" si="174"/>
        <v>0</v>
      </c>
      <c r="V1006" s="678">
        <f t="shared" ca="1" si="174"/>
        <v>276.88198513240496</v>
      </c>
      <c r="W1006" s="678">
        <f t="shared" ca="1" si="170"/>
        <v>13491.025668966564</v>
      </c>
      <c r="X1006" s="678">
        <f t="shared" ca="1" si="174"/>
        <v>0</v>
      </c>
      <c r="Y1006" s="678">
        <f t="shared" ca="1" si="174"/>
        <v>0</v>
      </c>
      <c r="Z1006" s="678">
        <f t="shared" ca="1" si="174"/>
        <v>0</v>
      </c>
      <c r="AA1006" t="str">
        <f t="shared" si="164"/>
        <v>ASR_CMS_19</v>
      </c>
      <c r="AB1006" s="957">
        <f t="shared" si="165"/>
        <v>45406</v>
      </c>
      <c r="AC1006" t="str">
        <f t="shared" si="166"/>
        <v>Unaudited</v>
      </c>
    </row>
    <row r="1007" spans="1:29" x14ac:dyDescent="0.25">
      <c r="A1007" t="s">
        <v>421</v>
      </c>
      <c r="B1007" t="s">
        <v>1380</v>
      </c>
      <c r="C1007" t="s">
        <v>1381</v>
      </c>
      <c r="D1007">
        <v>1900</v>
      </c>
      <c r="E1007" s="957">
        <v>1</v>
      </c>
      <c r="F1007" t="s">
        <v>442</v>
      </c>
      <c r="G1007" s="957">
        <v>366</v>
      </c>
      <c r="H1007" t="s">
        <v>382</v>
      </c>
      <c r="I1007" s="958" t="s">
        <v>489</v>
      </c>
      <c r="J1007" s="958" t="s">
        <v>445</v>
      </c>
      <c r="K1007" s="958" t="s">
        <v>435</v>
      </c>
      <c r="L1007" s="937" t="s">
        <v>121</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ASR_CMS_19</v>
      </c>
      <c r="AB1007" s="957">
        <f t="shared" si="165"/>
        <v>45406</v>
      </c>
      <c r="AC1007" t="str">
        <f t="shared" si="166"/>
        <v>Unaudited</v>
      </c>
    </row>
    <row r="1008" spans="1:29" x14ac:dyDescent="0.25">
      <c r="A1008" t="s">
        <v>421</v>
      </c>
      <c r="B1008" t="s">
        <v>1380</v>
      </c>
      <c r="C1008" t="s">
        <v>1381</v>
      </c>
      <c r="D1008">
        <v>1900</v>
      </c>
      <c r="E1008" s="957">
        <v>1</v>
      </c>
      <c r="F1008" t="s">
        <v>442</v>
      </c>
      <c r="G1008" s="957">
        <v>366</v>
      </c>
      <c r="H1008" t="s">
        <v>382</v>
      </c>
      <c r="I1008" s="958" t="s">
        <v>489</v>
      </c>
      <c r="J1008" s="958" t="s">
        <v>445</v>
      </c>
      <c r="K1008" s="958" t="s">
        <v>435</v>
      </c>
      <c r="L1008" s="937" t="s">
        <v>938</v>
      </c>
      <c r="M1008" s="958" t="s">
        <v>930</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ASR_CMS_19</v>
      </c>
      <c r="AB1008" s="957">
        <f t="shared" si="165"/>
        <v>45406</v>
      </c>
      <c r="AC1008" t="str">
        <f t="shared" si="166"/>
        <v>Unaudited</v>
      </c>
    </row>
    <row r="1009" spans="1:29" x14ac:dyDescent="0.25">
      <c r="A1009" t="s">
        <v>421</v>
      </c>
      <c r="B1009" t="s">
        <v>1380</v>
      </c>
      <c r="C1009" t="s">
        <v>1381</v>
      </c>
      <c r="D1009">
        <v>1900</v>
      </c>
      <c r="E1009" s="957">
        <v>1</v>
      </c>
      <c r="F1009" t="s">
        <v>442</v>
      </c>
      <c r="G1009" s="957">
        <v>366</v>
      </c>
      <c r="H1009" t="s">
        <v>382</v>
      </c>
      <c r="I1009" s="965" t="s">
        <v>489</v>
      </c>
      <c r="J1009" s="965" t="s">
        <v>445</v>
      </c>
      <c r="K1009" s="965" t="s">
        <v>435</v>
      </c>
      <c r="L1009" s="945" t="s">
        <v>168</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ASR_CMS_19</v>
      </c>
      <c r="AB1009" s="957">
        <f t="shared" si="165"/>
        <v>45406</v>
      </c>
      <c r="AC1009" t="str">
        <f t="shared" si="166"/>
        <v>Unaudited</v>
      </c>
    </row>
    <row r="1010" spans="1:29" x14ac:dyDescent="0.25">
      <c r="A1010" t="s">
        <v>421</v>
      </c>
      <c r="B1010" t="s">
        <v>1380</v>
      </c>
      <c r="C1010" t="s">
        <v>1381</v>
      </c>
      <c r="D1010">
        <v>1900</v>
      </c>
      <c r="E1010" s="957">
        <v>1</v>
      </c>
      <c r="F1010" t="s">
        <v>442</v>
      </c>
      <c r="G1010" s="957">
        <v>366</v>
      </c>
      <c r="H1010" t="s">
        <v>382</v>
      </c>
      <c r="I1010" s="937" t="s">
        <v>489</v>
      </c>
      <c r="J1010" s="937" t="s">
        <v>445</v>
      </c>
      <c r="K1010" s="937" t="s">
        <v>435</v>
      </c>
      <c r="L1010" s="937" t="s">
        <v>169</v>
      </c>
      <c r="M1010" s="958" t="s">
        <v>330</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ASR_CMS_19</v>
      </c>
      <c r="AB1010" s="957">
        <f t="shared" si="165"/>
        <v>45406</v>
      </c>
      <c r="AC1010" t="str">
        <f t="shared" si="166"/>
        <v>Unaudited</v>
      </c>
    </row>
    <row r="1011" spans="1:29" x14ac:dyDescent="0.25">
      <c r="A1011" t="s">
        <v>421</v>
      </c>
      <c r="B1011" t="s">
        <v>1380</v>
      </c>
      <c r="C1011" t="s">
        <v>1381</v>
      </c>
      <c r="D1011">
        <v>1900</v>
      </c>
      <c r="E1011" s="957">
        <v>1</v>
      </c>
      <c r="F1011" t="s">
        <v>442</v>
      </c>
      <c r="G1011" s="957">
        <v>366</v>
      </c>
      <c r="H1011" t="s">
        <v>382</v>
      </c>
      <c r="I1011" s="937" t="s">
        <v>489</v>
      </c>
      <c r="J1011" s="937" t="s">
        <v>451</v>
      </c>
      <c r="K1011" s="937" t="s">
        <v>436</v>
      </c>
      <c r="L1011" s="943" t="s">
        <v>122</v>
      </c>
      <c r="M1011" s="959" t="s">
        <v>27</v>
      </c>
      <c r="N1011" s="678">
        <f t="shared" ca="1" si="173"/>
        <v>754206.9642550596</v>
      </c>
      <c r="O1011" s="678">
        <f t="shared" ca="1" si="174"/>
        <v>16.628952641132862</v>
      </c>
      <c r="P1011" s="678">
        <f t="shared" ca="1" si="174"/>
        <v>754190.33530241845</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ASR_CMS_19</v>
      </c>
      <c r="AB1011" s="957">
        <f t="shared" si="165"/>
        <v>45406</v>
      </c>
      <c r="AC1011" t="str">
        <f t="shared" si="166"/>
        <v>Unaudited</v>
      </c>
    </row>
    <row r="1012" spans="1:29" x14ac:dyDescent="0.25">
      <c r="A1012" t="s">
        <v>421</v>
      </c>
      <c r="B1012" t="s">
        <v>1380</v>
      </c>
      <c r="C1012" t="s">
        <v>1381</v>
      </c>
      <c r="D1012">
        <v>1900</v>
      </c>
      <c r="E1012" s="957">
        <v>1</v>
      </c>
      <c r="F1012" t="s">
        <v>442</v>
      </c>
      <c r="G1012" s="957">
        <v>366</v>
      </c>
      <c r="H1012" t="s">
        <v>382</v>
      </c>
      <c r="I1012" s="958" t="s">
        <v>489</v>
      </c>
      <c r="J1012" s="958" t="s">
        <v>451</v>
      </c>
      <c r="K1012" s="958" t="s">
        <v>436</v>
      </c>
      <c r="L1012" s="937" t="s">
        <v>123</v>
      </c>
      <c r="M1012" s="958" t="s">
        <v>98</v>
      </c>
      <c r="N1012" s="678">
        <f t="shared" ca="1" si="173"/>
        <v>94047.796631508987</v>
      </c>
      <c r="O1012" s="678">
        <f t="shared" ca="1" si="174"/>
        <v>8645.7504526525572</v>
      </c>
      <c r="P1012" s="678">
        <f t="shared" ca="1" si="174"/>
        <v>85402.046178856428</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ASR_CMS_19</v>
      </c>
      <c r="AB1012" s="957">
        <f t="shared" si="165"/>
        <v>45406</v>
      </c>
      <c r="AC1012" t="str">
        <f t="shared" si="166"/>
        <v>Unaudited</v>
      </c>
    </row>
    <row r="1013" spans="1:29" x14ac:dyDescent="0.25">
      <c r="A1013" t="s">
        <v>421</v>
      </c>
      <c r="B1013" t="s">
        <v>1380</v>
      </c>
      <c r="C1013" t="s">
        <v>1381</v>
      </c>
      <c r="D1013">
        <v>1900</v>
      </c>
      <c r="E1013" s="957">
        <v>1</v>
      </c>
      <c r="F1013" t="s">
        <v>442</v>
      </c>
      <c r="G1013" s="957">
        <v>366</v>
      </c>
      <c r="H1013" t="s">
        <v>382</v>
      </c>
      <c r="I1013" s="937" t="s">
        <v>489</v>
      </c>
      <c r="J1013" s="937" t="s">
        <v>451</v>
      </c>
      <c r="K1013" s="937" t="s">
        <v>436</v>
      </c>
      <c r="L1013" s="937" t="s">
        <v>124</v>
      </c>
      <c r="M1013" s="958" t="s">
        <v>99</v>
      </c>
      <c r="N1013" s="678">
        <f t="shared" ca="1" si="173"/>
        <v>76348.189180838774</v>
      </c>
      <c r="O1013" s="678">
        <f t="shared" ca="1" si="174"/>
        <v>13794.047167288812</v>
      </c>
      <c r="P1013" s="678">
        <f t="shared" ca="1" si="174"/>
        <v>62554.142013549957</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ASR_CMS_19</v>
      </c>
      <c r="AB1013" s="957">
        <f t="shared" si="165"/>
        <v>45406</v>
      </c>
      <c r="AC1013" t="str">
        <f t="shared" si="166"/>
        <v>Unaudited</v>
      </c>
    </row>
    <row r="1014" spans="1:29" x14ac:dyDescent="0.25">
      <c r="A1014" t="s">
        <v>421</v>
      </c>
      <c r="B1014" t="s">
        <v>1380</v>
      </c>
      <c r="C1014" t="s">
        <v>1381</v>
      </c>
      <c r="D1014">
        <v>1900</v>
      </c>
      <c r="E1014" s="957">
        <v>1</v>
      </c>
      <c r="F1014" t="s">
        <v>442</v>
      </c>
      <c r="G1014" s="957">
        <v>366</v>
      </c>
      <c r="H1014" t="s">
        <v>382</v>
      </c>
      <c r="I1014" s="937" t="s">
        <v>489</v>
      </c>
      <c r="J1014" s="937" t="s">
        <v>451</v>
      </c>
      <c r="K1014" s="937" t="s">
        <v>436</v>
      </c>
      <c r="L1014" s="937" t="s">
        <v>125</v>
      </c>
      <c r="M1014" s="958" t="s">
        <v>100</v>
      </c>
      <c r="N1014" s="678">
        <f t="shared" ca="1" si="173"/>
        <v>4522.7299569930992</v>
      </c>
      <c r="O1014" s="678">
        <f t="shared" ca="1" si="174"/>
        <v>4209.0439969314393</v>
      </c>
      <c r="P1014" s="678">
        <f t="shared" ca="1" si="174"/>
        <v>313.68596006165978</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ASR_CMS_19</v>
      </c>
      <c r="AB1014" s="957">
        <f t="shared" si="165"/>
        <v>45406</v>
      </c>
      <c r="AC1014" t="str">
        <f t="shared" si="166"/>
        <v>Unaudited</v>
      </c>
    </row>
    <row r="1015" spans="1:29" x14ac:dyDescent="0.25">
      <c r="A1015" t="s">
        <v>421</v>
      </c>
      <c r="B1015" t="s">
        <v>1380</v>
      </c>
      <c r="C1015" t="s">
        <v>1381</v>
      </c>
      <c r="D1015">
        <v>1900</v>
      </c>
      <c r="E1015" s="957">
        <v>1</v>
      </c>
      <c r="F1015" t="s">
        <v>442</v>
      </c>
      <c r="G1015" s="957">
        <v>366</v>
      </c>
      <c r="H1015" t="s">
        <v>382</v>
      </c>
      <c r="I1015" s="958" t="s">
        <v>489</v>
      </c>
      <c r="J1015" s="958" t="s">
        <v>451</v>
      </c>
      <c r="K1015" s="958" t="s">
        <v>436</v>
      </c>
      <c r="L1015" s="937" t="s">
        <v>126</v>
      </c>
      <c r="M1015" s="958" t="s">
        <v>101</v>
      </c>
      <c r="N1015" s="678">
        <f t="shared" ca="1" si="173"/>
        <v>93768.001881716933</v>
      </c>
      <c r="O1015" s="678">
        <f t="shared" ca="1" si="174"/>
        <v>14967.454083902574</v>
      </c>
      <c r="P1015" s="678">
        <f t="shared" ca="1" si="174"/>
        <v>78800.547797814361</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ASR_CMS_19</v>
      </c>
      <c r="AB1015" s="957">
        <f t="shared" si="165"/>
        <v>45406</v>
      </c>
      <c r="AC1015" t="str">
        <f t="shared" si="166"/>
        <v>Unaudited</v>
      </c>
    </row>
    <row r="1016" spans="1:29" x14ac:dyDescent="0.25">
      <c r="A1016" t="s">
        <v>421</v>
      </c>
      <c r="B1016" t="s">
        <v>1380</v>
      </c>
      <c r="C1016" t="s">
        <v>1381</v>
      </c>
      <c r="D1016">
        <v>1900</v>
      </c>
      <c r="E1016" s="957">
        <v>1</v>
      </c>
      <c r="F1016" t="s">
        <v>442</v>
      </c>
      <c r="G1016" s="957">
        <v>366</v>
      </c>
      <c r="H1016" t="s">
        <v>382</v>
      </c>
      <c r="I1016" s="958" t="s">
        <v>489</v>
      </c>
      <c r="J1016" s="958" t="s">
        <v>451</v>
      </c>
      <c r="K1016" s="958" t="s">
        <v>436</v>
      </c>
      <c r="L1016" s="953" t="s">
        <v>127</v>
      </c>
      <c r="M1016" s="958" t="s">
        <v>28</v>
      </c>
      <c r="N1016" s="678">
        <f t="shared" ca="1" si="173"/>
        <v>4346.5090390868672</v>
      </c>
      <c r="O1016" s="678">
        <f t="shared" ca="1" si="174"/>
        <v>4346.5090390868672</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ASR_CMS_19</v>
      </c>
      <c r="AB1016" s="957">
        <f t="shared" si="165"/>
        <v>45406</v>
      </c>
      <c r="AC1016" t="str">
        <f t="shared" si="166"/>
        <v>Unaudited</v>
      </c>
    </row>
    <row r="1017" spans="1:29" x14ac:dyDescent="0.25">
      <c r="A1017" t="s">
        <v>421</v>
      </c>
      <c r="B1017" t="s">
        <v>1380</v>
      </c>
      <c r="C1017" t="s">
        <v>1381</v>
      </c>
      <c r="D1017">
        <v>1900</v>
      </c>
      <c r="E1017" s="957">
        <v>1</v>
      </c>
      <c r="F1017" t="s">
        <v>442</v>
      </c>
      <c r="G1017" s="957">
        <v>366</v>
      </c>
      <c r="H1017" t="s">
        <v>382</v>
      </c>
      <c r="I1017" s="937" t="s">
        <v>489</v>
      </c>
      <c r="J1017" s="937" t="s">
        <v>437</v>
      </c>
      <c r="K1017" s="937" t="s">
        <v>437</v>
      </c>
      <c r="L1017" s="937" t="s">
        <v>129</v>
      </c>
      <c r="M1017" s="958" t="s">
        <v>327</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ASR_CMS_19</v>
      </c>
      <c r="AB1017" s="957">
        <f t="shared" si="165"/>
        <v>45406</v>
      </c>
      <c r="AC1017" t="str">
        <f t="shared" si="166"/>
        <v>Unaudited</v>
      </c>
    </row>
    <row r="1018" spans="1:29" x14ac:dyDescent="0.25">
      <c r="A1018" t="s">
        <v>421</v>
      </c>
      <c r="B1018" t="s">
        <v>1380</v>
      </c>
      <c r="C1018" t="s">
        <v>1381</v>
      </c>
      <c r="D1018">
        <v>1900</v>
      </c>
      <c r="E1018" s="957">
        <v>1</v>
      </c>
      <c r="F1018" t="s">
        <v>442</v>
      </c>
      <c r="G1018" s="957">
        <v>366</v>
      </c>
      <c r="H1018" t="s">
        <v>382</v>
      </c>
      <c r="I1018" s="937" t="s">
        <v>489</v>
      </c>
      <c r="J1018" s="937" t="s">
        <v>437</v>
      </c>
      <c r="K1018" s="937" t="s">
        <v>437</v>
      </c>
      <c r="L1018" s="937" t="s">
        <v>130</v>
      </c>
      <c r="M1018" s="958" t="s">
        <v>326</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ASR_CMS_19</v>
      </c>
      <c r="AB1018" s="957">
        <f t="shared" si="165"/>
        <v>45406</v>
      </c>
      <c r="AC1018" t="str">
        <f t="shared" si="166"/>
        <v>Unaudited</v>
      </c>
    </row>
    <row r="1019" spans="1:29" ht="30" x14ac:dyDescent="0.25">
      <c r="A1019" t="s">
        <v>421</v>
      </c>
      <c r="B1019" t="s">
        <v>1380</v>
      </c>
      <c r="C1019" t="s">
        <v>1381</v>
      </c>
      <c r="D1019">
        <v>1900</v>
      </c>
      <c r="E1019" s="957">
        <v>1</v>
      </c>
      <c r="F1019" t="s">
        <v>442</v>
      </c>
      <c r="G1019" s="957">
        <v>366</v>
      </c>
      <c r="H1019" t="s">
        <v>382</v>
      </c>
      <c r="I1019" s="937" t="s">
        <v>489</v>
      </c>
      <c r="J1019" s="937" t="s">
        <v>437</v>
      </c>
      <c r="K1019" s="937" t="s">
        <v>437</v>
      </c>
      <c r="L1019" s="937" t="s">
        <v>131</v>
      </c>
      <c r="M1019" s="958" t="s">
        <v>180</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ASR_CMS_19</v>
      </c>
      <c r="AB1019" s="957">
        <f t="shared" si="165"/>
        <v>45406</v>
      </c>
      <c r="AC1019" t="str">
        <f t="shared" si="166"/>
        <v>Unaudited</v>
      </c>
    </row>
    <row r="1020" spans="1:29" x14ac:dyDescent="0.25">
      <c r="A1020" t="s">
        <v>421</v>
      </c>
      <c r="B1020" t="s">
        <v>1380</v>
      </c>
      <c r="C1020" t="s">
        <v>1381</v>
      </c>
      <c r="D1020">
        <v>1900</v>
      </c>
      <c r="E1020" s="957">
        <v>1</v>
      </c>
      <c r="F1020" t="s">
        <v>442</v>
      </c>
      <c r="G1020" s="957">
        <v>366</v>
      </c>
      <c r="H1020" t="s">
        <v>382</v>
      </c>
      <c r="I1020" s="937" t="s">
        <v>489</v>
      </c>
      <c r="J1020" s="937" t="s">
        <v>437</v>
      </c>
      <c r="K1020" s="937" t="s">
        <v>437</v>
      </c>
      <c r="L1020" s="953" t="s">
        <v>132</v>
      </c>
      <c r="M1020" s="958" t="s">
        <v>495</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ASR_CMS_19</v>
      </c>
      <c r="AB1020" s="957">
        <f t="shared" si="165"/>
        <v>45406</v>
      </c>
      <c r="AC1020" t="str">
        <f t="shared" si="166"/>
        <v>Unaudited</v>
      </c>
    </row>
    <row r="1021" spans="1:29" x14ac:dyDescent="0.25">
      <c r="A1021" t="s">
        <v>421</v>
      </c>
      <c r="B1021" t="s">
        <v>1380</v>
      </c>
      <c r="C1021" t="s">
        <v>1381</v>
      </c>
      <c r="D1021">
        <v>1900</v>
      </c>
      <c r="E1021" s="957">
        <v>1</v>
      </c>
      <c r="F1021" t="s">
        <v>442</v>
      </c>
      <c r="G1021" s="957">
        <v>366</v>
      </c>
      <c r="H1021" t="s">
        <v>382</v>
      </c>
      <c r="I1021" s="937" t="s">
        <v>489</v>
      </c>
      <c r="J1021" s="937" t="s">
        <v>437</v>
      </c>
      <c r="K1021" s="937" t="s">
        <v>437</v>
      </c>
      <c r="L1021" s="953" t="s">
        <v>133</v>
      </c>
      <c r="M1021" s="958" t="s">
        <v>496</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ASR_CMS_19</v>
      </c>
      <c r="AB1021" s="957">
        <f t="shared" si="165"/>
        <v>45406</v>
      </c>
      <c r="AC1021" t="str">
        <f t="shared" si="166"/>
        <v>Unaudited</v>
      </c>
    </row>
    <row r="1022" spans="1:29" x14ac:dyDescent="0.25">
      <c r="A1022" t="s">
        <v>421</v>
      </c>
      <c r="B1022" t="s">
        <v>1380</v>
      </c>
      <c r="C1022" t="s">
        <v>1381</v>
      </c>
      <c r="D1022">
        <v>1900</v>
      </c>
      <c r="E1022" s="957">
        <v>1</v>
      </c>
      <c r="F1022" t="s">
        <v>442</v>
      </c>
      <c r="G1022" s="957">
        <v>366</v>
      </c>
      <c r="H1022" t="s">
        <v>382</v>
      </c>
      <c r="I1022" s="937" t="s">
        <v>489</v>
      </c>
      <c r="J1022" s="937" t="s">
        <v>437</v>
      </c>
      <c r="K1022" s="937" t="s">
        <v>437</v>
      </c>
      <c r="L1022" s="937" t="s">
        <v>134</v>
      </c>
      <c r="M1022" s="958" t="s">
        <v>497</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ASR_CMS_19</v>
      </c>
      <c r="AB1022" s="957">
        <f t="shared" si="165"/>
        <v>45406</v>
      </c>
      <c r="AC1022" t="str">
        <f t="shared" si="166"/>
        <v>Unaudited</v>
      </c>
    </row>
    <row r="1023" spans="1:29" ht="30" x14ac:dyDescent="0.25">
      <c r="A1023" t="s">
        <v>421</v>
      </c>
      <c r="B1023" t="s">
        <v>1380</v>
      </c>
      <c r="C1023" t="s">
        <v>1381</v>
      </c>
      <c r="D1023">
        <v>1900</v>
      </c>
      <c r="E1023" s="957">
        <v>1</v>
      </c>
      <c r="F1023" t="s">
        <v>442</v>
      </c>
      <c r="G1023" s="957">
        <v>366</v>
      </c>
      <c r="H1023" t="s">
        <v>382</v>
      </c>
      <c r="I1023" s="958" t="s">
        <v>490</v>
      </c>
      <c r="J1023" s="958" t="s">
        <v>26</v>
      </c>
      <c r="K1023" s="958" t="s">
        <v>26</v>
      </c>
      <c r="L1023" s="937" t="s">
        <v>270</v>
      </c>
      <c r="M1023" s="958" t="s">
        <v>26</v>
      </c>
      <c r="N1023" s="678">
        <f t="shared" ca="1" si="173"/>
        <v>205015.97969430135</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ASR_CMS_19</v>
      </c>
      <c r="AB1023" s="957">
        <f t="shared" si="165"/>
        <v>45406</v>
      </c>
      <c r="AC1023" t="str">
        <f t="shared" si="166"/>
        <v>Unaudited</v>
      </c>
    </row>
    <row r="1024" spans="1:29" x14ac:dyDescent="0.25">
      <c r="A1024" t="s">
        <v>421</v>
      </c>
      <c r="B1024" t="s">
        <v>1380</v>
      </c>
      <c r="C1024" t="s">
        <v>1381</v>
      </c>
      <c r="D1024">
        <v>1900</v>
      </c>
      <c r="E1024" s="957">
        <v>1</v>
      </c>
      <c r="F1024" t="s">
        <v>1026</v>
      </c>
      <c r="G1024" s="957" t="s">
        <v>1379</v>
      </c>
      <c r="H1024" t="s">
        <v>382</v>
      </c>
      <c r="I1024" s="937" t="s">
        <v>433</v>
      </c>
      <c r="J1024" s="937" t="s">
        <v>433</v>
      </c>
      <c r="K1024" s="937" t="s">
        <v>433</v>
      </c>
      <c r="L1024" s="937"/>
      <c r="M1024" s="958" t="s">
        <v>433</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ASR_CMS_19</v>
      </c>
      <c r="AB1024" s="957">
        <f t="shared" si="165"/>
        <v>45406</v>
      </c>
      <c r="AC1024" t="str">
        <f t="shared" si="166"/>
        <v>Unaudited</v>
      </c>
    </row>
    <row r="1025" spans="1:29" x14ac:dyDescent="0.25">
      <c r="A1025" t="s">
        <v>421</v>
      </c>
      <c r="B1025" t="s">
        <v>1380</v>
      </c>
      <c r="C1025" t="s">
        <v>1381</v>
      </c>
      <c r="D1025">
        <v>1900</v>
      </c>
      <c r="E1025" s="957">
        <v>1</v>
      </c>
      <c r="F1025" t="s">
        <v>1026</v>
      </c>
      <c r="G1025" s="957" t="s">
        <v>1379</v>
      </c>
      <c r="H1025" t="s">
        <v>382</v>
      </c>
      <c r="I1025" s="937" t="s">
        <v>488</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122803.09951176062</v>
      </c>
      <c r="AA1025" t="str">
        <f t="shared" si="164"/>
        <v>ASR_CMS_19</v>
      </c>
      <c r="AB1025" s="957">
        <f t="shared" si="165"/>
        <v>45406</v>
      </c>
      <c r="AC1025" t="str">
        <f t="shared" si="166"/>
        <v>Unaudited</v>
      </c>
    </row>
    <row r="1026" spans="1:29" x14ac:dyDescent="0.25">
      <c r="A1026" t="s">
        <v>421</v>
      </c>
      <c r="B1026" t="s">
        <v>1380</v>
      </c>
      <c r="C1026" t="s">
        <v>1381</v>
      </c>
      <c r="D1026">
        <v>1900</v>
      </c>
      <c r="E1026" s="957">
        <v>1</v>
      </c>
      <c r="F1026" t="s">
        <v>1026</v>
      </c>
      <c r="G1026" s="957" t="s">
        <v>1379</v>
      </c>
      <c r="H1026" t="s">
        <v>382</v>
      </c>
      <c r="I1026" s="937" t="s">
        <v>488</v>
      </c>
      <c r="J1026" s="937" t="s">
        <v>12</v>
      </c>
      <c r="K1026" s="937" t="s">
        <v>1323</v>
      </c>
      <c r="L1026" s="937" t="s">
        <v>1314</v>
      </c>
      <c r="M1026" s="958" t="s">
        <v>1323</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ASR_CMS_19</v>
      </c>
      <c r="AB1026" s="957">
        <f t="shared" ref="AB1026:AB1089" si="176">file_date</f>
        <v>45406</v>
      </c>
      <c r="AC1026" t="str">
        <f t="shared" ref="AC1026:AC1089" si="177">status</f>
        <v>Unaudited</v>
      </c>
    </row>
    <row r="1027" spans="1:29" x14ac:dyDescent="0.25">
      <c r="A1027" t="s">
        <v>421</v>
      </c>
      <c r="B1027" t="s">
        <v>1380</v>
      </c>
      <c r="C1027" t="s">
        <v>1381</v>
      </c>
      <c r="D1027">
        <v>1900</v>
      </c>
      <c r="E1027" s="957">
        <v>1</v>
      </c>
      <c r="F1027" t="s">
        <v>1026</v>
      </c>
      <c r="G1027" s="957" t="s">
        <v>1379</v>
      </c>
      <c r="H1027" t="s">
        <v>382</v>
      </c>
      <c r="I1027" s="958" t="s">
        <v>488</v>
      </c>
      <c r="J1027" s="958" t="s">
        <v>491</v>
      </c>
      <c r="K1027" s="958" t="s">
        <v>492</v>
      </c>
      <c r="L1027" s="937" t="s">
        <v>63</v>
      </c>
      <c r="M1027" s="958" t="s">
        <v>344</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ASR_CMS_19</v>
      </c>
      <c r="AB1027" s="957">
        <f t="shared" si="176"/>
        <v>45406</v>
      </c>
      <c r="AC1027" t="str">
        <f t="shared" si="177"/>
        <v>Unaudited</v>
      </c>
    </row>
    <row r="1028" spans="1:29" x14ac:dyDescent="0.25">
      <c r="A1028" t="s">
        <v>421</v>
      </c>
      <c r="B1028" t="s">
        <v>1380</v>
      </c>
      <c r="C1028" t="s">
        <v>1381</v>
      </c>
      <c r="D1028">
        <v>1900</v>
      </c>
      <c r="E1028" s="957">
        <v>1</v>
      </c>
      <c r="F1028" t="s">
        <v>1026</v>
      </c>
      <c r="G1028" s="957" t="s">
        <v>1379</v>
      </c>
      <c r="H1028" t="s">
        <v>382</v>
      </c>
      <c r="I1028" s="958" t="s">
        <v>488</v>
      </c>
      <c r="J1028" s="958" t="s">
        <v>491</v>
      </c>
      <c r="K1028" s="958" t="s">
        <v>1014</v>
      </c>
      <c r="L1028" s="937" t="s">
        <v>910</v>
      </c>
      <c r="M1028" s="958" t="s">
        <v>911</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ASR_CMS_19</v>
      </c>
      <c r="AB1028" s="957">
        <f t="shared" si="176"/>
        <v>45406</v>
      </c>
      <c r="AC1028" t="str">
        <f t="shared" si="177"/>
        <v>Unaudited</v>
      </c>
    </row>
    <row r="1029" spans="1:29" x14ac:dyDescent="0.25">
      <c r="A1029" t="s">
        <v>421</v>
      </c>
      <c r="B1029" t="s">
        <v>1380</v>
      </c>
      <c r="C1029" t="s">
        <v>1381</v>
      </c>
      <c r="D1029">
        <v>1900</v>
      </c>
      <c r="E1029" s="957">
        <v>1</v>
      </c>
      <c r="F1029" t="s">
        <v>1026</v>
      </c>
      <c r="G1029" s="957" t="s">
        <v>1379</v>
      </c>
      <c r="H1029" t="s">
        <v>382</v>
      </c>
      <c r="I1029" s="958" t="s">
        <v>488</v>
      </c>
      <c r="J1029" s="958" t="s">
        <v>13</v>
      </c>
      <c r="K1029" s="958" t="s">
        <v>493</v>
      </c>
      <c r="L1029" s="937" t="s">
        <v>95</v>
      </c>
      <c r="M1029" s="958" t="s">
        <v>147</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ASR_CMS_19</v>
      </c>
      <c r="AB1029" s="957">
        <f t="shared" si="176"/>
        <v>45406</v>
      </c>
      <c r="AC1029" t="str">
        <f t="shared" si="177"/>
        <v>Unaudited</v>
      </c>
    </row>
    <row r="1030" spans="1:29" x14ac:dyDescent="0.25">
      <c r="A1030" t="s">
        <v>421</v>
      </c>
      <c r="B1030" t="s">
        <v>1380</v>
      </c>
      <c r="C1030" t="s">
        <v>1381</v>
      </c>
      <c r="D1030">
        <v>1900</v>
      </c>
      <c r="E1030" s="957">
        <v>1</v>
      </c>
      <c r="F1030" t="s">
        <v>1026</v>
      </c>
      <c r="G1030" s="957" t="s">
        <v>1379</v>
      </c>
      <c r="H1030" t="s">
        <v>382</v>
      </c>
      <c r="I1030" s="958" t="s">
        <v>488</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ASR_CMS_19</v>
      </c>
      <c r="AB1030" s="957">
        <f t="shared" si="176"/>
        <v>45406</v>
      </c>
      <c r="AC1030" t="str">
        <f t="shared" si="177"/>
        <v>Unaudited</v>
      </c>
    </row>
    <row r="1031" spans="1:29" x14ac:dyDescent="0.25">
      <c r="A1031" t="s">
        <v>421</v>
      </c>
      <c r="B1031" t="s">
        <v>1380</v>
      </c>
      <c r="C1031" t="s">
        <v>1381</v>
      </c>
      <c r="D1031">
        <v>1900</v>
      </c>
      <c r="E1031" s="957">
        <v>1</v>
      </c>
      <c r="F1031" t="s">
        <v>1026</v>
      </c>
      <c r="G1031" s="957" t="s">
        <v>1379</v>
      </c>
      <c r="H1031" t="s">
        <v>382</v>
      </c>
      <c r="I1031" s="958" t="s">
        <v>489</v>
      </c>
      <c r="J1031" s="958" t="s">
        <v>445</v>
      </c>
      <c r="K1031" s="958" t="s">
        <v>0</v>
      </c>
      <c r="L1031" s="953">
        <v>2.1</v>
      </c>
      <c r="M1031" s="958" t="s">
        <v>148</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375986.66971606063</v>
      </c>
      <c r="AA1031" t="str">
        <f t="shared" si="175"/>
        <v>ASR_CMS_19</v>
      </c>
      <c r="AB1031" s="957">
        <f t="shared" si="176"/>
        <v>45406</v>
      </c>
      <c r="AC1031" t="str">
        <f t="shared" si="177"/>
        <v>Unaudited</v>
      </c>
    </row>
    <row r="1032" spans="1:29" ht="30" x14ac:dyDescent="0.25">
      <c r="A1032" t="s">
        <v>421</v>
      </c>
      <c r="B1032" t="s">
        <v>1380</v>
      </c>
      <c r="C1032" t="s">
        <v>1381</v>
      </c>
      <c r="D1032">
        <v>1900</v>
      </c>
      <c r="E1032" s="957">
        <v>1</v>
      </c>
      <c r="F1032" t="s">
        <v>1026</v>
      </c>
      <c r="G1032" s="957" t="s">
        <v>1379</v>
      </c>
      <c r="H1032" t="s">
        <v>382</v>
      </c>
      <c r="I1032" s="958" t="s">
        <v>489</v>
      </c>
      <c r="J1032" s="958" t="s">
        <v>445</v>
      </c>
      <c r="K1032" s="958" t="s">
        <v>0</v>
      </c>
      <c r="L1032" s="937">
        <v>2.2000000000000002</v>
      </c>
      <c r="M1032" s="958" t="s">
        <v>149</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-131838.82755773544</v>
      </c>
      <c r="AA1032" t="str">
        <f t="shared" si="175"/>
        <v>ASR_CMS_19</v>
      </c>
      <c r="AB1032" s="957">
        <f t="shared" si="176"/>
        <v>45406</v>
      </c>
      <c r="AC1032" t="str">
        <f t="shared" si="177"/>
        <v>Unaudited</v>
      </c>
    </row>
    <row r="1033" spans="1:29" x14ac:dyDescent="0.25">
      <c r="A1033" t="s">
        <v>421</v>
      </c>
      <c r="B1033" t="s">
        <v>1380</v>
      </c>
      <c r="C1033" t="s">
        <v>1381</v>
      </c>
      <c r="D1033">
        <v>1900</v>
      </c>
      <c r="E1033" s="957">
        <v>1</v>
      </c>
      <c r="F1033" t="s">
        <v>1026</v>
      </c>
      <c r="G1033" s="957" t="s">
        <v>1379</v>
      </c>
      <c r="H1033" t="s">
        <v>382</v>
      </c>
      <c r="I1033" s="937" t="s">
        <v>489</v>
      </c>
      <c r="J1033" s="937" t="s">
        <v>445</v>
      </c>
      <c r="K1033" s="937" t="s">
        <v>0</v>
      </c>
      <c r="L1033" s="937">
        <v>2.2999999999999998</v>
      </c>
      <c r="M1033" s="958" t="s">
        <v>150</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-3840.5390364776872</v>
      </c>
      <c r="AA1033" t="str">
        <f t="shared" si="175"/>
        <v>ASR_CMS_19</v>
      </c>
      <c r="AB1033" s="957">
        <f t="shared" si="176"/>
        <v>45406</v>
      </c>
      <c r="AC1033" t="str">
        <f t="shared" si="177"/>
        <v>Unaudited</v>
      </c>
    </row>
    <row r="1034" spans="1:29" x14ac:dyDescent="0.25">
      <c r="A1034" t="s">
        <v>421</v>
      </c>
      <c r="B1034" t="s">
        <v>1380</v>
      </c>
      <c r="C1034" t="s">
        <v>1381</v>
      </c>
      <c r="D1034">
        <v>1900</v>
      </c>
      <c r="E1034" s="957">
        <v>1</v>
      </c>
      <c r="F1034" t="s">
        <v>1026</v>
      </c>
      <c r="G1034" s="957" t="s">
        <v>1379</v>
      </c>
      <c r="H1034" t="s">
        <v>382</v>
      </c>
      <c r="I1034" s="958" t="s">
        <v>489</v>
      </c>
      <c r="J1034" s="958" t="s">
        <v>445</v>
      </c>
      <c r="K1034" s="958" t="s">
        <v>0</v>
      </c>
      <c r="L1034" s="937">
        <v>2.4</v>
      </c>
      <c r="M1034" s="958" t="s">
        <v>151</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72795.927751184296</v>
      </c>
      <c r="AA1034" t="str">
        <f t="shared" si="175"/>
        <v>ASR_CMS_19</v>
      </c>
      <c r="AB1034" s="957">
        <f t="shared" si="176"/>
        <v>45406</v>
      </c>
      <c r="AC1034" t="str">
        <f t="shared" si="177"/>
        <v>Unaudited</v>
      </c>
    </row>
    <row r="1035" spans="1:29" x14ac:dyDescent="0.25">
      <c r="A1035" t="s">
        <v>421</v>
      </c>
      <c r="B1035" t="s">
        <v>1380</v>
      </c>
      <c r="C1035" t="s">
        <v>1381</v>
      </c>
      <c r="D1035">
        <v>1900</v>
      </c>
      <c r="E1035" s="957">
        <v>1</v>
      </c>
      <c r="F1035" t="s">
        <v>1026</v>
      </c>
      <c r="G1035" s="957" t="s">
        <v>1379</v>
      </c>
      <c r="H1035" t="s">
        <v>382</v>
      </c>
      <c r="I1035" s="937" t="s">
        <v>489</v>
      </c>
      <c r="J1035" s="937" t="s">
        <v>445</v>
      </c>
      <c r="K1035" s="937" t="s">
        <v>0</v>
      </c>
      <c r="L1035" s="937">
        <v>2.5</v>
      </c>
      <c r="M1035" s="937" t="s">
        <v>152</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-126381.50152255766</v>
      </c>
      <c r="AA1035" t="str">
        <f t="shared" si="175"/>
        <v>ASR_CMS_19</v>
      </c>
      <c r="AB1035" s="957">
        <f t="shared" si="176"/>
        <v>45406</v>
      </c>
      <c r="AC1035" t="str">
        <f t="shared" si="177"/>
        <v>Unaudited</v>
      </c>
    </row>
    <row r="1036" spans="1:29" x14ac:dyDescent="0.25">
      <c r="A1036" t="s">
        <v>421</v>
      </c>
      <c r="B1036" t="s">
        <v>1380</v>
      </c>
      <c r="C1036" t="s">
        <v>1381</v>
      </c>
      <c r="D1036">
        <v>1900</v>
      </c>
      <c r="E1036" s="957">
        <v>1</v>
      </c>
      <c r="F1036" t="s">
        <v>1026</v>
      </c>
      <c r="G1036" s="957" t="s">
        <v>1379</v>
      </c>
      <c r="H1036" t="s">
        <v>382</v>
      </c>
      <c r="I1036" s="937" t="s">
        <v>489</v>
      </c>
      <c r="J1036" s="937" t="s">
        <v>445</v>
      </c>
      <c r="K1036" s="937" t="s">
        <v>0</v>
      </c>
      <c r="L1036" s="937" t="s">
        <v>97</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ASR_CMS_19</v>
      </c>
      <c r="AB1036" s="957">
        <f t="shared" si="176"/>
        <v>45406</v>
      </c>
      <c r="AC1036" t="str">
        <f t="shared" si="177"/>
        <v>Unaudited</v>
      </c>
    </row>
    <row r="1037" spans="1:29" x14ac:dyDescent="0.25">
      <c r="A1037" t="s">
        <v>421</v>
      </c>
      <c r="B1037" t="s">
        <v>1380</v>
      </c>
      <c r="C1037" t="s">
        <v>1381</v>
      </c>
      <c r="D1037">
        <v>1900</v>
      </c>
      <c r="E1037" s="957">
        <v>1</v>
      </c>
      <c r="F1037" t="s">
        <v>1026</v>
      </c>
      <c r="G1037" s="957" t="s">
        <v>1379</v>
      </c>
      <c r="H1037" t="s">
        <v>382</v>
      </c>
      <c r="I1037" s="937" t="s">
        <v>489</v>
      </c>
      <c r="J1037" s="937" t="s">
        <v>445</v>
      </c>
      <c r="K1037" s="937" t="s">
        <v>0</v>
      </c>
      <c r="L1037" s="937" t="s">
        <v>153</v>
      </c>
      <c r="M1037" s="958" t="s">
        <v>452</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ASR_CMS_19</v>
      </c>
      <c r="AB1037" s="957">
        <f t="shared" si="176"/>
        <v>45406</v>
      </c>
      <c r="AC1037" t="str">
        <f t="shared" si="177"/>
        <v>Unaudited</v>
      </c>
    </row>
    <row r="1038" spans="1:29" x14ac:dyDescent="0.25">
      <c r="A1038" t="s">
        <v>421</v>
      </c>
      <c r="B1038" t="s">
        <v>1380</v>
      </c>
      <c r="C1038" t="s">
        <v>1381</v>
      </c>
      <c r="D1038">
        <v>1900</v>
      </c>
      <c r="E1038" s="957">
        <v>1</v>
      </c>
      <c r="F1038" t="s">
        <v>1026</v>
      </c>
      <c r="G1038" s="957" t="s">
        <v>1379</v>
      </c>
      <c r="H1038" t="s">
        <v>382</v>
      </c>
      <c r="I1038" s="937" t="s">
        <v>489</v>
      </c>
      <c r="J1038" s="937" t="s">
        <v>445</v>
      </c>
      <c r="K1038" s="937" t="s">
        <v>0</v>
      </c>
      <c r="L1038" s="937" t="s">
        <v>912</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-124.36358037969622</v>
      </c>
      <c r="AA1038" t="str">
        <f t="shared" si="175"/>
        <v>ASR_CMS_19</v>
      </c>
      <c r="AB1038" s="957">
        <f t="shared" si="176"/>
        <v>45406</v>
      </c>
      <c r="AC1038" t="str">
        <f t="shared" si="177"/>
        <v>Unaudited</v>
      </c>
    </row>
    <row r="1039" spans="1:29" x14ac:dyDescent="0.25">
      <c r="A1039" t="s">
        <v>421</v>
      </c>
      <c r="B1039" t="s">
        <v>1380</v>
      </c>
      <c r="C1039" t="s">
        <v>1381</v>
      </c>
      <c r="D1039">
        <v>1900</v>
      </c>
      <c r="E1039" s="957">
        <v>1</v>
      </c>
      <c r="F1039" t="s">
        <v>1026</v>
      </c>
      <c r="G1039" s="957" t="s">
        <v>1379</v>
      </c>
      <c r="H1039" t="s">
        <v>382</v>
      </c>
      <c r="I1039" s="937" t="s">
        <v>489</v>
      </c>
      <c r="J1039" s="937" t="s">
        <v>445</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51725.458257551647</v>
      </c>
      <c r="AA1039" t="str">
        <f t="shared" si="175"/>
        <v>ASR_CMS_19</v>
      </c>
      <c r="AB1039" s="957">
        <f t="shared" si="176"/>
        <v>45406</v>
      </c>
      <c r="AC1039" t="str">
        <f t="shared" si="177"/>
        <v>Unaudited</v>
      </c>
    </row>
    <row r="1040" spans="1:29" x14ac:dyDescent="0.25">
      <c r="A1040" t="s">
        <v>421</v>
      </c>
      <c r="B1040" t="s">
        <v>1380</v>
      </c>
      <c r="C1040" t="s">
        <v>1381</v>
      </c>
      <c r="D1040">
        <v>1900</v>
      </c>
      <c r="E1040" s="957">
        <v>1</v>
      </c>
      <c r="F1040" t="s">
        <v>1026</v>
      </c>
      <c r="G1040" s="957" t="s">
        <v>1379</v>
      </c>
      <c r="H1040" t="s">
        <v>382</v>
      </c>
      <c r="I1040" s="937" t="s">
        <v>489</v>
      </c>
      <c r="J1040" s="937" t="s">
        <v>445</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37019.80115077048</v>
      </c>
      <c r="AA1040" t="str">
        <f t="shared" si="175"/>
        <v>ASR_CMS_19</v>
      </c>
      <c r="AB1040" s="957">
        <f t="shared" si="176"/>
        <v>45406</v>
      </c>
      <c r="AC1040" t="str">
        <f t="shared" si="177"/>
        <v>Unaudited</v>
      </c>
    </row>
    <row r="1041" spans="1:29" x14ac:dyDescent="0.25">
      <c r="A1041" t="s">
        <v>421</v>
      </c>
      <c r="B1041" t="s">
        <v>1380</v>
      </c>
      <c r="C1041" t="s">
        <v>1381</v>
      </c>
      <c r="D1041">
        <v>1900</v>
      </c>
      <c r="E1041" s="957">
        <v>1</v>
      </c>
      <c r="F1041" t="s">
        <v>1026</v>
      </c>
      <c r="G1041" s="957" t="s">
        <v>1379</v>
      </c>
      <c r="H1041" t="s">
        <v>382</v>
      </c>
      <c r="I1041" s="937" t="s">
        <v>489</v>
      </c>
      <c r="J1041" s="937" t="s">
        <v>445</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ASR_CMS_19</v>
      </c>
      <c r="AB1041" s="957">
        <f t="shared" si="176"/>
        <v>45406</v>
      </c>
      <c r="AC1041" t="str">
        <f t="shared" si="177"/>
        <v>Unaudited</v>
      </c>
    </row>
    <row r="1042" spans="1:29" x14ac:dyDescent="0.25">
      <c r="A1042" t="s">
        <v>421</v>
      </c>
      <c r="B1042" t="s">
        <v>1380</v>
      </c>
      <c r="C1042" t="s">
        <v>1381</v>
      </c>
      <c r="D1042">
        <v>1900</v>
      </c>
      <c r="E1042" s="957">
        <v>1</v>
      </c>
      <c r="F1042" t="s">
        <v>1026</v>
      </c>
      <c r="G1042" s="957" t="s">
        <v>1379</v>
      </c>
      <c r="H1042" t="s">
        <v>382</v>
      </c>
      <c r="I1042" s="937" t="s">
        <v>489</v>
      </c>
      <c r="J1042" s="937" t="s">
        <v>445</v>
      </c>
      <c r="K1042" s="937" t="s">
        <v>53</v>
      </c>
      <c r="L1042" s="937" t="s">
        <v>44</v>
      </c>
      <c r="M1042" s="958" t="s">
        <v>154</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ASR_CMS_19</v>
      </c>
      <c r="AB1042" s="957">
        <f t="shared" si="176"/>
        <v>45406</v>
      </c>
      <c r="AC1042" t="str">
        <f t="shared" si="177"/>
        <v>Unaudited</v>
      </c>
    </row>
    <row r="1043" spans="1:29" x14ac:dyDescent="0.25">
      <c r="A1043" t="s">
        <v>421</v>
      </c>
      <c r="B1043" t="s">
        <v>1380</v>
      </c>
      <c r="C1043" t="s">
        <v>1381</v>
      </c>
      <c r="D1043">
        <v>1900</v>
      </c>
      <c r="E1043" s="957">
        <v>1</v>
      </c>
      <c r="F1043" t="s">
        <v>1026</v>
      </c>
      <c r="G1043" s="957" t="s">
        <v>1379</v>
      </c>
      <c r="H1043" t="s">
        <v>382</v>
      </c>
      <c r="I1043" s="937" t="s">
        <v>489</v>
      </c>
      <c r="J1043" s="937" t="s">
        <v>445</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ASR_CMS_19</v>
      </c>
      <c r="AB1043" s="957">
        <f t="shared" si="176"/>
        <v>45406</v>
      </c>
      <c r="AC1043" t="str">
        <f t="shared" si="177"/>
        <v>Unaudited</v>
      </c>
    </row>
    <row r="1044" spans="1:29" x14ac:dyDescent="0.25">
      <c r="A1044" t="s">
        <v>421</v>
      </c>
      <c r="B1044" t="s">
        <v>1380</v>
      </c>
      <c r="C1044" t="s">
        <v>1381</v>
      </c>
      <c r="D1044">
        <v>1900</v>
      </c>
      <c r="E1044" s="957">
        <v>1</v>
      </c>
      <c r="F1044" t="s">
        <v>1026</v>
      </c>
      <c r="G1044" s="957" t="s">
        <v>1379</v>
      </c>
      <c r="H1044" t="s">
        <v>382</v>
      </c>
      <c r="I1044" s="937" t="s">
        <v>489</v>
      </c>
      <c r="J1044" s="937" t="s">
        <v>445</v>
      </c>
      <c r="K1044" s="937" t="s">
        <v>53</v>
      </c>
      <c r="L1044" s="937" t="s">
        <v>42</v>
      </c>
      <c r="M1044" s="958" t="s">
        <v>155</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-464060.78723924229</v>
      </c>
      <c r="AA1044" t="str">
        <f t="shared" si="175"/>
        <v>ASR_CMS_19</v>
      </c>
      <c r="AB1044" s="957">
        <f t="shared" si="176"/>
        <v>45406</v>
      </c>
      <c r="AC1044" t="str">
        <f t="shared" si="177"/>
        <v>Unaudited</v>
      </c>
    </row>
    <row r="1045" spans="1:29" x14ac:dyDescent="0.25">
      <c r="A1045" t="s">
        <v>421</v>
      </c>
      <c r="B1045" t="s">
        <v>1380</v>
      </c>
      <c r="C1045" t="s">
        <v>1381</v>
      </c>
      <c r="D1045">
        <v>1900</v>
      </c>
      <c r="E1045" s="957">
        <v>1</v>
      </c>
      <c r="F1045" t="s">
        <v>1026</v>
      </c>
      <c r="G1045" s="957" t="s">
        <v>1379</v>
      </c>
      <c r="H1045" t="s">
        <v>382</v>
      </c>
      <c r="I1045" s="937" t="s">
        <v>489</v>
      </c>
      <c r="J1045" s="937" t="s">
        <v>445</v>
      </c>
      <c r="K1045" s="937" t="s">
        <v>53</v>
      </c>
      <c r="L1045" s="937" t="s">
        <v>43</v>
      </c>
      <c r="M1045" s="958" t="s">
        <v>463</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-247.51777782125828</v>
      </c>
      <c r="AA1045" t="str">
        <f t="shared" si="175"/>
        <v>ASR_CMS_19</v>
      </c>
      <c r="AB1045" s="957">
        <f t="shared" si="176"/>
        <v>45406</v>
      </c>
      <c r="AC1045" t="str">
        <f t="shared" si="177"/>
        <v>Unaudited</v>
      </c>
    </row>
    <row r="1046" spans="1:29" x14ac:dyDescent="0.25">
      <c r="A1046" t="s">
        <v>421</v>
      </c>
      <c r="B1046" t="s">
        <v>1380</v>
      </c>
      <c r="C1046" t="s">
        <v>1381</v>
      </c>
      <c r="D1046">
        <v>1900</v>
      </c>
      <c r="E1046" s="957">
        <v>1</v>
      </c>
      <c r="F1046" t="s">
        <v>1026</v>
      </c>
      <c r="G1046" s="957" t="s">
        <v>1379</v>
      </c>
      <c r="H1046" t="s">
        <v>382</v>
      </c>
      <c r="I1046" s="937" t="s">
        <v>489</v>
      </c>
      <c r="J1046" s="937" t="s">
        <v>445</v>
      </c>
      <c r="K1046" s="937" t="s">
        <v>915</v>
      </c>
      <c r="L1046" s="937" t="s">
        <v>916</v>
      </c>
      <c r="M1046" s="958" t="s">
        <v>915</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-80.074799239686286</v>
      </c>
      <c r="AA1046" t="str">
        <f t="shared" si="175"/>
        <v>ASR_CMS_19</v>
      </c>
      <c r="AB1046" s="957">
        <f t="shared" si="176"/>
        <v>45406</v>
      </c>
      <c r="AC1046" t="str">
        <f t="shared" si="177"/>
        <v>Unaudited</v>
      </c>
    </row>
    <row r="1047" spans="1:29" x14ac:dyDescent="0.25">
      <c r="A1047" t="s">
        <v>421</v>
      </c>
      <c r="B1047" t="s">
        <v>1380</v>
      </c>
      <c r="C1047" t="s">
        <v>1381</v>
      </c>
      <c r="D1047">
        <v>1900</v>
      </c>
      <c r="E1047" s="957">
        <v>1</v>
      </c>
      <c r="F1047" t="s">
        <v>1026</v>
      </c>
      <c r="G1047" s="957" t="s">
        <v>1379</v>
      </c>
      <c r="H1047" t="s">
        <v>382</v>
      </c>
      <c r="I1047" s="937" t="s">
        <v>489</v>
      </c>
      <c r="J1047" s="937" t="s">
        <v>445</v>
      </c>
      <c r="K1047" s="937" t="s">
        <v>915</v>
      </c>
      <c r="L1047" s="937" t="s">
        <v>917</v>
      </c>
      <c r="M1047" s="958" t="s">
        <v>920</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-18159.967902093893</v>
      </c>
      <c r="AA1047" t="str">
        <f t="shared" si="175"/>
        <v>ASR_CMS_19</v>
      </c>
      <c r="AB1047" s="957">
        <f t="shared" si="176"/>
        <v>45406</v>
      </c>
      <c r="AC1047" t="str">
        <f t="shared" si="177"/>
        <v>Unaudited</v>
      </c>
    </row>
    <row r="1048" spans="1:29" x14ac:dyDescent="0.25">
      <c r="A1048" t="s">
        <v>421</v>
      </c>
      <c r="B1048" t="s">
        <v>1380</v>
      </c>
      <c r="C1048" t="s">
        <v>1381</v>
      </c>
      <c r="D1048">
        <v>1900</v>
      </c>
      <c r="E1048" s="957">
        <v>1</v>
      </c>
      <c r="F1048" t="s">
        <v>1026</v>
      </c>
      <c r="G1048" s="957" t="s">
        <v>1379</v>
      </c>
      <c r="H1048" t="s">
        <v>382</v>
      </c>
      <c r="I1048" s="937" t="s">
        <v>489</v>
      </c>
      <c r="J1048" s="937" t="s">
        <v>445</v>
      </c>
      <c r="K1048" s="937" t="s">
        <v>915</v>
      </c>
      <c r="L1048" s="937" t="s">
        <v>918</v>
      </c>
      <c r="M1048" s="958" t="s">
        <v>921</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ASR_CMS_19</v>
      </c>
      <c r="AB1048" s="957">
        <f t="shared" si="176"/>
        <v>45406</v>
      </c>
      <c r="AC1048" t="str">
        <f t="shared" si="177"/>
        <v>Unaudited</v>
      </c>
    </row>
    <row r="1049" spans="1:29" x14ac:dyDescent="0.25">
      <c r="A1049" t="s">
        <v>421</v>
      </c>
      <c r="B1049" t="s">
        <v>1380</v>
      </c>
      <c r="C1049" t="s">
        <v>1381</v>
      </c>
      <c r="D1049">
        <v>1900</v>
      </c>
      <c r="E1049" s="957">
        <v>1</v>
      </c>
      <c r="F1049" t="s">
        <v>1026</v>
      </c>
      <c r="G1049" s="957" t="s">
        <v>1379</v>
      </c>
      <c r="H1049" t="s">
        <v>382</v>
      </c>
      <c r="I1049" s="937" t="s">
        <v>489</v>
      </c>
      <c r="J1049" s="937" t="s">
        <v>445</v>
      </c>
      <c r="K1049" s="937" t="s">
        <v>446</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3535.2690725745979</v>
      </c>
      <c r="AA1049" t="str">
        <f t="shared" si="175"/>
        <v>ASR_CMS_19</v>
      </c>
      <c r="AB1049" s="957">
        <f t="shared" si="176"/>
        <v>45406</v>
      </c>
      <c r="AC1049" t="str">
        <f t="shared" si="177"/>
        <v>Unaudited</v>
      </c>
    </row>
    <row r="1050" spans="1:29" ht="30" x14ac:dyDescent="0.25">
      <c r="A1050" t="s">
        <v>421</v>
      </c>
      <c r="B1050" t="s">
        <v>1380</v>
      </c>
      <c r="C1050" t="s">
        <v>1381</v>
      </c>
      <c r="D1050">
        <v>1900</v>
      </c>
      <c r="E1050" s="957">
        <v>1</v>
      </c>
      <c r="F1050" t="s">
        <v>1026</v>
      </c>
      <c r="G1050" s="957" t="s">
        <v>1379</v>
      </c>
      <c r="H1050" t="s">
        <v>382</v>
      </c>
      <c r="I1050" s="937" t="s">
        <v>489</v>
      </c>
      <c r="J1050" s="937" t="s">
        <v>445</v>
      </c>
      <c r="K1050" s="937" t="s">
        <v>446</v>
      </c>
      <c r="L1050" s="947">
        <v>5.2</v>
      </c>
      <c r="M1050" s="961" t="s">
        <v>304</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ASR_CMS_19</v>
      </c>
      <c r="AB1050" s="957">
        <f t="shared" si="176"/>
        <v>45406</v>
      </c>
      <c r="AC1050" t="str">
        <f t="shared" si="177"/>
        <v>Unaudited</v>
      </c>
    </row>
    <row r="1051" spans="1:29" ht="30" x14ac:dyDescent="0.25">
      <c r="A1051" t="s">
        <v>421</v>
      </c>
      <c r="B1051" t="s">
        <v>1380</v>
      </c>
      <c r="C1051" t="s">
        <v>1381</v>
      </c>
      <c r="D1051">
        <v>1900</v>
      </c>
      <c r="E1051" s="957">
        <v>1</v>
      </c>
      <c r="F1051" t="s">
        <v>1026</v>
      </c>
      <c r="G1051" s="957" t="s">
        <v>1379</v>
      </c>
      <c r="H1051" t="s">
        <v>382</v>
      </c>
      <c r="I1051" s="958" t="s">
        <v>489</v>
      </c>
      <c r="J1051" s="958" t="s">
        <v>445</v>
      </c>
      <c r="K1051" s="958" t="s">
        <v>446</v>
      </c>
      <c r="L1051" s="937">
        <v>5.3</v>
      </c>
      <c r="M1051" s="958" t="s">
        <v>305</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-52842.932424311148</v>
      </c>
      <c r="AA1051" t="str">
        <f t="shared" si="175"/>
        <v>ASR_CMS_19</v>
      </c>
      <c r="AB1051" s="957">
        <f t="shared" si="176"/>
        <v>45406</v>
      </c>
      <c r="AC1051" t="str">
        <f t="shared" si="177"/>
        <v>Unaudited</v>
      </c>
    </row>
    <row r="1052" spans="1:29" x14ac:dyDescent="0.25">
      <c r="A1052" t="s">
        <v>421</v>
      </c>
      <c r="B1052" t="s">
        <v>1380</v>
      </c>
      <c r="C1052" t="s">
        <v>1381</v>
      </c>
      <c r="D1052">
        <v>1900</v>
      </c>
      <c r="E1052" s="957">
        <v>1</v>
      </c>
      <c r="F1052" t="s">
        <v>1026</v>
      </c>
      <c r="G1052" s="957" t="s">
        <v>1379</v>
      </c>
      <c r="H1052" t="s">
        <v>382</v>
      </c>
      <c r="I1052" s="937" t="s">
        <v>489</v>
      </c>
      <c r="J1052" s="937" t="s">
        <v>445</v>
      </c>
      <c r="K1052" s="937" t="s">
        <v>446</v>
      </c>
      <c r="L1052" s="937" t="s">
        <v>82</v>
      </c>
      <c r="M1052" s="962" t="s">
        <v>454</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ASR_CMS_19</v>
      </c>
      <c r="AB1052" s="957">
        <f t="shared" si="176"/>
        <v>45406</v>
      </c>
      <c r="AC1052" t="str">
        <f t="shared" si="177"/>
        <v>Unaudited</v>
      </c>
    </row>
    <row r="1053" spans="1:29" x14ac:dyDescent="0.25">
      <c r="A1053" t="s">
        <v>421</v>
      </c>
      <c r="B1053" t="s">
        <v>1380</v>
      </c>
      <c r="C1053" t="s">
        <v>1381</v>
      </c>
      <c r="D1053">
        <v>1900</v>
      </c>
      <c r="E1053" s="957">
        <v>1</v>
      </c>
      <c r="F1053" t="s">
        <v>1026</v>
      </c>
      <c r="G1053" s="957" t="s">
        <v>1379</v>
      </c>
      <c r="H1053" t="s">
        <v>382</v>
      </c>
      <c r="I1053" s="937" t="s">
        <v>489</v>
      </c>
      <c r="J1053" s="937" t="s">
        <v>445</v>
      </c>
      <c r="K1053" s="937" t="s">
        <v>447</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ASR_CMS_19</v>
      </c>
      <c r="AB1053" s="957">
        <f t="shared" si="176"/>
        <v>45406</v>
      </c>
      <c r="AC1053" t="str">
        <f t="shared" si="177"/>
        <v>Unaudited</v>
      </c>
    </row>
    <row r="1054" spans="1:29" x14ac:dyDescent="0.25">
      <c r="A1054" t="s">
        <v>421</v>
      </c>
      <c r="B1054" t="s">
        <v>1380</v>
      </c>
      <c r="C1054" t="s">
        <v>1381</v>
      </c>
      <c r="D1054">
        <v>1900</v>
      </c>
      <c r="E1054" s="957">
        <v>1</v>
      </c>
      <c r="F1054" t="s">
        <v>1026</v>
      </c>
      <c r="G1054" s="957" t="s">
        <v>1379</v>
      </c>
      <c r="H1054" t="s">
        <v>382</v>
      </c>
      <c r="I1054" s="937" t="s">
        <v>489</v>
      </c>
      <c r="J1054" s="937" t="s">
        <v>445</v>
      </c>
      <c r="K1054" s="937" t="s">
        <v>447</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ASR_CMS_19</v>
      </c>
      <c r="AB1054" s="957">
        <f t="shared" si="176"/>
        <v>45406</v>
      </c>
      <c r="AC1054" t="str">
        <f t="shared" si="177"/>
        <v>Unaudited</v>
      </c>
    </row>
    <row r="1055" spans="1:29" x14ac:dyDescent="0.25">
      <c r="A1055" t="s">
        <v>421</v>
      </c>
      <c r="B1055" t="s">
        <v>1380</v>
      </c>
      <c r="C1055" t="s">
        <v>1381</v>
      </c>
      <c r="D1055">
        <v>1900</v>
      </c>
      <c r="E1055" s="957">
        <v>1</v>
      </c>
      <c r="F1055" t="s">
        <v>1026</v>
      </c>
      <c r="G1055" s="957" t="s">
        <v>1379</v>
      </c>
      <c r="H1055" t="s">
        <v>382</v>
      </c>
      <c r="I1055" s="937" t="s">
        <v>489</v>
      </c>
      <c r="J1055" s="937" t="s">
        <v>445</v>
      </c>
      <c r="K1055" s="937" t="s">
        <v>447</v>
      </c>
      <c r="L1055" s="937">
        <v>6.3</v>
      </c>
      <c r="M1055" s="962" t="s">
        <v>185</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ASR_CMS_19</v>
      </c>
      <c r="AB1055" s="957">
        <f t="shared" si="176"/>
        <v>45406</v>
      </c>
      <c r="AC1055" t="str">
        <f t="shared" si="177"/>
        <v>Unaudited</v>
      </c>
    </row>
    <row r="1056" spans="1:29" x14ac:dyDescent="0.25">
      <c r="A1056" t="s">
        <v>421</v>
      </c>
      <c r="B1056" t="s">
        <v>1380</v>
      </c>
      <c r="C1056" t="s">
        <v>1381</v>
      </c>
      <c r="D1056">
        <v>1900</v>
      </c>
      <c r="E1056" s="957">
        <v>1</v>
      </c>
      <c r="F1056" t="s">
        <v>1026</v>
      </c>
      <c r="G1056" s="957" t="s">
        <v>1379</v>
      </c>
      <c r="H1056" t="s">
        <v>382</v>
      </c>
      <c r="I1056" s="937" t="s">
        <v>489</v>
      </c>
      <c r="J1056" s="937" t="s">
        <v>445</v>
      </c>
      <c r="K1056" s="937" t="s">
        <v>447</v>
      </c>
      <c r="L1056" s="937" t="s">
        <v>87</v>
      </c>
      <c r="M1056" s="962" t="s">
        <v>455</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ASR_CMS_19</v>
      </c>
      <c r="AB1056" s="957">
        <f t="shared" si="176"/>
        <v>45406</v>
      </c>
      <c r="AC1056" t="str">
        <f t="shared" si="177"/>
        <v>Unaudited</v>
      </c>
    </row>
    <row r="1057" spans="1:29" x14ac:dyDescent="0.25">
      <c r="A1057" t="s">
        <v>421</v>
      </c>
      <c r="B1057" t="s">
        <v>1380</v>
      </c>
      <c r="C1057" t="s">
        <v>1381</v>
      </c>
      <c r="D1057">
        <v>1900</v>
      </c>
      <c r="E1057" s="957">
        <v>1</v>
      </c>
      <c r="F1057" t="s">
        <v>1026</v>
      </c>
      <c r="G1057" s="957" t="s">
        <v>1379</v>
      </c>
      <c r="H1057" t="s">
        <v>382</v>
      </c>
      <c r="I1057" s="937" t="s">
        <v>489</v>
      </c>
      <c r="J1057" s="937" t="s">
        <v>445</v>
      </c>
      <c r="K1057" s="937" t="s">
        <v>448</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1593.6683092596902</v>
      </c>
      <c r="AA1057" t="str">
        <f t="shared" si="175"/>
        <v>ASR_CMS_19</v>
      </c>
      <c r="AB1057" s="957">
        <f t="shared" si="176"/>
        <v>45406</v>
      </c>
      <c r="AC1057" t="str">
        <f t="shared" si="177"/>
        <v>Unaudited</v>
      </c>
    </row>
    <row r="1058" spans="1:29" x14ac:dyDescent="0.25">
      <c r="A1058" t="s">
        <v>421</v>
      </c>
      <c r="B1058" t="s">
        <v>1380</v>
      </c>
      <c r="C1058" t="s">
        <v>1381</v>
      </c>
      <c r="D1058">
        <v>1900</v>
      </c>
      <c r="E1058" s="957">
        <v>1</v>
      </c>
      <c r="F1058" t="s">
        <v>1026</v>
      </c>
      <c r="G1058" s="957" t="s">
        <v>1379</v>
      </c>
      <c r="H1058" t="s">
        <v>382</v>
      </c>
      <c r="I1058" s="937" t="s">
        <v>489</v>
      </c>
      <c r="J1058" s="937" t="s">
        <v>445</v>
      </c>
      <c r="K1058" s="937" t="s">
        <v>448</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ASR_CMS_19</v>
      </c>
      <c r="AB1058" s="957">
        <f t="shared" si="176"/>
        <v>45406</v>
      </c>
      <c r="AC1058" t="str">
        <f t="shared" si="177"/>
        <v>Unaudited</v>
      </c>
    </row>
    <row r="1059" spans="1:29" x14ac:dyDescent="0.25">
      <c r="A1059" t="s">
        <v>421</v>
      </c>
      <c r="B1059" t="s">
        <v>1380</v>
      </c>
      <c r="C1059" t="s">
        <v>1381</v>
      </c>
      <c r="D1059">
        <v>1900</v>
      </c>
      <c r="E1059" s="957">
        <v>1</v>
      </c>
      <c r="F1059" t="s">
        <v>1026</v>
      </c>
      <c r="G1059" s="957" t="s">
        <v>1379</v>
      </c>
      <c r="H1059" t="s">
        <v>382</v>
      </c>
      <c r="I1059" s="962" t="s">
        <v>489</v>
      </c>
      <c r="J1059" s="962" t="s">
        <v>445</v>
      </c>
      <c r="K1059" s="962" t="s">
        <v>448</v>
      </c>
      <c r="L1059" s="937">
        <v>7.3</v>
      </c>
      <c r="M1059" s="962" t="s">
        <v>156</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ASR_CMS_19</v>
      </c>
      <c r="AB1059" s="957">
        <f t="shared" si="176"/>
        <v>45406</v>
      </c>
      <c r="AC1059" t="str">
        <f t="shared" si="177"/>
        <v>Unaudited</v>
      </c>
    </row>
    <row r="1060" spans="1:29" x14ac:dyDescent="0.25">
      <c r="A1060" t="s">
        <v>421</v>
      </c>
      <c r="B1060" t="s">
        <v>1380</v>
      </c>
      <c r="C1060" t="s">
        <v>1381</v>
      </c>
      <c r="D1060">
        <v>1900</v>
      </c>
      <c r="E1060" s="957">
        <v>1</v>
      </c>
      <c r="F1060" t="s">
        <v>1026</v>
      </c>
      <c r="G1060" s="957" t="s">
        <v>1379</v>
      </c>
      <c r="H1060" t="s">
        <v>382</v>
      </c>
      <c r="I1060" s="937" t="s">
        <v>489</v>
      </c>
      <c r="J1060" s="937" t="s">
        <v>445</v>
      </c>
      <c r="K1060" s="937" t="s">
        <v>448</v>
      </c>
      <c r="L1060" s="943" t="s">
        <v>91</v>
      </c>
      <c r="M1060" s="963" t="s">
        <v>456</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ASR_CMS_19</v>
      </c>
      <c r="AB1060" s="957">
        <f t="shared" si="176"/>
        <v>45406</v>
      </c>
      <c r="AC1060" t="str">
        <f t="shared" si="177"/>
        <v>Unaudited</v>
      </c>
    </row>
    <row r="1061" spans="1:29" x14ac:dyDescent="0.25">
      <c r="A1061" t="s">
        <v>421</v>
      </c>
      <c r="B1061" t="s">
        <v>1380</v>
      </c>
      <c r="C1061" t="s">
        <v>1381</v>
      </c>
      <c r="D1061">
        <v>1900</v>
      </c>
      <c r="E1061" s="957">
        <v>1</v>
      </c>
      <c r="F1061" t="s">
        <v>1026</v>
      </c>
      <c r="G1061" s="957" t="s">
        <v>1379</v>
      </c>
      <c r="H1061" t="s">
        <v>382</v>
      </c>
      <c r="I1061" s="937" t="s">
        <v>489</v>
      </c>
      <c r="J1061" s="937" t="s">
        <v>445</v>
      </c>
      <c r="K1061" s="937" t="s">
        <v>449</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-3748.966393553535</v>
      </c>
      <c r="AA1061" t="str">
        <f t="shared" si="175"/>
        <v>ASR_CMS_19</v>
      </c>
      <c r="AB1061" s="957">
        <f t="shared" si="176"/>
        <v>45406</v>
      </c>
      <c r="AC1061" t="str">
        <f t="shared" si="177"/>
        <v>Unaudited</v>
      </c>
    </row>
    <row r="1062" spans="1:29" x14ac:dyDescent="0.25">
      <c r="A1062" t="s">
        <v>421</v>
      </c>
      <c r="B1062" t="s">
        <v>1380</v>
      </c>
      <c r="C1062" t="s">
        <v>1381</v>
      </c>
      <c r="D1062">
        <v>1900</v>
      </c>
      <c r="E1062" s="957">
        <v>1</v>
      </c>
      <c r="F1062" t="s">
        <v>1026</v>
      </c>
      <c r="G1062" s="957" t="s">
        <v>1379</v>
      </c>
      <c r="H1062" t="s">
        <v>382</v>
      </c>
      <c r="I1062" s="937" t="s">
        <v>489</v>
      </c>
      <c r="J1062" s="937" t="s">
        <v>445</v>
      </c>
      <c r="K1062" s="937" t="s">
        <v>449</v>
      </c>
      <c r="L1062" s="947" t="s">
        <v>113</v>
      </c>
      <c r="M1062" s="964" t="s">
        <v>444</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ASR_CMS_19</v>
      </c>
      <c r="AB1062" s="957">
        <f t="shared" si="176"/>
        <v>45406</v>
      </c>
      <c r="AC1062" t="str">
        <f t="shared" si="177"/>
        <v>Unaudited</v>
      </c>
    </row>
    <row r="1063" spans="1:29" x14ac:dyDescent="0.25">
      <c r="A1063" t="s">
        <v>421</v>
      </c>
      <c r="B1063" t="s">
        <v>1380</v>
      </c>
      <c r="C1063" t="s">
        <v>1381</v>
      </c>
      <c r="D1063">
        <v>1900</v>
      </c>
      <c r="E1063" s="957">
        <v>1</v>
      </c>
      <c r="F1063" t="s">
        <v>1026</v>
      </c>
      <c r="G1063" s="957" t="s">
        <v>1379</v>
      </c>
      <c r="H1063" t="s">
        <v>382</v>
      </c>
      <c r="I1063" s="963" t="s">
        <v>489</v>
      </c>
      <c r="J1063" s="963" t="s">
        <v>445</v>
      </c>
      <c r="K1063" s="963" t="s">
        <v>449</v>
      </c>
      <c r="L1063" s="943" t="s">
        <v>115</v>
      </c>
      <c r="M1063" s="963" t="s">
        <v>158</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ASR_CMS_19</v>
      </c>
      <c r="AB1063" s="957">
        <f t="shared" si="176"/>
        <v>45406</v>
      </c>
      <c r="AC1063" t="str">
        <f t="shared" si="177"/>
        <v>Unaudited</v>
      </c>
    </row>
    <row r="1064" spans="1:29" x14ac:dyDescent="0.25">
      <c r="A1064" t="s">
        <v>421</v>
      </c>
      <c r="B1064" t="s">
        <v>1380</v>
      </c>
      <c r="C1064" t="s">
        <v>1381</v>
      </c>
      <c r="D1064">
        <v>1900</v>
      </c>
      <c r="E1064" s="957">
        <v>1</v>
      </c>
      <c r="F1064" t="s">
        <v>1026</v>
      </c>
      <c r="G1064" s="957" t="s">
        <v>1379</v>
      </c>
      <c r="H1064" t="s">
        <v>382</v>
      </c>
      <c r="I1064" s="937" t="s">
        <v>489</v>
      </c>
      <c r="J1064" s="937" t="s">
        <v>445</v>
      </c>
      <c r="K1064" s="937" t="s">
        <v>449</v>
      </c>
      <c r="L1064" s="937" t="s">
        <v>116</v>
      </c>
      <c r="M1064" s="962" t="s">
        <v>114</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ASR_CMS_19</v>
      </c>
      <c r="AB1064" s="957">
        <f t="shared" si="176"/>
        <v>45406</v>
      </c>
      <c r="AC1064" t="str">
        <f t="shared" si="177"/>
        <v>Unaudited</v>
      </c>
    </row>
    <row r="1065" spans="1:29" x14ac:dyDescent="0.25">
      <c r="A1065" t="s">
        <v>421</v>
      </c>
      <c r="B1065" t="s">
        <v>1380</v>
      </c>
      <c r="C1065" t="s">
        <v>1381</v>
      </c>
      <c r="D1065">
        <v>1900</v>
      </c>
      <c r="E1065" s="957">
        <v>1</v>
      </c>
      <c r="F1065" t="s">
        <v>1026</v>
      </c>
      <c r="G1065" s="957" t="s">
        <v>1379</v>
      </c>
      <c r="H1065" t="s">
        <v>382</v>
      </c>
      <c r="I1065" s="937" t="s">
        <v>489</v>
      </c>
      <c r="J1065" s="937" t="s">
        <v>445</v>
      </c>
      <c r="K1065" s="937" t="s">
        <v>449</v>
      </c>
      <c r="L1065" s="937" t="s">
        <v>117</v>
      </c>
      <c r="M1065" s="962" t="s">
        <v>159</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ASR_CMS_19</v>
      </c>
      <c r="AB1065" s="957">
        <f t="shared" si="176"/>
        <v>45406</v>
      </c>
      <c r="AC1065" t="str">
        <f t="shared" si="177"/>
        <v>Unaudited</v>
      </c>
    </row>
    <row r="1066" spans="1:29" x14ac:dyDescent="0.25">
      <c r="A1066" t="s">
        <v>421</v>
      </c>
      <c r="B1066" t="s">
        <v>1380</v>
      </c>
      <c r="C1066" t="s">
        <v>1381</v>
      </c>
      <c r="D1066">
        <v>1900</v>
      </c>
      <c r="E1066" s="957">
        <v>1</v>
      </c>
      <c r="F1066" t="s">
        <v>1026</v>
      </c>
      <c r="G1066" s="957" t="s">
        <v>1379</v>
      </c>
      <c r="H1066" t="s">
        <v>382</v>
      </c>
      <c r="I1066" s="937" t="s">
        <v>489</v>
      </c>
      <c r="J1066" s="937" t="s">
        <v>445</v>
      </c>
      <c r="K1066" s="937" t="s">
        <v>449</v>
      </c>
      <c r="L1066" s="937" t="s">
        <v>160</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ASR_CMS_19</v>
      </c>
      <c r="AB1066" s="957">
        <f t="shared" si="176"/>
        <v>45406</v>
      </c>
      <c r="AC1066" t="str">
        <f t="shared" si="177"/>
        <v>Unaudited</v>
      </c>
    </row>
    <row r="1067" spans="1:29" x14ac:dyDescent="0.25">
      <c r="A1067" t="s">
        <v>421</v>
      </c>
      <c r="B1067" t="s">
        <v>1380</v>
      </c>
      <c r="C1067" t="s">
        <v>1381</v>
      </c>
      <c r="D1067">
        <v>1900</v>
      </c>
      <c r="E1067" s="957">
        <v>1</v>
      </c>
      <c r="F1067" t="s">
        <v>1026</v>
      </c>
      <c r="G1067" s="957" t="s">
        <v>1379</v>
      </c>
      <c r="H1067" t="s">
        <v>382</v>
      </c>
      <c r="I1067" s="937" t="s">
        <v>489</v>
      </c>
      <c r="J1067" s="937" t="s">
        <v>445</v>
      </c>
      <c r="K1067" s="937" t="s">
        <v>449</v>
      </c>
      <c r="L1067" s="945" t="s">
        <v>443</v>
      </c>
      <c r="M1067" s="960" t="s">
        <v>457</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ASR_CMS_19</v>
      </c>
      <c r="AB1067" s="957">
        <f t="shared" si="176"/>
        <v>45406</v>
      </c>
      <c r="AC1067" t="str">
        <f t="shared" si="177"/>
        <v>Unaudited</v>
      </c>
    </row>
    <row r="1068" spans="1:29" ht="30" x14ac:dyDescent="0.25">
      <c r="A1068" t="s">
        <v>421</v>
      </c>
      <c r="B1068" t="s">
        <v>1380</v>
      </c>
      <c r="C1068" t="s">
        <v>1381</v>
      </c>
      <c r="D1068">
        <v>1900</v>
      </c>
      <c r="E1068" s="957">
        <v>1</v>
      </c>
      <c r="F1068" t="s">
        <v>1026</v>
      </c>
      <c r="G1068" s="957" t="s">
        <v>1379</v>
      </c>
      <c r="H1068" t="s">
        <v>382</v>
      </c>
      <c r="I1068" s="962" t="s">
        <v>489</v>
      </c>
      <c r="J1068" s="962" t="s">
        <v>445</v>
      </c>
      <c r="K1068" s="962" t="s">
        <v>450</v>
      </c>
      <c r="L1068" s="937">
        <v>9.1</v>
      </c>
      <c r="M1068" s="962" t="s">
        <v>186</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579280.63852112414</v>
      </c>
      <c r="AA1068" t="str">
        <f t="shared" si="175"/>
        <v>ASR_CMS_19</v>
      </c>
      <c r="AB1068" s="957">
        <f t="shared" si="176"/>
        <v>45406</v>
      </c>
      <c r="AC1068" t="str">
        <f t="shared" si="177"/>
        <v>Unaudited</v>
      </c>
    </row>
    <row r="1069" spans="1:29" x14ac:dyDescent="0.25">
      <c r="A1069" t="s">
        <v>421</v>
      </c>
      <c r="B1069" t="s">
        <v>1380</v>
      </c>
      <c r="C1069" t="s">
        <v>1381</v>
      </c>
      <c r="D1069">
        <v>1900</v>
      </c>
      <c r="E1069" s="957">
        <v>1</v>
      </c>
      <c r="F1069" t="s">
        <v>1026</v>
      </c>
      <c r="G1069" s="957" t="s">
        <v>1379</v>
      </c>
      <c r="H1069" t="s">
        <v>382</v>
      </c>
      <c r="I1069" s="937" t="s">
        <v>489</v>
      </c>
      <c r="J1069" s="937" t="s">
        <v>445</v>
      </c>
      <c r="K1069" s="937" t="s">
        <v>450</v>
      </c>
      <c r="L1069" s="937" t="s">
        <v>107</v>
      </c>
      <c r="M1069" s="962" t="s">
        <v>187</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-160.35928738539235</v>
      </c>
      <c r="AA1069" t="str">
        <f t="shared" si="175"/>
        <v>ASR_CMS_19</v>
      </c>
      <c r="AB1069" s="957">
        <f t="shared" si="176"/>
        <v>45406</v>
      </c>
      <c r="AC1069" t="str">
        <f t="shared" si="177"/>
        <v>Unaudited</v>
      </c>
    </row>
    <row r="1070" spans="1:29" x14ac:dyDescent="0.25">
      <c r="A1070" t="s">
        <v>421</v>
      </c>
      <c r="B1070" t="s">
        <v>1380</v>
      </c>
      <c r="C1070" t="s">
        <v>1381</v>
      </c>
      <c r="D1070">
        <v>1900</v>
      </c>
      <c r="E1070" s="957">
        <v>1</v>
      </c>
      <c r="F1070" t="s">
        <v>1026</v>
      </c>
      <c r="G1070" s="957" t="s">
        <v>1379</v>
      </c>
      <c r="H1070" t="s">
        <v>382</v>
      </c>
      <c r="I1070" s="937" t="s">
        <v>489</v>
      </c>
      <c r="J1070" s="937" t="s">
        <v>445</v>
      </c>
      <c r="K1070" s="937" t="s">
        <v>450</v>
      </c>
      <c r="L1070" s="937" t="s">
        <v>1316</v>
      </c>
      <c r="M1070" s="962" t="s">
        <v>1317</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-37220.32543692617</v>
      </c>
      <c r="AA1070" t="str">
        <f t="shared" si="175"/>
        <v>ASR_CMS_19</v>
      </c>
      <c r="AB1070" s="957">
        <f t="shared" si="176"/>
        <v>45406</v>
      </c>
      <c r="AC1070" t="str">
        <f t="shared" si="177"/>
        <v>Unaudited</v>
      </c>
    </row>
    <row r="1071" spans="1:29" x14ac:dyDescent="0.25">
      <c r="A1071" t="s">
        <v>421</v>
      </c>
      <c r="B1071" t="s">
        <v>1380</v>
      </c>
      <c r="C1071" t="s">
        <v>1381</v>
      </c>
      <c r="D1071">
        <v>1900</v>
      </c>
      <c r="E1071" s="957">
        <v>1</v>
      </c>
      <c r="F1071" t="s">
        <v>1026</v>
      </c>
      <c r="G1071" s="957" t="s">
        <v>1379</v>
      </c>
      <c r="H1071" t="s">
        <v>382</v>
      </c>
      <c r="I1071" s="937" t="s">
        <v>489</v>
      </c>
      <c r="J1071" s="937" t="s">
        <v>445</v>
      </c>
      <c r="K1071" s="937" t="s">
        <v>450</v>
      </c>
      <c r="L1071" s="937" t="s">
        <v>108</v>
      </c>
      <c r="M1071" s="962" t="s">
        <v>188</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39891.681433618869</v>
      </c>
      <c r="AA1071" t="str">
        <f t="shared" si="175"/>
        <v>ASR_CMS_19</v>
      </c>
      <c r="AB1071" s="957">
        <f t="shared" si="176"/>
        <v>45406</v>
      </c>
      <c r="AC1071" t="str">
        <f t="shared" si="177"/>
        <v>Unaudited</v>
      </c>
    </row>
    <row r="1072" spans="1:29" x14ac:dyDescent="0.25">
      <c r="A1072" t="s">
        <v>421</v>
      </c>
      <c r="B1072" t="s">
        <v>1380</v>
      </c>
      <c r="C1072" t="s">
        <v>1381</v>
      </c>
      <c r="D1072">
        <v>1900</v>
      </c>
      <c r="E1072" s="957">
        <v>1</v>
      </c>
      <c r="F1072" t="s">
        <v>1026</v>
      </c>
      <c r="G1072" s="957" t="s">
        <v>1379</v>
      </c>
      <c r="H1072" t="s">
        <v>382</v>
      </c>
      <c r="I1072" s="937" t="s">
        <v>489</v>
      </c>
      <c r="J1072" s="937" t="s">
        <v>445</v>
      </c>
      <c r="K1072" s="937" t="s">
        <v>450</v>
      </c>
      <c r="L1072" s="945" t="s">
        <v>109</v>
      </c>
      <c r="M1072" s="960" t="s">
        <v>161</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14251.64858687396</v>
      </c>
      <c r="AA1072" t="str">
        <f t="shared" si="175"/>
        <v>ASR_CMS_19</v>
      </c>
      <c r="AB1072" s="957">
        <f t="shared" si="176"/>
        <v>45406</v>
      </c>
      <c r="AC1072" t="str">
        <f t="shared" si="177"/>
        <v>Unaudited</v>
      </c>
    </row>
    <row r="1073" spans="1:29" x14ac:dyDescent="0.25">
      <c r="A1073" t="s">
        <v>421</v>
      </c>
      <c r="B1073" t="s">
        <v>1380</v>
      </c>
      <c r="C1073" t="s">
        <v>1381</v>
      </c>
      <c r="D1073">
        <v>1900</v>
      </c>
      <c r="E1073" s="957">
        <v>1</v>
      </c>
      <c r="F1073" t="s">
        <v>1026</v>
      </c>
      <c r="G1073" s="957" t="s">
        <v>1379</v>
      </c>
      <c r="H1073" t="s">
        <v>382</v>
      </c>
      <c r="I1073" s="962" t="s">
        <v>489</v>
      </c>
      <c r="J1073" s="962" t="s">
        <v>445</v>
      </c>
      <c r="K1073" s="962" t="s">
        <v>450</v>
      </c>
      <c r="L1073" s="937" t="s">
        <v>110</v>
      </c>
      <c r="M1073" s="962" t="s">
        <v>135</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ASR_CMS_19</v>
      </c>
      <c r="AB1073" s="957">
        <f t="shared" si="176"/>
        <v>45406</v>
      </c>
      <c r="AC1073" t="str">
        <f t="shared" si="177"/>
        <v>Unaudited</v>
      </c>
    </row>
    <row r="1074" spans="1:29" x14ac:dyDescent="0.25">
      <c r="A1074" t="s">
        <v>421</v>
      </c>
      <c r="B1074" t="s">
        <v>1380</v>
      </c>
      <c r="C1074" t="s">
        <v>1381</v>
      </c>
      <c r="D1074">
        <v>1900</v>
      </c>
      <c r="E1074" s="957">
        <v>1</v>
      </c>
      <c r="F1074" t="s">
        <v>1026</v>
      </c>
      <c r="G1074" s="957" t="s">
        <v>1379</v>
      </c>
      <c r="H1074" t="s">
        <v>382</v>
      </c>
      <c r="I1074" s="937" t="s">
        <v>489</v>
      </c>
      <c r="J1074" s="937" t="s">
        <v>445</v>
      </c>
      <c r="K1074" s="937" t="s">
        <v>450</v>
      </c>
      <c r="L1074" s="937" t="s">
        <v>111</v>
      </c>
      <c r="M1074" s="962" t="s">
        <v>163</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-131327.39736193858</v>
      </c>
      <c r="AA1074" t="str">
        <f t="shared" si="175"/>
        <v>ASR_CMS_19</v>
      </c>
      <c r="AB1074" s="957">
        <f t="shared" si="176"/>
        <v>45406</v>
      </c>
      <c r="AC1074" t="str">
        <f t="shared" si="177"/>
        <v>Unaudited</v>
      </c>
    </row>
    <row r="1075" spans="1:29" x14ac:dyDescent="0.25">
      <c r="A1075" t="s">
        <v>421</v>
      </c>
      <c r="B1075" t="s">
        <v>1380</v>
      </c>
      <c r="C1075" t="s">
        <v>1381</v>
      </c>
      <c r="D1075">
        <v>1900</v>
      </c>
      <c r="E1075" s="957">
        <v>1</v>
      </c>
      <c r="F1075" t="s">
        <v>1026</v>
      </c>
      <c r="G1075" s="957" t="s">
        <v>1379</v>
      </c>
      <c r="H1075" t="s">
        <v>382</v>
      </c>
      <c r="I1075" s="937" t="s">
        <v>489</v>
      </c>
      <c r="J1075" s="937" t="s">
        <v>445</v>
      </c>
      <c r="K1075" s="937" t="s">
        <v>450</v>
      </c>
      <c r="L1075" s="937" t="s">
        <v>112</v>
      </c>
      <c r="M1075" s="962" t="s">
        <v>464</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-574.86043987703272</v>
      </c>
      <c r="AA1075" t="str">
        <f t="shared" si="175"/>
        <v>ASR_CMS_19</v>
      </c>
      <c r="AB1075" s="957">
        <f t="shared" si="176"/>
        <v>45406</v>
      </c>
      <c r="AC1075" t="str">
        <f t="shared" si="177"/>
        <v>Unaudited</v>
      </c>
    </row>
    <row r="1076" spans="1:29" x14ac:dyDescent="0.25">
      <c r="A1076" t="s">
        <v>421</v>
      </c>
      <c r="B1076" t="s">
        <v>1380</v>
      </c>
      <c r="C1076" t="s">
        <v>1381</v>
      </c>
      <c r="D1076">
        <v>1900</v>
      </c>
      <c r="E1076" s="957">
        <v>1</v>
      </c>
      <c r="F1076" t="s">
        <v>1026</v>
      </c>
      <c r="G1076" s="957" t="s">
        <v>1379</v>
      </c>
      <c r="H1076" t="s">
        <v>382</v>
      </c>
      <c r="I1076" s="937" t="s">
        <v>489</v>
      </c>
      <c r="J1076" s="937" t="s">
        <v>445</v>
      </c>
      <c r="K1076" s="937" t="s">
        <v>6</v>
      </c>
      <c r="L1076" s="937" t="s">
        <v>118</v>
      </c>
      <c r="M1076" s="962" t="s">
        <v>189</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ASR_CMS_19</v>
      </c>
      <c r="AB1076" s="957">
        <f t="shared" si="176"/>
        <v>45406</v>
      </c>
      <c r="AC1076" t="str">
        <f t="shared" si="177"/>
        <v>Unaudited</v>
      </c>
    </row>
    <row r="1077" spans="1:29" x14ac:dyDescent="0.25">
      <c r="A1077" t="s">
        <v>421</v>
      </c>
      <c r="B1077" t="s">
        <v>1380</v>
      </c>
      <c r="C1077" t="s">
        <v>1381</v>
      </c>
      <c r="D1077">
        <v>1900</v>
      </c>
      <c r="E1077" s="957">
        <v>1</v>
      </c>
      <c r="F1077" t="s">
        <v>1026</v>
      </c>
      <c r="G1077" s="957" t="s">
        <v>1379</v>
      </c>
      <c r="H1077" t="s">
        <v>382</v>
      </c>
      <c r="I1077" s="937" t="s">
        <v>489</v>
      </c>
      <c r="J1077" s="937" t="s">
        <v>445</v>
      </c>
      <c r="K1077" s="937" t="s">
        <v>6</v>
      </c>
      <c r="L1077" s="945" t="s">
        <v>45</v>
      </c>
      <c r="M1077" s="960" t="s">
        <v>164</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ASR_CMS_19</v>
      </c>
      <c r="AB1077" s="957">
        <f t="shared" si="176"/>
        <v>45406</v>
      </c>
      <c r="AC1077" t="str">
        <f t="shared" si="177"/>
        <v>Unaudited</v>
      </c>
    </row>
    <row r="1078" spans="1:29" x14ac:dyDescent="0.25">
      <c r="A1078" t="s">
        <v>421</v>
      </c>
      <c r="B1078" t="s">
        <v>1380</v>
      </c>
      <c r="C1078" t="s">
        <v>1381</v>
      </c>
      <c r="D1078">
        <v>1900</v>
      </c>
      <c r="E1078" s="957">
        <v>1</v>
      </c>
      <c r="F1078" t="s">
        <v>1026</v>
      </c>
      <c r="G1078" s="957" t="s">
        <v>1379</v>
      </c>
      <c r="H1078" t="s">
        <v>382</v>
      </c>
      <c r="I1078" s="962" t="s">
        <v>489</v>
      </c>
      <c r="J1078" s="962" t="s">
        <v>445</v>
      </c>
      <c r="K1078" s="962" t="s">
        <v>6</v>
      </c>
      <c r="L1078" s="937" t="s">
        <v>46</v>
      </c>
      <c r="M1078" s="962" t="s">
        <v>165</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-7.9967604867578661</v>
      </c>
      <c r="AA1078" t="str">
        <f t="shared" si="175"/>
        <v>ASR_CMS_19</v>
      </c>
      <c r="AB1078" s="957">
        <f t="shared" si="176"/>
        <v>45406</v>
      </c>
      <c r="AC1078" t="str">
        <f t="shared" si="177"/>
        <v>Unaudited</v>
      </c>
    </row>
    <row r="1079" spans="1:29" x14ac:dyDescent="0.25">
      <c r="A1079" t="s">
        <v>421</v>
      </c>
      <c r="B1079" t="s">
        <v>1380</v>
      </c>
      <c r="C1079" t="s">
        <v>1381</v>
      </c>
      <c r="D1079">
        <v>1900</v>
      </c>
      <c r="E1079" s="957">
        <v>1</v>
      </c>
      <c r="F1079" t="s">
        <v>1026</v>
      </c>
      <c r="G1079" s="957" t="s">
        <v>1379</v>
      </c>
      <c r="H1079" t="s">
        <v>382</v>
      </c>
      <c r="I1079" s="937" t="s">
        <v>489</v>
      </c>
      <c r="J1079" s="937" t="s">
        <v>445</v>
      </c>
      <c r="K1079" s="937" t="s">
        <v>6</v>
      </c>
      <c r="L1079" s="937" t="s">
        <v>166</v>
      </c>
      <c r="M1079" s="962" t="s">
        <v>462</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ASR_CMS_19</v>
      </c>
      <c r="AB1079" s="957">
        <f t="shared" si="176"/>
        <v>45406</v>
      </c>
      <c r="AC1079" t="str">
        <f t="shared" si="177"/>
        <v>Unaudited</v>
      </c>
    </row>
    <row r="1080" spans="1:29" x14ac:dyDescent="0.25">
      <c r="A1080" t="s">
        <v>421</v>
      </c>
      <c r="B1080" t="s">
        <v>1380</v>
      </c>
      <c r="C1080" t="s">
        <v>1381</v>
      </c>
      <c r="D1080">
        <v>1900</v>
      </c>
      <c r="E1080" s="957">
        <v>1</v>
      </c>
      <c r="F1080" t="s">
        <v>1026</v>
      </c>
      <c r="G1080" s="957" t="s">
        <v>1379</v>
      </c>
      <c r="H1080" t="s">
        <v>382</v>
      </c>
      <c r="I1080" s="937" t="s">
        <v>489</v>
      </c>
      <c r="J1080" s="937" t="s">
        <v>445</v>
      </c>
      <c r="K1080" s="937" t="s">
        <v>435</v>
      </c>
      <c r="L1080" s="937" t="s">
        <v>121</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ASR_CMS_19</v>
      </c>
      <c r="AB1080" s="957">
        <f t="shared" si="176"/>
        <v>45406</v>
      </c>
      <c r="AC1080" t="str">
        <f t="shared" si="177"/>
        <v>Unaudited</v>
      </c>
    </row>
    <row r="1081" spans="1:29" x14ac:dyDescent="0.25">
      <c r="A1081" t="s">
        <v>421</v>
      </c>
      <c r="B1081" t="s">
        <v>1380</v>
      </c>
      <c r="C1081" t="s">
        <v>1381</v>
      </c>
      <c r="D1081">
        <v>1900</v>
      </c>
      <c r="E1081" s="957">
        <v>1</v>
      </c>
      <c r="F1081" t="s">
        <v>1026</v>
      </c>
      <c r="G1081" s="957" t="s">
        <v>1379</v>
      </c>
      <c r="H1081" t="s">
        <v>382</v>
      </c>
      <c r="I1081" s="937" t="s">
        <v>489</v>
      </c>
      <c r="J1081" s="937" t="s">
        <v>445</v>
      </c>
      <c r="K1081" s="937" t="s">
        <v>435</v>
      </c>
      <c r="L1081" s="937" t="s">
        <v>938</v>
      </c>
      <c r="M1081" s="962" t="s">
        <v>930</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ASR_CMS_19</v>
      </c>
      <c r="AB1081" s="957">
        <f t="shared" si="176"/>
        <v>45406</v>
      </c>
      <c r="AC1081" t="str">
        <f t="shared" si="177"/>
        <v>Unaudited</v>
      </c>
    </row>
    <row r="1082" spans="1:29" x14ac:dyDescent="0.25">
      <c r="A1082" t="s">
        <v>421</v>
      </c>
      <c r="B1082" t="s">
        <v>1380</v>
      </c>
      <c r="C1082" t="s">
        <v>1381</v>
      </c>
      <c r="D1082">
        <v>1900</v>
      </c>
      <c r="E1082" s="957">
        <v>1</v>
      </c>
      <c r="F1082" t="s">
        <v>1026</v>
      </c>
      <c r="G1082" s="957" t="s">
        <v>1379</v>
      </c>
      <c r="H1082" t="s">
        <v>382</v>
      </c>
      <c r="I1082" s="937" t="s">
        <v>489</v>
      </c>
      <c r="J1082" s="937" t="s">
        <v>445</v>
      </c>
      <c r="K1082" s="937" t="s">
        <v>435</v>
      </c>
      <c r="L1082" s="937" t="s">
        <v>168</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ASR_CMS_19</v>
      </c>
      <c r="AB1082" s="957">
        <f t="shared" si="176"/>
        <v>45406</v>
      </c>
      <c r="AC1082" t="str">
        <f t="shared" si="177"/>
        <v>Unaudited</v>
      </c>
    </row>
    <row r="1083" spans="1:29" x14ac:dyDescent="0.25">
      <c r="A1083" t="s">
        <v>421</v>
      </c>
      <c r="B1083" t="s">
        <v>1380</v>
      </c>
      <c r="C1083" t="s">
        <v>1381</v>
      </c>
      <c r="D1083">
        <v>1900</v>
      </c>
      <c r="E1083" s="957">
        <v>1</v>
      </c>
      <c r="F1083" t="s">
        <v>1026</v>
      </c>
      <c r="G1083" s="957" t="s">
        <v>1379</v>
      </c>
      <c r="H1083" t="s">
        <v>382</v>
      </c>
      <c r="I1083" s="937" t="s">
        <v>489</v>
      </c>
      <c r="J1083" s="937" t="s">
        <v>445</v>
      </c>
      <c r="K1083" s="937" t="s">
        <v>435</v>
      </c>
      <c r="L1083" s="937" t="s">
        <v>169</v>
      </c>
      <c r="M1083" s="962" t="s">
        <v>330</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ASR_CMS_19</v>
      </c>
      <c r="AB1083" s="957">
        <f t="shared" si="176"/>
        <v>45406</v>
      </c>
      <c r="AC1083" t="str">
        <f t="shared" si="177"/>
        <v>Unaudited</v>
      </c>
    </row>
    <row r="1084" spans="1:29" x14ac:dyDescent="0.25">
      <c r="A1084" t="s">
        <v>421</v>
      </c>
      <c r="B1084" t="s">
        <v>1380</v>
      </c>
      <c r="C1084" t="s">
        <v>1381</v>
      </c>
      <c r="D1084">
        <v>1900</v>
      </c>
      <c r="E1084" s="957">
        <v>1</v>
      </c>
      <c r="F1084" t="s">
        <v>1026</v>
      </c>
      <c r="G1084" s="957" t="s">
        <v>1379</v>
      </c>
      <c r="H1084" t="s">
        <v>382</v>
      </c>
      <c r="I1084" s="937" t="s">
        <v>489</v>
      </c>
      <c r="J1084" s="937" t="s">
        <v>451</v>
      </c>
      <c r="K1084" s="937" t="s">
        <v>436</v>
      </c>
      <c r="L1084" s="937" t="s">
        <v>122</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ASR_CMS_19</v>
      </c>
      <c r="AB1084" s="957">
        <f t="shared" si="176"/>
        <v>45406</v>
      </c>
      <c r="AC1084" t="str">
        <f t="shared" si="177"/>
        <v>Unaudited</v>
      </c>
    </row>
    <row r="1085" spans="1:29" x14ac:dyDescent="0.25">
      <c r="A1085" t="s">
        <v>421</v>
      </c>
      <c r="B1085" t="s">
        <v>1380</v>
      </c>
      <c r="C1085" t="s">
        <v>1381</v>
      </c>
      <c r="D1085">
        <v>1900</v>
      </c>
      <c r="E1085" s="957">
        <v>1</v>
      </c>
      <c r="F1085" t="s">
        <v>1026</v>
      </c>
      <c r="G1085" s="957" t="s">
        <v>1379</v>
      </c>
      <c r="H1085" t="s">
        <v>382</v>
      </c>
      <c r="I1085" s="937" t="s">
        <v>489</v>
      </c>
      <c r="J1085" s="937" t="s">
        <v>451</v>
      </c>
      <c r="K1085" s="937" t="s">
        <v>436</v>
      </c>
      <c r="L1085" s="945" t="s">
        <v>123</v>
      </c>
      <c r="M1085" s="960" t="s">
        <v>98</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ASR_CMS_19</v>
      </c>
      <c r="AB1085" s="957">
        <f t="shared" si="176"/>
        <v>45406</v>
      </c>
      <c r="AC1085" t="str">
        <f t="shared" si="177"/>
        <v>Unaudited</v>
      </c>
    </row>
    <row r="1086" spans="1:29" x14ac:dyDescent="0.25">
      <c r="A1086" t="s">
        <v>421</v>
      </c>
      <c r="B1086" t="s">
        <v>1380</v>
      </c>
      <c r="C1086" t="s">
        <v>1381</v>
      </c>
      <c r="D1086">
        <v>1900</v>
      </c>
      <c r="E1086" s="957">
        <v>1</v>
      </c>
      <c r="F1086" t="s">
        <v>1026</v>
      </c>
      <c r="G1086" s="957" t="s">
        <v>1379</v>
      </c>
      <c r="H1086" t="s">
        <v>382</v>
      </c>
      <c r="I1086" s="962" t="s">
        <v>489</v>
      </c>
      <c r="J1086" s="962" t="s">
        <v>451</v>
      </c>
      <c r="K1086" s="962" t="s">
        <v>436</v>
      </c>
      <c r="L1086" s="937" t="s">
        <v>124</v>
      </c>
      <c r="M1086" s="962" t="s">
        <v>99</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ASR_CMS_19</v>
      </c>
      <c r="AB1086" s="957">
        <f t="shared" si="176"/>
        <v>45406</v>
      </c>
      <c r="AC1086" t="str">
        <f t="shared" si="177"/>
        <v>Unaudited</v>
      </c>
    </row>
    <row r="1087" spans="1:29" x14ac:dyDescent="0.25">
      <c r="A1087" t="s">
        <v>421</v>
      </c>
      <c r="B1087" t="s">
        <v>1380</v>
      </c>
      <c r="C1087" t="s">
        <v>1381</v>
      </c>
      <c r="D1087">
        <v>1900</v>
      </c>
      <c r="E1087" s="957">
        <v>1</v>
      </c>
      <c r="F1087" t="s">
        <v>1026</v>
      </c>
      <c r="G1087" s="957" t="s">
        <v>1379</v>
      </c>
      <c r="H1087" t="s">
        <v>382</v>
      </c>
      <c r="I1087" s="937" t="s">
        <v>489</v>
      </c>
      <c r="J1087" s="937" t="s">
        <v>451</v>
      </c>
      <c r="K1087" s="937" t="s">
        <v>436</v>
      </c>
      <c r="L1087" s="937" t="s">
        <v>125</v>
      </c>
      <c r="M1087" s="962" t="s">
        <v>100</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ASR_CMS_19</v>
      </c>
      <c r="AB1087" s="957">
        <f t="shared" si="176"/>
        <v>45406</v>
      </c>
      <c r="AC1087" t="str">
        <f t="shared" si="177"/>
        <v>Unaudited</v>
      </c>
    </row>
    <row r="1088" spans="1:29" x14ac:dyDescent="0.25">
      <c r="A1088" t="s">
        <v>421</v>
      </c>
      <c r="B1088" t="s">
        <v>1380</v>
      </c>
      <c r="C1088" t="s">
        <v>1381</v>
      </c>
      <c r="D1088">
        <v>1900</v>
      </c>
      <c r="E1088" s="957">
        <v>1</v>
      </c>
      <c r="F1088" t="s">
        <v>1026</v>
      </c>
      <c r="G1088" s="957" t="s">
        <v>1379</v>
      </c>
      <c r="H1088" t="s">
        <v>382</v>
      </c>
      <c r="I1088" s="937" t="s">
        <v>489</v>
      </c>
      <c r="J1088" s="937" t="s">
        <v>451</v>
      </c>
      <c r="K1088" s="937" t="s">
        <v>436</v>
      </c>
      <c r="L1088" s="937" t="s">
        <v>126</v>
      </c>
      <c r="M1088" s="962" t="s">
        <v>101</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ASR_CMS_19</v>
      </c>
      <c r="AB1088" s="957">
        <f t="shared" si="176"/>
        <v>45406</v>
      </c>
      <c r="AC1088" t="str">
        <f t="shared" si="177"/>
        <v>Unaudited</v>
      </c>
    </row>
    <row r="1089" spans="1:29" x14ac:dyDescent="0.25">
      <c r="A1089" t="s">
        <v>421</v>
      </c>
      <c r="B1089" t="s">
        <v>1380</v>
      </c>
      <c r="C1089" t="s">
        <v>1381</v>
      </c>
      <c r="D1089">
        <v>1900</v>
      </c>
      <c r="E1089" s="957">
        <v>1</v>
      </c>
      <c r="F1089" t="s">
        <v>1026</v>
      </c>
      <c r="G1089" s="957" t="s">
        <v>1379</v>
      </c>
      <c r="H1089" t="s">
        <v>382</v>
      </c>
      <c r="I1089" s="937" t="s">
        <v>489</v>
      </c>
      <c r="J1089" s="937" t="s">
        <v>451</v>
      </c>
      <c r="K1089" s="937" t="s">
        <v>436</v>
      </c>
      <c r="L1089" s="937" t="s">
        <v>127</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ASR_CMS_19</v>
      </c>
      <c r="AB1089" s="957">
        <f t="shared" si="176"/>
        <v>45406</v>
      </c>
      <c r="AC1089" t="str">
        <f t="shared" si="177"/>
        <v>Unaudited</v>
      </c>
    </row>
    <row r="1090" spans="1:29" x14ac:dyDescent="0.25">
      <c r="A1090" t="s">
        <v>421</v>
      </c>
      <c r="B1090" t="s">
        <v>1380</v>
      </c>
      <c r="C1090" t="s">
        <v>1381</v>
      </c>
      <c r="D1090">
        <v>1900</v>
      </c>
      <c r="E1090" s="957">
        <v>1</v>
      </c>
      <c r="F1090" t="s">
        <v>1026</v>
      </c>
      <c r="G1090" s="957" t="s">
        <v>1379</v>
      </c>
      <c r="H1090" t="s">
        <v>382</v>
      </c>
      <c r="I1090" s="937" t="s">
        <v>489</v>
      </c>
      <c r="J1090" s="937" t="s">
        <v>437</v>
      </c>
      <c r="K1090" s="937" t="s">
        <v>437</v>
      </c>
      <c r="L1090" s="937" t="s">
        <v>129</v>
      </c>
      <c r="M1090" s="962" t="s">
        <v>327</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ASR_CMS_19</v>
      </c>
      <c r="AB1090" s="957">
        <f t="shared" ref="AB1090:AB1153" si="192">file_date</f>
        <v>45406</v>
      </c>
      <c r="AC1090" t="str">
        <f t="shared" ref="AC1090:AC1153" si="193">status</f>
        <v>Unaudited</v>
      </c>
    </row>
    <row r="1091" spans="1:29" x14ac:dyDescent="0.25">
      <c r="A1091" t="s">
        <v>421</v>
      </c>
      <c r="B1091" t="s">
        <v>1380</v>
      </c>
      <c r="C1091" t="s">
        <v>1381</v>
      </c>
      <c r="D1091">
        <v>1900</v>
      </c>
      <c r="E1091" s="957">
        <v>1</v>
      </c>
      <c r="F1091" t="s">
        <v>1026</v>
      </c>
      <c r="G1091" s="957" t="s">
        <v>1379</v>
      </c>
      <c r="H1091" t="s">
        <v>382</v>
      </c>
      <c r="I1091" s="937" t="s">
        <v>489</v>
      </c>
      <c r="J1091" s="937" t="s">
        <v>437</v>
      </c>
      <c r="K1091" s="937" t="s">
        <v>437</v>
      </c>
      <c r="L1091" s="937" t="s">
        <v>130</v>
      </c>
      <c r="M1091" s="962" t="s">
        <v>326</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ASR_CMS_19</v>
      </c>
      <c r="AB1091" s="957">
        <f t="shared" si="192"/>
        <v>45406</v>
      </c>
      <c r="AC1091" t="str">
        <f t="shared" si="193"/>
        <v>Unaudited</v>
      </c>
    </row>
    <row r="1092" spans="1:29" ht="30" x14ac:dyDescent="0.25">
      <c r="A1092" t="s">
        <v>421</v>
      </c>
      <c r="B1092" t="s">
        <v>1380</v>
      </c>
      <c r="C1092" t="s">
        <v>1381</v>
      </c>
      <c r="D1092">
        <v>1900</v>
      </c>
      <c r="E1092" s="957">
        <v>1</v>
      </c>
      <c r="F1092" t="s">
        <v>1026</v>
      </c>
      <c r="G1092" s="957" t="s">
        <v>1379</v>
      </c>
      <c r="H1092" t="s">
        <v>382</v>
      </c>
      <c r="I1092" s="937" t="s">
        <v>489</v>
      </c>
      <c r="J1092" s="937" t="s">
        <v>437</v>
      </c>
      <c r="K1092" s="937" t="s">
        <v>437</v>
      </c>
      <c r="L1092" s="937" t="s">
        <v>131</v>
      </c>
      <c r="M1092" s="962" t="s">
        <v>180</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ASR_CMS_19</v>
      </c>
      <c r="AB1092" s="957">
        <f t="shared" si="192"/>
        <v>45406</v>
      </c>
      <c r="AC1092" t="str">
        <f t="shared" si="193"/>
        <v>Unaudited</v>
      </c>
    </row>
    <row r="1093" spans="1:29" x14ac:dyDescent="0.25">
      <c r="A1093" t="s">
        <v>421</v>
      </c>
      <c r="B1093" t="s">
        <v>1380</v>
      </c>
      <c r="C1093" t="s">
        <v>1381</v>
      </c>
      <c r="D1093">
        <v>1900</v>
      </c>
      <c r="E1093" s="957">
        <v>1</v>
      </c>
      <c r="F1093" t="s">
        <v>1026</v>
      </c>
      <c r="G1093" s="957" t="s">
        <v>1379</v>
      </c>
      <c r="H1093" t="s">
        <v>382</v>
      </c>
      <c r="I1093" s="937" t="s">
        <v>489</v>
      </c>
      <c r="J1093" s="937" t="s">
        <v>437</v>
      </c>
      <c r="K1093" s="937" t="s">
        <v>437</v>
      </c>
      <c r="L1093" s="945" t="s">
        <v>132</v>
      </c>
      <c r="M1093" s="960" t="s">
        <v>495</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ASR_CMS_19</v>
      </c>
      <c r="AB1093" s="957">
        <f t="shared" si="192"/>
        <v>45406</v>
      </c>
      <c r="AC1093" t="str">
        <f t="shared" si="193"/>
        <v>Unaudited</v>
      </c>
    </row>
    <row r="1094" spans="1:29" x14ac:dyDescent="0.25">
      <c r="A1094" t="s">
        <v>421</v>
      </c>
      <c r="B1094" t="s">
        <v>1380</v>
      </c>
      <c r="C1094" t="s">
        <v>1381</v>
      </c>
      <c r="D1094">
        <v>1900</v>
      </c>
      <c r="E1094" s="957">
        <v>1</v>
      </c>
      <c r="F1094" t="s">
        <v>1026</v>
      </c>
      <c r="G1094" s="957" t="s">
        <v>1379</v>
      </c>
      <c r="H1094" t="s">
        <v>382</v>
      </c>
      <c r="I1094" s="937" t="s">
        <v>489</v>
      </c>
      <c r="J1094" s="937" t="s">
        <v>437</v>
      </c>
      <c r="K1094" s="937" t="s">
        <v>437</v>
      </c>
      <c r="L1094" s="937" t="s">
        <v>133</v>
      </c>
      <c r="M1094" s="962" t="s">
        <v>496</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ASR_CMS_19</v>
      </c>
      <c r="AB1094" s="957">
        <f t="shared" si="192"/>
        <v>45406</v>
      </c>
      <c r="AC1094" t="str">
        <f t="shared" si="193"/>
        <v>Unaudited</v>
      </c>
    </row>
    <row r="1095" spans="1:29" x14ac:dyDescent="0.25">
      <c r="A1095" t="s">
        <v>421</v>
      </c>
      <c r="B1095" t="s">
        <v>1380</v>
      </c>
      <c r="C1095" t="s">
        <v>1381</v>
      </c>
      <c r="D1095">
        <v>1900</v>
      </c>
      <c r="E1095" s="957">
        <v>1</v>
      </c>
      <c r="F1095" t="s">
        <v>1026</v>
      </c>
      <c r="G1095" s="957" t="s">
        <v>1379</v>
      </c>
      <c r="H1095" t="s">
        <v>382</v>
      </c>
      <c r="I1095" s="937" t="s">
        <v>489</v>
      </c>
      <c r="J1095" s="937" t="s">
        <v>437</v>
      </c>
      <c r="K1095" s="937" t="s">
        <v>437</v>
      </c>
      <c r="L1095" s="937" t="s">
        <v>134</v>
      </c>
      <c r="M1095" s="962" t="s">
        <v>497</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ASR_CMS_19</v>
      </c>
      <c r="AB1095" s="957">
        <f t="shared" si="192"/>
        <v>45406</v>
      </c>
      <c r="AC1095" t="str">
        <f t="shared" si="193"/>
        <v>Unaudited</v>
      </c>
    </row>
    <row r="1096" spans="1:29" x14ac:dyDescent="0.25">
      <c r="A1096" t="s">
        <v>421</v>
      </c>
      <c r="B1096" t="s">
        <v>1380</v>
      </c>
      <c r="C1096" t="s">
        <v>1381</v>
      </c>
      <c r="D1096">
        <v>1900</v>
      </c>
      <c r="E1096" s="957">
        <v>1</v>
      </c>
      <c r="F1096" t="s">
        <v>1026</v>
      </c>
      <c r="G1096" s="957" t="s">
        <v>1379</v>
      </c>
      <c r="H1096" t="s">
        <v>382</v>
      </c>
      <c r="I1096" s="937" t="s">
        <v>490</v>
      </c>
      <c r="J1096" s="937" t="s">
        <v>26</v>
      </c>
      <c r="K1096" s="937" t="s">
        <v>26</v>
      </c>
      <c r="L1096" s="937" t="s">
        <v>270</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-19673.376492601121</v>
      </c>
      <c r="AA1096" t="str">
        <f t="shared" si="191"/>
        <v>ASR_CMS_19</v>
      </c>
      <c r="AB1096" s="957">
        <f t="shared" si="192"/>
        <v>45406</v>
      </c>
      <c r="AC1096" t="str">
        <f t="shared" si="193"/>
        <v>Unaudited</v>
      </c>
    </row>
    <row r="1097" spans="1:29" x14ac:dyDescent="0.25">
      <c r="A1097" t="s">
        <v>421</v>
      </c>
      <c r="B1097" t="s">
        <v>1380</v>
      </c>
      <c r="C1097" t="s">
        <v>1381</v>
      </c>
      <c r="D1097">
        <v>1900</v>
      </c>
      <c r="E1097" s="957">
        <v>1</v>
      </c>
      <c r="F1097" t="s">
        <v>439</v>
      </c>
      <c r="G1097" s="957">
        <v>91</v>
      </c>
      <c r="H1097" t="s">
        <v>383</v>
      </c>
      <c r="I1097" s="937" t="s">
        <v>433</v>
      </c>
      <c r="J1097" s="937" t="s">
        <v>433</v>
      </c>
      <c r="K1097" s="937" t="s">
        <v>433</v>
      </c>
      <c r="L1097" s="937"/>
      <c r="M1097" s="962" t="s">
        <v>433</v>
      </c>
      <c r="N1097" s="678">
        <f t="shared" ca="1" si="190"/>
        <v>24313.185483867997</v>
      </c>
      <c r="O1097" s="678">
        <f t="shared" ca="1" si="189"/>
        <v>11626.619815668</v>
      </c>
      <c r="P1097" s="678">
        <f t="shared" ca="1" si="189"/>
        <v>2316.1797235009999</v>
      </c>
      <c r="Q1097" s="678">
        <f t="shared" ca="1" si="189"/>
        <v>7260.9089861740003</v>
      </c>
      <c r="R1097" s="678">
        <f t="shared" ca="1" si="189"/>
        <v>1447.5483870969999</v>
      </c>
      <c r="S1097" s="678">
        <f t="shared" ca="1" si="189"/>
        <v>40.964285713999999</v>
      </c>
      <c r="T1097" s="678">
        <f t="shared" ca="1" si="189"/>
        <v>1269.964285714</v>
      </c>
      <c r="U1097" s="678">
        <f t="shared" ca="1" si="189"/>
        <v>0</v>
      </c>
      <c r="V1097" s="678">
        <f t="shared" ca="1" si="189"/>
        <v>73</v>
      </c>
      <c r="W1097" s="678">
        <f t="shared" ca="1" si="182"/>
        <v>278</v>
      </c>
      <c r="X1097" s="678">
        <f t="shared" ca="1" si="189"/>
        <v>0</v>
      </c>
      <c r="Y1097" s="678">
        <f t="shared" ca="1" si="189"/>
        <v>0</v>
      </c>
      <c r="Z1097" s="678">
        <f t="shared" ca="1" si="189"/>
        <v>0</v>
      </c>
      <c r="AA1097" t="str">
        <f t="shared" si="191"/>
        <v>ASR_CMS_19</v>
      </c>
      <c r="AB1097" s="957">
        <f t="shared" si="192"/>
        <v>45406</v>
      </c>
      <c r="AC1097" t="str">
        <f t="shared" si="193"/>
        <v>Unaudited</v>
      </c>
    </row>
    <row r="1098" spans="1:29" x14ac:dyDescent="0.25">
      <c r="A1098" t="s">
        <v>421</v>
      </c>
      <c r="B1098" t="s">
        <v>1380</v>
      </c>
      <c r="C1098" t="s">
        <v>1381</v>
      </c>
      <c r="D1098">
        <v>1900</v>
      </c>
      <c r="E1098" s="957">
        <v>1</v>
      </c>
      <c r="F1098" t="s">
        <v>439</v>
      </c>
      <c r="G1098" s="957">
        <v>91</v>
      </c>
      <c r="H1098" t="s">
        <v>383</v>
      </c>
      <c r="I1098" s="937" t="s">
        <v>488</v>
      </c>
      <c r="J1098" s="937" t="s">
        <v>12</v>
      </c>
      <c r="K1098" s="937" t="s">
        <v>12</v>
      </c>
      <c r="L1098" s="945">
        <v>1.1000000000000001</v>
      </c>
      <c r="M1098" s="960" t="s">
        <v>12</v>
      </c>
      <c r="N1098" s="678">
        <f t="shared" ca="1" si="190"/>
        <v>38872766.346159697</v>
      </c>
      <c r="O1098" s="678">
        <f t="shared" ca="1" si="189"/>
        <v>14828867.680609468</v>
      </c>
      <c r="P1098" s="678">
        <f t="shared" ca="1" si="189"/>
        <v>2954813.199146302</v>
      </c>
      <c r="Q1098" s="678">
        <f t="shared" ca="1" si="189"/>
        <v>9257094.7771104984</v>
      </c>
      <c r="R1098" s="678">
        <f t="shared" ca="1" si="189"/>
        <v>1845642.0855107906</v>
      </c>
      <c r="S1098" s="678">
        <f t="shared" ca="1" si="189"/>
        <v>52292.913007521121</v>
      </c>
      <c r="T1098" s="678">
        <f t="shared" ca="1" si="189"/>
        <v>1619258.5462056117</v>
      </c>
      <c r="U1098" s="678">
        <f t="shared" ca="1" si="189"/>
        <v>0</v>
      </c>
      <c r="V1098" s="678">
        <f t="shared" ca="1" si="189"/>
        <v>93110.962161984397</v>
      </c>
      <c r="W1098" s="678">
        <f t="shared" ca="1" si="182"/>
        <v>8221686.1824075216</v>
      </c>
      <c r="X1098" s="678">
        <f t="shared" ca="1" si="189"/>
        <v>0</v>
      </c>
      <c r="Y1098" s="678">
        <f t="shared" ca="1" si="189"/>
        <v>0</v>
      </c>
      <c r="Z1098" s="678">
        <f t="shared" ca="1" si="189"/>
        <v>0</v>
      </c>
      <c r="AA1098" t="str">
        <f t="shared" si="191"/>
        <v>ASR_CMS_19</v>
      </c>
      <c r="AB1098" s="957">
        <f t="shared" si="192"/>
        <v>45406</v>
      </c>
      <c r="AC1098" t="str">
        <f t="shared" si="193"/>
        <v>Unaudited</v>
      </c>
    </row>
    <row r="1099" spans="1:29" x14ac:dyDescent="0.25">
      <c r="A1099" t="s">
        <v>421</v>
      </c>
      <c r="B1099" t="s">
        <v>1380</v>
      </c>
      <c r="C1099" t="s">
        <v>1381</v>
      </c>
      <c r="D1099">
        <v>1900</v>
      </c>
      <c r="E1099" s="957">
        <v>1</v>
      </c>
      <c r="F1099" t="s">
        <v>439</v>
      </c>
      <c r="G1099" s="957">
        <v>91</v>
      </c>
      <c r="H1099" t="s">
        <v>383</v>
      </c>
      <c r="I1099" s="962" t="s">
        <v>488</v>
      </c>
      <c r="J1099" s="962" t="s">
        <v>12</v>
      </c>
      <c r="K1099" s="962" t="s">
        <v>1323</v>
      </c>
      <c r="L1099" s="953" t="s">
        <v>1314</v>
      </c>
      <c r="M1099" s="962" t="s">
        <v>1323</v>
      </c>
      <c r="N1099" s="678">
        <f t="shared" ca="1" si="190"/>
        <v>577630.43483819778</v>
      </c>
      <c r="O1099" s="678">
        <f t="shared" ca="1" si="189"/>
        <v>210841.26024576445</v>
      </c>
      <c r="P1099" s="678">
        <f t="shared" ca="1" si="189"/>
        <v>40020.170560076724</v>
      </c>
      <c r="Q1099" s="678">
        <f t="shared" ca="1" si="189"/>
        <v>141947.69359369713</v>
      </c>
      <c r="R1099" s="678">
        <f t="shared" ca="1" si="189"/>
        <v>27931.066491320053</v>
      </c>
      <c r="S1099" s="678">
        <f t="shared" ca="1" si="189"/>
        <v>612.80360596849835</v>
      </c>
      <c r="T1099" s="678">
        <f t="shared" ca="1" si="189"/>
        <v>24396.185072033029</v>
      </c>
      <c r="U1099" s="678">
        <f t="shared" ca="1" si="189"/>
        <v>0</v>
      </c>
      <c r="V1099" s="678">
        <f t="shared" ca="1" si="189"/>
        <v>1309.6293404143903</v>
      </c>
      <c r="W1099" s="678">
        <f t="shared" ca="1" si="182"/>
        <v>130571.62592892356</v>
      </c>
      <c r="X1099" s="678">
        <f t="shared" ca="1" si="189"/>
        <v>0</v>
      </c>
      <c r="Y1099" s="678">
        <f t="shared" ca="1" si="189"/>
        <v>0</v>
      </c>
      <c r="Z1099" s="678">
        <f t="shared" ca="1" si="189"/>
        <v>0</v>
      </c>
      <c r="AA1099" t="str">
        <f t="shared" si="191"/>
        <v>ASR_CMS_19</v>
      </c>
      <c r="AB1099" s="957">
        <f t="shared" si="192"/>
        <v>45406</v>
      </c>
      <c r="AC1099" t="str">
        <f t="shared" si="193"/>
        <v>Unaudited</v>
      </c>
    </row>
    <row r="1100" spans="1:29" x14ac:dyDescent="0.25">
      <c r="A1100" t="s">
        <v>421</v>
      </c>
      <c r="B1100" t="s">
        <v>1380</v>
      </c>
      <c r="C1100" t="s">
        <v>1381</v>
      </c>
      <c r="D1100">
        <v>1900</v>
      </c>
      <c r="E1100" s="957">
        <v>1</v>
      </c>
      <c r="F1100" t="s">
        <v>439</v>
      </c>
      <c r="G1100" s="957">
        <v>91</v>
      </c>
      <c r="H1100" t="s">
        <v>383</v>
      </c>
      <c r="I1100" s="958" t="s">
        <v>488</v>
      </c>
      <c r="J1100" s="958" t="s">
        <v>491</v>
      </c>
      <c r="K1100" s="958" t="s">
        <v>492</v>
      </c>
      <c r="L1100" s="953" t="s">
        <v>63</v>
      </c>
      <c r="M1100" s="958" t="s">
        <v>344</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ASR_CMS_19</v>
      </c>
      <c r="AB1100" s="957">
        <f t="shared" si="192"/>
        <v>45406</v>
      </c>
      <c r="AC1100" t="str">
        <f t="shared" si="193"/>
        <v>Unaudited</v>
      </c>
    </row>
    <row r="1101" spans="1:29" x14ac:dyDescent="0.25">
      <c r="A1101" t="s">
        <v>421</v>
      </c>
      <c r="B1101" t="s">
        <v>1380</v>
      </c>
      <c r="C1101" t="s">
        <v>1381</v>
      </c>
      <c r="D1101">
        <v>1900</v>
      </c>
      <c r="E1101" s="957">
        <v>1</v>
      </c>
      <c r="F1101" t="s">
        <v>439</v>
      </c>
      <c r="G1101" s="957">
        <v>91</v>
      </c>
      <c r="H1101" t="s">
        <v>383</v>
      </c>
      <c r="I1101" s="958" t="s">
        <v>488</v>
      </c>
      <c r="J1101" s="958" t="s">
        <v>491</v>
      </c>
      <c r="K1101" s="958" t="s">
        <v>1014</v>
      </c>
      <c r="L1101" s="937" t="s">
        <v>910</v>
      </c>
      <c r="M1101" s="958" t="s">
        <v>911</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ASR_CMS_19</v>
      </c>
      <c r="AB1101" s="957">
        <f t="shared" si="192"/>
        <v>45406</v>
      </c>
      <c r="AC1101" t="str">
        <f t="shared" si="193"/>
        <v>Unaudited</v>
      </c>
    </row>
    <row r="1102" spans="1:29" x14ac:dyDescent="0.25">
      <c r="A1102" t="s">
        <v>421</v>
      </c>
      <c r="B1102" t="s">
        <v>1380</v>
      </c>
      <c r="C1102" t="s">
        <v>1381</v>
      </c>
      <c r="D1102">
        <v>1900</v>
      </c>
      <c r="E1102" s="957">
        <v>1</v>
      </c>
      <c r="F1102" t="s">
        <v>439</v>
      </c>
      <c r="G1102" s="957">
        <v>91</v>
      </c>
      <c r="H1102" t="s">
        <v>383</v>
      </c>
      <c r="I1102" s="958" t="s">
        <v>488</v>
      </c>
      <c r="J1102" s="958" t="s">
        <v>13</v>
      </c>
      <c r="K1102" s="958" t="s">
        <v>493</v>
      </c>
      <c r="L1102" s="937" t="s">
        <v>95</v>
      </c>
      <c r="M1102" s="958" t="s">
        <v>147</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ASR_CMS_19</v>
      </c>
      <c r="AB1102" s="957">
        <f t="shared" si="192"/>
        <v>45406</v>
      </c>
      <c r="AC1102" t="str">
        <f t="shared" si="193"/>
        <v>Unaudited</v>
      </c>
    </row>
    <row r="1103" spans="1:29" x14ac:dyDescent="0.25">
      <c r="A1103" t="s">
        <v>421</v>
      </c>
      <c r="B1103" t="s">
        <v>1380</v>
      </c>
      <c r="C1103" t="s">
        <v>1381</v>
      </c>
      <c r="D1103">
        <v>1900</v>
      </c>
      <c r="E1103" s="957">
        <v>1</v>
      </c>
      <c r="F1103" t="s">
        <v>439</v>
      </c>
      <c r="G1103" s="957">
        <v>91</v>
      </c>
      <c r="H1103" t="s">
        <v>383</v>
      </c>
      <c r="I1103" s="965" t="s">
        <v>488</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ASR_CMS_19</v>
      </c>
      <c r="AB1103" s="957">
        <f t="shared" si="192"/>
        <v>45406</v>
      </c>
      <c r="AC1103" t="str">
        <f t="shared" si="193"/>
        <v>Unaudited</v>
      </c>
    </row>
    <row r="1104" spans="1:29" x14ac:dyDescent="0.25">
      <c r="A1104" t="s">
        <v>421</v>
      </c>
      <c r="B1104" t="s">
        <v>1380</v>
      </c>
      <c r="C1104" t="s">
        <v>1381</v>
      </c>
      <c r="D1104">
        <v>1900</v>
      </c>
      <c r="E1104" s="957">
        <v>1</v>
      </c>
      <c r="F1104" t="s">
        <v>439</v>
      </c>
      <c r="G1104" s="957">
        <v>91</v>
      </c>
      <c r="H1104" t="s">
        <v>383</v>
      </c>
      <c r="I1104" s="937" t="s">
        <v>489</v>
      </c>
      <c r="J1104" s="937" t="s">
        <v>445</v>
      </c>
      <c r="K1104" s="937" t="s">
        <v>0</v>
      </c>
      <c r="L1104" s="937">
        <v>2.1</v>
      </c>
      <c r="M1104" s="958" t="s">
        <v>148</v>
      </c>
      <c r="N1104" s="678">
        <f t="shared" ca="1" si="190"/>
        <v>2775562.69</v>
      </c>
      <c r="O1104" s="678">
        <f t="shared" ca="1" si="190"/>
        <v>431891.59</v>
      </c>
      <c r="P1104" s="678">
        <f t="shared" ca="1" si="190"/>
        <v>51381.13</v>
      </c>
      <c r="Q1104" s="678">
        <f t="shared" ca="1" si="190"/>
        <v>1059397.0400000003</v>
      </c>
      <c r="R1104" s="678">
        <f t="shared" ca="1" si="190"/>
        <v>176873.65000000002</v>
      </c>
      <c r="S1104" s="678">
        <f t="shared" ca="1" si="190"/>
        <v>1604.73</v>
      </c>
      <c r="T1104" s="678">
        <f t="shared" ca="1" si="190"/>
        <v>341575.88</v>
      </c>
      <c r="U1104" s="678">
        <f t="shared" ca="1" si="190"/>
        <v>0</v>
      </c>
      <c r="V1104" s="678">
        <f t="shared" ca="1" si="190"/>
        <v>19919.93</v>
      </c>
      <c r="W1104" s="678">
        <f t="shared" ca="1" si="182"/>
        <v>692918.74</v>
      </c>
      <c r="X1104" s="678">
        <f t="shared" ca="1" si="190"/>
        <v>0</v>
      </c>
      <c r="Y1104" s="678">
        <f t="shared" ca="1" si="190"/>
        <v>0</v>
      </c>
      <c r="Z1104" s="678">
        <f t="shared" ca="1" si="190"/>
        <v>0</v>
      </c>
      <c r="AA1104" t="str">
        <f t="shared" si="191"/>
        <v>ASR_CMS_19</v>
      </c>
      <c r="AB1104" s="957">
        <f t="shared" si="192"/>
        <v>45406</v>
      </c>
      <c r="AC1104" t="str">
        <f t="shared" si="193"/>
        <v>Unaudited</v>
      </c>
    </row>
    <row r="1105" spans="1:29" ht="30" x14ac:dyDescent="0.25">
      <c r="A1105" t="s">
        <v>421</v>
      </c>
      <c r="B1105" t="s">
        <v>1380</v>
      </c>
      <c r="C1105" t="s">
        <v>1381</v>
      </c>
      <c r="D1105">
        <v>1900</v>
      </c>
      <c r="E1105" s="957">
        <v>1</v>
      </c>
      <c r="F1105" t="s">
        <v>439</v>
      </c>
      <c r="G1105" s="957">
        <v>91</v>
      </c>
      <c r="H1105" t="s">
        <v>383</v>
      </c>
      <c r="I1105" s="937" t="s">
        <v>489</v>
      </c>
      <c r="J1105" s="937" t="s">
        <v>445</v>
      </c>
      <c r="K1105" s="937" t="s">
        <v>0</v>
      </c>
      <c r="L1105" s="943">
        <v>2.2000000000000002</v>
      </c>
      <c r="M1105" s="959" t="s">
        <v>149</v>
      </c>
      <c r="N1105" s="678">
        <f t="shared" ca="1" si="190"/>
        <v>65203.209398820298</v>
      </c>
      <c r="O1105" s="678">
        <f t="shared" ca="1" si="190"/>
        <v>9553.0039750574597</v>
      </c>
      <c r="P1105" s="678">
        <f t="shared" ca="1" si="190"/>
        <v>1136.498488273282</v>
      </c>
      <c r="Q1105" s="678">
        <f t="shared" ca="1" si="190"/>
        <v>27243.365641948199</v>
      </c>
      <c r="R1105" s="678">
        <f t="shared" ca="1" si="190"/>
        <v>3912.2657645010459</v>
      </c>
      <c r="S1105" s="678">
        <f t="shared" ca="1" si="190"/>
        <v>35.495000189501155</v>
      </c>
      <c r="T1105" s="678">
        <f t="shared" ca="1" si="190"/>
        <v>7555.3120620472137</v>
      </c>
      <c r="U1105" s="678">
        <f t="shared" ca="1" si="190"/>
        <v>0</v>
      </c>
      <c r="V1105" s="678">
        <f t="shared" ca="1" si="190"/>
        <v>440.60865013108116</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15326.659816672527</v>
      </c>
      <c r="X1105" s="678">
        <f t="shared" ca="1" si="190"/>
        <v>0</v>
      </c>
      <c r="Y1105" s="678">
        <f t="shared" ca="1" si="190"/>
        <v>0</v>
      </c>
      <c r="Z1105" s="678">
        <f t="shared" ca="1" si="190"/>
        <v>0</v>
      </c>
      <c r="AA1105" t="str">
        <f t="shared" si="191"/>
        <v>ASR_CMS_19</v>
      </c>
      <c r="AB1105" s="957">
        <f t="shared" si="192"/>
        <v>45406</v>
      </c>
      <c r="AC1105" t="str">
        <f t="shared" si="193"/>
        <v>Unaudited</v>
      </c>
    </row>
    <row r="1106" spans="1:29" x14ac:dyDescent="0.25">
      <c r="A1106" t="s">
        <v>421</v>
      </c>
      <c r="B1106" t="s">
        <v>1380</v>
      </c>
      <c r="C1106" t="s">
        <v>1381</v>
      </c>
      <c r="D1106">
        <v>1900</v>
      </c>
      <c r="E1106" s="957">
        <v>1</v>
      </c>
      <c r="F1106" t="s">
        <v>439</v>
      </c>
      <c r="G1106" s="957">
        <v>91</v>
      </c>
      <c r="H1106" t="s">
        <v>383</v>
      </c>
      <c r="I1106" s="958" t="s">
        <v>489</v>
      </c>
      <c r="J1106" s="958" t="s">
        <v>445</v>
      </c>
      <c r="K1106" s="958" t="s">
        <v>0</v>
      </c>
      <c r="L1106" s="937">
        <v>2.2999999999999998</v>
      </c>
      <c r="M1106" s="958" t="s">
        <v>150</v>
      </c>
      <c r="N1106" s="678">
        <f t="shared" ca="1" si="190"/>
        <v>393321.29</v>
      </c>
      <c r="O1106" s="678">
        <f t="shared" ca="1" si="190"/>
        <v>156250.24000000002</v>
      </c>
      <c r="P1106" s="678">
        <f t="shared" ca="1" si="190"/>
        <v>34152.850000000006</v>
      </c>
      <c r="Q1106" s="678">
        <f t="shared" ca="1" si="190"/>
        <v>134089.89999999994</v>
      </c>
      <c r="R1106" s="678">
        <f t="shared" ca="1" si="190"/>
        <v>30391.97</v>
      </c>
      <c r="S1106" s="678">
        <f t="shared" ca="1" si="190"/>
        <v>0</v>
      </c>
      <c r="T1106" s="678">
        <f t="shared" ca="1" si="190"/>
        <v>20571.250000000004</v>
      </c>
      <c r="U1106" s="678">
        <f t="shared" ca="1" si="190"/>
        <v>0</v>
      </c>
      <c r="V1106" s="678">
        <f t="shared" ca="1" si="190"/>
        <v>3829.3100000000004</v>
      </c>
      <c r="W1106" s="678">
        <f t="shared" ca="1" si="194"/>
        <v>14035.769999999999</v>
      </c>
      <c r="X1106" s="678">
        <f t="shared" ca="1" si="190"/>
        <v>0</v>
      </c>
      <c r="Y1106" s="678">
        <f t="shared" ca="1" si="190"/>
        <v>0</v>
      </c>
      <c r="Z1106" s="678">
        <f t="shared" ca="1" si="190"/>
        <v>0</v>
      </c>
      <c r="AA1106" t="str">
        <f t="shared" si="191"/>
        <v>ASR_CMS_19</v>
      </c>
      <c r="AB1106" s="957">
        <f t="shared" si="192"/>
        <v>45406</v>
      </c>
      <c r="AC1106" t="str">
        <f t="shared" si="193"/>
        <v>Unaudited</v>
      </c>
    </row>
    <row r="1107" spans="1:29" x14ac:dyDescent="0.25">
      <c r="A1107" t="s">
        <v>421</v>
      </c>
      <c r="B1107" t="s">
        <v>1380</v>
      </c>
      <c r="C1107" t="s">
        <v>1381</v>
      </c>
      <c r="D1107">
        <v>1900</v>
      </c>
      <c r="E1107" s="957">
        <v>1</v>
      </c>
      <c r="F1107" t="s">
        <v>439</v>
      </c>
      <c r="G1107" s="957">
        <v>91</v>
      </c>
      <c r="H1107" t="s">
        <v>383</v>
      </c>
      <c r="I1107" s="937" t="s">
        <v>489</v>
      </c>
      <c r="J1107" s="937" t="s">
        <v>445</v>
      </c>
      <c r="K1107" s="937" t="s">
        <v>0</v>
      </c>
      <c r="L1107" s="937">
        <v>2.4</v>
      </c>
      <c r="M1107" s="958" t="s">
        <v>151</v>
      </c>
      <c r="N1107" s="678">
        <f t="shared" ca="1" si="190"/>
        <v>1427294.8299999996</v>
      </c>
      <c r="O1107" s="678">
        <f t="shared" ca="1" si="190"/>
        <v>385395.36999999988</v>
      </c>
      <c r="P1107" s="678">
        <f t="shared" ca="1" si="190"/>
        <v>52205.11</v>
      </c>
      <c r="Q1107" s="678">
        <f t="shared" ca="1" si="190"/>
        <v>770384.60999999975</v>
      </c>
      <c r="R1107" s="678">
        <f t="shared" ca="1" si="190"/>
        <v>62560.420000000013</v>
      </c>
      <c r="S1107" s="678">
        <f t="shared" ca="1" si="190"/>
        <v>164.11</v>
      </c>
      <c r="T1107" s="678">
        <f t="shared" ca="1" si="190"/>
        <v>88897.24000000002</v>
      </c>
      <c r="U1107" s="678">
        <f t="shared" ca="1" si="190"/>
        <v>0</v>
      </c>
      <c r="V1107" s="678">
        <f t="shared" ca="1" si="190"/>
        <v>22095.94</v>
      </c>
      <c r="W1107" s="678">
        <f t="shared" ca="1" si="194"/>
        <v>45592.03</v>
      </c>
      <c r="X1107" s="678">
        <f t="shared" ca="1" si="190"/>
        <v>0</v>
      </c>
      <c r="Y1107" s="678">
        <f t="shared" ca="1" si="190"/>
        <v>0</v>
      </c>
      <c r="Z1107" s="678">
        <f t="shared" ca="1" si="190"/>
        <v>0</v>
      </c>
      <c r="AA1107" t="str">
        <f t="shared" si="191"/>
        <v>ASR_CMS_19</v>
      </c>
      <c r="AB1107" s="957">
        <f t="shared" si="192"/>
        <v>45406</v>
      </c>
      <c r="AC1107" t="str">
        <f t="shared" si="193"/>
        <v>Unaudited</v>
      </c>
    </row>
    <row r="1108" spans="1:29" ht="30" x14ac:dyDescent="0.25">
      <c r="A1108" t="s">
        <v>421</v>
      </c>
      <c r="B1108" t="s">
        <v>1380</v>
      </c>
      <c r="C1108" t="s">
        <v>1381</v>
      </c>
      <c r="D1108">
        <v>1900</v>
      </c>
      <c r="E1108" s="957">
        <v>1</v>
      </c>
      <c r="F1108" t="s">
        <v>439</v>
      </c>
      <c r="G1108" s="957">
        <v>91</v>
      </c>
      <c r="H1108" t="s">
        <v>383</v>
      </c>
      <c r="I1108" s="937" t="s">
        <v>489</v>
      </c>
      <c r="J1108" s="937" t="s">
        <v>445</v>
      </c>
      <c r="K1108" s="937" t="s">
        <v>0</v>
      </c>
      <c r="L1108" s="937">
        <v>2.5</v>
      </c>
      <c r="M1108" s="958" t="s">
        <v>152</v>
      </c>
      <c r="N1108" s="678">
        <f t="shared" ca="1" si="190"/>
        <v>6471.9558950494275</v>
      </c>
      <c r="O1108" s="678">
        <f t="shared" ca="1" si="190"/>
        <v>1925.5035343990378</v>
      </c>
      <c r="P1108" s="678">
        <f t="shared" ca="1" si="190"/>
        <v>306.99511661045437</v>
      </c>
      <c r="Q1108" s="678">
        <f t="shared" ca="1" si="190"/>
        <v>3215.151306408849</v>
      </c>
      <c r="R1108" s="678">
        <f t="shared" ca="1" si="190"/>
        <v>330.43774780310281</v>
      </c>
      <c r="S1108" s="678">
        <f t="shared" ca="1" si="190"/>
        <v>0.58339692816900357</v>
      </c>
      <c r="T1108" s="678">
        <f t="shared" ca="1" si="190"/>
        <v>389.15106207604214</v>
      </c>
      <c r="U1108" s="678">
        <f t="shared" ca="1" si="190"/>
        <v>0</v>
      </c>
      <c r="V1108" s="678">
        <f t="shared" ca="1" si="190"/>
        <v>92.162032856093234</v>
      </c>
      <c r="W1108" s="678">
        <f t="shared" ca="1" si="194"/>
        <v>211.97169796767847</v>
      </c>
      <c r="X1108" s="678">
        <f t="shared" ca="1" si="190"/>
        <v>0</v>
      </c>
      <c r="Y1108" s="678">
        <f t="shared" ca="1" si="190"/>
        <v>0</v>
      </c>
      <c r="Z1108" s="678">
        <f t="shared" ca="1" si="190"/>
        <v>0</v>
      </c>
      <c r="AA1108" t="str">
        <f t="shared" si="191"/>
        <v>ASR_CMS_19</v>
      </c>
      <c r="AB1108" s="957">
        <f t="shared" si="192"/>
        <v>45406</v>
      </c>
      <c r="AC1108" t="str">
        <f t="shared" si="193"/>
        <v>Unaudited</v>
      </c>
    </row>
    <row r="1109" spans="1:29" x14ac:dyDescent="0.25">
      <c r="A1109" t="s">
        <v>421</v>
      </c>
      <c r="B1109" t="s">
        <v>1380</v>
      </c>
      <c r="C1109" t="s">
        <v>1381</v>
      </c>
      <c r="D1109">
        <v>1900</v>
      </c>
      <c r="E1109" s="957">
        <v>1</v>
      </c>
      <c r="F1109" t="s">
        <v>439</v>
      </c>
      <c r="G1109" s="957">
        <v>91</v>
      </c>
      <c r="H1109" t="s">
        <v>383</v>
      </c>
      <c r="I1109" s="958" t="s">
        <v>489</v>
      </c>
      <c r="J1109" s="958" t="s">
        <v>445</v>
      </c>
      <c r="K1109" s="958" t="s">
        <v>0</v>
      </c>
      <c r="L1109" s="937" t="s">
        <v>97</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ASR_CMS_19</v>
      </c>
      <c r="AB1109" s="957">
        <f t="shared" si="192"/>
        <v>45406</v>
      </c>
      <c r="AC1109" t="str">
        <f t="shared" si="193"/>
        <v>Unaudited</v>
      </c>
    </row>
    <row r="1110" spans="1:29" x14ac:dyDescent="0.25">
      <c r="A1110" t="s">
        <v>421</v>
      </c>
      <c r="B1110" t="s">
        <v>1380</v>
      </c>
      <c r="C1110" t="s">
        <v>1381</v>
      </c>
      <c r="D1110">
        <v>1900</v>
      </c>
      <c r="E1110" s="957">
        <v>1</v>
      </c>
      <c r="F1110" t="s">
        <v>439</v>
      </c>
      <c r="G1110" s="957">
        <v>91</v>
      </c>
      <c r="H1110" t="s">
        <v>383</v>
      </c>
      <c r="I1110" s="958" t="s">
        <v>489</v>
      </c>
      <c r="J1110" s="958" t="s">
        <v>445</v>
      </c>
      <c r="K1110" s="958" t="s">
        <v>0</v>
      </c>
      <c r="L1110" s="953" t="s">
        <v>153</v>
      </c>
      <c r="M1110" s="958" t="s">
        <v>452</v>
      </c>
      <c r="N1110" s="678">
        <f t="shared" ca="1" si="190"/>
        <v>-7443.4800544967948</v>
      </c>
      <c r="O1110" s="678">
        <f t="shared" ca="1" si="190"/>
        <v>-1483.255658172091</v>
      </c>
      <c r="P1110" s="678">
        <f t="shared" ca="1" si="190"/>
        <v>-267.27914689273877</v>
      </c>
      <c r="Q1110" s="678">
        <f t="shared" ca="1" si="190"/>
        <v>-2487.2443545853239</v>
      </c>
      <c r="R1110" s="678">
        <f t="shared" ca="1" si="190"/>
        <v>-467.75486188813829</v>
      </c>
      <c r="S1110" s="678">
        <f t="shared" ca="1" si="190"/>
        <v>-31.329055017305812</v>
      </c>
      <c r="T1110" s="678">
        <f t="shared" ca="1" si="190"/>
        <v>-593.40509903292389</v>
      </c>
      <c r="U1110" s="678">
        <f t="shared" ca="1" si="190"/>
        <v>0</v>
      </c>
      <c r="V1110" s="678">
        <f t="shared" ca="1" si="190"/>
        <v>-76.712640273680833</v>
      </c>
      <c r="W1110" s="678">
        <f t="shared" ca="1" si="194"/>
        <v>-2036.4992386345916</v>
      </c>
      <c r="X1110" s="678">
        <f t="shared" ca="1" si="190"/>
        <v>0</v>
      </c>
      <c r="Y1110" s="678">
        <f t="shared" ca="1" si="190"/>
        <v>0</v>
      </c>
      <c r="Z1110" s="678">
        <f t="shared" ca="1" si="190"/>
        <v>0</v>
      </c>
      <c r="AA1110" t="str">
        <f t="shared" si="191"/>
        <v>ASR_CMS_19</v>
      </c>
      <c r="AB1110" s="957">
        <f t="shared" si="192"/>
        <v>45406</v>
      </c>
      <c r="AC1110" t="str">
        <f t="shared" si="193"/>
        <v>Unaudited</v>
      </c>
    </row>
    <row r="1111" spans="1:29" x14ac:dyDescent="0.25">
      <c r="A1111" t="s">
        <v>421</v>
      </c>
      <c r="B1111" t="s">
        <v>1380</v>
      </c>
      <c r="C1111" t="s">
        <v>1381</v>
      </c>
      <c r="D1111">
        <v>1900</v>
      </c>
      <c r="E1111" s="957">
        <v>1</v>
      </c>
      <c r="F1111" t="s">
        <v>439</v>
      </c>
      <c r="G1111" s="957">
        <v>91</v>
      </c>
      <c r="H1111" t="s">
        <v>383</v>
      </c>
      <c r="I1111" s="937" t="s">
        <v>489</v>
      </c>
      <c r="J1111" s="937" t="s">
        <v>445</v>
      </c>
      <c r="K1111" s="937" t="s">
        <v>0</v>
      </c>
      <c r="L1111" s="937" t="s">
        <v>912</v>
      </c>
      <c r="M1111" s="958" t="s">
        <v>24</v>
      </c>
      <c r="N1111" s="678">
        <f t="shared" ca="1" si="190"/>
        <v>172276.31999999998</v>
      </c>
      <c r="O1111" s="678">
        <f t="shared" ca="1" si="190"/>
        <v>0</v>
      </c>
      <c r="P1111" s="678">
        <f t="shared" ca="1" si="190"/>
        <v>0</v>
      </c>
      <c r="Q1111" s="678">
        <f t="shared" ca="1" si="190"/>
        <v>172276.31999999998</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ASR_CMS_19</v>
      </c>
      <c r="AB1111" s="957">
        <f t="shared" si="192"/>
        <v>45406</v>
      </c>
      <c r="AC1111" t="str">
        <f t="shared" si="193"/>
        <v>Unaudited</v>
      </c>
    </row>
    <row r="1112" spans="1:29" x14ac:dyDescent="0.25">
      <c r="A1112" t="s">
        <v>421</v>
      </c>
      <c r="B1112" t="s">
        <v>1380</v>
      </c>
      <c r="C1112" t="s">
        <v>1381</v>
      </c>
      <c r="D1112">
        <v>1900</v>
      </c>
      <c r="E1112" s="957">
        <v>1</v>
      </c>
      <c r="F1112" t="s">
        <v>439</v>
      </c>
      <c r="G1112" s="957">
        <v>91</v>
      </c>
      <c r="H1112" t="s">
        <v>383</v>
      </c>
      <c r="I1112" s="937" t="s">
        <v>489</v>
      </c>
      <c r="J1112" s="937" t="s">
        <v>445</v>
      </c>
      <c r="K1112" s="937" t="s">
        <v>53</v>
      </c>
      <c r="L1112" s="937">
        <v>3.1</v>
      </c>
      <c r="M1112" s="958" t="s">
        <v>33</v>
      </c>
      <c r="N1112" s="678">
        <f t="shared" ca="1" si="190"/>
        <v>788622.47</v>
      </c>
      <c r="O1112" s="678">
        <f t="shared" ca="1" si="190"/>
        <v>321693.78000000003</v>
      </c>
      <c r="P1112" s="678">
        <f t="shared" ca="1" si="190"/>
        <v>68523.37000000001</v>
      </c>
      <c r="Q1112" s="678">
        <f t="shared" ca="1" si="190"/>
        <v>256531.12</v>
      </c>
      <c r="R1112" s="678">
        <f t="shared" ca="1" si="190"/>
        <v>59952.140000000007</v>
      </c>
      <c r="S1112" s="678">
        <f t="shared" ca="1" si="190"/>
        <v>468.05000000000007</v>
      </c>
      <c r="T1112" s="678">
        <f t="shared" ca="1" si="190"/>
        <v>57427.210000000006</v>
      </c>
      <c r="U1112" s="678">
        <f t="shared" ca="1" si="190"/>
        <v>0</v>
      </c>
      <c r="V1112" s="678">
        <f t="shared" ca="1" si="190"/>
        <v>1380.4799999999998</v>
      </c>
      <c r="W1112" s="678">
        <f t="shared" ca="1" si="194"/>
        <v>22646.320000000003</v>
      </c>
      <c r="X1112" s="678">
        <f t="shared" ca="1" si="190"/>
        <v>0</v>
      </c>
      <c r="Y1112" s="678">
        <f t="shared" ca="1" si="190"/>
        <v>0</v>
      </c>
      <c r="Z1112" s="678">
        <f t="shared" ca="1" si="190"/>
        <v>0</v>
      </c>
      <c r="AA1112" t="str">
        <f t="shared" si="191"/>
        <v>ASR_CMS_19</v>
      </c>
      <c r="AB1112" s="957">
        <f t="shared" si="192"/>
        <v>45406</v>
      </c>
      <c r="AC1112" t="str">
        <f t="shared" si="193"/>
        <v>Unaudited</v>
      </c>
    </row>
    <row r="1113" spans="1:29" x14ac:dyDescent="0.25">
      <c r="A1113" t="s">
        <v>421</v>
      </c>
      <c r="B1113" t="s">
        <v>1380</v>
      </c>
      <c r="C1113" t="s">
        <v>1381</v>
      </c>
      <c r="D1113">
        <v>1900</v>
      </c>
      <c r="E1113" s="957">
        <v>1</v>
      </c>
      <c r="F1113" t="s">
        <v>439</v>
      </c>
      <c r="G1113" s="957">
        <v>91</v>
      </c>
      <c r="H1113" t="s">
        <v>383</v>
      </c>
      <c r="I1113" s="937" t="s">
        <v>489</v>
      </c>
      <c r="J1113" s="937" t="s">
        <v>445</v>
      </c>
      <c r="K1113" s="937" t="s">
        <v>53</v>
      </c>
      <c r="L1113" s="937">
        <v>3.2</v>
      </c>
      <c r="M1113" s="958" t="s">
        <v>34</v>
      </c>
      <c r="N1113" s="678">
        <f t="shared" ca="1" si="190"/>
        <v>1944849.7000000002</v>
      </c>
      <c r="O1113" s="678">
        <f t="shared" ca="1" si="190"/>
        <v>456756.28000000032</v>
      </c>
      <c r="P1113" s="678">
        <f t="shared" ca="1" si="190"/>
        <v>75029.86</v>
      </c>
      <c r="Q1113" s="678">
        <f t="shared" ca="1" si="190"/>
        <v>808835.8899999999</v>
      </c>
      <c r="R1113" s="678">
        <f t="shared" ca="1" si="190"/>
        <v>279102.06000000006</v>
      </c>
      <c r="S1113" s="678">
        <f t="shared" ca="1" si="190"/>
        <v>1065.47</v>
      </c>
      <c r="T1113" s="678">
        <f t="shared" ca="1" si="190"/>
        <v>128445.74999999999</v>
      </c>
      <c r="U1113" s="678">
        <f t="shared" ca="1" si="190"/>
        <v>0</v>
      </c>
      <c r="V1113" s="678">
        <f t="shared" ca="1" si="190"/>
        <v>18767.020000000004</v>
      </c>
      <c r="W1113" s="678">
        <f t="shared" ca="1" si="194"/>
        <v>176847.37</v>
      </c>
      <c r="X1113" s="678">
        <f t="shared" ca="1" si="190"/>
        <v>0</v>
      </c>
      <c r="Y1113" s="678">
        <f t="shared" ca="1" si="190"/>
        <v>0</v>
      </c>
      <c r="Z1113" s="678">
        <f t="shared" ca="1" si="190"/>
        <v>0</v>
      </c>
      <c r="AA1113" t="str">
        <f t="shared" si="191"/>
        <v>ASR_CMS_19</v>
      </c>
      <c r="AB1113" s="957">
        <f t="shared" si="192"/>
        <v>45406</v>
      </c>
      <c r="AC1113" t="str">
        <f t="shared" si="193"/>
        <v>Unaudited</v>
      </c>
    </row>
    <row r="1114" spans="1:29" x14ac:dyDescent="0.25">
      <c r="A1114" t="s">
        <v>421</v>
      </c>
      <c r="B1114" t="s">
        <v>1380</v>
      </c>
      <c r="C1114" t="s">
        <v>1381</v>
      </c>
      <c r="D1114">
        <v>1900</v>
      </c>
      <c r="E1114" s="957">
        <v>1</v>
      </c>
      <c r="F1114" t="s">
        <v>439</v>
      </c>
      <c r="G1114" s="957">
        <v>91</v>
      </c>
      <c r="H1114" t="s">
        <v>383</v>
      </c>
      <c r="I1114" s="937" t="s">
        <v>489</v>
      </c>
      <c r="J1114" s="937" t="s">
        <v>445</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ASR_CMS_19</v>
      </c>
      <c r="AB1114" s="957">
        <f t="shared" si="192"/>
        <v>45406</v>
      </c>
      <c r="AC1114" t="str">
        <f t="shared" si="193"/>
        <v>Unaudited</v>
      </c>
    </row>
    <row r="1115" spans="1:29" x14ac:dyDescent="0.25">
      <c r="A1115" t="s">
        <v>421</v>
      </c>
      <c r="B1115" t="s">
        <v>1380</v>
      </c>
      <c r="C1115" t="s">
        <v>1381</v>
      </c>
      <c r="D1115">
        <v>1900</v>
      </c>
      <c r="E1115" s="957">
        <v>1</v>
      </c>
      <c r="F1115" t="s">
        <v>439</v>
      </c>
      <c r="G1115" s="957">
        <v>91</v>
      </c>
      <c r="H1115" t="s">
        <v>383</v>
      </c>
      <c r="I1115" s="937" t="s">
        <v>489</v>
      </c>
      <c r="J1115" s="937" t="s">
        <v>445</v>
      </c>
      <c r="K1115" s="937" t="s">
        <v>53</v>
      </c>
      <c r="L1115" s="953" t="s">
        <v>44</v>
      </c>
      <c r="M1115" s="958" t="s">
        <v>154</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ASR_CMS_19</v>
      </c>
      <c r="AB1115" s="957">
        <f t="shared" si="192"/>
        <v>45406</v>
      </c>
      <c r="AC1115" t="str">
        <f t="shared" si="193"/>
        <v>Unaudited</v>
      </c>
    </row>
    <row r="1116" spans="1:29" x14ac:dyDescent="0.25">
      <c r="A1116" t="s">
        <v>421</v>
      </c>
      <c r="B1116" t="s">
        <v>1380</v>
      </c>
      <c r="C1116" t="s">
        <v>1381</v>
      </c>
      <c r="D1116">
        <v>1900</v>
      </c>
      <c r="E1116" s="957">
        <v>1</v>
      </c>
      <c r="F1116" t="s">
        <v>439</v>
      </c>
      <c r="G1116" s="957">
        <v>91</v>
      </c>
      <c r="H1116" t="s">
        <v>383</v>
      </c>
      <c r="I1116" s="937" t="s">
        <v>489</v>
      </c>
      <c r="J1116" s="937" t="s">
        <v>445</v>
      </c>
      <c r="K1116" s="937" t="s">
        <v>53</v>
      </c>
      <c r="L1116" s="937" t="s">
        <v>41</v>
      </c>
      <c r="M1116" s="958" t="s">
        <v>52</v>
      </c>
      <c r="N1116" s="678">
        <f t="shared" ca="1" si="190"/>
        <v>42754.666572379829</v>
      </c>
      <c r="O1116" s="678">
        <f t="shared" ca="1" si="190"/>
        <v>20148.680893187549</v>
      </c>
      <c r="P1116" s="678">
        <f t="shared" ca="1" si="190"/>
        <v>4079.0347174282879</v>
      </c>
      <c r="Q1116" s="678">
        <f t="shared" ca="1" si="190"/>
        <v>13012.934043309722</v>
      </c>
      <c r="R1116" s="678">
        <f t="shared" ca="1" si="190"/>
        <v>2654.3975774572205</v>
      </c>
      <c r="S1116" s="678">
        <f t="shared" ca="1" si="190"/>
        <v>66.224290941330082</v>
      </c>
      <c r="T1116" s="678">
        <f t="shared" ca="1" si="190"/>
        <v>2171.687687273522</v>
      </c>
      <c r="U1116" s="678">
        <f t="shared" ca="1" si="190"/>
        <v>0</v>
      </c>
      <c r="V1116" s="678">
        <f t="shared" ca="1" si="190"/>
        <v>166.87249302023037</v>
      </c>
      <c r="W1116" s="678">
        <f t="shared" ca="1" si="194"/>
        <v>454.83486976196542</v>
      </c>
      <c r="X1116" s="678">
        <f t="shared" ca="1" si="190"/>
        <v>0</v>
      </c>
      <c r="Y1116" s="678">
        <f t="shared" ca="1" si="190"/>
        <v>0</v>
      </c>
      <c r="Z1116" s="678">
        <f t="shared" ca="1" si="190"/>
        <v>0</v>
      </c>
      <c r="AA1116" t="str">
        <f t="shared" si="191"/>
        <v>ASR_CMS_19</v>
      </c>
      <c r="AB1116" s="957">
        <f t="shared" si="192"/>
        <v>45406</v>
      </c>
      <c r="AC1116" t="str">
        <f t="shared" si="193"/>
        <v>Unaudited</v>
      </c>
    </row>
    <row r="1117" spans="1:29" x14ac:dyDescent="0.25">
      <c r="A1117" t="s">
        <v>421</v>
      </c>
      <c r="B1117" t="s">
        <v>1380</v>
      </c>
      <c r="C1117" t="s">
        <v>1381</v>
      </c>
      <c r="D1117">
        <v>1900</v>
      </c>
      <c r="E1117" s="957">
        <v>1</v>
      </c>
      <c r="F1117" t="s">
        <v>439</v>
      </c>
      <c r="G1117" s="957">
        <v>91</v>
      </c>
      <c r="H1117" t="s">
        <v>383</v>
      </c>
      <c r="I1117" s="958" t="s">
        <v>489</v>
      </c>
      <c r="J1117" s="958" t="s">
        <v>445</v>
      </c>
      <c r="K1117" s="958" t="s">
        <v>53</v>
      </c>
      <c r="L1117" s="937" t="s">
        <v>42</v>
      </c>
      <c r="M1117" s="958" t="s">
        <v>155</v>
      </c>
      <c r="N1117" s="678">
        <f t="shared" ca="1" si="190"/>
        <v>7792.0139323634157</v>
      </c>
      <c r="O1117" s="678">
        <f t="shared" ca="1" si="190"/>
        <v>2219.0789746902606</v>
      </c>
      <c r="P1117" s="678">
        <f t="shared" ca="1" si="190"/>
        <v>409.0937410462148</v>
      </c>
      <c r="Q1117" s="678">
        <f t="shared" ca="1" si="190"/>
        <v>3036.9752071438324</v>
      </c>
      <c r="R1117" s="678">
        <f t="shared" ca="1" si="190"/>
        <v>966.52063524849177</v>
      </c>
      <c r="S1117" s="678">
        <f t="shared" ca="1" si="190"/>
        <v>4.3715097012992814</v>
      </c>
      <c r="T1117" s="678">
        <f t="shared" ca="1" si="190"/>
        <v>529.85643998722765</v>
      </c>
      <c r="U1117" s="678">
        <f t="shared" ca="1" si="190"/>
        <v>0</v>
      </c>
      <c r="V1117" s="678">
        <f t="shared" ca="1" si="190"/>
        <v>57.433220112504088</v>
      </c>
      <c r="W1117" s="678">
        <f t="shared" ca="1" si="194"/>
        <v>568.68420443358514</v>
      </c>
      <c r="X1117" s="678">
        <f t="shared" ca="1" si="190"/>
        <v>0</v>
      </c>
      <c r="Y1117" s="678">
        <f t="shared" ca="1" si="190"/>
        <v>0</v>
      </c>
      <c r="Z1117" s="678">
        <f t="shared" ca="1" si="190"/>
        <v>0</v>
      </c>
      <c r="AA1117" t="str">
        <f t="shared" si="191"/>
        <v>ASR_CMS_19</v>
      </c>
      <c r="AB1117" s="957">
        <f t="shared" si="192"/>
        <v>45406</v>
      </c>
      <c r="AC1117" t="str">
        <f t="shared" si="193"/>
        <v>Unaudited</v>
      </c>
    </row>
    <row r="1118" spans="1:29" x14ac:dyDescent="0.25">
      <c r="A1118" t="s">
        <v>421</v>
      </c>
      <c r="B1118" t="s">
        <v>1380</v>
      </c>
      <c r="C1118" t="s">
        <v>1381</v>
      </c>
      <c r="D1118">
        <v>1900</v>
      </c>
      <c r="E1118" s="957">
        <v>1</v>
      </c>
      <c r="F1118" t="s">
        <v>439</v>
      </c>
      <c r="G1118" s="957">
        <v>91</v>
      </c>
      <c r="H1118" t="s">
        <v>383</v>
      </c>
      <c r="I1118" s="937" t="s">
        <v>489</v>
      </c>
      <c r="J1118" s="937" t="s">
        <v>445</v>
      </c>
      <c r="K1118" s="937" t="s">
        <v>53</v>
      </c>
      <c r="L1118" s="937" t="s">
        <v>43</v>
      </c>
      <c r="M1118" s="958" t="s">
        <v>463</v>
      </c>
      <c r="N1118" s="678">
        <f t="shared" ca="1" si="190"/>
        <v>60383.73756299002</v>
      </c>
      <c r="O1118" s="678">
        <f t="shared" ca="1" si="190"/>
        <v>12032.613743322303</v>
      </c>
      <c r="P1118" s="678">
        <f t="shared" ca="1" si="190"/>
        <v>2168.2484192700736</v>
      </c>
      <c r="Q1118" s="678">
        <f t="shared" ca="1" si="190"/>
        <v>20177.270478689017</v>
      </c>
      <c r="R1118" s="678">
        <f t="shared" ca="1" si="190"/>
        <v>3794.5674089638483</v>
      </c>
      <c r="S1118" s="678">
        <f t="shared" ca="1" si="190"/>
        <v>254.15066909712567</v>
      </c>
      <c r="T1118" s="678">
        <f t="shared" ca="1" si="190"/>
        <v>4813.8797318194129</v>
      </c>
      <c r="U1118" s="678">
        <f t="shared" ca="1" si="190"/>
        <v>0</v>
      </c>
      <c r="V1118" s="678">
        <f t="shared" ca="1" si="190"/>
        <v>622.31589312200492</v>
      </c>
      <c r="W1118" s="678">
        <f t="shared" ca="1" si="194"/>
        <v>16520.69121870623</v>
      </c>
      <c r="X1118" s="678">
        <f t="shared" ca="1" si="190"/>
        <v>0</v>
      </c>
      <c r="Y1118" s="678">
        <f t="shared" ca="1" si="190"/>
        <v>0</v>
      </c>
      <c r="Z1118" s="678">
        <f t="shared" ca="1" si="190"/>
        <v>0</v>
      </c>
      <c r="AA1118" t="str">
        <f t="shared" si="191"/>
        <v>ASR_CMS_19</v>
      </c>
      <c r="AB1118" s="957">
        <f t="shared" si="192"/>
        <v>45406</v>
      </c>
      <c r="AC1118" t="str">
        <f t="shared" si="193"/>
        <v>Unaudited</v>
      </c>
    </row>
    <row r="1119" spans="1:29" x14ac:dyDescent="0.25">
      <c r="A1119" t="s">
        <v>421</v>
      </c>
      <c r="B1119" t="s">
        <v>1380</v>
      </c>
      <c r="C1119" t="s">
        <v>1381</v>
      </c>
      <c r="D1119">
        <v>1900</v>
      </c>
      <c r="E1119" s="957">
        <v>1</v>
      </c>
      <c r="F1119" t="s">
        <v>439</v>
      </c>
      <c r="G1119" s="957">
        <v>91</v>
      </c>
      <c r="H1119" t="s">
        <v>383</v>
      </c>
      <c r="I1119" s="937" t="s">
        <v>489</v>
      </c>
      <c r="J1119" s="937" t="s">
        <v>445</v>
      </c>
      <c r="K1119" s="937" t="s">
        <v>915</v>
      </c>
      <c r="L1119" s="937" t="s">
        <v>916</v>
      </c>
      <c r="M1119" s="958" t="s">
        <v>915</v>
      </c>
      <c r="N1119" s="678">
        <f t="shared" ca="1" si="190"/>
        <v>16665.75</v>
      </c>
      <c r="O1119" s="678">
        <f t="shared" ca="1" si="190"/>
        <v>6862.33</v>
      </c>
      <c r="P1119" s="678">
        <f t="shared" ca="1" si="190"/>
        <v>6102.3399999999992</v>
      </c>
      <c r="Q1119" s="678">
        <f t="shared" ca="1" si="190"/>
        <v>0</v>
      </c>
      <c r="R1119" s="678">
        <f t="shared" ca="1" si="190"/>
        <v>0</v>
      </c>
      <c r="S1119" s="678">
        <f t="shared" ca="1" si="190"/>
        <v>0</v>
      </c>
      <c r="T1119" s="678">
        <f t="shared" ca="1" si="190"/>
        <v>3701.08</v>
      </c>
      <c r="U1119" s="678">
        <f t="shared" ca="1" si="190"/>
        <v>0</v>
      </c>
      <c r="V1119" s="678">
        <f t="shared" ca="1" si="190"/>
        <v>0</v>
      </c>
      <c r="W1119" s="678">
        <f t="shared" ca="1" si="194"/>
        <v>0</v>
      </c>
      <c r="X1119" s="678">
        <f t="shared" ca="1" si="190"/>
        <v>0</v>
      </c>
      <c r="Y1119" s="678">
        <f t="shared" ca="1" si="190"/>
        <v>0</v>
      </c>
      <c r="Z1119" s="678">
        <f t="shared" ca="1" si="190"/>
        <v>0</v>
      </c>
      <c r="AA1119" t="str">
        <f t="shared" si="191"/>
        <v>ASR_CMS_19</v>
      </c>
      <c r="AB1119" s="957">
        <f t="shared" si="192"/>
        <v>45406</v>
      </c>
      <c r="AC1119" t="str">
        <f t="shared" si="193"/>
        <v>Unaudited</v>
      </c>
    </row>
    <row r="1120" spans="1:29" x14ac:dyDescent="0.25">
      <c r="A1120" t="s">
        <v>421</v>
      </c>
      <c r="B1120" t="s">
        <v>1380</v>
      </c>
      <c r="C1120" t="s">
        <v>1381</v>
      </c>
      <c r="D1120">
        <v>1900</v>
      </c>
      <c r="E1120" s="957">
        <v>1</v>
      </c>
      <c r="F1120" t="s">
        <v>439</v>
      </c>
      <c r="G1120" s="957">
        <v>91</v>
      </c>
      <c r="H1120" t="s">
        <v>383</v>
      </c>
      <c r="I1120" s="937" t="s">
        <v>489</v>
      </c>
      <c r="J1120" s="937" t="s">
        <v>445</v>
      </c>
      <c r="K1120" s="937" t="s">
        <v>915</v>
      </c>
      <c r="L1120" s="937" t="s">
        <v>917</v>
      </c>
      <c r="M1120" s="958" t="s">
        <v>920</v>
      </c>
      <c r="N1120" s="678">
        <f t="shared" ca="1" si="190"/>
        <v>6.0132706026475873</v>
      </c>
      <c r="O1120" s="678">
        <f t="shared" ca="1" si="190"/>
        <v>2.4760390174259554</v>
      </c>
      <c r="P1120" s="678">
        <f t="shared" ca="1" si="190"/>
        <v>2.2018224039938485</v>
      </c>
      <c r="Q1120" s="678">
        <f t="shared" ca="1" si="190"/>
        <v>0</v>
      </c>
      <c r="R1120" s="678">
        <f t="shared" ca="1" si="190"/>
        <v>0</v>
      </c>
      <c r="S1120" s="678">
        <f t="shared" ca="1" si="190"/>
        <v>0</v>
      </c>
      <c r="T1120" s="678">
        <f t="shared" ca="1" si="190"/>
        <v>1.3354091812277835</v>
      </c>
      <c r="U1120" s="678">
        <f t="shared" ca="1" si="190"/>
        <v>0</v>
      </c>
      <c r="V1120" s="678">
        <f t="shared" ca="1" si="190"/>
        <v>0</v>
      </c>
      <c r="W1120" s="678">
        <f t="shared" ca="1" si="194"/>
        <v>0</v>
      </c>
      <c r="X1120" s="678">
        <f t="shared" ca="1" si="190"/>
        <v>0</v>
      </c>
      <c r="Y1120" s="678">
        <f t="shared" ca="1" si="190"/>
        <v>0</v>
      </c>
      <c r="Z1120" s="678">
        <f t="shared" ca="1" si="190"/>
        <v>0</v>
      </c>
      <c r="AA1120" t="str">
        <f t="shared" si="191"/>
        <v>ASR_CMS_19</v>
      </c>
      <c r="AB1120" s="957">
        <f t="shared" si="192"/>
        <v>45406</v>
      </c>
      <c r="AC1120" t="str">
        <f t="shared" si="193"/>
        <v>Unaudited</v>
      </c>
    </row>
    <row r="1121" spans="1:29" x14ac:dyDescent="0.25">
      <c r="A1121" t="s">
        <v>421</v>
      </c>
      <c r="B1121" t="s">
        <v>1380</v>
      </c>
      <c r="C1121" t="s">
        <v>1381</v>
      </c>
      <c r="D1121">
        <v>1900</v>
      </c>
      <c r="E1121" s="957">
        <v>1</v>
      </c>
      <c r="F1121" t="s">
        <v>439</v>
      </c>
      <c r="G1121" s="957">
        <v>91</v>
      </c>
      <c r="H1121" t="s">
        <v>383</v>
      </c>
      <c r="I1121" s="958" t="s">
        <v>489</v>
      </c>
      <c r="J1121" s="958" t="s">
        <v>445</v>
      </c>
      <c r="K1121" s="958" t="s">
        <v>915</v>
      </c>
      <c r="L1121" s="937" t="s">
        <v>918</v>
      </c>
      <c r="M1121" s="958" t="s">
        <v>921</v>
      </c>
      <c r="N1121" s="678">
        <f t="shared" ca="1" si="190"/>
        <v>-15.77238486704497</v>
      </c>
      <c r="O1121" s="678">
        <f t="shared" ca="1" si="190"/>
        <v>-3.1429491213292255</v>
      </c>
      <c r="P1121" s="678">
        <f t="shared" ca="1" si="190"/>
        <v>-0.56635196720665004</v>
      </c>
      <c r="Q1121" s="678">
        <f t="shared" ca="1" si="190"/>
        <v>-5.2703540456462834</v>
      </c>
      <c r="R1121" s="678">
        <f t="shared" ca="1" si="190"/>
        <v>-0.99115059771997138</v>
      </c>
      <c r="S1121" s="678">
        <f t="shared" ca="1" si="190"/>
        <v>-6.6384797115867158E-2</v>
      </c>
      <c r="T1121" s="678">
        <f t="shared" ca="1" si="190"/>
        <v>-1.2573975526890748</v>
      </c>
      <c r="U1121" s="678">
        <f t="shared" ca="1" si="190"/>
        <v>0</v>
      </c>
      <c r="V1121" s="678">
        <f t="shared" ca="1" si="190"/>
        <v>-0.1625504841425231</v>
      </c>
      <c r="W1121" s="678">
        <f t="shared" ca="1" si="194"/>
        <v>-4.3152463011953746</v>
      </c>
      <c r="X1121" s="678">
        <f t="shared" ca="1" si="190"/>
        <v>0</v>
      </c>
      <c r="Y1121" s="678">
        <f t="shared" ca="1" si="190"/>
        <v>0</v>
      </c>
      <c r="Z1121" s="678">
        <f t="shared" ca="1" si="190"/>
        <v>0</v>
      </c>
      <c r="AA1121" t="str">
        <f t="shared" si="191"/>
        <v>ASR_CMS_19</v>
      </c>
      <c r="AB1121" s="957">
        <f t="shared" si="192"/>
        <v>45406</v>
      </c>
      <c r="AC1121" t="str">
        <f t="shared" si="193"/>
        <v>Unaudited</v>
      </c>
    </row>
    <row r="1122" spans="1:29" x14ac:dyDescent="0.25">
      <c r="A1122" t="s">
        <v>421</v>
      </c>
      <c r="B1122" t="s">
        <v>1380</v>
      </c>
      <c r="C1122" t="s">
        <v>1381</v>
      </c>
      <c r="D1122">
        <v>1900</v>
      </c>
      <c r="E1122" s="957">
        <v>1</v>
      </c>
      <c r="F1122" t="s">
        <v>439</v>
      </c>
      <c r="G1122" s="957">
        <v>91</v>
      </c>
      <c r="H1122" t="s">
        <v>383</v>
      </c>
      <c r="I1122" s="958" t="s">
        <v>489</v>
      </c>
      <c r="J1122" s="958" t="s">
        <v>445</v>
      </c>
      <c r="K1122" s="958" t="s">
        <v>446</v>
      </c>
      <c r="L1122" s="937">
        <v>5.0999999999999996</v>
      </c>
      <c r="M1122" s="958" t="s">
        <v>37</v>
      </c>
      <c r="N1122" s="678">
        <f t="shared" ca="1" si="190"/>
        <v>844790.92000000016</v>
      </c>
      <c r="O1122" s="678">
        <f t="shared" ca="1" si="190"/>
        <v>217028.22000000003</v>
      </c>
      <c r="P1122" s="678">
        <f t="shared" ca="1" si="190"/>
        <v>244620.46999999997</v>
      </c>
      <c r="Q1122" s="678">
        <f t="shared" ca="1" si="190"/>
        <v>126449.74</v>
      </c>
      <c r="R1122" s="678">
        <f t="shared" ca="1" si="190"/>
        <v>127386.18000000001</v>
      </c>
      <c r="S1122" s="678">
        <f t="shared" ca="1" si="190"/>
        <v>0</v>
      </c>
      <c r="T1122" s="678">
        <f t="shared" ca="1" si="190"/>
        <v>122213.29999999999</v>
      </c>
      <c r="U1122" s="678">
        <f t="shared" ca="1" si="190"/>
        <v>0</v>
      </c>
      <c r="V1122" s="678">
        <f t="shared" ca="1" si="190"/>
        <v>2879.58</v>
      </c>
      <c r="W1122" s="678">
        <f t="shared" ca="1" si="194"/>
        <v>4213.43</v>
      </c>
      <c r="X1122" s="678">
        <f t="shared" ca="1" si="190"/>
        <v>0</v>
      </c>
      <c r="Y1122" s="678">
        <f t="shared" ca="1" si="190"/>
        <v>0</v>
      </c>
      <c r="Z1122" s="678">
        <f t="shared" ca="1" si="190"/>
        <v>0</v>
      </c>
      <c r="AA1122" t="str">
        <f t="shared" si="191"/>
        <v>ASR_CMS_19</v>
      </c>
      <c r="AB1122" s="957">
        <f t="shared" si="192"/>
        <v>45406</v>
      </c>
      <c r="AC1122" t="str">
        <f t="shared" si="193"/>
        <v>Unaudited</v>
      </c>
    </row>
    <row r="1123" spans="1:29" ht="30" x14ac:dyDescent="0.25">
      <c r="A1123" t="s">
        <v>421</v>
      </c>
      <c r="B1123" t="s">
        <v>1380</v>
      </c>
      <c r="C1123" t="s">
        <v>1381</v>
      </c>
      <c r="D1123">
        <v>1900</v>
      </c>
      <c r="E1123" s="957">
        <v>1</v>
      </c>
      <c r="F1123" t="s">
        <v>439</v>
      </c>
      <c r="G1123" s="957">
        <v>91</v>
      </c>
      <c r="H1123" t="s">
        <v>383</v>
      </c>
      <c r="I1123" s="958" t="s">
        <v>489</v>
      </c>
      <c r="J1123" s="958" t="s">
        <v>445</v>
      </c>
      <c r="K1123" s="958" t="s">
        <v>446</v>
      </c>
      <c r="L1123" s="937">
        <v>5.2</v>
      </c>
      <c r="M1123" s="958" t="s">
        <v>304</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ASR_CMS_19</v>
      </c>
      <c r="AB1123" s="957">
        <f t="shared" si="192"/>
        <v>45406</v>
      </c>
      <c r="AC1123" t="str">
        <f t="shared" si="193"/>
        <v>Unaudited</v>
      </c>
    </row>
    <row r="1124" spans="1:29" ht="30" x14ac:dyDescent="0.25">
      <c r="A1124" t="s">
        <v>421</v>
      </c>
      <c r="B1124" t="s">
        <v>1380</v>
      </c>
      <c r="C1124" t="s">
        <v>1381</v>
      </c>
      <c r="D1124">
        <v>1900</v>
      </c>
      <c r="E1124" s="957">
        <v>1</v>
      </c>
      <c r="F1124" t="s">
        <v>439</v>
      </c>
      <c r="G1124" s="957">
        <v>91</v>
      </c>
      <c r="H1124" t="s">
        <v>383</v>
      </c>
      <c r="I1124" s="958" t="s">
        <v>489</v>
      </c>
      <c r="J1124" s="958" t="s">
        <v>445</v>
      </c>
      <c r="K1124" s="958" t="s">
        <v>446</v>
      </c>
      <c r="L1124" s="937">
        <v>5.3</v>
      </c>
      <c r="M1124" s="958" t="s">
        <v>305</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1004.8062621734589</v>
      </c>
      <c r="O1124" s="678">
        <f t="shared" ca="1" si="195"/>
        <v>258.13643276890235</v>
      </c>
      <c r="P1124" s="678">
        <f t="shared" ca="1" si="195"/>
        <v>290.95504496167496</v>
      </c>
      <c r="Q1124" s="678">
        <f t="shared" ca="1" si="195"/>
        <v>150.40110824368912</v>
      </c>
      <c r="R1124" s="678">
        <f t="shared" ca="1" si="195"/>
        <v>151.51492321716174</v>
      </c>
      <c r="S1124" s="678">
        <f t="shared" ca="1" si="195"/>
        <v>0</v>
      </c>
      <c r="T1124" s="678">
        <f t="shared" ca="1" si="195"/>
        <v>145.36222662156879</v>
      </c>
      <c r="U1124" s="678">
        <f t="shared" ca="1" si="195"/>
        <v>0</v>
      </c>
      <c r="V1124" s="678">
        <f t="shared" ca="1" si="195"/>
        <v>3.4250131576099907</v>
      </c>
      <c r="W1124" s="678">
        <f t="shared" ca="1" si="194"/>
        <v>5.0115132028520346</v>
      </c>
      <c r="X1124" s="678">
        <f t="shared" ca="1" si="195"/>
        <v>0</v>
      </c>
      <c r="Y1124" s="678">
        <f t="shared" ca="1" si="195"/>
        <v>0</v>
      </c>
      <c r="Z1124" s="678">
        <f t="shared" ca="1" si="195"/>
        <v>0</v>
      </c>
      <c r="AA1124" t="str">
        <f t="shared" si="191"/>
        <v>ASR_CMS_19</v>
      </c>
      <c r="AB1124" s="957">
        <f t="shared" si="192"/>
        <v>45406</v>
      </c>
      <c r="AC1124" t="str">
        <f t="shared" si="193"/>
        <v>Unaudited</v>
      </c>
    </row>
    <row r="1125" spans="1:29" x14ac:dyDescent="0.25">
      <c r="A1125" t="s">
        <v>421</v>
      </c>
      <c r="B1125" t="s">
        <v>1380</v>
      </c>
      <c r="C1125" t="s">
        <v>1381</v>
      </c>
      <c r="D1125">
        <v>1900</v>
      </c>
      <c r="E1125" s="957">
        <v>1</v>
      </c>
      <c r="F1125" t="s">
        <v>439</v>
      </c>
      <c r="G1125" s="957">
        <v>91</v>
      </c>
      <c r="H1125" t="s">
        <v>383</v>
      </c>
      <c r="I1125" s="958" t="s">
        <v>489</v>
      </c>
      <c r="J1125" s="958" t="s">
        <v>445</v>
      </c>
      <c r="K1125" s="958" t="s">
        <v>446</v>
      </c>
      <c r="L1125" s="953" t="s">
        <v>82</v>
      </c>
      <c r="M1125" s="958" t="s">
        <v>454</v>
      </c>
      <c r="N1125" s="678">
        <f t="shared" ca="1" si="195"/>
        <v>-1156.3635047877015</v>
      </c>
      <c r="O1125" s="678">
        <f t="shared" ca="1" si="195"/>
        <v>-230.42752836341421</v>
      </c>
      <c r="P1125" s="678">
        <f t="shared" ca="1" si="195"/>
        <v>-41.522493349174241</v>
      </c>
      <c r="Q1125" s="678">
        <f t="shared" ca="1" si="195"/>
        <v>-386.39971868993581</v>
      </c>
      <c r="R1125" s="678">
        <f t="shared" ca="1" si="195"/>
        <v>-72.666904124729498</v>
      </c>
      <c r="S1125" s="678">
        <f t="shared" ca="1" si="195"/>
        <v>-4.8670481543928306</v>
      </c>
      <c r="T1125" s="678">
        <f t="shared" ca="1" si="195"/>
        <v>-92.186987142131045</v>
      </c>
      <c r="U1125" s="678">
        <f t="shared" ca="1" si="195"/>
        <v>0</v>
      </c>
      <c r="V1125" s="678">
        <f t="shared" ca="1" si="195"/>
        <v>-11.917503226840944</v>
      </c>
      <c r="W1125" s="678">
        <f t="shared" ca="1" si="194"/>
        <v>-316.3753217370828</v>
      </c>
      <c r="X1125" s="678">
        <f t="shared" ca="1" si="195"/>
        <v>0</v>
      </c>
      <c r="Y1125" s="678">
        <f t="shared" ca="1" si="195"/>
        <v>0</v>
      </c>
      <c r="Z1125" s="678">
        <f t="shared" ca="1" si="195"/>
        <v>0</v>
      </c>
      <c r="AA1125" t="str">
        <f t="shared" si="191"/>
        <v>ASR_CMS_19</v>
      </c>
      <c r="AB1125" s="957">
        <f t="shared" si="192"/>
        <v>45406</v>
      </c>
      <c r="AC1125" t="str">
        <f t="shared" si="193"/>
        <v>Unaudited</v>
      </c>
    </row>
    <row r="1126" spans="1:29" x14ac:dyDescent="0.25">
      <c r="A1126" t="s">
        <v>421</v>
      </c>
      <c r="B1126" t="s">
        <v>1380</v>
      </c>
      <c r="C1126" t="s">
        <v>1381</v>
      </c>
      <c r="D1126">
        <v>1900</v>
      </c>
      <c r="E1126" s="957">
        <v>1</v>
      </c>
      <c r="F1126" t="s">
        <v>439</v>
      </c>
      <c r="G1126" s="957">
        <v>91</v>
      </c>
      <c r="H1126" t="s">
        <v>383</v>
      </c>
      <c r="I1126" s="958" t="s">
        <v>489</v>
      </c>
      <c r="J1126" s="958" t="s">
        <v>445</v>
      </c>
      <c r="K1126" s="958" t="s">
        <v>447</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ASR_CMS_19</v>
      </c>
      <c r="AB1126" s="957">
        <f t="shared" si="192"/>
        <v>45406</v>
      </c>
      <c r="AC1126" t="str">
        <f t="shared" si="193"/>
        <v>Unaudited</v>
      </c>
    </row>
    <row r="1127" spans="1:29" x14ac:dyDescent="0.25">
      <c r="A1127" t="s">
        <v>421</v>
      </c>
      <c r="B1127" t="s">
        <v>1380</v>
      </c>
      <c r="C1127" t="s">
        <v>1381</v>
      </c>
      <c r="D1127">
        <v>1900</v>
      </c>
      <c r="E1127" s="957">
        <v>1</v>
      </c>
      <c r="F1127" t="s">
        <v>439</v>
      </c>
      <c r="G1127" s="957">
        <v>91</v>
      </c>
      <c r="H1127" t="s">
        <v>383</v>
      </c>
      <c r="I1127" s="937" t="s">
        <v>489</v>
      </c>
      <c r="J1127" s="937" t="s">
        <v>445</v>
      </c>
      <c r="K1127" s="937" t="s">
        <v>447</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ASR_CMS_19</v>
      </c>
      <c r="AB1127" s="957">
        <f t="shared" si="192"/>
        <v>45406</v>
      </c>
      <c r="AC1127" t="str">
        <f t="shared" si="193"/>
        <v>Unaudited</v>
      </c>
    </row>
    <row r="1128" spans="1:29" x14ac:dyDescent="0.25">
      <c r="A1128" t="s">
        <v>421</v>
      </c>
      <c r="B1128" t="s">
        <v>1380</v>
      </c>
      <c r="C1128" t="s">
        <v>1381</v>
      </c>
      <c r="D1128">
        <v>1900</v>
      </c>
      <c r="E1128" s="957">
        <v>1</v>
      </c>
      <c r="F1128" t="s">
        <v>439</v>
      </c>
      <c r="G1128" s="957">
        <v>91</v>
      </c>
      <c r="H1128" t="s">
        <v>383</v>
      </c>
      <c r="I1128" s="958" t="s">
        <v>489</v>
      </c>
      <c r="J1128" s="958" t="s">
        <v>445</v>
      </c>
      <c r="K1128" s="958" t="s">
        <v>447</v>
      </c>
      <c r="L1128" s="937">
        <v>6.3</v>
      </c>
      <c r="M1128" s="958" t="s">
        <v>185</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ASR_CMS_19</v>
      </c>
      <c r="AB1128" s="957">
        <f t="shared" si="192"/>
        <v>45406</v>
      </c>
      <c r="AC1128" t="str">
        <f t="shared" si="193"/>
        <v>Unaudited</v>
      </c>
    </row>
    <row r="1129" spans="1:29" x14ac:dyDescent="0.25">
      <c r="A1129" t="s">
        <v>421</v>
      </c>
      <c r="B1129" t="s">
        <v>1380</v>
      </c>
      <c r="C1129" t="s">
        <v>1381</v>
      </c>
      <c r="D1129">
        <v>1900</v>
      </c>
      <c r="E1129" s="957">
        <v>1</v>
      </c>
      <c r="F1129" t="s">
        <v>439</v>
      </c>
      <c r="G1129" s="957">
        <v>91</v>
      </c>
      <c r="H1129" t="s">
        <v>383</v>
      </c>
      <c r="I1129" s="937" t="s">
        <v>489</v>
      </c>
      <c r="J1129" s="937" t="s">
        <v>445</v>
      </c>
      <c r="K1129" s="937" t="s">
        <v>447</v>
      </c>
      <c r="L1129" s="937" t="s">
        <v>87</v>
      </c>
      <c r="M1129" s="937" t="s">
        <v>455</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ASR_CMS_19</v>
      </c>
      <c r="AB1129" s="957">
        <f t="shared" si="192"/>
        <v>45406</v>
      </c>
      <c r="AC1129" t="str">
        <f t="shared" si="193"/>
        <v>Unaudited</v>
      </c>
    </row>
    <row r="1130" spans="1:29" x14ac:dyDescent="0.25">
      <c r="A1130" t="s">
        <v>421</v>
      </c>
      <c r="B1130" t="s">
        <v>1380</v>
      </c>
      <c r="C1130" t="s">
        <v>1381</v>
      </c>
      <c r="D1130">
        <v>1900</v>
      </c>
      <c r="E1130" s="957">
        <v>1</v>
      </c>
      <c r="F1130" t="s">
        <v>439</v>
      </c>
      <c r="G1130" s="957">
        <v>91</v>
      </c>
      <c r="H1130" t="s">
        <v>383</v>
      </c>
      <c r="I1130" s="937" t="s">
        <v>489</v>
      </c>
      <c r="J1130" s="937" t="s">
        <v>445</v>
      </c>
      <c r="K1130" s="937" t="s">
        <v>448</v>
      </c>
      <c r="L1130" s="937">
        <v>7.1</v>
      </c>
      <c r="M1130" s="958" t="s">
        <v>20</v>
      </c>
      <c r="N1130" s="678">
        <f t="shared" ca="1" si="195"/>
        <v>465390.73999999987</v>
      </c>
      <c r="O1130" s="678">
        <f t="shared" ca="1" si="195"/>
        <v>96129.729153491862</v>
      </c>
      <c r="P1130" s="678">
        <f t="shared" ca="1" si="195"/>
        <v>7890.4541373694892</v>
      </c>
      <c r="Q1130" s="678">
        <f t="shared" ca="1" si="195"/>
        <v>232097.54812439546</v>
      </c>
      <c r="R1130" s="678">
        <f t="shared" ca="1" si="195"/>
        <v>17195.327349852854</v>
      </c>
      <c r="S1130" s="678">
        <f t="shared" ca="1" si="195"/>
        <v>1252.7304135564732</v>
      </c>
      <c r="T1130" s="678">
        <f t="shared" ca="1" si="195"/>
        <v>33727.894286539828</v>
      </c>
      <c r="U1130" s="678">
        <f t="shared" ca="1" si="195"/>
        <v>0</v>
      </c>
      <c r="V1130" s="678">
        <f t="shared" ca="1" si="195"/>
        <v>2694.5616446867216</v>
      </c>
      <c r="W1130" s="678">
        <f t="shared" ca="1" si="194"/>
        <v>74402.494890107264</v>
      </c>
      <c r="X1130" s="678">
        <f t="shared" ca="1" si="195"/>
        <v>0</v>
      </c>
      <c r="Y1130" s="678">
        <f t="shared" ca="1" si="195"/>
        <v>0</v>
      </c>
      <c r="Z1130" s="678">
        <f t="shared" ca="1" si="195"/>
        <v>0</v>
      </c>
      <c r="AA1130" t="str">
        <f t="shared" si="191"/>
        <v>ASR_CMS_19</v>
      </c>
      <c r="AB1130" s="957">
        <f t="shared" si="192"/>
        <v>45406</v>
      </c>
      <c r="AC1130" t="str">
        <f t="shared" si="193"/>
        <v>Unaudited</v>
      </c>
    </row>
    <row r="1131" spans="1:29" x14ac:dyDescent="0.25">
      <c r="A1131" t="s">
        <v>421</v>
      </c>
      <c r="B1131" t="s">
        <v>1380</v>
      </c>
      <c r="C1131" t="s">
        <v>1381</v>
      </c>
      <c r="D1131">
        <v>1900</v>
      </c>
      <c r="E1131" s="957">
        <v>1</v>
      </c>
      <c r="F1131" t="s">
        <v>439</v>
      </c>
      <c r="G1131" s="957">
        <v>91</v>
      </c>
      <c r="H1131" t="s">
        <v>383</v>
      </c>
      <c r="I1131" s="937" t="s">
        <v>489</v>
      </c>
      <c r="J1131" s="937" t="s">
        <v>445</v>
      </c>
      <c r="K1131" s="937" t="s">
        <v>448</v>
      </c>
      <c r="L1131" s="937">
        <v>7.2</v>
      </c>
      <c r="M1131" s="958"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ASR_CMS_19</v>
      </c>
      <c r="AB1131" s="957">
        <f t="shared" si="192"/>
        <v>45406</v>
      </c>
      <c r="AC1131" t="str">
        <f t="shared" si="193"/>
        <v>Unaudited</v>
      </c>
    </row>
    <row r="1132" spans="1:29" x14ac:dyDescent="0.25">
      <c r="A1132" t="s">
        <v>421</v>
      </c>
      <c r="B1132" t="s">
        <v>1380</v>
      </c>
      <c r="C1132" t="s">
        <v>1381</v>
      </c>
      <c r="D1132">
        <v>1900</v>
      </c>
      <c r="E1132" s="957">
        <v>1</v>
      </c>
      <c r="F1132" t="s">
        <v>439</v>
      </c>
      <c r="G1132" s="957">
        <v>91</v>
      </c>
      <c r="H1132" t="s">
        <v>383</v>
      </c>
      <c r="I1132" s="937" t="s">
        <v>489</v>
      </c>
      <c r="J1132" s="937" t="s">
        <v>445</v>
      </c>
      <c r="K1132" s="937" t="s">
        <v>448</v>
      </c>
      <c r="L1132" s="937">
        <v>7.3</v>
      </c>
      <c r="M1132" s="958" t="s">
        <v>156</v>
      </c>
      <c r="N1132" s="678">
        <f t="shared" ca="1" si="195"/>
        <v>-95.491199044271895</v>
      </c>
      <c r="O1132" s="678">
        <f t="shared" ca="1" si="195"/>
        <v>-15.442977958195016</v>
      </c>
      <c r="P1132" s="678">
        <f t="shared" ca="1" si="195"/>
        <v>-8.3410406226892473</v>
      </c>
      <c r="Q1132" s="678">
        <f t="shared" ca="1" si="195"/>
        <v>-30.482312250841236</v>
      </c>
      <c r="R1132" s="678">
        <f t="shared" ca="1" si="195"/>
        <v>-13.049447420922672</v>
      </c>
      <c r="S1132" s="678">
        <f t="shared" ca="1" si="195"/>
        <v>0</v>
      </c>
      <c r="T1132" s="678">
        <f t="shared" ca="1" si="195"/>
        <v>-11.444661435948047</v>
      </c>
      <c r="U1132" s="678">
        <f t="shared" ca="1" si="195"/>
        <v>0</v>
      </c>
      <c r="V1132" s="678">
        <f t="shared" ca="1" si="195"/>
        <v>-3.1591430393361928</v>
      </c>
      <c r="W1132" s="678">
        <f t="shared" ca="1" si="194"/>
        <v>-13.57161631633949</v>
      </c>
      <c r="X1132" s="678">
        <f t="shared" ca="1" si="195"/>
        <v>0</v>
      </c>
      <c r="Y1132" s="678">
        <f t="shared" ca="1" si="195"/>
        <v>0</v>
      </c>
      <c r="Z1132" s="678">
        <f t="shared" ca="1" si="195"/>
        <v>0</v>
      </c>
      <c r="AA1132" t="str">
        <f t="shared" si="191"/>
        <v>ASR_CMS_19</v>
      </c>
      <c r="AB1132" s="957">
        <f t="shared" si="192"/>
        <v>45406</v>
      </c>
      <c r="AC1132" t="str">
        <f t="shared" si="193"/>
        <v>Unaudited</v>
      </c>
    </row>
    <row r="1133" spans="1:29" x14ac:dyDescent="0.25">
      <c r="A1133" t="s">
        <v>421</v>
      </c>
      <c r="B1133" t="s">
        <v>1380</v>
      </c>
      <c r="C1133" t="s">
        <v>1381</v>
      </c>
      <c r="D1133">
        <v>1900</v>
      </c>
      <c r="E1133" s="957">
        <v>1</v>
      </c>
      <c r="F1133" t="s">
        <v>439</v>
      </c>
      <c r="G1133" s="957">
        <v>91</v>
      </c>
      <c r="H1133" t="s">
        <v>383</v>
      </c>
      <c r="I1133" s="937" t="s">
        <v>489</v>
      </c>
      <c r="J1133" s="937" t="s">
        <v>445</v>
      </c>
      <c r="K1133" s="937" t="s">
        <v>448</v>
      </c>
      <c r="L1133" s="943" t="s">
        <v>91</v>
      </c>
      <c r="M1133" s="959" t="s">
        <v>456</v>
      </c>
      <c r="N1133" s="678">
        <f t="shared" ca="1" si="195"/>
        <v>-43.628403864454043</v>
      </c>
      <c r="O1133" s="678">
        <f t="shared" ca="1" si="195"/>
        <v>-8.6937932815275545</v>
      </c>
      <c r="P1133" s="678">
        <f t="shared" ca="1" si="195"/>
        <v>-1.5666009017030227</v>
      </c>
      <c r="Q1133" s="678">
        <f t="shared" ca="1" si="195"/>
        <v>-14.578463355440242</v>
      </c>
      <c r="R1133" s="678">
        <f t="shared" ca="1" si="195"/>
        <v>-2.7416474383764884</v>
      </c>
      <c r="S1133" s="678">
        <f t="shared" ca="1" si="195"/>
        <v>-0.18362871331414096</v>
      </c>
      <c r="T1133" s="678">
        <f t="shared" ca="1" si="195"/>
        <v>-3.4781200629662949</v>
      </c>
      <c r="U1133" s="678">
        <f t="shared" ca="1" si="195"/>
        <v>0</v>
      </c>
      <c r="V1133" s="678">
        <f t="shared" ca="1" si="195"/>
        <v>-0.44963512051688959</v>
      </c>
      <c r="W1133" s="678">
        <f t="shared" ca="1" si="194"/>
        <v>-11.93651499060941</v>
      </c>
      <c r="X1133" s="678">
        <f t="shared" ca="1" si="195"/>
        <v>0</v>
      </c>
      <c r="Y1133" s="678">
        <f t="shared" ca="1" si="195"/>
        <v>0</v>
      </c>
      <c r="Z1133" s="678">
        <f t="shared" ca="1" si="195"/>
        <v>0</v>
      </c>
      <c r="AA1133" t="str">
        <f t="shared" si="191"/>
        <v>ASR_CMS_19</v>
      </c>
      <c r="AB1133" s="957">
        <f t="shared" si="192"/>
        <v>45406</v>
      </c>
      <c r="AC1133" t="str">
        <f t="shared" si="193"/>
        <v>Unaudited</v>
      </c>
    </row>
    <row r="1134" spans="1:29" x14ac:dyDescent="0.25">
      <c r="A1134" t="s">
        <v>421</v>
      </c>
      <c r="B1134" t="s">
        <v>1380</v>
      </c>
      <c r="C1134" t="s">
        <v>1381</v>
      </c>
      <c r="D1134">
        <v>1900</v>
      </c>
      <c r="E1134" s="957">
        <v>1</v>
      </c>
      <c r="F1134" t="s">
        <v>439</v>
      </c>
      <c r="G1134" s="957">
        <v>91</v>
      </c>
      <c r="H1134" t="s">
        <v>383</v>
      </c>
      <c r="I1134" s="937" t="s">
        <v>489</v>
      </c>
      <c r="J1134" s="937" t="s">
        <v>445</v>
      </c>
      <c r="K1134" s="937" t="s">
        <v>449</v>
      </c>
      <c r="L1134" s="937">
        <v>8.1</v>
      </c>
      <c r="M1134" s="958" t="s">
        <v>22</v>
      </c>
      <c r="N1134" s="678">
        <f t="shared" ca="1" si="195"/>
        <v>10804258.145588005</v>
      </c>
      <c r="O1134" s="678">
        <f t="shared" ca="1" si="195"/>
        <v>3337405.5794164725</v>
      </c>
      <c r="P1134" s="678">
        <f t="shared" ca="1" si="195"/>
        <v>575171.45870396344</v>
      </c>
      <c r="Q1134" s="678">
        <f t="shared" ca="1" si="195"/>
        <v>4095450.1009915918</v>
      </c>
      <c r="R1134" s="678">
        <f t="shared" ca="1" si="195"/>
        <v>1421384.5633916676</v>
      </c>
      <c r="S1134" s="678">
        <f t="shared" ca="1" si="195"/>
        <v>4679.7474221022458</v>
      </c>
      <c r="T1134" s="678">
        <f t="shared" ca="1" si="195"/>
        <v>634681.91155134828</v>
      </c>
      <c r="U1134" s="678">
        <f t="shared" ca="1" si="195"/>
        <v>0</v>
      </c>
      <c r="V1134" s="678">
        <f t="shared" ca="1" si="195"/>
        <v>199870.15436766448</v>
      </c>
      <c r="W1134" s="678">
        <f t="shared" ca="1" si="194"/>
        <v>535614.62974319339</v>
      </c>
      <c r="X1134" s="678">
        <f t="shared" ca="1" si="195"/>
        <v>0</v>
      </c>
      <c r="Y1134" s="678">
        <f t="shared" ca="1" si="195"/>
        <v>0</v>
      </c>
      <c r="Z1134" s="678">
        <f t="shared" ca="1" si="195"/>
        <v>0</v>
      </c>
      <c r="AA1134" t="str">
        <f t="shared" si="191"/>
        <v>ASR_CMS_19</v>
      </c>
      <c r="AB1134" s="957">
        <f t="shared" si="192"/>
        <v>45406</v>
      </c>
      <c r="AC1134" t="str">
        <f t="shared" si="193"/>
        <v>Unaudited</v>
      </c>
    </row>
    <row r="1135" spans="1:29" x14ac:dyDescent="0.25">
      <c r="A1135" t="s">
        <v>421</v>
      </c>
      <c r="B1135" t="s">
        <v>1380</v>
      </c>
      <c r="C1135" t="s">
        <v>1381</v>
      </c>
      <c r="D1135">
        <v>1900</v>
      </c>
      <c r="E1135" s="957">
        <v>1</v>
      </c>
      <c r="F1135" t="s">
        <v>439</v>
      </c>
      <c r="G1135" s="957">
        <v>91</v>
      </c>
      <c r="H1135" t="s">
        <v>383</v>
      </c>
      <c r="I1135" s="937" t="s">
        <v>489</v>
      </c>
      <c r="J1135" s="937" t="s">
        <v>445</v>
      </c>
      <c r="K1135" s="937" t="s">
        <v>449</v>
      </c>
      <c r="L1135" s="937" t="s">
        <v>113</v>
      </c>
      <c r="M1135" s="958" t="s">
        <v>444</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ASR_CMS_19</v>
      </c>
      <c r="AB1135" s="957">
        <f t="shared" si="192"/>
        <v>45406</v>
      </c>
      <c r="AC1135" t="str">
        <f t="shared" si="193"/>
        <v>Unaudited</v>
      </c>
    </row>
    <row r="1136" spans="1:29" x14ac:dyDescent="0.25">
      <c r="A1136" t="s">
        <v>421</v>
      </c>
      <c r="B1136" t="s">
        <v>1380</v>
      </c>
      <c r="C1136" t="s">
        <v>1381</v>
      </c>
      <c r="D1136">
        <v>1900</v>
      </c>
      <c r="E1136" s="957">
        <v>1</v>
      </c>
      <c r="F1136" t="s">
        <v>439</v>
      </c>
      <c r="G1136" s="957">
        <v>91</v>
      </c>
      <c r="H1136" t="s">
        <v>383</v>
      </c>
      <c r="I1136" s="937" t="s">
        <v>489</v>
      </c>
      <c r="J1136" s="937" t="s">
        <v>445</v>
      </c>
      <c r="K1136" s="937" t="s">
        <v>449</v>
      </c>
      <c r="L1136" s="937" t="s">
        <v>115</v>
      </c>
      <c r="M1136" s="958" t="s">
        <v>158</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ASR_CMS_19</v>
      </c>
      <c r="AB1136" s="957">
        <f t="shared" si="192"/>
        <v>45406</v>
      </c>
      <c r="AC1136" t="str">
        <f t="shared" si="193"/>
        <v>Unaudited</v>
      </c>
    </row>
    <row r="1137" spans="1:29" x14ac:dyDescent="0.25">
      <c r="A1137" t="s">
        <v>421</v>
      </c>
      <c r="B1137" t="s">
        <v>1380</v>
      </c>
      <c r="C1137" t="s">
        <v>1381</v>
      </c>
      <c r="D1137">
        <v>1900</v>
      </c>
      <c r="E1137" s="957">
        <v>1</v>
      </c>
      <c r="F1137" t="s">
        <v>439</v>
      </c>
      <c r="G1137" s="957">
        <v>91</v>
      </c>
      <c r="H1137" t="s">
        <v>383</v>
      </c>
      <c r="I1137" s="937" t="s">
        <v>489</v>
      </c>
      <c r="J1137" s="937" t="s">
        <v>445</v>
      </c>
      <c r="K1137" s="937" t="s">
        <v>449</v>
      </c>
      <c r="L1137" s="937" t="s">
        <v>116</v>
      </c>
      <c r="M1137" s="958" t="s">
        <v>114</v>
      </c>
      <c r="N1137" s="678">
        <f t="shared" ca="1" si="195"/>
        <v>-31307.359650651946</v>
      </c>
      <c r="O1137" s="678">
        <f t="shared" ca="1" si="195"/>
        <v>-9670.7571558303898</v>
      </c>
      <c r="P1137" s="678">
        <f t="shared" ca="1" si="195"/>
        <v>-1666.6669266680208</v>
      </c>
      <c r="Q1137" s="678">
        <f t="shared" ca="1" si="195"/>
        <v>-11867.333001053961</v>
      </c>
      <c r="R1137" s="678">
        <f t="shared" ca="1" si="195"/>
        <v>-4118.7277394107468</v>
      </c>
      <c r="S1137" s="678">
        <f t="shared" ca="1" si="195"/>
        <v>-13.560443821660717</v>
      </c>
      <c r="T1137" s="678">
        <f t="shared" ca="1" si="195"/>
        <v>-1839.1095992847484</v>
      </c>
      <c r="U1137" s="678">
        <f t="shared" ca="1" si="195"/>
        <v>0</v>
      </c>
      <c r="V1137" s="678">
        <f t="shared" ca="1" si="195"/>
        <v>-579.16117163259867</v>
      </c>
      <c r="W1137" s="678">
        <f t="shared" ca="1" si="194"/>
        <v>-1552.0436129498207</v>
      </c>
      <c r="X1137" s="678">
        <f t="shared" ca="1" si="195"/>
        <v>0</v>
      </c>
      <c r="Y1137" s="678">
        <f t="shared" ca="1" si="195"/>
        <v>0</v>
      </c>
      <c r="Z1137" s="678">
        <f t="shared" ca="1" si="195"/>
        <v>0</v>
      </c>
      <c r="AA1137" t="str">
        <f t="shared" si="191"/>
        <v>ASR_CMS_19</v>
      </c>
      <c r="AB1137" s="957">
        <f t="shared" si="192"/>
        <v>45406</v>
      </c>
      <c r="AC1137" t="str">
        <f t="shared" si="193"/>
        <v>Unaudited</v>
      </c>
    </row>
    <row r="1138" spans="1:29" x14ac:dyDescent="0.25">
      <c r="A1138" t="s">
        <v>421</v>
      </c>
      <c r="B1138" t="s">
        <v>1380</v>
      </c>
      <c r="C1138" t="s">
        <v>1381</v>
      </c>
      <c r="D1138">
        <v>1900</v>
      </c>
      <c r="E1138" s="957">
        <v>1</v>
      </c>
      <c r="F1138" t="s">
        <v>439</v>
      </c>
      <c r="G1138" s="957">
        <v>91</v>
      </c>
      <c r="H1138" t="s">
        <v>383</v>
      </c>
      <c r="I1138" s="937" t="s">
        <v>489</v>
      </c>
      <c r="J1138" s="937" t="s">
        <v>445</v>
      </c>
      <c r="K1138" s="937" t="s">
        <v>449</v>
      </c>
      <c r="L1138" s="937" t="s">
        <v>117</v>
      </c>
      <c r="M1138" s="958" t="s">
        <v>159</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ASR_CMS_19</v>
      </c>
      <c r="AB1138" s="957">
        <f t="shared" si="192"/>
        <v>45406</v>
      </c>
      <c r="AC1138" t="str">
        <f t="shared" si="193"/>
        <v>Unaudited</v>
      </c>
    </row>
    <row r="1139" spans="1:29" x14ac:dyDescent="0.25">
      <c r="A1139" t="s">
        <v>421</v>
      </c>
      <c r="B1139" t="s">
        <v>1380</v>
      </c>
      <c r="C1139" t="s">
        <v>1381</v>
      </c>
      <c r="D1139">
        <v>1900</v>
      </c>
      <c r="E1139" s="957">
        <v>1</v>
      </c>
      <c r="F1139" t="s">
        <v>439</v>
      </c>
      <c r="G1139" s="957">
        <v>91</v>
      </c>
      <c r="H1139" t="s">
        <v>383</v>
      </c>
      <c r="I1139" s="937" t="s">
        <v>489</v>
      </c>
      <c r="J1139" s="937" t="s">
        <v>445</v>
      </c>
      <c r="K1139" s="937" t="s">
        <v>449</v>
      </c>
      <c r="L1139" s="937" t="s">
        <v>160</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ASR_CMS_19</v>
      </c>
      <c r="AB1139" s="957">
        <f t="shared" si="192"/>
        <v>45406</v>
      </c>
      <c r="AC1139" t="str">
        <f t="shared" si="193"/>
        <v>Unaudited</v>
      </c>
    </row>
    <row r="1140" spans="1:29" x14ac:dyDescent="0.25">
      <c r="A1140" t="s">
        <v>421</v>
      </c>
      <c r="B1140" t="s">
        <v>1380</v>
      </c>
      <c r="C1140" t="s">
        <v>1381</v>
      </c>
      <c r="D1140">
        <v>1900</v>
      </c>
      <c r="E1140" s="957">
        <v>1</v>
      </c>
      <c r="F1140" t="s">
        <v>439</v>
      </c>
      <c r="G1140" s="957">
        <v>91</v>
      </c>
      <c r="H1140" t="s">
        <v>383</v>
      </c>
      <c r="I1140" s="937" t="s">
        <v>489</v>
      </c>
      <c r="J1140" s="937" t="s">
        <v>445</v>
      </c>
      <c r="K1140" s="937" t="s">
        <v>449</v>
      </c>
      <c r="L1140" s="937" t="s">
        <v>443</v>
      </c>
      <c r="M1140" s="958" t="s">
        <v>457</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ASR_CMS_19</v>
      </c>
      <c r="AB1140" s="957">
        <f t="shared" si="192"/>
        <v>45406</v>
      </c>
      <c r="AC1140" t="str">
        <f t="shared" si="193"/>
        <v>Unaudited</v>
      </c>
    </row>
    <row r="1141" spans="1:29" ht="30" x14ac:dyDescent="0.25">
      <c r="A1141" t="s">
        <v>421</v>
      </c>
      <c r="B1141" t="s">
        <v>1380</v>
      </c>
      <c r="C1141" t="s">
        <v>1381</v>
      </c>
      <c r="D1141">
        <v>1900</v>
      </c>
      <c r="E1141" s="957">
        <v>1</v>
      </c>
      <c r="F1141" t="s">
        <v>439</v>
      </c>
      <c r="G1141" s="957">
        <v>91</v>
      </c>
      <c r="H1141" t="s">
        <v>383</v>
      </c>
      <c r="I1141" s="937" t="s">
        <v>489</v>
      </c>
      <c r="J1141" s="937" t="s">
        <v>445</v>
      </c>
      <c r="K1141" s="937" t="s">
        <v>450</v>
      </c>
      <c r="L1141" s="937">
        <v>9.1</v>
      </c>
      <c r="M1141" s="958" t="s">
        <v>186</v>
      </c>
      <c r="N1141" s="678">
        <f t="shared" ca="1" si="195"/>
        <v>7313083</v>
      </c>
      <c r="O1141" s="678">
        <f t="shared" ca="1" si="195"/>
        <v>518802.12999999995</v>
      </c>
      <c r="P1141" s="678">
        <f t="shared" ca="1" si="195"/>
        <v>183326.16999999995</v>
      </c>
      <c r="Q1141" s="678">
        <f t="shared" ca="1" si="195"/>
        <v>1839360.9400000004</v>
      </c>
      <c r="R1141" s="678">
        <f t="shared" ca="1" si="195"/>
        <v>256652.27</v>
      </c>
      <c r="S1141" s="678">
        <f t="shared" ca="1" si="195"/>
        <v>50330.210000000006</v>
      </c>
      <c r="T1141" s="678">
        <f t="shared" ca="1" si="195"/>
        <v>407817.50000000006</v>
      </c>
      <c r="U1141" s="678">
        <f t="shared" ca="1" si="195"/>
        <v>0</v>
      </c>
      <c r="V1141" s="678">
        <f t="shared" ca="1" si="195"/>
        <v>40876.640000000007</v>
      </c>
      <c r="W1141" s="678">
        <f t="shared" ca="1" si="194"/>
        <v>4015917.1399999997</v>
      </c>
      <c r="X1141" s="678">
        <f t="shared" ca="1" si="195"/>
        <v>0</v>
      </c>
      <c r="Y1141" s="678">
        <f t="shared" ca="1" si="195"/>
        <v>0</v>
      </c>
      <c r="Z1141" s="678">
        <f t="shared" ca="1" si="195"/>
        <v>0</v>
      </c>
      <c r="AA1141" t="str">
        <f t="shared" si="191"/>
        <v>ASR_CMS_19</v>
      </c>
      <c r="AB1141" s="957">
        <f t="shared" si="192"/>
        <v>45406</v>
      </c>
      <c r="AC1141" t="str">
        <f t="shared" si="193"/>
        <v>Unaudited</v>
      </c>
    </row>
    <row r="1142" spans="1:29" x14ac:dyDescent="0.25">
      <c r="A1142" t="s">
        <v>421</v>
      </c>
      <c r="B1142" t="s">
        <v>1380</v>
      </c>
      <c r="C1142" t="s">
        <v>1381</v>
      </c>
      <c r="D1142">
        <v>1900</v>
      </c>
      <c r="E1142" s="957">
        <v>1</v>
      </c>
      <c r="F1142" t="s">
        <v>439</v>
      </c>
      <c r="G1142" s="957">
        <v>91</v>
      </c>
      <c r="H1142" t="s">
        <v>383</v>
      </c>
      <c r="I1142" s="937" t="s">
        <v>489</v>
      </c>
      <c r="J1142" s="937" t="s">
        <v>445</v>
      </c>
      <c r="K1142" s="937" t="s">
        <v>450</v>
      </c>
      <c r="L1142" s="937" t="s">
        <v>107</v>
      </c>
      <c r="M1142" s="958" t="s">
        <v>187</v>
      </c>
      <c r="N1142" s="678">
        <f t="shared" ca="1" si="195"/>
        <v>33426.31</v>
      </c>
      <c r="O1142" s="678">
        <f t="shared" ca="1" si="195"/>
        <v>0</v>
      </c>
      <c r="P1142" s="678">
        <f t="shared" ca="1" si="195"/>
        <v>0</v>
      </c>
      <c r="Q1142" s="678">
        <f t="shared" ca="1" si="195"/>
        <v>13824.9</v>
      </c>
      <c r="R1142" s="678">
        <f t="shared" ca="1" si="195"/>
        <v>0</v>
      </c>
      <c r="S1142" s="678">
        <f t="shared" ca="1" si="195"/>
        <v>0</v>
      </c>
      <c r="T1142" s="678">
        <f t="shared" ca="1" si="195"/>
        <v>0</v>
      </c>
      <c r="U1142" s="678">
        <f t="shared" ca="1" si="195"/>
        <v>0</v>
      </c>
      <c r="V1142" s="678">
        <f t="shared" ca="1" si="195"/>
        <v>0</v>
      </c>
      <c r="W1142" s="678">
        <f t="shared" ca="1" si="194"/>
        <v>19601.41</v>
      </c>
      <c r="X1142" s="678">
        <f t="shared" ca="1" si="195"/>
        <v>0</v>
      </c>
      <c r="Y1142" s="678">
        <f t="shared" ca="1" si="195"/>
        <v>0</v>
      </c>
      <c r="Z1142" s="678">
        <f t="shared" ca="1" si="195"/>
        <v>0</v>
      </c>
      <c r="AA1142" t="str">
        <f t="shared" si="191"/>
        <v>ASR_CMS_19</v>
      </c>
      <c r="AB1142" s="957">
        <f t="shared" si="192"/>
        <v>45406</v>
      </c>
      <c r="AC1142" t="str">
        <f t="shared" si="193"/>
        <v>Unaudited</v>
      </c>
    </row>
    <row r="1143" spans="1:29" x14ac:dyDescent="0.25">
      <c r="A1143" t="s">
        <v>421</v>
      </c>
      <c r="B1143" t="s">
        <v>1380</v>
      </c>
      <c r="C1143" t="s">
        <v>1381</v>
      </c>
      <c r="D1143">
        <v>1900</v>
      </c>
      <c r="E1143" s="957">
        <v>1</v>
      </c>
      <c r="F1143" t="s">
        <v>439</v>
      </c>
      <c r="G1143" s="957">
        <v>91</v>
      </c>
      <c r="H1143" t="s">
        <v>383</v>
      </c>
      <c r="I1143" s="937" t="s">
        <v>489</v>
      </c>
      <c r="J1143" s="937" t="s">
        <v>445</v>
      </c>
      <c r="K1143" s="937" t="s">
        <v>450</v>
      </c>
      <c r="L1143" s="945" t="s">
        <v>1316</v>
      </c>
      <c r="M1143" s="960" t="s">
        <v>1317</v>
      </c>
      <c r="N1143" s="678">
        <f t="shared" ca="1" si="195"/>
        <v>138776.87</v>
      </c>
      <c r="O1143" s="678">
        <f t="shared" ca="1" si="195"/>
        <v>23154.21</v>
      </c>
      <c r="P1143" s="678">
        <f t="shared" ca="1" si="195"/>
        <v>0</v>
      </c>
      <c r="Q1143" s="678">
        <f t="shared" ca="1" si="195"/>
        <v>94817.02</v>
      </c>
      <c r="R1143" s="678">
        <f t="shared" ca="1" si="195"/>
        <v>0</v>
      </c>
      <c r="S1143" s="678">
        <f t="shared" ca="1" si="195"/>
        <v>0</v>
      </c>
      <c r="T1143" s="678">
        <f t="shared" ca="1" si="195"/>
        <v>0</v>
      </c>
      <c r="U1143" s="678">
        <f t="shared" ca="1" si="195"/>
        <v>0</v>
      </c>
      <c r="V1143" s="678">
        <f t="shared" ca="1" si="195"/>
        <v>0</v>
      </c>
      <c r="W1143" s="678">
        <f t="shared" ca="1" si="194"/>
        <v>20805.64</v>
      </c>
      <c r="X1143" s="678">
        <f t="shared" ca="1" si="195"/>
        <v>0</v>
      </c>
      <c r="Y1143" s="678">
        <f t="shared" ca="1" si="195"/>
        <v>0</v>
      </c>
      <c r="Z1143" s="678">
        <f t="shared" ca="1" si="195"/>
        <v>0</v>
      </c>
      <c r="AA1143" t="str">
        <f t="shared" si="191"/>
        <v>ASR_CMS_19</v>
      </c>
      <c r="AB1143" s="957">
        <f t="shared" si="192"/>
        <v>45406</v>
      </c>
      <c r="AC1143" t="str">
        <f t="shared" si="193"/>
        <v>Unaudited</v>
      </c>
    </row>
    <row r="1144" spans="1:29" x14ac:dyDescent="0.25">
      <c r="A1144" t="s">
        <v>421</v>
      </c>
      <c r="B1144" t="s">
        <v>1380</v>
      </c>
      <c r="C1144" t="s">
        <v>1381</v>
      </c>
      <c r="D1144">
        <v>1900</v>
      </c>
      <c r="E1144" s="957">
        <v>1</v>
      </c>
      <c r="F1144" t="s">
        <v>439</v>
      </c>
      <c r="G1144" s="957">
        <v>91</v>
      </c>
      <c r="H1144" t="s">
        <v>383</v>
      </c>
      <c r="I1144" s="937" t="s">
        <v>489</v>
      </c>
      <c r="J1144" s="937" t="s">
        <v>445</v>
      </c>
      <c r="K1144" s="937" t="s">
        <v>450</v>
      </c>
      <c r="L1144" s="947" t="s">
        <v>108</v>
      </c>
      <c r="M1144" s="961" t="s">
        <v>188</v>
      </c>
      <c r="N1144" s="678">
        <f t="shared" ca="1" si="195"/>
        <v>2190448.3200000008</v>
      </c>
      <c r="O1144" s="678">
        <f t="shared" ca="1" si="195"/>
        <v>398977.56</v>
      </c>
      <c r="P1144" s="678">
        <f t="shared" ca="1" si="195"/>
        <v>50850.81</v>
      </c>
      <c r="Q1144" s="678">
        <f t="shared" ca="1" si="195"/>
        <v>858650.89000000013</v>
      </c>
      <c r="R1144" s="678">
        <f t="shared" ca="1" si="195"/>
        <v>70911.28</v>
      </c>
      <c r="S1144" s="678">
        <f t="shared" ca="1" si="195"/>
        <v>2814.77</v>
      </c>
      <c r="T1144" s="678">
        <f t="shared" ca="1" si="195"/>
        <v>335439.61</v>
      </c>
      <c r="U1144" s="678">
        <f t="shared" ca="1" si="195"/>
        <v>0</v>
      </c>
      <c r="V1144" s="678">
        <f t="shared" ca="1" si="195"/>
        <v>11419.29</v>
      </c>
      <c r="W1144" s="678">
        <f t="shared" ca="1" si="194"/>
        <v>461384.11000000016</v>
      </c>
      <c r="X1144" s="678">
        <f t="shared" ca="1" si="195"/>
        <v>0</v>
      </c>
      <c r="Y1144" s="678">
        <f t="shared" ca="1" si="195"/>
        <v>0</v>
      </c>
      <c r="Z1144" s="678">
        <f t="shared" ca="1" si="195"/>
        <v>0</v>
      </c>
      <c r="AA1144" t="str">
        <f t="shared" si="191"/>
        <v>ASR_CMS_19</v>
      </c>
      <c r="AB1144" s="957">
        <f t="shared" si="192"/>
        <v>45406</v>
      </c>
      <c r="AC1144" t="str">
        <f t="shared" si="193"/>
        <v>Unaudited</v>
      </c>
    </row>
    <row r="1145" spans="1:29" x14ac:dyDescent="0.25">
      <c r="A1145" t="s">
        <v>421</v>
      </c>
      <c r="B1145" t="s">
        <v>1380</v>
      </c>
      <c r="C1145" t="s">
        <v>1381</v>
      </c>
      <c r="D1145">
        <v>1900</v>
      </c>
      <c r="E1145" s="957">
        <v>1</v>
      </c>
      <c r="F1145" t="s">
        <v>439</v>
      </c>
      <c r="G1145" s="957">
        <v>91</v>
      </c>
      <c r="H1145" t="s">
        <v>383</v>
      </c>
      <c r="I1145" s="958" t="s">
        <v>489</v>
      </c>
      <c r="J1145" s="958" t="s">
        <v>445</v>
      </c>
      <c r="K1145" s="958" t="s">
        <v>450</v>
      </c>
      <c r="L1145" s="937" t="s">
        <v>109</v>
      </c>
      <c r="M1145" s="958" t="s">
        <v>161</v>
      </c>
      <c r="N1145" s="678">
        <f t="shared" ca="1" si="195"/>
        <v>2581430.086746091</v>
      </c>
      <c r="O1145" s="678">
        <f t="shared" ca="1" si="195"/>
        <v>1070068.6605009662</v>
      </c>
      <c r="P1145" s="678">
        <f t="shared" ca="1" si="195"/>
        <v>64333.737319880871</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1097742.9642831723</v>
      </c>
      <c r="R1145" s="678">
        <f t="shared" ca="1" si="196"/>
        <v>90655.833369468222</v>
      </c>
      <c r="S1145" s="678">
        <f t="shared" ca="1" si="196"/>
        <v>3382.6370844114426</v>
      </c>
      <c r="T1145" s="678">
        <f t="shared" ca="1" si="196"/>
        <v>166921.77133744847</v>
      </c>
      <c r="U1145" s="678">
        <f t="shared" ca="1" si="196"/>
        <v>0</v>
      </c>
      <c r="V1145" s="678">
        <f t="shared" ca="1" si="196"/>
        <v>3393.5012066661861</v>
      </c>
      <c r="W1145" s="678">
        <f t="shared" ca="1" si="194"/>
        <v>84930.981644077241</v>
      </c>
      <c r="X1145" s="678">
        <f t="shared" ca="1" si="196"/>
        <v>0</v>
      </c>
      <c r="Y1145" s="678">
        <f t="shared" ca="1" si="196"/>
        <v>0</v>
      </c>
      <c r="Z1145" s="678">
        <f t="shared" ca="1" si="196"/>
        <v>0</v>
      </c>
      <c r="AA1145" t="str">
        <f t="shared" si="191"/>
        <v>ASR_CMS_19</v>
      </c>
      <c r="AB1145" s="957">
        <f t="shared" si="192"/>
        <v>45406</v>
      </c>
      <c r="AC1145" t="str">
        <f t="shared" si="193"/>
        <v>Unaudited</v>
      </c>
    </row>
    <row r="1146" spans="1:29" x14ac:dyDescent="0.25">
      <c r="A1146" t="s">
        <v>421</v>
      </c>
      <c r="B1146" t="s">
        <v>1380</v>
      </c>
      <c r="C1146" t="s">
        <v>1381</v>
      </c>
      <c r="D1146">
        <v>1900</v>
      </c>
      <c r="E1146" s="957">
        <v>1</v>
      </c>
      <c r="F1146" t="s">
        <v>439</v>
      </c>
      <c r="G1146" s="957">
        <v>91</v>
      </c>
      <c r="H1146" t="s">
        <v>383</v>
      </c>
      <c r="I1146" s="937" t="s">
        <v>489</v>
      </c>
      <c r="J1146" s="937" t="s">
        <v>445</v>
      </c>
      <c r="K1146" s="937" t="s">
        <v>450</v>
      </c>
      <c r="L1146" s="937" t="s">
        <v>110</v>
      </c>
      <c r="M1146" s="962" t="s">
        <v>135</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29813.702924374931</v>
      </c>
      <c r="O1146" s="678">
        <f t="shared" ca="1" si="196"/>
        <v>15961.945516543827</v>
      </c>
      <c r="P1146" s="678">
        <f t="shared" ca="1" si="196"/>
        <v>3179.8351661266884</v>
      </c>
      <c r="Q1146" s="678">
        <f t="shared" ca="1" si="196"/>
        <v>6987.1623000223826</v>
      </c>
      <c r="R1146" s="678">
        <f t="shared" ca="1" si="196"/>
        <v>1392.9737360765187</v>
      </c>
      <c r="S1146" s="678">
        <f t="shared" ca="1" si="196"/>
        <v>39.419873370293644</v>
      </c>
      <c r="T1146" s="678">
        <f t="shared" ca="1" si="196"/>
        <v>1914.5995358220125</v>
      </c>
      <c r="U1146" s="678">
        <f t="shared" ca="1" si="196"/>
        <v>0</v>
      </c>
      <c r="V1146" s="678">
        <f t="shared" ca="1" si="196"/>
        <v>70.247795265424742</v>
      </c>
      <c r="W1146" s="678">
        <f t="shared" ca="1" si="194"/>
        <v>267.51900114778192</v>
      </c>
      <c r="X1146" s="678">
        <f t="shared" ca="1" si="196"/>
        <v>0</v>
      </c>
      <c r="Y1146" s="678">
        <f t="shared" ca="1" si="196"/>
        <v>0</v>
      </c>
      <c r="Z1146" s="678">
        <f t="shared" ca="1" si="196"/>
        <v>0</v>
      </c>
      <c r="AA1146" t="str">
        <f t="shared" si="191"/>
        <v>ASR_CMS_19</v>
      </c>
      <c r="AB1146" s="957">
        <f t="shared" si="192"/>
        <v>45406</v>
      </c>
      <c r="AC1146" t="str">
        <f t="shared" si="193"/>
        <v>Unaudited</v>
      </c>
    </row>
    <row r="1147" spans="1:29" x14ac:dyDescent="0.25">
      <c r="A1147" t="s">
        <v>421</v>
      </c>
      <c r="B1147" t="s">
        <v>1380</v>
      </c>
      <c r="C1147" t="s">
        <v>1381</v>
      </c>
      <c r="D1147">
        <v>1900</v>
      </c>
      <c r="E1147" s="957">
        <v>1</v>
      </c>
      <c r="F1147" t="s">
        <v>439</v>
      </c>
      <c r="G1147" s="957">
        <v>91</v>
      </c>
      <c r="H1147" t="s">
        <v>383</v>
      </c>
      <c r="I1147" s="937" t="s">
        <v>489</v>
      </c>
      <c r="J1147" s="937" t="s">
        <v>445</v>
      </c>
      <c r="K1147" s="937" t="s">
        <v>450</v>
      </c>
      <c r="L1147" s="937" t="s">
        <v>111</v>
      </c>
      <c r="M1147" s="962" t="s">
        <v>163</v>
      </c>
      <c r="N1147" s="678">
        <f t="shared" ca="1" si="197"/>
        <v>-11569.193358792589</v>
      </c>
      <c r="O1147" s="678">
        <f t="shared" ca="1" si="196"/>
        <v>-1897.4435229166886</v>
      </c>
      <c r="P1147" s="678">
        <f t="shared" ca="1" si="196"/>
        <v>-281.11053925070735</v>
      </c>
      <c r="Q1147" s="678">
        <f t="shared" ca="1" si="196"/>
        <v>-3685.1224211455342</v>
      </c>
      <c r="R1147" s="678">
        <f t="shared" ca="1" si="196"/>
        <v>-394.76487242101416</v>
      </c>
      <c r="S1147" s="678">
        <f t="shared" ca="1" si="196"/>
        <v>-53.36833184619438</v>
      </c>
      <c r="T1147" s="678">
        <f t="shared" ca="1" si="196"/>
        <v>-859.17165806536775</v>
      </c>
      <c r="U1147" s="678">
        <f t="shared" ca="1" si="196"/>
        <v>0</v>
      </c>
      <c r="V1147" s="678">
        <f t="shared" ca="1" si="196"/>
        <v>-52.576916641018883</v>
      </c>
      <c r="W1147" s="678">
        <f t="shared" ca="1" si="194"/>
        <v>-4345.6350965060628</v>
      </c>
      <c r="X1147" s="678">
        <f t="shared" ca="1" si="196"/>
        <v>0</v>
      </c>
      <c r="Y1147" s="678">
        <f t="shared" ca="1" si="196"/>
        <v>0</v>
      </c>
      <c r="Z1147" s="678">
        <f t="shared" ca="1" si="196"/>
        <v>0</v>
      </c>
      <c r="AA1147" t="str">
        <f t="shared" si="191"/>
        <v>ASR_CMS_19</v>
      </c>
      <c r="AB1147" s="957">
        <f t="shared" si="192"/>
        <v>45406</v>
      </c>
      <c r="AC1147" t="str">
        <f t="shared" si="193"/>
        <v>Unaudited</v>
      </c>
    </row>
    <row r="1148" spans="1:29" x14ac:dyDescent="0.25">
      <c r="A1148" t="s">
        <v>421</v>
      </c>
      <c r="B1148" t="s">
        <v>1380</v>
      </c>
      <c r="C1148" t="s">
        <v>1381</v>
      </c>
      <c r="D1148">
        <v>1900</v>
      </c>
      <c r="E1148" s="957">
        <v>1</v>
      </c>
      <c r="F1148" t="s">
        <v>439</v>
      </c>
      <c r="G1148" s="957">
        <v>91</v>
      </c>
      <c r="H1148" t="s">
        <v>383</v>
      </c>
      <c r="I1148" s="937" t="s">
        <v>489</v>
      </c>
      <c r="J1148" s="937" t="s">
        <v>445</v>
      </c>
      <c r="K1148" s="937" t="s">
        <v>450</v>
      </c>
      <c r="L1148" s="937" t="s">
        <v>112</v>
      </c>
      <c r="M1148" s="962" t="s">
        <v>464</v>
      </c>
      <c r="N1148" s="678">
        <f t="shared" ca="1" si="197"/>
        <v>195550.6354145658</v>
      </c>
      <c r="O1148" s="678">
        <f t="shared" ca="1" si="196"/>
        <v>38967.201405016858</v>
      </c>
      <c r="P1148" s="678">
        <f t="shared" ca="1" si="196"/>
        <v>7021.797146666976</v>
      </c>
      <c r="Q1148" s="678">
        <f t="shared" ca="1" si="196"/>
        <v>65343.389168701528</v>
      </c>
      <c r="R1148" s="678">
        <f t="shared" ca="1" si="196"/>
        <v>12288.574670824666</v>
      </c>
      <c r="S1148" s="678">
        <f t="shared" ca="1" si="196"/>
        <v>823.05810866933393</v>
      </c>
      <c r="T1148" s="678">
        <f t="shared" ca="1" si="196"/>
        <v>15589.582201409738</v>
      </c>
      <c r="U1148" s="678">
        <f t="shared" ca="1" si="196"/>
        <v>0</v>
      </c>
      <c r="V1148" s="678">
        <f t="shared" ca="1" si="196"/>
        <v>2015.3483908087712</v>
      </c>
      <c r="W1148" s="678">
        <f t="shared" ca="1" si="194"/>
        <v>53501.684322467932</v>
      </c>
      <c r="X1148" s="678">
        <f t="shared" ca="1" si="196"/>
        <v>0</v>
      </c>
      <c r="Y1148" s="678">
        <f t="shared" ca="1" si="196"/>
        <v>0</v>
      </c>
      <c r="Z1148" s="678">
        <f t="shared" ca="1" si="196"/>
        <v>0</v>
      </c>
      <c r="AA1148" t="str">
        <f t="shared" si="191"/>
        <v>ASR_CMS_19</v>
      </c>
      <c r="AB1148" s="957">
        <f t="shared" si="192"/>
        <v>45406</v>
      </c>
      <c r="AC1148" t="str">
        <f t="shared" si="193"/>
        <v>Unaudited</v>
      </c>
    </row>
    <row r="1149" spans="1:29" x14ac:dyDescent="0.25">
      <c r="A1149" t="s">
        <v>421</v>
      </c>
      <c r="B1149" t="s">
        <v>1380</v>
      </c>
      <c r="C1149" t="s">
        <v>1381</v>
      </c>
      <c r="D1149">
        <v>1900</v>
      </c>
      <c r="E1149" s="957">
        <v>1</v>
      </c>
      <c r="F1149" t="s">
        <v>439</v>
      </c>
      <c r="G1149" s="957">
        <v>91</v>
      </c>
      <c r="H1149" t="s">
        <v>383</v>
      </c>
      <c r="I1149" s="937" t="s">
        <v>489</v>
      </c>
      <c r="J1149" s="937" t="s">
        <v>445</v>
      </c>
      <c r="K1149" s="937" t="s">
        <v>6</v>
      </c>
      <c r="L1149" s="937" t="s">
        <v>118</v>
      </c>
      <c r="M1149" s="962" t="s">
        <v>189</v>
      </c>
      <c r="N1149" s="678">
        <f t="shared" ca="1" si="197"/>
        <v>86119.930886502218</v>
      </c>
      <c r="O1149" s="678">
        <f t="shared" ca="1" si="196"/>
        <v>26602.209422119595</v>
      </c>
      <c r="P1149" s="678">
        <f t="shared" ca="1" si="196"/>
        <v>4584.6485343097302</v>
      </c>
      <c r="Q1149" s="678">
        <f t="shared" ca="1" si="196"/>
        <v>32644.525417096032</v>
      </c>
      <c r="R1149" s="678">
        <f t="shared" ca="1" si="196"/>
        <v>11329.749688776028</v>
      </c>
      <c r="S1149" s="678">
        <f t="shared" ca="1" si="196"/>
        <v>37.301915515810613</v>
      </c>
      <c r="T1149" s="678">
        <f t="shared" ca="1" si="196"/>
        <v>5059.0018880690604</v>
      </c>
      <c r="U1149" s="678">
        <f t="shared" ca="1" si="196"/>
        <v>0</v>
      </c>
      <c r="V1149" s="678">
        <f t="shared" ca="1" si="196"/>
        <v>1593.1500014600049</v>
      </c>
      <c r="W1149" s="678">
        <f t="shared" ca="1" si="194"/>
        <v>4269.3440191559685</v>
      </c>
      <c r="X1149" s="678">
        <f t="shared" ca="1" si="196"/>
        <v>0</v>
      </c>
      <c r="Y1149" s="678">
        <f t="shared" ca="1" si="196"/>
        <v>0</v>
      </c>
      <c r="Z1149" s="678">
        <f t="shared" ca="1" si="196"/>
        <v>0</v>
      </c>
      <c r="AA1149" t="str">
        <f t="shared" si="191"/>
        <v>ASR_CMS_19</v>
      </c>
      <c r="AB1149" s="957">
        <f t="shared" si="192"/>
        <v>45406</v>
      </c>
      <c r="AC1149" t="str">
        <f t="shared" si="193"/>
        <v>Unaudited</v>
      </c>
    </row>
    <row r="1150" spans="1:29" x14ac:dyDescent="0.25">
      <c r="A1150" t="s">
        <v>421</v>
      </c>
      <c r="B1150" t="s">
        <v>1380</v>
      </c>
      <c r="C1150" t="s">
        <v>1381</v>
      </c>
      <c r="D1150">
        <v>1900</v>
      </c>
      <c r="E1150" s="957">
        <v>1</v>
      </c>
      <c r="F1150" t="s">
        <v>439</v>
      </c>
      <c r="G1150" s="957">
        <v>91</v>
      </c>
      <c r="H1150" t="s">
        <v>383</v>
      </c>
      <c r="I1150" s="937" t="s">
        <v>489</v>
      </c>
      <c r="J1150" s="937" t="s">
        <v>445</v>
      </c>
      <c r="K1150" s="937" t="s">
        <v>6</v>
      </c>
      <c r="L1150" s="937" t="s">
        <v>45</v>
      </c>
      <c r="M1150" s="962" t="s">
        <v>164</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ASR_CMS_19</v>
      </c>
      <c r="AB1150" s="957">
        <f t="shared" si="192"/>
        <v>45406</v>
      </c>
      <c r="AC1150" t="str">
        <f t="shared" si="193"/>
        <v>Unaudited</v>
      </c>
    </row>
    <row r="1151" spans="1:29" x14ac:dyDescent="0.25">
      <c r="A1151" t="s">
        <v>421</v>
      </c>
      <c r="B1151" t="s">
        <v>1380</v>
      </c>
      <c r="C1151" t="s">
        <v>1381</v>
      </c>
      <c r="D1151">
        <v>1900</v>
      </c>
      <c r="E1151" s="957">
        <v>1</v>
      </c>
      <c r="F1151" t="s">
        <v>439</v>
      </c>
      <c r="G1151" s="957">
        <v>91</v>
      </c>
      <c r="H1151" t="s">
        <v>383</v>
      </c>
      <c r="I1151" s="937" t="s">
        <v>489</v>
      </c>
      <c r="J1151" s="937" t="s">
        <v>445</v>
      </c>
      <c r="K1151" s="937" t="s">
        <v>6</v>
      </c>
      <c r="L1151" s="937" t="s">
        <v>46</v>
      </c>
      <c r="M1151" s="962" t="s">
        <v>165</v>
      </c>
      <c r="N1151" s="678">
        <f t="shared" ca="1" si="197"/>
        <v>3.8870071998554261</v>
      </c>
      <c r="O1151" s="678">
        <f t="shared" ca="1" si="196"/>
        <v>0</v>
      </c>
      <c r="P1151" s="678">
        <f t="shared" ca="1" si="196"/>
        <v>3.6416989589870714</v>
      </c>
      <c r="Q1151" s="678">
        <f t="shared" ca="1" si="196"/>
        <v>0.24530824086835462</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ASR_CMS_19</v>
      </c>
      <c r="AB1151" s="957">
        <f t="shared" si="192"/>
        <v>45406</v>
      </c>
      <c r="AC1151" t="str">
        <f t="shared" si="193"/>
        <v>Unaudited</v>
      </c>
    </row>
    <row r="1152" spans="1:29" x14ac:dyDescent="0.25">
      <c r="A1152" t="s">
        <v>421</v>
      </c>
      <c r="B1152" t="s">
        <v>1380</v>
      </c>
      <c r="C1152" t="s">
        <v>1381</v>
      </c>
      <c r="D1152">
        <v>1900</v>
      </c>
      <c r="E1152" s="957">
        <v>1</v>
      </c>
      <c r="F1152" t="s">
        <v>439</v>
      </c>
      <c r="G1152" s="957">
        <v>91</v>
      </c>
      <c r="H1152" t="s">
        <v>383</v>
      </c>
      <c r="I1152" s="937" t="s">
        <v>489</v>
      </c>
      <c r="J1152" s="937" t="s">
        <v>445</v>
      </c>
      <c r="K1152" s="937" t="s">
        <v>6</v>
      </c>
      <c r="L1152" s="945" t="s">
        <v>166</v>
      </c>
      <c r="M1152" s="960" t="s">
        <v>462</v>
      </c>
      <c r="N1152" s="678">
        <f t="shared" ca="1" si="197"/>
        <v>127498.49010952658</v>
      </c>
      <c r="O1152" s="678">
        <f t="shared" ca="1" si="196"/>
        <v>25406.510863034535</v>
      </c>
      <c r="P1152" s="678">
        <f t="shared" ca="1" si="196"/>
        <v>4578.1929174377728</v>
      </c>
      <c r="Q1152" s="678">
        <f t="shared" ca="1" si="196"/>
        <v>42603.714582602071</v>
      </c>
      <c r="R1152" s="678">
        <f t="shared" ca="1" si="196"/>
        <v>8012.1177453950359</v>
      </c>
      <c r="S1152" s="678">
        <f t="shared" ca="1" si="196"/>
        <v>536.63168061445356</v>
      </c>
      <c r="T1152" s="678">
        <f t="shared" ca="1" si="196"/>
        <v>10164.365806862721</v>
      </c>
      <c r="U1152" s="678">
        <f t="shared" ca="1" si="196"/>
        <v>0</v>
      </c>
      <c r="V1152" s="678">
        <f t="shared" ca="1" si="196"/>
        <v>1314.0017485908047</v>
      </c>
      <c r="W1152" s="678">
        <f t="shared" ca="1" si="194"/>
        <v>34882.954764989183</v>
      </c>
      <c r="X1152" s="678">
        <f t="shared" ca="1" si="196"/>
        <v>0</v>
      </c>
      <c r="Y1152" s="678">
        <f t="shared" ca="1" si="196"/>
        <v>0</v>
      </c>
      <c r="Z1152" s="678">
        <f t="shared" ca="1" si="196"/>
        <v>0</v>
      </c>
      <c r="AA1152" t="str">
        <f t="shared" si="191"/>
        <v>ASR_CMS_19</v>
      </c>
      <c r="AB1152" s="957">
        <f t="shared" si="192"/>
        <v>45406</v>
      </c>
      <c r="AC1152" t="str">
        <f t="shared" si="193"/>
        <v>Unaudited</v>
      </c>
    </row>
    <row r="1153" spans="1:29" x14ac:dyDescent="0.25">
      <c r="A1153" t="s">
        <v>421</v>
      </c>
      <c r="B1153" t="s">
        <v>1380</v>
      </c>
      <c r="C1153" t="s">
        <v>1381</v>
      </c>
      <c r="D1153">
        <v>1900</v>
      </c>
      <c r="E1153" s="957">
        <v>1</v>
      </c>
      <c r="F1153" t="s">
        <v>439</v>
      </c>
      <c r="G1153" s="957">
        <v>91</v>
      </c>
      <c r="H1153" t="s">
        <v>383</v>
      </c>
      <c r="I1153" s="962" t="s">
        <v>489</v>
      </c>
      <c r="J1153" s="962" t="s">
        <v>445</v>
      </c>
      <c r="K1153" s="962" t="s">
        <v>435</v>
      </c>
      <c r="L1153" s="937" t="s">
        <v>121</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ASR_CMS_19</v>
      </c>
      <c r="AB1153" s="957">
        <f t="shared" si="192"/>
        <v>45406</v>
      </c>
      <c r="AC1153" t="str">
        <f t="shared" si="193"/>
        <v>Unaudited</v>
      </c>
    </row>
    <row r="1154" spans="1:29" x14ac:dyDescent="0.25">
      <c r="A1154" t="s">
        <v>421</v>
      </c>
      <c r="B1154" t="s">
        <v>1380</v>
      </c>
      <c r="C1154" t="s">
        <v>1381</v>
      </c>
      <c r="D1154">
        <v>1900</v>
      </c>
      <c r="E1154" s="957">
        <v>1</v>
      </c>
      <c r="F1154" t="s">
        <v>439</v>
      </c>
      <c r="G1154" s="957">
        <v>91</v>
      </c>
      <c r="H1154" t="s">
        <v>383</v>
      </c>
      <c r="I1154" s="937" t="s">
        <v>489</v>
      </c>
      <c r="J1154" s="937" t="s">
        <v>445</v>
      </c>
      <c r="K1154" s="937" t="s">
        <v>435</v>
      </c>
      <c r="L1154" s="943" t="s">
        <v>938</v>
      </c>
      <c r="M1154" s="963" t="s">
        <v>930</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ASR_CMS_19</v>
      </c>
      <c r="AB1154" s="957">
        <f t="shared" ref="AB1154:AB1217" si="199">file_date</f>
        <v>45406</v>
      </c>
      <c r="AC1154" t="str">
        <f t="shared" ref="AC1154:AC1217" si="200">status</f>
        <v>Unaudited</v>
      </c>
    </row>
    <row r="1155" spans="1:29" x14ac:dyDescent="0.25">
      <c r="A1155" t="s">
        <v>421</v>
      </c>
      <c r="B1155" t="s">
        <v>1380</v>
      </c>
      <c r="C1155" t="s">
        <v>1381</v>
      </c>
      <c r="D1155">
        <v>1900</v>
      </c>
      <c r="E1155" s="957">
        <v>1</v>
      </c>
      <c r="F1155" t="s">
        <v>439</v>
      </c>
      <c r="G1155" s="957">
        <v>91</v>
      </c>
      <c r="H1155" t="s">
        <v>383</v>
      </c>
      <c r="I1155" s="937" t="s">
        <v>489</v>
      </c>
      <c r="J1155" s="937" t="s">
        <v>445</v>
      </c>
      <c r="K1155" s="937" t="s">
        <v>435</v>
      </c>
      <c r="L1155" s="943" t="s">
        <v>168</v>
      </c>
      <c r="M1155" s="963" t="s">
        <v>40</v>
      </c>
      <c r="N1155" s="678">
        <f t="shared" ca="1" si="197"/>
        <v>705.11474321221453</v>
      </c>
      <c r="O1155" s="678">
        <f t="shared" ca="1" si="196"/>
        <v>337.18745127783831</v>
      </c>
      <c r="P1155" s="678">
        <f t="shared" ca="1" si="196"/>
        <v>67.172295133986836</v>
      </c>
      <c r="Q1155" s="678">
        <f t="shared" ca="1" si="196"/>
        <v>210.57602586342927</v>
      </c>
      <c r="R1155" s="678">
        <f t="shared" ca="1" si="196"/>
        <v>41.980830110986119</v>
      </c>
      <c r="S1155" s="678">
        <f t="shared" ca="1" si="196"/>
        <v>1.1880188147811406</v>
      </c>
      <c r="T1155" s="678">
        <f t="shared" ca="1" si="196"/>
        <v>36.830654782116589</v>
      </c>
      <c r="U1155" s="678">
        <f t="shared" ca="1" si="196"/>
        <v>0</v>
      </c>
      <c r="V1155" s="678">
        <f t="shared" ca="1" si="196"/>
        <v>2.1170971729987698</v>
      </c>
      <c r="W1155" s="678">
        <f t="shared" ca="1" si="194"/>
        <v>8.0623700560775049</v>
      </c>
      <c r="X1155" s="678">
        <f t="shared" ca="1" si="196"/>
        <v>0</v>
      </c>
      <c r="Y1155" s="678">
        <f t="shared" ca="1" si="196"/>
        <v>0</v>
      </c>
      <c r="Z1155" s="678">
        <f t="shared" ca="1" si="196"/>
        <v>0</v>
      </c>
      <c r="AA1155" t="str">
        <f t="shared" si="198"/>
        <v>ASR_CMS_19</v>
      </c>
      <c r="AB1155" s="957">
        <f t="shared" si="199"/>
        <v>45406</v>
      </c>
      <c r="AC1155" t="str">
        <f t="shared" si="200"/>
        <v>Unaudited</v>
      </c>
    </row>
    <row r="1156" spans="1:29" x14ac:dyDescent="0.25">
      <c r="A1156" t="s">
        <v>421</v>
      </c>
      <c r="B1156" t="s">
        <v>1380</v>
      </c>
      <c r="C1156" t="s">
        <v>1381</v>
      </c>
      <c r="D1156">
        <v>1900</v>
      </c>
      <c r="E1156" s="957">
        <v>1</v>
      </c>
      <c r="F1156" t="s">
        <v>439</v>
      </c>
      <c r="G1156" s="957">
        <v>91</v>
      </c>
      <c r="H1156" t="s">
        <v>383</v>
      </c>
      <c r="I1156" s="937" t="s">
        <v>489</v>
      </c>
      <c r="J1156" s="937" t="s">
        <v>445</v>
      </c>
      <c r="K1156" s="937" t="s">
        <v>435</v>
      </c>
      <c r="L1156" s="947" t="s">
        <v>169</v>
      </c>
      <c r="M1156" s="964" t="s">
        <v>330</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ASR_CMS_19</v>
      </c>
      <c r="AB1156" s="957">
        <f t="shared" si="199"/>
        <v>45406</v>
      </c>
      <c r="AC1156" t="str">
        <f t="shared" si="200"/>
        <v>Unaudited</v>
      </c>
    </row>
    <row r="1157" spans="1:29" x14ac:dyDescent="0.25">
      <c r="A1157" t="s">
        <v>421</v>
      </c>
      <c r="B1157" t="s">
        <v>1380</v>
      </c>
      <c r="C1157" t="s">
        <v>1381</v>
      </c>
      <c r="D1157">
        <v>1900</v>
      </c>
      <c r="E1157" s="957">
        <v>1</v>
      </c>
      <c r="F1157" t="s">
        <v>439</v>
      </c>
      <c r="G1157" s="957">
        <v>91</v>
      </c>
      <c r="H1157" t="s">
        <v>383</v>
      </c>
      <c r="I1157" s="963" t="s">
        <v>489</v>
      </c>
      <c r="J1157" s="963" t="s">
        <v>451</v>
      </c>
      <c r="K1157" s="963" t="s">
        <v>436</v>
      </c>
      <c r="L1157" s="943" t="s">
        <v>122</v>
      </c>
      <c r="M1157" s="963" t="s">
        <v>27</v>
      </c>
      <c r="N1157" s="678">
        <f t="shared" ca="1" si="197"/>
        <v>2182577.9402785171</v>
      </c>
      <c r="O1157" s="678">
        <f t="shared" ca="1" si="196"/>
        <v>48.122049947285795</v>
      </c>
      <c r="P1157" s="678">
        <f t="shared" ca="1" si="196"/>
        <v>2182529.8182285698</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ASR_CMS_19</v>
      </c>
      <c r="AB1157" s="957">
        <f t="shared" si="199"/>
        <v>45406</v>
      </c>
      <c r="AC1157" t="str">
        <f t="shared" si="200"/>
        <v>Unaudited</v>
      </c>
    </row>
    <row r="1158" spans="1:29" x14ac:dyDescent="0.25">
      <c r="A1158" t="s">
        <v>421</v>
      </c>
      <c r="B1158" t="s">
        <v>1380</v>
      </c>
      <c r="C1158" t="s">
        <v>1381</v>
      </c>
      <c r="D1158">
        <v>1900</v>
      </c>
      <c r="E1158" s="957">
        <v>1</v>
      </c>
      <c r="F1158" t="s">
        <v>439</v>
      </c>
      <c r="G1158" s="957">
        <v>91</v>
      </c>
      <c r="H1158" t="s">
        <v>383</v>
      </c>
      <c r="I1158" s="937" t="s">
        <v>489</v>
      </c>
      <c r="J1158" s="937" t="s">
        <v>451</v>
      </c>
      <c r="K1158" s="937" t="s">
        <v>436</v>
      </c>
      <c r="L1158" s="937" t="s">
        <v>123</v>
      </c>
      <c r="M1158" s="962" t="s">
        <v>98</v>
      </c>
      <c r="N1158" s="678">
        <f t="shared" ca="1" si="197"/>
        <v>272162.2260044713</v>
      </c>
      <c r="O1158" s="678">
        <f t="shared" ca="1" si="196"/>
        <v>25019.689699830142</v>
      </c>
      <c r="P1158" s="678">
        <f t="shared" ca="1" si="196"/>
        <v>247142.53630464117</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ASR_CMS_19</v>
      </c>
      <c r="AB1158" s="957">
        <f t="shared" si="199"/>
        <v>45406</v>
      </c>
      <c r="AC1158" t="str">
        <f t="shared" si="200"/>
        <v>Unaudited</v>
      </c>
    </row>
    <row r="1159" spans="1:29" x14ac:dyDescent="0.25">
      <c r="A1159" t="s">
        <v>421</v>
      </c>
      <c r="B1159" t="s">
        <v>1380</v>
      </c>
      <c r="C1159" t="s">
        <v>1381</v>
      </c>
      <c r="D1159">
        <v>1900</v>
      </c>
      <c r="E1159" s="957">
        <v>1</v>
      </c>
      <c r="F1159" t="s">
        <v>439</v>
      </c>
      <c r="G1159" s="957">
        <v>91</v>
      </c>
      <c r="H1159" t="s">
        <v>383</v>
      </c>
      <c r="I1159" s="937" t="s">
        <v>489</v>
      </c>
      <c r="J1159" s="937" t="s">
        <v>451</v>
      </c>
      <c r="K1159" s="937" t="s">
        <v>436</v>
      </c>
      <c r="L1159" s="937" t="s">
        <v>124</v>
      </c>
      <c r="M1159" s="962" t="s">
        <v>99</v>
      </c>
      <c r="N1159" s="678">
        <f t="shared" ca="1" si="197"/>
        <v>220941.83875761228</v>
      </c>
      <c r="O1159" s="678">
        <f t="shared" ca="1" si="196"/>
        <v>39918.198162254586</v>
      </c>
      <c r="P1159" s="678">
        <f t="shared" ca="1" si="196"/>
        <v>181023.64059535769</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ASR_CMS_19</v>
      </c>
      <c r="AB1159" s="957">
        <f t="shared" si="199"/>
        <v>45406</v>
      </c>
      <c r="AC1159" t="str">
        <f t="shared" si="200"/>
        <v>Unaudited</v>
      </c>
    </row>
    <row r="1160" spans="1:29" x14ac:dyDescent="0.25">
      <c r="A1160" t="s">
        <v>421</v>
      </c>
      <c r="B1160" t="s">
        <v>1380</v>
      </c>
      <c r="C1160" t="s">
        <v>1381</v>
      </c>
      <c r="D1160">
        <v>1900</v>
      </c>
      <c r="E1160" s="957">
        <v>1</v>
      </c>
      <c r="F1160" t="s">
        <v>439</v>
      </c>
      <c r="G1160" s="957">
        <v>91</v>
      </c>
      <c r="H1160" t="s">
        <v>383</v>
      </c>
      <c r="I1160" s="937" t="s">
        <v>489</v>
      </c>
      <c r="J1160" s="937" t="s">
        <v>451</v>
      </c>
      <c r="K1160" s="937" t="s">
        <v>436</v>
      </c>
      <c r="L1160" s="937" t="s">
        <v>125</v>
      </c>
      <c r="M1160" s="962" t="s">
        <v>100</v>
      </c>
      <c r="N1160" s="678">
        <f t="shared" ca="1" si="197"/>
        <v>13088.198732982892</v>
      </c>
      <c r="O1160" s="678">
        <f t="shared" ca="1" si="196"/>
        <v>12180.431914253104</v>
      </c>
      <c r="P1160" s="678">
        <f t="shared" ca="1" si="196"/>
        <v>907.76681872978816</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ASR_CMS_19</v>
      </c>
      <c r="AB1160" s="957">
        <f t="shared" si="199"/>
        <v>45406</v>
      </c>
      <c r="AC1160" t="str">
        <f t="shared" si="200"/>
        <v>Unaudited</v>
      </c>
    </row>
    <row r="1161" spans="1:29" x14ac:dyDescent="0.25">
      <c r="A1161" t="s">
        <v>421</v>
      </c>
      <c r="B1161" t="s">
        <v>1380</v>
      </c>
      <c r="C1161" t="s">
        <v>1381</v>
      </c>
      <c r="D1161">
        <v>1900</v>
      </c>
      <c r="E1161" s="957">
        <v>1</v>
      </c>
      <c r="F1161" t="s">
        <v>439</v>
      </c>
      <c r="G1161" s="957">
        <v>91</v>
      </c>
      <c r="H1161" t="s">
        <v>383</v>
      </c>
      <c r="I1161" s="937" t="s">
        <v>489</v>
      </c>
      <c r="J1161" s="937" t="s">
        <v>451</v>
      </c>
      <c r="K1161" s="937" t="s">
        <v>436</v>
      </c>
      <c r="L1161" s="945" t="s">
        <v>126</v>
      </c>
      <c r="M1161" s="960" t="s">
        <v>101</v>
      </c>
      <c r="N1161" s="678">
        <f t="shared" ca="1" si="197"/>
        <v>271352.53598880692</v>
      </c>
      <c r="O1161" s="678">
        <f t="shared" ca="1" si="196"/>
        <v>43313.886842617023</v>
      </c>
      <c r="P1161" s="678">
        <f t="shared" ca="1" si="196"/>
        <v>228038.64914618991</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ASR_CMS_19</v>
      </c>
      <c r="AB1161" s="957">
        <f t="shared" si="199"/>
        <v>45406</v>
      </c>
      <c r="AC1161" t="str">
        <f t="shared" si="200"/>
        <v>Unaudited</v>
      </c>
    </row>
    <row r="1162" spans="1:29" x14ac:dyDescent="0.25">
      <c r="A1162" t="s">
        <v>421</v>
      </c>
      <c r="B1162" t="s">
        <v>1380</v>
      </c>
      <c r="C1162" t="s">
        <v>1381</v>
      </c>
      <c r="D1162">
        <v>1900</v>
      </c>
      <c r="E1162" s="957">
        <v>1</v>
      </c>
      <c r="F1162" t="s">
        <v>439</v>
      </c>
      <c r="G1162" s="957">
        <v>91</v>
      </c>
      <c r="H1162" t="s">
        <v>383</v>
      </c>
      <c r="I1162" s="962" t="s">
        <v>489</v>
      </c>
      <c r="J1162" s="962" t="s">
        <v>451</v>
      </c>
      <c r="K1162" s="962" t="s">
        <v>436</v>
      </c>
      <c r="L1162" s="937" t="s">
        <v>127</v>
      </c>
      <c r="M1162" s="962" t="s">
        <v>28</v>
      </c>
      <c r="N1162" s="678">
        <f t="shared" ca="1" si="197"/>
        <v>12578.238064007019</v>
      </c>
      <c r="O1162" s="678">
        <f t="shared" ca="1" si="196"/>
        <v>12578.238064007019</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ASR_CMS_19</v>
      </c>
      <c r="AB1162" s="957">
        <f t="shared" si="199"/>
        <v>45406</v>
      </c>
      <c r="AC1162" t="str">
        <f t="shared" si="200"/>
        <v>Unaudited</v>
      </c>
    </row>
    <row r="1163" spans="1:29" x14ac:dyDescent="0.25">
      <c r="A1163" t="s">
        <v>421</v>
      </c>
      <c r="B1163" t="s">
        <v>1380</v>
      </c>
      <c r="C1163" t="s">
        <v>1381</v>
      </c>
      <c r="D1163">
        <v>1900</v>
      </c>
      <c r="E1163" s="957">
        <v>1</v>
      </c>
      <c r="F1163" t="s">
        <v>439</v>
      </c>
      <c r="G1163" s="957">
        <v>91</v>
      </c>
      <c r="H1163" t="s">
        <v>383</v>
      </c>
      <c r="I1163" s="937" t="s">
        <v>489</v>
      </c>
      <c r="J1163" s="937" t="s">
        <v>437</v>
      </c>
      <c r="K1163" s="937" t="s">
        <v>437</v>
      </c>
      <c r="L1163" s="937" t="s">
        <v>129</v>
      </c>
      <c r="M1163" s="962" t="s">
        <v>327</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ASR_CMS_19</v>
      </c>
      <c r="AB1163" s="957">
        <f t="shared" si="199"/>
        <v>45406</v>
      </c>
      <c r="AC1163" t="str">
        <f t="shared" si="200"/>
        <v>Unaudited</v>
      </c>
    </row>
    <row r="1164" spans="1:29" x14ac:dyDescent="0.25">
      <c r="A1164" t="s">
        <v>421</v>
      </c>
      <c r="B1164" t="s">
        <v>1380</v>
      </c>
      <c r="C1164" t="s">
        <v>1381</v>
      </c>
      <c r="D1164">
        <v>1900</v>
      </c>
      <c r="E1164" s="957">
        <v>1</v>
      </c>
      <c r="F1164" t="s">
        <v>439</v>
      </c>
      <c r="G1164" s="957">
        <v>91</v>
      </c>
      <c r="H1164" t="s">
        <v>383</v>
      </c>
      <c r="I1164" s="937" t="s">
        <v>489</v>
      </c>
      <c r="J1164" s="937" t="s">
        <v>437</v>
      </c>
      <c r="K1164" s="937" t="s">
        <v>437</v>
      </c>
      <c r="L1164" s="937" t="s">
        <v>130</v>
      </c>
      <c r="M1164" s="962" t="s">
        <v>326</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ASR_CMS_19</v>
      </c>
      <c r="AB1164" s="957">
        <f t="shared" si="199"/>
        <v>45406</v>
      </c>
      <c r="AC1164" t="str">
        <f t="shared" si="200"/>
        <v>Unaudited</v>
      </c>
    </row>
    <row r="1165" spans="1:29" ht="30" x14ac:dyDescent="0.25">
      <c r="A1165" t="s">
        <v>421</v>
      </c>
      <c r="B1165" t="s">
        <v>1380</v>
      </c>
      <c r="C1165" t="s">
        <v>1381</v>
      </c>
      <c r="D1165">
        <v>1900</v>
      </c>
      <c r="E1165" s="957">
        <v>1</v>
      </c>
      <c r="F1165" t="s">
        <v>439</v>
      </c>
      <c r="G1165" s="957">
        <v>91</v>
      </c>
      <c r="H1165" t="s">
        <v>383</v>
      </c>
      <c r="I1165" s="937" t="s">
        <v>489</v>
      </c>
      <c r="J1165" s="937" t="s">
        <v>437</v>
      </c>
      <c r="K1165" s="937" t="s">
        <v>437</v>
      </c>
      <c r="L1165" s="937" t="s">
        <v>131</v>
      </c>
      <c r="M1165" s="962" t="s">
        <v>180</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ASR_CMS_19</v>
      </c>
      <c r="AB1165" s="957">
        <f t="shared" si="199"/>
        <v>45406</v>
      </c>
      <c r="AC1165" t="str">
        <f t="shared" si="200"/>
        <v>Unaudited</v>
      </c>
    </row>
    <row r="1166" spans="1:29" x14ac:dyDescent="0.25">
      <c r="A1166" t="s">
        <v>421</v>
      </c>
      <c r="B1166" t="s">
        <v>1380</v>
      </c>
      <c r="C1166" t="s">
        <v>1381</v>
      </c>
      <c r="D1166">
        <v>1900</v>
      </c>
      <c r="E1166" s="957">
        <v>1</v>
      </c>
      <c r="F1166" t="s">
        <v>439</v>
      </c>
      <c r="G1166" s="957">
        <v>91</v>
      </c>
      <c r="H1166" t="s">
        <v>383</v>
      </c>
      <c r="I1166" s="937" t="s">
        <v>489</v>
      </c>
      <c r="J1166" s="937" t="s">
        <v>437</v>
      </c>
      <c r="K1166" s="937" t="s">
        <v>437</v>
      </c>
      <c r="L1166" s="945" t="s">
        <v>132</v>
      </c>
      <c r="M1166" s="960" t="s">
        <v>495</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ASR_CMS_19</v>
      </c>
      <c r="AB1166" s="957">
        <f t="shared" si="199"/>
        <v>45406</v>
      </c>
      <c r="AC1166" t="str">
        <f t="shared" si="200"/>
        <v>Unaudited</v>
      </c>
    </row>
    <row r="1167" spans="1:29" x14ac:dyDescent="0.25">
      <c r="A1167" t="s">
        <v>421</v>
      </c>
      <c r="B1167" t="s">
        <v>1380</v>
      </c>
      <c r="C1167" t="s">
        <v>1381</v>
      </c>
      <c r="D1167">
        <v>1900</v>
      </c>
      <c r="E1167" s="957">
        <v>1</v>
      </c>
      <c r="F1167" t="s">
        <v>439</v>
      </c>
      <c r="G1167" s="957">
        <v>91</v>
      </c>
      <c r="H1167" t="s">
        <v>383</v>
      </c>
      <c r="I1167" s="962" t="s">
        <v>489</v>
      </c>
      <c r="J1167" s="962" t="s">
        <v>437</v>
      </c>
      <c r="K1167" s="962" t="s">
        <v>437</v>
      </c>
      <c r="L1167" s="937" t="s">
        <v>133</v>
      </c>
      <c r="M1167" s="962" t="s">
        <v>496</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ASR_CMS_19</v>
      </c>
      <c r="AB1167" s="957">
        <f t="shared" si="199"/>
        <v>45406</v>
      </c>
      <c r="AC1167" t="str">
        <f t="shared" si="200"/>
        <v>Unaudited</v>
      </c>
    </row>
    <row r="1168" spans="1:29" x14ac:dyDescent="0.25">
      <c r="A1168" t="s">
        <v>421</v>
      </c>
      <c r="B1168" t="s">
        <v>1380</v>
      </c>
      <c r="C1168" t="s">
        <v>1381</v>
      </c>
      <c r="D1168">
        <v>1900</v>
      </c>
      <c r="E1168" s="957">
        <v>1</v>
      </c>
      <c r="F1168" t="s">
        <v>439</v>
      </c>
      <c r="G1168" s="957">
        <v>91</v>
      </c>
      <c r="H1168" t="s">
        <v>383</v>
      </c>
      <c r="I1168" s="937" t="s">
        <v>489</v>
      </c>
      <c r="J1168" s="937" t="s">
        <v>437</v>
      </c>
      <c r="K1168" s="937" t="s">
        <v>437</v>
      </c>
      <c r="L1168" s="937" t="s">
        <v>134</v>
      </c>
      <c r="M1168" s="962" t="s">
        <v>497</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ASR_CMS_19</v>
      </c>
      <c r="AB1168" s="957">
        <f t="shared" si="199"/>
        <v>45406</v>
      </c>
      <c r="AC1168" t="str">
        <f t="shared" si="200"/>
        <v>Unaudited</v>
      </c>
    </row>
    <row r="1169" spans="1:29" x14ac:dyDescent="0.25">
      <c r="A1169" t="s">
        <v>421</v>
      </c>
      <c r="B1169" t="s">
        <v>1380</v>
      </c>
      <c r="C1169" t="s">
        <v>1381</v>
      </c>
      <c r="D1169">
        <v>1900</v>
      </c>
      <c r="E1169" s="957">
        <v>1</v>
      </c>
      <c r="F1169" t="s">
        <v>439</v>
      </c>
      <c r="G1169" s="957">
        <v>91</v>
      </c>
      <c r="H1169" t="s">
        <v>383</v>
      </c>
      <c r="I1169" s="937" t="s">
        <v>490</v>
      </c>
      <c r="J1169" s="937" t="s">
        <v>26</v>
      </c>
      <c r="K1169" s="937" t="s">
        <v>26</v>
      </c>
      <c r="L1169" s="937" t="s">
        <v>270</v>
      </c>
      <c r="M1169" s="962" t="s">
        <v>26</v>
      </c>
      <c r="N1169" s="678">
        <f t="shared" ca="1" si="197"/>
        <v>955765.51352856704</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ASR_CMS_19</v>
      </c>
      <c r="AB1169" s="957">
        <f t="shared" si="199"/>
        <v>45406</v>
      </c>
      <c r="AC1169" t="str">
        <f t="shared" si="200"/>
        <v>Unaudited</v>
      </c>
    </row>
    <row r="1170" spans="1:29" x14ac:dyDescent="0.25">
      <c r="A1170" t="s">
        <v>421</v>
      </c>
      <c r="B1170" t="s">
        <v>1380</v>
      </c>
      <c r="C1170" t="s">
        <v>1381</v>
      </c>
      <c r="D1170">
        <v>1900</v>
      </c>
      <c r="E1170" s="957">
        <v>1</v>
      </c>
      <c r="F1170" t="s">
        <v>440</v>
      </c>
      <c r="G1170" s="957">
        <v>182</v>
      </c>
      <c r="H1170" t="s">
        <v>383</v>
      </c>
      <c r="I1170" s="937" t="s">
        <v>433</v>
      </c>
      <c r="J1170" s="937" t="s">
        <v>433</v>
      </c>
      <c r="K1170" s="937" t="s">
        <v>433</v>
      </c>
      <c r="L1170" s="937"/>
      <c r="M1170" s="962" t="s">
        <v>433</v>
      </c>
      <c r="N1170" s="678">
        <f t="shared" ca="1" si="197"/>
        <v>24333.653763442002</v>
      </c>
      <c r="O1170" s="678">
        <f t="shared" ca="1" si="201"/>
        <v>11566.030107528999</v>
      </c>
      <c r="P1170" s="678">
        <f t="shared" ca="1" si="201"/>
        <v>2253.2602150530001</v>
      </c>
      <c r="Q1170" s="678">
        <f t="shared" ca="1" si="201"/>
        <v>7379.6967741939998</v>
      </c>
      <c r="R1170" s="678">
        <f t="shared" ca="1" si="201"/>
        <v>1461</v>
      </c>
      <c r="S1170" s="678">
        <f t="shared" ca="1" si="201"/>
        <v>28</v>
      </c>
      <c r="T1170" s="678">
        <f t="shared" ca="1" si="201"/>
        <v>1283.3333333329999</v>
      </c>
      <c r="U1170" s="678">
        <f t="shared" ca="1" si="201"/>
        <v>0</v>
      </c>
      <c r="V1170" s="678">
        <f t="shared" ca="1" si="201"/>
        <v>69.333333332999999</v>
      </c>
      <c r="W1170" s="678">
        <f t="shared" ca="1" si="202"/>
        <v>293</v>
      </c>
      <c r="X1170" s="678">
        <f t="shared" ca="1" si="201"/>
        <v>0</v>
      </c>
      <c r="Y1170" s="678">
        <f t="shared" ca="1" si="201"/>
        <v>0</v>
      </c>
      <c r="Z1170" s="678">
        <f t="shared" ca="1" si="201"/>
        <v>0</v>
      </c>
      <c r="AA1170" t="str">
        <f t="shared" si="198"/>
        <v>ASR_CMS_19</v>
      </c>
      <c r="AB1170" s="957">
        <f t="shared" si="199"/>
        <v>45406</v>
      </c>
      <c r="AC1170" t="str">
        <f t="shared" si="200"/>
        <v>Unaudited</v>
      </c>
    </row>
    <row r="1171" spans="1:29" x14ac:dyDescent="0.25">
      <c r="A1171" t="s">
        <v>421</v>
      </c>
      <c r="B1171" t="s">
        <v>1380</v>
      </c>
      <c r="C1171" t="s">
        <v>1381</v>
      </c>
      <c r="D1171">
        <v>1900</v>
      </c>
      <c r="E1171" s="957">
        <v>1</v>
      </c>
      <c r="F1171" t="s">
        <v>440</v>
      </c>
      <c r="G1171" s="957">
        <v>182</v>
      </c>
      <c r="H1171" t="s">
        <v>383</v>
      </c>
      <c r="I1171" s="937" t="s">
        <v>488</v>
      </c>
      <c r="J1171" s="937" t="s">
        <v>12</v>
      </c>
      <c r="K1171" s="937" t="s">
        <v>12</v>
      </c>
      <c r="L1171" s="945">
        <v>1.1000000000000001</v>
      </c>
      <c r="M1171" s="960" t="s">
        <v>12</v>
      </c>
      <c r="N1171" s="678">
        <f t="shared" ca="1" si="197"/>
        <v>39335396.183904633</v>
      </c>
      <c r="O1171" s="678">
        <f t="shared" ca="1" si="201"/>
        <v>14754671.128837438</v>
      </c>
      <c r="P1171" s="678">
        <f t="shared" ca="1" si="201"/>
        <v>2874818.5437728311</v>
      </c>
      <c r="Q1171" s="678">
        <f t="shared" ca="1" si="201"/>
        <v>9411699.3073256891</v>
      </c>
      <c r="R1171" s="678">
        <f t="shared" ca="1" si="201"/>
        <v>1863344.7700632915</v>
      </c>
      <c r="S1171" s="678">
        <f t="shared" ca="1" si="201"/>
        <v>35684.729875397672</v>
      </c>
      <c r="T1171" s="678">
        <f t="shared" ca="1" si="201"/>
        <v>1636797.2116676851</v>
      </c>
      <c r="U1171" s="678">
        <f t="shared" ca="1" si="201"/>
        <v>0</v>
      </c>
      <c r="V1171" s="678">
        <f t="shared" ca="1" si="201"/>
        <v>88432.401487366587</v>
      </c>
      <c r="W1171" s="678">
        <f t="shared" ca="1" si="202"/>
        <v>8669948.0908749308</v>
      </c>
      <c r="X1171" s="678">
        <f t="shared" ca="1" si="201"/>
        <v>0</v>
      </c>
      <c r="Y1171" s="678">
        <f t="shared" ca="1" si="201"/>
        <v>0</v>
      </c>
      <c r="Z1171" s="678">
        <f t="shared" ca="1" si="201"/>
        <v>0</v>
      </c>
      <c r="AA1171" t="str">
        <f t="shared" si="198"/>
        <v>ASR_CMS_19</v>
      </c>
      <c r="AB1171" s="957">
        <f t="shared" si="199"/>
        <v>45406</v>
      </c>
      <c r="AC1171" t="str">
        <f t="shared" si="200"/>
        <v>Unaudited</v>
      </c>
    </row>
    <row r="1172" spans="1:29" x14ac:dyDescent="0.25">
      <c r="A1172" t="s">
        <v>421</v>
      </c>
      <c r="B1172" t="s">
        <v>1380</v>
      </c>
      <c r="C1172" t="s">
        <v>1381</v>
      </c>
      <c r="D1172">
        <v>1900</v>
      </c>
      <c r="E1172" s="957">
        <v>1</v>
      </c>
      <c r="F1172" t="s">
        <v>440</v>
      </c>
      <c r="G1172" s="957">
        <v>182</v>
      </c>
      <c r="H1172" t="s">
        <v>383</v>
      </c>
      <c r="I1172" s="962" t="s">
        <v>488</v>
      </c>
      <c r="J1172" s="962" t="s">
        <v>12</v>
      </c>
      <c r="K1172" s="962" t="s">
        <v>1323</v>
      </c>
      <c r="L1172" s="937" t="s">
        <v>1314</v>
      </c>
      <c r="M1172" s="962" t="s">
        <v>1323</v>
      </c>
      <c r="N1172" s="678">
        <f t="shared" ca="1" si="197"/>
        <v>583280.4195524198</v>
      </c>
      <c r="O1172" s="678">
        <f t="shared" ca="1" si="201"/>
        <v>212903.56483650085</v>
      </c>
      <c r="P1172" s="678">
        <f t="shared" ca="1" si="201"/>
        <v>40411.620418476807</v>
      </c>
      <c r="Q1172" s="678">
        <f t="shared" ca="1" si="201"/>
        <v>143336.12856985643</v>
      </c>
      <c r="R1172" s="678">
        <f t="shared" ca="1" si="201"/>
        <v>28204.269025691501</v>
      </c>
      <c r="S1172" s="678">
        <f t="shared" ca="1" si="201"/>
        <v>618.79763051727764</v>
      </c>
      <c r="T1172" s="678">
        <f t="shared" ca="1" si="201"/>
        <v>24634.811820952393</v>
      </c>
      <c r="U1172" s="678">
        <f t="shared" ca="1" si="201"/>
        <v>0</v>
      </c>
      <c r="V1172" s="678">
        <f t="shared" ca="1" si="201"/>
        <v>1322.4392363415511</v>
      </c>
      <c r="W1172" s="678">
        <f t="shared" ca="1" si="202"/>
        <v>131848.78801408305</v>
      </c>
      <c r="X1172" s="678">
        <f t="shared" ca="1" si="201"/>
        <v>0</v>
      </c>
      <c r="Y1172" s="678">
        <f t="shared" ca="1" si="201"/>
        <v>0</v>
      </c>
      <c r="Z1172" s="678">
        <f t="shared" ca="1" si="201"/>
        <v>0</v>
      </c>
      <c r="AA1172" t="str">
        <f t="shared" si="198"/>
        <v>ASR_CMS_19</v>
      </c>
      <c r="AB1172" s="957">
        <f t="shared" si="199"/>
        <v>45406</v>
      </c>
      <c r="AC1172" t="str">
        <f t="shared" si="200"/>
        <v>Unaudited</v>
      </c>
    </row>
    <row r="1173" spans="1:29" x14ac:dyDescent="0.25">
      <c r="A1173" t="s">
        <v>421</v>
      </c>
      <c r="B1173" t="s">
        <v>1380</v>
      </c>
      <c r="C1173" t="s">
        <v>1381</v>
      </c>
      <c r="D1173">
        <v>1900</v>
      </c>
      <c r="E1173" s="957">
        <v>1</v>
      </c>
      <c r="F1173" t="s">
        <v>440</v>
      </c>
      <c r="G1173" s="957">
        <v>182</v>
      </c>
      <c r="H1173" t="s">
        <v>383</v>
      </c>
      <c r="I1173" s="937" t="s">
        <v>488</v>
      </c>
      <c r="J1173" s="937" t="s">
        <v>491</v>
      </c>
      <c r="K1173" s="937" t="s">
        <v>492</v>
      </c>
      <c r="L1173" s="937" t="s">
        <v>63</v>
      </c>
      <c r="M1173" s="962" t="s">
        <v>344</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ASR_CMS_19</v>
      </c>
      <c r="AB1173" s="957">
        <f t="shared" si="199"/>
        <v>45406</v>
      </c>
      <c r="AC1173" t="str">
        <f t="shared" si="200"/>
        <v>Unaudited</v>
      </c>
    </row>
    <row r="1174" spans="1:29" x14ac:dyDescent="0.25">
      <c r="A1174" t="s">
        <v>421</v>
      </c>
      <c r="B1174" t="s">
        <v>1380</v>
      </c>
      <c r="C1174" t="s">
        <v>1381</v>
      </c>
      <c r="D1174">
        <v>1900</v>
      </c>
      <c r="E1174" s="957">
        <v>1</v>
      </c>
      <c r="F1174" t="s">
        <v>440</v>
      </c>
      <c r="G1174" s="957">
        <v>182</v>
      </c>
      <c r="H1174" t="s">
        <v>383</v>
      </c>
      <c r="I1174" s="937" t="s">
        <v>488</v>
      </c>
      <c r="J1174" s="937" t="s">
        <v>491</v>
      </c>
      <c r="K1174" s="937" t="s">
        <v>1014</v>
      </c>
      <c r="L1174" s="937" t="s">
        <v>910</v>
      </c>
      <c r="M1174" s="962" t="s">
        <v>911</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ASR_CMS_19</v>
      </c>
      <c r="AB1174" s="957">
        <f t="shared" si="199"/>
        <v>45406</v>
      </c>
      <c r="AC1174" t="str">
        <f t="shared" si="200"/>
        <v>Unaudited</v>
      </c>
    </row>
    <row r="1175" spans="1:29" x14ac:dyDescent="0.25">
      <c r="A1175" t="s">
        <v>421</v>
      </c>
      <c r="B1175" t="s">
        <v>1380</v>
      </c>
      <c r="C1175" t="s">
        <v>1381</v>
      </c>
      <c r="D1175">
        <v>1900</v>
      </c>
      <c r="E1175" s="957">
        <v>1</v>
      </c>
      <c r="F1175" t="s">
        <v>440</v>
      </c>
      <c r="G1175" s="957">
        <v>182</v>
      </c>
      <c r="H1175" t="s">
        <v>383</v>
      </c>
      <c r="I1175" s="937" t="s">
        <v>488</v>
      </c>
      <c r="J1175" s="937" t="s">
        <v>13</v>
      </c>
      <c r="K1175" s="937" t="s">
        <v>493</v>
      </c>
      <c r="L1175" s="937" t="s">
        <v>95</v>
      </c>
      <c r="M1175" s="962" t="s">
        <v>147</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ASR_CMS_19</v>
      </c>
      <c r="AB1175" s="957">
        <f t="shared" si="199"/>
        <v>45406</v>
      </c>
      <c r="AC1175" t="str">
        <f t="shared" si="200"/>
        <v>Unaudited</v>
      </c>
    </row>
    <row r="1176" spans="1:29" x14ac:dyDescent="0.25">
      <c r="A1176" t="s">
        <v>421</v>
      </c>
      <c r="B1176" t="s">
        <v>1380</v>
      </c>
      <c r="C1176" t="s">
        <v>1381</v>
      </c>
      <c r="D1176">
        <v>1900</v>
      </c>
      <c r="E1176" s="957">
        <v>1</v>
      </c>
      <c r="F1176" t="s">
        <v>440</v>
      </c>
      <c r="G1176" s="957">
        <v>182</v>
      </c>
      <c r="H1176" t="s">
        <v>383</v>
      </c>
      <c r="I1176" s="937" t="s">
        <v>488</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ASR_CMS_19</v>
      </c>
      <c r="AB1176" s="957">
        <f t="shared" si="199"/>
        <v>45406</v>
      </c>
      <c r="AC1176" t="str">
        <f t="shared" si="200"/>
        <v>Unaudited</v>
      </c>
    </row>
    <row r="1177" spans="1:29" x14ac:dyDescent="0.25">
      <c r="A1177" t="s">
        <v>421</v>
      </c>
      <c r="B1177" t="s">
        <v>1380</v>
      </c>
      <c r="C1177" t="s">
        <v>1381</v>
      </c>
      <c r="D1177">
        <v>1900</v>
      </c>
      <c r="E1177" s="957">
        <v>1</v>
      </c>
      <c r="F1177" t="s">
        <v>440</v>
      </c>
      <c r="G1177" s="957">
        <v>182</v>
      </c>
      <c r="H1177" t="s">
        <v>383</v>
      </c>
      <c r="I1177" s="937" t="s">
        <v>489</v>
      </c>
      <c r="J1177" s="937" t="s">
        <v>445</v>
      </c>
      <c r="K1177" s="937" t="s">
        <v>0</v>
      </c>
      <c r="L1177" s="937">
        <v>2.1</v>
      </c>
      <c r="M1177" s="962" t="s">
        <v>148</v>
      </c>
      <c r="N1177" s="678">
        <f t="shared" ca="1" si="197"/>
        <v>3383005.8499999996</v>
      </c>
      <c r="O1177" s="678">
        <f t="shared" ca="1" si="201"/>
        <v>823551.5</v>
      </c>
      <c r="P1177" s="678">
        <f t="shared" ca="1" si="201"/>
        <v>84945.61</v>
      </c>
      <c r="Q1177" s="678">
        <f t="shared" ca="1" si="201"/>
        <v>1257774.0899999999</v>
      </c>
      <c r="R1177" s="678">
        <f t="shared" ca="1" si="201"/>
        <v>253166.15</v>
      </c>
      <c r="S1177" s="678">
        <f t="shared" ca="1" si="201"/>
        <v>0</v>
      </c>
      <c r="T1177" s="678">
        <f t="shared" ca="1" si="201"/>
        <v>438016.57000000007</v>
      </c>
      <c r="U1177" s="678">
        <f t="shared" ca="1" si="201"/>
        <v>0</v>
      </c>
      <c r="V1177" s="678">
        <f t="shared" ca="1" si="201"/>
        <v>21201.59</v>
      </c>
      <c r="W1177" s="678">
        <f t="shared" ca="1" si="202"/>
        <v>504350.34</v>
      </c>
      <c r="X1177" s="678">
        <f t="shared" ca="1" si="201"/>
        <v>0</v>
      </c>
      <c r="Y1177" s="678">
        <f t="shared" ca="1" si="201"/>
        <v>0</v>
      </c>
      <c r="Z1177" s="678">
        <f t="shared" ca="1" si="201"/>
        <v>0</v>
      </c>
      <c r="AA1177" t="str">
        <f t="shared" si="198"/>
        <v>ASR_CMS_19</v>
      </c>
      <c r="AB1177" s="957">
        <f t="shared" si="199"/>
        <v>45406</v>
      </c>
      <c r="AC1177" t="str">
        <f t="shared" si="200"/>
        <v>Unaudited</v>
      </c>
    </row>
    <row r="1178" spans="1:29" ht="30" x14ac:dyDescent="0.25">
      <c r="A1178" t="s">
        <v>421</v>
      </c>
      <c r="B1178" t="s">
        <v>1380</v>
      </c>
      <c r="C1178" t="s">
        <v>1381</v>
      </c>
      <c r="D1178">
        <v>1900</v>
      </c>
      <c r="E1178" s="957">
        <v>1</v>
      </c>
      <c r="F1178" t="s">
        <v>440</v>
      </c>
      <c r="G1178" s="957">
        <v>182</v>
      </c>
      <c r="H1178" t="s">
        <v>383</v>
      </c>
      <c r="I1178" s="937" t="s">
        <v>489</v>
      </c>
      <c r="J1178" s="937" t="s">
        <v>445</v>
      </c>
      <c r="K1178" s="937" t="s">
        <v>0</v>
      </c>
      <c r="L1178" s="937">
        <v>2.2000000000000002</v>
      </c>
      <c r="M1178" s="962" t="s">
        <v>149</v>
      </c>
      <c r="N1178" s="678">
        <f t="shared" ca="1" si="197"/>
        <v>101184.90754914453</v>
      </c>
      <c r="O1178" s="678">
        <f t="shared" ca="1" si="201"/>
        <v>26068.863178832056</v>
      </c>
      <c r="P1178" s="678">
        <f t="shared" ca="1" si="201"/>
        <v>2488.204991380614</v>
      </c>
      <c r="Q1178" s="678">
        <f t="shared" ca="1" si="201"/>
        <v>36987.560507360453</v>
      </c>
      <c r="R1178" s="678">
        <f t="shared" ca="1" si="201"/>
        <v>7415.6778446657017</v>
      </c>
      <c r="S1178" s="678">
        <f t="shared" ca="1" si="201"/>
        <v>0</v>
      </c>
      <c r="T1178" s="678">
        <f t="shared" ca="1" si="201"/>
        <v>12830.268871827704</v>
      </c>
      <c r="U1178" s="678">
        <f t="shared" ca="1" si="201"/>
        <v>0</v>
      </c>
      <c r="V1178" s="678">
        <f t="shared" ca="1" si="201"/>
        <v>621.03152903611283</v>
      </c>
      <c r="W1178" s="678">
        <f t="shared" ca="1" si="202"/>
        <v>14773.300626041884</v>
      </c>
      <c r="X1178" s="678">
        <f t="shared" ca="1" si="201"/>
        <v>0</v>
      </c>
      <c r="Y1178" s="678">
        <f t="shared" ca="1" si="201"/>
        <v>0</v>
      </c>
      <c r="Z1178" s="678">
        <f t="shared" ca="1" si="201"/>
        <v>0</v>
      </c>
      <c r="AA1178" t="str">
        <f t="shared" si="198"/>
        <v>ASR_CMS_19</v>
      </c>
      <c r="AB1178" s="957">
        <f t="shared" si="199"/>
        <v>45406</v>
      </c>
      <c r="AC1178" t="str">
        <f t="shared" si="200"/>
        <v>Unaudited</v>
      </c>
    </row>
    <row r="1179" spans="1:29" x14ac:dyDescent="0.25">
      <c r="A1179" t="s">
        <v>421</v>
      </c>
      <c r="B1179" t="s">
        <v>1380</v>
      </c>
      <c r="C1179" t="s">
        <v>1381</v>
      </c>
      <c r="D1179">
        <v>1900</v>
      </c>
      <c r="E1179" s="957">
        <v>1</v>
      </c>
      <c r="F1179" t="s">
        <v>440</v>
      </c>
      <c r="G1179" s="957">
        <v>182</v>
      </c>
      <c r="H1179" t="s">
        <v>383</v>
      </c>
      <c r="I1179" s="937" t="s">
        <v>489</v>
      </c>
      <c r="J1179" s="937" t="s">
        <v>445</v>
      </c>
      <c r="K1179" s="937" t="s">
        <v>0</v>
      </c>
      <c r="L1179" s="945">
        <v>2.2999999999999998</v>
      </c>
      <c r="M1179" s="960" t="s">
        <v>150</v>
      </c>
      <c r="N1179" s="678">
        <f t="shared" ca="1" si="197"/>
        <v>418113.75</v>
      </c>
      <c r="O1179" s="678">
        <f t="shared" ca="1" si="201"/>
        <v>157102.87999999998</v>
      </c>
      <c r="P1179" s="678">
        <f t="shared" ca="1" si="201"/>
        <v>36689.75</v>
      </c>
      <c r="Q1179" s="678">
        <f t="shared" ca="1" si="201"/>
        <v>136085.86000000002</v>
      </c>
      <c r="R1179" s="678">
        <f t="shared" ca="1" si="201"/>
        <v>48897.89</v>
      </c>
      <c r="S1179" s="678">
        <f t="shared" ca="1" si="201"/>
        <v>0</v>
      </c>
      <c r="T1179" s="678">
        <f t="shared" ca="1" si="201"/>
        <v>22204.35</v>
      </c>
      <c r="U1179" s="678">
        <f t="shared" ca="1" si="201"/>
        <v>0</v>
      </c>
      <c r="V1179" s="678">
        <f t="shared" ca="1" si="201"/>
        <v>2788.71</v>
      </c>
      <c r="W1179" s="678">
        <f t="shared" ca="1" si="202"/>
        <v>14344.31</v>
      </c>
      <c r="X1179" s="678">
        <f t="shared" ca="1" si="201"/>
        <v>0</v>
      </c>
      <c r="Y1179" s="678">
        <f t="shared" ca="1" si="201"/>
        <v>0</v>
      </c>
      <c r="Z1179" s="678">
        <f t="shared" ca="1" si="201"/>
        <v>0</v>
      </c>
      <c r="AA1179" t="str">
        <f t="shared" si="198"/>
        <v>ASR_CMS_19</v>
      </c>
      <c r="AB1179" s="957">
        <f t="shared" si="199"/>
        <v>45406</v>
      </c>
      <c r="AC1179" t="str">
        <f t="shared" si="200"/>
        <v>Unaudited</v>
      </c>
    </row>
    <row r="1180" spans="1:29" x14ac:dyDescent="0.25">
      <c r="A1180" t="s">
        <v>421</v>
      </c>
      <c r="B1180" t="s">
        <v>1380</v>
      </c>
      <c r="C1180" t="s">
        <v>1381</v>
      </c>
      <c r="D1180">
        <v>1900</v>
      </c>
      <c r="E1180" s="957">
        <v>1</v>
      </c>
      <c r="F1180" t="s">
        <v>440</v>
      </c>
      <c r="G1180" s="957">
        <v>182</v>
      </c>
      <c r="H1180" t="s">
        <v>383</v>
      </c>
      <c r="I1180" s="962" t="s">
        <v>489</v>
      </c>
      <c r="J1180" s="962" t="s">
        <v>445</v>
      </c>
      <c r="K1180" s="962" t="s">
        <v>0</v>
      </c>
      <c r="L1180" s="937">
        <v>2.4</v>
      </c>
      <c r="M1180" s="962" t="s">
        <v>151</v>
      </c>
      <c r="N1180" s="678">
        <f t="shared" ca="1" si="197"/>
        <v>1413036.7100000004</v>
      </c>
      <c r="O1180" s="678">
        <f t="shared" ca="1" si="201"/>
        <v>447561.67999999993</v>
      </c>
      <c r="P1180" s="678">
        <f t="shared" ca="1" si="201"/>
        <v>45137.369999999995</v>
      </c>
      <c r="Q1180" s="678">
        <f t="shared" ca="1" si="201"/>
        <v>709986.4500000003</v>
      </c>
      <c r="R1180" s="678">
        <f t="shared" ca="1" si="201"/>
        <v>51336.810000000012</v>
      </c>
      <c r="S1180" s="678">
        <f t="shared" ca="1" si="201"/>
        <v>1060.7900000000002</v>
      </c>
      <c r="T1180" s="678">
        <f t="shared" ca="1" si="201"/>
        <v>80661.570000000007</v>
      </c>
      <c r="U1180" s="678">
        <f t="shared" ca="1" si="201"/>
        <v>0</v>
      </c>
      <c r="V1180" s="678">
        <f t="shared" ca="1" si="201"/>
        <v>36339.109999999993</v>
      </c>
      <c r="W1180" s="678">
        <f t="shared" ca="1" si="202"/>
        <v>40952.930000000008</v>
      </c>
      <c r="X1180" s="678">
        <f t="shared" ca="1" si="201"/>
        <v>0</v>
      </c>
      <c r="Y1180" s="678">
        <f t="shared" ca="1" si="201"/>
        <v>0</v>
      </c>
      <c r="Z1180" s="678">
        <f t="shared" ca="1" si="201"/>
        <v>0</v>
      </c>
      <c r="AA1180" t="str">
        <f t="shared" si="198"/>
        <v>ASR_CMS_19</v>
      </c>
      <c r="AB1180" s="957">
        <f t="shared" si="199"/>
        <v>45406</v>
      </c>
      <c r="AC1180" t="str">
        <f t="shared" si="200"/>
        <v>Unaudited</v>
      </c>
    </row>
    <row r="1181" spans="1:29" ht="30" x14ac:dyDescent="0.25">
      <c r="A1181" t="s">
        <v>421</v>
      </c>
      <c r="B1181" t="s">
        <v>1380</v>
      </c>
      <c r="C1181" t="s">
        <v>1381</v>
      </c>
      <c r="D1181">
        <v>1900</v>
      </c>
      <c r="E1181" s="957">
        <v>1</v>
      </c>
      <c r="F1181" t="s">
        <v>440</v>
      </c>
      <c r="G1181" s="957">
        <v>182</v>
      </c>
      <c r="H1181" t="s">
        <v>383</v>
      </c>
      <c r="I1181" s="937" t="s">
        <v>489</v>
      </c>
      <c r="J1181" s="937" t="s">
        <v>445</v>
      </c>
      <c r="K1181" s="937" t="s">
        <v>0</v>
      </c>
      <c r="L1181" s="937">
        <v>2.5</v>
      </c>
      <c r="M1181" s="962" t="s">
        <v>152</v>
      </c>
      <c r="N1181" s="678">
        <f t="shared" ca="1" si="197"/>
        <v>23771.134429020083</v>
      </c>
      <c r="O1181" s="678">
        <f t="shared" ca="1" si="201"/>
        <v>7849.4710588797152</v>
      </c>
      <c r="P1181" s="678">
        <f t="shared" ca="1" si="201"/>
        <v>1062.2412040677193</v>
      </c>
      <c r="Q1181" s="678">
        <f t="shared" ca="1" si="201"/>
        <v>10983.312981108909</v>
      </c>
      <c r="R1181" s="678">
        <f t="shared" ca="1" si="201"/>
        <v>1301.1997540346842</v>
      </c>
      <c r="S1181" s="678">
        <f t="shared" ca="1" si="201"/>
        <v>13.770677091690333</v>
      </c>
      <c r="T1181" s="678">
        <f t="shared" ca="1" si="201"/>
        <v>1335.3570151110496</v>
      </c>
      <c r="U1181" s="678">
        <f t="shared" ca="1" si="201"/>
        <v>0</v>
      </c>
      <c r="V1181" s="678">
        <f t="shared" ca="1" si="201"/>
        <v>507.93896484863433</v>
      </c>
      <c r="W1181" s="678">
        <f t="shared" ca="1" si="202"/>
        <v>717.84277387767827</v>
      </c>
      <c r="X1181" s="678">
        <f t="shared" ca="1" si="201"/>
        <v>0</v>
      </c>
      <c r="Y1181" s="678">
        <f t="shared" ca="1" si="201"/>
        <v>0</v>
      </c>
      <c r="Z1181" s="678">
        <f t="shared" ca="1" si="201"/>
        <v>0</v>
      </c>
      <c r="AA1181" t="str">
        <f t="shared" si="198"/>
        <v>ASR_CMS_19</v>
      </c>
      <c r="AB1181" s="957">
        <f t="shared" si="199"/>
        <v>45406</v>
      </c>
      <c r="AC1181" t="str">
        <f t="shared" si="200"/>
        <v>Unaudited</v>
      </c>
    </row>
    <row r="1182" spans="1:29" x14ac:dyDescent="0.25">
      <c r="A1182" t="s">
        <v>421</v>
      </c>
      <c r="B1182" t="s">
        <v>1380</v>
      </c>
      <c r="C1182" t="s">
        <v>1381</v>
      </c>
      <c r="D1182">
        <v>1900</v>
      </c>
      <c r="E1182" s="957">
        <v>1</v>
      </c>
      <c r="F1182" t="s">
        <v>440</v>
      </c>
      <c r="G1182" s="957">
        <v>182</v>
      </c>
      <c r="H1182" t="s">
        <v>383</v>
      </c>
      <c r="I1182" s="937" t="s">
        <v>489</v>
      </c>
      <c r="J1182" s="937" t="s">
        <v>445</v>
      </c>
      <c r="K1182" s="937" t="s">
        <v>0</v>
      </c>
      <c r="L1182" s="937" t="s">
        <v>97</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ASR_CMS_19</v>
      </c>
      <c r="AB1182" s="957">
        <f t="shared" si="199"/>
        <v>45406</v>
      </c>
      <c r="AC1182" t="str">
        <f t="shared" si="200"/>
        <v>Unaudited</v>
      </c>
    </row>
    <row r="1183" spans="1:29" x14ac:dyDescent="0.25">
      <c r="A1183" t="s">
        <v>421</v>
      </c>
      <c r="B1183" t="s">
        <v>1380</v>
      </c>
      <c r="C1183" t="s">
        <v>1381</v>
      </c>
      <c r="D1183">
        <v>1900</v>
      </c>
      <c r="E1183" s="957">
        <v>1</v>
      </c>
      <c r="F1183" t="s">
        <v>440</v>
      </c>
      <c r="G1183" s="957">
        <v>182</v>
      </c>
      <c r="H1183" t="s">
        <v>383</v>
      </c>
      <c r="I1183" s="937" t="s">
        <v>489</v>
      </c>
      <c r="J1183" s="937" t="s">
        <v>445</v>
      </c>
      <c r="K1183" s="937" t="s">
        <v>0</v>
      </c>
      <c r="L1183" s="937" t="s">
        <v>153</v>
      </c>
      <c r="M1183" s="962" t="s">
        <v>452</v>
      </c>
      <c r="N1183" s="678">
        <f t="shared" ca="1" si="197"/>
        <v>-10835.051407629211</v>
      </c>
      <c r="O1183" s="678">
        <f t="shared" ca="1" si="201"/>
        <v>-2159.0910688667082</v>
      </c>
      <c r="P1183" s="678">
        <f t="shared" ca="1" si="201"/>
        <v>-389.06308280097659</v>
      </c>
      <c r="Q1183" s="678">
        <f t="shared" ca="1" si="201"/>
        <v>-3620.5404257094365</v>
      </c>
      <c r="R1183" s="678">
        <f t="shared" ca="1" si="201"/>
        <v>-680.88420169335768</v>
      </c>
      <c r="S1183" s="678">
        <f t="shared" ca="1" si="201"/>
        <v>-45.603927085138203</v>
      </c>
      <c r="T1183" s="678">
        <f t="shared" ca="1" si="201"/>
        <v>-863.78611973128955</v>
      </c>
      <c r="U1183" s="678">
        <f t="shared" ca="1" si="201"/>
        <v>0</v>
      </c>
      <c r="V1183" s="678">
        <f t="shared" ca="1" si="201"/>
        <v>-111.66623607436938</v>
      </c>
      <c r="W1183" s="678">
        <f t="shared" ca="1" si="202"/>
        <v>-2964.4163456679353</v>
      </c>
      <c r="X1183" s="678">
        <f t="shared" ca="1" si="201"/>
        <v>0</v>
      </c>
      <c r="Y1183" s="678">
        <f t="shared" ca="1" si="201"/>
        <v>0</v>
      </c>
      <c r="Z1183" s="678">
        <f t="shared" ca="1" si="201"/>
        <v>0</v>
      </c>
      <c r="AA1183" t="str">
        <f t="shared" si="198"/>
        <v>ASR_CMS_19</v>
      </c>
      <c r="AB1183" s="957">
        <f t="shared" si="199"/>
        <v>45406</v>
      </c>
      <c r="AC1183" t="str">
        <f t="shared" si="200"/>
        <v>Unaudited</v>
      </c>
    </row>
    <row r="1184" spans="1:29" x14ac:dyDescent="0.25">
      <c r="A1184" t="s">
        <v>421</v>
      </c>
      <c r="B1184" t="s">
        <v>1380</v>
      </c>
      <c r="C1184" t="s">
        <v>1381</v>
      </c>
      <c r="D1184">
        <v>1900</v>
      </c>
      <c r="E1184" s="957">
        <v>1</v>
      </c>
      <c r="F1184" t="s">
        <v>440</v>
      </c>
      <c r="G1184" s="957">
        <v>182</v>
      </c>
      <c r="H1184" t="s">
        <v>383</v>
      </c>
      <c r="I1184" s="937" t="s">
        <v>489</v>
      </c>
      <c r="J1184" s="937" t="s">
        <v>445</v>
      </c>
      <c r="K1184" s="937" t="s">
        <v>0</v>
      </c>
      <c r="L1184" s="937" t="s">
        <v>912</v>
      </c>
      <c r="M1184" s="962" t="s">
        <v>24</v>
      </c>
      <c r="N1184" s="678">
        <f t="shared" ca="1" si="197"/>
        <v>71377.42</v>
      </c>
      <c r="O1184" s="678">
        <f t="shared" ca="1" si="201"/>
        <v>66421.59</v>
      </c>
      <c r="P1184" s="678">
        <f t="shared" ca="1" si="201"/>
        <v>0</v>
      </c>
      <c r="Q1184" s="678">
        <f t="shared" ca="1" si="201"/>
        <v>4955.83</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ASR_CMS_19</v>
      </c>
      <c r="AB1184" s="957">
        <f t="shared" si="199"/>
        <v>45406</v>
      </c>
      <c r="AC1184" t="str">
        <f t="shared" si="200"/>
        <v>Unaudited</v>
      </c>
    </row>
    <row r="1185" spans="1:29" x14ac:dyDescent="0.25">
      <c r="A1185" t="s">
        <v>421</v>
      </c>
      <c r="B1185" t="s">
        <v>1380</v>
      </c>
      <c r="C1185" t="s">
        <v>1381</v>
      </c>
      <c r="D1185">
        <v>1900</v>
      </c>
      <c r="E1185" s="957">
        <v>1</v>
      </c>
      <c r="F1185" t="s">
        <v>440</v>
      </c>
      <c r="G1185" s="957">
        <v>182</v>
      </c>
      <c r="H1185" t="s">
        <v>383</v>
      </c>
      <c r="I1185" s="937" t="s">
        <v>489</v>
      </c>
      <c r="J1185" s="937" t="s">
        <v>445</v>
      </c>
      <c r="K1185" s="937" t="s">
        <v>53</v>
      </c>
      <c r="L1185" s="937">
        <v>3.1</v>
      </c>
      <c r="M1185" s="962" t="s">
        <v>33</v>
      </c>
      <c r="N1185" s="678">
        <f t="shared" ca="1" si="197"/>
        <v>770176.06000000029</v>
      </c>
      <c r="O1185" s="678">
        <f t="shared" ca="1" si="201"/>
        <v>315250.74000000011</v>
      </c>
      <c r="P1185" s="678">
        <f t="shared" ca="1" si="201"/>
        <v>59513.42</v>
      </c>
      <c r="Q1185" s="678">
        <f t="shared" ca="1" si="201"/>
        <v>258916.68000000008</v>
      </c>
      <c r="R1185" s="678">
        <f t="shared" ca="1" si="201"/>
        <v>56329.970000000008</v>
      </c>
      <c r="S1185" s="678">
        <f t="shared" ca="1" si="201"/>
        <v>899.66999999999985</v>
      </c>
      <c r="T1185" s="678">
        <f t="shared" ca="1" si="201"/>
        <v>58183.420000000006</v>
      </c>
      <c r="U1185" s="678">
        <f t="shared" ca="1" si="201"/>
        <v>0</v>
      </c>
      <c r="V1185" s="678">
        <f t="shared" ca="1" si="201"/>
        <v>2910.3900000000003</v>
      </c>
      <c r="W1185" s="678">
        <f t="shared" ca="1" si="202"/>
        <v>18171.77</v>
      </c>
      <c r="X1185" s="678">
        <f t="shared" ca="1" si="201"/>
        <v>0</v>
      </c>
      <c r="Y1185" s="678">
        <f t="shared" ca="1" si="201"/>
        <v>0</v>
      </c>
      <c r="Z1185" s="678">
        <f t="shared" ca="1" si="201"/>
        <v>0</v>
      </c>
      <c r="AA1185" t="str">
        <f t="shared" si="198"/>
        <v>ASR_CMS_19</v>
      </c>
      <c r="AB1185" s="957">
        <f t="shared" si="199"/>
        <v>45406</v>
      </c>
      <c r="AC1185" t="str">
        <f t="shared" si="200"/>
        <v>Unaudited</v>
      </c>
    </row>
    <row r="1186" spans="1:29" x14ac:dyDescent="0.25">
      <c r="A1186" t="s">
        <v>421</v>
      </c>
      <c r="B1186" t="s">
        <v>1380</v>
      </c>
      <c r="C1186" t="s">
        <v>1381</v>
      </c>
      <c r="D1186">
        <v>1900</v>
      </c>
      <c r="E1186" s="957">
        <v>1</v>
      </c>
      <c r="F1186" t="s">
        <v>440</v>
      </c>
      <c r="G1186" s="957">
        <v>182</v>
      </c>
      <c r="H1186" t="s">
        <v>383</v>
      </c>
      <c r="I1186" s="937" t="s">
        <v>489</v>
      </c>
      <c r="J1186" s="937" t="s">
        <v>445</v>
      </c>
      <c r="K1186" s="937" t="s">
        <v>53</v>
      </c>
      <c r="L1186" s="937">
        <v>3.2</v>
      </c>
      <c r="M1186" s="962" t="s">
        <v>34</v>
      </c>
      <c r="N1186" s="678">
        <f t="shared" ca="1" si="197"/>
        <v>2066835.0699999998</v>
      </c>
      <c r="O1186" s="678">
        <f t="shared" ca="1" si="201"/>
        <v>459272.22</v>
      </c>
      <c r="P1186" s="678">
        <f t="shared" ca="1" si="201"/>
        <v>72867.930000000022</v>
      </c>
      <c r="Q1186" s="678">
        <f t="shared" ca="1" si="201"/>
        <v>874619.85000000009</v>
      </c>
      <c r="R1186" s="678">
        <f t="shared" ca="1" si="201"/>
        <v>361165.31</v>
      </c>
      <c r="S1186" s="678">
        <f t="shared" ca="1" si="201"/>
        <v>2632.97</v>
      </c>
      <c r="T1186" s="678">
        <f t="shared" ca="1" si="201"/>
        <v>136696.91</v>
      </c>
      <c r="U1186" s="678">
        <f t="shared" ca="1" si="201"/>
        <v>0</v>
      </c>
      <c r="V1186" s="678">
        <f t="shared" ca="1" si="201"/>
        <v>20908.25</v>
      </c>
      <c r="W1186" s="678">
        <f t="shared" ca="1" si="202"/>
        <v>138671.62999999998</v>
      </c>
      <c r="X1186" s="678">
        <f t="shared" ca="1" si="201"/>
        <v>0</v>
      </c>
      <c r="Y1186" s="678">
        <f t="shared" ca="1" si="201"/>
        <v>0</v>
      </c>
      <c r="Z1186" s="678">
        <f t="shared" ca="1" si="201"/>
        <v>0</v>
      </c>
      <c r="AA1186" t="str">
        <f t="shared" si="198"/>
        <v>ASR_CMS_19</v>
      </c>
      <c r="AB1186" s="957">
        <f t="shared" si="199"/>
        <v>45406</v>
      </c>
      <c r="AC1186" t="str">
        <f t="shared" si="200"/>
        <v>Unaudited</v>
      </c>
    </row>
    <row r="1187" spans="1:29" x14ac:dyDescent="0.25">
      <c r="A1187" t="s">
        <v>421</v>
      </c>
      <c r="B1187" t="s">
        <v>1380</v>
      </c>
      <c r="C1187" t="s">
        <v>1381</v>
      </c>
      <c r="D1187">
        <v>1900</v>
      </c>
      <c r="E1187" s="957">
        <v>1</v>
      </c>
      <c r="F1187" t="s">
        <v>440</v>
      </c>
      <c r="G1187" s="957">
        <v>182</v>
      </c>
      <c r="H1187" t="s">
        <v>383</v>
      </c>
      <c r="I1187" s="937" t="s">
        <v>489</v>
      </c>
      <c r="J1187" s="937" t="s">
        <v>445</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ASR_CMS_19</v>
      </c>
      <c r="AB1187" s="957">
        <f t="shared" si="199"/>
        <v>45406</v>
      </c>
      <c r="AC1187" t="str">
        <f t="shared" si="200"/>
        <v>Unaudited</v>
      </c>
    </row>
    <row r="1188" spans="1:29" x14ac:dyDescent="0.25">
      <c r="A1188" t="s">
        <v>421</v>
      </c>
      <c r="B1188" t="s">
        <v>1380</v>
      </c>
      <c r="C1188" t="s">
        <v>1381</v>
      </c>
      <c r="D1188">
        <v>1900</v>
      </c>
      <c r="E1188" s="957">
        <v>1</v>
      </c>
      <c r="F1188" t="s">
        <v>440</v>
      </c>
      <c r="G1188" s="957">
        <v>182</v>
      </c>
      <c r="H1188" t="s">
        <v>383</v>
      </c>
      <c r="I1188" s="937" t="s">
        <v>489</v>
      </c>
      <c r="J1188" s="937" t="s">
        <v>445</v>
      </c>
      <c r="K1188" s="937" t="s">
        <v>53</v>
      </c>
      <c r="L1188" s="937" t="s">
        <v>44</v>
      </c>
      <c r="M1188" s="962" t="s">
        <v>154</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ASR_CMS_19</v>
      </c>
      <c r="AB1188" s="957">
        <f t="shared" si="199"/>
        <v>45406</v>
      </c>
      <c r="AC1188" t="str">
        <f t="shared" si="200"/>
        <v>Unaudited</v>
      </c>
    </row>
    <row r="1189" spans="1:29" x14ac:dyDescent="0.25">
      <c r="A1189" t="s">
        <v>421</v>
      </c>
      <c r="B1189" t="s">
        <v>1380</v>
      </c>
      <c r="C1189" t="s">
        <v>1381</v>
      </c>
      <c r="D1189">
        <v>1900</v>
      </c>
      <c r="E1189" s="957">
        <v>1</v>
      </c>
      <c r="F1189" t="s">
        <v>440</v>
      </c>
      <c r="G1189" s="957">
        <v>182</v>
      </c>
      <c r="H1189" t="s">
        <v>383</v>
      </c>
      <c r="I1189" s="937" t="s">
        <v>489</v>
      </c>
      <c r="J1189" s="937" t="s">
        <v>445</v>
      </c>
      <c r="K1189" s="937" t="s">
        <v>53</v>
      </c>
      <c r="L1189" s="937" t="s">
        <v>41</v>
      </c>
      <c r="M1189" s="962" t="s">
        <v>52</v>
      </c>
      <c r="N1189" s="678">
        <f t="shared" ca="1" si="197"/>
        <v>43335.489851631923</v>
      </c>
      <c r="O1189" s="678">
        <f t="shared" ca="1" si="201"/>
        <v>20331.933297386524</v>
      </c>
      <c r="P1189" s="678">
        <f t="shared" ca="1" si="201"/>
        <v>4006.8815458828112</v>
      </c>
      <c r="Q1189" s="678">
        <f t="shared" ca="1" si="201"/>
        <v>13427.303831413217</v>
      </c>
      <c r="R1189" s="678">
        <f t="shared" ca="1" si="201"/>
        <v>2704.1596139015396</v>
      </c>
      <c r="S1189" s="678">
        <f t="shared" ca="1" si="201"/>
        <v>45.715895609740869</v>
      </c>
      <c r="T1189" s="678">
        <f t="shared" ca="1" si="201"/>
        <v>2186.0729589017119</v>
      </c>
      <c r="U1189" s="678">
        <f t="shared" ca="1" si="201"/>
        <v>0</v>
      </c>
      <c r="V1189" s="678">
        <f t="shared" ca="1" si="201"/>
        <v>161.85680646336073</v>
      </c>
      <c r="W1189" s="678">
        <f t="shared" ca="1" si="202"/>
        <v>471.56590207301389</v>
      </c>
      <c r="X1189" s="678">
        <f t="shared" ca="1" si="201"/>
        <v>0</v>
      </c>
      <c r="Y1189" s="678">
        <f t="shared" ca="1" si="201"/>
        <v>0</v>
      </c>
      <c r="Z1189" s="678">
        <f t="shared" ca="1" si="201"/>
        <v>0</v>
      </c>
      <c r="AA1189" t="str">
        <f t="shared" si="198"/>
        <v>ASR_CMS_19</v>
      </c>
      <c r="AB1189" s="957">
        <f t="shared" si="199"/>
        <v>45406</v>
      </c>
      <c r="AC1189" t="str">
        <f t="shared" si="200"/>
        <v>Unaudited</v>
      </c>
    </row>
    <row r="1190" spans="1:29" x14ac:dyDescent="0.25">
      <c r="A1190" t="s">
        <v>421</v>
      </c>
      <c r="B1190" t="s">
        <v>1380</v>
      </c>
      <c r="C1190" t="s">
        <v>1381</v>
      </c>
      <c r="D1190">
        <v>1900</v>
      </c>
      <c r="E1190" s="957">
        <v>1</v>
      </c>
      <c r="F1190" t="s">
        <v>440</v>
      </c>
      <c r="G1190" s="957">
        <v>182</v>
      </c>
      <c r="H1190" t="s">
        <v>383</v>
      </c>
      <c r="I1190" s="937" t="s">
        <v>489</v>
      </c>
      <c r="J1190" s="937" t="s">
        <v>445</v>
      </c>
      <c r="K1190" s="937" t="s">
        <v>53</v>
      </c>
      <c r="L1190" s="937" t="s">
        <v>42</v>
      </c>
      <c r="M1190" s="962" t="s">
        <v>155</v>
      </c>
      <c r="N1190" s="678">
        <f t="shared" ca="1" si="197"/>
        <v>10269.618631538926</v>
      </c>
      <c r="O1190" s="678">
        <f t="shared" ca="1" si="201"/>
        <v>2803.712368683633</v>
      </c>
      <c r="P1190" s="678">
        <f t="shared" ca="1" si="201"/>
        <v>479.07095442927192</v>
      </c>
      <c r="Q1190" s="678">
        <f t="shared" ca="1" si="201"/>
        <v>4103.3133343338532</v>
      </c>
      <c r="R1190" s="678">
        <f t="shared" ca="1" si="201"/>
        <v>1511.3001690783146</v>
      </c>
      <c r="S1190" s="678">
        <f t="shared" ca="1" si="201"/>
        <v>12.787879731940485</v>
      </c>
      <c r="T1190" s="678">
        <f t="shared" ca="1" si="201"/>
        <v>705.45150996446625</v>
      </c>
      <c r="U1190" s="678">
        <f t="shared" ca="1" si="201"/>
        <v>0</v>
      </c>
      <c r="V1190" s="678">
        <f t="shared" ca="1" si="201"/>
        <v>86.221608683134107</v>
      </c>
      <c r="W1190" s="678">
        <f t="shared" ca="1" si="202"/>
        <v>567.76080663431151</v>
      </c>
      <c r="X1190" s="678">
        <f t="shared" ca="1" si="201"/>
        <v>0</v>
      </c>
      <c r="Y1190" s="678">
        <f t="shared" ca="1" si="201"/>
        <v>0</v>
      </c>
      <c r="Z1190" s="678">
        <f t="shared" ca="1" si="201"/>
        <v>0</v>
      </c>
      <c r="AA1190" t="str">
        <f t="shared" si="198"/>
        <v>ASR_CMS_19</v>
      </c>
      <c r="AB1190" s="957">
        <f t="shared" si="199"/>
        <v>45406</v>
      </c>
      <c r="AC1190" t="str">
        <f t="shared" si="200"/>
        <v>Unaudited</v>
      </c>
    </row>
    <row r="1191" spans="1:29" x14ac:dyDescent="0.25">
      <c r="A1191" t="s">
        <v>421</v>
      </c>
      <c r="B1191" t="s">
        <v>1380</v>
      </c>
      <c r="C1191" t="s">
        <v>1381</v>
      </c>
      <c r="D1191">
        <v>1900</v>
      </c>
      <c r="E1191" s="957">
        <v>1</v>
      </c>
      <c r="F1191" t="s">
        <v>440</v>
      </c>
      <c r="G1191" s="957">
        <v>182</v>
      </c>
      <c r="H1191" t="s">
        <v>383</v>
      </c>
      <c r="I1191" s="937" t="s">
        <v>489</v>
      </c>
      <c r="J1191" s="937" t="s">
        <v>445</v>
      </c>
      <c r="K1191" s="937" t="s">
        <v>53</v>
      </c>
      <c r="L1191" s="937" t="s">
        <v>43</v>
      </c>
      <c r="M1191" s="962" t="s">
        <v>463</v>
      </c>
      <c r="N1191" s="678">
        <f t="shared" ca="1" si="197"/>
        <v>51860.727194493527</v>
      </c>
      <c r="O1191" s="678">
        <f t="shared" ca="1" si="201"/>
        <v>10334.241038461681</v>
      </c>
      <c r="P1191" s="678">
        <f t="shared" ca="1" si="201"/>
        <v>1862.2056914638108</v>
      </c>
      <c r="Q1191" s="678">
        <f t="shared" ca="1" si="201"/>
        <v>17329.300272829685</v>
      </c>
      <c r="R1191" s="678">
        <f t="shared" ca="1" si="201"/>
        <v>3258.9739085313736</v>
      </c>
      <c r="S1191" s="678">
        <f t="shared" ca="1" si="201"/>
        <v>218.27795112209972</v>
      </c>
      <c r="T1191" s="678">
        <f t="shared" ca="1" si="201"/>
        <v>4134.41289980703</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534.47759387750943</v>
      </c>
      <c r="W1191" s="678">
        <f t="shared" ca="1" si="202"/>
        <v>14188.837838400339</v>
      </c>
      <c r="X1191" s="678">
        <f t="shared" ca="1" si="203"/>
        <v>0</v>
      </c>
      <c r="Y1191" s="678">
        <f t="shared" ca="1" si="203"/>
        <v>0</v>
      </c>
      <c r="Z1191" s="678">
        <f t="shared" ca="1" si="203"/>
        <v>0</v>
      </c>
      <c r="AA1191" t="str">
        <f t="shared" si="198"/>
        <v>ASR_CMS_19</v>
      </c>
      <c r="AB1191" s="957">
        <f t="shared" si="199"/>
        <v>45406</v>
      </c>
      <c r="AC1191" t="str">
        <f t="shared" si="200"/>
        <v>Unaudited</v>
      </c>
    </row>
    <row r="1192" spans="1:29" x14ac:dyDescent="0.25">
      <c r="A1192" t="s">
        <v>421</v>
      </c>
      <c r="B1192" t="s">
        <v>1380</v>
      </c>
      <c r="C1192" t="s">
        <v>1381</v>
      </c>
      <c r="D1192">
        <v>1900</v>
      </c>
      <c r="E1192" s="957">
        <v>1</v>
      </c>
      <c r="F1192" t="s">
        <v>440</v>
      </c>
      <c r="G1192" s="957">
        <v>182</v>
      </c>
      <c r="H1192" t="s">
        <v>383</v>
      </c>
      <c r="I1192" s="937" t="s">
        <v>489</v>
      </c>
      <c r="J1192" s="937" t="s">
        <v>445</v>
      </c>
      <c r="K1192" s="937" t="s">
        <v>915</v>
      </c>
      <c r="L1192" s="945" t="s">
        <v>916</v>
      </c>
      <c r="M1192" s="960" t="s">
        <v>915</v>
      </c>
      <c r="N1192" s="678">
        <f t="shared" ca="1" si="197"/>
        <v>18075.990000000002</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9217.8900000000012</v>
      </c>
      <c r="Q1192" s="678">
        <f t="shared" ca="1" si="204"/>
        <v>0</v>
      </c>
      <c r="R1192" s="678">
        <f t="shared" ca="1" si="204"/>
        <v>8858.1</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ASR_CMS_19</v>
      </c>
      <c r="AB1192" s="957">
        <f t="shared" si="199"/>
        <v>45406</v>
      </c>
      <c r="AC1192" t="str">
        <f t="shared" si="200"/>
        <v>Unaudited</v>
      </c>
    </row>
    <row r="1193" spans="1:29" x14ac:dyDescent="0.25">
      <c r="A1193" t="s">
        <v>421</v>
      </c>
      <c r="B1193" t="s">
        <v>1380</v>
      </c>
      <c r="C1193" t="s">
        <v>1381</v>
      </c>
      <c r="D1193">
        <v>1900</v>
      </c>
      <c r="E1193" s="957">
        <v>1</v>
      </c>
      <c r="F1193" t="s">
        <v>440</v>
      </c>
      <c r="G1193" s="957">
        <v>182</v>
      </c>
      <c r="H1193" t="s">
        <v>383</v>
      </c>
      <c r="I1193" s="962" t="s">
        <v>489</v>
      </c>
      <c r="J1193" s="962" t="s">
        <v>445</v>
      </c>
      <c r="K1193" s="962" t="s">
        <v>915</v>
      </c>
      <c r="L1193" s="953" t="s">
        <v>917</v>
      </c>
      <c r="M1193" s="962" t="s">
        <v>920</v>
      </c>
      <c r="N1193" s="678">
        <f t="shared" ca="1" si="197"/>
        <v>42.48984537150821</v>
      </c>
      <c r="O1193" s="678">
        <f t="shared" ca="1" si="204"/>
        <v>0</v>
      </c>
      <c r="P1193" s="678">
        <f t="shared" ca="1" si="204"/>
        <v>21.667788085276204</v>
      </c>
      <c r="Q1193" s="678">
        <f t="shared" ca="1" si="204"/>
        <v>0</v>
      </c>
      <c r="R1193" s="678">
        <f t="shared" ca="1" si="204"/>
        <v>20.822057286232003</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ASR_CMS_19</v>
      </c>
      <c r="AB1193" s="957">
        <f t="shared" si="199"/>
        <v>45406</v>
      </c>
      <c r="AC1193" t="str">
        <f t="shared" si="200"/>
        <v>Unaudited</v>
      </c>
    </row>
    <row r="1194" spans="1:29" x14ac:dyDescent="0.25">
      <c r="A1194" t="s">
        <v>421</v>
      </c>
      <c r="B1194" t="s">
        <v>1380</v>
      </c>
      <c r="C1194" t="s">
        <v>1381</v>
      </c>
      <c r="D1194">
        <v>1900</v>
      </c>
      <c r="E1194" s="957">
        <v>1</v>
      </c>
      <c r="F1194" t="s">
        <v>440</v>
      </c>
      <c r="G1194" s="957">
        <v>182</v>
      </c>
      <c r="H1194" t="s">
        <v>383</v>
      </c>
      <c r="I1194" s="958" t="s">
        <v>489</v>
      </c>
      <c r="J1194" s="958" t="s">
        <v>445</v>
      </c>
      <c r="K1194" s="958" t="s">
        <v>915</v>
      </c>
      <c r="L1194" s="953" t="s">
        <v>918</v>
      </c>
      <c r="M1194" s="958" t="s">
        <v>921</v>
      </c>
      <c r="N1194" s="678">
        <f t="shared" ca="1" si="197"/>
        <v>-22.958965376968202</v>
      </c>
      <c r="O1194" s="678">
        <f t="shared" ca="1" si="204"/>
        <v>-4.5750126354664342</v>
      </c>
      <c r="P1194" s="678">
        <f t="shared" ca="1" si="204"/>
        <v>-0.82440641132487491</v>
      </c>
      <c r="Q1194" s="678">
        <f t="shared" ca="1" si="204"/>
        <v>-7.671755227782973</v>
      </c>
      <c r="R1194" s="678">
        <f t="shared" ca="1" si="204"/>
        <v>-1.4427616652926352</v>
      </c>
      <c r="S1194" s="678">
        <f t="shared" ca="1" si="204"/>
        <v>-9.6632581019803918E-2</v>
      </c>
      <c r="T1194" s="678">
        <f t="shared" ca="1" si="204"/>
        <v>-1.8303222448997767</v>
      </c>
      <c r="U1194" s="678">
        <f t="shared" ca="1" si="204"/>
        <v>0</v>
      </c>
      <c r="V1194" s="678">
        <f t="shared" ca="1" si="204"/>
        <v>-0.23661551305632147</v>
      </c>
      <c r="W1194" s="678">
        <f t="shared" ca="1" si="202"/>
        <v>-6.2814590981253806</v>
      </c>
      <c r="X1194" s="678">
        <f t="shared" ca="1" si="205"/>
        <v>0</v>
      </c>
      <c r="Y1194" s="678">
        <f t="shared" ca="1" si="205"/>
        <v>0</v>
      </c>
      <c r="Z1194" s="678">
        <f t="shared" ca="1" si="205"/>
        <v>0</v>
      </c>
      <c r="AA1194" t="str">
        <f t="shared" si="198"/>
        <v>ASR_CMS_19</v>
      </c>
      <c r="AB1194" s="957">
        <f t="shared" si="199"/>
        <v>45406</v>
      </c>
      <c r="AC1194" t="str">
        <f t="shared" si="200"/>
        <v>Unaudited</v>
      </c>
    </row>
    <row r="1195" spans="1:29" x14ac:dyDescent="0.25">
      <c r="A1195" t="s">
        <v>421</v>
      </c>
      <c r="B1195" t="s">
        <v>1380</v>
      </c>
      <c r="C1195" t="s">
        <v>1381</v>
      </c>
      <c r="D1195">
        <v>1900</v>
      </c>
      <c r="E1195" s="957">
        <v>1</v>
      </c>
      <c r="F1195" t="s">
        <v>440</v>
      </c>
      <c r="G1195" s="957">
        <v>182</v>
      </c>
      <c r="H1195" t="s">
        <v>383</v>
      </c>
      <c r="I1195" s="958" t="s">
        <v>489</v>
      </c>
      <c r="J1195" s="958" t="s">
        <v>445</v>
      </c>
      <c r="K1195" s="958" t="s">
        <v>446</v>
      </c>
      <c r="L1195" s="937">
        <v>5.0999999999999996</v>
      </c>
      <c r="M1195" s="958" t="s">
        <v>37</v>
      </c>
      <c r="N1195" s="678">
        <f t="shared" ca="1" si="197"/>
        <v>807163.22</v>
      </c>
      <c r="O1195" s="678">
        <f t="shared" ca="1" si="204"/>
        <v>212377.33</v>
      </c>
      <c r="P1195" s="678">
        <f t="shared" ca="1" si="204"/>
        <v>226660.37999999998</v>
      </c>
      <c r="Q1195" s="678">
        <f t="shared" ca="1" si="204"/>
        <v>118711.77999999998</v>
      </c>
      <c r="R1195" s="678">
        <f t="shared" ca="1" si="204"/>
        <v>137138.08999999997</v>
      </c>
      <c r="S1195" s="678">
        <f t="shared" ca="1" si="204"/>
        <v>0</v>
      </c>
      <c r="T1195" s="678">
        <f t="shared" ca="1" si="204"/>
        <v>98272.75</v>
      </c>
      <c r="U1195" s="678">
        <f t="shared" ca="1" si="204"/>
        <v>0</v>
      </c>
      <c r="V1195" s="678">
        <f t="shared" ca="1" si="204"/>
        <v>2889.5099999999998</v>
      </c>
      <c r="W1195" s="678">
        <f t="shared" ca="1" si="202"/>
        <v>11113.38</v>
      </c>
      <c r="X1195" s="678">
        <f t="shared" ca="1" si="205"/>
        <v>0</v>
      </c>
      <c r="Y1195" s="678">
        <f t="shared" ca="1" si="205"/>
        <v>0</v>
      </c>
      <c r="Z1195" s="678">
        <f t="shared" ca="1" si="205"/>
        <v>0</v>
      </c>
      <c r="AA1195" t="str">
        <f t="shared" si="198"/>
        <v>ASR_CMS_19</v>
      </c>
      <c r="AB1195" s="957">
        <f t="shared" si="199"/>
        <v>45406</v>
      </c>
      <c r="AC1195" t="str">
        <f t="shared" si="200"/>
        <v>Unaudited</v>
      </c>
    </row>
    <row r="1196" spans="1:29" ht="30" x14ac:dyDescent="0.25">
      <c r="A1196" t="s">
        <v>421</v>
      </c>
      <c r="B1196" t="s">
        <v>1380</v>
      </c>
      <c r="C1196" t="s">
        <v>1381</v>
      </c>
      <c r="D1196">
        <v>1900</v>
      </c>
      <c r="E1196" s="957">
        <v>1</v>
      </c>
      <c r="F1196" t="s">
        <v>440</v>
      </c>
      <c r="G1196" s="957">
        <v>182</v>
      </c>
      <c r="H1196" t="s">
        <v>383</v>
      </c>
      <c r="I1196" s="958" t="s">
        <v>489</v>
      </c>
      <c r="J1196" s="958" t="s">
        <v>445</v>
      </c>
      <c r="K1196" s="958" t="s">
        <v>446</v>
      </c>
      <c r="L1196" s="937">
        <v>5.2</v>
      </c>
      <c r="M1196" s="958" t="s">
        <v>304</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ASR_CMS_19</v>
      </c>
      <c r="AB1196" s="957">
        <f t="shared" si="199"/>
        <v>45406</v>
      </c>
      <c r="AC1196" t="str">
        <f t="shared" si="200"/>
        <v>Unaudited</v>
      </c>
    </row>
    <row r="1197" spans="1:29" ht="30" x14ac:dyDescent="0.25">
      <c r="A1197" t="s">
        <v>421</v>
      </c>
      <c r="B1197" t="s">
        <v>1380</v>
      </c>
      <c r="C1197" t="s">
        <v>1381</v>
      </c>
      <c r="D1197">
        <v>1900</v>
      </c>
      <c r="E1197" s="957">
        <v>1</v>
      </c>
      <c r="F1197" t="s">
        <v>440</v>
      </c>
      <c r="G1197" s="957">
        <v>182</v>
      </c>
      <c r="H1197" t="s">
        <v>383</v>
      </c>
      <c r="I1197" s="965" t="s">
        <v>489</v>
      </c>
      <c r="J1197" s="965" t="s">
        <v>445</v>
      </c>
      <c r="K1197" s="965" t="s">
        <v>446</v>
      </c>
      <c r="L1197" s="945">
        <v>5.3</v>
      </c>
      <c r="M1197" s="965" t="s">
        <v>305</v>
      </c>
      <c r="N1197" s="678">
        <f t="shared" ca="1" si="197"/>
        <v>4215.3933315900149</v>
      </c>
      <c r="O1197" s="678">
        <f t="shared" ca="1" si="204"/>
        <v>1109.1362421876604</v>
      </c>
      <c r="P1197" s="678">
        <f t="shared" ca="1" si="204"/>
        <v>1183.7291773374641</v>
      </c>
      <c r="Q1197" s="678">
        <f t="shared" ca="1" si="204"/>
        <v>619.96983186768693</v>
      </c>
      <c r="R1197" s="678">
        <f t="shared" ca="1" si="204"/>
        <v>716.20085723553063</v>
      </c>
      <c r="S1197" s="678">
        <f t="shared" ca="1" si="204"/>
        <v>0</v>
      </c>
      <c r="T1197" s="678">
        <f t="shared" ca="1" si="204"/>
        <v>513.22741765539388</v>
      </c>
      <c r="U1197" s="678">
        <f t="shared" ca="1" si="204"/>
        <v>0</v>
      </c>
      <c r="V1197" s="678">
        <f t="shared" ca="1" si="204"/>
        <v>15.090406603961291</v>
      </c>
      <c r="W1197" s="678">
        <f t="shared" ca="1" si="202"/>
        <v>58.039398702316788</v>
      </c>
      <c r="X1197" s="678">
        <f t="shared" ca="1" si="205"/>
        <v>0</v>
      </c>
      <c r="Y1197" s="678">
        <f t="shared" ca="1" si="205"/>
        <v>0</v>
      </c>
      <c r="Z1197" s="678">
        <f t="shared" ca="1" si="205"/>
        <v>0</v>
      </c>
      <c r="AA1197" t="str">
        <f t="shared" si="198"/>
        <v>ASR_CMS_19</v>
      </c>
      <c r="AB1197" s="957">
        <f t="shared" si="199"/>
        <v>45406</v>
      </c>
      <c r="AC1197" t="str">
        <f t="shared" si="200"/>
        <v>Unaudited</v>
      </c>
    </row>
    <row r="1198" spans="1:29" x14ac:dyDescent="0.25">
      <c r="A1198" t="s">
        <v>421</v>
      </c>
      <c r="B1198" t="s">
        <v>1380</v>
      </c>
      <c r="C1198" t="s">
        <v>1381</v>
      </c>
      <c r="D1198">
        <v>1900</v>
      </c>
      <c r="E1198" s="957">
        <v>1</v>
      </c>
      <c r="F1198" t="s">
        <v>440</v>
      </c>
      <c r="G1198" s="957">
        <v>182</v>
      </c>
      <c r="H1198" t="s">
        <v>383</v>
      </c>
      <c r="I1198" s="937" t="s">
        <v>489</v>
      </c>
      <c r="J1198" s="937" t="s">
        <v>445</v>
      </c>
      <c r="K1198" s="937" t="s">
        <v>446</v>
      </c>
      <c r="L1198" s="937" t="s">
        <v>82</v>
      </c>
      <c r="M1198" s="958" t="s">
        <v>454</v>
      </c>
      <c r="N1198" s="678">
        <f t="shared" ca="1" si="197"/>
        <v>-1683.2527162764131</v>
      </c>
      <c r="O1198" s="678">
        <f t="shared" ca="1" si="204"/>
        <v>-335.42027348380083</v>
      </c>
      <c r="P1198" s="678">
        <f t="shared" ca="1" si="204"/>
        <v>-60.441936663677893</v>
      </c>
      <c r="Q1198" s="678">
        <f t="shared" ca="1" si="204"/>
        <v>-562.46013763006636</v>
      </c>
      <c r="R1198" s="678">
        <f t="shared" ca="1" si="204"/>
        <v>-105.77708760689826</v>
      </c>
      <c r="S1198" s="678">
        <f t="shared" ca="1" si="204"/>
        <v>-7.0846857343823775</v>
      </c>
      <c r="T1198" s="678">
        <f t="shared" ca="1" si="204"/>
        <v>-134.19136445405158</v>
      </c>
      <c r="U1198" s="678">
        <f t="shared" ca="1" si="204"/>
        <v>0</v>
      </c>
      <c r="V1198" s="678">
        <f t="shared" ca="1" si="204"/>
        <v>-17.347632984574183</v>
      </c>
      <c r="W1198" s="678">
        <f t="shared" ca="1" si="202"/>
        <v>-460.52959771896172</v>
      </c>
      <c r="X1198" s="678">
        <f t="shared" ca="1" si="205"/>
        <v>0</v>
      </c>
      <c r="Y1198" s="678">
        <f t="shared" ca="1" si="205"/>
        <v>0</v>
      </c>
      <c r="Z1198" s="678">
        <f t="shared" ca="1" si="205"/>
        <v>0</v>
      </c>
      <c r="AA1198" t="str">
        <f t="shared" si="198"/>
        <v>ASR_CMS_19</v>
      </c>
      <c r="AB1198" s="957">
        <f t="shared" si="199"/>
        <v>45406</v>
      </c>
      <c r="AC1198" t="str">
        <f t="shared" si="200"/>
        <v>Unaudited</v>
      </c>
    </row>
    <row r="1199" spans="1:29" x14ac:dyDescent="0.25">
      <c r="A1199" t="s">
        <v>421</v>
      </c>
      <c r="B1199" t="s">
        <v>1380</v>
      </c>
      <c r="C1199" t="s">
        <v>1381</v>
      </c>
      <c r="D1199">
        <v>1900</v>
      </c>
      <c r="E1199" s="957">
        <v>1</v>
      </c>
      <c r="F1199" t="s">
        <v>440</v>
      </c>
      <c r="G1199" s="957">
        <v>182</v>
      </c>
      <c r="H1199" t="s">
        <v>383</v>
      </c>
      <c r="I1199" s="937" t="s">
        <v>489</v>
      </c>
      <c r="J1199" s="937" t="s">
        <v>445</v>
      </c>
      <c r="K1199" s="937" t="s">
        <v>447</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ASR_CMS_19</v>
      </c>
      <c r="AB1199" s="957">
        <f t="shared" si="199"/>
        <v>45406</v>
      </c>
      <c r="AC1199" t="str">
        <f t="shared" si="200"/>
        <v>Unaudited</v>
      </c>
    </row>
    <row r="1200" spans="1:29" x14ac:dyDescent="0.25">
      <c r="A1200" t="s">
        <v>421</v>
      </c>
      <c r="B1200" t="s">
        <v>1380</v>
      </c>
      <c r="C1200" t="s">
        <v>1381</v>
      </c>
      <c r="D1200">
        <v>1900</v>
      </c>
      <c r="E1200" s="957">
        <v>1</v>
      </c>
      <c r="F1200" t="s">
        <v>440</v>
      </c>
      <c r="G1200" s="957">
        <v>182</v>
      </c>
      <c r="H1200" t="s">
        <v>383</v>
      </c>
      <c r="I1200" s="958" t="s">
        <v>489</v>
      </c>
      <c r="J1200" s="958" t="s">
        <v>445</v>
      </c>
      <c r="K1200" s="958" t="s">
        <v>447</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ASR_CMS_19</v>
      </c>
      <c r="AB1200" s="957">
        <f t="shared" si="199"/>
        <v>45406</v>
      </c>
      <c r="AC1200" t="str">
        <f t="shared" si="200"/>
        <v>Unaudited</v>
      </c>
    </row>
    <row r="1201" spans="1:29" x14ac:dyDescent="0.25">
      <c r="A1201" t="s">
        <v>421</v>
      </c>
      <c r="B1201" t="s">
        <v>1380</v>
      </c>
      <c r="C1201" t="s">
        <v>1381</v>
      </c>
      <c r="D1201">
        <v>1900</v>
      </c>
      <c r="E1201" s="957">
        <v>1</v>
      </c>
      <c r="F1201" t="s">
        <v>440</v>
      </c>
      <c r="G1201" s="957">
        <v>182</v>
      </c>
      <c r="H1201" t="s">
        <v>383</v>
      </c>
      <c r="I1201" s="937" t="s">
        <v>489</v>
      </c>
      <c r="J1201" s="937" t="s">
        <v>445</v>
      </c>
      <c r="K1201" s="937" t="s">
        <v>447</v>
      </c>
      <c r="L1201" s="937">
        <v>6.3</v>
      </c>
      <c r="M1201" s="958" t="s">
        <v>185</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ASR_CMS_19</v>
      </c>
      <c r="AB1201" s="957">
        <f t="shared" si="199"/>
        <v>45406</v>
      </c>
      <c r="AC1201" t="str">
        <f t="shared" si="200"/>
        <v>Unaudited</v>
      </c>
    </row>
    <row r="1202" spans="1:29" x14ac:dyDescent="0.25">
      <c r="A1202" t="s">
        <v>421</v>
      </c>
      <c r="B1202" t="s">
        <v>1380</v>
      </c>
      <c r="C1202" t="s">
        <v>1381</v>
      </c>
      <c r="D1202">
        <v>1900</v>
      </c>
      <c r="E1202" s="957">
        <v>1</v>
      </c>
      <c r="F1202" t="s">
        <v>440</v>
      </c>
      <c r="G1202" s="957">
        <v>182</v>
      </c>
      <c r="H1202" t="s">
        <v>383</v>
      </c>
      <c r="I1202" s="937" t="s">
        <v>489</v>
      </c>
      <c r="J1202" s="937" t="s">
        <v>445</v>
      </c>
      <c r="K1202" s="937" t="s">
        <v>447</v>
      </c>
      <c r="L1202" s="937" t="s">
        <v>87</v>
      </c>
      <c r="M1202" s="958" t="s">
        <v>455</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ASR_CMS_19</v>
      </c>
      <c r="AB1202" s="957">
        <f t="shared" si="199"/>
        <v>45406</v>
      </c>
      <c r="AC1202" t="str">
        <f t="shared" si="200"/>
        <v>Unaudited</v>
      </c>
    </row>
    <row r="1203" spans="1:29" x14ac:dyDescent="0.25">
      <c r="A1203" t="s">
        <v>421</v>
      </c>
      <c r="B1203" t="s">
        <v>1380</v>
      </c>
      <c r="C1203" t="s">
        <v>1381</v>
      </c>
      <c r="D1203">
        <v>1900</v>
      </c>
      <c r="E1203" s="957">
        <v>1</v>
      </c>
      <c r="F1203" t="s">
        <v>440</v>
      </c>
      <c r="G1203" s="957">
        <v>182</v>
      </c>
      <c r="H1203" t="s">
        <v>383</v>
      </c>
      <c r="I1203" s="958" t="s">
        <v>489</v>
      </c>
      <c r="J1203" s="958" t="s">
        <v>445</v>
      </c>
      <c r="K1203" s="958" t="s">
        <v>448</v>
      </c>
      <c r="L1203" s="937">
        <v>7.1</v>
      </c>
      <c r="M1203" s="958" t="s">
        <v>20</v>
      </c>
      <c r="N1203" s="678">
        <f t="shared" ca="1" si="197"/>
        <v>464004.16000000003</v>
      </c>
      <c r="O1203" s="678">
        <f t="shared" ca="1" si="206"/>
        <v>96907.66856130409</v>
      </c>
      <c r="P1203" s="678">
        <f t="shared" ca="1" si="206"/>
        <v>10292.563316746535</v>
      </c>
      <c r="Q1203" s="678">
        <f t="shared" ca="1" si="206"/>
        <v>231132.22294155782</v>
      </c>
      <c r="R1203" s="678">
        <f t="shared" ca="1" si="206"/>
        <v>16536.758421125385</v>
      </c>
      <c r="S1203" s="678">
        <f t="shared" ca="1" si="206"/>
        <v>1235.9643554124027</v>
      </c>
      <c r="T1203" s="678">
        <f t="shared" ca="1" si="206"/>
        <v>33047.053475721732</v>
      </c>
      <c r="U1203" s="678">
        <f t="shared" ca="1" si="206"/>
        <v>0</v>
      </c>
      <c r="V1203" s="678">
        <f t="shared" ca="1" si="206"/>
        <v>2558.8070864006058</v>
      </c>
      <c r="W1203" s="678">
        <f t="shared" ca="1" si="202"/>
        <v>72293.121841731423</v>
      </c>
      <c r="X1203" s="678">
        <f t="shared" ca="1" si="205"/>
        <v>0</v>
      </c>
      <c r="Y1203" s="678">
        <f t="shared" ca="1" si="205"/>
        <v>0</v>
      </c>
      <c r="Z1203" s="678">
        <f t="shared" ca="1" si="205"/>
        <v>0</v>
      </c>
      <c r="AA1203" t="str">
        <f t="shared" si="198"/>
        <v>ASR_CMS_19</v>
      </c>
      <c r="AB1203" s="957">
        <f t="shared" si="199"/>
        <v>45406</v>
      </c>
      <c r="AC1203" t="str">
        <f t="shared" si="200"/>
        <v>Unaudited</v>
      </c>
    </row>
    <row r="1204" spans="1:29" x14ac:dyDescent="0.25">
      <c r="A1204" t="s">
        <v>421</v>
      </c>
      <c r="B1204" t="s">
        <v>1380</v>
      </c>
      <c r="C1204" t="s">
        <v>1381</v>
      </c>
      <c r="D1204">
        <v>1900</v>
      </c>
      <c r="E1204" s="957">
        <v>1</v>
      </c>
      <c r="F1204" t="s">
        <v>440</v>
      </c>
      <c r="G1204" s="957">
        <v>182</v>
      </c>
      <c r="H1204" t="s">
        <v>383</v>
      </c>
      <c r="I1204" s="958" t="s">
        <v>489</v>
      </c>
      <c r="J1204" s="958" t="s">
        <v>445</v>
      </c>
      <c r="K1204" s="958" t="s">
        <v>448</v>
      </c>
      <c r="L1204" s="953">
        <v>7.2</v>
      </c>
      <c r="M1204" s="958"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ASR_CMS_19</v>
      </c>
      <c r="AB1204" s="957">
        <f t="shared" si="199"/>
        <v>45406</v>
      </c>
      <c r="AC1204" t="str">
        <f t="shared" si="200"/>
        <v>Unaudited</v>
      </c>
    </row>
    <row r="1205" spans="1:29" x14ac:dyDescent="0.25">
      <c r="A1205" t="s">
        <v>421</v>
      </c>
      <c r="B1205" t="s">
        <v>1380</v>
      </c>
      <c r="C1205" t="s">
        <v>1381</v>
      </c>
      <c r="D1205">
        <v>1900</v>
      </c>
      <c r="E1205" s="957">
        <v>1</v>
      </c>
      <c r="F1205" t="s">
        <v>440</v>
      </c>
      <c r="G1205" s="957">
        <v>182</v>
      </c>
      <c r="H1205" t="s">
        <v>383</v>
      </c>
      <c r="I1205" s="937" t="s">
        <v>489</v>
      </c>
      <c r="J1205" s="937" t="s">
        <v>445</v>
      </c>
      <c r="K1205" s="937" t="s">
        <v>448</v>
      </c>
      <c r="L1205" s="937">
        <v>7.3</v>
      </c>
      <c r="M1205" s="958" t="s">
        <v>156</v>
      </c>
      <c r="N1205" s="678">
        <f t="shared" ca="1" si="197"/>
        <v>5919.371401728311</v>
      </c>
      <c r="O1205" s="678">
        <f t="shared" ca="1" si="206"/>
        <v>1178.8453212312445</v>
      </c>
      <c r="P1205" s="678">
        <f t="shared" ca="1" si="206"/>
        <v>225.05067516647759</v>
      </c>
      <c r="Q1205" s="678">
        <f t="shared" ca="1" si="206"/>
        <v>1977.9400891734756</v>
      </c>
      <c r="R1205" s="678">
        <f t="shared" ca="1" si="206"/>
        <v>377.65260854499832</v>
      </c>
      <c r="S1205" s="678">
        <f t="shared" ca="1" si="206"/>
        <v>24.403935369313004</v>
      </c>
      <c r="T1205" s="678">
        <f t="shared" ca="1" si="206"/>
        <v>474.33336644500775</v>
      </c>
      <c r="U1205" s="678">
        <f t="shared" ca="1" si="206"/>
        <v>0</v>
      </c>
      <c r="V1205" s="678">
        <f t="shared" ca="1" si="206"/>
        <v>62.985794077773761</v>
      </c>
      <c r="W1205" s="678">
        <f t="shared" ca="1" si="202"/>
        <v>1598.1596117200204</v>
      </c>
      <c r="X1205" s="678">
        <f t="shared" ca="1" si="205"/>
        <v>0</v>
      </c>
      <c r="Y1205" s="678">
        <f t="shared" ca="1" si="205"/>
        <v>0</v>
      </c>
      <c r="Z1205" s="678">
        <f t="shared" ca="1" si="205"/>
        <v>0</v>
      </c>
      <c r="AA1205" t="str">
        <f t="shared" si="198"/>
        <v>ASR_CMS_19</v>
      </c>
      <c r="AB1205" s="957">
        <f t="shared" si="199"/>
        <v>45406</v>
      </c>
      <c r="AC1205" t="str">
        <f t="shared" si="200"/>
        <v>Unaudited</v>
      </c>
    </row>
    <row r="1206" spans="1:29" x14ac:dyDescent="0.25">
      <c r="A1206" t="s">
        <v>421</v>
      </c>
      <c r="B1206" t="s">
        <v>1380</v>
      </c>
      <c r="C1206" t="s">
        <v>1381</v>
      </c>
      <c r="D1206">
        <v>1900</v>
      </c>
      <c r="E1206" s="957">
        <v>1</v>
      </c>
      <c r="F1206" t="s">
        <v>440</v>
      </c>
      <c r="G1206" s="957">
        <v>182</v>
      </c>
      <c r="H1206" t="s">
        <v>383</v>
      </c>
      <c r="I1206" s="937" t="s">
        <v>489</v>
      </c>
      <c r="J1206" s="937" t="s">
        <v>445</v>
      </c>
      <c r="K1206" s="937" t="s">
        <v>448</v>
      </c>
      <c r="L1206" s="937" t="s">
        <v>91</v>
      </c>
      <c r="M1206" s="958" t="s">
        <v>456</v>
      </c>
      <c r="N1206" s="678">
        <f t="shared" ca="1" si="197"/>
        <v>-63.507391064827104</v>
      </c>
      <c r="O1206" s="678">
        <f t="shared" ca="1" si="206"/>
        <v>-12.655061401789515</v>
      </c>
      <c r="P1206" s="678">
        <f t="shared" ca="1" si="206"/>
        <v>-2.2804120090220414</v>
      </c>
      <c r="Q1206" s="678">
        <f t="shared" ca="1" si="206"/>
        <v>-21.221041602040298</v>
      </c>
      <c r="R1206" s="678">
        <f t="shared" ca="1" si="206"/>
        <v>-3.9908605543260793</v>
      </c>
      <c r="S1206" s="678">
        <f t="shared" ca="1" si="206"/>
        <v>-0.2672978948164898</v>
      </c>
      <c r="T1206" s="678">
        <f t="shared" ca="1" si="206"/>
        <v>-5.0629019501945898</v>
      </c>
      <c r="U1206" s="678">
        <f t="shared" ca="1" si="206"/>
        <v>0</v>
      </c>
      <c r="V1206" s="678">
        <f t="shared" ca="1" si="206"/>
        <v>-0.6545083226941496</v>
      </c>
      <c r="W1206" s="678">
        <f t="shared" ca="1" si="202"/>
        <v>-17.37530732994394</v>
      </c>
      <c r="X1206" s="678">
        <f t="shared" ca="1" si="205"/>
        <v>0</v>
      </c>
      <c r="Y1206" s="678">
        <f t="shared" ca="1" si="205"/>
        <v>0</v>
      </c>
      <c r="Z1206" s="678">
        <f t="shared" ca="1" si="205"/>
        <v>0</v>
      </c>
      <c r="AA1206" t="str">
        <f t="shared" si="198"/>
        <v>ASR_CMS_19</v>
      </c>
      <c r="AB1206" s="957">
        <f t="shared" si="199"/>
        <v>45406</v>
      </c>
      <c r="AC1206" t="str">
        <f t="shared" si="200"/>
        <v>Unaudited</v>
      </c>
    </row>
    <row r="1207" spans="1:29" x14ac:dyDescent="0.25">
      <c r="A1207" t="s">
        <v>421</v>
      </c>
      <c r="B1207" t="s">
        <v>1380</v>
      </c>
      <c r="C1207" t="s">
        <v>1381</v>
      </c>
      <c r="D1207">
        <v>1900</v>
      </c>
      <c r="E1207" s="957">
        <v>1</v>
      </c>
      <c r="F1207" t="s">
        <v>440</v>
      </c>
      <c r="G1207" s="957">
        <v>182</v>
      </c>
      <c r="H1207" t="s">
        <v>383</v>
      </c>
      <c r="I1207" s="937" t="s">
        <v>489</v>
      </c>
      <c r="J1207" s="937" t="s">
        <v>445</v>
      </c>
      <c r="K1207" s="937" t="s">
        <v>449</v>
      </c>
      <c r="L1207" s="937">
        <v>8.1</v>
      </c>
      <c r="M1207" s="958" t="s">
        <v>22</v>
      </c>
      <c r="N1207" s="678">
        <f t="shared" ca="1" si="197"/>
        <v>11076563.355949307</v>
      </c>
      <c r="O1207" s="678">
        <f t="shared" ca="1" si="206"/>
        <v>3894489.7518433942</v>
      </c>
      <c r="P1207" s="678">
        <f t="shared" ca="1" si="206"/>
        <v>553869.29985424434</v>
      </c>
      <c r="Q1207" s="678">
        <f t="shared" ca="1" si="206"/>
        <v>3774774.2560506039</v>
      </c>
      <c r="R1207" s="678">
        <f t="shared" ca="1" si="206"/>
        <v>1351909.3602577462</v>
      </c>
      <c r="S1207" s="678">
        <f t="shared" ca="1" si="206"/>
        <v>4245.7209390985745</v>
      </c>
      <c r="T1207" s="678">
        <f t="shared" ca="1" si="206"/>
        <v>578823.04304592079</v>
      </c>
      <c r="U1207" s="678">
        <f t="shared" ca="1" si="206"/>
        <v>0</v>
      </c>
      <c r="V1207" s="678">
        <f t="shared" ca="1" si="206"/>
        <v>223980.65717564319</v>
      </c>
      <c r="W1207" s="678">
        <f t="shared" ca="1" si="202"/>
        <v>694471.26678265526</v>
      </c>
      <c r="X1207" s="678">
        <f t="shared" ca="1" si="205"/>
        <v>0</v>
      </c>
      <c r="Y1207" s="678">
        <f t="shared" ca="1" si="205"/>
        <v>0</v>
      </c>
      <c r="Z1207" s="678">
        <f t="shared" ca="1" si="205"/>
        <v>0</v>
      </c>
      <c r="AA1207" t="str">
        <f t="shared" si="198"/>
        <v>ASR_CMS_19</v>
      </c>
      <c r="AB1207" s="957">
        <f t="shared" si="199"/>
        <v>45406</v>
      </c>
      <c r="AC1207" t="str">
        <f t="shared" si="200"/>
        <v>Unaudited</v>
      </c>
    </row>
    <row r="1208" spans="1:29" x14ac:dyDescent="0.25">
      <c r="A1208" t="s">
        <v>421</v>
      </c>
      <c r="B1208" t="s">
        <v>1380</v>
      </c>
      <c r="C1208" t="s">
        <v>1381</v>
      </c>
      <c r="D1208">
        <v>1900</v>
      </c>
      <c r="E1208" s="957">
        <v>1</v>
      </c>
      <c r="F1208" t="s">
        <v>440</v>
      </c>
      <c r="G1208" s="957">
        <v>182</v>
      </c>
      <c r="H1208" t="s">
        <v>383</v>
      </c>
      <c r="I1208" s="937" t="s">
        <v>489</v>
      </c>
      <c r="J1208" s="937" t="s">
        <v>445</v>
      </c>
      <c r="K1208" s="937" t="s">
        <v>449</v>
      </c>
      <c r="L1208" s="953" t="s">
        <v>113</v>
      </c>
      <c r="M1208" s="958" t="s">
        <v>444</v>
      </c>
      <c r="N1208" s="678">
        <f t="shared" ca="1" si="197"/>
        <v>12386.88</v>
      </c>
      <c r="O1208" s="678">
        <f t="shared" ca="1" si="206"/>
        <v>0</v>
      </c>
      <c r="P1208" s="678">
        <f t="shared" ca="1" si="206"/>
        <v>12386.88</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ASR_CMS_19</v>
      </c>
      <c r="AB1208" s="957">
        <f t="shared" si="199"/>
        <v>45406</v>
      </c>
      <c r="AC1208" t="str">
        <f t="shared" si="200"/>
        <v>Unaudited</v>
      </c>
    </row>
    <row r="1209" spans="1:29" x14ac:dyDescent="0.25">
      <c r="A1209" t="s">
        <v>421</v>
      </c>
      <c r="B1209" t="s">
        <v>1380</v>
      </c>
      <c r="C1209" t="s">
        <v>1381</v>
      </c>
      <c r="D1209">
        <v>1900</v>
      </c>
      <c r="E1209" s="957">
        <v>1</v>
      </c>
      <c r="F1209" t="s">
        <v>440</v>
      </c>
      <c r="G1209" s="957">
        <v>182</v>
      </c>
      <c r="H1209" t="s">
        <v>383</v>
      </c>
      <c r="I1209" s="937" t="s">
        <v>489</v>
      </c>
      <c r="J1209" s="937" t="s">
        <v>445</v>
      </c>
      <c r="K1209" s="937" t="s">
        <v>449</v>
      </c>
      <c r="L1209" s="953" t="s">
        <v>115</v>
      </c>
      <c r="M1209" s="958" t="s">
        <v>158</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ASR_CMS_19</v>
      </c>
      <c r="AB1209" s="957">
        <f t="shared" si="199"/>
        <v>45406</v>
      </c>
      <c r="AC1209" t="str">
        <f t="shared" si="200"/>
        <v>Unaudited</v>
      </c>
    </row>
    <row r="1210" spans="1:29" x14ac:dyDescent="0.25">
      <c r="A1210" t="s">
        <v>421</v>
      </c>
      <c r="B1210" t="s">
        <v>1380</v>
      </c>
      <c r="C1210" t="s">
        <v>1381</v>
      </c>
      <c r="D1210">
        <v>1900</v>
      </c>
      <c r="E1210" s="957">
        <v>1</v>
      </c>
      <c r="F1210" t="s">
        <v>440</v>
      </c>
      <c r="G1210" s="957">
        <v>182</v>
      </c>
      <c r="H1210" t="s">
        <v>383</v>
      </c>
      <c r="I1210" s="937" t="s">
        <v>489</v>
      </c>
      <c r="J1210" s="937" t="s">
        <v>445</v>
      </c>
      <c r="K1210" s="937" t="s">
        <v>449</v>
      </c>
      <c r="L1210" s="937" t="s">
        <v>116</v>
      </c>
      <c r="M1210" s="958" t="s">
        <v>114</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-39803.133577588582</v>
      </c>
      <c r="O1210" s="678">
        <f t="shared" ca="1" si="207"/>
        <v>-13994.674234938928</v>
      </c>
      <c r="P1210" s="678">
        <f t="shared" ca="1" si="207"/>
        <v>-1990.3044850804754</v>
      </c>
      <c r="Q1210" s="678">
        <f t="shared" ca="1" si="207"/>
        <v>-13564.481970675992</v>
      </c>
      <c r="R1210" s="678">
        <f t="shared" ca="1" si="207"/>
        <v>-4858.0256458542717</v>
      </c>
      <c r="S1210" s="678">
        <f t="shared" ca="1" si="207"/>
        <v>-15.256807751777806</v>
      </c>
      <c r="T1210" s="678">
        <f t="shared" ca="1" si="207"/>
        <v>-2079.9746419333828</v>
      </c>
      <c r="U1210" s="678">
        <f t="shared" ca="1" si="207"/>
        <v>0</v>
      </c>
      <c r="V1210" s="678">
        <f t="shared" ca="1" si="207"/>
        <v>-804.86444485236598</v>
      </c>
      <c r="W1210" s="678">
        <f t="shared" ca="1" si="202"/>
        <v>-2495.5513465013842</v>
      </c>
      <c r="X1210" s="678">
        <f t="shared" ca="1" si="207"/>
        <v>0</v>
      </c>
      <c r="Y1210" s="678">
        <f t="shared" ca="1" si="207"/>
        <v>0</v>
      </c>
      <c r="Z1210" s="678">
        <f t="shared" ca="1" si="207"/>
        <v>0</v>
      </c>
      <c r="AA1210" t="str">
        <f t="shared" si="198"/>
        <v>ASR_CMS_19</v>
      </c>
      <c r="AB1210" s="957">
        <f t="shared" si="199"/>
        <v>45406</v>
      </c>
      <c r="AC1210" t="str">
        <f t="shared" si="200"/>
        <v>Unaudited</v>
      </c>
    </row>
    <row r="1211" spans="1:29" x14ac:dyDescent="0.25">
      <c r="A1211" t="s">
        <v>421</v>
      </c>
      <c r="B1211" t="s">
        <v>1380</v>
      </c>
      <c r="C1211" t="s">
        <v>1381</v>
      </c>
      <c r="D1211">
        <v>1900</v>
      </c>
      <c r="E1211" s="957">
        <v>1</v>
      </c>
      <c r="F1211" t="s">
        <v>440</v>
      </c>
      <c r="G1211" s="957">
        <v>182</v>
      </c>
      <c r="H1211" t="s">
        <v>383</v>
      </c>
      <c r="I1211" s="958" t="s">
        <v>489</v>
      </c>
      <c r="J1211" s="958" t="s">
        <v>445</v>
      </c>
      <c r="K1211" s="958" t="s">
        <v>449</v>
      </c>
      <c r="L1211" s="937" t="s">
        <v>117</v>
      </c>
      <c r="M1211" s="958" t="s">
        <v>159</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ASR_CMS_19</v>
      </c>
      <c r="AB1211" s="957">
        <f t="shared" si="199"/>
        <v>45406</v>
      </c>
      <c r="AC1211" t="str">
        <f t="shared" si="200"/>
        <v>Unaudited</v>
      </c>
    </row>
    <row r="1212" spans="1:29" x14ac:dyDescent="0.25">
      <c r="A1212" t="s">
        <v>421</v>
      </c>
      <c r="B1212" t="s">
        <v>1380</v>
      </c>
      <c r="C1212" t="s">
        <v>1381</v>
      </c>
      <c r="D1212">
        <v>1900</v>
      </c>
      <c r="E1212" s="957">
        <v>1</v>
      </c>
      <c r="F1212" t="s">
        <v>440</v>
      </c>
      <c r="G1212" s="957">
        <v>182</v>
      </c>
      <c r="H1212" t="s">
        <v>383</v>
      </c>
      <c r="I1212" s="937" t="s">
        <v>489</v>
      </c>
      <c r="J1212" s="937" t="s">
        <v>445</v>
      </c>
      <c r="K1212" s="937" t="s">
        <v>449</v>
      </c>
      <c r="L1212" s="937" t="s">
        <v>160</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ASR_CMS_19</v>
      </c>
      <c r="AB1212" s="957">
        <f t="shared" si="199"/>
        <v>45406</v>
      </c>
      <c r="AC1212" t="str">
        <f t="shared" si="200"/>
        <v>Unaudited</v>
      </c>
    </row>
    <row r="1213" spans="1:29" x14ac:dyDescent="0.25">
      <c r="A1213" t="s">
        <v>421</v>
      </c>
      <c r="B1213" t="s">
        <v>1380</v>
      </c>
      <c r="C1213" t="s">
        <v>1381</v>
      </c>
      <c r="D1213">
        <v>1900</v>
      </c>
      <c r="E1213" s="957">
        <v>1</v>
      </c>
      <c r="F1213" t="s">
        <v>440</v>
      </c>
      <c r="G1213" s="957">
        <v>182</v>
      </c>
      <c r="H1213" t="s">
        <v>383</v>
      </c>
      <c r="I1213" s="937" t="s">
        <v>489</v>
      </c>
      <c r="J1213" s="937" t="s">
        <v>445</v>
      </c>
      <c r="K1213" s="937" t="s">
        <v>449</v>
      </c>
      <c r="L1213" s="937" t="s">
        <v>443</v>
      </c>
      <c r="M1213" s="958" t="s">
        <v>457</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ASR_CMS_19</v>
      </c>
      <c r="AB1213" s="957">
        <f t="shared" si="199"/>
        <v>45406</v>
      </c>
      <c r="AC1213" t="str">
        <f t="shared" si="200"/>
        <v>Unaudited</v>
      </c>
    </row>
    <row r="1214" spans="1:29" ht="30" x14ac:dyDescent="0.25">
      <c r="A1214" t="s">
        <v>421</v>
      </c>
      <c r="B1214" t="s">
        <v>1380</v>
      </c>
      <c r="C1214" t="s">
        <v>1381</v>
      </c>
      <c r="D1214">
        <v>1900</v>
      </c>
      <c r="E1214" s="957">
        <v>1</v>
      </c>
      <c r="F1214" t="s">
        <v>440</v>
      </c>
      <c r="G1214" s="957">
        <v>182</v>
      </c>
      <c r="H1214" t="s">
        <v>383</v>
      </c>
      <c r="I1214" s="937" t="s">
        <v>489</v>
      </c>
      <c r="J1214" s="937" t="s">
        <v>445</v>
      </c>
      <c r="K1214" s="937" t="s">
        <v>450</v>
      </c>
      <c r="L1214" s="937">
        <v>9.1</v>
      </c>
      <c r="M1214" s="958" t="s">
        <v>186</v>
      </c>
      <c r="N1214" s="678">
        <f t="shared" ca="1" si="208"/>
        <v>7581080.9799999995</v>
      </c>
      <c r="O1214" s="678">
        <f t="shared" ca="1" si="207"/>
        <v>591843.12</v>
      </c>
      <c r="P1214" s="678">
        <f t="shared" ca="1" si="207"/>
        <v>175198.94</v>
      </c>
      <c r="Q1214" s="678">
        <f t="shared" ca="1" si="207"/>
        <v>1853260.18</v>
      </c>
      <c r="R1214" s="678">
        <f t="shared" ca="1" si="207"/>
        <v>245245.30000000002</v>
      </c>
      <c r="S1214" s="678">
        <f t="shared" ca="1" si="207"/>
        <v>96610.65</v>
      </c>
      <c r="T1214" s="678">
        <f t="shared" ca="1" si="207"/>
        <v>402489.74</v>
      </c>
      <c r="U1214" s="678">
        <f t="shared" ca="1" si="207"/>
        <v>0</v>
      </c>
      <c r="V1214" s="678">
        <f t="shared" ca="1" si="207"/>
        <v>43424.259999999995</v>
      </c>
      <c r="W1214" s="678">
        <f t="shared" ca="1" si="202"/>
        <v>4173008.79</v>
      </c>
      <c r="X1214" s="678">
        <f t="shared" ca="1" si="207"/>
        <v>0</v>
      </c>
      <c r="Y1214" s="678">
        <f t="shared" ca="1" si="207"/>
        <v>0</v>
      </c>
      <c r="Z1214" s="678">
        <f t="shared" ca="1" si="207"/>
        <v>0</v>
      </c>
      <c r="AA1214" t="str">
        <f t="shared" si="198"/>
        <v>ASR_CMS_19</v>
      </c>
      <c r="AB1214" s="957">
        <f t="shared" si="199"/>
        <v>45406</v>
      </c>
      <c r="AC1214" t="str">
        <f t="shared" si="200"/>
        <v>Unaudited</v>
      </c>
    </row>
    <row r="1215" spans="1:29" x14ac:dyDescent="0.25">
      <c r="A1215" t="s">
        <v>421</v>
      </c>
      <c r="B1215" t="s">
        <v>1380</v>
      </c>
      <c r="C1215" t="s">
        <v>1381</v>
      </c>
      <c r="D1215">
        <v>1900</v>
      </c>
      <c r="E1215" s="957">
        <v>1</v>
      </c>
      <c r="F1215" t="s">
        <v>440</v>
      </c>
      <c r="G1215" s="957">
        <v>182</v>
      </c>
      <c r="H1215" t="s">
        <v>383</v>
      </c>
      <c r="I1215" s="958" t="s">
        <v>489</v>
      </c>
      <c r="J1215" s="958" t="s">
        <v>445</v>
      </c>
      <c r="K1215" s="958" t="s">
        <v>450</v>
      </c>
      <c r="L1215" s="937" t="s">
        <v>107</v>
      </c>
      <c r="M1215" s="958" t="s">
        <v>187</v>
      </c>
      <c r="N1215" s="678">
        <f t="shared" ca="1" si="208"/>
        <v>69392.06</v>
      </c>
      <c r="O1215" s="678">
        <f t="shared" ca="1" si="207"/>
        <v>30252.250000000004</v>
      </c>
      <c r="P1215" s="678">
        <f t="shared" ca="1" si="207"/>
        <v>0</v>
      </c>
      <c r="Q1215" s="678">
        <f t="shared" ca="1" si="207"/>
        <v>16555.73</v>
      </c>
      <c r="R1215" s="678">
        <f t="shared" ca="1" si="207"/>
        <v>0</v>
      </c>
      <c r="S1215" s="678">
        <f t="shared" ca="1" si="207"/>
        <v>0</v>
      </c>
      <c r="T1215" s="678">
        <f t="shared" ca="1" si="207"/>
        <v>0</v>
      </c>
      <c r="U1215" s="678">
        <f t="shared" ca="1" si="207"/>
        <v>0</v>
      </c>
      <c r="V1215" s="678">
        <f t="shared" ca="1" si="207"/>
        <v>0</v>
      </c>
      <c r="W1215" s="678">
        <f t="shared" ca="1" si="202"/>
        <v>22584.079999999998</v>
      </c>
      <c r="X1215" s="678">
        <f t="shared" ca="1" si="207"/>
        <v>0</v>
      </c>
      <c r="Y1215" s="678">
        <f t="shared" ca="1" si="207"/>
        <v>0</v>
      </c>
      <c r="Z1215" s="678">
        <f t="shared" ca="1" si="207"/>
        <v>0</v>
      </c>
      <c r="AA1215" t="str">
        <f t="shared" si="198"/>
        <v>ASR_CMS_19</v>
      </c>
      <c r="AB1215" s="957">
        <f t="shared" si="199"/>
        <v>45406</v>
      </c>
      <c r="AC1215" t="str">
        <f t="shared" si="200"/>
        <v>Unaudited</v>
      </c>
    </row>
    <row r="1216" spans="1:29" x14ac:dyDescent="0.25">
      <c r="A1216" t="s">
        <v>421</v>
      </c>
      <c r="B1216" t="s">
        <v>1380</v>
      </c>
      <c r="C1216" t="s">
        <v>1381</v>
      </c>
      <c r="D1216">
        <v>1900</v>
      </c>
      <c r="E1216" s="957">
        <v>1</v>
      </c>
      <c r="F1216" t="s">
        <v>440</v>
      </c>
      <c r="G1216" s="957">
        <v>182</v>
      </c>
      <c r="H1216" t="s">
        <v>383</v>
      </c>
      <c r="I1216" s="958" t="s">
        <v>489</v>
      </c>
      <c r="J1216" s="958" t="s">
        <v>445</v>
      </c>
      <c r="K1216" s="958" t="s">
        <v>450</v>
      </c>
      <c r="L1216" s="937" t="s">
        <v>1316</v>
      </c>
      <c r="M1216" s="958" t="s">
        <v>1317</v>
      </c>
      <c r="N1216" s="678">
        <f t="shared" ca="1" si="208"/>
        <v>71075.58</v>
      </c>
      <c r="O1216" s="678">
        <f t="shared" ca="1" si="207"/>
        <v>0</v>
      </c>
      <c r="P1216" s="678">
        <f t="shared" ca="1" si="207"/>
        <v>0</v>
      </c>
      <c r="Q1216" s="678">
        <f t="shared" ca="1" si="207"/>
        <v>39058.300000000003</v>
      </c>
      <c r="R1216" s="678">
        <f t="shared" ca="1" si="207"/>
        <v>0</v>
      </c>
      <c r="S1216" s="678">
        <f t="shared" ca="1" si="207"/>
        <v>0</v>
      </c>
      <c r="T1216" s="678">
        <f t="shared" ca="1" si="207"/>
        <v>0</v>
      </c>
      <c r="U1216" s="678">
        <f t="shared" ca="1" si="207"/>
        <v>0</v>
      </c>
      <c r="V1216" s="678">
        <f t="shared" ca="1" si="207"/>
        <v>0</v>
      </c>
      <c r="W1216" s="678">
        <f t="shared" ca="1" si="202"/>
        <v>32017.279999999999</v>
      </c>
      <c r="X1216" s="678">
        <f t="shared" ca="1" si="207"/>
        <v>0</v>
      </c>
      <c r="Y1216" s="678">
        <f t="shared" ca="1" si="207"/>
        <v>0</v>
      </c>
      <c r="Z1216" s="678">
        <f t="shared" ca="1" si="207"/>
        <v>0</v>
      </c>
      <c r="AA1216" t="str">
        <f t="shared" si="198"/>
        <v>ASR_CMS_19</v>
      </c>
      <c r="AB1216" s="957">
        <f t="shared" si="199"/>
        <v>45406</v>
      </c>
      <c r="AC1216" t="str">
        <f t="shared" si="200"/>
        <v>Unaudited</v>
      </c>
    </row>
    <row r="1217" spans="1:29" x14ac:dyDescent="0.25">
      <c r="A1217" t="s">
        <v>421</v>
      </c>
      <c r="B1217" t="s">
        <v>1380</v>
      </c>
      <c r="C1217" t="s">
        <v>1381</v>
      </c>
      <c r="D1217">
        <v>1900</v>
      </c>
      <c r="E1217" s="957">
        <v>1</v>
      </c>
      <c r="F1217" t="s">
        <v>440</v>
      </c>
      <c r="G1217" s="957">
        <v>182</v>
      </c>
      <c r="H1217" t="s">
        <v>383</v>
      </c>
      <c r="I1217" s="958" t="s">
        <v>489</v>
      </c>
      <c r="J1217" s="958" t="s">
        <v>445</v>
      </c>
      <c r="K1217" s="958" t="s">
        <v>450</v>
      </c>
      <c r="L1217" s="937" t="s">
        <v>108</v>
      </c>
      <c r="M1217" s="958" t="s">
        <v>188</v>
      </c>
      <c r="N1217" s="678">
        <f t="shared" ca="1" si="208"/>
        <v>2111330.9500000002</v>
      </c>
      <c r="O1217" s="678">
        <f t="shared" ca="1" si="207"/>
        <v>393787.49000000005</v>
      </c>
      <c r="P1217" s="678">
        <f t="shared" ca="1" si="207"/>
        <v>39496.550000000003</v>
      </c>
      <c r="Q1217" s="678">
        <f t="shared" ca="1" si="207"/>
        <v>802723.29</v>
      </c>
      <c r="R1217" s="678">
        <f t="shared" ca="1" si="207"/>
        <v>103045.56999999999</v>
      </c>
      <c r="S1217" s="678">
        <f t="shared" ca="1" si="207"/>
        <v>3797.9500000000003</v>
      </c>
      <c r="T1217" s="678">
        <f t="shared" ca="1" si="207"/>
        <v>319454.65000000002</v>
      </c>
      <c r="U1217" s="678">
        <f t="shared" ca="1" si="207"/>
        <v>0</v>
      </c>
      <c r="V1217" s="678">
        <f t="shared" ca="1" si="207"/>
        <v>9174.08</v>
      </c>
      <c r="W1217" s="678">
        <f t="shared" ca="1" si="202"/>
        <v>439851.37000000011</v>
      </c>
      <c r="X1217" s="678">
        <f t="shared" ca="1" si="207"/>
        <v>0</v>
      </c>
      <c r="Y1217" s="678">
        <f t="shared" ca="1" si="207"/>
        <v>0</v>
      </c>
      <c r="Z1217" s="678">
        <f t="shared" ca="1" si="207"/>
        <v>0</v>
      </c>
      <c r="AA1217" t="str">
        <f t="shared" si="198"/>
        <v>ASR_CMS_19</v>
      </c>
      <c r="AB1217" s="957">
        <f t="shared" si="199"/>
        <v>45406</v>
      </c>
      <c r="AC1217" t="str">
        <f t="shared" si="200"/>
        <v>Unaudited</v>
      </c>
    </row>
    <row r="1218" spans="1:29" x14ac:dyDescent="0.25">
      <c r="A1218" t="s">
        <v>421</v>
      </c>
      <c r="B1218" t="s">
        <v>1380</v>
      </c>
      <c r="C1218" t="s">
        <v>1381</v>
      </c>
      <c r="D1218">
        <v>1900</v>
      </c>
      <c r="E1218" s="957">
        <v>1</v>
      </c>
      <c r="F1218" t="s">
        <v>440</v>
      </c>
      <c r="G1218" s="957">
        <v>182</v>
      </c>
      <c r="H1218" t="s">
        <v>383</v>
      </c>
      <c r="I1218" s="958" t="s">
        <v>489</v>
      </c>
      <c r="J1218" s="958" t="s">
        <v>445</v>
      </c>
      <c r="K1218" s="958" t="s">
        <v>450</v>
      </c>
      <c r="L1218" s="937" t="s">
        <v>109</v>
      </c>
      <c r="M1218" s="958" t="s">
        <v>161</v>
      </c>
      <c r="N1218" s="678">
        <f t="shared" ca="1" si="208"/>
        <v>2586019.0652744644</v>
      </c>
      <c r="O1218" s="678">
        <f t="shared" ca="1" si="207"/>
        <v>1106599.3049966872</v>
      </c>
      <c r="P1218" s="678">
        <f t="shared" ca="1" si="207"/>
        <v>53402.512989400646</v>
      </c>
      <c r="Q1218" s="678">
        <f t="shared" ca="1" si="207"/>
        <v>1077305.4948238244</v>
      </c>
      <c r="R1218" s="678">
        <f t="shared" ca="1" si="207"/>
        <v>118697.49463336791</v>
      </c>
      <c r="S1218" s="678">
        <f t="shared" ca="1" si="207"/>
        <v>1983.4807756900275</v>
      </c>
      <c r="T1218" s="678">
        <f t="shared" ca="1" si="207"/>
        <v>157620.04991835434</v>
      </c>
      <c r="U1218" s="678">
        <f t="shared" ca="1" si="207"/>
        <v>0</v>
      </c>
      <c r="V1218" s="678">
        <f t="shared" ca="1" si="207"/>
        <v>3906.4364877801163</v>
      </c>
      <c r="W1218" s="678">
        <f t="shared" ca="1" si="202"/>
        <v>66504.290649359769</v>
      </c>
      <c r="X1218" s="678">
        <f t="shared" ca="1" si="207"/>
        <v>0</v>
      </c>
      <c r="Y1218" s="678">
        <f t="shared" ca="1" si="207"/>
        <v>0</v>
      </c>
      <c r="Z1218" s="678">
        <f t="shared" ca="1" si="207"/>
        <v>0</v>
      </c>
      <c r="AA1218" t="str">
        <f t="shared" ref="AA1218:AA1281" si="209">file_name</f>
        <v>ASR_CMS_19</v>
      </c>
      <c r="AB1218" s="957">
        <f t="shared" ref="AB1218:AB1281" si="210">file_date</f>
        <v>45406</v>
      </c>
      <c r="AC1218" t="str">
        <f t="shared" ref="AC1218:AC1281" si="211">status</f>
        <v>Unaudited</v>
      </c>
    </row>
    <row r="1219" spans="1:29" x14ac:dyDescent="0.25">
      <c r="A1219" t="s">
        <v>421</v>
      </c>
      <c r="B1219" t="s">
        <v>1380</v>
      </c>
      <c r="C1219" t="s">
        <v>1381</v>
      </c>
      <c r="D1219">
        <v>1900</v>
      </c>
      <c r="E1219" s="957">
        <v>1</v>
      </c>
      <c r="F1219" t="s">
        <v>440</v>
      </c>
      <c r="G1219" s="957">
        <v>182</v>
      </c>
      <c r="H1219" t="s">
        <v>383</v>
      </c>
      <c r="I1219" s="958" t="s">
        <v>489</v>
      </c>
      <c r="J1219" s="958" t="s">
        <v>445</v>
      </c>
      <c r="K1219" s="958" t="s">
        <v>450</v>
      </c>
      <c r="L1219" s="953" t="s">
        <v>110</v>
      </c>
      <c r="M1219" s="958" t="s">
        <v>135</v>
      </c>
      <c r="N1219" s="678">
        <f t="shared" ca="1" si="208"/>
        <v>31308.012910505891</v>
      </c>
      <c r="O1219" s="678">
        <f t="shared" ca="1" si="207"/>
        <v>16687.911020077456</v>
      </c>
      <c r="P1219" s="678">
        <f t="shared" ca="1" si="207"/>
        <v>3251.0900995673187</v>
      </c>
      <c r="Q1219" s="678">
        <f t="shared" ca="1" si="207"/>
        <v>7463.3474452205592</v>
      </c>
      <c r="R1219" s="678">
        <f t="shared" ca="1" si="207"/>
        <v>1477.5607929579398</v>
      </c>
      <c r="S1219" s="678">
        <f t="shared" ca="1" si="207"/>
        <v>28.317386860247989</v>
      </c>
      <c r="T1219" s="678">
        <f t="shared" ca="1" si="207"/>
        <v>2033.3456953811678</v>
      </c>
      <c r="U1219" s="678">
        <f t="shared" ca="1" si="207"/>
        <v>0</v>
      </c>
      <c r="V1219" s="678">
        <f t="shared" ca="1" si="207"/>
        <v>70.119243653610297</v>
      </c>
      <c r="W1219" s="678">
        <f t="shared" ca="1" si="202"/>
        <v>296.32122678759504</v>
      </c>
      <c r="X1219" s="678">
        <f t="shared" ca="1" si="207"/>
        <v>0</v>
      </c>
      <c r="Y1219" s="678">
        <f t="shared" ca="1" si="207"/>
        <v>0</v>
      </c>
      <c r="Z1219" s="678">
        <f t="shared" ca="1" si="207"/>
        <v>0</v>
      </c>
      <c r="AA1219" t="str">
        <f t="shared" si="209"/>
        <v>ASR_CMS_19</v>
      </c>
      <c r="AB1219" s="957">
        <f t="shared" si="210"/>
        <v>45406</v>
      </c>
      <c r="AC1219" t="str">
        <f t="shared" si="211"/>
        <v>Unaudited</v>
      </c>
    </row>
    <row r="1220" spans="1:29" x14ac:dyDescent="0.25">
      <c r="A1220" t="s">
        <v>421</v>
      </c>
      <c r="B1220" t="s">
        <v>1380</v>
      </c>
      <c r="C1220" t="s">
        <v>1381</v>
      </c>
      <c r="D1220">
        <v>1900</v>
      </c>
      <c r="E1220" s="957">
        <v>1</v>
      </c>
      <c r="F1220" t="s">
        <v>440</v>
      </c>
      <c r="G1220" s="957">
        <v>182</v>
      </c>
      <c r="H1220" t="s">
        <v>383</v>
      </c>
      <c r="I1220" s="958" t="s">
        <v>489</v>
      </c>
      <c r="J1220" s="958" t="s">
        <v>445</v>
      </c>
      <c r="K1220" s="958" t="s">
        <v>450</v>
      </c>
      <c r="L1220" s="937" t="s">
        <v>111</v>
      </c>
      <c r="M1220" s="958" t="s">
        <v>163</v>
      </c>
      <c r="N1220" s="678">
        <f t="shared" ca="1" si="208"/>
        <v>7205.877327512696</v>
      </c>
      <c r="O1220" s="678">
        <f t="shared" ca="1" si="207"/>
        <v>1230.8046132755342</v>
      </c>
      <c r="P1220" s="678">
        <f t="shared" ca="1" si="207"/>
        <v>155.56246979989751</v>
      </c>
      <c r="Q1220" s="678">
        <f t="shared" ca="1" si="207"/>
        <v>2198.1352413298214</v>
      </c>
      <c r="R1220" s="678">
        <f t="shared" ca="1" si="207"/>
        <v>270.93923016486383</v>
      </c>
      <c r="S1220" s="678">
        <f t="shared" ca="1" si="207"/>
        <v>59.432789498718584</v>
      </c>
      <c r="T1220" s="678">
        <f t="shared" ca="1" si="207"/>
        <v>510.38208539339098</v>
      </c>
      <c r="U1220" s="678">
        <f t="shared" ca="1" si="207"/>
        <v>0</v>
      </c>
      <c r="V1220" s="678">
        <f t="shared" ca="1" si="207"/>
        <v>32.794711718412273</v>
      </c>
      <c r="W1220" s="678">
        <f t="shared" ca="1" si="202"/>
        <v>2747.8261863320577</v>
      </c>
      <c r="X1220" s="678">
        <f t="shared" ca="1" si="207"/>
        <v>0</v>
      </c>
      <c r="Y1220" s="678">
        <f t="shared" ca="1" si="207"/>
        <v>0</v>
      </c>
      <c r="Z1220" s="678">
        <f t="shared" ca="1" si="207"/>
        <v>0</v>
      </c>
      <c r="AA1220" t="str">
        <f t="shared" si="209"/>
        <v>ASR_CMS_19</v>
      </c>
      <c r="AB1220" s="957">
        <f t="shared" si="210"/>
        <v>45406</v>
      </c>
      <c r="AC1220" t="str">
        <f t="shared" si="211"/>
        <v>Unaudited</v>
      </c>
    </row>
    <row r="1221" spans="1:29" x14ac:dyDescent="0.25">
      <c r="A1221" t="s">
        <v>421</v>
      </c>
      <c r="B1221" t="s">
        <v>1380</v>
      </c>
      <c r="C1221" t="s">
        <v>1381</v>
      </c>
      <c r="D1221">
        <v>1900</v>
      </c>
      <c r="E1221" s="957">
        <v>1</v>
      </c>
      <c r="F1221" t="s">
        <v>440</v>
      </c>
      <c r="G1221" s="957">
        <v>182</v>
      </c>
      <c r="H1221" t="s">
        <v>383</v>
      </c>
      <c r="I1221" s="937" t="s">
        <v>489</v>
      </c>
      <c r="J1221" s="937" t="s">
        <v>445</v>
      </c>
      <c r="K1221" s="937" t="s">
        <v>450</v>
      </c>
      <c r="L1221" s="937" t="s">
        <v>112</v>
      </c>
      <c r="M1221" s="958" t="s">
        <v>464</v>
      </c>
      <c r="N1221" s="678">
        <f t="shared" ca="1" si="208"/>
        <v>185850.34064061841</v>
      </c>
      <c r="O1221" s="678">
        <f t="shared" ca="1" si="207"/>
        <v>37034.232282502388</v>
      </c>
      <c r="P1221" s="678">
        <f t="shared" ca="1" si="207"/>
        <v>6673.4807015624519</v>
      </c>
      <c r="Q1221" s="678">
        <f t="shared" ca="1" si="207"/>
        <v>62102.028509752978</v>
      </c>
      <c r="R1221" s="678">
        <f t="shared" ca="1" si="207"/>
        <v>11678.999578389126</v>
      </c>
      <c r="S1221" s="678">
        <f t="shared" ca="1" si="207"/>
        <v>782.2302880219894</v>
      </c>
      <c r="T1221" s="678">
        <f t="shared" ca="1" si="207"/>
        <v>14816.260537505321</v>
      </c>
      <c r="U1221" s="678">
        <f t="shared" ca="1" si="207"/>
        <v>0</v>
      </c>
      <c r="V1221" s="678">
        <f t="shared" ca="1" si="207"/>
        <v>1915.3769771562365</v>
      </c>
      <c r="W1221" s="678">
        <f t="shared" ca="1" si="202"/>
        <v>50847.731765727935</v>
      </c>
      <c r="X1221" s="678">
        <f t="shared" ca="1" si="207"/>
        <v>0</v>
      </c>
      <c r="Y1221" s="678">
        <f t="shared" ca="1" si="207"/>
        <v>0</v>
      </c>
      <c r="Z1221" s="678">
        <f t="shared" ca="1" si="207"/>
        <v>0</v>
      </c>
      <c r="AA1221" t="str">
        <f t="shared" si="209"/>
        <v>ASR_CMS_19</v>
      </c>
      <c r="AB1221" s="957">
        <f t="shared" si="210"/>
        <v>45406</v>
      </c>
      <c r="AC1221" t="str">
        <f t="shared" si="211"/>
        <v>Unaudited</v>
      </c>
    </row>
    <row r="1222" spans="1:29" x14ac:dyDescent="0.25">
      <c r="A1222" t="s">
        <v>421</v>
      </c>
      <c r="B1222" t="s">
        <v>1380</v>
      </c>
      <c r="C1222" t="s">
        <v>1381</v>
      </c>
      <c r="D1222">
        <v>1900</v>
      </c>
      <c r="E1222" s="957">
        <v>1</v>
      </c>
      <c r="F1222" t="s">
        <v>440</v>
      </c>
      <c r="G1222" s="957">
        <v>182</v>
      </c>
      <c r="H1222" t="s">
        <v>383</v>
      </c>
      <c r="I1222" s="958" t="s">
        <v>489</v>
      </c>
      <c r="J1222" s="958" t="s">
        <v>445</v>
      </c>
      <c r="K1222" s="958" t="s">
        <v>6</v>
      </c>
      <c r="L1222" s="937" t="s">
        <v>118</v>
      </c>
      <c r="M1222" s="958" t="s">
        <v>189</v>
      </c>
      <c r="N1222" s="678">
        <f t="shared" ca="1" si="208"/>
        <v>104206.79237471563</v>
      </c>
      <c r="O1222" s="678">
        <f t="shared" ca="1" si="207"/>
        <v>36638.826677033074</v>
      </c>
      <c r="P1222" s="678">
        <f t="shared" ca="1" si="207"/>
        <v>5210.7265834975924</v>
      </c>
      <c r="Q1222" s="678">
        <f t="shared" ca="1" si="207"/>
        <v>35512.559674062788</v>
      </c>
      <c r="R1222" s="678">
        <f t="shared" ca="1" si="207"/>
        <v>12718.578270772663</v>
      </c>
      <c r="S1222" s="678">
        <f t="shared" ca="1" si="207"/>
        <v>39.943161625486816</v>
      </c>
      <c r="T1222" s="678">
        <f t="shared" ca="1" si="207"/>
        <v>5445.487984862244</v>
      </c>
      <c r="U1222" s="678">
        <f t="shared" ca="1" si="207"/>
        <v>0</v>
      </c>
      <c r="V1222" s="678">
        <f t="shared" ca="1" si="207"/>
        <v>2107.1793739814029</v>
      </c>
      <c r="W1222" s="678">
        <f t="shared" ca="1" si="202"/>
        <v>6533.4906488803836</v>
      </c>
      <c r="X1222" s="678">
        <f t="shared" ca="1" si="207"/>
        <v>0</v>
      </c>
      <c r="Y1222" s="678">
        <f t="shared" ca="1" si="207"/>
        <v>0</v>
      </c>
      <c r="Z1222" s="678">
        <f t="shared" ca="1" si="207"/>
        <v>0</v>
      </c>
      <c r="AA1222" t="str">
        <f t="shared" si="209"/>
        <v>ASR_CMS_19</v>
      </c>
      <c r="AB1222" s="957">
        <f t="shared" si="210"/>
        <v>45406</v>
      </c>
      <c r="AC1222" t="str">
        <f t="shared" si="211"/>
        <v>Unaudited</v>
      </c>
    </row>
    <row r="1223" spans="1:29" x14ac:dyDescent="0.25">
      <c r="A1223" t="s">
        <v>421</v>
      </c>
      <c r="B1223" t="s">
        <v>1380</v>
      </c>
      <c r="C1223" t="s">
        <v>1381</v>
      </c>
      <c r="D1223">
        <v>1900</v>
      </c>
      <c r="E1223" s="957">
        <v>1</v>
      </c>
      <c r="F1223" t="s">
        <v>440</v>
      </c>
      <c r="G1223" s="957">
        <v>182</v>
      </c>
      <c r="H1223" t="s">
        <v>383</v>
      </c>
      <c r="I1223" s="937" t="s">
        <v>489</v>
      </c>
      <c r="J1223" s="937" t="s">
        <v>445</v>
      </c>
      <c r="K1223" s="937" t="s">
        <v>6</v>
      </c>
      <c r="L1223" s="937" t="s">
        <v>45</v>
      </c>
      <c r="M1223" s="937" t="s">
        <v>164</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ASR_CMS_19</v>
      </c>
      <c r="AB1223" s="957">
        <f t="shared" si="210"/>
        <v>45406</v>
      </c>
      <c r="AC1223" t="str">
        <f t="shared" si="211"/>
        <v>Unaudited</v>
      </c>
    </row>
    <row r="1224" spans="1:29" x14ac:dyDescent="0.25">
      <c r="A1224" t="s">
        <v>421</v>
      </c>
      <c r="B1224" t="s">
        <v>1380</v>
      </c>
      <c r="C1224" t="s">
        <v>1381</v>
      </c>
      <c r="D1224">
        <v>1900</v>
      </c>
      <c r="E1224" s="957">
        <v>1</v>
      </c>
      <c r="F1224" t="s">
        <v>440</v>
      </c>
      <c r="G1224" s="957">
        <v>182</v>
      </c>
      <c r="H1224" t="s">
        <v>383</v>
      </c>
      <c r="I1224" s="937" t="s">
        <v>489</v>
      </c>
      <c r="J1224" s="937" t="s">
        <v>445</v>
      </c>
      <c r="K1224" s="937" t="s">
        <v>6</v>
      </c>
      <c r="L1224" s="937" t="s">
        <v>46</v>
      </c>
      <c r="M1224" s="958" t="s">
        <v>165</v>
      </c>
      <c r="N1224" s="678">
        <f t="shared" ca="1" si="208"/>
        <v>0.31798409561134311</v>
      </c>
      <c r="O1224" s="678">
        <f t="shared" ca="1" si="207"/>
        <v>0</v>
      </c>
      <c r="P1224" s="678">
        <f t="shared" ca="1" si="207"/>
        <v>0.31798409561134311</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ASR_CMS_19</v>
      </c>
      <c r="AB1224" s="957">
        <f t="shared" si="210"/>
        <v>45406</v>
      </c>
      <c r="AC1224" t="str">
        <f t="shared" si="211"/>
        <v>Unaudited</v>
      </c>
    </row>
    <row r="1225" spans="1:29" x14ac:dyDescent="0.25">
      <c r="A1225" t="s">
        <v>421</v>
      </c>
      <c r="B1225" t="s">
        <v>1380</v>
      </c>
      <c r="C1225" t="s">
        <v>1381</v>
      </c>
      <c r="D1225">
        <v>1900</v>
      </c>
      <c r="E1225" s="957">
        <v>1</v>
      </c>
      <c r="F1225" t="s">
        <v>440</v>
      </c>
      <c r="G1225" s="957">
        <v>182</v>
      </c>
      <c r="H1225" t="s">
        <v>383</v>
      </c>
      <c r="I1225" s="937" t="s">
        <v>489</v>
      </c>
      <c r="J1225" s="937" t="s">
        <v>445</v>
      </c>
      <c r="K1225" s="937" t="s">
        <v>6</v>
      </c>
      <c r="L1225" s="937" t="s">
        <v>166</v>
      </c>
      <c r="M1225" s="958" t="s">
        <v>462</v>
      </c>
      <c r="N1225" s="678">
        <f t="shared" ca="1" si="208"/>
        <v>127498.49010952658</v>
      </c>
      <c r="O1225" s="678">
        <f t="shared" ca="1" si="207"/>
        <v>25406.510863034535</v>
      </c>
      <c r="P1225" s="678">
        <f t="shared" ca="1" si="207"/>
        <v>4578.1929174377728</v>
      </c>
      <c r="Q1225" s="678">
        <f t="shared" ca="1" si="207"/>
        <v>42603.714582602071</v>
      </c>
      <c r="R1225" s="678">
        <f t="shared" ca="1" si="207"/>
        <v>8012.1177453950359</v>
      </c>
      <c r="S1225" s="678">
        <f t="shared" ca="1" si="207"/>
        <v>536.63168061445356</v>
      </c>
      <c r="T1225" s="678">
        <f t="shared" ca="1" si="207"/>
        <v>10164.365806862721</v>
      </c>
      <c r="U1225" s="678">
        <f t="shared" ca="1" si="207"/>
        <v>0</v>
      </c>
      <c r="V1225" s="678">
        <f t="shared" ca="1" si="207"/>
        <v>1314.0017485908047</v>
      </c>
      <c r="W1225" s="678">
        <f t="shared" ca="1" si="202"/>
        <v>34882.954764989183</v>
      </c>
      <c r="X1225" s="678">
        <f t="shared" ca="1" si="207"/>
        <v>0</v>
      </c>
      <c r="Y1225" s="678">
        <f t="shared" ca="1" si="207"/>
        <v>0</v>
      </c>
      <c r="Z1225" s="678">
        <f t="shared" ca="1" si="207"/>
        <v>0</v>
      </c>
      <c r="AA1225" t="str">
        <f t="shared" si="209"/>
        <v>ASR_CMS_19</v>
      </c>
      <c r="AB1225" s="957">
        <f t="shared" si="210"/>
        <v>45406</v>
      </c>
      <c r="AC1225" t="str">
        <f t="shared" si="211"/>
        <v>Unaudited</v>
      </c>
    </row>
    <row r="1226" spans="1:29" x14ac:dyDescent="0.25">
      <c r="A1226" t="s">
        <v>421</v>
      </c>
      <c r="B1226" t="s">
        <v>1380</v>
      </c>
      <c r="C1226" t="s">
        <v>1381</v>
      </c>
      <c r="D1226">
        <v>1900</v>
      </c>
      <c r="E1226" s="957">
        <v>1</v>
      </c>
      <c r="F1226" t="s">
        <v>440</v>
      </c>
      <c r="G1226" s="957">
        <v>182</v>
      </c>
      <c r="H1226" t="s">
        <v>383</v>
      </c>
      <c r="I1226" s="937" t="s">
        <v>489</v>
      </c>
      <c r="J1226" s="937" t="s">
        <v>445</v>
      </c>
      <c r="K1226" s="937" t="s">
        <v>435</v>
      </c>
      <c r="L1226" s="937" t="s">
        <v>121</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ASR_CMS_19</v>
      </c>
      <c r="AB1226" s="957">
        <f t="shared" si="210"/>
        <v>45406</v>
      </c>
      <c r="AC1226" t="str">
        <f t="shared" si="211"/>
        <v>Unaudited</v>
      </c>
    </row>
    <row r="1227" spans="1:29" x14ac:dyDescent="0.25">
      <c r="A1227" t="s">
        <v>421</v>
      </c>
      <c r="B1227" t="s">
        <v>1380</v>
      </c>
      <c r="C1227" t="s">
        <v>1381</v>
      </c>
      <c r="D1227">
        <v>1900</v>
      </c>
      <c r="E1227" s="957">
        <v>1</v>
      </c>
      <c r="F1227" t="s">
        <v>440</v>
      </c>
      <c r="G1227" s="957">
        <v>182</v>
      </c>
      <c r="H1227" t="s">
        <v>383</v>
      </c>
      <c r="I1227" s="937" t="s">
        <v>489</v>
      </c>
      <c r="J1227" s="937" t="s">
        <v>445</v>
      </c>
      <c r="K1227" s="937" t="s">
        <v>435</v>
      </c>
      <c r="L1227" s="943" t="s">
        <v>938</v>
      </c>
      <c r="M1227" s="959" t="s">
        <v>930</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ASR_CMS_19</v>
      </c>
      <c r="AB1227" s="957">
        <f t="shared" si="210"/>
        <v>45406</v>
      </c>
      <c r="AC1227" t="str">
        <f t="shared" si="211"/>
        <v>Unaudited</v>
      </c>
    </row>
    <row r="1228" spans="1:29" x14ac:dyDescent="0.25">
      <c r="A1228" t="s">
        <v>421</v>
      </c>
      <c r="B1228" t="s">
        <v>1380</v>
      </c>
      <c r="C1228" t="s">
        <v>1381</v>
      </c>
      <c r="D1228">
        <v>1900</v>
      </c>
      <c r="E1228" s="957">
        <v>1</v>
      </c>
      <c r="F1228" t="s">
        <v>440</v>
      </c>
      <c r="G1228" s="957">
        <v>182</v>
      </c>
      <c r="H1228" t="s">
        <v>383</v>
      </c>
      <c r="I1228" s="937" t="s">
        <v>489</v>
      </c>
      <c r="J1228" s="937" t="s">
        <v>445</v>
      </c>
      <c r="K1228" s="937" t="s">
        <v>435</v>
      </c>
      <c r="L1228" s="937" t="s">
        <v>168</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ASR_CMS_19</v>
      </c>
      <c r="AB1228" s="957">
        <f t="shared" si="210"/>
        <v>45406</v>
      </c>
      <c r="AC1228" t="str">
        <f t="shared" si="211"/>
        <v>Unaudited</v>
      </c>
    </row>
    <row r="1229" spans="1:29" x14ac:dyDescent="0.25">
      <c r="A1229" t="s">
        <v>421</v>
      </c>
      <c r="B1229" t="s">
        <v>1380</v>
      </c>
      <c r="C1229" t="s">
        <v>1381</v>
      </c>
      <c r="D1229">
        <v>1900</v>
      </c>
      <c r="E1229" s="957">
        <v>1</v>
      </c>
      <c r="F1229" t="s">
        <v>440</v>
      </c>
      <c r="G1229" s="957">
        <v>182</v>
      </c>
      <c r="H1229" t="s">
        <v>383</v>
      </c>
      <c r="I1229" s="937" t="s">
        <v>489</v>
      </c>
      <c r="J1229" s="937" t="s">
        <v>445</v>
      </c>
      <c r="K1229" s="937" t="s">
        <v>435</v>
      </c>
      <c r="L1229" s="937" t="s">
        <v>169</v>
      </c>
      <c r="M1229" s="958" t="s">
        <v>330</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ASR_CMS_19</v>
      </c>
      <c r="AB1229" s="957">
        <f t="shared" si="210"/>
        <v>45406</v>
      </c>
      <c r="AC1229" t="str">
        <f t="shared" si="211"/>
        <v>Unaudited</v>
      </c>
    </row>
    <row r="1230" spans="1:29" x14ac:dyDescent="0.25">
      <c r="A1230" t="s">
        <v>421</v>
      </c>
      <c r="B1230" t="s">
        <v>1380</v>
      </c>
      <c r="C1230" t="s">
        <v>1381</v>
      </c>
      <c r="D1230">
        <v>1900</v>
      </c>
      <c r="E1230" s="957">
        <v>1</v>
      </c>
      <c r="F1230" t="s">
        <v>440</v>
      </c>
      <c r="G1230" s="957">
        <v>182</v>
      </c>
      <c r="H1230" t="s">
        <v>383</v>
      </c>
      <c r="I1230" s="937" t="s">
        <v>489</v>
      </c>
      <c r="J1230" s="937" t="s">
        <v>451</v>
      </c>
      <c r="K1230" s="937" t="s">
        <v>436</v>
      </c>
      <c r="L1230" s="937" t="s">
        <v>122</v>
      </c>
      <c r="M1230" s="958" t="s">
        <v>27</v>
      </c>
      <c r="N1230" s="678">
        <f t="shared" ca="1" si="208"/>
        <v>2217815.8253760603</v>
      </c>
      <c r="O1230" s="678">
        <f t="shared" ca="1" si="207"/>
        <v>48.898984065150238</v>
      </c>
      <c r="P1230" s="678">
        <f t="shared" ca="1" si="207"/>
        <v>2217766.926391995</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ASR_CMS_19</v>
      </c>
      <c r="AB1230" s="957">
        <f t="shared" si="210"/>
        <v>45406</v>
      </c>
      <c r="AC1230" t="str">
        <f t="shared" si="211"/>
        <v>Unaudited</v>
      </c>
    </row>
    <row r="1231" spans="1:29" x14ac:dyDescent="0.25">
      <c r="A1231" t="s">
        <v>421</v>
      </c>
      <c r="B1231" t="s">
        <v>1380</v>
      </c>
      <c r="C1231" t="s">
        <v>1381</v>
      </c>
      <c r="D1231">
        <v>1900</v>
      </c>
      <c r="E1231" s="957">
        <v>1</v>
      </c>
      <c r="F1231" t="s">
        <v>440</v>
      </c>
      <c r="G1231" s="957">
        <v>182</v>
      </c>
      <c r="H1231" t="s">
        <v>383</v>
      </c>
      <c r="I1231" s="937" t="s">
        <v>489</v>
      </c>
      <c r="J1231" s="937" t="s">
        <v>451</v>
      </c>
      <c r="K1231" s="937" t="s">
        <v>436</v>
      </c>
      <c r="L1231" s="937" t="s">
        <v>123</v>
      </c>
      <c r="M1231" s="958" t="s">
        <v>98</v>
      </c>
      <c r="N1231" s="678">
        <f t="shared" ca="1" si="208"/>
        <v>276556.30562511168</v>
      </c>
      <c r="O1231" s="678">
        <f t="shared" ca="1" si="207"/>
        <v>25423.634472911781</v>
      </c>
      <c r="P1231" s="678">
        <f t="shared" ca="1" si="207"/>
        <v>251132.67115219991</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ASR_CMS_19</v>
      </c>
      <c r="AB1231" s="957">
        <f t="shared" si="210"/>
        <v>45406</v>
      </c>
      <c r="AC1231" t="str">
        <f t="shared" si="211"/>
        <v>Unaudited</v>
      </c>
    </row>
    <row r="1232" spans="1:29" x14ac:dyDescent="0.25">
      <c r="A1232" t="s">
        <v>421</v>
      </c>
      <c r="B1232" t="s">
        <v>1380</v>
      </c>
      <c r="C1232" t="s">
        <v>1381</v>
      </c>
      <c r="D1232">
        <v>1900</v>
      </c>
      <c r="E1232" s="957">
        <v>1</v>
      </c>
      <c r="F1232" t="s">
        <v>440</v>
      </c>
      <c r="G1232" s="957">
        <v>182</v>
      </c>
      <c r="H1232" t="s">
        <v>383</v>
      </c>
      <c r="I1232" s="937" t="s">
        <v>489</v>
      </c>
      <c r="J1232" s="937" t="s">
        <v>451</v>
      </c>
      <c r="K1232" s="937" t="s">
        <v>436</v>
      </c>
      <c r="L1232" s="937" t="s">
        <v>124</v>
      </c>
      <c r="M1232" s="958" t="s">
        <v>99</v>
      </c>
      <c r="N1232" s="678">
        <f t="shared" ca="1" si="208"/>
        <v>224508.96137151861</v>
      </c>
      <c r="O1232" s="678">
        <f t="shared" ca="1" si="207"/>
        <v>40562.680475661909</v>
      </c>
      <c r="P1232" s="678">
        <f t="shared" ca="1" si="207"/>
        <v>183946.2808958567</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ASR_CMS_19</v>
      </c>
      <c r="AB1232" s="957">
        <f t="shared" si="210"/>
        <v>45406</v>
      </c>
      <c r="AC1232" t="str">
        <f t="shared" si="211"/>
        <v>Unaudited</v>
      </c>
    </row>
    <row r="1233" spans="1:29" x14ac:dyDescent="0.25">
      <c r="A1233" t="s">
        <v>421</v>
      </c>
      <c r="B1233" t="s">
        <v>1380</v>
      </c>
      <c r="C1233" t="s">
        <v>1381</v>
      </c>
      <c r="D1233">
        <v>1900</v>
      </c>
      <c r="E1233" s="957">
        <v>1</v>
      </c>
      <c r="F1233" t="s">
        <v>440</v>
      </c>
      <c r="G1233" s="957">
        <v>182</v>
      </c>
      <c r="H1233" t="s">
        <v>383</v>
      </c>
      <c r="I1233" s="937" t="s">
        <v>489</v>
      </c>
      <c r="J1233" s="937" t="s">
        <v>451</v>
      </c>
      <c r="K1233" s="937" t="s">
        <v>436</v>
      </c>
      <c r="L1233" s="937" t="s">
        <v>125</v>
      </c>
      <c r="M1233" s="958" t="s">
        <v>100</v>
      </c>
      <c r="N1233" s="678">
        <f t="shared" ca="1" si="208"/>
        <v>13299.50868649035</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12377.085904157411</v>
      </c>
      <c r="P1233" s="678">
        <f t="shared" ca="1" si="213"/>
        <v>922.42278233293928</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ASR_CMS_19</v>
      </c>
      <c r="AB1233" s="957">
        <f t="shared" si="210"/>
        <v>45406</v>
      </c>
      <c r="AC1233" t="str">
        <f t="shared" si="211"/>
        <v>Unaudited</v>
      </c>
    </row>
    <row r="1234" spans="1:29" x14ac:dyDescent="0.25">
      <c r="A1234" t="s">
        <v>421</v>
      </c>
      <c r="B1234" t="s">
        <v>1380</v>
      </c>
      <c r="C1234" t="s">
        <v>1381</v>
      </c>
      <c r="D1234">
        <v>1900</v>
      </c>
      <c r="E1234" s="957">
        <v>1</v>
      </c>
      <c r="F1234" t="s">
        <v>440</v>
      </c>
      <c r="G1234" s="957">
        <v>182</v>
      </c>
      <c r="H1234" t="s">
        <v>383</v>
      </c>
      <c r="I1234" s="937" t="s">
        <v>489</v>
      </c>
      <c r="J1234" s="937" t="s">
        <v>451</v>
      </c>
      <c r="K1234" s="937" t="s">
        <v>436</v>
      </c>
      <c r="L1234" s="937" t="s">
        <v>126</v>
      </c>
      <c r="M1234" s="958" t="s">
        <v>101</v>
      </c>
      <c r="N1234" s="678">
        <f t="shared" ca="1" si="208"/>
        <v>275733.54310321051</v>
      </c>
      <c r="O1234" s="678">
        <f t="shared" ca="1" si="213"/>
        <v>44013.192805314218</v>
      </c>
      <c r="P1234" s="678">
        <f t="shared" ca="1" si="213"/>
        <v>231720.35029789631</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ASR_CMS_19</v>
      </c>
      <c r="AB1234" s="957">
        <f t="shared" si="210"/>
        <v>45406</v>
      </c>
      <c r="AC1234" t="str">
        <f t="shared" si="211"/>
        <v>Unaudited</v>
      </c>
    </row>
    <row r="1235" spans="1:29" x14ac:dyDescent="0.25">
      <c r="A1235" t="s">
        <v>421</v>
      </c>
      <c r="B1235" t="s">
        <v>1380</v>
      </c>
      <c r="C1235" t="s">
        <v>1381</v>
      </c>
      <c r="D1235">
        <v>1900</v>
      </c>
      <c r="E1235" s="957">
        <v>1</v>
      </c>
      <c r="F1235" t="s">
        <v>440</v>
      </c>
      <c r="G1235" s="957">
        <v>182</v>
      </c>
      <c r="H1235" t="s">
        <v>383</v>
      </c>
      <c r="I1235" s="937" t="s">
        <v>489</v>
      </c>
      <c r="J1235" s="937" t="s">
        <v>451</v>
      </c>
      <c r="K1235" s="937" t="s">
        <v>436</v>
      </c>
      <c r="L1235" s="937" t="s">
        <v>127</v>
      </c>
      <c r="M1235" s="958" t="s">
        <v>28</v>
      </c>
      <c r="N1235" s="678">
        <f t="shared" ca="1" si="208"/>
        <v>12781.314664136342</v>
      </c>
      <c r="O1235" s="678">
        <f t="shared" ca="1" si="213"/>
        <v>12781.314664136342</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ASR_CMS_19</v>
      </c>
      <c r="AB1235" s="957">
        <f t="shared" si="210"/>
        <v>45406</v>
      </c>
      <c r="AC1235" t="str">
        <f t="shared" si="211"/>
        <v>Unaudited</v>
      </c>
    </row>
    <row r="1236" spans="1:29" x14ac:dyDescent="0.25">
      <c r="A1236" t="s">
        <v>421</v>
      </c>
      <c r="B1236" t="s">
        <v>1380</v>
      </c>
      <c r="C1236" t="s">
        <v>1381</v>
      </c>
      <c r="D1236">
        <v>1900</v>
      </c>
      <c r="E1236" s="957">
        <v>1</v>
      </c>
      <c r="F1236" t="s">
        <v>440</v>
      </c>
      <c r="G1236" s="957">
        <v>182</v>
      </c>
      <c r="H1236" t="s">
        <v>383</v>
      </c>
      <c r="I1236" s="937" t="s">
        <v>489</v>
      </c>
      <c r="J1236" s="937" t="s">
        <v>437</v>
      </c>
      <c r="K1236" s="937" t="s">
        <v>437</v>
      </c>
      <c r="L1236" s="937" t="s">
        <v>129</v>
      </c>
      <c r="M1236" s="958" t="s">
        <v>327</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ASR_CMS_19</v>
      </c>
      <c r="AB1236" s="957">
        <f t="shared" si="210"/>
        <v>45406</v>
      </c>
      <c r="AC1236" t="str">
        <f t="shared" si="211"/>
        <v>Unaudited</v>
      </c>
    </row>
    <row r="1237" spans="1:29" x14ac:dyDescent="0.25">
      <c r="A1237" t="s">
        <v>421</v>
      </c>
      <c r="B1237" t="s">
        <v>1380</v>
      </c>
      <c r="C1237" t="s">
        <v>1381</v>
      </c>
      <c r="D1237">
        <v>1900</v>
      </c>
      <c r="E1237" s="957">
        <v>1</v>
      </c>
      <c r="F1237" t="s">
        <v>440</v>
      </c>
      <c r="G1237" s="957">
        <v>182</v>
      </c>
      <c r="H1237" t="s">
        <v>383</v>
      </c>
      <c r="I1237" s="937" t="s">
        <v>489</v>
      </c>
      <c r="J1237" s="937" t="s">
        <v>437</v>
      </c>
      <c r="K1237" s="937" t="s">
        <v>437</v>
      </c>
      <c r="L1237" s="945" t="s">
        <v>130</v>
      </c>
      <c r="M1237" s="960" t="s">
        <v>326</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ASR_CMS_19</v>
      </c>
      <c r="AB1237" s="957">
        <f t="shared" si="210"/>
        <v>45406</v>
      </c>
      <c r="AC1237" t="str">
        <f t="shared" si="211"/>
        <v>Unaudited</v>
      </c>
    </row>
    <row r="1238" spans="1:29" ht="30" x14ac:dyDescent="0.25">
      <c r="A1238" t="s">
        <v>421</v>
      </c>
      <c r="B1238" t="s">
        <v>1380</v>
      </c>
      <c r="C1238" t="s">
        <v>1381</v>
      </c>
      <c r="D1238">
        <v>1900</v>
      </c>
      <c r="E1238" s="957">
        <v>1</v>
      </c>
      <c r="F1238" t="s">
        <v>440</v>
      </c>
      <c r="G1238" s="957">
        <v>182</v>
      </c>
      <c r="H1238" t="s">
        <v>383</v>
      </c>
      <c r="I1238" s="937" t="s">
        <v>489</v>
      </c>
      <c r="J1238" s="937" t="s">
        <v>437</v>
      </c>
      <c r="K1238" s="937" t="s">
        <v>437</v>
      </c>
      <c r="L1238" s="947" t="s">
        <v>131</v>
      </c>
      <c r="M1238" s="961" t="s">
        <v>180</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ASR_CMS_19</v>
      </c>
      <c r="AB1238" s="957">
        <f t="shared" si="210"/>
        <v>45406</v>
      </c>
      <c r="AC1238" t="str">
        <f t="shared" si="211"/>
        <v>Unaudited</v>
      </c>
    </row>
    <row r="1239" spans="1:29" x14ac:dyDescent="0.25">
      <c r="A1239" t="s">
        <v>421</v>
      </c>
      <c r="B1239" t="s">
        <v>1380</v>
      </c>
      <c r="C1239" t="s">
        <v>1381</v>
      </c>
      <c r="D1239">
        <v>1900</v>
      </c>
      <c r="E1239" s="957">
        <v>1</v>
      </c>
      <c r="F1239" t="s">
        <v>440</v>
      </c>
      <c r="G1239" s="957">
        <v>182</v>
      </c>
      <c r="H1239" t="s">
        <v>383</v>
      </c>
      <c r="I1239" s="958" t="s">
        <v>489</v>
      </c>
      <c r="J1239" s="958" t="s">
        <v>437</v>
      </c>
      <c r="K1239" s="958" t="s">
        <v>437</v>
      </c>
      <c r="L1239" s="937" t="s">
        <v>132</v>
      </c>
      <c r="M1239" s="958" t="s">
        <v>495</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ASR_CMS_19</v>
      </c>
      <c r="AB1239" s="957">
        <f t="shared" si="210"/>
        <v>45406</v>
      </c>
      <c r="AC1239" t="str">
        <f t="shared" si="211"/>
        <v>Unaudited</v>
      </c>
    </row>
    <row r="1240" spans="1:29" x14ac:dyDescent="0.25">
      <c r="A1240" t="s">
        <v>421</v>
      </c>
      <c r="B1240" t="s">
        <v>1380</v>
      </c>
      <c r="C1240" t="s">
        <v>1381</v>
      </c>
      <c r="D1240">
        <v>1900</v>
      </c>
      <c r="E1240" s="957">
        <v>1</v>
      </c>
      <c r="F1240" t="s">
        <v>440</v>
      </c>
      <c r="G1240" s="957">
        <v>182</v>
      </c>
      <c r="H1240" t="s">
        <v>383</v>
      </c>
      <c r="I1240" s="937" t="s">
        <v>489</v>
      </c>
      <c r="J1240" s="937" t="s">
        <v>437</v>
      </c>
      <c r="K1240" s="937" t="s">
        <v>437</v>
      </c>
      <c r="L1240" s="937" t="s">
        <v>133</v>
      </c>
      <c r="M1240" s="962" t="s">
        <v>496</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ASR_CMS_19</v>
      </c>
      <c r="AB1240" s="957">
        <f t="shared" si="210"/>
        <v>45406</v>
      </c>
      <c r="AC1240" t="str">
        <f t="shared" si="211"/>
        <v>Unaudited</v>
      </c>
    </row>
    <row r="1241" spans="1:29" x14ac:dyDescent="0.25">
      <c r="A1241" t="s">
        <v>421</v>
      </c>
      <c r="B1241" t="s">
        <v>1380</v>
      </c>
      <c r="C1241" t="s">
        <v>1381</v>
      </c>
      <c r="D1241">
        <v>1900</v>
      </c>
      <c r="E1241" s="957">
        <v>1</v>
      </c>
      <c r="F1241" t="s">
        <v>440</v>
      </c>
      <c r="G1241" s="957">
        <v>182</v>
      </c>
      <c r="H1241" t="s">
        <v>383</v>
      </c>
      <c r="I1241" s="937" t="s">
        <v>489</v>
      </c>
      <c r="J1241" s="937" t="s">
        <v>437</v>
      </c>
      <c r="K1241" s="937" t="s">
        <v>437</v>
      </c>
      <c r="L1241" s="937" t="s">
        <v>134</v>
      </c>
      <c r="M1241" s="962" t="s">
        <v>497</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ASR_CMS_19</v>
      </c>
      <c r="AB1241" s="957">
        <f t="shared" si="210"/>
        <v>45406</v>
      </c>
      <c r="AC1241" t="str">
        <f t="shared" si="211"/>
        <v>Unaudited</v>
      </c>
    </row>
    <row r="1242" spans="1:29" x14ac:dyDescent="0.25">
      <c r="A1242" t="s">
        <v>421</v>
      </c>
      <c r="B1242" t="s">
        <v>1380</v>
      </c>
      <c r="C1242" t="s">
        <v>1381</v>
      </c>
      <c r="D1242">
        <v>1900</v>
      </c>
      <c r="E1242" s="957">
        <v>1</v>
      </c>
      <c r="F1242" t="s">
        <v>440</v>
      </c>
      <c r="G1242" s="957">
        <v>182</v>
      </c>
      <c r="H1242" t="s">
        <v>383</v>
      </c>
      <c r="I1242" s="937" t="s">
        <v>490</v>
      </c>
      <c r="J1242" s="937" t="s">
        <v>26</v>
      </c>
      <c r="K1242" s="937" t="s">
        <v>26</v>
      </c>
      <c r="L1242" s="937" t="s">
        <v>270</v>
      </c>
      <c r="M1242" s="962" t="s">
        <v>26</v>
      </c>
      <c r="N1242" s="678">
        <f t="shared" ca="1" si="208"/>
        <v>793511.75016420207</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ASR_CMS_19</v>
      </c>
      <c r="AB1242" s="957">
        <f t="shared" si="210"/>
        <v>45406</v>
      </c>
      <c r="AC1242" t="str">
        <f t="shared" si="211"/>
        <v>Unaudited</v>
      </c>
    </row>
    <row r="1243" spans="1:29" x14ac:dyDescent="0.25">
      <c r="A1243" t="s">
        <v>421</v>
      </c>
      <c r="B1243" t="s">
        <v>1380</v>
      </c>
      <c r="C1243" t="s">
        <v>1381</v>
      </c>
      <c r="D1243">
        <v>1900</v>
      </c>
      <c r="E1243" s="957">
        <v>1</v>
      </c>
      <c r="F1243" t="s">
        <v>441</v>
      </c>
      <c r="G1243" s="957">
        <v>274</v>
      </c>
      <c r="H1243" t="s">
        <v>383</v>
      </c>
      <c r="I1243" s="937" t="s">
        <v>433</v>
      </c>
      <c r="J1243" s="937" t="s">
        <v>433</v>
      </c>
      <c r="K1243" s="937" t="s">
        <v>433</v>
      </c>
      <c r="L1243" s="937"/>
      <c r="M1243" s="962" t="s">
        <v>433</v>
      </c>
      <c r="N1243" s="678">
        <f t="shared" ca="1" si="208"/>
        <v>23392.150537636</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10845.106451613001</v>
      </c>
      <c r="P1243" s="678">
        <f t="shared" ca="1" si="216"/>
        <v>1998.1967741929998</v>
      </c>
      <c r="Q1243" s="678">
        <f t="shared" ca="1" si="216"/>
        <v>7428.5376344099986</v>
      </c>
      <c r="R1243" s="678">
        <f t="shared" ca="1" si="216"/>
        <v>1425.5677419369999</v>
      </c>
      <c r="S1243" s="678">
        <f t="shared" ca="1" si="216"/>
        <v>31</v>
      </c>
      <c r="T1243" s="678">
        <f t="shared" ca="1" si="216"/>
        <v>1274.677419355</v>
      </c>
      <c r="U1243" s="678">
        <f t="shared" ca="1" si="216"/>
        <v>0</v>
      </c>
      <c r="V1243" s="678">
        <f t="shared" ca="1" si="216"/>
        <v>68</v>
      </c>
      <c r="W1243" s="678">
        <f t="shared" ca="1" si="214"/>
        <v>321.06451612800004</v>
      </c>
      <c r="X1243" s="678">
        <f t="shared" ca="1" si="215"/>
        <v>0</v>
      </c>
      <c r="Y1243" s="678">
        <f t="shared" ca="1" si="215"/>
        <v>0</v>
      </c>
      <c r="Z1243" s="678">
        <f t="shared" ca="1" si="215"/>
        <v>0</v>
      </c>
      <c r="AA1243" t="str">
        <f t="shared" si="209"/>
        <v>ASR_CMS_19</v>
      </c>
      <c r="AB1243" s="957">
        <f t="shared" si="210"/>
        <v>45406</v>
      </c>
      <c r="AC1243" t="str">
        <f t="shared" si="211"/>
        <v>Unaudited</v>
      </c>
    </row>
    <row r="1244" spans="1:29" x14ac:dyDescent="0.25">
      <c r="A1244" t="s">
        <v>421</v>
      </c>
      <c r="B1244" t="s">
        <v>1380</v>
      </c>
      <c r="C1244" t="s">
        <v>1381</v>
      </c>
      <c r="D1244">
        <v>1900</v>
      </c>
      <c r="E1244" s="957">
        <v>1</v>
      </c>
      <c r="F1244" t="s">
        <v>441</v>
      </c>
      <c r="G1244" s="957">
        <v>274</v>
      </c>
      <c r="H1244" t="s">
        <v>383</v>
      </c>
      <c r="I1244" s="937" t="s">
        <v>488</v>
      </c>
      <c r="J1244" s="937" t="s">
        <v>12</v>
      </c>
      <c r="K1244" s="937" t="s">
        <v>12</v>
      </c>
      <c r="L1244" s="937">
        <v>1.1000000000000001</v>
      </c>
      <c r="M1244" s="962" t="s">
        <v>12</v>
      </c>
      <c r="N1244" s="678">
        <f t="shared" ca="1" si="208"/>
        <v>39007864.933052406</v>
      </c>
      <c r="O1244" s="678">
        <f t="shared" ca="1" si="216"/>
        <v>13859992.006406095</v>
      </c>
      <c r="P1244" s="678">
        <f t="shared" ca="1" si="216"/>
        <v>2553452.938207156</v>
      </c>
      <c r="Q1244" s="678">
        <f t="shared" ca="1" si="216"/>
        <v>9494124.1685371753</v>
      </c>
      <c r="R1244" s="678">
        <f t="shared" ca="1" si="216"/>
        <v>1821825.5608012618</v>
      </c>
      <c r="S1244" s="678">
        <f t="shared" ca="1" si="216"/>
        <v>39615.837216279207</v>
      </c>
      <c r="T1244" s="678">
        <f t="shared" ca="1" si="216"/>
        <v>1629107.7321863465</v>
      </c>
      <c r="U1244" s="678">
        <f t="shared" ca="1" si="216"/>
        <v>0</v>
      </c>
      <c r="V1244" s="678">
        <f t="shared" ca="1" si="216"/>
        <v>86906.113690640443</v>
      </c>
      <c r="W1244" s="678">
        <f t="shared" ca="1" si="214"/>
        <v>9522840.5760074519</v>
      </c>
      <c r="X1244" s="678">
        <f t="shared" ca="1" si="215"/>
        <v>0</v>
      </c>
      <c r="Y1244" s="678">
        <f t="shared" ca="1" si="215"/>
        <v>0</v>
      </c>
      <c r="Z1244" s="678">
        <f t="shared" ca="1" si="215"/>
        <v>0</v>
      </c>
      <c r="AA1244" t="str">
        <f t="shared" si="209"/>
        <v>ASR_CMS_19</v>
      </c>
      <c r="AB1244" s="957">
        <f t="shared" si="210"/>
        <v>45406</v>
      </c>
      <c r="AC1244" t="str">
        <f t="shared" si="211"/>
        <v>Unaudited</v>
      </c>
    </row>
    <row r="1245" spans="1:29" x14ac:dyDescent="0.25">
      <c r="A1245" t="s">
        <v>421</v>
      </c>
      <c r="B1245" t="s">
        <v>1380</v>
      </c>
      <c r="C1245" t="s">
        <v>1381</v>
      </c>
      <c r="D1245">
        <v>1900</v>
      </c>
      <c r="E1245" s="957">
        <v>1</v>
      </c>
      <c r="F1245" t="s">
        <v>441</v>
      </c>
      <c r="G1245" s="957">
        <v>274</v>
      </c>
      <c r="H1245" t="s">
        <v>383</v>
      </c>
      <c r="I1245" s="937" t="s">
        <v>488</v>
      </c>
      <c r="J1245" s="937" t="s">
        <v>12</v>
      </c>
      <c r="K1245" s="937" t="s">
        <v>1323</v>
      </c>
      <c r="L1245" s="937" t="s">
        <v>1314</v>
      </c>
      <c r="M1245" s="962" t="s">
        <v>1323</v>
      </c>
      <c r="N1245" s="678">
        <f t="shared" ca="1" si="208"/>
        <v>567696.20944313728</v>
      </c>
      <c r="O1245" s="678">
        <f t="shared" ca="1" si="216"/>
        <v>207215.16218109659</v>
      </c>
      <c r="P1245" s="678">
        <f t="shared" ca="1" si="216"/>
        <v>39331.894162722536</v>
      </c>
      <c r="Q1245" s="678">
        <f t="shared" ca="1" si="216"/>
        <v>139506.4434492795</v>
      </c>
      <c r="R1245" s="678">
        <f t="shared" ca="1" si="216"/>
        <v>27450.701376682489</v>
      </c>
      <c r="S1245" s="678">
        <f t="shared" ca="1" si="216"/>
        <v>602.26446402335102</v>
      </c>
      <c r="T1245" s="678">
        <f t="shared" ca="1" si="216"/>
        <v>23976.613687514353</v>
      </c>
      <c r="U1245" s="678">
        <f t="shared" ca="1" si="216"/>
        <v>0</v>
      </c>
      <c r="V1245" s="678">
        <f t="shared" ca="1" si="216"/>
        <v>1287.1060240048155</v>
      </c>
      <c r="W1245" s="678">
        <f t="shared" ca="1" si="214"/>
        <v>128326.02409781366</v>
      </c>
      <c r="X1245" s="678">
        <f t="shared" ca="1" si="215"/>
        <v>0</v>
      </c>
      <c r="Y1245" s="678">
        <f t="shared" ca="1" si="215"/>
        <v>0</v>
      </c>
      <c r="Z1245" s="678">
        <f t="shared" ca="1" si="215"/>
        <v>0</v>
      </c>
      <c r="AA1245" t="str">
        <f t="shared" si="209"/>
        <v>ASR_CMS_19</v>
      </c>
      <c r="AB1245" s="957">
        <f t="shared" si="210"/>
        <v>45406</v>
      </c>
      <c r="AC1245" t="str">
        <f t="shared" si="211"/>
        <v>Unaudited</v>
      </c>
    </row>
    <row r="1246" spans="1:29" x14ac:dyDescent="0.25">
      <c r="A1246" t="s">
        <v>421</v>
      </c>
      <c r="B1246" t="s">
        <v>1380</v>
      </c>
      <c r="C1246" t="s">
        <v>1381</v>
      </c>
      <c r="D1246">
        <v>1900</v>
      </c>
      <c r="E1246" s="957">
        <v>1</v>
      </c>
      <c r="F1246" t="s">
        <v>441</v>
      </c>
      <c r="G1246" s="957">
        <v>274</v>
      </c>
      <c r="H1246" t="s">
        <v>383</v>
      </c>
      <c r="I1246" s="937" t="s">
        <v>488</v>
      </c>
      <c r="J1246" s="937" t="s">
        <v>491</v>
      </c>
      <c r="K1246" s="937" t="s">
        <v>492</v>
      </c>
      <c r="L1246" s="945" t="s">
        <v>63</v>
      </c>
      <c r="M1246" s="960" t="s">
        <v>344</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ASR_CMS_19</v>
      </c>
      <c r="AB1246" s="957">
        <f t="shared" si="210"/>
        <v>45406</v>
      </c>
      <c r="AC1246" t="str">
        <f t="shared" si="211"/>
        <v>Unaudited</v>
      </c>
    </row>
    <row r="1247" spans="1:29" x14ac:dyDescent="0.25">
      <c r="A1247" t="s">
        <v>421</v>
      </c>
      <c r="B1247" t="s">
        <v>1380</v>
      </c>
      <c r="C1247" t="s">
        <v>1381</v>
      </c>
      <c r="D1247">
        <v>1900</v>
      </c>
      <c r="E1247" s="957">
        <v>1</v>
      </c>
      <c r="F1247" t="s">
        <v>441</v>
      </c>
      <c r="G1247" s="957">
        <v>274</v>
      </c>
      <c r="H1247" t="s">
        <v>383</v>
      </c>
      <c r="I1247" s="962" t="s">
        <v>488</v>
      </c>
      <c r="J1247" s="962" t="s">
        <v>491</v>
      </c>
      <c r="K1247" s="962" t="s">
        <v>1014</v>
      </c>
      <c r="L1247" s="937" t="s">
        <v>910</v>
      </c>
      <c r="M1247" s="962" t="s">
        <v>911</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ASR_CMS_19</v>
      </c>
      <c r="AB1247" s="957">
        <f t="shared" si="210"/>
        <v>45406</v>
      </c>
      <c r="AC1247" t="str">
        <f t="shared" si="211"/>
        <v>Unaudited</v>
      </c>
    </row>
    <row r="1248" spans="1:29" x14ac:dyDescent="0.25">
      <c r="A1248" t="s">
        <v>421</v>
      </c>
      <c r="B1248" t="s">
        <v>1380</v>
      </c>
      <c r="C1248" t="s">
        <v>1381</v>
      </c>
      <c r="D1248">
        <v>1900</v>
      </c>
      <c r="E1248" s="957">
        <v>1</v>
      </c>
      <c r="F1248" t="s">
        <v>441</v>
      </c>
      <c r="G1248" s="957">
        <v>274</v>
      </c>
      <c r="H1248" t="s">
        <v>383</v>
      </c>
      <c r="I1248" s="937" t="s">
        <v>488</v>
      </c>
      <c r="J1248" s="937" t="s">
        <v>13</v>
      </c>
      <c r="K1248" s="937" t="s">
        <v>493</v>
      </c>
      <c r="L1248" s="943" t="s">
        <v>95</v>
      </c>
      <c r="M1248" s="963" t="s">
        <v>147</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ASR_CMS_19</v>
      </c>
      <c r="AB1248" s="957">
        <f t="shared" si="210"/>
        <v>45406</v>
      </c>
      <c r="AC1248" t="str">
        <f t="shared" si="211"/>
        <v>Unaudited</v>
      </c>
    </row>
    <row r="1249" spans="1:29" x14ac:dyDescent="0.25">
      <c r="A1249" t="s">
        <v>421</v>
      </c>
      <c r="B1249" t="s">
        <v>1380</v>
      </c>
      <c r="C1249" t="s">
        <v>1381</v>
      </c>
      <c r="D1249">
        <v>1900</v>
      </c>
      <c r="E1249" s="957">
        <v>1</v>
      </c>
      <c r="F1249" t="s">
        <v>441</v>
      </c>
      <c r="G1249" s="957">
        <v>274</v>
      </c>
      <c r="H1249" t="s">
        <v>383</v>
      </c>
      <c r="I1249" s="937" t="s">
        <v>488</v>
      </c>
      <c r="J1249" s="937" t="s">
        <v>13</v>
      </c>
      <c r="K1249" s="937" t="s">
        <v>13</v>
      </c>
      <c r="L1249" s="943" t="s">
        <v>35</v>
      </c>
      <c r="M1249" s="963" t="s">
        <v>13</v>
      </c>
      <c r="N1249" s="678">
        <f t="shared" ca="1" si="208"/>
        <v>83925.40910641072</v>
      </c>
      <c r="O1249" s="678">
        <f t="shared" ca="1" si="216"/>
        <v>29822.151278998947</v>
      </c>
      <c r="P1249" s="678">
        <f t="shared" ca="1" si="216"/>
        <v>5494.6926294419554</v>
      </c>
      <c r="Q1249" s="678">
        <f t="shared" ca="1" si="216"/>
        <v>20427.182905352023</v>
      </c>
      <c r="R1249" s="678">
        <f t="shared" ca="1" si="216"/>
        <v>3920.0626612736555</v>
      </c>
      <c r="S1249" s="678">
        <f t="shared" ca="1" si="216"/>
        <v>85.244593381696859</v>
      </c>
      <c r="T1249" s="678">
        <f t="shared" ca="1" si="216"/>
        <v>3505.1405905079891</v>
      </c>
      <c r="U1249" s="678">
        <f t="shared" ca="1" si="216"/>
        <v>0</v>
      </c>
      <c r="V1249" s="678">
        <f t="shared" ca="1" si="216"/>
        <v>186.98814032114149</v>
      </c>
      <c r="W1249" s="678">
        <f t="shared" ca="1" si="214"/>
        <v>20483.946307133319</v>
      </c>
      <c r="X1249" s="678">
        <f t="shared" ca="1" si="215"/>
        <v>0</v>
      </c>
      <c r="Y1249" s="678">
        <f t="shared" ca="1" si="215"/>
        <v>0</v>
      </c>
      <c r="Z1249" s="678">
        <f t="shared" ca="1" si="215"/>
        <v>0</v>
      </c>
      <c r="AA1249" t="str">
        <f t="shared" si="209"/>
        <v>ASR_CMS_19</v>
      </c>
      <c r="AB1249" s="957">
        <f t="shared" si="210"/>
        <v>45406</v>
      </c>
      <c r="AC1249" t="str">
        <f t="shared" si="211"/>
        <v>Unaudited</v>
      </c>
    </row>
    <row r="1250" spans="1:29" x14ac:dyDescent="0.25">
      <c r="A1250" t="s">
        <v>421</v>
      </c>
      <c r="B1250" t="s">
        <v>1380</v>
      </c>
      <c r="C1250" t="s">
        <v>1381</v>
      </c>
      <c r="D1250">
        <v>1900</v>
      </c>
      <c r="E1250" s="957">
        <v>1</v>
      </c>
      <c r="F1250" t="s">
        <v>441</v>
      </c>
      <c r="G1250" s="957">
        <v>274</v>
      </c>
      <c r="H1250" t="s">
        <v>383</v>
      </c>
      <c r="I1250" s="937" t="s">
        <v>489</v>
      </c>
      <c r="J1250" s="937" t="s">
        <v>445</v>
      </c>
      <c r="K1250" s="937" t="s">
        <v>0</v>
      </c>
      <c r="L1250" s="947">
        <v>2.1</v>
      </c>
      <c r="M1250" s="964" t="s">
        <v>148</v>
      </c>
      <c r="N1250" s="678">
        <f t="shared" ca="1" si="208"/>
        <v>3605685.49</v>
      </c>
      <c r="O1250" s="678">
        <f t="shared" ca="1" si="216"/>
        <v>718501.3</v>
      </c>
      <c r="P1250" s="678">
        <f t="shared" ca="1" si="216"/>
        <v>102017.1</v>
      </c>
      <c r="Q1250" s="678">
        <f t="shared" ca="1" si="216"/>
        <v>1022736.36</v>
      </c>
      <c r="R1250" s="678">
        <f t="shared" ca="1" si="216"/>
        <v>384687.07000000007</v>
      </c>
      <c r="S1250" s="678">
        <f t="shared" ca="1" si="216"/>
        <v>0</v>
      </c>
      <c r="T1250" s="678">
        <f t="shared" ca="1" si="216"/>
        <v>362427.5</v>
      </c>
      <c r="U1250" s="678">
        <f t="shared" ca="1" si="216"/>
        <v>0</v>
      </c>
      <c r="V1250" s="678">
        <f t="shared" ca="1" si="216"/>
        <v>218441.27000000002</v>
      </c>
      <c r="W1250" s="678">
        <f t="shared" ca="1" si="214"/>
        <v>796874.8899999999</v>
      </c>
      <c r="X1250" s="678">
        <f t="shared" ca="1" si="215"/>
        <v>0</v>
      </c>
      <c r="Y1250" s="678">
        <f t="shared" ca="1" si="215"/>
        <v>0</v>
      </c>
      <c r="Z1250" s="678">
        <f t="shared" ca="1" si="215"/>
        <v>0</v>
      </c>
      <c r="AA1250" t="str">
        <f t="shared" si="209"/>
        <v>ASR_CMS_19</v>
      </c>
      <c r="AB1250" s="957">
        <f t="shared" si="210"/>
        <v>45406</v>
      </c>
      <c r="AC1250" t="str">
        <f t="shared" si="211"/>
        <v>Unaudited</v>
      </c>
    </row>
    <row r="1251" spans="1:29" ht="30" x14ac:dyDescent="0.25">
      <c r="A1251" t="s">
        <v>421</v>
      </c>
      <c r="B1251" t="s">
        <v>1380</v>
      </c>
      <c r="C1251" t="s">
        <v>1381</v>
      </c>
      <c r="D1251">
        <v>1900</v>
      </c>
      <c r="E1251" s="957">
        <v>1</v>
      </c>
      <c r="F1251" t="s">
        <v>441</v>
      </c>
      <c r="G1251" s="957">
        <v>274</v>
      </c>
      <c r="H1251" t="s">
        <v>383</v>
      </c>
      <c r="I1251" s="963" t="s">
        <v>489</v>
      </c>
      <c r="J1251" s="963" t="s">
        <v>445</v>
      </c>
      <c r="K1251" s="963" t="s">
        <v>0</v>
      </c>
      <c r="L1251" s="943">
        <v>2.2000000000000002</v>
      </c>
      <c r="M1251" s="963" t="s">
        <v>149</v>
      </c>
      <c r="N1251" s="678">
        <f t="shared" ca="1" si="208"/>
        <v>246340.69579874669</v>
      </c>
      <c r="O1251" s="678">
        <f t="shared" ca="1" si="216"/>
        <v>49088.061248044141</v>
      </c>
      <c r="P1251" s="678">
        <f t="shared" ca="1" si="216"/>
        <v>6969.8157166143528</v>
      </c>
      <c r="Q1251" s="678">
        <f t="shared" ca="1" si="216"/>
        <v>69873.422748548561</v>
      </c>
      <c r="R1251" s="678">
        <f t="shared" ca="1" si="216"/>
        <v>26281.848694623994</v>
      </c>
      <c r="S1251" s="678">
        <f t="shared" ca="1" si="216"/>
        <v>0</v>
      </c>
      <c r="T1251" s="678">
        <f t="shared" ca="1" si="216"/>
        <v>24761.073247850094</v>
      </c>
      <c r="U1251" s="678">
        <f t="shared" ca="1" si="216"/>
        <v>0</v>
      </c>
      <c r="V1251" s="678">
        <f t="shared" ca="1" si="216"/>
        <v>14923.923506972844</v>
      </c>
      <c r="W1251" s="678">
        <f t="shared" ca="1" si="214"/>
        <v>54442.550636092703</v>
      </c>
      <c r="X1251" s="678">
        <f t="shared" ca="1" si="215"/>
        <v>0</v>
      </c>
      <c r="Y1251" s="678">
        <f t="shared" ca="1" si="215"/>
        <v>0</v>
      </c>
      <c r="Z1251" s="678">
        <f t="shared" ca="1" si="215"/>
        <v>0</v>
      </c>
      <c r="AA1251" t="str">
        <f t="shared" si="209"/>
        <v>ASR_CMS_19</v>
      </c>
      <c r="AB1251" s="957">
        <f t="shared" si="210"/>
        <v>45406</v>
      </c>
      <c r="AC1251" t="str">
        <f t="shared" si="211"/>
        <v>Unaudited</v>
      </c>
    </row>
    <row r="1252" spans="1:29" x14ac:dyDescent="0.25">
      <c r="A1252" t="s">
        <v>421</v>
      </c>
      <c r="B1252" t="s">
        <v>1380</v>
      </c>
      <c r="C1252" t="s">
        <v>1381</v>
      </c>
      <c r="D1252">
        <v>1900</v>
      </c>
      <c r="E1252" s="957">
        <v>1</v>
      </c>
      <c r="F1252" t="s">
        <v>441</v>
      </c>
      <c r="G1252" s="957">
        <v>274</v>
      </c>
      <c r="H1252" t="s">
        <v>383</v>
      </c>
      <c r="I1252" s="937" t="s">
        <v>489</v>
      </c>
      <c r="J1252" s="937" t="s">
        <v>445</v>
      </c>
      <c r="K1252" s="937" t="s">
        <v>0</v>
      </c>
      <c r="L1252" s="937">
        <v>2.2999999999999998</v>
      </c>
      <c r="M1252" s="962" t="s">
        <v>150</v>
      </c>
      <c r="N1252" s="678">
        <f t="shared" ca="1" si="208"/>
        <v>340192.8</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120250.36000000002</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38569.629999999997</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111534.73000000001</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32927.480000000003</v>
      </c>
      <c r="S1252" s="678">
        <f t="shared" ca="1" si="217"/>
        <v>0</v>
      </c>
      <c r="T1252" s="678">
        <f t="shared" ca="1" si="217"/>
        <v>14855.07</v>
      </c>
      <c r="U1252" s="678">
        <f t="shared" ca="1" si="217"/>
        <v>0</v>
      </c>
      <c r="V1252" s="678">
        <f t="shared" ca="1" si="217"/>
        <v>3313.0400000000004</v>
      </c>
      <c r="W1252" s="678">
        <f t="shared" ca="1" si="214"/>
        <v>18742.490000000002</v>
      </c>
      <c r="X1252" s="678">
        <f t="shared" ca="1" si="217"/>
        <v>0</v>
      </c>
      <c r="Y1252" s="678">
        <f t="shared" ca="1" si="217"/>
        <v>0</v>
      </c>
      <c r="Z1252" s="678">
        <f t="shared" ca="1" si="217"/>
        <v>0</v>
      </c>
      <c r="AA1252" t="str">
        <f t="shared" si="209"/>
        <v>ASR_CMS_19</v>
      </c>
      <c r="AB1252" s="957">
        <f t="shared" si="210"/>
        <v>45406</v>
      </c>
      <c r="AC1252" t="str">
        <f t="shared" si="211"/>
        <v>Unaudited</v>
      </c>
    </row>
    <row r="1253" spans="1:29" x14ac:dyDescent="0.25">
      <c r="A1253" t="s">
        <v>421</v>
      </c>
      <c r="B1253" t="s">
        <v>1380</v>
      </c>
      <c r="C1253" t="s">
        <v>1381</v>
      </c>
      <c r="D1253">
        <v>1900</v>
      </c>
      <c r="E1253" s="957">
        <v>1</v>
      </c>
      <c r="F1253" t="s">
        <v>441</v>
      </c>
      <c r="G1253" s="957">
        <v>274</v>
      </c>
      <c r="H1253" t="s">
        <v>383</v>
      </c>
      <c r="I1253" s="937" t="s">
        <v>489</v>
      </c>
      <c r="J1253" s="937" t="s">
        <v>445</v>
      </c>
      <c r="K1253" s="937" t="s">
        <v>0</v>
      </c>
      <c r="L1253" s="937">
        <v>2.4</v>
      </c>
      <c r="M1253" s="962" t="s">
        <v>151</v>
      </c>
      <c r="N1253" s="678">
        <f t="shared" ca="1" si="208"/>
        <v>1439204.7100000002</v>
      </c>
      <c r="O1253" s="678">
        <f t="shared" ca="1" si="217"/>
        <v>427882.51999999996</v>
      </c>
      <c r="P1253" s="678">
        <f t="shared" ca="1" si="217"/>
        <v>34502.879999999997</v>
      </c>
      <c r="Q1253" s="678">
        <f t="shared" ca="1" si="217"/>
        <v>642014.92000000016</v>
      </c>
      <c r="R1253" s="678">
        <f t="shared" ca="1" si="217"/>
        <v>58020.460000000006</v>
      </c>
      <c r="S1253" s="678">
        <f t="shared" ca="1" si="217"/>
        <v>460.58</v>
      </c>
      <c r="T1253" s="678">
        <f t="shared" ca="1" si="217"/>
        <v>111329.31000000001</v>
      </c>
      <c r="U1253" s="678">
        <f t="shared" ca="1" si="217"/>
        <v>0</v>
      </c>
      <c r="V1253" s="678">
        <f t="shared" ca="1" si="217"/>
        <v>98562.240000000005</v>
      </c>
      <c r="W1253" s="678">
        <f t="shared" ca="1" si="214"/>
        <v>66431.799999999988</v>
      </c>
      <c r="X1253" s="678">
        <f t="shared" ca="1" si="217"/>
        <v>0</v>
      </c>
      <c r="Y1253" s="678">
        <f t="shared" ca="1" si="217"/>
        <v>0</v>
      </c>
      <c r="Z1253" s="678">
        <f t="shared" ca="1" si="217"/>
        <v>0</v>
      </c>
      <c r="AA1253" t="str">
        <f t="shared" si="209"/>
        <v>ASR_CMS_19</v>
      </c>
      <c r="AB1253" s="957">
        <f t="shared" si="210"/>
        <v>45406</v>
      </c>
      <c r="AC1253" t="str">
        <f t="shared" si="211"/>
        <v>Unaudited</v>
      </c>
    </row>
    <row r="1254" spans="1:29" ht="30" x14ac:dyDescent="0.25">
      <c r="A1254" t="s">
        <v>421</v>
      </c>
      <c r="B1254" t="s">
        <v>1380</v>
      </c>
      <c r="C1254" t="s">
        <v>1381</v>
      </c>
      <c r="D1254">
        <v>1900</v>
      </c>
      <c r="E1254" s="957">
        <v>1</v>
      </c>
      <c r="F1254" t="s">
        <v>441</v>
      </c>
      <c r="G1254" s="957">
        <v>274</v>
      </c>
      <c r="H1254" t="s">
        <v>383</v>
      </c>
      <c r="I1254" s="937" t="s">
        <v>489</v>
      </c>
      <c r="J1254" s="937" t="s">
        <v>445</v>
      </c>
      <c r="K1254" s="937" t="s">
        <v>0</v>
      </c>
      <c r="L1254" s="937">
        <v>2.5</v>
      </c>
      <c r="M1254" s="962" t="s">
        <v>152</v>
      </c>
      <c r="N1254" s="678">
        <f t="shared" ca="1" si="208"/>
        <v>47849.661191532701</v>
      </c>
      <c r="O1254" s="678">
        <f t="shared" ca="1" si="217"/>
        <v>14737.013821511724</v>
      </c>
      <c r="P1254" s="678">
        <f t="shared" ca="1" si="217"/>
        <v>1965.1537103541514</v>
      </c>
      <c r="Q1254" s="678">
        <f t="shared" ca="1" si="217"/>
        <v>20265.362317971176</v>
      </c>
      <c r="R1254" s="678">
        <f t="shared" ca="1" si="217"/>
        <v>2445.8812450819978</v>
      </c>
      <c r="S1254" s="678">
        <f t="shared" ca="1" si="217"/>
        <v>12.386470588117406</v>
      </c>
      <c r="T1254" s="678">
        <f t="shared" ca="1" si="217"/>
        <v>3393.501913999371</v>
      </c>
      <c r="U1254" s="678">
        <f t="shared" ca="1" si="217"/>
        <v>0</v>
      </c>
      <c r="V1254" s="678">
        <f t="shared" ca="1" si="217"/>
        <v>2739.7523977945748</v>
      </c>
      <c r="W1254" s="678">
        <f t="shared" ca="1" si="214"/>
        <v>2290.6093142315835</v>
      </c>
      <c r="X1254" s="678">
        <f t="shared" ca="1" si="217"/>
        <v>0</v>
      </c>
      <c r="Y1254" s="678">
        <f t="shared" ca="1" si="217"/>
        <v>0</v>
      </c>
      <c r="Z1254" s="678">
        <f t="shared" ca="1" si="217"/>
        <v>0</v>
      </c>
      <c r="AA1254" t="str">
        <f t="shared" si="209"/>
        <v>ASR_CMS_19</v>
      </c>
      <c r="AB1254" s="957">
        <f t="shared" si="210"/>
        <v>45406</v>
      </c>
      <c r="AC1254" t="str">
        <f t="shared" si="211"/>
        <v>Unaudited</v>
      </c>
    </row>
    <row r="1255" spans="1:29" x14ac:dyDescent="0.25">
      <c r="A1255" t="s">
        <v>421</v>
      </c>
      <c r="B1255" t="s">
        <v>1380</v>
      </c>
      <c r="C1255" t="s">
        <v>1381</v>
      </c>
      <c r="D1255">
        <v>1900</v>
      </c>
      <c r="E1255" s="957">
        <v>1</v>
      </c>
      <c r="F1255" t="s">
        <v>441</v>
      </c>
      <c r="G1255" s="957">
        <v>274</v>
      </c>
      <c r="H1255" t="s">
        <v>383</v>
      </c>
      <c r="I1255" s="937" t="s">
        <v>489</v>
      </c>
      <c r="J1255" s="937" t="s">
        <v>445</v>
      </c>
      <c r="K1255" s="937" t="s">
        <v>0</v>
      </c>
      <c r="L1255" s="945" t="s">
        <v>97</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ASR_CMS_19</v>
      </c>
      <c r="AB1255" s="957">
        <f t="shared" si="210"/>
        <v>45406</v>
      </c>
      <c r="AC1255" t="str">
        <f t="shared" si="211"/>
        <v>Unaudited</v>
      </c>
    </row>
    <row r="1256" spans="1:29" x14ac:dyDescent="0.25">
      <c r="A1256" t="s">
        <v>421</v>
      </c>
      <c r="B1256" t="s">
        <v>1380</v>
      </c>
      <c r="C1256" t="s">
        <v>1381</v>
      </c>
      <c r="D1256">
        <v>1900</v>
      </c>
      <c r="E1256" s="957">
        <v>1</v>
      </c>
      <c r="F1256" t="s">
        <v>441</v>
      </c>
      <c r="G1256" s="957">
        <v>274</v>
      </c>
      <c r="H1256" t="s">
        <v>383</v>
      </c>
      <c r="I1256" s="962" t="s">
        <v>489</v>
      </c>
      <c r="J1256" s="962" t="s">
        <v>445</v>
      </c>
      <c r="K1256" s="962" t="s">
        <v>0</v>
      </c>
      <c r="L1256" s="937" t="s">
        <v>153</v>
      </c>
      <c r="M1256" s="962" t="s">
        <v>452</v>
      </c>
      <c r="N1256" s="678">
        <f t="shared" ca="1" si="208"/>
        <v>2456.5043648208161</v>
      </c>
      <c r="O1256" s="678">
        <f t="shared" ca="1" si="217"/>
        <v>489.50544258444131</v>
      </c>
      <c r="P1256" s="678">
        <f t="shared" ca="1" si="217"/>
        <v>88.207718185654969</v>
      </c>
      <c r="Q1256" s="678">
        <f t="shared" ca="1" si="217"/>
        <v>820.84274676380994</v>
      </c>
      <c r="R1256" s="678">
        <f t="shared" ca="1" si="217"/>
        <v>154.36890426007184</v>
      </c>
      <c r="S1256" s="678">
        <f t="shared" ca="1" si="217"/>
        <v>10.339244524371335</v>
      </c>
      <c r="T1256" s="678">
        <f t="shared" ca="1" si="217"/>
        <v>195.83611499041655</v>
      </c>
      <c r="U1256" s="678">
        <f t="shared" ca="1" si="217"/>
        <v>0</v>
      </c>
      <c r="V1256" s="678">
        <f t="shared" ca="1" si="217"/>
        <v>25.316778481240341</v>
      </c>
      <c r="W1256" s="678">
        <f t="shared" ca="1" si="214"/>
        <v>672.08741503081012</v>
      </c>
      <c r="X1256" s="678">
        <f t="shared" ca="1" si="217"/>
        <v>0</v>
      </c>
      <c r="Y1256" s="678">
        <f t="shared" ca="1" si="217"/>
        <v>0</v>
      </c>
      <c r="Z1256" s="678">
        <f t="shared" ca="1" si="217"/>
        <v>0</v>
      </c>
      <c r="AA1256" t="str">
        <f t="shared" si="209"/>
        <v>ASR_CMS_19</v>
      </c>
      <c r="AB1256" s="957">
        <f t="shared" si="210"/>
        <v>45406</v>
      </c>
      <c r="AC1256" t="str">
        <f t="shared" si="211"/>
        <v>Unaudited</v>
      </c>
    </row>
    <row r="1257" spans="1:29" x14ac:dyDescent="0.25">
      <c r="A1257" t="s">
        <v>421</v>
      </c>
      <c r="B1257" t="s">
        <v>1380</v>
      </c>
      <c r="C1257" t="s">
        <v>1381</v>
      </c>
      <c r="D1257">
        <v>1900</v>
      </c>
      <c r="E1257" s="957">
        <v>1</v>
      </c>
      <c r="F1257" t="s">
        <v>441</v>
      </c>
      <c r="G1257" s="957">
        <v>274</v>
      </c>
      <c r="H1257" t="s">
        <v>383</v>
      </c>
      <c r="I1257" s="937" t="s">
        <v>489</v>
      </c>
      <c r="J1257" s="937" t="s">
        <v>445</v>
      </c>
      <c r="K1257" s="937" t="s">
        <v>0</v>
      </c>
      <c r="L1257" s="937" t="s">
        <v>912</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ASR_CMS_19</v>
      </c>
      <c r="AB1257" s="957">
        <f t="shared" si="210"/>
        <v>45406</v>
      </c>
      <c r="AC1257" t="str">
        <f t="shared" si="211"/>
        <v>Unaudited</v>
      </c>
    </row>
    <row r="1258" spans="1:29" x14ac:dyDescent="0.25">
      <c r="A1258" t="s">
        <v>421</v>
      </c>
      <c r="B1258" t="s">
        <v>1380</v>
      </c>
      <c r="C1258" t="s">
        <v>1381</v>
      </c>
      <c r="D1258">
        <v>1900</v>
      </c>
      <c r="E1258" s="957">
        <v>1</v>
      </c>
      <c r="F1258" t="s">
        <v>441</v>
      </c>
      <c r="G1258" s="957">
        <v>274</v>
      </c>
      <c r="H1258" t="s">
        <v>383</v>
      </c>
      <c r="I1258" s="937" t="s">
        <v>489</v>
      </c>
      <c r="J1258" s="937" t="s">
        <v>445</v>
      </c>
      <c r="K1258" s="937" t="s">
        <v>53</v>
      </c>
      <c r="L1258" s="937">
        <v>3.1</v>
      </c>
      <c r="M1258" s="962" t="s">
        <v>33</v>
      </c>
      <c r="N1258" s="678">
        <f t="shared" ca="1" si="208"/>
        <v>763595.47000000009</v>
      </c>
      <c r="O1258" s="678">
        <f t="shared" ca="1" si="217"/>
        <v>300396.37000000005</v>
      </c>
      <c r="P1258" s="678">
        <f t="shared" ca="1" si="217"/>
        <v>62136.7</v>
      </c>
      <c r="Q1258" s="678">
        <f t="shared" ca="1" si="217"/>
        <v>264438.79000000004</v>
      </c>
      <c r="R1258" s="678">
        <f t="shared" ca="1" si="217"/>
        <v>56464.84</v>
      </c>
      <c r="S1258" s="678">
        <f t="shared" ca="1" si="217"/>
        <v>727.92000000000007</v>
      </c>
      <c r="T1258" s="678">
        <f t="shared" ca="1" si="217"/>
        <v>52484.119999999995</v>
      </c>
      <c r="U1258" s="678">
        <f t="shared" ca="1" si="217"/>
        <v>0</v>
      </c>
      <c r="V1258" s="678">
        <f t="shared" ca="1" si="217"/>
        <v>2191.58</v>
      </c>
      <c r="W1258" s="678">
        <f t="shared" ca="1" si="214"/>
        <v>24755.15</v>
      </c>
      <c r="X1258" s="678">
        <f t="shared" ca="1" si="217"/>
        <v>0</v>
      </c>
      <c r="Y1258" s="678">
        <f t="shared" ca="1" si="217"/>
        <v>0</v>
      </c>
      <c r="Z1258" s="678">
        <f t="shared" ca="1" si="217"/>
        <v>0</v>
      </c>
      <c r="AA1258" t="str">
        <f t="shared" si="209"/>
        <v>ASR_CMS_19</v>
      </c>
      <c r="AB1258" s="957">
        <f t="shared" si="210"/>
        <v>45406</v>
      </c>
      <c r="AC1258" t="str">
        <f t="shared" si="211"/>
        <v>Unaudited</v>
      </c>
    </row>
    <row r="1259" spans="1:29" x14ac:dyDescent="0.25">
      <c r="A1259" t="s">
        <v>421</v>
      </c>
      <c r="B1259" t="s">
        <v>1380</v>
      </c>
      <c r="C1259" t="s">
        <v>1381</v>
      </c>
      <c r="D1259">
        <v>1900</v>
      </c>
      <c r="E1259" s="957">
        <v>1</v>
      </c>
      <c r="F1259" t="s">
        <v>441</v>
      </c>
      <c r="G1259" s="957">
        <v>274</v>
      </c>
      <c r="H1259" t="s">
        <v>383</v>
      </c>
      <c r="I1259" s="937" t="s">
        <v>489</v>
      </c>
      <c r="J1259" s="937" t="s">
        <v>445</v>
      </c>
      <c r="K1259" s="937" t="s">
        <v>53</v>
      </c>
      <c r="L1259" s="937">
        <v>3.2</v>
      </c>
      <c r="M1259" s="962" t="s">
        <v>34</v>
      </c>
      <c r="N1259" s="678">
        <f t="shared" ca="1" si="208"/>
        <v>2059925.8599999996</v>
      </c>
      <c r="O1259" s="678">
        <f t="shared" ca="1" si="217"/>
        <v>428690.99999999988</v>
      </c>
      <c r="P1259" s="678">
        <f t="shared" ca="1" si="217"/>
        <v>69912.520000000019</v>
      </c>
      <c r="Q1259" s="678">
        <f t="shared" ca="1" si="217"/>
        <v>737631.48</v>
      </c>
      <c r="R1259" s="678">
        <f t="shared" ca="1" si="217"/>
        <v>431680.19</v>
      </c>
      <c r="S1259" s="678">
        <f t="shared" ca="1" si="217"/>
        <v>716.67</v>
      </c>
      <c r="T1259" s="678">
        <f t="shared" ca="1" si="217"/>
        <v>157810.16999999998</v>
      </c>
      <c r="U1259" s="678">
        <f t="shared" ca="1" si="217"/>
        <v>0</v>
      </c>
      <c r="V1259" s="678">
        <f t="shared" ca="1" si="217"/>
        <v>32344.66</v>
      </c>
      <c r="W1259" s="678">
        <f t="shared" ca="1" si="214"/>
        <v>201139.16999999998</v>
      </c>
      <c r="X1259" s="678">
        <f t="shared" ca="1" si="217"/>
        <v>0</v>
      </c>
      <c r="Y1259" s="678">
        <f t="shared" ca="1" si="217"/>
        <v>0</v>
      </c>
      <c r="Z1259" s="678">
        <f t="shared" ca="1" si="217"/>
        <v>0</v>
      </c>
      <c r="AA1259" t="str">
        <f t="shared" si="209"/>
        <v>ASR_CMS_19</v>
      </c>
      <c r="AB1259" s="957">
        <f t="shared" si="210"/>
        <v>45406</v>
      </c>
      <c r="AC1259" t="str">
        <f t="shared" si="211"/>
        <v>Unaudited</v>
      </c>
    </row>
    <row r="1260" spans="1:29" x14ac:dyDescent="0.25">
      <c r="A1260" t="s">
        <v>421</v>
      </c>
      <c r="B1260" t="s">
        <v>1380</v>
      </c>
      <c r="C1260" t="s">
        <v>1381</v>
      </c>
      <c r="D1260">
        <v>1900</v>
      </c>
      <c r="E1260" s="957">
        <v>1</v>
      </c>
      <c r="F1260" t="s">
        <v>441</v>
      </c>
      <c r="G1260" s="957">
        <v>274</v>
      </c>
      <c r="H1260" t="s">
        <v>383</v>
      </c>
      <c r="I1260" s="937" t="s">
        <v>489</v>
      </c>
      <c r="J1260" s="937" t="s">
        <v>445</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ASR_CMS_19</v>
      </c>
      <c r="AB1260" s="957">
        <f t="shared" si="210"/>
        <v>45406</v>
      </c>
      <c r="AC1260" t="str">
        <f t="shared" si="211"/>
        <v>Unaudited</v>
      </c>
    </row>
    <row r="1261" spans="1:29" x14ac:dyDescent="0.25">
      <c r="A1261" t="s">
        <v>421</v>
      </c>
      <c r="B1261" t="s">
        <v>1380</v>
      </c>
      <c r="C1261" t="s">
        <v>1381</v>
      </c>
      <c r="D1261">
        <v>1900</v>
      </c>
      <c r="E1261" s="957">
        <v>1</v>
      </c>
      <c r="F1261" t="s">
        <v>441</v>
      </c>
      <c r="G1261" s="957">
        <v>274</v>
      </c>
      <c r="H1261" t="s">
        <v>383</v>
      </c>
      <c r="I1261" s="962" t="s">
        <v>489</v>
      </c>
      <c r="J1261" s="962" t="s">
        <v>445</v>
      </c>
      <c r="K1261" s="962" t="s">
        <v>53</v>
      </c>
      <c r="L1261" s="937" t="s">
        <v>44</v>
      </c>
      <c r="M1261" s="962" t="s">
        <v>154</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ASR_CMS_19</v>
      </c>
      <c r="AB1261" s="957">
        <f t="shared" si="210"/>
        <v>45406</v>
      </c>
      <c r="AC1261" t="str">
        <f t="shared" si="211"/>
        <v>Unaudited</v>
      </c>
    </row>
    <row r="1262" spans="1:29" x14ac:dyDescent="0.25">
      <c r="A1262" t="s">
        <v>421</v>
      </c>
      <c r="B1262" t="s">
        <v>1380</v>
      </c>
      <c r="C1262" t="s">
        <v>1381</v>
      </c>
      <c r="D1262">
        <v>1900</v>
      </c>
      <c r="E1262" s="957">
        <v>1</v>
      </c>
      <c r="F1262" t="s">
        <v>441</v>
      </c>
      <c r="G1262" s="957">
        <v>274</v>
      </c>
      <c r="H1262" t="s">
        <v>383</v>
      </c>
      <c r="I1262" s="937" t="s">
        <v>489</v>
      </c>
      <c r="J1262" s="937" t="s">
        <v>445</v>
      </c>
      <c r="K1262" s="937" t="s">
        <v>53</v>
      </c>
      <c r="L1262" s="937" t="s">
        <v>41</v>
      </c>
      <c r="M1262" s="962" t="s">
        <v>52</v>
      </c>
      <c r="N1262" s="678">
        <f t="shared" ca="1" si="208"/>
        <v>38299.547097730232</v>
      </c>
      <c r="O1262" s="678">
        <f t="shared" ca="1" si="217"/>
        <v>17496.272671818697</v>
      </c>
      <c r="P1262" s="678">
        <f t="shared" ca="1" si="217"/>
        <v>3304.1514808616389</v>
      </c>
      <c r="Q1262" s="678">
        <f t="shared" ca="1" si="217"/>
        <v>12406.313962006738</v>
      </c>
      <c r="R1262" s="678">
        <f t="shared" ca="1" si="217"/>
        <v>2410.4797732754787</v>
      </c>
      <c r="S1262" s="678">
        <f t="shared" ca="1" si="217"/>
        <v>46.4187354794676</v>
      </c>
      <c r="T1262" s="678">
        <f t="shared" ca="1" si="217"/>
        <v>1990.8973437222385</v>
      </c>
      <c r="U1262" s="678">
        <f t="shared" ca="1" si="217"/>
        <v>0</v>
      </c>
      <c r="V1262" s="678">
        <f t="shared" ca="1" si="217"/>
        <v>146.73354660335696</v>
      </c>
      <c r="W1262" s="678">
        <f t="shared" ca="1" si="214"/>
        <v>498.27958396261045</v>
      </c>
      <c r="X1262" s="678">
        <f t="shared" ca="1" si="217"/>
        <v>0</v>
      </c>
      <c r="Y1262" s="678">
        <f t="shared" ca="1" si="217"/>
        <v>0</v>
      </c>
      <c r="Z1262" s="678">
        <f t="shared" ca="1" si="217"/>
        <v>0</v>
      </c>
      <c r="AA1262" t="str">
        <f t="shared" si="209"/>
        <v>ASR_CMS_19</v>
      </c>
      <c r="AB1262" s="957">
        <f t="shared" si="210"/>
        <v>45406</v>
      </c>
      <c r="AC1262" t="str">
        <f t="shared" si="211"/>
        <v>Unaudited</v>
      </c>
    </row>
    <row r="1263" spans="1:29" x14ac:dyDescent="0.25">
      <c r="A1263" t="s">
        <v>421</v>
      </c>
      <c r="B1263" t="s">
        <v>1380</v>
      </c>
      <c r="C1263" t="s">
        <v>1381</v>
      </c>
      <c r="D1263">
        <v>1900</v>
      </c>
      <c r="E1263" s="957">
        <v>1</v>
      </c>
      <c r="F1263" t="s">
        <v>441</v>
      </c>
      <c r="G1263" s="957">
        <v>274</v>
      </c>
      <c r="H1263" t="s">
        <v>383</v>
      </c>
      <c r="I1263" s="937" t="s">
        <v>489</v>
      </c>
      <c r="J1263" s="937" t="s">
        <v>445</v>
      </c>
      <c r="K1263" s="937" t="s">
        <v>53</v>
      </c>
      <c r="L1263" s="937" t="s">
        <v>42</v>
      </c>
      <c r="M1263" s="962" t="s">
        <v>155</v>
      </c>
      <c r="N1263" s="678">
        <f t="shared" ca="1" si="208"/>
        <v>26409.306791051018</v>
      </c>
      <c r="O1263" s="678">
        <f t="shared" ca="1" si="217"/>
        <v>6819.3896136816238</v>
      </c>
      <c r="P1263" s="678">
        <f t="shared" ca="1" si="217"/>
        <v>1235.0989969319585</v>
      </c>
      <c r="Q1263" s="678">
        <f t="shared" ca="1" si="217"/>
        <v>9372.6868309584643</v>
      </c>
      <c r="R1263" s="678">
        <f t="shared" ca="1" si="217"/>
        <v>4565.7781008499778</v>
      </c>
      <c r="S1263" s="678">
        <f t="shared" ca="1" si="217"/>
        <v>13.511716767262524</v>
      </c>
      <c r="T1263" s="678">
        <f t="shared" ca="1" si="217"/>
        <v>1966.9504040956729</v>
      </c>
      <c r="U1263" s="678">
        <f t="shared" ca="1" si="217"/>
        <v>0</v>
      </c>
      <c r="V1263" s="678">
        <f t="shared" ca="1" si="217"/>
        <v>323.02860540790306</v>
      </c>
      <c r="W1263" s="678">
        <f t="shared" ca="1" si="214"/>
        <v>2112.8625223581548</v>
      </c>
      <c r="X1263" s="678">
        <f t="shared" ca="1" si="217"/>
        <v>0</v>
      </c>
      <c r="Y1263" s="678">
        <f t="shared" ca="1" si="217"/>
        <v>0</v>
      </c>
      <c r="Z1263" s="678">
        <f t="shared" ca="1" si="217"/>
        <v>0</v>
      </c>
      <c r="AA1263" t="str">
        <f t="shared" si="209"/>
        <v>ASR_CMS_19</v>
      </c>
      <c r="AB1263" s="957">
        <f t="shared" si="210"/>
        <v>45406</v>
      </c>
      <c r="AC1263" t="str">
        <f t="shared" si="211"/>
        <v>Unaudited</v>
      </c>
    </row>
    <row r="1264" spans="1:29" x14ac:dyDescent="0.25">
      <c r="A1264" t="s">
        <v>421</v>
      </c>
      <c r="B1264" t="s">
        <v>1380</v>
      </c>
      <c r="C1264" t="s">
        <v>1381</v>
      </c>
      <c r="D1264">
        <v>1900</v>
      </c>
      <c r="E1264" s="957">
        <v>1</v>
      </c>
      <c r="F1264" t="s">
        <v>441</v>
      </c>
      <c r="G1264" s="957">
        <v>274</v>
      </c>
      <c r="H1264" t="s">
        <v>383</v>
      </c>
      <c r="I1264" s="937" t="s">
        <v>489</v>
      </c>
      <c r="J1264" s="937" t="s">
        <v>445</v>
      </c>
      <c r="K1264" s="937" t="s">
        <v>53</v>
      </c>
      <c r="L1264" s="937" t="s">
        <v>43</v>
      </c>
      <c r="M1264" s="962" t="s">
        <v>463</v>
      </c>
      <c r="N1264" s="678">
        <f t="shared" ca="1" si="208"/>
        <v>54590.219766158232</v>
      </c>
      <c r="O1264" s="678">
        <f t="shared" ca="1" si="217"/>
        <v>10878.144598519524</v>
      </c>
      <c r="P1264" s="678">
        <f t="shared" ca="1" si="217"/>
        <v>1960.2158212234622</v>
      </c>
      <c r="Q1264" s="678">
        <f t="shared" ca="1" si="217"/>
        <v>18241.362230415536</v>
      </c>
      <c r="R1264" s="678">
        <f t="shared" ca="1" si="217"/>
        <v>3430.4976328560479</v>
      </c>
      <c r="S1264" s="678">
        <f t="shared" ca="1" si="217"/>
        <v>229.76618274506893</v>
      </c>
      <c r="T1264" s="678">
        <f t="shared" ca="1" si="217"/>
        <v>4352.0120332687802</v>
      </c>
      <c r="U1264" s="678">
        <f t="shared" ca="1" si="217"/>
        <v>0</v>
      </c>
      <c r="V1264" s="678">
        <f t="shared" ca="1" si="217"/>
        <v>562.60779376342202</v>
      </c>
      <c r="W1264" s="678">
        <f t="shared" ca="1" si="214"/>
        <v>14935.613473366382</v>
      </c>
      <c r="X1264" s="678">
        <f t="shared" ca="1" si="217"/>
        <v>0</v>
      </c>
      <c r="Y1264" s="678">
        <f t="shared" ca="1" si="217"/>
        <v>0</v>
      </c>
      <c r="Z1264" s="678">
        <f t="shared" ca="1" si="217"/>
        <v>0</v>
      </c>
      <c r="AA1264" t="str">
        <f t="shared" si="209"/>
        <v>ASR_CMS_19</v>
      </c>
      <c r="AB1264" s="957">
        <f t="shared" si="210"/>
        <v>45406</v>
      </c>
      <c r="AC1264" t="str">
        <f t="shared" si="211"/>
        <v>Unaudited</v>
      </c>
    </row>
    <row r="1265" spans="1:29" x14ac:dyDescent="0.25">
      <c r="A1265" t="s">
        <v>421</v>
      </c>
      <c r="B1265" t="s">
        <v>1380</v>
      </c>
      <c r="C1265" t="s">
        <v>1381</v>
      </c>
      <c r="D1265">
        <v>1900</v>
      </c>
      <c r="E1265" s="957">
        <v>1</v>
      </c>
      <c r="F1265" t="s">
        <v>441</v>
      </c>
      <c r="G1265" s="957">
        <v>274</v>
      </c>
      <c r="H1265" t="s">
        <v>383</v>
      </c>
      <c r="I1265" s="937" t="s">
        <v>489</v>
      </c>
      <c r="J1265" s="937" t="s">
        <v>445</v>
      </c>
      <c r="K1265" s="937" t="s">
        <v>915</v>
      </c>
      <c r="L1265" s="945" t="s">
        <v>916</v>
      </c>
      <c r="M1265" s="960" t="s">
        <v>915</v>
      </c>
      <c r="N1265" s="678">
        <f t="shared" ca="1" si="208"/>
        <v>15276.070000000002</v>
      </c>
      <c r="O1265" s="678">
        <f t="shared" ca="1" si="217"/>
        <v>330.08</v>
      </c>
      <c r="P1265" s="678">
        <f t="shared" ca="1" si="217"/>
        <v>9900.01</v>
      </c>
      <c r="Q1265" s="678">
        <f t="shared" ca="1" si="217"/>
        <v>3119.63</v>
      </c>
      <c r="R1265" s="678">
        <f t="shared" ca="1" si="217"/>
        <v>393.42</v>
      </c>
      <c r="S1265" s="678">
        <f t="shared" ca="1" si="217"/>
        <v>0</v>
      </c>
      <c r="T1265" s="678">
        <f t="shared" ca="1" si="217"/>
        <v>0</v>
      </c>
      <c r="U1265" s="678">
        <f t="shared" ca="1" si="217"/>
        <v>0</v>
      </c>
      <c r="V1265" s="678">
        <f t="shared" ca="1" si="217"/>
        <v>1532.93</v>
      </c>
      <c r="W1265" s="678">
        <f t="shared" ca="1" si="214"/>
        <v>0</v>
      </c>
      <c r="X1265" s="678">
        <f t="shared" ca="1" si="217"/>
        <v>0</v>
      </c>
      <c r="Y1265" s="678">
        <f t="shared" ca="1" si="217"/>
        <v>0</v>
      </c>
      <c r="Z1265" s="678">
        <f t="shared" ca="1" si="217"/>
        <v>0</v>
      </c>
      <c r="AA1265" t="str">
        <f t="shared" si="209"/>
        <v>ASR_CMS_19</v>
      </c>
      <c r="AB1265" s="957">
        <f t="shared" si="210"/>
        <v>45406</v>
      </c>
      <c r="AC1265" t="str">
        <f t="shared" si="211"/>
        <v>Unaudited</v>
      </c>
    </row>
    <row r="1266" spans="1:29" x14ac:dyDescent="0.25">
      <c r="A1266" t="s">
        <v>421</v>
      </c>
      <c r="B1266" t="s">
        <v>1380</v>
      </c>
      <c r="C1266" t="s">
        <v>1381</v>
      </c>
      <c r="D1266">
        <v>1900</v>
      </c>
      <c r="E1266" s="957">
        <v>1</v>
      </c>
      <c r="F1266" t="s">
        <v>441</v>
      </c>
      <c r="G1266" s="957">
        <v>274</v>
      </c>
      <c r="H1266" t="s">
        <v>383</v>
      </c>
      <c r="I1266" s="962" t="s">
        <v>489</v>
      </c>
      <c r="J1266" s="962" t="s">
        <v>445</v>
      </c>
      <c r="K1266" s="962" t="s">
        <v>915</v>
      </c>
      <c r="L1266" s="937" t="s">
        <v>917</v>
      </c>
      <c r="M1266" s="962" t="s">
        <v>920</v>
      </c>
      <c r="N1266" s="678">
        <f t="shared" ca="1" si="208"/>
        <v>145.99464200111402</v>
      </c>
      <c r="O1266" s="678">
        <f t="shared" ca="1" si="217"/>
        <v>3.1546013753359148</v>
      </c>
      <c r="P1266" s="678">
        <f t="shared" ca="1" si="217"/>
        <v>94.615199835916485</v>
      </c>
      <c r="Q1266" s="678">
        <f t="shared" ca="1" si="217"/>
        <v>29.814557345307747</v>
      </c>
      <c r="R1266" s="678">
        <f t="shared" ca="1" si="217"/>
        <v>3.7599469010078037</v>
      </c>
      <c r="S1266" s="678">
        <f t="shared" ca="1" si="217"/>
        <v>0</v>
      </c>
      <c r="T1266" s="678">
        <f t="shared" ca="1" si="217"/>
        <v>0</v>
      </c>
      <c r="U1266" s="678">
        <f t="shared" ca="1" si="217"/>
        <v>0</v>
      </c>
      <c r="V1266" s="678">
        <f t="shared" ca="1" si="217"/>
        <v>14.650336543546063</v>
      </c>
      <c r="W1266" s="678">
        <f t="shared" ca="1" si="214"/>
        <v>0</v>
      </c>
      <c r="X1266" s="678">
        <f t="shared" ca="1" si="217"/>
        <v>0</v>
      </c>
      <c r="Y1266" s="678">
        <f t="shared" ca="1" si="217"/>
        <v>0</v>
      </c>
      <c r="Z1266" s="678">
        <f t="shared" ca="1" si="217"/>
        <v>0</v>
      </c>
      <c r="AA1266" t="str">
        <f t="shared" si="209"/>
        <v>ASR_CMS_19</v>
      </c>
      <c r="AB1266" s="957">
        <f t="shared" si="210"/>
        <v>45406</v>
      </c>
      <c r="AC1266" t="str">
        <f t="shared" si="211"/>
        <v>Unaudited</v>
      </c>
    </row>
    <row r="1267" spans="1:29" x14ac:dyDescent="0.25">
      <c r="A1267" t="s">
        <v>421</v>
      </c>
      <c r="B1267" t="s">
        <v>1380</v>
      </c>
      <c r="C1267" t="s">
        <v>1381</v>
      </c>
      <c r="D1267">
        <v>1900</v>
      </c>
      <c r="E1267" s="957">
        <v>1</v>
      </c>
      <c r="F1267" t="s">
        <v>441</v>
      </c>
      <c r="G1267" s="957">
        <v>274</v>
      </c>
      <c r="H1267" t="s">
        <v>383</v>
      </c>
      <c r="I1267" s="937" t="s">
        <v>489</v>
      </c>
      <c r="J1267" s="937" t="s">
        <v>445</v>
      </c>
      <c r="K1267" s="937" t="s">
        <v>915</v>
      </c>
      <c r="L1267" s="937" t="s">
        <v>918</v>
      </c>
      <c r="M1267" s="962" t="s">
        <v>921</v>
      </c>
      <c r="N1267" s="678">
        <f t="shared" ca="1" si="208"/>
        <v>5.2052174501526309</v>
      </c>
      <c r="O1267" s="678">
        <f t="shared" ca="1" si="217"/>
        <v>1.037239057326518</v>
      </c>
      <c r="P1267" s="678">
        <f t="shared" ca="1" si="217"/>
        <v>0.18690801470308302</v>
      </c>
      <c r="Q1267" s="678">
        <f t="shared" ca="1" si="217"/>
        <v>1.7393272531790755</v>
      </c>
      <c r="R1267" s="678">
        <f t="shared" ca="1" si="217"/>
        <v>0.32710046264219755</v>
      </c>
      <c r="S1267" s="678">
        <f t="shared" ca="1" si="217"/>
        <v>2.1908373862620158E-2</v>
      </c>
      <c r="T1267" s="678">
        <f t="shared" ca="1" si="217"/>
        <v>0.41496753586780977</v>
      </c>
      <c r="U1267" s="678">
        <f t="shared" ca="1" si="217"/>
        <v>0</v>
      </c>
      <c r="V1267" s="678">
        <f t="shared" ca="1" si="217"/>
        <v>5.3645065329168733E-2</v>
      </c>
      <c r="W1267" s="678">
        <f t="shared" ca="1" si="214"/>
        <v>1.4241216872421578</v>
      </c>
      <c r="X1267" s="678">
        <f t="shared" ca="1" si="217"/>
        <v>0</v>
      </c>
      <c r="Y1267" s="678">
        <f t="shared" ca="1" si="217"/>
        <v>0</v>
      </c>
      <c r="Z1267" s="678">
        <f t="shared" ca="1" si="217"/>
        <v>0</v>
      </c>
      <c r="AA1267" t="str">
        <f t="shared" si="209"/>
        <v>ASR_CMS_19</v>
      </c>
      <c r="AB1267" s="957">
        <f t="shared" si="210"/>
        <v>45406</v>
      </c>
      <c r="AC1267" t="str">
        <f t="shared" si="211"/>
        <v>Unaudited</v>
      </c>
    </row>
    <row r="1268" spans="1:29" x14ac:dyDescent="0.25">
      <c r="A1268" t="s">
        <v>421</v>
      </c>
      <c r="B1268" t="s">
        <v>1380</v>
      </c>
      <c r="C1268" t="s">
        <v>1381</v>
      </c>
      <c r="D1268">
        <v>1900</v>
      </c>
      <c r="E1268" s="957">
        <v>1</v>
      </c>
      <c r="F1268" t="s">
        <v>441</v>
      </c>
      <c r="G1268" s="957">
        <v>274</v>
      </c>
      <c r="H1268" t="s">
        <v>383</v>
      </c>
      <c r="I1268" s="937" t="s">
        <v>489</v>
      </c>
      <c r="J1268" s="937" t="s">
        <v>445</v>
      </c>
      <c r="K1268" s="937" t="s">
        <v>446</v>
      </c>
      <c r="L1268" s="937">
        <v>5.0999999999999996</v>
      </c>
      <c r="M1268" s="962" t="s">
        <v>37</v>
      </c>
      <c r="N1268" s="678">
        <f t="shared" ca="1" si="208"/>
        <v>743899.64</v>
      </c>
      <c r="O1268" s="678">
        <f t="shared" ca="1" si="217"/>
        <v>174312.78999999995</v>
      </c>
      <c r="P1268" s="678">
        <f t="shared" ca="1" si="217"/>
        <v>204827.09999999992</v>
      </c>
      <c r="Q1268" s="678">
        <f t="shared" ca="1" si="217"/>
        <v>119443.98000000004</v>
      </c>
      <c r="R1268" s="678">
        <f t="shared" ca="1" si="217"/>
        <v>123864.74000000002</v>
      </c>
      <c r="S1268" s="678">
        <f t="shared" ca="1" si="217"/>
        <v>0</v>
      </c>
      <c r="T1268" s="678">
        <f t="shared" ca="1" si="217"/>
        <v>115820.07000000004</v>
      </c>
      <c r="U1268" s="678">
        <f t="shared" ca="1" si="217"/>
        <v>0</v>
      </c>
      <c r="V1268" s="678">
        <f t="shared" ca="1" si="217"/>
        <v>1576.5</v>
      </c>
      <c r="W1268" s="678">
        <f t="shared" ca="1" si="214"/>
        <v>4054.46</v>
      </c>
      <c r="X1268" s="678">
        <f t="shared" ca="1" si="217"/>
        <v>0</v>
      </c>
      <c r="Y1268" s="678">
        <f t="shared" ca="1" si="217"/>
        <v>0</v>
      </c>
      <c r="Z1268" s="678">
        <f t="shared" ca="1" si="217"/>
        <v>0</v>
      </c>
      <c r="AA1268" t="str">
        <f t="shared" si="209"/>
        <v>ASR_CMS_19</v>
      </c>
      <c r="AB1268" s="957">
        <f t="shared" si="210"/>
        <v>45406</v>
      </c>
      <c r="AC1268" t="str">
        <f t="shared" si="211"/>
        <v>Unaudited</v>
      </c>
    </row>
    <row r="1269" spans="1:29" ht="30" x14ac:dyDescent="0.25">
      <c r="A1269" t="s">
        <v>421</v>
      </c>
      <c r="B1269" t="s">
        <v>1380</v>
      </c>
      <c r="C1269" t="s">
        <v>1381</v>
      </c>
      <c r="D1269">
        <v>1900</v>
      </c>
      <c r="E1269" s="957">
        <v>1</v>
      </c>
      <c r="F1269" t="s">
        <v>441</v>
      </c>
      <c r="G1269" s="957">
        <v>274</v>
      </c>
      <c r="H1269" t="s">
        <v>383</v>
      </c>
      <c r="I1269" s="937" t="s">
        <v>489</v>
      </c>
      <c r="J1269" s="937" t="s">
        <v>445</v>
      </c>
      <c r="K1269" s="937" t="s">
        <v>446</v>
      </c>
      <c r="L1269" s="937">
        <v>5.2</v>
      </c>
      <c r="M1269" s="962" t="s">
        <v>304</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ASR_CMS_19</v>
      </c>
      <c r="AB1269" s="957">
        <f t="shared" si="210"/>
        <v>45406</v>
      </c>
      <c r="AC1269" t="str">
        <f t="shared" si="211"/>
        <v>Unaudited</v>
      </c>
    </row>
    <row r="1270" spans="1:29" ht="30" x14ac:dyDescent="0.25">
      <c r="A1270" t="s">
        <v>421</v>
      </c>
      <c r="B1270" t="s">
        <v>1380</v>
      </c>
      <c r="C1270" t="s">
        <v>1381</v>
      </c>
      <c r="D1270">
        <v>1900</v>
      </c>
      <c r="E1270" s="957">
        <v>1</v>
      </c>
      <c r="F1270" t="s">
        <v>441</v>
      </c>
      <c r="G1270" s="957">
        <v>274</v>
      </c>
      <c r="H1270" t="s">
        <v>383</v>
      </c>
      <c r="I1270" s="937" t="s">
        <v>489</v>
      </c>
      <c r="J1270" s="937" t="s">
        <v>445</v>
      </c>
      <c r="K1270" s="937" t="s">
        <v>446</v>
      </c>
      <c r="L1270" s="937">
        <v>5.3</v>
      </c>
      <c r="M1270" s="962" t="s">
        <v>305</v>
      </c>
      <c r="N1270" s="678">
        <f t="shared" ca="1" si="208"/>
        <v>10785.67854648815</v>
      </c>
      <c r="O1270" s="678">
        <f t="shared" ca="1" si="217"/>
        <v>2527.3324765710249</v>
      </c>
      <c r="P1270" s="678">
        <f t="shared" ca="1" si="217"/>
        <v>2969.7544392001359</v>
      </c>
      <c r="Q1270" s="678">
        <f t="shared" ca="1" si="217"/>
        <v>1731.7986235255603</v>
      </c>
      <c r="R1270" s="678">
        <f t="shared" ca="1" si="217"/>
        <v>1795.8944957740975</v>
      </c>
      <c r="S1270" s="678">
        <f t="shared" ca="1" si="217"/>
        <v>0</v>
      </c>
      <c r="T1270" s="678">
        <f t="shared" ca="1" si="217"/>
        <v>1679.2561483854945</v>
      </c>
      <c r="U1270" s="678">
        <f t="shared" ca="1" si="217"/>
        <v>0</v>
      </c>
      <c r="V1270" s="678">
        <f t="shared" ca="1" si="217"/>
        <v>22.857414245473446</v>
      </c>
      <c r="W1270" s="678">
        <f t="shared" ca="1" si="214"/>
        <v>58.784948786363628</v>
      </c>
      <c r="X1270" s="678">
        <f t="shared" ca="1" si="217"/>
        <v>0</v>
      </c>
      <c r="Y1270" s="678">
        <f t="shared" ca="1" si="217"/>
        <v>0</v>
      </c>
      <c r="Z1270" s="678">
        <f t="shared" ca="1" si="217"/>
        <v>0</v>
      </c>
      <c r="AA1270" t="str">
        <f t="shared" si="209"/>
        <v>ASR_CMS_19</v>
      </c>
      <c r="AB1270" s="957">
        <f t="shared" si="210"/>
        <v>45406</v>
      </c>
      <c r="AC1270" t="str">
        <f t="shared" si="211"/>
        <v>Unaudited</v>
      </c>
    </row>
    <row r="1271" spans="1:29" x14ac:dyDescent="0.25">
      <c r="A1271" t="s">
        <v>421</v>
      </c>
      <c r="B1271" t="s">
        <v>1380</v>
      </c>
      <c r="C1271" t="s">
        <v>1381</v>
      </c>
      <c r="D1271">
        <v>1900</v>
      </c>
      <c r="E1271" s="957">
        <v>1</v>
      </c>
      <c r="F1271" t="s">
        <v>441</v>
      </c>
      <c r="G1271" s="957">
        <v>274</v>
      </c>
      <c r="H1271" t="s">
        <v>383</v>
      </c>
      <c r="I1271" s="937" t="s">
        <v>489</v>
      </c>
      <c r="J1271" s="937" t="s">
        <v>445</v>
      </c>
      <c r="K1271" s="937" t="s">
        <v>446</v>
      </c>
      <c r="L1271" s="937" t="s">
        <v>82</v>
      </c>
      <c r="M1271" s="962" t="s">
        <v>454</v>
      </c>
      <c r="N1271" s="678">
        <f t="shared" ca="1" si="208"/>
        <v>381.62418331656579</v>
      </c>
      <c r="O1271" s="678">
        <f t="shared" ca="1" si="217"/>
        <v>76.045912000212425</v>
      </c>
      <c r="P1271" s="678">
        <f t="shared" ca="1" si="217"/>
        <v>13.703292734541414</v>
      </c>
      <c r="Q1271" s="678">
        <f t="shared" ca="1" si="217"/>
        <v>127.52000254960471</v>
      </c>
      <c r="R1271" s="678">
        <f t="shared" ca="1" si="217"/>
        <v>23.981600790691108</v>
      </c>
      <c r="S1271" s="678">
        <f t="shared" ca="1" si="217"/>
        <v>1.6062278594857271</v>
      </c>
      <c r="T1271" s="678">
        <f t="shared" ca="1" si="217"/>
        <v>30.423637147723205</v>
      </c>
      <c r="U1271" s="678">
        <f t="shared" ca="1" si="217"/>
        <v>0</v>
      </c>
      <c r="V1271" s="678">
        <f t="shared" ca="1" si="217"/>
        <v>3.9330257460440077</v>
      </c>
      <c r="W1271" s="678">
        <f t="shared" ca="1" si="214"/>
        <v>104.41048448826321</v>
      </c>
      <c r="X1271" s="678">
        <f t="shared" ca="1" si="217"/>
        <v>0</v>
      </c>
      <c r="Y1271" s="678">
        <f t="shared" ca="1" si="217"/>
        <v>0</v>
      </c>
      <c r="Z1271" s="678">
        <f t="shared" ca="1" si="217"/>
        <v>0</v>
      </c>
      <c r="AA1271" t="str">
        <f t="shared" si="209"/>
        <v>ASR_CMS_19</v>
      </c>
      <c r="AB1271" s="957">
        <f t="shared" si="210"/>
        <v>45406</v>
      </c>
      <c r="AC1271" t="str">
        <f t="shared" si="211"/>
        <v>Unaudited</v>
      </c>
    </row>
    <row r="1272" spans="1:29" x14ac:dyDescent="0.25">
      <c r="A1272" t="s">
        <v>421</v>
      </c>
      <c r="B1272" t="s">
        <v>1380</v>
      </c>
      <c r="C1272" t="s">
        <v>1381</v>
      </c>
      <c r="D1272">
        <v>1900</v>
      </c>
      <c r="E1272" s="957">
        <v>1</v>
      </c>
      <c r="F1272" t="s">
        <v>441</v>
      </c>
      <c r="G1272" s="957">
        <v>274</v>
      </c>
      <c r="H1272" t="s">
        <v>383</v>
      </c>
      <c r="I1272" s="937" t="s">
        <v>489</v>
      </c>
      <c r="J1272" s="937" t="s">
        <v>445</v>
      </c>
      <c r="K1272" s="937" t="s">
        <v>447</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ASR_CMS_19</v>
      </c>
      <c r="AB1272" s="957">
        <f t="shared" si="210"/>
        <v>45406</v>
      </c>
      <c r="AC1272" t="str">
        <f t="shared" si="211"/>
        <v>Unaudited</v>
      </c>
    </row>
    <row r="1273" spans="1:29" x14ac:dyDescent="0.25">
      <c r="A1273" t="s">
        <v>421</v>
      </c>
      <c r="B1273" t="s">
        <v>1380</v>
      </c>
      <c r="C1273" t="s">
        <v>1381</v>
      </c>
      <c r="D1273">
        <v>1900</v>
      </c>
      <c r="E1273" s="957">
        <v>1</v>
      </c>
      <c r="F1273" t="s">
        <v>441</v>
      </c>
      <c r="G1273" s="957">
        <v>274</v>
      </c>
      <c r="H1273" t="s">
        <v>383</v>
      </c>
      <c r="I1273" s="937" t="s">
        <v>489</v>
      </c>
      <c r="J1273" s="937" t="s">
        <v>445</v>
      </c>
      <c r="K1273" s="937" t="s">
        <v>447</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ASR_CMS_19</v>
      </c>
      <c r="AB1273" s="957">
        <f t="shared" si="210"/>
        <v>45406</v>
      </c>
      <c r="AC1273" t="str">
        <f t="shared" si="211"/>
        <v>Unaudited</v>
      </c>
    </row>
    <row r="1274" spans="1:29" x14ac:dyDescent="0.25">
      <c r="A1274" t="s">
        <v>421</v>
      </c>
      <c r="B1274" t="s">
        <v>1380</v>
      </c>
      <c r="C1274" t="s">
        <v>1381</v>
      </c>
      <c r="D1274">
        <v>1900</v>
      </c>
      <c r="E1274" s="957">
        <v>1</v>
      </c>
      <c r="F1274" t="s">
        <v>441</v>
      </c>
      <c r="G1274" s="957">
        <v>274</v>
      </c>
      <c r="H1274" t="s">
        <v>383</v>
      </c>
      <c r="I1274" s="962" t="s">
        <v>489</v>
      </c>
      <c r="J1274" s="962" t="s">
        <v>445</v>
      </c>
      <c r="K1274" s="962" t="s">
        <v>447</v>
      </c>
      <c r="L1274" s="937">
        <v>6.3</v>
      </c>
      <c r="M1274" s="962" t="s">
        <v>185</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ASR_CMS_19</v>
      </c>
      <c r="AB1274" s="957">
        <f t="shared" si="210"/>
        <v>45406</v>
      </c>
      <c r="AC1274" t="str">
        <f t="shared" si="211"/>
        <v>Unaudited</v>
      </c>
    </row>
    <row r="1275" spans="1:29" x14ac:dyDescent="0.25">
      <c r="A1275" t="s">
        <v>421</v>
      </c>
      <c r="B1275" t="s">
        <v>1380</v>
      </c>
      <c r="C1275" t="s">
        <v>1381</v>
      </c>
      <c r="D1275">
        <v>1900</v>
      </c>
      <c r="E1275" s="957">
        <v>1</v>
      </c>
      <c r="F1275" t="s">
        <v>441</v>
      </c>
      <c r="G1275" s="957">
        <v>274</v>
      </c>
      <c r="H1275" t="s">
        <v>383</v>
      </c>
      <c r="I1275" s="937" t="s">
        <v>489</v>
      </c>
      <c r="J1275" s="937" t="s">
        <v>445</v>
      </c>
      <c r="K1275" s="937" t="s">
        <v>447</v>
      </c>
      <c r="L1275" s="937" t="s">
        <v>87</v>
      </c>
      <c r="M1275" s="962" t="s">
        <v>455</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ASR_CMS_19</v>
      </c>
      <c r="AB1275" s="957">
        <f t="shared" si="210"/>
        <v>45406</v>
      </c>
      <c r="AC1275" t="str">
        <f t="shared" si="211"/>
        <v>Unaudited</v>
      </c>
    </row>
    <row r="1276" spans="1:29" x14ac:dyDescent="0.25">
      <c r="A1276" t="s">
        <v>421</v>
      </c>
      <c r="B1276" t="s">
        <v>1380</v>
      </c>
      <c r="C1276" t="s">
        <v>1381</v>
      </c>
      <c r="D1276">
        <v>1900</v>
      </c>
      <c r="E1276" s="957">
        <v>1</v>
      </c>
      <c r="F1276" t="s">
        <v>441</v>
      </c>
      <c r="G1276" s="957">
        <v>274</v>
      </c>
      <c r="H1276" t="s">
        <v>383</v>
      </c>
      <c r="I1276" s="937" t="s">
        <v>489</v>
      </c>
      <c r="J1276" s="937" t="s">
        <v>445</v>
      </c>
      <c r="K1276" s="937" t="s">
        <v>448</v>
      </c>
      <c r="L1276" s="937">
        <v>7.1</v>
      </c>
      <c r="M1276" s="962" t="s">
        <v>20</v>
      </c>
      <c r="N1276" s="678">
        <f t="shared" ca="1" si="218"/>
        <v>465831.43999999994</v>
      </c>
      <c r="O1276" s="678">
        <f t="shared" ca="1" si="219"/>
        <v>99982.104447409205</v>
      </c>
      <c r="P1276" s="678">
        <f t="shared" ca="1" si="219"/>
        <v>8563.5808416402215</v>
      </c>
      <c r="Q1276" s="678">
        <f t="shared" ca="1" si="219"/>
        <v>230838.80956637481</v>
      </c>
      <c r="R1276" s="678">
        <f t="shared" ca="1" si="219"/>
        <v>16867.90037659452</v>
      </c>
      <c r="S1276" s="678">
        <f t="shared" ca="1" si="219"/>
        <v>1209.5295234244438</v>
      </c>
      <c r="T1276" s="678">
        <f t="shared" ca="1" si="219"/>
        <v>31957.86345035152</v>
      </c>
      <c r="U1276" s="678">
        <f t="shared" ca="1" si="219"/>
        <v>0</v>
      </c>
      <c r="V1276" s="678">
        <f t="shared" ca="1" si="219"/>
        <v>2113.1969496830784</v>
      </c>
      <c r="W1276" s="678">
        <f t="shared" ca="1" si="214"/>
        <v>74298.454844522115</v>
      </c>
      <c r="X1276" s="678">
        <f t="shared" ca="1" si="219"/>
        <v>0</v>
      </c>
      <c r="Y1276" s="678">
        <f t="shared" ca="1" si="219"/>
        <v>0</v>
      </c>
      <c r="Z1276" s="678">
        <f t="shared" ca="1" si="219"/>
        <v>0</v>
      </c>
      <c r="AA1276" t="str">
        <f t="shared" si="209"/>
        <v>ASR_CMS_19</v>
      </c>
      <c r="AB1276" s="957">
        <f t="shared" si="210"/>
        <v>45406</v>
      </c>
      <c r="AC1276" t="str">
        <f t="shared" si="211"/>
        <v>Unaudited</v>
      </c>
    </row>
    <row r="1277" spans="1:29" x14ac:dyDescent="0.25">
      <c r="A1277" t="s">
        <v>421</v>
      </c>
      <c r="B1277" t="s">
        <v>1380</v>
      </c>
      <c r="C1277" t="s">
        <v>1381</v>
      </c>
      <c r="D1277">
        <v>1900</v>
      </c>
      <c r="E1277" s="957">
        <v>1</v>
      </c>
      <c r="F1277" t="s">
        <v>441</v>
      </c>
      <c r="G1277" s="957">
        <v>274</v>
      </c>
      <c r="H1277" t="s">
        <v>383</v>
      </c>
      <c r="I1277" s="937" t="s">
        <v>489</v>
      </c>
      <c r="J1277" s="937" t="s">
        <v>445</v>
      </c>
      <c r="K1277" s="937" t="s">
        <v>448</v>
      </c>
      <c r="L1277" s="937">
        <v>7.2</v>
      </c>
      <c r="M1277" s="962"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ASR_CMS_19</v>
      </c>
      <c r="AB1277" s="957">
        <f t="shared" si="210"/>
        <v>45406</v>
      </c>
      <c r="AC1277" t="str">
        <f t="shared" si="211"/>
        <v>Unaudited</v>
      </c>
    </row>
    <row r="1278" spans="1:29" x14ac:dyDescent="0.25">
      <c r="A1278" t="s">
        <v>421</v>
      </c>
      <c r="B1278" t="s">
        <v>1380</v>
      </c>
      <c r="C1278" t="s">
        <v>1381</v>
      </c>
      <c r="D1278">
        <v>1900</v>
      </c>
      <c r="E1278" s="957">
        <v>1</v>
      </c>
      <c r="F1278" t="s">
        <v>441</v>
      </c>
      <c r="G1278" s="957">
        <v>274</v>
      </c>
      <c r="H1278" t="s">
        <v>383</v>
      </c>
      <c r="I1278" s="937" t="s">
        <v>489</v>
      </c>
      <c r="J1278" s="937" t="s">
        <v>445</v>
      </c>
      <c r="K1278" s="937" t="s">
        <v>448</v>
      </c>
      <c r="L1278" s="937">
        <v>7.3</v>
      </c>
      <c r="M1278" s="962" t="s">
        <v>156</v>
      </c>
      <c r="N1278" s="678">
        <f t="shared" ca="1" si="218"/>
        <v>2837.2177066978757</v>
      </c>
      <c r="O1278" s="678">
        <f t="shared" ca="1" si="219"/>
        <v>602.97482697625969</v>
      </c>
      <c r="P1278" s="678">
        <f t="shared" ca="1" si="219"/>
        <v>133.12626592349659</v>
      </c>
      <c r="Q1278" s="678">
        <f t="shared" ca="1" si="219"/>
        <v>958.50944511501484</v>
      </c>
      <c r="R1278" s="678">
        <f t="shared" ca="1" si="219"/>
        <v>204.4888537087341</v>
      </c>
      <c r="S1278" s="678">
        <f t="shared" ca="1" si="219"/>
        <v>8.7936272508300863</v>
      </c>
      <c r="T1278" s="678">
        <f t="shared" ca="1" si="219"/>
        <v>218.4983520375078</v>
      </c>
      <c r="U1278" s="678">
        <f t="shared" ca="1" si="219"/>
        <v>0</v>
      </c>
      <c r="V1278" s="678">
        <f t="shared" ca="1" si="219"/>
        <v>31.185128758811011</v>
      </c>
      <c r="W1278" s="678">
        <f t="shared" ca="1" si="214"/>
        <v>679.6412069272219</v>
      </c>
      <c r="X1278" s="678">
        <f t="shared" ca="1" si="219"/>
        <v>0</v>
      </c>
      <c r="Y1278" s="678">
        <f t="shared" ca="1" si="219"/>
        <v>0</v>
      </c>
      <c r="Z1278" s="678">
        <f t="shared" ca="1" si="219"/>
        <v>0</v>
      </c>
      <c r="AA1278" t="str">
        <f t="shared" si="209"/>
        <v>ASR_CMS_19</v>
      </c>
      <c r="AB1278" s="957">
        <f t="shared" si="210"/>
        <v>45406</v>
      </c>
      <c r="AC1278" t="str">
        <f t="shared" si="211"/>
        <v>Unaudited</v>
      </c>
    </row>
    <row r="1279" spans="1:29" x14ac:dyDescent="0.25">
      <c r="A1279" t="s">
        <v>421</v>
      </c>
      <c r="B1279" t="s">
        <v>1380</v>
      </c>
      <c r="C1279" t="s">
        <v>1381</v>
      </c>
      <c r="D1279">
        <v>1900</v>
      </c>
      <c r="E1279" s="957">
        <v>1</v>
      </c>
      <c r="F1279" t="s">
        <v>441</v>
      </c>
      <c r="G1279" s="957">
        <v>274</v>
      </c>
      <c r="H1279" t="s">
        <v>383</v>
      </c>
      <c r="I1279" s="937" t="s">
        <v>489</v>
      </c>
      <c r="J1279" s="937" t="s">
        <v>445</v>
      </c>
      <c r="K1279" s="937" t="s">
        <v>448</v>
      </c>
      <c r="L1279" s="937" t="s">
        <v>91</v>
      </c>
      <c r="M1279" s="962" t="s">
        <v>456</v>
      </c>
      <c r="N1279" s="678">
        <f t="shared" ca="1" si="218"/>
        <v>14.398287325086686</v>
      </c>
      <c r="O1279" s="678">
        <f t="shared" ca="1" si="219"/>
        <v>2.8691339247991161</v>
      </c>
      <c r="P1279" s="678">
        <f t="shared" ca="1" si="219"/>
        <v>0.51701111909889652</v>
      </c>
      <c r="Q1279" s="678">
        <f t="shared" ca="1" si="219"/>
        <v>4.8111983377162826</v>
      </c>
      <c r="R1279" s="678">
        <f t="shared" ca="1" si="219"/>
        <v>0.90480109436216605</v>
      </c>
      <c r="S1279" s="678">
        <f t="shared" ca="1" si="219"/>
        <v>6.0601322561495412E-2</v>
      </c>
      <c r="T1279" s="678">
        <f t="shared" ca="1" si="219"/>
        <v>1.1478524901649867</v>
      </c>
      <c r="U1279" s="678">
        <f t="shared" ca="1" si="219"/>
        <v>0</v>
      </c>
      <c r="V1279" s="678">
        <f t="shared" ca="1" si="219"/>
        <v>0.14838900998454321</v>
      </c>
      <c r="W1279" s="678">
        <f t="shared" ca="1" si="214"/>
        <v>3.9393000263991982</v>
      </c>
      <c r="X1279" s="678">
        <f t="shared" ca="1" si="219"/>
        <v>0</v>
      </c>
      <c r="Y1279" s="678">
        <f t="shared" ca="1" si="219"/>
        <v>0</v>
      </c>
      <c r="Z1279" s="678">
        <f t="shared" ca="1" si="219"/>
        <v>0</v>
      </c>
      <c r="AA1279" t="str">
        <f t="shared" si="209"/>
        <v>ASR_CMS_19</v>
      </c>
      <c r="AB1279" s="957">
        <f t="shared" si="210"/>
        <v>45406</v>
      </c>
      <c r="AC1279" t="str">
        <f t="shared" si="211"/>
        <v>Unaudited</v>
      </c>
    </row>
    <row r="1280" spans="1:29" x14ac:dyDescent="0.25">
      <c r="A1280" t="s">
        <v>421</v>
      </c>
      <c r="B1280" t="s">
        <v>1380</v>
      </c>
      <c r="C1280" t="s">
        <v>1381</v>
      </c>
      <c r="D1280">
        <v>1900</v>
      </c>
      <c r="E1280" s="957">
        <v>1</v>
      </c>
      <c r="F1280" t="s">
        <v>441</v>
      </c>
      <c r="G1280" s="957">
        <v>274</v>
      </c>
      <c r="H1280" t="s">
        <v>383</v>
      </c>
      <c r="I1280" s="937" t="s">
        <v>489</v>
      </c>
      <c r="J1280" s="937" t="s">
        <v>445</v>
      </c>
      <c r="K1280" s="937" t="s">
        <v>449</v>
      </c>
      <c r="L1280" s="937">
        <v>8.1</v>
      </c>
      <c r="M1280" s="962" t="s">
        <v>22</v>
      </c>
      <c r="N1280" s="678">
        <f t="shared" ca="1" si="218"/>
        <v>9770540.8830905613</v>
      </c>
      <c r="O1280" s="678">
        <f t="shared" ca="1" si="219"/>
        <v>2966163.3824643451</v>
      </c>
      <c r="P1280" s="678">
        <f t="shared" ca="1" si="219"/>
        <v>497190.30684692936</v>
      </c>
      <c r="Q1280" s="678">
        <f t="shared" ca="1" si="219"/>
        <v>3538390.8213363667</v>
      </c>
      <c r="R1280" s="678">
        <f t="shared" ca="1" si="219"/>
        <v>1155206.0831439614</v>
      </c>
      <c r="S1280" s="678">
        <f t="shared" ca="1" si="219"/>
        <v>233.60218966216976</v>
      </c>
      <c r="T1280" s="678">
        <f t="shared" ca="1" si="219"/>
        <v>539297.86634680734</v>
      </c>
      <c r="U1280" s="678">
        <f t="shared" ca="1" si="219"/>
        <v>0</v>
      </c>
      <c r="V1280" s="678">
        <f t="shared" ca="1" si="219"/>
        <v>233778.85410261611</v>
      </c>
      <c r="W1280" s="678">
        <f t="shared" ca="1" si="214"/>
        <v>840279.96665987407</v>
      </c>
      <c r="X1280" s="678">
        <f t="shared" ca="1" si="219"/>
        <v>0</v>
      </c>
      <c r="Y1280" s="678">
        <f t="shared" ca="1" si="219"/>
        <v>0</v>
      </c>
      <c r="Z1280" s="678">
        <f t="shared" ca="1" si="219"/>
        <v>0</v>
      </c>
      <c r="AA1280" t="str">
        <f t="shared" si="209"/>
        <v>ASR_CMS_19</v>
      </c>
      <c r="AB1280" s="957">
        <f t="shared" si="210"/>
        <v>45406</v>
      </c>
      <c r="AC1280" t="str">
        <f t="shared" si="211"/>
        <v>Unaudited</v>
      </c>
    </row>
    <row r="1281" spans="1:29" x14ac:dyDescent="0.25">
      <c r="A1281" t="s">
        <v>421</v>
      </c>
      <c r="B1281" t="s">
        <v>1380</v>
      </c>
      <c r="C1281" t="s">
        <v>1381</v>
      </c>
      <c r="D1281">
        <v>1900</v>
      </c>
      <c r="E1281" s="957">
        <v>1</v>
      </c>
      <c r="F1281" t="s">
        <v>441</v>
      </c>
      <c r="G1281" s="957">
        <v>274</v>
      </c>
      <c r="H1281" t="s">
        <v>383</v>
      </c>
      <c r="I1281" s="937" t="s">
        <v>489</v>
      </c>
      <c r="J1281" s="937" t="s">
        <v>445</v>
      </c>
      <c r="K1281" s="937" t="s">
        <v>449</v>
      </c>
      <c r="L1281" s="945" t="s">
        <v>113</v>
      </c>
      <c r="M1281" s="960" t="s">
        <v>444</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ASR_CMS_19</v>
      </c>
      <c r="AB1281" s="957">
        <f t="shared" si="210"/>
        <v>45406</v>
      </c>
      <c r="AC1281" t="str">
        <f t="shared" si="211"/>
        <v>Unaudited</v>
      </c>
    </row>
    <row r="1282" spans="1:29" x14ac:dyDescent="0.25">
      <c r="A1282" t="s">
        <v>421</v>
      </c>
      <c r="B1282" t="s">
        <v>1380</v>
      </c>
      <c r="C1282" t="s">
        <v>1381</v>
      </c>
      <c r="D1282">
        <v>1900</v>
      </c>
      <c r="E1282" s="957">
        <v>1</v>
      </c>
      <c r="F1282" t="s">
        <v>441</v>
      </c>
      <c r="G1282" s="957">
        <v>274</v>
      </c>
      <c r="H1282" t="s">
        <v>383</v>
      </c>
      <c r="I1282" s="937" t="s">
        <v>489</v>
      </c>
      <c r="J1282" s="937" t="s">
        <v>445</v>
      </c>
      <c r="K1282" s="937" t="s">
        <v>449</v>
      </c>
      <c r="L1282" s="937" t="s">
        <v>115</v>
      </c>
      <c r="M1282" s="962" t="s">
        <v>158</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ASR_CMS_19</v>
      </c>
      <c r="AB1282" s="957">
        <f t="shared" ref="AB1282:AB1345" si="221">file_date</f>
        <v>45406</v>
      </c>
      <c r="AC1282" t="str">
        <f t="shared" ref="AC1282:AC1345" si="222">status</f>
        <v>Unaudited</v>
      </c>
    </row>
    <row r="1283" spans="1:29" x14ac:dyDescent="0.25">
      <c r="A1283" t="s">
        <v>421</v>
      </c>
      <c r="B1283" t="s">
        <v>1380</v>
      </c>
      <c r="C1283" t="s">
        <v>1381</v>
      </c>
      <c r="D1283">
        <v>1900</v>
      </c>
      <c r="E1283" s="957">
        <v>1</v>
      </c>
      <c r="F1283" t="s">
        <v>441</v>
      </c>
      <c r="G1283" s="957">
        <v>274</v>
      </c>
      <c r="H1283" t="s">
        <v>383</v>
      </c>
      <c r="I1283" s="937" t="s">
        <v>489</v>
      </c>
      <c r="J1283" s="937" t="s">
        <v>445</v>
      </c>
      <c r="K1283" s="937" t="s">
        <v>449</v>
      </c>
      <c r="L1283" s="937" t="s">
        <v>116</v>
      </c>
      <c r="M1283" s="962" t="s">
        <v>114</v>
      </c>
      <c r="N1283" s="678">
        <f t="shared" ca="1" si="218"/>
        <v>-31419.012202572238</v>
      </c>
      <c r="O1283" s="678">
        <f t="shared" ca="1" si="219"/>
        <v>-9538.2563384752611</v>
      </c>
      <c r="P1283" s="678">
        <f t="shared" ca="1" si="219"/>
        <v>-1598.8089610125139</v>
      </c>
      <c r="Q1283" s="678">
        <f t="shared" ca="1" si="219"/>
        <v>-11378.361313183656</v>
      </c>
      <c r="R1283" s="678">
        <f t="shared" ca="1" si="219"/>
        <v>-3714.7824728517016</v>
      </c>
      <c r="S1283" s="678">
        <f t="shared" ca="1" si="219"/>
        <v>-0.75119178511862517</v>
      </c>
      <c r="T1283" s="678">
        <f t="shared" ca="1" si="219"/>
        <v>-1734.2137396810956</v>
      </c>
      <c r="U1283" s="678">
        <f t="shared" ca="1" si="219"/>
        <v>0</v>
      </c>
      <c r="V1283" s="678">
        <f t="shared" ca="1" si="219"/>
        <v>-751.75988286025074</v>
      </c>
      <c r="W1283" s="678">
        <f t="shared" ca="1" si="214"/>
        <v>-2702.0783027226475</v>
      </c>
      <c r="X1283" s="678">
        <f t="shared" ca="1" si="219"/>
        <v>0</v>
      </c>
      <c r="Y1283" s="678">
        <f t="shared" ca="1" si="219"/>
        <v>0</v>
      </c>
      <c r="Z1283" s="678">
        <f t="shared" ca="1" si="219"/>
        <v>0</v>
      </c>
      <c r="AA1283" t="str">
        <f t="shared" si="220"/>
        <v>ASR_CMS_19</v>
      </c>
      <c r="AB1283" s="957">
        <f t="shared" si="221"/>
        <v>45406</v>
      </c>
      <c r="AC1283" t="str">
        <f t="shared" si="222"/>
        <v>Unaudited</v>
      </c>
    </row>
    <row r="1284" spans="1:29" x14ac:dyDescent="0.25">
      <c r="A1284" t="s">
        <v>421</v>
      </c>
      <c r="B1284" t="s">
        <v>1380</v>
      </c>
      <c r="C1284" t="s">
        <v>1381</v>
      </c>
      <c r="D1284">
        <v>1900</v>
      </c>
      <c r="E1284" s="957">
        <v>1</v>
      </c>
      <c r="F1284" t="s">
        <v>441</v>
      </c>
      <c r="G1284" s="957">
        <v>274</v>
      </c>
      <c r="H1284" t="s">
        <v>383</v>
      </c>
      <c r="I1284" s="937" t="s">
        <v>489</v>
      </c>
      <c r="J1284" s="937" t="s">
        <v>445</v>
      </c>
      <c r="K1284" s="937" t="s">
        <v>449</v>
      </c>
      <c r="L1284" s="937" t="s">
        <v>117</v>
      </c>
      <c r="M1284" s="962" t="s">
        <v>159</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ASR_CMS_19</v>
      </c>
      <c r="AB1284" s="957">
        <f t="shared" si="221"/>
        <v>45406</v>
      </c>
      <c r="AC1284" t="str">
        <f t="shared" si="222"/>
        <v>Unaudited</v>
      </c>
    </row>
    <row r="1285" spans="1:29" x14ac:dyDescent="0.25">
      <c r="A1285" t="s">
        <v>421</v>
      </c>
      <c r="B1285" t="s">
        <v>1380</v>
      </c>
      <c r="C1285" t="s">
        <v>1381</v>
      </c>
      <c r="D1285">
        <v>1900</v>
      </c>
      <c r="E1285" s="957">
        <v>1</v>
      </c>
      <c r="F1285" t="s">
        <v>441</v>
      </c>
      <c r="G1285" s="957">
        <v>274</v>
      </c>
      <c r="H1285" t="s">
        <v>383</v>
      </c>
      <c r="I1285" s="937" t="s">
        <v>489</v>
      </c>
      <c r="J1285" s="937" t="s">
        <v>445</v>
      </c>
      <c r="K1285" s="937" t="s">
        <v>449</v>
      </c>
      <c r="L1285" s="937" t="s">
        <v>160</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ASR_CMS_19</v>
      </c>
      <c r="AB1285" s="957">
        <f t="shared" si="221"/>
        <v>45406</v>
      </c>
      <c r="AC1285" t="str">
        <f t="shared" si="222"/>
        <v>Unaudited</v>
      </c>
    </row>
    <row r="1286" spans="1:29" x14ac:dyDescent="0.25">
      <c r="A1286" t="s">
        <v>421</v>
      </c>
      <c r="B1286" t="s">
        <v>1380</v>
      </c>
      <c r="C1286" t="s">
        <v>1381</v>
      </c>
      <c r="D1286">
        <v>1900</v>
      </c>
      <c r="E1286" s="957">
        <v>1</v>
      </c>
      <c r="F1286" t="s">
        <v>441</v>
      </c>
      <c r="G1286" s="957">
        <v>274</v>
      </c>
      <c r="H1286" t="s">
        <v>383</v>
      </c>
      <c r="I1286" s="937" t="s">
        <v>489</v>
      </c>
      <c r="J1286" s="937" t="s">
        <v>445</v>
      </c>
      <c r="K1286" s="937" t="s">
        <v>449</v>
      </c>
      <c r="L1286" s="945" t="s">
        <v>443</v>
      </c>
      <c r="M1286" s="960" t="s">
        <v>457</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ASR_CMS_19</v>
      </c>
      <c r="AB1286" s="957">
        <f t="shared" si="221"/>
        <v>45406</v>
      </c>
      <c r="AC1286" t="str">
        <f t="shared" si="222"/>
        <v>Unaudited</v>
      </c>
    </row>
    <row r="1287" spans="1:29" ht="30" x14ac:dyDescent="0.25">
      <c r="A1287" t="s">
        <v>421</v>
      </c>
      <c r="B1287" t="s">
        <v>1380</v>
      </c>
      <c r="C1287" t="s">
        <v>1381</v>
      </c>
      <c r="D1287">
        <v>1900</v>
      </c>
      <c r="E1287" s="957">
        <v>1</v>
      </c>
      <c r="F1287" t="s">
        <v>441</v>
      </c>
      <c r="G1287" s="957">
        <v>274</v>
      </c>
      <c r="H1287" t="s">
        <v>383</v>
      </c>
      <c r="I1287" s="962" t="s">
        <v>489</v>
      </c>
      <c r="J1287" s="962" t="s">
        <v>445</v>
      </c>
      <c r="K1287" s="962" t="s">
        <v>450</v>
      </c>
      <c r="L1287" s="953">
        <v>9.1</v>
      </c>
      <c r="M1287" s="962" t="s">
        <v>186</v>
      </c>
      <c r="N1287" s="678">
        <f t="shared" ca="1" si="218"/>
        <v>7812048.21</v>
      </c>
      <c r="O1287" s="678">
        <f t="shared" ca="1" si="219"/>
        <v>517641.48000000004</v>
      </c>
      <c r="P1287" s="678">
        <f t="shared" ca="1" si="219"/>
        <v>187260.83000000002</v>
      </c>
      <c r="Q1287" s="678">
        <f t="shared" ca="1" si="219"/>
        <v>1757065.2500000002</v>
      </c>
      <c r="R1287" s="678">
        <f t="shared" ca="1" si="219"/>
        <v>197297.33</v>
      </c>
      <c r="S1287" s="678">
        <f t="shared" ca="1" si="219"/>
        <v>113455.5</v>
      </c>
      <c r="T1287" s="678">
        <f t="shared" ca="1" si="219"/>
        <v>475596.67</v>
      </c>
      <c r="U1287" s="678">
        <f t="shared" ca="1" si="219"/>
        <v>0</v>
      </c>
      <c r="V1287" s="678">
        <f t="shared" ca="1" si="219"/>
        <v>43615</v>
      </c>
      <c r="W1287" s="678">
        <f t="shared" ca="1" si="214"/>
        <v>4520116.1499999994</v>
      </c>
      <c r="X1287" s="678">
        <f t="shared" ca="1" si="219"/>
        <v>0</v>
      </c>
      <c r="Y1287" s="678">
        <f t="shared" ca="1" si="219"/>
        <v>0</v>
      </c>
      <c r="Z1287" s="678">
        <f t="shared" ca="1" si="219"/>
        <v>0</v>
      </c>
      <c r="AA1287" t="str">
        <f t="shared" si="220"/>
        <v>ASR_CMS_19</v>
      </c>
      <c r="AB1287" s="957">
        <f t="shared" si="221"/>
        <v>45406</v>
      </c>
      <c r="AC1287" t="str">
        <f t="shared" si="222"/>
        <v>Unaudited</v>
      </c>
    </row>
    <row r="1288" spans="1:29" x14ac:dyDescent="0.25">
      <c r="A1288" t="s">
        <v>421</v>
      </c>
      <c r="B1288" t="s">
        <v>1380</v>
      </c>
      <c r="C1288" t="s">
        <v>1381</v>
      </c>
      <c r="D1288">
        <v>1900</v>
      </c>
      <c r="E1288" s="957">
        <v>1</v>
      </c>
      <c r="F1288" t="s">
        <v>441</v>
      </c>
      <c r="G1288" s="957">
        <v>274</v>
      </c>
      <c r="H1288" t="s">
        <v>383</v>
      </c>
      <c r="I1288" s="958" t="s">
        <v>489</v>
      </c>
      <c r="J1288" s="958" t="s">
        <v>445</v>
      </c>
      <c r="K1288" s="958" t="s">
        <v>450</v>
      </c>
      <c r="L1288" s="953" t="s">
        <v>107</v>
      </c>
      <c r="M1288" s="958" t="s">
        <v>187</v>
      </c>
      <c r="N1288" s="678">
        <f t="shared" ca="1" si="218"/>
        <v>71435.950000000012</v>
      </c>
      <c r="O1288" s="678">
        <f t="shared" ca="1" si="219"/>
        <v>17975.88</v>
      </c>
      <c r="P1288" s="678">
        <f t="shared" ca="1" si="219"/>
        <v>0</v>
      </c>
      <c r="Q1288" s="678">
        <f t="shared" ca="1" si="219"/>
        <v>19616.2</v>
      </c>
      <c r="R1288" s="678">
        <f t="shared" ca="1" si="219"/>
        <v>0</v>
      </c>
      <c r="S1288" s="678">
        <f t="shared" ca="1" si="219"/>
        <v>0</v>
      </c>
      <c r="T1288" s="678">
        <f t="shared" ca="1" si="219"/>
        <v>0</v>
      </c>
      <c r="U1288" s="678">
        <f t="shared" ca="1" si="219"/>
        <v>0</v>
      </c>
      <c r="V1288" s="678">
        <f t="shared" ca="1" si="219"/>
        <v>0</v>
      </c>
      <c r="W1288" s="678">
        <f t="shared" ca="1" si="214"/>
        <v>33843.870000000003</v>
      </c>
      <c r="X1288" s="678">
        <f t="shared" ca="1" si="219"/>
        <v>0</v>
      </c>
      <c r="Y1288" s="678">
        <f t="shared" ca="1" si="219"/>
        <v>0</v>
      </c>
      <c r="Z1288" s="678">
        <f t="shared" ca="1" si="219"/>
        <v>0</v>
      </c>
      <c r="AA1288" t="str">
        <f t="shared" si="220"/>
        <v>ASR_CMS_19</v>
      </c>
      <c r="AB1288" s="957">
        <f t="shared" si="221"/>
        <v>45406</v>
      </c>
      <c r="AC1288" t="str">
        <f t="shared" si="222"/>
        <v>Unaudited</v>
      </c>
    </row>
    <row r="1289" spans="1:29" x14ac:dyDescent="0.25">
      <c r="A1289" t="s">
        <v>421</v>
      </c>
      <c r="B1289" t="s">
        <v>1380</v>
      </c>
      <c r="C1289" t="s">
        <v>1381</v>
      </c>
      <c r="D1289">
        <v>1900</v>
      </c>
      <c r="E1289" s="957">
        <v>1</v>
      </c>
      <c r="F1289" t="s">
        <v>441</v>
      </c>
      <c r="G1289" s="957">
        <v>274</v>
      </c>
      <c r="H1289" t="s">
        <v>383</v>
      </c>
      <c r="I1289" s="958" t="s">
        <v>489</v>
      </c>
      <c r="J1289" s="958" t="s">
        <v>445</v>
      </c>
      <c r="K1289" s="958" t="s">
        <v>450</v>
      </c>
      <c r="L1289" s="937" t="s">
        <v>1316</v>
      </c>
      <c r="M1289" s="958" t="s">
        <v>1317</v>
      </c>
      <c r="N1289" s="678">
        <f t="shared" ca="1" si="218"/>
        <v>38420.240000000005</v>
      </c>
      <c r="O1289" s="678">
        <f t="shared" ca="1" si="219"/>
        <v>0</v>
      </c>
      <c r="P1289" s="678">
        <f t="shared" ca="1" si="219"/>
        <v>0</v>
      </c>
      <c r="Q1289" s="678">
        <f t="shared" ca="1" si="219"/>
        <v>38420.240000000005</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ASR_CMS_19</v>
      </c>
      <c r="AB1289" s="957">
        <f t="shared" si="221"/>
        <v>45406</v>
      </c>
      <c r="AC1289" t="str">
        <f t="shared" si="222"/>
        <v>Unaudited</v>
      </c>
    </row>
    <row r="1290" spans="1:29" x14ac:dyDescent="0.25">
      <c r="A1290" t="s">
        <v>421</v>
      </c>
      <c r="B1290" t="s">
        <v>1380</v>
      </c>
      <c r="C1290" t="s">
        <v>1381</v>
      </c>
      <c r="D1290">
        <v>1900</v>
      </c>
      <c r="E1290" s="957">
        <v>1</v>
      </c>
      <c r="F1290" t="s">
        <v>441</v>
      </c>
      <c r="G1290" s="957">
        <v>274</v>
      </c>
      <c r="H1290" t="s">
        <v>383</v>
      </c>
      <c r="I1290" s="958" t="s">
        <v>489</v>
      </c>
      <c r="J1290" s="958" t="s">
        <v>445</v>
      </c>
      <c r="K1290" s="958" t="s">
        <v>450</v>
      </c>
      <c r="L1290" s="937" t="s">
        <v>108</v>
      </c>
      <c r="M1290" s="958" t="s">
        <v>188</v>
      </c>
      <c r="N1290" s="678">
        <f t="shared" ca="1" si="218"/>
        <v>2345817.1700000004</v>
      </c>
      <c r="O1290" s="678">
        <f t="shared" ca="1" si="219"/>
        <v>425557.88999999996</v>
      </c>
      <c r="P1290" s="678">
        <f t="shared" ca="1" si="219"/>
        <v>35756.499999999993</v>
      </c>
      <c r="Q1290" s="678">
        <f t="shared" ca="1" si="219"/>
        <v>953983.47000000032</v>
      </c>
      <c r="R1290" s="678">
        <f t="shared" ca="1" si="219"/>
        <v>88748.390000000014</v>
      </c>
      <c r="S1290" s="678">
        <f t="shared" ca="1" si="219"/>
        <v>4490.9900000000007</v>
      </c>
      <c r="T1290" s="678">
        <f t="shared" ca="1" si="219"/>
        <v>292024.03999999998</v>
      </c>
      <c r="U1290" s="678">
        <f t="shared" ca="1" si="219"/>
        <v>0</v>
      </c>
      <c r="V1290" s="678">
        <f t="shared" ca="1" si="219"/>
        <v>8509.8200000000015</v>
      </c>
      <c r="W1290" s="678">
        <f t="shared" ca="1" si="214"/>
        <v>536746.06999999983</v>
      </c>
      <c r="X1290" s="678">
        <f t="shared" ca="1" si="219"/>
        <v>0</v>
      </c>
      <c r="Y1290" s="678">
        <f t="shared" ca="1" si="219"/>
        <v>0</v>
      </c>
      <c r="Z1290" s="678">
        <f t="shared" ca="1" si="219"/>
        <v>0</v>
      </c>
      <c r="AA1290" t="str">
        <f t="shared" si="220"/>
        <v>ASR_CMS_19</v>
      </c>
      <c r="AB1290" s="957">
        <f t="shared" si="221"/>
        <v>45406</v>
      </c>
      <c r="AC1290" t="str">
        <f t="shared" si="222"/>
        <v>Unaudited</v>
      </c>
    </row>
    <row r="1291" spans="1:29" x14ac:dyDescent="0.25">
      <c r="A1291" t="s">
        <v>421</v>
      </c>
      <c r="B1291" t="s">
        <v>1380</v>
      </c>
      <c r="C1291" t="s">
        <v>1381</v>
      </c>
      <c r="D1291">
        <v>1900</v>
      </c>
      <c r="E1291" s="957">
        <v>1</v>
      </c>
      <c r="F1291" t="s">
        <v>441</v>
      </c>
      <c r="G1291" s="957">
        <v>274</v>
      </c>
      <c r="H1291" t="s">
        <v>383</v>
      </c>
      <c r="I1291" s="965" t="s">
        <v>489</v>
      </c>
      <c r="J1291" s="965" t="s">
        <v>445</v>
      </c>
      <c r="K1291" s="965" t="s">
        <v>450</v>
      </c>
      <c r="L1291" s="945" t="s">
        <v>109</v>
      </c>
      <c r="M1291" s="965" t="s">
        <v>161</v>
      </c>
      <c r="N1291" s="678">
        <f t="shared" ca="1" si="218"/>
        <v>2494931.1643210398</v>
      </c>
      <c r="O1291" s="678">
        <f t="shared" ca="1" si="219"/>
        <v>1083780.1080807745</v>
      </c>
      <c r="P1291" s="678">
        <f t="shared" ca="1" si="219"/>
        <v>51981.077793871285</v>
      </c>
      <c r="Q1291" s="678">
        <f t="shared" ca="1" si="219"/>
        <v>989449.81784787984</v>
      </c>
      <c r="R1291" s="678">
        <f t="shared" ca="1" si="219"/>
        <v>93087.212899359933</v>
      </c>
      <c r="S1291" s="678">
        <f t="shared" ca="1" si="219"/>
        <v>2201.6123990309056</v>
      </c>
      <c r="T1291" s="678">
        <f t="shared" ca="1" si="219"/>
        <v>155801.11736331068</v>
      </c>
      <c r="U1291" s="678">
        <f t="shared" ca="1" si="219"/>
        <v>0</v>
      </c>
      <c r="V1291" s="678">
        <f t="shared" ca="1" si="219"/>
        <v>6175.7971339497954</v>
      </c>
      <c r="W1291" s="678">
        <f t="shared" ca="1" si="214"/>
        <v>112454.42080286292</v>
      </c>
      <c r="X1291" s="678">
        <f t="shared" ca="1" si="219"/>
        <v>0</v>
      </c>
      <c r="Y1291" s="678">
        <f t="shared" ca="1" si="219"/>
        <v>0</v>
      </c>
      <c r="Z1291" s="678">
        <f t="shared" ca="1" si="219"/>
        <v>0</v>
      </c>
      <c r="AA1291" t="str">
        <f t="shared" si="220"/>
        <v>ASR_CMS_19</v>
      </c>
      <c r="AB1291" s="957">
        <f t="shared" si="221"/>
        <v>45406</v>
      </c>
      <c r="AC1291" t="str">
        <f t="shared" si="222"/>
        <v>Unaudited</v>
      </c>
    </row>
    <row r="1292" spans="1:29" x14ac:dyDescent="0.25">
      <c r="A1292" t="s">
        <v>421</v>
      </c>
      <c r="B1292" t="s">
        <v>1380</v>
      </c>
      <c r="C1292" t="s">
        <v>1381</v>
      </c>
      <c r="D1292">
        <v>1900</v>
      </c>
      <c r="E1292" s="957">
        <v>1</v>
      </c>
      <c r="F1292" t="s">
        <v>441</v>
      </c>
      <c r="G1292" s="957">
        <v>274</v>
      </c>
      <c r="H1292" t="s">
        <v>383</v>
      </c>
      <c r="I1292" s="937" t="s">
        <v>489</v>
      </c>
      <c r="J1292" s="937" t="s">
        <v>445</v>
      </c>
      <c r="K1292" s="937" t="s">
        <v>450</v>
      </c>
      <c r="L1292" s="937" t="s">
        <v>110</v>
      </c>
      <c r="M1292" s="958" t="s">
        <v>135</v>
      </c>
      <c r="N1292" s="678">
        <f t="shared" ca="1" si="218"/>
        <v>32003.915856282809</v>
      </c>
      <c r="O1292" s="678">
        <f t="shared" ca="1" si="219"/>
        <v>16732.148766403712</v>
      </c>
      <c r="P1292" s="678">
        <f t="shared" ca="1" si="219"/>
        <v>3082.8766724897009</v>
      </c>
      <c r="Q1292" s="678">
        <f t="shared" ca="1" si="219"/>
        <v>8033.3874159753968</v>
      </c>
      <c r="R1292" s="678">
        <f t="shared" ca="1" si="219"/>
        <v>1541.6409692332034</v>
      </c>
      <c r="S1292" s="678">
        <f t="shared" ca="1" si="219"/>
        <v>33.524096148032321</v>
      </c>
      <c r="T1292" s="678">
        <f t="shared" ca="1" si="219"/>
        <v>2159.5948313081599</v>
      </c>
      <c r="U1292" s="678">
        <f t="shared" ca="1" si="219"/>
        <v>0</v>
      </c>
      <c r="V1292" s="678">
        <f t="shared" ca="1" si="219"/>
        <v>73.536727034393465</v>
      </c>
      <c r="W1292" s="678">
        <f t="shared" ca="1" si="214"/>
        <v>347.20637769021113</v>
      </c>
      <c r="X1292" s="678">
        <f t="shared" ca="1" si="219"/>
        <v>0</v>
      </c>
      <c r="Y1292" s="678">
        <f t="shared" ca="1" si="219"/>
        <v>0</v>
      </c>
      <c r="Z1292" s="678">
        <f t="shared" ca="1" si="219"/>
        <v>0</v>
      </c>
      <c r="AA1292" t="str">
        <f t="shared" si="220"/>
        <v>ASR_CMS_19</v>
      </c>
      <c r="AB1292" s="957">
        <f t="shared" si="221"/>
        <v>45406</v>
      </c>
      <c r="AC1292" t="str">
        <f t="shared" si="222"/>
        <v>Unaudited</v>
      </c>
    </row>
    <row r="1293" spans="1:29" x14ac:dyDescent="0.25">
      <c r="A1293" t="s">
        <v>421</v>
      </c>
      <c r="B1293" t="s">
        <v>1380</v>
      </c>
      <c r="C1293" t="s">
        <v>1381</v>
      </c>
      <c r="D1293">
        <v>1900</v>
      </c>
      <c r="E1293" s="957">
        <v>1</v>
      </c>
      <c r="F1293" t="s">
        <v>441</v>
      </c>
      <c r="G1293" s="957">
        <v>274</v>
      </c>
      <c r="H1293" t="s">
        <v>383</v>
      </c>
      <c r="I1293" s="937" t="s">
        <v>489</v>
      </c>
      <c r="J1293" s="937" t="s">
        <v>445</v>
      </c>
      <c r="K1293" s="937" t="s">
        <v>450</v>
      </c>
      <c r="L1293" s="943" t="s">
        <v>111</v>
      </c>
      <c r="M1293" s="959" t="s">
        <v>163</v>
      </c>
      <c r="N1293" s="678">
        <f t="shared" ca="1" si="218"/>
        <v>52771.078747980646</v>
      </c>
      <c r="O1293" s="678">
        <f t="shared" ca="1" si="219"/>
        <v>8453.3811834814296</v>
      </c>
      <c r="P1293" s="678">
        <f t="shared" ca="1" si="219"/>
        <v>1137.070240862741</v>
      </c>
      <c r="Q1293" s="678">
        <f t="shared" ca="1" si="219"/>
        <v>15540.022982074674</v>
      </c>
      <c r="R1293" s="678">
        <f t="shared" ca="1" si="219"/>
        <v>1567.5821715230384</v>
      </c>
      <c r="S1293" s="678">
        <f t="shared" ca="1" si="219"/>
        <v>496.85462629916134</v>
      </c>
      <c r="T1293" s="678">
        <f t="shared" ca="1" si="219"/>
        <v>3818.2453219838771</v>
      </c>
      <c r="U1293" s="678">
        <f t="shared" ca="1" si="219"/>
        <v>0</v>
      </c>
      <c r="V1293" s="678">
        <f t="shared" ca="1" si="219"/>
        <v>241.07778342601335</v>
      </c>
      <c r="W1293" s="678">
        <f t="shared" ca="1" si="214"/>
        <v>21516.844438329717</v>
      </c>
      <c r="X1293" s="678">
        <f t="shared" ca="1" si="219"/>
        <v>0</v>
      </c>
      <c r="Y1293" s="678">
        <f t="shared" ca="1" si="219"/>
        <v>0</v>
      </c>
      <c r="Z1293" s="678">
        <f t="shared" ca="1" si="219"/>
        <v>0</v>
      </c>
      <c r="AA1293" t="str">
        <f t="shared" si="220"/>
        <v>ASR_CMS_19</v>
      </c>
      <c r="AB1293" s="957">
        <f t="shared" si="221"/>
        <v>45406</v>
      </c>
      <c r="AC1293" t="str">
        <f t="shared" si="222"/>
        <v>Unaudited</v>
      </c>
    </row>
    <row r="1294" spans="1:29" x14ac:dyDescent="0.25">
      <c r="A1294" t="s">
        <v>421</v>
      </c>
      <c r="B1294" t="s">
        <v>1380</v>
      </c>
      <c r="C1294" t="s">
        <v>1381</v>
      </c>
      <c r="D1294">
        <v>1900</v>
      </c>
      <c r="E1294" s="957">
        <v>1</v>
      </c>
      <c r="F1294" t="s">
        <v>441</v>
      </c>
      <c r="G1294" s="957">
        <v>274</v>
      </c>
      <c r="H1294" t="s">
        <v>383</v>
      </c>
      <c r="I1294" s="958" t="s">
        <v>489</v>
      </c>
      <c r="J1294" s="958" t="s">
        <v>445</v>
      </c>
      <c r="K1294" s="958" t="s">
        <v>450</v>
      </c>
      <c r="L1294" s="937" t="s">
        <v>112</v>
      </c>
      <c r="M1294" s="958" t="s">
        <v>464</v>
      </c>
      <c r="N1294" s="678">
        <f t="shared" ca="1" si="218"/>
        <v>260735.60287067413</v>
      </c>
      <c r="O1294" s="678">
        <f t="shared" ca="1" si="219"/>
        <v>51956.551964050843</v>
      </c>
      <c r="P1294" s="678">
        <f t="shared" ca="1" si="219"/>
        <v>9362.4472678927523</v>
      </c>
      <c r="Q1294" s="678">
        <f t="shared" ca="1" si="219"/>
        <v>87124.994160184797</v>
      </c>
      <c r="R1294" s="678">
        <f t="shared" ca="1" si="219"/>
        <v>16384.855607480713</v>
      </c>
      <c r="S1294" s="678">
        <f t="shared" ca="1" si="219"/>
        <v>1097.416797989657</v>
      </c>
      <c r="T1294" s="678">
        <f t="shared" ca="1" si="219"/>
        <v>20786.222991141101</v>
      </c>
      <c r="U1294" s="678">
        <f t="shared" ca="1" si="219"/>
        <v>0</v>
      </c>
      <c r="V1294" s="678">
        <f t="shared" ca="1" si="219"/>
        <v>2687.1458461792731</v>
      </c>
      <c r="W1294" s="678">
        <f t="shared" ca="1" si="214"/>
        <v>71335.96823575499</v>
      </c>
      <c r="X1294" s="678">
        <f t="shared" ca="1" si="219"/>
        <v>0</v>
      </c>
      <c r="Y1294" s="678">
        <f t="shared" ca="1" si="219"/>
        <v>0</v>
      </c>
      <c r="Z1294" s="678">
        <f t="shared" ca="1" si="219"/>
        <v>0</v>
      </c>
      <c r="AA1294" t="str">
        <f t="shared" si="220"/>
        <v>ASR_CMS_19</v>
      </c>
      <c r="AB1294" s="957">
        <f t="shared" si="221"/>
        <v>45406</v>
      </c>
      <c r="AC1294" t="str">
        <f t="shared" si="222"/>
        <v>Unaudited</v>
      </c>
    </row>
    <row r="1295" spans="1:29" x14ac:dyDescent="0.25">
      <c r="A1295" t="s">
        <v>421</v>
      </c>
      <c r="B1295" t="s">
        <v>1380</v>
      </c>
      <c r="C1295" t="s">
        <v>1381</v>
      </c>
      <c r="D1295">
        <v>1900</v>
      </c>
      <c r="E1295" s="957">
        <v>1</v>
      </c>
      <c r="F1295" t="s">
        <v>441</v>
      </c>
      <c r="G1295" s="957">
        <v>274</v>
      </c>
      <c r="H1295" t="s">
        <v>383</v>
      </c>
      <c r="I1295" s="937" t="s">
        <v>489</v>
      </c>
      <c r="J1295" s="937" t="s">
        <v>445</v>
      </c>
      <c r="K1295" s="937" t="s">
        <v>6</v>
      </c>
      <c r="L1295" s="937" t="s">
        <v>118</v>
      </c>
      <c r="M1295" s="958" t="s">
        <v>189</v>
      </c>
      <c r="N1295" s="678">
        <f t="shared" ca="1" si="218"/>
        <v>112721.48976582865</v>
      </c>
      <c r="O1295" s="678">
        <f t="shared" ca="1" si="219"/>
        <v>34220.250379267702</v>
      </c>
      <c r="P1295" s="678">
        <f t="shared" ca="1" si="219"/>
        <v>5736.0214501438968</v>
      </c>
      <c r="Q1295" s="678">
        <f t="shared" ca="1" si="219"/>
        <v>40821.965695373707</v>
      </c>
      <c r="R1295" s="678">
        <f t="shared" ca="1" si="219"/>
        <v>13327.465924009897</v>
      </c>
      <c r="S1295" s="678">
        <f t="shared" ca="1" si="219"/>
        <v>2.6950388055640833</v>
      </c>
      <c r="T1295" s="678">
        <f t="shared" ca="1" si="219"/>
        <v>6221.8110184004454</v>
      </c>
      <c r="U1295" s="678">
        <f t="shared" ca="1" si="219"/>
        <v>0</v>
      </c>
      <c r="V1295" s="678">
        <f t="shared" ca="1" si="219"/>
        <v>2697.0769607853795</v>
      </c>
      <c r="W1295" s="678">
        <f t="shared" ca="1" si="214"/>
        <v>9694.2032990420594</v>
      </c>
      <c r="X1295" s="678">
        <f t="shared" ca="1" si="219"/>
        <v>0</v>
      </c>
      <c r="Y1295" s="678">
        <f t="shared" ca="1" si="219"/>
        <v>0</v>
      </c>
      <c r="Z1295" s="678">
        <f t="shared" ca="1" si="219"/>
        <v>0</v>
      </c>
      <c r="AA1295" t="str">
        <f t="shared" si="220"/>
        <v>ASR_CMS_19</v>
      </c>
      <c r="AB1295" s="957">
        <f t="shared" si="221"/>
        <v>45406</v>
      </c>
      <c r="AC1295" t="str">
        <f t="shared" si="222"/>
        <v>Unaudited</v>
      </c>
    </row>
    <row r="1296" spans="1:29" x14ac:dyDescent="0.25">
      <c r="A1296" t="s">
        <v>421</v>
      </c>
      <c r="B1296" t="s">
        <v>1380</v>
      </c>
      <c r="C1296" t="s">
        <v>1381</v>
      </c>
      <c r="D1296">
        <v>1900</v>
      </c>
      <c r="E1296" s="957">
        <v>1</v>
      </c>
      <c r="F1296" t="s">
        <v>441</v>
      </c>
      <c r="G1296" s="957">
        <v>274</v>
      </c>
      <c r="H1296" t="s">
        <v>383</v>
      </c>
      <c r="I1296" s="937" t="s">
        <v>489</v>
      </c>
      <c r="J1296" s="937" t="s">
        <v>445</v>
      </c>
      <c r="K1296" s="937" t="s">
        <v>6</v>
      </c>
      <c r="L1296" s="937" t="s">
        <v>45</v>
      </c>
      <c r="M1296" s="958" t="s">
        <v>164</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ASR_CMS_19</v>
      </c>
      <c r="AB1296" s="957">
        <f t="shared" si="221"/>
        <v>45406</v>
      </c>
      <c r="AC1296" t="str">
        <f t="shared" si="222"/>
        <v>Unaudited</v>
      </c>
    </row>
    <row r="1297" spans="1:29" x14ac:dyDescent="0.25">
      <c r="A1297" t="s">
        <v>421</v>
      </c>
      <c r="B1297" t="s">
        <v>1380</v>
      </c>
      <c r="C1297" t="s">
        <v>1381</v>
      </c>
      <c r="D1297">
        <v>1900</v>
      </c>
      <c r="E1297" s="957">
        <v>1</v>
      </c>
      <c r="F1297" t="s">
        <v>441</v>
      </c>
      <c r="G1297" s="957">
        <v>274</v>
      </c>
      <c r="H1297" t="s">
        <v>383</v>
      </c>
      <c r="I1297" s="958" t="s">
        <v>489</v>
      </c>
      <c r="J1297" s="958" t="s">
        <v>445</v>
      </c>
      <c r="K1297" s="958" t="s">
        <v>6</v>
      </c>
      <c r="L1297" s="937" t="s">
        <v>46</v>
      </c>
      <c r="M1297" s="958" t="s">
        <v>165</v>
      </c>
      <c r="N1297" s="678">
        <f t="shared" ca="1" si="218"/>
        <v>2.1446783886144205</v>
      </c>
      <c r="O1297" s="678">
        <f t="shared" ca="1" si="219"/>
        <v>2.1446783886144205</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ASR_CMS_19</v>
      </c>
      <c r="AB1297" s="957">
        <f t="shared" si="221"/>
        <v>45406</v>
      </c>
      <c r="AC1297" t="str">
        <f t="shared" si="222"/>
        <v>Unaudited</v>
      </c>
    </row>
    <row r="1298" spans="1:29" x14ac:dyDescent="0.25">
      <c r="A1298" t="s">
        <v>421</v>
      </c>
      <c r="B1298" t="s">
        <v>1380</v>
      </c>
      <c r="C1298" t="s">
        <v>1381</v>
      </c>
      <c r="D1298">
        <v>1900</v>
      </c>
      <c r="E1298" s="957">
        <v>1</v>
      </c>
      <c r="F1298" t="s">
        <v>441</v>
      </c>
      <c r="G1298" s="957">
        <v>274</v>
      </c>
      <c r="H1298" t="s">
        <v>383</v>
      </c>
      <c r="I1298" s="958" t="s">
        <v>489</v>
      </c>
      <c r="J1298" s="958" t="s">
        <v>445</v>
      </c>
      <c r="K1298" s="958" t="s">
        <v>6</v>
      </c>
      <c r="L1298" s="953" t="s">
        <v>166</v>
      </c>
      <c r="M1298" s="958" t="s">
        <v>462</v>
      </c>
      <c r="N1298" s="678">
        <f t="shared" ca="1" si="218"/>
        <v>127498.49010952658</v>
      </c>
      <c r="O1298" s="678">
        <f t="shared" ca="1" si="219"/>
        <v>25406.510863034535</v>
      </c>
      <c r="P1298" s="678">
        <f t="shared" ca="1" si="219"/>
        <v>4578.1929174377728</v>
      </c>
      <c r="Q1298" s="678">
        <f t="shared" ca="1" si="219"/>
        <v>42603.714582602071</v>
      </c>
      <c r="R1298" s="678">
        <f t="shared" ca="1" si="219"/>
        <v>8012.1177453950359</v>
      </c>
      <c r="S1298" s="678">
        <f t="shared" ca="1" si="219"/>
        <v>536.63168061445356</v>
      </c>
      <c r="T1298" s="678">
        <f t="shared" ca="1" si="219"/>
        <v>10164.365806862721</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1314.0017485908047</v>
      </c>
      <c r="W1298" s="678">
        <f t="shared" ca="1" si="223"/>
        <v>34882.954764989183</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ASR_CMS_19</v>
      </c>
      <c r="AB1298" s="957">
        <f t="shared" si="221"/>
        <v>45406</v>
      </c>
      <c r="AC1298" t="str">
        <f t="shared" si="222"/>
        <v>Unaudited</v>
      </c>
    </row>
    <row r="1299" spans="1:29" x14ac:dyDescent="0.25">
      <c r="A1299" t="s">
        <v>421</v>
      </c>
      <c r="B1299" t="s">
        <v>1380</v>
      </c>
      <c r="C1299" t="s">
        <v>1381</v>
      </c>
      <c r="D1299">
        <v>1900</v>
      </c>
      <c r="E1299" s="957">
        <v>1</v>
      </c>
      <c r="F1299" t="s">
        <v>441</v>
      </c>
      <c r="G1299" s="957">
        <v>274</v>
      </c>
      <c r="H1299" t="s">
        <v>383</v>
      </c>
      <c r="I1299" s="937" t="s">
        <v>489</v>
      </c>
      <c r="J1299" s="937" t="s">
        <v>445</v>
      </c>
      <c r="K1299" s="937" t="s">
        <v>435</v>
      </c>
      <c r="L1299" s="937" t="s">
        <v>121</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ASR_CMS_19</v>
      </c>
      <c r="AB1299" s="957">
        <f t="shared" si="221"/>
        <v>45406</v>
      </c>
      <c r="AC1299" t="str">
        <f t="shared" si="222"/>
        <v>Unaudited</v>
      </c>
    </row>
    <row r="1300" spans="1:29" x14ac:dyDescent="0.25">
      <c r="A1300" t="s">
        <v>421</v>
      </c>
      <c r="B1300" t="s">
        <v>1380</v>
      </c>
      <c r="C1300" t="s">
        <v>1381</v>
      </c>
      <c r="D1300">
        <v>1900</v>
      </c>
      <c r="E1300" s="957">
        <v>1</v>
      </c>
      <c r="F1300" t="s">
        <v>441</v>
      </c>
      <c r="G1300" s="957">
        <v>274</v>
      </c>
      <c r="H1300" t="s">
        <v>383</v>
      </c>
      <c r="I1300" s="937" t="s">
        <v>489</v>
      </c>
      <c r="J1300" s="937" t="s">
        <v>445</v>
      </c>
      <c r="K1300" s="937" t="s">
        <v>435</v>
      </c>
      <c r="L1300" s="937" t="s">
        <v>938</v>
      </c>
      <c r="M1300" s="958" t="s">
        <v>930</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ASR_CMS_19</v>
      </c>
      <c r="AB1300" s="957">
        <f t="shared" si="221"/>
        <v>45406</v>
      </c>
      <c r="AC1300" t="str">
        <f t="shared" si="222"/>
        <v>Unaudited</v>
      </c>
    </row>
    <row r="1301" spans="1:29" x14ac:dyDescent="0.25">
      <c r="A1301" t="s">
        <v>421</v>
      </c>
      <c r="B1301" t="s">
        <v>1380</v>
      </c>
      <c r="C1301" t="s">
        <v>1381</v>
      </c>
      <c r="D1301">
        <v>1900</v>
      </c>
      <c r="E1301" s="957">
        <v>1</v>
      </c>
      <c r="F1301" t="s">
        <v>441</v>
      </c>
      <c r="G1301" s="957">
        <v>274</v>
      </c>
      <c r="H1301" t="s">
        <v>383</v>
      </c>
      <c r="I1301" s="937" t="s">
        <v>489</v>
      </c>
      <c r="J1301" s="937" t="s">
        <v>445</v>
      </c>
      <c r="K1301" s="937" t="s">
        <v>435</v>
      </c>
      <c r="L1301" s="937" t="s">
        <v>168</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ASR_CMS_19</v>
      </c>
      <c r="AB1301" s="957">
        <f t="shared" si="221"/>
        <v>45406</v>
      </c>
      <c r="AC1301" t="str">
        <f t="shared" si="222"/>
        <v>Unaudited</v>
      </c>
    </row>
    <row r="1302" spans="1:29" x14ac:dyDescent="0.25">
      <c r="A1302" t="s">
        <v>421</v>
      </c>
      <c r="B1302" t="s">
        <v>1380</v>
      </c>
      <c r="C1302" t="s">
        <v>1381</v>
      </c>
      <c r="D1302">
        <v>1900</v>
      </c>
      <c r="E1302" s="957">
        <v>1</v>
      </c>
      <c r="F1302" t="s">
        <v>441</v>
      </c>
      <c r="G1302" s="957">
        <v>274</v>
      </c>
      <c r="H1302" t="s">
        <v>383</v>
      </c>
      <c r="I1302" s="937" t="s">
        <v>489</v>
      </c>
      <c r="J1302" s="937" t="s">
        <v>445</v>
      </c>
      <c r="K1302" s="937" t="s">
        <v>435</v>
      </c>
      <c r="L1302" s="953" t="s">
        <v>169</v>
      </c>
      <c r="M1302" s="958" t="s">
        <v>330</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ASR_CMS_19</v>
      </c>
      <c r="AB1302" s="957">
        <f t="shared" si="221"/>
        <v>45406</v>
      </c>
      <c r="AC1302" t="str">
        <f t="shared" si="222"/>
        <v>Unaudited</v>
      </c>
    </row>
    <row r="1303" spans="1:29" x14ac:dyDescent="0.25">
      <c r="A1303" t="s">
        <v>421</v>
      </c>
      <c r="B1303" t="s">
        <v>1380</v>
      </c>
      <c r="C1303" t="s">
        <v>1381</v>
      </c>
      <c r="D1303">
        <v>1900</v>
      </c>
      <c r="E1303" s="957">
        <v>1</v>
      </c>
      <c r="F1303" t="s">
        <v>441</v>
      </c>
      <c r="G1303" s="957">
        <v>274</v>
      </c>
      <c r="H1303" t="s">
        <v>383</v>
      </c>
      <c r="I1303" s="937" t="s">
        <v>489</v>
      </c>
      <c r="J1303" s="937" t="s">
        <v>451</v>
      </c>
      <c r="K1303" s="937" t="s">
        <v>436</v>
      </c>
      <c r="L1303" s="953" t="s">
        <v>122</v>
      </c>
      <c r="M1303" s="958" t="s">
        <v>27</v>
      </c>
      <c r="N1303" s="678">
        <f t="shared" ca="1" si="218"/>
        <v>2195233.3765714038</v>
      </c>
      <c r="O1303" s="678">
        <f t="shared" ca="1" si="226"/>
        <v>48.401080320566884</v>
      </c>
      <c r="P1303" s="678">
        <f t="shared" ca="1" si="226"/>
        <v>2195184.9754910832</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ASR_CMS_19</v>
      </c>
      <c r="AB1303" s="957">
        <f t="shared" si="221"/>
        <v>45406</v>
      </c>
      <c r="AC1303" t="str">
        <f t="shared" si="222"/>
        <v>Unaudited</v>
      </c>
    </row>
    <row r="1304" spans="1:29" x14ac:dyDescent="0.25">
      <c r="A1304" t="s">
        <v>421</v>
      </c>
      <c r="B1304" t="s">
        <v>1380</v>
      </c>
      <c r="C1304" t="s">
        <v>1381</v>
      </c>
      <c r="D1304">
        <v>1900</v>
      </c>
      <c r="E1304" s="957">
        <v>1</v>
      </c>
      <c r="F1304" t="s">
        <v>441</v>
      </c>
      <c r="G1304" s="957">
        <v>274</v>
      </c>
      <c r="H1304" t="s">
        <v>383</v>
      </c>
      <c r="I1304" s="937" t="s">
        <v>489</v>
      </c>
      <c r="J1304" s="937" t="s">
        <v>451</v>
      </c>
      <c r="K1304" s="937" t="s">
        <v>436</v>
      </c>
      <c r="L1304" s="937" t="s">
        <v>123</v>
      </c>
      <c r="M1304" s="958" t="s">
        <v>98</v>
      </c>
      <c r="N1304" s="678">
        <f t="shared" ca="1" si="218"/>
        <v>273740.32850838022</v>
      </c>
      <c r="O1304" s="678">
        <f t="shared" ca="1" si="226"/>
        <v>25164.763597637244</v>
      </c>
      <c r="P1304" s="678">
        <f t="shared" ca="1" si="226"/>
        <v>248575.56491074295</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ASR_CMS_19</v>
      </c>
      <c r="AB1304" s="957">
        <f t="shared" si="221"/>
        <v>45406</v>
      </c>
      <c r="AC1304" t="str">
        <f t="shared" si="222"/>
        <v>Unaudited</v>
      </c>
    </row>
    <row r="1305" spans="1:29" x14ac:dyDescent="0.25">
      <c r="A1305" t="s">
        <v>421</v>
      </c>
      <c r="B1305" t="s">
        <v>1380</v>
      </c>
      <c r="C1305" t="s">
        <v>1381</v>
      </c>
      <c r="D1305">
        <v>1900</v>
      </c>
      <c r="E1305" s="957">
        <v>1</v>
      </c>
      <c r="F1305" t="s">
        <v>441</v>
      </c>
      <c r="G1305" s="957">
        <v>274</v>
      </c>
      <c r="H1305" t="s">
        <v>383</v>
      </c>
      <c r="I1305" s="958" t="s">
        <v>489</v>
      </c>
      <c r="J1305" s="958" t="s">
        <v>451</v>
      </c>
      <c r="K1305" s="958" t="s">
        <v>436</v>
      </c>
      <c r="L1305" s="937" t="s">
        <v>124</v>
      </c>
      <c r="M1305" s="958" t="s">
        <v>99</v>
      </c>
      <c r="N1305" s="678">
        <f t="shared" ca="1" si="218"/>
        <v>222222.9455227954</v>
      </c>
      <c r="O1305" s="678">
        <f t="shared" ca="1" si="226"/>
        <v>40149.6594101882</v>
      </c>
      <c r="P1305" s="678">
        <f t="shared" ca="1" si="226"/>
        <v>182073.28611260719</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ASR_CMS_19</v>
      </c>
      <c r="AB1305" s="957">
        <f t="shared" si="221"/>
        <v>45406</v>
      </c>
      <c r="AC1305" t="str">
        <f t="shared" si="222"/>
        <v>Unaudited</v>
      </c>
    </row>
    <row r="1306" spans="1:29" x14ac:dyDescent="0.25">
      <c r="A1306" t="s">
        <v>421</v>
      </c>
      <c r="B1306" t="s">
        <v>1380</v>
      </c>
      <c r="C1306" t="s">
        <v>1381</v>
      </c>
      <c r="D1306">
        <v>1900</v>
      </c>
      <c r="E1306" s="957">
        <v>1</v>
      </c>
      <c r="F1306" t="s">
        <v>441</v>
      </c>
      <c r="G1306" s="957">
        <v>274</v>
      </c>
      <c r="H1306" t="s">
        <v>383</v>
      </c>
      <c r="I1306" s="937" t="s">
        <v>489</v>
      </c>
      <c r="J1306" s="937" t="s">
        <v>451</v>
      </c>
      <c r="K1306" s="937" t="s">
        <v>436</v>
      </c>
      <c r="L1306" s="937" t="s">
        <v>125</v>
      </c>
      <c r="M1306" s="958" t="s">
        <v>100</v>
      </c>
      <c r="N1306" s="678">
        <f t="shared" ca="1" si="218"/>
        <v>13164.089202778794</v>
      </c>
      <c r="O1306" s="678">
        <f t="shared" ca="1" si="226"/>
        <v>12251.058798757858</v>
      </c>
      <c r="P1306" s="678">
        <f t="shared" ca="1" si="226"/>
        <v>913.03040402093495</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ASR_CMS_19</v>
      </c>
      <c r="AB1306" s="957">
        <f t="shared" si="221"/>
        <v>45406</v>
      </c>
      <c r="AC1306" t="str">
        <f t="shared" si="222"/>
        <v>Unaudited</v>
      </c>
    </row>
    <row r="1307" spans="1:29" x14ac:dyDescent="0.25">
      <c r="A1307" t="s">
        <v>421</v>
      </c>
      <c r="B1307" t="s">
        <v>1380</v>
      </c>
      <c r="C1307" t="s">
        <v>1381</v>
      </c>
      <c r="D1307">
        <v>1900</v>
      </c>
      <c r="E1307" s="957">
        <v>1</v>
      </c>
      <c r="F1307" t="s">
        <v>441</v>
      </c>
      <c r="G1307" s="957">
        <v>274</v>
      </c>
      <c r="H1307" t="s">
        <v>383</v>
      </c>
      <c r="I1307" s="937" t="s">
        <v>489</v>
      </c>
      <c r="J1307" s="937" t="s">
        <v>451</v>
      </c>
      <c r="K1307" s="937" t="s">
        <v>436</v>
      </c>
      <c r="L1307" s="937" t="s">
        <v>126</v>
      </c>
      <c r="M1307" s="958" t="s">
        <v>101</v>
      </c>
      <c r="N1307" s="678">
        <f t="shared" ca="1" si="218"/>
        <v>272925.94359489746</v>
      </c>
      <c r="O1307" s="678">
        <f t="shared" ca="1" si="226"/>
        <v>43565.03761502156</v>
      </c>
      <c r="P1307" s="678">
        <f t="shared" ca="1" si="226"/>
        <v>229360.90597987591</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ASR_CMS_19</v>
      </c>
      <c r="AB1307" s="957">
        <f t="shared" si="221"/>
        <v>45406</v>
      </c>
      <c r="AC1307" t="str">
        <f t="shared" si="222"/>
        <v>Unaudited</v>
      </c>
    </row>
    <row r="1308" spans="1:29" x14ac:dyDescent="0.25">
      <c r="A1308" t="s">
        <v>421</v>
      </c>
      <c r="B1308" t="s">
        <v>1380</v>
      </c>
      <c r="C1308" t="s">
        <v>1381</v>
      </c>
      <c r="D1308">
        <v>1900</v>
      </c>
      <c r="E1308" s="957">
        <v>1</v>
      </c>
      <c r="F1308" t="s">
        <v>441</v>
      </c>
      <c r="G1308" s="957">
        <v>274</v>
      </c>
      <c r="H1308" t="s">
        <v>383</v>
      </c>
      <c r="I1308" s="937" t="s">
        <v>489</v>
      </c>
      <c r="J1308" s="937" t="s">
        <v>451</v>
      </c>
      <c r="K1308" s="937" t="s">
        <v>436</v>
      </c>
      <c r="L1308" s="937" t="s">
        <v>127</v>
      </c>
      <c r="M1308" s="958" t="s">
        <v>28</v>
      </c>
      <c r="N1308" s="678">
        <f t="shared" ca="1" si="218"/>
        <v>12651.171583382502</v>
      </c>
      <c r="O1308" s="678">
        <f t="shared" ca="1" si="226"/>
        <v>12651.171583382502</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ASR_CMS_19</v>
      </c>
      <c r="AB1308" s="957">
        <f t="shared" si="221"/>
        <v>45406</v>
      </c>
      <c r="AC1308" t="str">
        <f t="shared" si="222"/>
        <v>Unaudited</v>
      </c>
    </row>
    <row r="1309" spans="1:29" x14ac:dyDescent="0.25">
      <c r="A1309" t="s">
        <v>421</v>
      </c>
      <c r="B1309" t="s">
        <v>1380</v>
      </c>
      <c r="C1309" t="s">
        <v>1381</v>
      </c>
      <c r="D1309">
        <v>1900</v>
      </c>
      <c r="E1309" s="957">
        <v>1</v>
      </c>
      <c r="F1309" t="s">
        <v>441</v>
      </c>
      <c r="G1309" s="957">
        <v>274</v>
      </c>
      <c r="H1309" t="s">
        <v>383</v>
      </c>
      <c r="I1309" s="958" t="s">
        <v>489</v>
      </c>
      <c r="J1309" s="958" t="s">
        <v>437</v>
      </c>
      <c r="K1309" s="958" t="s">
        <v>437</v>
      </c>
      <c r="L1309" s="937" t="s">
        <v>129</v>
      </c>
      <c r="M1309" s="958" t="s">
        <v>327</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ASR_CMS_19</v>
      </c>
      <c r="AB1309" s="957">
        <f t="shared" si="221"/>
        <v>45406</v>
      </c>
      <c r="AC1309" t="str">
        <f t="shared" si="222"/>
        <v>Unaudited</v>
      </c>
    </row>
    <row r="1310" spans="1:29" x14ac:dyDescent="0.25">
      <c r="A1310" t="s">
        <v>421</v>
      </c>
      <c r="B1310" t="s">
        <v>1380</v>
      </c>
      <c r="C1310" t="s">
        <v>1381</v>
      </c>
      <c r="D1310">
        <v>1900</v>
      </c>
      <c r="E1310" s="957">
        <v>1</v>
      </c>
      <c r="F1310" t="s">
        <v>441</v>
      </c>
      <c r="G1310" s="957">
        <v>274</v>
      </c>
      <c r="H1310" t="s">
        <v>383</v>
      </c>
      <c r="I1310" s="958" t="s">
        <v>489</v>
      </c>
      <c r="J1310" s="958" t="s">
        <v>437</v>
      </c>
      <c r="K1310" s="958" t="s">
        <v>437</v>
      </c>
      <c r="L1310" s="937" t="s">
        <v>130</v>
      </c>
      <c r="M1310" s="958" t="s">
        <v>326</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ASR_CMS_19</v>
      </c>
      <c r="AB1310" s="957">
        <f t="shared" si="221"/>
        <v>45406</v>
      </c>
      <c r="AC1310" t="str">
        <f t="shared" si="222"/>
        <v>Unaudited</v>
      </c>
    </row>
    <row r="1311" spans="1:29" ht="30" x14ac:dyDescent="0.25">
      <c r="A1311" t="s">
        <v>421</v>
      </c>
      <c r="B1311" t="s">
        <v>1380</v>
      </c>
      <c r="C1311" t="s">
        <v>1381</v>
      </c>
      <c r="D1311">
        <v>1900</v>
      </c>
      <c r="E1311" s="957">
        <v>1</v>
      </c>
      <c r="F1311" t="s">
        <v>441</v>
      </c>
      <c r="G1311" s="957">
        <v>274</v>
      </c>
      <c r="H1311" t="s">
        <v>383</v>
      </c>
      <c r="I1311" s="958" t="s">
        <v>489</v>
      </c>
      <c r="J1311" s="958" t="s">
        <v>437</v>
      </c>
      <c r="K1311" s="958" t="s">
        <v>437</v>
      </c>
      <c r="L1311" s="937" t="s">
        <v>131</v>
      </c>
      <c r="M1311" s="958" t="s">
        <v>180</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ASR_CMS_19</v>
      </c>
      <c r="AB1311" s="957">
        <f t="shared" si="221"/>
        <v>45406</v>
      </c>
      <c r="AC1311" t="str">
        <f t="shared" si="222"/>
        <v>Unaudited</v>
      </c>
    </row>
    <row r="1312" spans="1:29" x14ac:dyDescent="0.25">
      <c r="A1312" t="s">
        <v>421</v>
      </c>
      <c r="B1312" t="s">
        <v>1380</v>
      </c>
      <c r="C1312" t="s">
        <v>1381</v>
      </c>
      <c r="D1312">
        <v>1900</v>
      </c>
      <c r="E1312" s="957">
        <v>1</v>
      </c>
      <c r="F1312" t="s">
        <v>441</v>
      </c>
      <c r="G1312" s="957">
        <v>274</v>
      </c>
      <c r="H1312" t="s">
        <v>383</v>
      </c>
      <c r="I1312" s="958" t="s">
        <v>489</v>
      </c>
      <c r="J1312" s="958" t="s">
        <v>437</v>
      </c>
      <c r="K1312" s="958" t="s">
        <v>437</v>
      </c>
      <c r="L1312" s="937" t="s">
        <v>132</v>
      </c>
      <c r="M1312" s="958" t="s">
        <v>495</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ASR_CMS_19</v>
      </c>
      <c r="AB1312" s="957">
        <f t="shared" si="221"/>
        <v>45406</v>
      </c>
      <c r="AC1312" t="str">
        <f t="shared" si="222"/>
        <v>Unaudited</v>
      </c>
    </row>
    <row r="1313" spans="1:29" x14ac:dyDescent="0.25">
      <c r="A1313" t="s">
        <v>421</v>
      </c>
      <c r="B1313" t="s">
        <v>1380</v>
      </c>
      <c r="C1313" t="s">
        <v>1381</v>
      </c>
      <c r="D1313">
        <v>1900</v>
      </c>
      <c r="E1313" s="957">
        <v>1</v>
      </c>
      <c r="F1313" t="s">
        <v>441</v>
      </c>
      <c r="G1313" s="957">
        <v>274</v>
      </c>
      <c r="H1313" t="s">
        <v>383</v>
      </c>
      <c r="I1313" s="958" t="s">
        <v>489</v>
      </c>
      <c r="J1313" s="958" t="s">
        <v>437</v>
      </c>
      <c r="K1313" s="958" t="s">
        <v>437</v>
      </c>
      <c r="L1313" s="953" t="s">
        <v>133</v>
      </c>
      <c r="M1313" s="958" t="s">
        <v>496</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ASR_CMS_19</v>
      </c>
      <c r="AB1313" s="957">
        <f t="shared" si="221"/>
        <v>45406</v>
      </c>
      <c r="AC1313" t="str">
        <f t="shared" si="222"/>
        <v>Unaudited</v>
      </c>
    </row>
    <row r="1314" spans="1:29" x14ac:dyDescent="0.25">
      <c r="A1314" t="s">
        <v>421</v>
      </c>
      <c r="B1314" t="s">
        <v>1380</v>
      </c>
      <c r="C1314" t="s">
        <v>1381</v>
      </c>
      <c r="D1314">
        <v>1900</v>
      </c>
      <c r="E1314" s="957">
        <v>1</v>
      </c>
      <c r="F1314" t="s">
        <v>441</v>
      </c>
      <c r="G1314" s="957">
        <v>274</v>
      </c>
      <c r="H1314" t="s">
        <v>383</v>
      </c>
      <c r="I1314" s="958" t="s">
        <v>489</v>
      </c>
      <c r="J1314" s="958" t="s">
        <v>437</v>
      </c>
      <c r="K1314" s="958" t="s">
        <v>437</v>
      </c>
      <c r="L1314" s="937" t="s">
        <v>134</v>
      </c>
      <c r="M1314" s="958" t="s">
        <v>497</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ASR_CMS_19</v>
      </c>
      <c r="AB1314" s="957">
        <f t="shared" si="221"/>
        <v>45406</v>
      </c>
      <c r="AC1314" t="str">
        <f t="shared" si="222"/>
        <v>Unaudited</v>
      </c>
    </row>
    <row r="1315" spans="1:29" x14ac:dyDescent="0.25">
      <c r="A1315" t="s">
        <v>421</v>
      </c>
      <c r="B1315" t="s">
        <v>1380</v>
      </c>
      <c r="C1315" t="s">
        <v>1381</v>
      </c>
      <c r="D1315">
        <v>1900</v>
      </c>
      <c r="E1315" s="957">
        <v>1</v>
      </c>
      <c r="F1315" t="s">
        <v>441</v>
      </c>
      <c r="G1315" s="957">
        <v>274</v>
      </c>
      <c r="H1315" t="s">
        <v>383</v>
      </c>
      <c r="I1315" s="937" t="s">
        <v>490</v>
      </c>
      <c r="J1315" s="937" t="s">
        <v>26</v>
      </c>
      <c r="K1315" s="937" t="s">
        <v>26</v>
      </c>
      <c r="L1315" s="937" t="s">
        <v>270</v>
      </c>
      <c r="M1315" s="958" t="s">
        <v>26</v>
      </c>
      <c r="N1315" s="678">
        <f t="shared" ca="1" si="218"/>
        <v>884958.69291737466</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ASR_CMS_19</v>
      </c>
      <c r="AB1315" s="957">
        <f t="shared" si="221"/>
        <v>45406</v>
      </c>
      <c r="AC1315" t="str">
        <f t="shared" si="222"/>
        <v>Unaudited</v>
      </c>
    </row>
    <row r="1316" spans="1:29" x14ac:dyDescent="0.25">
      <c r="A1316" t="s">
        <v>421</v>
      </c>
      <c r="B1316" t="s">
        <v>1380</v>
      </c>
      <c r="C1316" t="s">
        <v>1381</v>
      </c>
      <c r="D1316">
        <v>1900</v>
      </c>
      <c r="E1316" s="957">
        <v>1</v>
      </c>
      <c r="F1316" t="s">
        <v>442</v>
      </c>
      <c r="G1316" s="957">
        <v>366</v>
      </c>
      <c r="H1316" t="s">
        <v>383</v>
      </c>
      <c r="I1316" s="958" t="s">
        <v>433</v>
      </c>
      <c r="J1316" s="958" t="s">
        <v>433</v>
      </c>
      <c r="K1316" s="958" t="s">
        <v>433</v>
      </c>
      <c r="L1316" s="937"/>
      <c r="M1316" s="958" t="s">
        <v>433</v>
      </c>
      <c r="N1316" s="678">
        <f t="shared" ca="1" si="218"/>
        <v>22782.829032224003</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10142.918279568001</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1827.4537634389999</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7603.3591397609998</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1503.8301075210002</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28.533333333000002</v>
      </c>
      <c r="T1316" s="678">
        <f t="shared" ca="1" si="228"/>
        <v>1274.734408602</v>
      </c>
      <c r="U1316" s="678">
        <f t="shared" ca="1" si="228"/>
        <v>0</v>
      </c>
      <c r="V1316" s="678">
        <f t="shared" ca="1" si="228"/>
        <v>64</v>
      </c>
      <c r="W1316" s="678">
        <f t="shared" ca="1" si="223"/>
        <v>338</v>
      </c>
      <c r="X1316" s="678">
        <f t="shared" ca="1" si="228"/>
        <v>0</v>
      </c>
      <c r="Y1316" s="678">
        <f t="shared" ca="1" si="228"/>
        <v>0</v>
      </c>
      <c r="Z1316" s="678">
        <f t="shared" ca="1" si="228"/>
        <v>0</v>
      </c>
      <c r="AA1316" t="str">
        <f t="shared" si="220"/>
        <v>ASR_CMS_19</v>
      </c>
      <c r="AB1316" s="957">
        <f t="shared" si="221"/>
        <v>45406</v>
      </c>
      <c r="AC1316" t="str">
        <f t="shared" si="222"/>
        <v>Unaudited</v>
      </c>
    </row>
    <row r="1317" spans="1:29" x14ac:dyDescent="0.25">
      <c r="A1317" t="s">
        <v>421</v>
      </c>
      <c r="B1317" t="s">
        <v>1380</v>
      </c>
      <c r="C1317" t="s">
        <v>1381</v>
      </c>
      <c r="D1317">
        <v>1900</v>
      </c>
      <c r="E1317" s="957">
        <v>1</v>
      </c>
      <c r="F1317" t="s">
        <v>442</v>
      </c>
      <c r="G1317" s="957">
        <v>366</v>
      </c>
      <c r="H1317" t="s">
        <v>383</v>
      </c>
      <c r="I1317" s="937" t="s">
        <v>488</v>
      </c>
      <c r="J1317" s="937" t="s">
        <v>12</v>
      </c>
      <c r="K1317" s="937" t="s">
        <v>12</v>
      </c>
      <c r="L1317" s="937">
        <v>1.1000000000000001</v>
      </c>
      <c r="M1317" s="937" t="s">
        <v>12</v>
      </c>
      <c r="N1317" s="678">
        <f t="shared" ca="1" si="218"/>
        <v>40729870.677373081</v>
      </c>
      <c r="O1317" s="678">
        <f t="shared" ca="1" si="228"/>
        <v>14208404.065172143</v>
      </c>
      <c r="P1317" s="678">
        <f t="shared" ca="1" si="228"/>
        <v>2559935.9798565628</v>
      </c>
      <c r="Q1317" s="678">
        <f t="shared" ca="1" si="228"/>
        <v>10650922.918514958</v>
      </c>
      <c r="R1317" s="678">
        <f t="shared" ca="1" si="228"/>
        <v>2106592.2578244046</v>
      </c>
      <c r="S1317" s="678">
        <f t="shared" ca="1" si="228"/>
        <v>39970.086657005661</v>
      </c>
      <c r="T1317" s="678">
        <f t="shared" ca="1" si="228"/>
        <v>1785671.580262132</v>
      </c>
      <c r="U1317" s="678">
        <f t="shared" ca="1" si="228"/>
        <v>0</v>
      </c>
      <c r="V1317" s="678">
        <f t="shared" ca="1" si="228"/>
        <v>89652.467999557412</v>
      </c>
      <c r="W1317" s="678">
        <f t="shared" ca="1" si="223"/>
        <v>9288721.3210863192</v>
      </c>
      <c r="X1317" s="678">
        <f t="shared" ca="1" si="228"/>
        <v>0</v>
      </c>
      <c r="Y1317" s="678">
        <f t="shared" ca="1" si="228"/>
        <v>0</v>
      </c>
      <c r="Z1317" s="678">
        <f t="shared" ca="1" si="228"/>
        <v>0</v>
      </c>
      <c r="AA1317" t="str">
        <f t="shared" si="220"/>
        <v>ASR_CMS_19</v>
      </c>
      <c r="AB1317" s="957">
        <f t="shared" si="221"/>
        <v>45406</v>
      </c>
      <c r="AC1317" t="str">
        <f t="shared" si="222"/>
        <v>Unaudited</v>
      </c>
    </row>
    <row r="1318" spans="1:29" x14ac:dyDescent="0.25">
      <c r="A1318" t="s">
        <v>421</v>
      </c>
      <c r="B1318" t="s">
        <v>1380</v>
      </c>
      <c r="C1318" t="s">
        <v>1381</v>
      </c>
      <c r="D1318">
        <v>1900</v>
      </c>
      <c r="E1318" s="957">
        <v>1</v>
      </c>
      <c r="F1318" t="s">
        <v>442</v>
      </c>
      <c r="G1318" s="957">
        <v>366</v>
      </c>
      <c r="H1318" t="s">
        <v>383</v>
      </c>
      <c r="I1318" s="937" t="s">
        <v>488</v>
      </c>
      <c r="J1318" s="937" t="s">
        <v>12</v>
      </c>
      <c r="K1318" s="937" t="s">
        <v>1323</v>
      </c>
      <c r="L1318" s="937" t="s">
        <v>1314</v>
      </c>
      <c r="M1318" s="958" t="s">
        <v>1323</v>
      </c>
      <c r="N1318" s="678">
        <f t="shared" ca="1" si="218"/>
        <v>534893.90775975911</v>
      </c>
      <c r="O1318" s="678">
        <f t="shared" ca="1" si="228"/>
        <v>195241.97273545645</v>
      </c>
      <c r="P1318" s="678">
        <f t="shared" ca="1" si="228"/>
        <v>37059.240872735121</v>
      </c>
      <c r="Q1318" s="678">
        <f t="shared" ca="1" si="228"/>
        <v>131445.56094085617</v>
      </c>
      <c r="R1318" s="678">
        <f t="shared" ca="1" si="228"/>
        <v>25864.560456591571</v>
      </c>
      <c r="S1318" s="678">
        <f t="shared" ca="1" si="228"/>
        <v>567.46475898136976</v>
      </c>
      <c r="T1318" s="678">
        <f t="shared" ca="1" si="228"/>
        <v>22591.210539772463</v>
      </c>
      <c r="U1318" s="678">
        <f t="shared" ca="1" si="228"/>
        <v>0</v>
      </c>
      <c r="V1318" s="678">
        <f t="shared" ca="1" si="228"/>
        <v>1212.7351908098681</v>
      </c>
      <c r="W1318" s="678">
        <f t="shared" ca="1" si="223"/>
        <v>120911.16226455604</v>
      </c>
      <c r="X1318" s="678">
        <f t="shared" ca="1" si="228"/>
        <v>0</v>
      </c>
      <c r="Y1318" s="678">
        <f t="shared" ca="1" si="228"/>
        <v>0</v>
      </c>
      <c r="Z1318" s="678">
        <f t="shared" ca="1" si="228"/>
        <v>0</v>
      </c>
      <c r="AA1318" t="str">
        <f t="shared" si="220"/>
        <v>ASR_CMS_19</v>
      </c>
      <c r="AB1318" s="957">
        <f t="shared" si="221"/>
        <v>45406</v>
      </c>
      <c r="AC1318" t="str">
        <f t="shared" si="222"/>
        <v>Unaudited</v>
      </c>
    </row>
    <row r="1319" spans="1:29" x14ac:dyDescent="0.25">
      <c r="A1319" t="s">
        <v>421</v>
      </c>
      <c r="B1319" t="s">
        <v>1380</v>
      </c>
      <c r="C1319" t="s">
        <v>1381</v>
      </c>
      <c r="D1319">
        <v>1900</v>
      </c>
      <c r="E1319" s="957">
        <v>1</v>
      </c>
      <c r="F1319" t="s">
        <v>442</v>
      </c>
      <c r="G1319" s="957">
        <v>366</v>
      </c>
      <c r="H1319" t="s">
        <v>383</v>
      </c>
      <c r="I1319" s="937" t="s">
        <v>488</v>
      </c>
      <c r="J1319" s="937" t="s">
        <v>491</v>
      </c>
      <c r="K1319" s="937" t="s">
        <v>492</v>
      </c>
      <c r="L1319" s="937" t="s">
        <v>63</v>
      </c>
      <c r="M1319" s="958" t="s">
        <v>344</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ASR_CMS_19</v>
      </c>
      <c r="AB1319" s="957">
        <f t="shared" si="221"/>
        <v>45406</v>
      </c>
      <c r="AC1319" t="str">
        <f t="shared" si="222"/>
        <v>Unaudited</v>
      </c>
    </row>
    <row r="1320" spans="1:29" x14ac:dyDescent="0.25">
      <c r="A1320" t="s">
        <v>421</v>
      </c>
      <c r="B1320" t="s">
        <v>1380</v>
      </c>
      <c r="C1320" t="s">
        <v>1381</v>
      </c>
      <c r="D1320">
        <v>1900</v>
      </c>
      <c r="E1320" s="957">
        <v>1</v>
      </c>
      <c r="F1320" t="s">
        <v>442</v>
      </c>
      <c r="G1320" s="957">
        <v>366</v>
      </c>
      <c r="H1320" t="s">
        <v>383</v>
      </c>
      <c r="I1320" s="937" t="s">
        <v>488</v>
      </c>
      <c r="J1320" s="937" t="s">
        <v>491</v>
      </c>
      <c r="K1320" s="937" t="s">
        <v>1014</v>
      </c>
      <c r="L1320" s="937" t="s">
        <v>910</v>
      </c>
      <c r="M1320" s="958" t="s">
        <v>911</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ASR_CMS_19</v>
      </c>
      <c r="AB1320" s="957">
        <f t="shared" si="221"/>
        <v>45406</v>
      </c>
      <c r="AC1320" t="str">
        <f t="shared" si="222"/>
        <v>Unaudited</v>
      </c>
    </row>
    <row r="1321" spans="1:29" x14ac:dyDescent="0.25">
      <c r="A1321" t="s">
        <v>421</v>
      </c>
      <c r="B1321" t="s">
        <v>1380</v>
      </c>
      <c r="C1321" t="s">
        <v>1381</v>
      </c>
      <c r="D1321">
        <v>1900</v>
      </c>
      <c r="E1321" s="957">
        <v>1</v>
      </c>
      <c r="F1321" t="s">
        <v>442</v>
      </c>
      <c r="G1321" s="957">
        <v>366</v>
      </c>
      <c r="H1321" t="s">
        <v>383</v>
      </c>
      <c r="I1321" s="937" t="s">
        <v>488</v>
      </c>
      <c r="J1321" s="937" t="s">
        <v>13</v>
      </c>
      <c r="K1321" s="937" t="s">
        <v>493</v>
      </c>
      <c r="L1321" s="943" t="s">
        <v>95</v>
      </c>
      <c r="M1321" s="959" t="s">
        <v>147</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ASR_CMS_19</v>
      </c>
      <c r="AB1321" s="957">
        <f t="shared" si="221"/>
        <v>45406</v>
      </c>
      <c r="AC1321" t="str">
        <f t="shared" si="222"/>
        <v>Unaudited</v>
      </c>
    </row>
    <row r="1322" spans="1:29" x14ac:dyDescent="0.25">
      <c r="A1322" t="s">
        <v>421</v>
      </c>
      <c r="B1322" t="s">
        <v>1380</v>
      </c>
      <c r="C1322" t="s">
        <v>1381</v>
      </c>
      <c r="D1322">
        <v>1900</v>
      </c>
      <c r="E1322" s="957">
        <v>1</v>
      </c>
      <c r="F1322" t="s">
        <v>442</v>
      </c>
      <c r="G1322" s="957">
        <v>366</v>
      </c>
      <c r="H1322" t="s">
        <v>383</v>
      </c>
      <c r="I1322" s="937" t="s">
        <v>488</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ASR_CMS_19</v>
      </c>
      <c r="AB1322" s="957">
        <f t="shared" si="221"/>
        <v>45406</v>
      </c>
      <c r="AC1322" t="str">
        <f t="shared" si="222"/>
        <v>Unaudited</v>
      </c>
    </row>
    <row r="1323" spans="1:29" x14ac:dyDescent="0.25">
      <c r="A1323" t="s">
        <v>421</v>
      </c>
      <c r="B1323" t="s">
        <v>1380</v>
      </c>
      <c r="C1323" t="s">
        <v>1381</v>
      </c>
      <c r="D1323">
        <v>1900</v>
      </c>
      <c r="E1323" s="957">
        <v>1</v>
      </c>
      <c r="F1323" t="s">
        <v>442</v>
      </c>
      <c r="G1323" s="957">
        <v>366</v>
      </c>
      <c r="H1323" t="s">
        <v>383</v>
      </c>
      <c r="I1323" s="937" t="s">
        <v>489</v>
      </c>
      <c r="J1323" s="937" t="s">
        <v>445</v>
      </c>
      <c r="K1323" s="937" t="s">
        <v>0</v>
      </c>
      <c r="L1323" s="937">
        <v>2.1</v>
      </c>
      <c r="M1323" s="958" t="s">
        <v>148</v>
      </c>
      <c r="N1323" s="678">
        <f t="shared" ca="1" si="218"/>
        <v>4144322.9400000004</v>
      </c>
      <c r="O1323" s="678">
        <f t="shared" ca="1" si="228"/>
        <v>745576.55999999994</v>
      </c>
      <c r="P1323" s="678">
        <f t="shared" ca="1" si="228"/>
        <v>47215.1</v>
      </c>
      <c r="Q1323" s="678">
        <f t="shared" ca="1" si="228"/>
        <v>2038601.4100000001</v>
      </c>
      <c r="R1323" s="678">
        <f t="shared" ca="1" si="228"/>
        <v>252290.85</v>
      </c>
      <c r="S1323" s="678">
        <f t="shared" ca="1" si="228"/>
        <v>0</v>
      </c>
      <c r="T1323" s="678">
        <f t="shared" ca="1" si="228"/>
        <v>520992.31000000006</v>
      </c>
      <c r="U1323" s="678">
        <f t="shared" ca="1" si="228"/>
        <v>0</v>
      </c>
      <c r="V1323" s="678">
        <f t="shared" ca="1" si="228"/>
        <v>51374.84</v>
      </c>
      <c r="W1323" s="678">
        <f t="shared" ca="1" si="223"/>
        <v>488271.86999999994</v>
      </c>
      <c r="X1323" s="678">
        <f t="shared" ca="1" si="228"/>
        <v>0</v>
      </c>
      <c r="Y1323" s="678">
        <f t="shared" ca="1" si="228"/>
        <v>0</v>
      </c>
      <c r="Z1323" s="678">
        <f t="shared" ca="1" si="228"/>
        <v>0</v>
      </c>
      <c r="AA1323" t="str">
        <f t="shared" si="220"/>
        <v>ASR_CMS_19</v>
      </c>
      <c r="AB1323" s="957">
        <f t="shared" si="221"/>
        <v>45406</v>
      </c>
      <c r="AC1323" t="str">
        <f t="shared" si="222"/>
        <v>Unaudited</v>
      </c>
    </row>
    <row r="1324" spans="1:29" ht="30" x14ac:dyDescent="0.25">
      <c r="A1324" t="s">
        <v>421</v>
      </c>
      <c r="B1324" t="s">
        <v>1380</v>
      </c>
      <c r="C1324" t="s">
        <v>1381</v>
      </c>
      <c r="D1324">
        <v>1900</v>
      </c>
      <c r="E1324" s="957">
        <v>1</v>
      </c>
      <c r="F1324" t="s">
        <v>442</v>
      </c>
      <c r="G1324" s="957">
        <v>366</v>
      </c>
      <c r="H1324" t="s">
        <v>383</v>
      </c>
      <c r="I1324" s="937" t="s">
        <v>489</v>
      </c>
      <c r="J1324" s="937" t="s">
        <v>445</v>
      </c>
      <c r="K1324" s="937" t="s">
        <v>0</v>
      </c>
      <c r="L1324" s="937">
        <v>2.2000000000000002</v>
      </c>
      <c r="M1324" s="958" t="s">
        <v>149</v>
      </c>
      <c r="N1324" s="678">
        <f t="shared" ca="1" si="218"/>
        <v>533035.33325651474</v>
      </c>
      <c r="O1324" s="678">
        <f t="shared" ca="1" si="228"/>
        <v>95894.710880770741</v>
      </c>
      <c r="P1324" s="678">
        <f t="shared" ca="1" si="228"/>
        <v>6072.7209070342551</v>
      </c>
      <c r="Q1324" s="678">
        <f t="shared" ca="1" si="228"/>
        <v>262201.23230950505</v>
      </c>
      <c r="R1324" s="678">
        <f t="shared" ca="1" si="228"/>
        <v>32449.193572574095</v>
      </c>
      <c r="S1324" s="678">
        <f t="shared" ca="1" si="228"/>
        <v>0</v>
      </c>
      <c r="T1324" s="678">
        <f t="shared" ca="1" si="228"/>
        <v>67009.090171175572</v>
      </c>
      <c r="U1324" s="678">
        <f t="shared" ca="1" si="228"/>
        <v>0</v>
      </c>
      <c r="V1324" s="678">
        <f t="shared" ca="1" si="228"/>
        <v>6607.7391547098214</v>
      </c>
      <c r="W1324" s="678">
        <f t="shared" ca="1" si="223"/>
        <v>62800.646260745219</v>
      </c>
      <c r="X1324" s="678">
        <f t="shared" ca="1" si="228"/>
        <v>0</v>
      </c>
      <c r="Y1324" s="678">
        <f t="shared" ca="1" si="228"/>
        <v>0</v>
      </c>
      <c r="Z1324" s="678">
        <f t="shared" ca="1" si="228"/>
        <v>0</v>
      </c>
      <c r="AA1324" t="str">
        <f t="shared" si="220"/>
        <v>ASR_CMS_19</v>
      </c>
      <c r="AB1324" s="957">
        <f t="shared" si="221"/>
        <v>45406</v>
      </c>
      <c r="AC1324" t="str">
        <f t="shared" si="222"/>
        <v>Unaudited</v>
      </c>
    </row>
    <row r="1325" spans="1:29" x14ac:dyDescent="0.25">
      <c r="A1325" t="s">
        <v>421</v>
      </c>
      <c r="B1325" t="s">
        <v>1380</v>
      </c>
      <c r="C1325" t="s">
        <v>1381</v>
      </c>
      <c r="D1325">
        <v>1900</v>
      </c>
      <c r="E1325" s="957">
        <v>1</v>
      </c>
      <c r="F1325" t="s">
        <v>442</v>
      </c>
      <c r="G1325" s="957">
        <v>366</v>
      </c>
      <c r="H1325" t="s">
        <v>383</v>
      </c>
      <c r="I1325" s="937" t="s">
        <v>489</v>
      </c>
      <c r="J1325" s="937" t="s">
        <v>445</v>
      </c>
      <c r="K1325" s="937" t="s">
        <v>0</v>
      </c>
      <c r="L1325" s="937">
        <v>2.2999999999999998</v>
      </c>
      <c r="M1325" s="958" t="s">
        <v>150</v>
      </c>
      <c r="N1325" s="678">
        <f t="shared" ca="1" si="218"/>
        <v>400983.96000000014</v>
      </c>
      <c r="O1325" s="678">
        <f t="shared" ca="1" si="228"/>
        <v>142799.72</v>
      </c>
      <c r="P1325" s="678">
        <f t="shared" ca="1" si="228"/>
        <v>33217.35</v>
      </c>
      <c r="Q1325" s="678">
        <f t="shared" ca="1" si="228"/>
        <v>139218.99000000005</v>
      </c>
      <c r="R1325" s="678">
        <f t="shared" ca="1" si="228"/>
        <v>37796.520000000004</v>
      </c>
      <c r="S1325" s="678">
        <f t="shared" ca="1" si="228"/>
        <v>212.06</v>
      </c>
      <c r="T1325" s="678">
        <f t="shared" ca="1" si="228"/>
        <v>33352.520000000004</v>
      </c>
      <c r="U1325" s="678">
        <f t="shared" ca="1" si="228"/>
        <v>0</v>
      </c>
      <c r="V1325" s="678">
        <f t="shared" ca="1" si="228"/>
        <v>3115.4</v>
      </c>
      <c r="W1325" s="678">
        <f t="shared" ca="1" si="223"/>
        <v>11271.400000000001</v>
      </c>
      <c r="X1325" s="678">
        <f t="shared" ca="1" si="228"/>
        <v>0</v>
      </c>
      <c r="Y1325" s="678">
        <f t="shared" ca="1" si="228"/>
        <v>0</v>
      </c>
      <c r="Z1325" s="678">
        <f t="shared" ca="1" si="228"/>
        <v>0</v>
      </c>
      <c r="AA1325" t="str">
        <f t="shared" si="220"/>
        <v>ASR_CMS_19</v>
      </c>
      <c r="AB1325" s="957">
        <f t="shared" si="221"/>
        <v>45406</v>
      </c>
      <c r="AC1325" t="str">
        <f t="shared" si="222"/>
        <v>Unaudited</v>
      </c>
    </row>
    <row r="1326" spans="1:29" x14ac:dyDescent="0.25">
      <c r="A1326" t="s">
        <v>421</v>
      </c>
      <c r="B1326" t="s">
        <v>1380</v>
      </c>
      <c r="C1326" t="s">
        <v>1381</v>
      </c>
      <c r="D1326">
        <v>1900</v>
      </c>
      <c r="E1326" s="957">
        <v>1</v>
      </c>
      <c r="F1326" t="s">
        <v>442</v>
      </c>
      <c r="G1326" s="957">
        <v>366</v>
      </c>
      <c r="H1326" t="s">
        <v>383</v>
      </c>
      <c r="I1326" s="937" t="s">
        <v>489</v>
      </c>
      <c r="J1326" s="937" t="s">
        <v>445</v>
      </c>
      <c r="K1326" s="937" t="s">
        <v>0</v>
      </c>
      <c r="L1326" s="937">
        <v>2.4</v>
      </c>
      <c r="M1326" s="958" t="s">
        <v>151</v>
      </c>
      <c r="N1326" s="678">
        <f t="shared" ca="1" si="218"/>
        <v>1317839.8599999996</v>
      </c>
      <c r="O1326" s="678">
        <f t="shared" ca="1" si="228"/>
        <v>390973.24000000005</v>
      </c>
      <c r="P1326" s="678">
        <f t="shared" ca="1" si="228"/>
        <v>31061.279999999999</v>
      </c>
      <c r="Q1326" s="678">
        <f t="shared" ca="1" si="228"/>
        <v>670305.07999999984</v>
      </c>
      <c r="R1326" s="678">
        <f t="shared" ca="1" si="228"/>
        <v>42211.060000000005</v>
      </c>
      <c r="S1326" s="678">
        <f t="shared" ca="1" si="228"/>
        <v>6945.92</v>
      </c>
      <c r="T1326" s="678">
        <f t="shared" ca="1" si="228"/>
        <v>80232.41</v>
      </c>
      <c r="U1326" s="678">
        <f t="shared" ca="1" si="228"/>
        <v>0</v>
      </c>
      <c r="V1326" s="678">
        <f t="shared" ca="1" si="228"/>
        <v>51522.14</v>
      </c>
      <c r="W1326" s="678">
        <f t="shared" ca="1" si="223"/>
        <v>44588.73</v>
      </c>
      <c r="X1326" s="678">
        <f t="shared" ca="1" si="228"/>
        <v>0</v>
      </c>
      <c r="Y1326" s="678">
        <f t="shared" ca="1" si="228"/>
        <v>0</v>
      </c>
      <c r="Z1326" s="678">
        <f t="shared" ca="1" si="228"/>
        <v>0</v>
      </c>
      <c r="AA1326" t="str">
        <f t="shared" si="220"/>
        <v>ASR_CMS_19</v>
      </c>
      <c r="AB1326" s="957">
        <f t="shared" si="221"/>
        <v>45406</v>
      </c>
      <c r="AC1326" t="str">
        <f t="shared" si="222"/>
        <v>Unaudited</v>
      </c>
    </row>
    <row r="1327" spans="1:29" ht="30" x14ac:dyDescent="0.25">
      <c r="A1327" t="s">
        <v>421</v>
      </c>
      <c r="B1327" t="s">
        <v>1380</v>
      </c>
      <c r="C1327" t="s">
        <v>1381</v>
      </c>
      <c r="D1327">
        <v>1900</v>
      </c>
      <c r="E1327" s="957">
        <v>1</v>
      </c>
      <c r="F1327" t="s">
        <v>442</v>
      </c>
      <c r="G1327" s="957">
        <v>366</v>
      </c>
      <c r="H1327" t="s">
        <v>383</v>
      </c>
      <c r="I1327" s="937" t="s">
        <v>489</v>
      </c>
      <c r="J1327" s="937" t="s">
        <v>445</v>
      </c>
      <c r="K1327" s="937" t="s">
        <v>0</v>
      </c>
      <c r="L1327" s="937">
        <v>2.5</v>
      </c>
      <c r="M1327" s="958" t="s">
        <v>152</v>
      </c>
      <c r="N1327" s="678">
        <f t="shared" ca="1" si="218"/>
        <v>99409.276420402399</v>
      </c>
      <c r="O1327" s="678">
        <f t="shared" ca="1" si="228"/>
        <v>30876.490106710535</v>
      </c>
      <c r="P1327" s="678">
        <f t="shared" ca="1" si="228"/>
        <v>3718.2447070153335</v>
      </c>
      <c r="Q1327" s="678">
        <f t="shared" ca="1" si="228"/>
        <v>46810.162492058487</v>
      </c>
      <c r="R1327" s="678">
        <f t="shared" ca="1" si="228"/>
        <v>4628.0974074292781</v>
      </c>
      <c r="S1327" s="678">
        <f t="shared" ca="1" si="228"/>
        <v>414.05862645052662</v>
      </c>
      <c r="T1327" s="678">
        <f t="shared" ca="1" si="228"/>
        <v>6570.4039549257213</v>
      </c>
      <c r="U1327" s="678">
        <f t="shared" ca="1" si="228"/>
        <v>0</v>
      </c>
      <c r="V1327" s="678">
        <f t="shared" ca="1" si="228"/>
        <v>3160.5487532845455</v>
      </c>
      <c r="W1327" s="678">
        <f t="shared" ca="1" si="223"/>
        <v>3231.2703725279835</v>
      </c>
      <c r="X1327" s="678">
        <f t="shared" ca="1" si="228"/>
        <v>0</v>
      </c>
      <c r="Y1327" s="678">
        <f t="shared" ca="1" si="228"/>
        <v>0</v>
      </c>
      <c r="Z1327" s="678">
        <f t="shared" ca="1" si="228"/>
        <v>0</v>
      </c>
      <c r="AA1327" t="str">
        <f t="shared" si="220"/>
        <v>ASR_CMS_19</v>
      </c>
      <c r="AB1327" s="957">
        <f t="shared" si="221"/>
        <v>45406</v>
      </c>
      <c r="AC1327" t="str">
        <f t="shared" si="222"/>
        <v>Unaudited</v>
      </c>
    </row>
    <row r="1328" spans="1:29" x14ac:dyDescent="0.25">
      <c r="A1328" t="s">
        <v>421</v>
      </c>
      <c r="B1328" t="s">
        <v>1380</v>
      </c>
      <c r="C1328" t="s">
        <v>1381</v>
      </c>
      <c r="D1328">
        <v>1900</v>
      </c>
      <c r="E1328" s="957">
        <v>1</v>
      </c>
      <c r="F1328" t="s">
        <v>442</v>
      </c>
      <c r="G1328" s="957">
        <v>366</v>
      </c>
      <c r="H1328" t="s">
        <v>383</v>
      </c>
      <c r="I1328" s="937" t="s">
        <v>489</v>
      </c>
      <c r="J1328" s="937" t="s">
        <v>445</v>
      </c>
      <c r="K1328" s="937" t="s">
        <v>0</v>
      </c>
      <c r="L1328" s="937" t="s">
        <v>97</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ASR_CMS_19</v>
      </c>
      <c r="AB1328" s="957">
        <f t="shared" si="221"/>
        <v>45406</v>
      </c>
      <c r="AC1328" t="str">
        <f t="shared" si="222"/>
        <v>Unaudited</v>
      </c>
    </row>
    <row r="1329" spans="1:29" x14ac:dyDescent="0.25">
      <c r="A1329" t="s">
        <v>421</v>
      </c>
      <c r="B1329" t="s">
        <v>1380</v>
      </c>
      <c r="C1329" t="s">
        <v>1381</v>
      </c>
      <c r="D1329">
        <v>1900</v>
      </c>
      <c r="E1329" s="957">
        <v>1</v>
      </c>
      <c r="F1329" t="s">
        <v>442</v>
      </c>
      <c r="G1329" s="957">
        <v>366</v>
      </c>
      <c r="H1329" t="s">
        <v>383</v>
      </c>
      <c r="I1329" s="937" t="s">
        <v>489</v>
      </c>
      <c r="J1329" s="937" t="s">
        <v>445</v>
      </c>
      <c r="K1329" s="937" t="s">
        <v>0</v>
      </c>
      <c r="L1329" s="937" t="s">
        <v>153</v>
      </c>
      <c r="M1329" s="958" t="s">
        <v>452</v>
      </c>
      <c r="N1329" s="678">
        <f t="shared" ca="1" si="218"/>
        <v>-4331.7875328686914</v>
      </c>
      <c r="O1329" s="678">
        <f t="shared" ca="1" si="228"/>
        <v>-863.19145360579216</v>
      </c>
      <c r="P1329" s="678">
        <f t="shared" ca="1" si="228"/>
        <v>-155.54504987304847</v>
      </c>
      <c r="Q1329" s="678">
        <f t="shared" ca="1" si="228"/>
        <v>-1447.4700015998251</v>
      </c>
      <c r="R1329" s="678">
        <f t="shared" ca="1" si="228"/>
        <v>-272.21335508807692</v>
      </c>
      <c r="S1329" s="678">
        <f t="shared" ca="1" si="228"/>
        <v>-18.232172175773655</v>
      </c>
      <c r="T1329" s="678">
        <f t="shared" ca="1" si="228"/>
        <v>-345.33642746562123</v>
      </c>
      <c r="U1329" s="678">
        <f t="shared" ca="1" si="228"/>
        <v>0</v>
      </c>
      <c r="V1329" s="678">
        <f t="shared" ca="1" si="228"/>
        <v>-44.643480780232466</v>
      </c>
      <c r="W1329" s="678">
        <f t="shared" ca="1" si="223"/>
        <v>-1185.1555922803213</v>
      </c>
      <c r="X1329" s="678">
        <f t="shared" ca="1" si="228"/>
        <v>0</v>
      </c>
      <c r="Y1329" s="678">
        <f t="shared" ca="1" si="228"/>
        <v>0</v>
      </c>
      <c r="Z1329" s="678">
        <f t="shared" ca="1" si="228"/>
        <v>0</v>
      </c>
      <c r="AA1329" t="str">
        <f t="shared" si="220"/>
        <v>ASR_CMS_19</v>
      </c>
      <c r="AB1329" s="957">
        <f t="shared" si="221"/>
        <v>45406</v>
      </c>
      <c r="AC1329" t="str">
        <f t="shared" si="222"/>
        <v>Unaudited</v>
      </c>
    </row>
    <row r="1330" spans="1:29" x14ac:dyDescent="0.25">
      <c r="A1330" t="s">
        <v>421</v>
      </c>
      <c r="B1330" t="s">
        <v>1380</v>
      </c>
      <c r="C1330" t="s">
        <v>1381</v>
      </c>
      <c r="D1330">
        <v>1900</v>
      </c>
      <c r="E1330" s="957">
        <v>1</v>
      </c>
      <c r="F1330" t="s">
        <v>442</v>
      </c>
      <c r="G1330" s="957">
        <v>366</v>
      </c>
      <c r="H1330" t="s">
        <v>383</v>
      </c>
      <c r="I1330" s="937" t="s">
        <v>489</v>
      </c>
      <c r="J1330" s="937" t="s">
        <v>445</v>
      </c>
      <c r="K1330" s="937" t="s">
        <v>0</v>
      </c>
      <c r="L1330" s="937" t="s">
        <v>912</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ASR_CMS_19</v>
      </c>
      <c r="AB1330" s="957">
        <f t="shared" si="221"/>
        <v>45406</v>
      </c>
      <c r="AC1330" t="str">
        <f t="shared" si="222"/>
        <v>Unaudited</v>
      </c>
    </row>
    <row r="1331" spans="1:29" x14ac:dyDescent="0.25">
      <c r="A1331" t="s">
        <v>421</v>
      </c>
      <c r="B1331" t="s">
        <v>1380</v>
      </c>
      <c r="C1331" t="s">
        <v>1381</v>
      </c>
      <c r="D1331">
        <v>1900</v>
      </c>
      <c r="E1331" s="957">
        <v>1</v>
      </c>
      <c r="F1331" t="s">
        <v>442</v>
      </c>
      <c r="G1331" s="957">
        <v>366</v>
      </c>
      <c r="H1331" t="s">
        <v>383</v>
      </c>
      <c r="I1331" s="937" t="s">
        <v>489</v>
      </c>
      <c r="J1331" s="937" t="s">
        <v>445</v>
      </c>
      <c r="K1331" s="937" t="s">
        <v>53</v>
      </c>
      <c r="L1331" s="945">
        <v>3.1</v>
      </c>
      <c r="M1331" s="960" t="s">
        <v>33</v>
      </c>
      <c r="N1331" s="678">
        <f t="shared" ca="1" si="218"/>
        <v>746136.25</v>
      </c>
      <c r="O1331" s="678">
        <f t="shared" ca="1" si="228"/>
        <v>294560.30999999994</v>
      </c>
      <c r="P1331" s="678">
        <f t="shared" ca="1" si="228"/>
        <v>59031.249999999985</v>
      </c>
      <c r="Q1331" s="678">
        <f t="shared" ca="1" si="228"/>
        <v>256673.26</v>
      </c>
      <c r="R1331" s="678">
        <f t="shared" ca="1" si="228"/>
        <v>52552.91</v>
      </c>
      <c r="S1331" s="678">
        <f t="shared" ca="1" si="228"/>
        <v>353.36</v>
      </c>
      <c r="T1331" s="678">
        <f t="shared" ca="1" si="228"/>
        <v>57720.520000000011</v>
      </c>
      <c r="U1331" s="678">
        <f t="shared" ca="1" si="228"/>
        <v>0</v>
      </c>
      <c r="V1331" s="678">
        <f t="shared" ca="1" si="228"/>
        <v>2342.36</v>
      </c>
      <c r="W1331" s="678">
        <f t="shared" ca="1" si="223"/>
        <v>22902.279999999995</v>
      </c>
      <c r="X1331" s="678">
        <f t="shared" ca="1" si="228"/>
        <v>0</v>
      </c>
      <c r="Y1331" s="678">
        <f t="shared" ca="1" si="228"/>
        <v>0</v>
      </c>
      <c r="Z1331" s="678">
        <f t="shared" ca="1" si="228"/>
        <v>0</v>
      </c>
      <c r="AA1331" t="str">
        <f t="shared" si="220"/>
        <v>ASR_CMS_19</v>
      </c>
      <c r="AB1331" s="957">
        <f t="shared" si="221"/>
        <v>45406</v>
      </c>
      <c r="AC1331" t="str">
        <f t="shared" si="222"/>
        <v>Unaudited</v>
      </c>
    </row>
    <row r="1332" spans="1:29" x14ac:dyDescent="0.25">
      <c r="A1332" t="s">
        <v>421</v>
      </c>
      <c r="B1332" t="s">
        <v>1380</v>
      </c>
      <c r="C1332" t="s">
        <v>1381</v>
      </c>
      <c r="D1332">
        <v>1900</v>
      </c>
      <c r="E1332" s="957">
        <v>1</v>
      </c>
      <c r="F1332" t="s">
        <v>442</v>
      </c>
      <c r="G1332" s="957">
        <v>366</v>
      </c>
      <c r="H1332" t="s">
        <v>383</v>
      </c>
      <c r="I1332" s="937" t="s">
        <v>489</v>
      </c>
      <c r="J1332" s="937" t="s">
        <v>445</v>
      </c>
      <c r="K1332" s="937" t="s">
        <v>53</v>
      </c>
      <c r="L1332" s="947">
        <v>3.2</v>
      </c>
      <c r="M1332" s="961" t="s">
        <v>34</v>
      </c>
      <c r="N1332" s="678">
        <f t="shared" ca="1" si="218"/>
        <v>2152329.1999999997</v>
      </c>
      <c r="O1332" s="678">
        <f t="shared" ca="1" si="228"/>
        <v>490900.95000000007</v>
      </c>
      <c r="P1332" s="678">
        <f t="shared" ca="1" si="228"/>
        <v>75043.270000000033</v>
      </c>
      <c r="Q1332" s="678">
        <f t="shared" ca="1" si="228"/>
        <v>817834.47</v>
      </c>
      <c r="R1332" s="678">
        <f t="shared" ca="1" si="228"/>
        <v>446066.65</v>
      </c>
      <c r="S1332" s="678">
        <f t="shared" ca="1" si="228"/>
        <v>755.09999999999991</v>
      </c>
      <c r="T1332" s="678">
        <f t="shared" ca="1" si="228"/>
        <v>174566.38999999993</v>
      </c>
      <c r="U1332" s="678">
        <f t="shared" ca="1" si="228"/>
        <v>0</v>
      </c>
      <c r="V1332" s="678">
        <f t="shared" ca="1" si="228"/>
        <v>25668.950000000004</v>
      </c>
      <c r="W1332" s="678">
        <f t="shared" ca="1" si="223"/>
        <v>121493.42000000001</v>
      </c>
      <c r="X1332" s="678">
        <f t="shared" ca="1" si="228"/>
        <v>0</v>
      </c>
      <c r="Y1332" s="678">
        <f t="shared" ca="1" si="228"/>
        <v>0</v>
      </c>
      <c r="Z1332" s="678">
        <f t="shared" ca="1" si="228"/>
        <v>0</v>
      </c>
      <c r="AA1332" t="str">
        <f t="shared" si="220"/>
        <v>ASR_CMS_19</v>
      </c>
      <c r="AB1332" s="957">
        <f t="shared" si="221"/>
        <v>45406</v>
      </c>
      <c r="AC1332" t="str">
        <f t="shared" si="222"/>
        <v>Unaudited</v>
      </c>
    </row>
    <row r="1333" spans="1:29" x14ac:dyDescent="0.25">
      <c r="A1333" t="s">
        <v>421</v>
      </c>
      <c r="B1333" t="s">
        <v>1380</v>
      </c>
      <c r="C1333" t="s">
        <v>1381</v>
      </c>
      <c r="D1333">
        <v>1900</v>
      </c>
      <c r="E1333" s="957">
        <v>1</v>
      </c>
      <c r="F1333" t="s">
        <v>442</v>
      </c>
      <c r="G1333" s="957">
        <v>366</v>
      </c>
      <c r="H1333" t="s">
        <v>383</v>
      </c>
      <c r="I1333" s="958" t="s">
        <v>489</v>
      </c>
      <c r="J1333" s="958" t="s">
        <v>445</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ASR_CMS_19</v>
      </c>
      <c r="AB1333" s="957">
        <f t="shared" si="221"/>
        <v>45406</v>
      </c>
      <c r="AC1333" t="str">
        <f t="shared" si="222"/>
        <v>Unaudited</v>
      </c>
    </row>
    <row r="1334" spans="1:29" x14ac:dyDescent="0.25">
      <c r="A1334" t="s">
        <v>421</v>
      </c>
      <c r="B1334" t="s">
        <v>1380</v>
      </c>
      <c r="C1334" t="s">
        <v>1381</v>
      </c>
      <c r="D1334">
        <v>1900</v>
      </c>
      <c r="E1334" s="957">
        <v>1</v>
      </c>
      <c r="F1334" t="s">
        <v>442</v>
      </c>
      <c r="G1334" s="957">
        <v>366</v>
      </c>
      <c r="H1334" t="s">
        <v>383</v>
      </c>
      <c r="I1334" s="937" t="s">
        <v>489</v>
      </c>
      <c r="J1334" s="937" t="s">
        <v>445</v>
      </c>
      <c r="K1334" s="937" t="s">
        <v>53</v>
      </c>
      <c r="L1334" s="937" t="s">
        <v>44</v>
      </c>
      <c r="M1334" s="962" t="s">
        <v>154</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ASR_CMS_19</v>
      </c>
      <c r="AB1334" s="957">
        <f t="shared" si="221"/>
        <v>45406</v>
      </c>
      <c r="AC1334" t="str">
        <f t="shared" si="222"/>
        <v>Unaudited</v>
      </c>
    </row>
    <row r="1335" spans="1:29" x14ac:dyDescent="0.25">
      <c r="A1335" t="s">
        <v>421</v>
      </c>
      <c r="B1335" t="s">
        <v>1380</v>
      </c>
      <c r="C1335" t="s">
        <v>1381</v>
      </c>
      <c r="D1335">
        <v>1900</v>
      </c>
      <c r="E1335" s="957">
        <v>1</v>
      </c>
      <c r="F1335" t="s">
        <v>442</v>
      </c>
      <c r="G1335" s="957">
        <v>366</v>
      </c>
      <c r="H1335" t="s">
        <v>383</v>
      </c>
      <c r="I1335" s="937" t="s">
        <v>489</v>
      </c>
      <c r="J1335" s="937" t="s">
        <v>445</v>
      </c>
      <c r="K1335" s="937" t="s">
        <v>53</v>
      </c>
      <c r="L1335" s="937" t="s">
        <v>41</v>
      </c>
      <c r="M1335" s="962" t="s">
        <v>52</v>
      </c>
      <c r="N1335" s="678">
        <f t="shared" ca="1" si="218"/>
        <v>40567.14141422564</v>
      </c>
      <c r="O1335" s="678">
        <f t="shared" ca="1" si="228"/>
        <v>17826.683618332256</v>
      </c>
      <c r="P1335" s="678">
        <f t="shared" ca="1" si="228"/>
        <v>3277.6776188277604</v>
      </c>
      <c r="Q1335" s="678">
        <f t="shared" ca="1" si="228"/>
        <v>13702.897016810753</v>
      </c>
      <c r="R1335" s="678">
        <f t="shared" ca="1" si="228"/>
        <v>2788.8390266107617</v>
      </c>
      <c r="S1335" s="678">
        <f t="shared" ca="1" si="228"/>
        <v>44.992854801580982</v>
      </c>
      <c r="T1335" s="678">
        <f t="shared" ca="1" si="228"/>
        <v>2135.4853372048246</v>
      </c>
      <c r="U1335" s="678">
        <f t="shared" ca="1" si="228"/>
        <v>0</v>
      </c>
      <c r="V1335" s="678">
        <f t="shared" ca="1" si="228"/>
        <v>153.32671441247984</v>
      </c>
      <c r="W1335" s="678">
        <f t="shared" ca="1" si="223"/>
        <v>637.23922722522843</v>
      </c>
      <c r="X1335" s="678">
        <f t="shared" ca="1" si="228"/>
        <v>0</v>
      </c>
      <c r="Y1335" s="678">
        <f t="shared" ca="1" si="228"/>
        <v>0</v>
      </c>
      <c r="Z1335" s="678">
        <f t="shared" ca="1" si="228"/>
        <v>0</v>
      </c>
      <c r="AA1335" t="str">
        <f t="shared" si="220"/>
        <v>ASR_CMS_19</v>
      </c>
      <c r="AB1335" s="957">
        <f t="shared" si="221"/>
        <v>45406</v>
      </c>
      <c r="AC1335" t="str">
        <f t="shared" si="222"/>
        <v>Unaudited</v>
      </c>
    </row>
    <row r="1336" spans="1:29" x14ac:dyDescent="0.25">
      <c r="A1336" t="s">
        <v>421</v>
      </c>
      <c r="B1336" t="s">
        <v>1380</v>
      </c>
      <c r="C1336" t="s">
        <v>1381</v>
      </c>
      <c r="D1336">
        <v>1900</v>
      </c>
      <c r="E1336" s="957">
        <v>1</v>
      </c>
      <c r="F1336" t="s">
        <v>442</v>
      </c>
      <c r="G1336" s="957">
        <v>366</v>
      </c>
      <c r="H1336" t="s">
        <v>383</v>
      </c>
      <c r="I1336" s="937" t="s">
        <v>489</v>
      </c>
      <c r="J1336" s="937" t="s">
        <v>445</v>
      </c>
      <c r="K1336" s="937" t="s">
        <v>53</v>
      </c>
      <c r="L1336" s="937" t="s">
        <v>42</v>
      </c>
      <c r="M1336" s="962" t="s">
        <v>155</v>
      </c>
      <c r="N1336" s="678">
        <f t="shared" ca="1" si="218"/>
        <v>70824.007317161071</v>
      </c>
      <c r="O1336" s="678">
        <f t="shared" ca="1" si="228"/>
        <v>19193.629365738874</v>
      </c>
      <c r="P1336" s="678">
        <f t="shared" ca="1" si="228"/>
        <v>3273.0055880239838</v>
      </c>
      <c r="Q1336" s="678">
        <f t="shared" ca="1" si="228"/>
        <v>26256.804976277781</v>
      </c>
      <c r="R1336" s="678">
        <f t="shared" ca="1" si="228"/>
        <v>12184.329790049476</v>
      </c>
      <c r="S1336" s="678">
        <f t="shared" ca="1" si="228"/>
        <v>27.08646688284399</v>
      </c>
      <c r="T1336" s="678">
        <f t="shared" ca="1" si="228"/>
        <v>5676.1919194496541</v>
      </c>
      <c r="U1336" s="678">
        <f t="shared" ca="1" si="228"/>
        <v>0</v>
      </c>
      <c r="V1336" s="678">
        <f t="shared" ca="1" si="228"/>
        <v>684.48786664388138</v>
      </c>
      <c r="W1336" s="678">
        <f t="shared" ca="1" si="223"/>
        <v>3528.4713440945784</v>
      </c>
      <c r="X1336" s="678">
        <f t="shared" ca="1" si="228"/>
        <v>0</v>
      </c>
      <c r="Y1336" s="678">
        <f t="shared" ca="1" si="228"/>
        <v>0</v>
      </c>
      <c r="Z1336" s="678">
        <f t="shared" ca="1" si="228"/>
        <v>0</v>
      </c>
      <c r="AA1336" t="str">
        <f t="shared" si="220"/>
        <v>ASR_CMS_19</v>
      </c>
      <c r="AB1336" s="957">
        <f t="shared" si="221"/>
        <v>45406</v>
      </c>
      <c r="AC1336" t="str">
        <f t="shared" si="222"/>
        <v>Unaudited</v>
      </c>
    </row>
    <row r="1337" spans="1:29" x14ac:dyDescent="0.25">
      <c r="A1337" t="s">
        <v>421</v>
      </c>
      <c r="B1337" t="s">
        <v>1380</v>
      </c>
      <c r="C1337" t="s">
        <v>1381</v>
      </c>
      <c r="D1337">
        <v>1900</v>
      </c>
      <c r="E1337" s="957">
        <v>1</v>
      </c>
      <c r="F1337" t="s">
        <v>442</v>
      </c>
      <c r="G1337" s="957">
        <v>366</v>
      </c>
      <c r="H1337" t="s">
        <v>383</v>
      </c>
      <c r="I1337" s="937" t="s">
        <v>489</v>
      </c>
      <c r="J1337" s="937" t="s">
        <v>445</v>
      </c>
      <c r="K1337" s="937" t="s">
        <v>53</v>
      </c>
      <c r="L1337" s="937" t="s">
        <v>43</v>
      </c>
      <c r="M1337" s="962" t="s">
        <v>463</v>
      </c>
      <c r="N1337" s="678">
        <f t="shared" ca="1" si="218"/>
        <v>55976.887911326456</v>
      </c>
      <c r="O1337" s="678">
        <f t="shared" ca="1" si="228"/>
        <v>11154.464727984399</v>
      </c>
      <c r="P1337" s="678">
        <f t="shared" ca="1" si="228"/>
        <v>2010.0080522968826</v>
      </c>
      <c r="Q1337" s="678">
        <f t="shared" ca="1" si="228"/>
        <v>18704.718414687082</v>
      </c>
      <c r="R1337" s="678">
        <f t="shared" ca="1" si="228"/>
        <v>3517.6370840239188</v>
      </c>
      <c r="S1337" s="678">
        <f t="shared" ca="1" si="228"/>
        <v>235.60256603523118</v>
      </c>
      <c r="T1337" s="678">
        <f t="shared" ca="1" si="228"/>
        <v>4462.5592426365602</v>
      </c>
      <c r="U1337" s="678">
        <f t="shared" ca="1" si="228"/>
        <v>0</v>
      </c>
      <c r="V1337" s="678">
        <f t="shared" ca="1" si="228"/>
        <v>576.89882078578887</v>
      </c>
      <c r="W1337" s="678">
        <f t="shared" ca="1" si="223"/>
        <v>15314.999002876591</v>
      </c>
      <c r="X1337" s="678">
        <f t="shared" ca="1" si="228"/>
        <v>0</v>
      </c>
      <c r="Y1337" s="678">
        <f t="shared" ca="1" si="228"/>
        <v>0</v>
      </c>
      <c r="Z1337" s="678">
        <f t="shared" ca="1" si="228"/>
        <v>0</v>
      </c>
      <c r="AA1337" t="str">
        <f t="shared" si="220"/>
        <v>ASR_CMS_19</v>
      </c>
      <c r="AB1337" s="957">
        <f t="shared" si="221"/>
        <v>45406</v>
      </c>
      <c r="AC1337" t="str">
        <f t="shared" si="222"/>
        <v>Unaudited</v>
      </c>
    </row>
    <row r="1338" spans="1:29" x14ac:dyDescent="0.25">
      <c r="A1338" t="s">
        <v>421</v>
      </c>
      <c r="B1338" t="s">
        <v>1380</v>
      </c>
      <c r="C1338" t="s">
        <v>1381</v>
      </c>
      <c r="D1338">
        <v>1900</v>
      </c>
      <c r="E1338" s="957">
        <v>1</v>
      </c>
      <c r="F1338" t="s">
        <v>442</v>
      </c>
      <c r="G1338" s="957">
        <v>366</v>
      </c>
      <c r="H1338" t="s">
        <v>383</v>
      </c>
      <c r="I1338" s="937" t="s">
        <v>489</v>
      </c>
      <c r="J1338" s="937" t="s">
        <v>445</v>
      </c>
      <c r="K1338" s="937" t="s">
        <v>915</v>
      </c>
      <c r="L1338" s="937" t="s">
        <v>916</v>
      </c>
      <c r="M1338" s="962" t="s">
        <v>915</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15448.619999999997</v>
      </c>
      <c r="O1338" s="678">
        <f t="shared" ca="1" si="228"/>
        <v>2698.29</v>
      </c>
      <c r="P1338" s="678">
        <f t="shared" ca="1" si="228"/>
        <v>9526.3599999999988</v>
      </c>
      <c r="Q1338" s="678">
        <f t="shared" ca="1" si="228"/>
        <v>0</v>
      </c>
      <c r="R1338" s="678">
        <f t="shared" ca="1" si="228"/>
        <v>3223.97</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ASR_CMS_19</v>
      </c>
      <c r="AB1338" s="957">
        <f t="shared" si="221"/>
        <v>45406</v>
      </c>
      <c r="AC1338" t="str">
        <f t="shared" si="222"/>
        <v>Unaudited</v>
      </c>
    </row>
    <row r="1339" spans="1:29" x14ac:dyDescent="0.25">
      <c r="A1339" t="s">
        <v>421</v>
      </c>
      <c r="B1339" t="s">
        <v>1380</v>
      </c>
      <c r="C1339" t="s">
        <v>1381</v>
      </c>
      <c r="D1339">
        <v>1900</v>
      </c>
      <c r="E1339" s="957">
        <v>1</v>
      </c>
      <c r="F1339" t="s">
        <v>442</v>
      </c>
      <c r="G1339" s="957">
        <v>366</v>
      </c>
      <c r="H1339" t="s">
        <v>383</v>
      </c>
      <c r="I1339" s="937" t="s">
        <v>489</v>
      </c>
      <c r="J1339" s="937" t="s">
        <v>445</v>
      </c>
      <c r="K1339" s="937" t="s">
        <v>915</v>
      </c>
      <c r="L1339" s="937" t="s">
        <v>917</v>
      </c>
      <c r="M1339" s="962" t="s">
        <v>920</v>
      </c>
      <c r="N1339" s="678">
        <f t="shared" ca="1" si="229"/>
        <v>504.54418807939305</v>
      </c>
      <c r="O1339" s="678">
        <f t="shared" ca="1" si="228"/>
        <v>88.12479931882234</v>
      </c>
      <c r="P1339" s="678">
        <f t="shared" ca="1" si="228"/>
        <v>311.12614405377354</v>
      </c>
      <c r="Q1339" s="678">
        <f t="shared" ca="1" si="228"/>
        <v>0</v>
      </c>
      <c r="R1339" s="678">
        <f t="shared" ca="1" si="228"/>
        <v>105.29324470679717</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ASR_CMS_19</v>
      </c>
      <c r="AB1339" s="957">
        <f t="shared" si="221"/>
        <v>45406</v>
      </c>
      <c r="AC1339" t="str">
        <f t="shared" si="222"/>
        <v>Unaudited</v>
      </c>
    </row>
    <row r="1340" spans="1:29" x14ac:dyDescent="0.25">
      <c r="A1340" t="s">
        <v>421</v>
      </c>
      <c r="B1340" t="s">
        <v>1380</v>
      </c>
      <c r="C1340" t="s">
        <v>1381</v>
      </c>
      <c r="D1340">
        <v>1900</v>
      </c>
      <c r="E1340" s="957">
        <v>1</v>
      </c>
      <c r="F1340" t="s">
        <v>442</v>
      </c>
      <c r="G1340" s="957">
        <v>366</v>
      </c>
      <c r="H1340" t="s">
        <v>383</v>
      </c>
      <c r="I1340" s="937" t="s">
        <v>489</v>
      </c>
      <c r="J1340" s="937" t="s">
        <v>445</v>
      </c>
      <c r="K1340" s="937" t="s">
        <v>915</v>
      </c>
      <c r="L1340" s="945" t="s">
        <v>918</v>
      </c>
      <c r="M1340" s="960" t="s">
        <v>921</v>
      </c>
      <c r="N1340" s="678">
        <f t="shared" ca="1" si="229"/>
        <v>-9.1788544646393984</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-1.8290621752911975</v>
      </c>
      <c r="P1340" s="678">
        <f t="shared" ca="1" si="231"/>
        <v>-0.32959265999232634</v>
      </c>
      <c r="Q1340" s="678">
        <f t="shared" ca="1" si="231"/>
        <v>-3.0671209946941991</v>
      </c>
      <c r="R1340" s="678">
        <f t="shared" ca="1" si="231"/>
        <v>-0.57680732277974467</v>
      </c>
      <c r="S1340" s="678">
        <f t="shared" ca="1" si="231"/>
        <v>-3.8633117092159816E-2</v>
      </c>
      <c r="T1340" s="678">
        <f t="shared" ca="1" si="231"/>
        <v>-0.73175168103091792</v>
      </c>
      <c r="U1340" s="678">
        <f t="shared" ca="1" si="231"/>
        <v>0</v>
      </c>
      <c r="V1340" s="678">
        <f t="shared" ca="1" si="231"/>
        <v>-9.4597440379378228E-2</v>
      </c>
      <c r="W1340" s="678">
        <f t="shared" ca="1" si="223"/>
        <v>-2.511289073379475</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ASR_CMS_19</v>
      </c>
      <c r="AB1340" s="957">
        <f t="shared" si="221"/>
        <v>45406</v>
      </c>
      <c r="AC1340" t="str">
        <f t="shared" si="222"/>
        <v>Unaudited</v>
      </c>
    </row>
    <row r="1341" spans="1:29" x14ac:dyDescent="0.25">
      <c r="A1341" t="s">
        <v>421</v>
      </c>
      <c r="B1341" t="s">
        <v>1380</v>
      </c>
      <c r="C1341" t="s">
        <v>1381</v>
      </c>
      <c r="D1341">
        <v>1900</v>
      </c>
      <c r="E1341" s="957">
        <v>1</v>
      </c>
      <c r="F1341" t="s">
        <v>442</v>
      </c>
      <c r="G1341" s="957">
        <v>366</v>
      </c>
      <c r="H1341" t="s">
        <v>383</v>
      </c>
      <c r="I1341" s="962" t="s">
        <v>489</v>
      </c>
      <c r="J1341" s="962" t="s">
        <v>445</v>
      </c>
      <c r="K1341" s="962" t="s">
        <v>446</v>
      </c>
      <c r="L1341" s="937">
        <v>5.0999999999999996</v>
      </c>
      <c r="M1341" s="962" t="s">
        <v>37</v>
      </c>
      <c r="N1341" s="678">
        <f t="shared" ca="1" si="229"/>
        <v>766302.58999999973</v>
      </c>
      <c r="O1341" s="678">
        <f t="shared" ca="1" si="231"/>
        <v>196697.60999999993</v>
      </c>
      <c r="P1341" s="678">
        <f t="shared" ca="1" si="231"/>
        <v>177277.99999999997</v>
      </c>
      <c r="Q1341" s="678">
        <f t="shared" ca="1" si="231"/>
        <v>116001.04999999994</v>
      </c>
      <c r="R1341" s="678">
        <f t="shared" ca="1" si="231"/>
        <v>168317.82999999996</v>
      </c>
      <c r="S1341" s="678">
        <f t="shared" ca="1" si="231"/>
        <v>114.97</v>
      </c>
      <c r="T1341" s="678">
        <f t="shared" ca="1" si="231"/>
        <v>97702.6</v>
      </c>
      <c r="U1341" s="678">
        <f t="shared" ca="1" si="231"/>
        <v>0</v>
      </c>
      <c r="V1341" s="678">
        <f t="shared" ca="1" si="231"/>
        <v>8718.1299999999974</v>
      </c>
      <c r="W1341" s="678">
        <f t="shared" ca="1" si="223"/>
        <v>1472.3999999999999</v>
      </c>
      <c r="X1341" s="678">
        <f t="shared" ca="1" si="232"/>
        <v>0</v>
      </c>
      <c r="Y1341" s="678">
        <f t="shared" ca="1" si="232"/>
        <v>0</v>
      </c>
      <c r="Z1341" s="678">
        <f t="shared" ca="1" si="232"/>
        <v>0</v>
      </c>
      <c r="AA1341" t="str">
        <f t="shared" si="220"/>
        <v>ASR_CMS_19</v>
      </c>
      <c r="AB1341" s="957">
        <f t="shared" si="221"/>
        <v>45406</v>
      </c>
      <c r="AC1341" t="str">
        <f t="shared" si="222"/>
        <v>Unaudited</v>
      </c>
    </row>
    <row r="1342" spans="1:29" ht="30" x14ac:dyDescent="0.25">
      <c r="A1342" t="s">
        <v>421</v>
      </c>
      <c r="B1342" t="s">
        <v>1380</v>
      </c>
      <c r="C1342" t="s">
        <v>1381</v>
      </c>
      <c r="D1342">
        <v>1900</v>
      </c>
      <c r="E1342" s="957">
        <v>1</v>
      </c>
      <c r="F1342" t="s">
        <v>442</v>
      </c>
      <c r="G1342" s="957">
        <v>366</v>
      </c>
      <c r="H1342" t="s">
        <v>383</v>
      </c>
      <c r="I1342" s="937" t="s">
        <v>489</v>
      </c>
      <c r="J1342" s="937" t="s">
        <v>445</v>
      </c>
      <c r="K1342" s="937" t="s">
        <v>446</v>
      </c>
      <c r="L1342" s="943">
        <v>5.2</v>
      </c>
      <c r="M1342" s="963" t="s">
        <v>304</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ASR_CMS_19</v>
      </c>
      <c r="AB1342" s="957">
        <f t="shared" si="221"/>
        <v>45406</v>
      </c>
      <c r="AC1342" t="str">
        <f t="shared" si="222"/>
        <v>Unaudited</v>
      </c>
    </row>
    <row r="1343" spans="1:29" ht="30" x14ac:dyDescent="0.25">
      <c r="A1343" t="s">
        <v>421</v>
      </c>
      <c r="B1343" t="s">
        <v>1380</v>
      </c>
      <c r="C1343" t="s">
        <v>1381</v>
      </c>
      <c r="D1343">
        <v>1900</v>
      </c>
      <c r="E1343" s="957">
        <v>1</v>
      </c>
      <c r="F1343" t="s">
        <v>442</v>
      </c>
      <c r="G1343" s="957">
        <v>366</v>
      </c>
      <c r="H1343" t="s">
        <v>383</v>
      </c>
      <c r="I1343" s="937" t="s">
        <v>489</v>
      </c>
      <c r="J1343" s="937" t="s">
        <v>445</v>
      </c>
      <c r="K1343" s="937" t="s">
        <v>446</v>
      </c>
      <c r="L1343" s="943">
        <v>5.3</v>
      </c>
      <c r="M1343" s="963" t="s">
        <v>305</v>
      </c>
      <c r="N1343" s="678">
        <f t="shared" ca="1" si="229"/>
        <v>26924.897758995809</v>
      </c>
      <c r="O1343" s="678">
        <f t="shared" ca="1" si="231"/>
        <v>6911.190315419437</v>
      </c>
      <c r="P1343" s="678">
        <f t="shared" ca="1" si="231"/>
        <v>6228.860618778881</v>
      </c>
      <c r="Q1343" s="678">
        <f t="shared" ca="1" si="231"/>
        <v>4075.8265102381561</v>
      </c>
      <c r="R1343" s="678">
        <f t="shared" ca="1" si="231"/>
        <v>5914.0350338187382</v>
      </c>
      <c r="S1343" s="678">
        <f t="shared" ca="1" si="231"/>
        <v>4.0395994164025311</v>
      </c>
      <c r="T1343" s="678">
        <f t="shared" ca="1" si="231"/>
        <v>3432.8900229712967</v>
      </c>
      <c r="U1343" s="678">
        <f t="shared" ca="1" si="231"/>
        <v>0</v>
      </c>
      <c r="V1343" s="678">
        <f t="shared" ca="1" si="231"/>
        <v>306.32123910690962</v>
      </c>
      <c r="W1343" s="678">
        <f t="shared" ca="1" si="223"/>
        <v>51.734419245986672</v>
      </c>
      <c r="X1343" s="678">
        <f t="shared" ca="1" si="232"/>
        <v>0</v>
      </c>
      <c r="Y1343" s="678">
        <f t="shared" ca="1" si="232"/>
        <v>0</v>
      </c>
      <c r="Z1343" s="678">
        <f t="shared" ca="1" si="232"/>
        <v>0</v>
      </c>
      <c r="AA1343" t="str">
        <f t="shared" si="220"/>
        <v>ASR_CMS_19</v>
      </c>
      <c r="AB1343" s="957">
        <f t="shared" si="221"/>
        <v>45406</v>
      </c>
      <c r="AC1343" t="str">
        <f t="shared" si="222"/>
        <v>Unaudited</v>
      </c>
    </row>
    <row r="1344" spans="1:29" x14ac:dyDescent="0.25">
      <c r="A1344" t="s">
        <v>421</v>
      </c>
      <c r="B1344" t="s">
        <v>1380</v>
      </c>
      <c r="C1344" t="s">
        <v>1381</v>
      </c>
      <c r="D1344">
        <v>1900</v>
      </c>
      <c r="E1344" s="957">
        <v>1</v>
      </c>
      <c r="F1344" t="s">
        <v>442</v>
      </c>
      <c r="G1344" s="957">
        <v>366</v>
      </c>
      <c r="H1344" t="s">
        <v>383</v>
      </c>
      <c r="I1344" s="937" t="s">
        <v>489</v>
      </c>
      <c r="J1344" s="937" t="s">
        <v>445</v>
      </c>
      <c r="K1344" s="937" t="s">
        <v>446</v>
      </c>
      <c r="L1344" s="947" t="s">
        <v>82</v>
      </c>
      <c r="M1344" s="964" t="s">
        <v>454</v>
      </c>
      <c r="N1344" s="678">
        <f t="shared" ca="1" si="229"/>
        <v>-672.95417960817588</v>
      </c>
      <c r="O1344" s="678">
        <f t="shared" ca="1" si="231"/>
        <v>-134.09898156324996</v>
      </c>
      <c r="P1344" s="678">
        <f t="shared" ca="1" si="231"/>
        <v>-24.164317994633997</v>
      </c>
      <c r="Q1344" s="678">
        <f t="shared" ca="1" si="231"/>
        <v>-224.86813585452515</v>
      </c>
      <c r="R1344" s="678">
        <f t="shared" ca="1" si="231"/>
        <v>-42.289035106569891</v>
      </c>
      <c r="S1344" s="678">
        <f t="shared" ca="1" si="231"/>
        <v>-2.8324141883518119</v>
      </c>
      <c r="T1344" s="678">
        <f t="shared" ca="1" si="231"/>
        <v>-53.648889856803152</v>
      </c>
      <c r="U1344" s="678">
        <f t="shared" ca="1" si="231"/>
        <v>0</v>
      </c>
      <c r="V1344" s="678">
        <f t="shared" ca="1" si="231"/>
        <v>-6.9354779650097376</v>
      </c>
      <c r="W1344" s="678">
        <f t="shared" ca="1" si="223"/>
        <v>-184.11692707903214</v>
      </c>
      <c r="X1344" s="678">
        <f t="shared" ca="1" si="232"/>
        <v>0</v>
      </c>
      <c r="Y1344" s="678">
        <f t="shared" ca="1" si="232"/>
        <v>0</v>
      </c>
      <c r="Z1344" s="678">
        <f t="shared" ca="1" si="232"/>
        <v>0</v>
      </c>
      <c r="AA1344" t="str">
        <f t="shared" si="220"/>
        <v>ASR_CMS_19</v>
      </c>
      <c r="AB1344" s="957">
        <f t="shared" si="221"/>
        <v>45406</v>
      </c>
      <c r="AC1344" t="str">
        <f t="shared" si="222"/>
        <v>Unaudited</v>
      </c>
    </row>
    <row r="1345" spans="1:29" x14ac:dyDescent="0.25">
      <c r="A1345" t="s">
        <v>421</v>
      </c>
      <c r="B1345" t="s">
        <v>1380</v>
      </c>
      <c r="C1345" t="s">
        <v>1381</v>
      </c>
      <c r="D1345">
        <v>1900</v>
      </c>
      <c r="E1345" s="957">
        <v>1</v>
      </c>
      <c r="F1345" t="s">
        <v>442</v>
      </c>
      <c r="G1345" s="957">
        <v>366</v>
      </c>
      <c r="H1345" t="s">
        <v>383</v>
      </c>
      <c r="I1345" s="963" t="s">
        <v>489</v>
      </c>
      <c r="J1345" s="963" t="s">
        <v>445</v>
      </c>
      <c r="K1345" s="963" t="s">
        <v>447</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ASR_CMS_19</v>
      </c>
      <c r="AB1345" s="957">
        <f t="shared" si="221"/>
        <v>45406</v>
      </c>
      <c r="AC1345" t="str">
        <f t="shared" si="222"/>
        <v>Unaudited</v>
      </c>
    </row>
    <row r="1346" spans="1:29" x14ac:dyDescent="0.25">
      <c r="A1346" t="s">
        <v>421</v>
      </c>
      <c r="B1346" t="s">
        <v>1380</v>
      </c>
      <c r="C1346" t="s">
        <v>1381</v>
      </c>
      <c r="D1346">
        <v>1900</v>
      </c>
      <c r="E1346" s="957">
        <v>1</v>
      </c>
      <c r="F1346" t="s">
        <v>442</v>
      </c>
      <c r="G1346" s="957">
        <v>366</v>
      </c>
      <c r="H1346" t="s">
        <v>383</v>
      </c>
      <c r="I1346" s="937" t="s">
        <v>489</v>
      </c>
      <c r="J1346" s="937" t="s">
        <v>445</v>
      </c>
      <c r="K1346" s="937" t="s">
        <v>447</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ASR_CMS_19</v>
      </c>
      <c r="AB1346" s="957">
        <f t="shared" ref="AB1346:AB1409" si="234">file_date</f>
        <v>45406</v>
      </c>
      <c r="AC1346" t="str">
        <f t="shared" ref="AC1346:AC1409" si="235">status</f>
        <v>Unaudited</v>
      </c>
    </row>
    <row r="1347" spans="1:29" x14ac:dyDescent="0.25">
      <c r="A1347" t="s">
        <v>421</v>
      </c>
      <c r="B1347" t="s">
        <v>1380</v>
      </c>
      <c r="C1347" t="s">
        <v>1381</v>
      </c>
      <c r="D1347">
        <v>1900</v>
      </c>
      <c r="E1347" s="957">
        <v>1</v>
      </c>
      <c r="F1347" t="s">
        <v>442</v>
      </c>
      <c r="G1347" s="957">
        <v>366</v>
      </c>
      <c r="H1347" t="s">
        <v>383</v>
      </c>
      <c r="I1347" s="937" t="s">
        <v>489</v>
      </c>
      <c r="J1347" s="937" t="s">
        <v>445</v>
      </c>
      <c r="K1347" s="937" t="s">
        <v>447</v>
      </c>
      <c r="L1347" s="937">
        <v>6.3</v>
      </c>
      <c r="M1347" s="962" t="s">
        <v>185</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ASR_CMS_19</v>
      </c>
      <c r="AB1347" s="957">
        <f t="shared" si="234"/>
        <v>45406</v>
      </c>
      <c r="AC1347" t="str">
        <f t="shared" si="235"/>
        <v>Unaudited</v>
      </c>
    </row>
    <row r="1348" spans="1:29" x14ac:dyDescent="0.25">
      <c r="A1348" t="s">
        <v>421</v>
      </c>
      <c r="B1348" t="s">
        <v>1380</v>
      </c>
      <c r="C1348" t="s">
        <v>1381</v>
      </c>
      <c r="D1348">
        <v>1900</v>
      </c>
      <c r="E1348" s="957">
        <v>1</v>
      </c>
      <c r="F1348" t="s">
        <v>442</v>
      </c>
      <c r="G1348" s="957">
        <v>366</v>
      </c>
      <c r="H1348" t="s">
        <v>383</v>
      </c>
      <c r="I1348" s="937" t="s">
        <v>489</v>
      </c>
      <c r="J1348" s="937" t="s">
        <v>445</v>
      </c>
      <c r="K1348" s="937" t="s">
        <v>447</v>
      </c>
      <c r="L1348" s="937" t="s">
        <v>87</v>
      </c>
      <c r="M1348" s="962" t="s">
        <v>455</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ASR_CMS_19</v>
      </c>
      <c r="AB1348" s="957">
        <f t="shared" si="234"/>
        <v>45406</v>
      </c>
      <c r="AC1348" t="str">
        <f t="shared" si="235"/>
        <v>Unaudited</v>
      </c>
    </row>
    <row r="1349" spans="1:29" x14ac:dyDescent="0.25">
      <c r="A1349" t="s">
        <v>421</v>
      </c>
      <c r="B1349" t="s">
        <v>1380</v>
      </c>
      <c r="C1349" t="s">
        <v>1381</v>
      </c>
      <c r="D1349">
        <v>1900</v>
      </c>
      <c r="E1349" s="957">
        <v>1</v>
      </c>
      <c r="F1349" t="s">
        <v>442</v>
      </c>
      <c r="G1349" s="957">
        <v>366</v>
      </c>
      <c r="H1349" t="s">
        <v>383</v>
      </c>
      <c r="I1349" s="937" t="s">
        <v>489</v>
      </c>
      <c r="J1349" s="937" t="s">
        <v>445</v>
      </c>
      <c r="K1349" s="937" t="s">
        <v>448</v>
      </c>
      <c r="L1349" s="945">
        <v>7.1</v>
      </c>
      <c r="M1349" s="960" t="s">
        <v>20</v>
      </c>
      <c r="N1349" s="678">
        <f t="shared" ca="1" si="229"/>
        <v>422709.95999999996</v>
      </c>
      <c r="O1349" s="678">
        <f t="shared" ca="1" si="231"/>
        <v>88999.408742603235</v>
      </c>
      <c r="P1349" s="678">
        <f t="shared" ca="1" si="231"/>
        <v>6716.8829072643002</v>
      </c>
      <c r="Q1349" s="678">
        <f t="shared" ca="1" si="231"/>
        <v>213808.27955646551</v>
      </c>
      <c r="R1349" s="678">
        <f t="shared" ca="1" si="231"/>
        <v>16496.587219370136</v>
      </c>
      <c r="S1349" s="678">
        <f t="shared" ca="1" si="231"/>
        <v>1118.5347305973148</v>
      </c>
      <c r="T1349" s="678">
        <f t="shared" ca="1" si="231"/>
        <v>28762.319550890927</v>
      </c>
      <c r="U1349" s="678">
        <f t="shared" ca="1" si="231"/>
        <v>0</v>
      </c>
      <c r="V1349" s="678">
        <f t="shared" ca="1" si="231"/>
        <v>1949.2044958273841</v>
      </c>
      <c r="W1349" s="678">
        <f t="shared" ca="1" si="223"/>
        <v>64858.742796981096</v>
      </c>
      <c r="X1349" s="678">
        <f t="shared" ca="1" si="232"/>
        <v>0</v>
      </c>
      <c r="Y1349" s="678">
        <f t="shared" ca="1" si="232"/>
        <v>0</v>
      </c>
      <c r="Z1349" s="678">
        <f t="shared" ca="1" si="232"/>
        <v>0</v>
      </c>
      <c r="AA1349" t="str">
        <f t="shared" si="233"/>
        <v>ASR_CMS_19</v>
      </c>
      <c r="AB1349" s="957">
        <f t="shared" si="234"/>
        <v>45406</v>
      </c>
      <c r="AC1349" t="str">
        <f t="shared" si="235"/>
        <v>Unaudited</v>
      </c>
    </row>
    <row r="1350" spans="1:29" x14ac:dyDescent="0.25">
      <c r="A1350" t="s">
        <v>421</v>
      </c>
      <c r="B1350" t="s">
        <v>1380</v>
      </c>
      <c r="C1350" t="s">
        <v>1381</v>
      </c>
      <c r="D1350">
        <v>1900</v>
      </c>
      <c r="E1350" s="957">
        <v>1</v>
      </c>
      <c r="F1350" t="s">
        <v>442</v>
      </c>
      <c r="G1350" s="957">
        <v>366</v>
      </c>
      <c r="H1350" t="s">
        <v>383</v>
      </c>
      <c r="I1350" s="962" t="s">
        <v>489</v>
      </c>
      <c r="J1350" s="962" t="s">
        <v>445</v>
      </c>
      <c r="K1350" s="962" t="s">
        <v>448</v>
      </c>
      <c r="L1350" s="937">
        <v>7.2</v>
      </c>
      <c r="M1350" s="962"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ASR_CMS_19</v>
      </c>
      <c r="AB1350" s="957">
        <f t="shared" si="234"/>
        <v>45406</v>
      </c>
      <c r="AC1350" t="str">
        <f t="shared" si="235"/>
        <v>Unaudited</v>
      </c>
    </row>
    <row r="1351" spans="1:29" x14ac:dyDescent="0.25">
      <c r="A1351" t="s">
        <v>421</v>
      </c>
      <c r="B1351" t="s">
        <v>1380</v>
      </c>
      <c r="C1351" t="s">
        <v>1381</v>
      </c>
      <c r="D1351">
        <v>1900</v>
      </c>
      <c r="E1351" s="957">
        <v>1</v>
      </c>
      <c r="F1351" t="s">
        <v>442</v>
      </c>
      <c r="G1351" s="957">
        <v>366</v>
      </c>
      <c r="H1351" t="s">
        <v>383</v>
      </c>
      <c r="I1351" s="937" t="s">
        <v>489</v>
      </c>
      <c r="J1351" s="937" t="s">
        <v>445</v>
      </c>
      <c r="K1351" s="937" t="s">
        <v>448</v>
      </c>
      <c r="L1351" s="937">
        <v>7.3</v>
      </c>
      <c r="M1351" s="962" t="s">
        <v>156</v>
      </c>
      <c r="N1351" s="678">
        <f t="shared" ca="1" si="229"/>
        <v>9137.2547332898466</v>
      </c>
      <c r="O1351" s="678">
        <f t="shared" ca="1" si="236"/>
        <v>1872.7513110236848</v>
      </c>
      <c r="P1351" s="678">
        <f t="shared" ca="1" si="236"/>
        <v>432.55986803757264</v>
      </c>
      <c r="Q1351" s="678">
        <f t="shared" ca="1" si="236"/>
        <v>3414.9774210313863</v>
      </c>
      <c r="R1351" s="678">
        <f t="shared" ca="1" si="236"/>
        <v>874.13025773689583</v>
      </c>
      <c r="S1351" s="678">
        <f t="shared" ca="1" si="236"/>
        <v>22.265331489715845</v>
      </c>
      <c r="T1351" s="678">
        <f t="shared" ca="1" si="236"/>
        <v>666.33153631282676</v>
      </c>
      <c r="U1351" s="678">
        <f t="shared" ca="1" si="236"/>
        <v>0</v>
      </c>
      <c r="V1351" s="678">
        <f t="shared" ca="1" si="236"/>
        <v>113.88145181370496</v>
      </c>
      <c r="W1351" s="678">
        <f t="shared" ca="1" si="223"/>
        <v>1740.357555844058</v>
      </c>
      <c r="X1351" s="678">
        <f t="shared" ca="1" si="232"/>
        <v>0</v>
      </c>
      <c r="Y1351" s="678">
        <f t="shared" ca="1" si="232"/>
        <v>0</v>
      </c>
      <c r="Z1351" s="678">
        <f t="shared" ca="1" si="232"/>
        <v>0</v>
      </c>
      <c r="AA1351" t="str">
        <f t="shared" si="233"/>
        <v>ASR_CMS_19</v>
      </c>
      <c r="AB1351" s="957">
        <f t="shared" si="234"/>
        <v>45406</v>
      </c>
      <c r="AC1351" t="str">
        <f t="shared" si="235"/>
        <v>Unaudited</v>
      </c>
    </row>
    <row r="1352" spans="1:29" x14ac:dyDescent="0.25">
      <c r="A1352" t="s">
        <v>421</v>
      </c>
      <c r="B1352" t="s">
        <v>1380</v>
      </c>
      <c r="C1352" t="s">
        <v>1381</v>
      </c>
      <c r="D1352">
        <v>1900</v>
      </c>
      <c r="E1352" s="957">
        <v>1</v>
      </c>
      <c r="F1352" t="s">
        <v>442</v>
      </c>
      <c r="G1352" s="957">
        <v>366</v>
      </c>
      <c r="H1352" t="s">
        <v>383</v>
      </c>
      <c r="I1352" s="937" t="s">
        <v>489</v>
      </c>
      <c r="J1352" s="937" t="s">
        <v>445</v>
      </c>
      <c r="K1352" s="937" t="s">
        <v>448</v>
      </c>
      <c r="L1352" s="937" t="s">
        <v>91</v>
      </c>
      <c r="M1352" s="962" t="s">
        <v>456</v>
      </c>
      <c r="N1352" s="678">
        <f t="shared" ca="1" si="229"/>
        <v>-25.389867985852831</v>
      </c>
      <c r="O1352" s="678">
        <f t="shared" ca="1" si="236"/>
        <v>-5.059416438888352</v>
      </c>
      <c r="P1352" s="678">
        <f t="shared" ca="1" si="236"/>
        <v>-0.91169482624975939</v>
      </c>
      <c r="Q1352" s="678">
        <f t="shared" ca="1" si="236"/>
        <v>-8.4840431289028722</v>
      </c>
      <c r="R1352" s="678">
        <f t="shared" ca="1" si="236"/>
        <v>-1.5955217325941409</v>
      </c>
      <c r="S1352" s="678">
        <f t="shared" ca="1" si="236"/>
        <v>-0.10686406965386697</v>
      </c>
      <c r="T1352" s="678">
        <f t="shared" ca="1" si="236"/>
        <v>-2.024117350522868</v>
      </c>
      <c r="U1352" s="678">
        <f t="shared" ca="1" si="236"/>
        <v>0</v>
      </c>
      <c r="V1352" s="678">
        <f t="shared" ca="1" si="236"/>
        <v>-0.26166843937713041</v>
      </c>
      <c r="W1352" s="678">
        <f t="shared" ca="1" si="223"/>
        <v>-6.9465419996638422</v>
      </c>
      <c r="X1352" s="678">
        <f t="shared" ca="1" si="232"/>
        <v>0</v>
      </c>
      <c r="Y1352" s="678">
        <f t="shared" ca="1" si="232"/>
        <v>0</v>
      </c>
      <c r="Z1352" s="678">
        <f t="shared" ca="1" si="232"/>
        <v>0</v>
      </c>
      <c r="AA1352" t="str">
        <f t="shared" si="233"/>
        <v>ASR_CMS_19</v>
      </c>
      <c r="AB1352" s="957">
        <f t="shared" si="234"/>
        <v>45406</v>
      </c>
      <c r="AC1352" t="str">
        <f t="shared" si="235"/>
        <v>Unaudited</v>
      </c>
    </row>
    <row r="1353" spans="1:29" x14ac:dyDescent="0.25">
      <c r="A1353" t="s">
        <v>421</v>
      </c>
      <c r="B1353" t="s">
        <v>1380</v>
      </c>
      <c r="C1353" t="s">
        <v>1381</v>
      </c>
      <c r="D1353">
        <v>1900</v>
      </c>
      <c r="E1353" s="957">
        <v>1</v>
      </c>
      <c r="F1353" t="s">
        <v>442</v>
      </c>
      <c r="G1353" s="957">
        <v>366</v>
      </c>
      <c r="H1353" t="s">
        <v>383</v>
      </c>
      <c r="I1353" s="937" t="s">
        <v>489</v>
      </c>
      <c r="J1353" s="937" t="s">
        <v>445</v>
      </c>
      <c r="K1353" s="937" t="s">
        <v>449</v>
      </c>
      <c r="L1353" s="937">
        <v>8.1</v>
      </c>
      <c r="M1353" s="962" t="s">
        <v>22</v>
      </c>
      <c r="N1353" s="678">
        <f t="shared" ca="1" si="229"/>
        <v>9655045.9327073675</v>
      </c>
      <c r="O1353" s="678">
        <f t="shared" ca="1" si="236"/>
        <v>2959655.8308176557</v>
      </c>
      <c r="P1353" s="678">
        <f t="shared" ca="1" si="236"/>
        <v>444145.72285285941</v>
      </c>
      <c r="Q1353" s="678">
        <f t="shared" ca="1" si="236"/>
        <v>3401072.2067638882</v>
      </c>
      <c r="R1353" s="678">
        <f t="shared" ca="1" si="236"/>
        <v>1207413.6417509266</v>
      </c>
      <c r="S1353" s="678">
        <f t="shared" ca="1" si="236"/>
        <v>100023.8206488571</v>
      </c>
      <c r="T1353" s="678">
        <f t="shared" ca="1" si="236"/>
        <v>585993.88332830393</v>
      </c>
      <c r="U1353" s="678">
        <f t="shared" ca="1" si="236"/>
        <v>0</v>
      </c>
      <c r="V1353" s="678">
        <f t="shared" ca="1" si="236"/>
        <v>289898.17347418179</v>
      </c>
      <c r="W1353" s="678">
        <f t="shared" ca="1" si="223"/>
        <v>666842.65307069407</v>
      </c>
      <c r="X1353" s="678">
        <f t="shared" ca="1" si="232"/>
        <v>0</v>
      </c>
      <c r="Y1353" s="678">
        <f t="shared" ca="1" si="232"/>
        <v>0</v>
      </c>
      <c r="Z1353" s="678">
        <f t="shared" ca="1" si="232"/>
        <v>0</v>
      </c>
      <c r="AA1353" t="str">
        <f t="shared" si="233"/>
        <v>ASR_CMS_19</v>
      </c>
      <c r="AB1353" s="957">
        <f t="shared" si="234"/>
        <v>45406</v>
      </c>
      <c r="AC1353" t="str">
        <f t="shared" si="235"/>
        <v>Unaudited</v>
      </c>
    </row>
    <row r="1354" spans="1:29" x14ac:dyDescent="0.25">
      <c r="A1354" t="s">
        <v>421</v>
      </c>
      <c r="B1354" t="s">
        <v>1380</v>
      </c>
      <c r="C1354" t="s">
        <v>1381</v>
      </c>
      <c r="D1354">
        <v>1900</v>
      </c>
      <c r="E1354" s="957">
        <v>1</v>
      </c>
      <c r="F1354" t="s">
        <v>442</v>
      </c>
      <c r="G1354" s="957">
        <v>366</v>
      </c>
      <c r="H1354" t="s">
        <v>383</v>
      </c>
      <c r="I1354" s="937" t="s">
        <v>489</v>
      </c>
      <c r="J1354" s="937" t="s">
        <v>445</v>
      </c>
      <c r="K1354" s="937" t="s">
        <v>449</v>
      </c>
      <c r="L1354" s="945" t="s">
        <v>113</v>
      </c>
      <c r="M1354" s="960" t="s">
        <v>444</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ASR_CMS_19</v>
      </c>
      <c r="AB1354" s="957">
        <f t="shared" si="234"/>
        <v>45406</v>
      </c>
      <c r="AC1354" t="str">
        <f t="shared" si="235"/>
        <v>Unaudited</v>
      </c>
    </row>
    <row r="1355" spans="1:29" x14ac:dyDescent="0.25">
      <c r="A1355" t="s">
        <v>421</v>
      </c>
      <c r="B1355" t="s">
        <v>1380</v>
      </c>
      <c r="C1355" t="s">
        <v>1381</v>
      </c>
      <c r="D1355">
        <v>1900</v>
      </c>
      <c r="E1355" s="957">
        <v>1</v>
      </c>
      <c r="F1355" t="s">
        <v>442</v>
      </c>
      <c r="G1355" s="957">
        <v>366</v>
      </c>
      <c r="H1355" t="s">
        <v>383</v>
      </c>
      <c r="I1355" s="962" t="s">
        <v>489</v>
      </c>
      <c r="J1355" s="962" t="s">
        <v>445</v>
      </c>
      <c r="K1355" s="962" t="s">
        <v>449</v>
      </c>
      <c r="L1355" s="937" t="s">
        <v>115</v>
      </c>
      <c r="M1355" s="962" t="s">
        <v>158</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ASR_CMS_19</v>
      </c>
      <c r="AB1355" s="957">
        <f t="shared" si="234"/>
        <v>45406</v>
      </c>
      <c r="AC1355" t="str">
        <f t="shared" si="235"/>
        <v>Unaudited</v>
      </c>
    </row>
    <row r="1356" spans="1:29" x14ac:dyDescent="0.25">
      <c r="A1356" t="s">
        <v>421</v>
      </c>
      <c r="B1356" t="s">
        <v>1380</v>
      </c>
      <c r="C1356" t="s">
        <v>1381</v>
      </c>
      <c r="D1356">
        <v>1900</v>
      </c>
      <c r="E1356" s="957">
        <v>1</v>
      </c>
      <c r="F1356" t="s">
        <v>442</v>
      </c>
      <c r="G1356" s="957">
        <v>366</v>
      </c>
      <c r="H1356" t="s">
        <v>383</v>
      </c>
      <c r="I1356" s="937" t="s">
        <v>489</v>
      </c>
      <c r="J1356" s="937" t="s">
        <v>445</v>
      </c>
      <c r="K1356" s="937" t="s">
        <v>449</v>
      </c>
      <c r="L1356" s="937" t="s">
        <v>116</v>
      </c>
      <c r="M1356" s="962" t="s">
        <v>114</v>
      </c>
      <c r="N1356" s="678">
        <f t="shared" ca="1" si="229"/>
        <v>-21636.841159687061</v>
      </c>
      <c r="O1356" s="678">
        <f t="shared" ca="1" si="236"/>
        <v>-6632.5529205210632</v>
      </c>
      <c r="P1356" s="678">
        <f t="shared" ca="1" si="236"/>
        <v>-995.32519307518203</v>
      </c>
      <c r="Q1356" s="678">
        <f t="shared" ca="1" si="236"/>
        <v>-7621.7616801893037</v>
      </c>
      <c r="R1356" s="678">
        <f t="shared" ca="1" si="236"/>
        <v>-2705.7993677797563</v>
      </c>
      <c r="S1356" s="678">
        <f t="shared" ca="1" si="236"/>
        <v>-224.15217230949889</v>
      </c>
      <c r="T1356" s="678">
        <f t="shared" ca="1" si="236"/>
        <v>-1313.2052050805084</v>
      </c>
      <c r="U1356" s="678">
        <f t="shared" ca="1" si="236"/>
        <v>0</v>
      </c>
      <c r="V1356" s="678">
        <f t="shared" ca="1" si="236"/>
        <v>-649.65830050540364</v>
      </c>
      <c r="W1356" s="678">
        <f t="shared" ca="1" si="223"/>
        <v>-1494.3863202263465</v>
      </c>
      <c r="X1356" s="678">
        <f t="shared" ca="1" si="232"/>
        <v>0</v>
      </c>
      <c r="Y1356" s="678">
        <f t="shared" ca="1" si="232"/>
        <v>0</v>
      </c>
      <c r="Z1356" s="678">
        <f t="shared" ca="1" si="232"/>
        <v>0</v>
      </c>
      <c r="AA1356" t="str">
        <f t="shared" si="233"/>
        <v>ASR_CMS_19</v>
      </c>
      <c r="AB1356" s="957">
        <f t="shared" si="234"/>
        <v>45406</v>
      </c>
      <c r="AC1356" t="str">
        <f t="shared" si="235"/>
        <v>Unaudited</v>
      </c>
    </row>
    <row r="1357" spans="1:29" x14ac:dyDescent="0.25">
      <c r="A1357" t="s">
        <v>421</v>
      </c>
      <c r="B1357" t="s">
        <v>1380</v>
      </c>
      <c r="C1357" t="s">
        <v>1381</v>
      </c>
      <c r="D1357">
        <v>1900</v>
      </c>
      <c r="E1357" s="957">
        <v>1</v>
      </c>
      <c r="F1357" t="s">
        <v>442</v>
      </c>
      <c r="G1357" s="957">
        <v>366</v>
      </c>
      <c r="H1357" t="s">
        <v>383</v>
      </c>
      <c r="I1357" s="937" t="s">
        <v>489</v>
      </c>
      <c r="J1357" s="937" t="s">
        <v>445</v>
      </c>
      <c r="K1357" s="937" t="s">
        <v>449</v>
      </c>
      <c r="L1357" s="937" t="s">
        <v>117</v>
      </c>
      <c r="M1357" s="962" t="s">
        <v>159</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ASR_CMS_19</v>
      </c>
      <c r="AB1357" s="957">
        <f t="shared" si="234"/>
        <v>45406</v>
      </c>
      <c r="AC1357" t="str">
        <f t="shared" si="235"/>
        <v>Unaudited</v>
      </c>
    </row>
    <row r="1358" spans="1:29" x14ac:dyDescent="0.25">
      <c r="A1358" t="s">
        <v>421</v>
      </c>
      <c r="B1358" t="s">
        <v>1380</v>
      </c>
      <c r="C1358" t="s">
        <v>1381</v>
      </c>
      <c r="D1358">
        <v>1900</v>
      </c>
      <c r="E1358" s="957">
        <v>1</v>
      </c>
      <c r="F1358" t="s">
        <v>442</v>
      </c>
      <c r="G1358" s="957">
        <v>366</v>
      </c>
      <c r="H1358" t="s">
        <v>383</v>
      </c>
      <c r="I1358" s="937" t="s">
        <v>489</v>
      </c>
      <c r="J1358" s="937" t="s">
        <v>445</v>
      </c>
      <c r="K1358" s="937" t="s">
        <v>449</v>
      </c>
      <c r="L1358" s="937" t="s">
        <v>160</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ASR_CMS_19</v>
      </c>
      <c r="AB1358" s="957">
        <f t="shared" si="234"/>
        <v>45406</v>
      </c>
      <c r="AC1358" t="str">
        <f t="shared" si="235"/>
        <v>Unaudited</v>
      </c>
    </row>
    <row r="1359" spans="1:29" x14ac:dyDescent="0.25">
      <c r="A1359" t="s">
        <v>421</v>
      </c>
      <c r="B1359" t="s">
        <v>1380</v>
      </c>
      <c r="C1359" t="s">
        <v>1381</v>
      </c>
      <c r="D1359">
        <v>1900</v>
      </c>
      <c r="E1359" s="957">
        <v>1</v>
      </c>
      <c r="F1359" t="s">
        <v>442</v>
      </c>
      <c r="G1359" s="957">
        <v>366</v>
      </c>
      <c r="H1359" t="s">
        <v>383</v>
      </c>
      <c r="I1359" s="937" t="s">
        <v>489</v>
      </c>
      <c r="J1359" s="937" t="s">
        <v>445</v>
      </c>
      <c r="K1359" s="937" t="s">
        <v>449</v>
      </c>
      <c r="L1359" s="945" t="s">
        <v>443</v>
      </c>
      <c r="M1359" s="960" t="s">
        <v>457</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ASR_CMS_19</v>
      </c>
      <c r="AB1359" s="957">
        <f t="shared" si="234"/>
        <v>45406</v>
      </c>
      <c r="AC1359" t="str">
        <f t="shared" si="235"/>
        <v>Unaudited</v>
      </c>
    </row>
    <row r="1360" spans="1:29" ht="30" x14ac:dyDescent="0.25">
      <c r="A1360" t="s">
        <v>421</v>
      </c>
      <c r="B1360" t="s">
        <v>1380</v>
      </c>
      <c r="C1360" t="s">
        <v>1381</v>
      </c>
      <c r="D1360">
        <v>1900</v>
      </c>
      <c r="E1360" s="957">
        <v>1</v>
      </c>
      <c r="F1360" t="s">
        <v>442</v>
      </c>
      <c r="G1360" s="957">
        <v>366</v>
      </c>
      <c r="H1360" t="s">
        <v>383</v>
      </c>
      <c r="I1360" s="962" t="s">
        <v>489</v>
      </c>
      <c r="J1360" s="962" t="s">
        <v>445</v>
      </c>
      <c r="K1360" s="962" t="s">
        <v>450</v>
      </c>
      <c r="L1360" s="937">
        <v>9.1</v>
      </c>
      <c r="M1360" s="962" t="s">
        <v>186</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8185078.0899999999</v>
      </c>
      <c r="O1360" s="678">
        <f t="shared" ca="1" si="237"/>
        <v>664004.75999999978</v>
      </c>
      <c r="P1360" s="678">
        <f t="shared" ca="1" si="237"/>
        <v>141888.01</v>
      </c>
      <c r="Q1360" s="678">
        <f t="shared" ca="1" si="237"/>
        <v>1795294.05</v>
      </c>
      <c r="R1360" s="678">
        <f t="shared" ca="1" si="237"/>
        <v>217442.76</v>
      </c>
      <c r="S1360" s="678">
        <f t="shared" ca="1" si="237"/>
        <v>60676</v>
      </c>
      <c r="T1360" s="678">
        <f t="shared" ca="1" si="237"/>
        <v>308881.59000000003</v>
      </c>
      <c r="U1360" s="678">
        <f t="shared" ca="1" si="237"/>
        <v>0</v>
      </c>
      <c r="V1360" s="678">
        <f t="shared" ca="1" si="237"/>
        <v>43760.97</v>
      </c>
      <c r="W1360" s="678">
        <f t="shared" ca="1" si="223"/>
        <v>4953129.95</v>
      </c>
      <c r="X1360" s="678">
        <f t="shared" ca="1" si="237"/>
        <v>0</v>
      </c>
      <c r="Y1360" s="678">
        <f t="shared" ca="1" si="237"/>
        <v>0</v>
      </c>
      <c r="Z1360" s="678">
        <f t="shared" ca="1" si="237"/>
        <v>0</v>
      </c>
      <c r="AA1360" t="str">
        <f t="shared" si="233"/>
        <v>ASR_CMS_19</v>
      </c>
      <c r="AB1360" s="957">
        <f t="shared" si="234"/>
        <v>45406</v>
      </c>
      <c r="AC1360" t="str">
        <f t="shared" si="235"/>
        <v>Unaudited</v>
      </c>
    </row>
    <row r="1361" spans="1:29" x14ac:dyDescent="0.25">
      <c r="A1361" t="s">
        <v>421</v>
      </c>
      <c r="B1361" t="s">
        <v>1380</v>
      </c>
      <c r="C1361" t="s">
        <v>1381</v>
      </c>
      <c r="D1361">
        <v>1900</v>
      </c>
      <c r="E1361" s="957">
        <v>1</v>
      </c>
      <c r="F1361" t="s">
        <v>442</v>
      </c>
      <c r="G1361" s="957">
        <v>366</v>
      </c>
      <c r="H1361" t="s">
        <v>383</v>
      </c>
      <c r="I1361" s="937" t="s">
        <v>489</v>
      </c>
      <c r="J1361" s="937" t="s">
        <v>445</v>
      </c>
      <c r="K1361" s="937" t="s">
        <v>450</v>
      </c>
      <c r="L1361" s="937" t="s">
        <v>107</v>
      </c>
      <c r="M1361" s="962" t="s">
        <v>187</v>
      </c>
      <c r="N1361" s="678">
        <f t="shared" ca="1" si="238"/>
        <v>93622.03</v>
      </c>
      <c r="O1361" s="678">
        <f t="shared" ca="1" si="237"/>
        <v>12975.44</v>
      </c>
      <c r="P1361" s="678">
        <f t="shared" ca="1" si="237"/>
        <v>0</v>
      </c>
      <c r="Q1361" s="678">
        <f t="shared" ca="1" si="237"/>
        <v>45769.789999999994</v>
      </c>
      <c r="R1361" s="678">
        <f t="shared" ca="1" si="237"/>
        <v>0</v>
      </c>
      <c r="S1361" s="678">
        <f t="shared" ca="1" si="237"/>
        <v>0</v>
      </c>
      <c r="T1361" s="678">
        <f t="shared" ca="1" si="237"/>
        <v>0</v>
      </c>
      <c r="U1361" s="678">
        <f t="shared" ca="1" si="237"/>
        <v>0</v>
      </c>
      <c r="V1361" s="678">
        <f t="shared" ca="1" si="237"/>
        <v>0</v>
      </c>
      <c r="W1361" s="678">
        <f t="shared" ca="1" si="237"/>
        <v>34876.799999999996</v>
      </c>
      <c r="X1361" s="678">
        <f t="shared" ca="1" si="237"/>
        <v>0</v>
      </c>
      <c r="Y1361" s="678">
        <f t="shared" ca="1" si="237"/>
        <v>0</v>
      </c>
      <c r="Z1361" s="678">
        <f t="shared" ca="1" si="237"/>
        <v>0</v>
      </c>
      <c r="AA1361" t="str">
        <f t="shared" si="233"/>
        <v>ASR_CMS_19</v>
      </c>
      <c r="AB1361" s="957">
        <f t="shared" si="234"/>
        <v>45406</v>
      </c>
      <c r="AC1361" t="str">
        <f t="shared" si="235"/>
        <v>Unaudited</v>
      </c>
    </row>
    <row r="1362" spans="1:29" x14ac:dyDescent="0.25">
      <c r="A1362" t="s">
        <v>421</v>
      </c>
      <c r="B1362" t="s">
        <v>1380</v>
      </c>
      <c r="C1362" t="s">
        <v>1381</v>
      </c>
      <c r="D1362">
        <v>1900</v>
      </c>
      <c r="E1362" s="957">
        <v>1</v>
      </c>
      <c r="F1362" t="s">
        <v>442</v>
      </c>
      <c r="G1362" s="957">
        <v>366</v>
      </c>
      <c r="H1362" t="s">
        <v>383</v>
      </c>
      <c r="I1362" s="937" t="s">
        <v>489</v>
      </c>
      <c r="J1362" s="937" t="s">
        <v>445</v>
      </c>
      <c r="K1362" s="937" t="s">
        <v>450</v>
      </c>
      <c r="L1362" s="937" t="s">
        <v>1316</v>
      </c>
      <c r="M1362" s="962" t="s">
        <v>1317</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ASR_CMS_19</v>
      </c>
      <c r="AB1362" s="957">
        <f t="shared" si="234"/>
        <v>45406</v>
      </c>
      <c r="AC1362" t="str">
        <f t="shared" si="235"/>
        <v>Unaudited</v>
      </c>
    </row>
    <row r="1363" spans="1:29" x14ac:dyDescent="0.25">
      <c r="A1363" t="s">
        <v>421</v>
      </c>
      <c r="B1363" t="s">
        <v>1380</v>
      </c>
      <c r="C1363" t="s">
        <v>1381</v>
      </c>
      <c r="D1363">
        <v>1900</v>
      </c>
      <c r="E1363" s="957">
        <v>1</v>
      </c>
      <c r="F1363" t="s">
        <v>442</v>
      </c>
      <c r="G1363" s="957">
        <v>366</v>
      </c>
      <c r="H1363" t="s">
        <v>383</v>
      </c>
      <c r="I1363" s="937" t="s">
        <v>489</v>
      </c>
      <c r="J1363" s="937" t="s">
        <v>445</v>
      </c>
      <c r="K1363" s="937" t="s">
        <v>450</v>
      </c>
      <c r="L1363" s="937" t="s">
        <v>108</v>
      </c>
      <c r="M1363" s="962" t="s">
        <v>188</v>
      </c>
      <c r="N1363" s="678">
        <f t="shared" ca="1" si="238"/>
        <v>2565426.1599999997</v>
      </c>
      <c r="O1363" s="678">
        <f t="shared" ca="1" si="237"/>
        <v>517224.67999999993</v>
      </c>
      <c r="P1363" s="678">
        <f t="shared" ca="1" si="237"/>
        <v>37075.57</v>
      </c>
      <c r="Q1363" s="678">
        <f t="shared" ca="1" si="237"/>
        <v>1058043.69</v>
      </c>
      <c r="R1363" s="678">
        <f t="shared" ca="1" si="237"/>
        <v>90465.01</v>
      </c>
      <c r="S1363" s="678">
        <f t="shared" ca="1" si="237"/>
        <v>3128.07</v>
      </c>
      <c r="T1363" s="678">
        <f t="shared" ca="1" si="237"/>
        <v>327859.69999999995</v>
      </c>
      <c r="U1363" s="678">
        <f t="shared" ca="1" si="237"/>
        <v>0</v>
      </c>
      <c r="V1363" s="678">
        <f t="shared" ca="1" si="237"/>
        <v>12867.670000000002</v>
      </c>
      <c r="W1363" s="678">
        <f t="shared" ca="1" si="237"/>
        <v>518761.76999999996</v>
      </c>
      <c r="X1363" s="678">
        <f t="shared" ca="1" si="237"/>
        <v>0</v>
      </c>
      <c r="Y1363" s="678">
        <f t="shared" ca="1" si="237"/>
        <v>0</v>
      </c>
      <c r="Z1363" s="678">
        <f t="shared" ca="1" si="237"/>
        <v>0</v>
      </c>
      <c r="AA1363" t="str">
        <f t="shared" si="233"/>
        <v>ASR_CMS_19</v>
      </c>
      <c r="AB1363" s="957">
        <f t="shared" si="234"/>
        <v>45406</v>
      </c>
      <c r="AC1363" t="str">
        <f t="shared" si="235"/>
        <v>Unaudited</v>
      </c>
    </row>
    <row r="1364" spans="1:29" x14ac:dyDescent="0.25">
      <c r="A1364" t="s">
        <v>421</v>
      </c>
      <c r="B1364" t="s">
        <v>1380</v>
      </c>
      <c r="C1364" t="s">
        <v>1381</v>
      </c>
      <c r="D1364">
        <v>1900</v>
      </c>
      <c r="E1364" s="957">
        <v>1</v>
      </c>
      <c r="F1364" t="s">
        <v>442</v>
      </c>
      <c r="G1364" s="957">
        <v>366</v>
      </c>
      <c r="H1364" t="s">
        <v>383</v>
      </c>
      <c r="I1364" s="937" t="s">
        <v>489</v>
      </c>
      <c r="J1364" s="937" t="s">
        <v>445</v>
      </c>
      <c r="K1364" s="937" t="s">
        <v>450</v>
      </c>
      <c r="L1364" s="937" t="s">
        <v>109</v>
      </c>
      <c r="M1364" s="962" t="s">
        <v>161</v>
      </c>
      <c r="N1364" s="678">
        <f t="shared" ca="1" si="238"/>
        <v>2448518.9370894884</v>
      </c>
      <c r="O1364" s="678">
        <f t="shared" ca="1" si="237"/>
        <v>999188.3620992396</v>
      </c>
      <c r="P1364" s="678">
        <f t="shared" ca="1" si="237"/>
        <v>48127.004850127953</v>
      </c>
      <c r="Q1364" s="678">
        <f t="shared" ca="1" si="237"/>
        <v>1034409.3949876503</v>
      </c>
      <c r="R1364" s="678">
        <f t="shared" ca="1" si="237"/>
        <v>98486.886515350605</v>
      </c>
      <c r="S1364" s="678">
        <f t="shared" ca="1" si="237"/>
        <v>2920.7493513431559</v>
      </c>
      <c r="T1364" s="678">
        <f t="shared" ca="1" si="237"/>
        <v>153601.20395776228</v>
      </c>
      <c r="U1364" s="678">
        <f t="shared" ca="1" si="237"/>
        <v>0</v>
      </c>
      <c r="V1364" s="678">
        <f t="shared" ca="1" si="237"/>
        <v>3961.3677987489527</v>
      </c>
      <c r="W1364" s="678">
        <f t="shared" ca="1" si="237"/>
        <v>107823.96752926547</v>
      </c>
      <c r="X1364" s="678">
        <f t="shared" ca="1" si="237"/>
        <v>0</v>
      </c>
      <c r="Y1364" s="678">
        <f t="shared" ca="1" si="237"/>
        <v>0</v>
      </c>
      <c r="Z1364" s="678">
        <f t="shared" ca="1" si="237"/>
        <v>0</v>
      </c>
      <c r="AA1364" t="str">
        <f t="shared" si="233"/>
        <v>ASR_CMS_19</v>
      </c>
      <c r="AB1364" s="957">
        <f t="shared" si="234"/>
        <v>45406</v>
      </c>
      <c r="AC1364" t="str">
        <f t="shared" si="235"/>
        <v>Unaudited</v>
      </c>
    </row>
    <row r="1365" spans="1:29" x14ac:dyDescent="0.25">
      <c r="A1365" t="s">
        <v>421</v>
      </c>
      <c r="B1365" t="s">
        <v>1380</v>
      </c>
      <c r="C1365" t="s">
        <v>1381</v>
      </c>
      <c r="D1365">
        <v>1900</v>
      </c>
      <c r="E1365" s="957">
        <v>1</v>
      </c>
      <c r="F1365" t="s">
        <v>442</v>
      </c>
      <c r="G1365" s="957">
        <v>366</v>
      </c>
      <c r="H1365" t="s">
        <v>383</v>
      </c>
      <c r="I1365" s="937" t="s">
        <v>489</v>
      </c>
      <c r="J1365" s="937" t="s">
        <v>445</v>
      </c>
      <c r="K1365" s="937" t="s">
        <v>450</v>
      </c>
      <c r="L1365" s="937" t="s">
        <v>110</v>
      </c>
      <c r="M1365" s="962" t="s">
        <v>135</v>
      </c>
      <c r="N1365" s="678">
        <f t="shared" ca="1" si="238"/>
        <v>29810.200763620742</v>
      </c>
      <c r="O1365" s="678">
        <f t="shared" ca="1" si="237"/>
        <v>15076.272209894494</v>
      </c>
      <c r="P1365" s="678">
        <f t="shared" ca="1" si="237"/>
        <v>2716.2981726966987</v>
      </c>
      <c r="Q1365" s="678">
        <f t="shared" ca="1" si="237"/>
        <v>7921.6205226751272</v>
      </c>
      <c r="R1365" s="678">
        <f t="shared" ca="1" si="237"/>
        <v>1566.7774234230844</v>
      </c>
      <c r="S1365" s="678">
        <f t="shared" ca="1" si="237"/>
        <v>29.727681509744919</v>
      </c>
      <c r="T1365" s="678">
        <f t="shared" ca="1" si="237"/>
        <v>2080.6778386882847</v>
      </c>
      <c r="U1365" s="678">
        <f t="shared" ca="1" si="237"/>
        <v>0</v>
      </c>
      <c r="V1365" s="678">
        <f t="shared" ca="1" si="237"/>
        <v>66.678911798337651</v>
      </c>
      <c r="W1365" s="678">
        <f t="shared" ca="1" si="237"/>
        <v>352.14800293497075</v>
      </c>
      <c r="X1365" s="678">
        <f t="shared" ca="1" si="237"/>
        <v>0</v>
      </c>
      <c r="Y1365" s="678">
        <f t="shared" ca="1" si="237"/>
        <v>0</v>
      </c>
      <c r="Z1365" s="678">
        <f t="shared" ca="1" si="237"/>
        <v>0</v>
      </c>
      <c r="AA1365" t="str">
        <f t="shared" si="233"/>
        <v>ASR_CMS_19</v>
      </c>
      <c r="AB1365" s="957">
        <f t="shared" si="234"/>
        <v>45406</v>
      </c>
      <c r="AC1365" t="str">
        <f t="shared" si="235"/>
        <v>Unaudited</v>
      </c>
    </row>
    <row r="1366" spans="1:29" x14ac:dyDescent="0.25">
      <c r="A1366" t="s">
        <v>421</v>
      </c>
      <c r="B1366" t="s">
        <v>1380</v>
      </c>
      <c r="C1366" t="s">
        <v>1381</v>
      </c>
      <c r="D1366">
        <v>1900</v>
      </c>
      <c r="E1366" s="957">
        <v>1</v>
      </c>
      <c r="F1366" t="s">
        <v>442</v>
      </c>
      <c r="G1366" s="957">
        <v>366</v>
      </c>
      <c r="H1366" t="s">
        <v>383</v>
      </c>
      <c r="I1366" s="937" t="s">
        <v>489</v>
      </c>
      <c r="J1366" s="937" t="s">
        <v>445</v>
      </c>
      <c r="K1366" s="937" t="s">
        <v>450</v>
      </c>
      <c r="L1366" s="937" t="s">
        <v>111</v>
      </c>
      <c r="M1366" s="962" t="s">
        <v>163</v>
      </c>
      <c r="N1366" s="678">
        <f t="shared" ca="1" si="238"/>
        <v>154186.03364992325</v>
      </c>
      <c r="O1366" s="678">
        <f t="shared" ca="1" si="237"/>
        <v>25438.295370377786</v>
      </c>
      <c r="P1366" s="678">
        <f t="shared" ca="1" si="237"/>
        <v>2634.0644960700656</v>
      </c>
      <c r="Q1366" s="678">
        <f t="shared" ca="1" si="237"/>
        <v>45624.341987388267</v>
      </c>
      <c r="R1366" s="678">
        <f t="shared" ca="1" si="237"/>
        <v>4713.7690704480201</v>
      </c>
      <c r="S1366" s="678">
        <f t="shared" ca="1" si="237"/>
        <v>774.02176744347685</v>
      </c>
      <c r="T1366" s="678">
        <f t="shared" ca="1" si="237"/>
        <v>9167.4095448156022</v>
      </c>
      <c r="U1366" s="678">
        <f t="shared" ca="1" si="237"/>
        <v>0</v>
      </c>
      <c r="V1366" s="678">
        <f t="shared" ca="1" si="237"/>
        <v>702.84867476724742</v>
      </c>
      <c r="W1366" s="678">
        <f t="shared" ca="1" si="237"/>
        <v>65131.282738612783</v>
      </c>
      <c r="X1366" s="678">
        <f t="shared" ca="1" si="237"/>
        <v>0</v>
      </c>
      <c r="Y1366" s="678">
        <f t="shared" ca="1" si="237"/>
        <v>0</v>
      </c>
      <c r="Z1366" s="678">
        <f t="shared" ca="1" si="237"/>
        <v>0</v>
      </c>
      <c r="AA1366" t="str">
        <f t="shared" si="233"/>
        <v>ASR_CMS_19</v>
      </c>
      <c r="AB1366" s="957">
        <f t="shared" si="234"/>
        <v>45406</v>
      </c>
      <c r="AC1366" t="str">
        <f t="shared" si="235"/>
        <v>Unaudited</v>
      </c>
    </row>
    <row r="1367" spans="1:29" x14ac:dyDescent="0.25">
      <c r="A1367" t="s">
        <v>421</v>
      </c>
      <c r="B1367" t="s">
        <v>1380</v>
      </c>
      <c r="C1367" t="s">
        <v>1381</v>
      </c>
      <c r="D1367">
        <v>1900</v>
      </c>
      <c r="E1367" s="957">
        <v>1</v>
      </c>
      <c r="F1367" t="s">
        <v>442</v>
      </c>
      <c r="G1367" s="957">
        <v>366</v>
      </c>
      <c r="H1367" t="s">
        <v>383</v>
      </c>
      <c r="I1367" s="937" t="s">
        <v>489</v>
      </c>
      <c r="J1367" s="937" t="s">
        <v>445</v>
      </c>
      <c r="K1367" s="937" t="s">
        <v>450</v>
      </c>
      <c r="L1367" s="945" t="s">
        <v>112</v>
      </c>
      <c r="M1367" s="960" t="s">
        <v>464</v>
      </c>
      <c r="N1367" s="678">
        <f t="shared" ca="1" si="238"/>
        <v>114060.72079434938</v>
      </c>
      <c r="O1367" s="678">
        <f t="shared" ca="1" si="237"/>
        <v>22728.778508810425</v>
      </c>
      <c r="P1367" s="678">
        <f t="shared" ca="1" si="237"/>
        <v>4095.6719067806425</v>
      </c>
      <c r="Q1367" s="678">
        <f t="shared" ca="1" si="237"/>
        <v>38113.474046899595</v>
      </c>
      <c r="R1367" s="678">
        <f t="shared" ca="1" si="237"/>
        <v>7167.6764512576119</v>
      </c>
      <c r="S1367" s="678">
        <f t="shared" ca="1" si="237"/>
        <v>480.07310705708659</v>
      </c>
      <c r="T1367" s="678">
        <f t="shared" ca="1" si="237"/>
        <v>9093.0872150114556</v>
      </c>
      <c r="U1367" s="678">
        <f t="shared" ca="1" si="237"/>
        <v>0</v>
      </c>
      <c r="V1367" s="678">
        <f t="shared" ca="1" si="237"/>
        <v>1175.5118546153201</v>
      </c>
      <c r="W1367" s="678">
        <f t="shared" ca="1" si="237"/>
        <v>31206.447703917238</v>
      </c>
      <c r="X1367" s="678">
        <f t="shared" ca="1" si="237"/>
        <v>0</v>
      </c>
      <c r="Y1367" s="678">
        <f t="shared" ca="1" si="237"/>
        <v>0</v>
      </c>
      <c r="Z1367" s="678">
        <f t="shared" ca="1" si="237"/>
        <v>0</v>
      </c>
      <c r="AA1367" t="str">
        <f t="shared" si="233"/>
        <v>ASR_CMS_19</v>
      </c>
      <c r="AB1367" s="957">
        <f t="shared" si="234"/>
        <v>45406</v>
      </c>
      <c r="AC1367" t="str">
        <f t="shared" si="235"/>
        <v>Unaudited</v>
      </c>
    </row>
    <row r="1368" spans="1:29" x14ac:dyDescent="0.25">
      <c r="A1368" t="s">
        <v>421</v>
      </c>
      <c r="B1368" t="s">
        <v>1380</v>
      </c>
      <c r="C1368" t="s">
        <v>1381</v>
      </c>
      <c r="D1368">
        <v>1900</v>
      </c>
      <c r="E1368" s="957">
        <v>1</v>
      </c>
      <c r="F1368" t="s">
        <v>442</v>
      </c>
      <c r="G1368" s="957">
        <v>366</v>
      </c>
      <c r="H1368" t="s">
        <v>383</v>
      </c>
      <c r="I1368" s="962" t="s">
        <v>489</v>
      </c>
      <c r="J1368" s="962" t="s">
        <v>445</v>
      </c>
      <c r="K1368" s="962" t="s">
        <v>6</v>
      </c>
      <c r="L1368" s="937" t="s">
        <v>118</v>
      </c>
      <c r="M1368" s="962" t="s">
        <v>189</v>
      </c>
      <c r="N1368" s="678">
        <f t="shared" ca="1" si="238"/>
        <v>107741.63201893384</v>
      </c>
      <c r="O1368" s="678">
        <f t="shared" ca="1" si="237"/>
        <v>33027.09812559445</v>
      </c>
      <c r="P1368" s="678">
        <f t="shared" ca="1" si="237"/>
        <v>4956.2669476578776</v>
      </c>
      <c r="Q1368" s="678">
        <f t="shared" ca="1" si="237"/>
        <v>37952.90801565619</v>
      </c>
      <c r="R1368" s="678">
        <f t="shared" ca="1" si="237"/>
        <v>13473.650689064205</v>
      </c>
      <c r="S1368" s="678">
        <f t="shared" ca="1" si="237"/>
        <v>1116.1759097354288</v>
      </c>
      <c r="T1368" s="678">
        <f t="shared" ca="1" si="237"/>
        <v>6539.16488672781</v>
      </c>
      <c r="U1368" s="678">
        <f t="shared" ca="1" si="237"/>
        <v>0</v>
      </c>
      <c r="V1368" s="678">
        <f t="shared" ca="1" si="237"/>
        <v>3235.00297638232</v>
      </c>
      <c r="W1368" s="678">
        <f t="shared" ca="1" si="237"/>
        <v>7441.3644681155629</v>
      </c>
      <c r="X1368" s="678">
        <f t="shared" ca="1" si="237"/>
        <v>0</v>
      </c>
      <c r="Y1368" s="678">
        <f t="shared" ca="1" si="237"/>
        <v>0</v>
      </c>
      <c r="Z1368" s="678">
        <f t="shared" ca="1" si="237"/>
        <v>0</v>
      </c>
      <c r="AA1368" t="str">
        <f t="shared" si="233"/>
        <v>ASR_CMS_19</v>
      </c>
      <c r="AB1368" s="957">
        <f t="shared" si="234"/>
        <v>45406</v>
      </c>
      <c r="AC1368" t="str">
        <f t="shared" si="235"/>
        <v>Unaudited</v>
      </c>
    </row>
    <row r="1369" spans="1:29" x14ac:dyDescent="0.25">
      <c r="A1369" t="s">
        <v>421</v>
      </c>
      <c r="B1369" t="s">
        <v>1380</v>
      </c>
      <c r="C1369" t="s">
        <v>1381</v>
      </c>
      <c r="D1369">
        <v>1900</v>
      </c>
      <c r="E1369" s="957">
        <v>1</v>
      </c>
      <c r="F1369" t="s">
        <v>442</v>
      </c>
      <c r="G1369" s="957">
        <v>366</v>
      </c>
      <c r="H1369" t="s">
        <v>383</v>
      </c>
      <c r="I1369" s="937" t="s">
        <v>489</v>
      </c>
      <c r="J1369" s="937" t="s">
        <v>445</v>
      </c>
      <c r="K1369" s="937" t="s">
        <v>6</v>
      </c>
      <c r="L1369" s="937" t="s">
        <v>45</v>
      </c>
      <c r="M1369" s="962" t="s">
        <v>164</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ASR_CMS_19</v>
      </c>
      <c r="AB1369" s="957">
        <f t="shared" si="234"/>
        <v>45406</v>
      </c>
      <c r="AC1369" t="str">
        <f t="shared" si="235"/>
        <v>Unaudited</v>
      </c>
    </row>
    <row r="1370" spans="1:29" x14ac:dyDescent="0.25">
      <c r="A1370" t="s">
        <v>421</v>
      </c>
      <c r="B1370" t="s">
        <v>1380</v>
      </c>
      <c r="C1370" t="s">
        <v>1381</v>
      </c>
      <c r="D1370">
        <v>1900</v>
      </c>
      <c r="E1370" s="957">
        <v>1</v>
      </c>
      <c r="F1370" t="s">
        <v>442</v>
      </c>
      <c r="G1370" s="957">
        <v>366</v>
      </c>
      <c r="H1370" t="s">
        <v>383</v>
      </c>
      <c r="I1370" s="937" t="s">
        <v>489</v>
      </c>
      <c r="J1370" s="937" t="s">
        <v>445</v>
      </c>
      <c r="K1370" s="937" t="s">
        <v>6</v>
      </c>
      <c r="L1370" s="937" t="s">
        <v>46</v>
      </c>
      <c r="M1370" s="962" t="s">
        <v>165</v>
      </c>
      <c r="N1370" s="678">
        <f t="shared" ca="1" si="238"/>
        <v>6.8685450788987161</v>
      </c>
      <c r="O1370" s="678">
        <f t="shared" ca="1" si="237"/>
        <v>0</v>
      </c>
      <c r="P1370" s="678">
        <f t="shared" ca="1" si="237"/>
        <v>2.1124838586572507</v>
      </c>
      <c r="Q1370" s="678">
        <f t="shared" ca="1" si="237"/>
        <v>4.7560612202414658</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ASR_CMS_19</v>
      </c>
      <c r="AB1370" s="957">
        <f t="shared" si="234"/>
        <v>45406</v>
      </c>
      <c r="AC1370" t="str">
        <f t="shared" si="235"/>
        <v>Unaudited</v>
      </c>
    </row>
    <row r="1371" spans="1:29" x14ac:dyDescent="0.25">
      <c r="A1371" t="s">
        <v>421</v>
      </c>
      <c r="B1371" t="s">
        <v>1380</v>
      </c>
      <c r="C1371" t="s">
        <v>1381</v>
      </c>
      <c r="D1371">
        <v>1900</v>
      </c>
      <c r="E1371" s="957">
        <v>1</v>
      </c>
      <c r="F1371" t="s">
        <v>442</v>
      </c>
      <c r="G1371" s="957">
        <v>366</v>
      </c>
      <c r="H1371" t="s">
        <v>383</v>
      </c>
      <c r="I1371" s="937" t="s">
        <v>489</v>
      </c>
      <c r="J1371" s="937" t="s">
        <v>445</v>
      </c>
      <c r="K1371" s="937" t="s">
        <v>6</v>
      </c>
      <c r="L1371" s="937" t="s">
        <v>166</v>
      </c>
      <c r="M1371" s="962" t="s">
        <v>462</v>
      </c>
      <c r="N1371" s="678">
        <f t="shared" ca="1" si="238"/>
        <v>127498.49010952658</v>
      </c>
      <c r="O1371" s="678">
        <f t="shared" ca="1" si="237"/>
        <v>25406.510863034535</v>
      </c>
      <c r="P1371" s="678">
        <f t="shared" ca="1" si="237"/>
        <v>4578.1929174377728</v>
      </c>
      <c r="Q1371" s="678">
        <f t="shared" ca="1" si="237"/>
        <v>42603.714582602071</v>
      </c>
      <c r="R1371" s="678">
        <f t="shared" ca="1" si="237"/>
        <v>8012.1177453950359</v>
      </c>
      <c r="S1371" s="678">
        <f t="shared" ca="1" si="237"/>
        <v>536.63168061445356</v>
      </c>
      <c r="T1371" s="678">
        <f t="shared" ca="1" si="237"/>
        <v>10164.365806862721</v>
      </c>
      <c r="U1371" s="678">
        <f t="shared" ca="1" si="237"/>
        <v>0</v>
      </c>
      <c r="V1371" s="678">
        <f t="shared" ca="1" si="237"/>
        <v>1314.0017485908047</v>
      </c>
      <c r="W1371" s="678">
        <f t="shared" ca="1" si="237"/>
        <v>34882.954764989183</v>
      </c>
      <c r="X1371" s="678">
        <f t="shared" ca="1" si="237"/>
        <v>0</v>
      </c>
      <c r="Y1371" s="678">
        <f t="shared" ca="1" si="237"/>
        <v>0</v>
      </c>
      <c r="Z1371" s="678">
        <f t="shared" ca="1" si="237"/>
        <v>0</v>
      </c>
      <c r="AA1371" t="str">
        <f t="shared" si="233"/>
        <v>ASR_CMS_19</v>
      </c>
      <c r="AB1371" s="957">
        <f t="shared" si="234"/>
        <v>45406</v>
      </c>
      <c r="AC1371" t="str">
        <f t="shared" si="235"/>
        <v>Unaudited</v>
      </c>
    </row>
    <row r="1372" spans="1:29" x14ac:dyDescent="0.25">
      <c r="A1372" t="s">
        <v>421</v>
      </c>
      <c r="B1372" t="s">
        <v>1380</v>
      </c>
      <c r="C1372" t="s">
        <v>1381</v>
      </c>
      <c r="D1372">
        <v>1900</v>
      </c>
      <c r="E1372" s="957">
        <v>1</v>
      </c>
      <c r="F1372" t="s">
        <v>442</v>
      </c>
      <c r="G1372" s="957">
        <v>366</v>
      </c>
      <c r="H1372" t="s">
        <v>383</v>
      </c>
      <c r="I1372" s="937" t="s">
        <v>489</v>
      </c>
      <c r="J1372" s="937" t="s">
        <v>445</v>
      </c>
      <c r="K1372" s="937" t="s">
        <v>435</v>
      </c>
      <c r="L1372" s="937" t="s">
        <v>121</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ASR_CMS_19</v>
      </c>
      <c r="AB1372" s="957">
        <f t="shared" si="234"/>
        <v>45406</v>
      </c>
      <c r="AC1372" t="str">
        <f t="shared" si="235"/>
        <v>Unaudited</v>
      </c>
    </row>
    <row r="1373" spans="1:29" x14ac:dyDescent="0.25">
      <c r="A1373" t="s">
        <v>421</v>
      </c>
      <c r="B1373" t="s">
        <v>1380</v>
      </c>
      <c r="C1373" t="s">
        <v>1381</v>
      </c>
      <c r="D1373">
        <v>1900</v>
      </c>
      <c r="E1373" s="957">
        <v>1</v>
      </c>
      <c r="F1373" t="s">
        <v>442</v>
      </c>
      <c r="G1373" s="957">
        <v>366</v>
      </c>
      <c r="H1373" t="s">
        <v>383</v>
      </c>
      <c r="I1373" s="937" t="s">
        <v>489</v>
      </c>
      <c r="J1373" s="937" t="s">
        <v>445</v>
      </c>
      <c r="K1373" s="937" t="s">
        <v>435</v>
      </c>
      <c r="L1373" s="937" t="s">
        <v>938</v>
      </c>
      <c r="M1373" s="962" t="s">
        <v>930</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ASR_CMS_19</v>
      </c>
      <c r="AB1373" s="957">
        <f t="shared" si="234"/>
        <v>45406</v>
      </c>
      <c r="AC1373" t="str">
        <f t="shared" si="235"/>
        <v>Unaudited</v>
      </c>
    </row>
    <row r="1374" spans="1:29" x14ac:dyDescent="0.25">
      <c r="A1374" t="s">
        <v>421</v>
      </c>
      <c r="B1374" t="s">
        <v>1380</v>
      </c>
      <c r="C1374" t="s">
        <v>1381</v>
      </c>
      <c r="D1374">
        <v>1900</v>
      </c>
      <c r="E1374" s="957">
        <v>1</v>
      </c>
      <c r="F1374" t="s">
        <v>442</v>
      </c>
      <c r="G1374" s="957">
        <v>366</v>
      </c>
      <c r="H1374" t="s">
        <v>383</v>
      </c>
      <c r="I1374" s="937" t="s">
        <v>489</v>
      </c>
      <c r="J1374" s="937" t="s">
        <v>445</v>
      </c>
      <c r="K1374" s="937" t="s">
        <v>435</v>
      </c>
      <c r="L1374" s="937" t="s">
        <v>168</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ASR_CMS_19</v>
      </c>
      <c r="AB1374" s="957">
        <f t="shared" si="234"/>
        <v>45406</v>
      </c>
      <c r="AC1374" t="str">
        <f t="shared" si="235"/>
        <v>Unaudited</v>
      </c>
    </row>
    <row r="1375" spans="1:29" x14ac:dyDescent="0.25">
      <c r="A1375" t="s">
        <v>421</v>
      </c>
      <c r="B1375" t="s">
        <v>1380</v>
      </c>
      <c r="C1375" t="s">
        <v>1381</v>
      </c>
      <c r="D1375">
        <v>1900</v>
      </c>
      <c r="E1375" s="957">
        <v>1</v>
      </c>
      <c r="F1375" t="s">
        <v>442</v>
      </c>
      <c r="G1375" s="957">
        <v>366</v>
      </c>
      <c r="H1375" t="s">
        <v>383</v>
      </c>
      <c r="I1375" s="937" t="s">
        <v>489</v>
      </c>
      <c r="J1375" s="937" t="s">
        <v>445</v>
      </c>
      <c r="K1375" s="937" t="s">
        <v>435</v>
      </c>
      <c r="L1375" s="945" t="s">
        <v>169</v>
      </c>
      <c r="M1375" s="960" t="s">
        <v>330</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ASR_CMS_19</v>
      </c>
      <c r="AB1375" s="957">
        <f t="shared" si="234"/>
        <v>45406</v>
      </c>
      <c r="AC1375" t="str">
        <f t="shared" si="235"/>
        <v>Unaudited</v>
      </c>
    </row>
    <row r="1376" spans="1:29" x14ac:dyDescent="0.25">
      <c r="A1376" t="s">
        <v>421</v>
      </c>
      <c r="B1376" t="s">
        <v>1380</v>
      </c>
      <c r="C1376" t="s">
        <v>1381</v>
      </c>
      <c r="D1376">
        <v>1900</v>
      </c>
      <c r="E1376" s="957">
        <v>1</v>
      </c>
      <c r="F1376" t="s">
        <v>442</v>
      </c>
      <c r="G1376" s="957">
        <v>366</v>
      </c>
      <c r="H1376" t="s">
        <v>383</v>
      </c>
      <c r="I1376" s="937" t="s">
        <v>489</v>
      </c>
      <c r="J1376" s="937" t="s">
        <v>451</v>
      </c>
      <c r="K1376" s="937" t="s">
        <v>436</v>
      </c>
      <c r="L1376" s="937" t="s">
        <v>122</v>
      </c>
      <c r="M1376" s="962" t="s">
        <v>27</v>
      </c>
      <c r="N1376" s="678">
        <f t="shared" ca="1" si="238"/>
        <v>2385375.0244002482</v>
      </c>
      <c r="O1376" s="678">
        <f t="shared" ca="1" si="238"/>
        <v>52.593373161532391</v>
      </c>
      <c r="P1376" s="678">
        <f t="shared" ca="1" si="238"/>
        <v>2385322.4310270865</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ASR_CMS_19</v>
      </c>
      <c r="AB1376" s="957">
        <f t="shared" si="234"/>
        <v>45406</v>
      </c>
      <c r="AC1376" t="str">
        <f t="shared" si="235"/>
        <v>Unaudited</v>
      </c>
    </row>
    <row r="1377" spans="1:29" x14ac:dyDescent="0.25">
      <c r="A1377" t="s">
        <v>421</v>
      </c>
      <c r="B1377" t="s">
        <v>1380</v>
      </c>
      <c r="C1377" t="s">
        <v>1381</v>
      </c>
      <c r="D1377">
        <v>1900</v>
      </c>
      <c r="E1377" s="957">
        <v>1</v>
      </c>
      <c r="F1377" t="s">
        <v>442</v>
      </c>
      <c r="G1377" s="957">
        <v>366</v>
      </c>
      <c r="H1377" t="s">
        <v>383</v>
      </c>
      <c r="I1377" s="937" t="s">
        <v>489</v>
      </c>
      <c r="J1377" s="937" t="s">
        <v>451</v>
      </c>
      <c r="K1377" s="937" t="s">
        <v>436</v>
      </c>
      <c r="L1377" s="937" t="s">
        <v>123</v>
      </c>
      <c r="M1377" s="962" t="s">
        <v>98</v>
      </c>
      <c r="N1377" s="678">
        <f t="shared" ca="1" si="238"/>
        <v>297450.53522047261</v>
      </c>
      <c r="O1377" s="678">
        <f t="shared" ca="1" si="238"/>
        <v>27344.426893915672</v>
      </c>
      <c r="P1377" s="678">
        <f t="shared" ca="1" si="238"/>
        <v>270106.10832655692</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ASR_CMS_19</v>
      </c>
      <c r="AB1377" s="957">
        <f t="shared" si="234"/>
        <v>45406</v>
      </c>
      <c r="AC1377" t="str">
        <f t="shared" si="235"/>
        <v>Unaudited</v>
      </c>
    </row>
    <row r="1378" spans="1:29" x14ac:dyDescent="0.25">
      <c r="A1378" t="s">
        <v>421</v>
      </c>
      <c r="B1378" t="s">
        <v>1380</v>
      </c>
      <c r="C1378" t="s">
        <v>1381</v>
      </c>
      <c r="D1378">
        <v>1900</v>
      </c>
      <c r="E1378" s="957">
        <v>1</v>
      </c>
      <c r="F1378" t="s">
        <v>442</v>
      </c>
      <c r="G1378" s="957">
        <v>366</v>
      </c>
      <c r="H1378" t="s">
        <v>383</v>
      </c>
      <c r="I1378" s="937" t="s">
        <v>489</v>
      </c>
      <c r="J1378" s="937" t="s">
        <v>451</v>
      </c>
      <c r="K1378" s="937" t="s">
        <v>436</v>
      </c>
      <c r="L1378" s="937" t="s">
        <v>124</v>
      </c>
      <c r="M1378" s="962" t="s">
        <v>99</v>
      </c>
      <c r="N1378" s="678">
        <f t="shared" ca="1" si="238"/>
        <v>241470.93869656781</v>
      </c>
      <c r="O1378" s="678">
        <f t="shared" ca="1" si="238"/>
        <v>43627.249757298945</v>
      </c>
      <c r="P1378" s="678">
        <f t="shared" ca="1" si="238"/>
        <v>197843.68893926888</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ASR_CMS_19</v>
      </c>
      <c r="AB1378" s="957">
        <f t="shared" si="234"/>
        <v>45406</v>
      </c>
      <c r="AC1378" t="str">
        <f t="shared" si="235"/>
        <v>Unaudited</v>
      </c>
    </row>
    <row r="1379" spans="1:29" x14ac:dyDescent="0.25">
      <c r="A1379" t="s">
        <v>421</v>
      </c>
      <c r="B1379" t="s">
        <v>1380</v>
      </c>
      <c r="C1379" t="s">
        <v>1381</v>
      </c>
      <c r="D1379">
        <v>1900</v>
      </c>
      <c r="E1379" s="957">
        <v>1</v>
      </c>
      <c r="F1379" t="s">
        <v>442</v>
      </c>
      <c r="G1379" s="957">
        <v>366</v>
      </c>
      <c r="H1379" t="s">
        <v>383</v>
      </c>
      <c r="I1379" s="937" t="s">
        <v>489</v>
      </c>
      <c r="J1379" s="937" t="s">
        <v>451</v>
      </c>
      <c r="K1379" s="937" t="s">
        <v>436</v>
      </c>
      <c r="L1379" s="937" t="s">
        <v>125</v>
      </c>
      <c r="M1379" s="962" t="s">
        <v>100</v>
      </c>
      <c r="N1379" s="678">
        <f t="shared" ca="1" si="238"/>
        <v>14304.305837554817</v>
      </c>
      <c r="O1379" s="678">
        <f t="shared" ca="1" si="238"/>
        <v>13312.192677508407</v>
      </c>
      <c r="P1379" s="678">
        <f t="shared" ca="1" si="238"/>
        <v>992.11316004640992</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ASR_CMS_19</v>
      </c>
      <c r="AB1379" s="957">
        <f t="shared" si="234"/>
        <v>45406</v>
      </c>
      <c r="AC1379" t="str">
        <f t="shared" si="235"/>
        <v>Unaudited</v>
      </c>
    </row>
    <row r="1380" spans="1:29" x14ac:dyDescent="0.25">
      <c r="A1380" t="s">
        <v>421</v>
      </c>
      <c r="B1380" t="s">
        <v>1380</v>
      </c>
      <c r="C1380" t="s">
        <v>1381</v>
      </c>
      <c r="D1380">
        <v>1900</v>
      </c>
      <c r="E1380" s="957">
        <v>1</v>
      </c>
      <c r="F1380" t="s">
        <v>442</v>
      </c>
      <c r="G1380" s="957">
        <v>366</v>
      </c>
      <c r="H1380" t="s">
        <v>383</v>
      </c>
      <c r="I1380" s="937" t="s">
        <v>489</v>
      </c>
      <c r="J1380" s="937" t="s">
        <v>451</v>
      </c>
      <c r="K1380" s="937" t="s">
        <v>436</v>
      </c>
      <c r="L1380" s="945" t="s">
        <v>126</v>
      </c>
      <c r="M1380" s="960" t="s">
        <v>101</v>
      </c>
      <c r="N1380" s="678">
        <f t="shared" ca="1" si="238"/>
        <v>296565.61179793236</v>
      </c>
      <c r="O1380" s="678">
        <f t="shared" ca="1" si="238"/>
        <v>47338.453292940641</v>
      </c>
      <c r="P1380" s="678">
        <f t="shared" ca="1" si="238"/>
        <v>249227.15850499173</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ASR_CMS_19</v>
      </c>
      <c r="AB1380" s="957">
        <f t="shared" si="234"/>
        <v>45406</v>
      </c>
      <c r="AC1380" t="str">
        <f t="shared" si="235"/>
        <v>Unaudited</v>
      </c>
    </row>
    <row r="1381" spans="1:29" x14ac:dyDescent="0.25">
      <c r="A1381" t="s">
        <v>421</v>
      </c>
      <c r="B1381" t="s">
        <v>1380</v>
      </c>
      <c r="C1381" t="s">
        <v>1381</v>
      </c>
      <c r="D1381">
        <v>1900</v>
      </c>
      <c r="E1381" s="957">
        <v>1</v>
      </c>
      <c r="F1381" t="s">
        <v>442</v>
      </c>
      <c r="G1381" s="957">
        <v>366</v>
      </c>
      <c r="H1381" t="s">
        <v>383</v>
      </c>
      <c r="I1381" s="962" t="s">
        <v>489</v>
      </c>
      <c r="J1381" s="962" t="s">
        <v>451</v>
      </c>
      <c r="K1381" s="962" t="s">
        <v>436</v>
      </c>
      <c r="L1381" s="953" t="s">
        <v>127</v>
      </c>
      <c r="M1381" s="962" t="s">
        <v>28</v>
      </c>
      <c r="N1381" s="678">
        <f t="shared" ca="1" si="238"/>
        <v>13746.96150599511</v>
      </c>
      <c r="O1381" s="678">
        <f t="shared" ca="1" si="238"/>
        <v>13746.96150599511</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ASR_CMS_19</v>
      </c>
      <c r="AB1381" s="957">
        <f t="shared" si="234"/>
        <v>45406</v>
      </c>
      <c r="AC1381" t="str">
        <f t="shared" si="235"/>
        <v>Unaudited</v>
      </c>
    </row>
    <row r="1382" spans="1:29" x14ac:dyDescent="0.25">
      <c r="A1382" t="s">
        <v>421</v>
      </c>
      <c r="B1382" t="s">
        <v>1380</v>
      </c>
      <c r="C1382" t="s">
        <v>1381</v>
      </c>
      <c r="D1382">
        <v>1900</v>
      </c>
      <c r="E1382" s="957">
        <v>1</v>
      </c>
      <c r="F1382" t="s">
        <v>442</v>
      </c>
      <c r="G1382" s="957">
        <v>366</v>
      </c>
      <c r="H1382" t="s">
        <v>383</v>
      </c>
      <c r="I1382" s="958" t="s">
        <v>489</v>
      </c>
      <c r="J1382" s="958" t="s">
        <v>437</v>
      </c>
      <c r="K1382" s="958" t="s">
        <v>437</v>
      </c>
      <c r="L1382" s="953" t="s">
        <v>129</v>
      </c>
      <c r="M1382" s="958" t="s">
        <v>327</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ASR_CMS_19</v>
      </c>
      <c r="AB1382" s="957">
        <f t="shared" si="234"/>
        <v>45406</v>
      </c>
      <c r="AC1382" t="str">
        <f t="shared" si="235"/>
        <v>Unaudited</v>
      </c>
    </row>
    <row r="1383" spans="1:29" x14ac:dyDescent="0.25">
      <c r="A1383" t="s">
        <v>421</v>
      </c>
      <c r="B1383" t="s">
        <v>1380</v>
      </c>
      <c r="C1383" t="s">
        <v>1381</v>
      </c>
      <c r="D1383">
        <v>1900</v>
      </c>
      <c r="E1383" s="957">
        <v>1</v>
      </c>
      <c r="F1383" t="s">
        <v>442</v>
      </c>
      <c r="G1383" s="957">
        <v>366</v>
      </c>
      <c r="H1383" t="s">
        <v>383</v>
      </c>
      <c r="I1383" s="958" t="s">
        <v>489</v>
      </c>
      <c r="J1383" s="958" t="s">
        <v>437</v>
      </c>
      <c r="K1383" s="958" t="s">
        <v>437</v>
      </c>
      <c r="L1383" s="937" t="s">
        <v>130</v>
      </c>
      <c r="M1383" s="958" t="s">
        <v>326</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ASR_CMS_19</v>
      </c>
      <c r="AB1383" s="957">
        <f t="shared" si="234"/>
        <v>45406</v>
      </c>
      <c r="AC1383" t="str">
        <f t="shared" si="235"/>
        <v>Unaudited</v>
      </c>
    </row>
    <row r="1384" spans="1:29" ht="30" x14ac:dyDescent="0.25">
      <c r="A1384" t="s">
        <v>421</v>
      </c>
      <c r="B1384" t="s">
        <v>1380</v>
      </c>
      <c r="C1384" t="s">
        <v>1381</v>
      </c>
      <c r="D1384">
        <v>1900</v>
      </c>
      <c r="E1384" s="957">
        <v>1</v>
      </c>
      <c r="F1384" t="s">
        <v>442</v>
      </c>
      <c r="G1384" s="957">
        <v>366</v>
      </c>
      <c r="H1384" t="s">
        <v>383</v>
      </c>
      <c r="I1384" s="958" t="s">
        <v>489</v>
      </c>
      <c r="J1384" s="958" t="s">
        <v>437</v>
      </c>
      <c r="K1384" s="958" t="s">
        <v>437</v>
      </c>
      <c r="L1384" s="937" t="s">
        <v>131</v>
      </c>
      <c r="M1384" s="958" t="s">
        <v>180</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ASR_CMS_19</v>
      </c>
      <c r="AB1384" s="957">
        <f t="shared" si="234"/>
        <v>45406</v>
      </c>
      <c r="AC1384" t="str">
        <f t="shared" si="235"/>
        <v>Unaudited</v>
      </c>
    </row>
    <row r="1385" spans="1:29" x14ac:dyDescent="0.25">
      <c r="A1385" t="s">
        <v>421</v>
      </c>
      <c r="B1385" t="s">
        <v>1380</v>
      </c>
      <c r="C1385" t="s">
        <v>1381</v>
      </c>
      <c r="D1385">
        <v>1900</v>
      </c>
      <c r="E1385" s="957">
        <v>1</v>
      </c>
      <c r="F1385" t="s">
        <v>442</v>
      </c>
      <c r="G1385" s="957">
        <v>366</v>
      </c>
      <c r="H1385" t="s">
        <v>383</v>
      </c>
      <c r="I1385" s="965" t="s">
        <v>489</v>
      </c>
      <c r="J1385" s="965" t="s">
        <v>437</v>
      </c>
      <c r="K1385" s="965" t="s">
        <v>437</v>
      </c>
      <c r="L1385" s="945" t="s">
        <v>132</v>
      </c>
      <c r="M1385" s="965" t="s">
        <v>495</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ASR_CMS_19</v>
      </c>
      <c r="AB1385" s="957">
        <f t="shared" si="234"/>
        <v>45406</v>
      </c>
      <c r="AC1385" t="str">
        <f t="shared" si="235"/>
        <v>Unaudited</v>
      </c>
    </row>
    <row r="1386" spans="1:29" x14ac:dyDescent="0.25">
      <c r="A1386" t="s">
        <v>421</v>
      </c>
      <c r="B1386" t="s">
        <v>1380</v>
      </c>
      <c r="C1386" t="s">
        <v>1381</v>
      </c>
      <c r="D1386">
        <v>1900</v>
      </c>
      <c r="E1386" s="957">
        <v>1</v>
      </c>
      <c r="F1386" t="s">
        <v>442</v>
      </c>
      <c r="G1386" s="957">
        <v>366</v>
      </c>
      <c r="H1386" t="s">
        <v>383</v>
      </c>
      <c r="I1386" s="937" t="s">
        <v>489</v>
      </c>
      <c r="J1386" s="937" t="s">
        <v>437</v>
      </c>
      <c r="K1386" s="937" t="s">
        <v>437</v>
      </c>
      <c r="L1386" s="937" t="s">
        <v>133</v>
      </c>
      <c r="M1386" s="958" t="s">
        <v>496</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ASR_CMS_19</v>
      </c>
      <c r="AB1386" s="957">
        <f t="shared" si="234"/>
        <v>45406</v>
      </c>
      <c r="AC1386" t="str">
        <f t="shared" si="235"/>
        <v>Unaudited</v>
      </c>
    </row>
    <row r="1387" spans="1:29" x14ac:dyDescent="0.25">
      <c r="A1387" t="s">
        <v>421</v>
      </c>
      <c r="B1387" t="s">
        <v>1380</v>
      </c>
      <c r="C1387" t="s">
        <v>1381</v>
      </c>
      <c r="D1387">
        <v>1900</v>
      </c>
      <c r="E1387" s="957">
        <v>1</v>
      </c>
      <c r="F1387" t="s">
        <v>442</v>
      </c>
      <c r="G1387" s="957">
        <v>366</v>
      </c>
      <c r="H1387" t="s">
        <v>383</v>
      </c>
      <c r="I1387" s="937" t="s">
        <v>489</v>
      </c>
      <c r="J1387" s="937" t="s">
        <v>437</v>
      </c>
      <c r="K1387" s="937" t="s">
        <v>437</v>
      </c>
      <c r="L1387" s="943" t="s">
        <v>134</v>
      </c>
      <c r="M1387" s="959" t="s">
        <v>497</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ASR_CMS_19</v>
      </c>
      <c r="AB1387" s="957">
        <f t="shared" si="234"/>
        <v>45406</v>
      </c>
      <c r="AC1387" t="str">
        <f t="shared" si="235"/>
        <v>Unaudited</v>
      </c>
    </row>
    <row r="1388" spans="1:29" ht="30" x14ac:dyDescent="0.25">
      <c r="A1388" t="s">
        <v>421</v>
      </c>
      <c r="B1388" t="s">
        <v>1380</v>
      </c>
      <c r="C1388" t="s">
        <v>1381</v>
      </c>
      <c r="D1388">
        <v>1900</v>
      </c>
      <c r="E1388" s="957">
        <v>1</v>
      </c>
      <c r="F1388" t="s">
        <v>442</v>
      </c>
      <c r="G1388" s="957">
        <v>366</v>
      </c>
      <c r="H1388" t="s">
        <v>383</v>
      </c>
      <c r="I1388" s="958" t="s">
        <v>490</v>
      </c>
      <c r="J1388" s="958" t="s">
        <v>26</v>
      </c>
      <c r="K1388" s="958" t="s">
        <v>26</v>
      </c>
      <c r="L1388" s="937" t="s">
        <v>270</v>
      </c>
      <c r="M1388" s="958" t="s">
        <v>26</v>
      </c>
      <c r="N1388" s="678">
        <f t="shared" ca="1" si="238"/>
        <v>894660.93066051474</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ASR_CMS_19</v>
      </c>
      <c r="AB1388" s="957">
        <f t="shared" si="234"/>
        <v>45406</v>
      </c>
      <c r="AC1388" t="str">
        <f t="shared" si="235"/>
        <v>Unaudited</v>
      </c>
    </row>
    <row r="1389" spans="1:29" x14ac:dyDescent="0.25">
      <c r="A1389" t="s">
        <v>421</v>
      </c>
      <c r="B1389" t="s">
        <v>1380</v>
      </c>
      <c r="C1389" t="s">
        <v>1381</v>
      </c>
      <c r="D1389">
        <v>1900</v>
      </c>
      <c r="E1389" s="957">
        <v>1</v>
      </c>
      <c r="F1389" t="s">
        <v>1026</v>
      </c>
      <c r="G1389" s="957" t="s">
        <v>1379</v>
      </c>
      <c r="H1389" t="s">
        <v>383</v>
      </c>
      <c r="I1389" s="937" t="s">
        <v>433</v>
      </c>
      <c r="J1389" s="937" t="s">
        <v>433</v>
      </c>
      <c r="K1389" s="937" t="s">
        <v>433</v>
      </c>
      <c r="L1389" s="937"/>
      <c r="M1389" s="958" t="s">
        <v>433</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ASR_CMS_19</v>
      </c>
      <c r="AB1389" s="957">
        <f t="shared" si="234"/>
        <v>45406</v>
      </c>
      <c r="AC1389" t="str">
        <f t="shared" si="235"/>
        <v>Unaudited</v>
      </c>
    </row>
    <row r="1390" spans="1:29" x14ac:dyDescent="0.25">
      <c r="A1390" t="s">
        <v>421</v>
      </c>
      <c r="B1390" t="s">
        <v>1380</v>
      </c>
      <c r="C1390" t="s">
        <v>1381</v>
      </c>
      <c r="D1390">
        <v>1900</v>
      </c>
      <c r="E1390" s="957">
        <v>1</v>
      </c>
      <c r="F1390" t="s">
        <v>1026</v>
      </c>
      <c r="G1390" s="957" t="s">
        <v>1379</v>
      </c>
      <c r="H1390" t="s">
        <v>383</v>
      </c>
      <c r="I1390" s="937" t="s">
        <v>488</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400899.77186143678</v>
      </c>
      <c r="AA1390" t="str">
        <f t="shared" si="233"/>
        <v>ASR_CMS_19</v>
      </c>
      <c r="AB1390" s="957">
        <f t="shared" si="234"/>
        <v>45406</v>
      </c>
      <c r="AC1390" t="str">
        <f t="shared" si="235"/>
        <v>Unaudited</v>
      </c>
    </row>
    <row r="1391" spans="1:29" x14ac:dyDescent="0.25">
      <c r="A1391" t="s">
        <v>421</v>
      </c>
      <c r="B1391" t="s">
        <v>1380</v>
      </c>
      <c r="C1391" t="s">
        <v>1381</v>
      </c>
      <c r="D1391">
        <v>1900</v>
      </c>
      <c r="E1391" s="957">
        <v>1</v>
      </c>
      <c r="F1391" t="s">
        <v>1026</v>
      </c>
      <c r="G1391" s="957" t="s">
        <v>1379</v>
      </c>
      <c r="H1391" t="s">
        <v>383</v>
      </c>
      <c r="I1391" s="958" t="s">
        <v>488</v>
      </c>
      <c r="J1391" s="958" t="s">
        <v>12</v>
      </c>
      <c r="K1391" s="958" t="s">
        <v>1323</v>
      </c>
      <c r="L1391" s="937" t="s">
        <v>1314</v>
      </c>
      <c r="M1391" s="958" t="s">
        <v>1323</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ASR_CMS_19</v>
      </c>
      <c r="AB1391" s="957">
        <f t="shared" si="234"/>
        <v>45406</v>
      </c>
      <c r="AC1391" t="str">
        <f t="shared" si="235"/>
        <v>Unaudited</v>
      </c>
    </row>
    <row r="1392" spans="1:29" x14ac:dyDescent="0.25">
      <c r="A1392" t="s">
        <v>421</v>
      </c>
      <c r="B1392" t="s">
        <v>1380</v>
      </c>
      <c r="C1392" t="s">
        <v>1381</v>
      </c>
      <c r="D1392">
        <v>1900</v>
      </c>
      <c r="E1392" s="957">
        <v>1</v>
      </c>
      <c r="F1392" t="s">
        <v>1026</v>
      </c>
      <c r="G1392" s="957" t="s">
        <v>1379</v>
      </c>
      <c r="H1392" t="s">
        <v>383</v>
      </c>
      <c r="I1392" s="958" t="s">
        <v>488</v>
      </c>
      <c r="J1392" s="958" t="s">
        <v>491</v>
      </c>
      <c r="K1392" s="958" t="s">
        <v>492</v>
      </c>
      <c r="L1392" s="953" t="s">
        <v>63</v>
      </c>
      <c r="M1392" s="958" t="s">
        <v>344</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ASR_CMS_19</v>
      </c>
      <c r="AB1392" s="957">
        <f t="shared" si="234"/>
        <v>45406</v>
      </c>
      <c r="AC1392" t="str">
        <f t="shared" si="235"/>
        <v>Unaudited</v>
      </c>
    </row>
    <row r="1393" spans="1:29" x14ac:dyDescent="0.25">
      <c r="A1393" t="s">
        <v>421</v>
      </c>
      <c r="B1393" t="s">
        <v>1380</v>
      </c>
      <c r="C1393" t="s">
        <v>1381</v>
      </c>
      <c r="D1393">
        <v>1900</v>
      </c>
      <c r="E1393" s="957">
        <v>1</v>
      </c>
      <c r="F1393" t="s">
        <v>1026</v>
      </c>
      <c r="G1393" s="957" t="s">
        <v>1379</v>
      </c>
      <c r="H1393" t="s">
        <v>383</v>
      </c>
      <c r="I1393" s="937" t="s">
        <v>488</v>
      </c>
      <c r="J1393" s="937" t="s">
        <v>491</v>
      </c>
      <c r="K1393" s="937" t="s">
        <v>1014</v>
      </c>
      <c r="L1393" s="937" t="s">
        <v>910</v>
      </c>
      <c r="M1393" s="958" t="s">
        <v>911</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ASR_CMS_19</v>
      </c>
      <c r="AB1393" s="957">
        <f t="shared" si="234"/>
        <v>45406</v>
      </c>
      <c r="AC1393" t="str">
        <f t="shared" si="235"/>
        <v>Unaudited</v>
      </c>
    </row>
    <row r="1394" spans="1:29" x14ac:dyDescent="0.25">
      <c r="A1394" t="s">
        <v>421</v>
      </c>
      <c r="B1394" t="s">
        <v>1380</v>
      </c>
      <c r="C1394" t="s">
        <v>1381</v>
      </c>
      <c r="D1394">
        <v>1900</v>
      </c>
      <c r="E1394" s="957">
        <v>1</v>
      </c>
      <c r="F1394" t="s">
        <v>1026</v>
      </c>
      <c r="G1394" s="957" t="s">
        <v>1379</v>
      </c>
      <c r="H1394" t="s">
        <v>383</v>
      </c>
      <c r="I1394" s="937" t="s">
        <v>488</v>
      </c>
      <c r="J1394" s="937" t="s">
        <v>13</v>
      </c>
      <c r="K1394" s="937" t="s">
        <v>493</v>
      </c>
      <c r="L1394" s="937" t="s">
        <v>95</v>
      </c>
      <c r="M1394" s="958" t="s">
        <v>147</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ASR_CMS_19</v>
      </c>
      <c r="AB1394" s="957">
        <f t="shared" si="234"/>
        <v>45406</v>
      </c>
      <c r="AC1394" t="str">
        <f t="shared" si="235"/>
        <v>Unaudited</v>
      </c>
    </row>
    <row r="1395" spans="1:29" x14ac:dyDescent="0.25">
      <c r="A1395" t="s">
        <v>421</v>
      </c>
      <c r="B1395" t="s">
        <v>1380</v>
      </c>
      <c r="C1395" t="s">
        <v>1381</v>
      </c>
      <c r="D1395">
        <v>1900</v>
      </c>
      <c r="E1395" s="957">
        <v>1</v>
      </c>
      <c r="F1395" t="s">
        <v>1026</v>
      </c>
      <c r="G1395" s="957" t="s">
        <v>1379</v>
      </c>
      <c r="H1395" t="s">
        <v>383</v>
      </c>
      <c r="I1395" s="937" t="s">
        <v>488</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ASR_CMS_19</v>
      </c>
      <c r="AB1395" s="957">
        <f t="shared" si="234"/>
        <v>45406</v>
      </c>
      <c r="AC1395" t="str">
        <f t="shared" si="235"/>
        <v>Unaudited</v>
      </c>
    </row>
    <row r="1396" spans="1:29" x14ac:dyDescent="0.25">
      <c r="A1396" t="s">
        <v>421</v>
      </c>
      <c r="B1396" t="s">
        <v>1380</v>
      </c>
      <c r="C1396" t="s">
        <v>1381</v>
      </c>
      <c r="D1396">
        <v>1900</v>
      </c>
      <c r="E1396" s="957">
        <v>1</v>
      </c>
      <c r="F1396" t="s">
        <v>1026</v>
      </c>
      <c r="G1396" s="957" t="s">
        <v>1379</v>
      </c>
      <c r="H1396" t="s">
        <v>383</v>
      </c>
      <c r="I1396" s="937" t="s">
        <v>489</v>
      </c>
      <c r="J1396" s="937" t="s">
        <v>445</v>
      </c>
      <c r="K1396" s="937" t="s">
        <v>0</v>
      </c>
      <c r="L1396" s="953">
        <v>2.1</v>
      </c>
      <c r="M1396" s="958" t="s">
        <v>148</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1192555.5572737134</v>
      </c>
      <c r="AA1396" t="str">
        <f t="shared" si="233"/>
        <v>ASR_CMS_19</v>
      </c>
      <c r="AB1396" s="957">
        <f t="shared" si="234"/>
        <v>45406</v>
      </c>
      <c r="AC1396" t="str">
        <f t="shared" si="235"/>
        <v>Unaudited</v>
      </c>
    </row>
    <row r="1397" spans="1:29" ht="30" x14ac:dyDescent="0.25">
      <c r="A1397" t="s">
        <v>421</v>
      </c>
      <c r="B1397" t="s">
        <v>1380</v>
      </c>
      <c r="C1397" t="s">
        <v>1381</v>
      </c>
      <c r="D1397">
        <v>1900</v>
      </c>
      <c r="E1397" s="957">
        <v>1</v>
      </c>
      <c r="F1397" t="s">
        <v>1026</v>
      </c>
      <c r="G1397" s="957" t="s">
        <v>1379</v>
      </c>
      <c r="H1397" t="s">
        <v>383</v>
      </c>
      <c r="I1397" s="937" t="s">
        <v>489</v>
      </c>
      <c r="J1397" s="937" t="s">
        <v>445</v>
      </c>
      <c r="K1397" s="937" t="s">
        <v>0</v>
      </c>
      <c r="L1397" s="953">
        <v>2.2000000000000002</v>
      </c>
      <c r="M1397" s="958" t="s">
        <v>149</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-395975.75510006293</v>
      </c>
      <c r="AA1397" t="str">
        <f t="shared" si="233"/>
        <v>ASR_CMS_19</v>
      </c>
      <c r="AB1397" s="957">
        <f t="shared" si="234"/>
        <v>45406</v>
      </c>
      <c r="AC1397" t="str">
        <f t="shared" si="235"/>
        <v>Unaudited</v>
      </c>
    </row>
    <row r="1398" spans="1:29" x14ac:dyDescent="0.25">
      <c r="A1398" t="s">
        <v>421</v>
      </c>
      <c r="B1398" t="s">
        <v>1380</v>
      </c>
      <c r="C1398" t="s">
        <v>1381</v>
      </c>
      <c r="D1398">
        <v>1900</v>
      </c>
      <c r="E1398" s="957">
        <v>1</v>
      </c>
      <c r="F1398" t="s">
        <v>1026</v>
      </c>
      <c r="G1398" s="957" t="s">
        <v>1379</v>
      </c>
      <c r="H1398" t="s">
        <v>383</v>
      </c>
      <c r="I1398" s="937" t="s">
        <v>489</v>
      </c>
      <c r="J1398" s="937" t="s">
        <v>445</v>
      </c>
      <c r="K1398" s="937" t="s">
        <v>0</v>
      </c>
      <c r="L1398" s="937">
        <v>2.2999999999999998</v>
      </c>
      <c r="M1398" s="958" t="s">
        <v>150</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14939.644205062727</v>
      </c>
      <c r="AA1398" t="str">
        <f t="shared" si="233"/>
        <v>ASR_CMS_19</v>
      </c>
      <c r="AB1398" s="957">
        <f t="shared" si="234"/>
        <v>45406</v>
      </c>
      <c r="AC1398" t="str">
        <f t="shared" si="235"/>
        <v>Unaudited</v>
      </c>
    </row>
    <row r="1399" spans="1:29" x14ac:dyDescent="0.25">
      <c r="A1399" t="s">
        <v>421</v>
      </c>
      <c r="B1399" t="s">
        <v>1380</v>
      </c>
      <c r="C1399" t="s">
        <v>1381</v>
      </c>
      <c r="D1399">
        <v>1900</v>
      </c>
      <c r="E1399" s="957">
        <v>1</v>
      </c>
      <c r="F1399" t="s">
        <v>1026</v>
      </c>
      <c r="G1399" s="957" t="s">
        <v>1379</v>
      </c>
      <c r="H1399" t="s">
        <v>383</v>
      </c>
      <c r="I1399" s="958" t="s">
        <v>489</v>
      </c>
      <c r="J1399" s="958" t="s">
        <v>445</v>
      </c>
      <c r="K1399" s="958" t="s">
        <v>0</v>
      </c>
      <c r="L1399" s="937">
        <v>2.4</v>
      </c>
      <c r="M1399" s="958" t="s">
        <v>151</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146082.98269197351</v>
      </c>
      <c r="AA1399" t="str">
        <f t="shared" si="233"/>
        <v>ASR_CMS_19</v>
      </c>
      <c r="AB1399" s="957">
        <f t="shared" si="234"/>
        <v>45406</v>
      </c>
      <c r="AC1399" t="str">
        <f t="shared" si="235"/>
        <v>Unaudited</v>
      </c>
    </row>
    <row r="1400" spans="1:29" ht="30" x14ac:dyDescent="0.25">
      <c r="A1400" t="s">
        <v>421</v>
      </c>
      <c r="B1400" t="s">
        <v>1380</v>
      </c>
      <c r="C1400" t="s">
        <v>1381</v>
      </c>
      <c r="D1400">
        <v>1900</v>
      </c>
      <c r="E1400" s="957">
        <v>1</v>
      </c>
      <c r="F1400" t="s">
        <v>1026</v>
      </c>
      <c r="G1400" s="957" t="s">
        <v>1379</v>
      </c>
      <c r="H1400" t="s">
        <v>383</v>
      </c>
      <c r="I1400" s="937" t="s">
        <v>489</v>
      </c>
      <c r="J1400" s="937" t="s">
        <v>445</v>
      </c>
      <c r="K1400" s="937" t="s">
        <v>0</v>
      </c>
      <c r="L1400" s="937">
        <v>2.5</v>
      </c>
      <c r="M1400" s="958" t="s">
        <v>152</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-357255.89764300041</v>
      </c>
      <c r="AA1400" t="str">
        <f t="shared" si="233"/>
        <v>ASR_CMS_19</v>
      </c>
      <c r="AB1400" s="957">
        <f t="shared" si="234"/>
        <v>45406</v>
      </c>
      <c r="AC1400" t="str">
        <f t="shared" si="235"/>
        <v>Unaudited</v>
      </c>
    </row>
    <row r="1401" spans="1:29" x14ac:dyDescent="0.25">
      <c r="A1401" t="s">
        <v>421</v>
      </c>
      <c r="B1401" t="s">
        <v>1380</v>
      </c>
      <c r="C1401" t="s">
        <v>1381</v>
      </c>
      <c r="D1401">
        <v>1900</v>
      </c>
      <c r="E1401" s="957">
        <v>1</v>
      </c>
      <c r="F1401" t="s">
        <v>1026</v>
      </c>
      <c r="G1401" s="957" t="s">
        <v>1379</v>
      </c>
      <c r="H1401" t="s">
        <v>383</v>
      </c>
      <c r="I1401" s="937" t="s">
        <v>489</v>
      </c>
      <c r="J1401" s="937" t="s">
        <v>445</v>
      </c>
      <c r="K1401" s="937" t="s">
        <v>0</v>
      </c>
      <c r="L1401" s="937" t="s">
        <v>97</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ASR_CMS_19</v>
      </c>
      <c r="AB1401" s="957">
        <f t="shared" si="234"/>
        <v>45406</v>
      </c>
      <c r="AC1401" t="str">
        <f t="shared" si="235"/>
        <v>Unaudited</v>
      </c>
    </row>
    <row r="1402" spans="1:29" x14ac:dyDescent="0.25">
      <c r="A1402" t="s">
        <v>421</v>
      </c>
      <c r="B1402" t="s">
        <v>1380</v>
      </c>
      <c r="C1402" t="s">
        <v>1381</v>
      </c>
      <c r="D1402">
        <v>1900</v>
      </c>
      <c r="E1402" s="957">
        <v>1</v>
      </c>
      <c r="F1402" t="s">
        <v>1026</v>
      </c>
      <c r="G1402" s="957" t="s">
        <v>1379</v>
      </c>
      <c r="H1402" t="s">
        <v>383</v>
      </c>
      <c r="I1402" s="937" t="s">
        <v>489</v>
      </c>
      <c r="J1402" s="937" t="s">
        <v>445</v>
      </c>
      <c r="K1402" s="937" t="s">
        <v>0</v>
      </c>
      <c r="L1402" s="937" t="s">
        <v>153</v>
      </c>
      <c r="M1402" s="958" t="s">
        <v>452</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ASR_CMS_19</v>
      </c>
      <c r="AB1402" s="957">
        <f t="shared" si="234"/>
        <v>45406</v>
      </c>
      <c r="AC1402" t="str">
        <f t="shared" si="235"/>
        <v>Unaudited</v>
      </c>
    </row>
    <row r="1403" spans="1:29" x14ac:dyDescent="0.25">
      <c r="A1403" t="s">
        <v>421</v>
      </c>
      <c r="B1403" t="s">
        <v>1380</v>
      </c>
      <c r="C1403" t="s">
        <v>1381</v>
      </c>
      <c r="D1403">
        <v>1900</v>
      </c>
      <c r="E1403" s="957">
        <v>1</v>
      </c>
      <c r="F1403" t="s">
        <v>1026</v>
      </c>
      <c r="G1403" s="957" t="s">
        <v>1379</v>
      </c>
      <c r="H1403" t="s">
        <v>383</v>
      </c>
      <c r="I1403" s="958" t="s">
        <v>489</v>
      </c>
      <c r="J1403" s="958" t="s">
        <v>445</v>
      </c>
      <c r="K1403" s="958" t="s">
        <v>0</v>
      </c>
      <c r="L1403" s="937" t="s">
        <v>912</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-295.13170918579544</v>
      </c>
      <c r="AA1403" t="str">
        <f t="shared" si="233"/>
        <v>ASR_CMS_19</v>
      </c>
      <c r="AB1403" s="957">
        <f t="shared" si="234"/>
        <v>45406</v>
      </c>
      <c r="AC1403" t="str">
        <f t="shared" si="235"/>
        <v>Unaudited</v>
      </c>
    </row>
    <row r="1404" spans="1:29" x14ac:dyDescent="0.25">
      <c r="A1404" t="s">
        <v>421</v>
      </c>
      <c r="B1404" t="s">
        <v>1380</v>
      </c>
      <c r="C1404" t="s">
        <v>1381</v>
      </c>
      <c r="D1404">
        <v>1900</v>
      </c>
      <c r="E1404" s="957">
        <v>1</v>
      </c>
      <c r="F1404" t="s">
        <v>1026</v>
      </c>
      <c r="G1404" s="957" t="s">
        <v>1379</v>
      </c>
      <c r="H1404" t="s">
        <v>383</v>
      </c>
      <c r="I1404" s="958" t="s">
        <v>489</v>
      </c>
      <c r="J1404" s="958" t="s">
        <v>445</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93206.103493384027</v>
      </c>
      <c r="AA1404" t="str">
        <f t="shared" si="233"/>
        <v>ASR_CMS_19</v>
      </c>
      <c r="AB1404" s="957">
        <f t="shared" si="234"/>
        <v>45406</v>
      </c>
      <c r="AC1404" t="str">
        <f t="shared" si="235"/>
        <v>Unaudited</v>
      </c>
    </row>
    <row r="1405" spans="1:29" x14ac:dyDescent="0.25">
      <c r="A1405" t="s">
        <v>421</v>
      </c>
      <c r="B1405" t="s">
        <v>1380</v>
      </c>
      <c r="C1405" t="s">
        <v>1381</v>
      </c>
      <c r="D1405">
        <v>1900</v>
      </c>
      <c r="E1405" s="957">
        <v>1</v>
      </c>
      <c r="F1405" t="s">
        <v>1026</v>
      </c>
      <c r="G1405" s="957" t="s">
        <v>1379</v>
      </c>
      <c r="H1405" t="s">
        <v>383</v>
      </c>
      <c r="I1405" s="958" t="s">
        <v>489</v>
      </c>
      <c r="J1405" s="958" t="s">
        <v>445</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42347.134093478315</v>
      </c>
      <c r="AA1405" t="str">
        <f t="shared" si="233"/>
        <v>ASR_CMS_19</v>
      </c>
      <c r="AB1405" s="957">
        <f t="shared" si="234"/>
        <v>45406</v>
      </c>
      <c r="AC1405" t="str">
        <f t="shared" si="235"/>
        <v>Unaudited</v>
      </c>
    </row>
    <row r="1406" spans="1:29" x14ac:dyDescent="0.25">
      <c r="A1406" t="s">
        <v>421</v>
      </c>
      <c r="B1406" t="s">
        <v>1380</v>
      </c>
      <c r="C1406" t="s">
        <v>1381</v>
      </c>
      <c r="D1406">
        <v>1900</v>
      </c>
      <c r="E1406" s="957">
        <v>1</v>
      </c>
      <c r="F1406" t="s">
        <v>1026</v>
      </c>
      <c r="G1406" s="957" t="s">
        <v>1379</v>
      </c>
      <c r="H1406" t="s">
        <v>383</v>
      </c>
      <c r="I1406" s="958" t="s">
        <v>489</v>
      </c>
      <c r="J1406" s="958" t="s">
        <v>445</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ASR_CMS_19</v>
      </c>
      <c r="AB1406" s="957">
        <f t="shared" si="234"/>
        <v>45406</v>
      </c>
      <c r="AC1406" t="str">
        <f t="shared" si="235"/>
        <v>Unaudited</v>
      </c>
    </row>
    <row r="1407" spans="1:29" x14ac:dyDescent="0.25">
      <c r="A1407" t="s">
        <v>421</v>
      </c>
      <c r="B1407" t="s">
        <v>1380</v>
      </c>
      <c r="C1407" t="s">
        <v>1381</v>
      </c>
      <c r="D1407">
        <v>1900</v>
      </c>
      <c r="E1407" s="957">
        <v>1</v>
      </c>
      <c r="F1407" t="s">
        <v>1026</v>
      </c>
      <c r="G1407" s="957" t="s">
        <v>1379</v>
      </c>
      <c r="H1407" t="s">
        <v>383</v>
      </c>
      <c r="I1407" s="958" t="s">
        <v>489</v>
      </c>
      <c r="J1407" s="958" t="s">
        <v>445</v>
      </c>
      <c r="K1407" s="958" t="s">
        <v>53</v>
      </c>
      <c r="L1407" s="953" t="s">
        <v>44</v>
      </c>
      <c r="M1407" s="958" t="s">
        <v>154</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ASR_CMS_19</v>
      </c>
      <c r="AB1407" s="957">
        <f t="shared" si="234"/>
        <v>45406</v>
      </c>
      <c r="AC1407" t="str">
        <f t="shared" si="235"/>
        <v>Unaudited</v>
      </c>
    </row>
    <row r="1408" spans="1:29" x14ac:dyDescent="0.25">
      <c r="A1408" t="s">
        <v>421</v>
      </c>
      <c r="B1408" t="s">
        <v>1380</v>
      </c>
      <c r="C1408" t="s">
        <v>1381</v>
      </c>
      <c r="D1408">
        <v>1900</v>
      </c>
      <c r="E1408" s="957">
        <v>1</v>
      </c>
      <c r="F1408" t="s">
        <v>1026</v>
      </c>
      <c r="G1408" s="957" t="s">
        <v>1379</v>
      </c>
      <c r="H1408" t="s">
        <v>383</v>
      </c>
      <c r="I1408" s="958" t="s">
        <v>489</v>
      </c>
      <c r="J1408" s="958" t="s">
        <v>445</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ASR_CMS_19</v>
      </c>
      <c r="AB1408" s="957">
        <f t="shared" si="234"/>
        <v>45406</v>
      </c>
      <c r="AC1408" t="str">
        <f t="shared" si="235"/>
        <v>Unaudited</v>
      </c>
    </row>
    <row r="1409" spans="1:29" x14ac:dyDescent="0.25">
      <c r="A1409" t="s">
        <v>421</v>
      </c>
      <c r="B1409" t="s">
        <v>1380</v>
      </c>
      <c r="C1409" t="s">
        <v>1381</v>
      </c>
      <c r="D1409">
        <v>1900</v>
      </c>
      <c r="E1409" s="957">
        <v>1</v>
      </c>
      <c r="F1409" t="s">
        <v>1026</v>
      </c>
      <c r="G1409" s="957" t="s">
        <v>1379</v>
      </c>
      <c r="H1409" t="s">
        <v>383</v>
      </c>
      <c r="I1409" s="937" t="s">
        <v>489</v>
      </c>
      <c r="J1409" s="937" t="s">
        <v>445</v>
      </c>
      <c r="K1409" s="937" t="s">
        <v>53</v>
      </c>
      <c r="L1409" s="937" t="s">
        <v>42</v>
      </c>
      <c r="M1409" s="958" t="s">
        <v>155</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-1355419.1975445393</v>
      </c>
      <c r="AA1409" t="str">
        <f t="shared" si="233"/>
        <v>ASR_CMS_19</v>
      </c>
      <c r="AB1409" s="957">
        <f t="shared" si="234"/>
        <v>45406</v>
      </c>
      <c r="AC1409" t="str">
        <f t="shared" si="235"/>
        <v>Unaudited</v>
      </c>
    </row>
    <row r="1410" spans="1:29" x14ac:dyDescent="0.25">
      <c r="A1410" t="s">
        <v>421</v>
      </c>
      <c r="B1410" t="s">
        <v>1380</v>
      </c>
      <c r="C1410" t="s">
        <v>1381</v>
      </c>
      <c r="D1410">
        <v>1900</v>
      </c>
      <c r="E1410" s="957">
        <v>1</v>
      </c>
      <c r="F1410" t="s">
        <v>1026</v>
      </c>
      <c r="G1410" s="957" t="s">
        <v>1379</v>
      </c>
      <c r="H1410" t="s">
        <v>383</v>
      </c>
      <c r="I1410" s="958" t="s">
        <v>489</v>
      </c>
      <c r="J1410" s="958" t="s">
        <v>445</v>
      </c>
      <c r="K1410" s="958" t="s">
        <v>53</v>
      </c>
      <c r="L1410" s="937" t="s">
        <v>43</v>
      </c>
      <c r="M1410" s="958" t="s">
        <v>463</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-718.07789015737808</v>
      </c>
      <c r="AA1410" t="str">
        <f t="shared" ref="AA1410:AA1473" si="241">file_name</f>
        <v>ASR_CMS_19</v>
      </c>
      <c r="AB1410" s="957">
        <f t="shared" ref="AB1410:AB1473" si="242">file_date</f>
        <v>45406</v>
      </c>
      <c r="AC1410" t="str">
        <f t="shared" ref="AC1410:AC1473" si="243">status</f>
        <v>Unaudited</v>
      </c>
    </row>
    <row r="1411" spans="1:29" x14ac:dyDescent="0.25">
      <c r="A1411" t="s">
        <v>421</v>
      </c>
      <c r="B1411" t="s">
        <v>1380</v>
      </c>
      <c r="C1411" t="s">
        <v>1381</v>
      </c>
      <c r="D1411">
        <v>1900</v>
      </c>
      <c r="E1411" s="957">
        <v>1</v>
      </c>
      <c r="F1411" t="s">
        <v>1026</v>
      </c>
      <c r="G1411" s="957" t="s">
        <v>1379</v>
      </c>
      <c r="H1411" t="s">
        <v>383</v>
      </c>
      <c r="I1411" s="937" t="s">
        <v>489</v>
      </c>
      <c r="J1411" s="937" t="s">
        <v>445</v>
      </c>
      <c r="K1411" s="937" t="s">
        <v>915</v>
      </c>
      <c r="L1411" s="937" t="s">
        <v>916</v>
      </c>
      <c r="M1411" s="937" t="s">
        <v>915</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922.60352893051584</v>
      </c>
      <c r="AA1411" t="str">
        <f t="shared" si="241"/>
        <v>ASR_CMS_19</v>
      </c>
      <c r="AB1411" s="957">
        <f t="shared" si="242"/>
        <v>45406</v>
      </c>
      <c r="AC1411" t="str">
        <f t="shared" si="243"/>
        <v>Unaudited</v>
      </c>
    </row>
    <row r="1412" spans="1:29" x14ac:dyDescent="0.25">
      <c r="A1412" t="s">
        <v>421</v>
      </c>
      <c r="B1412" t="s">
        <v>1380</v>
      </c>
      <c r="C1412" t="s">
        <v>1381</v>
      </c>
      <c r="D1412">
        <v>1900</v>
      </c>
      <c r="E1412" s="957">
        <v>1</v>
      </c>
      <c r="F1412" t="s">
        <v>1026</v>
      </c>
      <c r="G1412" s="957" t="s">
        <v>1379</v>
      </c>
      <c r="H1412" t="s">
        <v>383</v>
      </c>
      <c r="I1412" s="937" t="s">
        <v>489</v>
      </c>
      <c r="J1412" s="937" t="s">
        <v>445</v>
      </c>
      <c r="K1412" s="937" t="s">
        <v>915</v>
      </c>
      <c r="L1412" s="937" t="s">
        <v>917</v>
      </c>
      <c r="M1412" s="958" t="s">
        <v>920</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-54543.165589632234</v>
      </c>
      <c r="AA1412" t="str">
        <f t="shared" si="241"/>
        <v>ASR_CMS_19</v>
      </c>
      <c r="AB1412" s="957">
        <f t="shared" si="242"/>
        <v>45406</v>
      </c>
      <c r="AC1412" t="str">
        <f t="shared" si="243"/>
        <v>Unaudited</v>
      </c>
    </row>
    <row r="1413" spans="1:29" x14ac:dyDescent="0.25">
      <c r="A1413" t="s">
        <v>421</v>
      </c>
      <c r="B1413" t="s">
        <v>1380</v>
      </c>
      <c r="C1413" t="s">
        <v>1381</v>
      </c>
      <c r="D1413">
        <v>1900</v>
      </c>
      <c r="E1413" s="957">
        <v>1</v>
      </c>
      <c r="F1413" t="s">
        <v>1026</v>
      </c>
      <c r="G1413" s="957" t="s">
        <v>1379</v>
      </c>
      <c r="H1413" t="s">
        <v>383</v>
      </c>
      <c r="I1413" s="937" t="s">
        <v>489</v>
      </c>
      <c r="J1413" s="937" t="s">
        <v>445</v>
      </c>
      <c r="K1413" s="937" t="s">
        <v>915</v>
      </c>
      <c r="L1413" s="937" t="s">
        <v>918</v>
      </c>
      <c r="M1413" s="958" t="s">
        <v>921</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ASR_CMS_19</v>
      </c>
      <c r="AB1413" s="957">
        <f t="shared" si="242"/>
        <v>45406</v>
      </c>
      <c r="AC1413" t="str">
        <f t="shared" si="243"/>
        <v>Unaudited</v>
      </c>
    </row>
    <row r="1414" spans="1:29" x14ac:dyDescent="0.25">
      <c r="A1414" t="s">
        <v>421</v>
      </c>
      <c r="B1414" t="s">
        <v>1380</v>
      </c>
      <c r="C1414" t="s">
        <v>1381</v>
      </c>
      <c r="D1414">
        <v>1900</v>
      </c>
      <c r="E1414" s="957">
        <v>1</v>
      </c>
      <c r="F1414" t="s">
        <v>1026</v>
      </c>
      <c r="G1414" s="957" t="s">
        <v>1379</v>
      </c>
      <c r="H1414" t="s">
        <v>383</v>
      </c>
      <c r="I1414" s="937" t="s">
        <v>489</v>
      </c>
      <c r="J1414" s="937" t="s">
        <v>445</v>
      </c>
      <c r="K1414" s="937" t="s">
        <v>446</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55760.631949077113</v>
      </c>
      <c r="AA1414" t="str">
        <f t="shared" si="241"/>
        <v>ASR_CMS_19</v>
      </c>
      <c r="AB1414" s="957">
        <f t="shared" si="242"/>
        <v>45406</v>
      </c>
      <c r="AC1414" t="str">
        <f t="shared" si="243"/>
        <v>Unaudited</v>
      </c>
    </row>
    <row r="1415" spans="1:29" ht="30" x14ac:dyDescent="0.25">
      <c r="A1415" t="s">
        <v>421</v>
      </c>
      <c r="B1415" t="s">
        <v>1380</v>
      </c>
      <c r="C1415" t="s">
        <v>1381</v>
      </c>
      <c r="D1415">
        <v>1900</v>
      </c>
      <c r="E1415" s="957">
        <v>1</v>
      </c>
      <c r="F1415" t="s">
        <v>1026</v>
      </c>
      <c r="G1415" s="957" t="s">
        <v>1379</v>
      </c>
      <c r="H1415" t="s">
        <v>383</v>
      </c>
      <c r="I1415" s="937" t="s">
        <v>489</v>
      </c>
      <c r="J1415" s="937" t="s">
        <v>445</v>
      </c>
      <c r="K1415" s="937" t="s">
        <v>446</v>
      </c>
      <c r="L1415" s="943">
        <v>5.2</v>
      </c>
      <c r="M1415" s="959" t="s">
        <v>304</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ASR_CMS_19</v>
      </c>
      <c r="AB1415" s="957">
        <f t="shared" si="242"/>
        <v>45406</v>
      </c>
      <c r="AC1415" t="str">
        <f t="shared" si="243"/>
        <v>Unaudited</v>
      </c>
    </row>
    <row r="1416" spans="1:29" ht="30" x14ac:dyDescent="0.25">
      <c r="A1416" t="s">
        <v>421</v>
      </c>
      <c r="B1416" t="s">
        <v>1380</v>
      </c>
      <c r="C1416" t="s">
        <v>1381</v>
      </c>
      <c r="D1416">
        <v>1900</v>
      </c>
      <c r="E1416" s="957">
        <v>1</v>
      </c>
      <c r="F1416" t="s">
        <v>1026</v>
      </c>
      <c r="G1416" s="957" t="s">
        <v>1379</v>
      </c>
      <c r="H1416" t="s">
        <v>383</v>
      </c>
      <c r="I1416" s="937" t="s">
        <v>489</v>
      </c>
      <c r="J1416" s="937" t="s">
        <v>445</v>
      </c>
      <c r="K1416" s="937" t="s">
        <v>446</v>
      </c>
      <c r="L1416" s="937">
        <v>5.3</v>
      </c>
      <c r="M1416" s="958" t="s">
        <v>305</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-64891.650268239398</v>
      </c>
      <c r="AA1416" t="str">
        <f t="shared" si="241"/>
        <v>ASR_CMS_19</v>
      </c>
      <c r="AB1416" s="957">
        <f t="shared" si="242"/>
        <v>45406</v>
      </c>
      <c r="AC1416" t="str">
        <f t="shared" si="243"/>
        <v>Unaudited</v>
      </c>
    </row>
    <row r="1417" spans="1:29" x14ac:dyDescent="0.25">
      <c r="A1417" t="s">
        <v>421</v>
      </c>
      <c r="B1417" t="s">
        <v>1380</v>
      </c>
      <c r="C1417" t="s">
        <v>1381</v>
      </c>
      <c r="D1417">
        <v>1900</v>
      </c>
      <c r="E1417" s="957">
        <v>1</v>
      </c>
      <c r="F1417" t="s">
        <v>1026</v>
      </c>
      <c r="G1417" s="957" t="s">
        <v>1379</v>
      </c>
      <c r="H1417" t="s">
        <v>383</v>
      </c>
      <c r="I1417" s="937" t="s">
        <v>489</v>
      </c>
      <c r="J1417" s="937" t="s">
        <v>445</v>
      </c>
      <c r="K1417" s="937" t="s">
        <v>446</v>
      </c>
      <c r="L1417" s="937" t="s">
        <v>82</v>
      </c>
      <c r="M1417" s="958" t="s">
        <v>454</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ASR_CMS_19</v>
      </c>
      <c r="AB1417" s="957">
        <f t="shared" si="242"/>
        <v>45406</v>
      </c>
      <c r="AC1417" t="str">
        <f t="shared" si="243"/>
        <v>Unaudited</v>
      </c>
    </row>
    <row r="1418" spans="1:29" x14ac:dyDescent="0.25">
      <c r="A1418" t="s">
        <v>421</v>
      </c>
      <c r="B1418" t="s">
        <v>1380</v>
      </c>
      <c r="C1418" t="s">
        <v>1381</v>
      </c>
      <c r="D1418">
        <v>1900</v>
      </c>
      <c r="E1418" s="957">
        <v>1</v>
      </c>
      <c r="F1418" t="s">
        <v>1026</v>
      </c>
      <c r="G1418" s="957" t="s">
        <v>1379</v>
      </c>
      <c r="H1418" t="s">
        <v>383</v>
      </c>
      <c r="I1418" s="937" t="s">
        <v>489</v>
      </c>
      <c r="J1418" s="937" t="s">
        <v>445</v>
      </c>
      <c r="K1418" s="937" t="s">
        <v>447</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ASR_CMS_19</v>
      </c>
      <c r="AB1418" s="957">
        <f t="shared" si="242"/>
        <v>45406</v>
      </c>
      <c r="AC1418" t="str">
        <f t="shared" si="243"/>
        <v>Unaudited</v>
      </c>
    </row>
    <row r="1419" spans="1:29" x14ac:dyDescent="0.25">
      <c r="A1419" t="s">
        <v>421</v>
      </c>
      <c r="B1419" t="s">
        <v>1380</v>
      </c>
      <c r="C1419" t="s">
        <v>1381</v>
      </c>
      <c r="D1419">
        <v>1900</v>
      </c>
      <c r="E1419" s="957">
        <v>1</v>
      </c>
      <c r="F1419" t="s">
        <v>1026</v>
      </c>
      <c r="G1419" s="957" t="s">
        <v>1379</v>
      </c>
      <c r="H1419" t="s">
        <v>383</v>
      </c>
      <c r="I1419" s="937" t="s">
        <v>489</v>
      </c>
      <c r="J1419" s="937" t="s">
        <v>445</v>
      </c>
      <c r="K1419" s="937" t="s">
        <v>447</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ASR_CMS_19</v>
      </c>
      <c r="AB1419" s="957">
        <f t="shared" si="242"/>
        <v>45406</v>
      </c>
      <c r="AC1419" t="str">
        <f t="shared" si="243"/>
        <v>Unaudited</v>
      </c>
    </row>
    <row r="1420" spans="1:29" x14ac:dyDescent="0.25">
      <c r="A1420" t="s">
        <v>421</v>
      </c>
      <c r="B1420" t="s">
        <v>1380</v>
      </c>
      <c r="C1420" t="s">
        <v>1381</v>
      </c>
      <c r="D1420">
        <v>1900</v>
      </c>
      <c r="E1420" s="957">
        <v>1</v>
      </c>
      <c r="F1420" t="s">
        <v>1026</v>
      </c>
      <c r="G1420" s="957" t="s">
        <v>1379</v>
      </c>
      <c r="H1420" t="s">
        <v>383</v>
      </c>
      <c r="I1420" s="937" t="s">
        <v>489</v>
      </c>
      <c r="J1420" s="937" t="s">
        <v>445</v>
      </c>
      <c r="K1420" s="937" t="s">
        <v>447</v>
      </c>
      <c r="L1420" s="937">
        <v>6.3</v>
      </c>
      <c r="M1420" s="958" t="s">
        <v>185</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ASR_CMS_19</v>
      </c>
      <c r="AB1420" s="957">
        <f t="shared" si="242"/>
        <v>45406</v>
      </c>
      <c r="AC1420" t="str">
        <f t="shared" si="243"/>
        <v>Unaudited</v>
      </c>
    </row>
    <row r="1421" spans="1:29" x14ac:dyDescent="0.25">
      <c r="A1421" t="s">
        <v>421</v>
      </c>
      <c r="B1421" t="s">
        <v>1380</v>
      </c>
      <c r="C1421" t="s">
        <v>1381</v>
      </c>
      <c r="D1421">
        <v>1900</v>
      </c>
      <c r="E1421" s="957">
        <v>1</v>
      </c>
      <c r="F1421" t="s">
        <v>1026</v>
      </c>
      <c r="G1421" s="957" t="s">
        <v>1379</v>
      </c>
      <c r="H1421" t="s">
        <v>383</v>
      </c>
      <c r="I1421" s="937" t="s">
        <v>489</v>
      </c>
      <c r="J1421" s="937" t="s">
        <v>445</v>
      </c>
      <c r="K1421" s="937" t="s">
        <v>447</v>
      </c>
      <c r="L1421" s="937" t="s">
        <v>87</v>
      </c>
      <c r="M1421" s="958" t="s">
        <v>455</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ASR_CMS_19</v>
      </c>
      <c r="AB1421" s="957">
        <f t="shared" si="242"/>
        <v>45406</v>
      </c>
      <c r="AC1421" t="str">
        <f t="shared" si="243"/>
        <v>Unaudited</v>
      </c>
    </row>
    <row r="1422" spans="1:29" x14ac:dyDescent="0.25">
      <c r="A1422" t="s">
        <v>421</v>
      </c>
      <c r="B1422" t="s">
        <v>1380</v>
      </c>
      <c r="C1422" t="s">
        <v>1381</v>
      </c>
      <c r="D1422">
        <v>1900</v>
      </c>
      <c r="E1422" s="957">
        <v>1</v>
      </c>
      <c r="F1422" t="s">
        <v>1026</v>
      </c>
      <c r="G1422" s="957" t="s">
        <v>1379</v>
      </c>
      <c r="H1422" t="s">
        <v>383</v>
      </c>
      <c r="I1422" s="937" t="s">
        <v>489</v>
      </c>
      <c r="J1422" s="937" t="s">
        <v>445</v>
      </c>
      <c r="K1422" s="937" t="s">
        <v>448</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348.24679199237016</v>
      </c>
      <c r="AA1422" t="str">
        <f t="shared" si="241"/>
        <v>ASR_CMS_19</v>
      </c>
      <c r="AB1422" s="957">
        <f t="shared" si="242"/>
        <v>45406</v>
      </c>
      <c r="AC1422" t="str">
        <f t="shared" si="243"/>
        <v>Unaudited</v>
      </c>
    </row>
    <row r="1423" spans="1:29" x14ac:dyDescent="0.25">
      <c r="A1423" t="s">
        <v>421</v>
      </c>
      <c r="B1423" t="s">
        <v>1380</v>
      </c>
      <c r="C1423" t="s">
        <v>1381</v>
      </c>
      <c r="D1423">
        <v>1900</v>
      </c>
      <c r="E1423" s="957">
        <v>1</v>
      </c>
      <c r="F1423" t="s">
        <v>1026</v>
      </c>
      <c r="G1423" s="957" t="s">
        <v>1379</v>
      </c>
      <c r="H1423" t="s">
        <v>383</v>
      </c>
      <c r="I1423" s="937" t="s">
        <v>489</v>
      </c>
      <c r="J1423" s="937" t="s">
        <v>445</v>
      </c>
      <c r="K1423" s="937" t="s">
        <v>448</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ASR_CMS_19</v>
      </c>
      <c r="AB1423" s="957">
        <f t="shared" si="242"/>
        <v>45406</v>
      </c>
      <c r="AC1423" t="str">
        <f t="shared" si="243"/>
        <v>Unaudited</v>
      </c>
    </row>
    <row r="1424" spans="1:29" x14ac:dyDescent="0.25">
      <c r="A1424" t="s">
        <v>421</v>
      </c>
      <c r="B1424" t="s">
        <v>1380</v>
      </c>
      <c r="C1424" t="s">
        <v>1381</v>
      </c>
      <c r="D1424">
        <v>1900</v>
      </c>
      <c r="E1424" s="957">
        <v>1</v>
      </c>
      <c r="F1424" t="s">
        <v>1026</v>
      </c>
      <c r="G1424" s="957" t="s">
        <v>1379</v>
      </c>
      <c r="H1424" t="s">
        <v>383</v>
      </c>
      <c r="I1424" s="937" t="s">
        <v>489</v>
      </c>
      <c r="J1424" s="937" t="s">
        <v>445</v>
      </c>
      <c r="K1424" s="937" t="s">
        <v>448</v>
      </c>
      <c r="L1424" s="937">
        <v>7.3</v>
      </c>
      <c r="M1424" s="958" t="s">
        <v>156</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ASR_CMS_19</v>
      </c>
      <c r="AB1424" s="957">
        <f t="shared" si="242"/>
        <v>45406</v>
      </c>
      <c r="AC1424" t="str">
        <f t="shared" si="243"/>
        <v>Unaudited</v>
      </c>
    </row>
    <row r="1425" spans="1:29" x14ac:dyDescent="0.25">
      <c r="A1425" t="s">
        <v>421</v>
      </c>
      <c r="B1425" t="s">
        <v>1380</v>
      </c>
      <c r="C1425" t="s">
        <v>1381</v>
      </c>
      <c r="D1425">
        <v>1900</v>
      </c>
      <c r="E1425" s="957">
        <v>1</v>
      </c>
      <c r="F1425" t="s">
        <v>1026</v>
      </c>
      <c r="G1425" s="957" t="s">
        <v>1379</v>
      </c>
      <c r="H1425" t="s">
        <v>383</v>
      </c>
      <c r="I1425" s="937" t="s">
        <v>489</v>
      </c>
      <c r="J1425" s="937" t="s">
        <v>445</v>
      </c>
      <c r="K1425" s="937" t="s">
        <v>448</v>
      </c>
      <c r="L1425" s="945" t="s">
        <v>91</v>
      </c>
      <c r="M1425" s="960" t="s">
        <v>456</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ASR_CMS_19</v>
      </c>
      <c r="AB1425" s="957">
        <f t="shared" si="242"/>
        <v>45406</v>
      </c>
      <c r="AC1425" t="str">
        <f t="shared" si="243"/>
        <v>Unaudited</v>
      </c>
    </row>
    <row r="1426" spans="1:29" x14ac:dyDescent="0.25">
      <c r="A1426" t="s">
        <v>421</v>
      </c>
      <c r="B1426" t="s">
        <v>1380</v>
      </c>
      <c r="C1426" t="s">
        <v>1381</v>
      </c>
      <c r="D1426">
        <v>1900</v>
      </c>
      <c r="E1426" s="957">
        <v>1</v>
      </c>
      <c r="F1426" t="s">
        <v>1026</v>
      </c>
      <c r="G1426" s="957" t="s">
        <v>1379</v>
      </c>
      <c r="H1426" t="s">
        <v>383</v>
      </c>
      <c r="I1426" s="937" t="s">
        <v>489</v>
      </c>
      <c r="J1426" s="937" t="s">
        <v>445</v>
      </c>
      <c r="K1426" s="937" t="s">
        <v>449</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-11484.43373742111</v>
      </c>
      <c r="AA1426" t="str">
        <f t="shared" si="241"/>
        <v>ASR_CMS_19</v>
      </c>
      <c r="AB1426" s="957">
        <f t="shared" si="242"/>
        <v>45406</v>
      </c>
      <c r="AC1426" t="str">
        <f t="shared" si="243"/>
        <v>Unaudited</v>
      </c>
    </row>
    <row r="1427" spans="1:29" x14ac:dyDescent="0.25">
      <c r="A1427" t="s">
        <v>421</v>
      </c>
      <c r="B1427" t="s">
        <v>1380</v>
      </c>
      <c r="C1427" t="s">
        <v>1381</v>
      </c>
      <c r="D1427">
        <v>1900</v>
      </c>
      <c r="E1427" s="957">
        <v>1</v>
      </c>
      <c r="F1427" t="s">
        <v>1026</v>
      </c>
      <c r="G1427" s="957" t="s">
        <v>1379</v>
      </c>
      <c r="H1427" t="s">
        <v>383</v>
      </c>
      <c r="I1427" s="958" t="s">
        <v>489</v>
      </c>
      <c r="J1427" s="958" t="s">
        <v>445</v>
      </c>
      <c r="K1427" s="958" t="s">
        <v>449</v>
      </c>
      <c r="L1427" s="937" t="s">
        <v>113</v>
      </c>
      <c r="M1427" s="958" t="s">
        <v>444</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ASR_CMS_19</v>
      </c>
      <c r="AB1427" s="957">
        <f t="shared" si="242"/>
        <v>45406</v>
      </c>
      <c r="AC1427" t="str">
        <f t="shared" si="243"/>
        <v>Unaudited</v>
      </c>
    </row>
    <row r="1428" spans="1:29" x14ac:dyDescent="0.25">
      <c r="A1428" t="s">
        <v>421</v>
      </c>
      <c r="B1428" t="s">
        <v>1380</v>
      </c>
      <c r="C1428" t="s">
        <v>1381</v>
      </c>
      <c r="D1428">
        <v>1900</v>
      </c>
      <c r="E1428" s="957">
        <v>1</v>
      </c>
      <c r="F1428" t="s">
        <v>1026</v>
      </c>
      <c r="G1428" s="957" t="s">
        <v>1379</v>
      </c>
      <c r="H1428" t="s">
        <v>383</v>
      </c>
      <c r="I1428" s="937" t="s">
        <v>489</v>
      </c>
      <c r="J1428" s="937" t="s">
        <v>445</v>
      </c>
      <c r="K1428" s="937" t="s">
        <v>449</v>
      </c>
      <c r="L1428" s="937" t="s">
        <v>115</v>
      </c>
      <c r="M1428" s="962" t="s">
        <v>158</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ASR_CMS_19</v>
      </c>
      <c r="AB1428" s="957">
        <f t="shared" si="242"/>
        <v>45406</v>
      </c>
      <c r="AC1428" t="str">
        <f t="shared" si="243"/>
        <v>Unaudited</v>
      </c>
    </row>
    <row r="1429" spans="1:29" x14ac:dyDescent="0.25">
      <c r="A1429" t="s">
        <v>421</v>
      </c>
      <c r="B1429" t="s">
        <v>1380</v>
      </c>
      <c r="C1429" t="s">
        <v>1381</v>
      </c>
      <c r="D1429">
        <v>1900</v>
      </c>
      <c r="E1429" s="957">
        <v>1</v>
      </c>
      <c r="F1429" t="s">
        <v>1026</v>
      </c>
      <c r="G1429" s="957" t="s">
        <v>1379</v>
      </c>
      <c r="H1429" t="s">
        <v>383</v>
      </c>
      <c r="I1429" s="937" t="s">
        <v>489</v>
      </c>
      <c r="J1429" s="937" t="s">
        <v>445</v>
      </c>
      <c r="K1429" s="937" t="s">
        <v>449</v>
      </c>
      <c r="L1429" s="937" t="s">
        <v>116</v>
      </c>
      <c r="M1429" s="962" t="s">
        <v>114</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ASR_CMS_19</v>
      </c>
      <c r="AB1429" s="957">
        <f t="shared" si="242"/>
        <v>45406</v>
      </c>
      <c r="AC1429" t="str">
        <f t="shared" si="243"/>
        <v>Unaudited</v>
      </c>
    </row>
    <row r="1430" spans="1:29" x14ac:dyDescent="0.25">
      <c r="A1430" t="s">
        <v>421</v>
      </c>
      <c r="B1430" t="s">
        <v>1380</v>
      </c>
      <c r="C1430" t="s">
        <v>1381</v>
      </c>
      <c r="D1430">
        <v>1900</v>
      </c>
      <c r="E1430" s="957">
        <v>1</v>
      </c>
      <c r="F1430" t="s">
        <v>1026</v>
      </c>
      <c r="G1430" s="957" t="s">
        <v>1379</v>
      </c>
      <c r="H1430" t="s">
        <v>383</v>
      </c>
      <c r="I1430" s="937" t="s">
        <v>489</v>
      </c>
      <c r="J1430" s="937" t="s">
        <v>445</v>
      </c>
      <c r="K1430" s="937" t="s">
        <v>449</v>
      </c>
      <c r="L1430" s="937" t="s">
        <v>117</v>
      </c>
      <c r="M1430" s="962" t="s">
        <v>159</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ASR_CMS_19</v>
      </c>
      <c r="AB1430" s="957">
        <f t="shared" si="242"/>
        <v>45406</v>
      </c>
      <c r="AC1430" t="str">
        <f t="shared" si="243"/>
        <v>Unaudited</v>
      </c>
    </row>
    <row r="1431" spans="1:29" x14ac:dyDescent="0.25">
      <c r="A1431" t="s">
        <v>421</v>
      </c>
      <c r="B1431" t="s">
        <v>1380</v>
      </c>
      <c r="C1431" t="s">
        <v>1381</v>
      </c>
      <c r="D1431">
        <v>1900</v>
      </c>
      <c r="E1431" s="957">
        <v>1</v>
      </c>
      <c r="F1431" t="s">
        <v>1026</v>
      </c>
      <c r="G1431" s="957" t="s">
        <v>1379</v>
      </c>
      <c r="H1431" t="s">
        <v>383</v>
      </c>
      <c r="I1431" s="937" t="s">
        <v>489</v>
      </c>
      <c r="J1431" s="937" t="s">
        <v>445</v>
      </c>
      <c r="K1431" s="937" t="s">
        <v>449</v>
      </c>
      <c r="L1431" s="937" t="s">
        <v>160</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ASR_CMS_19</v>
      </c>
      <c r="AB1431" s="957">
        <f t="shared" si="242"/>
        <v>45406</v>
      </c>
      <c r="AC1431" t="str">
        <f t="shared" si="243"/>
        <v>Unaudited</v>
      </c>
    </row>
    <row r="1432" spans="1:29" x14ac:dyDescent="0.25">
      <c r="A1432" t="s">
        <v>421</v>
      </c>
      <c r="B1432" t="s">
        <v>1380</v>
      </c>
      <c r="C1432" t="s">
        <v>1381</v>
      </c>
      <c r="D1432">
        <v>1900</v>
      </c>
      <c r="E1432" s="957">
        <v>1</v>
      </c>
      <c r="F1432" t="s">
        <v>1026</v>
      </c>
      <c r="G1432" s="957" t="s">
        <v>1379</v>
      </c>
      <c r="H1432" t="s">
        <v>383</v>
      </c>
      <c r="I1432" s="937" t="s">
        <v>489</v>
      </c>
      <c r="J1432" s="937" t="s">
        <v>445</v>
      </c>
      <c r="K1432" s="937" t="s">
        <v>449</v>
      </c>
      <c r="L1432" s="937" t="s">
        <v>443</v>
      </c>
      <c r="M1432" s="962" t="s">
        <v>457</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ASR_CMS_19</v>
      </c>
      <c r="AB1432" s="957">
        <f t="shared" si="242"/>
        <v>45406</v>
      </c>
      <c r="AC1432" t="str">
        <f t="shared" si="243"/>
        <v>Unaudited</v>
      </c>
    </row>
    <row r="1433" spans="1:29" ht="30" x14ac:dyDescent="0.25">
      <c r="A1433" t="s">
        <v>421</v>
      </c>
      <c r="B1433" t="s">
        <v>1380</v>
      </c>
      <c r="C1433" t="s">
        <v>1381</v>
      </c>
      <c r="D1433">
        <v>1900</v>
      </c>
      <c r="E1433" s="957">
        <v>1</v>
      </c>
      <c r="F1433" t="s">
        <v>1026</v>
      </c>
      <c r="G1433" s="957" t="s">
        <v>1379</v>
      </c>
      <c r="H1433" t="s">
        <v>383</v>
      </c>
      <c r="I1433" s="937" t="s">
        <v>489</v>
      </c>
      <c r="J1433" s="937" t="s">
        <v>445</v>
      </c>
      <c r="K1433" s="937" t="s">
        <v>450</v>
      </c>
      <c r="L1433" s="937">
        <v>9.1</v>
      </c>
      <c r="M1433" s="962" t="s">
        <v>186</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-476421.3587354559</v>
      </c>
      <c r="AA1433" t="str">
        <f t="shared" si="241"/>
        <v>ASR_CMS_19</v>
      </c>
      <c r="AB1433" s="957">
        <f t="shared" si="242"/>
        <v>45406</v>
      </c>
      <c r="AC1433" t="str">
        <f t="shared" si="243"/>
        <v>Unaudited</v>
      </c>
    </row>
    <row r="1434" spans="1:29" x14ac:dyDescent="0.25">
      <c r="A1434" t="s">
        <v>421</v>
      </c>
      <c r="B1434" t="s">
        <v>1380</v>
      </c>
      <c r="C1434" t="s">
        <v>1381</v>
      </c>
      <c r="D1434">
        <v>1900</v>
      </c>
      <c r="E1434" s="957">
        <v>1</v>
      </c>
      <c r="F1434" t="s">
        <v>1026</v>
      </c>
      <c r="G1434" s="957" t="s">
        <v>1379</v>
      </c>
      <c r="H1434" t="s">
        <v>383</v>
      </c>
      <c r="I1434" s="937" t="s">
        <v>489</v>
      </c>
      <c r="J1434" s="937" t="s">
        <v>445</v>
      </c>
      <c r="K1434" s="937" t="s">
        <v>450</v>
      </c>
      <c r="L1434" s="945" t="s">
        <v>107</v>
      </c>
      <c r="M1434" s="960" t="s">
        <v>187</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-4479.5301155596972</v>
      </c>
      <c r="AA1434" t="str">
        <f t="shared" si="241"/>
        <v>ASR_CMS_19</v>
      </c>
      <c r="AB1434" s="957">
        <f t="shared" si="242"/>
        <v>45406</v>
      </c>
      <c r="AC1434" t="str">
        <f t="shared" si="243"/>
        <v>Unaudited</v>
      </c>
    </row>
    <row r="1435" spans="1:29" x14ac:dyDescent="0.25">
      <c r="A1435" t="s">
        <v>421</v>
      </c>
      <c r="B1435" t="s">
        <v>1380</v>
      </c>
      <c r="C1435" t="s">
        <v>1381</v>
      </c>
      <c r="D1435">
        <v>1900</v>
      </c>
      <c r="E1435" s="957">
        <v>1</v>
      </c>
      <c r="F1435" t="s">
        <v>1026</v>
      </c>
      <c r="G1435" s="957" t="s">
        <v>1379</v>
      </c>
      <c r="H1435" t="s">
        <v>383</v>
      </c>
      <c r="I1435" s="962" t="s">
        <v>489</v>
      </c>
      <c r="J1435" s="962" t="s">
        <v>445</v>
      </c>
      <c r="K1435" s="962" t="s">
        <v>450</v>
      </c>
      <c r="L1435" s="937" t="s">
        <v>1316</v>
      </c>
      <c r="M1435" s="962" t="s">
        <v>1317</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-23797.547274318476</v>
      </c>
      <c r="AA1435" t="str">
        <f t="shared" si="241"/>
        <v>ASR_CMS_19</v>
      </c>
      <c r="AB1435" s="957">
        <f t="shared" si="242"/>
        <v>45406</v>
      </c>
      <c r="AC1435" t="str">
        <f t="shared" si="243"/>
        <v>Unaudited</v>
      </c>
    </row>
    <row r="1436" spans="1:29" x14ac:dyDescent="0.25">
      <c r="A1436" t="s">
        <v>421</v>
      </c>
      <c r="B1436" t="s">
        <v>1380</v>
      </c>
      <c r="C1436" t="s">
        <v>1381</v>
      </c>
      <c r="D1436">
        <v>1900</v>
      </c>
      <c r="E1436" s="957">
        <v>1</v>
      </c>
      <c r="F1436" t="s">
        <v>1026</v>
      </c>
      <c r="G1436" s="957" t="s">
        <v>1379</v>
      </c>
      <c r="H1436" t="s">
        <v>383</v>
      </c>
      <c r="I1436" s="937" t="s">
        <v>489</v>
      </c>
      <c r="J1436" s="937" t="s">
        <v>445</v>
      </c>
      <c r="K1436" s="937" t="s">
        <v>450</v>
      </c>
      <c r="L1436" s="943" t="s">
        <v>108</v>
      </c>
      <c r="M1436" s="963" t="s">
        <v>188</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189845.7725829726</v>
      </c>
      <c r="AA1436" t="str">
        <f t="shared" si="241"/>
        <v>ASR_CMS_19</v>
      </c>
      <c r="AB1436" s="957">
        <f t="shared" si="242"/>
        <v>45406</v>
      </c>
      <c r="AC1436" t="str">
        <f t="shared" si="243"/>
        <v>Unaudited</v>
      </c>
    </row>
    <row r="1437" spans="1:29" x14ac:dyDescent="0.25">
      <c r="A1437" t="s">
        <v>421</v>
      </c>
      <c r="B1437" t="s">
        <v>1380</v>
      </c>
      <c r="C1437" t="s">
        <v>1381</v>
      </c>
      <c r="D1437">
        <v>1900</v>
      </c>
      <c r="E1437" s="957">
        <v>1</v>
      </c>
      <c r="F1437" t="s">
        <v>1026</v>
      </c>
      <c r="G1437" s="957" t="s">
        <v>1379</v>
      </c>
      <c r="H1437" t="s">
        <v>383</v>
      </c>
      <c r="I1437" s="937" t="s">
        <v>489</v>
      </c>
      <c r="J1437" s="937" t="s">
        <v>445</v>
      </c>
      <c r="K1437" s="937" t="s">
        <v>450</v>
      </c>
      <c r="L1437" s="943" t="s">
        <v>109</v>
      </c>
      <c r="M1437" s="963" t="s">
        <v>161</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273246.34922854626</v>
      </c>
      <c r="AA1437" t="str">
        <f t="shared" si="241"/>
        <v>ASR_CMS_19</v>
      </c>
      <c r="AB1437" s="957">
        <f t="shared" si="242"/>
        <v>45406</v>
      </c>
      <c r="AC1437" t="str">
        <f t="shared" si="243"/>
        <v>Unaudited</v>
      </c>
    </row>
    <row r="1438" spans="1:29" x14ac:dyDescent="0.25">
      <c r="A1438" t="s">
        <v>421</v>
      </c>
      <c r="B1438" t="s">
        <v>1380</v>
      </c>
      <c r="C1438" t="s">
        <v>1381</v>
      </c>
      <c r="D1438">
        <v>1900</v>
      </c>
      <c r="E1438" s="957">
        <v>1</v>
      </c>
      <c r="F1438" t="s">
        <v>1026</v>
      </c>
      <c r="G1438" s="957" t="s">
        <v>1379</v>
      </c>
      <c r="H1438" t="s">
        <v>383</v>
      </c>
      <c r="I1438" s="937" t="s">
        <v>489</v>
      </c>
      <c r="J1438" s="937" t="s">
        <v>445</v>
      </c>
      <c r="K1438" s="937" t="s">
        <v>450</v>
      </c>
      <c r="L1438" s="947" t="s">
        <v>110</v>
      </c>
      <c r="M1438" s="964" t="s">
        <v>135</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ASR_CMS_19</v>
      </c>
      <c r="AB1438" s="957">
        <f t="shared" si="242"/>
        <v>45406</v>
      </c>
      <c r="AC1438" t="str">
        <f t="shared" si="243"/>
        <v>Unaudited</v>
      </c>
    </row>
    <row r="1439" spans="1:29" x14ac:dyDescent="0.25">
      <c r="A1439" t="s">
        <v>421</v>
      </c>
      <c r="B1439" t="s">
        <v>1380</v>
      </c>
      <c r="C1439" t="s">
        <v>1381</v>
      </c>
      <c r="D1439">
        <v>1900</v>
      </c>
      <c r="E1439" s="957">
        <v>1</v>
      </c>
      <c r="F1439" t="s">
        <v>1026</v>
      </c>
      <c r="G1439" s="957" t="s">
        <v>1379</v>
      </c>
      <c r="H1439" t="s">
        <v>383</v>
      </c>
      <c r="I1439" s="963" t="s">
        <v>489</v>
      </c>
      <c r="J1439" s="963" t="s">
        <v>445</v>
      </c>
      <c r="K1439" s="963" t="s">
        <v>450</v>
      </c>
      <c r="L1439" s="943" t="s">
        <v>111</v>
      </c>
      <c r="M1439" s="963" t="s">
        <v>163</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-420259.20993907447</v>
      </c>
      <c r="AA1439" t="str">
        <f t="shared" si="241"/>
        <v>ASR_CMS_19</v>
      </c>
      <c r="AB1439" s="957">
        <f t="shared" si="242"/>
        <v>45406</v>
      </c>
      <c r="AC1439" t="str">
        <f t="shared" si="243"/>
        <v>Unaudited</v>
      </c>
    </row>
    <row r="1440" spans="1:29" x14ac:dyDescent="0.25">
      <c r="A1440" t="s">
        <v>421</v>
      </c>
      <c r="B1440" t="s">
        <v>1380</v>
      </c>
      <c r="C1440" t="s">
        <v>1381</v>
      </c>
      <c r="D1440">
        <v>1900</v>
      </c>
      <c r="E1440" s="957">
        <v>1</v>
      </c>
      <c r="F1440" t="s">
        <v>1026</v>
      </c>
      <c r="G1440" s="957" t="s">
        <v>1379</v>
      </c>
      <c r="H1440" t="s">
        <v>383</v>
      </c>
      <c r="I1440" s="937" t="s">
        <v>489</v>
      </c>
      <c r="J1440" s="937" t="s">
        <v>445</v>
      </c>
      <c r="K1440" s="937" t="s">
        <v>450</v>
      </c>
      <c r="L1440" s="937" t="s">
        <v>112</v>
      </c>
      <c r="M1440" s="962" t="s">
        <v>464</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-1667.7370629108348</v>
      </c>
      <c r="AA1440" t="str">
        <f t="shared" si="241"/>
        <v>ASR_CMS_19</v>
      </c>
      <c r="AB1440" s="957">
        <f t="shared" si="242"/>
        <v>45406</v>
      </c>
      <c r="AC1440" t="str">
        <f t="shared" si="243"/>
        <v>Unaudited</v>
      </c>
    </row>
    <row r="1441" spans="1:29" x14ac:dyDescent="0.25">
      <c r="A1441" t="s">
        <v>421</v>
      </c>
      <c r="B1441" t="s">
        <v>1380</v>
      </c>
      <c r="C1441" t="s">
        <v>1381</v>
      </c>
      <c r="D1441">
        <v>1900</v>
      </c>
      <c r="E1441" s="957">
        <v>1</v>
      </c>
      <c r="F1441" t="s">
        <v>1026</v>
      </c>
      <c r="G1441" s="957" t="s">
        <v>1379</v>
      </c>
      <c r="H1441" t="s">
        <v>383</v>
      </c>
      <c r="I1441" s="937" t="s">
        <v>489</v>
      </c>
      <c r="J1441" s="937" t="s">
        <v>445</v>
      </c>
      <c r="K1441" s="937" t="s">
        <v>6</v>
      </c>
      <c r="L1441" s="937" t="s">
        <v>118</v>
      </c>
      <c r="M1441" s="962" t="s">
        <v>189</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ASR_CMS_19</v>
      </c>
      <c r="AB1441" s="957">
        <f t="shared" si="242"/>
        <v>45406</v>
      </c>
      <c r="AC1441" t="str">
        <f t="shared" si="243"/>
        <v>Unaudited</v>
      </c>
    </row>
    <row r="1442" spans="1:29" x14ac:dyDescent="0.25">
      <c r="A1442" t="s">
        <v>421</v>
      </c>
      <c r="B1442" t="s">
        <v>1380</v>
      </c>
      <c r="C1442" t="s">
        <v>1381</v>
      </c>
      <c r="D1442">
        <v>1900</v>
      </c>
      <c r="E1442" s="957">
        <v>1</v>
      </c>
      <c r="F1442" t="s">
        <v>1026</v>
      </c>
      <c r="G1442" s="957" t="s">
        <v>1379</v>
      </c>
      <c r="H1442" t="s">
        <v>383</v>
      </c>
      <c r="I1442" s="937" t="s">
        <v>489</v>
      </c>
      <c r="J1442" s="937" t="s">
        <v>445</v>
      </c>
      <c r="K1442" s="937" t="s">
        <v>6</v>
      </c>
      <c r="L1442" s="937" t="s">
        <v>45</v>
      </c>
      <c r="M1442" s="962" t="s">
        <v>164</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ASR_CMS_19</v>
      </c>
      <c r="AB1442" s="957">
        <f t="shared" si="242"/>
        <v>45406</v>
      </c>
      <c r="AC1442" t="str">
        <f t="shared" si="243"/>
        <v>Unaudited</v>
      </c>
    </row>
    <row r="1443" spans="1:29" x14ac:dyDescent="0.25">
      <c r="A1443" t="s">
        <v>421</v>
      </c>
      <c r="B1443" t="s">
        <v>1380</v>
      </c>
      <c r="C1443" t="s">
        <v>1381</v>
      </c>
      <c r="D1443">
        <v>1900</v>
      </c>
      <c r="E1443" s="957">
        <v>1</v>
      </c>
      <c r="F1443" t="s">
        <v>1026</v>
      </c>
      <c r="G1443" s="957" t="s">
        <v>1379</v>
      </c>
      <c r="H1443" t="s">
        <v>383</v>
      </c>
      <c r="I1443" s="937" t="s">
        <v>489</v>
      </c>
      <c r="J1443" s="937" t="s">
        <v>445</v>
      </c>
      <c r="K1443" s="937" t="s">
        <v>6</v>
      </c>
      <c r="L1443" s="945" t="s">
        <v>46</v>
      </c>
      <c r="M1443" s="960" t="s">
        <v>165</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-49.9709082176199</v>
      </c>
      <c r="AA1443" t="str">
        <f t="shared" si="241"/>
        <v>ASR_CMS_19</v>
      </c>
      <c r="AB1443" s="957">
        <f t="shared" si="242"/>
        <v>45406</v>
      </c>
      <c r="AC1443" t="str">
        <f t="shared" si="243"/>
        <v>Unaudited</v>
      </c>
    </row>
    <row r="1444" spans="1:29" x14ac:dyDescent="0.25">
      <c r="A1444" t="s">
        <v>421</v>
      </c>
      <c r="B1444" t="s">
        <v>1380</v>
      </c>
      <c r="C1444" t="s">
        <v>1381</v>
      </c>
      <c r="D1444">
        <v>1900</v>
      </c>
      <c r="E1444" s="957">
        <v>1</v>
      </c>
      <c r="F1444" t="s">
        <v>1026</v>
      </c>
      <c r="G1444" s="957" t="s">
        <v>1379</v>
      </c>
      <c r="H1444" t="s">
        <v>383</v>
      </c>
      <c r="I1444" s="962" t="s">
        <v>489</v>
      </c>
      <c r="J1444" s="962" t="s">
        <v>445</v>
      </c>
      <c r="K1444" s="962" t="s">
        <v>6</v>
      </c>
      <c r="L1444" s="937" t="s">
        <v>166</v>
      </c>
      <c r="M1444" s="962" t="s">
        <v>462</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ASR_CMS_19</v>
      </c>
      <c r="AB1444" s="957">
        <f t="shared" si="242"/>
        <v>45406</v>
      </c>
      <c r="AC1444" t="str">
        <f t="shared" si="243"/>
        <v>Unaudited</v>
      </c>
    </row>
    <row r="1445" spans="1:29" x14ac:dyDescent="0.25">
      <c r="A1445" t="s">
        <v>421</v>
      </c>
      <c r="B1445" t="s">
        <v>1380</v>
      </c>
      <c r="C1445" t="s">
        <v>1381</v>
      </c>
      <c r="D1445">
        <v>1900</v>
      </c>
      <c r="E1445" s="957">
        <v>1</v>
      </c>
      <c r="F1445" t="s">
        <v>1026</v>
      </c>
      <c r="G1445" s="957" t="s">
        <v>1379</v>
      </c>
      <c r="H1445" t="s">
        <v>383</v>
      </c>
      <c r="I1445" s="937" t="s">
        <v>489</v>
      </c>
      <c r="J1445" s="937" t="s">
        <v>445</v>
      </c>
      <c r="K1445" s="937" t="s">
        <v>435</v>
      </c>
      <c r="L1445" s="937" t="s">
        <v>121</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ASR_CMS_19</v>
      </c>
      <c r="AB1445" s="957">
        <f t="shared" si="242"/>
        <v>45406</v>
      </c>
      <c r="AC1445" t="str">
        <f t="shared" si="243"/>
        <v>Unaudited</v>
      </c>
    </row>
    <row r="1446" spans="1:29" x14ac:dyDescent="0.25">
      <c r="A1446" t="s">
        <v>421</v>
      </c>
      <c r="B1446" t="s">
        <v>1380</v>
      </c>
      <c r="C1446" t="s">
        <v>1381</v>
      </c>
      <c r="D1446">
        <v>1900</v>
      </c>
      <c r="E1446" s="957">
        <v>1</v>
      </c>
      <c r="F1446" t="s">
        <v>1026</v>
      </c>
      <c r="G1446" s="957" t="s">
        <v>1379</v>
      </c>
      <c r="H1446" t="s">
        <v>383</v>
      </c>
      <c r="I1446" s="937" t="s">
        <v>489</v>
      </c>
      <c r="J1446" s="937" t="s">
        <v>445</v>
      </c>
      <c r="K1446" s="937" t="s">
        <v>435</v>
      </c>
      <c r="L1446" s="937" t="s">
        <v>938</v>
      </c>
      <c r="M1446" s="962" t="s">
        <v>930</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ASR_CMS_19</v>
      </c>
      <c r="AB1446" s="957">
        <f t="shared" si="242"/>
        <v>45406</v>
      </c>
      <c r="AC1446" t="str">
        <f t="shared" si="243"/>
        <v>Unaudited</v>
      </c>
    </row>
    <row r="1447" spans="1:29" x14ac:dyDescent="0.25">
      <c r="A1447" t="s">
        <v>421</v>
      </c>
      <c r="B1447" t="s">
        <v>1380</v>
      </c>
      <c r="C1447" t="s">
        <v>1381</v>
      </c>
      <c r="D1447">
        <v>1900</v>
      </c>
      <c r="E1447" s="957">
        <v>1</v>
      </c>
      <c r="F1447" t="s">
        <v>1026</v>
      </c>
      <c r="G1447" s="957" t="s">
        <v>1379</v>
      </c>
      <c r="H1447" t="s">
        <v>383</v>
      </c>
      <c r="I1447" s="937" t="s">
        <v>489</v>
      </c>
      <c r="J1447" s="937" t="s">
        <v>445</v>
      </c>
      <c r="K1447" s="937" t="s">
        <v>435</v>
      </c>
      <c r="L1447" s="937" t="s">
        <v>168</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ASR_CMS_19</v>
      </c>
      <c r="AB1447" s="957">
        <f t="shared" si="242"/>
        <v>45406</v>
      </c>
      <c r="AC1447" t="str">
        <f t="shared" si="243"/>
        <v>Unaudited</v>
      </c>
    </row>
    <row r="1448" spans="1:29" x14ac:dyDescent="0.25">
      <c r="A1448" t="s">
        <v>421</v>
      </c>
      <c r="B1448" t="s">
        <v>1380</v>
      </c>
      <c r="C1448" t="s">
        <v>1381</v>
      </c>
      <c r="D1448">
        <v>1900</v>
      </c>
      <c r="E1448" s="957">
        <v>1</v>
      </c>
      <c r="F1448" t="s">
        <v>1026</v>
      </c>
      <c r="G1448" s="957" t="s">
        <v>1379</v>
      </c>
      <c r="H1448" t="s">
        <v>383</v>
      </c>
      <c r="I1448" s="937" t="s">
        <v>489</v>
      </c>
      <c r="J1448" s="937" t="s">
        <v>445</v>
      </c>
      <c r="K1448" s="937" t="s">
        <v>435</v>
      </c>
      <c r="L1448" s="945" t="s">
        <v>169</v>
      </c>
      <c r="M1448" s="960" t="s">
        <v>330</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ASR_CMS_19</v>
      </c>
      <c r="AB1448" s="957">
        <f t="shared" si="242"/>
        <v>45406</v>
      </c>
      <c r="AC1448" t="str">
        <f t="shared" si="243"/>
        <v>Unaudited</v>
      </c>
    </row>
    <row r="1449" spans="1:29" x14ac:dyDescent="0.25">
      <c r="A1449" t="s">
        <v>421</v>
      </c>
      <c r="B1449" t="s">
        <v>1380</v>
      </c>
      <c r="C1449" t="s">
        <v>1381</v>
      </c>
      <c r="D1449">
        <v>1900</v>
      </c>
      <c r="E1449" s="957">
        <v>1</v>
      </c>
      <c r="F1449" t="s">
        <v>1026</v>
      </c>
      <c r="G1449" s="957" t="s">
        <v>1379</v>
      </c>
      <c r="H1449" t="s">
        <v>383</v>
      </c>
      <c r="I1449" s="962" t="s">
        <v>489</v>
      </c>
      <c r="J1449" s="962" t="s">
        <v>451</v>
      </c>
      <c r="K1449" s="962" t="s">
        <v>436</v>
      </c>
      <c r="L1449" s="937" t="s">
        <v>122</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ASR_CMS_19</v>
      </c>
      <c r="AB1449" s="957">
        <f t="shared" si="242"/>
        <v>45406</v>
      </c>
      <c r="AC1449" t="str">
        <f t="shared" si="243"/>
        <v>Unaudited</v>
      </c>
    </row>
    <row r="1450" spans="1:29" x14ac:dyDescent="0.25">
      <c r="A1450" t="s">
        <v>421</v>
      </c>
      <c r="B1450" t="s">
        <v>1380</v>
      </c>
      <c r="C1450" t="s">
        <v>1381</v>
      </c>
      <c r="D1450">
        <v>1900</v>
      </c>
      <c r="E1450" s="957">
        <v>1</v>
      </c>
      <c r="F1450" t="s">
        <v>1026</v>
      </c>
      <c r="G1450" s="957" t="s">
        <v>1379</v>
      </c>
      <c r="H1450" t="s">
        <v>383</v>
      </c>
      <c r="I1450" s="937" t="s">
        <v>489</v>
      </c>
      <c r="J1450" s="937" t="s">
        <v>451</v>
      </c>
      <c r="K1450" s="937" t="s">
        <v>436</v>
      </c>
      <c r="L1450" s="937" t="s">
        <v>123</v>
      </c>
      <c r="M1450" s="962" t="s">
        <v>98</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ASR_CMS_19</v>
      </c>
      <c r="AB1450" s="957">
        <f t="shared" si="242"/>
        <v>45406</v>
      </c>
      <c r="AC1450" t="str">
        <f t="shared" si="243"/>
        <v>Unaudited</v>
      </c>
    </row>
    <row r="1451" spans="1:29" x14ac:dyDescent="0.25">
      <c r="A1451" t="s">
        <v>421</v>
      </c>
      <c r="B1451" t="s">
        <v>1380</v>
      </c>
      <c r="C1451" t="s">
        <v>1381</v>
      </c>
      <c r="D1451">
        <v>1900</v>
      </c>
      <c r="E1451" s="957">
        <v>1</v>
      </c>
      <c r="F1451" t="s">
        <v>1026</v>
      </c>
      <c r="G1451" s="957" t="s">
        <v>1379</v>
      </c>
      <c r="H1451" t="s">
        <v>383</v>
      </c>
      <c r="I1451" s="937" t="s">
        <v>489</v>
      </c>
      <c r="J1451" s="937" t="s">
        <v>451</v>
      </c>
      <c r="K1451" s="937" t="s">
        <v>436</v>
      </c>
      <c r="L1451" s="937" t="s">
        <v>124</v>
      </c>
      <c r="M1451" s="962" t="s">
        <v>99</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ASR_CMS_19</v>
      </c>
      <c r="AB1451" s="957">
        <f t="shared" si="242"/>
        <v>45406</v>
      </c>
      <c r="AC1451" t="str">
        <f t="shared" si="243"/>
        <v>Unaudited</v>
      </c>
    </row>
    <row r="1452" spans="1:29" x14ac:dyDescent="0.25">
      <c r="A1452" t="s">
        <v>421</v>
      </c>
      <c r="B1452" t="s">
        <v>1380</v>
      </c>
      <c r="C1452" t="s">
        <v>1381</v>
      </c>
      <c r="D1452">
        <v>1900</v>
      </c>
      <c r="E1452" s="957">
        <v>1</v>
      </c>
      <c r="F1452" t="s">
        <v>1026</v>
      </c>
      <c r="G1452" s="957" t="s">
        <v>1379</v>
      </c>
      <c r="H1452" t="s">
        <v>383</v>
      </c>
      <c r="I1452" s="937" t="s">
        <v>489</v>
      </c>
      <c r="J1452" s="937" t="s">
        <v>451</v>
      </c>
      <c r="K1452" s="937" t="s">
        <v>436</v>
      </c>
      <c r="L1452" s="937" t="s">
        <v>125</v>
      </c>
      <c r="M1452" s="962" t="s">
        <v>100</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ASR_CMS_19</v>
      </c>
      <c r="AB1452" s="957">
        <f t="shared" si="242"/>
        <v>45406</v>
      </c>
      <c r="AC1452" t="str">
        <f t="shared" si="243"/>
        <v>Unaudited</v>
      </c>
    </row>
    <row r="1453" spans="1:29" x14ac:dyDescent="0.25">
      <c r="A1453" t="s">
        <v>421</v>
      </c>
      <c r="B1453" t="s">
        <v>1380</v>
      </c>
      <c r="C1453" t="s">
        <v>1381</v>
      </c>
      <c r="D1453">
        <v>1900</v>
      </c>
      <c r="E1453" s="957">
        <v>1</v>
      </c>
      <c r="F1453" t="s">
        <v>1026</v>
      </c>
      <c r="G1453" s="957" t="s">
        <v>1379</v>
      </c>
      <c r="H1453" t="s">
        <v>383</v>
      </c>
      <c r="I1453" s="937" t="s">
        <v>489</v>
      </c>
      <c r="J1453" s="937" t="s">
        <v>451</v>
      </c>
      <c r="K1453" s="937" t="s">
        <v>436</v>
      </c>
      <c r="L1453" s="945" t="s">
        <v>126</v>
      </c>
      <c r="M1453" s="960" t="s">
        <v>101</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ASR_CMS_19</v>
      </c>
      <c r="AB1453" s="957">
        <f t="shared" si="242"/>
        <v>45406</v>
      </c>
      <c r="AC1453" t="str">
        <f t="shared" si="243"/>
        <v>Unaudited</v>
      </c>
    </row>
    <row r="1454" spans="1:29" x14ac:dyDescent="0.25">
      <c r="A1454" t="s">
        <v>421</v>
      </c>
      <c r="B1454" t="s">
        <v>1380</v>
      </c>
      <c r="C1454" t="s">
        <v>1381</v>
      </c>
      <c r="D1454">
        <v>1900</v>
      </c>
      <c r="E1454" s="957">
        <v>1</v>
      </c>
      <c r="F1454" t="s">
        <v>1026</v>
      </c>
      <c r="G1454" s="957" t="s">
        <v>1379</v>
      </c>
      <c r="H1454" t="s">
        <v>383</v>
      </c>
      <c r="I1454" s="962" t="s">
        <v>489</v>
      </c>
      <c r="J1454" s="962" t="s">
        <v>451</v>
      </c>
      <c r="K1454" s="962" t="s">
        <v>436</v>
      </c>
      <c r="L1454" s="937" t="s">
        <v>127</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ASR_CMS_19</v>
      </c>
      <c r="AB1454" s="957">
        <f t="shared" si="242"/>
        <v>45406</v>
      </c>
      <c r="AC1454" t="str">
        <f t="shared" si="243"/>
        <v>Unaudited</v>
      </c>
    </row>
    <row r="1455" spans="1:29" x14ac:dyDescent="0.25">
      <c r="A1455" t="s">
        <v>421</v>
      </c>
      <c r="B1455" t="s">
        <v>1380</v>
      </c>
      <c r="C1455" t="s">
        <v>1381</v>
      </c>
      <c r="D1455">
        <v>1900</v>
      </c>
      <c r="E1455" s="957">
        <v>1</v>
      </c>
      <c r="F1455" t="s">
        <v>1026</v>
      </c>
      <c r="G1455" s="957" t="s">
        <v>1379</v>
      </c>
      <c r="H1455" t="s">
        <v>383</v>
      </c>
      <c r="I1455" s="937" t="s">
        <v>489</v>
      </c>
      <c r="J1455" s="937" t="s">
        <v>437</v>
      </c>
      <c r="K1455" s="937" t="s">
        <v>437</v>
      </c>
      <c r="L1455" s="937" t="s">
        <v>129</v>
      </c>
      <c r="M1455" s="962" t="s">
        <v>327</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ASR_CMS_19</v>
      </c>
      <c r="AB1455" s="957">
        <f t="shared" si="242"/>
        <v>45406</v>
      </c>
      <c r="AC1455" t="str">
        <f t="shared" si="243"/>
        <v>Unaudited</v>
      </c>
    </row>
    <row r="1456" spans="1:29" x14ac:dyDescent="0.25">
      <c r="A1456" t="s">
        <v>421</v>
      </c>
      <c r="B1456" t="s">
        <v>1380</v>
      </c>
      <c r="C1456" t="s">
        <v>1381</v>
      </c>
      <c r="D1456">
        <v>1900</v>
      </c>
      <c r="E1456" s="957">
        <v>1</v>
      </c>
      <c r="F1456" t="s">
        <v>1026</v>
      </c>
      <c r="G1456" s="957" t="s">
        <v>1379</v>
      </c>
      <c r="H1456" t="s">
        <v>383</v>
      </c>
      <c r="I1456" s="937" t="s">
        <v>489</v>
      </c>
      <c r="J1456" s="937" t="s">
        <v>437</v>
      </c>
      <c r="K1456" s="937" t="s">
        <v>437</v>
      </c>
      <c r="L1456" s="937" t="s">
        <v>130</v>
      </c>
      <c r="M1456" s="962" t="s">
        <v>326</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ASR_CMS_19</v>
      </c>
      <c r="AB1456" s="957">
        <f t="shared" si="242"/>
        <v>45406</v>
      </c>
      <c r="AC1456" t="str">
        <f t="shared" si="243"/>
        <v>Unaudited</v>
      </c>
    </row>
    <row r="1457" spans="1:29" ht="30" x14ac:dyDescent="0.25">
      <c r="A1457" t="s">
        <v>421</v>
      </c>
      <c r="B1457" t="s">
        <v>1380</v>
      </c>
      <c r="C1457" t="s">
        <v>1381</v>
      </c>
      <c r="D1457">
        <v>1900</v>
      </c>
      <c r="E1457" s="957">
        <v>1</v>
      </c>
      <c r="F1457" t="s">
        <v>1026</v>
      </c>
      <c r="G1457" s="957" t="s">
        <v>1379</v>
      </c>
      <c r="H1457" t="s">
        <v>383</v>
      </c>
      <c r="I1457" s="937" t="s">
        <v>489</v>
      </c>
      <c r="J1457" s="937" t="s">
        <v>437</v>
      </c>
      <c r="K1457" s="937" t="s">
        <v>437</v>
      </c>
      <c r="L1457" s="937" t="s">
        <v>131</v>
      </c>
      <c r="M1457" s="962" t="s">
        <v>180</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ASR_CMS_19</v>
      </c>
      <c r="AB1457" s="957">
        <f t="shared" si="242"/>
        <v>45406</v>
      </c>
      <c r="AC1457" t="str">
        <f t="shared" si="243"/>
        <v>Unaudited</v>
      </c>
    </row>
    <row r="1458" spans="1:29" x14ac:dyDescent="0.25">
      <c r="A1458" t="s">
        <v>421</v>
      </c>
      <c r="B1458" t="s">
        <v>1380</v>
      </c>
      <c r="C1458" t="s">
        <v>1381</v>
      </c>
      <c r="D1458">
        <v>1900</v>
      </c>
      <c r="E1458" s="957">
        <v>1</v>
      </c>
      <c r="F1458" t="s">
        <v>1026</v>
      </c>
      <c r="G1458" s="957" t="s">
        <v>1379</v>
      </c>
      <c r="H1458" t="s">
        <v>383</v>
      </c>
      <c r="I1458" s="937" t="s">
        <v>489</v>
      </c>
      <c r="J1458" s="937" t="s">
        <v>437</v>
      </c>
      <c r="K1458" s="937" t="s">
        <v>437</v>
      </c>
      <c r="L1458" s="937" t="s">
        <v>132</v>
      </c>
      <c r="M1458" s="962" t="s">
        <v>495</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ASR_CMS_19</v>
      </c>
      <c r="AB1458" s="957">
        <f t="shared" si="242"/>
        <v>45406</v>
      </c>
      <c r="AC1458" t="str">
        <f t="shared" si="243"/>
        <v>Unaudited</v>
      </c>
    </row>
    <row r="1459" spans="1:29" x14ac:dyDescent="0.25">
      <c r="A1459" t="s">
        <v>421</v>
      </c>
      <c r="B1459" t="s">
        <v>1380</v>
      </c>
      <c r="C1459" t="s">
        <v>1381</v>
      </c>
      <c r="D1459">
        <v>1900</v>
      </c>
      <c r="E1459" s="957">
        <v>1</v>
      </c>
      <c r="F1459" t="s">
        <v>1026</v>
      </c>
      <c r="G1459" s="957" t="s">
        <v>1379</v>
      </c>
      <c r="H1459" t="s">
        <v>383</v>
      </c>
      <c r="I1459" s="937" t="s">
        <v>489</v>
      </c>
      <c r="J1459" s="937" t="s">
        <v>437</v>
      </c>
      <c r="K1459" s="937" t="s">
        <v>437</v>
      </c>
      <c r="L1459" s="937" t="s">
        <v>133</v>
      </c>
      <c r="M1459" s="962" t="s">
        <v>496</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ASR_CMS_19</v>
      </c>
      <c r="AB1459" s="957">
        <f t="shared" si="242"/>
        <v>45406</v>
      </c>
      <c r="AC1459" t="str">
        <f t="shared" si="243"/>
        <v>Unaudited</v>
      </c>
    </row>
    <row r="1460" spans="1:29" x14ac:dyDescent="0.25">
      <c r="A1460" t="s">
        <v>421</v>
      </c>
      <c r="B1460" t="s">
        <v>1380</v>
      </c>
      <c r="C1460" t="s">
        <v>1381</v>
      </c>
      <c r="D1460">
        <v>1900</v>
      </c>
      <c r="E1460" s="957">
        <v>1</v>
      </c>
      <c r="F1460" t="s">
        <v>1026</v>
      </c>
      <c r="G1460" s="957" t="s">
        <v>1379</v>
      </c>
      <c r="H1460" t="s">
        <v>383</v>
      </c>
      <c r="I1460" s="937" t="s">
        <v>489</v>
      </c>
      <c r="J1460" s="937" t="s">
        <v>437</v>
      </c>
      <c r="K1460" s="937" t="s">
        <v>437</v>
      </c>
      <c r="L1460" s="937" t="s">
        <v>134</v>
      </c>
      <c r="M1460" s="962" t="s">
        <v>497</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ASR_CMS_19</v>
      </c>
      <c r="AB1460" s="957">
        <f t="shared" si="242"/>
        <v>45406</v>
      </c>
      <c r="AC1460" t="str">
        <f t="shared" si="243"/>
        <v>Unaudited</v>
      </c>
    </row>
    <row r="1461" spans="1:29" x14ac:dyDescent="0.25">
      <c r="A1461" t="s">
        <v>421</v>
      </c>
      <c r="B1461" t="s">
        <v>1380</v>
      </c>
      <c r="C1461" t="s">
        <v>1381</v>
      </c>
      <c r="D1461">
        <v>1900</v>
      </c>
      <c r="E1461" s="957">
        <v>1</v>
      </c>
      <c r="F1461" t="s">
        <v>1026</v>
      </c>
      <c r="G1461" s="957" t="s">
        <v>1379</v>
      </c>
      <c r="H1461" t="s">
        <v>383</v>
      </c>
      <c r="I1461" s="937" t="s">
        <v>490</v>
      </c>
      <c r="J1461" s="937" t="s">
        <v>26</v>
      </c>
      <c r="K1461" s="937" t="s">
        <v>26</v>
      </c>
      <c r="L1461" s="945" t="s">
        <v>270</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371019.01147053932</v>
      </c>
      <c r="AA1461" t="str">
        <f t="shared" si="241"/>
        <v>ASR_CMS_19</v>
      </c>
      <c r="AB1461" s="957">
        <f t="shared" si="242"/>
        <v>45406</v>
      </c>
      <c r="AC1461" t="str">
        <f t="shared" si="243"/>
        <v>Unaudited</v>
      </c>
    </row>
    <row r="1462" spans="1:29" x14ac:dyDescent="0.25">
      <c r="A1462" t="s">
        <v>421</v>
      </c>
      <c r="B1462" t="s">
        <v>1380</v>
      </c>
      <c r="C1462" t="s">
        <v>1381</v>
      </c>
      <c r="D1462">
        <v>1900</v>
      </c>
      <c r="E1462" s="957">
        <v>1</v>
      </c>
      <c r="F1462" t="s">
        <v>439</v>
      </c>
      <c r="G1462" s="957">
        <v>91</v>
      </c>
      <c r="H1462" t="s">
        <v>384</v>
      </c>
      <c r="I1462" s="962" t="s">
        <v>433</v>
      </c>
      <c r="J1462" s="962" t="s">
        <v>433</v>
      </c>
      <c r="K1462" s="962" t="s">
        <v>433</v>
      </c>
      <c r="L1462" s="937"/>
      <c r="M1462" s="962" t="s">
        <v>433</v>
      </c>
      <c r="N1462" s="678">
        <f t="shared" ca="1" si="245"/>
        <v>20932.498847922998</v>
      </c>
      <c r="O1462" s="678">
        <f t="shared" ca="1" si="246"/>
        <v>10028.384792624</v>
      </c>
      <c r="P1462" s="678">
        <f t="shared" ca="1" si="246"/>
        <v>1896.4838709679998</v>
      </c>
      <c r="Q1462" s="678">
        <f t="shared" ca="1" si="246"/>
        <v>6344.6301843310002</v>
      </c>
      <c r="R1462" s="678">
        <f t="shared" ca="1" si="246"/>
        <v>1097</v>
      </c>
      <c r="S1462" s="678">
        <f t="shared" ca="1" si="246"/>
        <v>32</v>
      </c>
      <c r="T1462" s="678">
        <f t="shared" ca="1" si="246"/>
        <v>1016</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100</v>
      </c>
      <c r="W1462" s="678">
        <f t="shared" ca="1" si="247"/>
        <v>418</v>
      </c>
      <c r="X1462" s="678">
        <f t="shared" ca="1" si="248"/>
        <v>0</v>
      </c>
      <c r="Y1462" s="678">
        <f t="shared" ca="1" si="248"/>
        <v>0</v>
      </c>
      <c r="Z1462" s="678">
        <f t="shared" ca="1" si="248"/>
        <v>0</v>
      </c>
      <c r="AA1462" t="str">
        <f t="shared" si="241"/>
        <v>ASR_CMS_19</v>
      </c>
      <c r="AB1462" s="957">
        <f t="shared" si="242"/>
        <v>45406</v>
      </c>
      <c r="AC1462" t="str">
        <f t="shared" si="243"/>
        <v>Unaudited</v>
      </c>
    </row>
    <row r="1463" spans="1:29" x14ac:dyDescent="0.25">
      <c r="A1463" t="s">
        <v>421</v>
      </c>
      <c r="B1463" t="s">
        <v>1380</v>
      </c>
      <c r="C1463" t="s">
        <v>1381</v>
      </c>
      <c r="D1463">
        <v>1900</v>
      </c>
      <c r="E1463" s="957">
        <v>1</v>
      </c>
      <c r="F1463" t="s">
        <v>439</v>
      </c>
      <c r="G1463" s="957">
        <v>91</v>
      </c>
      <c r="H1463" t="s">
        <v>384</v>
      </c>
      <c r="I1463" s="937" t="s">
        <v>488</v>
      </c>
      <c r="J1463" s="937" t="s">
        <v>12</v>
      </c>
      <c r="K1463" s="937" t="s">
        <v>12</v>
      </c>
      <c r="L1463" s="937">
        <v>1.1000000000000001</v>
      </c>
      <c r="M1463" s="962" t="s">
        <v>12</v>
      </c>
      <c r="N1463" s="678">
        <f t="shared" ca="1" si="245"/>
        <v>37462004.391655035</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12042072.767318668</v>
      </c>
      <c r="P1463" s="678">
        <f t="shared" ca="1" si="249"/>
        <v>2277522.783376528</v>
      </c>
      <c r="Q1463" s="678">
        <f t="shared" ca="1" si="249"/>
        <v>7614785.6544921789</v>
      </c>
      <c r="R1463" s="678">
        <f t="shared" ca="1" si="249"/>
        <v>1316769.4142090671</v>
      </c>
      <c r="S1463" s="678">
        <f t="shared" ca="1" si="249"/>
        <v>38359.129167069186</v>
      </c>
      <c r="T1463" s="678">
        <f t="shared" ca="1" si="249"/>
        <v>1219641.4900490206</v>
      </c>
      <c r="U1463" s="678">
        <f t="shared" ca="1" si="249"/>
        <v>0</v>
      </c>
      <c r="V1463" s="678">
        <f t="shared" ca="1" si="249"/>
        <v>120072.86159035841</v>
      </c>
      <c r="W1463" s="678">
        <f t="shared" ca="1" si="247"/>
        <v>12832780.291452147</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ASR_CMS_19</v>
      </c>
      <c r="AB1463" s="957">
        <f t="shared" si="242"/>
        <v>45406</v>
      </c>
      <c r="AC1463" t="str">
        <f t="shared" si="243"/>
        <v>Unaudited</v>
      </c>
    </row>
    <row r="1464" spans="1:29" x14ac:dyDescent="0.25">
      <c r="A1464" t="s">
        <v>421</v>
      </c>
      <c r="B1464" t="s">
        <v>1380</v>
      </c>
      <c r="C1464" t="s">
        <v>1381</v>
      </c>
      <c r="D1464">
        <v>1900</v>
      </c>
      <c r="E1464" s="957">
        <v>1</v>
      </c>
      <c r="F1464" t="s">
        <v>439</v>
      </c>
      <c r="G1464" s="957">
        <v>91</v>
      </c>
      <c r="H1464" t="s">
        <v>384</v>
      </c>
      <c r="I1464" s="937" t="s">
        <v>488</v>
      </c>
      <c r="J1464" s="937" t="s">
        <v>12</v>
      </c>
      <c r="K1464" s="937" t="s">
        <v>1323</v>
      </c>
      <c r="L1464" s="937" t="s">
        <v>1314</v>
      </c>
      <c r="M1464" s="962" t="s">
        <v>1323</v>
      </c>
      <c r="N1464" s="678">
        <f t="shared" ca="1" si="245"/>
        <v>551950.57663149503</v>
      </c>
      <c r="O1464" s="678">
        <f t="shared" ca="1" si="249"/>
        <v>168981.17787640513</v>
      </c>
      <c r="P1464" s="678">
        <f t="shared" ca="1" si="249"/>
        <v>31315.261947548883</v>
      </c>
      <c r="Q1464" s="678">
        <f t="shared" ca="1" si="249"/>
        <v>117741.93230060367</v>
      </c>
      <c r="R1464" s="678">
        <f t="shared" ca="1" si="249"/>
        <v>19915.228717739868</v>
      </c>
      <c r="S1464" s="678">
        <f t="shared" ca="1" si="249"/>
        <v>726.68084499428437</v>
      </c>
      <c r="T1464" s="678">
        <f t="shared" ca="1" si="249"/>
        <v>18164.366037055283</v>
      </c>
      <c r="U1464" s="678">
        <f t="shared" ca="1" si="249"/>
        <v>0</v>
      </c>
      <c r="V1464" s="678">
        <f t="shared" ca="1" si="249"/>
        <v>1704.8440448709448</v>
      </c>
      <c r="W1464" s="678">
        <f t="shared" ca="1" si="247"/>
        <v>193401.08486227709</v>
      </c>
      <c r="X1464" s="678">
        <f t="shared" ca="1" si="250"/>
        <v>0</v>
      </c>
      <c r="Y1464" s="678">
        <f t="shared" ca="1" si="250"/>
        <v>0</v>
      </c>
      <c r="Z1464" s="678">
        <f t="shared" ca="1" si="250"/>
        <v>0</v>
      </c>
      <c r="AA1464" t="str">
        <f t="shared" si="241"/>
        <v>ASR_CMS_19</v>
      </c>
      <c r="AB1464" s="957">
        <f t="shared" si="242"/>
        <v>45406</v>
      </c>
      <c r="AC1464" t="str">
        <f t="shared" si="243"/>
        <v>Unaudited</v>
      </c>
    </row>
    <row r="1465" spans="1:29" x14ac:dyDescent="0.25">
      <c r="A1465" t="s">
        <v>421</v>
      </c>
      <c r="B1465" t="s">
        <v>1380</v>
      </c>
      <c r="C1465" t="s">
        <v>1381</v>
      </c>
      <c r="D1465">
        <v>1900</v>
      </c>
      <c r="E1465" s="957">
        <v>1</v>
      </c>
      <c r="F1465" t="s">
        <v>439</v>
      </c>
      <c r="G1465" s="957">
        <v>91</v>
      </c>
      <c r="H1465" t="s">
        <v>384</v>
      </c>
      <c r="I1465" s="937" t="s">
        <v>488</v>
      </c>
      <c r="J1465" s="937" t="s">
        <v>491</v>
      </c>
      <c r="K1465" s="937" t="s">
        <v>492</v>
      </c>
      <c r="L1465" s="937" t="s">
        <v>63</v>
      </c>
      <c r="M1465" s="962" t="s">
        <v>344</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ASR_CMS_19</v>
      </c>
      <c r="AB1465" s="957">
        <f t="shared" si="242"/>
        <v>45406</v>
      </c>
      <c r="AC1465" t="str">
        <f t="shared" si="243"/>
        <v>Unaudited</v>
      </c>
    </row>
    <row r="1466" spans="1:29" x14ac:dyDescent="0.25">
      <c r="A1466" t="s">
        <v>421</v>
      </c>
      <c r="B1466" t="s">
        <v>1380</v>
      </c>
      <c r="C1466" t="s">
        <v>1381</v>
      </c>
      <c r="D1466">
        <v>1900</v>
      </c>
      <c r="E1466" s="957">
        <v>1</v>
      </c>
      <c r="F1466" t="s">
        <v>439</v>
      </c>
      <c r="G1466" s="957">
        <v>91</v>
      </c>
      <c r="H1466" t="s">
        <v>384</v>
      </c>
      <c r="I1466" s="937" t="s">
        <v>488</v>
      </c>
      <c r="J1466" s="937" t="s">
        <v>491</v>
      </c>
      <c r="K1466" s="937" t="s">
        <v>1014</v>
      </c>
      <c r="L1466" s="937" t="s">
        <v>910</v>
      </c>
      <c r="M1466" s="962" t="s">
        <v>911</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ASR_CMS_19</v>
      </c>
      <c r="AB1466" s="957">
        <f t="shared" si="242"/>
        <v>45406</v>
      </c>
      <c r="AC1466" t="str">
        <f t="shared" si="243"/>
        <v>Unaudited</v>
      </c>
    </row>
    <row r="1467" spans="1:29" x14ac:dyDescent="0.25">
      <c r="A1467" t="s">
        <v>421</v>
      </c>
      <c r="B1467" t="s">
        <v>1380</v>
      </c>
      <c r="C1467" t="s">
        <v>1381</v>
      </c>
      <c r="D1467">
        <v>1900</v>
      </c>
      <c r="E1467" s="957">
        <v>1</v>
      </c>
      <c r="F1467" t="s">
        <v>439</v>
      </c>
      <c r="G1467" s="957">
        <v>91</v>
      </c>
      <c r="H1467" t="s">
        <v>384</v>
      </c>
      <c r="I1467" s="937" t="s">
        <v>488</v>
      </c>
      <c r="J1467" s="937" t="s">
        <v>13</v>
      </c>
      <c r="K1467" s="937" t="s">
        <v>493</v>
      </c>
      <c r="L1467" s="937" t="s">
        <v>95</v>
      </c>
      <c r="M1467" s="962" t="s">
        <v>147</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ASR_CMS_19</v>
      </c>
      <c r="AB1467" s="957">
        <f t="shared" si="242"/>
        <v>45406</v>
      </c>
      <c r="AC1467" t="str">
        <f t="shared" si="243"/>
        <v>Unaudited</v>
      </c>
    </row>
    <row r="1468" spans="1:29" x14ac:dyDescent="0.25">
      <c r="A1468" t="s">
        <v>421</v>
      </c>
      <c r="B1468" t="s">
        <v>1380</v>
      </c>
      <c r="C1468" t="s">
        <v>1381</v>
      </c>
      <c r="D1468">
        <v>1900</v>
      </c>
      <c r="E1468" s="957">
        <v>1</v>
      </c>
      <c r="F1468" t="s">
        <v>439</v>
      </c>
      <c r="G1468" s="957">
        <v>91</v>
      </c>
      <c r="H1468" t="s">
        <v>384</v>
      </c>
      <c r="I1468" s="937" t="s">
        <v>488</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ASR_CMS_19</v>
      </c>
      <c r="AB1468" s="957">
        <f t="shared" si="242"/>
        <v>45406</v>
      </c>
      <c r="AC1468" t="str">
        <f t="shared" si="243"/>
        <v>Unaudited</v>
      </c>
    </row>
    <row r="1469" spans="1:29" x14ac:dyDescent="0.25">
      <c r="A1469" t="s">
        <v>421</v>
      </c>
      <c r="B1469" t="s">
        <v>1380</v>
      </c>
      <c r="C1469" t="s">
        <v>1381</v>
      </c>
      <c r="D1469">
        <v>1900</v>
      </c>
      <c r="E1469" s="957">
        <v>1</v>
      </c>
      <c r="F1469" t="s">
        <v>439</v>
      </c>
      <c r="G1469" s="957">
        <v>91</v>
      </c>
      <c r="H1469" t="s">
        <v>384</v>
      </c>
      <c r="I1469" s="937" t="s">
        <v>489</v>
      </c>
      <c r="J1469" s="937" t="s">
        <v>445</v>
      </c>
      <c r="K1469" s="937" t="s">
        <v>0</v>
      </c>
      <c r="L1469" s="945">
        <v>2.1</v>
      </c>
      <c r="M1469" s="960" t="s">
        <v>148</v>
      </c>
      <c r="N1469" s="678">
        <f t="shared" ca="1" si="245"/>
        <v>3262072.4800000004</v>
      </c>
      <c r="O1469" s="678">
        <f t="shared" ca="1" si="249"/>
        <v>614395.55999999994</v>
      </c>
      <c r="P1469" s="678">
        <f t="shared" ca="1" si="249"/>
        <v>336007.19000000006</v>
      </c>
      <c r="Q1469" s="678">
        <f t="shared" ca="1" si="249"/>
        <v>1341009.5100000002</v>
      </c>
      <c r="R1469" s="678">
        <f t="shared" ca="1" si="249"/>
        <v>221552.93</v>
      </c>
      <c r="S1469" s="678">
        <f t="shared" ca="1" si="249"/>
        <v>1600</v>
      </c>
      <c r="T1469" s="678">
        <f t="shared" ca="1" si="249"/>
        <v>189060.30000000002</v>
      </c>
      <c r="U1469" s="678">
        <f t="shared" ca="1" si="249"/>
        <v>0</v>
      </c>
      <c r="V1469" s="678">
        <f t="shared" ca="1" si="249"/>
        <v>0</v>
      </c>
      <c r="W1469" s="678">
        <f t="shared" ca="1" si="247"/>
        <v>558446.99000000011</v>
      </c>
      <c r="X1469" s="678">
        <f t="shared" ca="1" si="250"/>
        <v>0</v>
      </c>
      <c r="Y1469" s="678">
        <f t="shared" ca="1" si="250"/>
        <v>0</v>
      </c>
      <c r="Z1469" s="678">
        <f t="shared" ca="1" si="250"/>
        <v>0</v>
      </c>
      <c r="AA1469" t="str">
        <f t="shared" si="241"/>
        <v>ASR_CMS_19</v>
      </c>
      <c r="AB1469" s="957">
        <f t="shared" si="242"/>
        <v>45406</v>
      </c>
      <c r="AC1469" t="str">
        <f t="shared" si="243"/>
        <v>Unaudited</v>
      </c>
    </row>
    <row r="1470" spans="1:29" ht="30" x14ac:dyDescent="0.25">
      <c r="A1470" t="s">
        <v>421</v>
      </c>
      <c r="B1470" t="s">
        <v>1380</v>
      </c>
      <c r="C1470" t="s">
        <v>1381</v>
      </c>
      <c r="D1470">
        <v>1900</v>
      </c>
      <c r="E1470" s="957">
        <v>1</v>
      </c>
      <c r="F1470" t="s">
        <v>439</v>
      </c>
      <c r="G1470" s="957">
        <v>91</v>
      </c>
      <c r="H1470" t="s">
        <v>384</v>
      </c>
      <c r="I1470" s="937" t="s">
        <v>489</v>
      </c>
      <c r="J1470" s="937" t="s">
        <v>445</v>
      </c>
      <c r="K1470" s="937" t="s">
        <v>0</v>
      </c>
      <c r="L1470" s="937">
        <v>2.2000000000000002</v>
      </c>
      <c r="M1470" s="962" t="s">
        <v>149</v>
      </c>
      <c r="N1470" s="678">
        <f t="shared" ca="1" si="245"/>
        <v>72153.735080522281</v>
      </c>
      <c r="O1470" s="678">
        <f t="shared" ca="1" si="249"/>
        <v>13589.80670806221</v>
      </c>
      <c r="P1470" s="678">
        <f t="shared" ca="1" si="249"/>
        <v>7432.1382866424592</v>
      </c>
      <c r="Q1470" s="678">
        <f t="shared" ca="1" si="249"/>
        <v>29661.770398492496</v>
      </c>
      <c r="R1470" s="678">
        <f t="shared" ca="1" si="249"/>
        <v>4900.5261273451215</v>
      </c>
      <c r="S1470" s="678">
        <f t="shared" ca="1" si="249"/>
        <v>35.390377386352753</v>
      </c>
      <c r="T1470" s="678">
        <f t="shared" ca="1" si="249"/>
        <v>4181.822103610667</v>
      </c>
      <c r="U1470" s="678">
        <f t="shared" ca="1" si="249"/>
        <v>0</v>
      </c>
      <c r="V1470" s="678">
        <f t="shared" ca="1" si="249"/>
        <v>0</v>
      </c>
      <c r="W1470" s="678">
        <f t="shared" ca="1" si="247"/>
        <v>12352.281078982976</v>
      </c>
      <c r="X1470" s="678">
        <f t="shared" ca="1" si="250"/>
        <v>0</v>
      </c>
      <c r="Y1470" s="678">
        <f t="shared" ca="1" si="250"/>
        <v>0</v>
      </c>
      <c r="Z1470" s="678">
        <f t="shared" ca="1" si="250"/>
        <v>0</v>
      </c>
      <c r="AA1470" t="str">
        <f t="shared" si="241"/>
        <v>ASR_CMS_19</v>
      </c>
      <c r="AB1470" s="957">
        <f t="shared" si="242"/>
        <v>45406</v>
      </c>
      <c r="AC1470" t="str">
        <f t="shared" si="243"/>
        <v>Unaudited</v>
      </c>
    </row>
    <row r="1471" spans="1:29" x14ac:dyDescent="0.25">
      <c r="A1471" t="s">
        <v>421</v>
      </c>
      <c r="B1471" t="s">
        <v>1380</v>
      </c>
      <c r="C1471" t="s">
        <v>1381</v>
      </c>
      <c r="D1471">
        <v>1900</v>
      </c>
      <c r="E1471" s="957">
        <v>1</v>
      </c>
      <c r="F1471" t="s">
        <v>439</v>
      </c>
      <c r="G1471" s="957">
        <v>91</v>
      </c>
      <c r="H1471" t="s">
        <v>384</v>
      </c>
      <c r="I1471" s="937" t="s">
        <v>489</v>
      </c>
      <c r="J1471" s="937" t="s">
        <v>445</v>
      </c>
      <c r="K1471" s="937" t="s">
        <v>0</v>
      </c>
      <c r="L1471" s="937">
        <v>2.2999999999999998</v>
      </c>
      <c r="M1471" s="962" t="s">
        <v>150</v>
      </c>
      <c r="N1471" s="678">
        <f t="shared" ca="1" si="245"/>
        <v>646753.66</v>
      </c>
      <c r="O1471" s="678">
        <f t="shared" ca="1" si="249"/>
        <v>258018.34000000003</v>
      </c>
      <c r="P1471" s="678">
        <f t="shared" ca="1" si="249"/>
        <v>48923.38</v>
      </c>
      <c r="Q1471" s="678">
        <f t="shared" ca="1" si="249"/>
        <v>218472.36999999997</v>
      </c>
      <c r="R1471" s="678">
        <f t="shared" ca="1" si="249"/>
        <v>40333.660000000003</v>
      </c>
      <c r="S1471" s="678">
        <f t="shared" ca="1" si="249"/>
        <v>25.25</v>
      </c>
      <c r="T1471" s="678">
        <f t="shared" ca="1" si="249"/>
        <v>28895.11</v>
      </c>
      <c r="U1471" s="678">
        <f t="shared" ca="1" si="249"/>
        <v>0</v>
      </c>
      <c r="V1471" s="678">
        <f t="shared" ca="1" si="249"/>
        <v>3318.8999999999996</v>
      </c>
      <c r="W1471" s="678">
        <f t="shared" ca="1" si="247"/>
        <v>48766.65</v>
      </c>
      <c r="X1471" s="678">
        <f t="shared" ca="1" si="250"/>
        <v>0</v>
      </c>
      <c r="Y1471" s="678">
        <f t="shared" ca="1" si="250"/>
        <v>0</v>
      </c>
      <c r="Z1471" s="678">
        <f t="shared" ca="1" si="250"/>
        <v>0</v>
      </c>
      <c r="AA1471" t="str">
        <f t="shared" si="241"/>
        <v>ASR_CMS_19</v>
      </c>
      <c r="AB1471" s="957">
        <f t="shared" si="242"/>
        <v>45406</v>
      </c>
      <c r="AC1471" t="str">
        <f t="shared" si="243"/>
        <v>Unaudited</v>
      </c>
    </row>
    <row r="1472" spans="1:29" x14ac:dyDescent="0.25">
      <c r="A1472" t="s">
        <v>421</v>
      </c>
      <c r="B1472" t="s">
        <v>1380</v>
      </c>
      <c r="C1472" t="s">
        <v>1381</v>
      </c>
      <c r="D1472">
        <v>1900</v>
      </c>
      <c r="E1472" s="957">
        <v>1</v>
      </c>
      <c r="F1472" t="s">
        <v>439</v>
      </c>
      <c r="G1472" s="957">
        <v>91</v>
      </c>
      <c r="H1472" t="s">
        <v>384</v>
      </c>
      <c r="I1472" s="937" t="s">
        <v>489</v>
      </c>
      <c r="J1472" s="937" t="s">
        <v>445</v>
      </c>
      <c r="K1472" s="937" t="s">
        <v>0</v>
      </c>
      <c r="L1472" s="937">
        <v>2.4</v>
      </c>
      <c r="M1472" s="962" t="s">
        <v>151</v>
      </c>
      <c r="N1472" s="678">
        <f t="shared" ca="1" si="245"/>
        <v>2182645.5499999998</v>
      </c>
      <c r="O1472" s="678">
        <f t="shared" ca="1" si="249"/>
        <v>869924.10000000009</v>
      </c>
      <c r="P1472" s="678">
        <f t="shared" ca="1" si="249"/>
        <v>54384.5</v>
      </c>
      <c r="Q1472" s="678">
        <f t="shared" ca="1" si="249"/>
        <v>798489.48999999964</v>
      </c>
      <c r="R1472" s="678">
        <f t="shared" ca="1" si="249"/>
        <v>137880.62</v>
      </c>
      <c r="S1472" s="678">
        <f t="shared" ca="1" si="249"/>
        <v>1628.79</v>
      </c>
      <c r="T1472" s="678">
        <f t="shared" ca="1" si="249"/>
        <v>160589.26999999999</v>
      </c>
      <c r="U1472" s="678">
        <f t="shared" ca="1" si="249"/>
        <v>0</v>
      </c>
      <c r="V1472" s="678">
        <f t="shared" ca="1" si="249"/>
        <v>10216.69</v>
      </c>
      <c r="W1472" s="678">
        <f t="shared" ca="1" si="247"/>
        <v>149532.09</v>
      </c>
      <c r="X1472" s="678">
        <f t="shared" ca="1" si="250"/>
        <v>0</v>
      </c>
      <c r="Y1472" s="678">
        <f t="shared" ca="1" si="250"/>
        <v>0</v>
      </c>
      <c r="Z1472" s="678">
        <f t="shared" ca="1" si="250"/>
        <v>0</v>
      </c>
      <c r="AA1472" t="str">
        <f t="shared" si="241"/>
        <v>ASR_CMS_19</v>
      </c>
      <c r="AB1472" s="957">
        <f t="shared" si="242"/>
        <v>45406</v>
      </c>
      <c r="AC1472" t="str">
        <f t="shared" si="243"/>
        <v>Unaudited</v>
      </c>
    </row>
    <row r="1473" spans="1:29" ht="30" x14ac:dyDescent="0.25">
      <c r="A1473" t="s">
        <v>421</v>
      </c>
      <c r="B1473" t="s">
        <v>1380</v>
      </c>
      <c r="C1473" t="s">
        <v>1381</v>
      </c>
      <c r="D1473">
        <v>1900</v>
      </c>
      <c r="E1473" s="957">
        <v>1</v>
      </c>
      <c r="F1473" t="s">
        <v>439</v>
      </c>
      <c r="G1473" s="957">
        <v>91</v>
      </c>
      <c r="H1473" t="s">
        <v>384</v>
      </c>
      <c r="I1473" s="937" t="s">
        <v>489</v>
      </c>
      <c r="J1473" s="937" t="s">
        <v>445</v>
      </c>
      <c r="K1473" s="937" t="s">
        <v>0</v>
      </c>
      <c r="L1473" s="937">
        <v>2.5</v>
      </c>
      <c r="M1473" s="962" t="s">
        <v>152</v>
      </c>
      <c r="N1473" s="678">
        <f t="shared" ca="1" si="245"/>
        <v>10058.128522336718</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4009.7383136155663</v>
      </c>
      <c r="P1473" s="678">
        <f t="shared" ca="1" si="251"/>
        <v>367.25062365274528</v>
      </c>
      <c r="Q1473" s="678">
        <f t="shared" ca="1" si="251"/>
        <v>3615.2119017063933</v>
      </c>
      <c r="R1473" s="678">
        <f t="shared" ca="1" si="251"/>
        <v>633.53642988148613</v>
      </c>
      <c r="S1473" s="678">
        <f t="shared" ca="1" si="251"/>
        <v>5.8799698681899866</v>
      </c>
      <c r="T1473" s="678">
        <f t="shared" ca="1" si="251"/>
        <v>673.45846902005599</v>
      </c>
      <c r="U1473" s="678">
        <f t="shared" ca="1" si="251"/>
        <v>0</v>
      </c>
      <c r="V1473" s="678">
        <f t="shared" ca="1" si="251"/>
        <v>48.117857698830555</v>
      </c>
      <c r="W1473" s="678">
        <f t="shared" ca="1" si="247"/>
        <v>704.93495689344888</v>
      </c>
      <c r="X1473" s="678">
        <f t="shared" ca="1" si="250"/>
        <v>0</v>
      </c>
      <c r="Y1473" s="678">
        <f t="shared" ca="1" si="250"/>
        <v>0</v>
      </c>
      <c r="Z1473" s="678">
        <f t="shared" ca="1" si="250"/>
        <v>0</v>
      </c>
      <c r="AA1473" t="str">
        <f t="shared" si="241"/>
        <v>ASR_CMS_19</v>
      </c>
      <c r="AB1473" s="957">
        <f t="shared" si="242"/>
        <v>45406</v>
      </c>
      <c r="AC1473" t="str">
        <f t="shared" si="243"/>
        <v>Unaudited</v>
      </c>
    </row>
    <row r="1474" spans="1:29" x14ac:dyDescent="0.25">
      <c r="A1474" t="s">
        <v>421</v>
      </c>
      <c r="B1474" t="s">
        <v>1380</v>
      </c>
      <c r="C1474" t="s">
        <v>1381</v>
      </c>
      <c r="D1474">
        <v>1900</v>
      </c>
      <c r="E1474" s="957">
        <v>1</v>
      </c>
      <c r="F1474" t="s">
        <v>439</v>
      </c>
      <c r="G1474" s="957">
        <v>91</v>
      </c>
      <c r="H1474" t="s">
        <v>384</v>
      </c>
      <c r="I1474" s="937" t="s">
        <v>489</v>
      </c>
      <c r="J1474" s="937" t="s">
        <v>445</v>
      </c>
      <c r="K1474" s="937" t="s">
        <v>0</v>
      </c>
      <c r="L1474" s="945" t="s">
        <v>97</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ASR_CMS_19</v>
      </c>
      <c r="AB1474" s="957">
        <f t="shared" ref="AB1474:AB1537" si="253">file_date</f>
        <v>45406</v>
      </c>
      <c r="AC1474" t="str">
        <f t="shared" ref="AC1474:AC1537" si="254">status</f>
        <v>Unaudited</v>
      </c>
    </row>
    <row r="1475" spans="1:29" x14ac:dyDescent="0.25">
      <c r="A1475" t="s">
        <v>421</v>
      </c>
      <c r="B1475" t="s">
        <v>1380</v>
      </c>
      <c r="C1475" t="s">
        <v>1381</v>
      </c>
      <c r="D1475">
        <v>1900</v>
      </c>
      <c r="E1475" s="957">
        <v>1</v>
      </c>
      <c r="F1475" t="s">
        <v>439</v>
      </c>
      <c r="G1475" s="957">
        <v>91</v>
      </c>
      <c r="H1475" t="s">
        <v>384</v>
      </c>
      <c r="I1475" s="962" t="s">
        <v>489</v>
      </c>
      <c r="J1475" s="962" t="s">
        <v>445</v>
      </c>
      <c r="K1475" s="962" t="s">
        <v>0</v>
      </c>
      <c r="L1475" s="953" t="s">
        <v>153</v>
      </c>
      <c r="M1475" s="962" t="s">
        <v>452</v>
      </c>
      <c r="N1475" s="678">
        <f t="shared" ca="1" si="245"/>
        <v>-7782.2875010703729</v>
      </c>
      <c r="O1475" s="678">
        <f t="shared" ca="1" si="251"/>
        <v>-1240.5259513521823</v>
      </c>
      <c r="P1475" s="678">
        <f t="shared" ca="1" si="251"/>
        <v>-265.01190370757968</v>
      </c>
      <c r="Q1475" s="678">
        <f t="shared" ca="1" si="251"/>
        <v>-2059.859126036652</v>
      </c>
      <c r="R1475" s="678">
        <f t="shared" ca="1" si="251"/>
        <v>-311.99473415024875</v>
      </c>
      <c r="S1475" s="678">
        <f t="shared" ca="1" si="251"/>
        <v>-4.3215293564227668</v>
      </c>
      <c r="T1475" s="678">
        <f t="shared" ca="1" si="251"/>
        <v>-505.16606744729017</v>
      </c>
      <c r="U1475" s="678">
        <f t="shared" ca="1" si="251"/>
        <v>0</v>
      </c>
      <c r="V1475" s="678">
        <f t="shared" ca="1" si="251"/>
        <v>-23.437968156211276</v>
      </c>
      <c r="W1475" s="678">
        <f t="shared" ca="1" si="247"/>
        <v>-3371.9702208637855</v>
      </c>
      <c r="X1475" s="678">
        <f t="shared" ca="1" si="250"/>
        <v>0</v>
      </c>
      <c r="Y1475" s="678">
        <f t="shared" ca="1" si="250"/>
        <v>0</v>
      </c>
      <c r="Z1475" s="678">
        <f t="shared" ca="1" si="250"/>
        <v>0</v>
      </c>
      <c r="AA1475" t="str">
        <f t="shared" si="252"/>
        <v>ASR_CMS_19</v>
      </c>
      <c r="AB1475" s="957">
        <f t="shared" si="253"/>
        <v>45406</v>
      </c>
      <c r="AC1475" t="str">
        <f t="shared" si="254"/>
        <v>Unaudited</v>
      </c>
    </row>
    <row r="1476" spans="1:29" x14ac:dyDescent="0.25">
      <c r="A1476" t="s">
        <v>421</v>
      </c>
      <c r="B1476" t="s">
        <v>1380</v>
      </c>
      <c r="C1476" t="s">
        <v>1381</v>
      </c>
      <c r="D1476">
        <v>1900</v>
      </c>
      <c r="E1476" s="957">
        <v>1</v>
      </c>
      <c r="F1476" t="s">
        <v>439</v>
      </c>
      <c r="G1476" s="957">
        <v>91</v>
      </c>
      <c r="H1476" t="s">
        <v>384</v>
      </c>
      <c r="I1476" s="958" t="s">
        <v>489</v>
      </c>
      <c r="J1476" s="958" t="s">
        <v>445</v>
      </c>
      <c r="K1476" s="958" t="s">
        <v>0</v>
      </c>
      <c r="L1476" s="953" t="s">
        <v>912</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ASR_CMS_19</v>
      </c>
      <c r="AB1476" s="957">
        <f t="shared" si="253"/>
        <v>45406</v>
      </c>
      <c r="AC1476" t="str">
        <f t="shared" si="254"/>
        <v>Unaudited</v>
      </c>
    </row>
    <row r="1477" spans="1:29" x14ac:dyDescent="0.25">
      <c r="A1477" t="s">
        <v>421</v>
      </c>
      <c r="B1477" t="s">
        <v>1380</v>
      </c>
      <c r="C1477" t="s">
        <v>1381</v>
      </c>
      <c r="D1477">
        <v>1900</v>
      </c>
      <c r="E1477" s="957">
        <v>1</v>
      </c>
      <c r="F1477" t="s">
        <v>439</v>
      </c>
      <c r="G1477" s="957">
        <v>91</v>
      </c>
      <c r="H1477" t="s">
        <v>384</v>
      </c>
      <c r="I1477" s="958" t="s">
        <v>489</v>
      </c>
      <c r="J1477" s="958" t="s">
        <v>445</v>
      </c>
      <c r="K1477" s="958" t="s">
        <v>53</v>
      </c>
      <c r="L1477" s="937">
        <v>3.1</v>
      </c>
      <c r="M1477" s="958" t="s">
        <v>33</v>
      </c>
      <c r="N1477" s="678">
        <f t="shared" ca="1" si="245"/>
        <v>1012223.33</v>
      </c>
      <c r="O1477" s="678">
        <f t="shared" ca="1" si="251"/>
        <v>242252.67999999993</v>
      </c>
      <c r="P1477" s="678">
        <f t="shared" ca="1" si="251"/>
        <v>52921.32</v>
      </c>
      <c r="Q1477" s="678">
        <f t="shared" ca="1" si="251"/>
        <v>194420.7399999999</v>
      </c>
      <c r="R1477" s="678">
        <f t="shared" ca="1" si="251"/>
        <v>34515.040000000001</v>
      </c>
      <c r="S1477" s="678">
        <f t="shared" ca="1" si="251"/>
        <v>603.72</v>
      </c>
      <c r="T1477" s="678">
        <f t="shared" ca="1" si="251"/>
        <v>39803.629999999983</v>
      </c>
      <c r="U1477" s="678">
        <f t="shared" ca="1" si="251"/>
        <v>0</v>
      </c>
      <c r="V1477" s="678">
        <f t="shared" ca="1" si="251"/>
        <v>2539.1600000000003</v>
      </c>
      <c r="W1477" s="678">
        <f t="shared" ca="1" si="247"/>
        <v>445167.04000000004</v>
      </c>
      <c r="X1477" s="678">
        <f t="shared" ca="1" si="250"/>
        <v>0</v>
      </c>
      <c r="Y1477" s="678">
        <f t="shared" ca="1" si="250"/>
        <v>0</v>
      </c>
      <c r="Z1477" s="678">
        <f t="shared" ca="1" si="250"/>
        <v>0</v>
      </c>
      <c r="AA1477" t="str">
        <f t="shared" si="252"/>
        <v>ASR_CMS_19</v>
      </c>
      <c r="AB1477" s="957">
        <f t="shared" si="253"/>
        <v>45406</v>
      </c>
      <c r="AC1477" t="str">
        <f t="shared" si="254"/>
        <v>Unaudited</v>
      </c>
    </row>
    <row r="1478" spans="1:29" x14ac:dyDescent="0.25">
      <c r="A1478" t="s">
        <v>421</v>
      </c>
      <c r="B1478" t="s">
        <v>1380</v>
      </c>
      <c r="C1478" t="s">
        <v>1381</v>
      </c>
      <c r="D1478">
        <v>1900</v>
      </c>
      <c r="E1478" s="957">
        <v>1</v>
      </c>
      <c r="F1478" t="s">
        <v>439</v>
      </c>
      <c r="G1478" s="957">
        <v>91</v>
      </c>
      <c r="H1478" t="s">
        <v>384</v>
      </c>
      <c r="I1478" s="958" t="s">
        <v>489</v>
      </c>
      <c r="J1478" s="958" t="s">
        <v>445</v>
      </c>
      <c r="K1478" s="958" t="s">
        <v>53</v>
      </c>
      <c r="L1478" s="937">
        <v>3.2</v>
      </c>
      <c r="M1478" s="958" t="s">
        <v>34</v>
      </c>
      <c r="N1478" s="678">
        <f t="shared" ca="1" si="245"/>
        <v>1741135.2</v>
      </c>
      <c r="O1478" s="678">
        <f t="shared" ca="1" si="251"/>
        <v>481059.54000000004</v>
      </c>
      <c r="P1478" s="678">
        <f t="shared" ca="1" si="251"/>
        <v>109550.98</v>
      </c>
      <c r="Q1478" s="678">
        <f t="shared" ca="1" si="251"/>
        <v>734798.92</v>
      </c>
      <c r="R1478" s="678">
        <f t="shared" ca="1" si="251"/>
        <v>110057.72999999998</v>
      </c>
      <c r="S1478" s="678">
        <f t="shared" ca="1" si="251"/>
        <v>615.29</v>
      </c>
      <c r="T1478" s="678">
        <f t="shared" ca="1" si="251"/>
        <v>135855.71000000002</v>
      </c>
      <c r="U1478" s="678">
        <f t="shared" ca="1" si="251"/>
        <v>0</v>
      </c>
      <c r="V1478" s="678">
        <f t="shared" ca="1" si="251"/>
        <v>4147.42</v>
      </c>
      <c r="W1478" s="678">
        <f t="shared" ca="1" si="247"/>
        <v>165049.61000000002</v>
      </c>
      <c r="X1478" s="678">
        <f t="shared" ca="1" si="250"/>
        <v>0</v>
      </c>
      <c r="Y1478" s="678">
        <f t="shared" ca="1" si="250"/>
        <v>0</v>
      </c>
      <c r="Z1478" s="678">
        <f t="shared" ca="1" si="250"/>
        <v>0</v>
      </c>
      <c r="AA1478" t="str">
        <f t="shared" si="252"/>
        <v>ASR_CMS_19</v>
      </c>
      <c r="AB1478" s="957">
        <f t="shared" si="253"/>
        <v>45406</v>
      </c>
      <c r="AC1478" t="str">
        <f t="shared" si="254"/>
        <v>Unaudited</v>
      </c>
    </row>
    <row r="1479" spans="1:29" x14ac:dyDescent="0.25">
      <c r="A1479" t="s">
        <v>421</v>
      </c>
      <c r="B1479" t="s">
        <v>1380</v>
      </c>
      <c r="C1479" t="s">
        <v>1381</v>
      </c>
      <c r="D1479">
        <v>1900</v>
      </c>
      <c r="E1479" s="957">
        <v>1</v>
      </c>
      <c r="F1479" t="s">
        <v>439</v>
      </c>
      <c r="G1479" s="957">
        <v>91</v>
      </c>
      <c r="H1479" t="s">
        <v>384</v>
      </c>
      <c r="I1479" s="965" t="s">
        <v>489</v>
      </c>
      <c r="J1479" s="965" t="s">
        <v>445</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ASR_CMS_19</v>
      </c>
      <c r="AB1479" s="957">
        <f t="shared" si="253"/>
        <v>45406</v>
      </c>
      <c r="AC1479" t="str">
        <f t="shared" si="254"/>
        <v>Unaudited</v>
      </c>
    </row>
    <row r="1480" spans="1:29" x14ac:dyDescent="0.25">
      <c r="A1480" t="s">
        <v>421</v>
      </c>
      <c r="B1480" t="s">
        <v>1380</v>
      </c>
      <c r="C1480" t="s">
        <v>1381</v>
      </c>
      <c r="D1480">
        <v>1900</v>
      </c>
      <c r="E1480" s="957">
        <v>1</v>
      </c>
      <c r="F1480" t="s">
        <v>439</v>
      </c>
      <c r="G1480" s="957">
        <v>91</v>
      </c>
      <c r="H1480" t="s">
        <v>384</v>
      </c>
      <c r="I1480" s="937" t="s">
        <v>489</v>
      </c>
      <c r="J1480" s="937" t="s">
        <v>445</v>
      </c>
      <c r="K1480" s="937" t="s">
        <v>53</v>
      </c>
      <c r="L1480" s="937" t="s">
        <v>44</v>
      </c>
      <c r="M1480" s="958" t="s">
        <v>154</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ASR_CMS_19</v>
      </c>
      <c r="AB1480" s="957">
        <f t="shared" si="253"/>
        <v>45406</v>
      </c>
      <c r="AC1480" t="str">
        <f t="shared" si="254"/>
        <v>Unaudited</v>
      </c>
    </row>
    <row r="1481" spans="1:29" x14ac:dyDescent="0.25">
      <c r="A1481" t="s">
        <v>421</v>
      </c>
      <c r="B1481" t="s">
        <v>1380</v>
      </c>
      <c r="C1481" t="s">
        <v>1381</v>
      </c>
      <c r="D1481">
        <v>1900</v>
      </c>
      <c r="E1481" s="957">
        <v>1</v>
      </c>
      <c r="F1481" t="s">
        <v>439</v>
      </c>
      <c r="G1481" s="957">
        <v>91</v>
      </c>
      <c r="H1481" t="s">
        <v>384</v>
      </c>
      <c r="I1481" s="937" t="s">
        <v>489</v>
      </c>
      <c r="J1481" s="937" t="s">
        <v>445</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29379.198261688562</v>
      </c>
      <c r="O1481" s="678">
        <f t="shared" ca="1" si="255"/>
        <v>13998.467563903001</v>
      </c>
      <c r="P1481" s="678">
        <f t="shared" ca="1" si="255"/>
        <v>2808.8877975913629</v>
      </c>
      <c r="Q1481" s="678">
        <f t="shared" ca="1" si="255"/>
        <v>8814.1112702081464</v>
      </c>
      <c r="R1481" s="678">
        <f t="shared" ca="1" si="255"/>
        <v>1608.304208575159</v>
      </c>
      <c r="S1481" s="678">
        <f t="shared" ca="1" si="255"/>
        <v>50.562603887978312</v>
      </c>
      <c r="T1481" s="678">
        <f t="shared" ca="1" si="255"/>
        <v>1383.6345252615959</v>
      </c>
      <c r="U1481" s="678">
        <f t="shared" ca="1" si="255"/>
        <v>0</v>
      </c>
      <c r="V1481" s="678">
        <f t="shared" ca="1" si="255"/>
        <v>141.82969392476937</v>
      </c>
      <c r="W1481" s="678">
        <f t="shared" ca="1" si="247"/>
        <v>573.40059833654652</v>
      </c>
      <c r="X1481" s="678">
        <f t="shared" ca="1" si="255"/>
        <v>0</v>
      </c>
      <c r="Y1481" s="678">
        <f t="shared" ca="1" si="255"/>
        <v>0</v>
      </c>
      <c r="Z1481" s="678">
        <f t="shared" ca="1" si="255"/>
        <v>0</v>
      </c>
      <c r="AA1481" t="str">
        <f t="shared" si="252"/>
        <v>ASR_CMS_19</v>
      </c>
      <c r="AB1481" s="957">
        <f t="shared" si="253"/>
        <v>45406</v>
      </c>
      <c r="AC1481" t="str">
        <f t="shared" si="254"/>
        <v>Unaudited</v>
      </c>
    </row>
    <row r="1482" spans="1:29" x14ac:dyDescent="0.25">
      <c r="A1482" t="s">
        <v>421</v>
      </c>
      <c r="B1482" t="s">
        <v>1380</v>
      </c>
      <c r="C1482" t="s">
        <v>1381</v>
      </c>
      <c r="D1482">
        <v>1900</v>
      </c>
      <c r="E1482" s="957">
        <v>1</v>
      </c>
      <c r="F1482" t="s">
        <v>439</v>
      </c>
      <c r="G1482" s="957">
        <v>91</v>
      </c>
      <c r="H1482" t="s">
        <v>384</v>
      </c>
      <c r="I1482" s="958" t="s">
        <v>489</v>
      </c>
      <c r="J1482" s="958" t="s">
        <v>445</v>
      </c>
      <c r="K1482" s="958" t="s">
        <v>53</v>
      </c>
      <c r="L1482" s="937" t="s">
        <v>42</v>
      </c>
      <c r="M1482" s="958" t="s">
        <v>155</v>
      </c>
      <c r="N1482" s="678">
        <f t="shared" ca="1" si="256"/>
        <v>7848.8272243271231</v>
      </c>
      <c r="O1482" s="678">
        <f t="shared" ca="1" si="255"/>
        <v>2061.9009773581829</v>
      </c>
      <c r="P1482" s="678">
        <f t="shared" ca="1" si="255"/>
        <v>463.14963981063642</v>
      </c>
      <c r="Q1482" s="678">
        <f t="shared" ca="1" si="255"/>
        <v>2648.8684584015987</v>
      </c>
      <c r="R1482" s="678">
        <f t="shared" ca="1" si="255"/>
        <v>412.12456739964904</v>
      </c>
      <c r="S1482" s="678">
        <f t="shared" ca="1" si="255"/>
        <v>3.4749556842955016</v>
      </c>
      <c r="T1482" s="678">
        <f t="shared" ca="1" si="255"/>
        <v>500.7411112563442</v>
      </c>
      <c r="U1482" s="678">
        <f t="shared" ca="1" si="255"/>
        <v>0</v>
      </c>
      <c r="V1482" s="678">
        <f t="shared" ca="1" si="255"/>
        <v>19.061016053598092</v>
      </c>
      <c r="W1482" s="678">
        <f t="shared" ca="1" si="247"/>
        <v>1739.5064983628179</v>
      </c>
      <c r="X1482" s="678">
        <f t="shared" ca="1" si="255"/>
        <v>0</v>
      </c>
      <c r="Y1482" s="678">
        <f t="shared" ca="1" si="255"/>
        <v>0</v>
      </c>
      <c r="Z1482" s="678">
        <f t="shared" ca="1" si="255"/>
        <v>0</v>
      </c>
      <c r="AA1482" t="str">
        <f t="shared" si="252"/>
        <v>ASR_CMS_19</v>
      </c>
      <c r="AB1482" s="957">
        <f t="shared" si="253"/>
        <v>45406</v>
      </c>
      <c r="AC1482" t="str">
        <f t="shared" si="254"/>
        <v>Unaudited</v>
      </c>
    </row>
    <row r="1483" spans="1:29" x14ac:dyDescent="0.25">
      <c r="A1483" t="s">
        <v>421</v>
      </c>
      <c r="B1483" t="s">
        <v>1380</v>
      </c>
      <c r="C1483" t="s">
        <v>1381</v>
      </c>
      <c r="D1483">
        <v>1900</v>
      </c>
      <c r="E1483" s="957">
        <v>1</v>
      </c>
      <c r="F1483" t="s">
        <v>439</v>
      </c>
      <c r="G1483" s="957">
        <v>91</v>
      </c>
      <c r="H1483" t="s">
        <v>384</v>
      </c>
      <c r="I1483" s="937" t="s">
        <v>489</v>
      </c>
      <c r="J1483" s="937" t="s">
        <v>445</v>
      </c>
      <c r="K1483" s="937" t="s">
        <v>53</v>
      </c>
      <c r="L1483" s="937" t="s">
        <v>43</v>
      </c>
      <c r="M1483" s="958" t="s">
        <v>463</v>
      </c>
      <c r="N1483" s="678">
        <f t="shared" ca="1" si="256"/>
        <v>63132.244953149027</v>
      </c>
      <c r="O1483" s="678">
        <f t="shared" ca="1" si="255"/>
        <v>10063.517728011528</v>
      </c>
      <c r="P1483" s="678">
        <f t="shared" ca="1" si="255"/>
        <v>2149.8558641101499</v>
      </c>
      <c r="Q1483" s="678">
        <f t="shared" ca="1" si="255"/>
        <v>16710.193615442669</v>
      </c>
      <c r="R1483" s="678">
        <f t="shared" ca="1" si="255"/>
        <v>2530.9946436387768</v>
      </c>
      <c r="S1483" s="678">
        <f t="shared" ca="1" si="255"/>
        <v>35.057539298616504</v>
      </c>
      <c r="T1483" s="678">
        <f t="shared" ca="1" si="255"/>
        <v>4098.0583032578634</v>
      </c>
      <c r="U1483" s="678">
        <f t="shared" ca="1" si="255"/>
        <v>0</v>
      </c>
      <c r="V1483" s="678">
        <f t="shared" ca="1" si="255"/>
        <v>190.13581117872104</v>
      </c>
      <c r="W1483" s="678">
        <f t="shared" ca="1" si="247"/>
        <v>27354.431448210711</v>
      </c>
      <c r="X1483" s="678">
        <f t="shared" ca="1" si="255"/>
        <v>0</v>
      </c>
      <c r="Y1483" s="678">
        <f t="shared" ca="1" si="255"/>
        <v>0</v>
      </c>
      <c r="Z1483" s="678">
        <f t="shared" ca="1" si="255"/>
        <v>0</v>
      </c>
      <c r="AA1483" t="str">
        <f t="shared" si="252"/>
        <v>ASR_CMS_19</v>
      </c>
      <c r="AB1483" s="957">
        <f t="shared" si="253"/>
        <v>45406</v>
      </c>
      <c r="AC1483" t="str">
        <f t="shared" si="254"/>
        <v>Unaudited</v>
      </c>
    </row>
    <row r="1484" spans="1:29" x14ac:dyDescent="0.25">
      <c r="A1484" t="s">
        <v>421</v>
      </c>
      <c r="B1484" t="s">
        <v>1380</v>
      </c>
      <c r="C1484" t="s">
        <v>1381</v>
      </c>
      <c r="D1484">
        <v>1900</v>
      </c>
      <c r="E1484" s="957">
        <v>1</v>
      </c>
      <c r="F1484" t="s">
        <v>439</v>
      </c>
      <c r="G1484" s="957">
        <v>91</v>
      </c>
      <c r="H1484" t="s">
        <v>384</v>
      </c>
      <c r="I1484" s="937" t="s">
        <v>489</v>
      </c>
      <c r="J1484" s="937" t="s">
        <v>445</v>
      </c>
      <c r="K1484" s="937" t="s">
        <v>915</v>
      </c>
      <c r="L1484" s="937" t="s">
        <v>916</v>
      </c>
      <c r="M1484" s="958" t="s">
        <v>915</v>
      </c>
      <c r="N1484" s="678">
        <f t="shared" ca="1" si="256"/>
        <v>22028.49</v>
      </c>
      <c r="O1484" s="678">
        <f t="shared" ca="1" si="255"/>
        <v>5014.03</v>
      </c>
      <c r="P1484" s="678">
        <f t="shared" ca="1" si="255"/>
        <v>6144.15</v>
      </c>
      <c r="Q1484" s="678">
        <f t="shared" ca="1" si="255"/>
        <v>10870.310000000001</v>
      </c>
      <c r="R1484" s="678">
        <f t="shared" ca="1" si="255"/>
        <v>0</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ASR_CMS_19</v>
      </c>
      <c r="AB1484" s="957">
        <f t="shared" si="253"/>
        <v>45406</v>
      </c>
      <c r="AC1484" t="str">
        <f t="shared" si="254"/>
        <v>Unaudited</v>
      </c>
    </row>
    <row r="1485" spans="1:29" x14ac:dyDescent="0.25">
      <c r="A1485" t="s">
        <v>421</v>
      </c>
      <c r="B1485" t="s">
        <v>1380</v>
      </c>
      <c r="C1485" t="s">
        <v>1381</v>
      </c>
      <c r="D1485">
        <v>1900</v>
      </c>
      <c r="E1485" s="957">
        <v>1</v>
      </c>
      <c r="F1485" t="s">
        <v>439</v>
      </c>
      <c r="G1485" s="957">
        <v>91</v>
      </c>
      <c r="H1485" t="s">
        <v>384</v>
      </c>
      <c r="I1485" s="958" t="s">
        <v>489</v>
      </c>
      <c r="J1485" s="958" t="s">
        <v>445</v>
      </c>
      <c r="K1485" s="958" t="s">
        <v>915</v>
      </c>
      <c r="L1485" s="937" t="s">
        <v>917</v>
      </c>
      <c r="M1485" s="958" t="s">
        <v>920</v>
      </c>
      <c r="N1485" s="678">
        <f t="shared" ca="1" si="256"/>
        <v>7.9482334331018016</v>
      </c>
      <c r="O1485" s="678">
        <f t="shared" ca="1" si="255"/>
        <v>1.8091426548336007</v>
      </c>
      <c r="P1485" s="678">
        <f t="shared" ca="1" si="255"/>
        <v>2.216908124342269</v>
      </c>
      <c r="Q1485" s="678">
        <f t="shared" ca="1" si="255"/>
        <v>3.9221826539259315</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ASR_CMS_19</v>
      </c>
      <c r="AB1485" s="957">
        <f t="shared" si="253"/>
        <v>45406</v>
      </c>
      <c r="AC1485" t="str">
        <f t="shared" si="254"/>
        <v>Unaudited</v>
      </c>
    </row>
    <row r="1486" spans="1:29" x14ac:dyDescent="0.25">
      <c r="A1486" t="s">
        <v>421</v>
      </c>
      <c r="B1486" t="s">
        <v>1380</v>
      </c>
      <c r="C1486" t="s">
        <v>1381</v>
      </c>
      <c r="D1486">
        <v>1900</v>
      </c>
      <c r="E1486" s="957">
        <v>1</v>
      </c>
      <c r="F1486" t="s">
        <v>439</v>
      </c>
      <c r="G1486" s="957">
        <v>91</v>
      </c>
      <c r="H1486" t="s">
        <v>384</v>
      </c>
      <c r="I1486" s="958" t="s">
        <v>489</v>
      </c>
      <c r="J1486" s="958" t="s">
        <v>445</v>
      </c>
      <c r="K1486" s="958" t="s">
        <v>915</v>
      </c>
      <c r="L1486" s="953" t="s">
        <v>918</v>
      </c>
      <c r="M1486" s="958" t="s">
        <v>921</v>
      </c>
      <c r="N1486" s="678">
        <f t="shared" ca="1" si="256"/>
        <v>-16.490301944010994</v>
      </c>
      <c r="O1486" s="678">
        <f t="shared" ca="1" si="255"/>
        <v>-2.6286162653802476</v>
      </c>
      <c r="P1486" s="678">
        <f t="shared" ca="1" si="255"/>
        <v>-0.56154778531300609</v>
      </c>
      <c r="Q1486" s="678">
        <f t="shared" ca="1" si="255"/>
        <v>-4.3647448061767307</v>
      </c>
      <c r="R1486" s="678">
        <f t="shared" ca="1" si="255"/>
        <v>-0.66110219782697766</v>
      </c>
      <c r="S1486" s="678">
        <f t="shared" ca="1" si="255"/>
        <v>-9.1571178702299829E-3</v>
      </c>
      <c r="T1486" s="678">
        <f t="shared" ca="1" si="255"/>
        <v>-1.070423186361168</v>
      </c>
      <c r="U1486" s="678">
        <f t="shared" ca="1" si="255"/>
        <v>0</v>
      </c>
      <c r="V1486" s="678">
        <f t="shared" ca="1" si="255"/>
        <v>-4.9663954434590048E-2</v>
      </c>
      <c r="W1486" s="678">
        <f t="shared" ca="1" si="247"/>
        <v>-7.1450466306480465</v>
      </c>
      <c r="X1486" s="678">
        <f t="shared" ca="1" si="255"/>
        <v>0</v>
      </c>
      <c r="Y1486" s="678">
        <f t="shared" ca="1" si="255"/>
        <v>0</v>
      </c>
      <c r="Z1486" s="678">
        <f t="shared" ca="1" si="255"/>
        <v>0</v>
      </c>
      <c r="AA1486" t="str">
        <f t="shared" si="252"/>
        <v>ASR_CMS_19</v>
      </c>
      <c r="AB1486" s="957">
        <f t="shared" si="253"/>
        <v>45406</v>
      </c>
      <c r="AC1486" t="str">
        <f t="shared" si="254"/>
        <v>Unaudited</v>
      </c>
    </row>
    <row r="1487" spans="1:29" x14ac:dyDescent="0.25">
      <c r="A1487" t="s">
        <v>421</v>
      </c>
      <c r="B1487" t="s">
        <v>1380</v>
      </c>
      <c r="C1487" t="s">
        <v>1381</v>
      </c>
      <c r="D1487">
        <v>1900</v>
      </c>
      <c r="E1487" s="957">
        <v>1</v>
      </c>
      <c r="F1487" t="s">
        <v>439</v>
      </c>
      <c r="G1487" s="957">
        <v>91</v>
      </c>
      <c r="H1487" t="s">
        <v>384</v>
      </c>
      <c r="I1487" s="937" t="s">
        <v>489</v>
      </c>
      <c r="J1487" s="937" t="s">
        <v>445</v>
      </c>
      <c r="K1487" s="937" t="s">
        <v>446</v>
      </c>
      <c r="L1487" s="937">
        <v>5.0999999999999996</v>
      </c>
      <c r="M1487" s="958" t="s">
        <v>37</v>
      </c>
      <c r="N1487" s="678">
        <f t="shared" ca="1" si="256"/>
        <v>926264.81</v>
      </c>
      <c r="O1487" s="678">
        <f t="shared" ca="1" si="255"/>
        <v>254523.06999999995</v>
      </c>
      <c r="P1487" s="678">
        <f t="shared" ca="1" si="255"/>
        <v>186959.71999999997</v>
      </c>
      <c r="Q1487" s="678">
        <f t="shared" ca="1" si="255"/>
        <v>148254.66999999998</v>
      </c>
      <c r="R1487" s="678">
        <f t="shared" ca="1" si="255"/>
        <v>197467.29000000007</v>
      </c>
      <c r="S1487" s="678">
        <f t="shared" ca="1" si="255"/>
        <v>1582.8100000000002</v>
      </c>
      <c r="T1487" s="678">
        <f t="shared" ca="1" si="255"/>
        <v>107913.25000000003</v>
      </c>
      <c r="U1487" s="678">
        <f t="shared" ca="1" si="255"/>
        <v>0</v>
      </c>
      <c r="V1487" s="678">
        <f t="shared" ca="1" si="255"/>
        <v>18922.329999999998</v>
      </c>
      <c r="W1487" s="678">
        <f t="shared" ca="1" si="247"/>
        <v>10641.669999999998</v>
      </c>
      <c r="X1487" s="678">
        <f t="shared" ca="1" si="255"/>
        <v>0</v>
      </c>
      <c r="Y1487" s="678">
        <f t="shared" ca="1" si="255"/>
        <v>0</v>
      </c>
      <c r="Z1487" s="678">
        <f t="shared" ca="1" si="255"/>
        <v>0</v>
      </c>
      <c r="AA1487" t="str">
        <f t="shared" si="252"/>
        <v>ASR_CMS_19</v>
      </c>
      <c r="AB1487" s="957">
        <f t="shared" si="253"/>
        <v>45406</v>
      </c>
      <c r="AC1487" t="str">
        <f t="shared" si="254"/>
        <v>Unaudited</v>
      </c>
    </row>
    <row r="1488" spans="1:29" ht="30" x14ac:dyDescent="0.25">
      <c r="A1488" t="s">
        <v>421</v>
      </c>
      <c r="B1488" t="s">
        <v>1380</v>
      </c>
      <c r="C1488" t="s">
        <v>1381</v>
      </c>
      <c r="D1488">
        <v>1900</v>
      </c>
      <c r="E1488" s="957">
        <v>1</v>
      </c>
      <c r="F1488" t="s">
        <v>439</v>
      </c>
      <c r="G1488" s="957">
        <v>91</v>
      </c>
      <c r="H1488" t="s">
        <v>384</v>
      </c>
      <c r="I1488" s="937" t="s">
        <v>489</v>
      </c>
      <c r="J1488" s="937" t="s">
        <v>445</v>
      </c>
      <c r="K1488" s="937" t="s">
        <v>446</v>
      </c>
      <c r="L1488" s="937">
        <v>5.2</v>
      </c>
      <c r="M1488" s="958" t="s">
        <v>304</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ASR_CMS_19</v>
      </c>
      <c r="AB1488" s="957">
        <f t="shared" si="253"/>
        <v>45406</v>
      </c>
      <c r="AC1488" t="str">
        <f t="shared" si="254"/>
        <v>Unaudited</v>
      </c>
    </row>
    <row r="1489" spans="1:29" ht="30" x14ac:dyDescent="0.25">
      <c r="A1489" t="s">
        <v>421</v>
      </c>
      <c r="B1489" t="s">
        <v>1380</v>
      </c>
      <c r="C1489" t="s">
        <v>1381</v>
      </c>
      <c r="D1489">
        <v>1900</v>
      </c>
      <c r="E1489" s="957">
        <v>1</v>
      </c>
      <c r="F1489" t="s">
        <v>439</v>
      </c>
      <c r="G1489" s="957">
        <v>91</v>
      </c>
      <c r="H1489" t="s">
        <v>384</v>
      </c>
      <c r="I1489" s="937" t="s">
        <v>489</v>
      </c>
      <c r="J1489" s="937" t="s">
        <v>445</v>
      </c>
      <c r="K1489" s="937" t="s">
        <v>446</v>
      </c>
      <c r="L1489" s="937">
        <v>5.3</v>
      </c>
      <c r="M1489" s="958" t="s">
        <v>305</v>
      </c>
      <c r="N1489" s="678">
        <f t="shared" ca="1" si="256"/>
        <v>1101.7124586506079</v>
      </c>
      <c r="O1489" s="678">
        <f t="shared" ca="1" si="255"/>
        <v>302.73333738437151</v>
      </c>
      <c r="P1489" s="678">
        <f t="shared" ca="1" si="255"/>
        <v>222.37253382197392</v>
      </c>
      <c r="Q1489" s="678">
        <f t="shared" ca="1" si="255"/>
        <v>176.33620021917335</v>
      </c>
      <c r="R1489" s="678">
        <f t="shared" ca="1" si="255"/>
        <v>234.8703861144985</v>
      </c>
      <c r="S1489" s="678">
        <f t="shared" ca="1" si="255"/>
        <v>1.8826165885291153</v>
      </c>
      <c r="T1489" s="678">
        <f t="shared" ca="1" si="255"/>
        <v>128.35354500672193</v>
      </c>
      <c r="U1489" s="678">
        <f t="shared" ca="1" si="255"/>
        <v>0</v>
      </c>
      <c r="V1489" s="678">
        <f t="shared" ca="1" si="255"/>
        <v>22.506486787183643</v>
      </c>
      <c r="W1489" s="678">
        <f t="shared" ca="1" si="247"/>
        <v>12.657352728156019</v>
      </c>
      <c r="X1489" s="678">
        <f t="shared" ca="1" si="255"/>
        <v>0</v>
      </c>
      <c r="Y1489" s="678">
        <f t="shared" ca="1" si="255"/>
        <v>0</v>
      </c>
      <c r="Z1489" s="678">
        <f t="shared" ca="1" si="255"/>
        <v>0</v>
      </c>
      <c r="AA1489" t="str">
        <f t="shared" si="252"/>
        <v>ASR_CMS_19</v>
      </c>
      <c r="AB1489" s="957">
        <f t="shared" si="253"/>
        <v>45406</v>
      </c>
      <c r="AC1489" t="str">
        <f t="shared" si="254"/>
        <v>Unaudited</v>
      </c>
    </row>
    <row r="1490" spans="1:29" x14ac:dyDescent="0.25">
      <c r="A1490" t="s">
        <v>421</v>
      </c>
      <c r="B1490" t="s">
        <v>1380</v>
      </c>
      <c r="C1490" t="s">
        <v>1381</v>
      </c>
      <c r="D1490">
        <v>1900</v>
      </c>
      <c r="E1490" s="957">
        <v>1</v>
      </c>
      <c r="F1490" t="s">
        <v>439</v>
      </c>
      <c r="G1490" s="957">
        <v>91</v>
      </c>
      <c r="H1490" t="s">
        <v>384</v>
      </c>
      <c r="I1490" s="937" t="s">
        <v>489</v>
      </c>
      <c r="J1490" s="937" t="s">
        <v>445</v>
      </c>
      <c r="K1490" s="937" t="s">
        <v>446</v>
      </c>
      <c r="L1490" s="953" t="s">
        <v>82</v>
      </c>
      <c r="M1490" s="958" t="s">
        <v>454</v>
      </c>
      <c r="N1490" s="678">
        <f t="shared" ca="1" si="256"/>
        <v>-1208.9981009039773</v>
      </c>
      <c r="O1490" s="678">
        <f t="shared" ca="1" si="255"/>
        <v>-192.71885279239649</v>
      </c>
      <c r="P1490" s="678">
        <f t="shared" ca="1" si="255"/>
        <v>-41.170271370126585</v>
      </c>
      <c r="Q1490" s="678">
        <f t="shared" ca="1" si="255"/>
        <v>-320.00433949086499</v>
      </c>
      <c r="R1490" s="678">
        <f t="shared" ca="1" si="255"/>
        <v>-48.469173238307107</v>
      </c>
      <c r="S1490" s="678">
        <f t="shared" ca="1" si="255"/>
        <v>-0.67136054588028349</v>
      </c>
      <c r="T1490" s="678">
        <f t="shared" ca="1" si="255"/>
        <v>-78.478829791485182</v>
      </c>
      <c r="U1490" s="678">
        <f t="shared" ca="1" si="255"/>
        <v>0</v>
      </c>
      <c r="V1490" s="678">
        <f t="shared" ca="1" si="255"/>
        <v>-3.6411477969697144</v>
      </c>
      <c r="W1490" s="678">
        <f t="shared" ca="1" si="247"/>
        <v>-523.84412587794702</v>
      </c>
      <c r="X1490" s="678">
        <f t="shared" ca="1" si="255"/>
        <v>0</v>
      </c>
      <c r="Y1490" s="678">
        <f t="shared" ca="1" si="255"/>
        <v>0</v>
      </c>
      <c r="Z1490" s="678">
        <f t="shared" ca="1" si="255"/>
        <v>0</v>
      </c>
      <c r="AA1490" t="str">
        <f t="shared" si="252"/>
        <v>ASR_CMS_19</v>
      </c>
      <c r="AB1490" s="957">
        <f t="shared" si="253"/>
        <v>45406</v>
      </c>
      <c r="AC1490" t="str">
        <f t="shared" si="254"/>
        <v>Unaudited</v>
      </c>
    </row>
    <row r="1491" spans="1:29" x14ac:dyDescent="0.25">
      <c r="A1491" t="s">
        <v>421</v>
      </c>
      <c r="B1491" t="s">
        <v>1380</v>
      </c>
      <c r="C1491" t="s">
        <v>1381</v>
      </c>
      <c r="D1491">
        <v>1900</v>
      </c>
      <c r="E1491" s="957">
        <v>1</v>
      </c>
      <c r="F1491" t="s">
        <v>439</v>
      </c>
      <c r="G1491" s="957">
        <v>91</v>
      </c>
      <c r="H1491" t="s">
        <v>384</v>
      </c>
      <c r="I1491" s="937" t="s">
        <v>489</v>
      </c>
      <c r="J1491" s="937" t="s">
        <v>445</v>
      </c>
      <c r="K1491" s="937" t="s">
        <v>447</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ASR_CMS_19</v>
      </c>
      <c r="AB1491" s="957">
        <f t="shared" si="253"/>
        <v>45406</v>
      </c>
      <c r="AC1491" t="str">
        <f t="shared" si="254"/>
        <v>Unaudited</v>
      </c>
    </row>
    <row r="1492" spans="1:29" x14ac:dyDescent="0.25">
      <c r="A1492" t="s">
        <v>421</v>
      </c>
      <c r="B1492" t="s">
        <v>1380</v>
      </c>
      <c r="C1492" t="s">
        <v>1381</v>
      </c>
      <c r="D1492">
        <v>1900</v>
      </c>
      <c r="E1492" s="957">
        <v>1</v>
      </c>
      <c r="F1492" t="s">
        <v>439</v>
      </c>
      <c r="G1492" s="957">
        <v>91</v>
      </c>
      <c r="H1492" t="s">
        <v>384</v>
      </c>
      <c r="I1492" s="937" t="s">
        <v>489</v>
      </c>
      <c r="J1492" s="937" t="s">
        <v>445</v>
      </c>
      <c r="K1492" s="937" t="s">
        <v>447</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ASR_CMS_19</v>
      </c>
      <c r="AB1492" s="957">
        <f t="shared" si="253"/>
        <v>45406</v>
      </c>
      <c r="AC1492" t="str">
        <f t="shared" si="254"/>
        <v>Unaudited</v>
      </c>
    </row>
    <row r="1493" spans="1:29" x14ac:dyDescent="0.25">
      <c r="A1493" t="s">
        <v>421</v>
      </c>
      <c r="B1493" t="s">
        <v>1380</v>
      </c>
      <c r="C1493" t="s">
        <v>1381</v>
      </c>
      <c r="D1493">
        <v>1900</v>
      </c>
      <c r="E1493" s="957">
        <v>1</v>
      </c>
      <c r="F1493" t="s">
        <v>439</v>
      </c>
      <c r="G1493" s="957">
        <v>91</v>
      </c>
      <c r="H1493" t="s">
        <v>384</v>
      </c>
      <c r="I1493" s="958" t="s">
        <v>489</v>
      </c>
      <c r="J1493" s="958" t="s">
        <v>445</v>
      </c>
      <c r="K1493" s="958" t="s">
        <v>447</v>
      </c>
      <c r="L1493" s="937">
        <v>6.3</v>
      </c>
      <c r="M1493" s="958" t="s">
        <v>185</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ASR_CMS_19</v>
      </c>
      <c r="AB1493" s="957">
        <f t="shared" si="253"/>
        <v>45406</v>
      </c>
      <c r="AC1493" t="str">
        <f t="shared" si="254"/>
        <v>Unaudited</v>
      </c>
    </row>
    <row r="1494" spans="1:29" x14ac:dyDescent="0.25">
      <c r="A1494" t="s">
        <v>421</v>
      </c>
      <c r="B1494" t="s">
        <v>1380</v>
      </c>
      <c r="C1494" t="s">
        <v>1381</v>
      </c>
      <c r="D1494">
        <v>1900</v>
      </c>
      <c r="E1494" s="957">
        <v>1</v>
      </c>
      <c r="F1494" t="s">
        <v>439</v>
      </c>
      <c r="G1494" s="957">
        <v>91</v>
      </c>
      <c r="H1494" t="s">
        <v>384</v>
      </c>
      <c r="I1494" s="937" t="s">
        <v>489</v>
      </c>
      <c r="J1494" s="937" t="s">
        <v>445</v>
      </c>
      <c r="K1494" s="937" t="s">
        <v>447</v>
      </c>
      <c r="L1494" s="937" t="s">
        <v>87</v>
      </c>
      <c r="M1494" s="958" t="s">
        <v>455</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ASR_CMS_19</v>
      </c>
      <c r="AB1494" s="957">
        <f t="shared" si="253"/>
        <v>45406</v>
      </c>
      <c r="AC1494" t="str">
        <f t="shared" si="254"/>
        <v>Unaudited</v>
      </c>
    </row>
    <row r="1495" spans="1:29" x14ac:dyDescent="0.25">
      <c r="A1495" t="s">
        <v>421</v>
      </c>
      <c r="B1495" t="s">
        <v>1380</v>
      </c>
      <c r="C1495" t="s">
        <v>1381</v>
      </c>
      <c r="D1495">
        <v>1900</v>
      </c>
      <c r="E1495" s="957">
        <v>1</v>
      </c>
      <c r="F1495" t="s">
        <v>439</v>
      </c>
      <c r="G1495" s="957">
        <v>91</v>
      </c>
      <c r="H1495" t="s">
        <v>384</v>
      </c>
      <c r="I1495" s="937" t="s">
        <v>489</v>
      </c>
      <c r="J1495" s="937" t="s">
        <v>445</v>
      </c>
      <c r="K1495" s="937" t="s">
        <v>448</v>
      </c>
      <c r="L1495" s="937">
        <v>7.1</v>
      </c>
      <c r="M1495" s="958" t="s">
        <v>20</v>
      </c>
      <c r="N1495" s="678">
        <f t="shared" ca="1" si="256"/>
        <v>853340.87999999989</v>
      </c>
      <c r="O1495" s="678">
        <f t="shared" ca="1" si="255"/>
        <v>179193.78616985882</v>
      </c>
      <c r="P1495" s="678">
        <f t="shared" ca="1" si="255"/>
        <v>13279.231515982345</v>
      </c>
      <c r="Q1495" s="678">
        <f t="shared" ca="1" si="255"/>
        <v>430818.47639635083</v>
      </c>
      <c r="R1495" s="678">
        <f t="shared" ca="1" si="255"/>
        <v>30462.108134893453</v>
      </c>
      <c r="S1495" s="678">
        <f t="shared" ca="1" si="255"/>
        <v>2373.9717694961637</v>
      </c>
      <c r="T1495" s="678">
        <f t="shared" ca="1" si="255"/>
        <v>59018.454394019835</v>
      </c>
      <c r="U1495" s="678">
        <f t="shared" ca="1" si="255"/>
        <v>0</v>
      </c>
      <c r="V1495" s="678">
        <f t="shared" ca="1" si="255"/>
        <v>3401.3549446750644</v>
      </c>
      <c r="W1495" s="678">
        <f t="shared" ca="1" si="247"/>
        <v>134793.49667472334</v>
      </c>
      <c r="X1495" s="678">
        <f t="shared" ca="1" si="255"/>
        <v>0</v>
      </c>
      <c r="Y1495" s="678">
        <f t="shared" ca="1" si="255"/>
        <v>0</v>
      </c>
      <c r="Z1495" s="678">
        <f t="shared" ca="1" si="255"/>
        <v>0</v>
      </c>
      <c r="AA1495" t="str">
        <f t="shared" si="252"/>
        <v>ASR_CMS_19</v>
      </c>
      <c r="AB1495" s="957">
        <f t="shared" si="253"/>
        <v>45406</v>
      </c>
      <c r="AC1495" t="str">
        <f t="shared" si="254"/>
        <v>Unaudited</v>
      </c>
    </row>
    <row r="1496" spans="1:29" x14ac:dyDescent="0.25">
      <c r="A1496" t="s">
        <v>421</v>
      </c>
      <c r="B1496" t="s">
        <v>1380</v>
      </c>
      <c r="C1496" t="s">
        <v>1381</v>
      </c>
      <c r="D1496">
        <v>1900</v>
      </c>
      <c r="E1496" s="957">
        <v>1</v>
      </c>
      <c r="F1496" t="s">
        <v>439</v>
      </c>
      <c r="G1496" s="957">
        <v>91</v>
      </c>
      <c r="H1496" t="s">
        <v>384</v>
      </c>
      <c r="I1496" s="937" t="s">
        <v>489</v>
      </c>
      <c r="J1496" s="937" t="s">
        <v>445</v>
      </c>
      <c r="K1496" s="937" t="s">
        <v>448</v>
      </c>
      <c r="L1496" s="937">
        <v>7.2</v>
      </c>
      <c r="M1496" s="958"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ASR_CMS_19</v>
      </c>
      <c r="AB1496" s="957">
        <f t="shared" si="253"/>
        <v>45406</v>
      </c>
      <c r="AC1496" t="str">
        <f t="shared" si="254"/>
        <v>Unaudited</v>
      </c>
    </row>
    <row r="1497" spans="1:29" x14ac:dyDescent="0.25">
      <c r="A1497" t="s">
        <v>421</v>
      </c>
      <c r="B1497" t="s">
        <v>1380</v>
      </c>
      <c r="C1497" t="s">
        <v>1381</v>
      </c>
      <c r="D1497">
        <v>1900</v>
      </c>
      <c r="E1497" s="957">
        <v>1</v>
      </c>
      <c r="F1497" t="s">
        <v>439</v>
      </c>
      <c r="G1497" s="957">
        <v>91</v>
      </c>
      <c r="H1497" t="s">
        <v>384</v>
      </c>
      <c r="I1497" s="958" t="s">
        <v>489</v>
      </c>
      <c r="J1497" s="958" t="s">
        <v>445</v>
      </c>
      <c r="K1497" s="958" t="s">
        <v>448</v>
      </c>
      <c r="L1497" s="937">
        <v>7.3</v>
      </c>
      <c r="M1497" s="958" t="s">
        <v>156</v>
      </c>
      <c r="N1497" s="678">
        <f t="shared" ca="1" si="256"/>
        <v>-105.11108126979869</v>
      </c>
      <c r="O1497" s="678">
        <f t="shared" ca="1" si="255"/>
        <v>-21.371202492556847</v>
      </c>
      <c r="P1497" s="678">
        <f t="shared" ca="1" si="255"/>
        <v>-11.367253955922326</v>
      </c>
      <c r="Q1497" s="678">
        <f t="shared" ca="1" si="255"/>
        <v>-33.849988600829313</v>
      </c>
      <c r="R1497" s="678">
        <f t="shared" ca="1" si="255"/>
        <v>-19.095560523219493</v>
      </c>
      <c r="S1497" s="678">
        <f t="shared" ca="1" si="255"/>
        <v>0</v>
      </c>
      <c r="T1497" s="678">
        <f t="shared" ca="1" si="255"/>
        <v>-8.697014226001496</v>
      </c>
      <c r="U1497" s="678">
        <f t="shared" ca="1" si="255"/>
        <v>0</v>
      </c>
      <c r="V1497" s="678">
        <f t="shared" ca="1" si="255"/>
        <v>-1.4638980047084824</v>
      </c>
      <c r="W1497" s="678">
        <f t="shared" ca="1" si="247"/>
        <v>-9.2661634665607249</v>
      </c>
      <c r="X1497" s="678">
        <f t="shared" ca="1" si="255"/>
        <v>0</v>
      </c>
      <c r="Y1497" s="678">
        <f t="shared" ca="1" si="255"/>
        <v>0</v>
      </c>
      <c r="Z1497" s="678">
        <f t="shared" ca="1" si="255"/>
        <v>0</v>
      </c>
      <c r="AA1497" t="str">
        <f t="shared" si="252"/>
        <v>ASR_CMS_19</v>
      </c>
      <c r="AB1497" s="957">
        <f t="shared" si="253"/>
        <v>45406</v>
      </c>
      <c r="AC1497" t="str">
        <f t="shared" si="254"/>
        <v>Unaudited</v>
      </c>
    </row>
    <row r="1498" spans="1:29" x14ac:dyDescent="0.25">
      <c r="A1498" t="s">
        <v>421</v>
      </c>
      <c r="B1498" t="s">
        <v>1380</v>
      </c>
      <c r="C1498" t="s">
        <v>1381</v>
      </c>
      <c r="D1498">
        <v>1900</v>
      </c>
      <c r="E1498" s="957">
        <v>1</v>
      </c>
      <c r="F1498" t="s">
        <v>439</v>
      </c>
      <c r="G1498" s="957">
        <v>91</v>
      </c>
      <c r="H1498" t="s">
        <v>384</v>
      </c>
      <c r="I1498" s="958" t="s">
        <v>489</v>
      </c>
      <c r="J1498" s="958" t="s">
        <v>445</v>
      </c>
      <c r="K1498" s="958" t="s">
        <v>448</v>
      </c>
      <c r="L1498" s="937" t="s">
        <v>91</v>
      </c>
      <c r="M1498" s="958" t="s">
        <v>456</v>
      </c>
      <c r="N1498" s="678">
        <f t="shared" ca="1" si="256"/>
        <v>-45.614252956971804</v>
      </c>
      <c r="O1498" s="678">
        <f t="shared" ca="1" si="255"/>
        <v>-7.2710837959769252</v>
      </c>
      <c r="P1498" s="678">
        <f t="shared" ca="1" si="255"/>
        <v>-1.5533119292577626</v>
      </c>
      <c r="Q1498" s="678">
        <f t="shared" ca="1" si="255"/>
        <v>-12.073434092204849</v>
      </c>
      <c r="R1498" s="678">
        <f t="shared" ca="1" si="255"/>
        <v>-1.8286919781382058</v>
      </c>
      <c r="S1498" s="678">
        <f t="shared" ca="1" si="255"/>
        <v>-2.5329741826903129E-2</v>
      </c>
      <c r="T1498" s="678">
        <f t="shared" ca="1" si="255"/>
        <v>-2.9609254069128235</v>
      </c>
      <c r="U1498" s="678">
        <f t="shared" ca="1" si="255"/>
        <v>0</v>
      </c>
      <c r="V1498" s="678">
        <f t="shared" ca="1" si="255"/>
        <v>-0.13737675562973314</v>
      </c>
      <c r="W1498" s="678">
        <f t="shared" ca="1" si="247"/>
        <v>-19.764099257024601</v>
      </c>
      <c r="X1498" s="678">
        <f t="shared" ca="1" si="255"/>
        <v>0</v>
      </c>
      <c r="Y1498" s="678">
        <f t="shared" ca="1" si="255"/>
        <v>0</v>
      </c>
      <c r="Z1498" s="678">
        <f t="shared" ca="1" si="255"/>
        <v>0</v>
      </c>
      <c r="AA1498" t="str">
        <f t="shared" si="252"/>
        <v>ASR_CMS_19</v>
      </c>
      <c r="AB1498" s="957">
        <f t="shared" si="253"/>
        <v>45406</v>
      </c>
      <c r="AC1498" t="str">
        <f t="shared" si="254"/>
        <v>Unaudited</v>
      </c>
    </row>
    <row r="1499" spans="1:29" x14ac:dyDescent="0.25">
      <c r="A1499" t="s">
        <v>421</v>
      </c>
      <c r="B1499" t="s">
        <v>1380</v>
      </c>
      <c r="C1499" t="s">
        <v>1381</v>
      </c>
      <c r="D1499">
        <v>1900</v>
      </c>
      <c r="E1499" s="957">
        <v>1</v>
      </c>
      <c r="F1499" t="s">
        <v>439</v>
      </c>
      <c r="G1499" s="957">
        <v>91</v>
      </c>
      <c r="H1499" t="s">
        <v>384</v>
      </c>
      <c r="I1499" s="958" t="s">
        <v>489</v>
      </c>
      <c r="J1499" s="958" t="s">
        <v>445</v>
      </c>
      <c r="K1499" s="958" t="s">
        <v>449</v>
      </c>
      <c r="L1499" s="937">
        <v>8.1</v>
      </c>
      <c r="M1499" s="958" t="s">
        <v>22</v>
      </c>
      <c r="N1499" s="678">
        <f t="shared" ca="1" si="256"/>
        <v>9261125.312293293</v>
      </c>
      <c r="O1499" s="678">
        <f t="shared" ca="1" si="255"/>
        <v>2873901.2777649956</v>
      </c>
      <c r="P1499" s="678">
        <f t="shared" ca="1" si="255"/>
        <v>780425.37646962574</v>
      </c>
      <c r="Q1499" s="678">
        <f t="shared" ca="1" si="255"/>
        <v>2933916.4294192977</v>
      </c>
      <c r="R1499" s="678">
        <f t="shared" ca="1" si="255"/>
        <v>604045.75682077091</v>
      </c>
      <c r="S1499" s="678">
        <f t="shared" ca="1" si="255"/>
        <v>0</v>
      </c>
      <c r="T1499" s="678">
        <f t="shared" ca="1" si="255"/>
        <v>997370.03550904989</v>
      </c>
      <c r="U1499" s="678">
        <f t="shared" ca="1" si="255"/>
        <v>0</v>
      </c>
      <c r="V1499" s="678">
        <f t="shared" ca="1" si="255"/>
        <v>124591.64052845708</v>
      </c>
      <c r="W1499" s="678">
        <f t="shared" ca="1" si="247"/>
        <v>946874.79578109621</v>
      </c>
      <c r="X1499" s="678">
        <f t="shared" ca="1" si="255"/>
        <v>0</v>
      </c>
      <c r="Y1499" s="678">
        <f t="shared" ca="1" si="255"/>
        <v>0</v>
      </c>
      <c r="Z1499" s="678">
        <f t="shared" ca="1" si="255"/>
        <v>0</v>
      </c>
      <c r="AA1499" t="str">
        <f t="shared" si="252"/>
        <v>ASR_CMS_19</v>
      </c>
      <c r="AB1499" s="957">
        <f t="shared" si="253"/>
        <v>45406</v>
      </c>
      <c r="AC1499" t="str">
        <f t="shared" si="254"/>
        <v>Unaudited</v>
      </c>
    </row>
    <row r="1500" spans="1:29" x14ac:dyDescent="0.25">
      <c r="A1500" t="s">
        <v>421</v>
      </c>
      <c r="B1500" t="s">
        <v>1380</v>
      </c>
      <c r="C1500" t="s">
        <v>1381</v>
      </c>
      <c r="D1500">
        <v>1900</v>
      </c>
      <c r="E1500" s="957">
        <v>1</v>
      </c>
      <c r="F1500" t="s">
        <v>439</v>
      </c>
      <c r="G1500" s="957">
        <v>91</v>
      </c>
      <c r="H1500" t="s">
        <v>384</v>
      </c>
      <c r="I1500" s="958" t="s">
        <v>489</v>
      </c>
      <c r="J1500" s="958" t="s">
        <v>445</v>
      </c>
      <c r="K1500" s="958" t="s">
        <v>449</v>
      </c>
      <c r="L1500" s="937" t="s">
        <v>113</v>
      </c>
      <c r="M1500" s="958" t="s">
        <v>444</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ASR_CMS_19</v>
      </c>
      <c r="AB1500" s="957">
        <f t="shared" si="253"/>
        <v>45406</v>
      </c>
      <c r="AC1500" t="str">
        <f t="shared" si="254"/>
        <v>Unaudited</v>
      </c>
    </row>
    <row r="1501" spans="1:29" x14ac:dyDescent="0.25">
      <c r="A1501" t="s">
        <v>421</v>
      </c>
      <c r="B1501" t="s">
        <v>1380</v>
      </c>
      <c r="C1501" t="s">
        <v>1381</v>
      </c>
      <c r="D1501">
        <v>1900</v>
      </c>
      <c r="E1501" s="957">
        <v>1</v>
      </c>
      <c r="F1501" t="s">
        <v>439</v>
      </c>
      <c r="G1501" s="957">
        <v>91</v>
      </c>
      <c r="H1501" t="s">
        <v>384</v>
      </c>
      <c r="I1501" s="958" t="s">
        <v>489</v>
      </c>
      <c r="J1501" s="958" t="s">
        <v>445</v>
      </c>
      <c r="K1501" s="958" t="s">
        <v>449</v>
      </c>
      <c r="L1501" s="953" t="s">
        <v>115</v>
      </c>
      <c r="M1501" s="958" t="s">
        <v>158</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ASR_CMS_19</v>
      </c>
      <c r="AB1501" s="957">
        <f t="shared" si="253"/>
        <v>45406</v>
      </c>
      <c r="AC1501" t="str">
        <f t="shared" si="254"/>
        <v>Unaudited</v>
      </c>
    </row>
    <row r="1502" spans="1:29" x14ac:dyDescent="0.25">
      <c r="A1502" t="s">
        <v>421</v>
      </c>
      <c r="B1502" t="s">
        <v>1380</v>
      </c>
      <c r="C1502" t="s">
        <v>1381</v>
      </c>
      <c r="D1502">
        <v>1900</v>
      </c>
      <c r="E1502" s="957">
        <v>1</v>
      </c>
      <c r="F1502" t="s">
        <v>439</v>
      </c>
      <c r="G1502" s="957">
        <v>91</v>
      </c>
      <c r="H1502" t="s">
        <v>384</v>
      </c>
      <c r="I1502" s="958" t="s">
        <v>489</v>
      </c>
      <c r="J1502" s="958" t="s">
        <v>445</v>
      </c>
      <c r="K1502" s="958" t="s">
        <v>449</v>
      </c>
      <c r="L1502" s="937" t="s">
        <v>116</v>
      </c>
      <c r="M1502" s="958" t="s">
        <v>114</v>
      </c>
      <c r="N1502" s="678">
        <f t="shared" ca="1" si="256"/>
        <v>-26835.843517874673</v>
      </c>
      <c r="O1502" s="678">
        <f t="shared" ca="1" si="255"/>
        <v>-8327.6667116842764</v>
      </c>
      <c r="P1502" s="678">
        <f t="shared" ca="1" si="255"/>
        <v>-2261.4285601466709</v>
      </c>
      <c r="Q1502" s="678">
        <f t="shared" ca="1" si="255"/>
        <v>-8501.5718435323997</v>
      </c>
      <c r="R1502" s="678">
        <f t="shared" ca="1" si="255"/>
        <v>-1750.3356083694277</v>
      </c>
      <c r="S1502" s="678">
        <f t="shared" ca="1" si="255"/>
        <v>0</v>
      </c>
      <c r="T1502" s="678">
        <f t="shared" ca="1" si="255"/>
        <v>-2890.0663040170225</v>
      </c>
      <c r="U1502" s="678">
        <f t="shared" ca="1" si="255"/>
        <v>0</v>
      </c>
      <c r="V1502" s="678">
        <f t="shared" ca="1" si="255"/>
        <v>-361.02759180018313</v>
      </c>
      <c r="W1502" s="678">
        <f t="shared" ca="1" si="247"/>
        <v>-2743.746898324694</v>
      </c>
      <c r="X1502" s="678">
        <f t="shared" ca="1" si="255"/>
        <v>0</v>
      </c>
      <c r="Y1502" s="678">
        <f t="shared" ca="1" si="255"/>
        <v>0</v>
      </c>
      <c r="Z1502" s="678">
        <f t="shared" ca="1" si="255"/>
        <v>0</v>
      </c>
      <c r="AA1502" t="str">
        <f t="shared" si="252"/>
        <v>ASR_CMS_19</v>
      </c>
      <c r="AB1502" s="957">
        <f t="shared" si="253"/>
        <v>45406</v>
      </c>
      <c r="AC1502" t="str">
        <f t="shared" si="254"/>
        <v>Unaudited</v>
      </c>
    </row>
    <row r="1503" spans="1:29" x14ac:dyDescent="0.25">
      <c r="A1503" t="s">
        <v>421</v>
      </c>
      <c r="B1503" t="s">
        <v>1380</v>
      </c>
      <c r="C1503" t="s">
        <v>1381</v>
      </c>
      <c r="D1503">
        <v>1900</v>
      </c>
      <c r="E1503" s="957">
        <v>1</v>
      </c>
      <c r="F1503" t="s">
        <v>439</v>
      </c>
      <c r="G1503" s="957">
        <v>91</v>
      </c>
      <c r="H1503" t="s">
        <v>384</v>
      </c>
      <c r="I1503" s="937" t="s">
        <v>489</v>
      </c>
      <c r="J1503" s="937" t="s">
        <v>445</v>
      </c>
      <c r="K1503" s="937" t="s">
        <v>449</v>
      </c>
      <c r="L1503" s="937" t="s">
        <v>117</v>
      </c>
      <c r="M1503" s="958" t="s">
        <v>159</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ASR_CMS_19</v>
      </c>
      <c r="AB1503" s="957">
        <f t="shared" si="253"/>
        <v>45406</v>
      </c>
      <c r="AC1503" t="str">
        <f t="shared" si="254"/>
        <v>Unaudited</v>
      </c>
    </row>
    <row r="1504" spans="1:29" x14ac:dyDescent="0.25">
      <c r="A1504" t="s">
        <v>421</v>
      </c>
      <c r="B1504" t="s">
        <v>1380</v>
      </c>
      <c r="C1504" t="s">
        <v>1381</v>
      </c>
      <c r="D1504">
        <v>1900</v>
      </c>
      <c r="E1504" s="957">
        <v>1</v>
      </c>
      <c r="F1504" t="s">
        <v>439</v>
      </c>
      <c r="G1504" s="957">
        <v>91</v>
      </c>
      <c r="H1504" t="s">
        <v>384</v>
      </c>
      <c r="I1504" s="958" t="s">
        <v>489</v>
      </c>
      <c r="J1504" s="958" t="s">
        <v>445</v>
      </c>
      <c r="K1504" s="958" t="s">
        <v>449</v>
      </c>
      <c r="L1504" s="937" t="s">
        <v>160</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ASR_CMS_19</v>
      </c>
      <c r="AB1504" s="957">
        <f t="shared" si="253"/>
        <v>45406</v>
      </c>
      <c r="AC1504" t="str">
        <f t="shared" si="254"/>
        <v>Unaudited</v>
      </c>
    </row>
    <row r="1505" spans="1:29" x14ac:dyDescent="0.25">
      <c r="A1505" t="s">
        <v>421</v>
      </c>
      <c r="B1505" t="s">
        <v>1380</v>
      </c>
      <c r="C1505" t="s">
        <v>1381</v>
      </c>
      <c r="D1505">
        <v>1900</v>
      </c>
      <c r="E1505" s="957">
        <v>1</v>
      </c>
      <c r="F1505" t="s">
        <v>439</v>
      </c>
      <c r="G1505" s="957">
        <v>91</v>
      </c>
      <c r="H1505" t="s">
        <v>384</v>
      </c>
      <c r="I1505" s="937" t="s">
        <v>489</v>
      </c>
      <c r="J1505" s="937" t="s">
        <v>445</v>
      </c>
      <c r="K1505" s="937" t="s">
        <v>449</v>
      </c>
      <c r="L1505" s="937" t="s">
        <v>443</v>
      </c>
      <c r="M1505" s="937" t="s">
        <v>457</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ASR_CMS_19</v>
      </c>
      <c r="AB1505" s="957">
        <f t="shared" si="253"/>
        <v>45406</v>
      </c>
      <c r="AC1505" t="str">
        <f t="shared" si="254"/>
        <v>Unaudited</v>
      </c>
    </row>
    <row r="1506" spans="1:29" ht="30" x14ac:dyDescent="0.25">
      <c r="A1506" t="s">
        <v>421</v>
      </c>
      <c r="B1506" t="s">
        <v>1380</v>
      </c>
      <c r="C1506" t="s">
        <v>1381</v>
      </c>
      <c r="D1506">
        <v>1900</v>
      </c>
      <c r="E1506" s="957">
        <v>1</v>
      </c>
      <c r="F1506" t="s">
        <v>439</v>
      </c>
      <c r="G1506" s="957">
        <v>91</v>
      </c>
      <c r="H1506" t="s">
        <v>384</v>
      </c>
      <c r="I1506" s="937" t="s">
        <v>489</v>
      </c>
      <c r="J1506" s="937" t="s">
        <v>445</v>
      </c>
      <c r="K1506" s="937" t="s">
        <v>450</v>
      </c>
      <c r="L1506" s="937">
        <v>9.1</v>
      </c>
      <c r="M1506" s="958" t="s">
        <v>186</v>
      </c>
      <c r="N1506" s="678">
        <f t="shared" ca="1" si="256"/>
        <v>8287839.5</v>
      </c>
      <c r="O1506" s="678">
        <f t="shared" ca="1" si="258"/>
        <v>217743.45999999993</v>
      </c>
      <c r="P1506" s="678">
        <f t="shared" ca="1" si="258"/>
        <v>59609.11</v>
      </c>
      <c r="Q1506" s="678">
        <f t="shared" ca="1" si="258"/>
        <v>691223.50000000012</v>
      </c>
      <c r="R1506" s="678">
        <f t="shared" ca="1" si="258"/>
        <v>79344.529999999984</v>
      </c>
      <c r="S1506" s="678">
        <f t="shared" ca="1" si="258"/>
        <v>0</v>
      </c>
      <c r="T1506" s="678">
        <f t="shared" ca="1" si="258"/>
        <v>237866.16999999998</v>
      </c>
      <c r="U1506" s="678">
        <f t="shared" ca="1" si="257"/>
        <v>0</v>
      </c>
      <c r="V1506" s="678">
        <f t="shared" ca="1" si="257"/>
        <v>0</v>
      </c>
      <c r="W1506" s="678">
        <f t="shared" ca="1" si="257"/>
        <v>7002052.7299999995</v>
      </c>
      <c r="X1506" s="678">
        <f t="shared" ca="1" si="257"/>
        <v>0</v>
      </c>
      <c r="Y1506" s="678">
        <f t="shared" ca="1" si="257"/>
        <v>0</v>
      </c>
      <c r="Z1506" s="678">
        <f t="shared" ca="1" si="257"/>
        <v>0</v>
      </c>
      <c r="AA1506" t="str">
        <f t="shared" si="252"/>
        <v>ASR_CMS_19</v>
      </c>
      <c r="AB1506" s="957">
        <f t="shared" si="253"/>
        <v>45406</v>
      </c>
      <c r="AC1506" t="str">
        <f t="shared" si="254"/>
        <v>Unaudited</v>
      </c>
    </row>
    <row r="1507" spans="1:29" x14ac:dyDescent="0.25">
      <c r="A1507" t="s">
        <v>421</v>
      </c>
      <c r="B1507" t="s">
        <v>1380</v>
      </c>
      <c r="C1507" t="s">
        <v>1381</v>
      </c>
      <c r="D1507">
        <v>1900</v>
      </c>
      <c r="E1507" s="957">
        <v>1</v>
      </c>
      <c r="F1507" t="s">
        <v>439</v>
      </c>
      <c r="G1507" s="957">
        <v>91</v>
      </c>
      <c r="H1507" t="s">
        <v>384</v>
      </c>
      <c r="I1507" s="937" t="s">
        <v>489</v>
      </c>
      <c r="J1507" s="937" t="s">
        <v>445</v>
      </c>
      <c r="K1507" s="937" t="s">
        <v>450</v>
      </c>
      <c r="L1507" s="937" t="s">
        <v>107</v>
      </c>
      <c r="M1507" s="958" t="s">
        <v>187</v>
      </c>
      <c r="N1507" s="678">
        <f t="shared" ca="1" si="256"/>
        <v>117967.90999999997</v>
      </c>
      <c r="O1507" s="678">
        <f t="shared" ca="1" si="258"/>
        <v>24259.78</v>
      </c>
      <c r="P1507" s="678">
        <f t="shared" ca="1" si="258"/>
        <v>0</v>
      </c>
      <c r="Q1507" s="678">
        <f t="shared" ca="1" si="258"/>
        <v>53092.49</v>
      </c>
      <c r="R1507" s="678">
        <f t="shared" ca="1" si="258"/>
        <v>0</v>
      </c>
      <c r="S1507" s="678">
        <f t="shared" ca="1" si="258"/>
        <v>0</v>
      </c>
      <c r="T1507" s="678">
        <f t="shared" ca="1" si="258"/>
        <v>4217.95</v>
      </c>
      <c r="U1507" s="678">
        <f t="shared" ca="1" si="257"/>
        <v>0</v>
      </c>
      <c r="V1507" s="678">
        <f t="shared" ca="1" si="257"/>
        <v>0</v>
      </c>
      <c r="W1507" s="678">
        <f t="shared" ca="1" si="257"/>
        <v>36397.689999999995</v>
      </c>
      <c r="X1507" s="678">
        <f t="shared" ca="1" si="257"/>
        <v>0</v>
      </c>
      <c r="Y1507" s="678">
        <f t="shared" ca="1" si="257"/>
        <v>0</v>
      </c>
      <c r="Z1507" s="678">
        <f t="shared" ca="1" si="257"/>
        <v>0</v>
      </c>
      <c r="AA1507" t="str">
        <f t="shared" si="252"/>
        <v>ASR_CMS_19</v>
      </c>
      <c r="AB1507" s="957">
        <f t="shared" si="253"/>
        <v>45406</v>
      </c>
      <c r="AC1507" t="str">
        <f t="shared" si="254"/>
        <v>Unaudited</v>
      </c>
    </row>
    <row r="1508" spans="1:29" x14ac:dyDescent="0.25">
      <c r="A1508" t="s">
        <v>421</v>
      </c>
      <c r="B1508" t="s">
        <v>1380</v>
      </c>
      <c r="C1508" t="s">
        <v>1381</v>
      </c>
      <c r="D1508">
        <v>1900</v>
      </c>
      <c r="E1508" s="957">
        <v>1</v>
      </c>
      <c r="F1508" t="s">
        <v>439</v>
      </c>
      <c r="G1508" s="957">
        <v>91</v>
      </c>
      <c r="H1508" t="s">
        <v>384</v>
      </c>
      <c r="I1508" s="937" t="s">
        <v>489</v>
      </c>
      <c r="J1508" s="937" t="s">
        <v>445</v>
      </c>
      <c r="K1508" s="937" t="s">
        <v>450</v>
      </c>
      <c r="L1508" s="937" t="s">
        <v>1316</v>
      </c>
      <c r="M1508" s="958" t="s">
        <v>1317</v>
      </c>
      <c r="N1508" s="678">
        <f t="shared" ca="1" si="256"/>
        <v>130406.45999999999</v>
      </c>
      <c r="O1508" s="678">
        <f t="shared" ca="1" si="258"/>
        <v>0</v>
      </c>
      <c r="P1508" s="678">
        <f t="shared" ca="1" si="258"/>
        <v>0</v>
      </c>
      <c r="Q1508" s="678">
        <f t="shared" ca="1" si="258"/>
        <v>124003.45999999999</v>
      </c>
      <c r="R1508" s="678">
        <f t="shared" ca="1" si="258"/>
        <v>0</v>
      </c>
      <c r="S1508" s="678">
        <f t="shared" ca="1" si="258"/>
        <v>0</v>
      </c>
      <c r="T1508" s="678">
        <f t="shared" ca="1" si="258"/>
        <v>0</v>
      </c>
      <c r="U1508" s="678">
        <f t="shared" ca="1" si="257"/>
        <v>0</v>
      </c>
      <c r="V1508" s="678">
        <f t="shared" ca="1" si="257"/>
        <v>0</v>
      </c>
      <c r="W1508" s="678">
        <f t="shared" ca="1" si="257"/>
        <v>6403</v>
      </c>
      <c r="X1508" s="678">
        <f t="shared" ca="1" si="257"/>
        <v>0</v>
      </c>
      <c r="Y1508" s="678">
        <f t="shared" ca="1" si="257"/>
        <v>0</v>
      </c>
      <c r="Z1508" s="678">
        <f t="shared" ca="1" si="257"/>
        <v>0</v>
      </c>
      <c r="AA1508" t="str">
        <f t="shared" si="252"/>
        <v>ASR_CMS_19</v>
      </c>
      <c r="AB1508" s="957">
        <f t="shared" si="253"/>
        <v>45406</v>
      </c>
      <c r="AC1508" t="str">
        <f t="shared" si="254"/>
        <v>Unaudited</v>
      </c>
    </row>
    <row r="1509" spans="1:29" x14ac:dyDescent="0.25">
      <c r="A1509" t="s">
        <v>421</v>
      </c>
      <c r="B1509" t="s">
        <v>1380</v>
      </c>
      <c r="C1509" t="s">
        <v>1381</v>
      </c>
      <c r="D1509">
        <v>1900</v>
      </c>
      <c r="E1509" s="957">
        <v>1</v>
      </c>
      <c r="F1509" t="s">
        <v>439</v>
      </c>
      <c r="G1509" s="957">
        <v>91</v>
      </c>
      <c r="H1509" t="s">
        <v>384</v>
      </c>
      <c r="I1509" s="937" t="s">
        <v>489</v>
      </c>
      <c r="J1509" s="937" t="s">
        <v>445</v>
      </c>
      <c r="K1509" s="937" t="s">
        <v>450</v>
      </c>
      <c r="L1509" s="943" t="s">
        <v>108</v>
      </c>
      <c r="M1509" s="959" t="s">
        <v>188</v>
      </c>
      <c r="N1509" s="678">
        <f t="shared" ca="1" si="256"/>
        <v>2406238.4500000002</v>
      </c>
      <c r="O1509" s="678">
        <f t="shared" ca="1" si="258"/>
        <v>424021.12999999995</v>
      </c>
      <c r="P1509" s="678">
        <f t="shared" ca="1" si="258"/>
        <v>58661.25</v>
      </c>
      <c r="Q1509" s="678">
        <f t="shared" ca="1" si="258"/>
        <v>985667.64000000036</v>
      </c>
      <c r="R1509" s="678">
        <f t="shared" ca="1" si="258"/>
        <v>31807.73</v>
      </c>
      <c r="S1509" s="678">
        <f t="shared" ca="1" si="258"/>
        <v>1245.1899999999998</v>
      </c>
      <c r="T1509" s="678">
        <f t="shared" ca="1" si="258"/>
        <v>249486.71</v>
      </c>
      <c r="U1509" s="678">
        <f t="shared" ca="1" si="257"/>
        <v>0</v>
      </c>
      <c r="V1509" s="678">
        <f t="shared" ca="1" si="257"/>
        <v>4178.26</v>
      </c>
      <c r="W1509" s="678">
        <f t="shared" ca="1" si="257"/>
        <v>651170.53999999992</v>
      </c>
      <c r="X1509" s="678">
        <f t="shared" ca="1" si="257"/>
        <v>0</v>
      </c>
      <c r="Y1509" s="678">
        <f t="shared" ca="1" si="257"/>
        <v>0</v>
      </c>
      <c r="Z1509" s="678">
        <f t="shared" ca="1" si="257"/>
        <v>0</v>
      </c>
      <c r="AA1509" t="str">
        <f t="shared" si="252"/>
        <v>ASR_CMS_19</v>
      </c>
      <c r="AB1509" s="957">
        <f t="shared" si="253"/>
        <v>45406</v>
      </c>
      <c r="AC1509" t="str">
        <f t="shared" si="254"/>
        <v>Unaudited</v>
      </c>
    </row>
    <row r="1510" spans="1:29" x14ac:dyDescent="0.25">
      <c r="A1510" t="s">
        <v>421</v>
      </c>
      <c r="B1510" t="s">
        <v>1380</v>
      </c>
      <c r="C1510" t="s">
        <v>1381</v>
      </c>
      <c r="D1510">
        <v>1900</v>
      </c>
      <c r="E1510" s="957">
        <v>1</v>
      </c>
      <c r="F1510" t="s">
        <v>439</v>
      </c>
      <c r="G1510" s="957">
        <v>91</v>
      </c>
      <c r="H1510" t="s">
        <v>384</v>
      </c>
      <c r="I1510" s="937" t="s">
        <v>489</v>
      </c>
      <c r="J1510" s="937" t="s">
        <v>445</v>
      </c>
      <c r="K1510" s="937" t="s">
        <v>450</v>
      </c>
      <c r="L1510" s="937" t="s">
        <v>109</v>
      </c>
      <c r="M1510" s="958" t="s">
        <v>161</v>
      </c>
      <c r="N1510" s="678">
        <f t="shared" ca="1" si="256"/>
        <v>1468702.984606636</v>
      </c>
      <c r="O1510" s="678">
        <f t="shared" ca="1" si="258"/>
        <v>487554.20090803673</v>
      </c>
      <c r="P1510" s="678">
        <f t="shared" ca="1" si="258"/>
        <v>34757.991856744447</v>
      </c>
      <c r="Q1510" s="678">
        <f t="shared" ca="1" si="258"/>
        <v>692338.09916231525</v>
      </c>
      <c r="R1510" s="678">
        <f t="shared" ca="1" si="258"/>
        <v>42636.873602234184</v>
      </c>
      <c r="S1510" s="678">
        <f t="shared" ca="1" si="258"/>
        <v>425.10259016140895</v>
      </c>
      <c r="T1510" s="678">
        <f t="shared" ca="1" si="258"/>
        <v>97072.434298517212</v>
      </c>
      <c r="U1510" s="678">
        <f t="shared" ca="1" si="257"/>
        <v>0</v>
      </c>
      <c r="V1510" s="678">
        <f t="shared" ca="1" si="257"/>
        <v>2170.8719128475859</v>
      </c>
      <c r="W1510" s="678">
        <f t="shared" ca="1" si="257"/>
        <v>111747.41027577926</v>
      </c>
      <c r="X1510" s="678">
        <f t="shared" ca="1" si="257"/>
        <v>0</v>
      </c>
      <c r="Y1510" s="678">
        <f t="shared" ca="1" si="257"/>
        <v>0</v>
      </c>
      <c r="Z1510" s="678">
        <f t="shared" ca="1" si="257"/>
        <v>0</v>
      </c>
      <c r="AA1510" t="str">
        <f t="shared" si="252"/>
        <v>ASR_CMS_19</v>
      </c>
      <c r="AB1510" s="957">
        <f t="shared" si="253"/>
        <v>45406</v>
      </c>
      <c r="AC1510" t="str">
        <f t="shared" si="254"/>
        <v>Unaudited</v>
      </c>
    </row>
    <row r="1511" spans="1:29" x14ac:dyDescent="0.25">
      <c r="A1511" t="s">
        <v>421</v>
      </c>
      <c r="B1511" t="s">
        <v>1380</v>
      </c>
      <c r="C1511" t="s">
        <v>1381</v>
      </c>
      <c r="D1511">
        <v>1900</v>
      </c>
      <c r="E1511" s="957">
        <v>1</v>
      </c>
      <c r="F1511" t="s">
        <v>439</v>
      </c>
      <c r="G1511" s="957">
        <v>91</v>
      </c>
      <c r="H1511" t="s">
        <v>384</v>
      </c>
      <c r="I1511" s="937" t="s">
        <v>489</v>
      </c>
      <c r="J1511" s="937" t="s">
        <v>445</v>
      </c>
      <c r="K1511" s="937" t="s">
        <v>450</v>
      </c>
      <c r="L1511" s="937" t="s">
        <v>110</v>
      </c>
      <c r="M1511" s="958" t="s">
        <v>135</v>
      </c>
      <c r="N1511" s="678">
        <f t="shared" ca="1" si="256"/>
        <v>25593.462145674064</v>
      </c>
      <c r="O1511" s="678">
        <f t="shared" ca="1" si="258"/>
        <v>13767.761758502473</v>
      </c>
      <c r="P1511" s="678">
        <f t="shared" ca="1" si="258"/>
        <v>2603.6434235685128</v>
      </c>
      <c r="Q1511" s="678">
        <f t="shared" ca="1" si="258"/>
        <v>6105.4285236125779</v>
      </c>
      <c r="R1511" s="678">
        <f t="shared" ca="1" si="258"/>
        <v>1055.6415261119307</v>
      </c>
      <c r="S1511" s="678">
        <f t="shared" ca="1" si="258"/>
        <v>30.793554088953318</v>
      </c>
      <c r="T1511" s="678">
        <f t="shared" ca="1" si="258"/>
        <v>1531.7227029746862</v>
      </c>
      <c r="U1511" s="678">
        <f t="shared" ca="1" si="257"/>
        <v>0</v>
      </c>
      <c r="V1511" s="678">
        <f t="shared" ca="1" si="257"/>
        <v>96.229856527979109</v>
      </c>
      <c r="W1511" s="678">
        <f t="shared" ca="1" si="257"/>
        <v>402.24080028695266</v>
      </c>
      <c r="X1511" s="678">
        <f t="shared" ca="1" si="257"/>
        <v>0</v>
      </c>
      <c r="Y1511" s="678">
        <f t="shared" ca="1" si="257"/>
        <v>0</v>
      </c>
      <c r="Z1511" s="678">
        <f t="shared" ca="1" si="257"/>
        <v>0</v>
      </c>
      <c r="AA1511" t="str">
        <f t="shared" si="252"/>
        <v>ASR_CMS_19</v>
      </c>
      <c r="AB1511" s="957">
        <f t="shared" si="253"/>
        <v>45406</v>
      </c>
      <c r="AC1511" t="str">
        <f t="shared" si="254"/>
        <v>Unaudited</v>
      </c>
    </row>
    <row r="1512" spans="1:29" x14ac:dyDescent="0.25">
      <c r="A1512" t="s">
        <v>421</v>
      </c>
      <c r="B1512" t="s">
        <v>1380</v>
      </c>
      <c r="C1512" t="s">
        <v>1381</v>
      </c>
      <c r="D1512">
        <v>1900</v>
      </c>
      <c r="E1512" s="957">
        <v>1</v>
      </c>
      <c r="F1512" t="s">
        <v>439</v>
      </c>
      <c r="G1512" s="957">
        <v>91</v>
      </c>
      <c r="H1512" t="s">
        <v>384</v>
      </c>
      <c r="I1512" s="937" t="s">
        <v>489</v>
      </c>
      <c r="J1512" s="937" t="s">
        <v>445</v>
      </c>
      <c r="K1512" s="937" t="s">
        <v>450</v>
      </c>
      <c r="L1512" s="937" t="s">
        <v>111</v>
      </c>
      <c r="M1512" s="958" t="s">
        <v>163</v>
      </c>
      <c r="N1512" s="678">
        <f t="shared" ca="1" si="256"/>
        <v>-11716.614268624946</v>
      </c>
      <c r="O1512" s="678">
        <f t="shared" ca="1" si="258"/>
        <v>-1088.5922756478526</v>
      </c>
      <c r="P1512" s="678">
        <f t="shared" ca="1" si="258"/>
        <v>-144.44429357426506</v>
      </c>
      <c r="Q1512" s="678">
        <f t="shared" ca="1" si="258"/>
        <v>-2403.3503015332881</v>
      </c>
      <c r="R1512" s="678">
        <f t="shared" ca="1" si="258"/>
        <v>-145.15294159155499</v>
      </c>
      <c r="S1512" s="678">
        <f t="shared" ca="1" si="258"/>
        <v>-1.5765421435095988</v>
      </c>
      <c r="T1512" s="678">
        <f t="shared" ca="1" si="258"/>
        <v>-555.66853449950895</v>
      </c>
      <c r="U1512" s="678">
        <f t="shared" ca="1" si="257"/>
        <v>0</v>
      </c>
      <c r="V1512" s="678">
        <f t="shared" ca="1" si="257"/>
        <v>-5.9920856964416025</v>
      </c>
      <c r="W1512" s="678">
        <f t="shared" ca="1" si="257"/>
        <v>-7371.8372939385245</v>
      </c>
      <c r="X1512" s="678">
        <f t="shared" ca="1" si="257"/>
        <v>0</v>
      </c>
      <c r="Y1512" s="678">
        <f t="shared" ca="1" si="257"/>
        <v>0</v>
      </c>
      <c r="Z1512" s="678">
        <f t="shared" ca="1" si="257"/>
        <v>0</v>
      </c>
      <c r="AA1512" t="str">
        <f t="shared" si="252"/>
        <v>ASR_CMS_19</v>
      </c>
      <c r="AB1512" s="957">
        <f t="shared" si="253"/>
        <v>45406</v>
      </c>
      <c r="AC1512" t="str">
        <f t="shared" si="254"/>
        <v>Unaudited</v>
      </c>
    </row>
    <row r="1513" spans="1:29" x14ac:dyDescent="0.25">
      <c r="A1513" t="s">
        <v>421</v>
      </c>
      <c r="B1513" t="s">
        <v>1380</v>
      </c>
      <c r="C1513" t="s">
        <v>1381</v>
      </c>
      <c r="D1513">
        <v>1900</v>
      </c>
      <c r="E1513" s="957">
        <v>1</v>
      </c>
      <c r="F1513" t="s">
        <v>439</v>
      </c>
      <c r="G1513" s="957">
        <v>91</v>
      </c>
      <c r="H1513" t="s">
        <v>384</v>
      </c>
      <c r="I1513" s="937" t="s">
        <v>489</v>
      </c>
      <c r="J1513" s="937" t="s">
        <v>445</v>
      </c>
      <c r="K1513" s="937" t="s">
        <v>450</v>
      </c>
      <c r="L1513" s="937" t="s">
        <v>112</v>
      </c>
      <c r="M1513" s="958" t="s">
        <v>464</v>
      </c>
      <c r="N1513" s="678">
        <f t="shared" ca="1" si="256"/>
        <v>204451.58107111044</v>
      </c>
      <c r="O1513" s="678">
        <f t="shared" ca="1" si="258"/>
        <v>32590.352396877304</v>
      </c>
      <c r="P1513" s="678">
        <f t="shared" ca="1" si="258"/>
        <v>6962.2334960289436</v>
      </c>
      <c r="Q1513" s="678">
        <f t="shared" ca="1" si="258"/>
        <v>54115.381247997539</v>
      </c>
      <c r="R1513" s="678">
        <f t="shared" ca="1" si="258"/>
        <v>8196.5381867613833</v>
      </c>
      <c r="S1513" s="678">
        <f t="shared" ca="1" si="258"/>
        <v>113.53262256686492</v>
      </c>
      <c r="T1513" s="678">
        <f t="shared" ca="1" si="258"/>
        <v>13271.419383936705</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615.74821618613475</v>
      </c>
      <c r="W1513" s="678">
        <f t="shared" ca="1" si="259"/>
        <v>88586.375520755551</v>
      </c>
      <c r="X1513" s="678">
        <f t="shared" ca="1" si="259"/>
        <v>0</v>
      </c>
      <c r="Y1513" s="678">
        <f t="shared" ca="1" si="259"/>
        <v>0</v>
      </c>
      <c r="Z1513" s="678">
        <f t="shared" ca="1" si="259"/>
        <v>0</v>
      </c>
      <c r="AA1513" t="str">
        <f t="shared" si="252"/>
        <v>ASR_CMS_19</v>
      </c>
      <c r="AB1513" s="957">
        <f t="shared" si="253"/>
        <v>45406</v>
      </c>
      <c r="AC1513" t="str">
        <f t="shared" si="254"/>
        <v>Unaudited</v>
      </c>
    </row>
    <row r="1514" spans="1:29" x14ac:dyDescent="0.25">
      <c r="A1514" t="s">
        <v>421</v>
      </c>
      <c r="B1514" t="s">
        <v>1380</v>
      </c>
      <c r="C1514" t="s">
        <v>1381</v>
      </c>
      <c r="D1514">
        <v>1900</v>
      </c>
      <c r="E1514" s="957">
        <v>1</v>
      </c>
      <c r="F1514" t="s">
        <v>439</v>
      </c>
      <c r="G1514" s="957">
        <v>91</v>
      </c>
      <c r="H1514" t="s">
        <v>384</v>
      </c>
      <c r="I1514" s="937" t="s">
        <v>489</v>
      </c>
      <c r="J1514" s="937" t="s">
        <v>445</v>
      </c>
      <c r="K1514" s="937" t="s">
        <v>6</v>
      </c>
      <c r="L1514" s="937" t="s">
        <v>118</v>
      </c>
      <c r="M1514" s="958" t="s">
        <v>189</v>
      </c>
      <c r="N1514" s="678">
        <f t="shared" ca="1" si="256"/>
        <v>73819.734874775022</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22907.651416753713</v>
      </c>
      <c r="P1514" s="678">
        <f t="shared" ca="1" si="260"/>
        <v>6220.7121097974141</v>
      </c>
      <c r="Q1514" s="678">
        <f t="shared" ca="1" si="260"/>
        <v>23386.027686828493</v>
      </c>
      <c r="R1514" s="678">
        <f t="shared" ca="1" si="260"/>
        <v>4814.8033977633731</v>
      </c>
      <c r="S1514" s="678">
        <f t="shared" ca="1" si="260"/>
        <v>0</v>
      </c>
      <c r="T1514" s="678">
        <f t="shared" ca="1" si="260"/>
        <v>7949.9617066612627</v>
      </c>
      <c r="U1514" s="678">
        <f t="shared" ca="1" si="259"/>
        <v>0</v>
      </c>
      <c r="V1514" s="678">
        <f t="shared" ca="1" si="259"/>
        <v>993.11061682918546</v>
      </c>
      <c r="W1514" s="678">
        <f t="shared" ca="1" si="259"/>
        <v>7547.4679401415742</v>
      </c>
      <c r="X1514" s="678">
        <f t="shared" ca="1" si="259"/>
        <v>0</v>
      </c>
      <c r="Y1514" s="678">
        <f t="shared" ca="1" si="259"/>
        <v>0</v>
      </c>
      <c r="Z1514" s="678">
        <f t="shared" ca="1" si="259"/>
        <v>0</v>
      </c>
      <c r="AA1514" t="str">
        <f t="shared" si="252"/>
        <v>ASR_CMS_19</v>
      </c>
      <c r="AB1514" s="957">
        <f t="shared" si="253"/>
        <v>45406</v>
      </c>
      <c r="AC1514" t="str">
        <f t="shared" si="254"/>
        <v>Unaudited</v>
      </c>
    </row>
    <row r="1515" spans="1:29" x14ac:dyDescent="0.25">
      <c r="A1515" t="s">
        <v>421</v>
      </c>
      <c r="B1515" t="s">
        <v>1380</v>
      </c>
      <c r="C1515" t="s">
        <v>1381</v>
      </c>
      <c r="D1515">
        <v>1900</v>
      </c>
      <c r="E1515" s="957">
        <v>1</v>
      </c>
      <c r="F1515" t="s">
        <v>439</v>
      </c>
      <c r="G1515" s="957">
        <v>91</v>
      </c>
      <c r="H1515" t="s">
        <v>384</v>
      </c>
      <c r="I1515" s="937" t="s">
        <v>489</v>
      </c>
      <c r="J1515" s="937" t="s">
        <v>445</v>
      </c>
      <c r="K1515" s="937" t="s">
        <v>6</v>
      </c>
      <c r="L1515" s="937" t="s">
        <v>45</v>
      </c>
      <c r="M1515" s="958" t="s">
        <v>164</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ASR_CMS_19</v>
      </c>
      <c r="AB1515" s="957">
        <f t="shared" si="253"/>
        <v>45406</v>
      </c>
      <c r="AC1515" t="str">
        <f t="shared" si="254"/>
        <v>Unaudited</v>
      </c>
    </row>
    <row r="1516" spans="1:29" x14ac:dyDescent="0.25">
      <c r="A1516" t="s">
        <v>421</v>
      </c>
      <c r="B1516" t="s">
        <v>1380</v>
      </c>
      <c r="C1516" t="s">
        <v>1381</v>
      </c>
      <c r="D1516">
        <v>1900</v>
      </c>
      <c r="E1516" s="957">
        <v>1</v>
      </c>
      <c r="F1516" t="s">
        <v>439</v>
      </c>
      <c r="G1516" s="957">
        <v>91</v>
      </c>
      <c r="H1516" t="s">
        <v>384</v>
      </c>
      <c r="I1516" s="937" t="s">
        <v>489</v>
      </c>
      <c r="J1516" s="937" t="s">
        <v>445</v>
      </c>
      <c r="K1516" s="937" t="s">
        <v>6</v>
      </c>
      <c r="L1516" s="937" t="s">
        <v>46</v>
      </c>
      <c r="M1516" s="958" t="s">
        <v>165</v>
      </c>
      <c r="N1516" s="678">
        <f t="shared" ca="1" si="256"/>
        <v>0.1962465926946837</v>
      </c>
      <c r="O1516" s="678">
        <f t="shared" ca="1" si="260"/>
        <v>0</v>
      </c>
      <c r="P1516" s="678">
        <f t="shared" ca="1" si="260"/>
        <v>0</v>
      </c>
      <c r="Q1516" s="678">
        <f t="shared" ca="1" si="260"/>
        <v>0</v>
      </c>
      <c r="R1516" s="678">
        <f t="shared" ca="1" si="260"/>
        <v>0</v>
      </c>
      <c r="S1516" s="678">
        <f t="shared" ca="1" si="260"/>
        <v>0</v>
      </c>
      <c r="T1516" s="678">
        <f t="shared" ca="1" si="260"/>
        <v>0.1962465926946837</v>
      </c>
      <c r="U1516" s="678">
        <f t="shared" ca="1" si="259"/>
        <v>0</v>
      </c>
      <c r="V1516" s="678">
        <f t="shared" ca="1" si="259"/>
        <v>0</v>
      </c>
      <c r="W1516" s="678">
        <f t="shared" ca="1" si="259"/>
        <v>0</v>
      </c>
      <c r="X1516" s="678">
        <f t="shared" ca="1" si="259"/>
        <v>0</v>
      </c>
      <c r="Y1516" s="678">
        <f t="shared" ca="1" si="259"/>
        <v>0</v>
      </c>
      <c r="Z1516" s="678">
        <f t="shared" ca="1" si="259"/>
        <v>0</v>
      </c>
      <c r="AA1516" t="str">
        <f t="shared" si="252"/>
        <v>ASR_CMS_19</v>
      </c>
      <c r="AB1516" s="957">
        <f t="shared" si="253"/>
        <v>45406</v>
      </c>
      <c r="AC1516" t="str">
        <f t="shared" si="254"/>
        <v>Unaudited</v>
      </c>
    </row>
    <row r="1517" spans="1:29" x14ac:dyDescent="0.25">
      <c r="A1517" t="s">
        <v>421</v>
      </c>
      <c r="B1517" t="s">
        <v>1380</v>
      </c>
      <c r="C1517" t="s">
        <v>1381</v>
      </c>
      <c r="D1517">
        <v>1900</v>
      </c>
      <c r="E1517" s="957">
        <v>1</v>
      </c>
      <c r="F1517" t="s">
        <v>439</v>
      </c>
      <c r="G1517" s="957">
        <v>91</v>
      </c>
      <c r="H1517" t="s">
        <v>384</v>
      </c>
      <c r="I1517" s="937" t="s">
        <v>489</v>
      </c>
      <c r="J1517" s="937" t="s">
        <v>445</v>
      </c>
      <c r="K1517" s="937" t="s">
        <v>6</v>
      </c>
      <c r="L1517" s="937" t="s">
        <v>166</v>
      </c>
      <c r="M1517" s="958" t="s">
        <v>462</v>
      </c>
      <c r="N1517" s="678">
        <f t="shared" ca="1" si="256"/>
        <v>133301.88281827691</v>
      </c>
      <c r="O1517" s="678">
        <f t="shared" ca="1" si="260"/>
        <v>21248.822403109105</v>
      </c>
      <c r="P1517" s="678">
        <f t="shared" ca="1" si="260"/>
        <v>4539.357576884363</v>
      </c>
      <c r="Q1517" s="678">
        <f t="shared" ca="1" si="260"/>
        <v>35283.083515396989</v>
      </c>
      <c r="R1517" s="678">
        <f t="shared" ca="1" si="260"/>
        <v>5344.1209266421629</v>
      </c>
      <c r="S1517" s="678">
        <f t="shared" ca="1" si="260"/>
        <v>74.022965585167498</v>
      </c>
      <c r="T1517" s="678">
        <f t="shared" ca="1" si="260"/>
        <v>8652.9298637921802</v>
      </c>
      <c r="U1517" s="678">
        <f t="shared" ca="1" si="259"/>
        <v>0</v>
      </c>
      <c r="V1517" s="678">
        <f t="shared" ca="1" si="259"/>
        <v>401.4661864173051</v>
      </c>
      <c r="W1517" s="678">
        <f t="shared" ca="1" si="259"/>
        <v>57758.079380449642</v>
      </c>
      <c r="X1517" s="678">
        <f t="shared" ca="1" si="259"/>
        <v>0</v>
      </c>
      <c r="Y1517" s="678">
        <f t="shared" ca="1" si="259"/>
        <v>0</v>
      </c>
      <c r="Z1517" s="678">
        <f t="shared" ca="1" si="259"/>
        <v>0</v>
      </c>
      <c r="AA1517" t="str">
        <f t="shared" si="252"/>
        <v>ASR_CMS_19</v>
      </c>
      <c r="AB1517" s="957">
        <f t="shared" si="253"/>
        <v>45406</v>
      </c>
      <c r="AC1517" t="str">
        <f t="shared" si="254"/>
        <v>Unaudited</v>
      </c>
    </row>
    <row r="1518" spans="1:29" x14ac:dyDescent="0.25">
      <c r="A1518" t="s">
        <v>421</v>
      </c>
      <c r="B1518" t="s">
        <v>1380</v>
      </c>
      <c r="C1518" t="s">
        <v>1381</v>
      </c>
      <c r="D1518">
        <v>1900</v>
      </c>
      <c r="E1518" s="957">
        <v>1</v>
      </c>
      <c r="F1518" t="s">
        <v>439</v>
      </c>
      <c r="G1518" s="957">
        <v>91</v>
      </c>
      <c r="H1518" t="s">
        <v>384</v>
      </c>
      <c r="I1518" s="937" t="s">
        <v>489</v>
      </c>
      <c r="J1518" s="937" t="s">
        <v>445</v>
      </c>
      <c r="K1518" s="937" t="s">
        <v>435</v>
      </c>
      <c r="L1518" s="937" t="s">
        <v>121</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ASR_CMS_19</v>
      </c>
      <c r="AB1518" s="957">
        <f t="shared" si="253"/>
        <v>45406</v>
      </c>
      <c r="AC1518" t="str">
        <f t="shared" si="254"/>
        <v>Unaudited</v>
      </c>
    </row>
    <row r="1519" spans="1:29" x14ac:dyDescent="0.25">
      <c r="A1519" t="s">
        <v>421</v>
      </c>
      <c r="B1519" t="s">
        <v>1380</v>
      </c>
      <c r="C1519" t="s">
        <v>1381</v>
      </c>
      <c r="D1519">
        <v>1900</v>
      </c>
      <c r="E1519" s="957">
        <v>1</v>
      </c>
      <c r="F1519" t="s">
        <v>439</v>
      </c>
      <c r="G1519" s="957">
        <v>91</v>
      </c>
      <c r="H1519" t="s">
        <v>384</v>
      </c>
      <c r="I1519" s="937" t="s">
        <v>489</v>
      </c>
      <c r="J1519" s="937" t="s">
        <v>445</v>
      </c>
      <c r="K1519" s="937" t="s">
        <v>435</v>
      </c>
      <c r="L1519" s="945" t="s">
        <v>938</v>
      </c>
      <c r="M1519" s="960" t="s">
        <v>930</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ASR_CMS_19</v>
      </c>
      <c r="AB1519" s="957">
        <f t="shared" si="253"/>
        <v>45406</v>
      </c>
      <c r="AC1519" t="str">
        <f t="shared" si="254"/>
        <v>Unaudited</v>
      </c>
    </row>
    <row r="1520" spans="1:29" x14ac:dyDescent="0.25">
      <c r="A1520" t="s">
        <v>421</v>
      </c>
      <c r="B1520" t="s">
        <v>1380</v>
      </c>
      <c r="C1520" t="s">
        <v>1381</v>
      </c>
      <c r="D1520">
        <v>1900</v>
      </c>
      <c r="E1520" s="957">
        <v>1</v>
      </c>
      <c r="F1520" t="s">
        <v>439</v>
      </c>
      <c r="G1520" s="957">
        <v>91</v>
      </c>
      <c r="H1520" t="s">
        <v>384</v>
      </c>
      <c r="I1520" s="937" t="s">
        <v>489</v>
      </c>
      <c r="J1520" s="937" t="s">
        <v>445</v>
      </c>
      <c r="K1520" s="937" t="s">
        <v>435</v>
      </c>
      <c r="L1520" s="947" t="s">
        <v>168</v>
      </c>
      <c r="M1520" s="961" t="s">
        <v>40</v>
      </c>
      <c r="N1520" s="678">
        <f t="shared" ca="1" si="256"/>
        <v>607.07033061284642</v>
      </c>
      <c r="O1520" s="678">
        <f t="shared" ca="1" si="260"/>
        <v>290.83650813983729</v>
      </c>
      <c r="P1520" s="678">
        <f t="shared" ca="1" si="260"/>
        <v>55.000556737864592</v>
      </c>
      <c r="Q1520" s="678">
        <f t="shared" ca="1" si="260"/>
        <v>184.00272091739481</v>
      </c>
      <c r="R1520" s="678">
        <f t="shared" ca="1" si="260"/>
        <v>31.81446025725548</v>
      </c>
      <c r="S1520" s="678">
        <f t="shared" ca="1" si="260"/>
        <v>0.92804259638302222</v>
      </c>
      <c r="T1520" s="678">
        <f t="shared" ca="1" si="260"/>
        <v>29.465352435160955</v>
      </c>
      <c r="U1520" s="678">
        <f t="shared" ca="1" si="261"/>
        <v>0</v>
      </c>
      <c r="V1520" s="678">
        <f t="shared" ca="1" si="261"/>
        <v>2.9001331136969446</v>
      </c>
      <c r="W1520" s="678">
        <f t="shared" ca="1" si="262"/>
        <v>12.122556415253229</v>
      </c>
      <c r="X1520" s="678">
        <f t="shared" ca="1" si="263"/>
        <v>0</v>
      </c>
      <c r="Y1520" s="678">
        <f t="shared" ca="1" si="263"/>
        <v>0</v>
      </c>
      <c r="Z1520" s="678">
        <f t="shared" ca="1" si="263"/>
        <v>0</v>
      </c>
      <c r="AA1520" t="str">
        <f t="shared" si="252"/>
        <v>ASR_CMS_19</v>
      </c>
      <c r="AB1520" s="957">
        <f t="shared" si="253"/>
        <v>45406</v>
      </c>
      <c r="AC1520" t="str">
        <f t="shared" si="254"/>
        <v>Unaudited</v>
      </c>
    </row>
    <row r="1521" spans="1:29" x14ac:dyDescent="0.25">
      <c r="A1521" t="s">
        <v>421</v>
      </c>
      <c r="B1521" t="s">
        <v>1380</v>
      </c>
      <c r="C1521" t="s">
        <v>1381</v>
      </c>
      <c r="D1521">
        <v>1900</v>
      </c>
      <c r="E1521" s="957">
        <v>1</v>
      </c>
      <c r="F1521" t="s">
        <v>439</v>
      </c>
      <c r="G1521" s="957">
        <v>91</v>
      </c>
      <c r="H1521" t="s">
        <v>384</v>
      </c>
      <c r="I1521" s="958" t="s">
        <v>489</v>
      </c>
      <c r="J1521" s="958" t="s">
        <v>445</v>
      </c>
      <c r="K1521" s="958" t="s">
        <v>435</v>
      </c>
      <c r="L1521" s="937" t="s">
        <v>169</v>
      </c>
      <c r="M1521" s="958" t="s">
        <v>330</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ASR_CMS_19</v>
      </c>
      <c r="AB1521" s="957">
        <f t="shared" si="253"/>
        <v>45406</v>
      </c>
      <c r="AC1521" t="str">
        <f t="shared" si="254"/>
        <v>Unaudited</v>
      </c>
    </row>
    <row r="1522" spans="1:29" x14ac:dyDescent="0.25">
      <c r="A1522" t="s">
        <v>421</v>
      </c>
      <c r="B1522" t="s">
        <v>1380</v>
      </c>
      <c r="C1522" t="s">
        <v>1381</v>
      </c>
      <c r="D1522">
        <v>1900</v>
      </c>
      <c r="E1522" s="957">
        <v>1</v>
      </c>
      <c r="F1522" t="s">
        <v>439</v>
      </c>
      <c r="G1522" s="957">
        <v>91</v>
      </c>
      <c r="H1522" t="s">
        <v>384</v>
      </c>
      <c r="I1522" s="937" t="s">
        <v>489</v>
      </c>
      <c r="J1522" s="937" t="s">
        <v>451</v>
      </c>
      <c r="K1522" s="937" t="s">
        <v>436</v>
      </c>
      <c r="L1522" s="937" t="s">
        <v>122</v>
      </c>
      <c r="M1522" s="962" t="s">
        <v>27</v>
      </c>
      <c r="N1522" s="678">
        <f t="shared" ca="1" si="256"/>
        <v>2085975.5484532411</v>
      </c>
      <c r="O1522" s="678">
        <f t="shared" ca="1" si="260"/>
        <v>45.99213511645506</v>
      </c>
      <c r="P1522" s="678">
        <f t="shared" ca="1" si="260"/>
        <v>2085929.5563181248</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ASR_CMS_19</v>
      </c>
      <c r="AB1522" s="957">
        <f t="shared" si="253"/>
        <v>45406</v>
      </c>
      <c r="AC1522" t="str">
        <f t="shared" si="254"/>
        <v>Unaudited</v>
      </c>
    </row>
    <row r="1523" spans="1:29" x14ac:dyDescent="0.25">
      <c r="A1523" t="s">
        <v>421</v>
      </c>
      <c r="B1523" t="s">
        <v>1380</v>
      </c>
      <c r="C1523" t="s">
        <v>1381</v>
      </c>
      <c r="D1523">
        <v>1900</v>
      </c>
      <c r="E1523" s="957">
        <v>1</v>
      </c>
      <c r="F1523" t="s">
        <v>439</v>
      </c>
      <c r="G1523" s="957">
        <v>91</v>
      </c>
      <c r="H1523" t="s">
        <v>384</v>
      </c>
      <c r="I1523" s="937" t="s">
        <v>489</v>
      </c>
      <c r="J1523" s="937" t="s">
        <v>451</v>
      </c>
      <c r="K1523" s="937" t="s">
        <v>436</v>
      </c>
      <c r="L1523" s="937" t="s">
        <v>123</v>
      </c>
      <c r="M1523" s="962" t="s">
        <v>98</v>
      </c>
      <c r="N1523" s="678">
        <f t="shared" ca="1" si="256"/>
        <v>260116.13980918599</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23912.301128212221</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236203.83868097377</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ASR_CMS_19</v>
      </c>
      <c r="AB1523" s="957">
        <f t="shared" si="253"/>
        <v>45406</v>
      </c>
      <c r="AC1523" t="str">
        <f t="shared" si="254"/>
        <v>Unaudited</v>
      </c>
    </row>
    <row r="1524" spans="1:29" x14ac:dyDescent="0.25">
      <c r="A1524" t="s">
        <v>421</v>
      </c>
      <c r="B1524" t="s">
        <v>1380</v>
      </c>
      <c r="C1524" t="s">
        <v>1381</v>
      </c>
      <c r="D1524">
        <v>1900</v>
      </c>
      <c r="E1524" s="957">
        <v>1</v>
      </c>
      <c r="F1524" t="s">
        <v>439</v>
      </c>
      <c r="G1524" s="957">
        <v>91</v>
      </c>
      <c r="H1524" t="s">
        <v>384</v>
      </c>
      <c r="I1524" s="937" t="s">
        <v>489</v>
      </c>
      <c r="J1524" s="937" t="s">
        <v>451</v>
      </c>
      <c r="K1524" s="937" t="s">
        <v>436</v>
      </c>
      <c r="L1524" s="937" t="s">
        <v>124</v>
      </c>
      <c r="M1524" s="962" t="s">
        <v>99</v>
      </c>
      <c r="N1524" s="678">
        <f t="shared" ca="1" si="256"/>
        <v>211162.80192031327</v>
      </c>
      <c r="O1524" s="678">
        <f t="shared" ca="1" si="264"/>
        <v>38151.39142025249</v>
      </c>
      <c r="P1524" s="678">
        <f t="shared" ca="1" si="264"/>
        <v>173011.4105000608</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ASR_CMS_19</v>
      </c>
      <c r="AB1524" s="957">
        <f t="shared" si="253"/>
        <v>45406</v>
      </c>
      <c r="AC1524" t="str">
        <f t="shared" si="254"/>
        <v>Unaudited</v>
      </c>
    </row>
    <row r="1525" spans="1:29" x14ac:dyDescent="0.25">
      <c r="A1525" t="s">
        <v>421</v>
      </c>
      <c r="B1525" t="s">
        <v>1380</v>
      </c>
      <c r="C1525" t="s">
        <v>1381</v>
      </c>
      <c r="D1525">
        <v>1900</v>
      </c>
      <c r="E1525" s="957">
        <v>1</v>
      </c>
      <c r="F1525" t="s">
        <v>439</v>
      </c>
      <c r="G1525" s="957">
        <v>91</v>
      </c>
      <c r="H1525" t="s">
        <v>384</v>
      </c>
      <c r="I1525" s="937" t="s">
        <v>489</v>
      </c>
      <c r="J1525" s="937" t="s">
        <v>451</v>
      </c>
      <c r="K1525" s="937" t="s">
        <v>436</v>
      </c>
      <c r="L1525" s="937" t="s">
        <v>125</v>
      </c>
      <c r="M1525" s="962" t="s">
        <v>100</v>
      </c>
      <c r="N1525" s="678">
        <f t="shared" ca="1" si="256"/>
        <v>12508.906108899397</v>
      </c>
      <c r="O1525" s="678">
        <f t="shared" ca="1" si="264"/>
        <v>11641.31767019013</v>
      </c>
      <c r="P1525" s="678">
        <f t="shared" ca="1" si="264"/>
        <v>867.5884387092658</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ASR_CMS_19</v>
      </c>
      <c r="AB1525" s="957">
        <f t="shared" si="253"/>
        <v>45406</v>
      </c>
      <c r="AC1525" t="str">
        <f t="shared" si="254"/>
        <v>Unaudited</v>
      </c>
    </row>
    <row r="1526" spans="1:29" x14ac:dyDescent="0.25">
      <c r="A1526" t="s">
        <v>421</v>
      </c>
      <c r="B1526" t="s">
        <v>1380</v>
      </c>
      <c r="C1526" t="s">
        <v>1381</v>
      </c>
      <c r="D1526">
        <v>1900</v>
      </c>
      <c r="E1526" s="957">
        <v>1</v>
      </c>
      <c r="F1526" t="s">
        <v>439</v>
      </c>
      <c r="G1526" s="957">
        <v>91</v>
      </c>
      <c r="H1526" t="s">
        <v>384</v>
      </c>
      <c r="I1526" s="937" t="s">
        <v>489</v>
      </c>
      <c r="J1526" s="937" t="s">
        <v>451</v>
      </c>
      <c r="K1526" s="937" t="s">
        <v>436</v>
      </c>
      <c r="L1526" s="937" t="s">
        <v>126</v>
      </c>
      <c r="M1526" s="962" t="s">
        <v>101</v>
      </c>
      <c r="N1526" s="678">
        <f t="shared" ca="1" si="256"/>
        <v>259342.28722718518</v>
      </c>
      <c r="O1526" s="678">
        <f t="shared" ca="1" si="264"/>
        <v>41396.784598051956</v>
      </c>
      <c r="P1526" s="678">
        <f t="shared" ca="1" si="264"/>
        <v>217945.50262913323</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ASR_CMS_19</v>
      </c>
      <c r="AB1526" s="957">
        <f t="shared" si="253"/>
        <v>45406</v>
      </c>
      <c r="AC1526" t="str">
        <f t="shared" si="254"/>
        <v>Unaudited</v>
      </c>
    </row>
    <row r="1527" spans="1:29" x14ac:dyDescent="0.25">
      <c r="A1527" t="s">
        <v>421</v>
      </c>
      <c r="B1527" t="s">
        <v>1380</v>
      </c>
      <c r="C1527" t="s">
        <v>1381</v>
      </c>
      <c r="D1527">
        <v>1900</v>
      </c>
      <c r="E1527" s="957">
        <v>1</v>
      </c>
      <c r="F1527" t="s">
        <v>439</v>
      </c>
      <c r="G1527" s="957">
        <v>91</v>
      </c>
      <c r="H1527" t="s">
        <v>384</v>
      </c>
      <c r="I1527" s="937" t="s">
        <v>489</v>
      </c>
      <c r="J1527" s="937" t="s">
        <v>451</v>
      </c>
      <c r="K1527" s="937" t="s">
        <v>436</v>
      </c>
      <c r="L1527" s="937" t="s">
        <v>127</v>
      </c>
      <c r="M1527" s="962" t="s">
        <v>28</v>
      </c>
      <c r="N1527" s="678">
        <f t="shared" ca="1" si="256"/>
        <v>12021.516647783161</v>
      </c>
      <c r="O1527" s="678">
        <f t="shared" ca="1" si="264"/>
        <v>12021.516647783161</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ASR_CMS_19</v>
      </c>
      <c r="AB1527" s="957">
        <f t="shared" si="253"/>
        <v>45406</v>
      </c>
      <c r="AC1527" t="str">
        <f t="shared" si="254"/>
        <v>Unaudited</v>
      </c>
    </row>
    <row r="1528" spans="1:29" x14ac:dyDescent="0.25">
      <c r="A1528" t="s">
        <v>421</v>
      </c>
      <c r="B1528" t="s">
        <v>1380</v>
      </c>
      <c r="C1528" t="s">
        <v>1381</v>
      </c>
      <c r="D1528">
        <v>1900</v>
      </c>
      <c r="E1528" s="957">
        <v>1</v>
      </c>
      <c r="F1528" t="s">
        <v>439</v>
      </c>
      <c r="G1528" s="957">
        <v>91</v>
      </c>
      <c r="H1528" t="s">
        <v>384</v>
      </c>
      <c r="I1528" s="937" t="s">
        <v>489</v>
      </c>
      <c r="J1528" s="937" t="s">
        <v>437</v>
      </c>
      <c r="K1528" s="937" t="s">
        <v>437</v>
      </c>
      <c r="L1528" s="945" t="s">
        <v>129</v>
      </c>
      <c r="M1528" s="960" t="s">
        <v>327</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ASR_CMS_19</v>
      </c>
      <c r="AB1528" s="957">
        <f t="shared" si="253"/>
        <v>45406</v>
      </c>
      <c r="AC1528" t="str">
        <f t="shared" si="254"/>
        <v>Unaudited</v>
      </c>
    </row>
    <row r="1529" spans="1:29" x14ac:dyDescent="0.25">
      <c r="A1529" t="s">
        <v>421</v>
      </c>
      <c r="B1529" t="s">
        <v>1380</v>
      </c>
      <c r="C1529" t="s">
        <v>1381</v>
      </c>
      <c r="D1529">
        <v>1900</v>
      </c>
      <c r="E1529" s="957">
        <v>1</v>
      </c>
      <c r="F1529" t="s">
        <v>439</v>
      </c>
      <c r="G1529" s="957">
        <v>91</v>
      </c>
      <c r="H1529" t="s">
        <v>384</v>
      </c>
      <c r="I1529" s="962" t="s">
        <v>489</v>
      </c>
      <c r="J1529" s="962" t="s">
        <v>437</v>
      </c>
      <c r="K1529" s="962" t="s">
        <v>437</v>
      </c>
      <c r="L1529" s="937" t="s">
        <v>130</v>
      </c>
      <c r="M1529" s="962" t="s">
        <v>326</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ASR_CMS_19</v>
      </c>
      <c r="AB1529" s="957">
        <f t="shared" si="253"/>
        <v>45406</v>
      </c>
      <c r="AC1529" t="str">
        <f t="shared" si="254"/>
        <v>Unaudited</v>
      </c>
    </row>
    <row r="1530" spans="1:29" ht="30" x14ac:dyDescent="0.25">
      <c r="A1530" t="s">
        <v>421</v>
      </c>
      <c r="B1530" t="s">
        <v>1380</v>
      </c>
      <c r="C1530" t="s">
        <v>1381</v>
      </c>
      <c r="D1530">
        <v>1900</v>
      </c>
      <c r="E1530" s="957">
        <v>1</v>
      </c>
      <c r="F1530" t="s">
        <v>439</v>
      </c>
      <c r="G1530" s="957">
        <v>91</v>
      </c>
      <c r="H1530" t="s">
        <v>384</v>
      </c>
      <c r="I1530" s="937" t="s">
        <v>489</v>
      </c>
      <c r="J1530" s="937" t="s">
        <v>437</v>
      </c>
      <c r="K1530" s="937" t="s">
        <v>437</v>
      </c>
      <c r="L1530" s="943" t="s">
        <v>131</v>
      </c>
      <c r="M1530" s="963" t="s">
        <v>180</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ASR_CMS_19</v>
      </c>
      <c r="AB1530" s="957">
        <f t="shared" si="253"/>
        <v>45406</v>
      </c>
      <c r="AC1530" t="str">
        <f t="shared" si="254"/>
        <v>Unaudited</v>
      </c>
    </row>
    <row r="1531" spans="1:29" x14ac:dyDescent="0.25">
      <c r="A1531" t="s">
        <v>421</v>
      </c>
      <c r="B1531" t="s">
        <v>1380</v>
      </c>
      <c r="C1531" t="s">
        <v>1381</v>
      </c>
      <c r="D1531">
        <v>1900</v>
      </c>
      <c r="E1531" s="957">
        <v>1</v>
      </c>
      <c r="F1531" t="s">
        <v>439</v>
      </c>
      <c r="G1531" s="957">
        <v>91</v>
      </c>
      <c r="H1531" t="s">
        <v>384</v>
      </c>
      <c r="I1531" s="937" t="s">
        <v>489</v>
      </c>
      <c r="J1531" s="937" t="s">
        <v>437</v>
      </c>
      <c r="K1531" s="937" t="s">
        <v>437</v>
      </c>
      <c r="L1531" s="943" t="s">
        <v>132</v>
      </c>
      <c r="M1531" s="963" t="s">
        <v>495</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ASR_CMS_19</v>
      </c>
      <c r="AB1531" s="957">
        <f t="shared" si="253"/>
        <v>45406</v>
      </c>
      <c r="AC1531" t="str">
        <f t="shared" si="254"/>
        <v>Unaudited</v>
      </c>
    </row>
    <row r="1532" spans="1:29" x14ac:dyDescent="0.25">
      <c r="A1532" t="s">
        <v>421</v>
      </c>
      <c r="B1532" t="s">
        <v>1380</v>
      </c>
      <c r="C1532" t="s">
        <v>1381</v>
      </c>
      <c r="D1532">
        <v>1900</v>
      </c>
      <c r="E1532" s="957">
        <v>1</v>
      </c>
      <c r="F1532" t="s">
        <v>439</v>
      </c>
      <c r="G1532" s="957">
        <v>91</v>
      </c>
      <c r="H1532" t="s">
        <v>384</v>
      </c>
      <c r="I1532" s="937" t="s">
        <v>489</v>
      </c>
      <c r="J1532" s="937" t="s">
        <v>437</v>
      </c>
      <c r="K1532" s="937" t="s">
        <v>437</v>
      </c>
      <c r="L1532" s="947" t="s">
        <v>133</v>
      </c>
      <c r="M1532" s="964" t="s">
        <v>496</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ASR_CMS_19</v>
      </c>
      <c r="AB1532" s="957">
        <f t="shared" si="253"/>
        <v>45406</v>
      </c>
      <c r="AC1532" t="str">
        <f t="shared" si="254"/>
        <v>Unaudited</v>
      </c>
    </row>
    <row r="1533" spans="1:29" x14ac:dyDescent="0.25">
      <c r="A1533" t="s">
        <v>421</v>
      </c>
      <c r="B1533" t="s">
        <v>1380</v>
      </c>
      <c r="C1533" t="s">
        <v>1381</v>
      </c>
      <c r="D1533">
        <v>1900</v>
      </c>
      <c r="E1533" s="957">
        <v>1</v>
      </c>
      <c r="F1533" t="s">
        <v>439</v>
      </c>
      <c r="G1533" s="957">
        <v>91</v>
      </c>
      <c r="H1533" t="s">
        <v>384</v>
      </c>
      <c r="I1533" s="963" t="s">
        <v>489</v>
      </c>
      <c r="J1533" s="963" t="s">
        <v>437</v>
      </c>
      <c r="K1533" s="963" t="s">
        <v>437</v>
      </c>
      <c r="L1533" s="943" t="s">
        <v>134</v>
      </c>
      <c r="M1533" s="963" t="s">
        <v>497</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ASR_CMS_19</v>
      </c>
      <c r="AB1533" s="957">
        <f t="shared" si="253"/>
        <v>45406</v>
      </c>
      <c r="AC1533" t="str">
        <f t="shared" si="254"/>
        <v>Unaudited</v>
      </c>
    </row>
    <row r="1534" spans="1:29" x14ac:dyDescent="0.25">
      <c r="A1534" t="s">
        <v>421</v>
      </c>
      <c r="B1534" t="s">
        <v>1380</v>
      </c>
      <c r="C1534" t="s">
        <v>1381</v>
      </c>
      <c r="D1534">
        <v>1900</v>
      </c>
      <c r="E1534" s="957">
        <v>1</v>
      </c>
      <c r="F1534" t="s">
        <v>439</v>
      </c>
      <c r="G1534" s="957">
        <v>91</v>
      </c>
      <c r="H1534" t="s">
        <v>384</v>
      </c>
      <c r="I1534" s="937" t="s">
        <v>490</v>
      </c>
      <c r="J1534" s="937" t="s">
        <v>26</v>
      </c>
      <c r="K1534" s="937" t="s">
        <v>26</v>
      </c>
      <c r="L1534" s="937" t="s">
        <v>270</v>
      </c>
      <c r="M1534" s="962" t="s">
        <v>26</v>
      </c>
      <c r="N1534" s="678">
        <f t="shared" ca="1" si="256"/>
        <v>542720.44114958879</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ASR_CMS_19</v>
      </c>
      <c r="AB1534" s="957">
        <f t="shared" si="253"/>
        <v>45406</v>
      </c>
      <c r="AC1534" t="str">
        <f t="shared" si="254"/>
        <v>Unaudited</v>
      </c>
    </row>
    <row r="1535" spans="1:29" x14ac:dyDescent="0.25">
      <c r="A1535" t="s">
        <v>421</v>
      </c>
      <c r="B1535" t="s">
        <v>1380</v>
      </c>
      <c r="C1535" t="s">
        <v>1381</v>
      </c>
      <c r="D1535">
        <v>1900</v>
      </c>
      <c r="E1535" s="957">
        <v>1</v>
      </c>
      <c r="F1535" t="s">
        <v>440</v>
      </c>
      <c r="G1535" s="957">
        <v>182</v>
      </c>
      <c r="H1535" t="s">
        <v>384</v>
      </c>
      <c r="I1535" s="937" t="s">
        <v>433</v>
      </c>
      <c r="J1535" s="937" t="s">
        <v>433</v>
      </c>
      <c r="K1535" s="937" t="s">
        <v>433</v>
      </c>
      <c r="L1535" s="937"/>
      <c r="M1535" s="962" t="s">
        <v>433</v>
      </c>
      <c r="N1535" s="678">
        <f t="shared" ca="1" si="256"/>
        <v>20954.373118276999</v>
      </c>
      <c r="O1535" s="678">
        <f t="shared" ca="1" si="264"/>
        <v>9862.4419354809997</v>
      </c>
      <c r="P1535" s="678">
        <f t="shared" ca="1" si="264"/>
        <v>1884.248387097</v>
      </c>
      <c r="Q1535" s="678">
        <f t="shared" ca="1" si="264"/>
        <v>6523.2827956990004</v>
      </c>
      <c r="R1535" s="678">
        <f t="shared" ca="1" si="264"/>
        <v>1096.9333333330001</v>
      </c>
      <c r="S1535" s="678">
        <f t="shared" ca="1" si="264"/>
        <v>35</v>
      </c>
      <c r="T1535" s="678">
        <f t="shared" ca="1" si="264"/>
        <v>1014.466666667</v>
      </c>
      <c r="U1535" s="678">
        <f t="shared" ca="1" si="264"/>
        <v>0</v>
      </c>
      <c r="V1535" s="678">
        <f t="shared" ca="1" si="264"/>
        <v>100</v>
      </c>
      <c r="W1535" s="678">
        <f t="shared" ca="1" si="262"/>
        <v>438</v>
      </c>
      <c r="X1535" s="678">
        <f t="shared" ca="1" si="264"/>
        <v>0</v>
      </c>
      <c r="Y1535" s="678">
        <f t="shared" ca="1" si="264"/>
        <v>0</v>
      </c>
      <c r="Z1535" s="678">
        <f t="shared" ca="1" si="264"/>
        <v>0</v>
      </c>
      <c r="AA1535" t="str">
        <f t="shared" si="252"/>
        <v>ASR_CMS_19</v>
      </c>
      <c r="AB1535" s="957">
        <f t="shared" si="253"/>
        <v>45406</v>
      </c>
      <c r="AC1535" t="str">
        <f t="shared" si="254"/>
        <v>Unaudited</v>
      </c>
    </row>
    <row r="1536" spans="1:29" x14ac:dyDescent="0.25">
      <c r="A1536" t="s">
        <v>421</v>
      </c>
      <c r="B1536" t="s">
        <v>1380</v>
      </c>
      <c r="C1536" t="s">
        <v>1381</v>
      </c>
      <c r="D1536">
        <v>1900</v>
      </c>
      <c r="E1536" s="957">
        <v>1</v>
      </c>
      <c r="F1536" t="s">
        <v>440</v>
      </c>
      <c r="G1536" s="957">
        <v>182</v>
      </c>
      <c r="H1536" t="s">
        <v>384</v>
      </c>
      <c r="I1536" s="937" t="s">
        <v>488</v>
      </c>
      <c r="J1536" s="937" t="s">
        <v>12</v>
      </c>
      <c r="K1536" s="937" t="s">
        <v>12</v>
      </c>
      <c r="L1536" s="937">
        <v>1.1000000000000001</v>
      </c>
      <c r="M1536" s="962" t="s">
        <v>12</v>
      </c>
      <c r="N1536" s="678">
        <f t="shared" ca="1" si="256"/>
        <v>38090638.897928111</v>
      </c>
      <c r="O1536" s="678">
        <f t="shared" ca="1" si="264"/>
        <v>11844599.270442721</v>
      </c>
      <c r="P1536" s="678">
        <f t="shared" ca="1" si="264"/>
        <v>2263272.8056067671</v>
      </c>
      <c r="Q1536" s="678">
        <f t="shared" ca="1" si="264"/>
        <v>7832316.2529845983</v>
      </c>
      <c r="R1536" s="678">
        <f t="shared" ca="1" si="264"/>
        <v>1317016.7598382982</v>
      </c>
      <c r="S1536" s="678">
        <f t="shared" ca="1" si="264"/>
        <v>41991.400052751764</v>
      </c>
      <c r="T1536" s="678">
        <f t="shared" ca="1" si="264"/>
        <v>1218090.087823102</v>
      </c>
      <c r="U1536" s="678">
        <f t="shared" ca="1" si="264"/>
        <v>0</v>
      </c>
      <c r="V1536" s="678">
        <f t="shared" ca="1" si="264"/>
        <v>120100.92266403028</v>
      </c>
      <c r="W1536" s="678">
        <f t="shared" ca="1" si="262"/>
        <v>13453251.398515843</v>
      </c>
      <c r="X1536" s="678">
        <f t="shared" ca="1" si="264"/>
        <v>0</v>
      </c>
      <c r="Y1536" s="678">
        <f t="shared" ca="1" si="264"/>
        <v>0</v>
      </c>
      <c r="Z1536" s="678">
        <f t="shared" ca="1" si="264"/>
        <v>0</v>
      </c>
      <c r="AA1536" t="str">
        <f t="shared" si="252"/>
        <v>ASR_CMS_19</v>
      </c>
      <c r="AB1536" s="957">
        <f t="shared" si="253"/>
        <v>45406</v>
      </c>
      <c r="AC1536" t="str">
        <f t="shared" si="254"/>
        <v>Unaudited</v>
      </c>
    </row>
    <row r="1537" spans="1:29" x14ac:dyDescent="0.25">
      <c r="A1537" t="s">
        <v>421</v>
      </c>
      <c r="B1537" t="s">
        <v>1380</v>
      </c>
      <c r="C1537" t="s">
        <v>1381</v>
      </c>
      <c r="D1537">
        <v>1900</v>
      </c>
      <c r="E1537" s="957">
        <v>1</v>
      </c>
      <c r="F1537" t="s">
        <v>440</v>
      </c>
      <c r="G1537" s="957">
        <v>182</v>
      </c>
      <c r="H1537" t="s">
        <v>384</v>
      </c>
      <c r="I1537" s="937" t="s">
        <v>488</v>
      </c>
      <c r="J1537" s="937" t="s">
        <v>12</v>
      </c>
      <c r="K1537" s="937" t="s">
        <v>1323</v>
      </c>
      <c r="L1537" s="945" t="s">
        <v>1314</v>
      </c>
      <c r="M1537" s="960" t="s">
        <v>1323</v>
      </c>
      <c r="N1537" s="678">
        <f t="shared" ca="1" si="256"/>
        <v>557349.37858667178</v>
      </c>
      <c r="O1537" s="678">
        <f t="shared" ca="1" si="264"/>
        <v>170634.03585342699</v>
      </c>
      <c r="P1537" s="678">
        <f t="shared" ca="1" si="264"/>
        <v>31621.566360637975</v>
      </c>
      <c r="Q1537" s="678">
        <f t="shared" ca="1" si="264"/>
        <v>118893.60312263666</v>
      </c>
      <c r="R1537" s="678">
        <f t="shared" ca="1" si="264"/>
        <v>20110.02582511006</v>
      </c>
      <c r="S1537" s="678">
        <f t="shared" ca="1" si="264"/>
        <v>733.78873858629311</v>
      </c>
      <c r="T1537" s="678">
        <f t="shared" ca="1" si="264"/>
        <v>18342.03740660776</v>
      </c>
      <c r="U1537" s="678">
        <f t="shared" ca="1" si="264"/>
        <v>0</v>
      </c>
      <c r="V1537" s="678">
        <f t="shared" ca="1" si="264"/>
        <v>1721.5196599575208</v>
      </c>
      <c r="W1537" s="678">
        <f t="shared" ca="1" si="262"/>
        <v>195292.80161970851</v>
      </c>
      <c r="X1537" s="678">
        <f t="shared" ca="1" si="264"/>
        <v>0</v>
      </c>
      <c r="Y1537" s="678">
        <f t="shared" ca="1" si="264"/>
        <v>0</v>
      </c>
      <c r="Z1537" s="678">
        <f t="shared" ca="1" si="264"/>
        <v>0</v>
      </c>
      <c r="AA1537" t="str">
        <f t="shared" si="252"/>
        <v>ASR_CMS_19</v>
      </c>
      <c r="AB1537" s="957">
        <f t="shared" si="253"/>
        <v>45406</v>
      </c>
      <c r="AC1537" t="str">
        <f t="shared" si="254"/>
        <v>Unaudited</v>
      </c>
    </row>
    <row r="1538" spans="1:29" x14ac:dyDescent="0.25">
      <c r="A1538" t="s">
        <v>421</v>
      </c>
      <c r="B1538" t="s">
        <v>1380</v>
      </c>
      <c r="C1538" t="s">
        <v>1381</v>
      </c>
      <c r="D1538">
        <v>1900</v>
      </c>
      <c r="E1538" s="957">
        <v>1</v>
      </c>
      <c r="F1538" t="s">
        <v>440</v>
      </c>
      <c r="G1538" s="957">
        <v>182</v>
      </c>
      <c r="H1538" t="s">
        <v>384</v>
      </c>
      <c r="I1538" s="962" t="s">
        <v>488</v>
      </c>
      <c r="J1538" s="962" t="s">
        <v>491</v>
      </c>
      <c r="K1538" s="962" t="s">
        <v>492</v>
      </c>
      <c r="L1538" s="937" t="s">
        <v>63</v>
      </c>
      <c r="M1538" s="962" t="s">
        <v>344</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ASR_CMS_19</v>
      </c>
      <c r="AB1538" s="957">
        <f t="shared" ref="AB1538:AB1601" si="266">file_date</f>
        <v>45406</v>
      </c>
      <c r="AC1538" t="str">
        <f t="shared" ref="AC1538:AC1601" si="267">status</f>
        <v>Unaudited</v>
      </c>
    </row>
    <row r="1539" spans="1:29" x14ac:dyDescent="0.25">
      <c r="A1539" t="s">
        <v>421</v>
      </c>
      <c r="B1539" t="s">
        <v>1380</v>
      </c>
      <c r="C1539" t="s">
        <v>1381</v>
      </c>
      <c r="D1539">
        <v>1900</v>
      </c>
      <c r="E1539" s="957">
        <v>1</v>
      </c>
      <c r="F1539" t="s">
        <v>440</v>
      </c>
      <c r="G1539" s="957">
        <v>182</v>
      </c>
      <c r="H1539" t="s">
        <v>384</v>
      </c>
      <c r="I1539" s="937" t="s">
        <v>488</v>
      </c>
      <c r="J1539" s="937" t="s">
        <v>491</v>
      </c>
      <c r="K1539" s="937" t="s">
        <v>1014</v>
      </c>
      <c r="L1539" s="937" t="s">
        <v>910</v>
      </c>
      <c r="M1539" s="962" t="s">
        <v>911</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ASR_CMS_19</v>
      </c>
      <c r="AB1539" s="957">
        <f t="shared" si="266"/>
        <v>45406</v>
      </c>
      <c r="AC1539" t="str">
        <f t="shared" si="267"/>
        <v>Unaudited</v>
      </c>
    </row>
    <row r="1540" spans="1:29" x14ac:dyDescent="0.25">
      <c r="A1540" t="s">
        <v>421</v>
      </c>
      <c r="B1540" t="s">
        <v>1380</v>
      </c>
      <c r="C1540" t="s">
        <v>1381</v>
      </c>
      <c r="D1540">
        <v>1900</v>
      </c>
      <c r="E1540" s="957">
        <v>1</v>
      </c>
      <c r="F1540" t="s">
        <v>440</v>
      </c>
      <c r="G1540" s="957">
        <v>182</v>
      </c>
      <c r="H1540" t="s">
        <v>384</v>
      </c>
      <c r="I1540" s="937" t="s">
        <v>488</v>
      </c>
      <c r="J1540" s="937" t="s">
        <v>13</v>
      </c>
      <c r="K1540" s="937" t="s">
        <v>493</v>
      </c>
      <c r="L1540" s="937" t="s">
        <v>95</v>
      </c>
      <c r="M1540" s="962" t="s">
        <v>147</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ASR_CMS_19</v>
      </c>
      <c r="AB1540" s="957">
        <f t="shared" si="266"/>
        <v>45406</v>
      </c>
      <c r="AC1540" t="str">
        <f t="shared" si="267"/>
        <v>Unaudited</v>
      </c>
    </row>
    <row r="1541" spans="1:29" x14ac:dyDescent="0.25">
      <c r="A1541" t="s">
        <v>421</v>
      </c>
      <c r="B1541" t="s">
        <v>1380</v>
      </c>
      <c r="C1541" t="s">
        <v>1381</v>
      </c>
      <c r="D1541">
        <v>1900</v>
      </c>
      <c r="E1541" s="957">
        <v>1</v>
      </c>
      <c r="F1541" t="s">
        <v>440</v>
      </c>
      <c r="G1541" s="957">
        <v>182</v>
      </c>
      <c r="H1541" t="s">
        <v>384</v>
      </c>
      <c r="I1541" s="937" t="s">
        <v>488</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ASR_CMS_19</v>
      </c>
      <c r="AB1541" s="957">
        <f t="shared" si="266"/>
        <v>45406</v>
      </c>
      <c r="AC1541" t="str">
        <f t="shared" si="267"/>
        <v>Unaudited</v>
      </c>
    </row>
    <row r="1542" spans="1:29" x14ac:dyDescent="0.25">
      <c r="A1542" t="s">
        <v>421</v>
      </c>
      <c r="B1542" t="s">
        <v>1380</v>
      </c>
      <c r="C1542" t="s">
        <v>1381</v>
      </c>
      <c r="D1542">
        <v>1900</v>
      </c>
      <c r="E1542" s="957">
        <v>1</v>
      </c>
      <c r="F1542" t="s">
        <v>440</v>
      </c>
      <c r="G1542" s="957">
        <v>182</v>
      </c>
      <c r="H1542" t="s">
        <v>384</v>
      </c>
      <c r="I1542" s="937" t="s">
        <v>489</v>
      </c>
      <c r="J1542" s="937" t="s">
        <v>445</v>
      </c>
      <c r="K1542" s="937" t="s">
        <v>0</v>
      </c>
      <c r="L1542" s="945">
        <v>2.1</v>
      </c>
      <c r="M1542" s="960" t="s">
        <v>148</v>
      </c>
      <c r="N1542" s="678">
        <f t="shared" ca="1" si="256"/>
        <v>3400416.6</v>
      </c>
      <c r="O1542" s="678">
        <f t="shared" ca="1" si="264"/>
        <v>568819.9</v>
      </c>
      <c r="P1542" s="678">
        <f t="shared" ca="1" si="264"/>
        <v>119820.85</v>
      </c>
      <c r="Q1542" s="678">
        <f t="shared" ca="1" si="264"/>
        <v>1393805.5</v>
      </c>
      <c r="R1542" s="678">
        <f t="shared" ca="1" si="264"/>
        <v>366121.79999999993</v>
      </c>
      <c r="S1542" s="678">
        <f t="shared" ca="1" si="264"/>
        <v>0</v>
      </c>
      <c r="T1542" s="678">
        <f t="shared" ca="1" si="264"/>
        <v>346582.18</v>
      </c>
      <c r="U1542" s="678">
        <f t="shared" ca="1" si="264"/>
        <v>0</v>
      </c>
      <c r="V1542" s="678">
        <f t="shared" ca="1" si="264"/>
        <v>0</v>
      </c>
      <c r="W1542" s="678">
        <f t="shared" ca="1" si="262"/>
        <v>605266.37000000011</v>
      </c>
      <c r="X1542" s="678">
        <f t="shared" ca="1" si="264"/>
        <v>0</v>
      </c>
      <c r="Y1542" s="678">
        <f t="shared" ca="1" si="264"/>
        <v>0</v>
      </c>
      <c r="Z1542" s="678">
        <f t="shared" ca="1" si="264"/>
        <v>0</v>
      </c>
      <c r="AA1542" t="str">
        <f t="shared" si="265"/>
        <v>ASR_CMS_19</v>
      </c>
      <c r="AB1542" s="957">
        <f t="shared" si="266"/>
        <v>45406</v>
      </c>
      <c r="AC1542" t="str">
        <f t="shared" si="267"/>
        <v>Unaudited</v>
      </c>
    </row>
    <row r="1543" spans="1:29" ht="30" x14ac:dyDescent="0.25">
      <c r="A1543" t="s">
        <v>421</v>
      </c>
      <c r="B1543" t="s">
        <v>1380</v>
      </c>
      <c r="C1543" t="s">
        <v>1381</v>
      </c>
      <c r="D1543">
        <v>1900</v>
      </c>
      <c r="E1543" s="957">
        <v>1</v>
      </c>
      <c r="F1543" t="s">
        <v>440</v>
      </c>
      <c r="G1543" s="957">
        <v>182</v>
      </c>
      <c r="H1543" t="s">
        <v>384</v>
      </c>
      <c r="I1543" s="962" t="s">
        <v>489</v>
      </c>
      <c r="J1543" s="962" t="s">
        <v>445</v>
      </c>
      <c r="K1543" s="962" t="s">
        <v>0</v>
      </c>
      <c r="L1543" s="937">
        <v>2.2000000000000002</v>
      </c>
      <c r="M1543" s="962" t="s">
        <v>149</v>
      </c>
      <c r="N1543" s="678">
        <f t="shared" ca="1" si="256"/>
        <v>104478.11525629023</v>
      </c>
      <c r="O1543" s="678">
        <f t="shared" ca="1" si="264"/>
        <v>16661.726419724593</v>
      </c>
      <c r="P1543" s="678">
        <f t="shared" ca="1" si="264"/>
        <v>3509.7615643877048</v>
      </c>
      <c r="Q1543" s="678">
        <f t="shared" ca="1" si="264"/>
        <v>44815.002637850754</v>
      </c>
      <c r="R1543" s="678">
        <f t="shared" ca="1" si="264"/>
        <v>10724.345733855522</v>
      </c>
      <c r="S1543" s="678">
        <f t="shared" ca="1" si="264"/>
        <v>885.97563890933122</v>
      </c>
      <c r="T1543" s="678">
        <f t="shared" ca="1" si="264"/>
        <v>10151.996203212555</v>
      </c>
      <c r="U1543" s="678">
        <f t="shared" ca="1" si="264"/>
        <v>0</v>
      </c>
      <c r="V1543" s="678">
        <f t="shared" ca="1" si="264"/>
        <v>0</v>
      </c>
      <c r="W1543" s="678">
        <f t="shared" ca="1" si="262"/>
        <v>17729.307058349757</v>
      </c>
      <c r="X1543" s="678">
        <f t="shared" ca="1" si="264"/>
        <v>0</v>
      </c>
      <c r="Y1543" s="678">
        <f t="shared" ca="1" si="264"/>
        <v>0</v>
      </c>
      <c r="Z1543" s="678">
        <f t="shared" ca="1" si="264"/>
        <v>0</v>
      </c>
      <c r="AA1543" t="str">
        <f t="shared" si="265"/>
        <v>ASR_CMS_19</v>
      </c>
      <c r="AB1543" s="957">
        <f t="shared" si="266"/>
        <v>45406</v>
      </c>
      <c r="AC1543" t="str">
        <f t="shared" si="267"/>
        <v>Unaudited</v>
      </c>
    </row>
    <row r="1544" spans="1:29" x14ac:dyDescent="0.25">
      <c r="A1544" t="s">
        <v>421</v>
      </c>
      <c r="B1544" t="s">
        <v>1380</v>
      </c>
      <c r="C1544" t="s">
        <v>1381</v>
      </c>
      <c r="D1544">
        <v>1900</v>
      </c>
      <c r="E1544" s="957">
        <v>1</v>
      </c>
      <c r="F1544" t="s">
        <v>440</v>
      </c>
      <c r="G1544" s="957">
        <v>182</v>
      </c>
      <c r="H1544" t="s">
        <v>384</v>
      </c>
      <c r="I1544" s="937" t="s">
        <v>489</v>
      </c>
      <c r="J1544" s="937" t="s">
        <v>445</v>
      </c>
      <c r="K1544" s="937" t="s">
        <v>0</v>
      </c>
      <c r="L1544" s="937">
        <v>2.2999999999999998</v>
      </c>
      <c r="M1544" s="962" t="s">
        <v>150</v>
      </c>
      <c r="N1544" s="678">
        <f t="shared" ca="1" si="256"/>
        <v>547824.62</v>
      </c>
      <c r="O1544" s="678">
        <f t="shared" ca="1" si="264"/>
        <v>182629.31999999998</v>
      </c>
      <c r="P1544" s="678">
        <f t="shared" ca="1" si="264"/>
        <v>48887.91</v>
      </c>
      <c r="Q1544" s="678">
        <f t="shared" ca="1" si="264"/>
        <v>194261.87</v>
      </c>
      <c r="R1544" s="678">
        <f t="shared" ca="1" si="264"/>
        <v>33539.14</v>
      </c>
      <c r="S1544" s="678">
        <f t="shared" ca="1" si="264"/>
        <v>0</v>
      </c>
      <c r="T1544" s="678">
        <f t="shared" ca="1" si="264"/>
        <v>28387.069999999996</v>
      </c>
      <c r="U1544" s="678">
        <f t="shared" ca="1" si="264"/>
        <v>0</v>
      </c>
      <c r="V1544" s="678">
        <f t="shared" ca="1" si="264"/>
        <v>6903.02</v>
      </c>
      <c r="W1544" s="678">
        <f t="shared" ca="1" si="262"/>
        <v>53216.289999999994</v>
      </c>
      <c r="X1544" s="678">
        <f t="shared" ca="1" si="264"/>
        <v>0</v>
      </c>
      <c r="Y1544" s="678">
        <f t="shared" ca="1" si="264"/>
        <v>0</v>
      </c>
      <c r="Z1544" s="678">
        <f t="shared" ca="1" si="264"/>
        <v>0</v>
      </c>
      <c r="AA1544" t="str">
        <f t="shared" si="265"/>
        <v>ASR_CMS_19</v>
      </c>
      <c r="AB1544" s="957">
        <f t="shared" si="266"/>
        <v>45406</v>
      </c>
      <c r="AC1544" t="str">
        <f t="shared" si="267"/>
        <v>Unaudited</v>
      </c>
    </row>
    <row r="1545" spans="1:29" x14ac:dyDescent="0.25">
      <c r="A1545" t="s">
        <v>421</v>
      </c>
      <c r="B1545" t="s">
        <v>1380</v>
      </c>
      <c r="C1545" t="s">
        <v>1381</v>
      </c>
      <c r="D1545">
        <v>1900</v>
      </c>
      <c r="E1545" s="957">
        <v>1</v>
      </c>
      <c r="F1545" t="s">
        <v>440</v>
      </c>
      <c r="G1545" s="957">
        <v>182</v>
      </c>
      <c r="H1545" t="s">
        <v>384</v>
      </c>
      <c r="I1545" s="937" t="s">
        <v>489</v>
      </c>
      <c r="J1545" s="937" t="s">
        <v>445</v>
      </c>
      <c r="K1545" s="937" t="s">
        <v>0</v>
      </c>
      <c r="L1545" s="937">
        <v>2.4</v>
      </c>
      <c r="M1545" s="962" t="s">
        <v>151</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2071030.8400000003</v>
      </c>
      <c r="O1545" s="678">
        <f t="shared" ca="1" si="264"/>
        <v>821413.14000000013</v>
      </c>
      <c r="P1545" s="678">
        <f t="shared" ca="1" si="264"/>
        <v>40123.900000000009</v>
      </c>
      <c r="Q1545" s="678">
        <f t="shared" ca="1" si="264"/>
        <v>802207.77000000014</v>
      </c>
      <c r="R1545" s="678">
        <f t="shared" ca="1" si="264"/>
        <v>66117.239999999991</v>
      </c>
      <c r="S1545" s="678">
        <f t="shared" ca="1" si="264"/>
        <v>1517.39</v>
      </c>
      <c r="T1545" s="678">
        <f t="shared" ca="1" si="264"/>
        <v>196561.31999999995</v>
      </c>
      <c r="U1545" s="678">
        <f t="shared" ca="1" si="264"/>
        <v>0</v>
      </c>
      <c r="V1545" s="678">
        <f t="shared" ca="1" si="264"/>
        <v>33653.269999999997</v>
      </c>
      <c r="W1545" s="678">
        <f t="shared" ca="1" si="262"/>
        <v>109436.81</v>
      </c>
      <c r="X1545" s="678">
        <f t="shared" ca="1" si="264"/>
        <v>0</v>
      </c>
      <c r="Y1545" s="678">
        <f t="shared" ca="1" si="264"/>
        <v>0</v>
      </c>
      <c r="Z1545" s="678">
        <f t="shared" ca="1" si="264"/>
        <v>0</v>
      </c>
      <c r="AA1545" t="str">
        <f t="shared" si="265"/>
        <v>ASR_CMS_19</v>
      </c>
      <c r="AB1545" s="957">
        <f t="shared" si="266"/>
        <v>45406</v>
      </c>
      <c r="AC1545" t="str">
        <f t="shared" si="267"/>
        <v>Unaudited</v>
      </c>
    </row>
    <row r="1546" spans="1:29" ht="30" x14ac:dyDescent="0.25">
      <c r="A1546" t="s">
        <v>421</v>
      </c>
      <c r="B1546" t="s">
        <v>1380</v>
      </c>
      <c r="C1546" t="s">
        <v>1381</v>
      </c>
      <c r="D1546">
        <v>1900</v>
      </c>
      <c r="E1546" s="957">
        <v>1</v>
      </c>
      <c r="F1546" t="s">
        <v>440</v>
      </c>
      <c r="G1546" s="957">
        <v>182</v>
      </c>
      <c r="H1546" t="s">
        <v>384</v>
      </c>
      <c r="I1546" s="937" t="s">
        <v>489</v>
      </c>
      <c r="J1546" s="937" t="s">
        <v>445</v>
      </c>
      <c r="K1546" s="937" t="s">
        <v>0</v>
      </c>
      <c r="L1546" s="937">
        <v>2.5</v>
      </c>
      <c r="M1546" s="962" t="s">
        <v>152</v>
      </c>
      <c r="N1546" s="678">
        <f t="shared" ca="1" si="268"/>
        <v>33996.101354288374</v>
      </c>
      <c r="O1546" s="678">
        <f t="shared" ca="1" si="264"/>
        <v>13033.358128519141</v>
      </c>
      <c r="P1546" s="678">
        <f t="shared" ca="1" si="264"/>
        <v>1155.5094720509171</v>
      </c>
      <c r="Q1546" s="678">
        <f t="shared" ca="1" si="264"/>
        <v>12935.700415834342</v>
      </c>
      <c r="R1546" s="678">
        <f t="shared" ca="1" si="264"/>
        <v>1293.6922756688755</v>
      </c>
      <c r="S1546" s="678">
        <f t="shared" ca="1" si="264"/>
        <v>19.698043639325402</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2920.1742484239321</v>
      </c>
      <c r="U1546" s="678">
        <f t="shared" ca="1" si="269"/>
        <v>0</v>
      </c>
      <c r="V1546" s="678">
        <f t="shared" ca="1" si="269"/>
        <v>526.48269085016796</v>
      </c>
      <c r="W1546" s="678">
        <f t="shared" ca="1" si="262"/>
        <v>2111.4860793016683</v>
      </c>
      <c r="X1546" s="678">
        <f t="shared" ca="1" si="269"/>
        <v>0</v>
      </c>
      <c r="Y1546" s="678">
        <f t="shared" ca="1" si="269"/>
        <v>0</v>
      </c>
      <c r="Z1546" s="678">
        <f t="shared" ca="1" si="269"/>
        <v>0</v>
      </c>
      <c r="AA1546" t="str">
        <f t="shared" si="265"/>
        <v>ASR_CMS_19</v>
      </c>
      <c r="AB1546" s="957">
        <f t="shared" si="266"/>
        <v>45406</v>
      </c>
      <c r="AC1546" t="str">
        <f t="shared" si="267"/>
        <v>Unaudited</v>
      </c>
    </row>
    <row r="1547" spans="1:29" x14ac:dyDescent="0.25">
      <c r="A1547" t="s">
        <v>421</v>
      </c>
      <c r="B1547" t="s">
        <v>1380</v>
      </c>
      <c r="C1547" t="s">
        <v>1381</v>
      </c>
      <c r="D1547">
        <v>1900</v>
      </c>
      <c r="E1547" s="957">
        <v>1</v>
      </c>
      <c r="F1547" t="s">
        <v>440</v>
      </c>
      <c r="G1547" s="957">
        <v>182</v>
      </c>
      <c r="H1547" t="s">
        <v>384</v>
      </c>
      <c r="I1547" s="937" t="s">
        <v>489</v>
      </c>
      <c r="J1547" s="937" t="s">
        <v>445</v>
      </c>
      <c r="K1547" s="937" t="s">
        <v>0</v>
      </c>
      <c r="L1547" s="945" t="s">
        <v>97</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ASR_CMS_19</v>
      </c>
      <c r="AB1547" s="957">
        <f t="shared" si="266"/>
        <v>45406</v>
      </c>
      <c r="AC1547" t="str">
        <f t="shared" si="267"/>
        <v>Unaudited</v>
      </c>
    </row>
    <row r="1548" spans="1:29" x14ac:dyDescent="0.25">
      <c r="A1548" t="s">
        <v>421</v>
      </c>
      <c r="B1548" t="s">
        <v>1380</v>
      </c>
      <c r="C1548" t="s">
        <v>1381</v>
      </c>
      <c r="D1548">
        <v>1900</v>
      </c>
      <c r="E1548" s="957">
        <v>1</v>
      </c>
      <c r="F1548" t="s">
        <v>440</v>
      </c>
      <c r="G1548" s="957">
        <v>182</v>
      </c>
      <c r="H1548" t="s">
        <v>384</v>
      </c>
      <c r="I1548" s="962" t="s">
        <v>489</v>
      </c>
      <c r="J1548" s="962" t="s">
        <v>445</v>
      </c>
      <c r="K1548" s="962" t="s">
        <v>0</v>
      </c>
      <c r="L1548" s="937" t="s">
        <v>153</v>
      </c>
      <c r="M1548" s="962" t="s">
        <v>452</v>
      </c>
      <c r="N1548" s="678">
        <f t="shared" ca="1" si="268"/>
        <v>-11328.234176177717</v>
      </c>
      <c r="O1548" s="678">
        <f t="shared" ca="1" si="269"/>
        <v>-1805.7632125015077</v>
      </c>
      <c r="P1548" s="678">
        <f t="shared" ca="1" si="269"/>
        <v>-385.76278558986832</v>
      </c>
      <c r="Q1548" s="678">
        <f t="shared" ca="1" si="269"/>
        <v>-2998.4200078024023</v>
      </c>
      <c r="R1548" s="678">
        <f t="shared" ca="1" si="269"/>
        <v>-454.1530250202419</v>
      </c>
      <c r="S1548" s="678">
        <f t="shared" ca="1" si="269"/>
        <v>-6.2906049849803658</v>
      </c>
      <c r="T1548" s="678">
        <f t="shared" ca="1" si="269"/>
        <v>-735.34157008650743</v>
      </c>
      <c r="U1548" s="678">
        <f t="shared" ca="1" si="269"/>
        <v>0</v>
      </c>
      <c r="V1548" s="678">
        <f t="shared" ca="1" si="269"/>
        <v>-34.117319856255548</v>
      </c>
      <c r="W1548" s="678">
        <f t="shared" ca="1" si="262"/>
        <v>-4908.385650335953</v>
      </c>
      <c r="X1548" s="678">
        <f t="shared" ca="1" si="269"/>
        <v>0</v>
      </c>
      <c r="Y1548" s="678">
        <f t="shared" ca="1" si="269"/>
        <v>0</v>
      </c>
      <c r="Z1548" s="678">
        <f t="shared" ca="1" si="269"/>
        <v>0</v>
      </c>
      <c r="AA1548" t="str">
        <f t="shared" si="265"/>
        <v>ASR_CMS_19</v>
      </c>
      <c r="AB1548" s="957">
        <f t="shared" si="266"/>
        <v>45406</v>
      </c>
      <c r="AC1548" t="str">
        <f t="shared" si="267"/>
        <v>Unaudited</v>
      </c>
    </row>
    <row r="1549" spans="1:29" x14ac:dyDescent="0.25">
      <c r="A1549" t="s">
        <v>421</v>
      </c>
      <c r="B1549" t="s">
        <v>1380</v>
      </c>
      <c r="C1549" t="s">
        <v>1381</v>
      </c>
      <c r="D1549">
        <v>1900</v>
      </c>
      <c r="E1549" s="957">
        <v>1</v>
      </c>
      <c r="F1549" t="s">
        <v>440</v>
      </c>
      <c r="G1549" s="957">
        <v>182</v>
      </c>
      <c r="H1549" t="s">
        <v>384</v>
      </c>
      <c r="I1549" s="937" t="s">
        <v>489</v>
      </c>
      <c r="J1549" s="937" t="s">
        <v>445</v>
      </c>
      <c r="K1549" s="937" t="s">
        <v>0</v>
      </c>
      <c r="L1549" s="937" t="s">
        <v>912</v>
      </c>
      <c r="M1549" s="962" t="s">
        <v>24</v>
      </c>
      <c r="N1549" s="678">
        <f t="shared" ca="1" si="268"/>
        <v>166394.52000000002</v>
      </c>
      <c r="O1549" s="678">
        <f t="shared" ca="1" si="269"/>
        <v>0</v>
      </c>
      <c r="P1549" s="678">
        <f t="shared" ca="1" si="269"/>
        <v>0</v>
      </c>
      <c r="Q1549" s="678">
        <f t="shared" ca="1" si="269"/>
        <v>136147.92000000001</v>
      </c>
      <c r="R1549" s="678">
        <f t="shared" ca="1" si="269"/>
        <v>0</v>
      </c>
      <c r="S1549" s="678">
        <f t="shared" ca="1" si="269"/>
        <v>30246.6</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ASR_CMS_19</v>
      </c>
      <c r="AB1549" s="957">
        <f t="shared" si="266"/>
        <v>45406</v>
      </c>
      <c r="AC1549" t="str">
        <f t="shared" si="267"/>
        <v>Unaudited</v>
      </c>
    </row>
    <row r="1550" spans="1:29" x14ac:dyDescent="0.25">
      <c r="A1550" t="s">
        <v>421</v>
      </c>
      <c r="B1550" t="s">
        <v>1380</v>
      </c>
      <c r="C1550" t="s">
        <v>1381</v>
      </c>
      <c r="D1550">
        <v>1900</v>
      </c>
      <c r="E1550" s="957">
        <v>1</v>
      </c>
      <c r="F1550" t="s">
        <v>440</v>
      </c>
      <c r="G1550" s="957">
        <v>182</v>
      </c>
      <c r="H1550" t="s">
        <v>384</v>
      </c>
      <c r="I1550" s="937" t="s">
        <v>489</v>
      </c>
      <c r="J1550" s="937" t="s">
        <v>445</v>
      </c>
      <c r="K1550" s="937" t="s">
        <v>53</v>
      </c>
      <c r="L1550" s="937">
        <v>3.1</v>
      </c>
      <c r="M1550" s="962" t="s">
        <v>33</v>
      </c>
      <c r="N1550" s="678">
        <f t="shared" ca="1" si="268"/>
        <v>1044121.55</v>
      </c>
      <c r="O1550" s="678">
        <f t="shared" ca="1" si="269"/>
        <v>228423.86000000002</v>
      </c>
      <c r="P1550" s="678">
        <f t="shared" ca="1" si="269"/>
        <v>48956.75</v>
      </c>
      <c r="Q1550" s="678">
        <f t="shared" ca="1" si="269"/>
        <v>226227.31000000003</v>
      </c>
      <c r="R1550" s="678">
        <f t="shared" ca="1" si="269"/>
        <v>34114.350000000006</v>
      </c>
      <c r="S1550" s="678">
        <f t="shared" ca="1" si="269"/>
        <v>295.45999999999998</v>
      </c>
      <c r="T1550" s="678">
        <f t="shared" ca="1" si="269"/>
        <v>39412.369999999995</v>
      </c>
      <c r="U1550" s="678">
        <f t="shared" ca="1" si="269"/>
        <v>0</v>
      </c>
      <c r="V1550" s="678">
        <f t="shared" ca="1" si="269"/>
        <v>5084.68</v>
      </c>
      <c r="W1550" s="678">
        <f t="shared" ca="1" si="262"/>
        <v>461606.77000000008</v>
      </c>
      <c r="X1550" s="678">
        <f t="shared" ca="1" si="269"/>
        <v>0</v>
      </c>
      <c r="Y1550" s="678">
        <f t="shared" ca="1" si="269"/>
        <v>0</v>
      </c>
      <c r="Z1550" s="678">
        <f t="shared" ca="1" si="269"/>
        <v>0</v>
      </c>
      <c r="AA1550" t="str">
        <f t="shared" si="265"/>
        <v>ASR_CMS_19</v>
      </c>
      <c r="AB1550" s="957">
        <f t="shared" si="266"/>
        <v>45406</v>
      </c>
      <c r="AC1550" t="str">
        <f t="shared" si="267"/>
        <v>Unaudited</v>
      </c>
    </row>
    <row r="1551" spans="1:29" x14ac:dyDescent="0.25">
      <c r="A1551" t="s">
        <v>421</v>
      </c>
      <c r="B1551" t="s">
        <v>1380</v>
      </c>
      <c r="C1551" t="s">
        <v>1381</v>
      </c>
      <c r="D1551">
        <v>1900</v>
      </c>
      <c r="E1551" s="957">
        <v>1</v>
      </c>
      <c r="F1551" t="s">
        <v>440</v>
      </c>
      <c r="G1551" s="957">
        <v>182</v>
      </c>
      <c r="H1551" t="s">
        <v>384</v>
      </c>
      <c r="I1551" s="937" t="s">
        <v>489</v>
      </c>
      <c r="J1551" s="937" t="s">
        <v>445</v>
      </c>
      <c r="K1551" s="937" t="s">
        <v>53</v>
      </c>
      <c r="L1551" s="937">
        <v>3.2</v>
      </c>
      <c r="M1551" s="962" t="s">
        <v>34</v>
      </c>
      <c r="N1551" s="678">
        <f t="shared" ca="1" si="268"/>
        <v>1639609.4300000002</v>
      </c>
      <c r="O1551" s="678">
        <f t="shared" ca="1" si="269"/>
        <v>444605.47000000003</v>
      </c>
      <c r="P1551" s="678">
        <f t="shared" ca="1" si="269"/>
        <v>107643.02999999998</v>
      </c>
      <c r="Q1551" s="678">
        <f t="shared" ca="1" si="269"/>
        <v>654914.27000000014</v>
      </c>
      <c r="R1551" s="678">
        <f t="shared" ca="1" si="269"/>
        <v>109994.94999999997</v>
      </c>
      <c r="S1551" s="678">
        <f t="shared" ca="1" si="269"/>
        <v>136.67000000000002</v>
      </c>
      <c r="T1551" s="678">
        <f t="shared" ca="1" si="269"/>
        <v>150774.15000000002</v>
      </c>
      <c r="U1551" s="678">
        <f t="shared" ca="1" si="269"/>
        <v>0</v>
      </c>
      <c r="V1551" s="678">
        <f t="shared" ca="1" si="269"/>
        <v>8351.2999999999993</v>
      </c>
      <c r="W1551" s="678">
        <f t="shared" ca="1" si="262"/>
        <v>163189.59000000005</v>
      </c>
      <c r="X1551" s="678">
        <f t="shared" ca="1" si="269"/>
        <v>0</v>
      </c>
      <c r="Y1551" s="678">
        <f t="shared" ca="1" si="269"/>
        <v>0</v>
      </c>
      <c r="Z1551" s="678">
        <f t="shared" ca="1" si="269"/>
        <v>0</v>
      </c>
      <c r="AA1551" t="str">
        <f t="shared" si="265"/>
        <v>ASR_CMS_19</v>
      </c>
      <c r="AB1551" s="957">
        <f t="shared" si="266"/>
        <v>45406</v>
      </c>
      <c r="AC1551" t="str">
        <f t="shared" si="267"/>
        <v>Unaudited</v>
      </c>
    </row>
    <row r="1552" spans="1:29" x14ac:dyDescent="0.25">
      <c r="A1552" t="s">
        <v>421</v>
      </c>
      <c r="B1552" t="s">
        <v>1380</v>
      </c>
      <c r="C1552" t="s">
        <v>1381</v>
      </c>
      <c r="D1552">
        <v>1900</v>
      </c>
      <c r="E1552" s="957">
        <v>1</v>
      </c>
      <c r="F1552" t="s">
        <v>440</v>
      </c>
      <c r="G1552" s="957">
        <v>182</v>
      </c>
      <c r="H1552" t="s">
        <v>384</v>
      </c>
      <c r="I1552" s="937" t="s">
        <v>489</v>
      </c>
      <c r="J1552" s="937" t="s">
        <v>445</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ASR_CMS_19</v>
      </c>
      <c r="AB1552" s="957">
        <f t="shared" si="266"/>
        <v>45406</v>
      </c>
      <c r="AC1552" t="str">
        <f t="shared" si="267"/>
        <v>Unaudited</v>
      </c>
    </row>
    <row r="1553" spans="1:29" x14ac:dyDescent="0.25">
      <c r="A1553" t="s">
        <v>421</v>
      </c>
      <c r="B1553" t="s">
        <v>1380</v>
      </c>
      <c r="C1553" t="s">
        <v>1381</v>
      </c>
      <c r="D1553">
        <v>1900</v>
      </c>
      <c r="E1553" s="957">
        <v>1</v>
      </c>
      <c r="F1553" t="s">
        <v>440</v>
      </c>
      <c r="G1553" s="957">
        <v>182</v>
      </c>
      <c r="H1553" t="s">
        <v>384</v>
      </c>
      <c r="I1553" s="937" t="s">
        <v>489</v>
      </c>
      <c r="J1553" s="937" t="s">
        <v>445</v>
      </c>
      <c r="K1553" s="937" t="s">
        <v>53</v>
      </c>
      <c r="L1553" s="937" t="s">
        <v>44</v>
      </c>
      <c r="M1553" s="962" t="s">
        <v>154</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ASR_CMS_19</v>
      </c>
      <c r="AB1553" s="957">
        <f t="shared" si="266"/>
        <v>45406</v>
      </c>
      <c r="AC1553" t="str">
        <f t="shared" si="267"/>
        <v>Unaudited</v>
      </c>
    </row>
    <row r="1554" spans="1:29" x14ac:dyDescent="0.25">
      <c r="A1554" t="s">
        <v>421</v>
      </c>
      <c r="B1554" t="s">
        <v>1380</v>
      </c>
      <c r="C1554" t="s">
        <v>1381</v>
      </c>
      <c r="D1554">
        <v>1900</v>
      </c>
      <c r="E1554" s="957">
        <v>1</v>
      </c>
      <c r="F1554" t="s">
        <v>440</v>
      </c>
      <c r="G1554" s="957">
        <v>182</v>
      </c>
      <c r="H1554" t="s">
        <v>384</v>
      </c>
      <c r="I1554" s="937" t="s">
        <v>489</v>
      </c>
      <c r="J1554" s="937" t="s">
        <v>445</v>
      </c>
      <c r="K1554" s="937" t="s">
        <v>53</v>
      </c>
      <c r="L1554" s="937" t="s">
        <v>41</v>
      </c>
      <c r="M1554" s="962" t="s">
        <v>52</v>
      </c>
      <c r="N1554" s="678">
        <f t="shared" ca="1" si="268"/>
        <v>29791.994805782771</v>
      </c>
      <c r="O1554" s="678">
        <f t="shared" ca="1" si="269"/>
        <v>13943.307918105116</v>
      </c>
      <c r="P1554" s="678">
        <f t="shared" ca="1" si="269"/>
        <v>2843.7822369807609</v>
      </c>
      <c r="Q1554" s="678">
        <f t="shared" ca="1" si="269"/>
        <v>9165.9968268871944</v>
      </c>
      <c r="R1554" s="678">
        <f t="shared" ca="1" si="269"/>
        <v>1638.0254902738452</v>
      </c>
      <c r="S1554" s="678">
        <f t="shared" ca="1" si="269"/>
        <v>55.535154878030298</v>
      </c>
      <c r="T1554" s="678">
        <f t="shared" ca="1" si="269"/>
        <v>1393.8519017068527</v>
      </c>
      <c r="U1554" s="678">
        <f t="shared" ca="1" si="269"/>
        <v>0</v>
      </c>
      <c r="V1554" s="678">
        <f t="shared" ca="1" si="269"/>
        <v>143.90848829263504</v>
      </c>
      <c r="W1554" s="678">
        <f t="shared" ca="1" si="262"/>
        <v>607.58678865833429</v>
      </c>
      <c r="X1554" s="678">
        <f t="shared" ca="1" si="269"/>
        <v>0</v>
      </c>
      <c r="Y1554" s="678">
        <f t="shared" ca="1" si="269"/>
        <v>0</v>
      </c>
      <c r="Z1554" s="678">
        <f t="shared" ca="1" si="269"/>
        <v>0</v>
      </c>
      <c r="AA1554" t="str">
        <f t="shared" si="265"/>
        <v>ASR_CMS_19</v>
      </c>
      <c r="AB1554" s="957">
        <f t="shared" si="266"/>
        <v>45406</v>
      </c>
      <c r="AC1554" t="str">
        <f t="shared" si="267"/>
        <v>Unaudited</v>
      </c>
    </row>
    <row r="1555" spans="1:29" x14ac:dyDescent="0.25">
      <c r="A1555" t="s">
        <v>421</v>
      </c>
      <c r="B1555" t="s">
        <v>1380</v>
      </c>
      <c r="C1555" t="s">
        <v>1381</v>
      </c>
      <c r="D1555">
        <v>1900</v>
      </c>
      <c r="E1555" s="957">
        <v>1</v>
      </c>
      <c r="F1555" t="s">
        <v>440</v>
      </c>
      <c r="G1555" s="957">
        <v>182</v>
      </c>
      <c r="H1555" t="s">
        <v>384</v>
      </c>
      <c r="I1555" s="937" t="s">
        <v>489</v>
      </c>
      <c r="J1555" s="937" t="s">
        <v>445</v>
      </c>
      <c r="K1555" s="937" t="s">
        <v>53</v>
      </c>
      <c r="L1555" s="945" t="s">
        <v>42</v>
      </c>
      <c r="M1555" s="960" t="s">
        <v>155</v>
      </c>
      <c r="N1555" s="678">
        <f t="shared" ca="1" si="268"/>
        <v>9713.7420636152547</v>
      </c>
      <c r="O1555" s="678">
        <f t="shared" ca="1" si="269"/>
        <v>2435.3337289439701</v>
      </c>
      <c r="P1555" s="678">
        <f t="shared" ca="1" si="269"/>
        <v>566.70498411024585</v>
      </c>
      <c r="Q1555" s="678">
        <f t="shared" ca="1" si="269"/>
        <v>3189.6634108915746</v>
      </c>
      <c r="R1555" s="678">
        <f t="shared" ca="1" si="269"/>
        <v>521.66436338096457</v>
      </c>
      <c r="S1555" s="678">
        <f t="shared" ca="1" si="269"/>
        <v>1.5642767076643647</v>
      </c>
      <c r="T1555" s="678">
        <f t="shared" ca="1" si="269"/>
        <v>688.46028590410958</v>
      </c>
      <c r="U1555" s="678">
        <f t="shared" ca="1" si="269"/>
        <v>0</v>
      </c>
      <c r="V1555" s="678">
        <f t="shared" ca="1" si="269"/>
        <v>48.637193804281701</v>
      </c>
      <c r="W1555" s="678">
        <f t="shared" ca="1" si="262"/>
        <v>2261.7138198724438</v>
      </c>
      <c r="X1555" s="678">
        <f t="shared" ca="1" si="269"/>
        <v>0</v>
      </c>
      <c r="Y1555" s="678">
        <f t="shared" ca="1" si="269"/>
        <v>0</v>
      </c>
      <c r="Z1555" s="678">
        <f t="shared" ca="1" si="269"/>
        <v>0</v>
      </c>
      <c r="AA1555" t="str">
        <f t="shared" si="265"/>
        <v>ASR_CMS_19</v>
      </c>
      <c r="AB1555" s="957">
        <f t="shared" si="266"/>
        <v>45406</v>
      </c>
      <c r="AC1555" t="str">
        <f t="shared" si="267"/>
        <v>Unaudited</v>
      </c>
    </row>
    <row r="1556" spans="1:29" x14ac:dyDescent="0.25">
      <c r="A1556" t="s">
        <v>421</v>
      </c>
      <c r="B1556" t="s">
        <v>1380</v>
      </c>
      <c r="C1556" t="s">
        <v>1381</v>
      </c>
      <c r="D1556">
        <v>1900</v>
      </c>
      <c r="E1556" s="957">
        <v>1</v>
      </c>
      <c r="F1556" t="s">
        <v>440</v>
      </c>
      <c r="G1556" s="957">
        <v>182</v>
      </c>
      <c r="H1556" t="s">
        <v>384</v>
      </c>
      <c r="I1556" s="962" t="s">
        <v>489</v>
      </c>
      <c r="J1556" s="962" t="s">
        <v>445</v>
      </c>
      <c r="K1556" s="962" t="s">
        <v>53</v>
      </c>
      <c r="L1556" s="937" t="s">
        <v>43</v>
      </c>
      <c r="M1556" s="962" t="s">
        <v>463</v>
      </c>
      <c r="N1556" s="678">
        <f t="shared" ca="1" si="268"/>
        <v>54221.289784783577</v>
      </c>
      <c r="O1556" s="678">
        <f t="shared" ca="1" si="269"/>
        <v>8643.0778976695092</v>
      </c>
      <c r="P1556" s="678">
        <f t="shared" ca="1" si="269"/>
        <v>1846.4091984997331</v>
      </c>
      <c r="Q1556" s="678">
        <f t="shared" ca="1" si="269"/>
        <v>14351.592455727548</v>
      </c>
      <c r="R1556" s="678">
        <f t="shared" ca="1" si="269"/>
        <v>2173.7512125272196</v>
      </c>
      <c r="S1556" s="678">
        <f t="shared" ca="1" si="269"/>
        <v>30.109257145257097</v>
      </c>
      <c r="T1556" s="678">
        <f t="shared" ca="1" si="269"/>
        <v>3519.6278380529802</v>
      </c>
      <c r="U1556" s="678">
        <f t="shared" ca="1" si="269"/>
        <v>0</v>
      </c>
      <c r="V1556" s="678">
        <f t="shared" ca="1" si="269"/>
        <v>163.29862693837396</v>
      </c>
      <c r="W1556" s="678">
        <f t="shared" ca="1" si="262"/>
        <v>23493.423298222955</v>
      </c>
      <c r="X1556" s="678">
        <f t="shared" ca="1" si="269"/>
        <v>0</v>
      </c>
      <c r="Y1556" s="678">
        <f t="shared" ca="1" si="269"/>
        <v>0</v>
      </c>
      <c r="Z1556" s="678">
        <f t="shared" ca="1" si="269"/>
        <v>0</v>
      </c>
      <c r="AA1556" t="str">
        <f t="shared" si="265"/>
        <v>ASR_CMS_19</v>
      </c>
      <c r="AB1556" s="957">
        <f t="shared" si="266"/>
        <v>45406</v>
      </c>
      <c r="AC1556" t="str">
        <f t="shared" si="267"/>
        <v>Unaudited</v>
      </c>
    </row>
    <row r="1557" spans="1:29" x14ac:dyDescent="0.25">
      <c r="A1557" t="s">
        <v>421</v>
      </c>
      <c r="B1557" t="s">
        <v>1380</v>
      </c>
      <c r="C1557" t="s">
        <v>1381</v>
      </c>
      <c r="D1557">
        <v>1900</v>
      </c>
      <c r="E1557" s="957">
        <v>1</v>
      </c>
      <c r="F1557" t="s">
        <v>440</v>
      </c>
      <c r="G1557" s="957">
        <v>182</v>
      </c>
      <c r="H1557" t="s">
        <v>384</v>
      </c>
      <c r="I1557" s="937" t="s">
        <v>489</v>
      </c>
      <c r="J1557" s="937" t="s">
        <v>445</v>
      </c>
      <c r="K1557" s="937" t="s">
        <v>915</v>
      </c>
      <c r="L1557" s="937" t="s">
        <v>916</v>
      </c>
      <c r="M1557" s="962" t="s">
        <v>915</v>
      </c>
      <c r="N1557" s="678">
        <f t="shared" ca="1" si="268"/>
        <v>18776.169999999998</v>
      </c>
      <c r="O1557" s="678">
        <f t="shared" ca="1" si="269"/>
        <v>11082.949999999999</v>
      </c>
      <c r="P1557" s="678">
        <f t="shared" ca="1" si="269"/>
        <v>2677.7</v>
      </c>
      <c r="Q1557" s="678">
        <f t="shared" ca="1" si="269"/>
        <v>5015.5200000000004</v>
      </c>
      <c r="R1557" s="678">
        <f t="shared" ca="1" si="269"/>
        <v>0</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ASR_CMS_19</v>
      </c>
      <c r="AB1557" s="957">
        <f t="shared" si="266"/>
        <v>45406</v>
      </c>
      <c r="AC1557" t="str">
        <f t="shared" si="267"/>
        <v>Unaudited</v>
      </c>
    </row>
    <row r="1558" spans="1:29" x14ac:dyDescent="0.25">
      <c r="A1558" t="s">
        <v>421</v>
      </c>
      <c r="B1558" t="s">
        <v>1380</v>
      </c>
      <c r="C1558" t="s">
        <v>1381</v>
      </c>
      <c r="D1558">
        <v>1900</v>
      </c>
      <c r="E1558" s="957">
        <v>1</v>
      </c>
      <c r="F1558" t="s">
        <v>440</v>
      </c>
      <c r="G1558" s="957">
        <v>182</v>
      </c>
      <c r="H1558" t="s">
        <v>384</v>
      </c>
      <c r="I1558" s="937" t="s">
        <v>489</v>
      </c>
      <c r="J1558" s="937" t="s">
        <v>445</v>
      </c>
      <c r="K1558" s="937" t="s">
        <v>915</v>
      </c>
      <c r="L1558" s="937" t="s">
        <v>917</v>
      </c>
      <c r="M1558" s="962" t="s">
        <v>920</v>
      </c>
      <c r="N1558" s="678">
        <f t="shared" ca="1" si="268"/>
        <v>44.135704875315334</v>
      </c>
      <c r="O1558" s="678">
        <f t="shared" ca="1" si="269"/>
        <v>26.051841794565988</v>
      </c>
      <c r="P1558" s="678">
        <f t="shared" ca="1" si="269"/>
        <v>6.2942643225232766</v>
      </c>
      <c r="Q1558" s="678">
        <f t="shared" ca="1" si="269"/>
        <v>11.78959875822607</v>
      </c>
      <c r="R1558" s="678">
        <f t="shared" ca="1" si="269"/>
        <v>0</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ASR_CMS_19</v>
      </c>
      <c r="AB1558" s="957">
        <f t="shared" si="266"/>
        <v>45406</v>
      </c>
      <c r="AC1558" t="str">
        <f t="shared" si="267"/>
        <v>Unaudited</v>
      </c>
    </row>
    <row r="1559" spans="1:29" x14ac:dyDescent="0.25">
      <c r="A1559" t="s">
        <v>421</v>
      </c>
      <c r="B1559" t="s">
        <v>1380</v>
      </c>
      <c r="C1559" t="s">
        <v>1381</v>
      </c>
      <c r="D1559">
        <v>1900</v>
      </c>
      <c r="E1559" s="957">
        <v>1</v>
      </c>
      <c r="F1559" t="s">
        <v>440</v>
      </c>
      <c r="G1559" s="957">
        <v>182</v>
      </c>
      <c r="H1559" t="s">
        <v>384</v>
      </c>
      <c r="I1559" s="937" t="s">
        <v>489</v>
      </c>
      <c r="J1559" s="937" t="s">
        <v>445</v>
      </c>
      <c r="K1559" s="937" t="s">
        <v>915</v>
      </c>
      <c r="L1559" s="937" t="s">
        <v>918</v>
      </c>
      <c r="M1559" s="962" t="s">
        <v>921</v>
      </c>
      <c r="N1559" s="678">
        <f t="shared" ca="1" si="268"/>
        <v>-24.003996515412979</v>
      </c>
      <c r="O1559" s="678">
        <f t="shared" ca="1" si="269"/>
        <v>-3.8263274916843613</v>
      </c>
      <c r="P1559" s="678">
        <f t="shared" ca="1" si="269"/>
        <v>-0.81741323643784236</v>
      </c>
      <c r="Q1559" s="678">
        <f t="shared" ca="1" si="269"/>
        <v>-6.3535112621867018</v>
      </c>
      <c r="R1559" s="678">
        <f t="shared" ca="1" si="269"/>
        <v>-0.96232894381500533</v>
      </c>
      <c r="S1559" s="678">
        <f t="shared" ca="1" si="269"/>
        <v>-1.3329496706278129E-2</v>
      </c>
      <c r="T1559" s="678">
        <f t="shared" ca="1" si="269"/>
        <v>-1.5581542728975029</v>
      </c>
      <c r="U1559" s="678">
        <f t="shared" ca="1" si="269"/>
        <v>0</v>
      </c>
      <c r="V1559" s="678">
        <f t="shared" ca="1" si="269"/>
        <v>-7.2292999439133462E-2</v>
      </c>
      <c r="W1559" s="678">
        <f t="shared" ca="1" si="262"/>
        <v>-10.400638812246152</v>
      </c>
      <c r="X1559" s="678">
        <f t="shared" ca="1" si="269"/>
        <v>0</v>
      </c>
      <c r="Y1559" s="678">
        <f t="shared" ca="1" si="269"/>
        <v>0</v>
      </c>
      <c r="Z1559" s="678">
        <f t="shared" ca="1" si="269"/>
        <v>0</v>
      </c>
      <c r="AA1559" t="str">
        <f t="shared" si="265"/>
        <v>ASR_CMS_19</v>
      </c>
      <c r="AB1559" s="957">
        <f t="shared" si="266"/>
        <v>45406</v>
      </c>
      <c r="AC1559" t="str">
        <f t="shared" si="267"/>
        <v>Unaudited</v>
      </c>
    </row>
    <row r="1560" spans="1:29" x14ac:dyDescent="0.25">
      <c r="A1560" t="s">
        <v>421</v>
      </c>
      <c r="B1560" t="s">
        <v>1380</v>
      </c>
      <c r="C1560" t="s">
        <v>1381</v>
      </c>
      <c r="D1560">
        <v>1900</v>
      </c>
      <c r="E1560" s="957">
        <v>1</v>
      </c>
      <c r="F1560" t="s">
        <v>440</v>
      </c>
      <c r="G1560" s="957">
        <v>182</v>
      </c>
      <c r="H1560" t="s">
        <v>384</v>
      </c>
      <c r="I1560" s="937" t="s">
        <v>489</v>
      </c>
      <c r="J1560" s="937" t="s">
        <v>445</v>
      </c>
      <c r="K1560" s="937" t="s">
        <v>446</v>
      </c>
      <c r="L1560" s="937">
        <v>5.0999999999999996</v>
      </c>
      <c r="M1560" s="962" t="s">
        <v>37</v>
      </c>
      <c r="N1560" s="678">
        <f t="shared" ca="1" si="268"/>
        <v>903098.94999999984</v>
      </c>
      <c r="O1560" s="678">
        <f t="shared" ca="1" si="269"/>
        <v>208992.35999999996</v>
      </c>
      <c r="P1560" s="678">
        <f t="shared" ca="1" si="269"/>
        <v>234974.85999999987</v>
      </c>
      <c r="Q1560" s="678">
        <f t="shared" ca="1" si="269"/>
        <v>140421.38000000003</v>
      </c>
      <c r="R1560" s="678">
        <f t="shared" ca="1" si="269"/>
        <v>230708.50999999995</v>
      </c>
      <c r="S1560" s="678">
        <f t="shared" ca="1" si="269"/>
        <v>932.20999999999992</v>
      </c>
      <c r="T1560" s="678">
        <f t="shared" ca="1" si="269"/>
        <v>79281.369999999981</v>
      </c>
      <c r="U1560" s="678">
        <f t="shared" ca="1" si="269"/>
        <v>0</v>
      </c>
      <c r="V1560" s="678">
        <f t="shared" ca="1" si="269"/>
        <v>1664.22</v>
      </c>
      <c r="W1560" s="678">
        <f t="shared" ca="1" si="262"/>
        <v>6124.0400000000009</v>
      </c>
      <c r="X1560" s="678">
        <f t="shared" ca="1" si="269"/>
        <v>0</v>
      </c>
      <c r="Y1560" s="678">
        <f t="shared" ca="1" si="269"/>
        <v>0</v>
      </c>
      <c r="Z1560" s="678">
        <f t="shared" ca="1" si="269"/>
        <v>0</v>
      </c>
      <c r="AA1560" t="str">
        <f t="shared" si="265"/>
        <v>ASR_CMS_19</v>
      </c>
      <c r="AB1560" s="957">
        <f t="shared" si="266"/>
        <v>45406</v>
      </c>
      <c r="AC1560" t="str">
        <f t="shared" si="267"/>
        <v>Unaudited</v>
      </c>
    </row>
    <row r="1561" spans="1:29" ht="30" x14ac:dyDescent="0.25">
      <c r="A1561" t="s">
        <v>421</v>
      </c>
      <c r="B1561" t="s">
        <v>1380</v>
      </c>
      <c r="C1561" t="s">
        <v>1381</v>
      </c>
      <c r="D1561">
        <v>1900</v>
      </c>
      <c r="E1561" s="957">
        <v>1</v>
      </c>
      <c r="F1561" t="s">
        <v>440</v>
      </c>
      <c r="G1561" s="957">
        <v>182</v>
      </c>
      <c r="H1561" t="s">
        <v>384</v>
      </c>
      <c r="I1561" s="937" t="s">
        <v>489</v>
      </c>
      <c r="J1561" s="937" t="s">
        <v>445</v>
      </c>
      <c r="K1561" s="937" t="s">
        <v>446</v>
      </c>
      <c r="L1561" s="937">
        <v>5.2</v>
      </c>
      <c r="M1561" s="962" t="s">
        <v>304</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ASR_CMS_19</v>
      </c>
      <c r="AB1561" s="957">
        <f t="shared" si="266"/>
        <v>45406</v>
      </c>
      <c r="AC1561" t="str">
        <f t="shared" si="267"/>
        <v>Unaudited</v>
      </c>
    </row>
    <row r="1562" spans="1:29" ht="30" x14ac:dyDescent="0.25">
      <c r="A1562" t="s">
        <v>421</v>
      </c>
      <c r="B1562" t="s">
        <v>1380</v>
      </c>
      <c r="C1562" t="s">
        <v>1381</v>
      </c>
      <c r="D1562">
        <v>1900</v>
      </c>
      <c r="E1562" s="957">
        <v>1</v>
      </c>
      <c r="F1562" t="s">
        <v>440</v>
      </c>
      <c r="G1562" s="957">
        <v>182</v>
      </c>
      <c r="H1562" t="s">
        <v>384</v>
      </c>
      <c r="I1562" s="937" t="s">
        <v>489</v>
      </c>
      <c r="J1562" s="937" t="s">
        <v>445</v>
      </c>
      <c r="K1562" s="937" t="s">
        <v>446</v>
      </c>
      <c r="L1562" s="937">
        <v>5.3</v>
      </c>
      <c r="M1562" s="962" t="s">
        <v>305</v>
      </c>
      <c r="N1562" s="678">
        <f t="shared" ca="1" si="268"/>
        <v>4716.4157103143807</v>
      </c>
      <c r="O1562" s="678">
        <f t="shared" ca="1" si="269"/>
        <v>1091.4583059139632</v>
      </c>
      <c r="P1562" s="678">
        <f t="shared" ca="1" si="269"/>
        <v>1227.1513782990471</v>
      </c>
      <c r="Q1562" s="678">
        <f t="shared" ca="1" si="269"/>
        <v>733.34777179845651</v>
      </c>
      <c r="R1562" s="678">
        <f t="shared" ca="1" si="269"/>
        <v>1204.8704530851494</v>
      </c>
      <c r="S1562" s="678">
        <f t="shared" ca="1" si="269"/>
        <v>4.8684475707918491</v>
      </c>
      <c r="T1562" s="678">
        <f t="shared" ca="1" si="269"/>
        <v>414.04532582309758</v>
      </c>
      <c r="U1562" s="678">
        <f t="shared" ca="1" si="269"/>
        <v>0</v>
      </c>
      <c r="V1562" s="678">
        <f t="shared" ca="1" si="269"/>
        <v>8.6913547551122718</v>
      </c>
      <c r="W1562" s="678">
        <f t="shared" ca="1" si="262"/>
        <v>31.982673068763606</v>
      </c>
      <c r="X1562" s="678">
        <f t="shared" ca="1" si="269"/>
        <v>0</v>
      </c>
      <c r="Y1562" s="678">
        <f t="shared" ca="1" si="269"/>
        <v>0</v>
      </c>
      <c r="Z1562" s="678">
        <f t="shared" ca="1" si="269"/>
        <v>0</v>
      </c>
      <c r="AA1562" t="str">
        <f t="shared" si="265"/>
        <v>ASR_CMS_19</v>
      </c>
      <c r="AB1562" s="957">
        <f t="shared" si="266"/>
        <v>45406</v>
      </c>
      <c r="AC1562" t="str">
        <f t="shared" si="267"/>
        <v>Unaudited</v>
      </c>
    </row>
    <row r="1563" spans="1:29" x14ac:dyDescent="0.25">
      <c r="A1563" t="s">
        <v>421</v>
      </c>
      <c r="B1563" t="s">
        <v>1380</v>
      </c>
      <c r="C1563" t="s">
        <v>1381</v>
      </c>
      <c r="D1563">
        <v>1900</v>
      </c>
      <c r="E1563" s="957">
        <v>1</v>
      </c>
      <c r="F1563" t="s">
        <v>440</v>
      </c>
      <c r="G1563" s="957">
        <v>182</v>
      </c>
      <c r="H1563" t="s">
        <v>384</v>
      </c>
      <c r="I1563" s="937" t="s">
        <v>489</v>
      </c>
      <c r="J1563" s="937" t="s">
        <v>445</v>
      </c>
      <c r="K1563" s="937" t="s">
        <v>446</v>
      </c>
      <c r="L1563" s="945" t="s">
        <v>82</v>
      </c>
      <c r="M1563" s="960" t="s">
        <v>454</v>
      </c>
      <c r="N1563" s="678">
        <f t="shared" ca="1" si="268"/>
        <v>-1759.8699101916595</v>
      </c>
      <c r="O1563" s="678">
        <f t="shared" ca="1" si="269"/>
        <v>-280.52989487940619</v>
      </c>
      <c r="P1563" s="678">
        <f t="shared" ca="1" si="269"/>
        <v>-59.929227121644168</v>
      </c>
      <c r="Q1563" s="678">
        <f t="shared" ca="1" si="269"/>
        <v>-465.81215287240428</v>
      </c>
      <c r="R1563" s="678">
        <f t="shared" ca="1" si="269"/>
        <v>-70.553824270017031</v>
      </c>
      <c r="S1563" s="678">
        <f t="shared" ca="1" si="269"/>
        <v>-0.97726143879062832</v>
      </c>
      <c r="T1563" s="678">
        <f t="shared" ca="1" si="269"/>
        <v>-114.23717790277732</v>
      </c>
      <c r="U1563" s="678">
        <f t="shared" ca="1" si="269"/>
        <v>0</v>
      </c>
      <c r="V1563" s="678">
        <f t="shared" ca="1" si="269"/>
        <v>-5.3002121687837054</v>
      </c>
      <c r="W1563" s="678">
        <f t="shared" ca="1" si="262"/>
        <v>-762.53015953783631</v>
      </c>
      <c r="X1563" s="678">
        <f t="shared" ca="1" si="269"/>
        <v>0</v>
      </c>
      <c r="Y1563" s="678">
        <f t="shared" ca="1" si="269"/>
        <v>0</v>
      </c>
      <c r="Z1563" s="678">
        <f t="shared" ca="1" si="269"/>
        <v>0</v>
      </c>
      <c r="AA1563" t="str">
        <f t="shared" si="265"/>
        <v>ASR_CMS_19</v>
      </c>
      <c r="AB1563" s="957">
        <f t="shared" si="266"/>
        <v>45406</v>
      </c>
      <c r="AC1563" t="str">
        <f t="shared" si="267"/>
        <v>Unaudited</v>
      </c>
    </row>
    <row r="1564" spans="1:29" x14ac:dyDescent="0.25">
      <c r="A1564" t="s">
        <v>421</v>
      </c>
      <c r="B1564" t="s">
        <v>1380</v>
      </c>
      <c r="C1564" t="s">
        <v>1381</v>
      </c>
      <c r="D1564">
        <v>1900</v>
      </c>
      <c r="E1564" s="957">
        <v>1</v>
      </c>
      <c r="F1564" t="s">
        <v>440</v>
      </c>
      <c r="G1564" s="957">
        <v>182</v>
      </c>
      <c r="H1564" t="s">
        <v>384</v>
      </c>
      <c r="I1564" s="937" t="s">
        <v>489</v>
      </c>
      <c r="J1564" s="937" t="s">
        <v>445</v>
      </c>
      <c r="K1564" s="937" t="s">
        <v>447</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ASR_CMS_19</v>
      </c>
      <c r="AB1564" s="957">
        <f t="shared" si="266"/>
        <v>45406</v>
      </c>
      <c r="AC1564" t="str">
        <f t="shared" si="267"/>
        <v>Unaudited</v>
      </c>
    </row>
    <row r="1565" spans="1:29" x14ac:dyDescent="0.25">
      <c r="A1565" t="s">
        <v>421</v>
      </c>
      <c r="B1565" t="s">
        <v>1380</v>
      </c>
      <c r="C1565" t="s">
        <v>1381</v>
      </c>
      <c r="D1565">
        <v>1900</v>
      </c>
      <c r="E1565" s="957">
        <v>1</v>
      </c>
      <c r="F1565" t="s">
        <v>440</v>
      </c>
      <c r="G1565" s="957">
        <v>182</v>
      </c>
      <c r="H1565" t="s">
        <v>384</v>
      </c>
      <c r="I1565" s="937" t="s">
        <v>489</v>
      </c>
      <c r="J1565" s="937" t="s">
        <v>445</v>
      </c>
      <c r="K1565" s="937" t="s">
        <v>447</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ASR_CMS_19</v>
      </c>
      <c r="AB1565" s="957">
        <f t="shared" si="266"/>
        <v>45406</v>
      </c>
      <c r="AC1565" t="str">
        <f t="shared" si="267"/>
        <v>Unaudited</v>
      </c>
    </row>
    <row r="1566" spans="1:29" x14ac:dyDescent="0.25">
      <c r="A1566" t="s">
        <v>421</v>
      </c>
      <c r="B1566" t="s">
        <v>1380</v>
      </c>
      <c r="C1566" t="s">
        <v>1381</v>
      </c>
      <c r="D1566">
        <v>1900</v>
      </c>
      <c r="E1566" s="957">
        <v>1</v>
      </c>
      <c r="F1566" t="s">
        <v>440</v>
      </c>
      <c r="G1566" s="957">
        <v>182</v>
      </c>
      <c r="H1566" t="s">
        <v>384</v>
      </c>
      <c r="I1566" s="937" t="s">
        <v>489</v>
      </c>
      <c r="J1566" s="937" t="s">
        <v>445</v>
      </c>
      <c r="K1566" s="937" t="s">
        <v>447</v>
      </c>
      <c r="L1566" s="937">
        <v>6.3</v>
      </c>
      <c r="M1566" s="962" t="s">
        <v>185</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ASR_CMS_19</v>
      </c>
      <c r="AB1566" s="957">
        <f t="shared" si="266"/>
        <v>45406</v>
      </c>
      <c r="AC1566" t="str">
        <f t="shared" si="267"/>
        <v>Unaudited</v>
      </c>
    </row>
    <row r="1567" spans="1:29" x14ac:dyDescent="0.25">
      <c r="A1567" t="s">
        <v>421</v>
      </c>
      <c r="B1567" t="s">
        <v>1380</v>
      </c>
      <c r="C1567" t="s">
        <v>1381</v>
      </c>
      <c r="D1567">
        <v>1900</v>
      </c>
      <c r="E1567" s="957">
        <v>1</v>
      </c>
      <c r="F1567" t="s">
        <v>440</v>
      </c>
      <c r="G1567" s="957">
        <v>182</v>
      </c>
      <c r="H1567" t="s">
        <v>384</v>
      </c>
      <c r="I1567" s="937" t="s">
        <v>489</v>
      </c>
      <c r="J1567" s="937" t="s">
        <v>445</v>
      </c>
      <c r="K1567" s="937" t="s">
        <v>447</v>
      </c>
      <c r="L1567" s="937" t="s">
        <v>87</v>
      </c>
      <c r="M1567" s="962" t="s">
        <v>455</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ASR_CMS_19</v>
      </c>
      <c r="AB1567" s="957">
        <f t="shared" si="266"/>
        <v>45406</v>
      </c>
      <c r="AC1567" t="str">
        <f t="shared" si="267"/>
        <v>Unaudited</v>
      </c>
    </row>
    <row r="1568" spans="1:29" x14ac:dyDescent="0.25">
      <c r="A1568" t="s">
        <v>421</v>
      </c>
      <c r="B1568" t="s">
        <v>1380</v>
      </c>
      <c r="C1568" t="s">
        <v>1381</v>
      </c>
      <c r="D1568">
        <v>1900</v>
      </c>
      <c r="E1568" s="957">
        <v>1</v>
      </c>
      <c r="F1568" t="s">
        <v>440</v>
      </c>
      <c r="G1568" s="957">
        <v>182</v>
      </c>
      <c r="H1568" t="s">
        <v>384</v>
      </c>
      <c r="I1568" s="937" t="s">
        <v>489</v>
      </c>
      <c r="J1568" s="937" t="s">
        <v>445</v>
      </c>
      <c r="K1568" s="937" t="s">
        <v>448</v>
      </c>
      <c r="L1568" s="945">
        <v>7.1</v>
      </c>
      <c r="M1568" s="960" t="s">
        <v>20</v>
      </c>
      <c r="N1568" s="678">
        <f t="shared" ca="1" si="268"/>
        <v>762064.91999999969</v>
      </c>
      <c r="O1568" s="678">
        <f t="shared" ca="1" si="269"/>
        <v>158439.3133568379</v>
      </c>
      <c r="P1568" s="678">
        <f t="shared" ca="1" si="269"/>
        <v>11958.811430646438</v>
      </c>
      <c r="Q1568" s="678">
        <f t="shared" ca="1" si="269"/>
        <v>384738.99899974914</v>
      </c>
      <c r="R1568" s="678">
        <f t="shared" ca="1" si="269"/>
        <v>26700.688831895925</v>
      </c>
      <c r="S1568" s="678">
        <f t="shared" ca="1" si="269"/>
        <v>2132.0706377423335</v>
      </c>
      <c r="T1568" s="678">
        <f t="shared" ca="1" si="269"/>
        <v>54050.995770595982</v>
      </c>
      <c r="U1568" s="678">
        <f t="shared" ca="1" si="269"/>
        <v>0</v>
      </c>
      <c r="V1568" s="678">
        <f t="shared" ca="1" si="269"/>
        <v>2559.1572837612425</v>
      </c>
      <c r="W1568" s="678">
        <f t="shared" ca="1" si="262"/>
        <v>121484.88368877079</v>
      </c>
      <c r="X1568" s="678">
        <f t="shared" ca="1" si="269"/>
        <v>0</v>
      </c>
      <c r="Y1568" s="678">
        <f t="shared" ca="1" si="269"/>
        <v>0</v>
      </c>
      <c r="Z1568" s="678">
        <f t="shared" ca="1" si="269"/>
        <v>0</v>
      </c>
      <c r="AA1568" t="str">
        <f t="shared" si="265"/>
        <v>ASR_CMS_19</v>
      </c>
      <c r="AB1568" s="957">
        <f t="shared" si="266"/>
        <v>45406</v>
      </c>
      <c r="AC1568" t="str">
        <f t="shared" si="267"/>
        <v>Unaudited</v>
      </c>
    </row>
    <row r="1569" spans="1:29" x14ac:dyDescent="0.25">
      <c r="A1569" t="s">
        <v>421</v>
      </c>
      <c r="B1569" t="s">
        <v>1380</v>
      </c>
      <c r="C1569" t="s">
        <v>1381</v>
      </c>
      <c r="D1569">
        <v>1900</v>
      </c>
      <c r="E1569" s="957">
        <v>1</v>
      </c>
      <c r="F1569" t="s">
        <v>440</v>
      </c>
      <c r="G1569" s="957">
        <v>182</v>
      </c>
      <c r="H1569" t="s">
        <v>384</v>
      </c>
      <c r="I1569" s="962" t="s">
        <v>489</v>
      </c>
      <c r="J1569" s="962" t="s">
        <v>445</v>
      </c>
      <c r="K1569" s="962" t="s">
        <v>448</v>
      </c>
      <c r="L1569" s="953">
        <v>7.2</v>
      </c>
      <c r="M1569" s="962"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ASR_CMS_19</v>
      </c>
      <c r="AB1569" s="957">
        <f t="shared" si="266"/>
        <v>45406</v>
      </c>
      <c r="AC1569" t="str">
        <f t="shared" si="267"/>
        <v>Unaudited</v>
      </c>
    </row>
    <row r="1570" spans="1:29" x14ac:dyDescent="0.25">
      <c r="A1570" t="s">
        <v>421</v>
      </c>
      <c r="B1570" t="s">
        <v>1380</v>
      </c>
      <c r="C1570" t="s">
        <v>1381</v>
      </c>
      <c r="D1570">
        <v>1900</v>
      </c>
      <c r="E1570" s="957">
        <v>1</v>
      </c>
      <c r="F1570" t="s">
        <v>440</v>
      </c>
      <c r="G1570" s="957">
        <v>182</v>
      </c>
      <c r="H1570" t="s">
        <v>384</v>
      </c>
      <c r="I1570" s="958" t="s">
        <v>489</v>
      </c>
      <c r="J1570" s="958" t="s">
        <v>445</v>
      </c>
      <c r="K1570" s="958" t="s">
        <v>448</v>
      </c>
      <c r="L1570" s="953">
        <v>7.3</v>
      </c>
      <c r="M1570" s="958" t="s">
        <v>156</v>
      </c>
      <c r="N1570" s="678">
        <f t="shared" ca="1" si="268"/>
        <v>6155.9681108556288</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980.55383000857387</v>
      </c>
      <c r="P1570" s="678">
        <f t="shared" ca="1" si="272"/>
        <v>218.09132385432019</v>
      </c>
      <c r="Q1570" s="678">
        <f t="shared" ca="1" si="272"/>
        <v>1632.4147178928085</v>
      </c>
      <c r="R1570" s="678">
        <f t="shared" ca="1" si="272"/>
        <v>260.47556006968034</v>
      </c>
      <c r="S1570" s="678">
        <f t="shared" ca="1" si="272"/>
        <v>3.3662784610794625</v>
      </c>
      <c r="T1570" s="678">
        <f t="shared" ca="1" si="272"/>
        <v>405.49005483462366</v>
      </c>
      <c r="U1570" s="678">
        <f t="shared" ca="1" si="272"/>
        <v>0</v>
      </c>
      <c r="V1570" s="678">
        <f t="shared" ca="1" si="270"/>
        <v>18.257130952601088</v>
      </c>
      <c r="W1570" s="678">
        <f t="shared" ca="1" si="262"/>
        <v>2637.3192147819414</v>
      </c>
      <c r="X1570" s="678">
        <f t="shared" ca="1" si="271"/>
        <v>0</v>
      </c>
      <c r="Y1570" s="678">
        <f t="shared" ca="1" si="271"/>
        <v>0</v>
      </c>
      <c r="Z1570" s="678">
        <f t="shared" ca="1" si="271"/>
        <v>0</v>
      </c>
      <c r="AA1570" t="str">
        <f t="shared" si="265"/>
        <v>ASR_CMS_19</v>
      </c>
      <c r="AB1570" s="957">
        <f t="shared" si="266"/>
        <v>45406</v>
      </c>
      <c r="AC1570" t="str">
        <f t="shared" si="267"/>
        <v>Unaudited</v>
      </c>
    </row>
    <row r="1571" spans="1:29" x14ac:dyDescent="0.25">
      <c r="A1571" t="s">
        <v>421</v>
      </c>
      <c r="B1571" t="s">
        <v>1380</v>
      </c>
      <c r="C1571" t="s">
        <v>1381</v>
      </c>
      <c r="D1571">
        <v>1900</v>
      </c>
      <c r="E1571" s="957">
        <v>1</v>
      </c>
      <c r="F1571" t="s">
        <v>440</v>
      </c>
      <c r="G1571" s="957">
        <v>182</v>
      </c>
      <c r="H1571" t="s">
        <v>384</v>
      </c>
      <c r="I1571" s="958" t="s">
        <v>489</v>
      </c>
      <c r="J1571" s="958" t="s">
        <v>445</v>
      </c>
      <c r="K1571" s="958" t="s">
        <v>448</v>
      </c>
      <c r="L1571" s="937" t="s">
        <v>91</v>
      </c>
      <c r="M1571" s="958" t="s">
        <v>456</v>
      </c>
      <c r="N1571" s="678">
        <f t="shared" ca="1" si="268"/>
        <v>-66.398078867802397</v>
      </c>
      <c r="O1571" s="678">
        <f t="shared" ca="1" si="272"/>
        <v>-10.584103959678805</v>
      </c>
      <c r="P1571" s="678">
        <f t="shared" ca="1" si="272"/>
        <v>-2.2610680061437134</v>
      </c>
      <c r="Q1571" s="678">
        <f t="shared" ca="1" si="272"/>
        <v>-17.574612694318059</v>
      </c>
      <c r="R1571" s="678">
        <f t="shared" ca="1" si="272"/>
        <v>-2.6619231121438274</v>
      </c>
      <c r="S1571" s="678">
        <f t="shared" ca="1" si="272"/>
        <v>-3.687106740759917E-2</v>
      </c>
      <c r="T1571" s="678">
        <f t="shared" ca="1" si="272"/>
        <v>-4.3100510464422443</v>
      </c>
      <c r="U1571" s="678">
        <f t="shared" ca="1" si="272"/>
        <v>0</v>
      </c>
      <c r="V1571" s="678">
        <f t="shared" ca="1" si="270"/>
        <v>-0.19997154537443051</v>
      </c>
      <c r="W1571" s="678">
        <f t="shared" ca="1" si="262"/>
        <v>-28.769477436293716</v>
      </c>
      <c r="X1571" s="678">
        <f t="shared" ca="1" si="271"/>
        <v>0</v>
      </c>
      <c r="Y1571" s="678">
        <f t="shared" ca="1" si="271"/>
        <v>0</v>
      </c>
      <c r="Z1571" s="678">
        <f t="shared" ca="1" si="271"/>
        <v>0</v>
      </c>
      <c r="AA1571" t="str">
        <f t="shared" si="265"/>
        <v>ASR_CMS_19</v>
      </c>
      <c r="AB1571" s="957">
        <f t="shared" si="266"/>
        <v>45406</v>
      </c>
      <c r="AC1571" t="str">
        <f t="shared" si="267"/>
        <v>Unaudited</v>
      </c>
    </row>
    <row r="1572" spans="1:29" x14ac:dyDescent="0.25">
      <c r="A1572" t="s">
        <v>421</v>
      </c>
      <c r="B1572" t="s">
        <v>1380</v>
      </c>
      <c r="C1572" t="s">
        <v>1381</v>
      </c>
      <c r="D1572">
        <v>1900</v>
      </c>
      <c r="E1572" s="957">
        <v>1</v>
      </c>
      <c r="F1572" t="s">
        <v>440</v>
      </c>
      <c r="G1572" s="957">
        <v>182</v>
      </c>
      <c r="H1572" t="s">
        <v>384</v>
      </c>
      <c r="I1572" s="958" t="s">
        <v>489</v>
      </c>
      <c r="J1572" s="958" t="s">
        <v>445</v>
      </c>
      <c r="K1572" s="958" t="s">
        <v>449</v>
      </c>
      <c r="L1572" s="937">
        <v>8.1</v>
      </c>
      <c r="M1572" s="958" t="s">
        <v>22</v>
      </c>
      <c r="N1572" s="678">
        <f t="shared" ca="1" si="268"/>
        <v>8506681.0962285195</v>
      </c>
      <c r="O1572" s="678">
        <f t="shared" ca="1" si="272"/>
        <v>2696926.6646256647</v>
      </c>
      <c r="P1572" s="678">
        <f t="shared" ca="1" si="272"/>
        <v>739903.57638485765</v>
      </c>
      <c r="Q1572" s="678">
        <f t="shared" ca="1" si="272"/>
        <v>2988879.2657654984</v>
      </c>
      <c r="R1572" s="678">
        <f t="shared" ca="1" si="272"/>
        <v>555915.34347800049</v>
      </c>
      <c r="S1572" s="678">
        <f t="shared" ca="1" si="272"/>
        <v>548.95161890459326</v>
      </c>
      <c r="T1572" s="678">
        <f t="shared" ca="1" si="272"/>
        <v>1003309.021655821</v>
      </c>
      <c r="U1572" s="678">
        <f t="shared" ca="1" si="272"/>
        <v>0</v>
      </c>
      <c r="V1572" s="678">
        <f t="shared" ca="1" si="270"/>
        <v>125776.47022104685</v>
      </c>
      <c r="W1572" s="678">
        <f t="shared" ca="1" si="262"/>
        <v>395421.8024787248</v>
      </c>
      <c r="X1572" s="678">
        <f t="shared" ca="1" si="271"/>
        <v>0</v>
      </c>
      <c r="Y1572" s="678">
        <f t="shared" ca="1" si="271"/>
        <v>0</v>
      </c>
      <c r="Z1572" s="678">
        <f t="shared" ca="1" si="271"/>
        <v>0</v>
      </c>
      <c r="AA1572" t="str">
        <f t="shared" si="265"/>
        <v>ASR_CMS_19</v>
      </c>
      <c r="AB1572" s="957">
        <f t="shared" si="266"/>
        <v>45406</v>
      </c>
      <c r="AC1572" t="str">
        <f t="shared" si="267"/>
        <v>Unaudited</v>
      </c>
    </row>
    <row r="1573" spans="1:29" x14ac:dyDescent="0.25">
      <c r="A1573" t="s">
        <v>421</v>
      </c>
      <c r="B1573" t="s">
        <v>1380</v>
      </c>
      <c r="C1573" t="s">
        <v>1381</v>
      </c>
      <c r="D1573">
        <v>1900</v>
      </c>
      <c r="E1573" s="957">
        <v>1</v>
      </c>
      <c r="F1573" t="s">
        <v>440</v>
      </c>
      <c r="G1573" s="957">
        <v>182</v>
      </c>
      <c r="H1573" t="s">
        <v>384</v>
      </c>
      <c r="I1573" s="965" t="s">
        <v>489</v>
      </c>
      <c r="J1573" s="965" t="s">
        <v>445</v>
      </c>
      <c r="K1573" s="965" t="s">
        <v>449</v>
      </c>
      <c r="L1573" s="945" t="s">
        <v>113</v>
      </c>
      <c r="M1573" s="965" t="s">
        <v>444</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ASR_CMS_19</v>
      </c>
      <c r="AB1573" s="957">
        <f t="shared" si="266"/>
        <v>45406</v>
      </c>
      <c r="AC1573" t="str">
        <f t="shared" si="267"/>
        <v>Unaudited</v>
      </c>
    </row>
    <row r="1574" spans="1:29" x14ac:dyDescent="0.25">
      <c r="A1574" t="s">
        <v>421</v>
      </c>
      <c r="B1574" t="s">
        <v>1380</v>
      </c>
      <c r="C1574" t="s">
        <v>1381</v>
      </c>
      <c r="D1574">
        <v>1900</v>
      </c>
      <c r="E1574" s="957">
        <v>1</v>
      </c>
      <c r="F1574" t="s">
        <v>440</v>
      </c>
      <c r="G1574" s="957">
        <v>182</v>
      </c>
      <c r="H1574" t="s">
        <v>384</v>
      </c>
      <c r="I1574" s="937" t="s">
        <v>489</v>
      </c>
      <c r="J1574" s="937" t="s">
        <v>445</v>
      </c>
      <c r="K1574" s="937" t="s">
        <v>449</v>
      </c>
      <c r="L1574" s="937" t="s">
        <v>115</v>
      </c>
      <c r="M1574" s="958" t="s">
        <v>158</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ASR_CMS_19</v>
      </c>
      <c r="AB1574" s="957">
        <f t="shared" si="266"/>
        <v>45406</v>
      </c>
      <c r="AC1574" t="str">
        <f t="shared" si="267"/>
        <v>Unaudited</v>
      </c>
    </row>
    <row r="1575" spans="1:29" x14ac:dyDescent="0.25">
      <c r="A1575" t="s">
        <v>421</v>
      </c>
      <c r="B1575" t="s">
        <v>1380</v>
      </c>
      <c r="C1575" t="s">
        <v>1381</v>
      </c>
      <c r="D1575">
        <v>1900</v>
      </c>
      <c r="E1575" s="957">
        <v>1</v>
      </c>
      <c r="F1575" t="s">
        <v>440</v>
      </c>
      <c r="G1575" s="957">
        <v>182</v>
      </c>
      <c r="H1575" t="s">
        <v>384</v>
      </c>
      <c r="I1575" s="937" t="s">
        <v>489</v>
      </c>
      <c r="J1575" s="937" t="s">
        <v>445</v>
      </c>
      <c r="K1575" s="937" t="s">
        <v>449</v>
      </c>
      <c r="L1575" s="943" t="s">
        <v>116</v>
      </c>
      <c r="M1575" s="959" t="s">
        <v>114</v>
      </c>
      <c r="N1575" s="678">
        <f t="shared" ca="1" si="268"/>
        <v>-30568.376949992413</v>
      </c>
      <c r="O1575" s="678">
        <f t="shared" ca="1" si="272"/>
        <v>-9691.284998013336</v>
      </c>
      <c r="P1575" s="678">
        <f t="shared" ca="1" si="272"/>
        <v>-2658.8103131793059</v>
      </c>
      <c r="Q1575" s="678">
        <f t="shared" ca="1" si="272"/>
        <v>-10740.4035746025</v>
      </c>
      <c r="R1575" s="678">
        <f t="shared" ca="1" si="272"/>
        <v>-1997.6568510666459</v>
      </c>
      <c r="S1575" s="678">
        <f t="shared" ca="1" si="272"/>
        <v>-1.9726330191717116</v>
      </c>
      <c r="T1575" s="678">
        <f t="shared" ca="1" si="272"/>
        <v>-3605.3459656434907</v>
      </c>
      <c r="U1575" s="678">
        <f t="shared" ca="1" si="272"/>
        <v>0</v>
      </c>
      <c r="V1575" s="678">
        <f t="shared" ca="1" si="270"/>
        <v>-451.9721040043525</v>
      </c>
      <c r="W1575" s="678">
        <f t="shared" ca="1" si="262"/>
        <v>-1420.9305104636069</v>
      </c>
      <c r="X1575" s="678">
        <f t="shared" ca="1" si="271"/>
        <v>0</v>
      </c>
      <c r="Y1575" s="678">
        <f t="shared" ca="1" si="271"/>
        <v>0</v>
      </c>
      <c r="Z1575" s="678">
        <f t="shared" ca="1" si="271"/>
        <v>0</v>
      </c>
      <c r="AA1575" t="str">
        <f t="shared" si="265"/>
        <v>ASR_CMS_19</v>
      </c>
      <c r="AB1575" s="957">
        <f t="shared" si="266"/>
        <v>45406</v>
      </c>
      <c r="AC1575" t="str">
        <f t="shared" si="267"/>
        <v>Unaudited</v>
      </c>
    </row>
    <row r="1576" spans="1:29" x14ac:dyDescent="0.25">
      <c r="A1576" t="s">
        <v>421</v>
      </c>
      <c r="B1576" t="s">
        <v>1380</v>
      </c>
      <c r="C1576" t="s">
        <v>1381</v>
      </c>
      <c r="D1576">
        <v>1900</v>
      </c>
      <c r="E1576" s="957">
        <v>1</v>
      </c>
      <c r="F1576" t="s">
        <v>440</v>
      </c>
      <c r="G1576" s="957">
        <v>182</v>
      </c>
      <c r="H1576" t="s">
        <v>384</v>
      </c>
      <c r="I1576" s="958" t="s">
        <v>489</v>
      </c>
      <c r="J1576" s="958" t="s">
        <v>445</v>
      </c>
      <c r="K1576" s="958" t="s">
        <v>449</v>
      </c>
      <c r="L1576" s="937" t="s">
        <v>117</v>
      </c>
      <c r="M1576" s="958" t="s">
        <v>159</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ASR_CMS_19</v>
      </c>
      <c r="AB1576" s="957">
        <f t="shared" si="266"/>
        <v>45406</v>
      </c>
      <c r="AC1576" t="str">
        <f t="shared" si="267"/>
        <v>Unaudited</v>
      </c>
    </row>
    <row r="1577" spans="1:29" x14ac:dyDescent="0.25">
      <c r="A1577" t="s">
        <v>421</v>
      </c>
      <c r="B1577" t="s">
        <v>1380</v>
      </c>
      <c r="C1577" t="s">
        <v>1381</v>
      </c>
      <c r="D1577">
        <v>1900</v>
      </c>
      <c r="E1577" s="957">
        <v>1</v>
      </c>
      <c r="F1577" t="s">
        <v>440</v>
      </c>
      <c r="G1577" s="957">
        <v>182</v>
      </c>
      <c r="H1577" t="s">
        <v>384</v>
      </c>
      <c r="I1577" s="937" t="s">
        <v>489</v>
      </c>
      <c r="J1577" s="937" t="s">
        <v>445</v>
      </c>
      <c r="K1577" s="937" t="s">
        <v>449</v>
      </c>
      <c r="L1577" s="937" t="s">
        <v>160</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ASR_CMS_19</v>
      </c>
      <c r="AB1577" s="957">
        <f t="shared" si="266"/>
        <v>45406</v>
      </c>
      <c r="AC1577" t="str">
        <f t="shared" si="267"/>
        <v>Unaudited</v>
      </c>
    </row>
    <row r="1578" spans="1:29" x14ac:dyDescent="0.25">
      <c r="A1578" t="s">
        <v>421</v>
      </c>
      <c r="B1578" t="s">
        <v>1380</v>
      </c>
      <c r="C1578" t="s">
        <v>1381</v>
      </c>
      <c r="D1578">
        <v>1900</v>
      </c>
      <c r="E1578" s="957">
        <v>1</v>
      </c>
      <c r="F1578" t="s">
        <v>440</v>
      </c>
      <c r="G1578" s="957">
        <v>182</v>
      </c>
      <c r="H1578" t="s">
        <v>384</v>
      </c>
      <c r="I1578" s="937" t="s">
        <v>489</v>
      </c>
      <c r="J1578" s="937" t="s">
        <v>445</v>
      </c>
      <c r="K1578" s="937" t="s">
        <v>449</v>
      </c>
      <c r="L1578" s="937" t="s">
        <v>443</v>
      </c>
      <c r="M1578" s="958" t="s">
        <v>457</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ASR_CMS_19</v>
      </c>
      <c r="AB1578" s="957">
        <f t="shared" si="266"/>
        <v>45406</v>
      </c>
      <c r="AC1578" t="str">
        <f t="shared" si="267"/>
        <v>Unaudited</v>
      </c>
    </row>
    <row r="1579" spans="1:29" ht="30" x14ac:dyDescent="0.25">
      <c r="A1579" t="s">
        <v>421</v>
      </c>
      <c r="B1579" t="s">
        <v>1380</v>
      </c>
      <c r="C1579" t="s">
        <v>1381</v>
      </c>
      <c r="D1579">
        <v>1900</v>
      </c>
      <c r="E1579" s="957">
        <v>1</v>
      </c>
      <c r="F1579" t="s">
        <v>440</v>
      </c>
      <c r="G1579" s="957">
        <v>182</v>
      </c>
      <c r="H1579" t="s">
        <v>384</v>
      </c>
      <c r="I1579" s="958" t="s">
        <v>489</v>
      </c>
      <c r="J1579" s="958" t="s">
        <v>445</v>
      </c>
      <c r="K1579" s="958" t="s">
        <v>450</v>
      </c>
      <c r="L1579" s="937">
        <v>9.1</v>
      </c>
      <c r="M1579" s="958" t="s">
        <v>186</v>
      </c>
      <c r="N1579" s="678">
        <f t="shared" ca="1" si="268"/>
        <v>8329792.9800000004</v>
      </c>
      <c r="O1579" s="678">
        <f t="shared" ca="1" si="272"/>
        <v>213192.05</v>
      </c>
      <c r="P1579" s="678">
        <f t="shared" ca="1" si="272"/>
        <v>70264.89</v>
      </c>
      <c r="Q1579" s="678">
        <f t="shared" ca="1" si="272"/>
        <v>742833.61999999988</v>
      </c>
      <c r="R1579" s="678">
        <f t="shared" ca="1" si="272"/>
        <v>35760.980000000003</v>
      </c>
      <c r="S1579" s="678">
        <f t="shared" ca="1" si="272"/>
        <v>0</v>
      </c>
      <c r="T1579" s="678">
        <f t="shared" ca="1" si="272"/>
        <v>170265.59</v>
      </c>
      <c r="U1579" s="678">
        <f t="shared" ca="1" si="272"/>
        <v>0</v>
      </c>
      <c r="V1579" s="678">
        <f t="shared" ca="1" si="270"/>
        <v>120</v>
      </c>
      <c r="W1579" s="678">
        <f t="shared" ca="1" si="262"/>
        <v>7097355.8500000006</v>
      </c>
      <c r="X1579" s="678">
        <f t="shared" ca="1" si="271"/>
        <v>0</v>
      </c>
      <c r="Y1579" s="678">
        <f t="shared" ca="1" si="271"/>
        <v>0</v>
      </c>
      <c r="Z1579" s="678">
        <f t="shared" ca="1" si="271"/>
        <v>0</v>
      </c>
      <c r="AA1579" t="str">
        <f t="shared" si="265"/>
        <v>ASR_CMS_19</v>
      </c>
      <c r="AB1579" s="957">
        <f t="shared" si="266"/>
        <v>45406</v>
      </c>
      <c r="AC1579" t="str">
        <f t="shared" si="267"/>
        <v>Unaudited</v>
      </c>
    </row>
    <row r="1580" spans="1:29" x14ac:dyDescent="0.25">
      <c r="A1580" t="s">
        <v>421</v>
      </c>
      <c r="B1580" t="s">
        <v>1380</v>
      </c>
      <c r="C1580" t="s">
        <v>1381</v>
      </c>
      <c r="D1580">
        <v>1900</v>
      </c>
      <c r="E1580" s="957">
        <v>1</v>
      </c>
      <c r="F1580" t="s">
        <v>440</v>
      </c>
      <c r="G1580" s="957">
        <v>182</v>
      </c>
      <c r="H1580" t="s">
        <v>384</v>
      </c>
      <c r="I1580" s="958" t="s">
        <v>489</v>
      </c>
      <c r="J1580" s="958" t="s">
        <v>445</v>
      </c>
      <c r="K1580" s="958" t="s">
        <v>450</v>
      </c>
      <c r="L1580" s="953" t="s">
        <v>107</v>
      </c>
      <c r="M1580" s="958" t="s">
        <v>187</v>
      </c>
      <c r="N1580" s="678">
        <f t="shared" ca="1" si="268"/>
        <v>139193.57</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13611.779999999999</v>
      </c>
      <c r="P1580" s="678">
        <f t="shared" ca="1" si="273"/>
        <v>0</v>
      </c>
      <c r="Q1580" s="678">
        <f t="shared" ca="1" si="273"/>
        <v>71994.51999999999</v>
      </c>
      <c r="R1580" s="678">
        <f t="shared" ca="1" si="273"/>
        <v>0</v>
      </c>
      <c r="S1580" s="678">
        <f t="shared" ca="1" si="273"/>
        <v>0</v>
      </c>
      <c r="T1580" s="678">
        <f t="shared" ca="1" si="273"/>
        <v>15158.659999999998</v>
      </c>
      <c r="U1580" s="678">
        <f t="shared" ca="1" si="273"/>
        <v>0</v>
      </c>
      <c r="V1580" s="678">
        <f t="shared" ca="1" si="270"/>
        <v>0</v>
      </c>
      <c r="W1580" s="678">
        <f t="shared" ca="1" si="262"/>
        <v>38428.61</v>
      </c>
      <c r="X1580" s="678">
        <f t="shared" ca="1" si="271"/>
        <v>0</v>
      </c>
      <c r="Y1580" s="678">
        <f t="shared" ca="1" si="271"/>
        <v>0</v>
      </c>
      <c r="Z1580" s="678">
        <f t="shared" ca="1" si="271"/>
        <v>0</v>
      </c>
      <c r="AA1580" t="str">
        <f t="shared" si="265"/>
        <v>ASR_CMS_19</v>
      </c>
      <c r="AB1580" s="957">
        <f t="shared" si="266"/>
        <v>45406</v>
      </c>
      <c r="AC1580" t="str">
        <f t="shared" si="267"/>
        <v>Unaudited</v>
      </c>
    </row>
    <row r="1581" spans="1:29" x14ac:dyDescent="0.25">
      <c r="A1581" t="s">
        <v>421</v>
      </c>
      <c r="B1581" t="s">
        <v>1380</v>
      </c>
      <c r="C1581" t="s">
        <v>1381</v>
      </c>
      <c r="D1581">
        <v>1900</v>
      </c>
      <c r="E1581" s="957">
        <v>1</v>
      </c>
      <c r="F1581" t="s">
        <v>440</v>
      </c>
      <c r="G1581" s="957">
        <v>182</v>
      </c>
      <c r="H1581" t="s">
        <v>384</v>
      </c>
      <c r="I1581" s="937" t="s">
        <v>489</v>
      </c>
      <c r="J1581" s="937" t="s">
        <v>445</v>
      </c>
      <c r="K1581" s="937" t="s">
        <v>450</v>
      </c>
      <c r="L1581" s="937" t="s">
        <v>1316</v>
      </c>
      <c r="M1581" s="958" t="s">
        <v>1317</v>
      </c>
      <c r="N1581" s="678">
        <f t="shared" ca="1" si="268"/>
        <v>124654.41</v>
      </c>
      <c r="O1581" s="678">
        <f t="shared" ca="1" si="273"/>
        <v>0</v>
      </c>
      <c r="P1581" s="678">
        <f t="shared" ca="1" si="273"/>
        <v>0</v>
      </c>
      <c r="Q1581" s="678">
        <f t="shared" ca="1" si="273"/>
        <v>124654.41</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ASR_CMS_19</v>
      </c>
      <c r="AB1581" s="957">
        <f t="shared" si="266"/>
        <v>45406</v>
      </c>
      <c r="AC1581" t="str">
        <f t="shared" si="267"/>
        <v>Unaudited</v>
      </c>
    </row>
    <row r="1582" spans="1:29" x14ac:dyDescent="0.25">
      <c r="A1582" t="s">
        <v>421</v>
      </c>
      <c r="B1582" t="s">
        <v>1380</v>
      </c>
      <c r="C1582" t="s">
        <v>1381</v>
      </c>
      <c r="D1582">
        <v>1900</v>
      </c>
      <c r="E1582" s="957">
        <v>1</v>
      </c>
      <c r="F1582" t="s">
        <v>440</v>
      </c>
      <c r="G1582" s="957">
        <v>182</v>
      </c>
      <c r="H1582" t="s">
        <v>384</v>
      </c>
      <c r="I1582" s="937" t="s">
        <v>489</v>
      </c>
      <c r="J1582" s="937" t="s">
        <v>445</v>
      </c>
      <c r="K1582" s="937" t="s">
        <v>450</v>
      </c>
      <c r="L1582" s="937" t="s">
        <v>108</v>
      </c>
      <c r="M1582" s="958" t="s">
        <v>188</v>
      </c>
      <c r="N1582" s="678">
        <f t="shared" ca="1" si="268"/>
        <v>2273884.15</v>
      </c>
      <c r="O1582" s="678">
        <f t="shared" ca="1" si="273"/>
        <v>321802.88000000006</v>
      </c>
      <c r="P1582" s="678">
        <f t="shared" ca="1" si="273"/>
        <v>36666.43</v>
      </c>
      <c r="Q1582" s="678">
        <f t="shared" ca="1" si="273"/>
        <v>934558.33</v>
      </c>
      <c r="R1582" s="678">
        <f t="shared" ca="1" si="273"/>
        <v>32697.790000000008</v>
      </c>
      <c r="S1582" s="678">
        <f t="shared" ca="1" si="273"/>
        <v>1619.5</v>
      </c>
      <c r="T1582" s="678">
        <f t="shared" ca="1" si="273"/>
        <v>256922.25</v>
      </c>
      <c r="U1582" s="678">
        <f t="shared" ca="1" si="273"/>
        <v>0</v>
      </c>
      <c r="V1582" s="678">
        <f t="shared" ca="1" si="270"/>
        <v>830.14</v>
      </c>
      <c r="W1582" s="678">
        <f t="shared" ca="1" si="262"/>
        <v>688786.82999999984</v>
      </c>
      <c r="X1582" s="678">
        <f t="shared" ca="1" si="271"/>
        <v>0</v>
      </c>
      <c r="Y1582" s="678">
        <f t="shared" ca="1" si="271"/>
        <v>0</v>
      </c>
      <c r="Z1582" s="678">
        <f t="shared" ca="1" si="271"/>
        <v>0</v>
      </c>
      <c r="AA1582" t="str">
        <f t="shared" si="265"/>
        <v>ASR_CMS_19</v>
      </c>
      <c r="AB1582" s="957">
        <f t="shared" si="266"/>
        <v>45406</v>
      </c>
      <c r="AC1582" t="str">
        <f t="shared" si="267"/>
        <v>Unaudited</v>
      </c>
    </row>
    <row r="1583" spans="1:29" x14ac:dyDescent="0.25">
      <c r="A1583" t="s">
        <v>421</v>
      </c>
      <c r="B1583" t="s">
        <v>1380</v>
      </c>
      <c r="C1583" t="s">
        <v>1381</v>
      </c>
      <c r="D1583">
        <v>1900</v>
      </c>
      <c r="E1583" s="957">
        <v>1</v>
      </c>
      <c r="F1583" t="s">
        <v>440</v>
      </c>
      <c r="G1583" s="957">
        <v>182</v>
      </c>
      <c r="H1583" t="s">
        <v>384</v>
      </c>
      <c r="I1583" s="937" t="s">
        <v>489</v>
      </c>
      <c r="J1583" s="937" t="s">
        <v>445</v>
      </c>
      <c r="K1583" s="937" t="s">
        <v>450</v>
      </c>
      <c r="L1583" s="937" t="s">
        <v>109</v>
      </c>
      <c r="M1583" s="958" t="s">
        <v>161</v>
      </c>
      <c r="N1583" s="678">
        <f t="shared" ca="1" si="268"/>
        <v>1521395.7604366213</v>
      </c>
      <c r="O1583" s="678">
        <f t="shared" ca="1" si="273"/>
        <v>554742.80606331595</v>
      </c>
      <c r="P1583" s="678">
        <f t="shared" ca="1" si="273"/>
        <v>29584.202234339431</v>
      </c>
      <c r="Q1583" s="678">
        <f t="shared" ca="1" si="273"/>
        <v>657253.14745972364</v>
      </c>
      <c r="R1583" s="678">
        <f t="shared" ca="1" si="273"/>
        <v>47570.155151585488</v>
      </c>
      <c r="S1583" s="678">
        <f t="shared" ca="1" si="273"/>
        <v>101.33264248465147</v>
      </c>
      <c r="T1583" s="678">
        <f t="shared" ca="1" si="273"/>
        <v>112423.62744649492</v>
      </c>
      <c r="U1583" s="678">
        <f t="shared" ca="1" si="273"/>
        <v>0</v>
      </c>
      <c r="V1583" s="678">
        <f t="shared" ca="1" si="270"/>
        <v>5240.6329154161767</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114479.85652326078</v>
      </c>
      <c r="X1583" s="678">
        <f t="shared" ca="1" si="271"/>
        <v>0</v>
      </c>
      <c r="Y1583" s="678">
        <f t="shared" ca="1" si="271"/>
        <v>0</v>
      </c>
      <c r="Z1583" s="678">
        <f t="shared" ca="1" si="271"/>
        <v>0</v>
      </c>
      <c r="AA1583" t="str">
        <f t="shared" si="265"/>
        <v>ASR_CMS_19</v>
      </c>
      <c r="AB1583" s="957">
        <f t="shared" si="266"/>
        <v>45406</v>
      </c>
      <c r="AC1583" t="str">
        <f t="shared" si="267"/>
        <v>Unaudited</v>
      </c>
    </row>
    <row r="1584" spans="1:29" x14ac:dyDescent="0.25">
      <c r="A1584" t="s">
        <v>421</v>
      </c>
      <c r="B1584" t="s">
        <v>1380</v>
      </c>
      <c r="C1584" t="s">
        <v>1381</v>
      </c>
      <c r="D1584">
        <v>1900</v>
      </c>
      <c r="E1584" s="957">
        <v>1</v>
      </c>
      <c r="F1584" t="s">
        <v>440</v>
      </c>
      <c r="G1584" s="957">
        <v>182</v>
      </c>
      <c r="H1584" t="s">
        <v>384</v>
      </c>
      <c r="I1584" s="937" t="s">
        <v>489</v>
      </c>
      <c r="J1584" s="937" t="s">
        <v>445</v>
      </c>
      <c r="K1584" s="937" t="s">
        <v>450</v>
      </c>
      <c r="L1584" s="953" t="s">
        <v>110</v>
      </c>
      <c r="M1584" s="958" t="s">
        <v>135</v>
      </c>
      <c r="N1584" s="678">
        <f t="shared" ca="1" si="268"/>
        <v>26842.009304464736</v>
      </c>
      <c r="O1584" s="678">
        <f t="shared" ca="1" si="273"/>
        <v>14229.908787186228</v>
      </c>
      <c r="P1584" s="678">
        <f t="shared" ca="1" si="273"/>
        <v>2718.6657073571309</v>
      </c>
      <c r="Q1584" s="678">
        <f t="shared" ca="1" si="273"/>
        <v>6597.2258044503087</v>
      </c>
      <c r="R1584" s="678">
        <f t="shared" ca="1" si="273"/>
        <v>1109.3673414247116</v>
      </c>
      <c r="S1584" s="678">
        <f t="shared" ca="1" si="273"/>
        <v>35.396733575309987</v>
      </c>
      <c r="T1584" s="678">
        <f t="shared" ca="1" si="273"/>
        <v>1607.3465686562824</v>
      </c>
      <c r="U1584" s="678">
        <f t="shared" ca="1" si="273"/>
        <v>0</v>
      </c>
      <c r="V1584" s="678">
        <f t="shared" ca="1" si="270"/>
        <v>101.13352450088567</v>
      </c>
      <c r="W1584" s="678">
        <f t="shared" ca="1" si="274"/>
        <v>442.96483731387929</v>
      </c>
      <c r="X1584" s="678">
        <f t="shared" ca="1" si="271"/>
        <v>0</v>
      </c>
      <c r="Y1584" s="678">
        <f t="shared" ca="1" si="271"/>
        <v>0</v>
      </c>
      <c r="Z1584" s="678">
        <f t="shared" ca="1" si="271"/>
        <v>0</v>
      </c>
      <c r="AA1584" t="str">
        <f t="shared" si="265"/>
        <v>ASR_CMS_19</v>
      </c>
      <c r="AB1584" s="957">
        <f t="shared" si="266"/>
        <v>45406</v>
      </c>
      <c r="AC1584" t="str">
        <f t="shared" si="267"/>
        <v>Unaudited</v>
      </c>
    </row>
    <row r="1585" spans="1:29" x14ac:dyDescent="0.25">
      <c r="A1585" t="s">
        <v>421</v>
      </c>
      <c r="B1585" t="s">
        <v>1380</v>
      </c>
      <c r="C1585" t="s">
        <v>1381</v>
      </c>
      <c r="D1585">
        <v>1900</v>
      </c>
      <c r="E1585" s="957">
        <v>1</v>
      </c>
      <c r="F1585" t="s">
        <v>440</v>
      </c>
      <c r="G1585" s="957">
        <v>182</v>
      </c>
      <c r="H1585" t="s">
        <v>384</v>
      </c>
      <c r="I1585" s="937" t="s">
        <v>489</v>
      </c>
      <c r="J1585" s="937" t="s">
        <v>445</v>
      </c>
      <c r="K1585" s="937" t="s">
        <v>450</v>
      </c>
      <c r="L1585" s="953" t="s">
        <v>111</v>
      </c>
      <c r="M1585" s="958" t="s">
        <v>163</v>
      </c>
      <c r="N1585" s="678">
        <f t="shared" ca="1" si="268"/>
        <v>7189.0661265139715</v>
      </c>
      <c r="O1585" s="678">
        <f t="shared" ca="1" si="273"/>
        <v>639.8431691783079</v>
      </c>
      <c r="P1585" s="678">
        <f t="shared" ca="1" si="273"/>
        <v>78.624783471882623</v>
      </c>
      <c r="Q1585" s="678">
        <f t="shared" ca="1" si="273"/>
        <v>1468.6012883099093</v>
      </c>
      <c r="R1585" s="678">
        <f t="shared" ca="1" si="273"/>
        <v>67.298189324243054</v>
      </c>
      <c r="S1585" s="678">
        <f t="shared" ca="1" si="273"/>
        <v>0.9987706108546488</v>
      </c>
      <c r="T1585" s="678">
        <f t="shared" ca="1" si="273"/>
        <v>321.90035939031702</v>
      </c>
      <c r="U1585" s="678">
        <f t="shared" ca="1" si="273"/>
        <v>0</v>
      </c>
      <c r="V1585" s="678">
        <f t="shared" ca="1" si="270"/>
        <v>3.5877414097524878</v>
      </c>
      <c r="W1585" s="678">
        <f t="shared" ca="1" si="274"/>
        <v>4608.2118248187044</v>
      </c>
      <c r="X1585" s="678">
        <f t="shared" ca="1" si="271"/>
        <v>0</v>
      </c>
      <c r="Y1585" s="678">
        <f t="shared" ca="1" si="271"/>
        <v>0</v>
      </c>
      <c r="Z1585" s="678">
        <f t="shared" ca="1" si="271"/>
        <v>0</v>
      </c>
      <c r="AA1585" t="str">
        <f t="shared" si="265"/>
        <v>ASR_CMS_19</v>
      </c>
      <c r="AB1585" s="957">
        <f t="shared" si="266"/>
        <v>45406</v>
      </c>
      <c r="AC1585" t="str">
        <f t="shared" si="267"/>
        <v>Unaudited</v>
      </c>
    </row>
    <row r="1586" spans="1:29" x14ac:dyDescent="0.25">
      <c r="A1586" t="s">
        <v>421</v>
      </c>
      <c r="B1586" t="s">
        <v>1380</v>
      </c>
      <c r="C1586" t="s">
        <v>1381</v>
      </c>
      <c r="D1586">
        <v>1900</v>
      </c>
      <c r="E1586" s="957">
        <v>1</v>
      </c>
      <c r="F1586" t="s">
        <v>440</v>
      </c>
      <c r="G1586" s="957">
        <v>182</v>
      </c>
      <c r="H1586" t="s">
        <v>384</v>
      </c>
      <c r="I1586" s="937" t="s">
        <v>489</v>
      </c>
      <c r="J1586" s="937" t="s">
        <v>445</v>
      </c>
      <c r="K1586" s="937" t="s">
        <v>450</v>
      </c>
      <c r="L1586" s="937" t="s">
        <v>112</v>
      </c>
      <c r="M1586" s="958" t="s">
        <v>464</v>
      </c>
      <c r="N1586" s="678">
        <f t="shared" ca="1" si="268"/>
        <v>194309.75463733322</v>
      </c>
      <c r="O1586" s="678">
        <f t="shared" ca="1" si="273"/>
        <v>30973.707048902204</v>
      </c>
      <c r="P1586" s="678">
        <f t="shared" ca="1" si="273"/>
        <v>6616.8717074908718</v>
      </c>
      <c r="Q1586" s="678">
        <f t="shared" ca="1" si="273"/>
        <v>51430.98623799278</v>
      </c>
      <c r="R1586" s="678">
        <f t="shared" ca="1" si="273"/>
        <v>7789.9486792972757</v>
      </c>
      <c r="S1586" s="678">
        <f t="shared" ca="1" si="273"/>
        <v>107.90083362880725</v>
      </c>
      <c r="T1586" s="678">
        <f t="shared" ca="1" si="273"/>
        <v>12613.09025184289</v>
      </c>
      <c r="U1586" s="678">
        <f t="shared" ca="1" si="273"/>
        <v>0</v>
      </c>
      <c r="V1586" s="678">
        <f t="shared" ca="1" si="270"/>
        <v>585.2040085906176</v>
      </c>
      <c r="W1586" s="678">
        <f t="shared" ca="1" si="274"/>
        <v>84192.045869587775</v>
      </c>
      <c r="X1586" s="678">
        <f t="shared" ca="1" si="271"/>
        <v>0</v>
      </c>
      <c r="Y1586" s="678">
        <f t="shared" ca="1" si="271"/>
        <v>0</v>
      </c>
      <c r="Z1586" s="678">
        <f t="shared" ca="1" si="271"/>
        <v>0</v>
      </c>
      <c r="AA1586" t="str">
        <f t="shared" si="265"/>
        <v>ASR_CMS_19</v>
      </c>
      <c r="AB1586" s="957">
        <f t="shared" si="266"/>
        <v>45406</v>
      </c>
      <c r="AC1586" t="str">
        <f t="shared" si="267"/>
        <v>Unaudited</v>
      </c>
    </row>
    <row r="1587" spans="1:29" x14ac:dyDescent="0.25">
      <c r="A1587" t="s">
        <v>421</v>
      </c>
      <c r="B1587" t="s">
        <v>1380</v>
      </c>
      <c r="C1587" t="s">
        <v>1381</v>
      </c>
      <c r="D1587">
        <v>1900</v>
      </c>
      <c r="E1587" s="957">
        <v>1</v>
      </c>
      <c r="F1587" t="s">
        <v>440</v>
      </c>
      <c r="G1587" s="957">
        <v>182</v>
      </c>
      <c r="H1587" t="s">
        <v>384</v>
      </c>
      <c r="I1587" s="958" t="s">
        <v>489</v>
      </c>
      <c r="J1587" s="958" t="s">
        <v>445</v>
      </c>
      <c r="K1587" s="958" t="s">
        <v>6</v>
      </c>
      <c r="L1587" s="937" t="s">
        <v>118</v>
      </c>
      <c r="M1587" s="958" t="s">
        <v>189</v>
      </c>
      <c r="N1587" s="678">
        <f t="shared" ca="1" si="268"/>
        <v>80029.691728931648</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25372.317022818574</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6960.9116008201054</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28118.96714457282</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5229.9754819364616</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5.1644617140414777</v>
      </c>
      <c r="T1587" s="678">
        <f t="shared" ca="1" si="275"/>
        <v>9438.9939864526441</v>
      </c>
      <c r="U1587" s="678">
        <f t="shared" ca="1" si="275"/>
        <v>0</v>
      </c>
      <c r="V1587" s="678">
        <f t="shared" ca="1" si="275"/>
        <v>1183.2878210288475</v>
      </c>
      <c r="W1587" s="678">
        <f t="shared" ca="1" si="274"/>
        <v>3720.0742095881601</v>
      </c>
      <c r="X1587" s="678">
        <f t="shared" ca="1" si="275"/>
        <v>0</v>
      </c>
      <c r="Y1587" s="678">
        <f t="shared" ca="1" si="275"/>
        <v>0</v>
      </c>
      <c r="Z1587" s="678">
        <f t="shared" ca="1" si="275"/>
        <v>0</v>
      </c>
      <c r="AA1587" t="str">
        <f t="shared" si="265"/>
        <v>ASR_CMS_19</v>
      </c>
      <c r="AB1587" s="957">
        <f t="shared" si="266"/>
        <v>45406</v>
      </c>
      <c r="AC1587" t="str">
        <f t="shared" si="267"/>
        <v>Unaudited</v>
      </c>
    </row>
    <row r="1588" spans="1:29" x14ac:dyDescent="0.25">
      <c r="A1588" t="s">
        <v>421</v>
      </c>
      <c r="B1588" t="s">
        <v>1380</v>
      </c>
      <c r="C1588" t="s">
        <v>1381</v>
      </c>
      <c r="D1588">
        <v>1900</v>
      </c>
      <c r="E1588" s="957">
        <v>1</v>
      </c>
      <c r="F1588" t="s">
        <v>440</v>
      </c>
      <c r="G1588" s="957">
        <v>182</v>
      </c>
      <c r="H1588" t="s">
        <v>384</v>
      </c>
      <c r="I1588" s="937" t="s">
        <v>489</v>
      </c>
      <c r="J1588" s="937" t="s">
        <v>445</v>
      </c>
      <c r="K1588" s="937" t="s">
        <v>6</v>
      </c>
      <c r="L1588" s="937" t="s">
        <v>45</v>
      </c>
      <c r="M1588" s="958" t="s">
        <v>164</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ASR_CMS_19</v>
      </c>
      <c r="AB1588" s="957">
        <f t="shared" si="266"/>
        <v>45406</v>
      </c>
      <c r="AC1588" t="str">
        <f t="shared" si="267"/>
        <v>Unaudited</v>
      </c>
    </row>
    <row r="1589" spans="1:29" x14ac:dyDescent="0.25">
      <c r="A1589" t="s">
        <v>421</v>
      </c>
      <c r="B1589" t="s">
        <v>1380</v>
      </c>
      <c r="C1589" t="s">
        <v>1381</v>
      </c>
      <c r="D1589">
        <v>1900</v>
      </c>
      <c r="E1589" s="957">
        <v>1</v>
      </c>
      <c r="F1589" t="s">
        <v>440</v>
      </c>
      <c r="G1589" s="957">
        <v>182</v>
      </c>
      <c r="H1589" t="s">
        <v>384</v>
      </c>
      <c r="I1589" s="937" t="s">
        <v>489</v>
      </c>
      <c r="J1589" s="937" t="s">
        <v>445</v>
      </c>
      <c r="K1589" s="937" t="s">
        <v>6</v>
      </c>
      <c r="L1589" s="937" t="s">
        <v>46</v>
      </c>
      <c r="M1589" s="958" t="s">
        <v>165</v>
      </c>
      <c r="N1589" s="678">
        <f t="shared" ca="1" si="268"/>
        <v>11.386626632883916</v>
      </c>
      <c r="O1589" s="678">
        <f t="shared" ca="1" si="275"/>
        <v>2.6523215550433128</v>
      </c>
      <c r="P1589" s="678">
        <f t="shared" ca="1" si="275"/>
        <v>8.7343050778406024</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ASR_CMS_19</v>
      </c>
      <c r="AB1589" s="957">
        <f t="shared" si="266"/>
        <v>45406</v>
      </c>
      <c r="AC1589" t="str">
        <f t="shared" si="267"/>
        <v>Unaudited</v>
      </c>
    </row>
    <row r="1590" spans="1:29" x14ac:dyDescent="0.25">
      <c r="A1590" t="s">
        <v>421</v>
      </c>
      <c r="B1590" t="s">
        <v>1380</v>
      </c>
      <c r="C1590" t="s">
        <v>1381</v>
      </c>
      <c r="D1590">
        <v>1900</v>
      </c>
      <c r="E1590" s="957">
        <v>1</v>
      </c>
      <c r="F1590" t="s">
        <v>440</v>
      </c>
      <c r="G1590" s="957">
        <v>182</v>
      </c>
      <c r="H1590" t="s">
        <v>384</v>
      </c>
      <c r="I1590" s="937" t="s">
        <v>489</v>
      </c>
      <c r="J1590" s="937" t="s">
        <v>445</v>
      </c>
      <c r="K1590" s="937" t="s">
        <v>6</v>
      </c>
      <c r="L1590" s="937" t="s">
        <v>166</v>
      </c>
      <c r="M1590" s="958" t="s">
        <v>462</v>
      </c>
      <c r="N1590" s="678">
        <f t="shared" ca="1" si="268"/>
        <v>133301.88281827691</v>
      </c>
      <c r="O1590" s="678">
        <f t="shared" ca="1" si="275"/>
        <v>21248.822403109105</v>
      </c>
      <c r="P1590" s="678">
        <f t="shared" ca="1" si="275"/>
        <v>4539.357576884363</v>
      </c>
      <c r="Q1590" s="678">
        <f t="shared" ca="1" si="275"/>
        <v>35283.083515396989</v>
      </c>
      <c r="R1590" s="678">
        <f t="shared" ca="1" si="275"/>
        <v>5344.1209266421629</v>
      </c>
      <c r="S1590" s="678">
        <f t="shared" ca="1" si="275"/>
        <v>74.022965585167498</v>
      </c>
      <c r="T1590" s="678">
        <f t="shared" ca="1" si="275"/>
        <v>8652.9298637921802</v>
      </c>
      <c r="U1590" s="678">
        <f t="shared" ca="1" si="275"/>
        <v>0</v>
      </c>
      <c r="V1590" s="678">
        <f t="shared" ca="1" si="275"/>
        <v>401.4661864173051</v>
      </c>
      <c r="W1590" s="678">
        <f t="shared" ca="1" si="274"/>
        <v>57758.079380449642</v>
      </c>
      <c r="X1590" s="678">
        <f t="shared" ca="1" si="275"/>
        <v>0</v>
      </c>
      <c r="Y1590" s="678">
        <f t="shared" ca="1" si="275"/>
        <v>0</v>
      </c>
      <c r="Z1590" s="678">
        <f t="shared" ca="1" si="275"/>
        <v>0</v>
      </c>
      <c r="AA1590" t="str">
        <f t="shared" si="265"/>
        <v>ASR_CMS_19</v>
      </c>
      <c r="AB1590" s="957">
        <f t="shared" si="266"/>
        <v>45406</v>
      </c>
      <c r="AC1590" t="str">
        <f t="shared" si="267"/>
        <v>Unaudited</v>
      </c>
    </row>
    <row r="1591" spans="1:29" x14ac:dyDescent="0.25">
      <c r="A1591" t="s">
        <v>421</v>
      </c>
      <c r="B1591" t="s">
        <v>1380</v>
      </c>
      <c r="C1591" t="s">
        <v>1381</v>
      </c>
      <c r="D1591">
        <v>1900</v>
      </c>
      <c r="E1591" s="957">
        <v>1</v>
      </c>
      <c r="F1591" t="s">
        <v>440</v>
      </c>
      <c r="G1591" s="957">
        <v>182</v>
      </c>
      <c r="H1591" t="s">
        <v>384</v>
      </c>
      <c r="I1591" s="958" t="s">
        <v>489</v>
      </c>
      <c r="J1591" s="958" t="s">
        <v>445</v>
      </c>
      <c r="K1591" s="958" t="s">
        <v>435</v>
      </c>
      <c r="L1591" s="937" t="s">
        <v>121</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ASR_CMS_19</v>
      </c>
      <c r="AB1591" s="957">
        <f t="shared" si="266"/>
        <v>45406</v>
      </c>
      <c r="AC1591" t="str">
        <f t="shared" si="267"/>
        <v>Unaudited</v>
      </c>
    </row>
    <row r="1592" spans="1:29" x14ac:dyDescent="0.25">
      <c r="A1592" t="s">
        <v>421</v>
      </c>
      <c r="B1592" t="s">
        <v>1380</v>
      </c>
      <c r="C1592" t="s">
        <v>1381</v>
      </c>
      <c r="D1592">
        <v>1900</v>
      </c>
      <c r="E1592" s="957">
        <v>1</v>
      </c>
      <c r="F1592" t="s">
        <v>440</v>
      </c>
      <c r="G1592" s="957">
        <v>182</v>
      </c>
      <c r="H1592" t="s">
        <v>384</v>
      </c>
      <c r="I1592" s="958" t="s">
        <v>489</v>
      </c>
      <c r="J1592" s="958" t="s">
        <v>445</v>
      </c>
      <c r="K1592" s="958" t="s">
        <v>435</v>
      </c>
      <c r="L1592" s="937" t="s">
        <v>938</v>
      </c>
      <c r="M1592" s="958" t="s">
        <v>930</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ASR_CMS_19</v>
      </c>
      <c r="AB1592" s="957">
        <f t="shared" si="266"/>
        <v>45406</v>
      </c>
      <c r="AC1592" t="str">
        <f t="shared" si="267"/>
        <v>Unaudited</v>
      </c>
    </row>
    <row r="1593" spans="1:29" x14ac:dyDescent="0.25">
      <c r="A1593" t="s">
        <v>421</v>
      </c>
      <c r="B1593" t="s">
        <v>1380</v>
      </c>
      <c r="C1593" t="s">
        <v>1381</v>
      </c>
      <c r="D1593">
        <v>1900</v>
      </c>
      <c r="E1593" s="957">
        <v>1</v>
      </c>
      <c r="F1593" t="s">
        <v>440</v>
      </c>
      <c r="G1593" s="957">
        <v>182</v>
      </c>
      <c r="H1593" t="s">
        <v>384</v>
      </c>
      <c r="I1593" s="958" t="s">
        <v>489</v>
      </c>
      <c r="J1593" s="958" t="s">
        <v>445</v>
      </c>
      <c r="K1593" s="958" t="s">
        <v>435</v>
      </c>
      <c r="L1593" s="937" t="s">
        <v>168</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ASR_CMS_19</v>
      </c>
      <c r="AB1593" s="957">
        <f t="shared" si="266"/>
        <v>45406</v>
      </c>
      <c r="AC1593" t="str">
        <f t="shared" si="267"/>
        <v>Unaudited</v>
      </c>
    </row>
    <row r="1594" spans="1:29" x14ac:dyDescent="0.25">
      <c r="A1594" t="s">
        <v>421</v>
      </c>
      <c r="B1594" t="s">
        <v>1380</v>
      </c>
      <c r="C1594" t="s">
        <v>1381</v>
      </c>
      <c r="D1594">
        <v>1900</v>
      </c>
      <c r="E1594" s="957">
        <v>1</v>
      </c>
      <c r="F1594" t="s">
        <v>440</v>
      </c>
      <c r="G1594" s="957">
        <v>182</v>
      </c>
      <c r="H1594" t="s">
        <v>384</v>
      </c>
      <c r="I1594" s="958" t="s">
        <v>489</v>
      </c>
      <c r="J1594" s="958" t="s">
        <v>445</v>
      </c>
      <c r="K1594" s="958" t="s">
        <v>435</v>
      </c>
      <c r="L1594" s="937" t="s">
        <v>169</v>
      </c>
      <c r="M1594" s="958" t="s">
        <v>330</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ASR_CMS_19</v>
      </c>
      <c r="AB1594" s="957">
        <f t="shared" si="266"/>
        <v>45406</v>
      </c>
      <c r="AC1594" t="str">
        <f t="shared" si="267"/>
        <v>Unaudited</v>
      </c>
    </row>
    <row r="1595" spans="1:29" x14ac:dyDescent="0.25">
      <c r="A1595" t="s">
        <v>421</v>
      </c>
      <c r="B1595" t="s">
        <v>1380</v>
      </c>
      <c r="C1595" t="s">
        <v>1381</v>
      </c>
      <c r="D1595">
        <v>1900</v>
      </c>
      <c r="E1595" s="957">
        <v>1</v>
      </c>
      <c r="F1595" t="s">
        <v>440</v>
      </c>
      <c r="G1595" s="957">
        <v>182</v>
      </c>
      <c r="H1595" t="s">
        <v>384</v>
      </c>
      <c r="I1595" s="958" t="s">
        <v>489</v>
      </c>
      <c r="J1595" s="958" t="s">
        <v>451</v>
      </c>
      <c r="K1595" s="958" t="s">
        <v>436</v>
      </c>
      <c r="L1595" s="953" t="s">
        <v>122</v>
      </c>
      <c r="M1595" s="958" t="s">
        <v>27</v>
      </c>
      <c r="N1595" s="678">
        <f t="shared" ca="1" si="268"/>
        <v>2119653.780664871</v>
      </c>
      <c r="O1595" s="678">
        <f t="shared" ca="1" si="275"/>
        <v>46.734681599087203</v>
      </c>
      <c r="P1595" s="678">
        <f t="shared" ca="1" si="275"/>
        <v>2119607.0459832717</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ASR_CMS_19</v>
      </c>
      <c r="AB1595" s="957">
        <f t="shared" si="266"/>
        <v>45406</v>
      </c>
      <c r="AC1595" t="str">
        <f t="shared" si="267"/>
        <v>Unaudited</v>
      </c>
    </row>
    <row r="1596" spans="1:29" x14ac:dyDescent="0.25">
      <c r="A1596" t="s">
        <v>421</v>
      </c>
      <c r="B1596" t="s">
        <v>1380</v>
      </c>
      <c r="C1596" t="s">
        <v>1381</v>
      </c>
      <c r="D1596">
        <v>1900</v>
      </c>
      <c r="E1596" s="957">
        <v>1</v>
      </c>
      <c r="F1596" t="s">
        <v>440</v>
      </c>
      <c r="G1596" s="957">
        <v>182</v>
      </c>
      <c r="H1596" t="s">
        <v>384</v>
      </c>
      <c r="I1596" s="958" t="s">
        <v>489</v>
      </c>
      <c r="J1596" s="958" t="s">
        <v>451</v>
      </c>
      <c r="K1596" s="958" t="s">
        <v>436</v>
      </c>
      <c r="L1596" s="937" t="s">
        <v>123</v>
      </c>
      <c r="M1596" s="958" t="s">
        <v>98</v>
      </c>
      <c r="N1596" s="678">
        <f t="shared" ca="1" si="268"/>
        <v>264315.73446166515</v>
      </c>
      <c r="O1596" s="678">
        <f t="shared" ca="1" si="275"/>
        <v>24298.367029467627</v>
      </c>
      <c r="P1596" s="678">
        <f t="shared" ca="1" si="275"/>
        <v>240017.3674321975</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ASR_CMS_19</v>
      </c>
      <c r="AB1596" s="957">
        <f t="shared" si="266"/>
        <v>45406</v>
      </c>
      <c r="AC1596" t="str">
        <f t="shared" si="267"/>
        <v>Unaudited</v>
      </c>
    </row>
    <row r="1597" spans="1:29" x14ac:dyDescent="0.25">
      <c r="A1597" t="s">
        <v>421</v>
      </c>
      <c r="B1597" t="s">
        <v>1380</v>
      </c>
      <c r="C1597" t="s">
        <v>1381</v>
      </c>
      <c r="D1597">
        <v>1900</v>
      </c>
      <c r="E1597" s="957">
        <v>1</v>
      </c>
      <c r="F1597" t="s">
        <v>440</v>
      </c>
      <c r="G1597" s="957">
        <v>182</v>
      </c>
      <c r="H1597" t="s">
        <v>384</v>
      </c>
      <c r="I1597" s="937" t="s">
        <v>489</v>
      </c>
      <c r="J1597" s="937" t="s">
        <v>451</v>
      </c>
      <c r="K1597" s="937" t="s">
        <v>436</v>
      </c>
      <c r="L1597" s="937" t="s">
        <v>124</v>
      </c>
      <c r="M1597" s="958" t="s">
        <v>99</v>
      </c>
      <c r="N1597" s="678">
        <f t="shared" ca="1" si="268"/>
        <v>214572.04124855174</v>
      </c>
      <c r="O1597" s="678">
        <f t="shared" ca="1" si="275"/>
        <v>38767.348505847658</v>
      </c>
      <c r="P1597" s="678">
        <f t="shared" ca="1" si="275"/>
        <v>175804.69274270409</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ASR_CMS_19</v>
      </c>
      <c r="AB1597" s="957">
        <f t="shared" si="266"/>
        <v>45406</v>
      </c>
      <c r="AC1597" t="str">
        <f t="shared" si="267"/>
        <v>Unaudited</v>
      </c>
    </row>
    <row r="1598" spans="1:29" x14ac:dyDescent="0.25">
      <c r="A1598" t="s">
        <v>421</v>
      </c>
      <c r="B1598" t="s">
        <v>1380</v>
      </c>
      <c r="C1598" t="s">
        <v>1381</v>
      </c>
      <c r="D1598">
        <v>1900</v>
      </c>
      <c r="E1598" s="957">
        <v>1</v>
      </c>
      <c r="F1598" t="s">
        <v>440</v>
      </c>
      <c r="G1598" s="957">
        <v>182</v>
      </c>
      <c r="H1598" t="s">
        <v>384</v>
      </c>
      <c r="I1598" s="958" t="s">
        <v>489</v>
      </c>
      <c r="J1598" s="958" t="s">
        <v>451</v>
      </c>
      <c r="K1598" s="958" t="s">
        <v>436</v>
      </c>
      <c r="L1598" s="937" t="s">
        <v>125</v>
      </c>
      <c r="M1598" s="958" t="s">
        <v>100</v>
      </c>
      <c r="N1598" s="678">
        <f t="shared" ca="1" si="268"/>
        <v>12710.863339395872</v>
      </c>
      <c r="O1598" s="678">
        <f t="shared" ca="1" si="275"/>
        <v>11829.267620052544</v>
      </c>
      <c r="P1598" s="678">
        <f t="shared" ca="1" si="275"/>
        <v>881.59571934332769</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ASR_CMS_19</v>
      </c>
      <c r="AB1598" s="957">
        <f t="shared" si="266"/>
        <v>45406</v>
      </c>
      <c r="AC1598" t="str">
        <f t="shared" si="267"/>
        <v>Unaudited</v>
      </c>
    </row>
    <row r="1599" spans="1:29" x14ac:dyDescent="0.25">
      <c r="A1599" t="s">
        <v>421</v>
      </c>
      <c r="B1599" t="s">
        <v>1380</v>
      </c>
      <c r="C1599" t="s">
        <v>1381</v>
      </c>
      <c r="D1599">
        <v>1900</v>
      </c>
      <c r="E1599" s="957">
        <v>1</v>
      </c>
      <c r="F1599" t="s">
        <v>440</v>
      </c>
      <c r="G1599" s="957">
        <v>182</v>
      </c>
      <c r="H1599" t="s">
        <v>384</v>
      </c>
      <c r="I1599" s="937" t="s">
        <v>489</v>
      </c>
      <c r="J1599" s="937" t="s">
        <v>451</v>
      </c>
      <c r="K1599" s="937" t="s">
        <v>436</v>
      </c>
      <c r="L1599" s="937" t="s">
        <v>126</v>
      </c>
      <c r="M1599" s="937" t="s">
        <v>101</v>
      </c>
      <c r="N1599" s="678">
        <f t="shared" ca="1" si="268"/>
        <v>263529.38797149097</v>
      </c>
      <c r="O1599" s="678">
        <f t="shared" ca="1" si="275"/>
        <v>42065.138800737499</v>
      </c>
      <c r="P1599" s="678">
        <f t="shared" ca="1" si="275"/>
        <v>221464.24917075346</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ASR_CMS_19</v>
      </c>
      <c r="AB1599" s="957">
        <f t="shared" si="266"/>
        <v>45406</v>
      </c>
      <c r="AC1599" t="str">
        <f t="shared" si="267"/>
        <v>Unaudited</v>
      </c>
    </row>
    <row r="1600" spans="1:29" x14ac:dyDescent="0.25">
      <c r="A1600" t="s">
        <v>421</v>
      </c>
      <c r="B1600" t="s">
        <v>1380</v>
      </c>
      <c r="C1600" t="s">
        <v>1381</v>
      </c>
      <c r="D1600">
        <v>1900</v>
      </c>
      <c r="E1600" s="957">
        <v>1</v>
      </c>
      <c r="F1600" t="s">
        <v>440</v>
      </c>
      <c r="G1600" s="957">
        <v>182</v>
      </c>
      <c r="H1600" t="s">
        <v>384</v>
      </c>
      <c r="I1600" s="937" t="s">
        <v>489</v>
      </c>
      <c r="J1600" s="937" t="s">
        <v>451</v>
      </c>
      <c r="K1600" s="937" t="s">
        <v>436</v>
      </c>
      <c r="L1600" s="937" t="s">
        <v>127</v>
      </c>
      <c r="M1600" s="958" t="s">
        <v>28</v>
      </c>
      <c r="N1600" s="678">
        <f t="shared" ca="1" si="268"/>
        <v>12215.60493875101</v>
      </c>
      <c r="O1600" s="678">
        <f t="shared" ca="1" si="275"/>
        <v>12215.60493875101</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ASR_CMS_19</v>
      </c>
      <c r="AB1600" s="957">
        <f t="shared" si="266"/>
        <v>45406</v>
      </c>
      <c r="AC1600" t="str">
        <f t="shared" si="267"/>
        <v>Unaudited</v>
      </c>
    </row>
    <row r="1601" spans="1:29" x14ac:dyDescent="0.25">
      <c r="A1601" t="s">
        <v>421</v>
      </c>
      <c r="B1601" t="s">
        <v>1380</v>
      </c>
      <c r="C1601" t="s">
        <v>1381</v>
      </c>
      <c r="D1601">
        <v>1900</v>
      </c>
      <c r="E1601" s="957">
        <v>1</v>
      </c>
      <c r="F1601" t="s">
        <v>440</v>
      </c>
      <c r="G1601" s="957">
        <v>182</v>
      </c>
      <c r="H1601" t="s">
        <v>384</v>
      </c>
      <c r="I1601" s="937" t="s">
        <v>489</v>
      </c>
      <c r="J1601" s="937" t="s">
        <v>437</v>
      </c>
      <c r="K1601" s="937" t="s">
        <v>437</v>
      </c>
      <c r="L1601" s="937" t="s">
        <v>129</v>
      </c>
      <c r="M1601" s="958" t="s">
        <v>327</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ASR_CMS_19</v>
      </c>
      <c r="AB1601" s="957">
        <f t="shared" si="266"/>
        <v>45406</v>
      </c>
      <c r="AC1601" t="str">
        <f t="shared" si="267"/>
        <v>Unaudited</v>
      </c>
    </row>
    <row r="1602" spans="1:29" x14ac:dyDescent="0.25">
      <c r="A1602" t="s">
        <v>421</v>
      </c>
      <c r="B1602" t="s">
        <v>1380</v>
      </c>
      <c r="C1602" t="s">
        <v>1381</v>
      </c>
      <c r="D1602">
        <v>1900</v>
      </c>
      <c r="E1602" s="957">
        <v>1</v>
      </c>
      <c r="F1602" t="s">
        <v>440</v>
      </c>
      <c r="G1602" s="957">
        <v>182</v>
      </c>
      <c r="H1602" t="s">
        <v>384</v>
      </c>
      <c r="I1602" s="937" t="s">
        <v>489</v>
      </c>
      <c r="J1602" s="937" t="s">
        <v>437</v>
      </c>
      <c r="K1602" s="937" t="s">
        <v>437</v>
      </c>
      <c r="L1602" s="937" t="s">
        <v>130</v>
      </c>
      <c r="M1602" s="958" t="s">
        <v>326</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ASR_CMS_19</v>
      </c>
      <c r="AB1602" s="957">
        <f t="shared" ref="AB1602:AB1665" si="277">file_date</f>
        <v>45406</v>
      </c>
      <c r="AC1602" t="str">
        <f t="shared" ref="AC1602:AC1665" si="278">status</f>
        <v>Unaudited</v>
      </c>
    </row>
    <row r="1603" spans="1:29" ht="30" x14ac:dyDescent="0.25">
      <c r="A1603" t="s">
        <v>421</v>
      </c>
      <c r="B1603" t="s">
        <v>1380</v>
      </c>
      <c r="C1603" t="s">
        <v>1381</v>
      </c>
      <c r="D1603">
        <v>1900</v>
      </c>
      <c r="E1603" s="957">
        <v>1</v>
      </c>
      <c r="F1603" t="s">
        <v>440</v>
      </c>
      <c r="G1603" s="957">
        <v>182</v>
      </c>
      <c r="H1603" t="s">
        <v>384</v>
      </c>
      <c r="I1603" s="937" t="s">
        <v>489</v>
      </c>
      <c r="J1603" s="937" t="s">
        <v>437</v>
      </c>
      <c r="K1603" s="937" t="s">
        <v>437</v>
      </c>
      <c r="L1603" s="943" t="s">
        <v>131</v>
      </c>
      <c r="M1603" s="959" t="s">
        <v>180</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ASR_CMS_19</v>
      </c>
      <c r="AB1603" s="957">
        <f t="shared" si="277"/>
        <v>45406</v>
      </c>
      <c r="AC1603" t="str">
        <f t="shared" si="278"/>
        <v>Unaudited</v>
      </c>
    </row>
    <row r="1604" spans="1:29" x14ac:dyDescent="0.25">
      <c r="A1604" t="s">
        <v>421</v>
      </c>
      <c r="B1604" t="s">
        <v>1380</v>
      </c>
      <c r="C1604" t="s">
        <v>1381</v>
      </c>
      <c r="D1604">
        <v>1900</v>
      </c>
      <c r="E1604" s="957">
        <v>1</v>
      </c>
      <c r="F1604" t="s">
        <v>440</v>
      </c>
      <c r="G1604" s="957">
        <v>182</v>
      </c>
      <c r="H1604" t="s">
        <v>384</v>
      </c>
      <c r="I1604" s="937" t="s">
        <v>489</v>
      </c>
      <c r="J1604" s="937" t="s">
        <v>437</v>
      </c>
      <c r="K1604" s="937" t="s">
        <v>437</v>
      </c>
      <c r="L1604" s="937" t="s">
        <v>132</v>
      </c>
      <c r="M1604" s="958" t="s">
        <v>495</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ASR_CMS_19</v>
      </c>
      <c r="AB1604" s="957">
        <f t="shared" si="277"/>
        <v>45406</v>
      </c>
      <c r="AC1604" t="str">
        <f t="shared" si="278"/>
        <v>Unaudited</v>
      </c>
    </row>
    <row r="1605" spans="1:29" x14ac:dyDescent="0.25">
      <c r="A1605" t="s">
        <v>421</v>
      </c>
      <c r="B1605" t="s">
        <v>1380</v>
      </c>
      <c r="C1605" t="s">
        <v>1381</v>
      </c>
      <c r="D1605">
        <v>1900</v>
      </c>
      <c r="E1605" s="957">
        <v>1</v>
      </c>
      <c r="F1605" t="s">
        <v>440</v>
      </c>
      <c r="G1605" s="957">
        <v>182</v>
      </c>
      <c r="H1605" t="s">
        <v>384</v>
      </c>
      <c r="I1605" s="937" t="s">
        <v>489</v>
      </c>
      <c r="J1605" s="937" t="s">
        <v>437</v>
      </c>
      <c r="K1605" s="937" t="s">
        <v>437</v>
      </c>
      <c r="L1605" s="937" t="s">
        <v>133</v>
      </c>
      <c r="M1605" s="958" t="s">
        <v>496</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ASR_CMS_19</v>
      </c>
      <c r="AB1605" s="957">
        <f t="shared" si="277"/>
        <v>45406</v>
      </c>
      <c r="AC1605" t="str">
        <f t="shared" si="278"/>
        <v>Unaudited</v>
      </c>
    </row>
    <row r="1606" spans="1:29" x14ac:dyDescent="0.25">
      <c r="A1606" t="s">
        <v>421</v>
      </c>
      <c r="B1606" t="s">
        <v>1380</v>
      </c>
      <c r="C1606" t="s">
        <v>1381</v>
      </c>
      <c r="D1606">
        <v>1900</v>
      </c>
      <c r="E1606" s="957">
        <v>1</v>
      </c>
      <c r="F1606" t="s">
        <v>440</v>
      </c>
      <c r="G1606" s="957">
        <v>182</v>
      </c>
      <c r="H1606" t="s">
        <v>384</v>
      </c>
      <c r="I1606" s="937" t="s">
        <v>489</v>
      </c>
      <c r="J1606" s="937" t="s">
        <v>437</v>
      </c>
      <c r="K1606" s="937" t="s">
        <v>437</v>
      </c>
      <c r="L1606" s="937" t="s">
        <v>134</v>
      </c>
      <c r="M1606" s="958" t="s">
        <v>497</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ASR_CMS_19</v>
      </c>
      <c r="AB1606" s="957">
        <f t="shared" si="277"/>
        <v>45406</v>
      </c>
      <c r="AC1606" t="str">
        <f t="shared" si="278"/>
        <v>Unaudited</v>
      </c>
    </row>
    <row r="1607" spans="1:29" x14ac:dyDescent="0.25">
      <c r="A1607" t="s">
        <v>421</v>
      </c>
      <c r="B1607" t="s">
        <v>1380</v>
      </c>
      <c r="C1607" t="s">
        <v>1381</v>
      </c>
      <c r="D1607">
        <v>1900</v>
      </c>
      <c r="E1607" s="957">
        <v>1</v>
      </c>
      <c r="F1607" t="s">
        <v>440</v>
      </c>
      <c r="G1607" s="957">
        <v>182</v>
      </c>
      <c r="H1607" t="s">
        <v>384</v>
      </c>
      <c r="I1607" s="937" t="s">
        <v>490</v>
      </c>
      <c r="J1607" s="937" t="s">
        <v>26</v>
      </c>
      <c r="K1607" s="937" t="s">
        <v>26</v>
      </c>
      <c r="L1607" s="937" t="s">
        <v>270</v>
      </c>
      <c r="M1607" s="958" t="s">
        <v>26</v>
      </c>
      <c r="N1607" s="678">
        <f t="shared" ca="1" si="268"/>
        <v>873697.19706028118</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ASR_CMS_19</v>
      </c>
      <c r="AB1607" s="957">
        <f t="shared" si="277"/>
        <v>45406</v>
      </c>
      <c r="AC1607" t="str">
        <f t="shared" si="278"/>
        <v>Unaudited</v>
      </c>
    </row>
    <row r="1608" spans="1:29" x14ac:dyDescent="0.25">
      <c r="A1608" t="s">
        <v>421</v>
      </c>
      <c r="B1608" t="s">
        <v>1380</v>
      </c>
      <c r="C1608" t="s">
        <v>1381</v>
      </c>
      <c r="D1608">
        <v>1900</v>
      </c>
      <c r="E1608" s="957">
        <v>1</v>
      </c>
      <c r="F1608" t="s">
        <v>441</v>
      </c>
      <c r="G1608" s="957">
        <v>274</v>
      </c>
      <c r="H1608" t="s">
        <v>384</v>
      </c>
      <c r="I1608" s="937" t="s">
        <v>433</v>
      </c>
      <c r="J1608" s="937" t="s">
        <v>433</v>
      </c>
      <c r="K1608" s="937" t="s">
        <v>433</v>
      </c>
      <c r="L1608" s="937"/>
      <c r="M1608" s="958" t="s">
        <v>433</v>
      </c>
      <c r="N1608" s="678">
        <f t="shared" ca="1" si="268"/>
        <v>20070.849462373</v>
      </c>
      <c r="O1608" s="678">
        <f t="shared" ca="1" si="275"/>
        <v>9204.2741935529993</v>
      </c>
      <c r="P1608" s="678">
        <f t="shared" ca="1" si="275"/>
        <v>1670.9430107539999</v>
      </c>
      <c r="Q1608" s="678">
        <f t="shared" ca="1" si="275"/>
        <v>6514.6440860229995</v>
      </c>
      <c r="R1608" s="678">
        <f t="shared" ca="1" si="275"/>
        <v>1103.878494624</v>
      </c>
      <c r="S1608" s="678">
        <f t="shared" ca="1" si="275"/>
        <v>44</v>
      </c>
      <c r="T1608" s="678">
        <f t="shared" ca="1" si="275"/>
        <v>996.06666666699994</v>
      </c>
      <c r="U1608" s="678">
        <f t="shared" ca="1" si="275"/>
        <v>0</v>
      </c>
      <c r="V1608" s="678">
        <f t="shared" ca="1" si="275"/>
        <v>91.333333332999999</v>
      </c>
      <c r="W1608" s="678">
        <f t="shared" ca="1" si="274"/>
        <v>445.709677419</v>
      </c>
      <c r="X1608" s="678">
        <f t="shared" ca="1" si="275"/>
        <v>0</v>
      </c>
      <c r="Y1608" s="678">
        <f t="shared" ca="1" si="275"/>
        <v>0</v>
      </c>
      <c r="Z1608" s="678">
        <f t="shared" ca="1" si="275"/>
        <v>0</v>
      </c>
      <c r="AA1608" t="str">
        <f t="shared" si="276"/>
        <v>ASR_CMS_19</v>
      </c>
      <c r="AB1608" s="957">
        <f t="shared" si="277"/>
        <v>45406</v>
      </c>
      <c r="AC1608" t="str">
        <f t="shared" si="278"/>
        <v>Unaudited</v>
      </c>
    </row>
    <row r="1609" spans="1:29" x14ac:dyDescent="0.25">
      <c r="A1609" t="s">
        <v>421</v>
      </c>
      <c r="B1609" t="s">
        <v>1380</v>
      </c>
      <c r="C1609" t="s">
        <v>1381</v>
      </c>
      <c r="D1609">
        <v>1900</v>
      </c>
      <c r="E1609" s="957">
        <v>1</v>
      </c>
      <c r="F1609" t="s">
        <v>441</v>
      </c>
      <c r="G1609" s="957">
        <v>274</v>
      </c>
      <c r="H1609" t="s">
        <v>384</v>
      </c>
      <c r="I1609" s="937" t="s">
        <v>488</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37330141.008089118</v>
      </c>
      <c r="O1609" s="678">
        <f t="shared" ca="1" si="275"/>
        <v>11073934.702734703</v>
      </c>
      <c r="P1609" s="678">
        <f t="shared" ca="1" si="275"/>
        <v>2010234.3960090678</v>
      </c>
      <c r="Q1609" s="678">
        <f t="shared" ca="1" si="275"/>
        <v>7838330.0042548859</v>
      </c>
      <c r="R1609" s="678">
        <f t="shared" ca="1" si="275"/>
        <v>1328178.4616623688</v>
      </c>
      <c r="S1609" s="678">
        <f t="shared" ca="1" si="275"/>
        <v>52953.78650660046</v>
      </c>
      <c r="T1609" s="678">
        <f t="shared" ca="1" si="275"/>
        <v>1198421.5604759196</v>
      </c>
      <c r="U1609" s="678">
        <f t="shared" ca="1" si="275"/>
        <v>0</v>
      </c>
      <c r="V1609" s="678">
        <f t="shared" ca="1" si="275"/>
        <v>109880.27326108792</v>
      </c>
      <c r="W1609" s="678">
        <f t="shared" ca="1" si="274"/>
        <v>13718207.823184483</v>
      </c>
      <c r="X1609" s="678">
        <f t="shared" ca="1" si="275"/>
        <v>0</v>
      </c>
      <c r="Y1609" s="678">
        <f t="shared" ca="1" si="275"/>
        <v>0</v>
      </c>
      <c r="Z1609" s="678">
        <f t="shared" ca="1" si="275"/>
        <v>0</v>
      </c>
      <c r="AA1609" t="str">
        <f t="shared" si="276"/>
        <v>ASR_CMS_19</v>
      </c>
      <c r="AB1609" s="957">
        <f t="shared" si="277"/>
        <v>45406</v>
      </c>
      <c r="AC1609" t="str">
        <f t="shared" si="278"/>
        <v>Unaudited</v>
      </c>
    </row>
    <row r="1610" spans="1:29" x14ac:dyDescent="0.25">
      <c r="A1610" t="s">
        <v>421</v>
      </c>
      <c r="B1610" t="s">
        <v>1380</v>
      </c>
      <c r="C1610" t="s">
        <v>1381</v>
      </c>
      <c r="D1610">
        <v>1900</v>
      </c>
      <c r="E1610" s="957">
        <v>1</v>
      </c>
      <c r="F1610" t="s">
        <v>441</v>
      </c>
      <c r="G1610" s="957">
        <v>274</v>
      </c>
      <c r="H1610" t="s">
        <v>384</v>
      </c>
      <c r="I1610" s="937" t="s">
        <v>488</v>
      </c>
      <c r="J1610" s="937" t="s">
        <v>12</v>
      </c>
      <c r="K1610" s="937" t="s">
        <v>1323</v>
      </c>
      <c r="L1610" s="937" t="s">
        <v>1314</v>
      </c>
      <c r="M1610" s="958" t="s">
        <v>1323</v>
      </c>
      <c r="N1610" s="678">
        <f t="shared" ca="1" si="279"/>
        <v>542457.99953637226</v>
      </c>
      <c r="O1610" s="678">
        <f t="shared" ca="1" si="275"/>
        <v>166074.99944933306</v>
      </c>
      <c r="P1610" s="678">
        <f t="shared" ca="1" si="275"/>
        <v>30776.69463577028</v>
      </c>
      <c r="Q1610" s="678">
        <f t="shared" ca="1" si="275"/>
        <v>115716.97858733231</v>
      </c>
      <c r="R1610" s="678">
        <f t="shared" ca="1" si="275"/>
        <v>19572.721884747891</v>
      </c>
      <c r="S1610" s="678">
        <f t="shared" ca="1" si="275"/>
        <v>714.18321524860028</v>
      </c>
      <c r="T1610" s="678">
        <f t="shared" ca="1" si="275"/>
        <v>17851.970956243731</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1675.5237321178281</v>
      </c>
      <c r="W1610" s="678">
        <f t="shared" ca="1" si="274"/>
        <v>190074.9270755786</v>
      </c>
      <c r="X1610" s="678">
        <f t="shared" ca="1" si="280"/>
        <v>0</v>
      </c>
      <c r="Y1610" s="678">
        <f t="shared" ca="1" si="280"/>
        <v>0</v>
      </c>
      <c r="Z1610" s="678">
        <f t="shared" ca="1" si="280"/>
        <v>0</v>
      </c>
      <c r="AA1610" t="str">
        <f t="shared" si="276"/>
        <v>ASR_CMS_19</v>
      </c>
      <c r="AB1610" s="957">
        <f t="shared" si="277"/>
        <v>45406</v>
      </c>
      <c r="AC1610" t="str">
        <f t="shared" si="278"/>
        <v>Unaudited</v>
      </c>
    </row>
    <row r="1611" spans="1:29" x14ac:dyDescent="0.25">
      <c r="A1611" t="s">
        <v>421</v>
      </c>
      <c r="B1611" t="s">
        <v>1380</v>
      </c>
      <c r="C1611" t="s">
        <v>1381</v>
      </c>
      <c r="D1611">
        <v>1900</v>
      </c>
      <c r="E1611" s="957">
        <v>1</v>
      </c>
      <c r="F1611" t="s">
        <v>441</v>
      </c>
      <c r="G1611" s="957">
        <v>274</v>
      </c>
      <c r="H1611" t="s">
        <v>384</v>
      </c>
      <c r="I1611" s="937" t="s">
        <v>488</v>
      </c>
      <c r="J1611" s="937" t="s">
        <v>491</v>
      </c>
      <c r="K1611" s="937" t="s">
        <v>492</v>
      </c>
      <c r="L1611" s="937" t="s">
        <v>63</v>
      </c>
      <c r="M1611" s="958" t="s">
        <v>344</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ASR_CMS_19</v>
      </c>
      <c r="AB1611" s="957">
        <f t="shared" si="277"/>
        <v>45406</v>
      </c>
      <c r="AC1611" t="str">
        <f t="shared" si="278"/>
        <v>Unaudited</v>
      </c>
    </row>
    <row r="1612" spans="1:29" x14ac:dyDescent="0.25">
      <c r="A1612" t="s">
        <v>421</v>
      </c>
      <c r="B1612" t="s">
        <v>1380</v>
      </c>
      <c r="C1612" t="s">
        <v>1381</v>
      </c>
      <c r="D1612">
        <v>1900</v>
      </c>
      <c r="E1612" s="957">
        <v>1</v>
      </c>
      <c r="F1612" t="s">
        <v>441</v>
      </c>
      <c r="G1612" s="957">
        <v>274</v>
      </c>
      <c r="H1612" t="s">
        <v>384</v>
      </c>
      <c r="I1612" s="937" t="s">
        <v>488</v>
      </c>
      <c r="J1612" s="937" t="s">
        <v>491</v>
      </c>
      <c r="K1612" s="937" t="s">
        <v>1014</v>
      </c>
      <c r="L1612" s="937" t="s">
        <v>910</v>
      </c>
      <c r="M1612" s="958" t="s">
        <v>911</v>
      </c>
      <c r="N1612" s="678">
        <f t="shared" ca="1" si="279"/>
        <v>0</v>
      </c>
      <c r="O1612" s="678">
        <f t="shared" ca="1" si="281"/>
        <v>0</v>
      </c>
      <c r="P1612" s="678">
        <f t="shared" ca="1" si="281"/>
        <v>0</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ASR_CMS_19</v>
      </c>
      <c r="AB1612" s="957">
        <f t="shared" si="277"/>
        <v>45406</v>
      </c>
      <c r="AC1612" t="str">
        <f t="shared" si="278"/>
        <v>Unaudited</v>
      </c>
    </row>
    <row r="1613" spans="1:29" x14ac:dyDescent="0.25">
      <c r="A1613" t="s">
        <v>421</v>
      </c>
      <c r="B1613" t="s">
        <v>1380</v>
      </c>
      <c r="C1613" t="s">
        <v>1381</v>
      </c>
      <c r="D1613">
        <v>1900</v>
      </c>
      <c r="E1613" s="957">
        <v>1</v>
      </c>
      <c r="F1613" t="s">
        <v>441</v>
      </c>
      <c r="G1613" s="957">
        <v>274</v>
      </c>
      <c r="H1613" t="s">
        <v>384</v>
      </c>
      <c r="I1613" s="937" t="s">
        <v>488</v>
      </c>
      <c r="J1613" s="937" t="s">
        <v>13</v>
      </c>
      <c r="K1613" s="937" t="s">
        <v>493</v>
      </c>
      <c r="L1613" s="945" t="s">
        <v>95</v>
      </c>
      <c r="M1613" s="960" t="s">
        <v>147</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ASR_CMS_19</v>
      </c>
      <c r="AB1613" s="957">
        <f t="shared" si="277"/>
        <v>45406</v>
      </c>
      <c r="AC1613" t="str">
        <f t="shared" si="278"/>
        <v>Unaudited</v>
      </c>
    </row>
    <row r="1614" spans="1:29" x14ac:dyDescent="0.25">
      <c r="A1614" t="s">
        <v>421</v>
      </c>
      <c r="B1614" t="s">
        <v>1380</v>
      </c>
      <c r="C1614" t="s">
        <v>1381</v>
      </c>
      <c r="D1614">
        <v>1900</v>
      </c>
      <c r="E1614" s="957">
        <v>1</v>
      </c>
      <c r="F1614" t="s">
        <v>441</v>
      </c>
      <c r="G1614" s="957">
        <v>274</v>
      </c>
      <c r="H1614" t="s">
        <v>384</v>
      </c>
      <c r="I1614" s="937" t="s">
        <v>488</v>
      </c>
      <c r="J1614" s="937" t="s">
        <v>13</v>
      </c>
      <c r="K1614" s="937" t="s">
        <v>13</v>
      </c>
      <c r="L1614" s="947" t="s">
        <v>35</v>
      </c>
      <c r="M1614" s="961" t="s">
        <v>13</v>
      </c>
      <c r="N1614" s="678">
        <f t="shared" ca="1" si="279"/>
        <v>80315.430984024264</v>
      </c>
      <c r="O1614" s="678">
        <f t="shared" ca="1" si="281"/>
        <v>23827.692941783393</v>
      </c>
      <c r="P1614" s="678">
        <f t="shared" ca="1" si="281"/>
        <v>4325.6769785664383</v>
      </c>
      <c r="Q1614" s="678">
        <f t="shared" ca="1" si="281"/>
        <v>16864.87556134399</v>
      </c>
      <c r="R1614" s="678">
        <f t="shared" ca="1" si="281"/>
        <v>2857.6808189136987</v>
      </c>
      <c r="S1614" s="678">
        <f t="shared" ca="1" si="281"/>
        <v>113.90561247869155</v>
      </c>
      <c r="T1614" s="678">
        <f t="shared" ca="1" si="281"/>
        <v>2578.5814485525757</v>
      </c>
      <c r="U1614" s="678">
        <f t="shared" ca="1" si="281"/>
        <v>0</v>
      </c>
      <c r="V1614" s="678">
        <f t="shared" ca="1" si="281"/>
        <v>236.44043802308778</v>
      </c>
      <c r="W1614" s="678">
        <f t="shared" ca="1" si="274"/>
        <v>29510.577184362384</v>
      </c>
      <c r="X1614" s="678">
        <f t="shared" ca="1" si="282"/>
        <v>0</v>
      </c>
      <c r="Y1614" s="678">
        <f t="shared" ca="1" si="282"/>
        <v>0</v>
      </c>
      <c r="Z1614" s="678">
        <f t="shared" ca="1" si="282"/>
        <v>0</v>
      </c>
      <c r="AA1614" t="str">
        <f t="shared" si="276"/>
        <v>ASR_CMS_19</v>
      </c>
      <c r="AB1614" s="957">
        <f t="shared" si="277"/>
        <v>45406</v>
      </c>
      <c r="AC1614" t="str">
        <f t="shared" si="278"/>
        <v>Unaudited</v>
      </c>
    </row>
    <row r="1615" spans="1:29" x14ac:dyDescent="0.25">
      <c r="A1615" t="s">
        <v>421</v>
      </c>
      <c r="B1615" t="s">
        <v>1380</v>
      </c>
      <c r="C1615" t="s">
        <v>1381</v>
      </c>
      <c r="D1615">
        <v>1900</v>
      </c>
      <c r="E1615" s="957">
        <v>1</v>
      </c>
      <c r="F1615" t="s">
        <v>441</v>
      </c>
      <c r="G1615" s="957">
        <v>274</v>
      </c>
      <c r="H1615" t="s">
        <v>384</v>
      </c>
      <c r="I1615" s="958" t="s">
        <v>489</v>
      </c>
      <c r="J1615" s="958" t="s">
        <v>445</v>
      </c>
      <c r="K1615" s="958" t="s">
        <v>0</v>
      </c>
      <c r="L1615" s="937">
        <v>2.1</v>
      </c>
      <c r="M1615" s="958" t="s">
        <v>148</v>
      </c>
      <c r="N1615" s="678">
        <f t="shared" ca="1" si="279"/>
        <v>4283130.2699999996</v>
      </c>
      <c r="O1615" s="678">
        <f t="shared" ca="1" si="281"/>
        <v>466385.4</v>
      </c>
      <c r="P1615" s="678">
        <f t="shared" ca="1" si="281"/>
        <v>124904.15</v>
      </c>
      <c r="Q1615" s="678">
        <f t="shared" ca="1" si="281"/>
        <v>1314730.3700000001</v>
      </c>
      <c r="R1615" s="678">
        <f t="shared" ca="1" si="281"/>
        <v>184669.21999999997</v>
      </c>
      <c r="S1615" s="678">
        <f t="shared" ca="1" si="281"/>
        <v>0</v>
      </c>
      <c r="T1615" s="678">
        <f t="shared" ca="1" si="281"/>
        <v>937730.57</v>
      </c>
      <c r="U1615" s="678">
        <f t="shared" ca="1" si="281"/>
        <v>0</v>
      </c>
      <c r="V1615" s="678">
        <f t="shared" ca="1" si="281"/>
        <v>55507.100000000006</v>
      </c>
      <c r="W1615" s="678">
        <f t="shared" ca="1" si="274"/>
        <v>1199203.46</v>
      </c>
      <c r="X1615" s="678">
        <f t="shared" ca="1" si="282"/>
        <v>0</v>
      </c>
      <c r="Y1615" s="678">
        <f t="shared" ca="1" si="282"/>
        <v>0</v>
      </c>
      <c r="Z1615" s="678">
        <f t="shared" ca="1" si="282"/>
        <v>0</v>
      </c>
      <c r="AA1615" t="str">
        <f t="shared" si="276"/>
        <v>ASR_CMS_19</v>
      </c>
      <c r="AB1615" s="957">
        <f t="shared" si="277"/>
        <v>45406</v>
      </c>
      <c r="AC1615" t="str">
        <f t="shared" si="278"/>
        <v>Unaudited</v>
      </c>
    </row>
    <row r="1616" spans="1:29" ht="30" x14ac:dyDescent="0.25">
      <c r="A1616" t="s">
        <v>421</v>
      </c>
      <c r="B1616" t="s">
        <v>1380</v>
      </c>
      <c r="C1616" t="s">
        <v>1381</v>
      </c>
      <c r="D1616">
        <v>1900</v>
      </c>
      <c r="E1616" s="957">
        <v>1</v>
      </c>
      <c r="F1616" t="s">
        <v>441</v>
      </c>
      <c r="G1616" s="957">
        <v>274</v>
      </c>
      <c r="H1616" t="s">
        <v>384</v>
      </c>
      <c r="I1616" s="937" t="s">
        <v>489</v>
      </c>
      <c r="J1616" s="937" t="s">
        <v>445</v>
      </c>
      <c r="K1616" s="937" t="s">
        <v>0</v>
      </c>
      <c r="L1616" s="937">
        <v>2.2000000000000002</v>
      </c>
      <c r="M1616" s="962" t="s">
        <v>149</v>
      </c>
      <c r="N1616" s="678">
        <f t="shared" ca="1" si="279"/>
        <v>302248.91900995671</v>
      </c>
      <c r="O1616" s="678">
        <f t="shared" ca="1" si="281"/>
        <v>31863.484562092741</v>
      </c>
      <c r="P1616" s="678">
        <f t="shared" ca="1" si="281"/>
        <v>8533.4606427780891</v>
      </c>
      <c r="Q1616" s="678">
        <f t="shared" ca="1" si="281"/>
        <v>99447.621225404189</v>
      </c>
      <c r="R1616" s="678">
        <f t="shared" ca="1" si="281"/>
        <v>12616.614586485141</v>
      </c>
      <c r="S1616" s="678">
        <f t="shared" ca="1" si="281"/>
        <v>0</v>
      </c>
      <c r="T1616" s="678">
        <f t="shared" ca="1" si="281"/>
        <v>64065.820972520632</v>
      </c>
      <c r="U1616" s="678">
        <f t="shared" ca="1" si="281"/>
        <v>0</v>
      </c>
      <c r="V1616" s="678">
        <f t="shared" ca="1" si="281"/>
        <v>3792.2491225851791</v>
      </c>
      <c r="W1616" s="678">
        <f t="shared" ca="1" si="274"/>
        <v>81929.667898090716</v>
      </c>
      <c r="X1616" s="678">
        <f t="shared" ca="1" si="282"/>
        <v>0</v>
      </c>
      <c r="Y1616" s="678">
        <f t="shared" ca="1" si="282"/>
        <v>0</v>
      </c>
      <c r="Z1616" s="678">
        <f t="shared" ca="1" si="282"/>
        <v>0</v>
      </c>
      <c r="AA1616" t="str">
        <f t="shared" si="276"/>
        <v>ASR_CMS_19</v>
      </c>
      <c r="AB1616" s="957">
        <f t="shared" si="277"/>
        <v>45406</v>
      </c>
      <c r="AC1616" t="str">
        <f t="shared" si="278"/>
        <v>Unaudited</v>
      </c>
    </row>
    <row r="1617" spans="1:29" x14ac:dyDescent="0.25">
      <c r="A1617" t="s">
        <v>421</v>
      </c>
      <c r="B1617" t="s">
        <v>1380</v>
      </c>
      <c r="C1617" t="s">
        <v>1381</v>
      </c>
      <c r="D1617">
        <v>1900</v>
      </c>
      <c r="E1617" s="957">
        <v>1</v>
      </c>
      <c r="F1617" t="s">
        <v>441</v>
      </c>
      <c r="G1617" s="957">
        <v>274</v>
      </c>
      <c r="H1617" t="s">
        <v>384</v>
      </c>
      <c r="I1617" s="937" t="s">
        <v>489</v>
      </c>
      <c r="J1617" s="937" t="s">
        <v>445</v>
      </c>
      <c r="K1617" s="937" t="s">
        <v>0</v>
      </c>
      <c r="L1617" s="937">
        <v>2.2999999999999998</v>
      </c>
      <c r="M1617" s="962" t="s">
        <v>150</v>
      </c>
      <c r="N1617" s="678">
        <f t="shared" ca="1" si="279"/>
        <v>522545.97000000003</v>
      </c>
      <c r="O1617" s="678">
        <f t="shared" ca="1" si="281"/>
        <v>164599.67000000004</v>
      </c>
      <c r="P1617" s="678">
        <f t="shared" ca="1" si="281"/>
        <v>48274.39</v>
      </c>
      <c r="Q1617" s="678">
        <f t="shared" ca="1" si="281"/>
        <v>199950.05</v>
      </c>
      <c r="R1617" s="678">
        <f t="shared" ca="1" si="281"/>
        <v>28940.710000000003</v>
      </c>
      <c r="S1617" s="678">
        <f t="shared" ca="1" si="281"/>
        <v>0</v>
      </c>
      <c r="T1617" s="678">
        <f t="shared" ca="1" si="281"/>
        <v>27648.26</v>
      </c>
      <c r="U1617" s="678">
        <f t="shared" ca="1" si="281"/>
        <v>0</v>
      </c>
      <c r="V1617" s="678">
        <f t="shared" ca="1" si="281"/>
        <v>567.91</v>
      </c>
      <c r="W1617" s="678">
        <f t="shared" ca="1" si="274"/>
        <v>52564.98</v>
      </c>
      <c r="X1617" s="678">
        <f t="shared" ca="1" si="282"/>
        <v>0</v>
      </c>
      <c r="Y1617" s="678">
        <f t="shared" ca="1" si="282"/>
        <v>0</v>
      </c>
      <c r="Z1617" s="678">
        <f t="shared" ca="1" si="282"/>
        <v>0</v>
      </c>
      <c r="AA1617" t="str">
        <f t="shared" si="276"/>
        <v>ASR_CMS_19</v>
      </c>
      <c r="AB1617" s="957">
        <f t="shared" si="277"/>
        <v>45406</v>
      </c>
      <c r="AC1617" t="str">
        <f t="shared" si="278"/>
        <v>Unaudited</v>
      </c>
    </row>
    <row r="1618" spans="1:29" x14ac:dyDescent="0.25">
      <c r="A1618" t="s">
        <v>421</v>
      </c>
      <c r="B1618" t="s">
        <v>1380</v>
      </c>
      <c r="C1618" t="s">
        <v>1381</v>
      </c>
      <c r="D1618">
        <v>1900</v>
      </c>
      <c r="E1618" s="957">
        <v>1</v>
      </c>
      <c r="F1618" t="s">
        <v>441</v>
      </c>
      <c r="G1618" s="957">
        <v>274</v>
      </c>
      <c r="H1618" t="s">
        <v>384</v>
      </c>
      <c r="I1618" s="937" t="s">
        <v>489</v>
      </c>
      <c r="J1618" s="937" t="s">
        <v>445</v>
      </c>
      <c r="K1618" s="937" t="s">
        <v>0</v>
      </c>
      <c r="L1618" s="937">
        <v>2.4</v>
      </c>
      <c r="M1618" s="962" t="s">
        <v>151</v>
      </c>
      <c r="N1618" s="678">
        <f t="shared" ca="1" si="279"/>
        <v>2295514.1299999994</v>
      </c>
      <c r="O1618" s="678">
        <f t="shared" ca="1" si="281"/>
        <v>598677.65</v>
      </c>
      <c r="P1618" s="678">
        <f t="shared" ca="1" si="281"/>
        <v>63675.72</v>
      </c>
      <c r="Q1618" s="678">
        <f t="shared" ca="1" si="281"/>
        <v>1138612.1699999997</v>
      </c>
      <c r="R1618" s="678">
        <f t="shared" ca="1" si="281"/>
        <v>155286.54999999999</v>
      </c>
      <c r="S1618" s="678">
        <f t="shared" ca="1" si="281"/>
        <v>878.17</v>
      </c>
      <c r="T1618" s="678">
        <f t="shared" ca="1" si="281"/>
        <v>170417.58000000002</v>
      </c>
      <c r="U1618" s="678">
        <f t="shared" ca="1" si="281"/>
        <v>0</v>
      </c>
      <c r="V1618" s="678">
        <f t="shared" ca="1" si="281"/>
        <v>34194.229999999996</v>
      </c>
      <c r="W1618" s="678">
        <f t="shared" ca="1" si="274"/>
        <v>133772.06</v>
      </c>
      <c r="X1618" s="678">
        <f t="shared" ca="1" si="282"/>
        <v>0</v>
      </c>
      <c r="Y1618" s="678">
        <f t="shared" ca="1" si="282"/>
        <v>0</v>
      </c>
      <c r="Z1618" s="678">
        <f t="shared" ca="1" si="282"/>
        <v>0</v>
      </c>
      <c r="AA1618" t="str">
        <f t="shared" si="276"/>
        <v>ASR_CMS_19</v>
      </c>
      <c r="AB1618" s="957">
        <f t="shared" si="277"/>
        <v>45406</v>
      </c>
      <c r="AC1618" t="str">
        <f t="shared" si="278"/>
        <v>Unaudited</v>
      </c>
    </row>
    <row r="1619" spans="1:29" ht="30" x14ac:dyDescent="0.25">
      <c r="A1619" t="s">
        <v>421</v>
      </c>
      <c r="B1619" t="s">
        <v>1380</v>
      </c>
      <c r="C1619" t="s">
        <v>1381</v>
      </c>
      <c r="D1619">
        <v>1900</v>
      </c>
      <c r="E1619" s="957">
        <v>1</v>
      </c>
      <c r="F1619" t="s">
        <v>441</v>
      </c>
      <c r="G1619" s="957">
        <v>274</v>
      </c>
      <c r="H1619" t="s">
        <v>384</v>
      </c>
      <c r="I1619" s="937" t="s">
        <v>489</v>
      </c>
      <c r="J1619" s="937" t="s">
        <v>445</v>
      </c>
      <c r="K1619" s="937" t="s">
        <v>0</v>
      </c>
      <c r="L1619" s="937">
        <v>2.5</v>
      </c>
      <c r="M1619" s="962" t="s">
        <v>152</v>
      </c>
      <c r="N1619" s="678">
        <f t="shared" ca="1" si="279"/>
        <v>75780.740632827758</v>
      </c>
      <c r="O1619" s="678">
        <f t="shared" ca="1" si="281"/>
        <v>20526.970504053756</v>
      </c>
      <c r="P1619" s="678">
        <f t="shared" ca="1" si="281"/>
        <v>3010.6968275902304</v>
      </c>
      <c r="Q1619" s="678">
        <f t="shared" ca="1" si="281"/>
        <v>35994.995857233422</v>
      </c>
      <c r="R1619" s="678">
        <f t="shared" ca="1" si="281"/>
        <v>4951.7714413579542</v>
      </c>
      <c r="S1619" s="678">
        <f t="shared" ca="1" si="281"/>
        <v>23.616802458567594</v>
      </c>
      <c r="T1619" s="678">
        <f t="shared" ca="1" si="281"/>
        <v>5326.6244771174779</v>
      </c>
      <c r="U1619" s="678">
        <f t="shared" ca="1" si="281"/>
        <v>0</v>
      </c>
      <c r="V1619" s="678">
        <f t="shared" ca="1" si="281"/>
        <v>934.86522360940478</v>
      </c>
      <c r="W1619" s="678">
        <f t="shared" ca="1" si="274"/>
        <v>5011.1994994069573</v>
      </c>
      <c r="X1619" s="678">
        <f t="shared" ca="1" si="282"/>
        <v>0</v>
      </c>
      <c r="Y1619" s="678">
        <f t="shared" ca="1" si="282"/>
        <v>0</v>
      </c>
      <c r="Z1619" s="678">
        <f t="shared" ca="1" si="282"/>
        <v>0</v>
      </c>
      <c r="AA1619" t="str">
        <f t="shared" si="276"/>
        <v>ASR_CMS_19</v>
      </c>
      <c r="AB1619" s="957">
        <f t="shared" si="277"/>
        <v>45406</v>
      </c>
      <c r="AC1619" t="str">
        <f t="shared" si="278"/>
        <v>Unaudited</v>
      </c>
    </row>
    <row r="1620" spans="1:29" x14ac:dyDescent="0.25">
      <c r="A1620" t="s">
        <v>421</v>
      </c>
      <c r="B1620" t="s">
        <v>1380</v>
      </c>
      <c r="C1620" t="s">
        <v>1381</v>
      </c>
      <c r="D1620">
        <v>1900</v>
      </c>
      <c r="E1620" s="957">
        <v>1</v>
      </c>
      <c r="F1620" t="s">
        <v>441</v>
      </c>
      <c r="G1620" s="957">
        <v>274</v>
      </c>
      <c r="H1620" t="s">
        <v>384</v>
      </c>
      <c r="I1620" s="937" t="s">
        <v>489</v>
      </c>
      <c r="J1620" s="937" t="s">
        <v>445</v>
      </c>
      <c r="K1620" s="937" t="s">
        <v>0</v>
      </c>
      <c r="L1620" s="937" t="s">
        <v>97</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ASR_CMS_19</v>
      </c>
      <c r="AB1620" s="957">
        <f t="shared" si="277"/>
        <v>45406</v>
      </c>
      <c r="AC1620" t="str">
        <f t="shared" si="278"/>
        <v>Unaudited</v>
      </c>
    </row>
    <row r="1621" spans="1:29" x14ac:dyDescent="0.25">
      <c r="A1621" t="s">
        <v>421</v>
      </c>
      <c r="B1621" t="s">
        <v>1380</v>
      </c>
      <c r="C1621" t="s">
        <v>1381</v>
      </c>
      <c r="D1621">
        <v>1900</v>
      </c>
      <c r="E1621" s="957">
        <v>1</v>
      </c>
      <c r="F1621" t="s">
        <v>441</v>
      </c>
      <c r="G1621" s="957">
        <v>274</v>
      </c>
      <c r="H1621" t="s">
        <v>384</v>
      </c>
      <c r="I1621" s="937" t="s">
        <v>489</v>
      </c>
      <c r="J1621" s="937" t="s">
        <v>445</v>
      </c>
      <c r="K1621" s="937" t="s">
        <v>0</v>
      </c>
      <c r="L1621" s="937" t="s">
        <v>153</v>
      </c>
      <c r="M1621" s="962" t="s">
        <v>452</v>
      </c>
      <c r="N1621" s="678">
        <f t="shared" ca="1" si="279"/>
        <v>2568.317920476009</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409.39955395314672</v>
      </c>
      <c r="P1621" s="678">
        <f t="shared" ca="1" si="283"/>
        <v>87.459480434001577</v>
      </c>
      <c r="Q1621" s="678">
        <f t="shared" ca="1" si="283"/>
        <v>679.79666728174038</v>
      </c>
      <c r="R1621" s="678">
        <f t="shared" ca="1" si="283"/>
        <v>102.96479880780828</v>
      </c>
      <c r="S1621" s="678">
        <f t="shared" ca="1" si="283"/>
        <v>1.4261952271022091</v>
      </c>
      <c r="T1621" s="678">
        <f t="shared" ca="1" si="283"/>
        <v>166.71538588915146</v>
      </c>
      <c r="U1621" s="678">
        <f t="shared" ca="1" si="283"/>
        <v>0</v>
      </c>
      <c r="V1621" s="678">
        <f t="shared" ca="1" si="283"/>
        <v>7.7350205356540869</v>
      </c>
      <c r="W1621" s="678">
        <f t="shared" ca="1" si="274"/>
        <v>1112.8208183474039</v>
      </c>
      <c r="X1621" s="678">
        <f t="shared" ca="1" si="282"/>
        <v>0</v>
      </c>
      <c r="Y1621" s="678">
        <f t="shared" ca="1" si="282"/>
        <v>0</v>
      </c>
      <c r="Z1621" s="678">
        <f t="shared" ca="1" si="282"/>
        <v>0</v>
      </c>
      <c r="AA1621" t="str">
        <f t="shared" si="276"/>
        <v>ASR_CMS_19</v>
      </c>
      <c r="AB1621" s="957">
        <f t="shared" si="277"/>
        <v>45406</v>
      </c>
      <c r="AC1621" t="str">
        <f t="shared" si="278"/>
        <v>Unaudited</v>
      </c>
    </row>
    <row r="1622" spans="1:29" x14ac:dyDescent="0.25">
      <c r="A1622" t="s">
        <v>421</v>
      </c>
      <c r="B1622" t="s">
        <v>1380</v>
      </c>
      <c r="C1622" t="s">
        <v>1381</v>
      </c>
      <c r="D1622">
        <v>1900</v>
      </c>
      <c r="E1622" s="957">
        <v>1</v>
      </c>
      <c r="F1622" t="s">
        <v>441</v>
      </c>
      <c r="G1622" s="957">
        <v>274</v>
      </c>
      <c r="H1622" t="s">
        <v>384</v>
      </c>
      <c r="I1622" s="937" t="s">
        <v>489</v>
      </c>
      <c r="J1622" s="937" t="s">
        <v>445</v>
      </c>
      <c r="K1622" s="937" t="s">
        <v>0</v>
      </c>
      <c r="L1622" s="945" t="s">
        <v>912</v>
      </c>
      <c r="M1622" s="960" t="s">
        <v>24</v>
      </c>
      <c r="N1622" s="678">
        <f t="shared" ca="1" si="279"/>
        <v>140883.14000000001</v>
      </c>
      <c r="O1622" s="678">
        <f t="shared" ca="1" si="283"/>
        <v>0</v>
      </c>
      <c r="P1622" s="678">
        <f t="shared" ca="1" si="283"/>
        <v>0</v>
      </c>
      <c r="Q1622" s="678">
        <f t="shared" ca="1" si="283"/>
        <v>140883.14000000001</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ASR_CMS_19</v>
      </c>
      <c r="AB1622" s="957">
        <f t="shared" si="277"/>
        <v>45406</v>
      </c>
      <c r="AC1622" t="str">
        <f t="shared" si="278"/>
        <v>Unaudited</v>
      </c>
    </row>
    <row r="1623" spans="1:29" x14ac:dyDescent="0.25">
      <c r="A1623" t="s">
        <v>421</v>
      </c>
      <c r="B1623" t="s">
        <v>1380</v>
      </c>
      <c r="C1623" t="s">
        <v>1381</v>
      </c>
      <c r="D1623">
        <v>1900</v>
      </c>
      <c r="E1623" s="957">
        <v>1</v>
      </c>
      <c r="F1623" t="s">
        <v>441</v>
      </c>
      <c r="G1623" s="957">
        <v>274</v>
      </c>
      <c r="H1623" t="s">
        <v>384</v>
      </c>
      <c r="I1623" s="962" t="s">
        <v>489</v>
      </c>
      <c r="J1623" s="962" t="s">
        <v>445</v>
      </c>
      <c r="K1623" s="962" t="s">
        <v>53</v>
      </c>
      <c r="L1623" s="937">
        <v>3.1</v>
      </c>
      <c r="M1623" s="962" t="s">
        <v>33</v>
      </c>
      <c r="N1623" s="678">
        <f t="shared" ca="1" si="279"/>
        <v>962671.95000000007</v>
      </c>
      <c r="O1623" s="678">
        <f t="shared" ca="1" si="283"/>
        <v>217222.1</v>
      </c>
      <c r="P1623" s="678">
        <f t="shared" ca="1" si="283"/>
        <v>45258.04</v>
      </c>
      <c r="Q1623" s="678">
        <f t="shared" ca="1" si="283"/>
        <v>183869.47</v>
      </c>
      <c r="R1623" s="678">
        <f t="shared" ca="1" si="283"/>
        <v>34385.35</v>
      </c>
      <c r="S1623" s="678">
        <f t="shared" ca="1" si="283"/>
        <v>466.82</v>
      </c>
      <c r="T1623" s="678">
        <f t="shared" ca="1" si="283"/>
        <v>37039.789999999994</v>
      </c>
      <c r="U1623" s="678">
        <f t="shared" ca="1" si="283"/>
        <v>0</v>
      </c>
      <c r="V1623" s="678">
        <f t="shared" ca="1" si="283"/>
        <v>1722.38</v>
      </c>
      <c r="W1623" s="678">
        <f t="shared" ca="1" si="274"/>
        <v>442708.00000000012</v>
      </c>
      <c r="X1623" s="678">
        <f t="shared" ca="1" si="282"/>
        <v>0</v>
      </c>
      <c r="Y1623" s="678">
        <f t="shared" ca="1" si="282"/>
        <v>0</v>
      </c>
      <c r="Z1623" s="678">
        <f t="shared" ca="1" si="282"/>
        <v>0</v>
      </c>
      <c r="AA1623" t="str">
        <f t="shared" si="276"/>
        <v>ASR_CMS_19</v>
      </c>
      <c r="AB1623" s="957">
        <f t="shared" si="277"/>
        <v>45406</v>
      </c>
      <c r="AC1623" t="str">
        <f t="shared" si="278"/>
        <v>Unaudited</v>
      </c>
    </row>
    <row r="1624" spans="1:29" x14ac:dyDescent="0.25">
      <c r="A1624" t="s">
        <v>421</v>
      </c>
      <c r="B1624" t="s">
        <v>1380</v>
      </c>
      <c r="C1624" t="s">
        <v>1381</v>
      </c>
      <c r="D1624">
        <v>1900</v>
      </c>
      <c r="E1624" s="957">
        <v>1</v>
      </c>
      <c r="F1624" t="s">
        <v>441</v>
      </c>
      <c r="G1624" s="957">
        <v>274</v>
      </c>
      <c r="H1624" t="s">
        <v>384</v>
      </c>
      <c r="I1624" s="937" t="s">
        <v>489</v>
      </c>
      <c r="J1624" s="937" t="s">
        <v>445</v>
      </c>
      <c r="K1624" s="937" t="s">
        <v>53</v>
      </c>
      <c r="L1624" s="943">
        <v>3.2</v>
      </c>
      <c r="M1624" s="963" t="s">
        <v>34</v>
      </c>
      <c r="N1624" s="678">
        <f t="shared" ca="1" si="279"/>
        <v>1602110.31</v>
      </c>
      <c r="O1624" s="678">
        <f t="shared" ca="1" si="283"/>
        <v>408241.45999999996</v>
      </c>
      <c r="P1624" s="678">
        <f t="shared" ca="1" si="283"/>
        <v>92465.53</v>
      </c>
      <c r="Q1624" s="678">
        <f t="shared" ca="1" si="283"/>
        <v>640174.25999999989</v>
      </c>
      <c r="R1624" s="678">
        <f t="shared" ca="1" si="283"/>
        <v>84830.54</v>
      </c>
      <c r="S1624" s="678">
        <f t="shared" ca="1" si="283"/>
        <v>1025.1899999999996</v>
      </c>
      <c r="T1624" s="678">
        <f t="shared" ca="1" si="283"/>
        <v>137030.11000000002</v>
      </c>
      <c r="U1624" s="678">
        <f t="shared" ca="1" si="283"/>
        <v>0</v>
      </c>
      <c r="V1624" s="678">
        <f t="shared" ca="1" si="283"/>
        <v>15823.14</v>
      </c>
      <c r="W1624" s="678">
        <f t="shared" ca="1" si="274"/>
        <v>222520.07999999996</v>
      </c>
      <c r="X1624" s="678">
        <f t="shared" ca="1" si="282"/>
        <v>0</v>
      </c>
      <c r="Y1624" s="678">
        <f t="shared" ca="1" si="282"/>
        <v>0</v>
      </c>
      <c r="Z1624" s="678">
        <f t="shared" ca="1" si="282"/>
        <v>0</v>
      </c>
      <c r="AA1624" t="str">
        <f t="shared" si="276"/>
        <v>ASR_CMS_19</v>
      </c>
      <c r="AB1624" s="957">
        <f t="shared" si="277"/>
        <v>45406</v>
      </c>
      <c r="AC1624" t="str">
        <f t="shared" si="278"/>
        <v>Unaudited</v>
      </c>
    </row>
    <row r="1625" spans="1:29" x14ac:dyDescent="0.25">
      <c r="A1625" t="s">
        <v>421</v>
      </c>
      <c r="B1625" t="s">
        <v>1380</v>
      </c>
      <c r="C1625" t="s">
        <v>1381</v>
      </c>
      <c r="D1625">
        <v>1900</v>
      </c>
      <c r="E1625" s="957">
        <v>1</v>
      </c>
      <c r="F1625" t="s">
        <v>441</v>
      </c>
      <c r="G1625" s="957">
        <v>274</v>
      </c>
      <c r="H1625" t="s">
        <v>384</v>
      </c>
      <c r="I1625" s="937" t="s">
        <v>489</v>
      </c>
      <c r="J1625" s="937" t="s">
        <v>445</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ASR_CMS_19</v>
      </c>
      <c r="AB1625" s="957">
        <f t="shared" si="277"/>
        <v>45406</v>
      </c>
      <c r="AC1625" t="str">
        <f t="shared" si="278"/>
        <v>Unaudited</v>
      </c>
    </row>
    <row r="1626" spans="1:29" x14ac:dyDescent="0.25">
      <c r="A1626" t="s">
        <v>421</v>
      </c>
      <c r="B1626" t="s">
        <v>1380</v>
      </c>
      <c r="C1626" t="s">
        <v>1381</v>
      </c>
      <c r="D1626">
        <v>1900</v>
      </c>
      <c r="E1626" s="957">
        <v>1</v>
      </c>
      <c r="F1626" t="s">
        <v>441</v>
      </c>
      <c r="G1626" s="957">
        <v>274</v>
      </c>
      <c r="H1626" t="s">
        <v>384</v>
      </c>
      <c r="I1626" s="937" t="s">
        <v>489</v>
      </c>
      <c r="J1626" s="937" t="s">
        <v>445</v>
      </c>
      <c r="K1626" s="937" t="s">
        <v>53</v>
      </c>
      <c r="L1626" s="947" t="s">
        <v>44</v>
      </c>
      <c r="M1626" s="964" t="s">
        <v>154</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ASR_CMS_19</v>
      </c>
      <c r="AB1626" s="957">
        <f t="shared" si="277"/>
        <v>45406</v>
      </c>
      <c r="AC1626" t="str">
        <f t="shared" si="278"/>
        <v>Unaudited</v>
      </c>
    </row>
    <row r="1627" spans="1:29" x14ac:dyDescent="0.25">
      <c r="A1627" t="s">
        <v>421</v>
      </c>
      <c r="B1627" t="s">
        <v>1380</v>
      </c>
      <c r="C1627" t="s">
        <v>1381</v>
      </c>
      <c r="D1627">
        <v>1900</v>
      </c>
      <c r="E1627" s="957">
        <v>1</v>
      </c>
      <c r="F1627" t="s">
        <v>441</v>
      </c>
      <c r="G1627" s="957">
        <v>274</v>
      </c>
      <c r="H1627" t="s">
        <v>384</v>
      </c>
      <c r="I1627" s="963" t="s">
        <v>489</v>
      </c>
      <c r="J1627" s="963" t="s">
        <v>445</v>
      </c>
      <c r="K1627" s="963" t="s">
        <v>53</v>
      </c>
      <c r="L1627" s="943" t="s">
        <v>41</v>
      </c>
      <c r="M1627" s="963" t="s">
        <v>52</v>
      </c>
      <c r="N1627" s="678">
        <f t="shared" ca="1" si="279"/>
        <v>26170.320411984692</v>
      </c>
      <c r="O1627" s="678">
        <f t="shared" ca="1" si="283"/>
        <v>11918.880222936852</v>
      </c>
      <c r="P1627" s="678">
        <f t="shared" ca="1" si="283"/>
        <v>2307.6478377396252</v>
      </c>
      <c r="Q1627" s="678">
        <f t="shared" ca="1" si="283"/>
        <v>8407.3991269073522</v>
      </c>
      <c r="R1627" s="678">
        <f t="shared" ca="1" si="283"/>
        <v>1523.35999246752</v>
      </c>
      <c r="S1627" s="678">
        <f t="shared" ca="1" si="283"/>
        <v>65.741366994844086</v>
      </c>
      <c r="T1627" s="678">
        <f t="shared" ca="1" si="283"/>
        <v>1256.0450815704103</v>
      </c>
      <c r="U1627" s="678">
        <f t="shared" ca="1" si="283"/>
        <v>0</v>
      </c>
      <c r="V1627" s="678">
        <f t="shared" ca="1" si="283"/>
        <v>120.15567413584675</v>
      </c>
      <c r="W1627" s="678">
        <f t="shared" ca="1" si="274"/>
        <v>571.09110923223795</v>
      </c>
      <c r="X1627" s="678">
        <f t="shared" ca="1" si="282"/>
        <v>0</v>
      </c>
      <c r="Y1627" s="678">
        <f t="shared" ca="1" si="282"/>
        <v>0</v>
      </c>
      <c r="Z1627" s="678">
        <f t="shared" ca="1" si="282"/>
        <v>0</v>
      </c>
      <c r="AA1627" t="str">
        <f t="shared" si="276"/>
        <v>ASR_CMS_19</v>
      </c>
      <c r="AB1627" s="957">
        <f t="shared" si="277"/>
        <v>45406</v>
      </c>
      <c r="AC1627" t="str">
        <f t="shared" si="278"/>
        <v>Unaudited</v>
      </c>
    </row>
    <row r="1628" spans="1:29" x14ac:dyDescent="0.25">
      <c r="A1628" t="s">
        <v>421</v>
      </c>
      <c r="B1628" t="s">
        <v>1380</v>
      </c>
      <c r="C1628" t="s">
        <v>1381</v>
      </c>
      <c r="D1628">
        <v>1900</v>
      </c>
      <c r="E1628" s="957">
        <v>1</v>
      </c>
      <c r="F1628" t="s">
        <v>441</v>
      </c>
      <c r="G1628" s="957">
        <v>274</v>
      </c>
      <c r="H1628" t="s">
        <v>384</v>
      </c>
      <c r="I1628" s="937" t="s">
        <v>489</v>
      </c>
      <c r="J1628" s="937" t="s">
        <v>445</v>
      </c>
      <c r="K1628" s="937" t="s">
        <v>53</v>
      </c>
      <c r="L1628" s="937" t="s">
        <v>42</v>
      </c>
      <c r="M1628" s="962" t="s">
        <v>155</v>
      </c>
      <c r="N1628" s="678">
        <f t="shared" ca="1" si="279"/>
        <v>23988.787288316271</v>
      </c>
      <c r="O1628" s="678">
        <f t="shared" ca="1" si="283"/>
        <v>5850.1626558149437</v>
      </c>
      <c r="P1628" s="678">
        <f t="shared" ca="1" si="283"/>
        <v>1287.7235977167138</v>
      </c>
      <c r="Q1628" s="678">
        <f t="shared" ca="1" si="283"/>
        <v>7707.5471127437913</v>
      </c>
      <c r="R1628" s="678">
        <f t="shared" ca="1" si="283"/>
        <v>1115.0647172118904</v>
      </c>
      <c r="S1628" s="678">
        <f t="shared" ca="1" si="283"/>
        <v>13.955251340465706</v>
      </c>
      <c r="T1628" s="678">
        <f t="shared" ca="1" si="283"/>
        <v>1628.131986588382</v>
      </c>
      <c r="U1628" s="678">
        <f t="shared" ca="1" si="283"/>
        <v>0</v>
      </c>
      <c r="V1628" s="678">
        <f t="shared" ca="1" si="283"/>
        <v>164.10891448392968</v>
      </c>
      <c r="W1628" s="678">
        <f t="shared" ca="1" si="274"/>
        <v>6222.0930524161577</v>
      </c>
      <c r="X1628" s="678">
        <f t="shared" ca="1" si="282"/>
        <v>0</v>
      </c>
      <c r="Y1628" s="678">
        <f t="shared" ca="1" si="282"/>
        <v>0</v>
      </c>
      <c r="Z1628" s="678">
        <f t="shared" ca="1" si="282"/>
        <v>0</v>
      </c>
      <c r="AA1628" t="str">
        <f t="shared" si="276"/>
        <v>ASR_CMS_19</v>
      </c>
      <c r="AB1628" s="957">
        <f t="shared" si="277"/>
        <v>45406</v>
      </c>
      <c r="AC1628" t="str">
        <f t="shared" si="278"/>
        <v>Unaudited</v>
      </c>
    </row>
    <row r="1629" spans="1:29" x14ac:dyDescent="0.25">
      <c r="A1629" t="s">
        <v>421</v>
      </c>
      <c r="B1629" t="s">
        <v>1380</v>
      </c>
      <c r="C1629" t="s">
        <v>1381</v>
      </c>
      <c r="D1629">
        <v>1900</v>
      </c>
      <c r="E1629" s="957">
        <v>1</v>
      </c>
      <c r="F1629" t="s">
        <v>441</v>
      </c>
      <c r="G1629" s="957">
        <v>274</v>
      </c>
      <c r="H1629" t="s">
        <v>384</v>
      </c>
      <c r="I1629" s="937" t="s">
        <v>489</v>
      </c>
      <c r="J1629" s="937" t="s">
        <v>445</v>
      </c>
      <c r="K1629" s="937" t="s">
        <v>53</v>
      </c>
      <c r="L1629" s="937" t="s">
        <v>43</v>
      </c>
      <c r="M1629" s="962" t="s">
        <v>463</v>
      </c>
      <c r="N1629" s="678">
        <f t="shared" ca="1" si="279"/>
        <v>57075.021610382806</v>
      </c>
      <c r="O1629" s="678">
        <f t="shared" ca="1" si="283"/>
        <v>9097.9735035397098</v>
      </c>
      <c r="P1629" s="678">
        <f t="shared" ca="1" si="283"/>
        <v>1943.5879397977055</v>
      </c>
      <c r="Q1629" s="678">
        <f t="shared" ca="1" si="283"/>
        <v>15106.934062345565</v>
      </c>
      <c r="R1629" s="678">
        <f t="shared" ca="1" si="283"/>
        <v>2288.158358516298</v>
      </c>
      <c r="S1629" s="678">
        <f t="shared" ca="1" si="283"/>
        <v>31.693943634671527</v>
      </c>
      <c r="T1629" s="678">
        <f t="shared" ca="1" si="283"/>
        <v>3704.8700928127619</v>
      </c>
      <c r="U1629" s="678">
        <f t="shared" ca="1" si="283"/>
        <v>0</v>
      </c>
      <c r="V1629" s="678">
        <f t="shared" ca="1" si="283"/>
        <v>171.89323047179033</v>
      </c>
      <c r="W1629" s="678">
        <f t="shared" ca="1" si="274"/>
        <v>24729.910479264305</v>
      </c>
      <c r="X1629" s="678">
        <f t="shared" ca="1" si="282"/>
        <v>0</v>
      </c>
      <c r="Y1629" s="678">
        <f t="shared" ca="1" si="282"/>
        <v>0</v>
      </c>
      <c r="Z1629" s="678">
        <f t="shared" ca="1" si="282"/>
        <v>0</v>
      </c>
      <c r="AA1629" t="str">
        <f t="shared" si="276"/>
        <v>ASR_CMS_19</v>
      </c>
      <c r="AB1629" s="957">
        <f t="shared" si="277"/>
        <v>45406</v>
      </c>
      <c r="AC1629" t="str">
        <f t="shared" si="278"/>
        <v>Unaudited</v>
      </c>
    </row>
    <row r="1630" spans="1:29" x14ac:dyDescent="0.25">
      <c r="A1630" t="s">
        <v>421</v>
      </c>
      <c r="B1630" t="s">
        <v>1380</v>
      </c>
      <c r="C1630" t="s">
        <v>1381</v>
      </c>
      <c r="D1630">
        <v>1900</v>
      </c>
      <c r="E1630" s="957">
        <v>1</v>
      </c>
      <c r="F1630" t="s">
        <v>441</v>
      </c>
      <c r="G1630" s="957">
        <v>274</v>
      </c>
      <c r="H1630" t="s">
        <v>384</v>
      </c>
      <c r="I1630" s="937" t="s">
        <v>489</v>
      </c>
      <c r="J1630" s="937" t="s">
        <v>445</v>
      </c>
      <c r="K1630" s="937" t="s">
        <v>915</v>
      </c>
      <c r="L1630" s="937" t="s">
        <v>916</v>
      </c>
      <c r="M1630" s="962" t="s">
        <v>915</v>
      </c>
      <c r="N1630" s="678">
        <f t="shared" ca="1" si="279"/>
        <v>0</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ASR_CMS_19</v>
      </c>
      <c r="AB1630" s="957">
        <f t="shared" si="277"/>
        <v>45406</v>
      </c>
      <c r="AC1630" t="str">
        <f t="shared" si="278"/>
        <v>Unaudited</v>
      </c>
    </row>
    <row r="1631" spans="1:29" x14ac:dyDescent="0.25">
      <c r="A1631" t="s">
        <v>421</v>
      </c>
      <c r="B1631" t="s">
        <v>1380</v>
      </c>
      <c r="C1631" t="s">
        <v>1381</v>
      </c>
      <c r="D1631">
        <v>1900</v>
      </c>
      <c r="E1631" s="957">
        <v>1</v>
      </c>
      <c r="F1631" t="s">
        <v>441</v>
      </c>
      <c r="G1631" s="957">
        <v>274</v>
      </c>
      <c r="H1631" t="s">
        <v>384</v>
      </c>
      <c r="I1631" s="937" t="s">
        <v>489</v>
      </c>
      <c r="J1631" s="937" t="s">
        <v>445</v>
      </c>
      <c r="K1631" s="937" t="s">
        <v>915</v>
      </c>
      <c r="L1631" s="945" t="s">
        <v>917</v>
      </c>
      <c r="M1631" s="960" t="s">
        <v>920</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8">
        <f t="shared" ca="1" si="284"/>
        <v>0</v>
      </c>
      <c r="P1631" s="678">
        <f t="shared" ca="1" si="284"/>
        <v>0</v>
      </c>
      <c r="Q1631" s="678">
        <f t="shared" ca="1" si="284"/>
        <v>0</v>
      </c>
      <c r="R1631" s="678">
        <f t="shared" ca="1" si="284"/>
        <v>0</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ASR_CMS_19</v>
      </c>
      <c r="AB1631" s="957">
        <f t="shared" si="277"/>
        <v>45406</v>
      </c>
      <c r="AC1631" t="str">
        <f t="shared" si="278"/>
        <v>Unaudited</v>
      </c>
    </row>
    <row r="1632" spans="1:29" x14ac:dyDescent="0.25">
      <c r="A1632" t="s">
        <v>421</v>
      </c>
      <c r="B1632" t="s">
        <v>1380</v>
      </c>
      <c r="C1632" t="s">
        <v>1381</v>
      </c>
      <c r="D1632">
        <v>1900</v>
      </c>
      <c r="E1632" s="957">
        <v>1</v>
      </c>
      <c r="F1632" t="s">
        <v>441</v>
      </c>
      <c r="G1632" s="957">
        <v>274</v>
      </c>
      <c r="H1632" t="s">
        <v>384</v>
      </c>
      <c r="I1632" s="962" t="s">
        <v>489</v>
      </c>
      <c r="J1632" s="962" t="s">
        <v>445</v>
      </c>
      <c r="K1632" s="962" t="s">
        <v>915</v>
      </c>
      <c r="L1632" s="937" t="s">
        <v>918</v>
      </c>
      <c r="M1632" s="962" t="s">
        <v>921</v>
      </c>
      <c r="N1632" s="678">
        <f t="shared" ca="1" si="285"/>
        <v>5.4421451264860998</v>
      </c>
      <c r="O1632" s="678">
        <f t="shared" ca="1" si="284"/>
        <v>0.86749843918028779</v>
      </c>
      <c r="P1632" s="678">
        <f t="shared" ca="1" si="284"/>
        <v>0.18532253402674265</v>
      </c>
      <c r="Q1632" s="678">
        <f t="shared" ca="1" si="284"/>
        <v>1.4404572309191168</v>
      </c>
      <c r="R1632" s="678">
        <f t="shared" ca="1" si="284"/>
        <v>0.21817757590060391</v>
      </c>
      <c r="S1632" s="678">
        <f t="shared" ca="1" si="284"/>
        <v>3.0220407460901512E-3</v>
      </c>
      <c r="T1632" s="678">
        <f t="shared" ca="1" si="284"/>
        <v>0.3532620777176757</v>
      </c>
      <c r="U1632" s="678">
        <f t="shared" ca="1" si="284"/>
        <v>0</v>
      </c>
      <c r="V1632" s="678">
        <f t="shared" ca="1" si="284"/>
        <v>1.6390145462824138E-2</v>
      </c>
      <c r="W1632" s="678">
        <f t="shared" ca="1" si="274"/>
        <v>2.3580150825327579</v>
      </c>
      <c r="X1632" s="678">
        <f t="shared" ca="1" si="284"/>
        <v>0</v>
      </c>
      <c r="Y1632" s="678">
        <f t="shared" ca="1" si="284"/>
        <v>0</v>
      </c>
      <c r="Z1632" s="678">
        <f t="shared" ca="1" si="284"/>
        <v>0</v>
      </c>
      <c r="AA1632" t="str">
        <f t="shared" si="276"/>
        <v>ASR_CMS_19</v>
      </c>
      <c r="AB1632" s="957">
        <f t="shared" si="277"/>
        <v>45406</v>
      </c>
      <c r="AC1632" t="str">
        <f t="shared" si="278"/>
        <v>Unaudited</v>
      </c>
    </row>
    <row r="1633" spans="1:29" x14ac:dyDescent="0.25">
      <c r="A1633" t="s">
        <v>421</v>
      </c>
      <c r="B1633" t="s">
        <v>1380</v>
      </c>
      <c r="C1633" t="s">
        <v>1381</v>
      </c>
      <c r="D1633">
        <v>1900</v>
      </c>
      <c r="E1633" s="957">
        <v>1</v>
      </c>
      <c r="F1633" t="s">
        <v>441</v>
      </c>
      <c r="G1633" s="957">
        <v>274</v>
      </c>
      <c r="H1633" t="s">
        <v>384</v>
      </c>
      <c r="I1633" s="937" t="s">
        <v>489</v>
      </c>
      <c r="J1633" s="937" t="s">
        <v>445</v>
      </c>
      <c r="K1633" s="937" t="s">
        <v>446</v>
      </c>
      <c r="L1633" s="937">
        <v>5.0999999999999996</v>
      </c>
      <c r="M1633" s="962" t="s">
        <v>37</v>
      </c>
      <c r="N1633" s="678">
        <f t="shared" ca="1" si="285"/>
        <v>794637.33</v>
      </c>
      <c r="O1633" s="678">
        <f t="shared" ca="1" si="284"/>
        <v>206620.84</v>
      </c>
      <c r="P1633" s="678">
        <f t="shared" ca="1" si="284"/>
        <v>173980.28</v>
      </c>
      <c r="Q1633" s="678">
        <f t="shared" ca="1" si="284"/>
        <v>119120.71</v>
      </c>
      <c r="R1633" s="678">
        <f t="shared" ca="1" si="284"/>
        <v>169569.23</v>
      </c>
      <c r="S1633" s="678">
        <f t="shared" ca="1" si="284"/>
        <v>3348.9700000000003</v>
      </c>
      <c r="T1633" s="678">
        <f t="shared" ca="1" si="284"/>
        <v>115656.53999999996</v>
      </c>
      <c r="U1633" s="678">
        <f t="shared" ca="1" si="284"/>
        <v>0</v>
      </c>
      <c r="V1633" s="678">
        <f t="shared" ca="1" si="284"/>
        <v>1218.4100000000001</v>
      </c>
      <c r="W1633" s="678">
        <f t="shared" ca="1" si="274"/>
        <v>5122.3499999999995</v>
      </c>
      <c r="X1633" s="678">
        <f t="shared" ca="1" si="284"/>
        <v>0</v>
      </c>
      <c r="Y1633" s="678">
        <f t="shared" ca="1" si="284"/>
        <v>0</v>
      </c>
      <c r="Z1633" s="678">
        <f t="shared" ca="1" si="284"/>
        <v>0</v>
      </c>
      <c r="AA1633" t="str">
        <f t="shared" si="276"/>
        <v>ASR_CMS_19</v>
      </c>
      <c r="AB1633" s="957">
        <f t="shared" si="277"/>
        <v>45406</v>
      </c>
      <c r="AC1633" t="str">
        <f t="shared" si="278"/>
        <v>Unaudited</v>
      </c>
    </row>
    <row r="1634" spans="1:29" ht="30" x14ac:dyDescent="0.25">
      <c r="A1634" t="s">
        <v>421</v>
      </c>
      <c r="B1634" t="s">
        <v>1380</v>
      </c>
      <c r="C1634" t="s">
        <v>1381</v>
      </c>
      <c r="D1634">
        <v>1900</v>
      </c>
      <c r="E1634" s="957">
        <v>1</v>
      </c>
      <c r="F1634" t="s">
        <v>441</v>
      </c>
      <c r="G1634" s="957">
        <v>274</v>
      </c>
      <c r="H1634" t="s">
        <v>384</v>
      </c>
      <c r="I1634" s="937" t="s">
        <v>489</v>
      </c>
      <c r="J1634" s="937" t="s">
        <v>445</v>
      </c>
      <c r="K1634" s="937" t="s">
        <v>446</v>
      </c>
      <c r="L1634" s="937">
        <v>5.2</v>
      </c>
      <c r="M1634" s="962" t="s">
        <v>304</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ASR_CMS_19</v>
      </c>
      <c r="AB1634" s="957">
        <f t="shared" si="277"/>
        <v>45406</v>
      </c>
      <c r="AC1634" t="str">
        <f t="shared" si="278"/>
        <v>Unaudited</v>
      </c>
    </row>
    <row r="1635" spans="1:29" ht="30" x14ac:dyDescent="0.25">
      <c r="A1635" t="s">
        <v>421</v>
      </c>
      <c r="B1635" t="s">
        <v>1380</v>
      </c>
      <c r="C1635" t="s">
        <v>1381</v>
      </c>
      <c r="D1635">
        <v>1900</v>
      </c>
      <c r="E1635" s="957">
        <v>1</v>
      </c>
      <c r="F1635" t="s">
        <v>441</v>
      </c>
      <c r="G1635" s="957">
        <v>274</v>
      </c>
      <c r="H1635" t="s">
        <v>384</v>
      </c>
      <c r="I1635" s="937" t="s">
        <v>489</v>
      </c>
      <c r="J1635" s="937" t="s">
        <v>445</v>
      </c>
      <c r="K1635" s="937" t="s">
        <v>446</v>
      </c>
      <c r="L1635" s="937">
        <v>5.3</v>
      </c>
      <c r="M1635" s="962" t="s">
        <v>305</v>
      </c>
      <c r="N1635" s="678">
        <f t="shared" ca="1" si="285"/>
        <v>11521.315970013942</v>
      </c>
      <c r="O1635" s="678">
        <f t="shared" ca="1" si="284"/>
        <v>2995.7615804806151</v>
      </c>
      <c r="P1635" s="678">
        <f t="shared" ca="1" si="284"/>
        <v>2522.5114687621053</v>
      </c>
      <c r="Q1635" s="678">
        <f t="shared" ca="1" si="284"/>
        <v>1727.1115849571274</v>
      </c>
      <c r="R1635" s="678">
        <f t="shared" ca="1" si="284"/>
        <v>2458.5563802067636</v>
      </c>
      <c r="S1635" s="678">
        <f t="shared" ca="1" si="284"/>
        <v>48.556165293792077</v>
      </c>
      <c r="T1635" s="678">
        <f t="shared" ca="1" si="284"/>
        <v>1676.8851538079095</v>
      </c>
      <c r="U1635" s="678">
        <f t="shared" ca="1" si="284"/>
        <v>0</v>
      </c>
      <c r="V1635" s="678">
        <f t="shared" ca="1" si="284"/>
        <v>17.665526223169874</v>
      </c>
      <c r="W1635" s="678">
        <f t="shared" ca="1" si="274"/>
        <v>74.26811028246172</v>
      </c>
      <c r="X1635" s="678">
        <f t="shared" ca="1" si="284"/>
        <v>0</v>
      </c>
      <c r="Y1635" s="678">
        <f t="shared" ca="1" si="284"/>
        <v>0</v>
      </c>
      <c r="Z1635" s="678">
        <f t="shared" ca="1" si="284"/>
        <v>0</v>
      </c>
      <c r="AA1635" t="str">
        <f t="shared" si="276"/>
        <v>ASR_CMS_19</v>
      </c>
      <c r="AB1635" s="957">
        <f t="shared" si="277"/>
        <v>45406</v>
      </c>
      <c r="AC1635" t="str">
        <f t="shared" si="278"/>
        <v>Unaudited</v>
      </c>
    </row>
    <row r="1636" spans="1:29" x14ac:dyDescent="0.25">
      <c r="A1636" t="s">
        <v>421</v>
      </c>
      <c r="B1636" t="s">
        <v>1380</v>
      </c>
      <c r="C1636" t="s">
        <v>1381</v>
      </c>
      <c r="D1636">
        <v>1900</v>
      </c>
      <c r="E1636" s="957">
        <v>1</v>
      </c>
      <c r="F1636" t="s">
        <v>441</v>
      </c>
      <c r="G1636" s="957">
        <v>274</v>
      </c>
      <c r="H1636" t="s">
        <v>384</v>
      </c>
      <c r="I1636" s="937" t="s">
        <v>489</v>
      </c>
      <c r="J1636" s="937" t="s">
        <v>445</v>
      </c>
      <c r="K1636" s="937" t="s">
        <v>446</v>
      </c>
      <c r="L1636" s="945" t="s">
        <v>82</v>
      </c>
      <c r="M1636" s="960" t="s">
        <v>454</v>
      </c>
      <c r="N1636" s="678">
        <f t="shared" ca="1" si="285"/>
        <v>398.99470277165608</v>
      </c>
      <c r="O1636" s="678">
        <f t="shared" ca="1" si="284"/>
        <v>63.601259034983329</v>
      </c>
      <c r="P1636" s="678">
        <f t="shared" ca="1" si="284"/>
        <v>13.587052102124636</v>
      </c>
      <c r="Q1636" s="678">
        <f t="shared" ca="1" si="284"/>
        <v>105.60813637782428</v>
      </c>
      <c r="R1636" s="678">
        <f t="shared" ca="1" si="284"/>
        <v>15.995842636432904</v>
      </c>
      <c r="S1636" s="678">
        <f t="shared" ca="1" si="284"/>
        <v>0.2215630456787587</v>
      </c>
      <c r="T1636" s="678">
        <f t="shared" ca="1" si="284"/>
        <v>25.899658025193187</v>
      </c>
      <c r="U1636" s="678">
        <f t="shared" ca="1" si="284"/>
        <v>0</v>
      </c>
      <c r="V1636" s="678">
        <f t="shared" ca="1" si="284"/>
        <v>1.2016550579470162</v>
      </c>
      <c r="W1636" s="678">
        <f t="shared" ca="1" si="274"/>
        <v>172.87953649147195</v>
      </c>
      <c r="X1636" s="678">
        <f t="shared" ca="1" si="284"/>
        <v>0</v>
      </c>
      <c r="Y1636" s="678">
        <f t="shared" ca="1" si="284"/>
        <v>0</v>
      </c>
      <c r="Z1636" s="678">
        <f t="shared" ca="1" si="284"/>
        <v>0</v>
      </c>
      <c r="AA1636" t="str">
        <f t="shared" si="276"/>
        <v>ASR_CMS_19</v>
      </c>
      <c r="AB1636" s="957">
        <f t="shared" si="277"/>
        <v>45406</v>
      </c>
      <c r="AC1636" t="str">
        <f t="shared" si="278"/>
        <v>Unaudited</v>
      </c>
    </row>
    <row r="1637" spans="1:29" x14ac:dyDescent="0.25">
      <c r="A1637" t="s">
        <v>421</v>
      </c>
      <c r="B1637" t="s">
        <v>1380</v>
      </c>
      <c r="C1637" t="s">
        <v>1381</v>
      </c>
      <c r="D1637">
        <v>1900</v>
      </c>
      <c r="E1637" s="957">
        <v>1</v>
      </c>
      <c r="F1637" t="s">
        <v>441</v>
      </c>
      <c r="G1637" s="957">
        <v>274</v>
      </c>
      <c r="H1637" t="s">
        <v>384</v>
      </c>
      <c r="I1637" s="962" t="s">
        <v>489</v>
      </c>
      <c r="J1637" s="962" t="s">
        <v>445</v>
      </c>
      <c r="K1637" s="962" t="s">
        <v>447</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ASR_CMS_19</v>
      </c>
      <c r="AB1637" s="957">
        <f t="shared" si="277"/>
        <v>45406</v>
      </c>
      <c r="AC1637" t="str">
        <f t="shared" si="278"/>
        <v>Unaudited</v>
      </c>
    </row>
    <row r="1638" spans="1:29" x14ac:dyDescent="0.25">
      <c r="A1638" t="s">
        <v>421</v>
      </c>
      <c r="B1638" t="s">
        <v>1380</v>
      </c>
      <c r="C1638" t="s">
        <v>1381</v>
      </c>
      <c r="D1638">
        <v>1900</v>
      </c>
      <c r="E1638" s="957">
        <v>1</v>
      </c>
      <c r="F1638" t="s">
        <v>441</v>
      </c>
      <c r="G1638" s="957">
        <v>274</v>
      </c>
      <c r="H1638" t="s">
        <v>384</v>
      </c>
      <c r="I1638" s="937" t="s">
        <v>489</v>
      </c>
      <c r="J1638" s="937" t="s">
        <v>445</v>
      </c>
      <c r="K1638" s="937" t="s">
        <v>447</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ASR_CMS_19</v>
      </c>
      <c r="AB1638" s="957">
        <f t="shared" si="277"/>
        <v>45406</v>
      </c>
      <c r="AC1638" t="str">
        <f t="shared" si="278"/>
        <v>Unaudited</v>
      </c>
    </row>
    <row r="1639" spans="1:29" x14ac:dyDescent="0.25">
      <c r="A1639" t="s">
        <v>421</v>
      </c>
      <c r="B1639" t="s">
        <v>1380</v>
      </c>
      <c r="C1639" t="s">
        <v>1381</v>
      </c>
      <c r="D1639">
        <v>1900</v>
      </c>
      <c r="E1639" s="957">
        <v>1</v>
      </c>
      <c r="F1639" t="s">
        <v>441</v>
      </c>
      <c r="G1639" s="957">
        <v>274</v>
      </c>
      <c r="H1639" t="s">
        <v>384</v>
      </c>
      <c r="I1639" s="937" t="s">
        <v>489</v>
      </c>
      <c r="J1639" s="937" t="s">
        <v>445</v>
      </c>
      <c r="K1639" s="937" t="s">
        <v>447</v>
      </c>
      <c r="L1639" s="937">
        <v>6.3</v>
      </c>
      <c r="M1639" s="962" t="s">
        <v>185</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ASR_CMS_19</v>
      </c>
      <c r="AB1639" s="957">
        <f t="shared" si="277"/>
        <v>45406</v>
      </c>
      <c r="AC1639" t="str">
        <f t="shared" si="278"/>
        <v>Unaudited</v>
      </c>
    </row>
    <row r="1640" spans="1:29" x14ac:dyDescent="0.25">
      <c r="A1640" t="s">
        <v>421</v>
      </c>
      <c r="B1640" t="s">
        <v>1380</v>
      </c>
      <c r="C1640" t="s">
        <v>1381</v>
      </c>
      <c r="D1640">
        <v>1900</v>
      </c>
      <c r="E1640" s="957">
        <v>1</v>
      </c>
      <c r="F1640" t="s">
        <v>441</v>
      </c>
      <c r="G1640" s="957">
        <v>274</v>
      </c>
      <c r="H1640" t="s">
        <v>384</v>
      </c>
      <c r="I1640" s="937" t="s">
        <v>489</v>
      </c>
      <c r="J1640" s="937" t="s">
        <v>445</v>
      </c>
      <c r="K1640" s="937" t="s">
        <v>447</v>
      </c>
      <c r="L1640" s="937" t="s">
        <v>87</v>
      </c>
      <c r="M1640" s="962" t="s">
        <v>455</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ASR_CMS_19</v>
      </c>
      <c r="AB1640" s="957">
        <f t="shared" si="277"/>
        <v>45406</v>
      </c>
      <c r="AC1640" t="str">
        <f t="shared" si="278"/>
        <v>Unaudited</v>
      </c>
    </row>
    <row r="1641" spans="1:29" x14ac:dyDescent="0.25">
      <c r="A1641" t="s">
        <v>421</v>
      </c>
      <c r="B1641" t="s">
        <v>1380</v>
      </c>
      <c r="C1641" t="s">
        <v>1381</v>
      </c>
      <c r="D1641">
        <v>1900</v>
      </c>
      <c r="E1641" s="957">
        <v>1</v>
      </c>
      <c r="F1641" t="s">
        <v>441</v>
      </c>
      <c r="G1641" s="957">
        <v>274</v>
      </c>
      <c r="H1641" t="s">
        <v>384</v>
      </c>
      <c r="I1641" s="937" t="s">
        <v>489</v>
      </c>
      <c r="J1641" s="937" t="s">
        <v>445</v>
      </c>
      <c r="K1641" s="937" t="s">
        <v>448</v>
      </c>
      <c r="L1641" s="945">
        <v>7.1</v>
      </c>
      <c r="M1641" s="960" t="s">
        <v>20</v>
      </c>
      <c r="N1641" s="678">
        <f t="shared" ca="1" si="285"/>
        <v>756401.33999999973</v>
      </c>
      <c r="O1641" s="678">
        <f t="shared" ca="1" si="284"/>
        <v>158016.82520539226</v>
      </c>
      <c r="P1641" s="678">
        <f t="shared" ca="1" si="284"/>
        <v>11560.118108457687</v>
      </c>
      <c r="Q1641" s="678">
        <f t="shared" ca="1" si="284"/>
        <v>385127.45513020427</v>
      </c>
      <c r="R1641" s="678">
        <f t="shared" ca="1" si="284"/>
        <v>24210.417674420714</v>
      </c>
      <c r="S1641" s="678">
        <f t="shared" ca="1" si="284"/>
        <v>2127.5325313910721</v>
      </c>
      <c r="T1641" s="678">
        <f t="shared" ca="1" si="284"/>
        <v>52820.132720948583</v>
      </c>
      <c r="U1641" s="678">
        <f t="shared" ca="1" si="284"/>
        <v>0</v>
      </c>
      <c r="V1641" s="678">
        <f t="shared" ca="1" si="284"/>
        <v>2553.710124686058</v>
      </c>
      <c r="W1641" s="678">
        <f t="shared" ca="1" si="274"/>
        <v>119985.14850449924</v>
      </c>
      <c r="X1641" s="678">
        <f t="shared" ca="1" si="284"/>
        <v>0</v>
      </c>
      <c r="Y1641" s="678">
        <f t="shared" ca="1" si="284"/>
        <v>0</v>
      </c>
      <c r="Z1641" s="678">
        <f t="shared" ca="1" si="284"/>
        <v>0</v>
      </c>
      <c r="AA1641" t="str">
        <f t="shared" si="276"/>
        <v>ASR_CMS_19</v>
      </c>
      <c r="AB1641" s="957">
        <f t="shared" si="277"/>
        <v>45406</v>
      </c>
      <c r="AC1641" t="str">
        <f t="shared" si="278"/>
        <v>Unaudited</v>
      </c>
    </row>
    <row r="1642" spans="1:29" x14ac:dyDescent="0.25">
      <c r="A1642" t="s">
        <v>421</v>
      </c>
      <c r="B1642" t="s">
        <v>1380</v>
      </c>
      <c r="C1642" t="s">
        <v>1381</v>
      </c>
      <c r="D1642">
        <v>1900</v>
      </c>
      <c r="E1642" s="957">
        <v>1</v>
      </c>
      <c r="F1642" t="s">
        <v>441</v>
      </c>
      <c r="G1642" s="957">
        <v>274</v>
      </c>
      <c r="H1642" t="s">
        <v>384</v>
      </c>
      <c r="I1642" s="962" t="s">
        <v>489</v>
      </c>
      <c r="J1642" s="962" t="s">
        <v>445</v>
      </c>
      <c r="K1642" s="962" t="s">
        <v>448</v>
      </c>
      <c r="L1642" s="937">
        <v>7.2</v>
      </c>
      <c r="M1642" s="962"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ASR_CMS_19</v>
      </c>
      <c r="AB1642" s="957">
        <f t="shared" si="277"/>
        <v>45406</v>
      </c>
      <c r="AC1642" t="str">
        <f t="shared" si="278"/>
        <v>Unaudited</v>
      </c>
    </row>
    <row r="1643" spans="1:29" x14ac:dyDescent="0.25">
      <c r="A1643" t="s">
        <v>421</v>
      </c>
      <c r="B1643" t="s">
        <v>1380</v>
      </c>
      <c r="C1643" t="s">
        <v>1381</v>
      </c>
      <c r="D1643">
        <v>1900</v>
      </c>
      <c r="E1643" s="957">
        <v>1</v>
      </c>
      <c r="F1643" t="s">
        <v>441</v>
      </c>
      <c r="G1643" s="957">
        <v>274</v>
      </c>
      <c r="H1643" t="s">
        <v>384</v>
      </c>
      <c r="I1643" s="937" t="s">
        <v>489</v>
      </c>
      <c r="J1643" s="937" t="s">
        <v>445</v>
      </c>
      <c r="K1643" s="937" t="s">
        <v>448</v>
      </c>
      <c r="L1643" s="937">
        <v>7.3</v>
      </c>
      <c r="M1643" s="962" t="s">
        <v>156</v>
      </c>
      <c r="N1643" s="678">
        <f t="shared" ca="1" si="285"/>
        <v>2580.7092732643787</v>
      </c>
      <c r="O1643" s="678">
        <f t="shared" ca="1" si="284"/>
        <v>415.99072290365046</v>
      </c>
      <c r="P1643" s="678">
        <f t="shared" ca="1" si="284"/>
        <v>125.46288408682442</v>
      </c>
      <c r="Q1643" s="678">
        <f t="shared" ca="1" si="284"/>
        <v>730.94742544573501</v>
      </c>
      <c r="R1643" s="678">
        <f t="shared" ca="1" si="284"/>
        <v>136.63675509846891</v>
      </c>
      <c r="S1643" s="678">
        <f t="shared" ca="1" si="284"/>
        <v>1.2129928046955014</v>
      </c>
      <c r="T1643" s="678">
        <f t="shared" ca="1" si="284"/>
        <v>183.62956244099371</v>
      </c>
      <c r="U1643" s="678">
        <f t="shared" ca="1" si="284"/>
        <v>0</v>
      </c>
      <c r="V1643" s="678">
        <f t="shared" ca="1" si="284"/>
        <v>6.5787096153617579</v>
      </c>
      <c r="W1643" s="678">
        <f t="shared" ca="1" si="274"/>
        <v>980.25022086864942</v>
      </c>
      <c r="X1643" s="678">
        <f t="shared" ca="1" si="284"/>
        <v>0</v>
      </c>
      <c r="Y1643" s="678">
        <f t="shared" ca="1" si="284"/>
        <v>0</v>
      </c>
      <c r="Z1643" s="678">
        <f t="shared" ca="1" si="284"/>
        <v>0</v>
      </c>
      <c r="AA1643" t="str">
        <f t="shared" si="276"/>
        <v>ASR_CMS_19</v>
      </c>
      <c r="AB1643" s="957">
        <f t="shared" si="277"/>
        <v>45406</v>
      </c>
      <c r="AC1643" t="str">
        <f t="shared" si="278"/>
        <v>Unaudited</v>
      </c>
    </row>
    <row r="1644" spans="1:29" x14ac:dyDescent="0.25">
      <c r="A1644" t="s">
        <v>421</v>
      </c>
      <c r="B1644" t="s">
        <v>1380</v>
      </c>
      <c r="C1644" t="s">
        <v>1381</v>
      </c>
      <c r="D1644">
        <v>1900</v>
      </c>
      <c r="E1644" s="957">
        <v>1</v>
      </c>
      <c r="F1644" t="s">
        <v>441</v>
      </c>
      <c r="G1644" s="957">
        <v>274</v>
      </c>
      <c r="H1644" t="s">
        <v>384</v>
      </c>
      <c r="I1644" s="937" t="s">
        <v>489</v>
      </c>
      <c r="J1644" s="937" t="s">
        <v>445</v>
      </c>
      <c r="K1644" s="937" t="s">
        <v>448</v>
      </c>
      <c r="L1644" s="937" t="s">
        <v>91</v>
      </c>
      <c r="M1644" s="962" t="s">
        <v>456</v>
      </c>
      <c r="N1644" s="678">
        <f t="shared" ca="1" si="285"/>
        <v>15.053659130738028</v>
      </c>
      <c r="O1644" s="678">
        <f t="shared" ca="1" si="284"/>
        <v>2.3996099876703068</v>
      </c>
      <c r="P1644" s="678">
        <f t="shared" ca="1" si="284"/>
        <v>0.51262547977740136</v>
      </c>
      <c r="Q1644" s="678">
        <f t="shared" ca="1" si="284"/>
        <v>3.9844861984899453</v>
      </c>
      <c r="R1644" s="678">
        <f t="shared" ca="1" si="284"/>
        <v>0.60350666533934905</v>
      </c>
      <c r="S1644" s="678">
        <f t="shared" ca="1" si="284"/>
        <v>8.3593454811478514E-3</v>
      </c>
      <c r="T1644" s="678">
        <f t="shared" ca="1" si="284"/>
        <v>0.9771674180272818</v>
      </c>
      <c r="U1644" s="678">
        <f t="shared" ca="1" si="284"/>
        <v>0</v>
      </c>
      <c r="V1644" s="678">
        <f t="shared" ca="1" si="284"/>
        <v>4.533720751028144E-2</v>
      </c>
      <c r="W1644" s="678">
        <f t="shared" ca="1" si="274"/>
        <v>6.5225668284423151</v>
      </c>
      <c r="X1644" s="678">
        <f t="shared" ca="1" si="284"/>
        <v>0</v>
      </c>
      <c r="Y1644" s="678">
        <f t="shared" ca="1" si="284"/>
        <v>0</v>
      </c>
      <c r="Z1644" s="678">
        <f t="shared" ca="1" si="284"/>
        <v>0</v>
      </c>
      <c r="AA1644" t="str">
        <f t="shared" si="276"/>
        <v>ASR_CMS_19</v>
      </c>
      <c r="AB1644" s="957">
        <f t="shared" si="277"/>
        <v>45406</v>
      </c>
      <c r="AC1644" t="str">
        <f t="shared" si="278"/>
        <v>Unaudited</v>
      </c>
    </row>
    <row r="1645" spans="1:29" x14ac:dyDescent="0.25">
      <c r="A1645" t="s">
        <v>421</v>
      </c>
      <c r="B1645" t="s">
        <v>1380</v>
      </c>
      <c r="C1645" t="s">
        <v>1381</v>
      </c>
      <c r="D1645">
        <v>1900</v>
      </c>
      <c r="E1645" s="957">
        <v>1</v>
      </c>
      <c r="F1645" t="s">
        <v>441</v>
      </c>
      <c r="G1645" s="957">
        <v>274</v>
      </c>
      <c r="H1645" t="s">
        <v>384</v>
      </c>
      <c r="I1645" s="937" t="s">
        <v>489</v>
      </c>
      <c r="J1645" s="937" t="s">
        <v>445</v>
      </c>
      <c r="K1645" s="937" t="s">
        <v>449</v>
      </c>
      <c r="L1645" s="937">
        <v>8.1</v>
      </c>
      <c r="M1645" s="962" t="s">
        <v>22</v>
      </c>
      <c r="N1645" s="678">
        <f t="shared" ca="1" si="285"/>
        <v>9338993.6231803186</v>
      </c>
      <c r="O1645" s="678">
        <f t="shared" ca="1" si="284"/>
        <v>2704367.0668429364</v>
      </c>
      <c r="P1645" s="678">
        <f t="shared" ca="1" si="284"/>
        <v>695673.61752903473</v>
      </c>
      <c r="Q1645" s="678">
        <f t="shared" ca="1" si="284"/>
        <v>3577555.3595648315</v>
      </c>
      <c r="R1645" s="678">
        <f t="shared" ca="1" si="284"/>
        <v>491794.47743480711</v>
      </c>
      <c r="S1645" s="678">
        <f t="shared" ca="1" si="284"/>
        <v>1845.0761292571005</v>
      </c>
      <c r="T1645" s="678">
        <f t="shared" ca="1" si="284"/>
        <v>1005181.1730634937</v>
      </c>
      <c r="U1645" s="678">
        <f t="shared" ca="1" si="284"/>
        <v>0</v>
      </c>
      <c r="V1645" s="678">
        <f t="shared" ca="1" si="284"/>
        <v>131073.32232609336</v>
      </c>
      <c r="W1645" s="678">
        <f t="shared" ca="1" si="274"/>
        <v>731503.53028986428</v>
      </c>
      <c r="X1645" s="678">
        <f t="shared" ca="1" si="284"/>
        <v>0</v>
      </c>
      <c r="Y1645" s="678">
        <f t="shared" ca="1" si="284"/>
        <v>0</v>
      </c>
      <c r="Z1645" s="678">
        <f t="shared" ca="1" si="284"/>
        <v>0</v>
      </c>
      <c r="AA1645" t="str">
        <f t="shared" si="276"/>
        <v>ASR_CMS_19</v>
      </c>
      <c r="AB1645" s="957">
        <f t="shared" si="277"/>
        <v>45406</v>
      </c>
      <c r="AC1645" t="str">
        <f t="shared" si="278"/>
        <v>Unaudited</v>
      </c>
    </row>
    <row r="1646" spans="1:29" x14ac:dyDescent="0.25">
      <c r="A1646" t="s">
        <v>421</v>
      </c>
      <c r="B1646" t="s">
        <v>1380</v>
      </c>
      <c r="C1646" t="s">
        <v>1381</v>
      </c>
      <c r="D1646">
        <v>1900</v>
      </c>
      <c r="E1646" s="957">
        <v>1</v>
      </c>
      <c r="F1646" t="s">
        <v>441</v>
      </c>
      <c r="G1646" s="957">
        <v>274</v>
      </c>
      <c r="H1646" t="s">
        <v>384</v>
      </c>
      <c r="I1646" s="937" t="s">
        <v>489</v>
      </c>
      <c r="J1646" s="937" t="s">
        <v>445</v>
      </c>
      <c r="K1646" s="937" t="s">
        <v>449</v>
      </c>
      <c r="L1646" s="937" t="s">
        <v>113</v>
      </c>
      <c r="M1646" s="962" t="s">
        <v>444</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ASR_CMS_19</v>
      </c>
      <c r="AB1646" s="957">
        <f t="shared" si="277"/>
        <v>45406</v>
      </c>
      <c r="AC1646" t="str">
        <f t="shared" si="278"/>
        <v>Unaudited</v>
      </c>
    </row>
    <row r="1647" spans="1:29" x14ac:dyDescent="0.25">
      <c r="A1647" t="s">
        <v>421</v>
      </c>
      <c r="B1647" t="s">
        <v>1380</v>
      </c>
      <c r="C1647" t="s">
        <v>1381</v>
      </c>
      <c r="D1647">
        <v>1900</v>
      </c>
      <c r="E1647" s="957">
        <v>1</v>
      </c>
      <c r="F1647" t="s">
        <v>441</v>
      </c>
      <c r="G1647" s="957">
        <v>274</v>
      </c>
      <c r="H1647" t="s">
        <v>384</v>
      </c>
      <c r="I1647" s="937" t="s">
        <v>489</v>
      </c>
      <c r="J1647" s="937" t="s">
        <v>445</v>
      </c>
      <c r="K1647" s="937" t="s">
        <v>449</v>
      </c>
      <c r="L1647" s="937" t="s">
        <v>115</v>
      </c>
      <c r="M1647" s="962" t="s">
        <v>158</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ASR_CMS_19</v>
      </c>
      <c r="AB1647" s="957">
        <f t="shared" si="277"/>
        <v>45406</v>
      </c>
      <c r="AC1647" t="str">
        <f t="shared" si="278"/>
        <v>Unaudited</v>
      </c>
    </row>
    <row r="1648" spans="1:29" x14ac:dyDescent="0.25">
      <c r="A1648" t="s">
        <v>421</v>
      </c>
      <c r="B1648" t="s">
        <v>1380</v>
      </c>
      <c r="C1648" t="s">
        <v>1381</v>
      </c>
      <c r="D1648">
        <v>1900</v>
      </c>
      <c r="E1648" s="957">
        <v>1</v>
      </c>
      <c r="F1648" t="s">
        <v>441</v>
      </c>
      <c r="G1648" s="957">
        <v>274</v>
      </c>
      <c r="H1648" t="s">
        <v>384</v>
      </c>
      <c r="I1648" s="937" t="s">
        <v>489</v>
      </c>
      <c r="J1648" s="937" t="s">
        <v>445</v>
      </c>
      <c r="K1648" s="937" t="s">
        <v>449</v>
      </c>
      <c r="L1648" s="937" t="s">
        <v>116</v>
      </c>
      <c r="M1648" s="962" t="s">
        <v>114</v>
      </c>
      <c r="N1648" s="678">
        <f t="shared" ca="1" si="285"/>
        <v>-30031.290807478126</v>
      </c>
      <c r="O1648" s="678">
        <f t="shared" ca="1" si="285"/>
        <v>-8696.4010375744892</v>
      </c>
      <c r="P1648" s="678">
        <f t="shared" ca="1" si="285"/>
        <v>-2237.0693843551594</v>
      </c>
      <c r="Q1648" s="678">
        <f t="shared" ca="1" si="285"/>
        <v>-11504.302253325244</v>
      </c>
      <c r="R1648" s="678">
        <f t="shared" ca="1" si="285"/>
        <v>-1581.4576564971344</v>
      </c>
      <c r="S1648" s="678">
        <f t="shared" ca="1" si="285"/>
        <v>-5.9331893815756409</v>
      </c>
      <c r="T1648" s="678">
        <f t="shared" ca="1" si="285"/>
        <v>-3232.3491524338228</v>
      </c>
      <c r="U1648" s="678">
        <f t="shared" ca="1" si="285"/>
        <v>0</v>
      </c>
      <c r="V1648" s="678">
        <f t="shared" ca="1" si="285"/>
        <v>-421.49092490082984</v>
      </c>
      <c r="W1648" s="678">
        <f t="shared" ca="1" si="286"/>
        <v>-2352.2872090098695</v>
      </c>
      <c r="X1648" s="678">
        <f t="shared" ca="1" si="285"/>
        <v>0</v>
      </c>
      <c r="Y1648" s="678">
        <f t="shared" ca="1" si="285"/>
        <v>0</v>
      </c>
      <c r="Z1648" s="678">
        <f t="shared" ca="1" si="285"/>
        <v>0</v>
      </c>
      <c r="AA1648" t="str">
        <f t="shared" si="276"/>
        <v>ASR_CMS_19</v>
      </c>
      <c r="AB1648" s="957">
        <f t="shared" si="277"/>
        <v>45406</v>
      </c>
      <c r="AC1648" t="str">
        <f t="shared" si="278"/>
        <v>Unaudited</v>
      </c>
    </row>
    <row r="1649" spans="1:29" x14ac:dyDescent="0.25">
      <c r="A1649" t="s">
        <v>421</v>
      </c>
      <c r="B1649" t="s">
        <v>1380</v>
      </c>
      <c r="C1649" t="s">
        <v>1381</v>
      </c>
      <c r="D1649">
        <v>1900</v>
      </c>
      <c r="E1649" s="957">
        <v>1</v>
      </c>
      <c r="F1649" t="s">
        <v>441</v>
      </c>
      <c r="G1649" s="957">
        <v>274</v>
      </c>
      <c r="H1649" t="s">
        <v>384</v>
      </c>
      <c r="I1649" s="937" t="s">
        <v>489</v>
      </c>
      <c r="J1649" s="937" t="s">
        <v>445</v>
      </c>
      <c r="K1649" s="937" t="s">
        <v>449</v>
      </c>
      <c r="L1649" s="945" t="s">
        <v>117</v>
      </c>
      <c r="M1649" s="960" t="s">
        <v>159</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ASR_CMS_19</v>
      </c>
      <c r="AB1649" s="957">
        <f t="shared" si="277"/>
        <v>45406</v>
      </c>
      <c r="AC1649" t="str">
        <f t="shared" si="278"/>
        <v>Unaudited</v>
      </c>
    </row>
    <row r="1650" spans="1:29" x14ac:dyDescent="0.25">
      <c r="A1650" t="s">
        <v>421</v>
      </c>
      <c r="B1650" t="s">
        <v>1380</v>
      </c>
      <c r="C1650" t="s">
        <v>1381</v>
      </c>
      <c r="D1650">
        <v>1900</v>
      </c>
      <c r="E1650" s="957">
        <v>1</v>
      </c>
      <c r="F1650" t="s">
        <v>441</v>
      </c>
      <c r="G1650" s="957">
        <v>274</v>
      </c>
      <c r="H1650" t="s">
        <v>384</v>
      </c>
      <c r="I1650" s="962" t="s">
        <v>489</v>
      </c>
      <c r="J1650" s="962" t="s">
        <v>445</v>
      </c>
      <c r="K1650" s="962" t="s">
        <v>449</v>
      </c>
      <c r="L1650" s="937" t="s">
        <v>160</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ASR_CMS_19</v>
      </c>
      <c r="AB1650" s="957">
        <f t="shared" si="277"/>
        <v>45406</v>
      </c>
      <c r="AC1650" t="str">
        <f t="shared" si="278"/>
        <v>Unaudited</v>
      </c>
    </row>
    <row r="1651" spans="1:29" x14ac:dyDescent="0.25">
      <c r="A1651" t="s">
        <v>421</v>
      </c>
      <c r="B1651" t="s">
        <v>1380</v>
      </c>
      <c r="C1651" t="s">
        <v>1381</v>
      </c>
      <c r="D1651">
        <v>1900</v>
      </c>
      <c r="E1651" s="957">
        <v>1</v>
      </c>
      <c r="F1651" t="s">
        <v>441</v>
      </c>
      <c r="G1651" s="957">
        <v>274</v>
      </c>
      <c r="H1651" t="s">
        <v>384</v>
      </c>
      <c r="I1651" s="937" t="s">
        <v>489</v>
      </c>
      <c r="J1651" s="937" t="s">
        <v>445</v>
      </c>
      <c r="K1651" s="937" t="s">
        <v>449</v>
      </c>
      <c r="L1651" s="937" t="s">
        <v>443</v>
      </c>
      <c r="M1651" s="962" t="s">
        <v>457</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ASR_CMS_19</v>
      </c>
      <c r="AB1651" s="957">
        <f t="shared" si="277"/>
        <v>45406</v>
      </c>
      <c r="AC1651" t="str">
        <f t="shared" si="278"/>
        <v>Unaudited</v>
      </c>
    </row>
    <row r="1652" spans="1:29" ht="30" x14ac:dyDescent="0.25">
      <c r="A1652" t="s">
        <v>421</v>
      </c>
      <c r="B1652" t="s">
        <v>1380</v>
      </c>
      <c r="C1652" t="s">
        <v>1381</v>
      </c>
      <c r="D1652">
        <v>1900</v>
      </c>
      <c r="E1652" s="957">
        <v>1</v>
      </c>
      <c r="F1652" t="s">
        <v>441</v>
      </c>
      <c r="G1652" s="957">
        <v>274</v>
      </c>
      <c r="H1652" t="s">
        <v>384</v>
      </c>
      <c r="I1652" s="937" t="s">
        <v>489</v>
      </c>
      <c r="J1652" s="937" t="s">
        <v>445</v>
      </c>
      <c r="K1652" s="937" t="s">
        <v>450</v>
      </c>
      <c r="L1652" s="937">
        <v>9.1</v>
      </c>
      <c r="M1652" s="962" t="s">
        <v>186</v>
      </c>
      <c r="N1652" s="678">
        <f t="shared" ca="1" si="285"/>
        <v>8801761.870000001</v>
      </c>
      <c r="O1652" s="678">
        <f t="shared" ca="1" si="285"/>
        <v>308557.03999999998</v>
      </c>
      <c r="P1652" s="678">
        <f t="shared" ca="1" si="285"/>
        <v>135931.49</v>
      </c>
      <c r="Q1652" s="678">
        <f t="shared" ca="1" si="285"/>
        <v>562286.29</v>
      </c>
      <c r="R1652" s="678">
        <f t="shared" ca="1" si="285"/>
        <v>30112.14</v>
      </c>
      <c r="S1652" s="678">
        <f t="shared" ca="1" si="285"/>
        <v>0</v>
      </c>
      <c r="T1652" s="678">
        <f t="shared" ca="1" si="285"/>
        <v>159077.07999999999</v>
      </c>
      <c r="U1652" s="678">
        <f t="shared" ca="1" si="285"/>
        <v>0</v>
      </c>
      <c r="V1652" s="678">
        <f t="shared" ca="1" si="285"/>
        <v>60</v>
      </c>
      <c r="W1652" s="678">
        <f t="shared" ca="1" si="286"/>
        <v>7605737.8300000001</v>
      </c>
      <c r="X1652" s="678">
        <f t="shared" ca="1" si="285"/>
        <v>0</v>
      </c>
      <c r="Y1652" s="678">
        <f t="shared" ca="1" si="285"/>
        <v>0</v>
      </c>
      <c r="Z1652" s="678">
        <f t="shared" ca="1" si="285"/>
        <v>0</v>
      </c>
      <c r="AA1652" t="str">
        <f t="shared" si="276"/>
        <v>ASR_CMS_19</v>
      </c>
      <c r="AB1652" s="957">
        <f t="shared" si="277"/>
        <v>45406</v>
      </c>
      <c r="AC1652" t="str">
        <f t="shared" si="278"/>
        <v>Unaudited</v>
      </c>
    </row>
    <row r="1653" spans="1:29" x14ac:dyDescent="0.25">
      <c r="A1653" t="s">
        <v>421</v>
      </c>
      <c r="B1653" t="s">
        <v>1380</v>
      </c>
      <c r="C1653" t="s">
        <v>1381</v>
      </c>
      <c r="D1653">
        <v>1900</v>
      </c>
      <c r="E1653" s="957">
        <v>1</v>
      </c>
      <c r="F1653" t="s">
        <v>441</v>
      </c>
      <c r="G1653" s="957">
        <v>274</v>
      </c>
      <c r="H1653" t="s">
        <v>384</v>
      </c>
      <c r="I1653" s="937" t="s">
        <v>489</v>
      </c>
      <c r="J1653" s="937" t="s">
        <v>445</v>
      </c>
      <c r="K1653" s="937" t="s">
        <v>450</v>
      </c>
      <c r="L1653" s="937" t="s">
        <v>107</v>
      </c>
      <c r="M1653" s="962" t="s">
        <v>187</v>
      </c>
      <c r="N1653" s="678">
        <f t="shared" ca="1" si="285"/>
        <v>173704.47999999998</v>
      </c>
      <c r="O1653" s="678">
        <f t="shared" ca="1" si="285"/>
        <v>16183.06</v>
      </c>
      <c r="P1653" s="678">
        <f t="shared" ca="1" si="285"/>
        <v>0</v>
      </c>
      <c r="Q1653" s="678">
        <f t="shared" ca="1" si="285"/>
        <v>65637.649999999994</v>
      </c>
      <c r="R1653" s="678">
        <f t="shared" ca="1" si="285"/>
        <v>14132.699999999999</v>
      </c>
      <c r="S1653" s="678">
        <f t="shared" ca="1" si="285"/>
        <v>0</v>
      </c>
      <c r="T1653" s="678">
        <f t="shared" ca="1" si="285"/>
        <v>16183.06</v>
      </c>
      <c r="U1653" s="678">
        <f t="shared" ca="1" si="285"/>
        <v>0</v>
      </c>
      <c r="V1653" s="678">
        <f t="shared" ca="1" si="285"/>
        <v>0</v>
      </c>
      <c r="W1653" s="678">
        <f t="shared" ca="1" si="286"/>
        <v>61568.009999999995</v>
      </c>
      <c r="X1653" s="678">
        <f t="shared" ca="1" si="285"/>
        <v>0</v>
      </c>
      <c r="Y1653" s="678">
        <f t="shared" ca="1" si="285"/>
        <v>0</v>
      </c>
      <c r="Z1653" s="678">
        <f t="shared" ca="1" si="285"/>
        <v>0</v>
      </c>
      <c r="AA1653" t="str">
        <f t="shared" si="276"/>
        <v>ASR_CMS_19</v>
      </c>
      <c r="AB1653" s="957">
        <f t="shared" si="277"/>
        <v>45406</v>
      </c>
      <c r="AC1653" t="str">
        <f t="shared" si="278"/>
        <v>Unaudited</v>
      </c>
    </row>
    <row r="1654" spans="1:29" x14ac:dyDescent="0.25">
      <c r="A1654" t="s">
        <v>421</v>
      </c>
      <c r="B1654" t="s">
        <v>1380</v>
      </c>
      <c r="C1654" t="s">
        <v>1381</v>
      </c>
      <c r="D1654">
        <v>1900</v>
      </c>
      <c r="E1654" s="957">
        <v>1</v>
      </c>
      <c r="F1654" t="s">
        <v>441</v>
      </c>
      <c r="G1654" s="957">
        <v>274</v>
      </c>
      <c r="H1654" t="s">
        <v>384</v>
      </c>
      <c r="I1654" s="937" t="s">
        <v>489</v>
      </c>
      <c r="J1654" s="937" t="s">
        <v>445</v>
      </c>
      <c r="K1654" s="937" t="s">
        <v>450</v>
      </c>
      <c r="L1654" s="937" t="s">
        <v>1316</v>
      </c>
      <c r="M1654" s="962" t="s">
        <v>1317</v>
      </c>
      <c r="N1654" s="678">
        <f t="shared" ca="1" si="285"/>
        <v>146113.52000000002</v>
      </c>
      <c r="O1654" s="678">
        <f t="shared" ca="1" si="285"/>
        <v>0</v>
      </c>
      <c r="P1654" s="678">
        <f t="shared" ca="1" si="285"/>
        <v>0</v>
      </c>
      <c r="Q1654" s="678">
        <f t="shared" ca="1" si="285"/>
        <v>122179.6</v>
      </c>
      <c r="R1654" s="678">
        <f t="shared" ca="1" si="285"/>
        <v>0</v>
      </c>
      <c r="S1654" s="678">
        <f t="shared" ca="1" si="285"/>
        <v>0</v>
      </c>
      <c r="T1654" s="678">
        <f t="shared" ca="1" si="285"/>
        <v>23933.919999999998</v>
      </c>
      <c r="U1654" s="678">
        <f t="shared" ca="1" si="285"/>
        <v>0</v>
      </c>
      <c r="V1654" s="678">
        <f t="shared" ca="1" si="285"/>
        <v>0</v>
      </c>
      <c r="W1654" s="678">
        <f t="shared" ca="1" si="286"/>
        <v>0</v>
      </c>
      <c r="X1654" s="678">
        <f t="shared" ca="1" si="285"/>
        <v>0</v>
      </c>
      <c r="Y1654" s="678">
        <f t="shared" ca="1" si="285"/>
        <v>0</v>
      </c>
      <c r="Z1654" s="678">
        <f t="shared" ca="1" si="285"/>
        <v>0</v>
      </c>
      <c r="AA1654" t="str">
        <f t="shared" si="276"/>
        <v>ASR_CMS_19</v>
      </c>
      <c r="AB1654" s="957">
        <f t="shared" si="277"/>
        <v>45406</v>
      </c>
      <c r="AC1654" t="str">
        <f t="shared" si="278"/>
        <v>Unaudited</v>
      </c>
    </row>
    <row r="1655" spans="1:29" x14ac:dyDescent="0.25">
      <c r="A1655" t="s">
        <v>421</v>
      </c>
      <c r="B1655" t="s">
        <v>1380</v>
      </c>
      <c r="C1655" t="s">
        <v>1381</v>
      </c>
      <c r="D1655">
        <v>1900</v>
      </c>
      <c r="E1655" s="957">
        <v>1</v>
      </c>
      <c r="F1655" t="s">
        <v>441</v>
      </c>
      <c r="G1655" s="957">
        <v>274</v>
      </c>
      <c r="H1655" t="s">
        <v>384</v>
      </c>
      <c r="I1655" s="937" t="s">
        <v>489</v>
      </c>
      <c r="J1655" s="937" t="s">
        <v>445</v>
      </c>
      <c r="K1655" s="937" t="s">
        <v>450</v>
      </c>
      <c r="L1655" s="937" t="s">
        <v>108</v>
      </c>
      <c r="M1655" s="962" t="s">
        <v>188</v>
      </c>
      <c r="N1655" s="678">
        <f t="shared" ca="1" si="285"/>
        <v>2409392.8499999996</v>
      </c>
      <c r="O1655" s="678">
        <f t="shared" ca="1" si="285"/>
        <v>356903.35999999987</v>
      </c>
      <c r="P1655" s="678">
        <f t="shared" ca="1" si="285"/>
        <v>32383.100000000002</v>
      </c>
      <c r="Q1655" s="678">
        <f t="shared" ca="1" si="285"/>
        <v>983845.32</v>
      </c>
      <c r="R1655" s="678">
        <f t="shared" ca="1" si="285"/>
        <v>76286.35000000002</v>
      </c>
      <c r="S1655" s="678">
        <f t="shared" ca="1" si="285"/>
        <v>2733.55</v>
      </c>
      <c r="T1655" s="678">
        <f t="shared" ca="1" si="285"/>
        <v>220629.5</v>
      </c>
      <c r="U1655" s="678">
        <f t="shared" ca="1" si="285"/>
        <v>0</v>
      </c>
      <c r="V1655" s="678">
        <f t="shared" ca="1" si="285"/>
        <v>2778.28</v>
      </c>
      <c r="W1655" s="678">
        <f t="shared" ca="1" si="286"/>
        <v>733833.3899999999</v>
      </c>
      <c r="X1655" s="678">
        <f t="shared" ca="1" si="285"/>
        <v>0</v>
      </c>
      <c r="Y1655" s="678">
        <f t="shared" ca="1" si="285"/>
        <v>0</v>
      </c>
      <c r="Z1655" s="678">
        <f t="shared" ca="1" si="285"/>
        <v>0</v>
      </c>
      <c r="AA1655" t="str">
        <f t="shared" si="276"/>
        <v>ASR_CMS_19</v>
      </c>
      <c r="AB1655" s="957">
        <f t="shared" si="277"/>
        <v>45406</v>
      </c>
      <c r="AC1655" t="str">
        <f t="shared" si="278"/>
        <v>Unaudited</v>
      </c>
    </row>
    <row r="1656" spans="1:29" x14ac:dyDescent="0.25">
      <c r="A1656" t="s">
        <v>421</v>
      </c>
      <c r="B1656" t="s">
        <v>1380</v>
      </c>
      <c r="C1656" t="s">
        <v>1381</v>
      </c>
      <c r="D1656">
        <v>1900</v>
      </c>
      <c r="E1656" s="957">
        <v>1</v>
      </c>
      <c r="F1656" t="s">
        <v>441</v>
      </c>
      <c r="G1656" s="957">
        <v>274</v>
      </c>
      <c r="H1656" t="s">
        <v>384</v>
      </c>
      <c r="I1656" s="937" t="s">
        <v>489</v>
      </c>
      <c r="J1656" s="937" t="s">
        <v>445</v>
      </c>
      <c r="K1656" s="937" t="s">
        <v>450</v>
      </c>
      <c r="L1656" s="937" t="s">
        <v>109</v>
      </c>
      <c r="M1656" s="962" t="s">
        <v>161</v>
      </c>
      <c r="N1656" s="678">
        <f t="shared" ca="1" si="285"/>
        <v>1466110.6259839656</v>
      </c>
      <c r="O1656" s="678">
        <f t="shared" ca="1" si="285"/>
        <v>513080.26698921883</v>
      </c>
      <c r="P1656" s="678">
        <f t="shared" ca="1" si="285"/>
        <v>32198.059696685094</v>
      </c>
      <c r="Q1656" s="678">
        <f t="shared" ca="1" si="285"/>
        <v>660893.91571478057</v>
      </c>
      <c r="R1656" s="678">
        <f t="shared" ca="1" si="285"/>
        <v>33824.322886203663</v>
      </c>
      <c r="S1656" s="678">
        <f t="shared" ca="1" si="285"/>
        <v>97.993102684630344</v>
      </c>
      <c r="T1656" s="678">
        <f t="shared" ca="1" si="285"/>
        <v>95150.281945289767</v>
      </c>
      <c r="U1656" s="678">
        <f t="shared" ca="1" si="285"/>
        <v>0</v>
      </c>
      <c r="V1656" s="678">
        <f t="shared" ca="1" si="285"/>
        <v>3634.1911002571637</v>
      </c>
      <c r="W1656" s="678">
        <f t="shared" ca="1" si="286"/>
        <v>127231.59454884591</v>
      </c>
      <c r="X1656" s="678">
        <f t="shared" ca="1" si="285"/>
        <v>0</v>
      </c>
      <c r="Y1656" s="678">
        <f t="shared" ca="1" si="285"/>
        <v>0</v>
      </c>
      <c r="Z1656" s="678">
        <f t="shared" ca="1" si="285"/>
        <v>0</v>
      </c>
      <c r="AA1656" t="str">
        <f t="shared" si="276"/>
        <v>ASR_CMS_19</v>
      </c>
      <c r="AB1656" s="957">
        <f t="shared" si="277"/>
        <v>45406</v>
      </c>
      <c r="AC1656" t="str">
        <f t="shared" si="278"/>
        <v>Unaudited</v>
      </c>
    </row>
    <row r="1657" spans="1:29" x14ac:dyDescent="0.25">
      <c r="A1657" t="s">
        <v>421</v>
      </c>
      <c r="B1657" t="s">
        <v>1380</v>
      </c>
      <c r="C1657" t="s">
        <v>1381</v>
      </c>
      <c r="D1657">
        <v>1900</v>
      </c>
      <c r="E1657" s="957">
        <v>1</v>
      </c>
      <c r="F1657" t="s">
        <v>441</v>
      </c>
      <c r="G1657" s="957">
        <v>274</v>
      </c>
      <c r="H1657" t="s">
        <v>384</v>
      </c>
      <c r="I1657" s="937" t="s">
        <v>489</v>
      </c>
      <c r="J1657" s="937" t="s">
        <v>445</v>
      </c>
      <c r="K1657" s="937" t="s">
        <v>450</v>
      </c>
      <c r="L1657" s="945" t="s">
        <v>110</v>
      </c>
      <c r="M1657" s="960" t="s">
        <v>135</v>
      </c>
      <c r="N1657" s="678">
        <f t="shared" ca="1" si="285"/>
        <v>27333.363432729009</v>
      </c>
      <c r="O1657" s="678">
        <f t="shared" ca="1" si="285"/>
        <v>14200.624565597849</v>
      </c>
      <c r="P1657" s="678">
        <f t="shared" ca="1" si="285"/>
        <v>2577.9799544485022</v>
      </c>
      <c r="Q1657" s="678">
        <f t="shared" ca="1" si="285"/>
        <v>7045.0824100014561</v>
      </c>
      <c r="R1657" s="678">
        <f t="shared" ca="1" si="285"/>
        <v>1193.7589932103274</v>
      </c>
      <c r="S1657" s="678">
        <f t="shared" ca="1" si="285"/>
        <v>47.582588081078129</v>
      </c>
      <c r="T1657" s="678">
        <f t="shared" ca="1" si="285"/>
        <v>1687.5645495162844</v>
      </c>
      <c r="U1657" s="678">
        <f t="shared" ca="1" si="285"/>
        <v>0</v>
      </c>
      <c r="V1657" s="678">
        <f t="shared" ca="1" si="285"/>
        <v>98.769917683089588</v>
      </c>
      <c r="W1657" s="678">
        <f t="shared" ca="1" si="286"/>
        <v>482.00045419042016</v>
      </c>
      <c r="X1657" s="678">
        <f t="shared" ca="1" si="285"/>
        <v>0</v>
      </c>
      <c r="Y1657" s="678">
        <f t="shared" ca="1" si="285"/>
        <v>0</v>
      </c>
      <c r="Z1657" s="678">
        <f t="shared" ca="1" si="285"/>
        <v>0</v>
      </c>
      <c r="AA1657" t="str">
        <f t="shared" si="276"/>
        <v>ASR_CMS_19</v>
      </c>
      <c r="AB1657" s="957">
        <f t="shared" si="277"/>
        <v>45406</v>
      </c>
      <c r="AC1657" t="str">
        <f t="shared" si="278"/>
        <v>Unaudited</v>
      </c>
    </row>
    <row r="1658" spans="1:29" x14ac:dyDescent="0.25">
      <c r="A1658" t="s">
        <v>421</v>
      </c>
      <c r="B1658" t="s">
        <v>1380</v>
      </c>
      <c r="C1658" t="s">
        <v>1381</v>
      </c>
      <c r="D1658">
        <v>1900</v>
      </c>
      <c r="E1658" s="957">
        <v>1</v>
      </c>
      <c r="F1658" t="s">
        <v>441</v>
      </c>
      <c r="G1658" s="957">
        <v>274</v>
      </c>
      <c r="H1658" t="s">
        <v>384</v>
      </c>
      <c r="I1658" s="937" t="s">
        <v>489</v>
      </c>
      <c r="J1658" s="937" t="s">
        <v>445</v>
      </c>
      <c r="K1658" s="937" t="s">
        <v>450</v>
      </c>
      <c r="L1658" s="937" t="s">
        <v>111</v>
      </c>
      <c r="M1658" s="962" t="s">
        <v>163</v>
      </c>
      <c r="N1658" s="678">
        <f t="shared" ca="1" si="285"/>
        <v>53742.233113412498</v>
      </c>
      <c r="O1658" s="678">
        <f t="shared" ca="1" si="285"/>
        <v>4939.0871468300256</v>
      </c>
      <c r="P1658" s="678">
        <f t="shared" ca="1" si="285"/>
        <v>827.61650576924251</v>
      </c>
      <c r="Q1658" s="678">
        <f t="shared" ca="1" si="285"/>
        <v>9901.6130002144091</v>
      </c>
      <c r="R1658" s="678">
        <f t="shared" ca="1" si="285"/>
        <v>638.2186674167923</v>
      </c>
      <c r="S1658" s="678">
        <f t="shared" ca="1" si="285"/>
        <v>11.709283558810524</v>
      </c>
      <c r="T1658" s="678">
        <f t="shared" ca="1" si="285"/>
        <v>2129.3333826537159</v>
      </c>
      <c r="U1658" s="678">
        <f t="shared" ca="1" si="285"/>
        <v>0</v>
      </c>
      <c r="V1658" s="678">
        <f t="shared" ca="1" si="285"/>
        <v>26.755096962867338</v>
      </c>
      <c r="W1658" s="678">
        <f t="shared" ca="1" si="286"/>
        <v>35267.900030006633</v>
      </c>
      <c r="X1658" s="678">
        <f t="shared" ca="1" si="285"/>
        <v>0</v>
      </c>
      <c r="Y1658" s="678">
        <f t="shared" ca="1" si="285"/>
        <v>0</v>
      </c>
      <c r="Z1658" s="678">
        <f t="shared" ca="1" si="285"/>
        <v>0</v>
      </c>
      <c r="AA1658" t="str">
        <f t="shared" si="276"/>
        <v>ASR_CMS_19</v>
      </c>
      <c r="AB1658" s="957">
        <f t="shared" si="277"/>
        <v>45406</v>
      </c>
      <c r="AC1658" t="str">
        <f t="shared" si="278"/>
        <v>Unaudited</v>
      </c>
    </row>
    <row r="1659" spans="1:29" x14ac:dyDescent="0.25">
      <c r="A1659" t="s">
        <v>421</v>
      </c>
      <c r="B1659" t="s">
        <v>1380</v>
      </c>
      <c r="C1659" t="s">
        <v>1381</v>
      </c>
      <c r="D1659">
        <v>1900</v>
      </c>
      <c r="E1659" s="957">
        <v>1</v>
      </c>
      <c r="F1659" t="s">
        <v>441</v>
      </c>
      <c r="G1659" s="957">
        <v>274</v>
      </c>
      <c r="H1659" t="s">
        <v>384</v>
      </c>
      <c r="I1659" s="937" t="s">
        <v>489</v>
      </c>
      <c r="J1659" s="937" t="s">
        <v>445</v>
      </c>
      <c r="K1659" s="937" t="s">
        <v>450</v>
      </c>
      <c r="L1659" s="937" t="s">
        <v>112</v>
      </c>
      <c r="M1659" s="962" t="s">
        <v>464</v>
      </c>
      <c r="N1659" s="678">
        <f t="shared" ca="1" si="285"/>
        <v>272603.59515286848</v>
      </c>
      <c r="O1659" s="678">
        <f t="shared" ca="1" si="285"/>
        <v>43454.040238493544</v>
      </c>
      <c r="P1659" s="678">
        <f t="shared" ca="1" si="285"/>
        <v>9283.0286338118076</v>
      </c>
      <c r="Q1659" s="678">
        <f t="shared" ca="1" si="285"/>
        <v>72154.235266790783</v>
      </c>
      <c r="R1659" s="678">
        <f t="shared" ca="1" si="285"/>
        <v>10928.777199046344</v>
      </c>
      <c r="S1659" s="678">
        <f t="shared" ca="1" si="285"/>
        <v>151.37765585728846</v>
      </c>
      <c r="T1659" s="678">
        <f t="shared" ca="1" si="285"/>
        <v>17695.322373585808</v>
      </c>
      <c r="U1659" s="678">
        <f t="shared" ca="1" si="285"/>
        <v>0</v>
      </c>
      <c r="V1659" s="678">
        <f t="shared" ca="1" si="285"/>
        <v>821.00210016436222</v>
      </c>
      <c r="W1659" s="678">
        <f t="shared" ca="1" si="286"/>
        <v>118115.81168511853</v>
      </c>
      <c r="X1659" s="678">
        <f t="shared" ca="1" si="285"/>
        <v>0</v>
      </c>
      <c r="Y1659" s="678">
        <f t="shared" ca="1" si="285"/>
        <v>0</v>
      </c>
      <c r="Z1659" s="678">
        <f t="shared" ca="1" si="285"/>
        <v>0</v>
      </c>
      <c r="AA1659" t="str">
        <f t="shared" si="276"/>
        <v>ASR_CMS_19</v>
      </c>
      <c r="AB1659" s="957">
        <f t="shared" si="277"/>
        <v>45406</v>
      </c>
      <c r="AC1659" t="str">
        <f t="shared" si="278"/>
        <v>Unaudited</v>
      </c>
    </row>
    <row r="1660" spans="1:29" x14ac:dyDescent="0.25">
      <c r="A1660" t="s">
        <v>421</v>
      </c>
      <c r="B1660" t="s">
        <v>1380</v>
      </c>
      <c r="C1660" t="s">
        <v>1381</v>
      </c>
      <c r="D1660">
        <v>1900</v>
      </c>
      <c r="E1660" s="957">
        <v>1</v>
      </c>
      <c r="F1660" t="s">
        <v>441</v>
      </c>
      <c r="G1660" s="957">
        <v>274</v>
      </c>
      <c r="H1660" t="s">
        <v>384</v>
      </c>
      <c r="I1660" s="937" t="s">
        <v>489</v>
      </c>
      <c r="J1660" s="937" t="s">
        <v>445</v>
      </c>
      <c r="K1660" s="937" t="s">
        <v>6</v>
      </c>
      <c r="L1660" s="937" t="s">
        <v>118</v>
      </c>
      <c r="M1660" s="962" t="s">
        <v>189</v>
      </c>
      <c r="N1660" s="678">
        <f t="shared" ca="1" si="285"/>
        <v>107742.78381459198</v>
      </c>
      <c r="O1660" s="678">
        <f t="shared" ca="1" si="285"/>
        <v>31199.939521849145</v>
      </c>
      <c r="P1660" s="678">
        <f t="shared" ca="1" si="285"/>
        <v>8025.8982073724819</v>
      </c>
      <c r="Q1660" s="678">
        <f t="shared" ca="1" si="285"/>
        <v>41273.80200084822</v>
      </c>
      <c r="R1660" s="678">
        <f t="shared" ca="1" si="285"/>
        <v>5673.7704512345799</v>
      </c>
      <c r="S1660" s="678">
        <f t="shared" ca="1" si="285"/>
        <v>21.286409064739722</v>
      </c>
      <c r="T1660" s="678">
        <f t="shared" ca="1" si="285"/>
        <v>11596.647582568641</v>
      </c>
      <c r="U1660" s="678">
        <f t="shared" ca="1" si="285"/>
        <v>0</v>
      </c>
      <c r="V1660" s="678">
        <f t="shared" ca="1" si="285"/>
        <v>1512.1762794856056</v>
      </c>
      <c r="W1660" s="678">
        <f t="shared" ca="1" si="286"/>
        <v>8439.2633621685854</v>
      </c>
      <c r="X1660" s="678">
        <f t="shared" ca="1" si="285"/>
        <v>0</v>
      </c>
      <c r="Y1660" s="678">
        <f t="shared" ca="1" si="285"/>
        <v>0</v>
      </c>
      <c r="Z1660" s="678">
        <f t="shared" ca="1" si="285"/>
        <v>0</v>
      </c>
      <c r="AA1660" t="str">
        <f t="shared" si="276"/>
        <v>ASR_CMS_19</v>
      </c>
      <c r="AB1660" s="957">
        <f t="shared" si="277"/>
        <v>45406</v>
      </c>
      <c r="AC1660" t="str">
        <f t="shared" si="278"/>
        <v>Unaudited</v>
      </c>
    </row>
    <row r="1661" spans="1:29" x14ac:dyDescent="0.25">
      <c r="A1661" t="s">
        <v>421</v>
      </c>
      <c r="B1661" t="s">
        <v>1380</v>
      </c>
      <c r="C1661" t="s">
        <v>1381</v>
      </c>
      <c r="D1661">
        <v>1900</v>
      </c>
      <c r="E1661" s="957">
        <v>1</v>
      </c>
      <c r="F1661" t="s">
        <v>441</v>
      </c>
      <c r="G1661" s="957">
        <v>274</v>
      </c>
      <c r="H1661" t="s">
        <v>384</v>
      </c>
      <c r="I1661" s="937" t="s">
        <v>489</v>
      </c>
      <c r="J1661" s="937" t="s">
        <v>445</v>
      </c>
      <c r="K1661" s="937" t="s">
        <v>6</v>
      </c>
      <c r="L1661" s="937" t="s">
        <v>45</v>
      </c>
      <c r="M1661" s="962" t="s">
        <v>164</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ASR_CMS_19</v>
      </c>
      <c r="AB1661" s="957">
        <f t="shared" si="277"/>
        <v>45406</v>
      </c>
      <c r="AC1661" t="str">
        <f t="shared" si="278"/>
        <v>Unaudited</v>
      </c>
    </row>
    <row r="1662" spans="1:29" x14ac:dyDescent="0.25">
      <c r="A1662" t="s">
        <v>421</v>
      </c>
      <c r="B1662" t="s">
        <v>1380</v>
      </c>
      <c r="C1662" t="s">
        <v>1381</v>
      </c>
      <c r="D1662">
        <v>1900</v>
      </c>
      <c r="E1662" s="957">
        <v>1</v>
      </c>
      <c r="F1662" t="s">
        <v>441</v>
      </c>
      <c r="G1662" s="957">
        <v>274</v>
      </c>
      <c r="H1662" t="s">
        <v>384</v>
      </c>
      <c r="I1662" s="937" t="s">
        <v>489</v>
      </c>
      <c r="J1662" s="937" t="s">
        <v>445</v>
      </c>
      <c r="K1662" s="937" t="s">
        <v>6</v>
      </c>
      <c r="L1662" s="945" t="s">
        <v>46</v>
      </c>
      <c r="M1662" s="960" t="s">
        <v>165</v>
      </c>
      <c r="N1662" s="678">
        <f t="shared" ca="1" si="285"/>
        <v>8.9694739568632293</v>
      </c>
      <c r="O1662" s="678">
        <f t="shared" ca="1" si="285"/>
        <v>0</v>
      </c>
      <c r="P1662" s="678">
        <f t="shared" ca="1" si="285"/>
        <v>5.8239456535620793</v>
      </c>
      <c r="Q1662" s="678">
        <f t="shared" ca="1" si="285"/>
        <v>1.7157427108915364</v>
      </c>
      <c r="R1662" s="678">
        <f t="shared" ca="1" si="285"/>
        <v>1.4297855924096137</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ASR_CMS_19</v>
      </c>
      <c r="AB1662" s="957">
        <f t="shared" si="277"/>
        <v>45406</v>
      </c>
      <c r="AC1662" t="str">
        <f t="shared" si="278"/>
        <v>Unaudited</v>
      </c>
    </row>
    <row r="1663" spans="1:29" x14ac:dyDescent="0.25">
      <c r="A1663" t="s">
        <v>421</v>
      </c>
      <c r="B1663" t="s">
        <v>1380</v>
      </c>
      <c r="C1663" t="s">
        <v>1381</v>
      </c>
      <c r="D1663">
        <v>1900</v>
      </c>
      <c r="E1663" s="957">
        <v>1</v>
      </c>
      <c r="F1663" t="s">
        <v>441</v>
      </c>
      <c r="G1663" s="957">
        <v>274</v>
      </c>
      <c r="H1663" t="s">
        <v>384</v>
      </c>
      <c r="I1663" s="962" t="s">
        <v>489</v>
      </c>
      <c r="J1663" s="962" t="s">
        <v>445</v>
      </c>
      <c r="K1663" s="962" t="s">
        <v>6</v>
      </c>
      <c r="L1663" s="953" t="s">
        <v>166</v>
      </c>
      <c r="M1663" s="962" t="s">
        <v>462</v>
      </c>
      <c r="N1663" s="678">
        <f t="shared" ca="1" si="285"/>
        <v>133301.88281827691</v>
      </c>
      <c r="O1663" s="678">
        <f t="shared" ca="1" si="285"/>
        <v>21248.822403109105</v>
      </c>
      <c r="P1663" s="678">
        <f t="shared" ca="1" si="285"/>
        <v>4539.357576884363</v>
      </c>
      <c r="Q1663" s="678">
        <f t="shared" ca="1" si="285"/>
        <v>35283.083515396989</v>
      </c>
      <c r="R1663" s="678">
        <f t="shared" ca="1" si="285"/>
        <v>5344.1209266421629</v>
      </c>
      <c r="S1663" s="678">
        <f t="shared" ca="1" si="285"/>
        <v>74.022965585167498</v>
      </c>
      <c r="T1663" s="678">
        <f t="shared" ca="1" si="285"/>
        <v>8652.9298637921802</v>
      </c>
      <c r="U1663" s="678">
        <f t="shared" ca="1" si="285"/>
        <v>0</v>
      </c>
      <c r="V1663" s="678">
        <f t="shared" ca="1" si="285"/>
        <v>401.4661864173051</v>
      </c>
      <c r="W1663" s="678">
        <f t="shared" ca="1" si="286"/>
        <v>57758.079380449642</v>
      </c>
      <c r="X1663" s="678">
        <f t="shared" ca="1" si="285"/>
        <v>0</v>
      </c>
      <c r="Y1663" s="678">
        <f t="shared" ca="1" si="285"/>
        <v>0</v>
      </c>
      <c r="Z1663" s="678">
        <f t="shared" ca="1" si="285"/>
        <v>0</v>
      </c>
      <c r="AA1663" t="str">
        <f t="shared" si="276"/>
        <v>ASR_CMS_19</v>
      </c>
      <c r="AB1663" s="957">
        <f t="shared" si="277"/>
        <v>45406</v>
      </c>
      <c r="AC1663" t="str">
        <f t="shared" si="278"/>
        <v>Unaudited</v>
      </c>
    </row>
    <row r="1664" spans="1:29" x14ac:dyDescent="0.25">
      <c r="A1664" t="s">
        <v>421</v>
      </c>
      <c r="B1664" t="s">
        <v>1380</v>
      </c>
      <c r="C1664" t="s">
        <v>1381</v>
      </c>
      <c r="D1664">
        <v>1900</v>
      </c>
      <c r="E1664" s="957">
        <v>1</v>
      </c>
      <c r="F1664" t="s">
        <v>441</v>
      </c>
      <c r="G1664" s="957">
        <v>274</v>
      </c>
      <c r="H1664" t="s">
        <v>384</v>
      </c>
      <c r="I1664" s="958" t="s">
        <v>489</v>
      </c>
      <c r="J1664" s="958" t="s">
        <v>445</v>
      </c>
      <c r="K1664" s="958" t="s">
        <v>435</v>
      </c>
      <c r="L1664" s="953" t="s">
        <v>121</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ASR_CMS_19</v>
      </c>
      <c r="AB1664" s="957">
        <f t="shared" si="277"/>
        <v>45406</v>
      </c>
      <c r="AC1664" t="str">
        <f t="shared" si="278"/>
        <v>Unaudited</v>
      </c>
    </row>
    <row r="1665" spans="1:29" x14ac:dyDescent="0.25">
      <c r="A1665" t="s">
        <v>421</v>
      </c>
      <c r="B1665" t="s">
        <v>1380</v>
      </c>
      <c r="C1665" t="s">
        <v>1381</v>
      </c>
      <c r="D1665">
        <v>1900</v>
      </c>
      <c r="E1665" s="957">
        <v>1</v>
      </c>
      <c r="F1665" t="s">
        <v>441</v>
      </c>
      <c r="G1665" s="957">
        <v>274</v>
      </c>
      <c r="H1665" t="s">
        <v>384</v>
      </c>
      <c r="I1665" s="958" t="s">
        <v>489</v>
      </c>
      <c r="J1665" s="958" t="s">
        <v>445</v>
      </c>
      <c r="K1665" s="958" t="s">
        <v>435</v>
      </c>
      <c r="L1665" s="937" t="s">
        <v>938</v>
      </c>
      <c r="M1665" s="958" t="s">
        <v>930</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ASR_CMS_19</v>
      </c>
      <c r="AB1665" s="957">
        <f t="shared" si="277"/>
        <v>45406</v>
      </c>
      <c r="AC1665" t="str">
        <f t="shared" si="278"/>
        <v>Unaudited</v>
      </c>
    </row>
    <row r="1666" spans="1:29" x14ac:dyDescent="0.25">
      <c r="A1666" t="s">
        <v>421</v>
      </c>
      <c r="B1666" t="s">
        <v>1380</v>
      </c>
      <c r="C1666" t="s">
        <v>1381</v>
      </c>
      <c r="D1666">
        <v>1900</v>
      </c>
      <c r="E1666" s="957">
        <v>1</v>
      </c>
      <c r="F1666" t="s">
        <v>441</v>
      </c>
      <c r="G1666" s="957">
        <v>274</v>
      </c>
      <c r="H1666" t="s">
        <v>384</v>
      </c>
      <c r="I1666" s="958" t="s">
        <v>489</v>
      </c>
      <c r="J1666" s="958" t="s">
        <v>445</v>
      </c>
      <c r="K1666" s="958" t="s">
        <v>435</v>
      </c>
      <c r="L1666" s="937" t="s">
        <v>168</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ASR_CMS_19</v>
      </c>
      <c r="AB1666" s="957">
        <f t="shared" ref="AB1666:AB1729" si="289">file_date</f>
        <v>45406</v>
      </c>
      <c r="AC1666" t="str">
        <f t="shared" ref="AC1666:AC1729" si="290">status</f>
        <v>Unaudited</v>
      </c>
    </row>
    <row r="1667" spans="1:29" x14ac:dyDescent="0.25">
      <c r="A1667" t="s">
        <v>421</v>
      </c>
      <c r="B1667" t="s">
        <v>1380</v>
      </c>
      <c r="C1667" t="s">
        <v>1381</v>
      </c>
      <c r="D1667">
        <v>1900</v>
      </c>
      <c r="E1667" s="957">
        <v>1</v>
      </c>
      <c r="F1667" t="s">
        <v>441</v>
      </c>
      <c r="G1667" s="957">
        <v>274</v>
      </c>
      <c r="H1667" t="s">
        <v>384</v>
      </c>
      <c r="I1667" s="965" t="s">
        <v>489</v>
      </c>
      <c r="J1667" s="965" t="s">
        <v>445</v>
      </c>
      <c r="K1667" s="965" t="s">
        <v>435</v>
      </c>
      <c r="L1667" s="945" t="s">
        <v>169</v>
      </c>
      <c r="M1667" s="965" t="s">
        <v>330</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ASR_CMS_19</v>
      </c>
      <c r="AB1667" s="957">
        <f t="shared" si="289"/>
        <v>45406</v>
      </c>
      <c r="AC1667" t="str">
        <f t="shared" si="290"/>
        <v>Unaudited</v>
      </c>
    </row>
    <row r="1668" spans="1:29" x14ac:dyDescent="0.25">
      <c r="A1668" t="s">
        <v>421</v>
      </c>
      <c r="B1668" t="s">
        <v>1380</v>
      </c>
      <c r="C1668" t="s">
        <v>1381</v>
      </c>
      <c r="D1668">
        <v>1900</v>
      </c>
      <c r="E1668" s="957">
        <v>1</v>
      </c>
      <c r="F1668" t="s">
        <v>441</v>
      </c>
      <c r="G1668" s="957">
        <v>274</v>
      </c>
      <c r="H1668" t="s">
        <v>384</v>
      </c>
      <c r="I1668" s="937" t="s">
        <v>489</v>
      </c>
      <c r="J1668" s="937" t="s">
        <v>451</v>
      </c>
      <c r="K1668" s="937" t="s">
        <v>436</v>
      </c>
      <c r="L1668" s="937" t="s">
        <v>122</v>
      </c>
      <c r="M1668" s="958" t="s">
        <v>27</v>
      </c>
      <c r="N1668" s="678">
        <f t="shared" ca="1" si="287"/>
        <v>2098070.8464835151</v>
      </c>
      <c r="O1668" s="678">
        <f t="shared" ca="1" si="287"/>
        <v>46.258815414646776</v>
      </c>
      <c r="P1668" s="678">
        <f t="shared" ca="1" si="287"/>
        <v>2098024.5876681004</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ASR_CMS_19</v>
      </c>
      <c r="AB1668" s="957">
        <f t="shared" si="289"/>
        <v>45406</v>
      </c>
      <c r="AC1668" t="str">
        <f t="shared" si="290"/>
        <v>Unaudited</v>
      </c>
    </row>
    <row r="1669" spans="1:29" x14ac:dyDescent="0.25">
      <c r="A1669" t="s">
        <v>421</v>
      </c>
      <c r="B1669" t="s">
        <v>1380</v>
      </c>
      <c r="C1669" t="s">
        <v>1381</v>
      </c>
      <c r="D1669">
        <v>1900</v>
      </c>
      <c r="E1669" s="957">
        <v>1</v>
      </c>
      <c r="F1669" t="s">
        <v>441</v>
      </c>
      <c r="G1669" s="957">
        <v>274</v>
      </c>
      <c r="H1669" t="s">
        <v>384</v>
      </c>
      <c r="I1669" s="937" t="s">
        <v>489</v>
      </c>
      <c r="J1669" s="937" t="s">
        <v>451</v>
      </c>
      <c r="K1669" s="937" t="s">
        <v>436</v>
      </c>
      <c r="L1669" s="943" t="s">
        <v>123</v>
      </c>
      <c r="M1669" s="959" t="s">
        <v>98</v>
      </c>
      <c r="N1669" s="678">
        <f t="shared" ca="1" si="287"/>
        <v>261624.3944173521</v>
      </c>
      <c r="O1669" s="678">
        <f t="shared" ca="1" si="287"/>
        <v>24050.953956118014</v>
      </c>
      <c r="P1669" s="678">
        <f t="shared" ca="1" si="287"/>
        <v>237573.4404612341</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ASR_CMS_19</v>
      </c>
      <c r="AB1669" s="957">
        <f t="shared" si="289"/>
        <v>45406</v>
      </c>
      <c r="AC1669" t="str">
        <f t="shared" si="290"/>
        <v>Unaudited</v>
      </c>
    </row>
    <row r="1670" spans="1:29" x14ac:dyDescent="0.25">
      <c r="A1670" t="s">
        <v>421</v>
      </c>
      <c r="B1670" t="s">
        <v>1380</v>
      </c>
      <c r="C1670" t="s">
        <v>1381</v>
      </c>
      <c r="D1670">
        <v>1900</v>
      </c>
      <c r="E1670" s="957">
        <v>1</v>
      </c>
      <c r="F1670" t="s">
        <v>441</v>
      </c>
      <c r="G1670" s="957">
        <v>274</v>
      </c>
      <c r="H1670" t="s">
        <v>384</v>
      </c>
      <c r="I1670" s="958" t="s">
        <v>489</v>
      </c>
      <c r="J1670" s="958" t="s">
        <v>451</v>
      </c>
      <c r="K1670" s="958" t="s">
        <v>436</v>
      </c>
      <c r="L1670" s="937" t="s">
        <v>124</v>
      </c>
      <c r="M1670" s="958" t="s">
        <v>99</v>
      </c>
      <c r="N1670" s="678">
        <f t="shared" ca="1" si="287"/>
        <v>212387.20602420019</v>
      </c>
      <c r="O1670" s="678">
        <f t="shared" ca="1" si="287"/>
        <v>38372.60803510675</v>
      </c>
      <c r="P1670" s="678">
        <f t="shared" ca="1" si="287"/>
        <v>174014.59798909342</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ASR_CMS_19</v>
      </c>
      <c r="AB1670" s="957">
        <f t="shared" si="289"/>
        <v>45406</v>
      </c>
      <c r="AC1670" t="str">
        <f t="shared" si="290"/>
        <v>Unaudited</v>
      </c>
    </row>
    <row r="1671" spans="1:29" x14ac:dyDescent="0.25">
      <c r="A1671" t="s">
        <v>421</v>
      </c>
      <c r="B1671" t="s">
        <v>1380</v>
      </c>
      <c r="C1671" t="s">
        <v>1381</v>
      </c>
      <c r="D1671">
        <v>1900</v>
      </c>
      <c r="E1671" s="957">
        <v>1</v>
      </c>
      <c r="F1671" t="s">
        <v>441</v>
      </c>
      <c r="G1671" s="957">
        <v>274</v>
      </c>
      <c r="H1671" t="s">
        <v>384</v>
      </c>
      <c r="I1671" s="937" t="s">
        <v>489</v>
      </c>
      <c r="J1671" s="937" t="s">
        <v>451</v>
      </c>
      <c r="K1671" s="937" t="s">
        <v>436</v>
      </c>
      <c r="L1671" s="937" t="s">
        <v>125</v>
      </c>
      <c r="M1671" s="958" t="s">
        <v>100</v>
      </c>
      <c r="N1671" s="678">
        <f t="shared" ca="1" si="287"/>
        <v>12581.437614617207</v>
      </c>
      <c r="O1671" s="678">
        <f t="shared" ca="1" si="287"/>
        <v>11708.818560500398</v>
      </c>
      <c r="P1671" s="678">
        <f t="shared" ca="1" si="287"/>
        <v>872.61905411680959</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ASR_CMS_19</v>
      </c>
      <c r="AB1671" s="957">
        <f t="shared" si="289"/>
        <v>45406</v>
      </c>
      <c r="AC1671" t="str">
        <f t="shared" si="290"/>
        <v>Unaudited</v>
      </c>
    </row>
    <row r="1672" spans="1:29" x14ac:dyDescent="0.25">
      <c r="A1672" t="s">
        <v>421</v>
      </c>
      <c r="B1672" t="s">
        <v>1380</v>
      </c>
      <c r="C1672" t="s">
        <v>1381</v>
      </c>
      <c r="D1672">
        <v>1900</v>
      </c>
      <c r="E1672" s="957">
        <v>1</v>
      </c>
      <c r="F1672" t="s">
        <v>441</v>
      </c>
      <c r="G1672" s="957">
        <v>274</v>
      </c>
      <c r="H1672" t="s">
        <v>384</v>
      </c>
      <c r="I1672" s="937" t="s">
        <v>489</v>
      </c>
      <c r="J1672" s="937" t="s">
        <v>451</v>
      </c>
      <c r="K1672" s="937" t="s">
        <v>436</v>
      </c>
      <c r="L1672" s="937" t="s">
        <v>126</v>
      </c>
      <c r="M1672" s="958" t="s">
        <v>101</v>
      </c>
      <c r="N1672" s="678">
        <f t="shared" ca="1" si="287"/>
        <v>260846.0547369202</v>
      </c>
      <c r="O1672" s="678">
        <f t="shared" ca="1" si="287"/>
        <v>41636.819265562684</v>
      </c>
      <c r="P1672" s="678">
        <f t="shared" ca="1" si="287"/>
        <v>219209.2354713575</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ASR_CMS_19</v>
      </c>
      <c r="AB1672" s="957">
        <f t="shared" si="289"/>
        <v>45406</v>
      </c>
      <c r="AC1672" t="str">
        <f t="shared" si="290"/>
        <v>Unaudited</v>
      </c>
    </row>
    <row r="1673" spans="1:29" x14ac:dyDescent="0.25">
      <c r="A1673" t="s">
        <v>421</v>
      </c>
      <c r="B1673" t="s">
        <v>1380</v>
      </c>
      <c r="C1673" t="s">
        <v>1381</v>
      </c>
      <c r="D1673">
        <v>1900</v>
      </c>
      <c r="E1673" s="957">
        <v>1</v>
      </c>
      <c r="F1673" t="s">
        <v>441</v>
      </c>
      <c r="G1673" s="957">
        <v>274</v>
      </c>
      <c r="H1673" t="s">
        <v>384</v>
      </c>
      <c r="I1673" s="958" t="s">
        <v>489</v>
      </c>
      <c r="J1673" s="958" t="s">
        <v>451</v>
      </c>
      <c r="K1673" s="958" t="s">
        <v>436</v>
      </c>
      <c r="L1673" s="937" t="s">
        <v>127</v>
      </c>
      <c r="M1673" s="958" t="s">
        <v>28</v>
      </c>
      <c r="N1673" s="678">
        <f t="shared" ca="1" si="287"/>
        <v>12091.222079727775</v>
      </c>
      <c r="O1673" s="678">
        <f t="shared" ca="1" si="287"/>
        <v>12091.222079727775</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ASR_CMS_19</v>
      </c>
      <c r="AB1673" s="957">
        <f t="shared" si="289"/>
        <v>45406</v>
      </c>
      <c r="AC1673" t="str">
        <f t="shared" si="290"/>
        <v>Unaudited</v>
      </c>
    </row>
    <row r="1674" spans="1:29" x14ac:dyDescent="0.25">
      <c r="A1674" t="s">
        <v>421</v>
      </c>
      <c r="B1674" t="s">
        <v>1380</v>
      </c>
      <c r="C1674" t="s">
        <v>1381</v>
      </c>
      <c r="D1674">
        <v>1900</v>
      </c>
      <c r="E1674" s="957">
        <v>1</v>
      </c>
      <c r="F1674" t="s">
        <v>441</v>
      </c>
      <c r="G1674" s="957">
        <v>274</v>
      </c>
      <c r="H1674" t="s">
        <v>384</v>
      </c>
      <c r="I1674" s="958" t="s">
        <v>489</v>
      </c>
      <c r="J1674" s="958" t="s">
        <v>437</v>
      </c>
      <c r="K1674" s="958" t="s">
        <v>437</v>
      </c>
      <c r="L1674" s="953" t="s">
        <v>129</v>
      </c>
      <c r="M1674" s="958" t="s">
        <v>327</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ASR_CMS_19</v>
      </c>
      <c r="AB1674" s="957">
        <f t="shared" si="289"/>
        <v>45406</v>
      </c>
      <c r="AC1674" t="str">
        <f t="shared" si="290"/>
        <v>Unaudited</v>
      </c>
    </row>
    <row r="1675" spans="1:29" x14ac:dyDescent="0.25">
      <c r="A1675" t="s">
        <v>421</v>
      </c>
      <c r="B1675" t="s">
        <v>1380</v>
      </c>
      <c r="C1675" t="s">
        <v>1381</v>
      </c>
      <c r="D1675">
        <v>1900</v>
      </c>
      <c r="E1675" s="957">
        <v>1</v>
      </c>
      <c r="F1675" t="s">
        <v>441</v>
      </c>
      <c r="G1675" s="957">
        <v>274</v>
      </c>
      <c r="H1675" t="s">
        <v>384</v>
      </c>
      <c r="I1675" s="937" t="s">
        <v>489</v>
      </c>
      <c r="J1675" s="937" t="s">
        <v>437</v>
      </c>
      <c r="K1675" s="937" t="s">
        <v>437</v>
      </c>
      <c r="L1675" s="937" t="s">
        <v>130</v>
      </c>
      <c r="M1675" s="958" t="s">
        <v>326</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ASR_CMS_19</v>
      </c>
      <c r="AB1675" s="957">
        <f t="shared" si="289"/>
        <v>45406</v>
      </c>
      <c r="AC1675" t="str">
        <f t="shared" si="290"/>
        <v>Unaudited</v>
      </c>
    </row>
    <row r="1676" spans="1:29" ht="30" x14ac:dyDescent="0.25">
      <c r="A1676" t="s">
        <v>421</v>
      </c>
      <c r="B1676" t="s">
        <v>1380</v>
      </c>
      <c r="C1676" t="s">
        <v>1381</v>
      </c>
      <c r="D1676">
        <v>1900</v>
      </c>
      <c r="E1676" s="957">
        <v>1</v>
      </c>
      <c r="F1676" t="s">
        <v>441</v>
      </c>
      <c r="G1676" s="957">
        <v>274</v>
      </c>
      <c r="H1676" t="s">
        <v>384</v>
      </c>
      <c r="I1676" s="937" t="s">
        <v>489</v>
      </c>
      <c r="J1676" s="937" t="s">
        <v>437</v>
      </c>
      <c r="K1676" s="937" t="s">
        <v>437</v>
      </c>
      <c r="L1676" s="937" t="s">
        <v>131</v>
      </c>
      <c r="M1676" s="958" t="s">
        <v>180</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ASR_CMS_19</v>
      </c>
      <c r="AB1676" s="957">
        <f t="shared" si="289"/>
        <v>45406</v>
      </c>
      <c r="AC1676" t="str">
        <f t="shared" si="290"/>
        <v>Unaudited</v>
      </c>
    </row>
    <row r="1677" spans="1:29" x14ac:dyDescent="0.25">
      <c r="A1677" t="s">
        <v>421</v>
      </c>
      <c r="B1677" t="s">
        <v>1380</v>
      </c>
      <c r="C1677" t="s">
        <v>1381</v>
      </c>
      <c r="D1677">
        <v>1900</v>
      </c>
      <c r="E1677" s="957">
        <v>1</v>
      </c>
      <c r="F1677" t="s">
        <v>441</v>
      </c>
      <c r="G1677" s="957">
        <v>274</v>
      </c>
      <c r="H1677" t="s">
        <v>384</v>
      </c>
      <c r="I1677" s="937" t="s">
        <v>489</v>
      </c>
      <c r="J1677" s="937" t="s">
        <v>437</v>
      </c>
      <c r="K1677" s="937" t="s">
        <v>437</v>
      </c>
      <c r="L1677" s="937" t="s">
        <v>132</v>
      </c>
      <c r="M1677" s="958" t="s">
        <v>495</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ASR_CMS_19</v>
      </c>
      <c r="AB1677" s="957">
        <f t="shared" si="289"/>
        <v>45406</v>
      </c>
      <c r="AC1677" t="str">
        <f t="shared" si="290"/>
        <v>Unaudited</v>
      </c>
    </row>
    <row r="1678" spans="1:29" x14ac:dyDescent="0.25">
      <c r="A1678" t="s">
        <v>421</v>
      </c>
      <c r="B1678" t="s">
        <v>1380</v>
      </c>
      <c r="C1678" t="s">
        <v>1381</v>
      </c>
      <c r="D1678">
        <v>1900</v>
      </c>
      <c r="E1678" s="957">
        <v>1</v>
      </c>
      <c r="F1678" t="s">
        <v>441</v>
      </c>
      <c r="G1678" s="957">
        <v>274</v>
      </c>
      <c r="H1678" t="s">
        <v>384</v>
      </c>
      <c r="I1678" s="937" t="s">
        <v>489</v>
      </c>
      <c r="J1678" s="937" t="s">
        <v>437</v>
      </c>
      <c r="K1678" s="937" t="s">
        <v>437</v>
      </c>
      <c r="L1678" s="953" t="s">
        <v>133</v>
      </c>
      <c r="M1678" s="958" t="s">
        <v>496</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ASR_CMS_19</v>
      </c>
      <c r="AB1678" s="957">
        <f t="shared" si="289"/>
        <v>45406</v>
      </c>
      <c r="AC1678" t="str">
        <f t="shared" si="290"/>
        <v>Unaudited</v>
      </c>
    </row>
    <row r="1679" spans="1:29" x14ac:dyDescent="0.25">
      <c r="A1679" t="s">
        <v>421</v>
      </c>
      <c r="B1679" t="s">
        <v>1380</v>
      </c>
      <c r="C1679" t="s">
        <v>1381</v>
      </c>
      <c r="D1679">
        <v>1900</v>
      </c>
      <c r="E1679" s="957">
        <v>1</v>
      </c>
      <c r="F1679" t="s">
        <v>441</v>
      </c>
      <c r="G1679" s="957">
        <v>274</v>
      </c>
      <c r="H1679" t="s">
        <v>384</v>
      </c>
      <c r="I1679" s="937" t="s">
        <v>489</v>
      </c>
      <c r="J1679" s="937" t="s">
        <v>437</v>
      </c>
      <c r="K1679" s="937" t="s">
        <v>437</v>
      </c>
      <c r="L1679" s="953" t="s">
        <v>134</v>
      </c>
      <c r="M1679" s="958" t="s">
        <v>497</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ASR_CMS_19</v>
      </c>
      <c r="AB1679" s="957">
        <f t="shared" si="289"/>
        <v>45406</v>
      </c>
      <c r="AC1679" t="str">
        <f t="shared" si="290"/>
        <v>Unaudited</v>
      </c>
    </row>
    <row r="1680" spans="1:29" x14ac:dyDescent="0.25">
      <c r="A1680" t="s">
        <v>421</v>
      </c>
      <c r="B1680" t="s">
        <v>1380</v>
      </c>
      <c r="C1680" t="s">
        <v>1381</v>
      </c>
      <c r="D1680">
        <v>1900</v>
      </c>
      <c r="E1680" s="957">
        <v>1</v>
      </c>
      <c r="F1680" t="s">
        <v>441</v>
      </c>
      <c r="G1680" s="957">
        <v>274</v>
      </c>
      <c r="H1680" t="s">
        <v>384</v>
      </c>
      <c r="I1680" s="937" t="s">
        <v>490</v>
      </c>
      <c r="J1680" s="937" t="s">
        <v>26</v>
      </c>
      <c r="K1680" s="937" t="s">
        <v>26</v>
      </c>
      <c r="L1680" s="937" t="s">
        <v>270</v>
      </c>
      <c r="M1680" s="958" t="s">
        <v>26</v>
      </c>
      <c r="N1680" s="678">
        <f t="shared" ca="1" si="287"/>
        <v>79560.236614975584</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ASR_CMS_19</v>
      </c>
      <c r="AB1680" s="957">
        <f t="shared" si="289"/>
        <v>45406</v>
      </c>
      <c r="AC1680" t="str">
        <f t="shared" si="290"/>
        <v>Unaudited</v>
      </c>
    </row>
    <row r="1681" spans="1:29" x14ac:dyDescent="0.25">
      <c r="A1681" t="s">
        <v>421</v>
      </c>
      <c r="B1681" t="s">
        <v>1380</v>
      </c>
      <c r="C1681" t="s">
        <v>1381</v>
      </c>
      <c r="D1681">
        <v>1900</v>
      </c>
      <c r="E1681" s="957">
        <v>1</v>
      </c>
      <c r="F1681" t="s">
        <v>442</v>
      </c>
      <c r="G1681" s="957">
        <v>366</v>
      </c>
      <c r="H1681" t="s">
        <v>384</v>
      </c>
      <c r="I1681" s="958" t="s">
        <v>433</v>
      </c>
      <c r="J1681" s="958" t="s">
        <v>433</v>
      </c>
      <c r="K1681" s="958" t="s">
        <v>433</v>
      </c>
      <c r="L1681" s="937"/>
      <c r="M1681" s="958" t="s">
        <v>433</v>
      </c>
      <c r="N1681" s="678">
        <f t="shared" ca="1" si="287"/>
        <v>19310.189247291</v>
      </c>
      <c r="O1681" s="678">
        <f t="shared" ca="1" si="287"/>
        <v>8425.5881720430007</v>
      </c>
      <c r="P1681" s="678">
        <f t="shared" ca="1" si="287"/>
        <v>1507.3172043009999</v>
      </c>
      <c r="Q1681" s="678">
        <f t="shared" ca="1" si="287"/>
        <v>6675.6548386930008</v>
      </c>
      <c r="R1681" s="678">
        <f t="shared" ca="1" si="287"/>
        <v>1111.6107526839999</v>
      </c>
      <c r="S1681" s="678">
        <f t="shared" ca="1" si="287"/>
        <v>49</v>
      </c>
      <c r="T1681" s="678">
        <f t="shared" ca="1" si="287"/>
        <v>997.01827957</v>
      </c>
      <c r="U1681" s="678">
        <f t="shared" ca="1" si="287"/>
        <v>0</v>
      </c>
      <c r="V1681" s="678">
        <f t="shared" ca="1" si="287"/>
        <v>87</v>
      </c>
      <c r="W1681" s="678">
        <f t="shared" ca="1" si="286"/>
        <v>457</v>
      </c>
      <c r="X1681" s="678">
        <f t="shared" ca="1" si="287"/>
        <v>0</v>
      </c>
      <c r="Y1681" s="678">
        <f t="shared" ca="1" si="287"/>
        <v>0</v>
      </c>
      <c r="Z1681" s="678">
        <f t="shared" ca="1" si="287"/>
        <v>0</v>
      </c>
      <c r="AA1681" t="str">
        <f t="shared" si="288"/>
        <v>ASR_CMS_19</v>
      </c>
      <c r="AB1681" s="957">
        <f t="shared" si="289"/>
        <v>45406</v>
      </c>
      <c r="AC1681" t="str">
        <f t="shared" si="290"/>
        <v>Unaudited</v>
      </c>
    </row>
    <row r="1682" spans="1:29" x14ac:dyDescent="0.25">
      <c r="A1682" t="s">
        <v>421</v>
      </c>
      <c r="B1682" t="s">
        <v>1380</v>
      </c>
      <c r="C1682" t="s">
        <v>1381</v>
      </c>
      <c r="D1682">
        <v>1900</v>
      </c>
      <c r="E1682" s="957">
        <v>1</v>
      </c>
      <c r="F1682" t="s">
        <v>442</v>
      </c>
      <c r="G1682" s="957">
        <v>366</v>
      </c>
      <c r="H1682" t="s">
        <v>384</v>
      </c>
      <c r="I1682" s="937" t="s">
        <v>488</v>
      </c>
      <c r="J1682" s="937" t="s">
        <v>12</v>
      </c>
      <c r="K1682" s="937" t="s">
        <v>12</v>
      </c>
      <c r="L1682" s="937">
        <v>1.1000000000000001</v>
      </c>
      <c r="M1682" s="958" t="s">
        <v>12</v>
      </c>
      <c r="N1682" s="678">
        <f t="shared" ca="1" si="287"/>
        <v>38041274.230584808</v>
      </c>
      <c r="O1682" s="678">
        <f t="shared" ca="1" si="287"/>
        <v>11245206.351750132</v>
      </c>
      <c r="P1682" s="678">
        <f t="shared" ca="1" si="287"/>
        <v>2011741.0802057288</v>
      </c>
      <c r="Q1682" s="678">
        <f t="shared" ca="1" si="287"/>
        <v>8909643.2165808305</v>
      </c>
      <c r="R1682" s="678">
        <f t="shared" ca="1" si="287"/>
        <v>1483608.341028939</v>
      </c>
      <c r="S1682" s="678">
        <f t="shared" ca="1" si="287"/>
        <v>65397.573581510733</v>
      </c>
      <c r="T1682" s="678">
        <f t="shared" ca="1" si="287"/>
        <v>1330668.0934295882</v>
      </c>
      <c r="U1682" s="678">
        <f t="shared" ca="1" si="287"/>
        <v>0</v>
      </c>
      <c r="V1682" s="678">
        <f t="shared" ca="1" si="287"/>
        <v>116114.46065139247</v>
      </c>
      <c r="W1682" s="678">
        <f t="shared" ca="1" si="286"/>
        <v>12878895.113356687</v>
      </c>
      <c r="X1682" s="678">
        <f t="shared" ca="1" si="287"/>
        <v>0</v>
      </c>
      <c r="Y1682" s="678">
        <f t="shared" ca="1" si="287"/>
        <v>0</v>
      </c>
      <c r="Z1682" s="678">
        <f t="shared" ca="1" si="287"/>
        <v>0</v>
      </c>
      <c r="AA1682" t="str">
        <f t="shared" si="288"/>
        <v>ASR_CMS_19</v>
      </c>
      <c r="AB1682" s="957">
        <f t="shared" si="289"/>
        <v>45406</v>
      </c>
      <c r="AC1682" t="str">
        <f t="shared" si="290"/>
        <v>Unaudited</v>
      </c>
    </row>
    <row r="1683" spans="1:29" x14ac:dyDescent="0.25">
      <c r="A1683" t="s">
        <v>421</v>
      </c>
      <c r="B1683" t="s">
        <v>1380</v>
      </c>
      <c r="C1683" t="s">
        <v>1381</v>
      </c>
      <c r="D1683">
        <v>1900</v>
      </c>
      <c r="E1683" s="957">
        <v>1</v>
      </c>
      <c r="F1683" t="s">
        <v>442</v>
      </c>
      <c r="G1683" s="957">
        <v>366</v>
      </c>
      <c r="H1683" t="s">
        <v>384</v>
      </c>
      <c r="I1683" s="937" t="s">
        <v>488</v>
      </c>
      <c r="J1683" s="937" t="s">
        <v>12</v>
      </c>
      <c r="K1683" s="937" t="s">
        <v>1323</v>
      </c>
      <c r="L1683" s="937" t="s">
        <v>1314</v>
      </c>
      <c r="M1683" s="958" t="s">
        <v>1323</v>
      </c>
      <c r="N1683" s="678">
        <f t="shared" ca="1" si="287"/>
        <v>511113.99784080306</v>
      </c>
      <c r="O1683" s="678">
        <f t="shared" ca="1" si="287"/>
        <v>156478.94764664871</v>
      </c>
      <c r="P1683" s="678">
        <f t="shared" ca="1" si="287"/>
        <v>28998.373052030929</v>
      </c>
      <c r="Q1683" s="678">
        <f t="shared" ca="1" si="287"/>
        <v>109030.68549893203</v>
      </c>
      <c r="R1683" s="678">
        <f t="shared" ca="1" si="287"/>
        <v>18441.781925402138</v>
      </c>
      <c r="S1683" s="678">
        <f t="shared" ca="1" si="287"/>
        <v>672.91668414604203</v>
      </c>
      <c r="T1683" s="678">
        <f t="shared" ca="1" si="287"/>
        <v>16820.458454999407</v>
      </c>
      <c r="U1683" s="678">
        <f t="shared" ca="1" si="287"/>
        <v>0</v>
      </c>
      <c r="V1683" s="678">
        <f t="shared" ca="1" si="287"/>
        <v>1578.7095663292262</v>
      </c>
      <c r="W1683" s="678">
        <f t="shared" ca="1" si="286"/>
        <v>179092.12501231459</v>
      </c>
      <c r="X1683" s="678">
        <f t="shared" ca="1" si="287"/>
        <v>0</v>
      </c>
      <c r="Y1683" s="678">
        <f t="shared" ca="1" si="287"/>
        <v>0</v>
      </c>
      <c r="Z1683" s="678">
        <f t="shared" ca="1" si="287"/>
        <v>0</v>
      </c>
      <c r="AA1683" t="str">
        <f t="shared" si="288"/>
        <v>ASR_CMS_19</v>
      </c>
      <c r="AB1683" s="957">
        <f t="shared" si="289"/>
        <v>45406</v>
      </c>
      <c r="AC1683" t="str">
        <f t="shared" si="290"/>
        <v>Unaudited</v>
      </c>
    </row>
    <row r="1684" spans="1:29" x14ac:dyDescent="0.25">
      <c r="A1684" t="s">
        <v>421</v>
      </c>
      <c r="B1684" t="s">
        <v>1380</v>
      </c>
      <c r="C1684" t="s">
        <v>1381</v>
      </c>
      <c r="D1684">
        <v>1900</v>
      </c>
      <c r="E1684" s="957">
        <v>1</v>
      </c>
      <c r="F1684" t="s">
        <v>442</v>
      </c>
      <c r="G1684" s="957">
        <v>366</v>
      </c>
      <c r="H1684" t="s">
        <v>384</v>
      </c>
      <c r="I1684" s="937" t="s">
        <v>488</v>
      </c>
      <c r="J1684" s="937" t="s">
        <v>491</v>
      </c>
      <c r="K1684" s="937" t="s">
        <v>492</v>
      </c>
      <c r="L1684" s="937" t="s">
        <v>63</v>
      </c>
      <c r="M1684" s="958" t="s">
        <v>344</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ASR_CMS_19</v>
      </c>
      <c r="AB1684" s="957">
        <f t="shared" si="289"/>
        <v>45406</v>
      </c>
      <c r="AC1684" t="str">
        <f t="shared" si="290"/>
        <v>Unaudited</v>
      </c>
    </row>
    <row r="1685" spans="1:29" x14ac:dyDescent="0.25">
      <c r="A1685" t="s">
        <v>421</v>
      </c>
      <c r="B1685" t="s">
        <v>1380</v>
      </c>
      <c r="C1685" t="s">
        <v>1381</v>
      </c>
      <c r="D1685">
        <v>1900</v>
      </c>
      <c r="E1685" s="957">
        <v>1</v>
      </c>
      <c r="F1685" t="s">
        <v>442</v>
      </c>
      <c r="G1685" s="957">
        <v>366</v>
      </c>
      <c r="H1685" t="s">
        <v>384</v>
      </c>
      <c r="I1685" s="958" t="s">
        <v>488</v>
      </c>
      <c r="J1685" s="958" t="s">
        <v>491</v>
      </c>
      <c r="K1685" s="958" t="s">
        <v>1014</v>
      </c>
      <c r="L1685" s="937" t="s">
        <v>910</v>
      </c>
      <c r="M1685" s="958" t="s">
        <v>911</v>
      </c>
      <c r="N1685" s="678">
        <f t="shared" ca="1" si="287"/>
        <v>0</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ASR_CMS_19</v>
      </c>
      <c r="AB1685" s="957">
        <f t="shared" si="289"/>
        <v>45406</v>
      </c>
      <c r="AC1685" t="str">
        <f t="shared" si="290"/>
        <v>Unaudited</v>
      </c>
    </row>
    <row r="1686" spans="1:29" x14ac:dyDescent="0.25">
      <c r="A1686" t="s">
        <v>421</v>
      </c>
      <c r="B1686" t="s">
        <v>1380</v>
      </c>
      <c r="C1686" t="s">
        <v>1381</v>
      </c>
      <c r="D1686">
        <v>1900</v>
      </c>
      <c r="E1686" s="957">
        <v>1</v>
      </c>
      <c r="F1686" t="s">
        <v>442</v>
      </c>
      <c r="G1686" s="957">
        <v>366</v>
      </c>
      <c r="H1686" t="s">
        <v>384</v>
      </c>
      <c r="I1686" s="958" t="s">
        <v>488</v>
      </c>
      <c r="J1686" s="958" t="s">
        <v>13</v>
      </c>
      <c r="K1686" s="958" t="s">
        <v>493</v>
      </c>
      <c r="L1686" s="937" t="s">
        <v>95</v>
      </c>
      <c r="M1686" s="958" t="s">
        <v>147</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ASR_CMS_19</v>
      </c>
      <c r="AB1686" s="957">
        <f t="shared" si="289"/>
        <v>45406</v>
      </c>
      <c r="AC1686" t="str">
        <f t="shared" si="290"/>
        <v>Unaudited</v>
      </c>
    </row>
    <row r="1687" spans="1:29" x14ac:dyDescent="0.25">
      <c r="A1687" t="s">
        <v>421</v>
      </c>
      <c r="B1687" t="s">
        <v>1380</v>
      </c>
      <c r="C1687" t="s">
        <v>1381</v>
      </c>
      <c r="D1687">
        <v>1900</v>
      </c>
      <c r="E1687" s="957">
        <v>1</v>
      </c>
      <c r="F1687" t="s">
        <v>442</v>
      </c>
      <c r="G1687" s="957">
        <v>366</v>
      </c>
      <c r="H1687" t="s">
        <v>384</v>
      </c>
      <c r="I1687" s="958" t="s">
        <v>488</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ASR_CMS_19</v>
      </c>
      <c r="AB1687" s="957">
        <f t="shared" si="289"/>
        <v>45406</v>
      </c>
      <c r="AC1687" t="str">
        <f t="shared" si="290"/>
        <v>Unaudited</v>
      </c>
    </row>
    <row r="1688" spans="1:29" x14ac:dyDescent="0.25">
      <c r="A1688" t="s">
        <v>421</v>
      </c>
      <c r="B1688" t="s">
        <v>1380</v>
      </c>
      <c r="C1688" t="s">
        <v>1381</v>
      </c>
      <c r="D1688">
        <v>1900</v>
      </c>
      <c r="E1688" s="957">
        <v>1</v>
      </c>
      <c r="F1688" t="s">
        <v>442</v>
      </c>
      <c r="G1688" s="957">
        <v>366</v>
      </c>
      <c r="H1688" t="s">
        <v>384</v>
      </c>
      <c r="I1688" s="958" t="s">
        <v>489</v>
      </c>
      <c r="J1688" s="958" t="s">
        <v>445</v>
      </c>
      <c r="K1688" s="958" t="s">
        <v>0</v>
      </c>
      <c r="L1688" s="937">
        <v>2.1</v>
      </c>
      <c r="M1688" s="958" t="s">
        <v>148</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3571539.33</v>
      </c>
      <c r="O1688" s="678">
        <f t="shared" ca="1" si="291"/>
        <v>779294.25</v>
      </c>
      <c r="P1688" s="678">
        <f t="shared" ca="1" si="291"/>
        <v>79709.62</v>
      </c>
      <c r="Q1688" s="678">
        <f t="shared" ca="1" si="291"/>
        <v>1235045.5300000003</v>
      </c>
      <c r="R1688" s="678">
        <f t="shared" ca="1" si="291"/>
        <v>363032.44</v>
      </c>
      <c r="S1688" s="678">
        <f t="shared" ca="1" si="291"/>
        <v>0</v>
      </c>
      <c r="T1688" s="678">
        <f t="shared" ca="1" si="291"/>
        <v>261825.54999999996</v>
      </c>
      <c r="U1688" s="678">
        <f t="shared" ca="1" si="291"/>
        <v>0</v>
      </c>
      <c r="V1688" s="678">
        <f t="shared" ca="1" si="291"/>
        <v>0</v>
      </c>
      <c r="W1688" s="678">
        <f t="shared" ca="1" si="286"/>
        <v>852631.94000000006</v>
      </c>
      <c r="X1688" s="678">
        <f t="shared" ca="1" si="291"/>
        <v>0</v>
      </c>
      <c r="Y1688" s="678">
        <f t="shared" ca="1" si="291"/>
        <v>0</v>
      </c>
      <c r="Z1688" s="678">
        <f t="shared" ca="1" si="291"/>
        <v>0</v>
      </c>
      <c r="AA1688" t="str">
        <f t="shared" si="288"/>
        <v>ASR_CMS_19</v>
      </c>
      <c r="AB1688" s="957">
        <f t="shared" si="289"/>
        <v>45406</v>
      </c>
      <c r="AC1688" t="str">
        <f t="shared" si="290"/>
        <v>Unaudited</v>
      </c>
    </row>
    <row r="1689" spans="1:29" ht="30" x14ac:dyDescent="0.25">
      <c r="A1689" t="s">
        <v>421</v>
      </c>
      <c r="B1689" t="s">
        <v>1380</v>
      </c>
      <c r="C1689" t="s">
        <v>1381</v>
      </c>
      <c r="D1689">
        <v>1900</v>
      </c>
      <c r="E1689" s="957">
        <v>1</v>
      </c>
      <c r="F1689" t="s">
        <v>442</v>
      </c>
      <c r="G1689" s="957">
        <v>366</v>
      </c>
      <c r="H1689" t="s">
        <v>384</v>
      </c>
      <c r="I1689" s="958" t="s">
        <v>489</v>
      </c>
      <c r="J1689" s="958" t="s">
        <v>445</v>
      </c>
      <c r="K1689" s="958" t="s">
        <v>0</v>
      </c>
      <c r="L1689" s="953">
        <v>2.2000000000000002</v>
      </c>
      <c r="M1689" s="958" t="s">
        <v>149</v>
      </c>
      <c r="N1689" s="678">
        <f t="shared" ca="1" si="292"/>
        <v>477070.39032428898</v>
      </c>
      <c r="O1689" s="678">
        <f t="shared" ca="1" si="291"/>
        <v>100231.4192854951</v>
      </c>
      <c r="P1689" s="678">
        <f t="shared" ca="1" si="291"/>
        <v>10252.107395001933</v>
      </c>
      <c r="Q1689" s="678">
        <f t="shared" ca="1" si="291"/>
        <v>158849.32598194652</v>
      </c>
      <c r="R1689" s="678">
        <f t="shared" ca="1" si="291"/>
        <v>64192.170363729878</v>
      </c>
      <c r="S1689" s="678">
        <f t="shared" ca="1" si="291"/>
        <v>0</v>
      </c>
      <c r="T1689" s="678">
        <f t="shared" ca="1" si="291"/>
        <v>33675.52947003697</v>
      </c>
      <c r="U1689" s="678">
        <f t="shared" ca="1" si="291"/>
        <v>0</v>
      </c>
      <c r="V1689" s="678">
        <f t="shared" ca="1" si="291"/>
        <v>0</v>
      </c>
      <c r="W1689" s="678">
        <f t="shared" ca="1" si="286"/>
        <v>109869.83782807857</v>
      </c>
      <c r="X1689" s="678">
        <f t="shared" ca="1" si="291"/>
        <v>0</v>
      </c>
      <c r="Y1689" s="678">
        <f t="shared" ca="1" si="291"/>
        <v>0</v>
      </c>
      <c r="Z1689" s="678">
        <f t="shared" ca="1" si="291"/>
        <v>0</v>
      </c>
      <c r="AA1689" t="str">
        <f t="shared" si="288"/>
        <v>ASR_CMS_19</v>
      </c>
      <c r="AB1689" s="957">
        <f t="shared" si="289"/>
        <v>45406</v>
      </c>
      <c r="AC1689" t="str">
        <f t="shared" si="290"/>
        <v>Unaudited</v>
      </c>
    </row>
    <row r="1690" spans="1:29" x14ac:dyDescent="0.25">
      <c r="A1690" t="s">
        <v>421</v>
      </c>
      <c r="B1690" t="s">
        <v>1380</v>
      </c>
      <c r="C1690" t="s">
        <v>1381</v>
      </c>
      <c r="D1690">
        <v>1900</v>
      </c>
      <c r="E1690" s="957">
        <v>1</v>
      </c>
      <c r="F1690" t="s">
        <v>442</v>
      </c>
      <c r="G1690" s="957">
        <v>366</v>
      </c>
      <c r="H1690" t="s">
        <v>384</v>
      </c>
      <c r="I1690" s="958" t="s">
        <v>489</v>
      </c>
      <c r="J1690" s="958" t="s">
        <v>445</v>
      </c>
      <c r="K1690" s="958" t="s">
        <v>0</v>
      </c>
      <c r="L1690" s="937">
        <v>2.2999999999999998</v>
      </c>
      <c r="M1690" s="958" t="s">
        <v>150</v>
      </c>
      <c r="N1690" s="678">
        <f t="shared" ca="1" si="292"/>
        <v>532078.52000000014</v>
      </c>
      <c r="O1690" s="678">
        <f t="shared" ca="1" si="291"/>
        <v>178211.98000000007</v>
      </c>
      <c r="P1690" s="678">
        <f t="shared" ca="1" si="291"/>
        <v>30411.52</v>
      </c>
      <c r="Q1690" s="678">
        <f t="shared" ca="1" si="291"/>
        <v>206703.55999999997</v>
      </c>
      <c r="R1690" s="678">
        <f t="shared" ca="1" si="291"/>
        <v>32995.950000000004</v>
      </c>
      <c r="S1690" s="678">
        <f t="shared" ca="1" si="291"/>
        <v>0</v>
      </c>
      <c r="T1690" s="678">
        <f t="shared" ca="1" si="291"/>
        <v>24263.530000000002</v>
      </c>
      <c r="U1690" s="678">
        <f t="shared" ca="1" si="291"/>
        <v>0</v>
      </c>
      <c r="V1690" s="678">
        <f t="shared" ca="1" si="291"/>
        <v>2834.43</v>
      </c>
      <c r="W1690" s="678">
        <f t="shared" ca="1" si="286"/>
        <v>56657.549999999996</v>
      </c>
      <c r="X1690" s="678">
        <f t="shared" ca="1" si="291"/>
        <v>0</v>
      </c>
      <c r="Y1690" s="678">
        <f t="shared" ca="1" si="291"/>
        <v>0</v>
      </c>
      <c r="Z1690" s="678">
        <f t="shared" ca="1" si="291"/>
        <v>0</v>
      </c>
      <c r="AA1690" t="str">
        <f t="shared" si="288"/>
        <v>ASR_CMS_19</v>
      </c>
      <c r="AB1690" s="957">
        <f t="shared" si="289"/>
        <v>45406</v>
      </c>
      <c r="AC1690" t="str">
        <f t="shared" si="290"/>
        <v>Unaudited</v>
      </c>
    </row>
    <row r="1691" spans="1:29" x14ac:dyDescent="0.25">
      <c r="A1691" t="s">
        <v>421</v>
      </c>
      <c r="B1691" t="s">
        <v>1380</v>
      </c>
      <c r="C1691" t="s">
        <v>1381</v>
      </c>
      <c r="D1691">
        <v>1900</v>
      </c>
      <c r="E1691" s="957">
        <v>1</v>
      </c>
      <c r="F1691" t="s">
        <v>442</v>
      </c>
      <c r="G1691" s="957">
        <v>366</v>
      </c>
      <c r="H1691" t="s">
        <v>384</v>
      </c>
      <c r="I1691" s="937" t="s">
        <v>489</v>
      </c>
      <c r="J1691" s="937" t="s">
        <v>445</v>
      </c>
      <c r="K1691" s="937" t="s">
        <v>0</v>
      </c>
      <c r="L1691" s="937">
        <v>2.4</v>
      </c>
      <c r="M1691" s="958" t="s">
        <v>151</v>
      </c>
      <c r="N1691" s="678">
        <f t="shared" ca="1" si="292"/>
        <v>2326716.3999999994</v>
      </c>
      <c r="O1691" s="678">
        <f t="shared" ca="1" si="291"/>
        <v>614667.70999999985</v>
      </c>
      <c r="P1691" s="678">
        <f t="shared" ca="1" si="291"/>
        <v>60442.829999999987</v>
      </c>
      <c r="Q1691" s="678">
        <f t="shared" ca="1" si="291"/>
        <v>1238399.7499999998</v>
      </c>
      <c r="R1691" s="678">
        <f t="shared" ca="1" si="291"/>
        <v>100454.48</v>
      </c>
      <c r="S1691" s="678">
        <f t="shared" ca="1" si="291"/>
        <v>21764.92</v>
      </c>
      <c r="T1691" s="678">
        <f t="shared" ca="1" si="291"/>
        <v>184787.96000000002</v>
      </c>
      <c r="U1691" s="678">
        <f t="shared" ca="1" si="291"/>
        <v>0</v>
      </c>
      <c r="V1691" s="678">
        <f t="shared" ca="1" si="291"/>
        <v>10067.950000000001</v>
      </c>
      <c r="W1691" s="678">
        <f t="shared" ca="1" si="286"/>
        <v>96130.800000000017</v>
      </c>
      <c r="X1691" s="678">
        <f t="shared" ca="1" si="291"/>
        <v>0</v>
      </c>
      <c r="Y1691" s="678">
        <f t="shared" ca="1" si="291"/>
        <v>0</v>
      </c>
      <c r="Z1691" s="678">
        <f t="shared" ca="1" si="291"/>
        <v>0</v>
      </c>
      <c r="AA1691" t="str">
        <f t="shared" si="288"/>
        <v>ASR_CMS_19</v>
      </c>
      <c r="AB1691" s="957">
        <f t="shared" si="289"/>
        <v>45406</v>
      </c>
      <c r="AC1691" t="str">
        <f t="shared" si="290"/>
        <v>Unaudited</v>
      </c>
    </row>
    <row r="1692" spans="1:29" ht="30" x14ac:dyDescent="0.25">
      <c r="A1692" t="s">
        <v>421</v>
      </c>
      <c r="B1692" t="s">
        <v>1380</v>
      </c>
      <c r="C1692" t="s">
        <v>1381</v>
      </c>
      <c r="D1692">
        <v>1900</v>
      </c>
      <c r="E1692" s="957">
        <v>1</v>
      </c>
      <c r="F1692" t="s">
        <v>442</v>
      </c>
      <c r="G1692" s="957">
        <v>366</v>
      </c>
      <c r="H1692" t="s">
        <v>384</v>
      </c>
      <c r="I1692" s="958" t="s">
        <v>489</v>
      </c>
      <c r="J1692" s="958" t="s">
        <v>445</v>
      </c>
      <c r="K1692" s="958" t="s">
        <v>0</v>
      </c>
      <c r="L1692" s="937">
        <v>2.5</v>
      </c>
      <c r="M1692" s="958" t="s">
        <v>152</v>
      </c>
      <c r="N1692" s="678">
        <f t="shared" ca="1" si="292"/>
        <v>165351.74452722809</v>
      </c>
      <c r="O1692" s="678">
        <f t="shared" ca="1" si="291"/>
        <v>45861.817503066064</v>
      </c>
      <c r="P1692" s="678">
        <f t="shared" ca="1" si="291"/>
        <v>5252.6445221602853</v>
      </c>
      <c r="Q1692" s="678">
        <f t="shared" ca="1" si="291"/>
        <v>83587.28101434547</v>
      </c>
      <c r="R1692" s="678">
        <f t="shared" ca="1" si="291"/>
        <v>7716.6461506891083</v>
      </c>
      <c r="S1692" s="678">
        <f t="shared" ca="1" si="291"/>
        <v>1259.0078318192559</v>
      </c>
      <c r="T1692" s="678">
        <f t="shared" ca="1" si="291"/>
        <v>12092.737449229531</v>
      </c>
      <c r="U1692" s="678">
        <f t="shared" ca="1" si="291"/>
        <v>0</v>
      </c>
      <c r="V1692" s="678">
        <f t="shared" ca="1" si="291"/>
        <v>746.34767640350287</v>
      </c>
      <c r="W1692" s="678">
        <f t="shared" ca="1" si="286"/>
        <v>8835.2623795148629</v>
      </c>
      <c r="X1692" s="678">
        <f t="shared" ca="1" si="291"/>
        <v>0</v>
      </c>
      <c r="Y1692" s="678">
        <f t="shared" ca="1" si="291"/>
        <v>0</v>
      </c>
      <c r="Z1692" s="678">
        <f t="shared" ca="1" si="291"/>
        <v>0</v>
      </c>
      <c r="AA1692" t="str">
        <f t="shared" si="288"/>
        <v>ASR_CMS_19</v>
      </c>
      <c r="AB1692" s="957">
        <f t="shared" si="289"/>
        <v>45406</v>
      </c>
      <c r="AC1692" t="str">
        <f t="shared" si="290"/>
        <v>Unaudited</v>
      </c>
    </row>
    <row r="1693" spans="1:29" x14ac:dyDescent="0.25">
      <c r="A1693" t="s">
        <v>421</v>
      </c>
      <c r="B1693" t="s">
        <v>1380</v>
      </c>
      <c r="C1693" t="s">
        <v>1381</v>
      </c>
      <c r="D1693">
        <v>1900</v>
      </c>
      <c r="E1693" s="957">
        <v>1</v>
      </c>
      <c r="F1693" t="s">
        <v>442</v>
      </c>
      <c r="G1693" s="957">
        <v>366</v>
      </c>
      <c r="H1693" t="s">
        <v>384</v>
      </c>
      <c r="I1693" s="937" t="s">
        <v>489</v>
      </c>
      <c r="J1693" s="937" t="s">
        <v>445</v>
      </c>
      <c r="K1693" s="937" t="s">
        <v>0</v>
      </c>
      <c r="L1693" s="937" t="s">
        <v>97</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ASR_CMS_19</v>
      </c>
      <c r="AB1693" s="957">
        <f t="shared" si="289"/>
        <v>45406</v>
      </c>
      <c r="AC1693" t="str">
        <f t="shared" si="290"/>
        <v>Unaudited</v>
      </c>
    </row>
    <row r="1694" spans="1:29" x14ac:dyDescent="0.25">
      <c r="A1694" t="s">
        <v>421</v>
      </c>
      <c r="B1694" t="s">
        <v>1380</v>
      </c>
      <c r="C1694" t="s">
        <v>1381</v>
      </c>
      <c r="D1694">
        <v>1900</v>
      </c>
      <c r="E1694" s="957">
        <v>1</v>
      </c>
      <c r="F1694" t="s">
        <v>442</v>
      </c>
      <c r="G1694" s="957">
        <v>366</v>
      </c>
      <c r="H1694" t="s">
        <v>384</v>
      </c>
      <c r="I1694" s="937" t="s">
        <v>489</v>
      </c>
      <c r="J1694" s="937" t="s">
        <v>445</v>
      </c>
      <c r="K1694" s="937" t="s">
        <v>0</v>
      </c>
      <c r="L1694" s="937" t="s">
        <v>153</v>
      </c>
      <c r="M1694" s="958" t="s">
        <v>452</v>
      </c>
      <c r="N1694" s="678">
        <f t="shared" ca="1" si="292"/>
        <v>-4528.9589986837782</v>
      </c>
      <c r="O1694" s="678">
        <f t="shared" ca="1" si="291"/>
        <v>-721.93312952065628</v>
      </c>
      <c r="P1694" s="678">
        <f t="shared" ca="1" si="291"/>
        <v>-154.22561115734715</v>
      </c>
      <c r="Q1694" s="678">
        <f t="shared" ca="1" si="291"/>
        <v>-1198.7500492113008</v>
      </c>
      <c r="R1694" s="678">
        <f t="shared" ca="1" si="291"/>
        <v>-181.56761216767913</v>
      </c>
      <c r="S1694" s="678">
        <f t="shared" ca="1" si="291"/>
        <v>-2.5149455432165775</v>
      </c>
      <c r="T1694" s="678">
        <f t="shared" ca="1" si="291"/>
        <v>-293.98507915319601</v>
      </c>
      <c r="U1694" s="678">
        <f t="shared" ca="1" si="291"/>
        <v>0</v>
      </c>
      <c r="V1694" s="678">
        <f t="shared" ca="1" si="291"/>
        <v>-13.639896595613713</v>
      </c>
      <c r="W1694" s="678">
        <f t="shared" ca="1" si="286"/>
        <v>-1962.3426753347692</v>
      </c>
      <c r="X1694" s="678">
        <f t="shared" ca="1" si="291"/>
        <v>0</v>
      </c>
      <c r="Y1694" s="678">
        <f t="shared" ca="1" si="291"/>
        <v>0</v>
      </c>
      <c r="Z1694" s="678">
        <f t="shared" ca="1" si="291"/>
        <v>0</v>
      </c>
      <c r="AA1694" t="str">
        <f t="shared" si="288"/>
        <v>ASR_CMS_19</v>
      </c>
      <c r="AB1694" s="957">
        <f t="shared" si="289"/>
        <v>45406</v>
      </c>
      <c r="AC1694" t="str">
        <f t="shared" si="290"/>
        <v>Unaudited</v>
      </c>
    </row>
    <row r="1695" spans="1:29" x14ac:dyDescent="0.25">
      <c r="A1695" t="s">
        <v>421</v>
      </c>
      <c r="B1695" t="s">
        <v>1380</v>
      </c>
      <c r="C1695" t="s">
        <v>1381</v>
      </c>
      <c r="D1695">
        <v>1900</v>
      </c>
      <c r="E1695" s="957">
        <v>1</v>
      </c>
      <c r="F1695" t="s">
        <v>442</v>
      </c>
      <c r="G1695" s="957">
        <v>366</v>
      </c>
      <c r="H1695" t="s">
        <v>384</v>
      </c>
      <c r="I1695" s="937" t="s">
        <v>489</v>
      </c>
      <c r="J1695" s="937" t="s">
        <v>445</v>
      </c>
      <c r="K1695" s="937" t="s">
        <v>0</v>
      </c>
      <c r="L1695" s="937" t="s">
        <v>912</v>
      </c>
      <c r="M1695" s="958" t="s">
        <v>24</v>
      </c>
      <c r="N1695" s="678">
        <f t="shared" ca="1" si="292"/>
        <v>137658.99</v>
      </c>
      <c r="O1695" s="678">
        <f t="shared" ca="1" si="291"/>
        <v>0</v>
      </c>
      <c r="P1695" s="678">
        <f t="shared" ca="1" si="291"/>
        <v>0</v>
      </c>
      <c r="Q1695" s="678">
        <f t="shared" ca="1" si="291"/>
        <v>0</v>
      </c>
      <c r="R1695" s="678">
        <f t="shared" ca="1" si="291"/>
        <v>136058.46</v>
      </c>
      <c r="S1695" s="678">
        <f t="shared" ca="1" si="291"/>
        <v>0</v>
      </c>
      <c r="T1695" s="678">
        <f t="shared" ca="1" si="291"/>
        <v>0</v>
      </c>
      <c r="U1695" s="678">
        <f t="shared" ca="1" si="291"/>
        <v>0</v>
      </c>
      <c r="V1695" s="678">
        <f t="shared" ca="1" si="291"/>
        <v>0</v>
      </c>
      <c r="W1695" s="678">
        <f t="shared" ca="1" si="286"/>
        <v>1600.53</v>
      </c>
      <c r="X1695" s="678">
        <f t="shared" ca="1" si="291"/>
        <v>0</v>
      </c>
      <c r="Y1695" s="678">
        <f t="shared" ca="1" si="291"/>
        <v>0</v>
      </c>
      <c r="Z1695" s="678">
        <f t="shared" ca="1" si="291"/>
        <v>0</v>
      </c>
      <c r="AA1695" t="str">
        <f t="shared" si="288"/>
        <v>ASR_CMS_19</v>
      </c>
      <c r="AB1695" s="957">
        <f t="shared" si="289"/>
        <v>45406</v>
      </c>
      <c r="AC1695" t="str">
        <f t="shared" si="290"/>
        <v>Unaudited</v>
      </c>
    </row>
    <row r="1696" spans="1:29" x14ac:dyDescent="0.25">
      <c r="A1696" t="s">
        <v>421</v>
      </c>
      <c r="B1696" t="s">
        <v>1380</v>
      </c>
      <c r="C1696" t="s">
        <v>1381</v>
      </c>
      <c r="D1696">
        <v>1900</v>
      </c>
      <c r="E1696" s="957">
        <v>1</v>
      </c>
      <c r="F1696" t="s">
        <v>442</v>
      </c>
      <c r="G1696" s="957">
        <v>366</v>
      </c>
      <c r="H1696" t="s">
        <v>384</v>
      </c>
      <c r="I1696" s="937" t="s">
        <v>489</v>
      </c>
      <c r="J1696" s="937" t="s">
        <v>445</v>
      </c>
      <c r="K1696" s="937" t="s">
        <v>53</v>
      </c>
      <c r="L1696" s="937">
        <v>3.1</v>
      </c>
      <c r="M1696" s="958" t="s">
        <v>33</v>
      </c>
      <c r="N1696" s="678">
        <f t="shared" ca="1" si="292"/>
        <v>1084475.1400000001</v>
      </c>
      <c r="O1696" s="678">
        <f t="shared" ca="1" si="291"/>
        <v>221218.30000000002</v>
      </c>
      <c r="P1696" s="678">
        <f t="shared" ca="1" si="291"/>
        <v>49939.18</v>
      </c>
      <c r="Q1696" s="678">
        <f t="shared" ca="1" si="291"/>
        <v>183102.4</v>
      </c>
      <c r="R1696" s="678">
        <f t="shared" ca="1" si="291"/>
        <v>45872.170000000006</v>
      </c>
      <c r="S1696" s="678">
        <f t="shared" ca="1" si="291"/>
        <v>547.33000000000004</v>
      </c>
      <c r="T1696" s="678">
        <f t="shared" ca="1" si="291"/>
        <v>36325.67</v>
      </c>
      <c r="U1696" s="678">
        <f t="shared" ca="1" si="291"/>
        <v>0</v>
      </c>
      <c r="V1696" s="678">
        <f t="shared" ca="1" si="291"/>
        <v>1836.5</v>
      </c>
      <c r="W1696" s="678">
        <f t="shared" ca="1" si="286"/>
        <v>545633.59</v>
      </c>
      <c r="X1696" s="678">
        <f t="shared" ca="1" si="291"/>
        <v>0</v>
      </c>
      <c r="Y1696" s="678">
        <f t="shared" ca="1" si="291"/>
        <v>0</v>
      </c>
      <c r="Z1696" s="678">
        <f t="shared" ca="1" si="291"/>
        <v>0</v>
      </c>
      <c r="AA1696" t="str">
        <f t="shared" si="288"/>
        <v>ASR_CMS_19</v>
      </c>
      <c r="AB1696" s="957">
        <f t="shared" si="289"/>
        <v>45406</v>
      </c>
      <c r="AC1696" t="str">
        <f t="shared" si="290"/>
        <v>Unaudited</v>
      </c>
    </row>
    <row r="1697" spans="1:29" x14ac:dyDescent="0.25">
      <c r="A1697" t="s">
        <v>421</v>
      </c>
      <c r="B1697" t="s">
        <v>1380</v>
      </c>
      <c r="C1697" t="s">
        <v>1381</v>
      </c>
      <c r="D1697">
        <v>1900</v>
      </c>
      <c r="E1697" s="957">
        <v>1</v>
      </c>
      <c r="F1697" t="s">
        <v>442</v>
      </c>
      <c r="G1697" s="957">
        <v>366</v>
      </c>
      <c r="H1697" t="s">
        <v>384</v>
      </c>
      <c r="I1697" s="937" t="s">
        <v>489</v>
      </c>
      <c r="J1697" s="937" t="s">
        <v>445</v>
      </c>
      <c r="K1697" s="937" t="s">
        <v>53</v>
      </c>
      <c r="L1697" s="943">
        <v>3.2</v>
      </c>
      <c r="M1697" s="959" t="s">
        <v>34</v>
      </c>
      <c r="N1697" s="678">
        <f t="shared" ca="1" si="292"/>
        <v>1563807.7</v>
      </c>
      <c r="O1697" s="678">
        <f t="shared" ca="1" si="291"/>
        <v>452392.47</v>
      </c>
      <c r="P1697" s="678">
        <f t="shared" ca="1" si="291"/>
        <v>84970.87000000001</v>
      </c>
      <c r="Q1697" s="678">
        <f t="shared" ca="1" si="291"/>
        <v>592080.92999999993</v>
      </c>
      <c r="R1697" s="678">
        <f t="shared" ca="1" si="291"/>
        <v>128338.03000000003</v>
      </c>
      <c r="S1697" s="678">
        <f t="shared" ca="1" si="291"/>
        <v>208.94</v>
      </c>
      <c r="T1697" s="678">
        <f t="shared" ca="1" si="291"/>
        <v>129475.71</v>
      </c>
      <c r="U1697" s="678">
        <f t="shared" ca="1" si="291"/>
        <v>0</v>
      </c>
      <c r="V1697" s="678">
        <f t="shared" ca="1" si="291"/>
        <v>4659.4900000000007</v>
      </c>
      <c r="W1697" s="678">
        <f t="shared" ca="1" si="286"/>
        <v>171681.25999999998</v>
      </c>
      <c r="X1697" s="678">
        <f t="shared" ca="1" si="291"/>
        <v>0</v>
      </c>
      <c r="Y1697" s="678">
        <f t="shared" ca="1" si="291"/>
        <v>0</v>
      </c>
      <c r="Z1697" s="678">
        <f t="shared" ca="1" si="291"/>
        <v>0</v>
      </c>
      <c r="AA1697" t="str">
        <f t="shared" si="288"/>
        <v>ASR_CMS_19</v>
      </c>
      <c r="AB1697" s="957">
        <f t="shared" si="289"/>
        <v>45406</v>
      </c>
      <c r="AC1697" t="str">
        <f t="shared" si="290"/>
        <v>Unaudited</v>
      </c>
    </row>
    <row r="1698" spans="1:29" x14ac:dyDescent="0.25">
      <c r="A1698" t="s">
        <v>421</v>
      </c>
      <c r="B1698" t="s">
        <v>1380</v>
      </c>
      <c r="C1698" t="s">
        <v>1381</v>
      </c>
      <c r="D1698">
        <v>1900</v>
      </c>
      <c r="E1698" s="957">
        <v>1</v>
      </c>
      <c r="F1698" t="s">
        <v>442</v>
      </c>
      <c r="G1698" s="957">
        <v>366</v>
      </c>
      <c r="H1698" t="s">
        <v>384</v>
      </c>
      <c r="I1698" s="937" t="s">
        <v>489</v>
      </c>
      <c r="J1698" s="937" t="s">
        <v>445</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ASR_CMS_19</v>
      </c>
      <c r="AB1698" s="957">
        <f t="shared" si="289"/>
        <v>45406</v>
      </c>
      <c r="AC1698" t="str">
        <f t="shared" si="290"/>
        <v>Unaudited</v>
      </c>
    </row>
    <row r="1699" spans="1:29" x14ac:dyDescent="0.25">
      <c r="A1699" t="s">
        <v>421</v>
      </c>
      <c r="B1699" t="s">
        <v>1380</v>
      </c>
      <c r="C1699" t="s">
        <v>1381</v>
      </c>
      <c r="D1699">
        <v>1900</v>
      </c>
      <c r="E1699" s="957">
        <v>1</v>
      </c>
      <c r="F1699" t="s">
        <v>442</v>
      </c>
      <c r="G1699" s="957">
        <v>366</v>
      </c>
      <c r="H1699" t="s">
        <v>384</v>
      </c>
      <c r="I1699" s="937" t="s">
        <v>489</v>
      </c>
      <c r="J1699" s="937" t="s">
        <v>445</v>
      </c>
      <c r="K1699" s="937" t="s">
        <v>53</v>
      </c>
      <c r="L1699" s="937" t="s">
        <v>44</v>
      </c>
      <c r="M1699" s="958" t="s">
        <v>154</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ASR_CMS_19</v>
      </c>
      <c r="AB1699" s="957">
        <f t="shared" si="289"/>
        <v>45406</v>
      </c>
      <c r="AC1699" t="str">
        <f t="shared" si="290"/>
        <v>Unaudited</v>
      </c>
    </row>
    <row r="1700" spans="1:29" x14ac:dyDescent="0.25">
      <c r="A1700" t="s">
        <v>421</v>
      </c>
      <c r="B1700" t="s">
        <v>1380</v>
      </c>
      <c r="C1700" t="s">
        <v>1381</v>
      </c>
      <c r="D1700">
        <v>1900</v>
      </c>
      <c r="E1700" s="957">
        <v>1</v>
      </c>
      <c r="F1700" t="s">
        <v>442</v>
      </c>
      <c r="G1700" s="957">
        <v>366</v>
      </c>
      <c r="H1700" t="s">
        <v>384</v>
      </c>
      <c r="I1700" s="937" t="s">
        <v>489</v>
      </c>
      <c r="J1700" s="937" t="s">
        <v>445</v>
      </c>
      <c r="K1700" s="937" t="s">
        <v>53</v>
      </c>
      <c r="L1700" s="937" t="s">
        <v>41</v>
      </c>
      <c r="M1700" s="958" t="s">
        <v>52</v>
      </c>
      <c r="N1700" s="678">
        <f t="shared" ca="1" si="292"/>
        <v>27050.119134449789</v>
      </c>
      <c r="O1700" s="678">
        <f t="shared" ca="1" si="291"/>
        <v>11712.302233743114</v>
      </c>
      <c r="P1700" s="678">
        <f t="shared" ca="1" si="291"/>
        <v>2222.7786552307643</v>
      </c>
      <c r="Q1700" s="678">
        <f t="shared" ca="1" si="291"/>
        <v>9262.1660675469102</v>
      </c>
      <c r="R1700" s="678">
        <f t="shared" ca="1" si="291"/>
        <v>1663.4592346144798</v>
      </c>
      <c r="S1700" s="678">
        <f t="shared" ca="1" si="291"/>
        <v>77.54087742400128</v>
      </c>
      <c r="T1700" s="678">
        <f t="shared" ca="1" si="291"/>
        <v>1356.7260312242695</v>
      </c>
      <c r="U1700" s="678">
        <f t="shared" ca="1" si="291"/>
        <v>0</v>
      </c>
      <c r="V1700" s="678">
        <f t="shared" ca="1" si="291"/>
        <v>121.41688831206781</v>
      </c>
      <c r="W1700" s="678">
        <f t="shared" ca="1" si="286"/>
        <v>633.72914635418294</v>
      </c>
      <c r="X1700" s="678">
        <f t="shared" ca="1" si="291"/>
        <v>0</v>
      </c>
      <c r="Y1700" s="678">
        <f t="shared" ca="1" si="291"/>
        <v>0</v>
      </c>
      <c r="Z1700" s="678">
        <f t="shared" ca="1" si="291"/>
        <v>0</v>
      </c>
      <c r="AA1700" t="str">
        <f t="shared" si="288"/>
        <v>ASR_CMS_19</v>
      </c>
      <c r="AB1700" s="957">
        <f t="shared" si="289"/>
        <v>45406</v>
      </c>
      <c r="AC1700" t="str">
        <f t="shared" si="290"/>
        <v>Unaudited</v>
      </c>
    </row>
    <row r="1701" spans="1:29" x14ac:dyDescent="0.25">
      <c r="A1701" t="s">
        <v>421</v>
      </c>
      <c r="B1701" t="s">
        <v>1380</v>
      </c>
      <c r="C1701" t="s">
        <v>1381</v>
      </c>
      <c r="D1701">
        <v>1900</v>
      </c>
      <c r="E1701" s="957">
        <v>1</v>
      </c>
      <c r="F1701" t="s">
        <v>442</v>
      </c>
      <c r="G1701" s="957">
        <v>366</v>
      </c>
      <c r="H1701" t="s">
        <v>384</v>
      </c>
      <c r="I1701" s="937" t="s">
        <v>489</v>
      </c>
      <c r="J1701" s="937" t="s">
        <v>445</v>
      </c>
      <c r="K1701" s="937" t="s">
        <v>53</v>
      </c>
      <c r="L1701" s="937" t="s">
        <v>42</v>
      </c>
      <c r="M1701" s="958" t="s">
        <v>155</v>
      </c>
      <c r="N1701" s="678">
        <f t="shared" ca="1" si="292"/>
        <v>64711.746886194189</v>
      </c>
      <c r="O1701" s="678">
        <f t="shared" ca="1" si="291"/>
        <v>16458.413767694648</v>
      </c>
      <c r="P1701" s="678">
        <f t="shared" ca="1" si="291"/>
        <v>3296.6788169963975</v>
      </c>
      <c r="Q1701" s="678">
        <f t="shared" ca="1" si="291"/>
        <v>18942.476585693417</v>
      </c>
      <c r="R1701" s="678">
        <f t="shared" ca="1" si="291"/>
        <v>4257.0221865954827</v>
      </c>
      <c r="S1701" s="678">
        <f t="shared" ca="1" si="291"/>
        <v>18.480308093651033</v>
      </c>
      <c r="T1701" s="678">
        <f t="shared" ca="1" si="291"/>
        <v>4051.5432117530913</v>
      </c>
      <c r="U1701" s="678">
        <f t="shared" ca="1" si="291"/>
        <v>0</v>
      </c>
      <c r="V1701" s="678">
        <f t="shared" ca="1" si="291"/>
        <v>158.73682226357803</v>
      </c>
      <c r="W1701" s="678">
        <f t="shared" ca="1" si="286"/>
        <v>17528.395187103913</v>
      </c>
      <c r="X1701" s="678">
        <f t="shared" ca="1" si="291"/>
        <v>0</v>
      </c>
      <c r="Y1701" s="678">
        <f t="shared" ca="1" si="291"/>
        <v>0</v>
      </c>
      <c r="Z1701" s="678">
        <f t="shared" ca="1" si="291"/>
        <v>0</v>
      </c>
      <c r="AA1701" t="str">
        <f t="shared" si="288"/>
        <v>ASR_CMS_19</v>
      </c>
      <c r="AB1701" s="957">
        <f t="shared" si="289"/>
        <v>45406</v>
      </c>
      <c r="AC1701" t="str">
        <f t="shared" si="290"/>
        <v>Unaudited</v>
      </c>
    </row>
    <row r="1702" spans="1:29" x14ac:dyDescent="0.25">
      <c r="A1702" t="s">
        <v>421</v>
      </c>
      <c r="B1702" t="s">
        <v>1380</v>
      </c>
      <c r="C1702" t="s">
        <v>1381</v>
      </c>
      <c r="D1702">
        <v>1900</v>
      </c>
      <c r="E1702" s="957">
        <v>1</v>
      </c>
      <c r="F1702" t="s">
        <v>442</v>
      </c>
      <c r="G1702" s="957">
        <v>366</v>
      </c>
      <c r="H1702" t="s">
        <v>384</v>
      </c>
      <c r="I1702" s="937" t="s">
        <v>489</v>
      </c>
      <c r="J1702" s="937" t="s">
        <v>445</v>
      </c>
      <c r="K1702" s="937" t="s">
        <v>53</v>
      </c>
      <c r="L1702" s="937" t="s">
        <v>43</v>
      </c>
      <c r="M1702" s="958" t="s">
        <v>463</v>
      </c>
      <c r="N1702" s="678">
        <f t="shared" ca="1" si="292"/>
        <v>58524.807207343707</v>
      </c>
      <c r="O1702" s="678">
        <f t="shared" ca="1" si="291"/>
        <v>9329.0747904915515</v>
      </c>
      <c r="P1702" s="678">
        <f t="shared" ca="1" si="291"/>
        <v>1992.957799362209</v>
      </c>
      <c r="Q1702" s="678">
        <f t="shared" ca="1" si="291"/>
        <v>15490.671375093991</v>
      </c>
      <c r="R1702" s="678">
        <f t="shared" ca="1" si="291"/>
        <v>2346.2807899783147</v>
      </c>
      <c r="S1702" s="678">
        <f t="shared" ca="1" si="291"/>
        <v>32.499014253936579</v>
      </c>
      <c r="T1702" s="678">
        <f t="shared" ca="1" si="291"/>
        <v>3798.9789892725398</v>
      </c>
      <c r="U1702" s="678">
        <f t="shared" ca="1" si="291"/>
        <v>0</v>
      </c>
      <c r="V1702" s="678">
        <f t="shared" ca="1" si="291"/>
        <v>176.25955960705159</v>
      </c>
      <c r="W1702" s="678">
        <f t="shared" ca="1" si="286"/>
        <v>25358.08488928411</v>
      </c>
      <c r="X1702" s="678">
        <f t="shared" ca="1" si="291"/>
        <v>0</v>
      </c>
      <c r="Y1702" s="678">
        <f t="shared" ca="1" si="291"/>
        <v>0</v>
      </c>
      <c r="Z1702" s="678">
        <f t="shared" ca="1" si="291"/>
        <v>0</v>
      </c>
      <c r="AA1702" t="str">
        <f t="shared" si="288"/>
        <v>ASR_CMS_19</v>
      </c>
      <c r="AB1702" s="957">
        <f t="shared" si="289"/>
        <v>45406</v>
      </c>
      <c r="AC1702" t="str">
        <f t="shared" si="290"/>
        <v>Unaudited</v>
      </c>
    </row>
    <row r="1703" spans="1:29" x14ac:dyDescent="0.25">
      <c r="A1703" t="s">
        <v>421</v>
      </c>
      <c r="B1703" t="s">
        <v>1380</v>
      </c>
      <c r="C1703" t="s">
        <v>1381</v>
      </c>
      <c r="D1703">
        <v>1900</v>
      </c>
      <c r="E1703" s="957">
        <v>1</v>
      </c>
      <c r="F1703" t="s">
        <v>442</v>
      </c>
      <c r="G1703" s="957">
        <v>366</v>
      </c>
      <c r="H1703" t="s">
        <v>384</v>
      </c>
      <c r="I1703" s="937" t="s">
        <v>489</v>
      </c>
      <c r="J1703" s="937" t="s">
        <v>445</v>
      </c>
      <c r="K1703" s="937" t="s">
        <v>915</v>
      </c>
      <c r="L1703" s="937" t="s">
        <v>916</v>
      </c>
      <c r="M1703" s="958" t="s">
        <v>915</v>
      </c>
      <c r="N1703" s="678">
        <f t="shared" ca="1" si="292"/>
        <v>11591.41</v>
      </c>
      <c r="O1703" s="678">
        <f t="shared" ca="1" si="291"/>
        <v>6495.69</v>
      </c>
      <c r="P1703" s="678">
        <f t="shared" ca="1" si="291"/>
        <v>3221.0600000000004</v>
      </c>
      <c r="Q1703" s="678">
        <f t="shared" ca="1" si="291"/>
        <v>0</v>
      </c>
      <c r="R1703" s="678">
        <f t="shared" ca="1" si="291"/>
        <v>0</v>
      </c>
      <c r="S1703" s="678">
        <f t="shared" ca="1" si="291"/>
        <v>0</v>
      </c>
      <c r="T1703" s="678">
        <f t="shared" ca="1" si="291"/>
        <v>0</v>
      </c>
      <c r="U1703" s="678">
        <f t="shared" ca="1" si="291"/>
        <v>0</v>
      </c>
      <c r="V1703" s="678">
        <f t="shared" ca="1" si="291"/>
        <v>1874.6599999999999</v>
      </c>
      <c r="W1703" s="678">
        <f t="shared" ca="1" si="286"/>
        <v>0</v>
      </c>
      <c r="X1703" s="678">
        <f t="shared" ca="1" si="291"/>
        <v>0</v>
      </c>
      <c r="Y1703" s="678">
        <f t="shared" ca="1" si="291"/>
        <v>0</v>
      </c>
      <c r="Z1703" s="678">
        <f t="shared" ca="1" si="291"/>
        <v>0</v>
      </c>
      <c r="AA1703" t="str">
        <f t="shared" si="288"/>
        <v>ASR_CMS_19</v>
      </c>
      <c r="AB1703" s="957">
        <f t="shared" si="289"/>
        <v>45406</v>
      </c>
      <c r="AC1703" t="str">
        <f t="shared" si="290"/>
        <v>Unaudited</v>
      </c>
    </row>
    <row r="1704" spans="1:29" x14ac:dyDescent="0.25">
      <c r="A1704" t="s">
        <v>421</v>
      </c>
      <c r="B1704" t="s">
        <v>1380</v>
      </c>
      <c r="C1704" t="s">
        <v>1381</v>
      </c>
      <c r="D1704">
        <v>1900</v>
      </c>
      <c r="E1704" s="957">
        <v>1</v>
      </c>
      <c r="F1704" t="s">
        <v>442</v>
      </c>
      <c r="G1704" s="957">
        <v>366</v>
      </c>
      <c r="H1704" t="s">
        <v>384</v>
      </c>
      <c r="I1704" s="937" t="s">
        <v>489</v>
      </c>
      <c r="J1704" s="937" t="s">
        <v>445</v>
      </c>
      <c r="K1704" s="937" t="s">
        <v>915</v>
      </c>
      <c r="L1704" s="937" t="s">
        <v>917</v>
      </c>
      <c r="M1704" s="958" t="s">
        <v>920</v>
      </c>
      <c r="N1704" s="678">
        <f t="shared" ca="1" si="292"/>
        <v>378.56964228166385</v>
      </c>
      <c r="O1704" s="678">
        <f t="shared" ca="1" si="291"/>
        <v>212.14598048663453</v>
      </c>
      <c r="P1704" s="678">
        <f t="shared" ca="1" si="291"/>
        <v>105.19820556496373</v>
      </c>
      <c r="Q1704" s="678">
        <f t="shared" ca="1" si="291"/>
        <v>0</v>
      </c>
      <c r="R1704" s="678">
        <f t="shared" ca="1" si="291"/>
        <v>0</v>
      </c>
      <c r="S1704" s="678">
        <f t="shared" ca="1" si="291"/>
        <v>0</v>
      </c>
      <c r="T1704" s="678">
        <f t="shared" ca="1" si="291"/>
        <v>0</v>
      </c>
      <c r="U1704" s="678">
        <f t="shared" ca="1" si="291"/>
        <v>0</v>
      </c>
      <c r="V1704" s="678">
        <f t="shared" ca="1" si="291"/>
        <v>61.225456230065532</v>
      </c>
      <c r="W1704" s="678">
        <f t="shared" ca="1" si="286"/>
        <v>0</v>
      </c>
      <c r="X1704" s="678">
        <f t="shared" ca="1" si="291"/>
        <v>0</v>
      </c>
      <c r="Y1704" s="678">
        <f t="shared" ca="1" si="291"/>
        <v>0</v>
      </c>
      <c r="Z1704" s="678">
        <f t="shared" ca="1" si="291"/>
        <v>0</v>
      </c>
      <c r="AA1704" t="str">
        <f t="shared" si="288"/>
        <v>ASR_CMS_19</v>
      </c>
      <c r="AB1704" s="957">
        <f t="shared" si="289"/>
        <v>45406</v>
      </c>
      <c r="AC1704" t="str">
        <f t="shared" si="290"/>
        <v>Unaudited</v>
      </c>
    </row>
    <row r="1705" spans="1:29" x14ac:dyDescent="0.25">
      <c r="A1705" t="s">
        <v>421</v>
      </c>
      <c r="B1705" t="s">
        <v>1380</v>
      </c>
      <c r="C1705" t="s">
        <v>1381</v>
      </c>
      <c r="D1705">
        <v>1900</v>
      </c>
      <c r="E1705" s="957">
        <v>1</v>
      </c>
      <c r="F1705" t="s">
        <v>442</v>
      </c>
      <c r="G1705" s="957">
        <v>366</v>
      </c>
      <c r="H1705" t="s">
        <v>384</v>
      </c>
      <c r="I1705" s="937" t="s">
        <v>489</v>
      </c>
      <c r="J1705" s="937" t="s">
        <v>445</v>
      </c>
      <c r="K1705" s="937" t="s">
        <v>915</v>
      </c>
      <c r="L1705" s="937" t="s">
        <v>918</v>
      </c>
      <c r="M1705" s="958" t="s">
        <v>921</v>
      </c>
      <c r="N1705" s="678">
        <f t="shared" ca="1" si="292"/>
        <v>-9.5966515462284363</v>
      </c>
      <c r="O1705" s="678">
        <f t="shared" ca="1" si="291"/>
        <v>-1.5297424166792897</v>
      </c>
      <c r="P1705" s="678">
        <f t="shared" ca="1" si="291"/>
        <v>-0.32679683128315307</v>
      </c>
      <c r="Q1705" s="678">
        <f t="shared" ca="1" si="291"/>
        <v>-2.5400950895444998</v>
      </c>
      <c r="R1705" s="678">
        <f t="shared" ca="1" si="291"/>
        <v>-0.38473324809528126</v>
      </c>
      <c r="S1705" s="678">
        <f t="shared" ca="1" si="291"/>
        <v>-5.3290515641682534E-3</v>
      </c>
      <c r="T1705" s="678">
        <f t="shared" ca="1" si="291"/>
        <v>-0.62294058419242371</v>
      </c>
      <c r="U1705" s="678">
        <f t="shared" ca="1" si="291"/>
        <v>0</v>
      </c>
      <c r="V1705" s="678">
        <f t="shared" ca="1" si="291"/>
        <v>-2.8902300681621123E-2</v>
      </c>
      <c r="W1705" s="678">
        <f t="shared" ca="1" si="286"/>
        <v>-4.1581120241879983</v>
      </c>
      <c r="X1705" s="678">
        <f t="shared" ca="1" si="291"/>
        <v>0</v>
      </c>
      <c r="Y1705" s="678">
        <f t="shared" ca="1" si="291"/>
        <v>0</v>
      </c>
      <c r="Z1705" s="678">
        <f t="shared" ca="1" si="291"/>
        <v>0</v>
      </c>
      <c r="AA1705" t="str">
        <f t="shared" si="288"/>
        <v>ASR_CMS_19</v>
      </c>
      <c r="AB1705" s="957">
        <f t="shared" si="289"/>
        <v>45406</v>
      </c>
      <c r="AC1705" t="str">
        <f t="shared" si="290"/>
        <v>Unaudited</v>
      </c>
    </row>
    <row r="1706" spans="1:29" x14ac:dyDescent="0.25">
      <c r="A1706" t="s">
        <v>421</v>
      </c>
      <c r="B1706" t="s">
        <v>1380</v>
      </c>
      <c r="C1706" t="s">
        <v>1381</v>
      </c>
      <c r="D1706">
        <v>1900</v>
      </c>
      <c r="E1706" s="957">
        <v>1</v>
      </c>
      <c r="F1706" t="s">
        <v>442</v>
      </c>
      <c r="G1706" s="957">
        <v>366</v>
      </c>
      <c r="H1706" t="s">
        <v>384</v>
      </c>
      <c r="I1706" s="937" t="s">
        <v>489</v>
      </c>
      <c r="J1706" s="937" t="s">
        <v>445</v>
      </c>
      <c r="K1706" s="937" t="s">
        <v>446</v>
      </c>
      <c r="L1706" s="937">
        <v>5.0999999999999996</v>
      </c>
      <c r="M1706" s="958" t="s">
        <v>37</v>
      </c>
      <c r="N1706" s="678">
        <f t="shared" ca="1" si="292"/>
        <v>789696.03</v>
      </c>
      <c r="O1706" s="678">
        <f t="shared" ca="1" si="291"/>
        <v>206767.13</v>
      </c>
      <c r="P1706" s="678">
        <f t="shared" ca="1" si="291"/>
        <v>168657.13999999998</v>
      </c>
      <c r="Q1706" s="678">
        <f t="shared" ca="1" si="291"/>
        <v>127153.84000000003</v>
      </c>
      <c r="R1706" s="678">
        <f t="shared" ca="1" si="291"/>
        <v>163441.29999999999</v>
      </c>
      <c r="S1706" s="678">
        <f t="shared" ca="1" si="291"/>
        <v>3900.5099999999998</v>
      </c>
      <c r="T1706" s="678">
        <f t="shared" ca="1" si="291"/>
        <v>113004.23999999998</v>
      </c>
      <c r="U1706" s="678">
        <f t="shared" ca="1" si="291"/>
        <v>0</v>
      </c>
      <c r="V1706" s="678">
        <f t="shared" ca="1" si="291"/>
        <v>981.80000000000007</v>
      </c>
      <c r="W1706" s="678">
        <f t="shared" ca="1" si="286"/>
        <v>5790.07</v>
      </c>
      <c r="X1706" s="678">
        <f t="shared" ca="1" si="291"/>
        <v>0</v>
      </c>
      <c r="Y1706" s="678">
        <f t="shared" ca="1" si="291"/>
        <v>0</v>
      </c>
      <c r="Z1706" s="678">
        <f t="shared" ca="1" si="291"/>
        <v>0</v>
      </c>
      <c r="AA1706" t="str">
        <f t="shared" si="288"/>
        <v>ASR_CMS_19</v>
      </c>
      <c r="AB1706" s="957">
        <f t="shared" si="289"/>
        <v>45406</v>
      </c>
      <c r="AC1706" t="str">
        <f t="shared" si="290"/>
        <v>Unaudited</v>
      </c>
    </row>
    <row r="1707" spans="1:29" ht="30" x14ac:dyDescent="0.25">
      <c r="A1707" t="s">
        <v>421</v>
      </c>
      <c r="B1707" t="s">
        <v>1380</v>
      </c>
      <c r="C1707" t="s">
        <v>1381</v>
      </c>
      <c r="D1707">
        <v>1900</v>
      </c>
      <c r="E1707" s="957">
        <v>1</v>
      </c>
      <c r="F1707" t="s">
        <v>442</v>
      </c>
      <c r="G1707" s="957">
        <v>366</v>
      </c>
      <c r="H1707" t="s">
        <v>384</v>
      </c>
      <c r="I1707" s="937" t="s">
        <v>489</v>
      </c>
      <c r="J1707" s="937" t="s">
        <v>445</v>
      </c>
      <c r="K1707" s="937" t="s">
        <v>446</v>
      </c>
      <c r="L1707" s="945">
        <v>5.2</v>
      </c>
      <c r="M1707" s="960" t="s">
        <v>304</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ASR_CMS_19</v>
      </c>
      <c r="AB1707" s="957">
        <f t="shared" si="289"/>
        <v>45406</v>
      </c>
      <c r="AC1707" t="str">
        <f t="shared" si="290"/>
        <v>Unaudited</v>
      </c>
    </row>
    <row r="1708" spans="1:29" ht="30" x14ac:dyDescent="0.25">
      <c r="A1708" t="s">
        <v>421</v>
      </c>
      <c r="B1708" t="s">
        <v>1380</v>
      </c>
      <c r="C1708" t="s">
        <v>1381</v>
      </c>
      <c r="D1708">
        <v>1900</v>
      </c>
      <c r="E1708" s="957">
        <v>1</v>
      </c>
      <c r="F1708" t="s">
        <v>442</v>
      </c>
      <c r="G1708" s="957">
        <v>366</v>
      </c>
      <c r="H1708" t="s">
        <v>384</v>
      </c>
      <c r="I1708" s="937" t="s">
        <v>489</v>
      </c>
      <c r="J1708" s="937" t="s">
        <v>445</v>
      </c>
      <c r="K1708" s="937" t="s">
        <v>446</v>
      </c>
      <c r="L1708" s="947">
        <v>5.3</v>
      </c>
      <c r="M1708" s="961" t="s">
        <v>305</v>
      </c>
      <c r="N1708" s="678">
        <f t="shared" ca="1" si="292"/>
        <v>27746.852413006833</v>
      </c>
      <c r="O1708" s="678">
        <f t="shared" ca="1" si="291"/>
        <v>7264.9941522068921</v>
      </c>
      <c r="P1708" s="678">
        <f t="shared" ca="1" si="291"/>
        <v>5925.9570698105599</v>
      </c>
      <c r="Q1708" s="678">
        <f t="shared" ca="1" si="291"/>
        <v>4467.6922489113749</v>
      </c>
      <c r="R1708" s="678">
        <f t="shared" ca="1" si="291"/>
        <v>5742.692703279733</v>
      </c>
      <c r="S1708" s="678">
        <f t="shared" ca="1" si="291"/>
        <v>137.04877724338729</v>
      </c>
      <c r="T1708" s="678">
        <f t="shared" ca="1" si="291"/>
        <v>3970.5302422806953</v>
      </c>
      <c r="U1708" s="678">
        <f t="shared" ca="1" si="291"/>
        <v>0</v>
      </c>
      <c r="V1708" s="678">
        <f t="shared" ca="1" si="291"/>
        <v>34.496640054135902</v>
      </c>
      <c r="W1708" s="678">
        <f t="shared" ca="1" si="286"/>
        <v>203.4405792200557</v>
      </c>
      <c r="X1708" s="678">
        <f t="shared" ca="1" si="291"/>
        <v>0</v>
      </c>
      <c r="Y1708" s="678">
        <f t="shared" ca="1" si="291"/>
        <v>0</v>
      </c>
      <c r="Z1708" s="678">
        <f t="shared" ca="1" si="291"/>
        <v>0</v>
      </c>
      <c r="AA1708" t="str">
        <f t="shared" si="288"/>
        <v>ASR_CMS_19</v>
      </c>
      <c r="AB1708" s="957">
        <f t="shared" si="289"/>
        <v>45406</v>
      </c>
      <c r="AC1708" t="str">
        <f t="shared" si="290"/>
        <v>Unaudited</v>
      </c>
    </row>
    <row r="1709" spans="1:29" x14ac:dyDescent="0.25">
      <c r="A1709" t="s">
        <v>421</v>
      </c>
      <c r="B1709" t="s">
        <v>1380</v>
      </c>
      <c r="C1709" t="s">
        <v>1381</v>
      </c>
      <c r="D1709">
        <v>1900</v>
      </c>
      <c r="E1709" s="957">
        <v>1</v>
      </c>
      <c r="F1709" t="s">
        <v>442</v>
      </c>
      <c r="G1709" s="957">
        <v>366</v>
      </c>
      <c r="H1709" t="s">
        <v>384</v>
      </c>
      <c r="I1709" s="958" t="s">
        <v>489</v>
      </c>
      <c r="J1709" s="958" t="s">
        <v>445</v>
      </c>
      <c r="K1709" s="958" t="s">
        <v>446</v>
      </c>
      <c r="L1709" s="937" t="s">
        <v>82</v>
      </c>
      <c r="M1709" s="958" t="s">
        <v>454</v>
      </c>
      <c r="N1709" s="678">
        <f t="shared" ca="1" si="292"/>
        <v>-703.58526689325845</v>
      </c>
      <c r="O1709" s="678">
        <f t="shared" ca="1" si="291"/>
        <v>-112.15414265408364</v>
      </c>
      <c r="P1709" s="678">
        <f t="shared" ca="1" si="291"/>
        <v>-23.959339843759633</v>
      </c>
      <c r="Q1709" s="678">
        <f t="shared" ca="1" si="291"/>
        <v>-186.22886044182741</v>
      </c>
      <c r="R1709" s="678">
        <f t="shared" ca="1" si="291"/>
        <v>-28.206989046112984</v>
      </c>
      <c r="S1709" s="678">
        <f t="shared" ca="1" si="291"/>
        <v>-0.39070316860017906</v>
      </c>
      <c r="T1709" s="678">
        <f t="shared" ca="1" si="291"/>
        <v>-45.671327658022676</v>
      </c>
      <c r="U1709" s="678">
        <f t="shared" ca="1" si="291"/>
        <v>0</v>
      </c>
      <c r="V1709" s="678">
        <f t="shared" ca="1" si="291"/>
        <v>-2.1189925299412922</v>
      </c>
      <c r="W1709" s="678">
        <f t="shared" ca="1" si="286"/>
        <v>-304.85491155091069</v>
      </c>
      <c r="X1709" s="678">
        <f t="shared" ca="1" si="291"/>
        <v>0</v>
      </c>
      <c r="Y1709" s="678">
        <f t="shared" ca="1" si="291"/>
        <v>0</v>
      </c>
      <c r="Z1709" s="678">
        <f t="shared" ca="1" si="291"/>
        <v>0</v>
      </c>
      <c r="AA1709" t="str">
        <f t="shared" si="288"/>
        <v>ASR_CMS_19</v>
      </c>
      <c r="AB1709" s="957">
        <f t="shared" si="289"/>
        <v>45406</v>
      </c>
      <c r="AC1709" t="str">
        <f t="shared" si="290"/>
        <v>Unaudited</v>
      </c>
    </row>
    <row r="1710" spans="1:29" x14ac:dyDescent="0.25">
      <c r="A1710" t="s">
        <v>421</v>
      </c>
      <c r="B1710" t="s">
        <v>1380</v>
      </c>
      <c r="C1710" t="s">
        <v>1381</v>
      </c>
      <c r="D1710">
        <v>1900</v>
      </c>
      <c r="E1710" s="957">
        <v>1</v>
      </c>
      <c r="F1710" t="s">
        <v>442</v>
      </c>
      <c r="G1710" s="957">
        <v>366</v>
      </c>
      <c r="H1710" t="s">
        <v>384</v>
      </c>
      <c r="I1710" s="937" t="s">
        <v>489</v>
      </c>
      <c r="J1710" s="937" t="s">
        <v>445</v>
      </c>
      <c r="K1710" s="937" t="s">
        <v>447</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ASR_CMS_19</v>
      </c>
      <c r="AB1710" s="957">
        <f t="shared" si="289"/>
        <v>45406</v>
      </c>
      <c r="AC1710" t="str">
        <f t="shared" si="290"/>
        <v>Unaudited</v>
      </c>
    </row>
    <row r="1711" spans="1:29" x14ac:dyDescent="0.25">
      <c r="A1711" t="s">
        <v>421</v>
      </c>
      <c r="B1711" t="s">
        <v>1380</v>
      </c>
      <c r="C1711" t="s">
        <v>1381</v>
      </c>
      <c r="D1711">
        <v>1900</v>
      </c>
      <c r="E1711" s="957">
        <v>1</v>
      </c>
      <c r="F1711" t="s">
        <v>442</v>
      </c>
      <c r="G1711" s="957">
        <v>366</v>
      </c>
      <c r="H1711" t="s">
        <v>384</v>
      </c>
      <c r="I1711" s="937" t="s">
        <v>489</v>
      </c>
      <c r="J1711" s="937" t="s">
        <v>445</v>
      </c>
      <c r="K1711" s="937" t="s">
        <v>447</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ASR_CMS_19</v>
      </c>
      <c r="AB1711" s="957">
        <f t="shared" si="289"/>
        <v>45406</v>
      </c>
      <c r="AC1711" t="str">
        <f t="shared" si="290"/>
        <v>Unaudited</v>
      </c>
    </row>
    <row r="1712" spans="1:29" x14ac:dyDescent="0.25">
      <c r="A1712" t="s">
        <v>421</v>
      </c>
      <c r="B1712" t="s">
        <v>1380</v>
      </c>
      <c r="C1712" t="s">
        <v>1381</v>
      </c>
      <c r="D1712">
        <v>1900</v>
      </c>
      <c r="E1712" s="957">
        <v>1</v>
      </c>
      <c r="F1712" t="s">
        <v>442</v>
      </c>
      <c r="G1712" s="957">
        <v>366</v>
      </c>
      <c r="H1712" t="s">
        <v>384</v>
      </c>
      <c r="I1712" s="937" t="s">
        <v>489</v>
      </c>
      <c r="J1712" s="937" t="s">
        <v>445</v>
      </c>
      <c r="K1712" s="937" t="s">
        <v>447</v>
      </c>
      <c r="L1712" s="937">
        <v>6.3</v>
      </c>
      <c r="M1712" s="962" t="s">
        <v>185</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ASR_CMS_19</v>
      </c>
      <c r="AB1712" s="957">
        <f t="shared" si="289"/>
        <v>45406</v>
      </c>
      <c r="AC1712" t="str">
        <f t="shared" si="290"/>
        <v>Unaudited</v>
      </c>
    </row>
    <row r="1713" spans="1:29" x14ac:dyDescent="0.25">
      <c r="A1713" t="s">
        <v>421</v>
      </c>
      <c r="B1713" t="s">
        <v>1380</v>
      </c>
      <c r="C1713" t="s">
        <v>1381</v>
      </c>
      <c r="D1713">
        <v>1900</v>
      </c>
      <c r="E1713" s="957">
        <v>1</v>
      </c>
      <c r="F1713" t="s">
        <v>442</v>
      </c>
      <c r="G1713" s="957">
        <v>366</v>
      </c>
      <c r="H1713" t="s">
        <v>384</v>
      </c>
      <c r="I1713" s="937" t="s">
        <v>489</v>
      </c>
      <c r="J1713" s="937" t="s">
        <v>445</v>
      </c>
      <c r="K1713" s="937" t="s">
        <v>447</v>
      </c>
      <c r="L1713" s="937" t="s">
        <v>87</v>
      </c>
      <c r="M1713" s="962" t="s">
        <v>455</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ASR_CMS_19</v>
      </c>
      <c r="AB1713" s="957">
        <f t="shared" si="289"/>
        <v>45406</v>
      </c>
      <c r="AC1713" t="str">
        <f t="shared" si="290"/>
        <v>Unaudited</v>
      </c>
    </row>
    <row r="1714" spans="1:29" x14ac:dyDescent="0.25">
      <c r="A1714" t="s">
        <v>421</v>
      </c>
      <c r="B1714" t="s">
        <v>1380</v>
      </c>
      <c r="C1714" t="s">
        <v>1381</v>
      </c>
      <c r="D1714">
        <v>1900</v>
      </c>
      <c r="E1714" s="957">
        <v>1</v>
      </c>
      <c r="F1714" t="s">
        <v>442</v>
      </c>
      <c r="G1714" s="957">
        <v>366</v>
      </c>
      <c r="H1714" t="s">
        <v>384</v>
      </c>
      <c r="I1714" s="937" t="s">
        <v>489</v>
      </c>
      <c r="J1714" s="937" t="s">
        <v>445</v>
      </c>
      <c r="K1714" s="937" t="s">
        <v>448</v>
      </c>
      <c r="L1714" s="937">
        <v>7.1</v>
      </c>
      <c r="M1714" s="962" t="s">
        <v>20</v>
      </c>
      <c r="N1714" s="678">
        <f t="shared" ca="1" si="292"/>
        <v>767479.05</v>
      </c>
      <c r="O1714" s="678">
        <f t="shared" ca="1" si="293"/>
        <v>162347.30562187303</v>
      </c>
      <c r="P1714" s="678">
        <f t="shared" ca="1" si="293"/>
        <v>10279.535411434656</v>
      </c>
      <c r="Q1714" s="678">
        <f t="shared" ca="1" si="293"/>
        <v>388493.89557686873</v>
      </c>
      <c r="R1714" s="678">
        <f t="shared" ca="1" si="293"/>
        <v>27200.691801787107</v>
      </c>
      <c r="S1714" s="678">
        <f t="shared" ca="1" si="293"/>
        <v>2148.565665754787</v>
      </c>
      <c r="T1714" s="678">
        <f t="shared" ca="1" si="293"/>
        <v>53474.372894705397</v>
      </c>
      <c r="U1714" s="678">
        <f t="shared" ca="1" si="293"/>
        <v>0</v>
      </c>
      <c r="V1714" s="678">
        <f t="shared" ca="1" si="293"/>
        <v>2578.9565203984571</v>
      </c>
      <c r="W1714" s="678">
        <f t="shared" ca="1" si="294"/>
        <v>120955.72650717784</v>
      </c>
      <c r="X1714" s="678">
        <f t="shared" ca="1" si="293"/>
        <v>0</v>
      </c>
      <c r="Y1714" s="678">
        <f t="shared" ca="1" si="293"/>
        <v>0</v>
      </c>
      <c r="Z1714" s="678">
        <f t="shared" ca="1" si="293"/>
        <v>0</v>
      </c>
      <c r="AA1714" t="str">
        <f t="shared" si="288"/>
        <v>ASR_CMS_19</v>
      </c>
      <c r="AB1714" s="957">
        <f t="shared" si="289"/>
        <v>45406</v>
      </c>
      <c r="AC1714" t="str">
        <f t="shared" si="290"/>
        <v>Unaudited</v>
      </c>
    </row>
    <row r="1715" spans="1:29" x14ac:dyDescent="0.25">
      <c r="A1715" t="s">
        <v>421</v>
      </c>
      <c r="B1715" t="s">
        <v>1380</v>
      </c>
      <c r="C1715" t="s">
        <v>1381</v>
      </c>
      <c r="D1715">
        <v>1900</v>
      </c>
      <c r="E1715" s="957">
        <v>1</v>
      </c>
      <c r="F1715" t="s">
        <v>442</v>
      </c>
      <c r="G1715" s="957">
        <v>366</v>
      </c>
      <c r="H1715" t="s">
        <v>384</v>
      </c>
      <c r="I1715" s="937" t="s">
        <v>489</v>
      </c>
      <c r="J1715" s="937" t="s">
        <v>445</v>
      </c>
      <c r="K1715" s="937" t="s">
        <v>448</v>
      </c>
      <c r="L1715" s="937">
        <v>7.2</v>
      </c>
      <c r="M1715" s="962"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ASR_CMS_19</v>
      </c>
      <c r="AB1715" s="957">
        <f t="shared" si="289"/>
        <v>45406</v>
      </c>
      <c r="AC1715" t="str">
        <f t="shared" si="290"/>
        <v>Unaudited</v>
      </c>
    </row>
    <row r="1716" spans="1:29" x14ac:dyDescent="0.25">
      <c r="A1716" t="s">
        <v>421</v>
      </c>
      <c r="B1716" t="s">
        <v>1380</v>
      </c>
      <c r="C1716" t="s">
        <v>1381</v>
      </c>
      <c r="D1716">
        <v>1900</v>
      </c>
      <c r="E1716" s="957">
        <v>1</v>
      </c>
      <c r="F1716" t="s">
        <v>442</v>
      </c>
      <c r="G1716" s="957">
        <v>366</v>
      </c>
      <c r="H1716" t="s">
        <v>384</v>
      </c>
      <c r="I1716" s="937" t="s">
        <v>489</v>
      </c>
      <c r="J1716" s="937" t="s">
        <v>445</v>
      </c>
      <c r="K1716" s="937" t="s">
        <v>448</v>
      </c>
      <c r="L1716" s="945">
        <v>7.3</v>
      </c>
      <c r="M1716" s="960" t="s">
        <v>156</v>
      </c>
      <c r="N1716" s="678">
        <f t="shared" ca="1" si="292"/>
        <v>8566.7101576093955</v>
      </c>
      <c r="O1716" s="678">
        <f t="shared" ca="1" si="293"/>
        <v>1611.5709878055682</v>
      </c>
      <c r="P1716" s="678">
        <f t="shared" ca="1" si="293"/>
        <v>397.69797423799514</v>
      </c>
      <c r="Q1716" s="678">
        <f t="shared" ca="1" si="293"/>
        <v>2455.230256998273</v>
      </c>
      <c r="R1716" s="678">
        <f t="shared" ca="1" si="293"/>
        <v>823.15806193728213</v>
      </c>
      <c r="S1716" s="678">
        <f t="shared" ca="1" si="293"/>
        <v>3.0712794755584008</v>
      </c>
      <c r="T1716" s="678">
        <f t="shared" ca="1" si="293"/>
        <v>655.22280465619315</v>
      </c>
      <c r="U1716" s="678">
        <f t="shared" ca="1" si="293"/>
        <v>0</v>
      </c>
      <c r="V1716" s="678">
        <f t="shared" ca="1" si="293"/>
        <v>16.657193463230278</v>
      </c>
      <c r="W1716" s="678">
        <f t="shared" ca="1" si="294"/>
        <v>2604.1015990352962</v>
      </c>
      <c r="X1716" s="678">
        <f t="shared" ca="1" si="293"/>
        <v>0</v>
      </c>
      <c r="Y1716" s="678">
        <f t="shared" ca="1" si="293"/>
        <v>0</v>
      </c>
      <c r="Z1716" s="678">
        <f t="shared" ca="1" si="293"/>
        <v>0</v>
      </c>
      <c r="AA1716" t="str">
        <f t="shared" si="288"/>
        <v>ASR_CMS_19</v>
      </c>
      <c r="AB1716" s="957">
        <f t="shared" si="289"/>
        <v>45406</v>
      </c>
      <c r="AC1716" t="str">
        <f t="shared" si="290"/>
        <v>Unaudited</v>
      </c>
    </row>
    <row r="1717" spans="1:29" x14ac:dyDescent="0.25">
      <c r="A1717" t="s">
        <v>421</v>
      </c>
      <c r="B1717" t="s">
        <v>1380</v>
      </c>
      <c r="C1717" t="s">
        <v>1381</v>
      </c>
      <c r="D1717">
        <v>1900</v>
      </c>
      <c r="E1717" s="957">
        <v>1</v>
      </c>
      <c r="F1717" t="s">
        <v>442</v>
      </c>
      <c r="G1717" s="957">
        <v>366</v>
      </c>
      <c r="H1717" t="s">
        <v>384</v>
      </c>
      <c r="I1717" s="962" t="s">
        <v>489</v>
      </c>
      <c r="J1717" s="962" t="s">
        <v>445</v>
      </c>
      <c r="K1717" s="962" t="s">
        <v>448</v>
      </c>
      <c r="L1717" s="937" t="s">
        <v>91</v>
      </c>
      <c r="M1717" s="962" t="s">
        <v>456</v>
      </c>
      <c r="N1717" s="678">
        <f t="shared" ca="1" si="292"/>
        <v>-26.545547356005798</v>
      </c>
      <c r="O1717" s="678">
        <f t="shared" ca="1" si="293"/>
        <v>-4.2314602722456947</v>
      </c>
      <c r="P1717" s="678">
        <f t="shared" ca="1" si="293"/>
        <v>-0.90396121176546484</v>
      </c>
      <c r="Q1717" s="678">
        <f t="shared" ca="1" si="293"/>
        <v>-7.026223069937469</v>
      </c>
      <c r="R1717" s="678">
        <f t="shared" ca="1" si="293"/>
        <v>-1.0642206406626271</v>
      </c>
      <c r="S1717" s="678">
        <f t="shared" ca="1" si="293"/>
        <v>-1.4740828087565725E-2</v>
      </c>
      <c r="T1717" s="678">
        <f t="shared" ca="1" si="293"/>
        <v>-1.7231321464575637</v>
      </c>
      <c r="U1717" s="678">
        <f t="shared" ca="1" si="293"/>
        <v>0</v>
      </c>
      <c r="V1717" s="678">
        <f t="shared" ca="1" si="293"/>
        <v>-7.9947405378391498E-2</v>
      </c>
      <c r="W1717" s="678">
        <f t="shared" ca="1" si="294"/>
        <v>-11.501861781471023</v>
      </c>
      <c r="X1717" s="678">
        <f t="shared" ca="1" si="293"/>
        <v>0</v>
      </c>
      <c r="Y1717" s="678">
        <f t="shared" ca="1" si="293"/>
        <v>0</v>
      </c>
      <c r="Z1717" s="678">
        <f t="shared" ca="1" si="293"/>
        <v>0</v>
      </c>
      <c r="AA1717" t="str">
        <f t="shared" si="288"/>
        <v>ASR_CMS_19</v>
      </c>
      <c r="AB1717" s="957">
        <f t="shared" si="289"/>
        <v>45406</v>
      </c>
      <c r="AC1717" t="str">
        <f t="shared" si="290"/>
        <v>Unaudited</v>
      </c>
    </row>
    <row r="1718" spans="1:29" x14ac:dyDescent="0.25">
      <c r="A1718" t="s">
        <v>421</v>
      </c>
      <c r="B1718" t="s">
        <v>1380</v>
      </c>
      <c r="C1718" t="s">
        <v>1381</v>
      </c>
      <c r="D1718">
        <v>1900</v>
      </c>
      <c r="E1718" s="957">
        <v>1</v>
      </c>
      <c r="F1718" t="s">
        <v>442</v>
      </c>
      <c r="G1718" s="957">
        <v>366</v>
      </c>
      <c r="H1718" t="s">
        <v>384</v>
      </c>
      <c r="I1718" s="937" t="s">
        <v>489</v>
      </c>
      <c r="J1718" s="937" t="s">
        <v>445</v>
      </c>
      <c r="K1718" s="937" t="s">
        <v>449</v>
      </c>
      <c r="L1718" s="943">
        <v>8.1</v>
      </c>
      <c r="M1718" s="963" t="s">
        <v>22</v>
      </c>
      <c r="N1718" s="678">
        <f t="shared" ca="1" si="292"/>
        <v>8547812.1758253518</v>
      </c>
      <c r="O1718" s="678">
        <f t="shared" ca="1" si="293"/>
        <v>2641748.9261083729</v>
      </c>
      <c r="P1718" s="678">
        <f t="shared" ca="1" si="293"/>
        <v>662262.1063407535</v>
      </c>
      <c r="Q1718" s="678">
        <f t="shared" ca="1" si="293"/>
        <v>2964339.1928339582</v>
      </c>
      <c r="R1718" s="678">
        <f t="shared" ca="1" si="293"/>
        <v>432635.19219602877</v>
      </c>
      <c r="S1718" s="678">
        <f t="shared" ca="1" si="293"/>
        <v>36.924804364465835</v>
      </c>
      <c r="T1718" s="678">
        <f t="shared" ca="1" si="293"/>
        <v>969985.23910101922</v>
      </c>
      <c r="U1718" s="678">
        <f t="shared" ca="1" si="293"/>
        <v>0</v>
      </c>
      <c r="V1718" s="678">
        <f t="shared" ca="1" si="293"/>
        <v>121406.33139458104</v>
      </c>
      <c r="W1718" s="678">
        <f t="shared" ca="1" si="294"/>
        <v>755398.26304627478</v>
      </c>
      <c r="X1718" s="678">
        <f t="shared" ca="1" si="293"/>
        <v>0</v>
      </c>
      <c r="Y1718" s="678">
        <f t="shared" ca="1" si="293"/>
        <v>0</v>
      </c>
      <c r="Z1718" s="678">
        <f t="shared" ca="1" si="293"/>
        <v>0</v>
      </c>
      <c r="AA1718" t="str">
        <f t="shared" si="288"/>
        <v>ASR_CMS_19</v>
      </c>
      <c r="AB1718" s="957">
        <f t="shared" si="289"/>
        <v>45406</v>
      </c>
      <c r="AC1718" t="str">
        <f t="shared" si="290"/>
        <v>Unaudited</v>
      </c>
    </row>
    <row r="1719" spans="1:29" x14ac:dyDescent="0.25">
      <c r="A1719" t="s">
        <v>421</v>
      </c>
      <c r="B1719" t="s">
        <v>1380</v>
      </c>
      <c r="C1719" t="s">
        <v>1381</v>
      </c>
      <c r="D1719">
        <v>1900</v>
      </c>
      <c r="E1719" s="957">
        <v>1</v>
      </c>
      <c r="F1719" t="s">
        <v>442</v>
      </c>
      <c r="G1719" s="957">
        <v>366</v>
      </c>
      <c r="H1719" t="s">
        <v>384</v>
      </c>
      <c r="I1719" s="937" t="s">
        <v>489</v>
      </c>
      <c r="J1719" s="937" t="s">
        <v>445</v>
      </c>
      <c r="K1719" s="937" t="s">
        <v>449</v>
      </c>
      <c r="L1719" s="943" t="s">
        <v>113</v>
      </c>
      <c r="M1719" s="963" t="s">
        <v>444</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ASR_CMS_19</v>
      </c>
      <c r="AB1719" s="957">
        <f t="shared" si="289"/>
        <v>45406</v>
      </c>
      <c r="AC1719" t="str">
        <f t="shared" si="290"/>
        <v>Unaudited</v>
      </c>
    </row>
    <row r="1720" spans="1:29" x14ac:dyDescent="0.25">
      <c r="A1720" t="s">
        <v>421</v>
      </c>
      <c r="B1720" t="s">
        <v>1380</v>
      </c>
      <c r="C1720" t="s">
        <v>1381</v>
      </c>
      <c r="D1720">
        <v>1900</v>
      </c>
      <c r="E1720" s="957">
        <v>1</v>
      </c>
      <c r="F1720" t="s">
        <v>442</v>
      </c>
      <c r="G1720" s="957">
        <v>366</v>
      </c>
      <c r="H1720" t="s">
        <v>384</v>
      </c>
      <c r="I1720" s="937" t="s">
        <v>489</v>
      </c>
      <c r="J1720" s="937" t="s">
        <v>445</v>
      </c>
      <c r="K1720" s="937" t="s">
        <v>449</v>
      </c>
      <c r="L1720" s="947" t="s">
        <v>115</v>
      </c>
      <c r="M1720" s="964" t="s">
        <v>158</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ASR_CMS_19</v>
      </c>
      <c r="AB1720" s="957">
        <f t="shared" si="289"/>
        <v>45406</v>
      </c>
      <c r="AC1720" t="str">
        <f t="shared" si="290"/>
        <v>Unaudited</v>
      </c>
    </row>
    <row r="1721" spans="1:29" x14ac:dyDescent="0.25">
      <c r="A1721" t="s">
        <v>421</v>
      </c>
      <c r="B1721" t="s">
        <v>1380</v>
      </c>
      <c r="C1721" t="s">
        <v>1381</v>
      </c>
      <c r="D1721">
        <v>1900</v>
      </c>
      <c r="E1721" s="957">
        <v>1</v>
      </c>
      <c r="F1721" t="s">
        <v>442</v>
      </c>
      <c r="G1721" s="957">
        <v>366</v>
      </c>
      <c r="H1721" t="s">
        <v>384</v>
      </c>
      <c r="I1721" s="963" t="s">
        <v>489</v>
      </c>
      <c r="J1721" s="963" t="s">
        <v>445</v>
      </c>
      <c r="K1721" s="963" t="s">
        <v>449</v>
      </c>
      <c r="L1721" s="943" t="s">
        <v>116</v>
      </c>
      <c r="M1721" s="963" t="s">
        <v>114</v>
      </c>
      <c r="N1721" s="678">
        <f t="shared" ca="1" si="292"/>
        <v>-19155.543702246388</v>
      </c>
      <c r="O1721" s="678">
        <f t="shared" ca="1" si="293"/>
        <v>-5920.1273920768162</v>
      </c>
      <c r="P1721" s="678">
        <f t="shared" ca="1" si="293"/>
        <v>-1484.1213704051852</v>
      </c>
      <c r="Q1721" s="678">
        <f t="shared" ca="1" si="293"/>
        <v>-6643.0482781554347</v>
      </c>
      <c r="R1721" s="678">
        <f t="shared" ca="1" si="293"/>
        <v>-969.53023309038622</v>
      </c>
      <c r="S1721" s="678">
        <f t="shared" ca="1" si="293"/>
        <v>-8.2748039983942118E-2</v>
      </c>
      <c r="T1721" s="678">
        <f t="shared" ca="1" si="293"/>
        <v>-2173.7251890820116</v>
      </c>
      <c r="U1721" s="678">
        <f t="shared" ca="1" si="293"/>
        <v>0</v>
      </c>
      <c r="V1721" s="678">
        <f t="shared" ca="1" si="293"/>
        <v>-272.07012027422689</v>
      </c>
      <c r="W1721" s="678">
        <f t="shared" ca="1" si="294"/>
        <v>-1692.8383711223441</v>
      </c>
      <c r="X1721" s="678">
        <f t="shared" ca="1" si="293"/>
        <v>0</v>
      </c>
      <c r="Y1721" s="678">
        <f t="shared" ca="1" si="293"/>
        <v>0</v>
      </c>
      <c r="Z1721" s="678">
        <f t="shared" ca="1" si="293"/>
        <v>0</v>
      </c>
      <c r="AA1721" t="str">
        <f t="shared" si="288"/>
        <v>ASR_CMS_19</v>
      </c>
      <c r="AB1721" s="957">
        <f t="shared" si="289"/>
        <v>45406</v>
      </c>
      <c r="AC1721" t="str">
        <f t="shared" si="290"/>
        <v>Unaudited</v>
      </c>
    </row>
    <row r="1722" spans="1:29" x14ac:dyDescent="0.25">
      <c r="A1722" t="s">
        <v>421</v>
      </c>
      <c r="B1722" t="s">
        <v>1380</v>
      </c>
      <c r="C1722" t="s">
        <v>1381</v>
      </c>
      <c r="D1722">
        <v>1900</v>
      </c>
      <c r="E1722" s="957">
        <v>1</v>
      </c>
      <c r="F1722" t="s">
        <v>442</v>
      </c>
      <c r="G1722" s="957">
        <v>366</v>
      </c>
      <c r="H1722" t="s">
        <v>384</v>
      </c>
      <c r="I1722" s="937" t="s">
        <v>489</v>
      </c>
      <c r="J1722" s="937" t="s">
        <v>445</v>
      </c>
      <c r="K1722" s="937" t="s">
        <v>449</v>
      </c>
      <c r="L1722" s="937" t="s">
        <v>117</v>
      </c>
      <c r="M1722" s="962" t="s">
        <v>159</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ASR_CMS_19</v>
      </c>
      <c r="AB1722" s="957">
        <f t="shared" si="289"/>
        <v>45406</v>
      </c>
      <c r="AC1722" t="str">
        <f t="shared" si="290"/>
        <v>Unaudited</v>
      </c>
    </row>
    <row r="1723" spans="1:29" x14ac:dyDescent="0.25">
      <c r="A1723" t="s">
        <v>421</v>
      </c>
      <c r="B1723" t="s">
        <v>1380</v>
      </c>
      <c r="C1723" t="s">
        <v>1381</v>
      </c>
      <c r="D1723">
        <v>1900</v>
      </c>
      <c r="E1723" s="957">
        <v>1</v>
      </c>
      <c r="F1723" t="s">
        <v>442</v>
      </c>
      <c r="G1723" s="957">
        <v>366</v>
      </c>
      <c r="H1723" t="s">
        <v>384</v>
      </c>
      <c r="I1723" s="937" t="s">
        <v>489</v>
      </c>
      <c r="J1723" s="937" t="s">
        <v>445</v>
      </c>
      <c r="K1723" s="937" t="s">
        <v>449</v>
      </c>
      <c r="L1723" s="937" t="s">
        <v>160</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ASR_CMS_19</v>
      </c>
      <c r="AB1723" s="957">
        <f t="shared" si="289"/>
        <v>45406</v>
      </c>
      <c r="AC1723" t="str">
        <f t="shared" si="290"/>
        <v>Unaudited</v>
      </c>
    </row>
    <row r="1724" spans="1:29" x14ac:dyDescent="0.25">
      <c r="A1724" t="s">
        <v>421</v>
      </c>
      <c r="B1724" t="s">
        <v>1380</v>
      </c>
      <c r="C1724" t="s">
        <v>1381</v>
      </c>
      <c r="D1724">
        <v>1900</v>
      </c>
      <c r="E1724" s="957">
        <v>1</v>
      </c>
      <c r="F1724" t="s">
        <v>442</v>
      </c>
      <c r="G1724" s="957">
        <v>366</v>
      </c>
      <c r="H1724" t="s">
        <v>384</v>
      </c>
      <c r="I1724" s="937" t="s">
        <v>489</v>
      </c>
      <c r="J1724" s="937" t="s">
        <v>445</v>
      </c>
      <c r="K1724" s="937" t="s">
        <v>449</v>
      </c>
      <c r="L1724" s="937" t="s">
        <v>443</v>
      </c>
      <c r="M1724" s="962" t="s">
        <v>457</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ASR_CMS_19</v>
      </c>
      <c r="AB1724" s="957">
        <f t="shared" si="289"/>
        <v>45406</v>
      </c>
      <c r="AC1724" t="str">
        <f t="shared" si="290"/>
        <v>Unaudited</v>
      </c>
    </row>
    <row r="1725" spans="1:29" ht="30" x14ac:dyDescent="0.25">
      <c r="A1725" t="s">
        <v>421</v>
      </c>
      <c r="B1725" t="s">
        <v>1380</v>
      </c>
      <c r="C1725" t="s">
        <v>1381</v>
      </c>
      <c r="D1725">
        <v>1900</v>
      </c>
      <c r="E1725" s="957">
        <v>1</v>
      </c>
      <c r="F1725" t="s">
        <v>442</v>
      </c>
      <c r="G1725" s="957">
        <v>366</v>
      </c>
      <c r="H1725" t="s">
        <v>384</v>
      </c>
      <c r="I1725" s="937" t="s">
        <v>489</v>
      </c>
      <c r="J1725" s="937" t="s">
        <v>445</v>
      </c>
      <c r="K1725" s="937" t="s">
        <v>450</v>
      </c>
      <c r="L1725" s="945">
        <v>9.1</v>
      </c>
      <c r="M1725" s="960" t="s">
        <v>186</v>
      </c>
      <c r="N1725" s="678">
        <f t="shared" ca="1" si="292"/>
        <v>8771663.0500000007</v>
      </c>
      <c r="O1725" s="678">
        <f t="shared" ca="1" si="293"/>
        <v>304773.13000000006</v>
      </c>
      <c r="P1725" s="678">
        <f t="shared" ca="1" si="293"/>
        <v>66382.050000000017</v>
      </c>
      <c r="Q1725" s="678">
        <f t="shared" ca="1" si="293"/>
        <v>771960.85000000021</v>
      </c>
      <c r="R1725" s="678">
        <f t="shared" ca="1" si="293"/>
        <v>24373.420000000006</v>
      </c>
      <c r="S1725" s="678">
        <f t="shared" ca="1" si="293"/>
        <v>0</v>
      </c>
      <c r="T1725" s="678">
        <f t="shared" ca="1" si="293"/>
        <v>190484.37</v>
      </c>
      <c r="U1725" s="678">
        <f t="shared" ca="1" si="293"/>
        <v>0</v>
      </c>
      <c r="V1725" s="678">
        <f t="shared" ca="1" si="293"/>
        <v>0</v>
      </c>
      <c r="W1725" s="678">
        <f t="shared" ca="1" si="294"/>
        <v>7413689.2299999995</v>
      </c>
      <c r="X1725" s="678">
        <f t="shared" ca="1" si="293"/>
        <v>0</v>
      </c>
      <c r="Y1725" s="678">
        <f t="shared" ca="1" si="293"/>
        <v>0</v>
      </c>
      <c r="Z1725" s="678">
        <f t="shared" ca="1" si="293"/>
        <v>0</v>
      </c>
      <c r="AA1725" t="str">
        <f t="shared" si="288"/>
        <v>ASR_CMS_19</v>
      </c>
      <c r="AB1725" s="957">
        <f t="shared" si="289"/>
        <v>45406</v>
      </c>
      <c r="AC1725" t="str">
        <f t="shared" si="290"/>
        <v>Unaudited</v>
      </c>
    </row>
    <row r="1726" spans="1:29" x14ac:dyDescent="0.25">
      <c r="A1726" t="s">
        <v>421</v>
      </c>
      <c r="B1726" t="s">
        <v>1380</v>
      </c>
      <c r="C1726" t="s">
        <v>1381</v>
      </c>
      <c r="D1726">
        <v>1900</v>
      </c>
      <c r="E1726" s="957">
        <v>1</v>
      </c>
      <c r="F1726" t="s">
        <v>442</v>
      </c>
      <c r="G1726" s="957">
        <v>366</v>
      </c>
      <c r="H1726" t="s">
        <v>384</v>
      </c>
      <c r="I1726" s="962" t="s">
        <v>489</v>
      </c>
      <c r="J1726" s="962" t="s">
        <v>445</v>
      </c>
      <c r="K1726" s="962" t="s">
        <v>450</v>
      </c>
      <c r="L1726" s="937" t="s">
        <v>107</v>
      </c>
      <c r="M1726" s="962" t="s">
        <v>187</v>
      </c>
      <c r="N1726" s="678">
        <f t="shared" ca="1" si="292"/>
        <v>187143.52999999997</v>
      </c>
      <c r="O1726" s="678">
        <f t="shared" ca="1" si="293"/>
        <v>18312.599999999999</v>
      </c>
      <c r="P1726" s="678">
        <f t="shared" ca="1" si="293"/>
        <v>0</v>
      </c>
      <c r="Q1726" s="678">
        <f t="shared" ca="1" si="293"/>
        <v>81049.87999999999</v>
      </c>
      <c r="R1726" s="678">
        <f t="shared" ca="1" si="293"/>
        <v>2388.6</v>
      </c>
      <c r="S1726" s="678">
        <f t="shared" ca="1" si="293"/>
        <v>0</v>
      </c>
      <c r="T1726" s="678">
        <f t="shared" ca="1" si="293"/>
        <v>0</v>
      </c>
      <c r="U1726" s="678">
        <f t="shared" ca="1" si="293"/>
        <v>0</v>
      </c>
      <c r="V1726" s="678">
        <f t="shared" ca="1" si="293"/>
        <v>0</v>
      </c>
      <c r="W1726" s="678">
        <f t="shared" ca="1" si="294"/>
        <v>85392.45</v>
      </c>
      <c r="X1726" s="678">
        <f t="shared" ca="1" si="293"/>
        <v>0</v>
      </c>
      <c r="Y1726" s="678">
        <f t="shared" ca="1" si="293"/>
        <v>0</v>
      </c>
      <c r="Z1726" s="678">
        <f t="shared" ca="1" si="293"/>
        <v>0</v>
      </c>
      <c r="AA1726" t="str">
        <f t="shared" si="288"/>
        <v>ASR_CMS_19</v>
      </c>
      <c r="AB1726" s="957">
        <f t="shared" si="289"/>
        <v>45406</v>
      </c>
      <c r="AC1726" t="str">
        <f t="shared" si="290"/>
        <v>Unaudited</v>
      </c>
    </row>
    <row r="1727" spans="1:29" x14ac:dyDescent="0.25">
      <c r="A1727" t="s">
        <v>421</v>
      </c>
      <c r="B1727" t="s">
        <v>1380</v>
      </c>
      <c r="C1727" t="s">
        <v>1381</v>
      </c>
      <c r="D1727">
        <v>1900</v>
      </c>
      <c r="E1727" s="957">
        <v>1</v>
      </c>
      <c r="F1727" t="s">
        <v>442</v>
      </c>
      <c r="G1727" s="957">
        <v>366</v>
      </c>
      <c r="H1727" t="s">
        <v>384</v>
      </c>
      <c r="I1727" s="937" t="s">
        <v>489</v>
      </c>
      <c r="J1727" s="937" t="s">
        <v>445</v>
      </c>
      <c r="K1727" s="937" t="s">
        <v>450</v>
      </c>
      <c r="L1727" s="937" t="s">
        <v>1316</v>
      </c>
      <c r="M1727" s="962" t="s">
        <v>1317</v>
      </c>
      <c r="N1727" s="678">
        <f t="shared" ca="1" si="292"/>
        <v>89588.69</v>
      </c>
      <c r="O1727" s="678">
        <f t="shared" ca="1" si="293"/>
        <v>0</v>
      </c>
      <c r="P1727" s="678">
        <f t="shared" ca="1" si="293"/>
        <v>0</v>
      </c>
      <c r="Q1727" s="678">
        <f t="shared" ca="1" si="293"/>
        <v>89588.69</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ASR_CMS_19</v>
      </c>
      <c r="AB1727" s="957">
        <f t="shared" si="289"/>
        <v>45406</v>
      </c>
      <c r="AC1727" t="str">
        <f t="shared" si="290"/>
        <v>Unaudited</v>
      </c>
    </row>
    <row r="1728" spans="1:29" x14ac:dyDescent="0.25">
      <c r="A1728" t="s">
        <v>421</v>
      </c>
      <c r="B1728" t="s">
        <v>1380</v>
      </c>
      <c r="C1728" t="s">
        <v>1381</v>
      </c>
      <c r="D1728">
        <v>1900</v>
      </c>
      <c r="E1728" s="957">
        <v>1</v>
      </c>
      <c r="F1728" t="s">
        <v>442</v>
      </c>
      <c r="G1728" s="957">
        <v>366</v>
      </c>
      <c r="H1728" t="s">
        <v>384</v>
      </c>
      <c r="I1728" s="937" t="s">
        <v>489</v>
      </c>
      <c r="J1728" s="937" t="s">
        <v>445</v>
      </c>
      <c r="K1728" s="937" t="s">
        <v>450</v>
      </c>
      <c r="L1728" s="937" t="s">
        <v>108</v>
      </c>
      <c r="M1728" s="962" t="s">
        <v>188</v>
      </c>
      <c r="N1728" s="678">
        <f t="shared" ca="1" si="292"/>
        <v>2211897.7899999996</v>
      </c>
      <c r="O1728" s="678">
        <f t="shared" ca="1" si="293"/>
        <v>379879.61</v>
      </c>
      <c r="P1728" s="678">
        <f t="shared" ca="1" si="293"/>
        <v>42036.189999999995</v>
      </c>
      <c r="Q1728" s="678">
        <f t="shared" ca="1" si="293"/>
        <v>803549.43999999983</v>
      </c>
      <c r="R1728" s="678">
        <f t="shared" ca="1" si="293"/>
        <v>44580.099999999991</v>
      </c>
      <c r="S1728" s="678">
        <f t="shared" ca="1" si="293"/>
        <v>2666.51</v>
      </c>
      <c r="T1728" s="678">
        <f t="shared" ca="1" si="293"/>
        <v>229089.39</v>
      </c>
      <c r="U1728" s="678">
        <f t="shared" ca="1" si="293"/>
        <v>0</v>
      </c>
      <c r="V1728" s="678">
        <f t="shared" ca="1" si="293"/>
        <v>876.88</v>
      </c>
      <c r="W1728" s="678">
        <f t="shared" ca="1" si="294"/>
        <v>709219.67</v>
      </c>
      <c r="X1728" s="678">
        <f t="shared" ca="1" si="293"/>
        <v>0</v>
      </c>
      <c r="Y1728" s="678">
        <f t="shared" ca="1" si="293"/>
        <v>0</v>
      </c>
      <c r="Z1728" s="678">
        <f t="shared" ca="1" si="293"/>
        <v>0</v>
      </c>
      <c r="AA1728" t="str">
        <f t="shared" si="288"/>
        <v>ASR_CMS_19</v>
      </c>
      <c r="AB1728" s="957">
        <f t="shared" si="289"/>
        <v>45406</v>
      </c>
      <c r="AC1728" t="str">
        <f t="shared" si="290"/>
        <v>Unaudited</v>
      </c>
    </row>
    <row r="1729" spans="1:29" x14ac:dyDescent="0.25">
      <c r="A1729" t="s">
        <v>421</v>
      </c>
      <c r="B1729" t="s">
        <v>1380</v>
      </c>
      <c r="C1729" t="s">
        <v>1381</v>
      </c>
      <c r="D1729">
        <v>1900</v>
      </c>
      <c r="E1729" s="957">
        <v>1</v>
      </c>
      <c r="F1729" t="s">
        <v>442</v>
      </c>
      <c r="G1729" s="957">
        <v>366</v>
      </c>
      <c r="H1729" t="s">
        <v>384</v>
      </c>
      <c r="I1729" s="937" t="s">
        <v>489</v>
      </c>
      <c r="J1729" s="937" t="s">
        <v>445</v>
      </c>
      <c r="K1729" s="937" t="s">
        <v>450</v>
      </c>
      <c r="L1729" s="937" t="s">
        <v>109</v>
      </c>
      <c r="M1729" s="962" t="s">
        <v>161</v>
      </c>
      <c r="N1729" s="678">
        <f t="shared" ca="1" si="292"/>
        <v>1468099.8671554534</v>
      </c>
      <c r="O1729" s="678">
        <f t="shared" ca="1" si="293"/>
        <v>520727.59420082916</v>
      </c>
      <c r="P1729" s="678">
        <f t="shared" ca="1" si="293"/>
        <v>42691.259995895038</v>
      </c>
      <c r="Q1729" s="678">
        <f t="shared" ca="1" si="293"/>
        <v>627689.7775354695</v>
      </c>
      <c r="R1729" s="678">
        <f t="shared" ca="1" si="293"/>
        <v>32447.080905132392</v>
      </c>
      <c r="S1729" s="678">
        <f t="shared" ca="1" si="293"/>
        <v>239.08600785724926</v>
      </c>
      <c r="T1729" s="678">
        <f t="shared" ca="1" si="293"/>
        <v>99478.289023994672</v>
      </c>
      <c r="U1729" s="678">
        <f t="shared" ca="1" si="293"/>
        <v>0</v>
      </c>
      <c r="V1729" s="678">
        <f t="shared" ca="1" si="293"/>
        <v>25767.760637081559</v>
      </c>
      <c r="W1729" s="678">
        <f t="shared" ca="1" si="294"/>
        <v>119059.0188491938</v>
      </c>
      <c r="X1729" s="678">
        <f t="shared" ca="1" si="293"/>
        <v>0</v>
      </c>
      <c r="Y1729" s="678">
        <f t="shared" ca="1" si="293"/>
        <v>0</v>
      </c>
      <c r="Z1729" s="678">
        <f t="shared" ca="1" si="293"/>
        <v>0</v>
      </c>
      <c r="AA1729" t="str">
        <f t="shared" si="288"/>
        <v>ASR_CMS_19</v>
      </c>
      <c r="AB1729" s="957">
        <f t="shared" si="289"/>
        <v>45406</v>
      </c>
      <c r="AC1729" t="str">
        <f t="shared" si="290"/>
        <v>Unaudited</v>
      </c>
    </row>
    <row r="1730" spans="1:29" x14ac:dyDescent="0.25">
      <c r="A1730" t="s">
        <v>421</v>
      </c>
      <c r="B1730" t="s">
        <v>1380</v>
      </c>
      <c r="C1730" t="s">
        <v>1381</v>
      </c>
      <c r="D1730">
        <v>1900</v>
      </c>
      <c r="E1730" s="957">
        <v>1</v>
      </c>
      <c r="F1730" t="s">
        <v>442</v>
      </c>
      <c r="G1730" s="957">
        <v>366</v>
      </c>
      <c r="H1730" t="s">
        <v>384</v>
      </c>
      <c r="I1730" s="937" t="s">
        <v>489</v>
      </c>
      <c r="J1730" s="937" t="s">
        <v>445</v>
      </c>
      <c r="K1730" s="937" t="s">
        <v>450</v>
      </c>
      <c r="L1730" s="945" t="s">
        <v>110</v>
      </c>
      <c r="M1730" s="960" t="s">
        <v>135</v>
      </c>
      <c r="N1730" s="678">
        <f t="shared" ca="1" si="292"/>
        <v>25122.536396187013</v>
      </c>
      <c r="O1730" s="678">
        <f t="shared" ca="1" si="293"/>
        <v>12523.660085684714</v>
      </c>
      <c r="P1730" s="678">
        <f t="shared" ca="1" si="293"/>
        <v>2240.4522892071354</v>
      </c>
      <c r="Q1730" s="678">
        <f t="shared" ca="1" si="293"/>
        <v>6955.0843778961962</v>
      </c>
      <c r="R1730" s="678">
        <f t="shared" ca="1" si="293"/>
        <v>1158.1405520671901</v>
      </c>
      <c r="S1730" s="678">
        <f t="shared" ca="1" si="293"/>
        <v>51.051041845602263</v>
      </c>
      <c r="T1730" s="678">
        <f t="shared" ca="1" si="293"/>
        <v>1627.3772992003044</v>
      </c>
      <c r="U1730" s="678">
        <f t="shared" ca="1" si="293"/>
        <v>0</v>
      </c>
      <c r="V1730" s="678">
        <f t="shared" ca="1" si="293"/>
        <v>90.641645725865231</v>
      </c>
      <c r="W1730" s="678">
        <f t="shared" ca="1" si="294"/>
        <v>476.12910456000481</v>
      </c>
      <c r="X1730" s="678">
        <f t="shared" ca="1" si="293"/>
        <v>0</v>
      </c>
      <c r="Y1730" s="678">
        <f t="shared" ca="1" si="293"/>
        <v>0</v>
      </c>
      <c r="Z1730" s="678">
        <f t="shared" ca="1" si="293"/>
        <v>0</v>
      </c>
      <c r="AA1730" t="str">
        <f t="shared" ref="AA1730:AA1793" si="295">file_name</f>
        <v>ASR_CMS_19</v>
      </c>
      <c r="AB1730" s="957">
        <f t="shared" ref="AB1730:AB1793" si="296">file_date</f>
        <v>45406</v>
      </c>
      <c r="AC1730" t="str">
        <f t="shared" ref="AC1730:AC1793" si="297">status</f>
        <v>Unaudited</v>
      </c>
    </row>
    <row r="1731" spans="1:29" x14ac:dyDescent="0.25">
      <c r="A1731" t="s">
        <v>421</v>
      </c>
      <c r="B1731" t="s">
        <v>1380</v>
      </c>
      <c r="C1731" t="s">
        <v>1381</v>
      </c>
      <c r="D1731">
        <v>1900</v>
      </c>
      <c r="E1731" s="957">
        <v>1</v>
      </c>
      <c r="F1731" t="s">
        <v>442</v>
      </c>
      <c r="G1731" s="957">
        <v>366</v>
      </c>
      <c r="H1731" t="s">
        <v>384</v>
      </c>
      <c r="I1731" s="962" t="s">
        <v>489</v>
      </c>
      <c r="J1731" s="962" t="s">
        <v>445</v>
      </c>
      <c r="K1731" s="962" t="s">
        <v>450</v>
      </c>
      <c r="L1731" s="937" t="s">
        <v>111</v>
      </c>
      <c r="M1731" s="962" t="s">
        <v>163</v>
      </c>
      <c r="N1731" s="678">
        <f t="shared" ca="1" si="292"/>
        <v>147645.71462738398</v>
      </c>
      <c r="O1731" s="678">
        <f t="shared" ca="1" si="293"/>
        <v>14192.23608241126</v>
      </c>
      <c r="P1731" s="678">
        <f t="shared" ca="1" si="293"/>
        <v>1752.6810249396101</v>
      </c>
      <c r="Q1731" s="678">
        <f t="shared" ca="1" si="293"/>
        <v>27533.819049023277</v>
      </c>
      <c r="R1731" s="678">
        <f t="shared" ca="1" si="293"/>
        <v>1203.8056920061667</v>
      </c>
      <c r="S1731" s="678">
        <f t="shared" ca="1" si="293"/>
        <v>33.704833225434939</v>
      </c>
      <c r="T1731" s="678">
        <f t="shared" ca="1" si="293"/>
        <v>6020.6423181668051</v>
      </c>
      <c r="U1731" s="678">
        <f t="shared" ca="1" si="293"/>
        <v>0</v>
      </c>
      <c r="V1731" s="678">
        <f t="shared" ca="1" si="293"/>
        <v>308.93295608509175</v>
      </c>
      <c r="W1731" s="678">
        <f t="shared" ca="1" si="294"/>
        <v>96599.892671526337</v>
      </c>
      <c r="X1731" s="678">
        <f t="shared" ca="1" si="293"/>
        <v>0</v>
      </c>
      <c r="Y1731" s="678">
        <f t="shared" ca="1" si="293"/>
        <v>0</v>
      </c>
      <c r="Z1731" s="678">
        <f t="shared" ca="1" si="293"/>
        <v>0</v>
      </c>
      <c r="AA1731" t="str">
        <f t="shared" si="295"/>
        <v>ASR_CMS_19</v>
      </c>
      <c r="AB1731" s="957">
        <f t="shared" si="296"/>
        <v>45406</v>
      </c>
      <c r="AC1731" t="str">
        <f t="shared" si="297"/>
        <v>Unaudited</v>
      </c>
    </row>
    <row r="1732" spans="1:29" x14ac:dyDescent="0.25">
      <c r="A1732" t="s">
        <v>421</v>
      </c>
      <c r="B1732" t="s">
        <v>1380</v>
      </c>
      <c r="C1732" t="s">
        <v>1381</v>
      </c>
      <c r="D1732">
        <v>1900</v>
      </c>
      <c r="E1732" s="957">
        <v>1</v>
      </c>
      <c r="F1732" t="s">
        <v>442</v>
      </c>
      <c r="G1732" s="957">
        <v>366</v>
      </c>
      <c r="H1732" t="s">
        <v>384</v>
      </c>
      <c r="I1732" s="937" t="s">
        <v>489</v>
      </c>
      <c r="J1732" s="937" t="s">
        <v>445</v>
      </c>
      <c r="K1732" s="937" t="s">
        <v>450</v>
      </c>
      <c r="L1732" s="937" t="s">
        <v>112</v>
      </c>
      <c r="M1732" s="962" t="s">
        <v>464</v>
      </c>
      <c r="N1732" s="678">
        <f t="shared" ca="1" si="292"/>
        <v>119252.46192668829</v>
      </c>
      <c r="O1732" s="678">
        <f t="shared" ca="1" si="293"/>
        <v>19009.29177473177</v>
      </c>
      <c r="P1732" s="678">
        <f t="shared" ca="1" si="293"/>
        <v>4060.929637032893</v>
      </c>
      <c r="Q1732" s="678">
        <f t="shared" ca="1" si="293"/>
        <v>31564.404677704544</v>
      </c>
      <c r="R1732" s="678">
        <f t="shared" ca="1" si="293"/>
        <v>4780.874537269724</v>
      </c>
      <c r="S1732" s="678">
        <f t="shared" ca="1" si="293"/>
        <v>66.221276838074957</v>
      </c>
      <c r="T1732" s="678">
        <f t="shared" ca="1" si="293"/>
        <v>7740.9498449687344</v>
      </c>
      <c r="U1732" s="678">
        <f t="shared" ca="1" si="293"/>
        <v>0</v>
      </c>
      <c r="V1732" s="678">
        <f t="shared" ca="1" si="293"/>
        <v>359.15345003677771</v>
      </c>
      <c r="W1732" s="678">
        <f t="shared" ca="1" si="294"/>
        <v>51670.636728105768</v>
      </c>
      <c r="X1732" s="678">
        <f t="shared" ca="1" si="293"/>
        <v>0</v>
      </c>
      <c r="Y1732" s="678">
        <f t="shared" ca="1" si="293"/>
        <v>0</v>
      </c>
      <c r="Z1732" s="678">
        <f t="shared" ca="1" si="293"/>
        <v>0</v>
      </c>
      <c r="AA1732" t="str">
        <f t="shared" si="295"/>
        <v>ASR_CMS_19</v>
      </c>
      <c r="AB1732" s="957">
        <f t="shared" si="296"/>
        <v>45406</v>
      </c>
      <c r="AC1732" t="str">
        <f t="shared" si="297"/>
        <v>Unaudited</v>
      </c>
    </row>
    <row r="1733" spans="1:29" x14ac:dyDescent="0.25">
      <c r="A1733" t="s">
        <v>421</v>
      </c>
      <c r="B1733" t="s">
        <v>1380</v>
      </c>
      <c r="C1733" t="s">
        <v>1381</v>
      </c>
      <c r="D1733">
        <v>1900</v>
      </c>
      <c r="E1733" s="957">
        <v>1</v>
      </c>
      <c r="F1733" t="s">
        <v>442</v>
      </c>
      <c r="G1733" s="957">
        <v>366</v>
      </c>
      <c r="H1733" t="s">
        <v>384</v>
      </c>
      <c r="I1733" s="937" t="s">
        <v>489</v>
      </c>
      <c r="J1733" s="937" t="s">
        <v>445</v>
      </c>
      <c r="K1733" s="937" t="s">
        <v>6</v>
      </c>
      <c r="L1733" s="937" t="s">
        <v>118</v>
      </c>
      <c r="M1733" s="962" t="s">
        <v>189</v>
      </c>
      <c r="N1733" s="678">
        <f t="shared" ca="1" si="292"/>
        <v>95385.898775987778</v>
      </c>
      <c r="O1733" s="678">
        <f t="shared" ca="1" si="293"/>
        <v>29479.542890519424</v>
      </c>
      <c r="P1733" s="678">
        <f t="shared" ca="1" si="293"/>
        <v>7390.2496848548262</v>
      </c>
      <c r="Q1733" s="678">
        <f t="shared" ca="1" si="293"/>
        <v>33079.360235012544</v>
      </c>
      <c r="R1733" s="678">
        <f t="shared" ca="1" si="293"/>
        <v>4827.8197743337478</v>
      </c>
      <c r="S1733" s="678">
        <f t="shared" ca="1" si="293"/>
        <v>0.41204761861674916</v>
      </c>
      <c r="T1733" s="678">
        <f t="shared" ca="1" si="293"/>
        <v>10824.163180932126</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1354.7855052219088</v>
      </c>
      <c r="W1733" s="678">
        <f t="shared" ca="1" si="294"/>
        <v>8429.5654574945765</v>
      </c>
      <c r="X1733" s="678">
        <f t="shared" ca="1" si="298"/>
        <v>0</v>
      </c>
      <c r="Y1733" s="678">
        <f t="shared" ca="1" si="298"/>
        <v>0</v>
      </c>
      <c r="Z1733" s="678">
        <f t="shared" ca="1" si="298"/>
        <v>0</v>
      </c>
      <c r="AA1733" t="str">
        <f t="shared" si="295"/>
        <v>ASR_CMS_19</v>
      </c>
      <c r="AB1733" s="957">
        <f t="shared" si="296"/>
        <v>45406</v>
      </c>
      <c r="AC1733" t="str">
        <f t="shared" si="297"/>
        <v>Unaudited</v>
      </c>
    </row>
    <row r="1734" spans="1:29" x14ac:dyDescent="0.25">
      <c r="A1734" t="s">
        <v>421</v>
      </c>
      <c r="B1734" t="s">
        <v>1380</v>
      </c>
      <c r="C1734" t="s">
        <v>1381</v>
      </c>
      <c r="D1734">
        <v>1900</v>
      </c>
      <c r="E1734" s="957">
        <v>1</v>
      </c>
      <c r="F1734" t="s">
        <v>442</v>
      </c>
      <c r="G1734" s="957">
        <v>366</v>
      </c>
      <c r="H1734" t="s">
        <v>384</v>
      </c>
      <c r="I1734" s="937" t="s">
        <v>489</v>
      </c>
      <c r="J1734" s="937" t="s">
        <v>445</v>
      </c>
      <c r="K1734" s="937" t="s">
        <v>6</v>
      </c>
      <c r="L1734" s="937" t="s">
        <v>45</v>
      </c>
      <c r="M1734" s="962" t="s">
        <v>164</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ASR_CMS_19</v>
      </c>
      <c r="AB1734" s="957">
        <f t="shared" si="296"/>
        <v>45406</v>
      </c>
      <c r="AC1734" t="str">
        <f t="shared" si="297"/>
        <v>Unaudited</v>
      </c>
    </row>
    <row r="1735" spans="1:29" x14ac:dyDescent="0.25">
      <c r="A1735" t="s">
        <v>421</v>
      </c>
      <c r="B1735" t="s">
        <v>1380</v>
      </c>
      <c r="C1735" t="s">
        <v>1381</v>
      </c>
      <c r="D1735">
        <v>1900</v>
      </c>
      <c r="E1735" s="957">
        <v>1</v>
      </c>
      <c r="F1735" t="s">
        <v>442</v>
      </c>
      <c r="G1735" s="957">
        <v>366</v>
      </c>
      <c r="H1735" t="s">
        <v>384</v>
      </c>
      <c r="I1735" s="937" t="s">
        <v>489</v>
      </c>
      <c r="J1735" s="937" t="s">
        <v>445</v>
      </c>
      <c r="K1735" s="937" t="s">
        <v>6</v>
      </c>
      <c r="L1735" s="945" t="s">
        <v>46</v>
      </c>
      <c r="M1735" s="960" t="s">
        <v>165</v>
      </c>
      <c r="N1735" s="678">
        <f t="shared" ca="1" si="292"/>
        <v>7.0503851528859496</v>
      </c>
      <c r="O1735" s="678">
        <f t="shared" ca="1" si="299"/>
        <v>2.1051912314528813</v>
      </c>
      <c r="P1735" s="678">
        <f t="shared" ca="1" si="299"/>
        <v>0.79267687004024423</v>
      </c>
      <c r="Q1735" s="678">
        <f t="shared" ca="1" si="299"/>
        <v>1.5853537400804885</v>
      </c>
      <c r="R1735" s="678">
        <f t="shared" ca="1" si="299"/>
        <v>0.79267687004024423</v>
      </c>
      <c r="S1735" s="678">
        <f t="shared" ca="1" si="299"/>
        <v>0</v>
      </c>
      <c r="T1735" s="678">
        <f t="shared" ca="1" si="299"/>
        <v>0</v>
      </c>
      <c r="U1735" s="678">
        <f t="shared" ca="1" si="299"/>
        <v>0</v>
      </c>
      <c r="V1735" s="678">
        <f t="shared" ca="1" si="299"/>
        <v>0</v>
      </c>
      <c r="W1735" s="678">
        <f t="shared" ca="1" si="294"/>
        <v>1.7744864412720909</v>
      </c>
      <c r="X1735" s="678">
        <f t="shared" ca="1" si="300"/>
        <v>0</v>
      </c>
      <c r="Y1735" s="678">
        <f t="shared" ca="1" si="300"/>
        <v>0</v>
      </c>
      <c r="Z1735" s="678">
        <f t="shared" ca="1" si="300"/>
        <v>0</v>
      </c>
      <c r="AA1735" t="str">
        <f t="shared" si="295"/>
        <v>ASR_CMS_19</v>
      </c>
      <c r="AB1735" s="957">
        <f t="shared" si="296"/>
        <v>45406</v>
      </c>
      <c r="AC1735" t="str">
        <f t="shared" si="297"/>
        <v>Unaudited</v>
      </c>
    </row>
    <row r="1736" spans="1:29" x14ac:dyDescent="0.25">
      <c r="A1736" t="s">
        <v>421</v>
      </c>
      <c r="B1736" t="s">
        <v>1380</v>
      </c>
      <c r="C1736" t="s">
        <v>1381</v>
      </c>
      <c r="D1736">
        <v>1900</v>
      </c>
      <c r="E1736" s="957">
        <v>1</v>
      </c>
      <c r="F1736" t="s">
        <v>442</v>
      </c>
      <c r="G1736" s="957">
        <v>366</v>
      </c>
      <c r="H1736" t="s">
        <v>384</v>
      </c>
      <c r="I1736" s="962" t="s">
        <v>489</v>
      </c>
      <c r="J1736" s="962" t="s">
        <v>445</v>
      </c>
      <c r="K1736" s="962" t="s">
        <v>6</v>
      </c>
      <c r="L1736" s="937" t="s">
        <v>166</v>
      </c>
      <c r="M1736" s="962" t="s">
        <v>462</v>
      </c>
      <c r="N1736" s="678">
        <f t="shared" ca="1" si="292"/>
        <v>133301.88281827691</v>
      </c>
      <c r="O1736" s="678">
        <f t="shared" ca="1" si="299"/>
        <v>21248.822403109105</v>
      </c>
      <c r="P1736" s="678">
        <f t="shared" ca="1" si="299"/>
        <v>4539.357576884363</v>
      </c>
      <c r="Q1736" s="678">
        <f t="shared" ca="1" si="299"/>
        <v>35283.083515396989</v>
      </c>
      <c r="R1736" s="678">
        <f t="shared" ca="1" si="299"/>
        <v>5344.1209266421629</v>
      </c>
      <c r="S1736" s="678">
        <f t="shared" ca="1" si="299"/>
        <v>74.022965585167498</v>
      </c>
      <c r="T1736" s="678">
        <f t="shared" ca="1" si="299"/>
        <v>8652.9298637921802</v>
      </c>
      <c r="U1736" s="678">
        <f t="shared" ca="1" si="299"/>
        <v>0</v>
      </c>
      <c r="V1736" s="678">
        <f t="shared" ca="1" si="299"/>
        <v>401.4661864173051</v>
      </c>
      <c r="W1736" s="678">
        <f t="shared" ca="1" si="294"/>
        <v>57758.079380449642</v>
      </c>
      <c r="X1736" s="678">
        <f t="shared" ca="1" si="300"/>
        <v>0</v>
      </c>
      <c r="Y1736" s="678">
        <f t="shared" ca="1" si="300"/>
        <v>0</v>
      </c>
      <c r="Z1736" s="678">
        <f t="shared" ca="1" si="300"/>
        <v>0</v>
      </c>
      <c r="AA1736" t="str">
        <f t="shared" si="295"/>
        <v>ASR_CMS_19</v>
      </c>
      <c r="AB1736" s="957">
        <f t="shared" si="296"/>
        <v>45406</v>
      </c>
      <c r="AC1736" t="str">
        <f t="shared" si="297"/>
        <v>Unaudited</v>
      </c>
    </row>
    <row r="1737" spans="1:29" x14ac:dyDescent="0.25">
      <c r="A1737" t="s">
        <v>421</v>
      </c>
      <c r="B1737" t="s">
        <v>1380</v>
      </c>
      <c r="C1737" t="s">
        <v>1381</v>
      </c>
      <c r="D1737">
        <v>1900</v>
      </c>
      <c r="E1737" s="957">
        <v>1</v>
      </c>
      <c r="F1737" t="s">
        <v>442</v>
      </c>
      <c r="G1737" s="957">
        <v>366</v>
      </c>
      <c r="H1737" t="s">
        <v>384</v>
      </c>
      <c r="I1737" s="937" t="s">
        <v>489</v>
      </c>
      <c r="J1737" s="937" t="s">
        <v>445</v>
      </c>
      <c r="K1737" s="937" t="s">
        <v>435</v>
      </c>
      <c r="L1737" s="937" t="s">
        <v>121</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ASR_CMS_19</v>
      </c>
      <c r="AB1737" s="957">
        <f t="shared" si="296"/>
        <v>45406</v>
      </c>
      <c r="AC1737" t="str">
        <f t="shared" si="297"/>
        <v>Unaudited</v>
      </c>
    </row>
    <row r="1738" spans="1:29" x14ac:dyDescent="0.25">
      <c r="A1738" t="s">
        <v>421</v>
      </c>
      <c r="B1738" t="s">
        <v>1380</v>
      </c>
      <c r="C1738" t="s">
        <v>1381</v>
      </c>
      <c r="D1738">
        <v>1900</v>
      </c>
      <c r="E1738" s="957">
        <v>1</v>
      </c>
      <c r="F1738" t="s">
        <v>442</v>
      </c>
      <c r="G1738" s="957">
        <v>366</v>
      </c>
      <c r="H1738" t="s">
        <v>384</v>
      </c>
      <c r="I1738" s="937" t="s">
        <v>489</v>
      </c>
      <c r="J1738" s="937" t="s">
        <v>445</v>
      </c>
      <c r="K1738" s="937" t="s">
        <v>435</v>
      </c>
      <c r="L1738" s="937" t="s">
        <v>938</v>
      </c>
      <c r="M1738" s="962" t="s">
        <v>930</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ASR_CMS_19</v>
      </c>
      <c r="AB1738" s="957">
        <f t="shared" si="296"/>
        <v>45406</v>
      </c>
      <c r="AC1738" t="str">
        <f t="shared" si="297"/>
        <v>Unaudited</v>
      </c>
    </row>
    <row r="1739" spans="1:29" x14ac:dyDescent="0.25">
      <c r="A1739" t="s">
        <v>421</v>
      </c>
      <c r="B1739" t="s">
        <v>1380</v>
      </c>
      <c r="C1739" t="s">
        <v>1381</v>
      </c>
      <c r="D1739">
        <v>1900</v>
      </c>
      <c r="E1739" s="957">
        <v>1</v>
      </c>
      <c r="F1739" t="s">
        <v>442</v>
      </c>
      <c r="G1739" s="957">
        <v>366</v>
      </c>
      <c r="H1739" t="s">
        <v>384</v>
      </c>
      <c r="I1739" s="937" t="s">
        <v>489</v>
      </c>
      <c r="J1739" s="937" t="s">
        <v>445</v>
      </c>
      <c r="K1739" s="937" t="s">
        <v>435</v>
      </c>
      <c r="L1739" s="937" t="s">
        <v>168</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ASR_CMS_19</v>
      </c>
      <c r="AB1739" s="957">
        <f t="shared" si="296"/>
        <v>45406</v>
      </c>
      <c r="AC1739" t="str">
        <f t="shared" si="297"/>
        <v>Unaudited</v>
      </c>
    </row>
    <row r="1740" spans="1:29" x14ac:dyDescent="0.25">
      <c r="A1740" t="s">
        <v>421</v>
      </c>
      <c r="B1740" t="s">
        <v>1380</v>
      </c>
      <c r="C1740" t="s">
        <v>1381</v>
      </c>
      <c r="D1740">
        <v>1900</v>
      </c>
      <c r="E1740" s="957">
        <v>1</v>
      </c>
      <c r="F1740" t="s">
        <v>442</v>
      </c>
      <c r="G1740" s="957">
        <v>366</v>
      </c>
      <c r="H1740" t="s">
        <v>384</v>
      </c>
      <c r="I1740" s="937" t="s">
        <v>489</v>
      </c>
      <c r="J1740" s="937" t="s">
        <v>445</v>
      </c>
      <c r="K1740" s="937" t="s">
        <v>435</v>
      </c>
      <c r="L1740" s="937" t="s">
        <v>169</v>
      </c>
      <c r="M1740" s="962" t="s">
        <v>330</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ASR_CMS_19</v>
      </c>
      <c r="AB1740" s="957">
        <f t="shared" si="296"/>
        <v>45406</v>
      </c>
      <c r="AC1740" t="str">
        <f t="shared" si="297"/>
        <v>Unaudited</v>
      </c>
    </row>
    <row r="1741" spans="1:29" x14ac:dyDescent="0.25">
      <c r="A1741" t="s">
        <v>421</v>
      </c>
      <c r="B1741" t="s">
        <v>1380</v>
      </c>
      <c r="C1741" t="s">
        <v>1381</v>
      </c>
      <c r="D1741">
        <v>1900</v>
      </c>
      <c r="E1741" s="957">
        <v>1</v>
      </c>
      <c r="F1741" t="s">
        <v>442</v>
      </c>
      <c r="G1741" s="957">
        <v>366</v>
      </c>
      <c r="H1741" t="s">
        <v>384</v>
      </c>
      <c r="I1741" s="937" t="s">
        <v>489</v>
      </c>
      <c r="J1741" s="937" t="s">
        <v>451</v>
      </c>
      <c r="K1741" s="937" t="s">
        <v>436</v>
      </c>
      <c r="L1741" s="937" t="s">
        <v>122</v>
      </c>
      <c r="M1741" s="962" t="s">
        <v>27</v>
      </c>
      <c r="N1741" s="678">
        <f t="shared" ca="1" si="292"/>
        <v>2279796.6949830935</v>
      </c>
      <c r="O1741" s="678">
        <f t="shared" ca="1" si="299"/>
        <v>50.26555450827734</v>
      </c>
      <c r="P1741" s="678">
        <f t="shared" ca="1" si="299"/>
        <v>2279746.4294285853</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ASR_CMS_19</v>
      </c>
      <c r="AB1741" s="957">
        <f t="shared" si="296"/>
        <v>45406</v>
      </c>
      <c r="AC1741" t="str">
        <f t="shared" si="297"/>
        <v>Unaudited</v>
      </c>
    </row>
    <row r="1742" spans="1:29" x14ac:dyDescent="0.25">
      <c r="A1742" t="s">
        <v>421</v>
      </c>
      <c r="B1742" t="s">
        <v>1380</v>
      </c>
      <c r="C1742" t="s">
        <v>1381</v>
      </c>
      <c r="D1742">
        <v>1900</v>
      </c>
      <c r="E1742" s="957">
        <v>1</v>
      </c>
      <c r="F1742" t="s">
        <v>442</v>
      </c>
      <c r="G1742" s="957">
        <v>366</v>
      </c>
      <c r="H1742" t="s">
        <v>384</v>
      </c>
      <c r="I1742" s="937" t="s">
        <v>489</v>
      </c>
      <c r="J1742" s="937" t="s">
        <v>451</v>
      </c>
      <c r="K1742" s="937" t="s">
        <v>436</v>
      </c>
      <c r="L1742" s="937" t="s">
        <v>123</v>
      </c>
      <c r="M1742" s="962" t="s">
        <v>98</v>
      </c>
      <c r="N1742" s="678">
        <f t="shared" ca="1" si="292"/>
        <v>284285.1711701334</v>
      </c>
      <c r="O1742" s="678">
        <f t="shared" ca="1" si="299"/>
        <v>26134.143864707301</v>
      </c>
      <c r="P1742" s="678">
        <f t="shared" ca="1" si="299"/>
        <v>258151.02730542608</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ASR_CMS_19</v>
      </c>
      <c r="AB1742" s="957">
        <f t="shared" si="296"/>
        <v>45406</v>
      </c>
      <c r="AC1742" t="str">
        <f t="shared" si="297"/>
        <v>Unaudited</v>
      </c>
    </row>
    <row r="1743" spans="1:29" x14ac:dyDescent="0.25">
      <c r="A1743" t="s">
        <v>421</v>
      </c>
      <c r="B1743" t="s">
        <v>1380</v>
      </c>
      <c r="C1743" t="s">
        <v>1381</v>
      </c>
      <c r="D1743">
        <v>1900</v>
      </c>
      <c r="E1743" s="957">
        <v>1</v>
      </c>
      <c r="F1743" t="s">
        <v>442</v>
      </c>
      <c r="G1743" s="957">
        <v>366</v>
      </c>
      <c r="H1743" t="s">
        <v>384</v>
      </c>
      <c r="I1743" s="937" t="s">
        <v>489</v>
      </c>
      <c r="J1743" s="937" t="s">
        <v>451</v>
      </c>
      <c r="K1743" s="937" t="s">
        <v>436</v>
      </c>
      <c r="L1743" s="945" t="s">
        <v>124</v>
      </c>
      <c r="M1743" s="960" t="s">
        <v>99</v>
      </c>
      <c r="N1743" s="678">
        <f t="shared" ca="1" si="292"/>
        <v>230783.26986060117</v>
      </c>
      <c r="O1743" s="678">
        <f t="shared" ca="1" si="299"/>
        <v>41696.277855889573</v>
      </c>
      <c r="P1743" s="678">
        <f t="shared" ca="1" si="299"/>
        <v>189086.99200471159</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ASR_CMS_19</v>
      </c>
      <c r="AB1743" s="957">
        <f t="shared" si="296"/>
        <v>45406</v>
      </c>
      <c r="AC1743" t="str">
        <f t="shared" si="297"/>
        <v>Unaudited</v>
      </c>
    </row>
    <row r="1744" spans="1:29" x14ac:dyDescent="0.25">
      <c r="A1744" t="s">
        <v>421</v>
      </c>
      <c r="B1744" t="s">
        <v>1380</v>
      </c>
      <c r="C1744" t="s">
        <v>1381</v>
      </c>
      <c r="D1744">
        <v>1900</v>
      </c>
      <c r="E1744" s="957">
        <v>1</v>
      </c>
      <c r="F1744" t="s">
        <v>442</v>
      </c>
      <c r="G1744" s="957">
        <v>366</v>
      </c>
      <c r="H1744" t="s">
        <v>384</v>
      </c>
      <c r="I1744" s="962" t="s">
        <v>489</v>
      </c>
      <c r="J1744" s="962" t="s">
        <v>451</v>
      </c>
      <c r="K1744" s="962" t="s">
        <v>436</v>
      </c>
      <c r="L1744" s="937" t="s">
        <v>125</v>
      </c>
      <c r="M1744" s="962" t="s">
        <v>100</v>
      </c>
      <c r="N1744" s="678">
        <f t="shared" ca="1" si="292"/>
        <v>13671.187481592822</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12722.985928299657</v>
      </c>
      <c r="P1744" s="678">
        <f t="shared" ca="1" si="301"/>
        <v>948.2015532931656</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ASR_CMS_19</v>
      </c>
      <c r="AB1744" s="957">
        <f t="shared" si="296"/>
        <v>45406</v>
      </c>
      <c r="AC1744" t="str">
        <f t="shared" si="297"/>
        <v>Unaudited</v>
      </c>
    </row>
    <row r="1745" spans="1:29" x14ac:dyDescent="0.25">
      <c r="A1745" t="s">
        <v>421</v>
      </c>
      <c r="B1745" t="s">
        <v>1380</v>
      </c>
      <c r="C1745" t="s">
        <v>1381</v>
      </c>
      <c r="D1745">
        <v>1900</v>
      </c>
      <c r="E1745" s="957">
        <v>1</v>
      </c>
      <c r="F1745" t="s">
        <v>442</v>
      </c>
      <c r="G1745" s="957">
        <v>366</v>
      </c>
      <c r="H1745" t="s">
        <v>384</v>
      </c>
      <c r="I1745" s="937" t="s">
        <v>489</v>
      </c>
      <c r="J1745" s="937" t="s">
        <v>451</v>
      </c>
      <c r="K1745" s="937" t="s">
        <v>436</v>
      </c>
      <c r="L1745" s="937" t="s">
        <v>126</v>
      </c>
      <c r="M1745" s="962" t="s">
        <v>101</v>
      </c>
      <c r="N1745" s="678">
        <f t="shared" ca="1" si="292"/>
        <v>283439.41506328079</v>
      </c>
      <c r="O1745" s="678">
        <f t="shared" ca="1" si="301"/>
        <v>45243.220985761909</v>
      </c>
      <c r="P1745" s="678">
        <f t="shared" ca="1" si="301"/>
        <v>238196.19407751886</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ASR_CMS_19</v>
      </c>
      <c r="AB1745" s="957">
        <f t="shared" si="296"/>
        <v>45406</v>
      </c>
      <c r="AC1745" t="str">
        <f t="shared" si="297"/>
        <v>Unaudited</v>
      </c>
    </row>
    <row r="1746" spans="1:29" x14ac:dyDescent="0.25">
      <c r="A1746" t="s">
        <v>421</v>
      </c>
      <c r="B1746" t="s">
        <v>1380</v>
      </c>
      <c r="C1746" t="s">
        <v>1381</v>
      </c>
      <c r="D1746">
        <v>1900</v>
      </c>
      <c r="E1746" s="957">
        <v>1</v>
      </c>
      <c r="F1746" t="s">
        <v>442</v>
      </c>
      <c r="G1746" s="957">
        <v>366</v>
      </c>
      <c r="H1746" t="s">
        <v>384</v>
      </c>
      <c r="I1746" s="937" t="s">
        <v>489</v>
      </c>
      <c r="J1746" s="937" t="s">
        <v>451</v>
      </c>
      <c r="K1746" s="937" t="s">
        <v>436</v>
      </c>
      <c r="L1746" s="937" t="s">
        <v>127</v>
      </c>
      <c r="M1746" s="962" t="s">
        <v>28</v>
      </c>
      <c r="N1746" s="678">
        <f t="shared" ca="1" si="292"/>
        <v>13138.511591194056</v>
      </c>
      <c r="O1746" s="678">
        <f t="shared" ca="1" si="301"/>
        <v>13138.511591194056</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ASR_CMS_19</v>
      </c>
      <c r="AB1746" s="957">
        <f t="shared" si="296"/>
        <v>45406</v>
      </c>
      <c r="AC1746" t="str">
        <f t="shared" si="297"/>
        <v>Unaudited</v>
      </c>
    </row>
    <row r="1747" spans="1:29" x14ac:dyDescent="0.25">
      <c r="A1747" t="s">
        <v>421</v>
      </c>
      <c r="B1747" t="s">
        <v>1380</v>
      </c>
      <c r="C1747" t="s">
        <v>1381</v>
      </c>
      <c r="D1747">
        <v>1900</v>
      </c>
      <c r="E1747" s="957">
        <v>1</v>
      </c>
      <c r="F1747" t="s">
        <v>442</v>
      </c>
      <c r="G1747" s="957">
        <v>366</v>
      </c>
      <c r="H1747" t="s">
        <v>384</v>
      </c>
      <c r="I1747" s="937" t="s">
        <v>489</v>
      </c>
      <c r="J1747" s="937" t="s">
        <v>437</v>
      </c>
      <c r="K1747" s="937" t="s">
        <v>437</v>
      </c>
      <c r="L1747" s="937" t="s">
        <v>129</v>
      </c>
      <c r="M1747" s="962" t="s">
        <v>327</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ASR_CMS_19</v>
      </c>
      <c r="AB1747" s="957">
        <f t="shared" si="296"/>
        <v>45406</v>
      </c>
      <c r="AC1747" t="str">
        <f t="shared" si="297"/>
        <v>Unaudited</v>
      </c>
    </row>
    <row r="1748" spans="1:29" x14ac:dyDescent="0.25">
      <c r="A1748" t="s">
        <v>421</v>
      </c>
      <c r="B1748" t="s">
        <v>1380</v>
      </c>
      <c r="C1748" t="s">
        <v>1381</v>
      </c>
      <c r="D1748">
        <v>1900</v>
      </c>
      <c r="E1748" s="957">
        <v>1</v>
      </c>
      <c r="F1748" t="s">
        <v>442</v>
      </c>
      <c r="G1748" s="957">
        <v>366</v>
      </c>
      <c r="H1748" t="s">
        <v>384</v>
      </c>
      <c r="I1748" s="937" t="s">
        <v>489</v>
      </c>
      <c r="J1748" s="937" t="s">
        <v>437</v>
      </c>
      <c r="K1748" s="937" t="s">
        <v>437</v>
      </c>
      <c r="L1748" s="937" t="s">
        <v>130</v>
      </c>
      <c r="M1748" s="962" t="s">
        <v>326</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ASR_CMS_19</v>
      </c>
      <c r="AB1748" s="957">
        <f t="shared" si="296"/>
        <v>45406</v>
      </c>
      <c r="AC1748" t="str">
        <f t="shared" si="297"/>
        <v>Unaudited</v>
      </c>
    </row>
    <row r="1749" spans="1:29" ht="30" x14ac:dyDescent="0.25">
      <c r="A1749" t="s">
        <v>421</v>
      </c>
      <c r="B1749" t="s">
        <v>1380</v>
      </c>
      <c r="C1749" t="s">
        <v>1381</v>
      </c>
      <c r="D1749">
        <v>1900</v>
      </c>
      <c r="E1749" s="957">
        <v>1</v>
      </c>
      <c r="F1749" t="s">
        <v>442</v>
      </c>
      <c r="G1749" s="957">
        <v>366</v>
      </c>
      <c r="H1749" t="s">
        <v>384</v>
      </c>
      <c r="I1749" s="937" t="s">
        <v>489</v>
      </c>
      <c r="J1749" s="937" t="s">
        <v>437</v>
      </c>
      <c r="K1749" s="937" t="s">
        <v>437</v>
      </c>
      <c r="L1749" s="937" t="s">
        <v>131</v>
      </c>
      <c r="M1749" s="962" t="s">
        <v>180</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ASR_CMS_19</v>
      </c>
      <c r="AB1749" s="957">
        <f t="shared" si="296"/>
        <v>45406</v>
      </c>
      <c r="AC1749" t="str">
        <f t="shared" si="297"/>
        <v>Unaudited</v>
      </c>
    </row>
    <row r="1750" spans="1:29" x14ac:dyDescent="0.25">
      <c r="A1750" t="s">
        <v>421</v>
      </c>
      <c r="B1750" t="s">
        <v>1380</v>
      </c>
      <c r="C1750" t="s">
        <v>1381</v>
      </c>
      <c r="D1750">
        <v>1900</v>
      </c>
      <c r="E1750" s="957">
        <v>1</v>
      </c>
      <c r="F1750" t="s">
        <v>442</v>
      </c>
      <c r="G1750" s="957">
        <v>366</v>
      </c>
      <c r="H1750" t="s">
        <v>384</v>
      </c>
      <c r="I1750" s="937" t="s">
        <v>489</v>
      </c>
      <c r="J1750" s="937" t="s">
        <v>437</v>
      </c>
      <c r="K1750" s="937" t="s">
        <v>437</v>
      </c>
      <c r="L1750" s="937" t="s">
        <v>132</v>
      </c>
      <c r="M1750" s="962" t="s">
        <v>495</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ASR_CMS_19</v>
      </c>
      <c r="AB1750" s="957">
        <f t="shared" si="296"/>
        <v>45406</v>
      </c>
      <c r="AC1750" t="str">
        <f t="shared" si="297"/>
        <v>Unaudited</v>
      </c>
    </row>
    <row r="1751" spans="1:29" x14ac:dyDescent="0.25">
      <c r="A1751" t="s">
        <v>421</v>
      </c>
      <c r="B1751" t="s">
        <v>1380</v>
      </c>
      <c r="C1751" t="s">
        <v>1381</v>
      </c>
      <c r="D1751">
        <v>1900</v>
      </c>
      <c r="E1751" s="957">
        <v>1</v>
      </c>
      <c r="F1751" t="s">
        <v>442</v>
      </c>
      <c r="G1751" s="957">
        <v>366</v>
      </c>
      <c r="H1751" t="s">
        <v>384</v>
      </c>
      <c r="I1751" s="937" t="s">
        <v>489</v>
      </c>
      <c r="J1751" s="937" t="s">
        <v>437</v>
      </c>
      <c r="K1751" s="937" t="s">
        <v>437</v>
      </c>
      <c r="L1751" s="945" t="s">
        <v>133</v>
      </c>
      <c r="M1751" s="960" t="s">
        <v>496</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ASR_CMS_19</v>
      </c>
      <c r="AB1751" s="957">
        <f t="shared" si="296"/>
        <v>45406</v>
      </c>
      <c r="AC1751" t="str">
        <f t="shared" si="297"/>
        <v>Unaudited</v>
      </c>
    </row>
    <row r="1752" spans="1:29" x14ac:dyDescent="0.25">
      <c r="A1752" t="s">
        <v>421</v>
      </c>
      <c r="B1752" t="s">
        <v>1380</v>
      </c>
      <c r="C1752" t="s">
        <v>1381</v>
      </c>
      <c r="D1752">
        <v>1900</v>
      </c>
      <c r="E1752" s="957">
        <v>1</v>
      </c>
      <c r="F1752" t="s">
        <v>442</v>
      </c>
      <c r="G1752" s="957">
        <v>366</v>
      </c>
      <c r="H1752" t="s">
        <v>384</v>
      </c>
      <c r="I1752" s="937" t="s">
        <v>489</v>
      </c>
      <c r="J1752" s="937" t="s">
        <v>437</v>
      </c>
      <c r="K1752" s="937" t="s">
        <v>437</v>
      </c>
      <c r="L1752" s="937" t="s">
        <v>134</v>
      </c>
      <c r="M1752" s="962" t="s">
        <v>497</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ASR_CMS_19</v>
      </c>
      <c r="AB1752" s="957">
        <f t="shared" si="296"/>
        <v>45406</v>
      </c>
      <c r="AC1752" t="str">
        <f t="shared" si="297"/>
        <v>Unaudited</v>
      </c>
    </row>
    <row r="1753" spans="1:29" x14ac:dyDescent="0.25">
      <c r="A1753" t="s">
        <v>421</v>
      </c>
      <c r="B1753" t="s">
        <v>1380</v>
      </c>
      <c r="C1753" t="s">
        <v>1381</v>
      </c>
      <c r="D1753">
        <v>1900</v>
      </c>
      <c r="E1753" s="957">
        <v>1</v>
      </c>
      <c r="F1753" t="s">
        <v>442</v>
      </c>
      <c r="G1753" s="957">
        <v>366</v>
      </c>
      <c r="H1753" t="s">
        <v>384</v>
      </c>
      <c r="I1753" s="937" t="s">
        <v>490</v>
      </c>
      <c r="J1753" s="937" t="s">
        <v>26</v>
      </c>
      <c r="K1753" s="937" t="s">
        <v>26</v>
      </c>
      <c r="L1753" s="937" t="s">
        <v>270</v>
      </c>
      <c r="M1753" s="962" t="s">
        <v>26</v>
      </c>
      <c r="N1753" s="678">
        <f t="shared" ca="1" si="303"/>
        <v>490359.50395701418</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ASR_CMS_19</v>
      </c>
      <c r="AB1753" s="957">
        <f t="shared" si="296"/>
        <v>45406</v>
      </c>
      <c r="AC1753" t="str">
        <f t="shared" si="297"/>
        <v>Unaudited</v>
      </c>
    </row>
    <row r="1754" spans="1:29" x14ac:dyDescent="0.25">
      <c r="A1754" t="s">
        <v>421</v>
      </c>
      <c r="B1754" t="s">
        <v>1380</v>
      </c>
      <c r="C1754" t="s">
        <v>1381</v>
      </c>
      <c r="D1754">
        <v>1900</v>
      </c>
      <c r="E1754" s="957">
        <v>1</v>
      </c>
      <c r="F1754" t="s">
        <v>1026</v>
      </c>
      <c r="G1754" s="957" t="s">
        <v>1379</v>
      </c>
      <c r="H1754" t="s">
        <v>384</v>
      </c>
      <c r="I1754" s="937" t="s">
        <v>433</v>
      </c>
      <c r="J1754" s="937" t="s">
        <v>433</v>
      </c>
      <c r="K1754" s="937" t="s">
        <v>433</v>
      </c>
      <c r="L1754" s="937"/>
      <c r="M1754" s="962" t="s">
        <v>433</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ASR_CMS_19</v>
      </c>
      <c r="AB1754" s="957">
        <f t="shared" si="296"/>
        <v>45406</v>
      </c>
      <c r="AC1754" t="str">
        <f t="shared" si="297"/>
        <v>Unaudited</v>
      </c>
    </row>
    <row r="1755" spans="1:29" x14ac:dyDescent="0.25">
      <c r="A1755" t="s">
        <v>421</v>
      </c>
      <c r="B1755" t="s">
        <v>1380</v>
      </c>
      <c r="C1755" t="s">
        <v>1381</v>
      </c>
      <c r="D1755">
        <v>1900</v>
      </c>
      <c r="E1755" s="957">
        <v>1</v>
      </c>
      <c r="F1755" t="s">
        <v>1026</v>
      </c>
      <c r="G1755" s="957" t="s">
        <v>1379</v>
      </c>
      <c r="H1755" t="s">
        <v>384</v>
      </c>
      <c r="I1755" s="937" t="s">
        <v>488</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400742.29342351208</v>
      </c>
      <c r="AA1755" t="str">
        <f t="shared" si="295"/>
        <v>ASR_CMS_19</v>
      </c>
      <c r="AB1755" s="957">
        <f t="shared" si="296"/>
        <v>45406</v>
      </c>
      <c r="AC1755" t="str">
        <f t="shared" si="297"/>
        <v>Unaudited</v>
      </c>
    </row>
    <row r="1756" spans="1:29" x14ac:dyDescent="0.25">
      <c r="A1756" t="s">
        <v>421</v>
      </c>
      <c r="B1756" t="s">
        <v>1380</v>
      </c>
      <c r="C1756" t="s">
        <v>1381</v>
      </c>
      <c r="D1756">
        <v>1900</v>
      </c>
      <c r="E1756" s="957">
        <v>1</v>
      </c>
      <c r="F1756" t="s">
        <v>1026</v>
      </c>
      <c r="G1756" s="957" t="s">
        <v>1379</v>
      </c>
      <c r="H1756" t="s">
        <v>384</v>
      </c>
      <c r="I1756" s="937" t="s">
        <v>488</v>
      </c>
      <c r="J1756" s="937" t="s">
        <v>12</v>
      </c>
      <c r="K1756" s="937" t="s">
        <v>1323</v>
      </c>
      <c r="L1756" s="945" t="s">
        <v>1314</v>
      </c>
      <c r="M1756" s="960" t="s">
        <v>1323</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ASR_CMS_19</v>
      </c>
      <c r="AB1756" s="957">
        <f t="shared" si="296"/>
        <v>45406</v>
      </c>
      <c r="AC1756" t="str">
        <f t="shared" si="297"/>
        <v>Unaudited</v>
      </c>
    </row>
    <row r="1757" spans="1:29" x14ac:dyDescent="0.25">
      <c r="A1757" t="s">
        <v>421</v>
      </c>
      <c r="B1757" t="s">
        <v>1380</v>
      </c>
      <c r="C1757" t="s">
        <v>1381</v>
      </c>
      <c r="D1757">
        <v>1900</v>
      </c>
      <c r="E1757" s="957">
        <v>1</v>
      </c>
      <c r="F1757" t="s">
        <v>1026</v>
      </c>
      <c r="G1757" s="957" t="s">
        <v>1379</v>
      </c>
      <c r="H1757" t="s">
        <v>384</v>
      </c>
      <c r="I1757" s="962" t="s">
        <v>488</v>
      </c>
      <c r="J1757" s="962" t="s">
        <v>491</v>
      </c>
      <c r="K1757" s="962" t="s">
        <v>492</v>
      </c>
      <c r="L1757" s="953" t="s">
        <v>63</v>
      </c>
      <c r="M1757" s="962" t="s">
        <v>344</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ASR_CMS_19</v>
      </c>
      <c r="AB1757" s="957">
        <f t="shared" si="296"/>
        <v>45406</v>
      </c>
      <c r="AC1757" t="str">
        <f t="shared" si="297"/>
        <v>Unaudited</v>
      </c>
    </row>
    <row r="1758" spans="1:29" x14ac:dyDescent="0.25">
      <c r="A1758" t="s">
        <v>421</v>
      </c>
      <c r="B1758" t="s">
        <v>1380</v>
      </c>
      <c r="C1758" t="s">
        <v>1381</v>
      </c>
      <c r="D1758">
        <v>1900</v>
      </c>
      <c r="E1758" s="957">
        <v>1</v>
      </c>
      <c r="F1758" t="s">
        <v>1026</v>
      </c>
      <c r="G1758" s="957" t="s">
        <v>1379</v>
      </c>
      <c r="H1758" t="s">
        <v>384</v>
      </c>
      <c r="I1758" s="958" t="s">
        <v>488</v>
      </c>
      <c r="J1758" s="958" t="s">
        <v>491</v>
      </c>
      <c r="K1758" s="958" t="s">
        <v>1014</v>
      </c>
      <c r="L1758" s="953" t="s">
        <v>910</v>
      </c>
      <c r="M1758" s="958" t="s">
        <v>911</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ASR_CMS_19</v>
      </c>
      <c r="AB1758" s="957">
        <f t="shared" si="296"/>
        <v>45406</v>
      </c>
      <c r="AC1758" t="str">
        <f t="shared" si="297"/>
        <v>Unaudited</v>
      </c>
    </row>
    <row r="1759" spans="1:29" x14ac:dyDescent="0.25">
      <c r="A1759" t="s">
        <v>421</v>
      </c>
      <c r="B1759" t="s">
        <v>1380</v>
      </c>
      <c r="C1759" t="s">
        <v>1381</v>
      </c>
      <c r="D1759">
        <v>1900</v>
      </c>
      <c r="E1759" s="957">
        <v>1</v>
      </c>
      <c r="F1759" t="s">
        <v>1026</v>
      </c>
      <c r="G1759" s="957" t="s">
        <v>1379</v>
      </c>
      <c r="H1759" t="s">
        <v>384</v>
      </c>
      <c r="I1759" s="958" t="s">
        <v>488</v>
      </c>
      <c r="J1759" s="958" t="s">
        <v>13</v>
      </c>
      <c r="K1759" s="958" t="s">
        <v>493</v>
      </c>
      <c r="L1759" s="937" t="s">
        <v>95</v>
      </c>
      <c r="M1759" s="958" t="s">
        <v>147</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ASR_CMS_19</v>
      </c>
      <c r="AB1759" s="957">
        <f t="shared" si="296"/>
        <v>45406</v>
      </c>
      <c r="AC1759" t="str">
        <f t="shared" si="297"/>
        <v>Unaudited</v>
      </c>
    </row>
    <row r="1760" spans="1:29" x14ac:dyDescent="0.25">
      <c r="A1760" t="s">
        <v>421</v>
      </c>
      <c r="B1760" t="s">
        <v>1380</v>
      </c>
      <c r="C1760" t="s">
        <v>1381</v>
      </c>
      <c r="D1760">
        <v>1900</v>
      </c>
      <c r="E1760" s="957">
        <v>1</v>
      </c>
      <c r="F1760" t="s">
        <v>1026</v>
      </c>
      <c r="G1760" s="957" t="s">
        <v>1379</v>
      </c>
      <c r="H1760" t="s">
        <v>384</v>
      </c>
      <c r="I1760" s="958" t="s">
        <v>488</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ASR_CMS_19</v>
      </c>
      <c r="AB1760" s="957">
        <f t="shared" si="296"/>
        <v>45406</v>
      </c>
      <c r="AC1760" t="str">
        <f t="shared" si="297"/>
        <v>Unaudited</v>
      </c>
    </row>
    <row r="1761" spans="1:29" x14ac:dyDescent="0.25">
      <c r="A1761" t="s">
        <v>421</v>
      </c>
      <c r="B1761" t="s">
        <v>1380</v>
      </c>
      <c r="C1761" t="s">
        <v>1381</v>
      </c>
      <c r="D1761">
        <v>1900</v>
      </c>
      <c r="E1761" s="957">
        <v>1</v>
      </c>
      <c r="F1761" t="s">
        <v>1026</v>
      </c>
      <c r="G1761" s="957" t="s">
        <v>1379</v>
      </c>
      <c r="H1761" t="s">
        <v>384</v>
      </c>
      <c r="I1761" s="965" t="s">
        <v>489</v>
      </c>
      <c r="J1761" s="965" t="s">
        <v>445</v>
      </c>
      <c r="K1761" s="965" t="s">
        <v>0</v>
      </c>
      <c r="L1761" s="945">
        <v>2.1</v>
      </c>
      <c r="M1761" s="965" t="s">
        <v>148</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1127494.3811475886</v>
      </c>
      <c r="AA1761" t="str">
        <f t="shared" si="295"/>
        <v>ASR_CMS_19</v>
      </c>
      <c r="AB1761" s="957">
        <f t="shared" si="296"/>
        <v>45406</v>
      </c>
      <c r="AC1761" t="str">
        <f t="shared" si="297"/>
        <v>Unaudited</v>
      </c>
    </row>
    <row r="1762" spans="1:29" ht="30" x14ac:dyDescent="0.25">
      <c r="A1762" t="s">
        <v>421</v>
      </c>
      <c r="B1762" t="s">
        <v>1380</v>
      </c>
      <c r="C1762" t="s">
        <v>1381</v>
      </c>
      <c r="D1762">
        <v>1900</v>
      </c>
      <c r="E1762" s="957">
        <v>1</v>
      </c>
      <c r="F1762" t="s">
        <v>1026</v>
      </c>
      <c r="G1762" s="957" t="s">
        <v>1379</v>
      </c>
      <c r="H1762" t="s">
        <v>384</v>
      </c>
      <c r="I1762" s="937" t="s">
        <v>489</v>
      </c>
      <c r="J1762" s="937" t="s">
        <v>445</v>
      </c>
      <c r="K1762" s="937" t="s">
        <v>0</v>
      </c>
      <c r="L1762" s="937">
        <v>2.2000000000000002</v>
      </c>
      <c r="M1762" s="958" t="s">
        <v>149</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-446615.63363361213</v>
      </c>
      <c r="AA1762" t="str">
        <f t="shared" si="295"/>
        <v>ASR_CMS_19</v>
      </c>
      <c r="AB1762" s="957">
        <f t="shared" si="296"/>
        <v>45406</v>
      </c>
      <c r="AC1762" t="str">
        <f t="shared" si="297"/>
        <v>Unaudited</v>
      </c>
    </row>
    <row r="1763" spans="1:29" x14ac:dyDescent="0.25">
      <c r="A1763" t="s">
        <v>421</v>
      </c>
      <c r="B1763" t="s">
        <v>1380</v>
      </c>
      <c r="C1763" t="s">
        <v>1381</v>
      </c>
      <c r="D1763">
        <v>1900</v>
      </c>
      <c r="E1763" s="957">
        <v>1</v>
      </c>
      <c r="F1763" t="s">
        <v>1026</v>
      </c>
      <c r="G1763" s="957" t="s">
        <v>1379</v>
      </c>
      <c r="H1763" t="s">
        <v>384</v>
      </c>
      <c r="I1763" s="937" t="s">
        <v>489</v>
      </c>
      <c r="J1763" s="937" t="s">
        <v>445</v>
      </c>
      <c r="K1763" s="937" t="s">
        <v>0</v>
      </c>
      <c r="L1763" s="943">
        <v>2.2999999999999998</v>
      </c>
      <c r="M1763" s="959" t="s">
        <v>150</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325154.430204848</v>
      </c>
      <c r="AA1763" t="str">
        <f t="shared" si="295"/>
        <v>ASR_CMS_19</v>
      </c>
      <c r="AB1763" s="957">
        <f t="shared" si="296"/>
        <v>45406</v>
      </c>
      <c r="AC1763" t="str">
        <f t="shared" si="297"/>
        <v>Unaudited</v>
      </c>
    </row>
    <row r="1764" spans="1:29" x14ac:dyDescent="0.25">
      <c r="A1764" t="s">
        <v>421</v>
      </c>
      <c r="B1764" t="s">
        <v>1380</v>
      </c>
      <c r="C1764" t="s">
        <v>1381</v>
      </c>
      <c r="D1764">
        <v>1900</v>
      </c>
      <c r="E1764" s="957">
        <v>1</v>
      </c>
      <c r="F1764" t="s">
        <v>1026</v>
      </c>
      <c r="G1764" s="957" t="s">
        <v>1379</v>
      </c>
      <c r="H1764" t="s">
        <v>384</v>
      </c>
      <c r="I1764" s="958" t="s">
        <v>489</v>
      </c>
      <c r="J1764" s="958" t="s">
        <v>445</v>
      </c>
      <c r="K1764" s="958" t="s">
        <v>0</v>
      </c>
      <c r="L1764" s="937">
        <v>2.4</v>
      </c>
      <c r="M1764" s="958" t="s">
        <v>151</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1461054.0153646406</v>
      </c>
      <c r="AA1764" t="str">
        <f t="shared" si="295"/>
        <v>ASR_CMS_19</v>
      </c>
      <c r="AB1764" s="957">
        <f t="shared" si="296"/>
        <v>45406</v>
      </c>
      <c r="AC1764" t="str">
        <f t="shared" si="297"/>
        <v>Unaudited</v>
      </c>
    </row>
    <row r="1765" spans="1:29" ht="30" x14ac:dyDescent="0.25">
      <c r="A1765" t="s">
        <v>421</v>
      </c>
      <c r="B1765" t="s">
        <v>1380</v>
      </c>
      <c r="C1765" t="s">
        <v>1381</v>
      </c>
      <c r="D1765">
        <v>1900</v>
      </c>
      <c r="E1765" s="957">
        <v>1</v>
      </c>
      <c r="F1765" t="s">
        <v>1026</v>
      </c>
      <c r="G1765" s="957" t="s">
        <v>1379</v>
      </c>
      <c r="H1765" t="s">
        <v>384</v>
      </c>
      <c r="I1765" s="937" t="s">
        <v>489</v>
      </c>
      <c r="J1765" s="937" t="s">
        <v>445</v>
      </c>
      <c r="K1765" s="937" t="s">
        <v>0</v>
      </c>
      <c r="L1765" s="937">
        <v>2.5</v>
      </c>
      <c r="M1765" s="958" t="s">
        <v>152</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-433578.48169856722</v>
      </c>
      <c r="AA1765" t="str">
        <f t="shared" si="295"/>
        <v>ASR_CMS_19</v>
      </c>
      <c r="AB1765" s="957">
        <f t="shared" si="296"/>
        <v>45406</v>
      </c>
      <c r="AC1765" t="str">
        <f t="shared" si="297"/>
        <v>Unaudited</v>
      </c>
    </row>
    <row r="1766" spans="1:29" x14ac:dyDescent="0.25">
      <c r="A1766" t="s">
        <v>421</v>
      </c>
      <c r="B1766" t="s">
        <v>1380</v>
      </c>
      <c r="C1766" t="s">
        <v>1381</v>
      </c>
      <c r="D1766">
        <v>1900</v>
      </c>
      <c r="E1766" s="957">
        <v>1</v>
      </c>
      <c r="F1766" t="s">
        <v>1026</v>
      </c>
      <c r="G1766" s="957" t="s">
        <v>1379</v>
      </c>
      <c r="H1766" t="s">
        <v>384</v>
      </c>
      <c r="I1766" s="937" t="s">
        <v>489</v>
      </c>
      <c r="J1766" s="937" t="s">
        <v>445</v>
      </c>
      <c r="K1766" s="937" t="s">
        <v>0</v>
      </c>
      <c r="L1766" s="937" t="s">
        <v>97</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ASR_CMS_19</v>
      </c>
      <c r="AB1766" s="957">
        <f t="shared" si="296"/>
        <v>45406</v>
      </c>
      <c r="AC1766" t="str">
        <f t="shared" si="297"/>
        <v>Unaudited</v>
      </c>
    </row>
    <row r="1767" spans="1:29" x14ac:dyDescent="0.25">
      <c r="A1767" t="s">
        <v>421</v>
      </c>
      <c r="B1767" t="s">
        <v>1380</v>
      </c>
      <c r="C1767" t="s">
        <v>1381</v>
      </c>
      <c r="D1767">
        <v>1900</v>
      </c>
      <c r="E1767" s="957">
        <v>1</v>
      </c>
      <c r="F1767" t="s">
        <v>1026</v>
      </c>
      <c r="G1767" s="957" t="s">
        <v>1379</v>
      </c>
      <c r="H1767" t="s">
        <v>384</v>
      </c>
      <c r="I1767" s="958" t="s">
        <v>489</v>
      </c>
      <c r="J1767" s="958" t="s">
        <v>445</v>
      </c>
      <c r="K1767" s="958" t="s">
        <v>0</v>
      </c>
      <c r="L1767" s="937" t="s">
        <v>153</v>
      </c>
      <c r="M1767" s="958" t="s">
        <v>452</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ASR_CMS_19</v>
      </c>
      <c r="AB1767" s="957">
        <f t="shared" si="296"/>
        <v>45406</v>
      </c>
      <c r="AC1767" t="str">
        <f t="shared" si="297"/>
        <v>Unaudited</v>
      </c>
    </row>
    <row r="1768" spans="1:29" x14ac:dyDescent="0.25">
      <c r="A1768" t="s">
        <v>421</v>
      </c>
      <c r="B1768" t="s">
        <v>1380</v>
      </c>
      <c r="C1768" t="s">
        <v>1381</v>
      </c>
      <c r="D1768">
        <v>1900</v>
      </c>
      <c r="E1768" s="957">
        <v>1</v>
      </c>
      <c r="F1768" t="s">
        <v>1026</v>
      </c>
      <c r="G1768" s="957" t="s">
        <v>1379</v>
      </c>
      <c r="H1768" t="s">
        <v>384</v>
      </c>
      <c r="I1768" s="958" t="s">
        <v>489</v>
      </c>
      <c r="J1768" s="958" t="s">
        <v>445</v>
      </c>
      <c r="K1768" s="958" t="s">
        <v>0</v>
      </c>
      <c r="L1768" s="953" t="s">
        <v>912</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-70780.27352085954</v>
      </c>
      <c r="AA1768" t="str">
        <f t="shared" si="295"/>
        <v>ASR_CMS_19</v>
      </c>
      <c r="AB1768" s="957">
        <f t="shared" si="296"/>
        <v>45406</v>
      </c>
      <c r="AC1768" t="str">
        <f t="shared" si="297"/>
        <v>Unaudited</v>
      </c>
    </row>
    <row r="1769" spans="1:29" x14ac:dyDescent="0.25">
      <c r="A1769" t="s">
        <v>421</v>
      </c>
      <c r="B1769" t="s">
        <v>1380</v>
      </c>
      <c r="C1769" t="s">
        <v>1381</v>
      </c>
      <c r="D1769">
        <v>1900</v>
      </c>
      <c r="E1769" s="957">
        <v>1</v>
      </c>
      <c r="F1769" t="s">
        <v>1026</v>
      </c>
      <c r="G1769" s="957" t="s">
        <v>1379</v>
      </c>
      <c r="H1769" t="s">
        <v>384</v>
      </c>
      <c r="I1769" s="937" t="s">
        <v>489</v>
      </c>
      <c r="J1769" s="937" t="s">
        <v>445</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91096.649974767992</v>
      </c>
      <c r="AA1769" t="str">
        <f t="shared" si="295"/>
        <v>ASR_CMS_19</v>
      </c>
      <c r="AB1769" s="957">
        <f t="shared" si="296"/>
        <v>45406</v>
      </c>
      <c r="AC1769" t="str">
        <f t="shared" si="297"/>
        <v>Unaudited</v>
      </c>
    </row>
    <row r="1770" spans="1:29" x14ac:dyDescent="0.25">
      <c r="A1770" t="s">
        <v>421</v>
      </c>
      <c r="B1770" t="s">
        <v>1380</v>
      </c>
      <c r="C1770" t="s">
        <v>1381</v>
      </c>
      <c r="D1770">
        <v>1900</v>
      </c>
      <c r="E1770" s="957">
        <v>1</v>
      </c>
      <c r="F1770" t="s">
        <v>1026</v>
      </c>
      <c r="G1770" s="957" t="s">
        <v>1379</v>
      </c>
      <c r="H1770" t="s">
        <v>384</v>
      </c>
      <c r="I1770" s="937" t="s">
        <v>489</v>
      </c>
      <c r="J1770" s="937" t="s">
        <v>445</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42338.98243352693</v>
      </c>
      <c r="AA1770" t="str">
        <f t="shared" si="295"/>
        <v>ASR_CMS_19</v>
      </c>
      <c r="AB1770" s="957">
        <f t="shared" si="296"/>
        <v>45406</v>
      </c>
      <c r="AC1770" t="str">
        <f t="shared" si="297"/>
        <v>Unaudited</v>
      </c>
    </row>
    <row r="1771" spans="1:29" x14ac:dyDescent="0.25">
      <c r="A1771" t="s">
        <v>421</v>
      </c>
      <c r="B1771" t="s">
        <v>1380</v>
      </c>
      <c r="C1771" t="s">
        <v>1381</v>
      </c>
      <c r="D1771">
        <v>1900</v>
      </c>
      <c r="E1771" s="957">
        <v>1</v>
      </c>
      <c r="F1771" t="s">
        <v>1026</v>
      </c>
      <c r="G1771" s="957" t="s">
        <v>1379</v>
      </c>
      <c r="H1771" t="s">
        <v>384</v>
      </c>
      <c r="I1771" s="937" t="s">
        <v>489</v>
      </c>
      <c r="J1771" s="937" t="s">
        <v>445</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ASR_CMS_19</v>
      </c>
      <c r="AB1771" s="957">
        <f t="shared" si="296"/>
        <v>45406</v>
      </c>
      <c r="AC1771" t="str">
        <f t="shared" si="297"/>
        <v>Unaudited</v>
      </c>
    </row>
    <row r="1772" spans="1:29" x14ac:dyDescent="0.25">
      <c r="A1772" t="s">
        <v>421</v>
      </c>
      <c r="B1772" t="s">
        <v>1380</v>
      </c>
      <c r="C1772" t="s">
        <v>1381</v>
      </c>
      <c r="D1772">
        <v>1900</v>
      </c>
      <c r="E1772" s="957">
        <v>1</v>
      </c>
      <c r="F1772" t="s">
        <v>1026</v>
      </c>
      <c r="G1772" s="957" t="s">
        <v>1379</v>
      </c>
      <c r="H1772" t="s">
        <v>384</v>
      </c>
      <c r="I1772" s="937" t="s">
        <v>489</v>
      </c>
      <c r="J1772" s="937" t="s">
        <v>445</v>
      </c>
      <c r="K1772" s="937" t="s">
        <v>53</v>
      </c>
      <c r="L1772" s="953" t="s">
        <v>44</v>
      </c>
      <c r="M1772" s="958" t="s">
        <v>154</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ASR_CMS_19</v>
      </c>
      <c r="AB1772" s="957">
        <f t="shared" si="296"/>
        <v>45406</v>
      </c>
      <c r="AC1772" t="str">
        <f t="shared" si="297"/>
        <v>Unaudited</v>
      </c>
    </row>
    <row r="1773" spans="1:29" x14ac:dyDescent="0.25">
      <c r="A1773" t="s">
        <v>421</v>
      </c>
      <c r="B1773" t="s">
        <v>1380</v>
      </c>
      <c r="C1773" t="s">
        <v>1381</v>
      </c>
      <c r="D1773">
        <v>1900</v>
      </c>
      <c r="E1773" s="957">
        <v>1</v>
      </c>
      <c r="F1773" t="s">
        <v>1026</v>
      </c>
      <c r="G1773" s="957" t="s">
        <v>1379</v>
      </c>
      <c r="H1773" t="s">
        <v>384</v>
      </c>
      <c r="I1773" s="937" t="s">
        <v>489</v>
      </c>
      <c r="J1773" s="937" t="s">
        <v>445</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ASR_CMS_19</v>
      </c>
      <c r="AB1773" s="957">
        <f t="shared" si="296"/>
        <v>45406</v>
      </c>
      <c r="AC1773" t="str">
        <f t="shared" si="297"/>
        <v>Unaudited</v>
      </c>
    </row>
    <row r="1774" spans="1:29" x14ac:dyDescent="0.25">
      <c r="A1774" t="s">
        <v>421</v>
      </c>
      <c r="B1774" t="s">
        <v>1380</v>
      </c>
      <c r="C1774" t="s">
        <v>1381</v>
      </c>
      <c r="D1774">
        <v>1900</v>
      </c>
      <c r="E1774" s="957">
        <v>1</v>
      </c>
      <c r="F1774" t="s">
        <v>1026</v>
      </c>
      <c r="G1774" s="957" t="s">
        <v>1379</v>
      </c>
      <c r="H1774" t="s">
        <v>384</v>
      </c>
      <c r="I1774" s="937" t="s">
        <v>489</v>
      </c>
      <c r="J1774" s="937" t="s">
        <v>445</v>
      </c>
      <c r="K1774" s="937" t="s">
        <v>53</v>
      </c>
      <c r="L1774" s="937" t="s">
        <v>42</v>
      </c>
      <c r="M1774" s="958" t="s">
        <v>155</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-1261387.6226662744</v>
      </c>
      <c r="AA1774" t="str">
        <f t="shared" si="295"/>
        <v>ASR_CMS_19</v>
      </c>
      <c r="AB1774" s="957">
        <f t="shared" si="296"/>
        <v>45406</v>
      </c>
      <c r="AC1774" t="str">
        <f t="shared" si="297"/>
        <v>Unaudited</v>
      </c>
    </row>
    <row r="1775" spans="1:29" x14ac:dyDescent="0.25">
      <c r="A1775" t="s">
        <v>421</v>
      </c>
      <c r="B1775" t="s">
        <v>1380</v>
      </c>
      <c r="C1775" t="s">
        <v>1381</v>
      </c>
      <c r="D1775">
        <v>1900</v>
      </c>
      <c r="E1775" s="957">
        <v>1</v>
      </c>
      <c r="F1775" t="s">
        <v>1026</v>
      </c>
      <c r="G1775" s="957" t="s">
        <v>1379</v>
      </c>
      <c r="H1775" t="s">
        <v>384</v>
      </c>
      <c r="I1775" s="958" t="s">
        <v>489</v>
      </c>
      <c r="J1775" s="958" t="s">
        <v>445</v>
      </c>
      <c r="K1775" s="958" t="s">
        <v>53</v>
      </c>
      <c r="L1775" s="937" t="s">
        <v>43</v>
      </c>
      <c r="M1775" s="958" t="s">
        <v>463</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-741.2592107973843</v>
      </c>
      <c r="AA1775" t="str">
        <f t="shared" si="295"/>
        <v>ASR_CMS_19</v>
      </c>
      <c r="AB1775" s="957">
        <f t="shared" si="296"/>
        <v>45406</v>
      </c>
      <c r="AC1775" t="str">
        <f t="shared" si="297"/>
        <v>Unaudited</v>
      </c>
    </row>
    <row r="1776" spans="1:29" x14ac:dyDescent="0.25">
      <c r="A1776" t="s">
        <v>421</v>
      </c>
      <c r="B1776" t="s">
        <v>1380</v>
      </c>
      <c r="C1776" t="s">
        <v>1381</v>
      </c>
      <c r="D1776">
        <v>1900</v>
      </c>
      <c r="E1776" s="957">
        <v>1</v>
      </c>
      <c r="F1776" t="s">
        <v>1026</v>
      </c>
      <c r="G1776" s="957" t="s">
        <v>1379</v>
      </c>
      <c r="H1776" t="s">
        <v>384</v>
      </c>
      <c r="I1776" s="937" t="s">
        <v>489</v>
      </c>
      <c r="J1776" s="937" t="s">
        <v>445</v>
      </c>
      <c r="K1776" s="937" t="s">
        <v>915</v>
      </c>
      <c r="L1776" s="937" t="s">
        <v>916</v>
      </c>
      <c r="M1776" s="958" t="s">
        <v>915</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-160.70190976345148</v>
      </c>
      <c r="AA1776" t="str">
        <f t="shared" si="295"/>
        <v>ASR_CMS_19</v>
      </c>
      <c r="AB1776" s="957">
        <f t="shared" si="296"/>
        <v>45406</v>
      </c>
      <c r="AC1776" t="str">
        <f t="shared" si="297"/>
        <v>Unaudited</v>
      </c>
    </row>
    <row r="1777" spans="1:29" x14ac:dyDescent="0.25">
      <c r="A1777" t="s">
        <v>421</v>
      </c>
      <c r="B1777" t="s">
        <v>1380</v>
      </c>
      <c r="C1777" t="s">
        <v>1381</v>
      </c>
      <c r="D1777">
        <v>1900</v>
      </c>
      <c r="E1777" s="957">
        <v>1</v>
      </c>
      <c r="F1777" t="s">
        <v>1026</v>
      </c>
      <c r="G1777" s="957" t="s">
        <v>1379</v>
      </c>
      <c r="H1777" t="s">
        <v>384</v>
      </c>
      <c r="I1777" s="937" t="s">
        <v>489</v>
      </c>
      <c r="J1777" s="937" t="s">
        <v>445</v>
      </c>
      <c r="K1777" s="937" t="s">
        <v>915</v>
      </c>
      <c r="L1777" s="937" t="s">
        <v>917</v>
      </c>
      <c r="M1777" s="958" t="s">
        <v>920</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-61518.489822794581</v>
      </c>
      <c r="AA1777" t="str">
        <f t="shared" si="295"/>
        <v>ASR_CMS_19</v>
      </c>
      <c r="AB1777" s="957">
        <f t="shared" si="296"/>
        <v>45406</v>
      </c>
      <c r="AC1777" t="str">
        <f t="shared" si="297"/>
        <v>Unaudited</v>
      </c>
    </row>
    <row r="1778" spans="1:29" x14ac:dyDescent="0.25">
      <c r="A1778" t="s">
        <v>421</v>
      </c>
      <c r="B1778" t="s">
        <v>1380</v>
      </c>
      <c r="C1778" t="s">
        <v>1381</v>
      </c>
      <c r="D1778">
        <v>1900</v>
      </c>
      <c r="E1778" s="957">
        <v>1</v>
      </c>
      <c r="F1778" t="s">
        <v>1026</v>
      </c>
      <c r="G1778" s="957" t="s">
        <v>1379</v>
      </c>
      <c r="H1778" t="s">
        <v>384</v>
      </c>
      <c r="I1778" s="937" t="s">
        <v>489</v>
      </c>
      <c r="J1778" s="937" t="s">
        <v>445</v>
      </c>
      <c r="K1778" s="937" t="s">
        <v>915</v>
      </c>
      <c r="L1778" s="937" t="s">
        <v>918</v>
      </c>
      <c r="M1778" s="958" t="s">
        <v>921</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ASR_CMS_19</v>
      </c>
      <c r="AB1778" s="957">
        <f t="shared" si="296"/>
        <v>45406</v>
      </c>
      <c r="AC1778" t="str">
        <f t="shared" si="297"/>
        <v>Unaudited</v>
      </c>
    </row>
    <row r="1779" spans="1:29" x14ac:dyDescent="0.25">
      <c r="A1779" t="s">
        <v>421</v>
      </c>
      <c r="B1779" t="s">
        <v>1380</v>
      </c>
      <c r="C1779" t="s">
        <v>1381</v>
      </c>
      <c r="D1779">
        <v>1900</v>
      </c>
      <c r="E1779" s="957">
        <v>1</v>
      </c>
      <c r="F1779" t="s">
        <v>1026</v>
      </c>
      <c r="G1779" s="957" t="s">
        <v>1379</v>
      </c>
      <c r="H1779" t="s">
        <v>384</v>
      </c>
      <c r="I1779" s="958" t="s">
        <v>489</v>
      </c>
      <c r="J1779" s="958" t="s">
        <v>445</v>
      </c>
      <c r="K1779" s="958" t="s">
        <v>446</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55184.143741715678</v>
      </c>
      <c r="AA1779" t="str">
        <f t="shared" si="295"/>
        <v>ASR_CMS_19</v>
      </c>
      <c r="AB1779" s="957">
        <f t="shared" si="296"/>
        <v>45406</v>
      </c>
      <c r="AC1779" t="str">
        <f t="shared" si="297"/>
        <v>Unaudited</v>
      </c>
    </row>
    <row r="1780" spans="1:29" ht="30" x14ac:dyDescent="0.25">
      <c r="A1780" t="s">
        <v>421</v>
      </c>
      <c r="B1780" t="s">
        <v>1380</v>
      </c>
      <c r="C1780" t="s">
        <v>1381</v>
      </c>
      <c r="D1780">
        <v>1900</v>
      </c>
      <c r="E1780" s="957">
        <v>1</v>
      </c>
      <c r="F1780" t="s">
        <v>1026</v>
      </c>
      <c r="G1780" s="957" t="s">
        <v>1379</v>
      </c>
      <c r="H1780" t="s">
        <v>384</v>
      </c>
      <c r="I1780" s="958" t="s">
        <v>489</v>
      </c>
      <c r="J1780" s="958" t="s">
        <v>445</v>
      </c>
      <c r="K1780" s="958" t="s">
        <v>446</v>
      </c>
      <c r="L1780" s="937">
        <v>5.2</v>
      </c>
      <c r="M1780" s="958" t="s">
        <v>304</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ASR_CMS_19</v>
      </c>
      <c r="AB1780" s="957">
        <f t="shared" si="296"/>
        <v>45406</v>
      </c>
      <c r="AC1780" t="str">
        <f t="shared" si="297"/>
        <v>Unaudited</v>
      </c>
    </row>
    <row r="1781" spans="1:29" ht="30" x14ac:dyDescent="0.25">
      <c r="A1781" t="s">
        <v>421</v>
      </c>
      <c r="B1781" t="s">
        <v>1380</v>
      </c>
      <c r="C1781" t="s">
        <v>1381</v>
      </c>
      <c r="D1781">
        <v>1900</v>
      </c>
      <c r="E1781" s="957">
        <v>1</v>
      </c>
      <c r="F1781" t="s">
        <v>1026</v>
      </c>
      <c r="G1781" s="957" t="s">
        <v>1379</v>
      </c>
      <c r="H1781" t="s">
        <v>384</v>
      </c>
      <c r="I1781" s="958" t="s">
        <v>489</v>
      </c>
      <c r="J1781" s="958" t="s">
        <v>445</v>
      </c>
      <c r="K1781" s="958" t="s">
        <v>446</v>
      </c>
      <c r="L1781" s="937">
        <v>5.3</v>
      </c>
      <c r="M1781" s="958" t="s">
        <v>305</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-78621.600076835195</v>
      </c>
      <c r="AA1781" t="str">
        <f t="shared" si="295"/>
        <v>ASR_CMS_19</v>
      </c>
      <c r="AB1781" s="957">
        <f t="shared" si="296"/>
        <v>45406</v>
      </c>
      <c r="AC1781" t="str">
        <f t="shared" si="297"/>
        <v>Unaudited</v>
      </c>
    </row>
    <row r="1782" spans="1:29" x14ac:dyDescent="0.25">
      <c r="A1782" t="s">
        <v>421</v>
      </c>
      <c r="B1782" t="s">
        <v>1380</v>
      </c>
      <c r="C1782" t="s">
        <v>1381</v>
      </c>
      <c r="D1782">
        <v>1900</v>
      </c>
      <c r="E1782" s="957">
        <v>1</v>
      </c>
      <c r="F1782" t="s">
        <v>1026</v>
      </c>
      <c r="G1782" s="957" t="s">
        <v>1379</v>
      </c>
      <c r="H1782" t="s">
        <v>384</v>
      </c>
      <c r="I1782" s="958" t="s">
        <v>489</v>
      </c>
      <c r="J1782" s="958" t="s">
        <v>445</v>
      </c>
      <c r="K1782" s="958" t="s">
        <v>446</v>
      </c>
      <c r="L1782" s="937" t="s">
        <v>82</v>
      </c>
      <c r="M1782" s="958" t="s">
        <v>454</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ASR_CMS_19</v>
      </c>
      <c r="AB1782" s="957">
        <f t="shared" si="296"/>
        <v>45406</v>
      </c>
      <c r="AC1782" t="str">
        <f t="shared" si="297"/>
        <v>Unaudited</v>
      </c>
    </row>
    <row r="1783" spans="1:29" x14ac:dyDescent="0.25">
      <c r="A1783" t="s">
        <v>421</v>
      </c>
      <c r="B1783" t="s">
        <v>1380</v>
      </c>
      <c r="C1783" t="s">
        <v>1381</v>
      </c>
      <c r="D1783">
        <v>1900</v>
      </c>
      <c r="E1783" s="957">
        <v>1</v>
      </c>
      <c r="F1783" t="s">
        <v>1026</v>
      </c>
      <c r="G1783" s="957" t="s">
        <v>1379</v>
      </c>
      <c r="H1783" t="s">
        <v>384</v>
      </c>
      <c r="I1783" s="958" t="s">
        <v>489</v>
      </c>
      <c r="J1783" s="958" t="s">
        <v>445</v>
      </c>
      <c r="K1783" s="958" t="s">
        <v>447</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ASR_CMS_19</v>
      </c>
      <c r="AB1783" s="957">
        <f t="shared" si="296"/>
        <v>45406</v>
      </c>
      <c r="AC1783" t="str">
        <f t="shared" si="297"/>
        <v>Unaudited</v>
      </c>
    </row>
    <row r="1784" spans="1:29" x14ac:dyDescent="0.25">
      <c r="A1784" t="s">
        <v>421</v>
      </c>
      <c r="B1784" t="s">
        <v>1380</v>
      </c>
      <c r="C1784" t="s">
        <v>1381</v>
      </c>
      <c r="D1784">
        <v>1900</v>
      </c>
      <c r="E1784" s="957">
        <v>1</v>
      </c>
      <c r="F1784" t="s">
        <v>1026</v>
      </c>
      <c r="G1784" s="957" t="s">
        <v>1379</v>
      </c>
      <c r="H1784" t="s">
        <v>384</v>
      </c>
      <c r="I1784" s="958" t="s">
        <v>489</v>
      </c>
      <c r="J1784" s="958" t="s">
        <v>445</v>
      </c>
      <c r="K1784" s="958" t="s">
        <v>447</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ASR_CMS_19</v>
      </c>
      <c r="AB1784" s="957">
        <f t="shared" si="296"/>
        <v>45406</v>
      </c>
      <c r="AC1784" t="str">
        <f t="shared" si="297"/>
        <v>Unaudited</v>
      </c>
    </row>
    <row r="1785" spans="1:29" x14ac:dyDescent="0.25">
      <c r="A1785" t="s">
        <v>421</v>
      </c>
      <c r="B1785" t="s">
        <v>1380</v>
      </c>
      <c r="C1785" t="s">
        <v>1381</v>
      </c>
      <c r="D1785">
        <v>1900</v>
      </c>
      <c r="E1785" s="957">
        <v>1</v>
      </c>
      <c r="F1785" t="s">
        <v>1026</v>
      </c>
      <c r="G1785" s="957" t="s">
        <v>1379</v>
      </c>
      <c r="H1785" t="s">
        <v>384</v>
      </c>
      <c r="I1785" s="937" t="s">
        <v>489</v>
      </c>
      <c r="J1785" s="937" t="s">
        <v>445</v>
      </c>
      <c r="K1785" s="937" t="s">
        <v>447</v>
      </c>
      <c r="L1785" s="937">
        <v>6.3</v>
      </c>
      <c r="M1785" s="958" t="s">
        <v>185</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ASR_CMS_19</v>
      </c>
      <c r="AB1785" s="957">
        <f t="shared" si="296"/>
        <v>45406</v>
      </c>
      <c r="AC1785" t="str">
        <f t="shared" si="297"/>
        <v>Unaudited</v>
      </c>
    </row>
    <row r="1786" spans="1:29" x14ac:dyDescent="0.25">
      <c r="A1786" t="s">
        <v>421</v>
      </c>
      <c r="B1786" t="s">
        <v>1380</v>
      </c>
      <c r="C1786" t="s">
        <v>1381</v>
      </c>
      <c r="D1786">
        <v>1900</v>
      </c>
      <c r="E1786" s="957">
        <v>1</v>
      </c>
      <c r="F1786" t="s">
        <v>1026</v>
      </c>
      <c r="G1786" s="957" t="s">
        <v>1379</v>
      </c>
      <c r="H1786" t="s">
        <v>384</v>
      </c>
      <c r="I1786" s="958" t="s">
        <v>489</v>
      </c>
      <c r="J1786" s="958" t="s">
        <v>445</v>
      </c>
      <c r="K1786" s="958" t="s">
        <v>447</v>
      </c>
      <c r="L1786" s="937" t="s">
        <v>87</v>
      </c>
      <c r="M1786" s="958" t="s">
        <v>455</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ASR_CMS_19</v>
      </c>
      <c r="AB1786" s="957">
        <f t="shared" si="296"/>
        <v>45406</v>
      </c>
      <c r="AC1786" t="str">
        <f t="shared" si="297"/>
        <v>Unaudited</v>
      </c>
    </row>
    <row r="1787" spans="1:29" x14ac:dyDescent="0.25">
      <c r="A1787" t="s">
        <v>421</v>
      </c>
      <c r="B1787" t="s">
        <v>1380</v>
      </c>
      <c r="C1787" t="s">
        <v>1381</v>
      </c>
      <c r="D1787">
        <v>1900</v>
      </c>
      <c r="E1787" s="957">
        <v>1</v>
      </c>
      <c r="F1787" t="s">
        <v>1026</v>
      </c>
      <c r="G1787" s="957" t="s">
        <v>1379</v>
      </c>
      <c r="H1787" t="s">
        <v>384</v>
      </c>
      <c r="I1787" s="937" t="s">
        <v>489</v>
      </c>
      <c r="J1787" s="937" t="s">
        <v>445</v>
      </c>
      <c r="K1787" s="937" t="s">
        <v>448</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-7115.6613034386228</v>
      </c>
      <c r="AA1787" t="str">
        <f t="shared" si="295"/>
        <v>ASR_CMS_19</v>
      </c>
      <c r="AB1787" s="957">
        <f t="shared" si="296"/>
        <v>45406</v>
      </c>
      <c r="AC1787" t="str">
        <f t="shared" si="297"/>
        <v>Unaudited</v>
      </c>
    </row>
    <row r="1788" spans="1:29" x14ac:dyDescent="0.25">
      <c r="A1788" t="s">
        <v>421</v>
      </c>
      <c r="B1788" t="s">
        <v>1380</v>
      </c>
      <c r="C1788" t="s">
        <v>1381</v>
      </c>
      <c r="D1788">
        <v>1900</v>
      </c>
      <c r="E1788" s="957">
        <v>1</v>
      </c>
      <c r="F1788" t="s">
        <v>1026</v>
      </c>
      <c r="G1788" s="957" t="s">
        <v>1379</v>
      </c>
      <c r="H1788" t="s">
        <v>384</v>
      </c>
      <c r="I1788" s="937" t="s">
        <v>489</v>
      </c>
      <c r="J1788" s="937" t="s">
        <v>445</v>
      </c>
      <c r="K1788" s="937" t="s">
        <v>448</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ASR_CMS_19</v>
      </c>
      <c r="AB1788" s="957">
        <f t="shared" si="296"/>
        <v>45406</v>
      </c>
      <c r="AC1788" t="str">
        <f t="shared" si="297"/>
        <v>Unaudited</v>
      </c>
    </row>
    <row r="1789" spans="1:29" x14ac:dyDescent="0.25">
      <c r="A1789" t="s">
        <v>421</v>
      </c>
      <c r="B1789" t="s">
        <v>1380</v>
      </c>
      <c r="C1789" t="s">
        <v>1381</v>
      </c>
      <c r="D1789">
        <v>1900</v>
      </c>
      <c r="E1789" s="957">
        <v>1</v>
      </c>
      <c r="F1789" t="s">
        <v>1026</v>
      </c>
      <c r="G1789" s="957" t="s">
        <v>1379</v>
      </c>
      <c r="H1789" t="s">
        <v>384</v>
      </c>
      <c r="I1789" s="937" t="s">
        <v>489</v>
      </c>
      <c r="J1789" s="937" t="s">
        <v>445</v>
      </c>
      <c r="K1789" s="937" t="s">
        <v>448</v>
      </c>
      <c r="L1789" s="937">
        <v>7.3</v>
      </c>
      <c r="M1789" s="958" t="s">
        <v>156</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ASR_CMS_19</v>
      </c>
      <c r="AB1789" s="957">
        <f t="shared" si="296"/>
        <v>45406</v>
      </c>
      <c r="AC1789" t="str">
        <f t="shared" si="297"/>
        <v>Unaudited</v>
      </c>
    </row>
    <row r="1790" spans="1:29" x14ac:dyDescent="0.25">
      <c r="A1790" t="s">
        <v>421</v>
      </c>
      <c r="B1790" t="s">
        <v>1380</v>
      </c>
      <c r="C1790" t="s">
        <v>1381</v>
      </c>
      <c r="D1790">
        <v>1900</v>
      </c>
      <c r="E1790" s="957">
        <v>1</v>
      </c>
      <c r="F1790" t="s">
        <v>1026</v>
      </c>
      <c r="G1790" s="957" t="s">
        <v>1379</v>
      </c>
      <c r="H1790" t="s">
        <v>384</v>
      </c>
      <c r="I1790" s="937" t="s">
        <v>489</v>
      </c>
      <c r="J1790" s="937" t="s">
        <v>445</v>
      </c>
      <c r="K1790" s="937" t="s">
        <v>448</v>
      </c>
      <c r="L1790" s="937" t="s">
        <v>91</v>
      </c>
      <c r="M1790" s="958" t="s">
        <v>456</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ASR_CMS_19</v>
      </c>
      <c r="AB1790" s="957">
        <f t="shared" si="296"/>
        <v>45406</v>
      </c>
      <c r="AC1790" t="str">
        <f t="shared" si="297"/>
        <v>Unaudited</v>
      </c>
    </row>
    <row r="1791" spans="1:29" x14ac:dyDescent="0.25">
      <c r="A1791" t="s">
        <v>421</v>
      </c>
      <c r="B1791" t="s">
        <v>1380</v>
      </c>
      <c r="C1791" t="s">
        <v>1381</v>
      </c>
      <c r="D1791">
        <v>1900</v>
      </c>
      <c r="E1791" s="957">
        <v>1</v>
      </c>
      <c r="F1791" t="s">
        <v>1026</v>
      </c>
      <c r="G1791" s="957" t="s">
        <v>1379</v>
      </c>
      <c r="H1791" t="s">
        <v>384</v>
      </c>
      <c r="I1791" s="937" t="s">
        <v>489</v>
      </c>
      <c r="J1791" s="937" t="s">
        <v>445</v>
      </c>
      <c r="K1791" s="937" t="s">
        <v>449</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-9848.1434541323833</v>
      </c>
      <c r="AA1791" t="str">
        <f t="shared" si="295"/>
        <v>ASR_CMS_19</v>
      </c>
      <c r="AB1791" s="957">
        <f t="shared" si="296"/>
        <v>45406</v>
      </c>
      <c r="AC1791" t="str">
        <f t="shared" si="297"/>
        <v>Unaudited</v>
      </c>
    </row>
    <row r="1792" spans="1:29" x14ac:dyDescent="0.25">
      <c r="A1792" t="s">
        <v>421</v>
      </c>
      <c r="B1792" t="s">
        <v>1380</v>
      </c>
      <c r="C1792" t="s">
        <v>1381</v>
      </c>
      <c r="D1792">
        <v>1900</v>
      </c>
      <c r="E1792" s="957">
        <v>1</v>
      </c>
      <c r="F1792" t="s">
        <v>1026</v>
      </c>
      <c r="G1792" s="957" t="s">
        <v>1379</v>
      </c>
      <c r="H1792" t="s">
        <v>384</v>
      </c>
      <c r="I1792" s="937" t="s">
        <v>489</v>
      </c>
      <c r="J1792" s="937" t="s">
        <v>445</v>
      </c>
      <c r="K1792" s="937" t="s">
        <v>449</v>
      </c>
      <c r="L1792" s="937" t="s">
        <v>113</v>
      </c>
      <c r="M1792" s="958" t="s">
        <v>444</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ASR_CMS_19</v>
      </c>
      <c r="AB1792" s="957">
        <f t="shared" si="296"/>
        <v>45406</v>
      </c>
      <c r="AC1792" t="str">
        <f t="shared" si="297"/>
        <v>Unaudited</v>
      </c>
    </row>
    <row r="1793" spans="1:29" x14ac:dyDescent="0.25">
      <c r="A1793" t="s">
        <v>421</v>
      </c>
      <c r="B1793" t="s">
        <v>1380</v>
      </c>
      <c r="C1793" t="s">
        <v>1381</v>
      </c>
      <c r="D1793">
        <v>1900</v>
      </c>
      <c r="E1793" s="957">
        <v>1</v>
      </c>
      <c r="F1793" t="s">
        <v>1026</v>
      </c>
      <c r="G1793" s="957" t="s">
        <v>1379</v>
      </c>
      <c r="H1793" t="s">
        <v>384</v>
      </c>
      <c r="I1793" s="937" t="s">
        <v>489</v>
      </c>
      <c r="J1793" s="937" t="s">
        <v>445</v>
      </c>
      <c r="K1793" s="937" t="s">
        <v>449</v>
      </c>
      <c r="L1793" s="937" t="s">
        <v>115</v>
      </c>
      <c r="M1793" s="958" t="s">
        <v>158</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ASR_CMS_19</v>
      </c>
      <c r="AB1793" s="957">
        <f t="shared" si="296"/>
        <v>45406</v>
      </c>
      <c r="AC1793" t="str">
        <f t="shared" si="297"/>
        <v>Unaudited</v>
      </c>
    </row>
    <row r="1794" spans="1:29" x14ac:dyDescent="0.25">
      <c r="A1794" t="s">
        <v>421</v>
      </c>
      <c r="B1794" t="s">
        <v>1380</v>
      </c>
      <c r="C1794" t="s">
        <v>1381</v>
      </c>
      <c r="D1794">
        <v>1900</v>
      </c>
      <c r="E1794" s="957">
        <v>1</v>
      </c>
      <c r="F1794" t="s">
        <v>1026</v>
      </c>
      <c r="G1794" s="957" t="s">
        <v>1379</v>
      </c>
      <c r="H1794" t="s">
        <v>384</v>
      </c>
      <c r="I1794" s="937" t="s">
        <v>489</v>
      </c>
      <c r="J1794" s="937" t="s">
        <v>445</v>
      </c>
      <c r="K1794" s="937" t="s">
        <v>449</v>
      </c>
      <c r="L1794" s="937" t="s">
        <v>116</v>
      </c>
      <c r="M1794" s="958" t="s">
        <v>114</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ASR_CMS_19</v>
      </c>
      <c r="AB1794" s="957">
        <f t="shared" ref="AB1794:AB1857" si="311">file_date</f>
        <v>45406</v>
      </c>
      <c r="AC1794" t="str">
        <f t="shared" ref="AC1794:AC1857" si="312">status</f>
        <v>Unaudited</v>
      </c>
    </row>
    <row r="1795" spans="1:29" x14ac:dyDescent="0.25">
      <c r="A1795" t="s">
        <v>421</v>
      </c>
      <c r="B1795" t="s">
        <v>1380</v>
      </c>
      <c r="C1795" t="s">
        <v>1381</v>
      </c>
      <c r="D1795">
        <v>1900</v>
      </c>
      <c r="E1795" s="957">
        <v>1</v>
      </c>
      <c r="F1795" t="s">
        <v>1026</v>
      </c>
      <c r="G1795" s="957" t="s">
        <v>1379</v>
      </c>
      <c r="H1795" t="s">
        <v>384</v>
      </c>
      <c r="I1795" s="937" t="s">
        <v>489</v>
      </c>
      <c r="J1795" s="937" t="s">
        <v>445</v>
      </c>
      <c r="K1795" s="937" t="s">
        <v>449</v>
      </c>
      <c r="L1795" s="937" t="s">
        <v>117</v>
      </c>
      <c r="M1795" s="958" t="s">
        <v>159</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ASR_CMS_19</v>
      </c>
      <c r="AB1795" s="957">
        <f t="shared" si="311"/>
        <v>45406</v>
      </c>
      <c r="AC1795" t="str">
        <f t="shared" si="312"/>
        <v>Unaudited</v>
      </c>
    </row>
    <row r="1796" spans="1:29" x14ac:dyDescent="0.25">
      <c r="A1796" t="s">
        <v>421</v>
      </c>
      <c r="B1796" t="s">
        <v>1380</v>
      </c>
      <c r="C1796" t="s">
        <v>1381</v>
      </c>
      <c r="D1796">
        <v>1900</v>
      </c>
      <c r="E1796" s="957">
        <v>1</v>
      </c>
      <c r="F1796" t="s">
        <v>1026</v>
      </c>
      <c r="G1796" s="957" t="s">
        <v>1379</v>
      </c>
      <c r="H1796" t="s">
        <v>384</v>
      </c>
      <c r="I1796" s="937" t="s">
        <v>489</v>
      </c>
      <c r="J1796" s="937" t="s">
        <v>445</v>
      </c>
      <c r="K1796" s="937" t="s">
        <v>449</v>
      </c>
      <c r="L1796" s="937" t="s">
        <v>160</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ASR_CMS_19</v>
      </c>
      <c r="AB1796" s="957">
        <f t="shared" si="311"/>
        <v>45406</v>
      </c>
      <c r="AC1796" t="str">
        <f t="shared" si="312"/>
        <v>Unaudited</v>
      </c>
    </row>
    <row r="1797" spans="1:29" x14ac:dyDescent="0.25">
      <c r="A1797" t="s">
        <v>421</v>
      </c>
      <c r="B1797" t="s">
        <v>1380</v>
      </c>
      <c r="C1797" t="s">
        <v>1381</v>
      </c>
      <c r="D1797">
        <v>1900</v>
      </c>
      <c r="E1797" s="957">
        <v>1</v>
      </c>
      <c r="F1797" t="s">
        <v>1026</v>
      </c>
      <c r="G1797" s="957" t="s">
        <v>1379</v>
      </c>
      <c r="H1797" t="s">
        <v>384</v>
      </c>
      <c r="I1797" s="937" t="s">
        <v>489</v>
      </c>
      <c r="J1797" s="937" t="s">
        <v>445</v>
      </c>
      <c r="K1797" s="937" t="s">
        <v>449</v>
      </c>
      <c r="L1797" s="937" t="s">
        <v>443</v>
      </c>
      <c r="M1797" s="958" t="s">
        <v>457</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ASR_CMS_19</v>
      </c>
      <c r="AB1797" s="957">
        <f t="shared" si="311"/>
        <v>45406</v>
      </c>
      <c r="AC1797" t="str">
        <f t="shared" si="312"/>
        <v>Unaudited</v>
      </c>
    </row>
    <row r="1798" spans="1:29" ht="30" x14ac:dyDescent="0.25">
      <c r="A1798" t="s">
        <v>421</v>
      </c>
      <c r="B1798" t="s">
        <v>1380</v>
      </c>
      <c r="C1798" t="s">
        <v>1381</v>
      </c>
      <c r="D1798">
        <v>1900</v>
      </c>
      <c r="E1798" s="957">
        <v>1</v>
      </c>
      <c r="F1798" t="s">
        <v>1026</v>
      </c>
      <c r="G1798" s="957" t="s">
        <v>1379</v>
      </c>
      <c r="H1798" t="s">
        <v>384</v>
      </c>
      <c r="I1798" s="937" t="s">
        <v>489</v>
      </c>
      <c r="J1798" s="937" t="s">
        <v>445</v>
      </c>
      <c r="K1798" s="937" t="s">
        <v>450</v>
      </c>
      <c r="L1798" s="937">
        <v>9.1</v>
      </c>
      <c r="M1798" s="958" t="s">
        <v>186</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-305323.05279545346</v>
      </c>
      <c r="AA1798" t="str">
        <f t="shared" si="310"/>
        <v>ASR_CMS_19</v>
      </c>
      <c r="AB1798" s="957">
        <f t="shared" si="311"/>
        <v>45406</v>
      </c>
      <c r="AC1798" t="str">
        <f t="shared" si="312"/>
        <v>Unaudited</v>
      </c>
    </row>
    <row r="1799" spans="1:29" x14ac:dyDescent="0.25">
      <c r="A1799" t="s">
        <v>421</v>
      </c>
      <c r="B1799" t="s">
        <v>1380</v>
      </c>
      <c r="C1799" t="s">
        <v>1381</v>
      </c>
      <c r="D1799">
        <v>1900</v>
      </c>
      <c r="E1799" s="957">
        <v>1</v>
      </c>
      <c r="F1799" t="s">
        <v>1026</v>
      </c>
      <c r="G1799" s="957" t="s">
        <v>1379</v>
      </c>
      <c r="H1799" t="s">
        <v>384</v>
      </c>
      <c r="I1799" s="937" t="s">
        <v>489</v>
      </c>
      <c r="J1799" s="937" t="s">
        <v>445</v>
      </c>
      <c r="K1799" s="937" t="s">
        <v>450</v>
      </c>
      <c r="L1799" s="937" t="s">
        <v>107</v>
      </c>
      <c r="M1799" s="958" t="s">
        <v>187</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-1782.2383421852392</v>
      </c>
      <c r="AA1799" t="str">
        <f t="shared" si="310"/>
        <v>ASR_CMS_19</v>
      </c>
      <c r="AB1799" s="957">
        <f t="shared" si="311"/>
        <v>45406</v>
      </c>
      <c r="AC1799" t="str">
        <f t="shared" si="312"/>
        <v>Unaudited</v>
      </c>
    </row>
    <row r="1800" spans="1:29" x14ac:dyDescent="0.25">
      <c r="A1800" t="s">
        <v>421</v>
      </c>
      <c r="B1800" t="s">
        <v>1380</v>
      </c>
      <c r="C1800" t="s">
        <v>1381</v>
      </c>
      <c r="D1800">
        <v>1900</v>
      </c>
      <c r="E1800" s="957">
        <v>1</v>
      </c>
      <c r="F1800" t="s">
        <v>1026</v>
      </c>
      <c r="G1800" s="957" t="s">
        <v>1379</v>
      </c>
      <c r="H1800" t="s">
        <v>384</v>
      </c>
      <c r="I1800" s="937" t="s">
        <v>489</v>
      </c>
      <c r="J1800" s="937" t="s">
        <v>445</v>
      </c>
      <c r="K1800" s="937" t="s">
        <v>450</v>
      </c>
      <c r="L1800" s="937" t="s">
        <v>1316</v>
      </c>
      <c r="M1800" s="958" t="s">
        <v>1317</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1154.2504819873575</v>
      </c>
      <c r="AA1800" t="str">
        <f t="shared" si="310"/>
        <v>ASR_CMS_19</v>
      </c>
      <c r="AB1800" s="957">
        <f t="shared" si="311"/>
        <v>45406</v>
      </c>
      <c r="AC1800" t="str">
        <f t="shared" si="312"/>
        <v>Unaudited</v>
      </c>
    </row>
    <row r="1801" spans="1:29" x14ac:dyDescent="0.25">
      <c r="A1801" t="s">
        <v>421</v>
      </c>
      <c r="B1801" t="s">
        <v>1380</v>
      </c>
      <c r="C1801" t="s">
        <v>1381</v>
      </c>
      <c r="D1801">
        <v>1900</v>
      </c>
      <c r="E1801" s="957">
        <v>1</v>
      </c>
      <c r="F1801" t="s">
        <v>1026</v>
      </c>
      <c r="G1801" s="957" t="s">
        <v>1379</v>
      </c>
      <c r="H1801" t="s">
        <v>384</v>
      </c>
      <c r="I1801" s="937" t="s">
        <v>489</v>
      </c>
      <c r="J1801" s="937" t="s">
        <v>445</v>
      </c>
      <c r="K1801" s="937" t="s">
        <v>450</v>
      </c>
      <c r="L1801" s="945" t="s">
        <v>108</v>
      </c>
      <c r="M1801" s="960" t="s">
        <v>188</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199955.21180082887</v>
      </c>
      <c r="AA1801" t="str">
        <f t="shared" si="310"/>
        <v>ASR_CMS_19</v>
      </c>
      <c r="AB1801" s="957">
        <f t="shared" si="311"/>
        <v>45406</v>
      </c>
      <c r="AC1801" t="str">
        <f t="shared" si="312"/>
        <v>Unaudited</v>
      </c>
    </row>
    <row r="1802" spans="1:29" x14ac:dyDescent="0.25">
      <c r="A1802" t="s">
        <v>421</v>
      </c>
      <c r="B1802" t="s">
        <v>1380</v>
      </c>
      <c r="C1802" t="s">
        <v>1381</v>
      </c>
      <c r="D1802">
        <v>1900</v>
      </c>
      <c r="E1802" s="957">
        <v>1</v>
      </c>
      <c r="F1802" t="s">
        <v>1026</v>
      </c>
      <c r="G1802" s="957" t="s">
        <v>1379</v>
      </c>
      <c r="H1802" t="s">
        <v>384</v>
      </c>
      <c r="I1802" s="937" t="s">
        <v>489</v>
      </c>
      <c r="J1802" s="937" t="s">
        <v>445</v>
      </c>
      <c r="K1802" s="937" t="s">
        <v>450</v>
      </c>
      <c r="L1802" s="947" t="s">
        <v>109</v>
      </c>
      <c r="M1802" s="961" t="s">
        <v>161</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-1541.281264727224</v>
      </c>
      <c r="AA1802" t="str">
        <f t="shared" si="310"/>
        <v>ASR_CMS_19</v>
      </c>
      <c r="AB1802" s="957">
        <f t="shared" si="311"/>
        <v>45406</v>
      </c>
      <c r="AC1802" t="str">
        <f t="shared" si="312"/>
        <v>Unaudited</v>
      </c>
    </row>
    <row r="1803" spans="1:29" x14ac:dyDescent="0.25">
      <c r="A1803" t="s">
        <v>421</v>
      </c>
      <c r="B1803" t="s">
        <v>1380</v>
      </c>
      <c r="C1803" t="s">
        <v>1381</v>
      </c>
      <c r="D1803">
        <v>1900</v>
      </c>
      <c r="E1803" s="957">
        <v>1</v>
      </c>
      <c r="F1803" t="s">
        <v>1026</v>
      </c>
      <c r="G1803" s="957" t="s">
        <v>1379</v>
      </c>
      <c r="H1803" t="s">
        <v>384</v>
      </c>
      <c r="I1803" s="958" t="s">
        <v>489</v>
      </c>
      <c r="J1803" s="958" t="s">
        <v>445</v>
      </c>
      <c r="K1803" s="958" t="s">
        <v>450</v>
      </c>
      <c r="L1803" s="937" t="s">
        <v>110</v>
      </c>
      <c r="M1803" s="958" t="s">
        <v>135</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ASR_CMS_19</v>
      </c>
      <c r="AB1803" s="957">
        <f t="shared" si="311"/>
        <v>45406</v>
      </c>
      <c r="AC1803" t="str">
        <f t="shared" si="312"/>
        <v>Unaudited</v>
      </c>
    </row>
    <row r="1804" spans="1:29" x14ac:dyDescent="0.25">
      <c r="A1804" t="s">
        <v>421</v>
      </c>
      <c r="B1804" t="s">
        <v>1380</v>
      </c>
      <c r="C1804" t="s">
        <v>1381</v>
      </c>
      <c r="D1804">
        <v>1900</v>
      </c>
      <c r="E1804" s="957">
        <v>1</v>
      </c>
      <c r="F1804" t="s">
        <v>1026</v>
      </c>
      <c r="G1804" s="957" t="s">
        <v>1379</v>
      </c>
      <c r="H1804" t="s">
        <v>384</v>
      </c>
      <c r="I1804" s="937" t="s">
        <v>489</v>
      </c>
      <c r="J1804" s="937" t="s">
        <v>445</v>
      </c>
      <c r="K1804" s="937" t="s">
        <v>450</v>
      </c>
      <c r="L1804" s="937" t="s">
        <v>111</v>
      </c>
      <c r="M1804" s="962" t="s">
        <v>163</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-423792.70073511882</v>
      </c>
      <c r="AA1804" t="str">
        <f t="shared" si="310"/>
        <v>ASR_CMS_19</v>
      </c>
      <c r="AB1804" s="957">
        <f t="shared" si="311"/>
        <v>45406</v>
      </c>
      <c r="AC1804" t="str">
        <f t="shared" si="312"/>
        <v>Unaudited</v>
      </c>
    </row>
    <row r="1805" spans="1:29" x14ac:dyDescent="0.25">
      <c r="A1805" t="s">
        <v>421</v>
      </c>
      <c r="B1805" t="s">
        <v>1380</v>
      </c>
      <c r="C1805" t="s">
        <v>1381</v>
      </c>
      <c r="D1805">
        <v>1900</v>
      </c>
      <c r="E1805" s="957">
        <v>1</v>
      </c>
      <c r="F1805" t="s">
        <v>1026</v>
      </c>
      <c r="G1805" s="957" t="s">
        <v>1379</v>
      </c>
      <c r="H1805" t="s">
        <v>384</v>
      </c>
      <c r="I1805" s="937" t="s">
        <v>489</v>
      </c>
      <c r="J1805" s="937" t="s">
        <v>445</v>
      </c>
      <c r="K1805" s="937" t="s">
        <v>450</v>
      </c>
      <c r="L1805" s="937" t="s">
        <v>112</v>
      </c>
      <c r="M1805" s="962" t="s">
        <v>464</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-1721.5757176424065</v>
      </c>
      <c r="AA1805" t="str">
        <f t="shared" si="310"/>
        <v>ASR_CMS_19</v>
      </c>
      <c r="AB1805" s="957">
        <f t="shared" si="311"/>
        <v>45406</v>
      </c>
      <c r="AC1805" t="str">
        <f t="shared" si="312"/>
        <v>Unaudited</v>
      </c>
    </row>
    <row r="1806" spans="1:29" x14ac:dyDescent="0.25">
      <c r="A1806" t="s">
        <v>421</v>
      </c>
      <c r="B1806" t="s">
        <v>1380</v>
      </c>
      <c r="C1806" t="s">
        <v>1381</v>
      </c>
      <c r="D1806">
        <v>1900</v>
      </c>
      <c r="E1806" s="957">
        <v>1</v>
      </c>
      <c r="F1806" t="s">
        <v>1026</v>
      </c>
      <c r="G1806" s="957" t="s">
        <v>1379</v>
      </c>
      <c r="H1806" t="s">
        <v>384</v>
      </c>
      <c r="I1806" s="937" t="s">
        <v>489</v>
      </c>
      <c r="J1806" s="937" t="s">
        <v>445</v>
      </c>
      <c r="K1806" s="937" t="s">
        <v>6</v>
      </c>
      <c r="L1806" s="937" t="s">
        <v>118</v>
      </c>
      <c r="M1806" s="962" t="s">
        <v>189</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ASR_CMS_19</v>
      </c>
      <c r="AB1806" s="957">
        <f t="shared" si="311"/>
        <v>45406</v>
      </c>
      <c r="AC1806" t="str">
        <f t="shared" si="312"/>
        <v>Unaudited</v>
      </c>
    </row>
    <row r="1807" spans="1:29" x14ac:dyDescent="0.25">
      <c r="A1807" t="s">
        <v>421</v>
      </c>
      <c r="B1807" t="s">
        <v>1380</v>
      </c>
      <c r="C1807" t="s">
        <v>1381</v>
      </c>
      <c r="D1807">
        <v>1900</v>
      </c>
      <c r="E1807" s="957">
        <v>1</v>
      </c>
      <c r="F1807" t="s">
        <v>1026</v>
      </c>
      <c r="G1807" s="957" t="s">
        <v>1379</v>
      </c>
      <c r="H1807" t="s">
        <v>384</v>
      </c>
      <c r="I1807" s="937" t="s">
        <v>489</v>
      </c>
      <c r="J1807" s="937" t="s">
        <v>445</v>
      </c>
      <c r="K1807" s="937" t="s">
        <v>6</v>
      </c>
      <c r="L1807" s="937" t="s">
        <v>45</v>
      </c>
      <c r="M1807" s="962" t="s">
        <v>164</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ASR_CMS_19</v>
      </c>
      <c r="AB1807" s="957">
        <f t="shared" si="311"/>
        <v>45406</v>
      </c>
      <c r="AC1807" t="str">
        <f t="shared" si="312"/>
        <v>Unaudited</v>
      </c>
    </row>
    <row r="1808" spans="1:29" x14ac:dyDescent="0.25">
      <c r="A1808" t="s">
        <v>421</v>
      </c>
      <c r="B1808" t="s">
        <v>1380</v>
      </c>
      <c r="C1808" t="s">
        <v>1381</v>
      </c>
      <c r="D1808">
        <v>1900</v>
      </c>
      <c r="E1808" s="957">
        <v>1</v>
      </c>
      <c r="F1808" t="s">
        <v>1026</v>
      </c>
      <c r="G1808" s="957" t="s">
        <v>1379</v>
      </c>
      <c r="H1808" t="s">
        <v>384</v>
      </c>
      <c r="I1808" s="937" t="s">
        <v>489</v>
      </c>
      <c r="J1808" s="937" t="s">
        <v>445</v>
      </c>
      <c r="K1808" s="937" t="s">
        <v>6</v>
      </c>
      <c r="L1808" s="937" t="s">
        <v>46</v>
      </c>
      <c r="M1808" s="962" t="s">
        <v>165</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-25.959115050695779</v>
      </c>
      <c r="AA1808" t="str">
        <f t="shared" si="310"/>
        <v>ASR_CMS_19</v>
      </c>
      <c r="AB1808" s="957">
        <f t="shared" si="311"/>
        <v>45406</v>
      </c>
      <c r="AC1808" t="str">
        <f t="shared" si="312"/>
        <v>Unaudited</v>
      </c>
    </row>
    <row r="1809" spans="1:29" x14ac:dyDescent="0.25">
      <c r="A1809" t="s">
        <v>421</v>
      </c>
      <c r="B1809" t="s">
        <v>1380</v>
      </c>
      <c r="C1809" t="s">
        <v>1381</v>
      </c>
      <c r="D1809">
        <v>1900</v>
      </c>
      <c r="E1809" s="957">
        <v>1</v>
      </c>
      <c r="F1809" t="s">
        <v>1026</v>
      </c>
      <c r="G1809" s="957" t="s">
        <v>1379</v>
      </c>
      <c r="H1809" t="s">
        <v>384</v>
      </c>
      <c r="I1809" s="937" t="s">
        <v>489</v>
      </c>
      <c r="J1809" s="937" t="s">
        <v>445</v>
      </c>
      <c r="K1809" s="937" t="s">
        <v>6</v>
      </c>
      <c r="L1809" s="937" t="s">
        <v>166</v>
      </c>
      <c r="M1809" s="962" t="s">
        <v>462</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ASR_CMS_19</v>
      </c>
      <c r="AB1809" s="957">
        <f t="shared" si="311"/>
        <v>45406</v>
      </c>
      <c r="AC1809" t="str">
        <f t="shared" si="312"/>
        <v>Unaudited</v>
      </c>
    </row>
    <row r="1810" spans="1:29" x14ac:dyDescent="0.25">
      <c r="A1810" t="s">
        <v>421</v>
      </c>
      <c r="B1810" t="s">
        <v>1380</v>
      </c>
      <c r="C1810" t="s">
        <v>1381</v>
      </c>
      <c r="D1810">
        <v>1900</v>
      </c>
      <c r="E1810" s="957">
        <v>1</v>
      </c>
      <c r="F1810" t="s">
        <v>1026</v>
      </c>
      <c r="G1810" s="957" t="s">
        <v>1379</v>
      </c>
      <c r="H1810" t="s">
        <v>384</v>
      </c>
      <c r="I1810" s="937" t="s">
        <v>489</v>
      </c>
      <c r="J1810" s="937" t="s">
        <v>445</v>
      </c>
      <c r="K1810" s="937" t="s">
        <v>435</v>
      </c>
      <c r="L1810" s="945" t="s">
        <v>121</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ASR_CMS_19</v>
      </c>
      <c r="AB1810" s="957">
        <f t="shared" si="311"/>
        <v>45406</v>
      </c>
      <c r="AC1810" t="str">
        <f t="shared" si="312"/>
        <v>Unaudited</v>
      </c>
    </row>
    <row r="1811" spans="1:29" x14ac:dyDescent="0.25">
      <c r="A1811" t="s">
        <v>421</v>
      </c>
      <c r="B1811" t="s">
        <v>1380</v>
      </c>
      <c r="C1811" t="s">
        <v>1381</v>
      </c>
      <c r="D1811">
        <v>1900</v>
      </c>
      <c r="E1811" s="957">
        <v>1</v>
      </c>
      <c r="F1811" t="s">
        <v>1026</v>
      </c>
      <c r="G1811" s="957" t="s">
        <v>1379</v>
      </c>
      <c r="H1811" t="s">
        <v>384</v>
      </c>
      <c r="I1811" s="962" t="s">
        <v>489</v>
      </c>
      <c r="J1811" s="962" t="s">
        <v>445</v>
      </c>
      <c r="K1811" s="962" t="s">
        <v>435</v>
      </c>
      <c r="L1811" s="937" t="s">
        <v>938</v>
      </c>
      <c r="M1811" s="962" t="s">
        <v>930</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ASR_CMS_19</v>
      </c>
      <c r="AB1811" s="957">
        <f t="shared" si="311"/>
        <v>45406</v>
      </c>
      <c r="AC1811" t="str">
        <f t="shared" si="312"/>
        <v>Unaudited</v>
      </c>
    </row>
    <row r="1812" spans="1:29" x14ac:dyDescent="0.25">
      <c r="A1812" t="s">
        <v>421</v>
      </c>
      <c r="B1812" t="s">
        <v>1380</v>
      </c>
      <c r="C1812" t="s">
        <v>1381</v>
      </c>
      <c r="D1812">
        <v>1900</v>
      </c>
      <c r="E1812" s="957">
        <v>1</v>
      </c>
      <c r="F1812" t="s">
        <v>1026</v>
      </c>
      <c r="G1812" s="957" t="s">
        <v>1379</v>
      </c>
      <c r="H1812" t="s">
        <v>384</v>
      </c>
      <c r="I1812" s="937" t="s">
        <v>489</v>
      </c>
      <c r="J1812" s="937" t="s">
        <v>445</v>
      </c>
      <c r="K1812" s="937" t="s">
        <v>435</v>
      </c>
      <c r="L1812" s="943" t="s">
        <v>168</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ASR_CMS_19</v>
      </c>
      <c r="AB1812" s="957">
        <f t="shared" si="311"/>
        <v>45406</v>
      </c>
      <c r="AC1812" t="str">
        <f t="shared" si="312"/>
        <v>Unaudited</v>
      </c>
    </row>
    <row r="1813" spans="1:29" x14ac:dyDescent="0.25">
      <c r="A1813" t="s">
        <v>421</v>
      </c>
      <c r="B1813" t="s">
        <v>1380</v>
      </c>
      <c r="C1813" t="s">
        <v>1381</v>
      </c>
      <c r="D1813">
        <v>1900</v>
      </c>
      <c r="E1813" s="957">
        <v>1</v>
      </c>
      <c r="F1813" t="s">
        <v>1026</v>
      </c>
      <c r="G1813" s="957" t="s">
        <v>1379</v>
      </c>
      <c r="H1813" t="s">
        <v>384</v>
      </c>
      <c r="I1813" s="937" t="s">
        <v>489</v>
      </c>
      <c r="J1813" s="937" t="s">
        <v>445</v>
      </c>
      <c r="K1813" s="937" t="s">
        <v>435</v>
      </c>
      <c r="L1813" s="943" t="s">
        <v>169</v>
      </c>
      <c r="M1813" s="963" t="s">
        <v>330</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ASR_CMS_19</v>
      </c>
      <c r="AB1813" s="957">
        <f t="shared" si="311"/>
        <v>45406</v>
      </c>
      <c r="AC1813" t="str">
        <f t="shared" si="312"/>
        <v>Unaudited</v>
      </c>
    </row>
    <row r="1814" spans="1:29" x14ac:dyDescent="0.25">
      <c r="A1814" t="s">
        <v>421</v>
      </c>
      <c r="B1814" t="s">
        <v>1380</v>
      </c>
      <c r="C1814" t="s">
        <v>1381</v>
      </c>
      <c r="D1814">
        <v>1900</v>
      </c>
      <c r="E1814" s="957">
        <v>1</v>
      </c>
      <c r="F1814" t="s">
        <v>1026</v>
      </c>
      <c r="G1814" s="957" t="s">
        <v>1379</v>
      </c>
      <c r="H1814" t="s">
        <v>384</v>
      </c>
      <c r="I1814" s="937" t="s">
        <v>489</v>
      </c>
      <c r="J1814" s="937" t="s">
        <v>451</v>
      </c>
      <c r="K1814" s="937" t="s">
        <v>436</v>
      </c>
      <c r="L1814" s="947" t="s">
        <v>122</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ASR_CMS_19</v>
      </c>
      <c r="AB1814" s="957">
        <f t="shared" si="311"/>
        <v>45406</v>
      </c>
      <c r="AC1814" t="str">
        <f t="shared" si="312"/>
        <v>Unaudited</v>
      </c>
    </row>
    <row r="1815" spans="1:29" x14ac:dyDescent="0.25">
      <c r="A1815" t="s">
        <v>421</v>
      </c>
      <c r="B1815" t="s">
        <v>1380</v>
      </c>
      <c r="C1815" t="s">
        <v>1381</v>
      </c>
      <c r="D1815">
        <v>1900</v>
      </c>
      <c r="E1815" s="957">
        <v>1</v>
      </c>
      <c r="F1815" t="s">
        <v>1026</v>
      </c>
      <c r="G1815" s="957" t="s">
        <v>1379</v>
      </c>
      <c r="H1815" t="s">
        <v>384</v>
      </c>
      <c r="I1815" s="963" t="s">
        <v>489</v>
      </c>
      <c r="J1815" s="963" t="s">
        <v>451</v>
      </c>
      <c r="K1815" s="963" t="s">
        <v>436</v>
      </c>
      <c r="L1815" s="943" t="s">
        <v>123</v>
      </c>
      <c r="M1815" s="963" t="s">
        <v>98</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ASR_CMS_19</v>
      </c>
      <c r="AB1815" s="957">
        <f t="shared" si="311"/>
        <v>45406</v>
      </c>
      <c r="AC1815" t="str">
        <f t="shared" si="312"/>
        <v>Unaudited</v>
      </c>
    </row>
    <row r="1816" spans="1:29" x14ac:dyDescent="0.25">
      <c r="A1816" t="s">
        <v>421</v>
      </c>
      <c r="B1816" t="s">
        <v>1380</v>
      </c>
      <c r="C1816" t="s">
        <v>1381</v>
      </c>
      <c r="D1816">
        <v>1900</v>
      </c>
      <c r="E1816" s="957">
        <v>1</v>
      </c>
      <c r="F1816" t="s">
        <v>1026</v>
      </c>
      <c r="G1816" s="957" t="s">
        <v>1379</v>
      </c>
      <c r="H1816" t="s">
        <v>384</v>
      </c>
      <c r="I1816" s="937" t="s">
        <v>489</v>
      </c>
      <c r="J1816" s="937" t="s">
        <v>451</v>
      </c>
      <c r="K1816" s="937" t="s">
        <v>436</v>
      </c>
      <c r="L1816" s="937" t="s">
        <v>124</v>
      </c>
      <c r="M1816" s="962" t="s">
        <v>99</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ASR_CMS_19</v>
      </c>
      <c r="AB1816" s="957">
        <f t="shared" si="311"/>
        <v>45406</v>
      </c>
      <c r="AC1816" t="str">
        <f t="shared" si="312"/>
        <v>Unaudited</v>
      </c>
    </row>
    <row r="1817" spans="1:29" x14ac:dyDescent="0.25">
      <c r="A1817" t="s">
        <v>421</v>
      </c>
      <c r="B1817" t="s">
        <v>1380</v>
      </c>
      <c r="C1817" t="s">
        <v>1381</v>
      </c>
      <c r="D1817">
        <v>1900</v>
      </c>
      <c r="E1817" s="957">
        <v>1</v>
      </c>
      <c r="F1817" t="s">
        <v>1026</v>
      </c>
      <c r="G1817" s="957" t="s">
        <v>1379</v>
      </c>
      <c r="H1817" t="s">
        <v>384</v>
      </c>
      <c r="I1817" s="937" t="s">
        <v>489</v>
      </c>
      <c r="J1817" s="937" t="s">
        <v>451</v>
      </c>
      <c r="K1817" s="937" t="s">
        <v>436</v>
      </c>
      <c r="L1817" s="937" t="s">
        <v>125</v>
      </c>
      <c r="M1817" s="962" t="s">
        <v>100</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ASR_CMS_19</v>
      </c>
      <c r="AB1817" s="957">
        <f t="shared" si="311"/>
        <v>45406</v>
      </c>
      <c r="AC1817" t="str">
        <f t="shared" si="312"/>
        <v>Unaudited</v>
      </c>
    </row>
    <row r="1818" spans="1:29" x14ac:dyDescent="0.25">
      <c r="A1818" t="s">
        <v>421</v>
      </c>
      <c r="B1818" t="s">
        <v>1380</v>
      </c>
      <c r="C1818" t="s">
        <v>1381</v>
      </c>
      <c r="D1818">
        <v>1900</v>
      </c>
      <c r="E1818" s="957">
        <v>1</v>
      </c>
      <c r="F1818" t="s">
        <v>1026</v>
      </c>
      <c r="G1818" s="957" t="s">
        <v>1379</v>
      </c>
      <c r="H1818" t="s">
        <v>384</v>
      </c>
      <c r="I1818" s="937" t="s">
        <v>489</v>
      </c>
      <c r="J1818" s="937" t="s">
        <v>451</v>
      </c>
      <c r="K1818" s="937" t="s">
        <v>436</v>
      </c>
      <c r="L1818" s="937" t="s">
        <v>126</v>
      </c>
      <c r="M1818" s="962" t="s">
        <v>101</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ASR_CMS_19</v>
      </c>
      <c r="AB1818" s="957">
        <f t="shared" si="311"/>
        <v>45406</v>
      </c>
      <c r="AC1818" t="str">
        <f t="shared" si="312"/>
        <v>Unaudited</v>
      </c>
    </row>
    <row r="1819" spans="1:29" x14ac:dyDescent="0.25">
      <c r="A1819" t="s">
        <v>421</v>
      </c>
      <c r="B1819" t="s">
        <v>1380</v>
      </c>
      <c r="C1819" t="s">
        <v>1381</v>
      </c>
      <c r="D1819">
        <v>1900</v>
      </c>
      <c r="E1819" s="957">
        <v>1</v>
      </c>
      <c r="F1819" t="s">
        <v>1026</v>
      </c>
      <c r="G1819" s="957" t="s">
        <v>1379</v>
      </c>
      <c r="H1819" t="s">
        <v>384</v>
      </c>
      <c r="I1819" s="937" t="s">
        <v>489</v>
      </c>
      <c r="J1819" s="937" t="s">
        <v>451</v>
      </c>
      <c r="K1819" s="937" t="s">
        <v>436</v>
      </c>
      <c r="L1819" s="945" t="s">
        <v>127</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ASR_CMS_19</v>
      </c>
      <c r="AB1819" s="957">
        <f t="shared" si="311"/>
        <v>45406</v>
      </c>
      <c r="AC1819" t="str">
        <f t="shared" si="312"/>
        <v>Unaudited</v>
      </c>
    </row>
    <row r="1820" spans="1:29" x14ac:dyDescent="0.25">
      <c r="A1820" t="s">
        <v>421</v>
      </c>
      <c r="B1820" t="s">
        <v>1380</v>
      </c>
      <c r="C1820" t="s">
        <v>1381</v>
      </c>
      <c r="D1820">
        <v>1900</v>
      </c>
      <c r="E1820" s="957">
        <v>1</v>
      </c>
      <c r="F1820" t="s">
        <v>1026</v>
      </c>
      <c r="G1820" s="957" t="s">
        <v>1379</v>
      </c>
      <c r="H1820" t="s">
        <v>384</v>
      </c>
      <c r="I1820" s="962" t="s">
        <v>489</v>
      </c>
      <c r="J1820" s="962" t="s">
        <v>437</v>
      </c>
      <c r="K1820" s="962" t="s">
        <v>437</v>
      </c>
      <c r="L1820" s="937" t="s">
        <v>129</v>
      </c>
      <c r="M1820" s="962" t="s">
        <v>327</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ASR_CMS_19</v>
      </c>
      <c r="AB1820" s="957">
        <f t="shared" si="311"/>
        <v>45406</v>
      </c>
      <c r="AC1820" t="str">
        <f t="shared" si="312"/>
        <v>Unaudited</v>
      </c>
    </row>
    <row r="1821" spans="1:29" x14ac:dyDescent="0.25">
      <c r="A1821" t="s">
        <v>421</v>
      </c>
      <c r="B1821" t="s">
        <v>1380</v>
      </c>
      <c r="C1821" t="s">
        <v>1381</v>
      </c>
      <c r="D1821">
        <v>1900</v>
      </c>
      <c r="E1821" s="957">
        <v>1</v>
      </c>
      <c r="F1821" t="s">
        <v>1026</v>
      </c>
      <c r="G1821" s="957" t="s">
        <v>1379</v>
      </c>
      <c r="H1821" t="s">
        <v>384</v>
      </c>
      <c r="I1821" s="937" t="s">
        <v>489</v>
      </c>
      <c r="J1821" s="937" t="s">
        <v>437</v>
      </c>
      <c r="K1821" s="937" t="s">
        <v>437</v>
      </c>
      <c r="L1821" s="937" t="s">
        <v>130</v>
      </c>
      <c r="M1821" s="962" t="s">
        <v>326</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ASR_CMS_19</v>
      </c>
      <c r="AB1821" s="957">
        <f t="shared" si="311"/>
        <v>45406</v>
      </c>
      <c r="AC1821" t="str">
        <f t="shared" si="312"/>
        <v>Unaudited</v>
      </c>
    </row>
    <row r="1822" spans="1:29" ht="30" x14ac:dyDescent="0.25">
      <c r="A1822" t="s">
        <v>421</v>
      </c>
      <c r="B1822" t="s">
        <v>1380</v>
      </c>
      <c r="C1822" t="s">
        <v>1381</v>
      </c>
      <c r="D1822">
        <v>1900</v>
      </c>
      <c r="E1822" s="957">
        <v>1</v>
      </c>
      <c r="F1822" t="s">
        <v>1026</v>
      </c>
      <c r="G1822" s="957" t="s">
        <v>1379</v>
      </c>
      <c r="H1822" t="s">
        <v>384</v>
      </c>
      <c r="I1822" s="937" t="s">
        <v>489</v>
      </c>
      <c r="J1822" s="937" t="s">
        <v>437</v>
      </c>
      <c r="K1822" s="937" t="s">
        <v>437</v>
      </c>
      <c r="L1822" s="937" t="s">
        <v>131</v>
      </c>
      <c r="M1822" s="962" t="s">
        <v>180</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ASR_CMS_19</v>
      </c>
      <c r="AB1822" s="957">
        <f t="shared" si="311"/>
        <v>45406</v>
      </c>
      <c r="AC1822" t="str">
        <f t="shared" si="312"/>
        <v>Unaudited</v>
      </c>
    </row>
    <row r="1823" spans="1:29" x14ac:dyDescent="0.25">
      <c r="A1823" t="s">
        <v>421</v>
      </c>
      <c r="B1823" t="s">
        <v>1380</v>
      </c>
      <c r="C1823" t="s">
        <v>1381</v>
      </c>
      <c r="D1823">
        <v>1900</v>
      </c>
      <c r="E1823" s="957">
        <v>1</v>
      </c>
      <c r="F1823" t="s">
        <v>1026</v>
      </c>
      <c r="G1823" s="957" t="s">
        <v>1379</v>
      </c>
      <c r="H1823" t="s">
        <v>384</v>
      </c>
      <c r="I1823" s="937" t="s">
        <v>489</v>
      </c>
      <c r="J1823" s="937" t="s">
        <v>437</v>
      </c>
      <c r="K1823" s="937" t="s">
        <v>437</v>
      </c>
      <c r="L1823" s="937" t="s">
        <v>132</v>
      </c>
      <c r="M1823" s="962" t="s">
        <v>495</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ASR_CMS_19</v>
      </c>
      <c r="AB1823" s="957">
        <f t="shared" si="311"/>
        <v>45406</v>
      </c>
      <c r="AC1823" t="str">
        <f t="shared" si="312"/>
        <v>Unaudited</v>
      </c>
    </row>
    <row r="1824" spans="1:29" x14ac:dyDescent="0.25">
      <c r="A1824" t="s">
        <v>421</v>
      </c>
      <c r="B1824" t="s">
        <v>1380</v>
      </c>
      <c r="C1824" t="s">
        <v>1381</v>
      </c>
      <c r="D1824">
        <v>1900</v>
      </c>
      <c r="E1824" s="957">
        <v>1</v>
      </c>
      <c r="F1824" t="s">
        <v>1026</v>
      </c>
      <c r="G1824" s="957" t="s">
        <v>1379</v>
      </c>
      <c r="H1824" t="s">
        <v>384</v>
      </c>
      <c r="I1824" s="937" t="s">
        <v>489</v>
      </c>
      <c r="J1824" s="937" t="s">
        <v>437</v>
      </c>
      <c r="K1824" s="937" t="s">
        <v>437</v>
      </c>
      <c r="L1824" s="945" t="s">
        <v>133</v>
      </c>
      <c r="M1824" s="960" t="s">
        <v>496</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ASR_CMS_19</v>
      </c>
      <c r="AB1824" s="957">
        <f t="shared" si="311"/>
        <v>45406</v>
      </c>
      <c r="AC1824" t="str">
        <f t="shared" si="312"/>
        <v>Unaudited</v>
      </c>
    </row>
    <row r="1825" spans="1:29" x14ac:dyDescent="0.25">
      <c r="A1825" t="s">
        <v>421</v>
      </c>
      <c r="B1825" t="s">
        <v>1380</v>
      </c>
      <c r="C1825" t="s">
        <v>1381</v>
      </c>
      <c r="D1825">
        <v>1900</v>
      </c>
      <c r="E1825" s="957">
        <v>1</v>
      </c>
      <c r="F1825" t="s">
        <v>1026</v>
      </c>
      <c r="G1825" s="957" t="s">
        <v>1379</v>
      </c>
      <c r="H1825" t="s">
        <v>384</v>
      </c>
      <c r="I1825" s="962" t="s">
        <v>489</v>
      </c>
      <c r="J1825" s="962" t="s">
        <v>437</v>
      </c>
      <c r="K1825" s="962" t="s">
        <v>437</v>
      </c>
      <c r="L1825" s="937" t="s">
        <v>134</v>
      </c>
      <c r="M1825" s="962" t="s">
        <v>497</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ASR_CMS_19</v>
      </c>
      <c r="AB1825" s="957">
        <f t="shared" si="311"/>
        <v>45406</v>
      </c>
      <c r="AC1825" t="str">
        <f t="shared" si="312"/>
        <v>Unaudited</v>
      </c>
    </row>
    <row r="1826" spans="1:29" x14ac:dyDescent="0.25">
      <c r="A1826" t="s">
        <v>421</v>
      </c>
      <c r="B1826" t="s">
        <v>1380</v>
      </c>
      <c r="C1826" t="s">
        <v>1381</v>
      </c>
      <c r="D1826">
        <v>1900</v>
      </c>
      <c r="E1826" s="957">
        <v>1</v>
      </c>
      <c r="F1826" t="s">
        <v>1026</v>
      </c>
      <c r="G1826" s="957" t="s">
        <v>1379</v>
      </c>
      <c r="H1826" t="s">
        <v>384</v>
      </c>
      <c r="I1826" s="937" t="s">
        <v>490</v>
      </c>
      <c r="J1826" s="937" t="s">
        <v>26</v>
      </c>
      <c r="K1826" s="937" t="s">
        <v>26</v>
      </c>
      <c r="L1826" s="937" t="s">
        <v>270</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48043.847042724861</v>
      </c>
      <c r="AA1826" t="str">
        <f t="shared" si="310"/>
        <v>ASR_CMS_19</v>
      </c>
      <c r="AB1826" s="957">
        <f t="shared" si="311"/>
        <v>45406</v>
      </c>
      <c r="AC1826" t="str">
        <f t="shared" si="312"/>
        <v>Unaudited</v>
      </c>
    </row>
    <row r="1827" spans="1:29" x14ac:dyDescent="0.25">
      <c r="A1827" t="s">
        <v>421</v>
      </c>
      <c r="B1827" t="s">
        <v>1380</v>
      </c>
      <c r="C1827" t="s">
        <v>1381</v>
      </c>
      <c r="D1827">
        <v>1900</v>
      </c>
      <c r="E1827" s="957">
        <v>1</v>
      </c>
      <c r="F1827" t="s">
        <v>439</v>
      </c>
      <c r="G1827" s="957">
        <v>91</v>
      </c>
      <c r="H1827" t="s">
        <v>385</v>
      </c>
      <c r="I1827" s="937" t="s">
        <v>433</v>
      </c>
      <c r="J1827" s="937" t="s">
        <v>433</v>
      </c>
      <c r="K1827" s="937" t="s">
        <v>433</v>
      </c>
      <c r="L1827" s="937"/>
      <c r="M1827" s="962" t="s">
        <v>433</v>
      </c>
      <c r="N1827" s="678">
        <f t="shared" ca="1" si="313"/>
        <v>17365.647465433998</v>
      </c>
      <c r="O1827" s="678">
        <f t="shared" ca="1" si="314"/>
        <v>8717.6152073699996</v>
      </c>
      <c r="P1827" s="678">
        <f t="shared" ca="1" si="314"/>
        <v>1551.032258064</v>
      </c>
      <c r="Q1827" s="678">
        <f t="shared" ca="1" si="314"/>
        <v>4825</v>
      </c>
      <c r="R1827" s="678">
        <f t="shared" ca="1" si="314"/>
        <v>792</v>
      </c>
      <c r="S1827" s="678">
        <f t="shared" ca="1" si="314"/>
        <v>27</v>
      </c>
      <c r="T1827" s="678">
        <f t="shared" ca="1" si="314"/>
        <v>1152</v>
      </c>
      <c r="U1827" s="678">
        <f t="shared" ca="1" si="314"/>
        <v>0</v>
      </c>
      <c r="V1827" s="678">
        <f t="shared" ca="1" si="314"/>
        <v>84</v>
      </c>
      <c r="W1827" s="678">
        <f t="shared" ca="1" si="306"/>
        <v>217</v>
      </c>
      <c r="X1827" s="678">
        <f t="shared" ca="1" si="314"/>
        <v>0</v>
      </c>
      <c r="Y1827" s="678">
        <f t="shared" ca="1" si="314"/>
        <v>0</v>
      </c>
      <c r="Z1827" s="678">
        <f t="shared" ca="1" si="314"/>
        <v>0</v>
      </c>
      <c r="AA1827" t="str">
        <f t="shared" si="310"/>
        <v>ASR_CMS_19</v>
      </c>
      <c r="AB1827" s="957">
        <f t="shared" si="311"/>
        <v>45406</v>
      </c>
      <c r="AC1827" t="str">
        <f t="shared" si="312"/>
        <v>Unaudited</v>
      </c>
    </row>
    <row r="1828" spans="1:29" x14ac:dyDescent="0.25">
      <c r="A1828" t="s">
        <v>421</v>
      </c>
      <c r="B1828" t="s">
        <v>1380</v>
      </c>
      <c r="C1828" t="s">
        <v>1381</v>
      </c>
      <c r="D1828">
        <v>1900</v>
      </c>
      <c r="E1828" s="957">
        <v>1</v>
      </c>
      <c r="F1828" t="s">
        <v>439</v>
      </c>
      <c r="G1828" s="957">
        <v>91</v>
      </c>
      <c r="H1828" t="s">
        <v>385</v>
      </c>
      <c r="I1828" s="937" t="s">
        <v>488</v>
      </c>
      <c r="J1828" s="937" t="s">
        <v>12</v>
      </c>
      <c r="K1828" s="937" t="s">
        <v>12</v>
      </c>
      <c r="L1828" s="937">
        <v>1.1000000000000001</v>
      </c>
      <c r="M1828" s="962" t="s">
        <v>12</v>
      </c>
      <c r="N1828" s="678">
        <f t="shared" ca="1" si="313"/>
        <v>27931158.205364991</v>
      </c>
      <c r="O1828" s="678">
        <f t="shared" ca="1" si="314"/>
        <v>10824201.563263329</v>
      </c>
      <c r="P1828" s="678">
        <f t="shared" ca="1" si="314"/>
        <v>1925953.3076997388</v>
      </c>
      <c r="Q1828" s="678">
        <f t="shared" ca="1" si="314"/>
        <v>5988321.6971622454</v>
      </c>
      <c r="R1828" s="678">
        <f t="shared" ca="1" si="314"/>
        <v>982878.02842304367</v>
      </c>
      <c r="S1828" s="678">
        <f t="shared" ca="1" si="314"/>
        <v>33542.774178006199</v>
      </c>
      <c r="T1828" s="678">
        <f t="shared" ca="1" si="314"/>
        <v>1429833.1234812543</v>
      </c>
      <c r="U1828" s="678">
        <f t="shared" ca="1" si="314"/>
        <v>0</v>
      </c>
      <c r="V1828" s="678">
        <f t="shared" ca="1" si="314"/>
        <v>104244.27837597099</v>
      </c>
      <c r="W1828" s="678">
        <f t="shared" ca="1" si="306"/>
        <v>6642183.432781402</v>
      </c>
      <c r="X1828" s="678">
        <f t="shared" ca="1" si="314"/>
        <v>0</v>
      </c>
      <c r="Y1828" s="678">
        <f t="shared" ca="1" si="314"/>
        <v>0</v>
      </c>
      <c r="Z1828" s="678">
        <f t="shared" ca="1" si="314"/>
        <v>0</v>
      </c>
      <c r="AA1828" t="str">
        <f t="shared" si="310"/>
        <v>ASR_CMS_19</v>
      </c>
      <c r="AB1828" s="957">
        <f t="shared" si="311"/>
        <v>45406</v>
      </c>
      <c r="AC1828" t="str">
        <f t="shared" si="312"/>
        <v>Unaudited</v>
      </c>
    </row>
    <row r="1829" spans="1:29" x14ac:dyDescent="0.25">
      <c r="A1829" t="s">
        <v>421</v>
      </c>
      <c r="B1829" t="s">
        <v>1380</v>
      </c>
      <c r="C1829" t="s">
        <v>1381</v>
      </c>
      <c r="D1829">
        <v>1900</v>
      </c>
      <c r="E1829" s="957">
        <v>1</v>
      </c>
      <c r="F1829" t="s">
        <v>439</v>
      </c>
      <c r="G1829" s="957">
        <v>91</v>
      </c>
      <c r="H1829" t="s">
        <v>385</v>
      </c>
      <c r="I1829" s="937" t="s">
        <v>488</v>
      </c>
      <c r="J1829" s="937" t="s">
        <v>12</v>
      </c>
      <c r="K1829" s="937" t="s">
        <v>1323</v>
      </c>
      <c r="L1829" s="945" t="s">
        <v>1314</v>
      </c>
      <c r="M1829" s="960" t="s">
        <v>1323</v>
      </c>
      <c r="N1829" s="678">
        <f t="shared" ca="1" si="313"/>
        <v>409331.65697429946</v>
      </c>
      <c r="O1829" s="678">
        <f t="shared" ca="1" si="314"/>
        <v>149643.28012001852</v>
      </c>
      <c r="P1829" s="678">
        <f t="shared" ca="1" si="314"/>
        <v>26289.703671576255</v>
      </c>
      <c r="Q1829" s="678">
        <f t="shared" ca="1" si="314"/>
        <v>90233.181613535242</v>
      </c>
      <c r="R1829" s="678">
        <f t="shared" ca="1" si="314"/>
        <v>15024.394854265665</v>
      </c>
      <c r="S1829" s="678">
        <f t="shared" ca="1" si="314"/>
        <v>411.8225444514822</v>
      </c>
      <c r="T1829" s="678">
        <f t="shared" ca="1" si="314"/>
        <v>21310.85081059577</v>
      </c>
      <c r="U1829" s="678">
        <f t="shared" ca="1" si="314"/>
        <v>0</v>
      </c>
      <c r="V1829" s="678">
        <f t="shared" ca="1" si="314"/>
        <v>1594.5151515884979</v>
      </c>
      <c r="W1829" s="678">
        <f t="shared" ca="1" si="306"/>
        <v>104823.90820826804</v>
      </c>
      <c r="X1829" s="678">
        <f t="shared" ca="1" si="314"/>
        <v>0</v>
      </c>
      <c r="Y1829" s="678">
        <f t="shared" ca="1" si="314"/>
        <v>0</v>
      </c>
      <c r="Z1829" s="678">
        <f t="shared" ca="1" si="314"/>
        <v>0</v>
      </c>
      <c r="AA1829" t="str">
        <f t="shared" si="310"/>
        <v>ASR_CMS_19</v>
      </c>
      <c r="AB1829" s="957">
        <f t="shared" si="311"/>
        <v>45406</v>
      </c>
      <c r="AC1829" t="str">
        <f t="shared" si="312"/>
        <v>Unaudited</v>
      </c>
    </row>
    <row r="1830" spans="1:29" x14ac:dyDescent="0.25">
      <c r="A1830" t="s">
        <v>421</v>
      </c>
      <c r="B1830" t="s">
        <v>1380</v>
      </c>
      <c r="C1830" t="s">
        <v>1381</v>
      </c>
      <c r="D1830">
        <v>1900</v>
      </c>
      <c r="E1830" s="957">
        <v>1</v>
      </c>
      <c r="F1830" t="s">
        <v>439</v>
      </c>
      <c r="G1830" s="957">
        <v>91</v>
      </c>
      <c r="H1830" t="s">
        <v>385</v>
      </c>
      <c r="I1830" s="962" t="s">
        <v>488</v>
      </c>
      <c r="J1830" s="962" t="s">
        <v>491</v>
      </c>
      <c r="K1830" s="962" t="s">
        <v>492</v>
      </c>
      <c r="L1830" s="937" t="s">
        <v>63</v>
      </c>
      <c r="M1830" s="962" t="s">
        <v>344</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ASR_CMS_19</v>
      </c>
      <c r="AB1830" s="957">
        <f t="shared" si="311"/>
        <v>45406</v>
      </c>
      <c r="AC1830" t="str">
        <f t="shared" si="312"/>
        <v>Unaudited</v>
      </c>
    </row>
    <row r="1831" spans="1:29" x14ac:dyDescent="0.25">
      <c r="A1831" t="s">
        <v>421</v>
      </c>
      <c r="B1831" t="s">
        <v>1380</v>
      </c>
      <c r="C1831" t="s">
        <v>1381</v>
      </c>
      <c r="D1831">
        <v>1900</v>
      </c>
      <c r="E1831" s="957">
        <v>1</v>
      </c>
      <c r="F1831" t="s">
        <v>439</v>
      </c>
      <c r="G1831" s="957">
        <v>91</v>
      </c>
      <c r="H1831" t="s">
        <v>385</v>
      </c>
      <c r="I1831" s="937" t="s">
        <v>488</v>
      </c>
      <c r="J1831" s="937" t="s">
        <v>491</v>
      </c>
      <c r="K1831" s="937" t="s">
        <v>1014</v>
      </c>
      <c r="L1831" s="937" t="s">
        <v>910</v>
      </c>
      <c r="M1831" s="962" t="s">
        <v>911</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ASR_CMS_19</v>
      </c>
      <c r="AB1831" s="957">
        <f t="shared" si="311"/>
        <v>45406</v>
      </c>
      <c r="AC1831" t="str">
        <f t="shared" si="312"/>
        <v>Unaudited</v>
      </c>
    </row>
    <row r="1832" spans="1:29" x14ac:dyDescent="0.25">
      <c r="A1832" t="s">
        <v>421</v>
      </c>
      <c r="B1832" t="s">
        <v>1380</v>
      </c>
      <c r="C1832" t="s">
        <v>1381</v>
      </c>
      <c r="D1832">
        <v>1900</v>
      </c>
      <c r="E1832" s="957">
        <v>1</v>
      </c>
      <c r="F1832" t="s">
        <v>439</v>
      </c>
      <c r="G1832" s="957">
        <v>91</v>
      </c>
      <c r="H1832" t="s">
        <v>385</v>
      </c>
      <c r="I1832" s="937" t="s">
        <v>488</v>
      </c>
      <c r="J1832" s="937" t="s">
        <v>13</v>
      </c>
      <c r="K1832" s="937" t="s">
        <v>493</v>
      </c>
      <c r="L1832" s="937" t="s">
        <v>95</v>
      </c>
      <c r="M1832" s="962" t="s">
        <v>147</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ASR_CMS_19</v>
      </c>
      <c r="AB1832" s="957">
        <f t="shared" si="311"/>
        <v>45406</v>
      </c>
      <c r="AC1832" t="str">
        <f t="shared" si="312"/>
        <v>Unaudited</v>
      </c>
    </row>
    <row r="1833" spans="1:29" x14ac:dyDescent="0.25">
      <c r="A1833" t="s">
        <v>421</v>
      </c>
      <c r="B1833" t="s">
        <v>1380</v>
      </c>
      <c r="C1833" t="s">
        <v>1381</v>
      </c>
      <c r="D1833">
        <v>1900</v>
      </c>
      <c r="E1833" s="957">
        <v>1</v>
      </c>
      <c r="F1833" t="s">
        <v>439</v>
      </c>
      <c r="G1833" s="957">
        <v>91</v>
      </c>
      <c r="H1833" t="s">
        <v>385</v>
      </c>
      <c r="I1833" s="937" t="s">
        <v>488</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ASR_CMS_19</v>
      </c>
      <c r="AB1833" s="957">
        <f t="shared" si="311"/>
        <v>45406</v>
      </c>
      <c r="AC1833" t="str">
        <f t="shared" si="312"/>
        <v>Unaudited</v>
      </c>
    </row>
    <row r="1834" spans="1:29" x14ac:dyDescent="0.25">
      <c r="A1834" t="s">
        <v>421</v>
      </c>
      <c r="B1834" t="s">
        <v>1380</v>
      </c>
      <c r="C1834" t="s">
        <v>1381</v>
      </c>
      <c r="D1834">
        <v>1900</v>
      </c>
      <c r="E1834" s="957">
        <v>1</v>
      </c>
      <c r="F1834" t="s">
        <v>439</v>
      </c>
      <c r="G1834" s="957">
        <v>91</v>
      </c>
      <c r="H1834" t="s">
        <v>385</v>
      </c>
      <c r="I1834" s="937" t="s">
        <v>489</v>
      </c>
      <c r="J1834" s="937" t="s">
        <v>445</v>
      </c>
      <c r="K1834" s="937" t="s">
        <v>0</v>
      </c>
      <c r="L1834" s="937">
        <v>2.1</v>
      </c>
      <c r="M1834" s="962" t="s">
        <v>148</v>
      </c>
      <c r="N1834" s="678">
        <f t="shared" ca="1" si="313"/>
        <v>2186354.9500000002</v>
      </c>
      <c r="O1834" s="678">
        <f t="shared" ca="1" si="314"/>
        <v>324757.63</v>
      </c>
      <c r="P1834" s="678">
        <f t="shared" ca="1" si="314"/>
        <v>230437.53</v>
      </c>
      <c r="Q1834" s="678">
        <f t="shared" ca="1" si="314"/>
        <v>833430.95000000007</v>
      </c>
      <c r="R1834" s="678">
        <f t="shared" ca="1" si="314"/>
        <v>134119.49000000002</v>
      </c>
      <c r="S1834" s="678">
        <f t="shared" ca="1" si="314"/>
        <v>0</v>
      </c>
      <c r="T1834" s="678">
        <f t="shared" ca="1" si="314"/>
        <v>150755.93</v>
      </c>
      <c r="U1834" s="678">
        <f t="shared" ca="1" si="314"/>
        <v>0</v>
      </c>
      <c r="V1834" s="678">
        <f t="shared" ca="1" si="314"/>
        <v>24533.63</v>
      </c>
      <c r="W1834" s="678">
        <f t="shared" ca="1" si="306"/>
        <v>488319.79000000004</v>
      </c>
      <c r="X1834" s="678">
        <f t="shared" ca="1" si="314"/>
        <v>0</v>
      </c>
      <c r="Y1834" s="678">
        <f t="shared" ca="1" si="314"/>
        <v>0</v>
      </c>
      <c r="Z1834" s="678">
        <f t="shared" ca="1" si="314"/>
        <v>0</v>
      </c>
      <c r="AA1834" t="str">
        <f t="shared" si="310"/>
        <v>ASR_CMS_19</v>
      </c>
      <c r="AB1834" s="957">
        <f t="shared" si="311"/>
        <v>45406</v>
      </c>
      <c r="AC1834" t="str">
        <f t="shared" si="312"/>
        <v>Unaudited</v>
      </c>
    </row>
    <row r="1835" spans="1:29" ht="30" x14ac:dyDescent="0.25">
      <c r="A1835" t="s">
        <v>421</v>
      </c>
      <c r="B1835" t="s">
        <v>1380</v>
      </c>
      <c r="C1835" t="s">
        <v>1381</v>
      </c>
      <c r="D1835">
        <v>1900</v>
      </c>
      <c r="E1835" s="957">
        <v>1</v>
      </c>
      <c r="F1835" t="s">
        <v>439</v>
      </c>
      <c r="G1835" s="957">
        <v>91</v>
      </c>
      <c r="H1835" t="s">
        <v>385</v>
      </c>
      <c r="I1835" s="937" t="s">
        <v>489</v>
      </c>
      <c r="J1835" s="937" t="s">
        <v>445</v>
      </c>
      <c r="K1835" s="937" t="s">
        <v>0</v>
      </c>
      <c r="L1835" s="937">
        <v>2.2000000000000002</v>
      </c>
      <c r="M1835" s="962" t="s">
        <v>149</v>
      </c>
      <c r="N1835" s="678">
        <f t="shared" ca="1" si="313"/>
        <v>80456.686930191689</v>
      </c>
      <c r="O1835" s="678">
        <f t="shared" ca="1" si="314"/>
        <v>11950.90621726405</v>
      </c>
      <c r="P1835" s="678">
        <f t="shared" ca="1" si="314"/>
        <v>8479.97723707976</v>
      </c>
      <c r="Q1835" s="678">
        <f t="shared" ca="1" si="314"/>
        <v>30669.810966459143</v>
      </c>
      <c r="R1835" s="678">
        <f t="shared" ca="1" si="314"/>
        <v>4935.525138846725</v>
      </c>
      <c r="S1835" s="678">
        <f t="shared" ca="1" si="314"/>
        <v>0</v>
      </c>
      <c r="T1835" s="678">
        <f t="shared" ca="1" si="314"/>
        <v>5547.7371882730622</v>
      </c>
      <c r="U1835" s="678">
        <f t="shared" ca="1" si="314"/>
        <v>0</v>
      </c>
      <c r="V1835" s="678">
        <f t="shared" ca="1" si="314"/>
        <v>902.82439645546071</v>
      </c>
      <c r="W1835" s="678">
        <f t="shared" ca="1" si="306"/>
        <v>17969.905785813484</v>
      </c>
      <c r="X1835" s="678">
        <f t="shared" ca="1" si="314"/>
        <v>0</v>
      </c>
      <c r="Y1835" s="678">
        <f t="shared" ca="1" si="314"/>
        <v>0</v>
      </c>
      <c r="Z1835" s="678">
        <f t="shared" ca="1" si="314"/>
        <v>0</v>
      </c>
      <c r="AA1835" t="str">
        <f t="shared" si="310"/>
        <v>ASR_CMS_19</v>
      </c>
      <c r="AB1835" s="957">
        <f t="shared" si="311"/>
        <v>45406</v>
      </c>
      <c r="AC1835" t="str">
        <f t="shared" si="312"/>
        <v>Unaudited</v>
      </c>
    </row>
    <row r="1836" spans="1:29" x14ac:dyDescent="0.25">
      <c r="A1836" t="s">
        <v>421</v>
      </c>
      <c r="B1836" t="s">
        <v>1380</v>
      </c>
      <c r="C1836" t="s">
        <v>1381</v>
      </c>
      <c r="D1836">
        <v>1900</v>
      </c>
      <c r="E1836" s="957">
        <v>1</v>
      </c>
      <c r="F1836" t="s">
        <v>439</v>
      </c>
      <c r="G1836" s="957">
        <v>91</v>
      </c>
      <c r="H1836" t="s">
        <v>385</v>
      </c>
      <c r="I1836" s="937" t="s">
        <v>489</v>
      </c>
      <c r="J1836" s="937" t="s">
        <v>445</v>
      </c>
      <c r="K1836" s="937" t="s">
        <v>0</v>
      </c>
      <c r="L1836" s="937">
        <v>2.2999999999999998</v>
      </c>
      <c r="M1836" s="962" t="s">
        <v>150</v>
      </c>
      <c r="N1836" s="678">
        <f t="shared" ca="1" si="313"/>
        <v>416729.55000000005</v>
      </c>
      <c r="O1836" s="678">
        <f t="shared" ca="1" si="314"/>
        <v>159769.56000000003</v>
      </c>
      <c r="P1836" s="678">
        <f t="shared" ca="1" si="314"/>
        <v>52442.299999999996</v>
      </c>
      <c r="Q1836" s="678">
        <f t="shared" ca="1" si="314"/>
        <v>98959.360000000015</v>
      </c>
      <c r="R1836" s="678">
        <f t="shared" ca="1" si="314"/>
        <v>36370.76</v>
      </c>
      <c r="S1836" s="678">
        <f t="shared" ca="1" si="314"/>
        <v>160.35</v>
      </c>
      <c r="T1836" s="678">
        <f t="shared" ca="1" si="314"/>
        <v>36293.33</v>
      </c>
      <c r="U1836" s="678">
        <f t="shared" ca="1" si="314"/>
        <v>0</v>
      </c>
      <c r="V1836" s="678">
        <f t="shared" ca="1" si="314"/>
        <v>3940.84</v>
      </c>
      <c r="W1836" s="678">
        <f t="shared" ca="1" si="306"/>
        <v>28793.049999999996</v>
      </c>
      <c r="X1836" s="678">
        <f t="shared" ca="1" si="314"/>
        <v>0</v>
      </c>
      <c r="Y1836" s="678">
        <f t="shared" ca="1" si="314"/>
        <v>0</v>
      </c>
      <c r="Z1836" s="678">
        <f t="shared" ca="1" si="314"/>
        <v>0</v>
      </c>
      <c r="AA1836" t="str">
        <f t="shared" si="310"/>
        <v>ASR_CMS_19</v>
      </c>
      <c r="AB1836" s="957">
        <f t="shared" si="311"/>
        <v>45406</v>
      </c>
      <c r="AC1836" t="str">
        <f t="shared" si="312"/>
        <v>Unaudited</v>
      </c>
    </row>
    <row r="1837" spans="1:29" x14ac:dyDescent="0.25">
      <c r="A1837" t="s">
        <v>421</v>
      </c>
      <c r="B1837" t="s">
        <v>1380</v>
      </c>
      <c r="C1837" t="s">
        <v>1381</v>
      </c>
      <c r="D1837">
        <v>1900</v>
      </c>
      <c r="E1837" s="957">
        <v>1</v>
      </c>
      <c r="F1837" t="s">
        <v>439</v>
      </c>
      <c r="G1837" s="957">
        <v>91</v>
      </c>
      <c r="H1837" t="s">
        <v>385</v>
      </c>
      <c r="I1837" s="937" t="s">
        <v>489</v>
      </c>
      <c r="J1837" s="937" t="s">
        <v>445</v>
      </c>
      <c r="K1837" s="937" t="s">
        <v>0</v>
      </c>
      <c r="L1837" s="945">
        <v>2.4</v>
      </c>
      <c r="M1837" s="960" t="s">
        <v>151</v>
      </c>
      <c r="N1837" s="678">
        <f t="shared" ca="1" si="313"/>
        <v>1493131.9100000004</v>
      </c>
      <c r="O1837" s="678">
        <f t="shared" ca="1" si="314"/>
        <v>410233.83000000007</v>
      </c>
      <c r="P1837" s="678">
        <f t="shared" ca="1" si="314"/>
        <v>104760.74</v>
      </c>
      <c r="Q1837" s="678">
        <f t="shared" ca="1" si="314"/>
        <v>548520.92000000004</v>
      </c>
      <c r="R1837" s="678">
        <f t="shared" ca="1" si="314"/>
        <v>174926.14</v>
      </c>
      <c r="S1837" s="678">
        <f t="shared" ca="1" si="314"/>
        <v>26034.699999999997</v>
      </c>
      <c r="T1837" s="678">
        <f t="shared" ca="1" si="314"/>
        <v>128180.62000000001</v>
      </c>
      <c r="U1837" s="678">
        <f t="shared" ca="1" si="314"/>
        <v>0</v>
      </c>
      <c r="V1837" s="678">
        <f t="shared" ca="1" si="314"/>
        <v>15726.17</v>
      </c>
      <c r="W1837" s="678">
        <f t="shared" ca="1" si="306"/>
        <v>84748.790000000008</v>
      </c>
      <c r="X1837" s="678">
        <f t="shared" ca="1" si="314"/>
        <v>0</v>
      </c>
      <c r="Y1837" s="678">
        <f t="shared" ca="1" si="314"/>
        <v>0</v>
      </c>
      <c r="Z1837" s="678">
        <f t="shared" ca="1" si="314"/>
        <v>0</v>
      </c>
      <c r="AA1837" t="str">
        <f t="shared" si="310"/>
        <v>ASR_CMS_19</v>
      </c>
      <c r="AB1837" s="957">
        <f t="shared" si="311"/>
        <v>45406</v>
      </c>
      <c r="AC1837" t="str">
        <f t="shared" si="312"/>
        <v>Unaudited</v>
      </c>
    </row>
    <row r="1838" spans="1:29" ht="30" x14ac:dyDescent="0.25">
      <c r="A1838" t="s">
        <v>421</v>
      </c>
      <c r="B1838" t="s">
        <v>1380</v>
      </c>
      <c r="C1838" t="s">
        <v>1381</v>
      </c>
      <c r="D1838">
        <v>1900</v>
      </c>
      <c r="E1838" s="957">
        <v>1</v>
      </c>
      <c r="F1838" t="s">
        <v>439</v>
      </c>
      <c r="G1838" s="957">
        <v>91</v>
      </c>
      <c r="H1838" t="s">
        <v>385</v>
      </c>
      <c r="I1838" s="962" t="s">
        <v>489</v>
      </c>
      <c r="J1838" s="962" t="s">
        <v>445</v>
      </c>
      <c r="K1838" s="962" t="s">
        <v>0</v>
      </c>
      <c r="L1838" s="937">
        <v>2.5</v>
      </c>
      <c r="M1838" s="962" t="s">
        <v>152</v>
      </c>
      <c r="N1838" s="678">
        <f t="shared" ca="1" si="313"/>
        <v>7140.6508126023809</v>
      </c>
      <c r="O1838" s="678">
        <f t="shared" ca="1" si="314"/>
        <v>2131.0602984133934</v>
      </c>
      <c r="P1838" s="678">
        <f t="shared" ca="1" si="314"/>
        <v>587.78342792889191</v>
      </c>
      <c r="Q1838" s="678">
        <f t="shared" ca="1" si="314"/>
        <v>2420.784401864249</v>
      </c>
      <c r="R1838" s="678">
        <f t="shared" ca="1" si="314"/>
        <v>790.04080450828621</v>
      </c>
      <c r="S1838" s="678">
        <f t="shared" ca="1" si="314"/>
        <v>97.943502134365332</v>
      </c>
      <c r="T1838" s="678">
        <f t="shared" ca="1" si="314"/>
        <v>614.96941875936488</v>
      </c>
      <c r="U1838" s="678">
        <f t="shared" ca="1" si="314"/>
        <v>0</v>
      </c>
      <c r="V1838" s="678">
        <f t="shared" ca="1" si="314"/>
        <v>73.535108194547632</v>
      </c>
      <c r="W1838" s="678">
        <f t="shared" ca="1" si="306"/>
        <v>424.53385079928341</v>
      </c>
      <c r="X1838" s="678">
        <f t="shared" ca="1" si="314"/>
        <v>0</v>
      </c>
      <c r="Y1838" s="678">
        <f t="shared" ca="1" si="314"/>
        <v>0</v>
      </c>
      <c r="Z1838" s="678">
        <f t="shared" ca="1" si="314"/>
        <v>0</v>
      </c>
      <c r="AA1838" t="str">
        <f t="shared" si="310"/>
        <v>ASR_CMS_19</v>
      </c>
      <c r="AB1838" s="957">
        <f t="shared" si="311"/>
        <v>45406</v>
      </c>
      <c r="AC1838" t="str">
        <f t="shared" si="312"/>
        <v>Unaudited</v>
      </c>
    </row>
    <row r="1839" spans="1:29" x14ac:dyDescent="0.25">
      <c r="A1839" t="s">
        <v>421</v>
      </c>
      <c r="B1839" t="s">
        <v>1380</v>
      </c>
      <c r="C1839" t="s">
        <v>1381</v>
      </c>
      <c r="D1839">
        <v>1900</v>
      </c>
      <c r="E1839" s="957">
        <v>1</v>
      </c>
      <c r="F1839" t="s">
        <v>439</v>
      </c>
      <c r="G1839" s="957">
        <v>91</v>
      </c>
      <c r="H1839" t="s">
        <v>385</v>
      </c>
      <c r="I1839" s="937" t="s">
        <v>489</v>
      </c>
      <c r="J1839" s="937" t="s">
        <v>445</v>
      </c>
      <c r="K1839" s="937" t="s">
        <v>0</v>
      </c>
      <c r="L1839" s="937" t="s">
        <v>97</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ASR_CMS_19</v>
      </c>
      <c r="AB1839" s="957">
        <f t="shared" si="311"/>
        <v>45406</v>
      </c>
      <c r="AC1839" t="str">
        <f t="shared" si="312"/>
        <v>Unaudited</v>
      </c>
    </row>
    <row r="1840" spans="1:29" x14ac:dyDescent="0.25">
      <c r="A1840" t="s">
        <v>421</v>
      </c>
      <c r="B1840" t="s">
        <v>1380</v>
      </c>
      <c r="C1840" t="s">
        <v>1381</v>
      </c>
      <c r="D1840">
        <v>1900</v>
      </c>
      <c r="E1840" s="957">
        <v>1</v>
      </c>
      <c r="F1840" t="s">
        <v>439</v>
      </c>
      <c r="G1840" s="957">
        <v>91</v>
      </c>
      <c r="H1840" t="s">
        <v>385</v>
      </c>
      <c r="I1840" s="937" t="s">
        <v>489</v>
      </c>
      <c r="J1840" s="937" t="s">
        <v>445</v>
      </c>
      <c r="K1840" s="937" t="s">
        <v>0</v>
      </c>
      <c r="L1840" s="937" t="s">
        <v>153</v>
      </c>
      <c r="M1840" s="962" t="s">
        <v>452</v>
      </c>
      <c r="N1840" s="678">
        <f t="shared" ca="1" si="313"/>
        <v>-5755.1775038335254</v>
      </c>
      <c r="O1840" s="678">
        <f t="shared" ca="1" si="314"/>
        <v>-1102.0548400302011</v>
      </c>
      <c r="P1840" s="678">
        <f t="shared" ca="1" si="314"/>
        <v>-255.89766695590131</v>
      </c>
      <c r="Q1840" s="678">
        <f t="shared" ca="1" si="314"/>
        <v>-1626.042710925823</v>
      </c>
      <c r="R1840" s="678">
        <f t="shared" ca="1" si="314"/>
        <v>-293.36484904755093</v>
      </c>
      <c r="S1840" s="678">
        <f t="shared" ca="1" si="314"/>
        <v>-9.1780822344779054</v>
      </c>
      <c r="T1840" s="678">
        <f t="shared" ca="1" si="314"/>
        <v>-481.98906038918335</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-38.616825371800608</v>
      </c>
      <c r="W1840" s="678">
        <f t="shared" ca="1" si="315"/>
        <v>-1948.033468878587</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ASR_CMS_19</v>
      </c>
      <c r="AB1840" s="957">
        <f t="shared" si="311"/>
        <v>45406</v>
      </c>
      <c r="AC1840" t="str">
        <f t="shared" si="312"/>
        <v>Unaudited</v>
      </c>
    </row>
    <row r="1841" spans="1:29" x14ac:dyDescent="0.25">
      <c r="A1841" t="s">
        <v>421</v>
      </c>
      <c r="B1841" t="s">
        <v>1380</v>
      </c>
      <c r="C1841" t="s">
        <v>1381</v>
      </c>
      <c r="D1841">
        <v>1900</v>
      </c>
      <c r="E1841" s="957">
        <v>1</v>
      </c>
      <c r="F1841" t="s">
        <v>439</v>
      </c>
      <c r="G1841" s="957">
        <v>91</v>
      </c>
      <c r="H1841" t="s">
        <v>385</v>
      </c>
      <c r="I1841" s="937" t="s">
        <v>489</v>
      </c>
      <c r="J1841" s="937" t="s">
        <v>445</v>
      </c>
      <c r="K1841" s="937" t="s">
        <v>0</v>
      </c>
      <c r="L1841" s="937" t="s">
        <v>912</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ASR_CMS_19</v>
      </c>
      <c r="AB1841" s="957">
        <f t="shared" si="311"/>
        <v>45406</v>
      </c>
      <c r="AC1841" t="str">
        <f t="shared" si="312"/>
        <v>Unaudited</v>
      </c>
    </row>
    <row r="1842" spans="1:29" x14ac:dyDescent="0.25">
      <c r="A1842" t="s">
        <v>421</v>
      </c>
      <c r="B1842" t="s">
        <v>1380</v>
      </c>
      <c r="C1842" t="s">
        <v>1381</v>
      </c>
      <c r="D1842">
        <v>1900</v>
      </c>
      <c r="E1842" s="957">
        <v>1</v>
      </c>
      <c r="F1842" t="s">
        <v>439</v>
      </c>
      <c r="G1842" s="957">
        <v>91</v>
      </c>
      <c r="H1842" t="s">
        <v>385</v>
      </c>
      <c r="I1842" s="937" t="s">
        <v>489</v>
      </c>
      <c r="J1842" s="937" t="s">
        <v>445</v>
      </c>
      <c r="K1842" s="937" t="s">
        <v>53</v>
      </c>
      <c r="L1842" s="937">
        <v>3.1</v>
      </c>
      <c r="M1842" s="962" t="s">
        <v>33</v>
      </c>
      <c r="N1842" s="678">
        <f t="shared" ca="1" si="313"/>
        <v>523718.43000000005</v>
      </c>
      <c r="O1842" s="678">
        <f t="shared" ca="1" si="318"/>
        <v>220839.44000000003</v>
      </c>
      <c r="P1842" s="678">
        <f t="shared" ca="1" si="318"/>
        <v>47086.079999999987</v>
      </c>
      <c r="Q1842" s="678">
        <f t="shared" ca="1" si="318"/>
        <v>160532.42000000004</v>
      </c>
      <c r="R1842" s="678">
        <f t="shared" ca="1" si="318"/>
        <v>29054.809999999998</v>
      </c>
      <c r="S1842" s="678">
        <f t="shared" ca="1" si="318"/>
        <v>255.62</v>
      </c>
      <c r="T1842" s="678">
        <f t="shared" ca="1" si="318"/>
        <v>48252.240000000005</v>
      </c>
      <c r="U1842" s="678">
        <f t="shared" ca="1" si="318"/>
        <v>0</v>
      </c>
      <c r="V1842" s="678">
        <f t="shared" ca="1" si="316"/>
        <v>3380.3500000000004</v>
      </c>
      <c r="W1842" s="678">
        <f t="shared" ca="1" si="315"/>
        <v>14317.470000000005</v>
      </c>
      <c r="X1842" s="678">
        <f t="shared" ca="1" si="317"/>
        <v>0</v>
      </c>
      <c r="Y1842" s="678">
        <f t="shared" ca="1" si="317"/>
        <v>0</v>
      </c>
      <c r="Z1842" s="678">
        <f t="shared" ca="1" si="317"/>
        <v>0</v>
      </c>
      <c r="AA1842" t="str">
        <f t="shared" si="310"/>
        <v>ASR_CMS_19</v>
      </c>
      <c r="AB1842" s="957">
        <f t="shared" si="311"/>
        <v>45406</v>
      </c>
      <c r="AC1842" t="str">
        <f t="shared" si="312"/>
        <v>Unaudited</v>
      </c>
    </row>
    <row r="1843" spans="1:29" x14ac:dyDescent="0.25">
      <c r="A1843" t="s">
        <v>421</v>
      </c>
      <c r="B1843" t="s">
        <v>1380</v>
      </c>
      <c r="C1843" t="s">
        <v>1381</v>
      </c>
      <c r="D1843">
        <v>1900</v>
      </c>
      <c r="E1843" s="957">
        <v>1</v>
      </c>
      <c r="F1843" t="s">
        <v>439</v>
      </c>
      <c r="G1843" s="957">
        <v>91</v>
      </c>
      <c r="H1843" t="s">
        <v>385</v>
      </c>
      <c r="I1843" s="937" t="s">
        <v>489</v>
      </c>
      <c r="J1843" s="937" t="s">
        <v>445</v>
      </c>
      <c r="K1843" s="937" t="s">
        <v>53</v>
      </c>
      <c r="L1843" s="937">
        <v>3.2</v>
      </c>
      <c r="M1843" s="962" t="s">
        <v>34</v>
      </c>
      <c r="N1843" s="678">
        <f t="shared" ca="1" si="313"/>
        <v>1180539.31</v>
      </c>
      <c r="O1843" s="678">
        <f t="shared" ca="1" si="318"/>
        <v>330451.63000000006</v>
      </c>
      <c r="P1843" s="678">
        <f t="shared" ca="1" si="318"/>
        <v>88173.030000000013</v>
      </c>
      <c r="Q1843" s="678">
        <f t="shared" ca="1" si="318"/>
        <v>408308.85999999993</v>
      </c>
      <c r="R1843" s="678">
        <f t="shared" ca="1" si="318"/>
        <v>66511.439999999988</v>
      </c>
      <c r="S1843" s="678">
        <f t="shared" ca="1" si="318"/>
        <v>722.0200000000001</v>
      </c>
      <c r="T1843" s="678">
        <f t="shared" ca="1" si="318"/>
        <v>123547.53999999998</v>
      </c>
      <c r="U1843" s="678">
        <f t="shared" ca="1" si="318"/>
        <v>0</v>
      </c>
      <c r="V1843" s="678">
        <f t="shared" ca="1" si="316"/>
        <v>12330.470000000001</v>
      </c>
      <c r="W1843" s="678">
        <f t="shared" ca="1" si="315"/>
        <v>150494.32</v>
      </c>
      <c r="X1843" s="678">
        <f t="shared" ca="1" si="317"/>
        <v>0</v>
      </c>
      <c r="Y1843" s="678">
        <f t="shared" ca="1" si="317"/>
        <v>0</v>
      </c>
      <c r="Z1843" s="678">
        <f t="shared" ca="1" si="317"/>
        <v>0</v>
      </c>
      <c r="AA1843" t="str">
        <f t="shared" si="310"/>
        <v>ASR_CMS_19</v>
      </c>
      <c r="AB1843" s="957">
        <f t="shared" si="311"/>
        <v>45406</v>
      </c>
      <c r="AC1843" t="str">
        <f t="shared" si="312"/>
        <v>Unaudited</v>
      </c>
    </row>
    <row r="1844" spans="1:29" x14ac:dyDescent="0.25">
      <c r="A1844" t="s">
        <v>421</v>
      </c>
      <c r="B1844" t="s">
        <v>1380</v>
      </c>
      <c r="C1844" t="s">
        <v>1381</v>
      </c>
      <c r="D1844">
        <v>1900</v>
      </c>
      <c r="E1844" s="957">
        <v>1</v>
      </c>
      <c r="F1844" t="s">
        <v>439</v>
      </c>
      <c r="G1844" s="957">
        <v>91</v>
      </c>
      <c r="H1844" t="s">
        <v>385</v>
      </c>
      <c r="I1844" s="937" t="s">
        <v>489</v>
      </c>
      <c r="J1844" s="937" t="s">
        <v>445</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ASR_CMS_19</v>
      </c>
      <c r="AB1844" s="957">
        <f t="shared" si="311"/>
        <v>45406</v>
      </c>
      <c r="AC1844" t="str">
        <f t="shared" si="312"/>
        <v>Unaudited</v>
      </c>
    </row>
    <row r="1845" spans="1:29" x14ac:dyDescent="0.25">
      <c r="A1845" t="s">
        <v>421</v>
      </c>
      <c r="B1845" t="s">
        <v>1380</v>
      </c>
      <c r="C1845" t="s">
        <v>1381</v>
      </c>
      <c r="D1845">
        <v>1900</v>
      </c>
      <c r="E1845" s="957">
        <v>1</v>
      </c>
      <c r="F1845" t="s">
        <v>439</v>
      </c>
      <c r="G1845" s="957">
        <v>91</v>
      </c>
      <c r="H1845" t="s">
        <v>385</v>
      </c>
      <c r="I1845" s="937" t="s">
        <v>489</v>
      </c>
      <c r="J1845" s="937" t="s">
        <v>445</v>
      </c>
      <c r="K1845" s="937" t="s">
        <v>53</v>
      </c>
      <c r="L1845" s="945" t="s">
        <v>44</v>
      </c>
      <c r="M1845" s="960" t="s">
        <v>154</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ASR_CMS_19</v>
      </c>
      <c r="AB1845" s="957">
        <f t="shared" si="311"/>
        <v>45406</v>
      </c>
      <c r="AC1845" t="str">
        <f t="shared" si="312"/>
        <v>Unaudited</v>
      </c>
    </row>
    <row r="1846" spans="1:29" x14ac:dyDescent="0.25">
      <c r="A1846" t="s">
        <v>421</v>
      </c>
      <c r="B1846" t="s">
        <v>1380</v>
      </c>
      <c r="C1846" t="s">
        <v>1381</v>
      </c>
      <c r="D1846">
        <v>1900</v>
      </c>
      <c r="E1846" s="957">
        <v>1</v>
      </c>
      <c r="F1846" t="s">
        <v>439</v>
      </c>
      <c r="G1846" s="957">
        <v>91</v>
      </c>
      <c r="H1846" t="s">
        <v>385</v>
      </c>
      <c r="I1846" s="937" t="s">
        <v>489</v>
      </c>
      <c r="J1846" s="937" t="s">
        <v>445</v>
      </c>
      <c r="K1846" s="937" t="s">
        <v>53</v>
      </c>
      <c r="L1846" s="937" t="s">
        <v>41</v>
      </c>
      <c r="M1846" s="962" t="s">
        <v>52</v>
      </c>
      <c r="N1846" s="678">
        <f t="shared" ca="1" si="313"/>
        <v>24904.368067127711</v>
      </c>
      <c r="O1846" s="678">
        <f t="shared" ca="1" si="318"/>
        <v>12371.202378869844</v>
      </c>
      <c r="P1846" s="678">
        <f t="shared" ca="1" si="318"/>
        <v>2325.0052684023985</v>
      </c>
      <c r="Q1846" s="678">
        <f t="shared" ca="1" si="318"/>
        <v>6773.9479662792355</v>
      </c>
      <c r="R1846" s="678">
        <f t="shared" ca="1" si="318"/>
        <v>1191.0832255498287</v>
      </c>
      <c r="S1846" s="678">
        <f t="shared" ca="1" si="318"/>
        <v>45.077038371829723</v>
      </c>
      <c r="T1846" s="678">
        <f t="shared" ca="1" si="318"/>
        <v>1768.5085594552891</v>
      </c>
      <c r="U1846" s="678">
        <f t="shared" ca="1" si="318"/>
        <v>0</v>
      </c>
      <c r="V1846" s="678">
        <f t="shared" ca="1" si="316"/>
        <v>118.29741286998703</v>
      </c>
      <c r="W1846" s="678">
        <f t="shared" ca="1" si="315"/>
        <v>311.24621732930052</v>
      </c>
      <c r="X1846" s="678">
        <f t="shared" ca="1" si="317"/>
        <v>0</v>
      </c>
      <c r="Y1846" s="678">
        <f t="shared" ca="1" si="317"/>
        <v>0</v>
      </c>
      <c r="Z1846" s="678">
        <f t="shared" ca="1" si="317"/>
        <v>0</v>
      </c>
      <c r="AA1846" t="str">
        <f t="shared" si="310"/>
        <v>ASR_CMS_19</v>
      </c>
      <c r="AB1846" s="957">
        <f t="shared" si="311"/>
        <v>45406</v>
      </c>
      <c r="AC1846" t="str">
        <f t="shared" si="312"/>
        <v>Unaudited</v>
      </c>
    </row>
    <row r="1847" spans="1:29" x14ac:dyDescent="0.25">
      <c r="A1847" t="s">
        <v>421</v>
      </c>
      <c r="B1847" t="s">
        <v>1380</v>
      </c>
      <c r="C1847" t="s">
        <v>1381</v>
      </c>
      <c r="D1847">
        <v>1900</v>
      </c>
      <c r="E1847" s="957">
        <v>1</v>
      </c>
      <c r="F1847" t="s">
        <v>439</v>
      </c>
      <c r="G1847" s="957">
        <v>91</v>
      </c>
      <c r="H1847" t="s">
        <v>385</v>
      </c>
      <c r="I1847" s="937" t="s">
        <v>489</v>
      </c>
      <c r="J1847" s="937" t="s">
        <v>445</v>
      </c>
      <c r="K1847" s="937" t="s">
        <v>53</v>
      </c>
      <c r="L1847" s="937" t="s">
        <v>42</v>
      </c>
      <c r="M1847" s="962" t="s">
        <v>155</v>
      </c>
      <c r="N1847" s="678">
        <f t="shared" ca="1" si="313"/>
        <v>14612.791561682217</v>
      </c>
      <c r="O1847" s="678">
        <f t="shared" ca="1" si="318"/>
        <v>4726.9267474336139</v>
      </c>
      <c r="P1847" s="678">
        <f t="shared" ca="1" si="318"/>
        <v>1159.7501568328785</v>
      </c>
      <c r="Q1847" s="678">
        <f t="shared" ca="1" si="318"/>
        <v>4877.4072496337985</v>
      </c>
      <c r="R1847" s="678">
        <f t="shared" ca="1" si="318"/>
        <v>819.41226306627379</v>
      </c>
      <c r="S1847" s="678">
        <f t="shared" ca="1" si="318"/>
        <v>8.3825639790628177</v>
      </c>
      <c r="T1847" s="678">
        <f t="shared" ca="1" si="318"/>
        <v>1473.0602751922142</v>
      </c>
      <c r="U1847" s="678">
        <f t="shared" ca="1" si="318"/>
        <v>0</v>
      </c>
      <c r="V1847" s="678">
        <f t="shared" ca="1" si="316"/>
        <v>134.70904812972026</v>
      </c>
      <c r="W1847" s="678">
        <f t="shared" ca="1" si="315"/>
        <v>1413.1432574146572</v>
      </c>
      <c r="X1847" s="678">
        <f t="shared" ca="1" si="317"/>
        <v>0</v>
      </c>
      <c r="Y1847" s="678">
        <f t="shared" ca="1" si="317"/>
        <v>0</v>
      </c>
      <c r="Z1847" s="678">
        <f t="shared" ca="1" si="317"/>
        <v>0</v>
      </c>
      <c r="AA1847" t="str">
        <f t="shared" si="310"/>
        <v>ASR_CMS_19</v>
      </c>
      <c r="AB1847" s="957">
        <f t="shared" si="311"/>
        <v>45406</v>
      </c>
      <c r="AC1847" t="str">
        <f t="shared" si="312"/>
        <v>Unaudited</v>
      </c>
    </row>
    <row r="1848" spans="1:29" x14ac:dyDescent="0.25">
      <c r="A1848" t="s">
        <v>421</v>
      </c>
      <c r="B1848" t="s">
        <v>1380</v>
      </c>
      <c r="C1848" t="s">
        <v>1381</v>
      </c>
      <c r="D1848">
        <v>1900</v>
      </c>
      <c r="E1848" s="957">
        <v>1</v>
      </c>
      <c r="F1848" t="s">
        <v>439</v>
      </c>
      <c r="G1848" s="957">
        <v>91</v>
      </c>
      <c r="H1848" t="s">
        <v>385</v>
      </c>
      <c r="I1848" s="937" t="s">
        <v>489</v>
      </c>
      <c r="J1848" s="937" t="s">
        <v>445</v>
      </c>
      <c r="K1848" s="937" t="s">
        <v>53</v>
      </c>
      <c r="L1848" s="937" t="s">
        <v>43</v>
      </c>
      <c r="M1848" s="962" t="s">
        <v>463</v>
      </c>
      <c r="N1848" s="678">
        <f t="shared" ca="1" si="313"/>
        <v>46687.722070265037</v>
      </c>
      <c r="O1848" s="678">
        <f t="shared" ca="1" si="318"/>
        <v>8940.1986373570471</v>
      </c>
      <c r="P1848" s="678">
        <f t="shared" ca="1" si="318"/>
        <v>2075.9184482682385</v>
      </c>
      <c r="Q1848" s="678">
        <f t="shared" ca="1" si="318"/>
        <v>13190.945042358348</v>
      </c>
      <c r="R1848" s="678">
        <f t="shared" ca="1" si="318"/>
        <v>2379.863440944097</v>
      </c>
      <c r="S1848" s="678">
        <f t="shared" ca="1" si="318"/>
        <v>74.455349503280317</v>
      </c>
      <c r="T1848" s="678">
        <f t="shared" ca="1" si="318"/>
        <v>3910.0394865960516</v>
      </c>
      <c r="U1848" s="678">
        <f t="shared" ca="1" si="318"/>
        <v>0</v>
      </c>
      <c r="V1848" s="678">
        <f t="shared" ca="1" si="316"/>
        <v>313.27124297967401</v>
      </c>
      <c r="W1848" s="678">
        <f t="shared" ca="1" si="315"/>
        <v>15803.030422258296</v>
      </c>
      <c r="X1848" s="678">
        <f t="shared" ca="1" si="317"/>
        <v>0</v>
      </c>
      <c r="Y1848" s="678">
        <f t="shared" ca="1" si="317"/>
        <v>0</v>
      </c>
      <c r="Z1848" s="678">
        <f t="shared" ca="1" si="317"/>
        <v>0</v>
      </c>
      <c r="AA1848" t="str">
        <f t="shared" si="310"/>
        <v>ASR_CMS_19</v>
      </c>
      <c r="AB1848" s="957">
        <f t="shared" si="311"/>
        <v>45406</v>
      </c>
      <c r="AC1848" t="str">
        <f t="shared" si="312"/>
        <v>Unaudited</v>
      </c>
    </row>
    <row r="1849" spans="1:29" x14ac:dyDescent="0.25">
      <c r="A1849" t="s">
        <v>421</v>
      </c>
      <c r="B1849" t="s">
        <v>1380</v>
      </c>
      <c r="C1849" t="s">
        <v>1381</v>
      </c>
      <c r="D1849">
        <v>1900</v>
      </c>
      <c r="E1849" s="957">
        <v>1</v>
      </c>
      <c r="F1849" t="s">
        <v>439</v>
      </c>
      <c r="G1849" s="957">
        <v>91</v>
      </c>
      <c r="H1849" t="s">
        <v>385</v>
      </c>
      <c r="I1849" s="937" t="s">
        <v>489</v>
      </c>
      <c r="J1849" s="937" t="s">
        <v>445</v>
      </c>
      <c r="K1849" s="937" t="s">
        <v>915</v>
      </c>
      <c r="L1849" s="937" t="s">
        <v>916</v>
      </c>
      <c r="M1849" s="962" t="s">
        <v>915</v>
      </c>
      <c r="N1849" s="678">
        <f t="shared" ca="1" si="313"/>
        <v>5408.93</v>
      </c>
      <c r="O1849" s="678">
        <f t="shared" ca="1" si="318"/>
        <v>5408.93</v>
      </c>
      <c r="P1849" s="678">
        <f t="shared" ca="1" si="318"/>
        <v>0</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ASR_CMS_19</v>
      </c>
      <c r="AB1849" s="957">
        <f t="shared" si="311"/>
        <v>45406</v>
      </c>
      <c r="AC1849" t="str">
        <f t="shared" si="312"/>
        <v>Unaudited</v>
      </c>
    </row>
    <row r="1850" spans="1:29" x14ac:dyDescent="0.25">
      <c r="A1850" t="s">
        <v>421</v>
      </c>
      <c r="B1850" t="s">
        <v>1380</v>
      </c>
      <c r="C1850" t="s">
        <v>1381</v>
      </c>
      <c r="D1850">
        <v>1900</v>
      </c>
      <c r="E1850" s="957">
        <v>1</v>
      </c>
      <c r="F1850" t="s">
        <v>439</v>
      </c>
      <c r="G1850" s="957">
        <v>91</v>
      </c>
      <c r="H1850" t="s">
        <v>385</v>
      </c>
      <c r="I1850" s="937" t="s">
        <v>489</v>
      </c>
      <c r="J1850" s="937" t="s">
        <v>445</v>
      </c>
      <c r="K1850" s="937" t="s">
        <v>915</v>
      </c>
      <c r="L1850" s="945" t="s">
        <v>917</v>
      </c>
      <c r="M1850" s="960" t="s">
        <v>920</v>
      </c>
      <c r="N1850" s="678">
        <f t="shared" ca="1" si="313"/>
        <v>1.9516289252376051</v>
      </c>
      <c r="O1850" s="678">
        <f t="shared" ca="1" si="318"/>
        <v>1.9516289252376051</v>
      </c>
      <c r="P1850" s="678">
        <f t="shared" ca="1" si="318"/>
        <v>0</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ASR_CMS_19</v>
      </c>
      <c r="AB1850" s="957">
        <f t="shared" si="311"/>
        <v>45406</v>
      </c>
      <c r="AC1850" t="str">
        <f t="shared" si="312"/>
        <v>Unaudited</v>
      </c>
    </row>
    <row r="1851" spans="1:29" x14ac:dyDescent="0.25">
      <c r="A1851" t="s">
        <v>421</v>
      </c>
      <c r="B1851" t="s">
        <v>1380</v>
      </c>
      <c r="C1851" t="s">
        <v>1381</v>
      </c>
      <c r="D1851">
        <v>1900</v>
      </c>
      <c r="E1851" s="957">
        <v>1</v>
      </c>
      <c r="F1851" t="s">
        <v>439</v>
      </c>
      <c r="G1851" s="957">
        <v>91</v>
      </c>
      <c r="H1851" t="s">
        <v>385</v>
      </c>
      <c r="I1851" s="962" t="s">
        <v>489</v>
      </c>
      <c r="J1851" s="962" t="s">
        <v>445</v>
      </c>
      <c r="K1851" s="962" t="s">
        <v>915</v>
      </c>
      <c r="L1851" s="953" t="s">
        <v>918</v>
      </c>
      <c r="M1851" s="962" t="s">
        <v>921</v>
      </c>
      <c r="N1851" s="678">
        <f t="shared" ca="1" si="313"/>
        <v>-12.194951004642427</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-2.3352024797923767</v>
      </c>
      <c r="P1851" s="678">
        <f t="shared" ca="1" si="319"/>
        <v>-0.54223514542355111</v>
      </c>
      <c r="Q1851" s="678">
        <f t="shared" ca="1" si="319"/>
        <v>-3.4455081842372222</v>
      </c>
      <c r="R1851" s="678">
        <f t="shared" ca="1" si="319"/>
        <v>-0.62162634570978648</v>
      </c>
      <c r="S1851" s="678">
        <f t="shared" ca="1" si="319"/>
        <v>-1.9447925470844823E-2</v>
      </c>
      <c r="T1851" s="678">
        <f t="shared" ca="1" si="319"/>
        <v>-1.0213121962449472</v>
      </c>
      <c r="U1851" s="678">
        <f t="shared" ca="1" si="319"/>
        <v>0</v>
      </c>
      <c r="V1851" s="678">
        <f t="shared" ca="1" si="316"/>
        <v>-8.1827240437024606E-2</v>
      </c>
      <c r="W1851" s="678">
        <f t="shared" ca="1" si="315"/>
        <v>-4.1277914873266726</v>
      </c>
      <c r="X1851" s="678">
        <f t="shared" ca="1" si="317"/>
        <v>0</v>
      </c>
      <c r="Y1851" s="678">
        <f t="shared" ca="1" si="317"/>
        <v>0</v>
      </c>
      <c r="Z1851" s="678">
        <f t="shared" ca="1" si="317"/>
        <v>0</v>
      </c>
      <c r="AA1851" t="str">
        <f t="shared" si="310"/>
        <v>ASR_CMS_19</v>
      </c>
      <c r="AB1851" s="957">
        <f t="shared" si="311"/>
        <v>45406</v>
      </c>
      <c r="AC1851" t="str">
        <f t="shared" si="312"/>
        <v>Unaudited</v>
      </c>
    </row>
    <row r="1852" spans="1:29" x14ac:dyDescent="0.25">
      <c r="A1852" t="s">
        <v>421</v>
      </c>
      <c r="B1852" t="s">
        <v>1380</v>
      </c>
      <c r="C1852" t="s">
        <v>1381</v>
      </c>
      <c r="D1852">
        <v>1900</v>
      </c>
      <c r="E1852" s="957">
        <v>1</v>
      </c>
      <c r="F1852" t="s">
        <v>439</v>
      </c>
      <c r="G1852" s="957">
        <v>91</v>
      </c>
      <c r="H1852" t="s">
        <v>385</v>
      </c>
      <c r="I1852" s="958" t="s">
        <v>489</v>
      </c>
      <c r="J1852" s="958" t="s">
        <v>445</v>
      </c>
      <c r="K1852" s="958" t="s">
        <v>446</v>
      </c>
      <c r="L1852" s="953">
        <v>5.0999999999999996</v>
      </c>
      <c r="M1852" s="958" t="s">
        <v>37</v>
      </c>
      <c r="N1852" s="678">
        <f t="shared" ca="1" si="313"/>
        <v>682347.65000000014</v>
      </c>
      <c r="O1852" s="678">
        <f t="shared" ca="1" si="319"/>
        <v>211166.92000000004</v>
      </c>
      <c r="P1852" s="678">
        <f t="shared" ca="1" si="319"/>
        <v>180405.35000000006</v>
      </c>
      <c r="Q1852" s="678">
        <f t="shared" ca="1" si="319"/>
        <v>78873.440000000002</v>
      </c>
      <c r="R1852" s="678">
        <f t="shared" ca="1" si="319"/>
        <v>73377.87</v>
      </c>
      <c r="S1852" s="678">
        <f t="shared" ca="1" si="319"/>
        <v>453.88</v>
      </c>
      <c r="T1852" s="678">
        <f t="shared" ca="1" si="319"/>
        <v>134312.99000000002</v>
      </c>
      <c r="U1852" s="678">
        <f t="shared" ca="1" si="319"/>
        <v>0</v>
      </c>
      <c r="V1852" s="678">
        <f t="shared" ca="1" si="316"/>
        <v>866.52</v>
      </c>
      <c r="W1852" s="678">
        <f t="shared" ca="1" si="315"/>
        <v>2890.68</v>
      </c>
      <c r="X1852" s="678">
        <f t="shared" ca="1" si="317"/>
        <v>0</v>
      </c>
      <c r="Y1852" s="678">
        <f t="shared" ca="1" si="317"/>
        <v>0</v>
      </c>
      <c r="Z1852" s="678">
        <f t="shared" ca="1" si="317"/>
        <v>0</v>
      </c>
      <c r="AA1852" t="str">
        <f t="shared" si="310"/>
        <v>ASR_CMS_19</v>
      </c>
      <c r="AB1852" s="957">
        <f t="shared" si="311"/>
        <v>45406</v>
      </c>
      <c r="AC1852" t="str">
        <f t="shared" si="312"/>
        <v>Unaudited</v>
      </c>
    </row>
    <row r="1853" spans="1:29" ht="30" x14ac:dyDescent="0.25">
      <c r="A1853" t="s">
        <v>421</v>
      </c>
      <c r="B1853" t="s">
        <v>1380</v>
      </c>
      <c r="C1853" t="s">
        <v>1381</v>
      </c>
      <c r="D1853">
        <v>1900</v>
      </c>
      <c r="E1853" s="957">
        <v>1</v>
      </c>
      <c r="F1853" t="s">
        <v>439</v>
      </c>
      <c r="G1853" s="957">
        <v>91</v>
      </c>
      <c r="H1853" t="s">
        <v>385</v>
      </c>
      <c r="I1853" s="958" t="s">
        <v>489</v>
      </c>
      <c r="J1853" s="958" t="s">
        <v>445</v>
      </c>
      <c r="K1853" s="958" t="s">
        <v>446</v>
      </c>
      <c r="L1853" s="937">
        <v>5.2</v>
      </c>
      <c r="M1853" s="958" t="s">
        <v>304</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ASR_CMS_19</v>
      </c>
      <c r="AB1853" s="957">
        <f t="shared" si="311"/>
        <v>45406</v>
      </c>
      <c r="AC1853" t="str">
        <f t="shared" si="312"/>
        <v>Unaudited</v>
      </c>
    </row>
    <row r="1854" spans="1:29" ht="30" x14ac:dyDescent="0.25">
      <c r="A1854" t="s">
        <v>421</v>
      </c>
      <c r="B1854" t="s">
        <v>1380</v>
      </c>
      <c r="C1854" t="s">
        <v>1381</v>
      </c>
      <c r="D1854">
        <v>1900</v>
      </c>
      <c r="E1854" s="957">
        <v>1</v>
      </c>
      <c r="F1854" t="s">
        <v>439</v>
      </c>
      <c r="G1854" s="957">
        <v>91</v>
      </c>
      <c r="H1854" t="s">
        <v>385</v>
      </c>
      <c r="I1854" s="958" t="s">
        <v>489</v>
      </c>
      <c r="J1854" s="958" t="s">
        <v>445</v>
      </c>
      <c r="K1854" s="958" t="s">
        <v>446</v>
      </c>
      <c r="L1854" s="937">
        <v>5.3</v>
      </c>
      <c r="M1854" s="958" t="s">
        <v>305</v>
      </c>
      <c r="N1854" s="678">
        <f t="shared" ca="1" si="313"/>
        <v>4202.8763763791203</v>
      </c>
      <c r="O1854" s="678">
        <f t="shared" ca="1" si="319"/>
        <v>1300.6690351183006</v>
      </c>
      <c r="P1854" s="678">
        <f t="shared" ca="1" si="319"/>
        <v>1111.1951271282417</v>
      </c>
      <c r="Q1854" s="678">
        <f t="shared" ca="1" si="319"/>
        <v>485.81587069253635</v>
      </c>
      <c r="R1854" s="678">
        <f t="shared" ca="1" si="319"/>
        <v>451.96626143875221</v>
      </c>
      <c r="S1854" s="678">
        <f t="shared" ca="1" si="319"/>
        <v>2.7956446097688699</v>
      </c>
      <c r="T1854" s="678">
        <f t="shared" ca="1" si="319"/>
        <v>827.29220612373354</v>
      </c>
      <c r="U1854" s="678">
        <f t="shared" ca="1" si="319"/>
        <v>0</v>
      </c>
      <c r="V1854" s="678">
        <f t="shared" ca="1" si="316"/>
        <v>5.3372740972435917</v>
      </c>
      <c r="W1854" s="678">
        <f t="shared" ca="1" si="315"/>
        <v>17.80495717054437</v>
      </c>
      <c r="X1854" s="678">
        <f t="shared" ca="1" si="317"/>
        <v>0</v>
      </c>
      <c r="Y1854" s="678">
        <f t="shared" ca="1" si="317"/>
        <v>0</v>
      </c>
      <c r="Z1854" s="678">
        <f t="shared" ca="1" si="317"/>
        <v>0</v>
      </c>
      <c r="AA1854" t="str">
        <f t="shared" si="310"/>
        <v>ASR_CMS_19</v>
      </c>
      <c r="AB1854" s="957">
        <f t="shared" si="311"/>
        <v>45406</v>
      </c>
      <c r="AC1854" t="str">
        <f t="shared" si="312"/>
        <v>Unaudited</v>
      </c>
    </row>
    <row r="1855" spans="1:29" x14ac:dyDescent="0.25">
      <c r="A1855" t="s">
        <v>421</v>
      </c>
      <c r="B1855" t="s">
        <v>1380</v>
      </c>
      <c r="C1855" t="s">
        <v>1381</v>
      </c>
      <c r="D1855">
        <v>1900</v>
      </c>
      <c r="E1855" s="957">
        <v>1</v>
      </c>
      <c r="F1855" t="s">
        <v>439</v>
      </c>
      <c r="G1855" s="957">
        <v>91</v>
      </c>
      <c r="H1855" t="s">
        <v>385</v>
      </c>
      <c r="I1855" s="965" t="s">
        <v>489</v>
      </c>
      <c r="J1855" s="965" t="s">
        <v>445</v>
      </c>
      <c r="K1855" s="965" t="s">
        <v>446</v>
      </c>
      <c r="L1855" s="945" t="s">
        <v>82</v>
      </c>
      <c r="M1855" s="965" t="s">
        <v>454</v>
      </c>
      <c r="N1855" s="678">
        <f t="shared" ca="1" si="313"/>
        <v>-894.08142163123955</v>
      </c>
      <c r="O1855" s="678">
        <f t="shared" ca="1" si="319"/>
        <v>-171.20701445497798</v>
      </c>
      <c r="P1855" s="678">
        <f t="shared" ca="1" si="319"/>
        <v>-39.754351575020998</v>
      </c>
      <c r="Q1855" s="678">
        <f t="shared" ca="1" si="319"/>
        <v>-252.60985914844298</v>
      </c>
      <c r="R1855" s="678">
        <f t="shared" ca="1" si="319"/>
        <v>-45.574973338069157</v>
      </c>
      <c r="S1855" s="678">
        <f t="shared" ca="1" si="319"/>
        <v>-1.4258383527848519</v>
      </c>
      <c r="T1855" s="678">
        <f t="shared" ca="1" si="319"/>
        <v>-74.878222962961416</v>
      </c>
      <c r="U1855" s="678">
        <f t="shared" ca="1" si="319"/>
        <v>0</v>
      </c>
      <c r="V1855" s="678">
        <f t="shared" ca="1" si="316"/>
        <v>-5.9992217623707766</v>
      </c>
      <c r="W1855" s="678">
        <f t="shared" ca="1" si="315"/>
        <v>-302.63194003661135</v>
      </c>
      <c r="X1855" s="678">
        <f t="shared" ca="1" si="317"/>
        <v>0</v>
      </c>
      <c r="Y1855" s="678">
        <f t="shared" ca="1" si="317"/>
        <v>0</v>
      </c>
      <c r="Z1855" s="678">
        <f t="shared" ca="1" si="317"/>
        <v>0</v>
      </c>
      <c r="AA1855" t="str">
        <f t="shared" si="310"/>
        <v>ASR_CMS_19</v>
      </c>
      <c r="AB1855" s="957">
        <f t="shared" si="311"/>
        <v>45406</v>
      </c>
      <c r="AC1855" t="str">
        <f t="shared" si="312"/>
        <v>Unaudited</v>
      </c>
    </row>
    <row r="1856" spans="1:29" x14ac:dyDescent="0.25">
      <c r="A1856" t="s">
        <v>421</v>
      </c>
      <c r="B1856" t="s">
        <v>1380</v>
      </c>
      <c r="C1856" t="s">
        <v>1381</v>
      </c>
      <c r="D1856">
        <v>1900</v>
      </c>
      <c r="E1856" s="957">
        <v>1</v>
      </c>
      <c r="F1856" t="s">
        <v>439</v>
      </c>
      <c r="G1856" s="957">
        <v>91</v>
      </c>
      <c r="H1856" t="s">
        <v>385</v>
      </c>
      <c r="I1856" s="937" t="s">
        <v>489</v>
      </c>
      <c r="J1856" s="937" t="s">
        <v>445</v>
      </c>
      <c r="K1856" s="937" t="s">
        <v>447</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ASR_CMS_19</v>
      </c>
      <c r="AB1856" s="957">
        <f t="shared" si="311"/>
        <v>45406</v>
      </c>
      <c r="AC1856" t="str">
        <f t="shared" si="312"/>
        <v>Unaudited</v>
      </c>
    </row>
    <row r="1857" spans="1:29" x14ac:dyDescent="0.25">
      <c r="A1857" t="s">
        <v>421</v>
      </c>
      <c r="B1857" t="s">
        <v>1380</v>
      </c>
      <c r="C1857" t="s">
        <v>1381</v>
      </c>
      <c r="D1857">
        <v>1900</v>
      </c>
      <c r="E1857" s="957">
        <v>1</v>
      </c>
      <c r="F1857" t="s">
        <v>439</v>
      </c>
      <c r="G1857" s="957">
        <v>91</v>
      </c>
      <c r="H1857" t="s">
        <v>385</v>
      </c>
      <c r="I1857" s="937" t="s">
        <v>489</v>
      </c>
      <c r="J1857" s="937" t="s">
        <v>445</v>
      </c>
      <c r="K1857" s="937" t="s">
        <v>447</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ASR_CMS_19</v>
      </c>
      <c r="AB1857" s="957">
        <f t="shared" si="311"/>
        <v>45406</v>
      </c>
      <c r="AC1857" t="str">
        <f t="shared" si="312"/>
        <v>Unaudited</v>
      </c>
    </row>
    <row r="1858" spans="1:29" x14ac:dyDescent="0.25">
      <c r="A1858" t="s">
        <v>421</v>
      </c>
      <c r="B1858" t="s">
        <v>1380</v>
      </c>
      <c r="C1858" t="s">
        <v>1381</v>
      </c>
      <c r="D1858">
        <v>1900</v>
      </c>
      <c r="E1858" s="957">
        <v>1</v>
      </c>
      <c r="F1858" t="s">
        <v>439</v>
      </c>
      <c r="G1858" s="957">
        <v>91</v>
      </c>
      <c r="H1858" t="s">
        <v>385</v>
      </c>
      <c r="I1858" s="958" t="s">
        <v>489</v>
      </c>
      <c r="J1858" s="958" t="s">
        <v>445</v>
      </c>
      <c r="K1858" s="958" t="s">
        <v>447</v>
      </c>
      <c r="L1858" s="937">
        <v>6.3</v>
      </c>
      <c r="M1858" s="958" t="s">
        <v>185</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ASR_CMS_19</v>
      </c>
      <c r="AB1858" s="957">
        <f t="shared" ref="AB1858:AB1921" si="322">file_date</f>
        <v>45406</v>
      </c>
      <c r="AC1858" t="str">
        <f t="shared" ref="AC1858:AC1921" si="323">status</f>
        <v>Unaudited</v>
      </c>
    </row>
    <row r="1859" spans="1:29" x14ac:dyDescent="0.25">
      <c r="A1859" t="s">
        <v>421</v>
      </c>
      <c r="B1859" t="s">
        <v>1380</v>
      </c>
      <c r="C1859" t="s">
        <v>1381</v>
      </c>
      <c r="D1859">
        <v>1900</v>
      </c>
      <c r="E1859" s="957">
        <v>1</v>
      </c>
      <c r="F1859" t="s">
        <v>439</v>
      </c>
      <c r="G1859" s="957">
        <v>91</v>
      </c>
      <c r="H1859" t="s">
        <v>385</v>
      </c>
      <c r="I1859" s="937" t="s">
        <v>489</v>
      </c>
      <c r="J1859" s="937" t="s">
        <v>445</v>
      </c>
      <c r="K1859" s="937" t="s">
        <v>447</v>
      </c>
      <c r="L1859" s="937" t="s">
        <v>87</v>
      </c>
      <c r="M1859" s="958" t="s">
        <v>455</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ASR_CMS_19</v>
      </c>
      <c r="AB1859" s="957">
        <f t="shared" si="322"/>
        <v>45406</v>
      </c>
      <c r="AC1859" t="str">
        <f t="shared" si="323"/>
        <v>Unaudited</v>
      </c>
    </row>
    <row r="1860" spans="1:29" x14ac:dyDescent="0.25">
      <c r="A1860" t="s">
        <v>421</v>
      </c>
      <c r="B1860" t="s">
        <v>1380</v>
      </c>
      <c r="C1860" t="s">
        <v>1381</v>
      </c>
      <c r="D1860">
        <v>1900</v>
      </c>
      <c r="E1860" s="957">
        <v>1</v>
      </c>
      <c r="F1860" t="s">
        <v>439</v>
      </c>
      <c r="G1860" s="957">
        <v>91</v>
      </c>
      <c r="H1860" t="s">
        <v>385</v>
      </c>
      <c r="I1860" s="937" t="s">
        <v>489</v>
      </c>
      <c r="J1860" s="937" t="s">
        <v>445</v>
      </c>
      <c r="K1860" s="937" t="s">
        <v>448</v>
      </c>
      <c r="L1860" s="937">
        <v>7.1</v>
      </c>
      <c r="M1860" s="958" t="s">
        <v>20</v>
      </c>
      <c r="N1860" s="678">
        <f t="shared" ca="1" si="313"/>
        <v>204630.74999999997</v>
      </c>
      <c r="O1860" s="678">
        <f t="shared" ca="1" si="320"/>
        <v>43413.963284301928</v>
      </c>
      <c r="P1860" s="678">
        <f t="shared" ca="1" si="320"/>
        <v>5064.248413814913</v>
      </c>
      <c r="Q1860" s="678">
        <f t="shared" ca="1" si="320"/>
        <v>98917.286852968507</v>
      </c>
      <c r="R1860" s="678">
        <f t="shared" ca="1" si="320"/>
        <v>7405.9386016182907</v>
      </c>
      <c r="S1860" s="678">
        <f t="shared" ca="1" si="320"/>
        <v>522.21648144113249</v>
      </c>
      <c r="T1860" s="678">
        <f t="shared" ca="1" si="320"/>
        <v>18534.448799722508</v>
      </c>
      <c r="U1860" s="678">
        <f t="shared" ca="1" si="320"/>
        <v>0</v>
      </c>
      <c r="V1860" s="678">
        <f t="shared" ca="1" si="320"/>
        <v>626.82450033428677</v>
      </c>
      <c r="W1860" s="678">
        <f t="shared" ca="1" si="315"/>
        <v>30145.823065798406</v>
      </c>
      <c r="X1860" s="678">
        <f t="shared" ca="1" si="320"/>
        <v>0</v>
      </c>
      <c r="Y1860" s="678">
        <f t="shared" ca="1" si="320"/>
        <v>0</v>
      </c>
      <c r="Z1860" s="678">
        <f t="shared" ca="1" si="320"/>
        <v>0</v>
      </c>
      <c r="AA1860" t="str">
        <f t="shared" si="321"/>
        <v>ASR_CMS_19</v>
      </c>
      <c r="AB1860" s="957">
        <f t="shared" si="322"/>
        <v>45406</v>
      </c>
      <c r="AC1860" t="str">
        <f t="shared" si="323"/>
        <v>Unaudited</v>
      </c>
    </row>
    <row r="1861" spans="1:29" x14ac:dyDescent="0.25">
      <c r="A1861" t="s">
        <v>421</v>
      </c>
      <c r="B1861" t="s">
        <v>1380</v>
      </c>
      <c r="C1861" t="s">
        <v>1381</v>
      </c>
      <c r="D1861">
        <v>1900</v>
      </c>
      <c r="E1861" s="957">
        <v>1</v>
      </c>
      <c r="F1861" t="s">
        <v>439</v>
      </c>
      <c r="G1861" s="957">
        <v>91</v>
      </c>
      <c r="H1861" t="s">
        <v>385</v>
      </c>
      <c r="I1861" s="958" t="s">
        <v>489</v>
      </c>
      <c r="J1861" s="958" t="s">
        <v>445</v>
      </c>
      <c r="K1861" s="958" t="s">
        <v>448</v>
      </c>
      <c r="L1861" s="937">
        <v>7.2</v>
      </c>
      <c r="M1861" s="958"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ASR_CMS_19</v>
      </c>
      <c r="AB1861" s="957">
        <f t="shared" si="322"/>
        <v>45406</v>
      </c>
      <c r="AC1861" t="str">
        <f t="shared" si="323"/>
        <v>Unaudited</v>
      </c>
    </row>
    <row r="1862" spans="1:29" x14ac:dyDescent="0.25">
      <c r="A1862" t="s">
        <v>421</v>
      </c>
      <c r="B1862" t="s">
        <v>1380</v>
      </c>
      <c r="C1862" t="s">
        <v>1381</v>
      </c>
      <c r="D1862">
        <v>1900</v>
      </c>
      <c r="E1862" s="957">
        <v>1</v>
      </c>
      <c r="F1862" t="s">
        <v>439</v>
      </c>
      <c r="G1862" s="957">
        <v>91</v>
      </c>
      <c r="H1862" t="s">
        <v>385</v>
      </c>
      <c r="I1862" s="958" t="s">
        <v>489</v>
      </c>
      <c r="J1862" s="958" t="s">
        <v>445</v>
      </c>
      <c r="K1862" s="958" t="s">
        <v>448</v>
      </c>
      <c r="L1862" s="953">
        <v>7.3</v>
      </c>
      <c r="M1862" s="958" t="s">
        <v>156</v>
      </c>
      <c r="N1862" s="678">
        <f t="shared" ca="1" si="313"/>
        <v>-29.452979901154649</v>
      </c>
      <c r="O1862" s="678">
        <f t="shared" ca="1" si="320"/>
        <v>-6.6275073534792242</v>
      </c>
      <c r="P1862" s="678">
        <f t="shared" ca="1" si="320"/>
        <v>-3.5456715638287739</v>
      </c>
      <c r="Q1862" s="678">
        <f t="shared" ca="1" si="320"/>
        <v>-7.9911387974956849</v>
      </c>
      <c r="R1862" s="678">
        <f t="shared" ca="1" si="320"/>
        <v>-2.6295709180558609</v>
      </c>
      <c r="S1862" s="678">
        <f t="shared" ca="1" si="320"/>
        <v>0</v>
      </c>
      <c r="T1862" s="678">
        <f t="shared" ca="1" si="320"/>
        <v>-7.2079713910387735</v>
      </c>
      <c r="U1862" s="678">
        <f t="shared" ca="1" si="320"/>
        <v>0</v>
      </c>
      <c r="V1862" s="678">
        <f t="shared" ca="1" si="320"/>
        <v>0</v>
      </c>
      <c r="W1862" s="678">
        <f t="shared" ca="1" si="315"/>
        <v>-1.4511198772563301</v>
      </c>
      <c r="X1862" s="678">
        <f t="shared" ca="1" si="320"/>
        <v>0</v>
      </c>
      <c r="Y1862" s="678">
        <f t="shared" ca="1" si="320"/>
        <v>0</v>
      </c>
      <c r="Z1862" s="678">
        <f t="shared" ca="1" si="320"/>
        <v>0</v>
      </c>
      <c r="AA1862" t="str">
        <f t="shared" si="321"/>
        <v>ASR_CMS_19</v>
      </c>
      <c r="AB1862" s="957">
        <f t="shared" si="322"/>
        <v>45406</v>
      </c>
      <c r="AC1862" t="str">
        <f t="shared" si="323"/>
        <v>Unaudited</v>
      </c>
    </row>
    <row r="1863" spans="1:29" x14ac:dyDescent="0.25">
      <c r="A1863" t="s">
        <v>421</v>
      </c>
      <c r="B1863" t="s">
        <v>1380</v>
      </c>
      <c r="C1863" t="s">
        <v>1381</v>
      </c>
      <c r="D1863">
        <v>1900</v>
      </c>
      <c r="E1863" s="957">
        <v>1</v>
      </c>
      <c r="F1863" t="s">
        <v>439</v>
      </c>
      <c r="G1863" s="957">
        <v>91</v>
      </c>
      <c r="H1863" t="s">
        <v>385</v>
      </c>
      <c r="I1863" s="937" t="s">
        <v>489</v>
      </c>
      <c r="J1863" s="937" t="s">
        <v>445</v>
      </c>
      <c r="K1863" s="937" t="s">
        <v>448</v>
      </c>
      <c r="L1863" s="937" t="s">
        <v>91</v>
      </c>
      <c r="M1863" s="958" t="s">
        <v>456</v>
      </c>
      <c r="N1863" s="678">
        <f t="shared" ca="1" si="313"/>
        <v>-33.73277104399309</v>
      </c>
      <c r="O1863" s="678">
        <f t="shared" ca="1" si="320"/>
        <v>-6.4594642948719967</v>
      </c>
      <c r="P1863" s="678">
        <f t="shared" ca="1" si="320"/>
        <v>-1.499890733928805</v>
      </c>
      <c r="Q1863" s="678">
        <f t="shared" ca="1" si="320"/>
        <v>-9.5307097720058866</v>
      </c>
      <c r="R1863" s="678">
        <f t="shared" ca="1" si="320"/>
        <v>-1.7194967972203974</v>
      </c>
      <c r="S1863" s="678">
        <f t="shared" ca="1" si="320"/>
        <v>-5.3795412293080033E-2</v>
      </c>
      <c r="T1863" s="678">
        <f t="shared" ca="1" si="320"/>
        <v>-2.8250782202612639</v>
      </c>
      <c r="U1863" s="678">
        <f t="shared" ca="1" si="320"/>
        <v>0</v>
      </c>
      <c r="V1863" s="678">
        <f t="shared" ca="1" si="320"/>
        <v>-0.22634445728999947</v>
      </c>
      <c r="W1863" s="678">
        <f t="shared" ca="1" si="315"/>
        <v>-11.417991356121657</v>
      </c>
      <c r="X1863" s="678">
        <f t="shared" ca="1" si="320"/>
        <v>0</v>
      </c>
      <c r="Y1863" s="678">
        <f t="shared" ca="1" si="320"/>
        <v>0</v>
      </c>
      <c r="Z1863" s="678">
        <f t="shared" ca="1" si="320"/>
        <v>0</v>
      </c>
      <c r="AA1863" t="str">
        <f t="shared" si="321"/>
        <v>ASR_CMS_19</v>
      </c>
      <c r="AB1863" s="957">
        <f t="shared" si="322"/>
        <v>45406</v>
      </c>
      <c r="AC1863" t="str">
        <f t="shared" si="323"/>
        <v>Unaudited</v>
      </c>
    </row>
    <row r="1864" spans="1:29" x14ac:dyDescent="0.25">
      <c r="A1864" t="s">
        <v>421</v>
      </c>
      <c r="B1864" t="s">
        <v>1380</v>
      </c>
      <c r="C1864" t="s">
        <v>1381</v>
      </c>
      <c r="D1864">
        <v>1900</v>
      </c>
      <c r="E1864" s="957">
        <v>1</v>
      </c>
      <c r="F1864" t="s">
        <v>439</v>
      </c>
      <c r="G1864" s="957">
        <v>91</v>
      </c>
      <c r="H1864" t="s">
        <v>385</v>
      </c>
      <c r="I1864" s="937" t="s">
        <v>489</v>
      </c>
      <c r="J1864" s="937" t="s">
        <v>445</v>
      </c>
      <c r="K1864" s="937" t="s">
        <v>449</v>
      </c>
      <c r="L1864" s="937">
        <v>8.1</v>
      </c>
      <c r="M1864" s="958" t="s">
        <v>22</v>
      </c>
      <c r="N1864" s="678">
        <f t="shared" ca="1" si="313"/>
        <v>6657855.1182255233</v>
      </c>
      <c r="O1864" s="678">
        <f t="shared" ca="1" si="320"/>
        <v>2637042.8354750564</v>
      </c>
      <c r="P1864" s="678">
        <f t="shared" ca="1" si="320"/>
        <v>363642.20614037861</v>
      </c>
      <c r="Q1864" s="678">
        <f t="shared" ca="1" si="320"/>
        <v>2244332.2612526133</v>
      </c>
      <c r="R1864" s="678">
        <f t="shared" ca="1" si="320"/>
        <v>295146.76529408799</v>
      </c>
      <c r="S1864" s="678">
        <f t="shared" ca="1" si="320"/>
        <v>20.296063094480168</v>
      </c>
      <c r="T1864" s="678">
        <f t="shared" ca="1" si="320"/>
        <v>270448.5983591624</v>
      </c>
      <c r="U1864" s="678">
        <f t="shared" ca="1" si="320"/>
        <v>0</v>
      </c>
      <c r="V1864" s="678">
        <f t="shared" ca="1" si="320"/>
        <v>133688.59342088623</v>
      </c>
      <c r="W1864" s="678">
        <f t="shared" ca="1" si="315"/>
        <v>713533.5622202449</v>
      </c>
      <c r="X1864" s="678">
        <f t="shared" ca="1" si="320"/>
        <v>0</v>
      </c>
      <c r="Y1864" s="678">
        <f t="shared" ca="1" si="320"/>
        <v>0</v>
      </c>
      <c r="Z1864" s="678">
        <f t="shared" ca="1" si="320"/>
        <v>0</v>
      </c>
      <c r="AA1864" t="str">
        <f t="shared" si="321"/>
        <v>ASR_CMS_19</v>
      </c>
      <c r="AB1864" s="957">
        <f t="shared" si="322"/>
        <v>45406</v>
      </c>
      <c r="AC1864" t="str">
        <f t="shared" si="323"/>
        <v>Unaudited</v>
      </c>
    </row>
    <row r="1865" spans="1:29" x14ac:dyDescent="0.25">
      <c r="A1865" t="s">
        <v>421</v>
      </c>
      <c r="B1865" t="s">
        <v>1380</v>
      </c>
      <c r="C1865" t="s">
        <v>1381</v>
      </c>
      <c r="D1865">
        <v>1900</v>
      </c>
      <c r="E1865" s="957">
        <v>1</v>
      </c>
      <c r="F1865" t="s">
        <v>439</v>
      </c>
      <c r="G1865" s="957">
        <v>91</v>
      </c>
      <c r="H1865" t="s">
        <v>385</v>
      </c>
      <c r="I1865" s="937" t="s">
        <v>489</v>
      </c>
      <c r="J1865" s="937" t="s">
        <v>445</v>
      </c>
      <c r="K1865" s="937" t="s">
        <v>449</v>
      </c>
      <c r="L1865" s="937" t="s">
        <v>113</v>
      </c>
      <c r="M1865" s="958" t="s">
        <v>444</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ASR_CMS_19</v>
      </c>
      <c r="AB1865" s="957">
        <f t="shared" si="322"/>
        <v>45406</v>
      </c>
      <c r="AC1865" t="str">
        <f t="shared" si="323"/>
        <v>Unaudited</v>
      </c>
    </row>
    <row r="1866" spans="1:29" x14ac:dyDescent="0.25">
      <c r="A1866" t="s">
        <v>421</v>
      </c>
      <c r="B1866" t="s">
        <v>1380</v>
      </c>
      <c r="C1866" t="s">
        <v>1381</v>
      </c>
      <c r="D1866">
        <v>1900</v>
      </c>
      <c r="E1866" s="957">
        <v>1</v>
      </c>
      <c r="F1866" t="s">
        <v>439</v>
      </c>
      <c r="G1866" s="957">
        <v>91</v>
      </c>
      <c r="H1866" t="s">
        <v>385</v>
      </c>
      <c r="I1866" s="937" t="s">
        <v>489</v>
      </c>
      <c r="J1866" s="937" t="s">
        <v>445</v>
      </c>
      <c r="K1866" s="937" t="s">
        <v>449</v>
      </c>
      <c r="L1866" s="953" t="s">
        <v>115</v>
      </c>
      <c r="M1866" s="958" t="s">
        <v>158</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ASR_CMS_19</v>
      </c>
      <c r="AB1866" s="957">
        <f t="shared" si="322"/>
        <v>45406</v>
      </c>
      <c r="AC1866" t="str">
        <f t="shared" si="323"/>
        <v>Unaudited</v>
      </c>
    </row>
    <row r="1867" spans="1:29" x14ac:dyDescent="0.25">
      <c r="A1867" t="s">
        <v>421</v>
      </c>
      <c r="B1867" t="s">
        <v>1380</v>
      </c>
      <c r="C1867" t="s">
        <v>1381</v>
      </c>
      <c r="D1867">
        <v>1900</v>
      </c>
      <c r="E1867" s="957">
        <v>1</v>
      </c>
      <c r="F1867" t="s">
        <v>439</v>
      </c>
      <c r="G1867" s="957">
        <v>91</v>
      </c>
      <c r="H1867" t="s">
        <v>385</v>
      </c>
      <c r="I1867" s="937" t="s">
        <v>489</v>
      </c>
      <c r="J1867" s="937" t="s">
        <v>445</v>
      </c>
      <c r="K1867" s="937" t="s">
        <v>449</v>
      </c>
      <c r="L1867" s="953" t="s">
        <v>116</v>
      </c>
      <c r="M1867" s="958" t="s">
        <v>114</v>
      </c>
      <c r="N1867" s="678">
        <f t="shared" ca="1" si="313"/>
        <v>-19292.381011216235</v>
      </c>
      <c r="O1867" s="678">
        <f t="shared" ca="1" si="320"/>
        <v>-7641.325054613405</v>
      </c>
      <c r="P1867" s="678">
        <f t="shared" ca="1" si="320"/>
        <v>-1053.7213363827632</v>
      </c>
      <c r="Q1867" s="678">
        <f t="shared" ca="1" si="320"/>
        <v>-6503.3726824908717</v>
      </c>
      <c r="R1867" s="678">
        <f t="shared" ca="1" si="320"/>
        <v>-855.24297978403081</v>
      </c>
      <c r="S1867" s="678">
        <f t="shared" ca="1" si="320"/>
        <v>-5.8811640579940351E-2</v>
      </c>
      <c r="T1867" s="678">
        <f t="shared" ca="1" si="320"/>
        <v>-783.67541961245968</v>
      </c>
      <c r="U1867" s="678">
        <f t="shared" ca="1" si="320"/>
        <v>0</v>
      </c>
      <c r="V1867" s="678">
        <f t="shared" ca="1" si="320"/>
        <v>-387.38771501184652</v>
      </c>
      <c r="W1867" s="678">
        <f t="shared" ca="1" si="315"/>
        <v>-2067.5970116802773</v>
      </c>
      <c r="X1867" s="678">
        <f t="shared" ca="1" si="320"/>
        <v>0</v>
      </c>
      <c r="Y1867" s="678">
        <f t="shared" ca="1" si="320"/>
        <v>0</v>
      </c>
      <c r="Z1867" s="678">
        <f t="shared" ca="1" si="320"/>
        <v>0</v>
      </c>
      <c r="AA1867" t="str">
        <f t="shared" si="321"/>
        <v>ASR_CMS_19</v>
      </c>
      <c r="AB1867" s="957">
        <f t="shared" si="322"/>
        <v>45406</v>
      </c>
      <c r="AC1867" t="str">
        <f t="shared" si="323"/>
        <v>Unaudited</v>
      </c>
    </row>
    <row r="1868" spans="1:29" x14ac:dyDescent="0.25">
      <c r="A1868" t="s">
        <v>421</v>
      </c>
      <c r="B1868" t="s">
        <v>1380</v>
      </c>
      <c r="C1868" t="s">
        <v>1381</v>
      </c>
      <c r="D1868">
        <v>1900</v>
      </c>
      <c r="E1868" s="957">
        <v>1</v>
      </c>
      <c r="F1868" t="s">
        <v>439</v>
      </c>
      <c r="G1868" s="957">
        <v>91</v>
      </c>
      <c r="H1868" t="s">
        <v>385</v>
      </c>
      <c r="I1868" s="937" t="s">
        <v>489</v>
      </c>
      <c r="J1868" s="937" t="s">
        <v>445</v>
      </c>
      <c r="K1868" s="937" t="s">
        <v>449</v>
      </c>
      <c r="L1868" s="937" t="s">
        <v>117</v>
      </c>
      <c r="M1868" s="958" t="s">
        <v>159</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ASR_CMS_19</v>
      </c>
      <c r="AB1868" s="957">
        <f t="shared" si="322"/>
        <v>45406</v>
      </c>
      <c r="AC1868" t="str">
        <f t="shared" si="323"/>
        <v>Unaudited</v>
      </c>
    </row>
    <row r="1869" spans="1:29" x14ac:dyDescent="0.25">
      <c r="A1869" t="s">
        <v>421</v>
      </c>
      <c r="B1869" t="s">
        <v>1380</v>
      </c>
      <c r="C1869" t="s">
        <v>1381</v>
      </c>
      <c r="D1869">
        <v>1900</v>
      </c>
      <c r="E1869" s="957">
        <v>1</v>
      </c>
      <c r="F1869" t="s">
        <v>439</v>
      </c>
      <c r="G1869" s="957">
        <v>91</v>
      </c>
      <c r="H1869" t="s">
        <v>385</v>
      </c>
      <c r="I1869" s="958" t="s">
        <v>489</v>
      </c>
      <c r="J1869" s="958" t="s">
        <v>445</v>
      </c>
      <c r="K1869" s="958" t="s">
        <v>449</v>
      </c>
      <c r="L1869" s="937" t="s">
        <v>160</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ASR_CMS_19</v>
      </c>
      <c r="AB1869" s="957">
        <f t="shared" si="322"/>
        <v>45406</v>
      </c>
      <c r="AC1869" t="str">
        <f t="shared" si="323"/>
        <v>Unaudited</v>
      </c>
    </row>
    <row r="1870" spans="1:29" x14ac:dyDescent="0.25">
      <c r="A1870" t="s">
        <v>421</v>
      </c>
      <c r="B1870" t="s">
        <v>1380</v>
      </c>
      <c r="C1870" t="s">
        <v>1381</v>
      </c>
      <c r="D1870">
        <v>1900</v>
      </c>
      <c r="E1870" s="957">
        <v>1</v>
      </c>
      <c r="F1870" t="s">
        <v>439</v>
      </c>
      <c r="G1870" s="957">
        <v>91</v>
      </c>
      <c r="H1870" t="s">
        <v>385</v>
      </c>
      <c r="I1870" s="937" t="s">
        <v>489</v>
      </c>
      <c r="J1870" s="937" t="s">
        <v>445</v>
      </c>
      <c r="K1870" s="937" t="s">
        <v>449</v>
      </c>
      <c r="L1870" s="937" t="s">
        <v>443</v>
      </c>
      <c r="M1870" s="958" t="s">
        <v>457</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ASR_CMS_19</v>
      </c>
      <c r="AB1870" s="957">
        <f t="shared" si="322"/>
        <v>45406</v>
      </c>
      <c r="AC1870" t="str">
        <f t="shared" si="323"/>
        <v>Unaudited</v>
      </c>
    </row>
    <row r="1871" spans="1:29" ht="30" x14ac:dyDescent="0.25">
      <c r="A1871" t="s">
        <v>421</v>
      </c>
      <c r="B1871" t="s">
        <v>1380</v>
      </c>
      <c r="C1871" t="s">
        <v>1381</v>
      </c>
      <c r="D1871">
        <v>1900</v>
      </c>
      <c r="E1871" s="957">
        <v>1</v>
      </c>
      <c r="F1871" t="s">
        <v>439</v>
      </c>
      <c r="G1871" s="957">
        <v>91</v>
      </c>
      <c r="H1871" t="s">
        <v>385</v>
      </c>
      <c r="I1871" s="937" t="s">
        <v>489</v>
      </c>
      <c r="J1871" s="937" t="s">
        <v>445</v>
      </c>
      <c r="K1871" s="937" t="s">
        <v>450</v>
      </c>
      <c r="L1871" s="937">
        <v>9.1</v>
      </c>
      <c r="M1871" s="958" t="s">
        <v>186</v>
      </c>
      <c r="N1871" s="678">
        <f t="shared" ca="1" si="313"/>
        <v>5860285.3399999999</v>
      </c>
      <c r="O1871" s="678">
        <f t="shared" ca="1" si="320"/>
        <v>382392.19</v>
      </c>
      <c r="P1871" s="678">
        <f t="shared" ca="1" si="320"/>
        <v>24867.42</v>
      </c>
      <c r="Q1871" s="678">
        <f t="shared" ca="1" si="320"/>
        <v>1190785.2400000002</v>
      </c>
      <c r="R1871" s="678">
        <f t="shared" ca="1" si="320"/>
        <v>96173.51</v>
      </c>
      <c r="S1871" s="678">
        <f t="shared" ca="1" si="320"/>
        <v>24325.53</v>
      </c>
      <c r="T1871" s="678">
        <f t="shared" ca="1" si="320"/>
        <v>383695.56000000006</v>
      </c>
      <c r="U1871" s="678">
        <f t="shared" ca="1" si="320"/>
        <v>0</v>
      </c>
      <c r="V1871" s="678">
        <f t="shared" ca="1" si="320"/>
        <v>80</v>
      </c>
      <c r="W1871" s="678">
        <f t="shared" ca="1" si="315"/>
        <v>3757965.8899999997</v>
      </c>
      <c r="X1871" s="678">
        <f t="shared" ca="1" si="320"/>
        <v>0</v>
      </c>
      <c r="Y1871" s="678">
        <f t="shared" ca="1" si="320"/>
        <v>0</v>
      </c>
      <c r="Z1871" s="678">
        <f t="shared" ca="1" si="320"/>
        <v>0</v>
      </c>
      <c r="AA1871" t="str">
        <f t="shared" si="321"/>
        <v>ASR_CMS_19</v>
      </c>
      <c r="AB1871" s="957">
        <f t="shared" si="322"/>
        <v>45406</v>
      </c>
      <c r="AC1871" t="str">
        <f t="shared" si="323"/>
        <v>Unaudited</v>
      </c>
    </row>
    <row r="1872" spans="1:29" x14ac:dyDescent="0.25">
      <c r="A1872" t="s">
        <v>421</v>
      </c>
      <c r="B1872" t="s">
        <v>1380</v>
      </c>
      <c r="C1872" t="s">
        <v>1381</v>
      </c>
      <c r="D1872">
        <v>1900</v>
      </c>
      <c r="E1872" s="957">
        <v>1</v>
      </c>
      <c r="F1872" t="s">
        <v>439</v>
      </c>
      <c r="G1872" s="957">
        <v>91</v>
      </c>
      <c r="H1872" t="s">
        <v>385</v>
      </c>
      <c r="I1872" s="937" t="s">
        <v>489</v>
      </c>
      <c r="J1872" s="937" t="s">
        <v>445</v>
      </c>
      <c r="K1872" s="937" t="s">
        <v>450</v>
      </c>
      <c r="L1872" s="937" t="s">
        <v>107</v>
      </c>
      <c r="M1872" s="958" t="s">
        <v>187</v>
      </c>
      <c r="N1872" s="678">
        <f t="shared" ca="1" si="313"/>
        <v>15069.239999999998</v>
      </c>
      <c r="O1872" s="678">
        <f t="shared" ca="1" si="320"/>
        <v>0</v>
      </c>
      <c r="P1872" s="678">
        <f t="shared" ca="1" si="320"/>
        <v>0</v>
      </c>
      <c r="Q1872" s="678">
        <f t="shared" ca="1" si="320"/>
        <v>5959.05</v>
      </c>
      <c r="R1872" s="678">
        <f t="shared" ca="1" si="320"/>
        <v>0</v>
      </c>
      <c r="S1872" s="678">
        <f t="shared" ca="1" si="320"/>
        <v>0</v>
      </c>
      <c r="T1872" s="678">
        <f t="shared" ca="1" si="320"/>
        <v>0</v>
      </c>
      <c r="U1872" s="678">
        <f t="shared" ca="1" si="320"/>
        <v>0</v>
      </c>
      <c r="V1872" s="678">
        <f t="shared" ca="1" si="320"/>
        <v>0</v>
      </c>
      <c r="W1872" s="678">
        <f t="shared" ca="1" si="315"/>
        <v>9110.1899999999987</v>
      </c>
      <c r="X1872" s="678">
        <f t="shared" ca="1" si="320"/>
        <v>0</v>
      </c>
      <c r="Y1872" s="678">
        <f t="shared" ca="1" si="320"/>
        <v>0</v>
      </c>
      <c r="Z1872" s="678">
        <f t="shared" ca="1" si="320"/>
        <v>0</v>
      </c>
      <c r="AA1872" t="str">
        <f t="shared" si="321"/>
        <v>ASR_CMS_19</v>
      </c>
      <c r="AB1872" s="957">
        <f t="shared" si="322"/>
        <v>45406</v>
      </c>
      <c r="AC1872" t="str">
        <f t="shared" si="323"/>
        <v>Unaudited</v>
      </c>
    </row>
    <row r="1873" spans="1:29" x14ac:dyDescent="0.25">
      <c r="A1873" t="s">
        <v>421</v>
      </c>
      <c r="B1873" t="s">
        <v>1380</v>
      </c>
      <c r="C1873" t="s">
        <v>1381</v>
      </c>
      <c r="D1873">
        <v>1900</v>
      </c>
      <c r="E1873" s="957">
        <v>1</v>
      </c>
      <c r="F1873" t="s">
        <v>439</v>
      </c>
      <c r="G1873" s="957">
        <v>91</v>
      </c>
      <c r="H1873" t="s">
        <v>385</v>
      </c>
      <c r="I1873" s="958" t="s">
        <v>489</v>
      </c>
      <c r="J1873" s="958" t="s">
        <v>445</v>
      </c>
      <c r="K1873" s="958" t="s">
        <v>450</v>
      </c>
      <c r="L1873" s="937" t="s">
        <v>1316</v>
      </c>
      <c r="M1873" s="958" t="s">
        <v>1317</v>
      </c>
      <c r="N1873" s="678">
        <f t="shared" ca="1" si="313"/>
        <v>361758.94999999995</v>
      </c>
      <c r="O1873" s="678">
        <f t="shared" ca="1" si="320"/>
        <v>0</v>
      </c>
      <c r="P1873" s="678">
        <f t="shared" ca="1" si="320"/>
        <v>0</v>
      </c>
      <c r="Q1873" s="678">
        <f t="shared" ca="1" si="320"/>
        <v>254251.69999999992</v>
      </c>
      <c r="R1873" s="678">
        <f t="shared" ca="1" si="320"/>
        <v>0</v>
      </c>
      <c r="S1873" s="678">
        <f t="shared" ca="1" si="320"/>
        <v>0</v>
      </c>
      <c r="T1873" s="678">
        <f t="shared" ca="1" si="320"/>
        <v>107507.25</v>
      </c>
      <c r="U1873" s="678">
        <f t="shared" ca="1" si="320"/>
        <v>0</v>
      </c>
      <c r="V1873" s="678">
        <f t="shared" ca="1" si="320"/>
        <v>0</v>
      </c>
      <c r="W1873" s="678">
        <f t="shared" ca="1" si="315"/>
        <v>0</v>
      </c>
      <c r="X1873" s="678">
        <f t="shared" ca="1" si="320"/>
        <v>0</v>
      </c>
      <c r="Y1873" s="678">
        <f t="shared" ca="1" si="320"/>
        <v>0</v>
      </c>
      <c r="Z1873" s="678">
        <f t="shared" ca="1" si="320"/>
        <v>0</v>
      </c>
      <c r="AA1873" t="str">
        <f t="shared" si="321"/>
        <v>ASR_CMS_19</v>
      </c>
      <c r="AB1873" s="957">
        <f t="shared" si="322"/>
        <v>45406</v>
      </c>
      <c r="AC1873" t="str">
        <f t="shared" si="323"/>
        <v>Unaudited</v>
      </c>
    </row>
    <row r="1874" spans="1:29" x14ac:dyDescent="0.25">
      <c r="A1874" t="s">
        <v>421</v>
      </c>
      <c r="B1874" t="s">
        <v>1380</v>
      </c>
      <c r="C1874" t="s">
        <v>1381</v>
      </c>
      <c r="D1874">
        <v>1900</v>
      </c>
      <c r="E1874" s="957">
        <v>1</v>
      </c>
      <c r="F1874" t="s">
        <v>439</v>
      </c>
      <c r="G1874" s="957">
        <v>91</v>
      </c>
      <c r="H1874" t="s">
        <v>385</v>
      </c>
      <c r="I1874" s="958" t="s">
        <v>489</v>
      </c>
      <c r="J1874" s="958" t="s">
        <v>445</v>
      </c>
      <c r="K1874" s="958" t="s">
        <v>450</v>
      </c>
      <c r="L1874" s="937" t="s">
        <v>108</v>
      </c>
      <c r="M1874" s="958" t="s">
        <v>188</v>
      </c>
      <c r="N1874" s="678">
        <f t="shared" ca="1" si="313"/>
        <v>1361917.1700000002</v>
      </c>
      <c r="O1874" s="678">
        <f t="shared" ca="1" si="320"/>
        <v>249789.24999999991</v>
      </c>
      <c r="P1874" s="678">
        <f t="shared" ca="1" si="320"/>
        <v>39009.149999999994</v>
      </c>
      <c r="Q1874" s="678">
        <f t="shared" ca="1" si="320"/>
        <v>575621.91000000015</v>
      </c>
      <c r="R1874" s="678">
        <f t="shared" ca="1" si="320"/>
        <v>51291.29</v>
      </c>
      <c r="S1874" s="678">
        <f t="shared" ca="1" si="320"/>
        <v>684.24</v>
      </c>
      <c r="T1874" s="678">
        <f t="shared" ca="1" si="320"/>
        <v>181268.11</v>
      </c>
      <c r="U1874" s="678">
        <f t="shared" ca="1" si="320"/>
        <v>0</v>
      </c>
      <c r="V1874" s="678">
        <f t="shared" ca="1" si="320"/>
        <v>12426.94</v>
      </c>
      <c r="W1874" s="678">
        <f t="shared" ca="1" si="315"/>
        <v>251826.28000000003</v>
      </c>
      <c r="X1874" s="678">
        <f t="shared" ca="1" si="320"/>
        <v>0</v>
      </c>
      <c r="Y1874" s="678">
        <f t="shared" ca="1" si="320"/>
        <v>0</v>
      </c>
      <c r="Z1874" s="678">
        <f t="shared" ca="1" si="320"/>
        <v>0</v>
      </c>
      <c r="AA1874" t="str">
        <f t="shared" si="321"/>
        <v>ASR_CMS_19</v>
      </c>
      <c r="AB1874" s="957">
        <f t="shared" si="322"/>
        <v>45406</v>
      </c>
      <c r="AC1874" t="str">
        <f t="shared" si="323"/>
        <v>Unaudited</v>
      </c>
    </row>
    <row r="1875" spans="1:29" x14ac:dyDescent="0.25">
      <c r="A1875" t="s">
        <v>421</v>
      </c>
      <c r="B1875" t="s">
        <v>1380</v>
      </c>
      <c r="C1875" t="s">
        <v>1381</v>
      </c>
      <c r="D1875">
        <v>1900</v>
      </c>
      <c r="E1875" s="957">
        <v>1</v>
      </c>
      <c r="F1875" t="s">
        <v>439</v>
      </c>
      <c r="G1875" s="957">
        <v>91</v>
      </c>
      <c r="H1875" t="s">
        <v>385</v>
      </c>
      <c r="I1875" s="958" t="s">
        <v>489</v>
      </c>
      <c r="J1875" s="958" t="s">
        <v>445</v>
      </c>
      <c r="K1875" s="958" t="s">
        <v>450</v>
      </c>
      <c r="L1875" s="937" t="s">
        <v>109</v>
      </c>
      <c r="M1875" s="958" t="s">
        <v>161</v>
      </c>
      <c r="N1875" s="678">
        <f t="shared" ca="1" si="313"/>
        <v>2152527.1164767984</v>
      </c>
      <c r="O1875" s="678">
        <f t="shared" ca="1" si="320"/>
        <v>987277.67062869202</v>
      </c>
      <c r="P1875" s="678">
        <f t="shared" ca="1" si="320"/>
        <v>48228.982775799232</v>
      </c>
      <c r="Q1875" s="678">
        <f t="shared" ca="1" si="320"/>
        <v>730009.29789190693</v>
      </c>
      <c r="R1875" s="678">
        <f t="shared" ca="1" si="320"/>
        <v>66197.780386413171</v>
      </c>
      <c r="S1875" s="678">
        <f t="shared" ca="1" si="320"/>
        <v>2596.5953099949802</v>
      </c>
      <c r="T1875" s="678">
        <f t="shared" ca="1" si="320"/>
        <v>219020.8147988008</v>
      </c>
      <c r="U1875" s="678">
        <f t="shared" ca="1" si="320"/>
        <v>0</v>
      </c>
      <c r="V1875" s="678">
        <f t="shared" ca="1" si="320"/>
        <v>11687.272266096283</v>
      </c>
      <c r="W1875" s="678">
        <f t="shared" ca="1" si="315"/>
        <v>87508.702419095105</v>
      </c>
      <c r="X1875" s="678">
        <f t="shared" ca="1" si="320"/>
        <v>0</v>
      </c>
      <c r="Y1875" s="678">
        <f t="shared" ca="1" si="320"/>
        <v>0</v>
      </c>
      <c r="Z1875" s="678">
        <f t="shared" ca="1" si="320"/>
        <v>0</v>
      </c>
      <c r="AA1875" t="str">
        <f t="shared" si="321"/>
        <v>ASR_CMS_19</v>
      </c>
      <c r="AB1875" s="957">
        <f t="shared" si="322"/>
        <v>45406</v>
      </c>
      <c r="AC1875" t="str">
        <f t="shared" si="323"/>
        <v>Unaudited</v>
      </c>
    </row>
    <row r="1876" spans="1:29" x14ac:dyDescent="0.25">
      <c r="A1876" t="s">
        <v>421</v>
      </c>
      <c r="B1876" t="s">
        <v>1380</v>
      </c>
      <c r="C1876" t="s">
        <v>1381</v>
      </c>
      <c r="D1876">
        <v>1900</v>
      </c>
      <c r="E1876" s="957">
        <v>1</v>
      </c>
      <c r="F1876" t="s">
        <v>439</v>
      </c>
      <c r="G1876" s="957">
        <v>91</v>
      </c>
      <c r="H1876" t="s">
        <v>385</v>
      </c>
      <c r="I1876" s="958" t="s">
        <v>489</v>
      </c>
      <c r="J1876" s="958" t="s">
        <v>445</v>
      </c>
      <c r="K1876" s="958" t="s">
        <v>450</v>
      </c>
      <c r="L1876" s="937" t="s">
        <v>110</v>
      </c>
      <c r="M1876" s="958" t="s">
        <v>135</v>
      </c>
      <c r="N1876" s="678">
        <f t="shared" ca="1" si="313"/>
        <v>21555.234826519561</v>
      </c>
      <c r="O1876" s="678">
        <f t="shared" ca="1" si="320"/>
        <v>11968.233345577841</v>
      </c>
      <c r="P1876" s="678">
        <f t="shared" ca="1" si="320"/>
        <v>2129.3800597363979</v>
      </c>
      <c r="Q1876" s="678">
        <f t="shared" ca="1" si="320"/>
        <v>4643.0905774749926</v>
      </c>
      <c r="R1876" s="678">
        <f t="shared" ca="1" si="320"/>
        <v>762.14046370159451</v>
      </c>
      <c r="S1876" s="678">
        <f t="shared" ca="1" si="320"/>
        <v>25.98206126255436</v>
      </c>
      <c r="T1876" s="678">
        <f t="shared" ca="1" si="320"/>
        <v>1736.7564506169672</v>
      </c>
      <c r="U1876" s="678">
        <f t="shared" ca="1" si="320"/>
        <v>0</v>
      </c>
      <c r="V1876" s="678">
        <f t="shared" ca="1" si="320"/>
        <v>80.833079483502445</v>
      </c>
      <c r="W1876" s="678">
        <f t="shared" ca="1" si="315"/>
        <v>208.81878866571466</v>
      </c>
      <c r="X1876" s="678">
        <f t="shared" ca="1" si="320"/>
        <v>0</v>
      </c>
      <c r="Y1876" s="678">
        <f t="shared" ca="1" si="320"/>
        <v>0</v>
      </c>
      <c r="Z1876" s="678">
        <f t="shared" ca="1" si="320"/>
        <v>0</v>
      </c>
      <c r="AA1876" t="str">
        <f t="shared" si="321"/>
        <v>ASR_CMS_19</v>
      </c>
      <c r="AB1876" s="957">
        <f t="shared" si="322"/>
        <v>45406</v>
      </c>
      <c r="AC1876" t="str">
        <f t="shared" si="323"/>
        <v>Unaudited</v>
      </c>
    </row>
    <row r="1877" spans="1:29" x14ac:dyDescent="0.25">
      <c r="A1877" t="s">
        <v>421</v>
      </c>
      <c r="B1877" t="s">
        <v>1380</v>
      </c>
      <c r="C1877" t="s">
        <v>1381</v>
      </c>
      <c r="D1877">
        <v>1900</v>
      </c>
      <c r="E1877" s="957">
        <v>1</v>
      </c>
      <c r="F1877" t="s">
        <v>439</v>
      </c>
      <c r="G1877" s="957">
        <v>91</v>
      </c>
      <c r="H1877" t="s">
        <v>385</v>
      </c>
      <c r="I1877" s="958" t="s">
        <v>489</v>
      </c>
      <c r="J1877" s="958" t="s">
        <v>445</v>
      </c>
      <c r="K1877" s="958" t="s">
        <v>450</v>
      </c>
      <c r="L1877" s="953" t="s">
        <v>111</v>
      </c>
      <c r="M1877" s="958" t="s">
        <v>163</v>
      </c>
      <c r="N1877" s="678">
        <f t="shared" ca="1" si="313"/>
        <v>219.24471231219121</v>
      </c>
      <c r="O1877" s="678">
        <f t="shared" ca="1" si="320"/>
        <v>36.391960195686877</v>
      </c>
      <c r="P1877" s="678">
        <f t="shared" ca="1" si="320"/>
        <v>2.5197876691273593</v>
      </c>
      <c r="Q1877" s="678">
        <f t="shared" ca="1" si="320"/>
        <v>61.973820550727964</v>
      </c>
      <c r="R1877" s="678">
        <f t="shared" ca="1" si="320"/>
        <v>4.8032289314018719</v>
      </c>
      <c r="S1877" s="678">
        <f t="shared" ca="1" si="320"/>
        <v>0.62077738673437843</v>
      </c>
      <c r="T1877" s="678">
        <f t="shared" ca="1" si="320"/>
        <v>20.042798665025302</v>
      </c>
      <c r="U1877" s="678">
        <f t="shared" ca="1" si="320"/>
        <v>0</v>
      </c>
      <c r="V1877" s="678">
        <f t="shared" ca="1" si="320"/>
        <v>0.5437740204738063</v>
      </c>
      <c r="W1877" s="678">
        <f t="shared" ca="1" si="315"/>
        <v>92.348564893013673</v>
      </c>
      <c r="X1877" s="678">
        <f t="shared" ca="1" si="320"/>
        <v>0</v>
      </c>
      <c r="Y1877" s="678">
        <f t="shared" ca="1" si="320"/>
        <v>0</v>
      </c>
      <c r="Z1877" s="678">
        <f t="shared" ca="1" si="320"/>
        <v>0</v>
      </c>
      <c r="AA1877" t="str">
        <f t="shared" si="321"/>
        <v>ASR_CMS_19</v>
      </c>
      <c r="AB1877" s="957">
        <f t="shared" si="322"/>
        <v>45406</v>
      </c>
      <c r="AC1877" t="str">
        <f t="shared" si="323"/>
        <v>Unaudited</v>
      </c>
    </row>
    <row r="1878" spans="1:29" x14ac:dyDescent="0.25">
      <c r="A1878" t="s">
        <v>421</v>
      </c>
      <c r="B1878" t="s">
        <v>1380</v>
      </c>
      <c r="C1878" t="s">
        <v>1381</v>
      </c>
      <c r="D1878">
        <v>1900</v>
      </c>
      <c r="E1878" s="957">
        <v>1</v>
      </c>
      <c r="F1878" t="s">
        <v>439</v>
      </c>
      <c r="G1878" s="957">
        <v>91</v>
      </c>
      <c r="H1878" t="s">
        <v>385</v>
      </c>
      <c r="I1878" s="958" t="s">
        <v>489</v>
      </c>
      <c r="J1878" s="958" t="s">
        <v>445</v>
      </c>
      <c r="K1878" s="958" t="s">
        <v>450</v>
      </c>
      <c r="L1878" s="937" t="s">
        <v>112</v>
      </c>
      <c r="M1878" s="958" t="s">
        <v>464</v>
      </c>
      <c r="N1878" s="678">
        <f t="shared" ca="1" si="313"/>
        <v>151196.56525691377</v>
      </c>
      <c r="O1878" s="678">
        <f t="shared" ca="1" si="320"/>
        <v>28952.522563610546</v>
      </c>
      <c r="P1878" s="678">
        <f t="shared" ca="1" si="320"/>
        <v>6722.7897445765893</v>
      </c>
      <c r="Q1878" s="678">
        <f t="shared" ca="1" si="320"/>
        <v>42718.417058251121</v>
      </c>
      <c r="R1878" s="678">
        <f t="shared" ca="1" si="320"/>
        <v>7707.1050395156899</v>
      </c>
      <c r="S1878" s="678">
        <f t="shared" ca="1" si="320"/>
        <v>241.12106161351514</v>
      </c>
      <c r="T1878" s="678">
        <f t="shared" ca="1" si="320"/>
        <v>12662.526980915809</v>
      </c>
      <c r="U1878" s="678">
        <f t="shared" ca="1" si="320"/>
        <v>0</v>
      </c>
      <c r="V1878" s="678">
        <f t="shared" ca="1" si="320"/>
        <v>1014.5180324070133</v>
      </c>
      <c r="W1878" s="678">
        <f t="shared" ca="1" si="315"/>
        <v>51177.564776023486</v>
      </c>
      <c r="X1878" s="678">
        <f t="shared" ca="1" si="320"/>
        <v>0</v>
      </c>
      <c r="Y1878" s="678">
        <f t="shared" ca="1" si="320"/>
        <v>0</v>
      </c>
      <c r="Z1878" s="678">
        <f t="shared" ca="1" si="320"/>
        <v>0</v>
      </c>
      <c r="AA1878" t="str">
        <f t="shared" si="321"/>
        <v>ASR_CMS_19</v>
      </c>
      <c r="AB1878" s="957">
        <f t="shared" si="322"/>
        <v>45406</v>
      </c>
      <c r="AC1878" t="str">
        <f t="shared" si="323"/>
        <v>Unaudited</v>
      </c>
    </row>
    <row r="1879" spans="1:29" x14ac:dyDescent="0.25">
      <c r="A1879" t="s">
        <v>421</v>
      </c>
      <c r="B1879" t="s">
        <v>1380</v>
      </c>
      <c r="C1879" t="s">
        <v>1381</v>
      </c>
      <c r="D1879">
        <v>1900</v>
      </c>
      <c r="E1879" s="957">
        <v>1</v>
      </c>
      <c r="F1879" t="s">
        <v>439</v>
      </c>
      <c r="G1879" s="957">
        <v>91</v>
      </c>
      <c r="H1879" t="s">
        <v>385</v>
      </c>
      <c r="I1879" s="937" t="s">
        <v>489</v>
      </c>
      <c r="J1879" s="937" t="s">
        <v>445</v>
      </c>
      <c r="K1879" s="937" t="s">
        <v>6</v>
      </c>
      <c r="L1879" s="937" t="s">
        <v>118</v>
      </c>
      <c r="M1879" s="958" t="s">
        <v>189</v>
      </c>
      <c r="N1879" s="678">
        <f t="shared" ca="1" si="313"/>
        <v>53069.263517002204</v>
      </c>
      <c r="O1879" s="678">
        <f t="shared" ca="1" si="320"/>
        <v>21019.670548004855</v>
      </c>
      <c r="P1879" s="678">
        <f t="shared" ca="1" si="320"/>
        <v>2898.5647360724211</v>
      </c>
      <c r="Q1879" s="678">
        <f t="shared" ca="1" si="320"/>
        <v>17889.404031349462</v>
      </c>
      <c r="R1879" s="678">
        <f t="shared" ca="1" si="320"/>
        <v>2352.5927172409502</v>
      </c>
      <c r="S1879" s="678">
        <f t="shared" ca="1" si="320"/>
        <v>0.16177839583354331</v>
      </c>
      <c r="T1879" s="678">
        <f t="shared" ca="1" si="320"/>
        <v>2155.7254820455687</v>
      </c>
      <c r="U1879" s="678">
        <f t="shared" ca="1" si="320"/>
        <v>0</v>
      </c>
      <c r="V1879" s="678">
        <f t="shared" ca="1" si="320"/>
        <v>1065.6217456653364</v>
      </c>
      <c r="W1879" s="678">
        <f t="shared" ca="1" si="315"/>
        <v>5687.5224782277683</v>
      </c>
      <c r="X1879" s="678">
        <f t="shared" ca="1" si="320"/>
        <v>0</v>
      </c>
      <c r="Y1879" s="678">
        <f t="shared" ca="1" si="320"/>
        <v>0</v>
      </c>
      <c r="Z1879" s="678">
        <f t="shared" ca="1" si="320"/>
        <v>0</v>
      </c>
      <c r="AA1879" t="str">
        <f t="shared" si="321"/>
        <v>ASR_CMS_19</v>
      </c>
      <c r="AB1879" s="957">
        <f t="shared" si="322"/>
        <v>45406</v>
      </c>
      <c r="AC1879" t="str">
        <f t="shared" si="323"/>
        <v>Unaudited</v>
      </c>
    </row>
    <row r="1880" spans="1:29" x14ac:dyDescent="0.25">
      <c r="A1880" t="s">
        <v>421</v>
      </c>
      <c r="B1880" t="s">
        <v>1380</v>
      </c>
      <c r="C1880" t="s">
        <v>1381</v>
      </c>
      <c r="D1880">
        <v>1900</v>
      </c>
      <c r="E1880" s="957">
        <v>1</v>
      </c>
      <c r="F1880" t="s">
        <v>439</v>
      </c>
      <c r="G1880" s="957">
        <v>91</v>
      </c>
      <c r="H1880" t="s">
        <v>385</v>
      </c>
      <c r="I1880" s="958" t="s">
        <v>489</v>
      </c>
      <c r="J1880" s="958" t="s">
        <v>445</v>
      </c>
      <c r="K1880" s="958" t="s">
        <v>6</v>
      </c>
      <c r="L1880" s="937" t="s">
        <v>45</v>
      </c>
      <c r="M1880" s="958" t="s">
        <v>164</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ASR_CMS_19</v>
      </c>
      <c r="AB1880" s="957">
        <f t="shared" si="322"/>
        <v>45406</v>
      </c>
      <c r="AC1880" t="str">
        <f t="shared" si="323"/>
        <v>Unaudited</v>
      </c>
    </row>
    <row r="1881" spans="1:29" x14ac:dyDescent="0.25">
      <c r="A1881" t="s">
        <v>421</v>
      </c>
      <c r="B1881" t="s">
        <v>1380</v>
      </c>
      <c r="C1881" t="s">
        <v>1381</v>
      </c>
      <c r="D1881">
        <v>1900</v>
      </c>
      <c r="E1881" s="957">
        <v>1</v>
      </c>
      <c r="F1881" t="s">
        <v>439</v>
      </c>
      <c r="G1881" s="957">
        <v>91</v>
      </c>
      <c r="H1881" t="s">
        <v>385</v>
      </c>
      <c r="I1881" s="937" t="s">
        <v>489</v>
      </c>
      <c r="J1881" s="937" t="s">
        <v>445</v>
      </c>
      <c r="K1881" s="937" t="s">
        <v>6</v>
      </c>
      <c r="L1881" s="937" t="s">
        <v>46</v>
      </c>
      <c r="M1881" s="937" t="s">
        <v>165</v>
      </c>
      <c r="N1881" s="678">
        <f t="shared" ca="1" si="324"/>
        <v>0.44155483356303832</v>
      </c>
      <c r="O1881" s="678">
        <f t="shared" ca="1" si="320"/>
        <v>0.24530824086835462</v>
      </c>
      <c r="P1881" s="678">
        <f t="shared" ca="1" si="320"/>
        <v>0</v>
      </c>
      <c r="Q1881" s="678">
        <f t="shared" ca="1" si="320"/>
        <v>0.1962465926946837</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ASR_CMS_19</v>
      </c>
      <c r="AB1881" s="957">
        <f t="shared" si="322"/>
        <v>45406</v>
      </c>
      <c r="AC1881" t="str">
        <f t="shared" si="323"/>
        <v>Unaudited</v>
      </c>
    </row>
    <row r="1882" spans="1:29" x14ac:dyDescent="0.25">
      <c r="A1882" t="s">
        <v>421</v>
      </c>
      <c r="B1882" t="s">
        <v>1380</v>
      </c>
      <c r="C1882" t="s">
        <v>1381</v>
      </c>
      <c r="D1882">
        <v>1900</v>
      </c>
      <c r="E1882" s="957">
        <v>1</v>
      </c>
      <c r="F1882" t="s">
        <v>439</v>
      </c>
      <c r="G1882" s="957">
        <v>91</v>
      </c>
      <c r="H1882" t="s">
        <v>385</v>
      </c>
      <c r="I1882" s="937" t="s">
        <v>489</v>
      </c>
      <c r="J1882" s="937" t="s">
        <v>445</v>
      </c>
      <c r="K1882" s="937" t="s">
        <v>6</v>
      </c>
      <c r="L1882" s="937" t="s">
        <v>166</v>
      </c>
      <c r="M1882" s="958" t="s">
        <v>462</v>
      </c>
      <c r="N1882" s="678">
        <f t="shared" ca="1" si="324"/>
        <v>98579.755259476486</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18876.967103157702</v>
      </c>
      <c r="P1882" s="678">
        <f t="shared" ca="1" si="326"/>
        <v>4383.2408927753331</v>
      </c>
      <c r="Q1882" s="678">
        <f t="shared" ca="1" si="326"/>
        <v>27852.293413669835</v>
      </c>
      <c r="R1882" s="678">
        <f t="shared" ca="1" si="326"/>
        <v>5025.0118265817728</v>
      </c>
      <c r="S1882" s="678">
        <f t="shared" ca="1" si="326"/>
        <v>157.21028583801478</v>
      </c>
      <c r="T1882" s="678">
        <f t="shared" ca="1" si="326"/>
        <v>8255.9336491813483</v>
      </c>
      <c r="U1882" s="678">
        <f t="shared" ca="1" si="326"/>
        <v>0</v>
      </c>
      <c r="V1882" s="678">
        <f t="shared" ca="1" si="326"/>
        <v>661.46303767595532</v>
      </c>
      <c r="W1882" s="678">
        <f t="shared" ca="1" si="315"/>
        <v>33367.635050596517</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ASR_CMS_19</v>
      </c>
      <c r="AB1882" s="957">
        <f t="shared" si="322"/>
        <v>45406</v>
      </c>
      <c r="AC1882" t="str">
        <f t="shared" si="323"/>
        <v>Unaudited</v>
      </c>
    </row>
    <row r="1883" spans="1:29" x14ac:dyDescent="0.25">
      <c r="A1883" t="s">
        <v>421</v>
      </c>
      <c r="B1883" t="s">
        <v>1380</v>
      </c>
      <c r="C1883" t="s">
        <v>1381</v>
      </c>
      <c r="D1883">
        <v>1900</v>
      </c>
      <c r="E1883" s="957">
        <v>1</v>
      </c>
      <c r="F1883" t="s">
        <v>439</v>
      </c>
      <c r="G1883" s="957">
        <v>91</v>
      </c>
      <c r="H1883" t="s">
        <v>385</v>
      </c>
      <c r="I1883" s="937" t="s">
        <v>489</v>
      </c>
      <c r="J1883" s="937" t="s">
        <v>445</v>
      </c>
      <c r="K1883" s="937" t="s">
        <v>435</v>
      </c>
      <c r="L1883" s="937" t="s">
        <v>121</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ASR_CMS_19</v>
      </c>
      <c r="AB1883" s="957">
        <f t="shared" si="322"/>
        <v>45406</v>
      </c>
      <c r="AC1883" t="str">
        <f t="shared" si="323"/>
        <v>Unaudited</v>
      </c>
    </row>
    <row r="1884" spans="1:29" x14ac:dyDescent="0.25">
      <c r="A1884" t="s">
        <v>421</v>
      </c>
      <c r="B1884" t="s">
        <v>1380</v>
      </c>
      <c r="C1884" t="s">
        <v>1381</v>
      </c>
      <c r="D1884">
        <v>1900</v>
      </c>
      <c r="E1884" s="957">
        <v>1</v>
      </c>
      <c r="F1884" t="s">
        <v>439</v>
      </c>
      <c r="G1884" s="957">
        <v>91</v>
      </c>
      <c r="H1884" t="s">
        <v>385</v>
      </c>
      <c r="I1884" s="937" t="s">
        <v>489</v>
      </c>
      <c r="J1884" s="937" t="s">
        <v>445</v>
      </c>
      <c r="K1884" s="937" t="s">
        <v>435</v>
      </c>
      <c r="L1884" s="937" t="s">
        <v>938</v>
      </c>
      <c r="M1884" s="958" t="s">
        <v>930</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ASR_CMS_19</v>
      </c>
      <c r="AB1884" s="957">
        <f t="shared" si="322"/>
        <v>45406</v>
      </c>
      <c r="AC1884" t="str">
        <f t="shared" si="323"/>
        <v>Unaudited</v>
      </c>
    </row>
    <row r="1885" spans="1:29" x14ac:dyDescent="0.25">
      <c r="A1885" t="s">
        <v>421</v>
      </c>
      <c r="B1885" t="s">
        <v>1380</v>
      </c>
      <c r="C1885" t="s">
        <v>1381</v>
      </c>
      <c r="D1885">
        <v>1900</v>
      </c>
      <c r="E1885" s="957">
        <v>1</v>
      </c>
      <c r="F1885" t="s">
        <v>439</v>
      </c>
      <c r="G1885" s="957">
        <v>91</v>
      </c>
      <c r="H1885" t="s">
        <v>385</v>
      </c>
      <c r="I1885" s="937" t="s">
        <v>489</v>
      </c>
      <c r="J1885" s="937" t="s">
        <v>445</v>
      </c>
      <c r="K1885" s="937" t="s">
        <v>435</v>
      </c>
      <c r="L1885" s="943" t="s">
        <v>168</v>
      </c>
      <c r="M1885" s="959" t="s">
        <v>40</v>
      </c>
      <c r="N1885" s="678">
        <f t="shared" ca="1" si="324"/>
        <v>503.62689255292565</v>
      </c>
      <c r="O1885" s="678">
        <f t="shared" ca="1" si="326"/>
        <v>252.82244535361792</v>
      </c>
      <c r="P1885" s="678">
        <f t="shared" ca="1" si="326"/>
        <v>44.982000120235504</v>
      </c>
      <c r="Q1885" s="678">
        <f t="shared" ca="1" si="326"/>
        <v>139.93142273587756</v>
      </c>
      <c r="R1885" s="678">
        <f t="shared" ca="1" si="326"/>
        <v>22.969054260479801</v>
      </c>
      <c r="S1885" s="678">
        <f t="shared" ca="1" si="326"/>
        <v>0.78303594069817506</v>
      </c>
      <c r="T1885" s="678">
        <f t="shared" ca="1" si="326"/>
        <v>33.409533469788798</v>
      </c>
      <c r="U1885" s="678">
        <f t="shared" ca="1" si="326"/>
        <v>0</v>
      </c>
      <c r="V1885" s="678">
        <f t="shared" ca="1" si="326"/>
        <v>2.4361118155054333</v>
      </c>
      <c r="W1885" s="678">
        <f t="shared" ca="1" si="315"/>
        <v>6.2932888567223699</v>
      </c>
      <c r="X1885" s="678">
        <f t="shared" ca="1" si="327"/>
        <v>0</v>
      </c>
      <c r="Y1885" s="678">
        <f t="shared" ca="1" si="327"/>
        <v>0</v>
      </c>
      <c r="Z1885" s="678">
        <f t="shared" ca="1" si="327"/>
        <v>0</v>
      </c>
      <c r="AA1885" t="str">
        <f t="shared" si="321"/>
        <v>ASR_CMS_19</v>
      </c>
      <c r="AB1885" s="957">
        <f t="shared" si="322"/>
        <v>45406</v>
      </c>
      <c r="AC1885" t="str">
        <f t="shared" si="323"/>
        <v>Unaudited</v>
      </c>
    </row>
    <row r="1886" spans="1:29" x14ac:dyDescent="0.25">
      <c r="A1886" t="s">
        <v>421</v>
      </c>
      <c r="B1886" t="s">
        <v>1380</v>
      </c>
      <c r="C1886" t="s">
        <v>1381</v>
      </c>
      <c r="D1886">
        <v>1900</v>
      </c>
      <c r="E1886" s="957">
        <v>1</v>
      </c>
      <c r="F1886" t="s">
        <v>439</v>
      </c>
      <c r="G1886" s="957">
        <v>91</v>
      </c>
      <c r="H1886" t="s">
        <v>385</v>
      </c>
      <c r="I1886" s="937" t="s">
        <v>489</v>
      </c>
      <c r="J1886" s="937" t="s">
        <v>445</v>
      </c>
      <c r="K1886" s="937" t="s">
        <v>435</v>
      </c>
      <c r="L1886" s="937" t="s">
        <v>169</v>
      </c>
      <c r="M1886" s="958" t="s">
        <v>330</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ASR_CMS_19</v>
      </c>
      <c r="AB1886" s="957">
        <f t="shared" si="322"/>
        <v>45406</v>
      </c>
      <c r="AC1886" t="str">
        <f t="shared" si="323"/>
        <v>Unaudited</v>
      </c>
    </row>
    <row r="1887" spans="1:29" x14ac:dyDescent="0.25">
      <c r="A1887" t="s">
        <v>421</v>
      </c>
      <c r="B1887" t="s">
        <v>1380</v>
      </c>
      <c r="C1887" t="s">
        <v>1381</v>
      </c>
      <c r="D1887">
        <v>1900</v>
      </c>
      <c r="E1887" s="957">
        <v>1</v>
      </c>
      <c r="F1887" t="s">
        <v>439</v>
      </c>
      <c r="G1887" s="957">
        <v>91</v>
      </c>
      <c r="H1887" t="s">
        <v>385</v>
      </c>
      <c r="I1887" s="937" t="s">
        <v>489</v>
      </c>
      <c r="J1887" s="937" t="s">
        <v>451</v>
      </c>
      <c r="K1887" s="937" t="s">
        <v>436</v>
      </c>
      <c r="L1887" s="937" t="s">
        <v>122</v>
      </c>
      <c r="M1887" s="958" t="s">
        <v>27</v>
      </c>
      <c r="N1887" s="678">
        <f t="shared" ca="1" si="324"/>
        <v>1546652.1439832433</v>
      </c>
      <c r="O1887" s="678">
        <f t="shared" ca="1" si="326"/>
        <v>34.100991469903967</v>
      </c>
      <c r="P1887" s="678">
        <f t="shared" ca="1" si="326"/>
        <v>1546618.0429917735</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ASR_CMS_19</v>
      </c>
      <c r="AB1887" s="957">
        <f t="shared" si="322"/>
        <v>45406</v>
      </c>
      <c r="AC1887" t="str">
        <f t="shared" si="323"/>
        <v>Unaudited</v>
      </c>
    </row>
    <row r="1888" spans="1:29" x14ac:dyDescent="0.25">
      <c r="A1888" t="s">
        <v>421</v>
      </c>
      <c r="B1888" t="s">
        <v>1380</v>
      </c>
      <c r="C1888" t="s">
        <v>1381</v>
      </c>
      <c r="D1888">
        <v>1900</v>
      </c>
      <c r="E1888" s="957">
        <v>1</v>
      </c>
      <c r="F1888" t="s">
        <v>439</v>
      </c>
      <c r="G1888" s="957">
        <v>91</v>
      </c>
      <c r="H1888" t="s">
        <v>385</v>
      </c>
      <c r="I1888" s="937" t="s">
        <v>489</v>
      </c>
      <c r="J1888" s="937" t="s">
        <v>451</v>
      </c>
      <c r="K1888" s="937" t="s">
        <v>436</v>
      </c>
      <c r="L1888" s="937" t="s">
        <v>123</v>
      </c>
      <c r="M1888" s="958" t="s">
        <v>98</v>
      </c>
      <c r="N1888" s="678">
        <f t="shared" ca="1" si="324"/>
        <v>192863.80687388038</v>
      </c>
      <c r="O1888" s="678">
        <f t="shared" ca="1" si="326"/>
        <v>17729.839563529949</v>
      </c>
      <c r="P1888" s="678">
        <f t="shared" ca="1" si="326"/>
        <v>175133.96731035045</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ASR_CMS_19</v>
      </c>
      <c r="AB1888" s="957">
        <f t="shared" si="322"/>
        <v>45406</v>
      </c>
      <c r="AC1888" t="str">
        <f t="shared" si="323"/>
        <v>Unaudited</v>
      </c>
    </row>
    <row r="1889" spans="1:29" x14ac:dyDescent="0.25">
      <c r="A1889" t="s">
        <v>421</v>
      </c>
      <c r="B1889" t="s">
        <v>1380</v>
      </c>
      <c r="C1889" t="s">
        <v>1381</v>
      </c>
      <c r="D1889">
        <v>1900</v>
      </c>
      <c r="E1889" s="957">
        <v>1</v>
      </c>
      <c r="F1889" t="s">
        <v>439</v>
      </c>
      <c r="G1889" s="957">
        <v>91</v>
      </c>
      <c r="H1889" t="s">
        <v>385</v>
      </c>
      <c r="I1889" s="937" t="s">
        <v>489</v>
      </c>
      <c r="J1889" s="937" t="s">
        <v>451</v>
      </c>
      <c r="K1889" s="937" t="s">
        <v>436</v>
      </c>
      <c r="L1889" s="937" t="s">
        <v>124</v>
      </c>
      <c r="M1889" s="958" t="s">
        <v>99</v>
      </c>
      <c r="N1889" s="678">
        <f t="shared" ca="1" si="324"/>
        <v>156567.22369623804</v>
      </c>
      <c r="O1889" s="678">
        <f t="shared" ca="1" si="326"/>
        <v>28287.45110642898</v>
      </c>
      <c r="P1889" s="678">
        <f t="shared" ca="1" si="326"/>
        <v>128279.77258980907</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ASR_CMS_19</v>
      </c>
      <c r="AB1889" s="957">
        <f t="shared" si="322"/>
        <v>45406</v>
      </c>
      <c r="AC1889" t="str">
        <f t="shared" si="323"/>
        <v>Unaudited</v>
      </c>
    </row>
    <row r="1890" spans="1:29" x14ac:dyDescent="0.25">
      <c r="A1890" t="s">
        <v>421</v>
      </c>
      <c r="B1890" t="s">
        <v>1380</v>
      </c>
      <c r="C1890" t="s">
        <v>1381</v>
      </c>
      <c r="D1890">
        <v>1900</v>
      </c>
      <c r="E1890" s="957">
        <v>1</v>
      </c>
      <c r="F1890" t="s">
        <v>439</v>
      </c>
      <c r="G1890" s="957">
        <v>91</v>
      </c>
      <c r="H1890" t="s">
        <v>385</v>
      </c>
      <c r="I1890" s="937" t="s">
        <v>489</v>
      </c>
      <c r="J1890" s="937" t="s">
        <v>451</v>
      </c>
      <c r="K1890" s="937" t="s">
        <v>436</v>
      </c>
      <c r="L1890" s="937" t="s">
        <v>125</v>
      </c>
      <c r="M1890" s="958" t="s">
        <v>100</v>
      </c>
      <c r="N1890" s="678">
        <f t="shared" ca="1" si="324"/>
        <v>9274.761857376594</v>
      </c>
      <c r="O1890" s="678">
        <f t="shared" ca="1" si="326"/>
        <v>8631.4860913592238</v>
      </c>
      <c r="P1890" s="678">
        <f t="shared" ca="1" si="326"/>
        <v>643.27576601736928</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ASR_CMS_19</v>
      </c>
      <c r="AB1890" s="957">
        <f t="shared" si="322"/>
        <v>45406</v>
      </c>
      <c r="AC1890" t="str">
        <f t="shared" si="323"/>
        <v>Unaudited</v>
      </c>
    </row>
    <row r="1891" spans="1:29" x14ac:dyDescent="0.25">
      <c r="A1891" t="s">
        <v>421</v>
      </c>
      <c r="B1891" t="s">
        <v>1380</v>
      </c>
      <c r="C1891" t="s">
        <v>1381</v>
      </c>
      <c r="D1891">
        <v>1900</v>
      </c>
      <c r="E1891" s="957">
        <v>1</v>
      </c>
      <c r="F1891" t="s">
        <v>439</v>
      </c>
      <c r="G1891" s="957">
        <v>91</v>
      </c>
      <c r="H1891" t="s">
        <v>385</v>
      </c>
      <c r="I1891" s="937" t="s">
        <v>489</v>
      </c>
      <c r="J1891" s="937" t="s">
        <v>451</v>
      </c>
      <c r="K1891" s="937" t="s">
        <v>436</v>
      </c>
      <c r="L1891" s="937" t="s">
        <v>126</v>
      </c>
      <c r="M1891" s="958" t="s">
        <v>101</v>
      </c>
      <c r="N1891" s="678">
        <f t="shared" ca="1" si="324"/>
        <v>192290.03180927521</v>
      </c>
      <c r="O1891" s="678">
        <f t="shared" ca="1" si="326"/>
        <v>30693.756549574802</v>
      </c>
      <c r="P1891" s="678">
        <f t="shared" ca="1" si="326"/>
        <v>161596.2752597004</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ASR_CMS_19</v>
      </c>
      <c r="AB1891" s="957">
        <f t="shared" si="322"/>
        <v>45406</v>
      </c>
      <c r="AC1891" t="str">
        <f t="shared" si="323"/>
        <v>Unaudited</v>
      </c>
    </row>
    <row r="1892" spans="1:29" x14ac:dyDescent="0.25">
      <c r="A1892" t="s">
        <v>421</v>
      </c>
      <c r="B1892" t="s">
        <v>1380</v>
      </c>
      <c r="C1892" t="s">
        <v>1381</v>
      </c>
      <c r="D1892">
        <v>1900</v>
      </c>
      <c r="E1892" s="957">
        <v>1</v>
      </c>
      <c r="F1892" t="s">
        <v>439</v>
      </c>
      <c r="G1892" s="957">
        <v>91</v>
      </c>
      <c r="H1892" t="s">
        <v>385</v>
      </c>
      <c r="I1892" s="937" t="s">
        <v>489</v>
      </c>
      <c r="J1892" s="937" t="s">
        <v>451</v>
      </c>
      <c r="K1892" s="937" t="s">
        <v>436</v>
      </c>
      <c r="L1892" s="937" t="s">
        <v>127</v>
      </c>
      <c r="M1892" s="958" t="s">
        <v>28</v>
      </c>
      <c r="N1892" s="678">
        <f t="shared" ca="1" si="324"/>
        <v>8913.3856391609843</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8913.3856391609843</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ASR_CMS_19</v>
      </c>
      <c r="AB1892" s="957">
        <f t="shared" si="322"/>
        <v>45406</v>
      </c>
      <c r="AC1892" t="str">
        <f t="shared" si="323"/>
        <v>Unaudited</v>
      </c>
    </row>
    <row r="1893" spans="1:29" x14ac:dyDescent="0.25">
      <c r="A1893" t="s">
        <v>421</v>
      </c>
      <c r="B1893" t="s">
        <v>1380</v>
      </c>
      <c r="C1893" t="s">
        <v>1381</v>
      </c>
      <c r="D1893">
        <v>1900</v>
      </c>
      <c r="E1893" s="957">
        <v>1</v>
      </c>
      <c r="F1893" t="s">
        <v>439</v>
      </c>
      <c r="G1893" s="957">
        <v>91</v>
      </c>
      <c r="H1893" t="s">
        <v>385</v>
      </c>
      <c r="I1893" s="937" t="s">
        <v>489</v>
      </c>
      <c r="J1893" s="937" t="s">
        <v>437</v>
      </c>
      <c r="K1893" s="937" t="s">
        <v>437</v>
      </c>
      <c r="L1893" s="937" t="s">
        <v>129</v>
      </c>
      <c r="M1893" s="958" t="s">
        <v>327</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ASR_CMS_19</v>
      </c>
      <c r="AB1893" s="957">
        <f t="shared" si="322"/>
        <v>45406</v>
      </c>
      <c r="AC1893" t="str">
        <f t="shared" si="323"/>
        <v>Unaudited</v>
      </c>
    </row>
    <row r="1894" spans="1:29" x14ac:dyDescent="0.25">
      <c r="A1894" t="s">
        <v>421</v>
      </c>
      <c r="B1894" t="s">
        <v>1380</v>
      </c>
      <c r="C1894" t="s">
        <v>1381</v>
      </c>
      <c r="D1894">
        <v>1900</v>
      </c>
      <c r="E1894" s="957">
        <v>1</v>
      </c>
      <c r="F1894" t="s">
        <v>439</v>
      </c>
      <c r="G1894" s="957">
        <v>91</v>
      </c>
      <c r="H1894" t="s">
        <v>385</v>
      </c>
      <c r="I1894" s="937" t="s">
        <v>489</v>
      </c>
      <c r="J1894" s="937" t="s">
        <v>437</v>
      </c>
      <c r="K1894" s="937" t="s">
        <v>437</v>
      </c>
      <c r="L1894" s="937" t="s">
        <v>130</v>
      </c>
      <c r="M1894" s="958" t="s">
        <v>326</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ASR_CMS_19</v>
      </c>
      <c r="AB1894" s="957">
        <f t="shared" si="322"/>
        <v>45406</v>
      </c>
      <c r="AC1894" t="str">
        <f t="shared" si="323"/>
        <v>Unaudited</v>
      </c>
    </row>
    <row r="1895" spans="1:29" ht="30" x14ac:dyDescent="0.25">
      <c r="A1895" t="s">
        <v>421</v>
      </c>
      <c r="B1895" t="s">
        <v>1380</v>
      </c>
      <c r="C1895" t="s">
        <v>1381</v>
      </c>
      <c r="D1895">
        <v>1900</v>
      </c>
      <c r="E1895" s="957">
        <v>1</v>
      </c>
      <c r="F1895" t="s">
        <v>439</v>
      </c>
      <c r="G1895" s="957">
        <v>91</v>
      </c>
      <c r="H1895" t="s">
        <v>385</v>
      </c>
      <c r="I1895" s="937" t="s">
        <v>489</v>
      </c>
      <c r="J1895" s="937" t="s">
        <v>437</v>
      </c>
      <c r="K1895" s="937" t="s">
        <v>437</v>
      </c>
      <c r="L1895" s="945" t="s">
        <v>131</v>
      </c>
      <c r="M1895" s="960" t="s">
        <v>180</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ASR_CMS_19</v>
      </c>
      <c r="AB1895" s="957">
        <f t="shared" si="322"/>
        <v>45406</v>
      </c>
      <c r="AC1895" t="str">
        <f t="shared" si="323"/>
        <v>Unaudited</v>
      </c>
    </row>
    <row r="1896" spans="1:29" x14ac:dyDescent="0.25">
      <c r="A1896" t="s">
        <v>421</v>
      </c>
      <c r="B1896" t="s">
        <v>1380</v>
      </c>
      <c r="C1896" t="s">
        <v>1381</v>
      </c>
      <c r="D1896">
        <v>1900</v>
      </c>
      <c r="E1896" s="957">
        <v>1</v>
      </c>
      <c r="F1896" t="s">
        <v>439</v>
      </c>
      <c r="G1896" s="957">
        <v>91</v>
      </c>
      <c r="H1896" t="s">
        <v>385</v>
      </c>
      <c r="I1896" s="937" t="s">
        <v>489</v>
      </c>
      <c r="J1896" s="937" t="s">
        <v>437</v>
      </c>
      <c r="K1896" s="937" t="s">
        <v>437</v>
      </c>
      <c r="L1896" s="947" t="s">
        <v>132</v>
      </c>
      <c r="M1896" s="961" t="s">
        <v>495</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ASR_CMS_19</v>
      </c>
      <c r="AB1896" s="957">
        <f t="shared" si="322"/>
        <v>45406</v>
      </c>
      <c r="AC1896" t="str">
        <f t="shared" si="323"/>
        <v>Unaudited</v>
      </c>
    </row>
    <row r="1897" spans="1:29" x14ac:dyDescent="0.25">
      <c r="A1897" t="s">
        <v>421</v>
      </c>
      <c r="B1897" t="s">
        <v>1380</v>
      </c>
      <c r="C1897" t="s">
        <v>1381</v>
      </c>
      <c r="D1897">
        <v>1900</v>
      </c>
      <c r="E1897" s="957">
        <v>1</v>
      </c>
      <c r="F1897" t="s">
        <v>439</v>
      </c>
      <c r="G1897" s="957">
        <v>91</v>
      </c>
      <c r="H1897" t="s">
        <v>385</v>
      </c>
      <c r="I1897" s="958" t="s">
        <v>489</v>
      </c>
      <c r="J1897" s="958" t="s">
        <v>437</v>
      </c>
      <c r="K1897" s="958" t="s">
        <v>437</v>
      </c>
      <c r="L1897" s="937" t="s">
        <v>133</v>
      </c>
      <c r="M1897" s="958" t="s">
        <v>496</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ASR_CMS_19</v>
      </c>
      <c r="AB1897" s="957">
        <f t="shared" si="322"/>
        <v>45406</v>
      </c>
      <c r="AC1897" t="str">
        <f t="shared" si="323"/>
        <v>Unaudited</v>
      </c>
    </row>
    <row r="1898" spans="1:29" x14ac:dyDescent="0.25">
      <c r="A1898" t="s">
        <v>421</v>
      </c>
      <c r="B1898" t="s">
        <v>1380</v>
      </c>
      <c r="C1898" t="s">
        <v>1381</v>
      </c>
      <c r="D1898">
        <v>1900</v>
      </c>
      <c r="E1898" s="957">
        <v>1</v>
      </c>
      <c r="F1898" t="s">
        <v>439</v>
      </c>
      <c r="G1898" s="957">
        <v>91</v>
      </c>
      <c r="H1898" t="s">
        <v>385</v>
      </c>
      <c r="I1898" s="937" t="s">
        <v>489</v>
      </c>
      <c r="J1898" s="937" t="s">
        <v>437</v>
      </c>
      <c r="K1898" s="937" t="s">
        <v>437</v>
      </c>
      <c r="L1898" s="937" t="s">
        <v>134</v>
      </c>
      <c r="M1898" s="962" t="s">
        <v>497</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ASR_CMS_19</v>
      </c>
      <c r="AB1898" s="957">
        <f t="shared" si="322"/>
        <v>45406</v>
      </c>
      <c r="AC1898" t="str">
        <f t="shared" si="323"/>
        <v>Unaudited</v>
      </c>
    </row>
    <row r="1899" spans="1:29" x14ac:dyDescent="0.25">
      <c r="A1899" t="s">
        <v>421</v>
      </c>
      <c r="B1899" t="s">
        <v>1380</v>
      </c>
      <c r="C1899" t="s">
        <v>1381</v>
      </c>
      <c r="D1899">
        <v>1900</v>
      </c>
      <c r="E1899" s="957">
        <v>1</v>
      </c>
      <c r="F1899" t="s">
        <v>439</v>
      </c>
      <c r="G1899" s="957">
        <v>91</v>
      </c>
      <c r="H1899" t="s">
        <v>385</v>
      </c>
      <c r="I1899" s="937" t="s">
        <v>490</v>
      </c>
      <c r="J1899" s="937" t="s">
        <v>26</v>
      </c>
      <c r="K1899" s="937" t="s">
        <v>26</v>
      </c>
      <c r="L1899" s="937" t="s">
        <v>270</v>
      </c>
      <c r="M1899" s="962" t="s">
        <v>26</v>
      </c>
      <c r="N1899" s="678">
        <f t="shared" ca="1" si="324"/>
        <v>631780.50451801438</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ASR_CMS_19</v>
      </c>
      <c r="AB1899" s="957">
        <f t="shared" si="322"/>
        <v>45406</v>
      </c>
      <c r="AC1899" t="str">
        <f t="shared" si="323"/>
        <v>Unaudited</v>
      </c>
    </row>
    <row r="1900" spans="1:29" x14ac:dyDescent="0.25">
      <c r="A1900" t="s">
        <v>421</v>
      </c>
      <c r="B1900" t="s">
        <v>1380</v>
      </c>
      <c r="C1900" t="s">
        <v>1381</v>
      </c>
      <c r="D1900">
        <v>1900</v>
      </c>
      <c r="E1900" s="957">
        <v>1</v>
      </c>
      <c r="F1900" t="s">
        <v>440</v>
      </c>
      <c r="G1900" s="957">
        <v>182</v>
      </c>
      <c r="H1900" t="s">
        <v>385</v>
      </c>
      <c r="I1900" s="937" t="s">
        <v>433</v>
      </c>
      <c r="J1900" s="937" t="s">
        <v>433</v>
      </c>
      <c r="K1900" s="937" t="s">
        <v>433</v>
      </c>
      <c r="L1900" s="937"/>
      <c r="M1900" s="962" t="s">
        <v>433</v>
      </c>
      <c r="N1900" s="678">
        <f t="shared" ca="1" si="324"/>
        <v>17279.802150536001</v>
      </c>
      <c r="O1900" s="678">
        <f t="shared" ca="1" si="328"/>
        <v>8537.0215053760003</v>
      </c>
      <c r="P1900" s="678">
        <f t="shared" ca="1" si="328"/>
        <v>1542.537634408</v>
      </c>
      <c r="Q1900" s="678">
        <f t="shared" ca="1" si="328"/>
        <v>4895.9021505370001</v>
      </c>
      <c r="R1900" s="678">
        <f t="shared" ca="1" si="328"/>
        <v>811</v>
      </c>
      <c r="S1900" s="678">
        <f t="shared" ca="1" si="328"/>
        <v>23</v>
      </c>
      <c r="T1900" s="678">
        <f t="shared" ca="1" si="328"/>
        <v>1147.340860215</v>
      </c>
      <c r="U1900" s="678">
        <f t="shared" ca="1" si="328"/>
        <v>0</v>
      </c>
      <c r="V1900" s="678">
        <f t="shared" ca="1" si="328"/>
        <v>85</v>
      </c>
      <c r="W1900" s="678">
        <f t="shared" ca="1" si="315"/>
        <v>238</v>
      </c>
      <c r="X1900" s="678">
        <f t="shared" ca="1" si="327"/>
        <v>0</v>
      </c>
      <c r="Y1900" s="678">
        <f t="shared" ca="1" si="327"/>
        <v>0</v>
      </c>
      <c r="Z1900" s="678">
        <f t="shared" ca="1" si="327"/>
        <v>0</v>
      </c>
      <c r="AA1900" t="str">
        <f t="shared" si="321"/>
        <v>ASR_CMS_19</v>
      </c>
      <c r="AB1900" s="957">
        <f t="shared" si="322"/>
        <v>45406</v>
      </c>
      <c r="AC1900" t="str">
        <f t="shared" si="323"/>
        <v>Unaudited</v>
      </c>
    </row>
    <row r="1901" spans="1:29" x14ac:dyDescent="0.25">
      <c r="A1901" t="s">
        <v>421</v>
      </c>
      <c r="B1901" t="s">
        <v>1380</v>
      </c>
      <c r="C1901" t="s">
        <v>1381</v>
      </c>
      <c r="D1901">
        <v>1900</v>
      </c>
      <c r="E1901" s="957">
        <v>1</v>
      </c>
      <c r="F1901" t="s">
        <v>440</v>
      </c>
      <c r="G1901" s="957">
        <v>182</v>
      </c>
      <c r="H1901" t="s">
        <v>385</v>
      </c>
      <c r="I1901" s="937" t="s">
        <v>488</v>
      </c>
      <c r="J1901" s="937" t="s">
        <v>12</v>
      </c>
      <c r="K1901" s="937" t="s">
        <v>12</v>
      </c>
      <c r="L1901" s="937">
        <v>1.1000000000000001</v>
      </c>
      <c r="M1901" s="962" t="s">
        <v>12</v>
      </c>
      <c r="N1901" s="678">
        <f t="shared" ca="1" si="324"/>
        <v>28450968.261382103</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10601332.453994256</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1915787.0292809724</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6078273.640725662</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1006832.1941520278</v>
      </c>
      <c r="S1901" s="678">
        <f t="shared" ca="1" si="329"/>
        <v>28558.632617825588</v>
      </c>
      <c r="T1901" s="678">
        <f t="shared" ca="1" si="329"/>
        <v>1424370.5433602089</v>
      </c>
      <c r="U1901" s="678">
        <f t="shared" ca="1" si="329"/>
        <v>0</v>
      </c>
      <c r="V1901" s="678">
        <f t="shared" ca="1" si="329"/>
        <v>105518.25347872642</v>
      </c>
      <c r="W1901" s="678">
        <f t="shared" ca="1" si="315"/>
        <v>7290295.5137724299</v>
      </c>
      <c r="X1901" s="678">
        <f t="shared" ca="1" si="329"/>
        <v>0</v>
      </c>
      <c r="Y1901" s="678">
        <f t="shared" ca="1" si="329"/>
        <v>0</v>
      </c>
      <c r="Z1901" s="678">
        <f t="shared" ca="1" si="329"/>
        <v>0</v>
      </c>
      <c r="AA1901" t="str">
        <f t="shared" si="321"/>
        <v>ASR_CMS_19</v>
      </c>
      <c r="AB1901" s="957">
        <f t="shared" si="322"/>
        <v>45406</v>
      </c>
      <c r="AC1901" t="str">
        <f t="shared" si="323"/>
        <v>Unaudited</v>
      </c>
    </row>
    <row r="1902" spans="1:29" x14ac:dyDescent="0.25">
      <c r="A1902" t="s">
        <v>421</v>
      </c>
      <c r="B1902" t="s">
        <v>1380</v>
      </c>
      <c r="C1902" t="s">
        <v>1381</v>
      </c>
      <c r="D1902">
        <v>1900</v>
      </c>
      <c r="E1902" s="957">
        <v>1</v>
      </c>
      <c r="F1902" t="s">
        <v>440</v>
      </c>
      <c r="G1902" s="957">
        <v>182</v>
      </c>
      <c r="H1902" t="s">
        <v>385</v>
      </c>
      <c r="I1902" s="937" t="s">
        <v>488</v>
      </c>
      <c r="J1902" s="937" t="s">
        <v>12</v>
      </c>
      <c r="K1902" s="937" t="s">
        <v>1323</v>
      </c>
      <c r="L1902" s="937" t="s">
        <v>1314</v>
      </c>
      <c r="M1902" s="962" t="s">
        <v>1323</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413335.45848036068</v>
      </c>
      <c r="O1902" s="678">
        <f t="shared" ca="1" si="329"/>
        <v>151106.9880451402</v>
      </c>
      <c r="P1902" s="678">
        <f t="shared" ca="1" si="329"/>
        <v>26546.851520663258</v>
      </c>
      <c r="Q1902" s="678">
        <f t="shared" ca="1" si="329"/>
        <v>91115.780704725621</v>
      </c>
      <c r="R1902" s="678">
        <f t="shared" ca="1" si="329"/>
        <v>15171.353179428736</v>
      </c>
      <c r="S1902" s="678">
        <f t="shared" ca="1" si="329"/>
        <v>415.85071011033409</v>
      </c>
      <c r="T1902" s="678">
        <f t="shared" ca="1" si="329"/>
        <v>21519.298936014678</v>
      </c>
      <c r="U1902" s="678">
        <f t="shared" ca="1" si="329"/>
        <v>0</v>
      </c>
      <c r="V1902" s="678">
        <f t="shared" ca="1" si="329"/>
        <v>1610.1116051160793</v>
      </c>
      <c r="W1902" s="678">
        <f t="shared" ca="1" si="315"/>
        <v>105849.22377916178</v>
      </c>
      <c r="X1902" s="678">
        <f t="shared" ca="1" si="329"/>
        <v>0</v>
      </c>
      <c r="Y1902" s="678">
        <f t="shared" ca="1" si="329"/>
        <v>0</v>
      </c>
      <c r="Z1902" s="678">
        <f t="shared" ca="1" si="329"/>
        <v>0</v>
      </c>
      <c r="AA1902" t="str">
        <f t="shared" si="321"/>
        <v>ASR_CMS_19</v>
      </c>
      <c r="AB1902" s="957">
        <f t="shared" si="322"/>
        <v>45406</v>
      </c>
      <c r="AC1902" t="str">
        <f t="shared" si="323"/>
        <v>Unaudited</v>
      </c>
    </row>
    <row r="1903" spans="1:29" x14ac:dyDescent="0.25">
      <c r="A1903" t="s">
        <v>421</v>
      </c>
      <c r="B1903" t="s">
        <v>1380</v>
      </c>
      <c r="C1903" t="s">
        <v>1381</v>
      </c>
      <c r="D1903">
        <v>1900</v>
      </c>
      <c r="E1903" s="957">
        <v>1</v>
      </c>
      <c r="F1903" t="s">
        <v>440</v>
      </c>
      <c r="G1903" s="957">
        <v>182</v>
      </c>
      <c r="H1903" t="s">
        <v>385</v>
      </c>
      <c r="I1903" s="937" t="s">
        <v>488</v>
      </c>
      <c r="J1903" s="937" t="s">
        <v>491</v>
      </c>
      <c r="K1903" s="937" t="s">
        <v>492</v>
      </c>
      <c r="L1903" s="937" t="s">
        <v>63</v>
      </c>
      <c r="M1903" s="962" t="s">
        <v>344</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ASR_CMS_19</v>
      </c>
      <c r="AB1903" s="957">
        <f t="shared" si="322"/>
        <v>45406</v>
      </c>
      <c r="AC1903" t="str">
        <f t="shared" si="323"/>
        <v>Unaudited</v>
      </c>
    </row>
    <row r="1904" spans="1:29" x14ac:dyDescent="0.25">
      <c r="A1904" t="s">
        <v>421</v>
      </c>
      <c r="B1904" t="s">
        <v>1380</v>
      </c>
      <c r="C1904" t="s">
        <v>1381</v>
      </c>
      <c r="D1904">
        <v>1900</v>
      </c>
      <c r="E1904" s="957">
        <v>1</v>
      </c>
      <c r="F1904" t="s">
        <v>440</v>
      </c>
      <c r="G1904" s="957">
        <v>182</v>
      </c>
      <c r="H1904" t="s">
        <v>385</v>
      </c>
      <c r="I1904" s="937" t="s">
        <v>488</v>
      </c>
      <c r="J1904" s="937" t="s">
        <v>491</v>
      </c>
      <c r="K1904" s="937" t="s">
        <v>1014</v>
      </c>
      <c r="L1904" s="945" t="s">
        <v>910</v>
      </c>
      <c r="M1904" s="960" t="s">
        <v>911</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ASR_CMS_19</v>
      </c>
      <c r="AB1904" s="957">
        <f t="shared" si="322"/>
        <v>45406</v>
      </c>
      <c r="AC1904" t="str">
        <f t="shared" si="323"/>
        <v>Unaudited</v>
      </c>
    </row>
    <row r="1905" spans="1:29" x14ac:dyDescent="0.25">
      <c r="A1905" t="s">
        <v>421</v>
      </c>
      <c r="B1905" t="s">
        <v>1380</v>
      </c>
      <c r="C1905" t="s">
        <v>1381</v>
      </c>
      <c r="D1905">
        <v>1900</v>
      </c>
      <c r="E1905" s="957">
        <v>1</v>
      </c>
      <c r="F1905" t="s">
        <v>440</v>
      </c>
      <c r="G1905" s="957">
        <v>182</v>
      </c>
      <c r="H1905" t="s">
        <v>385</v>
      </c>
      <c r="I1905" s="962" t="s">
        <v>488</v>
      </c>
      <c r="J1905" s="962" t="s">
        <v>13</v>
      </c>
      <c r="K1905" s="962" t="s">
        <v>493</v>
      </c>
      <c r="L1905" s="937" t="s">
        <v>95</v>
      </c>
      <c r="M1905" s="962" t="s">
        <v>147</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ASR_CMS_19</v>
      </c>
      <c r="AB1905" s="957">
        <f t="shared" si="322"/>
        <v>45406</v>
      </c>
      <c r="AC1905" t="str">
        <f t="shared" si="323"/>
        <v>Unaudited</v>
      </c>
    </row>
    <row r="1906" spans="1:29" x14ac:dyDescent="0.25">
      <c r="A1906" t="s">
        <v>421</v>
      </c>
      <c r="B1906" t="s">
        <v>1380</v>
      </c>
      <c r="C1906" t="s">
        <v>1381</v>
      </c>
      <c r="D1906">
        <v>1900</v>
      </c>
      <c r="E1906" s="957">
        <v>1</v>
      </c>
      <c r="F1906" t="s">
        <v>440</v>
      </c>
      <c r="G1906" s="957">
        <v>182</v>
      </c>
      <c r="H1906" t="s">
        <v>385</v>
      </c>
      <c r="I1906" s="937" t="s">
        <v>488</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ASR_CMS_19</v>
      </c>
      <c r="AB1906" s="957">
        <f t="shared" si="322"/>
        <v>45406</v>
      </c>
      <c r="AC1906" t="str">
        <f t="shared" si="323"/>
        <v>Unaudited</v>
      </c>
    </row>
    <row r="1907" spans="1:29" x14ac:dyDescent="0.25">
      <c r="A1907" t="s">
        <v>421</v>
      </c>
      <c r="B1907" t="s">
        <v>1380</v>
      </c>
      <c r="C1907" t="s">
        <v>1381</v>
      </c>
      <c r="D1907">
        <v>1900</v>
      </c>
      <c r="E1907" s="957">
        <v>1</v>
      </c>
      <c r="F1907" t="s">
        <v>440</v>
      </c>
      <c r="G1907" s="957">
        <v>182</v>
      </c>
      <c r="H1907" t="s">
        <v>385</v>
      </c>
      <c r="I1907" s="937" t="s">
        <v>489</v>
      </c>
      <c r="J1907" s="937" t="s">
        <v>445</v>
      </c>
      <c r="K1907" s="937" t="s">
        <v>0</v>
      </c>
      <c r="L1907" s="943">
        <v>2.1</v>
      </c>
      <c r="M1907" s="963" t="s">
        <v>148</v>
      </c>
      <c r="N1907" s="678">
        <f t="shared" ca="1" si="330"/>
        <v>1855126.6</v>
      </c>
      <c r="O1907" s="678">
        <f t="shared" ca="1" si="329"/>
        <v>281811.53999999998</v>
      </c>
      <c r="P1907" s="678">
        <f t="shared" ca="1" si="329"/>
        <v>195612.00999999998</v>
      </c>
      <c r="Q1907" s="678">
        <f t="shared" ca="1" si="329"/>
        <v>726953.28</v>
      </c>
      <c r="R1907" s="678">
        <f t="shared" ca="1" si="329"/>
        <v>54133.33</v>
      </c>
      <c r="S1907" s="678">
        <f t="shared" ca="1" si="329"/>
        <v>0</v>
      </c>
      <c r="T1907" s="678">
        <f t="shared" ca="1" si="329"/>
        <v>236032.21000000002</v>
      </c>
      <c r="U1907" s="678">
        <f t="shared" ca="1" si="329"/>
        <v>0</v>
      </c>
      <c r="V1907" s="678">
        <f t="shared" ca="1" si="329"/>
        <v>28800.89</v>
      </c>
      <c r="W1907" s="678">
        <f t="shared" ca="1" si="329"/>
        <v>331783.33999999997</v>
      </c>
      <c r="X1907" s="678">
        <f t="shared" ca="1" si="329"/>
        <v>0</v>
      </c>
      <c r="Y1907" s="678">
        <f t="shared" ca="1" si="329"/>
        <v>0</v>
      </c>
      <c r="Z1907" s="678">
        <f t="shared" ca="1" si="329"/>
        <v>0</v>
      </c>
      <c r="AA1907" t="str">
        <f t="shared" si="321"/>
        <v>ASR_CMS_19</v>
      </c>
      <c r="AB1907" s="957">
        <f t="shared" si="322"/>
        <v>45406</v>
      </c>
      <c r="AC1907" t="str">
        <f t="shared" si="323"/>
        <v>Unaudited</v>
      </c>
    </row>
    <row r="1908" spans="1:29" ht="30" x14ac:dyDescent="0.25">
      <c r="A1908" t="s">
        <v>421</v>
      </c>
      <c r="B1908" t="s">
        <v>1380</v>
      </c>
      <c r="C1908" t="s">
        <v>1381</v>
      </c>
      <c r="D1908">
        <v>1900</v>
      </c>
      <c r="E1908" s="957">
        <v>1</v>
      </c>
      <c r="F1908" t="s">
        <v>440</v>
      </c>
      <c r="G1908" s="957">
        <v>182</v>
      </c>
      <c r="H1908" t="s">
        <v>385</v>
      </c>
      <c r="I1908" s="937" t="s">
        <v>489</v>
      </c>
      <c r="J1908" s="937" t="s">
        <v>445</v>
      </c>
      <c r="K1908" s="937" t="s">
        <v>0</v>
      </c>
      <c r="L1908" s="947">
        <v>2.2000000000000002</v>
      </c>
      <c r="M1908" s="964" t="s">
        <v>149</v>
      </c>
      <c r="N1908" s="678">
        <f t="shared" ca="1" si="330"/>
        <v>66706.041814420314</v>
      </c>
      <c r="O1908" s="678">
        <f t="shared" ca="1" si="329"/>
        <v>10133.288138408549</v>
      </c>
      <c r="P1908" s="678">
        <f t="shared" ca="1" si="329"/>
        <v>7033.7533397789703</v>
      </c>
      <c r="Q1908" s="678">
        <f t="shared" ca="1" si="329"/>
        <v>26139.550741609761</v>
      </c>
      <c r="R1908" s="678">
        <f t="shared" ca="1" si="329"/>
        <v>1946.5087582345127</v>
      </c>
      <c r="S1908" s="678">
        <f t="shared" ca="1" si="329"/>
        <v>0</v>
      </c>
      <c r="T1908" s="678">
        <f t="shared" ca="1" si="329"/>
        <v>8487.1698081468076</v>
      </c>
      <c r="U1908" s="678">
        <f t="shared" ca="1" si="329"/>
        <v>0</v>
      </c>
      <c r="V1908" s="678">
        <f t="shared" ca="1" si="329"/>
        <v>1035.6130803323717</v>
      </c>
      <c r="W1908" s="678">
        <f t="shared" ca="1" si="329"/>
        <v>11930.15794790934</v>
      </c>
      <c r="X1908" s="678">
        <f t="shared" ca="1" si="329"/>
        <v>0</v>
      </c>
      <c r="Y1908" s="678">
        <f t="shared" ca="1" si="329"/>
        <v>0</v>
      </c>
      <c r="Z1908" s="678">
        <f t="shared" ca="1" si="329"/>
        <v>0</v>
      </c>
      <c r="AA1908" t="str">
        <f t="shared" si="321"/>
        <v>ASR_CMS_19</v>
      </c>
      <c r="AB1908" s="957">
        <f t="shared" si="322"/>
        <v>45406</v>
      </c>
      <c r="AC1908" t="str">
        <f t="shared" si="323"/>
        <v>Unaudited</v>
      </c>
    </row>
    <row r="1909" spans="1:29" x14ac:dyDescent="0.25">
      <c r="A1909" t="s">
        <v>421</v>
      </c>
      <c r="B1909" t="s">
        <v>1380</v>
      </c>
      <c r="C1909" t="s">
        <v>1381</v>
      </c>
      <c r="D1909">
        <v>1900</v>
      </c>
      <c r="E1909" s="957">
        <v>1</v>
      </c>
      <c r="F1909" t="s">
        <v>440</v>
      </c>
      <c r="G1909" s="957">
        <v>182</v>
      </c>
      <c r="H1909" t="s">
        <v>385</v>
      </c>
      <c r="I1909" s="963" t="s">
        <v>489</v>
      </c>
      <c r="J1909" s="963" t="s">
        <v>445</v>
      </c>
      <c r="K1909" s="963" t="s">
        <v>0</v>
      </c>
      <c r="L1909" s="943">
        <v>2.2999999999999998</v>
      </c>
      <c r="M1909" s="963" t="s">
        <v>150</v>
      </c>
      <c r="N1909" s="678">
        <f t="shared" ca="1" si="330"/>
        <v>352071.87999999995</v>
      </c>
      <c r="O1909" s="678">
        <f t="shared" ca="1" si="329"/>
        <v>132932.31999999998</v>
      </c>
      <c r="P1909" s="678">
        <f t="shared" ca="1" si="329"/>
        <v>43005.979999999996</v>
      </c>
      <c r="Q1909" s="678">
        <f t="shared" ca="1" si="329"/>
        <v>117075.87</v>
      </c>
      <c r="R1909" s="678">
        <f t="shared" ca="1" si="329"/>
        <v>16224.68</v>
      </c>
      <c r="S1909" s="678">
        <f t="shared" ca="1" si="329"/>
        <v>0</v>
      </c>
      <c r="T1909" s="678">
        <f t="shared" ca="1" si="329"/>
        <v>21696.720000000001</v>
      </c>
      <c r="U1909" s="678">
        <f t="shared" ca="1" si="329"/>
        <v>0</v>
      </c>
      <c r="V1909" s="678">
        <f t="shared" ca="1" si="329"/>
        <v>3229.25</v>
      </c>
      <c r="W1909" s="678">
        <f t="shared" ca="1" si="329"/>
        <v>17907.060000000001</v>
      </c>
      <c r="X1909" s="678">
        <f t="shared" ca="1" si="329"/>
        <v>0</v>
      </c>
      <c r="Y1909" s="678">
        <f t="shared" ca="1" si="329"/>
        <v>0</v>
      </c>
      <c r="Z1909" s="678">
        <f t="shared" ca="1" si="329"/>
        <v>0</v>
      </c>
      <c r="AA1909" t="str">
        <f t="shared" si="321"/>
        <v>ASR_CMS_19</v>
      </c>
      <c r="AB1909" s="957">
        <f t="shared" si="322"/>
        <v>45406</v>
      </c>
      <c r="AC1909" t="str">
        <f t="shared" si="323"/>
        <v>Unaudited</v>
      </c>
    </row>
    <row r="1910" spans="1:29" x14ac:dyDescent="0.25">
      <c r="A1910" t="s">
        <v>421</v>
      </c>
      <c r="B1910" t="s">
        <v>1380</v>
      </c>
      <c r="C1910" t="s">
        <v>1381</v>
      </c>
      <c r="D1910">
        <v>1900</v>
      </c>
      <c r="E1910" s="957">
        <v>1</v>
      </c>
      <c r="F1910" t="s">
        <v>440</v>
      </c>
      <c r="G1910" s="957">
        <v>182</v>
      </c>
      <c r="H1910" t="s">
        <v>385</v>
      </c>
      <c r="I1910" s="937" t="s">
        <v>489</v>
      </c>
      <c r="J1910" s="937" t="s">
        <v>445</v>
      </c>
      <c r="K1910" s="937" t="s">
        <v>0</v>
      </c>
      <c r="L1910" s="937">
        <v>2.4</v>
      </c>
      <c r="M1910" s="962" t="s">
        <v>151</v>
      </c>
      <c r="N1910" s="678">
        <f t="shared" ca="1" si="330"/>
        <v>1625852.5899999994</v>
      </c>
      <c r="O1910" s="678">
        <f t="shared" ca="1" si="329"/>
        <v>493239.25999999989</v>
      </c>
      <c r="P1910" s="678">
        <f t="shared" ca="1" si="329"/>
        <v>97967.949999999983</v>
      </c>
      <c r="Q1910" s="678">
        <f t="shared" ca="1" si="329"/>
        <v>656992.79999999946</v>
      </c>
      <c r="R1910" s="678">
        <f t="shared" ca="1" si="329"/>
        <v>185378.05</v>
      </c>
      <c r="S1910" s="678">
        <f t="shared" ca="1" si="329"/>
        <v>3186.97</v>
      </c>
      <c r="T1910" s="678">
        <f t="shared" ca="1" si="329"/>
        <v>88689.53</v>
      </c>
      <c r="U1910" s="678">
        <f t="shared" ca="1" si="329"/>
        <v>0</v>
      </c>
      <c r="V1910" s="678">
        <f t="shared" ca="1" si="329"/>
        <v>19242.679999999997</v>
      </c>
      <c r="W1910" s="678">
        <f t="shared" ca="1" si="329"/>
        <v>81155.350000000035</v>
      </c>
      <c r="X1910" s="678">
        <f t="shared" ca="1" si="329"/>
        <v>0</v>
      </c>
      <c r="Y1910" s="678">
        <f t="shared" ca="1" si="329"/>
        <v>0</v>
      </c>
      <c r="Z1910" s="678">
        <f t="shared" ca="1" si="329"/>
        <v>0</v>
      </c>
      <c r="AA1910" t="str">
        <f t="shared" si="321"/>
        <v>ASR_CMS_19</v>
      </c>
      <c r="AB1910" s="957">
        <f t="shared" si="322"/>
        <v>45406</v>
      </c>
      <c r="AC1910" t="str">
        <f t="shared" si="323"/>
        <v>Unaudited</v>
      </c>
    </row>
    <row r="1911" spans="1:29" ht="30" x14ac:dyDescent="0.25">
      <c r="A1911" t="s">
        <v>421</v>
      </c>
      <c r="B1911" t="s">
        <v>1380</v>
      </c>
      <c r="C1911" t="s">
        <v>1381</v>
      </c>
      <c r="D1911">
        <v>1900</v>
      </c>
      <c r="E1911" s="957">
        <v>1</v>
      </c>
      <c r="F1911" t="s">
        <v>440</v>
      </c>
      <c r="G1911" s="957">
        <v>182</v>
      </c>
      <c r="H1911" t="s">
        <v>385</v>
      </c>
      <c r="I1911" s="937" t="s">
        <v>489</v>
      </c>
      <c r="J1911" s="937" t="s">
        <v>445</v>
      </c>
      <c r="K1911" s="937" t="s">
        <v>0</v>
      </c>
      <c r="L1911" s="937">
        <v>2.5</v>
      </c>
      <c r="M1911" s="962" t="s">
        <v>152</v>
      </c>
      <c r="N1911" s="678">
        <f t="shared" ca="1" si="330"/>
        <v>14126.464527038817</v>
      </c>
      <c r="O1911" s="678">
        <f t="shared" ca="1" si="329"/>
        <v>4472.3840496876091</v>
      </c>
      <c r="P1911" s="678">
        <f t="shared" ca="1" si="329"/>
        <v>1006.8958350900845</v>
      </c>
      <c r="Q1911" s="678">
        <f t="shared" ca="1" si="329"/>
        <v>5528.7280413954622</v>
      </c>
      <c r="R1911" s="678">
        <f t="shared" ca="1" si="329"/>
        <v>1439.9325405753448</v>
      </c>
      <c r="S1911" s="678">
        <f t="shared" ca="1" si="329"/>
        <v>22.762696759301853</v>
      </c>
      <c r="T1911" s="678">
        <f t="shared" ca="1" si="329"/>
        <v>788.42560022418922</v>
      </c>
      <c r="U1911" s="678">
        <f t="shared" ca="1" si="329"/>
        <v>0</v>
      </c>
      <c r="V1911" s="678">
        <f t="shared" ca="1" si="329"/>
        <v>160.50409266050767</v>
      </c>
      <c r="W1911" s="678">
        <f t="shared" ca="1" si="329"/>
        <v>706.83167064631971</v>
      </c>
      <c r="X1911" s="678">
        <f t="shared" ca="1" si="329"/>
        <v>0</v>
      </c>
      <c r="Y1911" s="678">
        <f t="shared" ca="1" si="329"/>
        <v>0</v>
      </c>
      <c r="Z1911" s="678">
        <f t="shared" ca="1" si="329"/>
        <v>0</v>
      </c>
      <c r="AA1911" t="str">
        <f t="shared" si="321"/>
        <v>ASR_CMS_19</v>
      </c>
      <c r="AB1911" s="957">
        <f t="shared" si="322"/>
        <v>45406</v>
      </c>
      <c r="AC1911" t="str">
        <f t="shared" si="323"/>
        <v>Unaudited</v>
      </c>
    </row>
    <row r="1912" spans="1:29" x14ac:dyDescent="0.25">
      <c r="A1912" t="s">
        <v>421</v>
      </c>
      <c r="B1912" t="s">
        <v>1380</v>
      </c>
      <c r="C1912" t="s">
        <v>1381</v>
      </c>
      <c r="D1912">
        <v>1900</v>
      </c>
      <c r="E1912" s="957">
        <v>1</v>
      </c>
      <c r="F1912" t="s">
        <v>440</v>
      </c>
      <c r="G1912" s="957">
        <v>182</v>
      </c>
      <c r="H1912" t="s">
        <v>385</v>
      </c>
      <c r="I1912" s="937" t="s">
        <v>489</v>
      </c>
      <c r="J1912" s="937" t="s">
        <v>445</v>
      </c>
      <c r="K1912" s="937" t="s">
        <v>0</v>
      </c>
      <c r="L1912" s="937" t="s">
        <v>97</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ASR_CMS_19</v>
      </c>
      <c r="AB1912" s="957">
        <f t="shared" si="322"/>
        <v>45406</v>
      </c>
      <c r="AC1912" t="str">
        <f t="shared" si="323"/>
        <v>Unaudited</v>
      </c>
    </row>
    <row r="1913" spans="1:29" x14ac:dyDescent="0.25">
      <c r="A1913" t="s">
        <v>421</v>
      </c>
      <c r="B1913" t="s">
        <v>1380</v>
      </c>
      <c r="C1913" t="s">
        <v>1381</v>
      </c>
      <c r="D1913">
        <v>1900</v>
      </c>
      <c r="E1913" s="957">
        <v>1</v>
      </c>
      <c r="F1913" t="s">
        <v>440</v>
      </c>
      <c r="G1913" s="957">
        <v>182</v>
      </c>
      <c r="H1913" t="s">
        <v>385</v>
      </c>
      <c r="I1913" s="937" t="s">
        <v>489</v>
      </c>
      <c r="J1913" s="937" t="s">
        <v>445</v>
      </c>
      <c r="K1913" s="937" t="s">
        <v>0</v>
      </c>
      <c r="L1913" s="945" t="s">
        <v>153</v>
      </c>
      <c r="M1913" s="960" t="s">
        <v>452</v>
      </c>
      <c r="N1913" s="678">
        <f t="shared" ca="1" si="330"/>
        <v>-8377.4852162592397</v>
      </c>
      <c r="O1913" s="678">
        <f t="shared" ca="1" si="329"/>
        <v>-1604.1986756638198</v>
      </c>
      <c r="P1913" s="678">
        <f t="shared" ca="1" si="329"/>
        <v>-372.49570849384264</v>
      </c>
      <c r="Q1913" s="678">
        <f t="shared" ca="1" si="329"/>
        <v>-2366.9380766646141</v>
      </c>
      <c r="R1913" s="678">
        <f t="shared" ca="1" si="329"/>
        <v>-427.03455874800272</v>
      </c>
      <c r="S1913" s="678">
        <f t="shared" ca="1" si="329"/>
        <v>-13.360013341332092</v>
      </c>
      <c r="T1913" s="678">
        <f t="shared" ca="1" si="329"/>
        <v>-701.60411648805757</v>
      </c>
      <c r="U1913" s="678">
        <f t="shared" ca="1" si="329"/>
        <v>0</v>
      </c>
      <c r="V1913" s="678">
        <f t="shared" ca="1" si="329"/>
        <v>-56.21232072088705</v>
      </c>
      <c r="W1913" s="678">
        <f t="shared" ca="1" si="329"/>
        <v>-2835.6417461386832</v>
      </c>
      <c r="X1913" s="678">
        <f t="shared" ca="1" si="329"/>
        <v>0</v>
      </c>
      <c r="Y1913" s="678">
        <f t="shared" ca="1" si="329"/>
        <v>0</v>
      </c>
      <c r="Z1913" s="678">
        <f t="shared" ca="1" si="329"/>
        <v>0</v>
      </c>
      <c r="AA1913" t="str">
        <f t="shared" si="321"/>
        <v>ASR_CMS_19</v>
      </c>
      <c r="AB1913" s="957">
        <f t="shared" si="322"/>
        <v>45406</v>
      </c>
      <c r="AC1913" t="str">
        <f t="shared" si="323"/>
        <v>Unaudited</v>
      </c>
    </row>
    <row r="1914" spans="1:29" x14ac:dyDescent="0.25">
      <c r="A1914" t="s">
        <v>421</v>
      </c>
      <c r="B1914" t="s">
        <v>1380</v>
      </c>
      <c r="C1914" t="s">
        <v>1381</v>
      </c>
      <c r="D1914">
        <v>1900</v>
      </c>
      <c r="E1914" s="957">
        <v>1</v>
      </c>
      <c r="F1914" t="s">
        <v>440</v>
      </c>
      <c r="G1914" s="957">
        <v>182</v>
      </c>
      <c r="H1914" t="s">
        <v>385</v>
      </c>
      <c r="I1914" s="962" t="s">
        <v>489</v>
      </c>
      <c r="J1914" s="962" t="s">
        <v>445</v>
      </c>
      <c r="K1914" s="962" t="s">
        <v>0</v>
      </c>
      <c r="L1914" s="937" t="s">
        <v>912</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ASR_CMS_19</v>
      </c>
      <c r="AB1914" s="957">
        <f t="shared" si="322"/>
        <v>45406</v>
      </c>
      <c r="AC1914" t="str">
        <f t="shared" si="323"/>
        <v>Unaudited</v>
      </c>
    </row>
    <row r="1915" spans="1:29" x14ac:dyDescent="0.25">
      <c r="A1915" t="s">
        <v>421</v>
      </c>
      <c r="B1915" t="s">
        <v>1380</v>
      </c>
      <c r="C1915" t="s">
        <v>1381</v>
      </c>
      <c r="D1915">
        <v>1900</v>
      </c>
      <c r="E1915" s="957">
        <v>1</v>
      </c>
      <c r="F1915" t="s">
        <v>440</v>
      </c>
      <c r="G1915" s="957">
        <v>182</v>
      </c>
      <c r="H1915" t="s">
        <v>385</v>
      </c>
      <c r="I1915" s="937" t="s">
        <v>489</v>
      </c>
      <c r="J1915" s="937" t="s">
        <v>445</v>
      </c>
      <c r="K1915" s="937" t="s">
        <v>53</v>
      </c>
      <c r="L1915" s="937">
        <v>3.1</v>
      </c>
      <c r="M1915" s="962" t="s">
        <v>33</v>
      </c>
      <c r="N1915" s="678">
        <f t="shared" ca="1" si="330"/>
        <v>486338.73000000004</v>
      </c>
      <c r="O1915" s="678">
        <f t="shared" ca="1" si="329"/>
        <v>213243.96999999997</v>
      </c>
      <c r="P1915" s="678">
        <f t="shared" ca="1" si="329"/>
        <v>41924.98000000001</v>
      </c>
      <c r="Q1915" s="678">
        <f t="shared" ca="1" si="329"/>
        <v>139797.66999999998</v>
      </c>
      <c r="R1915" s="678">
        <f t="shared" ca="1" si="329"/>
        <v>29744.010000000002</v>
      </c>
      <c r="S1915" s="678">
        <f t="shared" ca="1" si="329"/>
        <v>101.32</v>
      </c>
      <c r="T1915" s="678">
        <f t="shared" ca="1" si="329"/>
        <v>41471.5</v>
      </c>
      <c r="U1915" s="678">
        <f t="shared" ca="1" si="329"/>
        <v>0</v>
      </c>
      <c r="V1915" s="678">
        <f t="shared" ca="1" si="329"/>
        <v>4123.3999999999996</v>
      </c>
      <c r="W1915" s="678">
        <f t="shared" ca="1" si="329"/>
        <v>15931.880000000001</v>
      </c>
      <c r="X1915" s="678">
        <f t="shared" ca="1" si="329"/>
        <v>0</v>
      </c>
      <c r="Y1915" s="678">
        <f t="shared" ca="1" si="329"/>
        <v>0</v>
      </c>
      <c r="Z1915" s="678">
        <f t="shared" ca="1" si="329"/>
        <v>0</v>
      </c>
      <c r="AA1915" t="str">
        <f t="shared" si="321"/>
        <v>ASR_CMS_19</v>
      </c>
      <c r="AB1915" s="957">
        <f t="shared" si="322"/>
        <v>45406</v>
      </c>
      <c r="AC1915" t="str">
        <f t="shared" si="323"/>
        <v>Unaudited</v>
      </c>
    </row>
    <row r="1916" spans="1:29" x14ac:dyDescent="0.25">
      <c r="A1916" t="s">
        <v>421</v>
      </c>
      <c r="B1916" t="s">
        <v>1380</v>
      </c>
      <c r="C1916" t="s">
        <v>1381</v>
      </c>
      <c r="D1916">
        <v>1900</v>
      </c>
      <c r="E1916" s="957">
        <v>1</v>
      </c>
      <c r="F1916" t="s">
        <v>440</v>
      </c>
      <c r="G1916" s="957">
        <v>182</v>
      </c>
      <c r="H1916" t="s">
        <v>385</v>
      </c>
      <c r="I1916" s="937" t="s">
        <v>489</v>
      </c>
      <c r="J1916" s="937" t="s">
        <v>445</v>
      </c>
      <c r="K1916" s="937" t="s">
        <v>53</v>
      </c>
      <c r="L1916" s="937">
        <v>3.2</v>
      </c>
      <c r="M1916" s="962" t="s">
        <v>34</v>
      </c>
      <c r="N1916" s="678">
        <f t="shared" ca="1" si="330"/>
        <v>1115987.0899999999</v>
      </c>
      <c r="O1916" s="678">
        <f t="shared" ca="1" si="329"/>
        <v>326910.51</v>
      </c>
      <c r="P1916" s="678">
        <f t="shared" ca="1" si="329"/>
        <v>75486.470000000016</v>
      </c>
      <c r="Q1916" s="678">
        <f t="shared" ca="1" si="329"/>
        <v>380704.09999999992</v>
      </c>
      <c r="R1916" s="678">
        <f t="shared" ca="1" si="329"/>
        <v>61898.469999999994</v>
      </c>
      <c r="S1916" s="678">
        <f t="shared" ca="1" si="329"/>
        <v>299.08</v>
      </c>
      <c r="T1916" s="678">
        <f t="shared" ca="1" si="329"/>
        <v>106705.71000000005</v>
      </c>
      <c r="U1916" s="678">
        <f t="shared" ca="1" si="329"/>
        <v>0</v>
      </c>
      <c r="V1916" s="678">
        <f t="shared" ca="1" si="329"/>
        <v>15865.45</v>
      </c>
      <c r="W1916" s="678">
        <f t="shared" ca="1" si="329"/>
        <v>148117.29999999996</v>
      </c>
      <c r="X1916" s="678">
        <f t="shared" ca="1" si="329"/>
        <v>0</v>
      </c>
      <c r="Y1916" s="678">
        <f t="shared" ca="1" si="329"/>
        <v>0</v>
      </c>
      <c r="Z1916" s="678">
        <f t="shared" ca="1" si="329"/>
        <v>0</v>
      </c>
      <c r="AA1916" t="str">
        <f t="shared" si="321"/>
        <v>ASR_CMS_19</v>
      </c>
      <c r="AB1916" s="957">
        <f t="shared" si="322"/>
        <v>45406</v>
      </c>
      <c r="AC1916" t="str">
        <f t="shared" si="323"/>
        <v>Unaudited</v>
      </c>
    </row>
    <row r="1917" spans="1:29" x14ac:dyDescent="0.25">
      <c r="A1917" t="s">
        <v>421</v>
      </c>
      <c r="B1917" t="s">
        <v>1380</v>
      </c>
      <c r="C1917" t="s">
        <v>1381</v>
      </c>
      <c r="D1917">
        <v>1900</v>
      </c>
      <c r="E1917" s="957">
        <v>1</v>
      </c>
      <c r="F1917" t="s">
        <v>440</v>
      </c>
      <c r="G1917" s="957">
        <v>182</v>
      </c>
      <c r="H1917" t="s">
        <v>385</v>
      </c>
      <c r="I1917" s="937" t="s">
        <v>489</v>
      </c>
      <c r="J1917" s="937" t="s">
        <v>445</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ASR_CMS_19</v>
      </c>
      <c r="AB1917" s="957">
        <f t="shared" si="322"/>
        <v>45406</v>
      </c>
      <c r="AC1917" t="str">
        <f t="shared" si="323"/>
        <v>Unaudited</v>
      </c>
    </row>
    <row r="1918" spans="1:29" x14ac:dyDescent="0.25">
      <c r="A1918" t="s">
        <v>421</v>
      </c>
      <c r="B1918" t="s">
        <v>1380</v>
      </c>
      <c r="C1918" t="s">
        <v>1381</v>
      </c>
      <c r="D1918">
        <v>1900</v>
      </c>
      <c r="E1918" s="957">
        <v>1</v>
      </c>
      <c r="F1918" t="s">
        <v>440</v>
      </c>
      <c r="G1918" s="957">
        <v>182</v>
      </c>
      <c r="H1918" t="s">
        <v>385</v>
      </c>
      <c r="I1918" s="937" t="s">
        <v>489</v>
      </c>
      <c r="J1918" s="937" t="s">
        <v>445</v>
      </c>
      <c r="K1918" s="937" t="s">
        <v>53</v>
      </c>
      <c r="L1918" s="945" t="s">
        <v>44</v>
      </c>
      <c r="M1918" s="960" t="s">
        <v>154</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ASR_CMS_19</v>
      </c>
      <c r="AB1918" s="957">
        <f t="shared" si="322"/>
        <v>45406</v>
      </c>
      <c r="AC1918" t="str">
        <f t="shared" si="323"/>
        <v>Unaudited</v>
      </c>
    </row>
    <row r="1919" spans="1:29" x14ac:dyDescent="0.25">
      <c r="A1919" t="s">
        <v>421</v>
      </c>
      <c r="B1919" t="s">
        <v>1380</v>
      </c>
      <c r="C1919" t="s">
        <v>1381</v>
      </c>
      <c r="D1919">
        <v>1900</v>
      </c>
      <c r="E1919" s="957">
        <v>1</v>
      </c>
      <c r="F1919" t="s">
        <v>440</v>
      </c>
      <c r="G1919" s="957">
        <v>182</v>
      </c>
      <c r="H1919" t="s">
        <v>385</v>
      </c>
      <c r="I1919" s="962" t="s">
        <v>489</v>
      </c>
      <c r="J1919" s="962" t="s">
        <v>445</v>
      </c>
      <c r="K1919" s="962" t="s">
        <v>53</v>
      </c>
      <c r="L1919" s="937" t="s">
        <v>41</v>
      </c>
      <c r="M1919" s="962" t="s">
        <v>52</v>
      </c>
      <c r="N1919" s="678">
        <f t="shared" ca="1" si="330"/>
        <v>25013.436185723382</v>
      </c>
      <c r="O1919" s="678">
        <f t="shared" ca="1" si="330"/>
        <v>12244.465396809948</v>
      </c>
      <c r="P1919" s="678">
        <f t="shared" ca="1" si="330"/>
        <v>2323.2910707461779</v>
      </c>
      <c r="Q1919" s="678">
        <f t="shared" ca="1" si="330"/>
        <v>6931.1495145708632</v>
      </c>
      <c r="R1919" s="678">
        <f t="shared" ca="1" si="330"/>
        <v>1235.6974389020281</v>
      </c>
      <c r="S1919" s="678">
        <f t="shared" ca="1" si="330"/>
        <v>37.184408048768127</v>
      </c>
      <c r="T1919" s="678">
        <f t="shared" ca="1" si="330"/>
        <v>1787.4673726213564</v>
      </c>
      <c r="U1919" s="678">
        <f t="shared" ca="1" si="330"/>
        <v>0</v>
      </c>
      <c r="V1919" s="678">
        <f t="shared" ca="1" si="330"/>
        <v>121.13102621947188</v>
      </c>
      <c r="W1919" s="678">
        <f t="shared" ca="1" si="331"/>
        <v>333.04995780476708</v>
      </c>
      <c r="X1919" s="678">
        <f t="shared" ca="1" si="330"/>
        <v>0</v>
      </c>
      <c r="Y1919" s="678">
        <f t="shared" ca="1" si="330"/>
        <v>0</v>
      </c>
      <c r="Z1919" s="678">
        <f t="shared" ca="1" si="330"/>
        <v>0</v>
      </c>
      <c r="AA1919" t="str">
        <f t="shared" si="321"/>
        <v>ASR_CMS_19</v>
      </c>
      <c r="AB1919" s="957">
        <f t="shared" si="322"/>
        <v>45406</v>
      </c>
      <c r="AC1919" t="str">
        <f t="shared" si="323"/>
        <v>Unaudited</v>
      </c>
    </row>
    <row r="1920" spans="1:29" x14ac:dyDescent="0.25">
      <c r="A1920" t="s">
        <v>421</v>
      </c>
      <c r="B1920" t="s">
        <v>1380</v>
      </c>
      <c r="C1920" t="s">
        <v>1381</v>
      </c>
      <c r="D1920">
        <v>1900</v>
      </c>
      <c r="E1920" s="957">
        <v>1</v>
      </c>
      <c r="F1920" t="s">
        <v>440</v>
      </c>
      <c r="G1920" s="957">
        <v>182</v>
      </c>
      <c r="H1920" t="s">
        <v>385</v>
      </c>
      <c r="I1920" s="937" t="s">
        <v>489</v>
      </c>
      <c r="J1920" s="937" t="s">
        <v>445</v>
      </c>
      <c r="K1920" s="937" t="s">
        <v>53</v>
      </c>
      <c r="L1920" s="937" t="s">
        <v>42</v>
      </c>
      <c r="M1920" s="962" t="s">
        <v>155</v>
      </c>
      <c r="N1920" s="678">
        <f t="shared" ca="1" si="330"/>
        <v>11638.917748594731</v>
      </c>
      <c r="O1920" s="678">
        <f t="shared" ca="1" si="330"/>
        <v>3923.9912551476732</v>
      </c>
      <c r="P1920" s="678">
        <f t="shared" ca="1" si="330"/>
        <v>851.95903275639853</v>
      </c>
      <c r="Q1920" s="678">
        <f t="shared" ca="1" si="330"/>
        <v>3781.2227231159604</v>
      </c>
      <c r="R1920" s="678">
        <f t="shared" ca="1" si="330"/>
        <v>665.43438375638686</v>
      </c>
      <c r="S1920" s="678">
        <f t="shared" ca="1" si="330"/>
        <v>2.9087347355910635</v>
      </c>
      <c r="T1920" s="678">
        <f t="shared" ca="1" si="330"/>
        <v>1076.4440503246039</v>
      </c>
      <c r="U1920" s="678">
        <f t="shared" ca="1" si="330"/>
        <v>0</v>
      </c>
      <c r="V1920" s="678">
        <f t="shared" ca="1" si="330"/>
        <v>145.21044535344515</v>
      </c>
      <c r="W1920" s="678">
        <f t="shared" ca="1" si="331"/>
        <v>1191.7471234046723</v>
      </c>
      <c r="X1920" s="678">
        <f t="shared" ca="1" si="330"/>
        <v>0</v>
      </c>
      <c r="Y1920" s="678">
        <f t="shared" ca="1" si="330"/>
        <v>0</v>
      </c>
      <c r="Z1920" s="678">
        <f t="shared" ca="1" si="330"/>
        <v>0</v>
      </c>
      <c r="AA1920" t="str">
        <f t="shared" si="321"/>
        <v>ASR_CMS_19</v>
      </c>
      <c r="AB1920" s="957">
        <f t="shared" si="322"/>
        <v>45406</v>
      </c>
      <c r="AC1920" t="str">
        <f t="shared" si="323"/>
        <v>Unaudited</v>
      </c>
    </row>
    <row r="1921" spans="1:29" x14ac:dyDescent="0.25">
      <c r="A1921" t="s">
        <v>421</v>
      </c>
      <c r="B1921" t="s">
        <v>1380</v>
      </c>
      <c r="C1921" t="s">
        <v>1381</v>
      </c>
      <c r="D1921">
        <v>1900</v>
      </c>
      <c r="E1921" s="957">
        <v>1</v>
      </c>
      <c r="F1921" t="s">
        <v>440</v>
      </c>
      <c r="G1921" s="957">
        <v>182</v>
      </c>
      <c r="H1921" t="s">
        <v>385</v>
      </c>
      <c r="I1921" s="937" t="s">
        <v>489</v>
      </c>
      <c r="J1921" s="937" t="s">
        <v>445</v>
      </c>
      <c r="K1921" s="937" t="s">
        <v>53</v>
      </c>
      <c r="L1921" s="937" t="s">
        <v>43</v>
      </c>
      <c r="M1921" s="962" t="s">
        <v>463</v>
      </c>
      <c r="N1921" s="678">
        <f t="shared" ca="1" si="330"/>
        <v>40097.869316098295</v>
      </c>
      <c r="O1921" s="678">
        <f t="shared" ca="1" si="330"/>
        <v>7678.3124282908057</v>
      </c>
      <c r="P1921" s="678">
        <f t="shared" ca="1" si="330"/>
        <v>1782.9078601063745</v>
      </c>
      <c r="Q1921" s="678">
        <f t="shared" ca="1" si="330"/>
        <v>11329.07683241178</v>
      </c>
      <c r="R1921" s="678">
        <f t="shared" ca="1" si="330"/>
        <v>2043.9517931827575</v>
      </c>
      <c r="S1921" s="678">
        <f t="shared" ca="1" si="330"/>
        <v>63.946167040957341</v>
      </c>
      <c r="T1921" s="678">
        <f t="shared" ca="1" si="330"/>
        <v>3358.1473972611516</v>
      </c>
      <c r="U1921" s="678">
        <f t="shared" ca="1" si="330"/>
        <v>0</v>
      </c>
      <c r="V1921" s="678">
        <f t="shared" ca="1" si="330"/>
        <v>269.05380696418575</v>
      </c>
      <c r="W1921" s="678">
        <f t="shared" ca="1" si="331"/>
        <v>13572.473030840283</v>
      </c>
      <c r="X1921" s="678">
        <f t="shared" ca="1" si="330"/>
        <v>0</v>
      </c>
      <c r="Y1921" s="678">
        <f t="shared" ca="1" si="330"/>
        <v>0</v>
      </c>
      <c r="Z1921" s="678">
        <f t="shared" ca="1" si="330"/>
        <v>0</v>
      </c>
      <c r="AA1921" t="str">
        <f t="shared" si="321"/>
        <v>ASR_CMS_19</v>
      </c>
      <c r="AB1921" s="957">
        <f t="shared" si="322"/>
        <v>45406</v>
      </c>
      <c r="AC1921" t="str">
        <f t="shared" si="323"/>
        <v>Unaudited</v>
      </c>
    </row>
    <row r="1922" spans="1:29" x14ac:dyDescent="0.25">
      <c r="A1922" t="s">
        <v>421</v>
      </c>
      <c r="B1922" t="s">
        <v>1380</v>
      </c>
      <c r="C1922" t="s">
        <v>1381</v>
      </c>
      <c r="D1922">
        <v>1900</v>
      </c>
      <c r="E1922" s="957">
        <v>1</v>
      </c>
      <c r="F1922" t="s">
        <v>440</v>
      </c>
      <c r="G1922" s="957">
        <v>182</v>
      </c>
      <c r="H1922" t="s">
        <v>385</v>
      </c>
      <c r="I1922" s="937" t="s">
        <v>489</v>
      </c>
      <c r="J1922" s="937" t="s">
        <v>445</v>
      </c>
      <c r="K1922" s="937" t="s">
        <v>915</v>
      </c>
      <c r="L1922" s="937" t="s">
        <v>916</v>
      </c>
      <c r="M1922" s="962" t="s">
        <v>915</v>
      </c>
      <c r="N1922" s="678">
        <f t="shared" ca="1" si="330"/>
        <v>6424.17</v>
      </c>
      <c r="O1922" s="678">
        <f t="shared" ca="1" si="330"/>
        <v>0</v>
      </c>
      <c r="P1922" s="678">
        <f t="shared" ca="1" si="330"/>
        <v>6424.17</v>
      </c>
      <c r="Q1922" s="678">
        <f t="shared" ca="1" si="330"/>
        <v>0</v>
      </c>
      <c r="R1922" s="678">
        <f t="shared" ca="1" si="330"/>
        <v>0</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ASR_CMS_19</v>
      </c>
      <c r="AB1922" s="957">
        <f t="shared" ref="AB1922:AB1985" si="333">file_date</f>
        <v>45406</v>
      </c>
      <c r="AC1922" t="str">
        <f t="shared" ref="AC1922:AC1985" si="334">status</f>
        <v>Unaudited</v>
      </c>
    </row>
    <row r="1923" spans="1:29" x14ac:dyDescent="0.25">
      <c r="A1923" t="s">
        <v>421</v>
      </c>
      <c r="B1923" t="s">
        <v>1380</v>
      </c>
      <c r="C1923" t="s">
        <v>1381</v>
      </c>
      <c r="D1923">
        <v>1900</v>
      </c>
      <c r="E1923" s="957">
        <v>1</v>
      </c>
      <c r="F1923" t="s">
        <v>440</v>
      </c>
      <c r="G1923" s="957">
        <v>182</v>
      </c>
      <c r="H1923" t="s">
        <v>385</v>
      </c>
      <c r="I1923" s="937" t="s">
        <v>489</v>
      </c>
      <c r="J1923" s="937" t="s">
        <v>445</v>
      </c>
      <c r="K1923" s="937" t="s">
        <v>915</v>
      </c>
      <c r="L1923" s="945" t="s">
        <v>917</v>
      </c>
      <c r="M1923" s="960" t="s">
        <v>920</v>
      </c>
      <c r="N1923" s="678">
        <f t="shared" ca="1" si="330"/>
        <v>15.10080443396361</v>
      </c>
      <c r="O1923" s="678">
        <f t="shared" ca="1" si="330"/>
        <v>0</v>
      </c>
      <c r="P1923" s="678">
        <f t="shared" ca="1" si="330"/>
        <v>15.10080443396361</v>
      </c>
      <c r="Q1923" s="678">
        <f t="shared" ca="1" si="330"/>
        <v>0</v>
      </c>
      <c r="R1923" s="678">
        <f t="shared" ca="1" si="330"/>
        <v>0</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ASR_CMS_19</v>
      </c>
      <c r="AB1923" s="957">
        <f t="shared" si="333"/>
        <v>45406</v>
      </c>
      <c r="AC1923" t="str">
        <f t="shared" si="334"/>
        <v>Unaudited</v>
      </c>
    </row>
    <row r="1924" spans="1:29" x14ac:dyDescent="0.25">
      <c r="A1924" t="s">
        <v>421</v>
      </c>
      <c r="B1924" t="s">
        <v>1380</v>
      </c>
      <c r="C1924" t="s">
        <v>1381</v>
      </c>
      <c r="D1924">
        <v>1900</v>
      </c>
      <c r="E1924" s="957">
        <v>1</v>
      </c>
      <c r="F1924" t="s">
        <v>440</v>
      </c>
      <c r="G1924" s="957">
        <v>182</v>
      </c>
      <c r="H1924" t="s">
        <v>385</v>
      </c>
      <c r="I1924" s="962" t="s">
        <v>489</v>
      </c>
      <c r="J1924" s="962" t="s">
        <v>445</v>
      </c>
      <c r="K1924" s="962" t="s">
        <v>915</v>
      </c>
      <c r="L1924" s="937" t="s">
        <v>918</v>
      </c>
      <c r="M1924" s="962" t="s">
        <v>921</v>
      </c>
      <c r="N1924" s="678">
        <f t="shared" ca="1" si="330"/>
        <v>-17.751497966195981</v>
      </c>
      <c r="O1924" s="678">
        <f t="shared" ca="1" si="330"/>
        <v>-3.3992216987923562</v>
      </c>
      <c r="P1924" s="678">
        <f t="shared" ca="1" si="330"/>
        <v>-0.78930092277712949</v>
      </c>
      <c r="Q1924" s="678">
        <f t="shared" ca="1" si="330"/>
        <v>-5.0154306894480252</v>
      </c>
      <c r="R1924" s="678">
        <f t="shared" ca="1" si="330"/>
        <v>-0.9048661866210318</v>
      </c>
      <c r="S1924" s="678">
        <f t="shared" ca="1" si="330"/>
        <v>-2.8309241202445937E-2</v>
      </c>
      <c r="T1924" s="678">
        <f t="shared" ca="1" si="330"/>
        <v>-1.4866661922291931</v>
      </c>
      <c r="U1924" s="678">
        <f t="shared" ca="1" si="330"/>
        <v>0</v>
      </c>
      <c r="V1924" s="678">
        <f t="shared" ca="1" si="330"/>
        <v>-0.119111269216605</v>
      </c>
      <c r="W1924" s="678">
        <f t="shared" ca="1" si="331"/>
        <v>-6.0085917659091921</v>
      </c>
      <c r="X1924" s="678">
        <f t="shared" ca="1" si="330"/>
        <v>0</v>
      </c>
      <c r="Y1924" s="678">
        <f t="shared" ca="1" si="330"/>
        <v>0</v>
      </c>
      <c r="Z1924" s="678">
        <f t="shared" ca="1" si="330"/>
        <v>0</v>
      </c>
      <c r="AA1924" t="str">
        <f t="shared" si="332"/>
        <v>ASR_CMS_19</v>
      </c>
      <c r="AB1924" s="957">
        <f t="shared" si="333"/>
        <v>45406</v>
      </c>
      <c r="AC1924" t="str">
        <f t="shared" si="334"/>
        <v>Unaudited</v>
      </c>
    </row>
    <row r="1925" spans="1:29" x14ac:dyDescent="0.25">
      <c r="A1925" t="s">
        <v>421</v>
      </c>
      <c r="B1925" t="s">
        <v>1380</v>
      </c>
      <c r="C1925" t="s">
        <v>1381</v>
      </c>
      <c r="D1925">
        <v>1900</v>
      </c>
      <c r="E1925" s="957">
        <v>1</v>
      </c>
      <c r="F1925" t="s">
        <v>440</v>
      </c>
      <c r="G1925" s="957">
        <v>182</v>
      </c>
      <c r="H1925" t="s">
        <v>385</v>
      </c>
      <c r="I1925" s="937" t="s">
        <v>489</v>
      </c>
      <c r="J1925" s="937" t="s">
        <v>445</v>
      </c>
      <c r="K1925" s="937" t="s">
        <v>446</v>
      </c>
      <c r="L1925" s="937">
        <v>5.0999999999999996</v>
      </c>
      <c r="M1925" s="962" t="s">
        <v>37</v>
      </c>
      <c r="N1925" s="678">
        <f t="shared" ca="1" si="330"/>
        <v>608121.57999999996</v>
      </c>
      <c r="O1925" s="678">
        <f t="shared" ca="1" si="330"/>
        <v>179257.10999999996</v>
      </c>
      <c r="P1925" s="678">
        <f t="shared" ca="1" si="330"/>
        <v>140108.24000000005</v>
      </c>
      <c r="Q1925" s="678">
        <f t="shared" ca="1" si="330"/>
        <v>81304.630000000019</v>
      </c>
      <c r="R1925" s="678">
        <f t="shared" ca="1" si="330"/>
        <v>92082.17</v>
      </c>
      <c r="S1925" s="678">
        <f t="shared" ca="1" si="330"/>
        <v>729.57999999999993</v>
      </c>
      <c r="T1925" s="678">
        <f t="shared" ca="1" si="330"/>
        <v>110400.86</v>
      </c>
      <c r="U1925" s="678">
        <f t="shared" ca="1" si="330"/>
        <v>0</v>
      </c>
      <c r="V1925" s="678">
        <f t="shared" ca="1" si="330"/>
        <v>1139.6100000000001</v>
      </c>
      <c r="W1925" s="678">
        <f t="shared" ca="1" si="331"/>
        <v>3099.3800000000006</v>
      </c>
      <c r="X1925" s="678">
        <f t="shared" ca="1" si="330"/>
        <v>0</v>
      </c>
      <c r="Y1925" s="678">
        <f t="shared" ca="1" si="330"/>
        <v>0</v>
      </c>
      <c r="Z1925" s="678">
        <f t="shared" ca="1" si="330"/>
        <v>0</v>
      </c>
      <c r="AA1925" t="str">
        <f t="shared" si="332"/>
        <v>ASR_CMS_19</v>
      </c>
      <c r="AB1925" s="957">
        <f t="shared" si="333"/>
        <v>45406</v>
      </c>
      <c r="AC1925" t="str">
        <f t="shared" si="334"/>
        <v>Unaudited</v>
      </c>
    </row>
    <row r="1926" spans="1:29" ht="30" x14ac:dyDescent="0.25">
      <c r="A1926" t="s">
        <v>421</v>
      </c>
      <c r="B1926" t="s">
        <v>1380</v>
      </c>
      <c r="C1926" t="s">
        <v>1381</v>
      </c>
      <c r="D1926">
        <v>1900</v>
      </c>
      <c r="E1926" s="957">
        <v>1</v>
      </c>
      <c r="F1926" t="s">
        <v>440</v>
      </c>
      <c r="G1926" s="957">
        <v>182</v>
      </c>
      <c r="H1926" t="s">
        <v>385</v>
      </c>
      <c r="I1926" s="937" t="s">
        <v>489</v>
      </c>
      <c r="J1926" s="937" t="s">
        <v>445</v>
      </c>
      <c r="K1926" s="937" t="s">
        <v>446</v>
      </c>
      <c r="L1926" s="937">
        <v>5.2</v>
      </c>
      <c r="M1926" s="962" t="s">
        <v>304</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ASR_CMS_19</v>
      </c>
      <c r="AB1926" s="957">
        <f t="shared" si="333"/>
        <v>45406</v>
      </c>
      <c r="AC1926" t="str">
        <f t="shared" si="334"/>
        <v>Unaudited</v>
      </c>
    </row>
    <row r="1927" spans="1:29" ht="30" x14ac:dyDescent="0.25">
      <c r="A1927" t="s">
        <v>421</v>
      </c>
      <c r="B1927" t="s">
        <v>1380</v>
      </c>
      <c r="C1927" t="s">
        <v>1381</v>
      </c>
      <c r="D1927">
        <v>1900</v>
      </c>
      <c r="E1927" s="957">
        <v>1</v>
      </c>
      <c r="F1927" t="s">
        <v>440</v>
      </c>
      <c r="G1927" s="957">
        <v>182</v>
      </c>
      <c r="H1927" t="s">
        <v>385</v>
      </c>
      <c r="I1927" s="937" t="s">
        <v>489</v>
      </c>
      <c r="J1927" s="937" t="s">
        <v>445</v>
      </c>
      <c r="K1927" s="937" t="s">
        <v>446</v>
      </c>
      <c r="L1927" s="937">
        <v>5.3</v>
      </c>
      <c r="M1927" s="962" t="s">
        <v>305</v>
      </c>
      <c r="N1927" s="678">
        <f t="shared" ca="1" si="330"/>
        <v>4498.2817139856543</v>
      </c>
      <c r="O1927" s="678">
        <f t="shared" ca="1" si="330"/>
        <v>1325.9667252967986</v>
      </c>
      <c r="P1927" s="678">
        <f t="shared" ca="1" si="330"/>
        <v>1036.3821227503772</v>
      </c>
      <c r="Q1927" s="678">
        <f t="shared" ca="1" si="330"/>
        <v>601.41120200235207</v>
      </c>
      <c r="R1927" s="678">
        <f t="shared" ca="1" si="330"/>
        <v>681.13277857220328</v>
      </c>
      <c r="S1927" s="678">
        <f t="shared" ca="1" si="330"/>
        <v>5.3967109223284826</v>
      </c>
      <c r="T1927" s="678">
        <f t="shared" ca="1" si="330"/>
        <v>816.63632089209887</v>
      </c>
      <c r="U1927" s="678">
        <f t="shared" ca="1" si="330"/>
        <v>0</v>
      </c>
      <c r="V1927" s="678">
        <f t="shared" ca="1" si="330"/>
        <v>8.4297071386205236</v>
      </c>
      <c r="W1927" s="678">
        <f t="shared" ca="1" si="331"/>
        <v>22.926146410875372</v>
      </c>
      <c r="X1927" s="678">
        <f t="shared" ca="1" si="330"/>
        <v>0</v>
      </c>
      <c r="Y1927" s="678">
        <f t="shared" ca="1" si="330"/>
        <v>0</v>
      </c>
      <c r="Z1927" s="678">
        <f t="shared" ca="1" si="330"/>
        <v>0</v>
      </c>
      <c r="AA1927" t="str">
        <f t="shared" si="332"/>
        <v>ASR_CMS_19</v>
      </c>
      <c r="AB1927" s="957">
        <f t="shared" si="333"/>
        <v>45406</v>
      </c>
      <c r="AC1927" t="str">
        <f t="shared" si="334"/>
        <v>Unaudited</v>
      </c>
    </row>
    <row r="1928" spans="1:29" x14ac:dyDescent="0.25">
      <c r="A1928" t="s">
        <v>421</v>
      </c>
      <c r="B1928" t="s">
        <v>1380</v>
      </c>
      <c r="C1928" t="s">
        <v>1381</v>
      </c>
      <c r="D1928">
        <v>1900</v>
      </c>
      <c r="E1928" s="957">
        <v>1</v>
      </c>
      <c r="F1928" t="s">
        <v>440</v>
      </c>
      <c r="G1928" s="957">
        <v>182</v>
      </c>
      <c r="H1928" t="s">
        <v>385</v>
      </c>
      <c r="I1928" s="937" t="s">
        <v>489</v>
      </c>
      <c r="J1928" s="937" t="s">
        <v>445</v>
      </c>
      <c r="K1928" s="937" t="s">
        <v>446</v>
      </c>
      <c r="L1928" s="937" t="s">
        <v>82</v>
      </c>
      <c r="M1928" s="962" t="s">
        <v>454</v>
      </c>
      <c r="N1928" s="678">
        <f t="shared" ca="1" si="330"/>
        <v>-1301.4635755124077</v>
      </c>
      <c r="O1928" s="678">
        <f t="shared" ca="1" si="330"/>
        <v>-249.21633286915699</v>
      </c>
      <c r="P1928" s="678">
        <f t="shared" ca="1" si="330"/>
        <v>-57.868153046517087</v>
      </c>
      <c r="Q1928" s="678">
        <f t="shared" ca="1" si="330"/>
        <v>-367.70983329146407</v>
      </c>
      <c r="R1928" s="678">
        <f t="shared" ca="1" si="330"/>
        <v>-66.340901756160221</v>
      </c>
      <c r="S1928" s="678">
        <f t="shared" ca="1" si="330"/>
        <v>-2.0755119565424343</v>
      </c>
      <c r="T1928" s="678">
        <f t="shared" ca="1" si="330"/>
        <v>-108.99597892056909</v>
      </c>
      <c r="U1928" s="678">
        <f t="shared" ca="1" si="330"/>
        <v>0</v>
      </c>
      <c r="V1928" s="678">
        <f t="shared" ca="1" si="330"/>
        <v>-8.7327265909426348</v>
      </c>
      <c r="W1928" s="678">
        <f t="shared" ca="1" si="331"/>
        <v>-440.52413708105507</v>
      </c>
      <c r="X1928" s="678">
        <f t="shared" ca="1" si="330"/>
        <v>0</v>
      </c>
      <c r="Y1928" s="678">
        <f t="shared" ca="1" si="330"/>
        <v>0</v>
      </c>
      <c r="Z1928" s="678">
        <f t="shared" ca="1" si="330"/>
        <v>0</v>
      </c>
      <c r="AA1928" t="str">
        <f t="shared" si="332"/>
        <v>ASR_CMS_19</v>
      </c>
      <c r="AB1928" s="957">
        <f t="shared" si="333"/>
        <v>45406</v>
      </c>
      <c r="AC1928" t="str">
        <f t="shared" si="334"/>
        <v>Unaudited</v>
      </c>
    </row>
    <row r="1929" spans="1:29" x14ac:dyDescent="0.25">
      <c r="A1929" t="s">
        <v>421</v>
      </c>
      <c r="B1929" t="s">
        <v>1380</v>
      </c>
      <c r="C1929" t="s">
        <v>1381</v>
      </c>
      <c r="D1929">
        <v>1900</v>
      </c>
      <c r="E1929" s="957">
        <v>1</v>
      </c>
      <c r="F1929" t="s">
        <v>440</v>
      </c>
      <c r="G1929" s="957">
        <v>182</v>
      </c>
      <c r="H1929" t="s">
        <v>385</v>
      </c>
      <c r="I1929" s="937" t="s">
        <v>489</v>
      </c>
      <c r="J1929" s="937" t="s">
        <v>445</v>
      </c>
      <c r="K1929" s="937" t="s">
        <v>447</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ASR_CMS_19</v>
      </c>
      <c r="AB1929" s="957">
        <f t="shared" si="333"/>
        <v>45406</v>
      </c>
      <c r="AC1929" t="str">
        <f t="shared" si="334"/>
        <v>Unaudited</v>
      </c>
    </row>
    <row r="1930" spans="1:29" x14ac:dyDescent="0.25">
      <c r="A1930" t="s">
        <v>421</v>
      </c>
      <c r="B1930" t="s">
        <v>1380</v>
      </c>
      <c r="C1930" t="s">
        <v>1381</v>
      </c>
      <c r="D1930">
        <v>1900</v>
      </c>
      <c r="E1930" s="957">
        <v>1</v>
      </c>
      <c r="F1930" t="s">
        <v>440</v>
      </c>
      <c r="G1930" s="957">
        <v>182</v>
      </c>
      <c r="H1930" t="s">
        <v>385</v>
      </c>
      <c r="I1930" s="937" t="s">
        <v>489</v>
      </c>
      <c r="J1930" s="937" t="s">
        <v>445</v>
      </c>
      <c r="K1930" s="937" t="s">
        <v>447</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ASR_CMS_19</v>
      </c>
      <c r="AB1930" s="957">
        <f t="shared" si="333"/>
        <v>45406</v>
      </c>
      <c r="AC1930" t="str">
        <f t="shared" si="334"/>
        <v>Unaudited</v>
      </c>
    </row>
    <row r="1931" spans="1:29" x14ac:dyDescent="0.25">
      <c r="A1931" t="s">
        <v>421</v>
      </c>
      <c r="B1931" t="s">
        <v>1380</v>
      </c>
      <c r="C1931" t="s">
        <v>1381</v>
      </c>
      <c r="D1931">
        <v>1900</v>
      </c>
      <c r="E1931" s="957">
        <v>1</v>
      </c>
      <c r="F1931" t="s">
        <v>440</v>
      </c>
      <c r="G1931" s="957">
        <v>182</v>
      </c>
      <c r="H1931" t="s">
        <v>385</v>
      </c>
      <c r="I1931" s="937" t="s">
        <v>489</v>
      </c>
      <c r="J1931" s="937" t="s">
        <v>445</v>
      </c>
      <c r="K1931" s="937" t="s">
        <v>447</v>
      </c>
      <c r="L1931" s="945">
        <v>6.3</v>
      </c>
      <c r="M1931" s="960" t="s">
        <v>185</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ASR_CMS_19</v>
      </c>
      <c r="AB1931" s="957">
        <f t="shared" si="333"/>
        <v>45406</v>
      </c>
      <c r="AC1931" t="str">
        <f t="shared" si="334"/>
        <v>Unaudited</v>
      </c>
    </row>
    <row r="1932" spans="1:29" x14ac:dyDescent="0.25">
      <c r="A1932" t="s">
        <v>421</v>
      </c>
      <c r="B1932" t="s">
        <v>1380</v>
      </c>
      <c r="C1932" t="s">
        <v>1381</v>
      </c>
      <c r="D1932">
        <v>1900</v>
      </c>
      <c r="E1932" s="957">
        <v>1</v>
      </c>
      <c r="F1932" t="s">
        <v>440</v>
      </c>
      <c r="G1932" s="957">
        <v>182</v>
      </c>
      <c r="H1932" t="s">
        <v>385</v>
      </c>
      <c r="I1932" s="962" t="s">
        <v>489</v>
      </c>
      <c r="J1932" s="962" t="s">
        <v>445</v>
      </c>
      <c r="K1932" s="962" t="s">
        <v>447</v>
      </c>
      <c r="L1932" s="937" t="s">
        <v>87</v>
      </c>
      <c r="M1932" s="962" t="s">
        <v>455</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ASR_CMS_19</v>
      </c>
      <c r="AB1932" s="957">
        <f t="shared" si="333"/>
        <v>45406</v>
      </c>
      <c r="AC1932" t="str">
        <f t="shared" si="334"/>
        <v>Unaudited</v>
      </c>
    </row>
    <row r="1933" spans="1:29" x14ac:dyDescent="0.25">
      <c r="A1933" t="s">
        <v>421</v>
      </c>
      <c r="B1933" t="s">
        <v>1380</v>
      </c>
      <c r="C1933" t="s">
        <v>1381</v>
      </c>
      <c r="D1933">
        <v>1900</v>
      </c>
      <c r="E1933" s="957">
        <v>1</v>
      </c>
      <c r="F1933" t="s">
        <v>440</v>
      </c>
      <c r="G1933" s="957">
        <v>182</v>
      </c>
      <c r="H1933" t="s">
        <v>385</v>
      </c>
      <c r="I1933" s="937" t="s">
        <v>489</v>
      </c>
      <c r="J1933" s="937" t="s">
        <v>445</v>
      </c>
      <c r="K1933" s="937" t="s">
        <v>448</v>
      </c>
      <c r="L1933" s="937">
        <v>7.1</v>
      </c>
      <c r="M1933" s="962" t="s">
        <v>20</v>
      </c>
      <c r="N1933" s="678">
        <f t="shared" ca="1" si="330"/>
        <v>188791.82</v>
      </c>
      <c r="O1933" s="678">
        <f t="shared" ca="1" si="330"/>
        <v>40036.887269170875</v>
      </c>
      <c r="P1933" s="678">
        <f t="shared" ca="1" si="330"/>
        <v>4178.2827018180024</v>
      </c>
      <c r="Q1933" s="678">
        <f t="shared" ca="1" si="330"/>
        <v>91803.817092325364</v>
      </c>
      <c r="R1933" s="678">
        <f t="shared" ca="1" si="330"/>
        <v>6873.2772220806019</v>
      </c>
      <c r="S1933" s="678">
        <f t="shared" ca="1" si="330"/>
        <v>490.4279728834664</v>
      </c>
      <c r="T1933" s="678">
        <f t="shared" ca="1" si="330"/>
        <v>16456.126439242944</v>
      </c>
      <c r="U1933" s="678">
        <f t="shared" ca="1" si="330"/>
        <v>0</v>
      </c>
      <c r="V1933" s="678">
        <f t="shared" ca="1" si="330"/>
        <v>726.62826302434382</v>
      </c>
      <c r="W1933" s="678">
        <f t="shared" ca="1" si="331"/>
        <v>28226.3730394544</v>
      </c>
      <c r="X1933" s="678">
        <f t="shared" ca="1" si="330"/>
        <v>0</v>
      </c>
      <c r="Y1933" s="678">
        <f t="shared" ca="1" si="330"/>
        <v>0</v>
      </c>
      <c r="Z1933" s="678">
        <f t="shared" ca="1" si="330"/>
        <v>0</v>
      </c>
      <c r="AA1933" t="str">
        <f t="shared" si="332"/>
        <v>ASR_CMS_19</v>
      </c>
      <c r="AB1933" s="957">
        <f t="shared" si="333"/>
        <v>45406</v>
      </c>
      <c r="AC1933" t="str">
        <f t="shared" si="334"/>
        <v>Unaudited</v>
      </c>
    </row>
    <row r="1934" spans="1:29" x14ac:dyDescent="0.25">
      <c r="A1934" t="s">
        <v>421</v>
      </c>
      <c r="B1934" t="s">
        <v>1380</v>
      </c>
      <c r="C1934" t="s">
        <v>1381</v>
      </c>
      <c r="D1934">
        <v>1900</v>
      </c>
      <c r="E1934" s="957">
        <v>1</v>
      </c>
      <c r="F1934" t="s">
        <v>440</v>
      </c>
      <c r="G1934" s="957">
        <v>182</v>
      </c>
      <c r="H1934" t="s">
        <v>385</v>
      </c>
      <c r="I1934" s="937" t="s">
        <v>489</v>
      </c>
      <c r="J1934" s="937" t="s">
        <v>445</v>
      </c>
      <c r="K1934" s="937" t="s">
        <v>448</v>
      </c>
      <c r="L1934" s="937">
        <v>7.2</v>
      </c>
      <c r="M1934" s="962"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ASR_CMS_19</v>
      </c>
      <c r="AB1934" s="957">
        <f t="shared" si="333"/>
        <v>45406</v>
      </c>
      <c r="AC1934" t="str">
        <f t="shared" si="334"/>
        <v>Unaudited</v>
      </c>
    </row>
    <row r="1935" spans="1:29" x14ac:dyDescent="0.25">
      <c r="A1935" t="s">
        <v>421</v>
      </c>
      <c r="B1935" t="s">
        <v>1380</v>
      </c>
      <c r="C1935" t="s">
        <v>1381</v>
      </c>
      <c r="D1935">
        <v>1900</v>
      </c>
      <c r="E1935" s="957">
        <v>1</v>
      </c>
      <c r="F1935" t="s">
        <v>440</v>
      </c>
      <c r="G1935" s="957">
        <v>182</v>
      </c>
      <c r="H1935" t="s">
        <v>385</v>
      </c>
      <c r="I1935" s="937" t="s">
        <v>489</v>
      </c>
      <c r="J1935" s="937" t="s">
        <v>445</v>
      </c>
      <c r="K1935" s="937" t="s">
        <v>448</v>
      </c>
      <c r="L1935" s="937">
        <v>7.3</v>
      </c>
      <c r="M1935" s="962" t="s">
        <v>156</v>
      </c>
      <c r="N1935" s="678">
        <f t="shared" ca="1" si="330"/>
        <v>4540.699173175738</v>
      </c>
      <c r="O1935" s="678">
        <f t="shared" ca="1" si="330"/>
        <v>871.5037081793057</v>
      </c>
      <c r="P1935" s="678">
        <f t="shared" ca="1" si="330"/>
        <v>205.80052420948311</v>
      </c>
      <c r="Q1935" s="678">
        <f t="shared" ca="1" si="330"/>
        <v>1281.7762710765805</v>
      </c>
      <c r="R1935" s="678">
        <f t="shared" ca="1" si="330"/>
        <v>234.28085009998796</v>
      </c>
      <c r="S1935" s="678">
        <f t="shared" ca="1" si="330"/>
        <v>7.1493163627410397</v>
      </c>
      <c r="T1935" s="678">
        <f t="shared" ca="1" si="330"/>
        <v>389.22127676180156</v>
      </c>
      <c r="U1935" s="678">
        <f t="shared" ca="1" si="330"/>
        <v>0</v>
      </c>
      <c r="V1935" s="678">
        <f t="shared" ca="1" si="330"/>
        <v>30.465349711764102</v>
      </c>
      <c r="W1935" s="678">
        <f t="shared" ca="1" si="331"/>
        <v>1520.5018767740737</v>
      </c>
      <c r="X1935" s="678">
        <f t="shared" ca="1" si="330"/>
        <v>0</v>
      </c>
      <c r="Y1935" s="678">
        <f t="shared" ca="1" si="330"/>
        <v>0</v>
      </c>
      <c r="Z1935" s="678">
        <f t="shared" ca="1" si="330"/>
        <v>0</v>
      </c>
      <c r="AA1935" t="str">
        <f t="shared" si="332"/>
        <v>ASR_CMS_19</v>
      </c>
      <c r="AB1935" s="957">
        <f t="shared" si="333"/>
        <v>45406</v>
      </c>
      <c r="AC1935" t="str">
        <f t="shared" si="334"/>
        <v>Unaudited</v>
      </c>
    </row>
    <row r="1936" spans="1:29" x14ac:dyDescent="0.25">
      <c r="A1936" t="s">
        <v>421</v>
      </c>
      <c r="B1936" t="s">
        <v>1380</v>
      </c>
      <c r="C1936" t="s">
        <v>1381</v>
      </c>
      <c r="D1936">
        <v>1900</v>
      </c>
      <c r="E1936" s="957">
        <v>1</v>
      </c>
      <c r="F1936" t="s">
        <v>440</v>
      </c>
      <c r="G1936" s="957">
        <v>182</v>
      </c>
      <c r="H1936" t="s">
        <v>385</v>
      </c>
      <c r="I1936" s="937" t="s">
        <v>489</v>
      </c>
      <c r="J1936" s="937" t="s">
        <v>445</v>
      </c>
      <c r="K1936" s="937" t="s">
        <v>448</v>
      </c>
      <c r="L1936" s="937" t="s">
        <v>91</v>
      </c>
      <c r="M1936" s="962" t="s">
        <v>456</v>
      </c>
      <c r="N1936" s="678">
        <f t="shared" ca="1" si="330"/>
        <v>-49.102880065171348</v>
      </c>
      <c r="O1936" s="678">
        <f t="shared" ca="1" si="330"/>
        <v>-9.4026755211631894</v>
      </c>
      <c r="P1936" s="678">
        <f t="shared" ca="1" si="330"/>
        <v>-2.1833058044036044</v>
      </c>
      <c r="Q1936" s="678">
        <f t="shared" ca="1" si="330"/>
        <v>-13.87331323182527</v>
      </c>
      <c r="R1936" s="678">
        <f t="shared" ca="1" si="330"/>
        <v>-2.5029738854316443</v>
      </c>
      <c r="S1936" s="678">
        <f t="shared" ca="1" si="330"/>
        <v>-7.8306928133434095E-2</v>
      </c>
      <c r="T1936" s="678">
        <f t="shared" ca="1" si="330"/>
        <v>-4.1123060078077645</v>
      </c>
      <c r="U1936" s="678">
        <f t="shared" ca="1" si="330"/>
        <v>0</v>
      </c>
      <c r="V1936" s="678">
        <f t="shared" ca="1" si="330"/>
        <v>-0.32947677868599773</v>
      </c>
      <c r="W1936" s="678">
        <f t="shared" ca="1" si="331"/>
        <v>-16.620521907720445</v>
      </c>
      <c r="X1936" s="678">
        <f t="shared" ca="1" si="330"/>
        <v>0</v>
      </c>
      <c r="Y1936" s="678">
        <f t="shared" ca="1" si="330"/>
        <v>0</v>
      </c>
      <c r="Z1936" s="678">
        <f t="shared" ca="1" si="330"/>
        <v>0</v>
      </c>
      <c r="AA1936" t="str">
        <f t="shared" si="332"/>
        <v>ASR_CMS_19</v>
      </c>
      <c r="AB1936" s="957">
        <f t="shared" si="333"/>
        <v>45406</v>
      </c>
      <c r="AC1936" t="str">
        <f t="shared" si="334"/>
        <v>Unaudited</v>
      </c>
    </row>
    <row r="1937" spans="1:29" x14ac:dyDescent="0.25">
      <c r="A1937" t="s">
        <v>421</v>
      </c>
      <c r="B1937" t="s">
        <v>1380</v>
      </c>
      <c r="C1937" t="s">
        <v>1381</v>
      </c>
      <c r="D1937">
        <v>1900</v>
      </c>
      <c r="E1937" s="957">
        <v>1</v>
      </c>
      <c r="F1937" t="s">
        <v>440</v>
      </c>
      <c r="G1937" s="957">
        <v>182</v>
      </c>
      <c r="H1937" t="s">
        <v>385</v>
      </c>
      <c r="I1937" s="937" t="s">
        <v>489</v>
      </c>
      <c r="J1937" s="937" t="s">
        <v>445</v>
      </c>
      <c r="K1937" s="937" t="s">
        <v>449</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6813348.905654707</v>
      </c>
      <c r="O1937" s="678">
        <f t="shared" ca="1" si="335"/>
        <v>2608417.8108485593</v>
      </c>
      <c r="P1937" s="678">
        <f t="shared" ca="1" si="335"/>
        <v>429823.16053394479</v>
      </c>
      <c r="Q1937" s="678">
        <f t="shared" ca="1" si="335"/>
        <v>2228538.9734145999</v>
      </c>
      <c r="R1937" s="678">
        <f t="shared" ca="1" si="335"/>
        <v>273544.83939167199</v>
      </c>
      <c r="S1937" s="678">
        <f t="shared" ca="1" si="335"/>
        <v>26.56632744446291</v>
      </c>
      <c r="T1937" s="678">
        <f t="shared" ca="1" si="335"/>
        <v>279506.23217434203</v>
      </c>
      <c r="U1937" s="678">
        <f t="shared" ca="1" si="335"/>
        <v>0</v>
      </c>
      <c r="V1937" s="678">
        <f t="shared" ca="1" si="335"/>
        <v>154718.10260699218</v>
      </c>
      <c r="W1937" s="678">
        <f t="shared" ca="1" si="331"/>
        <v>838773.22035715193</v>
      </c>
      <c r="X1937" s="678">
        <f t="shared" ca="1" si="335"/>
        <v>0</v>
      </c>
      <c r="Y1937" s="678">
        <f t="shared" ca="1" si="335"/>
        <v>0</v>
      </c>
      <c r="Z1937" s="678">
        <f t="shared" ca="1" si="335"/>
        <v>0</v>
      </c>
      <c r="AA1937" t="str">
        <f t="shared" si="332"/>
        <v>ASR_CMS_19</v>
      </c>
      <c r="AB1937" s="957">
        <f t="shared" si="333"/>
        <v>45406</v>
      </c>
      <c r="AC1937" t="str">
        <f t="shared" si="334"/>
        <v>Unaudited</v>
      </c>
    </row>
    <row r="1938" spans="1:29" x14ac:dyDescent="0.25">
      <c r="A1938" t="s">
        <v>421</v>
      </c>
      <c r="B1938" t="s">
        <v>1380</v>
      </c>
      <c r="C1938" t="s">
        <v>1381</v>
      </c>
      <c r="D1938">
        <v>1900</v>
      </c>
      <c r="E1938" s="957">
        <v>1</v>
      </c>
      <c r="F1938" t="s">
        <v>440</v>
      </c>
      <c r="G1938" s="957">
        <v>182</v>
      </c>
      <c r="H1938" t="s">
        <v>385</v>
      </c>
      <c r="I1938" s="937" t="s">
        <v>489</v>
      </c>
      <c r="J1938" s="937" t="s">
        <v>445</v>
      </c>
      <c r="K1938" s="937" t="s">
        <v>449</v>
      </c>
      <c r="L1938" s="937" t="s">
        <v>113</v>
      </c>
      <c r="M1938" s="962" t="s">
        <v>444</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ASR_CMS_19</v>
      </c>
      <c r="AB1938" s="957">
        <f t="shared" si="333"/>
        <v>45406</v>
      </c>
      <c r="AC1938" t="str">
        <f t="shared" si="334"/>
        <v>Unaudited</v>
      </c>
    </row>
    <row r="1939" spans="1:29" x14ac:dyDescent="0.25">
      <c r="A1939" t="s">
        <v>421</v>
      </c>
      <c r="B1939" t="s">
        <v>1380</v>
      </c>
      <c r="C1939" t="s">
        <v>1381</v>
      </c>
      <c r="D1939">
        <v>1900</v>
      </c>
      <c r="E1939" s="957">
        <v>1</v>
      </c>
      <c r="F1939" t="s">
        <v>440</v>
      </c>
      <c r="G1939" s="957">
        <v>182</v>
      </c>
      <c r="H1939" t="s">
        <v>385</v>
      </c>
      <c r="I1939" s="937" t="s">
        <v>489</v>
      </c>
      <c r="J1939" s="937" t="s">
        <v>445</v>
      </c>
      <c r="K1939" s="937" t="s">
        <v>449</v>
      </c>
      <c r="L1939" s="945" t="s">
        <v>115</v>
      </c>
      <c r="M1939" s="960" t="s">
        <v>158</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ASR_CMS_19</v>
      </c>
      <c r="AB1939" s="957">
        <f t="shared" si="333"/>
        <v>45406</v>
      </c>
      <c r="AC1939" t="str">
        <f t="shared" si="334"/>
        <v>Unaudited</v>
      </c>
    </row>
    <row r="1940" spans="1:29" x14ac:dyDescent="0.25">
      <c r="A1940" t="s">
        <v>421</v>
      </c>
      <c r="B1940" t="s">
        <v>1380</v>
      </c>
      <c r="C1940" t="s">
        <v>1381</v>
      </c>
      <c r="D1940">
        <v>1900</v>
      </c>
      <c r="E1940" s="957">
        <v>1</v>
      </c>
      <c r="F1940" t="s">
        <v>440</v>
      </c>
      <c r="G1940" s="957">
        <v>182</v>
      </c>
      <c r="H1940" t="s">
        <v>385</v>
      </c>
      <c r="I1940" s="937" t="s">
        <v>489</v>
      </c>
      <c r="J1940" s="937" t="s">
        <v>445</v>
      </c>
      <c r="K1940" s="937" t="s">
        <v>449</v>
      </c>
      <c r="L1940" s="937" t="s">
        <v>116</v>
      </c>
      <c r="M1940" s="962" t="s">
        <v>114</v>
      </c>
      <c r="N1940" s="678">
        <f t="shared" ca="1" si="335"/>
        <v>-24483.463678003667</v>
      </c>
      <c r="O1940" s="678">
        <f t="shared" ca="1" si="335"/>
        <v>-9373.2324020520464</v>
      </c>
      <c r="P1940" s="678">
        <f t="shared" ca="1" si="335"/>
        <v>-1544.5502475535338</v>
      </c>
      <c r="Q1940" s="678">
        <f t="shared" ca="1" si="335"/>
        <v>-8008.1548392932255</v>
      </c>
      <c r="R1940" s="678">
        <f t="shared" ca="1" si="335"/>
        <v>-982.9711104318958</v>
      </c>
      <c r="S1940" s="678">
        <f t="shared" ca="1" si="335"/>
        <v>-9.5464906032426092E-2</v>
      </c>
      <c r="T1940" s="678">
        <f t="shared" ca="1" si="335"/>
        <v>-1004.3931079966584</v>
      </c>
      <c r="U1940" s="678">
        <f t="shared" ca="1" si="335"/>
        <v>0</v>
      </c>
      <c r="V1940" s="678">
        <f t="shared" ca="1" si="335"/>
        <v>-555.97256179909937</v>
      </c>
      <c r="W1940" s="678">
        <f t="shared" ca="1" si="331"/>
        <v>-3014.0939439711765</v>
      </c>
      <c r="X1940" s="678">
        <f t="shared" ca="1" si="335"/>
        <v>0</v>
      </c>
      <c r="Y1940" s="678">
        <f t="shared" ca="1" si="335"/>
        <v>0</v>
      </c>
      <c r="Z1940" s="678">
        <f t="shared" ca="1" si="335"/>
        <v>0</v>
      </c>
      <c r="AA1940" t="str">
        <f t="shared" si="332"/>
        <v>ASR_CMS_19</v>
      </c>
      <c r="AB1940" s="957">
        <f t="shared" si="333"/>
        <v>45406</v>
      </c>
      <c r="AC1940" t="str">
        <f t="shared" si="334"/>
        <v>Unaudited</v>
      </c>
    </row>
    <row r="1941" spans="1:29" x14ac:dyDescent="0.25">
      <c r="A1941" t="s">
        <v>421</v>
      </c>
      <c r="B1941" t="s">
        <v>1380</v>
      </c>
      <c r="C1941" t="s">
        <v>1381</v>
      </c>
      <c r="D1941">
        <v>1900</v>
      </c>
      <c r="E1941" s="957">
        <v>1</v>
      </c>
      <c r="F1941" t="s">
        <v>440</v>
      </c>
      <c r="G1941" s="957">
        <v>182</v>
      </c>
      <c r="H1941" t="s">
        <v>385</v>
      </c>
      <c r="I1941" s="937" t="s">
        <v>489</v>
      </c>
      <c r="J1941" s="937" t="s">
        <v>445</v>
      </c>
      <c r="K1941" s="937" t="s">
        <v>449</v>
      </c>
      <c r="L1941" s="937" t="s">
        <v>117</v>
      </c>
      <c r="M1941" s="962" t="s">
        <v>159</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ASR_CMS_19</v>
      </c>
      <c r="AB1941" s="957">
        <f t="shared" si="333"/>
        <v>45406</v>
      </c>
      <c r="AC1941" t="str">
        <f t="shared" si="334"/>
        <v>Unaudited</v>
      </c>
    </row>
    <row r="1942" spans="1:29" x14ac:dyDescent="0.25">
      <c r="A1942" t="s">
        <v>421</v>
      </c>
      <c r="B1942" t="s">
        <v>1380</v>
      </c>
      <c r="C1942" t="s">
        <v>1381</v>
      </c>
      <c r="D1942">
        <v>1900</v>
      </c>
      <c r="E1942" s="957">
        <v>1</v>
      </c>
      <c r="F1942" t="s">
        <v>440</v>
      </c>
      <c r="G1942" s="957">
        <v>182</v>
      </c>
      <c r="H1942" t="s">
        <v>385</v>
      </c>
      <c r="I1942" s="937" t="s">
        <v>489</v>
      </c>
      <c r="J1942" s="937" t="s">
        <v>445</v>
      </c>
      <c r="K1942" s="937" t="s">
        <v>449</v>
      </c>
      <c r="L1942" s="937" t="s">
        <v>160</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ASR_CMS_19</v>
      </c>
      <c r="AB1942" s="957">
        <f t="shared" si="333"/>
        <v>45406</v>
      </c>
      <c r="AC1942" t="str">
        <f t="shared" si="334"/>
        <v>Unaudited</v>
      </c>
    </row>
    <row r="1943" spans="1:29" x14ac:dyDescent="0.25">
      <c r="A1943" t="s">
        <v>421</v>
      </c>
      <c r="B1943" t="s">
        <v>1380</v>
      </c>
      <c r="C1943" t="s">
        <v>1381</v>
      </c>
      <c r="D1943">
        <v>1900</v>
      </c>
      <c r="E1943" s="957">
        <v>1</v>
      </c>
      <c r="F1943" t="s">
        <v>440</v>
      </c>
      <c r="G1943" s="957">
        <v>182</v>
      </c>
      <c r="H1943" t="s">
        <v>385</v>
      </c>
      <c r="I1943" s="937" t="s">
        <v>489</v>
      </c>
      <c r="J1943" s="937" t="s">
        <v>445</v>
      </c>
      <c r="K1943" s="937" t="s">
        <v>449</v>
      </c>
      <c r="L1943" s="937" t="s">
        <v>443</v>
      </c>
      <c r="M1943" s="962" t="s">
        <v>457</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ASR_CMS_19</v>
      </c>
      <c r="AB1943" s="957">
        <f t="shared" si="333"/>
        <v>45406</v>
      </c>
      <c r="AC1943" t="str">
        <f t="shared" si="334"/>
        <v>Unaudited</v>
      </c>
    </row>
    <row r="1944" spans="1:29" ht="30" x14ac:dyDescent="0.25">
      <c r="A1944" t="s">
        <v>421</v>
      </c>
      <c r="B1944" t="s">
        <v>1380</v>
      </c>
      <c r="C1944" t="s">
        <v>1381</v>
      </c>
      <c r="D1944">
        <v>1900</v>
      </c>
      <c r="E1944" s="957">
        <v>1</v>
      </c>
      <c r="F1944" t="s">
        <v>440</v>
      </c>
      <c r="G1944" s="957">
        <v>182</v>
      </c>
      <c r="H1944" t="s">
        <v>385</v>
      </c>
      <c r="I1944" s="937" t="s">
        <v>489</v>
      </c>
      <c r="J1944" s="937" t="s">
        <v>445</v>
      </c>
      <c r="K1944" s="937" t="s">
        <v>450</v>
      </c>
      <c r="L1944" s="945">
        <v>9.1</v>
      </c>
      <c r="M1944" s="960" t="s">
        <v>186</v>
      </c>
      <c r="N1944" s="678">
        <f t="shared" ca="1" si="335"/>
        <v>6283592.8599999985</v>
      </c>
      <c r="O1944" s="678">
        <f t="shared" ca="1" si="335"/>
        <v>378346.13</v>
      </c>
      <c r="P1944" s="678">
        <f t="shared" ca="1" si="335"/>
        <v>17827.97</v>
      </c>
      <c r="Q1944" s="678">
        <f t="shared" ca="1" si="335"/>
        <v>1046368.13</v>
      </c>
      <c r="R1944" s="678">
        <f t="shared" ca="1" si="335"/>
        <v>151903.15</v>
      </c>
      <c r="S1944" s="678">
        <f t="shared" ca="1" si="335"/>
        <v>32760</v>
      </c>
      <c r="T1944" s="678">
        <f t="shared" ca="1" si="335"/>
        <v>202851</v>
      </c>
      <c r="U1944" s="678">
        <f t="shared" ca="1" si="335"/>
        <v>0</v>
      </c>
      <c r="V1944" s="678">
        <f t="shared" ca="1" si="335"/>
        <v>80</v>
      </c>
      <c r="W1944" s="678">
        <f t="shared" ca="1" si="331"/>
        <v>4453456.4799999986</v>
      </c>
      <c r="X1944" s="678">
        <f t="shared" ca="1" si="335"/>
        <v>0</v>
      </c>
      <c r="Y1944" s="678">
        <f t="shared" ca="1" si="335"/>
        <v>0</v>
      </c>
      <c r="Z1944" s="678">
        <f t="shared" ca="1" si="335"/>
        <v>0</v>
      </c>
      <c r="AA1944" t="str">
        <f t="shared" si="332"/>
        <v>ASR_CMS_19</v>
      </c>
      <c r="AB1944" s="957">
        <f t="shared" si="333"/>
        <v>45406</v>
      </c>
      <c r="AC1944" t="str">
        <f t="shared" si="334"/>
        <v>Unaudited</v>
      </c>
    </row>
    <row r="1945" spans="1:29" x14ac:dyDescent="0.25">
      <c r="A1945" t="s">
        <v>421</v>
      </c>
      <c r="B1945" t="s">
        <v>1380</v>
      </c>
      <c r="C1945" t="s">
        <v>1381</v>
      </c>
      <c r="D1945">
        <v>1900</v>
      </c>
      <c r="E1945" s="957">
        <v>1</v>
      </c>
      <c r="F1945" t="s">
        <v>440</v>
      </c>
      <c r="G1945" s="957">
        <v>182</v>
      </c>
      <c r="H1945" t="s">
        <v>385</v>
      </c>
      <c r="I1945" s="962" t="s">
        <v>489</v>
      </c>
      <c r="J1945" s="962" t="s">
        <v>445</v>
      </c>
      <c r="K1945" s="962" t="s">
        <v>450</v>
      </c>
      <c r="L1945" s="953" t="s">
        <v>107</v>
      </c>
      <c r="M1945" s="962" t="s">
        <v>187</v>
      </c>
      <c r="N1945" s="678">
        <f t="shared" ca="1" si="335"/>
        <v>19082.760000000002</v>
      </c>
      <c r="O1945" s="678">
        <f t="shared" ca="1" si="335"/>
        <v>0</v>
      </c>
      <c r="P1945" s="678">
        <f t="shared" ca="1" si="335"/>
        <v>0</v>
      </c>
      <c r="Q1945" s="678">
        <f t="shared" ca="1" si="335"/>
        <v>3712.41</v>
      </c>
      <c r="R1945" s="678">
        <f t="shared" ca="1" si="335"/>
        <v>0</v>
      </c>
      <c r="S1945" s="678">
        <f t="shared" ca="1" si="335"/>
        <v>0</v>
      </c>
      <c r="T1945" s="678">
        <f t="shared" ca="1" si="335"/>
        <v>0</v>
      </c>
      <c r="U1945" s="678">
        <f t="shared" ca="1" si="335"/>
        <v>0</v>
      </c>
      <c r="V1945" s="678">
        <f t="shared" ca="1" si="335"/>
        <v>0</v>
      </c>
      <c r="W1945" s="678">
        <f t="shared" ca="1" si="331"/>
        <v>15370.35</v>
      </c>
      <c r="X1945" s="678">
        <f t="shared" ca="1" si="335"/>
        <v>0</v>
      </c>
      <c r="Y1945" s="678">
        <f t="shared" ca="1" si="335"/>
        <v>0</v>
      </c>
      <c r="Z1945" s="678">
        <f t="shared" ca="1" si="335"/>
        <v>0</v>
      </c>
      <c r="AA1945" t="str">
        <f t="shared" si="332"/>
        <v>ASR_CMS_19</v>
      </c>
      <c r="AB1945" s="957">
        <f t="shared" si="333"/>
        <v>45406</v>
      </c>
      <c r="AC1945" t="str">
        <f t="shared" si="334"/>
        <v>Unaudited</v>
      </c>
    </row>
    <row r="1946" spans="1:29" x14ac:dyDescent="0.25">
      <c r="A1946" t="s">
        <v>421</v>
      </c>
      <c r="B1946" t="s">
        <v>1380</v>
      </c>
      <c r="C1946" t="s">
        <v>1381</v>
      </c>
      <c r="D1946">
        <v>1900</v>
      </c>
      <c r="E1946" s="957">
        <v>1</v>
      </c>
      <c r="F1946" t="s">
        <v>440</v>
      </c>
      <c r="G1946" s="957">
        <v>182</v>
      </c>
      <c r="H1946" t="s">
        <v>385</v>
      </c>
      <c r="I1946" s="958" t="s">
        <v>489</v>
      </c>
      <c r="J1946" s="958" t="s">
        <v>445</v>
      </c>
      <c r="K1946" s="958" t="s">
        <v>450</v>
      </c>
      <c r="L1946" s="953" t="s">
        <v>1316</v>
      </c>
      <c r="M1946" s="958" t="s">
        <v>1317</v>
      </c>
      <c r="N1946" s="678">
        <f t="shared" ca="1" si="335"/>
        <v>423276.01</v>
      </c>
      <c r="O1946" s="678">
        <f t="shared" ca="1" si="335"/>
        <v>0</v>
      </c>
      <c r="P1946" s="678">
        <f t="shared" ca="1" si="335"/>
        <v>0</v>
      </c>
      <c r="Q1946" s="678">
        <f t="shared" ca="1" si="335"/>
        <v>246124.30000000002</v>
      </c>
      <c r="R1946" s="678">
        <f t="shared" ca="1" si="335"/>
        <v>0</v>
      </c>
      <c r="S1946" s="678">
        <f t="shared" ca="1" si="335"/>
        <v>0</v>
      </c>
      <c r="T1946" s="678">
        <f t="shared" ca="1" si="335"/>
        <v>106303.15999999999</v>
      </c>
      <c r="U1946" s="678">
        <f t="shared" ca="1" si="335"/>
        <v>0</v>
      </c>
      <c r="V1946" s="678">
        <f t="shared" ca="1" si="335"/>
        <v>0</v>
      </c>
      <c r="W1946" s="678">
        <f t="shared" ca="1" si="331"/>
        <v>70848.55</v>
      </c>
      <c r="X1946" s="678">
        <f t="shared" ca="1" si="335"/>
        <v>0</v>
      </c>
      <c r="Y1946" s="678">
        <f t="shared" ca="1" si="335"/>
        <v>0</v>
      </c>
      <c r="Z1946" s="678">
        <f t="shared" ca="1" si="335"/>
        <v>0</v>
      </c>
      <c r="AA1946" t="str">
        <f t="shared" si="332"/>
        <v>ASR_CMS_19</v>
      </c>
      <c r="AB1946" s="957">
        <f t="shared" si="333"/>
        <v>45406</v>
      </c>
      <c r="AC1946" t="str">
        <f t="shared" si="334"/>
        <v>Unaudited</v>
      </c>
    </row>
    <row r="1947" spans="1:29" x14ac:dyDescent="0.25">
      <c r="A1947" t="s">
        <v>421</v>
      </c>
      <c r="B1947" t="s">
        <v>1380</v>
      </c>
      <c r="C1947" t="s">
        <v>1381</v>
      </c>
      <c r="D1947">
        <v>1900</v>
      </c>
      <c r="E1947" s="957">
        <v>1</v>
      </c>
      <c r="F1947" t="s">
        <v>440</v>
      </c>
      <c r="G1947" s="957">
        <v>182</v>
      </c>
      <c r="H1947" t="s">
        <v>385</v>
      </c>
      <c r="I1947" s="958" t="s">
        <v>489</v>
      </c>
      <c r="J1947" s="958" t="s">
        <v>445</v>
      </c>
      <c r="K1947" s="958" t="s">
        <v>450</v>
      </c>
      <c r="L1947" s="937" t="s">
        <v>108</v>
      </c>
      <c r="M1947" s="958" t="s">
        <v>188</v>
      </c>
      <c r="N1947" s="678">
        <f t="shared" ca="1" si="335"/>
        <v>1449609.94</v>
      </c>
      <c r="O1947" s="678">
        <f t="shared" ca="1" si="335"/>
        <v>279872.92999999993</v>
      </c>
      <c r="P1947" s="678">
        <f t="shared" ca="1" si="335"/>
        <v>43279.249999999993</v>
      </c>
      <c r="Q1947" s="678">
        <f t="shared" ca="1" si="335"/>
        <v>573620.76</v>
      </c>
      <c r="R1947" s="678">
        <f t="shared" ca="1" si="335"/>
        <v>67821.580000000016</v>
      </c>
      <c r="S1947" s="678">
        <f t="shared" ca="1" si="335"/>
        <v>3093.5299999999997</v>
      </c>
      <c r="T1947" s="678">
        <f t="shared" ca="1" si="335"/>
        <v>173043.78999999998</v>
      </c>
      <c r="U1947" s="678">
        <f t="shared" ca="1" si="335"/>
        <v>0</v>
      </c>
      <c r="V1947" s="678">
        <f t="shared" ca="1" si="335"/>
        <v>6058.78</v>
      </c>
      <c r="W1947" s="678">
        <f t="shared" ca="1" si="331"/>
        <v>302819.31999999995</v>
      </c>
      <c r="X1947" s="678">
        <f t="shared" ca="1" si="335"/>
        <v>0</v>
      </c>
      <c r="Y1947" s="678">
        <f t="shared" ca="1" si="335"/>
        <v>0</v>
      </c>
      <c r="Z1947" s="678">
        <f t="shared" ca="1" si="335"/>
        <v>0</v>
      </c>
      <c r="AA1947" t="str">
        <f t="shared" si="332"/>
        <v>ASR_CMS_19</v>
      </c>
      <c r="AB1947" s="957">
        <f t="shared" si="333"/>
        <v>45406</v>
      </c>
      <c r="AC1947" t="str">
        <f t="shared" si="334"/>
        <v>Unaudited</v>
      </c>
    </row>
    <row r="1948" spans="1:29" x14ac:dyDescent="0.25">
      <c r="A1948" t="s">
        <v>421</v>
      </c>
      <c r="B1948" t="s">
        <v>1380</v>
      </c>
      <c r="C1948" t="s">
        <v>1381</v>
      </c>
      <c r="D1948">
        <v>1900</v>
      </c>
      <c r="E1948" s="957">
        <v>1</v>
      </c>
      <c r="F1948" t="s">
        <v>440</v>
      </c>
      <c r="G1948" s="957">
        <v>182</v>
      </c>
      <c r="H1948" t="s">
        <v>385</v>
      </c>
      <c r="I1948" s="958" t="s">
        <v>489</v>
      </c>
      <c r="J1948" s="958" t="s">
        <v>445</v>
      </c>
      <c r="K1948" s="958" t="s">
        <v>450</v>
      </c>
      <c r="L1948" s="937" t="s">
        <v>109</v>
      </c>
      <c r="M1948" s="958" t="s">
        <v>161</v>
      </c>
      <c r="N1948" s="678">
        <f t="shared" ca="1" si="335"/>
        <v>2079556.5243458012</v>
      </c>
      <c r="O1948" s="678">
        <f t="shared" ca="1" si="335"/>
        <v>904198.0419568636</v>
      </c>
      <c r="P1948" s="678">
        <f t="shared" ca="1" si="335"/>
        <v>54007.663434928952</v>
      </c>
      <c r="Q1948" s="678">
        <f t="shared" ca="1" si="335"/>
        <v>721721.53767890681</v>
      </c>
      <c r="R1948" s="678">
        <f t="shared" ca="1" si="335"/>
        <v>68674.837053666692</v>
      </c>
      <c r="S1948" s="678">
        <f t="shared" ca="1" si="335"/>
        <v>2019.4491548199367</v>
      </c>
      <c r="T1948" s="678">
        <f t="shared" ca="1" si="335"/>
        <v>214235.87169732171</v>
      </c>
      <c r="U1948" s="678">
        <f t="shared" ca="1" si="335"/>
        <v>0</v>
      </c>
      <c r="V1948" s="678">
        <f t="shared" ca="1" si="335"/>
        <v>12158.314050620356</v>
      </c>
      <c r="W1948" s="678">
        <f t="shared" ca="1" si="331"/>
        <v>102540.8093186733</v>
      </c>
      <c r="X1948" s="678">
        <f t="shared" ca="1" si="335"/>
        <v>0</v>
      </c>
      <c r="Y1948" s="678">
        <f t="shared" ca="1" si="335"/>
        <v>0</v>
      </c>
      <c r="Z1948" s="678">
        <f t="shared" ca="1" si="335"/>
        <v>0</v>
      </c>
      <c r="AA1948" t="str">
        <f t="shared" si="332"/>
        <v>ASR_CMS_19</v>
      </c>
      <c r="AB1948" s="957">
        <f t="shared" si="333"/>
        <v>45406</v>
      </c>
      <c r="AC1948" t="str">
        <f t="shared" si="334"/>
        <v>Unaudited</v>
      </c>
    </row>
    <row r="1949" spans="1:29" x14ac:dyDescent="0.25">
      <c r="A1949" t="s">
        <v>421</v>
      </c>
      <c r="B1949" t="s">
        <v>1380</v>
      </c>
      <c r="C1949" t="s">
        <v>1381</v>
      </c>
      <c r="D1949">
        <v>1900</v>
      </c>
      <c r="E1949" s="957">
        <v>1</v>
      </c>
      <c r="F1949" t="s">
        <v>440</v>
      </c>
      <c r="G1949" s="957">
        <v>182</v>
      </c>
      <c r="H1949" t="s">
        <v>385</v>
      </c>
      <c r="I1949" s="965" t="s">
        <v>489</v>
      </c>
      <c r="J1949" s="965" t="s">
        <v>445</v>
      </c>
      <c r="K1949" s="965" t="s">
        <v>450</v>
      </c>
      <c r="L1949" s="945" t="s">
        <v>110</v>
      </c>
      <c r="M1949" s="965" t="s">
        <v>135</v>
      </c>
      <c r="N1949" s="678">
        <f t="shared" ca="1" si="335"/>
        <v>22482.562872480561</v>
      </c>
      <c r="O1949" s="678">
        <f t="shared" ca="1" si="335"/>
        <v>12317.541449720386</v>
      </c>
      <c r="P1949" s="678">
        <f t="shared" ca="1" si="335"/>
        <v>2225.63235170594</v>
      </c>
      <c r="Q1949" s="678">
        <f t="shared" ca="1" si="335"/>
        <v>4951.3984009527258</v>
      </c>
      <c r="R1949" s="678">
        <f t="shared" ca="1" si="335"/>
        <v>820.19288370218283</v>
      </c>
      <c r="S1949" s="678">
        <f t="shared" ca="1" si="335"/>
        <v>23.260710635203704</v>
      </c>
      <c r="T1949" s="678">
        <f t="shared" ca="1" si="335"/>
        <v>1817.8757916262616</v>
      </c>
      <c r="U1949" s="678">
        <f t="shared" ca="1" si="335"/>
        <v>0</v>
      </c>
      <c r="V1949" s="678">
        <f t="shared" ca="1" si="335"/>
        <v>85.96349582575283</v>
      </c>
      <c r="W1949" s="678">
        <f t="shared" ca="1" si="331"/>
        <v>240.69778831210792</v>
      </c>
      <c r="X1949" s="678">
        <f t="shared" ca="1" si="335"/>
        <v>0</v>
      </c>
      <c r="Y1949" s="678">
        <f t="shared" ca="1" si="335"/>
        <v>0</v>
      </c>
      <c r="Z1949" s="678">
        <f t="shared" ca="1" si="335"/>
        <v>0</v>
      </c>
      <c r="AA1949" t="str">
        <f t="shared" si="332"/>
        <v>ASR_CMS_19</v>
      </c>
      <c r="AB1949" s="957">
        <f t="shared" si="333"/>
        <v>45406</v>
      </c>
      <c r="AC1949" t="str">
        <f t="shared" si="334"/>
        <v>Unaudited</v>
      </c>
    </row>
    <row r="1950" spans="1:29" x14ac:dyDescent="0.25">
      <c r="A1950" t="s">
        <v>421</v>
      </c>
      <c r="B1950" t="s">
        <v>1380</v>
      </c>
      <c r="C1950" t="s">
        <v>1381</v>
      </c>
      <c r="D1950">
        <v>1900</v>
      </c>
      <c r="E1950" s="957">
        <v>1</v>
      </c>
      <c r="F1950" t="s">
        <v>440</v>
      </c>
      <c r="G1950" s="957">
        <v>182</v>
      </c>
      <c r="H1950" t="s">
        <v>385</v>
      </c>
      <c r="I1950" s="937" t="s">
        <v>489</v>
      </c>
      <c r="J1950" s="937" t="s">
        <v>445</v>
      </c>
      <c r="K1950" s="937" t="s">
        <v>450</v>
      </c>
      <c r="L1950" s="937" t="s">
        <v>111</v>
      </c>
      <c r="M1950" s="958" t="s">
        <v>163</v>
      </c>
      <c r="N1950" s="678">
        <f t="shared" ca="1" si="335"/>
        <v>15270.565166053661</v>
      </c>
      <c r="O1950" s="678">
        <f t="shared" ca="1" si="335"/>
        <v>2324.8814567534146</v>
      </c>
      <c r="P1950" s="678">
        <f t="shared" ca="1" si="335"/>
        <v>171.32701544017326</v>
      </c>
      <c r="Q1950" s="678">
        <f t="shared" ca="1" si="335"/>
        <v>3858.4335169623464</v>
      </c>
      <c r="R1950" s="678">
        <f t="shared" ca="1" si="335"/>
        <v>429.41761685297109</v>
      </c>
      <c r="S1950" s="678">
        <f t="shared" ca="1" si="335"/>
        <v>56.411460430906267</v>
      </c>
      <c r="T1950" s="678">
        <f t="shared" ca="1" si="335"/>
        <v>1036.8303484069245</v>
      </c>
      <c r="U1950" s="678">
        <f t="shared" ca="1" si="335"/>
        <v>0</v>
      </c>
      <c r="V1950" s="678">
        <f t="shared" ca="1" si="335"/>
        <v>27.221687624413242</v>
      </c>
      <c r="W1950" s="678">
        <f t="shared" ca="1" si="331"/>
        <v>7366.0420635825121</v>
      </c>
      <c r="X1950" s="678">
        <f t="shared" ca="1" si="335"/>
        <v>0</v>
      </c>
      <c r="Y1950" s="678">
        <f t="shared" ca="1" si="335"/>
        <v>0</v>
      </c>
      <c r="Z1950" s="678">
        <f t="shared" ca="1" si="335"/>
        <v>0</v>
      </c>
      <c r="AA1950" t="str">
        <f t="shared" si="332"/>
        <v>ASR_CMS_19</v>
      </c>
      <c r="AB1950" s="957">
        <f t="shared" si="333"/>
        <v>45406</v>
      </c>
      <c r="AC1950" t="str">
        <f t="shared" si="334"/>
        <v>Unaudited</v>
      </c>
    </row>
    <row r="1951" spans="1:29" x14ac:dyDescent="0.25">
      <c r="A1951" t="s">
        <v>421</v>
      </c>
      <c r="B1951" t="s">
        <v>1380</v>
      </c>
      <c r="C1951" t="s">
        <v>1381</v>
      </c>
      <c r="D1951">
        <v>1900</v>
      </c>
      <c r="E1951" s="957">
        <v>1</v>
      </c>
      <c r="F1951" t="s">
        <v>440</v>
      </c>
      <c r="G1951" s="957">
        <v>182</v>
      </c>
      <c r="H1951" t="s">
        <v>385</v>
      </c>
      <c r="I1951" s="937" t="s">
        <v>489</v>
      </c>
      <c r="J1951" s="937" t="s">
        <v>445</v>
      </c>
      <c r="K1951" s="937" t="s">
        <v>450</v>
      </c>
      <c r="L1951" s="943" t="s">
        <v>112</v>
      </c>
      <c r="M1951" s="959" t="s">
        <v>464</v>
      </c>
      <c r="N1951" s="678">
        <f t="shared" ca="1" si="335"/>
        <v>143696.45538158074</v>
      </c>
      <c r="O1951" s="678">
        <f t="shared" ca="1" si="335"/>
        <v>27516.331866909462</v>
      </c>
      <c r="P1951" s="678">
        <f t="shared" ca="1" si="335"/>
        <v>6389.3055700689883</v>
      </c>
      <c r="Q1951" s="678">
        <f t="shared" ca="1" si="335"/>
        <v>40599.368777671654</v>
      </c>
      <c r="R1951" s="678">
        <f t="shared" ca="1" si="335"/>
        <v>7324.7938770968904</v>
      </c>
      <c r="S1951" s="678">
        <f t="shared" ca="1" si="335"/>
        <v>229.1602445652878</v>
      </c>
      <c r="T1951" s="678">
        <f t="shared" ca="1" si="335"/>
        <v>12034.401973612477</v>
      </c>
      <c r="U1951" s="678">
        <f t="shared" ca="1" si="335"/>
        <v>0</v>
      </c>
      <c r="V1951" s="678">
        <f t="shared" ca="1" si="335"/>
        <v>964.19283685359551</v>
      </c>
      <c r="W1951" s="678">
        <f t="shared" ca="1" si="331"/>
        <v>48638.900234802379</v>
      </c>
      <c r="X1951" s="678">
        <f t="shared" ca="1" si="335"/>
        <v>0</v>
      </c>
      <c r="Y1951" s="678">
        <f t="shared" ca="1" si="335"/>
        <v>0</v>
      </c>
      <c r="Z1951" s="678">
        <f t="shared" ca="1" si="335"/>
        <v>0</v>
      </c>
      <c r="AA1951" t="str">
        <f t="shared" si="332"/>
        <v>ASR_CMS_19</v>
      </c>
      <c r="AB1951" s="957">
        <f t="shared" si="333"/>
        <v>45406</v>
      </c>
      <c r="AC1951" t="str">
        <f t="shared" si="334"/>
        <v>Unaudited</v>
      </c>
    </row>
    <row r="1952" spans="1:29" x14ac:dyDescent="0.25">
      <c r="A1952" t="s">
        <v>421</v>
      </c>
      <c r="B1952" t="s">
        <v>1380</v>
      </c>
      <c r="C1952" t="s">
        <v>1381</v>
      </c>
      <c r="D1952">
        <v>1900</v>
      </c>
      <c r="E1952" s="957">
        <v>1</v>
      </c>
      <c r="F1952" t="s">
        <v>440</v>
      </c>
      <c r="G1952" s="957">
        <v>182</v>
      </c>
      <c r="H1952" t="s">
        <v>385</v>
      </c>
      <c r="I1952" s="958" t="s">
        <v>489</v>
      </c>
      <c r="J1952" s="958" t="s">
        <v>445</v>
      </c>
      <c r="K1952" s="958" t="s">
        <v>6</v>
      </c>
      <c r="L1952" s="937" t="s">
        <v>118</v>
      </c>
      <c r="M1952" s="958" t="s">
        <v>189</v>
      </c>
      <c r="N1952" s="678">
        <f t="shared" ca="1" si="335"/>
        <v>64099.054189647286</v>
      </c>
      <c r="O1952" s="678">
        <f t="shared" ca="1" si="335"/>
        <v>24539.637837724487</v>
      </c>
      <c r="P1952" s="678">
        <f t="shared" ca="1" si="335"/>
        <v>4043.7174788105676</v>
      </c>
      <c r="Q1952" s="678">
        <f t="shared" ca="1" si="335"/>
        <v>20965.78971643269</v>
      </c>
      <c r="R1952" s="678">
        <f t="shared" ca="1" si="335"/>
        <v>2573.4724180810581</v>
      </c>
      <c r="S1952" s="678">
        <f t="shared" ca="1" si="335"/>
        <v>0.24993237335449647</v>
      </c>
      <c r="T1952" s="678">
        <f t="shared" ca="1" si="335"/>
        <v>2629.5563856443509</v>
      </c>
      <c r="U1952" s="678">
        <f t="shared" ca="1" si="335"/>
        <v>0</v>
      </c>
      <c r="V1952" s="678">
        <f t="shared" ca="1" si="335"/>
        <v>1455.5667382444185</v>
      </c>
      <c r="W1952" s="678">
        <f t="shared" ca="1" si="331"/>
        <v>7891.0636823363611</v>
      </c>
      <c r="X1952" s="678">
        <f t="shared" ca="1" si="335"/>
        <v>0</v>
      </c>
      <c r="Y1952" s="678">
        <f t="shared" ca="1" si="335"/>
        <v>0</v>
      </c>
      <c r="Z1952" s="678">
        <f t="shared" ca="1" si="335"/>
        <v>0</v>
      </c>
      <c r="AA1952" t="str">
        <f t="shared" si="332"/>
        <v>ASR_CMS_19</v>
      </c>
      <c r="AB1952" s="957">
        <f t="shared" si="333"/>
        <v>45406</v>
      </c>
      <c r="AC1952" t="str">
        <f t="shared" si="334"/>
        <v>Unaudited</v>
      </c>
    </row>
    <row r="1953" spans="1:29" x14ac:dyDescent="0.25">
      <c r="A1953" t="s">
        <v>421</v>
      </c>
      <c r="B1953" t="s">
        <v>1380</v>
      </c>
      <c r="C1953" t="s">
        <v>1381</v>
      </c>
      <c r="D1953">
        <v>1900</v>
      </c>
      <c r="E1953" s="957">
        <v>1</v>
      </c>
      <c r="F1953" t="s">
        <v>440</v>
      </c>
      <c r="G1953" s="957">
        <v>182</v>
      </c>
      <c r="H1953" t="s">
        <v>385</v>
      </c>
      <c r="I1953" s="937" t="s">
        <v>489</v>
      </c>
      <c r="J1953" s="937" t="s">
        <v>445</v>
      </c>
      <c r="K1953" s="937" t="s">
        <v>6</v>
      </c>
      <c r="L1953" s="937" t="s">
        <v>45</v>
      </c>
      <c r="M1953" s="958" t="s">
        <v>164</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ASR_CMS_19</v>
      </c>
      <c r="AB1953" s="957">
        <f t="shared" si="333"/>
        <v>45406</v>
      </c>
      <c r="AC1953" t="str">
        <f t="shared" si="334"/>
        <v>Unaudited</v>
      </c>
    </row>
    <row r="1954" spans="1:29" x14ac:dyDescent="0.25">
      <c r="A1954" t="s">
        <v>421</v>
      </c>
      <c r="B1954" t="s">
        <v>1380</v>
      </c>
      <c r="C1954" t="s">
        <v>1381</v>
      </c>
      <c r="D1954">
        <v>1900</v>
      </c>
      <c r="E1954" s="957">
        <v>1</v>
      </c>
      <c r="F1954" t="s">
        <v>440</v>
      </c>
      <c r="G1954" s="957">
        <v>182</v>
      </c>
      <c r="H1954" t="s">
        <v>385</v>
      </c>
      <c r="I1954" s="937" t="s">
        <v>489</v>
      </c>
      <c r="J1954" s="937" t="s">
        <v>445</v>
      </c>
      <c r="K1954" s="937" t="s">
        <v>6</v>
      </c>
      <c r="L1954" s="937" t="s">
        <v>46</v>
      </c>
      <c r="M1954" s="958" t="s">
        <v>165</v>
      </c>
      <c r="N1954" s="678">
        <f t="shared" ca="1" si="335"/>
        <v>2.3006695283929957</v>
      </c>
      <c r="O1954" s="678">
        <f t="shared" ca="1" si="335"/>
        <v>0</v>
      </c>
      <c r="P1954" s="678">
        <f t="shared" ca="1" si="335"/>
        <v>1.1215474423253355</v>
      </c>
      <c r="Q1954" s="678">
        <f t="shared" ca="1" si="335"/>
        <v>0</v>
      </c>
      <c r="R1954" s="678">
        <f t="shared" ca="1" si="335"/>
        <v>0.35190019321817212</v>
      </c>
      <c r="S1954" s="678">
        <f t="shared" ca="1" si="335"/>
        <v>0</v>
      </c>
      <c r="T1954" s="678">
        <f t="shared" ca="1" si="335"/>
        <v>0</v>
      </c>
      <c r="U1954" s="678">
        <f t="shared" ca="1" si="335"/>
        <v>0</v>
      </c>
      <c r="V1954" s="678">
        <f t="shared" ca="1" si="335"/>
        <v>0</v>
      </c>
      <c r="W1954" s="678">
        <f t="shared" ca="1" si="331"/>
        <v>0.82722189284948788</v>
      </c>
      <c r="X1954" s="678">
        <f t="shared" ca="1" si="335"/>
        <v>0</v>
      </c>
      <c r="Y1954" s="678">
        <f t="shared" ca="1" si="335"/>
        <v>0</v>
      </c>
      <c r="Z1954" s="678">
        <f t="shared" ca="1" si="335"/>
        <v>0</v>
      </c>
      <c r="AA1954" t="str">
        <f t="shared" si="332"/>
        <v>ASR_CMS_19</v>
      </c>
      <c r="AB1954" s="957">
        <f t="shared" si="333"/>
        <v>45406</v>
      </c>
      <c r="AC1954" t="str">
        <f t="shared" si="334"/>
        <v>Unaudited</v>
      </c>
    </row>
    <row r="1955" spans="1:29" x14ac:dyDescent="0.25">
      <c r="A1955" t="s">
        <v>421</v>
      </c>
      <c r="B1955" t="s">
        <v>1380</v>
      </c>
      <c r="C1955" t="s">
        <v>1381</v>
      </c>
      <c r="D1955">
        <v>1900</v>
      </c>
      <c r="E1955" s="957">
        <v>1</v>
      </c>
      <c r="F1955" t="s">
        <v>440</v>
      </c>
      <c r="G1955" s="957">
        <v>182</v>
      </c>
      <c r="H1955" t="s">
        <v>385</v>
      </c>
      <c r="I1955" s="958" t="s">
        <v>489</v>
      </c>
      <c r="J1955" s="958" t="s">
        <v>445</v>
      </c>
      <c r="K1955" s="958" t="s">
        <v>6</v>
      </c>
      <c r="L1955" s="937" t="s">
        <v>166</v>
      </c>
      <c r="M1955" s="958" t="s">
        <v>462</v>
      </c>
      <c r="N1955" s="678">
        <f t="shared" ca="1" si="335"/>
        <v>98579.755259476486</v>
      </c>
      <c r="O1955" s="678">
        <f t="shared" ca="1" si="335"/>
        <v>18876.967103157702</v>
      </c>
      <c r="P1955" s="678">
        <f t="shared" ca="1" si="335"/>
        <v>4383.2408927753331</v>
      </c>
      <c r="Q1955" s="678">
        <f t="shared" ca="1" si="335"/>
        <v>27852.293413669835</v>
      </c>
      <c r="R1955" s="678">
        <f t="shared" ca="1" si="335"/>
        <v>5025.0118265817728</v>
      </c>
      <c r="S1955" s="678">
        <f t="shared" ca="1" si="335"/>
        <v>157.21028583801478</v>
      </c>
      <c r="T1955" s="678">
        <f t="shared" ca="1" si="335"/>
        <v>8255.9336491813483</v>
      </c>
      <c r="U1955" s="678">
        <f t="shared" ca="1" si="335"/>
        <v>0</v>
      </c>
      <c r="V1955" s="678">
        <f t="shared" ca="1" si="335"/>
        <v>661.46303767595532</v>
      </c>
      <c r="W1955" s="678">
        <f t="shared" ca="1" si="331"/>
        <v>33367.635050596517</v>
      </c>
      <c r="X1955" s="678">
        <f t="shared" ca="1" si="335"/>
        <v>0</v>
      </c>
      <c r="Y1955" s="678">
        <f t="shared" ca="1" si="335"/>
        <v>0</v>
      </c>
      <c r="Z1955" s="678">
        <f t="shared" ca="1" si="335"/>
        <v>0</v>
      </c>
      <c r="AA1955" t="str">
        <f t="shared" si="332"/>
        <v>ASR_CMS_19</v>
      </c>
      <c r="AB1955" s="957">
        <f t="shared" si="333"/>
        <v>45406</v>
      </c>
      <c r="AC1955" t="str">
        <f t="shared" si="334"/>
        <v>Unaudited</v>
      </c>
    </row>
    <row r="1956" spans="1:29" x14ac:dyDescent="0.25">
      <c r="A1956" t="s">
        <v>421</v>
      </c>
      <c r="B1956" t="s">
        <v>1380</v>
      </c>
      <c r="C1956" t="s">
        <v>1381</v>
      </c>
      <c r="D1956">
        <v>1900</v>
      </c>
      <c r="E1956" s="957">
        <v>1</v>
      </c>
      <c r="F1956" t="s">
        <v>440</v>
      </c>
      <c r="G1956" s="957">
        <v>182</v>
      </c>
      <c r="H1956" t="s">
        <v>385</v>
      </c>
      <c r="I1956" s="958" t="s">
        <v>489</v>
      </c>
      <c r="J1956" s="958" t="s">
        <v>445</v>
      </c>
      <c r="K1956" s="958" t="s">
        <v>435</v>
      </c>
      <c r="L1956" s="953" t="s">
        <v>121</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ASR_CMS_19</v>
      </c>
      <c r="AB1956" s="957">
        <f t="shared" si="333"/>
        <v>45406</v>
      </c>
      <c r="AC1956" t="str">
        <f t="shared" si="334"/>
        <v>Unaudited</v>
      </c>
    </row>
    <row r="1957" spans="1:29" x14ac:dyDescent="0.25">
      <c r="A1957" t="s">
        <v>421</v>
      </c>
      <c r="B1957" t="s">
        <v>1380</v>
      </c>
      <c r="C1957" t="s">
        <v>1381</v>
      </c>
      <c r="D1957">
        <v>1900</v>
      </c>
      <c r="E1957" s="957">
        <v>1</v>
      </c>
      <c r="F1957" t="s">
        <v>440</v>
      </c>
      <c r="G1957" s="957">
        <v>182</v>
      </c>
      <c r="H1957" t="s">
        <v>385</v>
      </c>
      <c r="I1957" s="937" t="s">
        <v>489</v>
      </c>
      <c r="J1957" s="937" t="s">
        <v>445</v>
      </c>
      <c r="K1957" s="937" t="s">
        <v>435</v>
      </c>
      <c r="L1957" s="937" t="s">
        <v>938</v>
      </c>
      <c r="M1957" s="958" t="s">
        <v>930</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ASR_CMS_19</v>
      </c>
      <c r="AB1957" s="957">
        <f t="shared" si="333"/>
        <v>45406</v>
      </c>
      <c r="AC1957" t="str">
        <f t="shared" si="334"/>
        <v>Unaudited</v>
      </c>
    </row>
    <row r="1958" spans="1:29" x14ac:dyDescent="0.25">
      <c r="A1958" t="s">
        <v>421</v>
      </c>
      <c r="B1958" t="s">
        <v>1380</v>
      </c>
      <c r="C1958" t="s">
        <v>1381</v>
      </c>
      <c r="D1958">
        <v>1900</v>
      </c>
      <c r="E1958" s="957">
        <v>1</v>
      </c>
      <c r="F1958" t="s">
        <v>440</v>
      </c>
      <c r="G1958" s="957">
        <v>182</v>
      </c>
      <c r="H1958" t="s">
        <v>385</v>
      </c>
      <c r="I1958" s="937" t="s">
        <v>489</v>
      </c>
      <c r="J1958" s="937" t="s">
        <v>445</v>
      </c>
      <c r="K1958" s="937" t="s">
        <v>435</v>
      </c>
      <c r="L1958" s="937" t="s">
        <v>168</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ASR_CMS_19</v>
      </c>
      <c r="AB1958" s="957">
        <f t="shared" si="333"/>
        <v>45406</v>
      </c>
      <c r="AC1958" t="str">
        <f t="shared" si="334"/>
        <v>Unaudited</v>
      </c>
    </row>
    <row r="1959" spans="1:29" x14ac:dyDescent="0.25">
      <c r="A1959" t="s">
        <v>421</v>
      </c>
      <c r="B1959" t="s">
        <v>1380</v>
      </c>
      <c r="C1959" t="s">
        <v>1381</v>
      </c>
      <c r="D1959">
        <v>1900</v>
      </c>
      <c r="E1959" s="957">
        <v>1</v>
      </c>
      <c r="F1959" t="s">
        <v>440</v>
      </c>
      <c r="G1959" s="957">
        <v>182</v>
      </c>
      <c r="H1959" t="s">
        <v>385</v>
      </c>
      <c r="I1959" s="937" t="s">
        <v>489</v>
      </c>
      <c r="J1959" s="937" t="s">
        <v>445</v>
      </c>
      <c r="K1959" s="937" t="s">
        <v>435</v>
      </c>
      <c r="L1959" s="937" t="s">
        <v>169</v>
      </c>
      <c r="M1959" s="958" t="s">
        <v>330</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ASR_CMS_19</v>
      </c>
      <c r="AB1959" s="957">
        <f t="shared" si="333"/>
        <v>45406</v>
      </c>
      <c r="AC1959" t="str">
        <f t="shared" si="334"/>
        <v>Unaudited</v>
      </c>
    </row>
    <row r="1960" spans="1:29" x14ac:dyDescent="0.25">
      <c r="A1960" t="s">
        <v>421</v>
      </c>
      <c r="B1960" t="s">
        <v>1380</v>
      </c>
      <c r="C1960" t="s">
        <v>1381</v>
      </c>
      <c r="D1960">
        <v>1900</v>
      </c>
      <c r="E1960" s="957">
        <v>1</v>
      </c>
      <c r="F1960" t="s">
        <v>440</v>
      </c>
      <c r="G1960" s="957">
        <v>182</v>
      </c>
      <c r="H1960" t="s">
        <v>385</v>
      </c>
      <c r="I1960" s="937" t="s">
        <v>489</v>
      </c>
      <c r="J1960" s="937" t="s">
        <v>451</v>
      </c>
      <c r="K1960" s="937" t="s">
        <v>436</v>
      </c>
      <c r="L1960" s="953" t="s">
        <v>122</v>
      </c>
      <c r="M1960" s="958" t="s">
        <v>27</v>
      </c>
      <c r="N1960" s="678">
        <f t="shared" ca="1" si="337"/>
        <v>1571622.9592424664</v>
      </c>
      <c r="O1960" s="678">
        <f t="shared" ca="1" si="336"/>
        <v>34.651554543484487</v>
      </c>
      <c r="P1960" s="678">
        <f t="shared" ca="1" si="336"/>
        <v>1571588.3076879228</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ASR_CMS_19</v>
      </c>
      <c r="AB1960" s="957">
        <f t="shared" si="333"/>
        <v>45406</v>
      </c>
      <c r="AC1960" t="str">
        <f t="shared" si="334"/>
        <v>Unaudited</v>
      </c>
    </row>
    <row r="1961" spans="1:29" x14ac:dyDescent="0.25">
      <c r="A1961" t="s">
        <v>421</v>
      </c>
      <c r="B1961" t="s">
        <v>1380</v>
      </c>
      <c r="C1961" t="s">
        <v>1381</v>
      </c>
      <c r="D1961">
        <v>1900</v>
      </c>
      <c r="E1961" s="957">
        <v>1</v>
      </c>
      <c r="F1961" t="s">
        <v>440</v>
      </c>
      <c r="G1961" s="957">
        <v>182</v>
      </c>
      <c r="H1961" t="s">
        <v>385</v>
      </c>
      <c r="I1961" s="937" t="s">
        <v>489</v>
      </c>
      <c r="J1961" s="937" t="s">
        <v>451</v>
      </c>
      <c r="K1961" s="937" t="s">
        <v>436</v>
      </c>
      <c r="L1961" s="953" t="s">
        <v>123</v>
      </c>
      <c r="M1961" s="958" t="s">
        <v>98</v>
      </c>
      <c r="N1961" s="678">
        <f t="shared" ca="1" si="337"/>
        <v>195977.60754998788</v>
      </c>
      <c r="O1961" s="678">
        <f t="shared" ca="1" si="336"/>
        <v>18016.089157557191</v>
      </c>
      <c r="P1961" s="678">
        <f t="shared" ca="1" si="336"/>
        <v>177961.51839243068</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ASR_CMS_19</v>
      </c>
      <c r="AB1961" s="957">
        <f t="shared" si="333"/>
        <v>45406</v>
      </c>
      <c r="AC1961" t="str">
        <f t="shared" si="334"/>
        <v>Unaudited</v>
      </c>
    </row>
    <row r="1962" spans="1:29" x14ac:dyDescent="0.25">
      <c r="A1962" t="s">
        <v>421</v>
      </c>
      <c r="B1962" t="s">
        <v>1380</v>
      </c>
      <c r="C1962" t="s">
        <v>1381</v>
      </c>
      <c r="D1962">
        <v>1900</v>
      </c>
      <c r="E1962" s="957">
        <v>1</v>
      </c>
      <c r="F1962" t="s">
        <v>440</v>
      </c>
      <c r="G1962" s="957">
        <v>182</v>
      </c>
      <c r="H1962" t="s">
        <v>385</v>
      </c>
      <c r="I1962" s="937" t="s">
        <v>489</v>
      </c>
      <c r="J1962" s="937" t="s">
        <v>451</v>
      </c>
      <c r="K1962" s="937" t="s">
        <v>436</v>
      </c>
      <c r="L1962" s="937" t="s">
        <v>124</v>
      </c>
      <c r="M1962" s="958" t="s">
        <v>99</v>
      </c>
      <c r="N1962" s="678">
        <f t="shared" ca="1" si="337"/>
        <v>159095.01330541246</v>
      </c>
      <c r="O1962" s="678">
        <f t="shared" ca="1" si="336"/>
        <v>28744.154133338303</v>
      </c>
      <c r="P1962" s="678">
        <f t="shared" ca="1" si="336"/>
        <v>130350.85917207417</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ASR_CMS_19</v>
      </c>
      <c r="AB1962" s="957">
        <f t="shared" si="333"/>
        <v>45406</v>
      </c>
      <c r="AC1962" t="str">
        <f t="shared" si="334"/>
        <v>Unaudited</v>
      </c>
    </row>
    <row r="1963" spans="1:29" x14ac:dyDescent="0.25">
      <c r="A1963" t="s">
        <v>421</v>
      </c>
      <c r="B1963" t="s">
        <v>1380</v>
      </c>
      <c r="C1963" t="s">
        <v>1381</v>
      </c>
      <c r="D1963">
        <v>1900</v>
      </c>
      <c r="E1963" s="957">
        <v>1</v>
      </c>
      <c r="F1963" t="s">
        <v>440</v>
      </c>
      <c r="G1963" s="957">
        <v>182</v>
      </c>
      <c r="H1963" t="s">
        <v>385</v>
      </c>
      <c r="I1963" s="958" t="s">
        <v>489</v>
      </c>
      <c r="J1963" s="958" t="s">
        <v>451</v>
      </c>
      <c r="K1963" s="958" t="s">
        <v>436</v>
      </c>
      <c r="L1963" s="937" t="s">
        <v>125</v>
      </c>
      <c r="M1963" s="958" t="s">
        <v>100</v>
      </c>
      <c r="N1963" s="678">
        <f t="shared" ca="1" si="337"/>
        <v>9424.5035855439764</v>
      </c>
      <c r="O1963" s="678">
        <f t="shared" ca="1" si="336"/>
        <v>8770.8420838739949</v>
      </c>
      <c r="P1963" s="678">
        <f t="shared" ca="1" si="336"/>
        <v>653.66150166998079</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ASR_CMS_19</v>
      </c>
      <c r="AB1963" s="957">
        <f t="shared" si="333"/>
        <v>45406</v>
      </c>
      <c r="AC1963" t="str">
        <f t="shared" si="334"/>
        <v>Unaudited</v>
      </c>
    </row>
    <row r="1964" spans="1:29" x14ac:dyDescent="0.25">
      <c r="A1964" t="s">
        <v>421</v>
      </c>
      <c r="B1964" t="s">
        <v>1380</v>
      </c>
      <c r="C1964" t="s">
        <v>1381</v>
      </c>
      <c r="D1964">
        <v>1900</v>
      </c>
      <c r="E1964" s="957">
        <v>1</v>
      </c>
      <c r="F1964" t="s">
        <v>440</v>
      </c>
      <c r="G1964" s="957">
        <v>182</v>
      </c>
      <c r="H1964" t="s">
        <v>385</v>
      </c>
      <c r="I1964" s="937" t="s">
        <v>489</v>
      </c>
      <c r="J1964" s="937" t="s">
        <v>451</v>
      </c>
      <c r="K1964" s="937" t="s">
        <v>436</v>
      </c>
      <c r="L1964" s="937" t="s">
        <v>126</v>
      </c>
      <c r="M1964" s="958" t="s">
        <v>101</v>
      </c>
      <c r="N1964" s="678">
        <f t="shared" ca="1" si="337"/>
        <v>195394.56884378471</v>
      </c>
      <c r="O1964" s="678">
        <f t="shared" ca="1" si="336"/>
        <v>31189.309558952264</v>
      </c>
      <c r="P1964" s="678">
        <f t="shared" ca="1" si="336"/>
        <v>164205.25928483246</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ASR_CMS_19</v>
      </c>
      <c r="AB1964" s="957">
        <f t="shared" si="333"/>
        <v>45406</v>
      </c>
      <c r="AC1964" t="str">
        <f t="shared" si="334"/>
        <v>Unaudited</v>
      </c>
    </row>
    <row r="1965" spans="1:29" x14ac:dyDescent="0.25">
      <c r="A1965" t="s">
        <v>421</v>
      </c>
      <c r="B1965" t="s">
        <v>1380</v>
      </c>
      <c r="C1965" t="s">
        <v>1381</v>
      </c>
      <c r="D1965">
        <v>1900</v>
      </c>
      <c r="E1965" s="957">
        <v>1</v>
      </c>
      <c r="F1965" t="s">
        <v>440</v>
      </c>
      <c r="G1965" s="957">
        <v>182</v>
      </c>
      <c r="H1965" t="s">
        <v>385</v>
      </c>
      <c r="I1965" s="937" t="s">
        <v>489</v>
      </c>
      <c r="J1965" s="937" t="s">
        <v>451</v>
      </c>
      <c r="K1965" s="937" t="s">
        <v>436</v>
      </c>
      <c r="L1965" s="937" t="s">
        <v>127</v>
      </c>
      <c r="M1965" s="958" t="s">
        <v>28</v>
      </c>
      <c r="N1965" s="678">
        <f t="shared" ca="1" si="337"/>
        <v>9057.2929210896036</v>
      </c>
      <c r="O1965" s="678">
        <f t="shared" ca="1" si="336"/>
        <v>9057.2929210896036</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ASR_CMS_19</v>
      </c>
      <c r="AB1965" s="957">
        <f t="shared" si="333"/>
        <v>45406</v>
      </c>
      <c r="AC1965" t="str">
        <f t="shared" si="334"/>
        <v>Unaudited</v>
      </c>
    </row>
    <row r="1966" spans="1:29" x14ac:dyDescent="0.25">
      <c r="A1966" t="s">
        <v>421</v>
      </c>
      <c r="B1966" t="s">
        <v>1380</v>
      </c>
      <c r="C1966" t="s">
        <v>1381</v>
      </c>
      <c r="D1966">
        <v>1900</v>
      </c>
      <c r="E1966" s="957">
        <v>1</v>
      </c>
      <c r="F1966" t="s">
        <v>440</v>
      </c>
      <c r="G1966" s="957">
        <v>182</v>
      </c>
      <c r="H1966" t="s">
        <v>385</v>
      </c>
      <c r="I1966" s="937" t="s">
        <v>489</v>
      </c>
      <c r="J1966" s="937" t="s">
        <v>437</v>
      </c>
      <c r="K1966" s="937" t="s">
        <v>437</v>
      </c>
      <c r="L1966" s="937" t="s">
        <v>129</v>
      </c>
      <c r="M1966" s="958" t="s">
        <v>327</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ASR_CMS_19</v>
      </c>
      <c r="AB1966" s="957">
        <f t="shared" si="333"/>
        <v>45406</v>
      </c>
      <c r="AC1966" t="str">
        <f t="shared" si="334"/>
        <v>Unaudited</v>
      </c>
    </row>
    <row r="1967" spans="1:29" x14ac:dyDescent="0.25">
      <c r="A1967" t="s">
        <v>421</v>
      </c>
      <c r="B1967" t="s">
        <v>1380</v>
      </c>
      <c r="C1967" t="s">
        <v>1381</v>
      </c>
      <c r="D1967">
        <v>1900</v>
      </c>
      <c r="E1967" s="957">
        <v>1</v>
      </c>
      <c r="F1967" t="s">
        <v>440</v>
      </c>
      <c r="G1967" s="957">
        <v>182</v>
      </c>
      <c r="H1967" t="s">
        <v>385</v>
      </c>
      <c r="I1967" s="958" t="s">
        <v>489</v>
      </c>
      <c r="J1967" s="958" t="s">
        <v>437</v>
      </c>
      <c r="K1967" s="958" t="s">
        <v>437</v>
      </c>
      <c r="L1967" s="937" t="s">
        <v>130</v>
      </c>
      <c r="M1967" s="958" t="s">
        <v>326</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ASR_CMS_19</v>
      </c>
      <c r="AB1967" s="957">
        <f t="shared" si="333"/>
        <v>45406</v>
      </c>
      <c r="AC1967" t="str">
        <f t="shared" si="334"/>
        <v>Unaudited</v>
      </c>
    </row>
    <row r="1968" spans="1:29" ht="30" x14ac:dyDescent="0.25">
      <c r="A1968" t="s">
        <v>421</v>
      </c>
      <c r="B1968" t="s">
        <v>1380</v>
      </c>
      <c r="C1968" t="s">
        <v>1381</v>
      </c>
      <c r="D1968">
        <v>1900</v>
      </c>
      <c r="E1968" s="957">
        <v>1</v>
      </c>
      <c r="F1968" t="s">
        <v>440</v>
      </c>
      <c r="G1968" s="957">
        <v>182</v>
      </c>
      <c r="H1968" t="s">
        <v>385</v>
      </c>
      <c r="I1968" s="958" t="s">
        <v>489</v>
      </c>
      <c r="J1968" s="958" t="s">
        <v>437</v>
      </c>
      <c r="K1968" s="958" t="s">
        <v>437</v>
      </c>
      <c r="L1968" s="937" t="s">
        <v>131</v>
      </c>
      <c r="M1968" s="958" t="s">
        <v>180</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ASR_CMS_19</v>
      </c>
      <c r="AB1968" s="957">
        <f t="shared" si="333"/>
        <v>45406</v>
      </c>
      <c r="AC1968" t="str">
        <f t="shared" si="334"/>
        <v>Unaudited</v>
      </c>
    </row>
    <row r="1969" spans="1:29" x14ac:dyDescent="0.25">
      <c r="A1969" t="s">
        <v>421</v>
      </c>
      <c r="B1969" t="s">
        <v>1380</v>
      </c>
      <c r="C1969" t="s">
        <v>1381</v>
      </c>
      <c r="D1969">
        <v>1900</v>
      </c>
      <c r="E1969" s="957">
        <v>1</v>
      </c>
      <c r="F1969" t="s">
        <v>440</v>
      </c>
      <c r="G1969" s="957">
        <v>182</v>
      </c>
      <c r="H1969" t="s">
        <v>385</v>
      </c>
      <c r="I1969" s="958" t="s">
        <v>489</v>
      </c>
      <c r="J1969" s="958" t="s">
        <v>437</v>
      </c>
      <c r="K1969" s="958" t="s">
        <v>437</v>
      </c>
      <c r="L1969" s="937" t="s">
        <v>132</v>
      </c>
      <c r="M1969" s="958" t="s">
        <v>495</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ASR_CMS_19</v>
      </c>
      <c r="AB1969" s="957">
        <f t="shared" si="333"/>
        <v>45406</v>
      </c>
      <c r="AC1969" t="str">
        <f t="shared" si="334"/>
        <v>Unaudited</v>
      </c>
    </row>
    <row r="1970" spans="1:29" x14ac:dyDescent="0.25">
      <c r="A1970" t="s">
        <v>421</v>
      </c>
      <c r="B1970" t="s">
        <v>1380</v>
      </c>
      <c r="C1970" t="s">
        <v>1381</v>
      </c>
      <c r="D1970">
        <v>1900</v>
      </c>
      <c r="E1970" s="957">
        <v>1</v>
      </c>
      <c r="F1970" t="s">
        <v>440</v>
      </c>
      <c r="G1970" s="957">
        <v>182</v>
      </c>
      <c r="H1970" t="s">
        <v>385</v>
      </c>
      <c r="I1970" s="958" t="s">
        <v>489</v>
      </c>
      <c r="J1970" s="958" t="s">
        <v>437</v>
      </c>
      <c r="K1970" s="958" t="s">
        <v>437</v>
      </c>
      <c r="L1970" s="937" t="s">
        <v>133</v>
      </c>
      <c r="M1970" s="958" t="s">
        <v>496</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ASR_CMS_19</v>
      </c>
      <c r="AB1970" s="957">
        <f t="shared" si="333"/>
        <v>45406</v>
      </c>
      <c r="AC1970" t="str">
        <f t="shared" si="334"/>
        <v>Unaudited</v>
      </c>
    </row>
    <row r="1971" spans="1:29" x14ac:dyDescent="0.25">
      <c r="A1971" t="s">
        <v>421</v>
      </c>
      <c r="B1971" t="s">
        <v>1380</v>
      </c>
      <c r="C1971" t="s">
        <v>1381</v>
      </c>
      <c r="D1971">
        <v>1900</v>
      </c>
      <c r="E1971" s="957">
        <v>1</v>
      </c>
      <c r="F1971" t="s">
        <v>440</v>
      </c>
      <c r="G1971" s="957">
        <v>182</v>
      </c>
      <c r="H1971" t="s">
        <v>385</v>
      </c>
      <c r="I1971" s="958" t="s">
        <v>489</v>
      </c>
      <c r="J1971" s="958" t="s">
        <v>437</v>
      </c>
      <c r="K1971" s="958" t="s">
        <v>437</v>
      </c>
      <c r="L1971" s="953" t="s">
        <v>134</v>
      </c>
      <c r="M1971" s="958" t="s">
        <v>497</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ASR_CMS_19</v>
      </c>
      <c r="AB1971" s="957">
        <f t="shared" si="333"/>
        <v>45406</v>
      </c>
      <c r="AC1971" t="str">
        <f t="shared" si="334"/>
        <v>Unaudited</v>
      </c>
    </row>
    <row r="1972" spans="1:29" ht="30" x14ac:dyDescent="0.25">
      <c r="A1972" t="s">
        <v>421</v>
      </c>
      <c r="B1972" t="s">
        <v>1380</v>
      </c>
      <c r="C1972" t="s">
        <v>1381</v>
      </c>
      <c r="D1972">
        <v>1900</v>
      </c>
      <c r="E1972" s="957">
        <v>1</v>
      </c>
      <c r="F1972" t="s">
        <v>440</v>
      </c>
      <c r="G1972" s="957">
        <v>182</v>
      </c>
      <c r="H1972" t="s">
        <v>385</v>
      </c>
      <c r="I1972" s="958" t="s">
        <v>490</v>
      </c>
      <c r="J1972" s="958" t="s">
        <v>26</v>
      </c>
      <c r="K1972" s="958" t="s">
        <v>26</v>
      </c>
      <c r="L1972" s="937" t="s">
        <v>270</v>
      </c>
      <c r="M1972" s="958" t="s">
        <v>26</v>
      </c>
      <c r="N1972" s="678">
        <f t="shared" ca="1" si="337"/>
        <v>699722.87419253797</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ASR_CMS_19</v>
      </c>
      <c r="AB1972" s="957">
        <f t="shared" si="333"/>
        <v>45406</v>
      </c>
      <c r="AC1972" t="str">
        <f t="shared" si="334"/>
        <v>Unaudited</v>
      </c>
    </row>
    <row r="1973" spans="1:29" x14ac:dyDescent="0.25">
      <c r="A1973" t="s">
        <v>421</v>
      </c>
      <c r="B1973" t="s">
        <v>1380</v>
      </c>
      <c r="C1973" t="s">
        <v>1381</v>
      </c>
      <c r="D1973">
        <v>1900</v>
      </c>
      <c r="E1973" s="957">
        <v>1</v>
      </c>
      <c r="F1973" t="s">
        <v>441</v>
      </c>
      <c r="G1973" s="957">
        <v>274</v>
      </c>
      <c r="H1973" t="s">
        <v>385</v>
      </c>
      <c r="I1973" s="937" t="s">
        <v>433</v>
      </c>
      <c r="J1973" s="937" t="s">
        <v>433</v>
      </c>
      <c r="K1973" s="937" t="s">
        <v>433</v>
      </c>
      <c r="L1973" s="937"/>
      <c r="M1973" s="958" t="s">
        <v>433</v>
      </c>
      <c r="N1973" s="678">
        <f t="shared" ca="1" si="337"/>
        <v>16455.738709677</v>
      </c>
      <c r="O1973" s="678">
        <f t="shared" ca="1" si="336"/>
        <v>7901.607526881</v>
      </c>
      <c r="P1973" s="678">
        <f t="shared" ca="1" si="336"/>
        <v>1382.358064515</v>
      </c>
      <c r="Q1973" s="678">
        <f t="shared" ca="1" si="336"/>
        <v>4863.0021505389996</v>
      </c>
      <c r="R1973" s="678">
        <f t="shared" ca="1" si="336"/>
        <v>801.9903225810001</v>
      </c>
      <c r="S1973" s="678">
        <f t="shared" ca="1" si="336"/>
        <v>17.2</v>
      </c>
      <c r="T1973" s="678">
        <f t="shared" ca="1" si="336"/>
        <v>1147.64516129</v>
      </c>
      <c r="U1973" s="678">
        <f t="shared" ca="1" si="336"/>
        <v>0</v>
      </c>
      <c r="V1973" s="678">
        <f t="shared" ca="1" si="336"/>
        <v>85.225806452</v>
      </c>
      <c r="W1973" s="678">
        <f t="shared" ca="1" si="331"/>
        <v>256.709677419</v>
      </c>
      <c r="X1973" s="678">
        <f t="shared" ca="1" si="336"/>
        <v>0</v>
      </c>
      <c r="Y1973" s="678">
        <f t="shared" ca="1" si="336"/>
        <v>0</v>
      </c>
      <c r="Z1973" s="678">
        <f t="shared" ca="1" si="336"/>
        <v>0</v>
      </c>
      <c r="AA1973" t="str">
        <f t="shared" si="332"/>
        <v>ASR_CMS_19</v>
      </c>
      <c r="AB1973" s="957">
        <f t="shared" si="333"/>
        <v>45406</v>
      </c>
      <c r="AC1973" t="str">
        <f t="shared" si="334"/>
        <v>Unaudited</v>
      </c>
    </row>
    <row r="1974" spans="1:29" x14ac:dyDescent="0.25">
      <c r="A1974" t="s">
        <v>421</v>
      </c>
      <c r="B1974" t="s">
        <v>1380</v>
      </c>
      <c r="C1974" t="s">
        <v>1381</v>
      </c>
      <c r="D1974">
        <v>1900</v>
      </c>
      <c r="E1974" s="957">
        <v>1</v>
      </c>
      <c r="F1974" t="s">
        <v>441</v>
      </c>
      <c r="G1974" s="957">
        <v>274</v>
      </c>
      <c r="H1974" t="s">
        <v>385</v>
      </c>
      <c r="I1974" s="958" t="s">
        <v>488</v>
      </c>
      <c r="J1974" s="958" t="s">
        <v>12</v>
      </c>
      <c r="K1974" s="958" t="s">
        <v>12</v>
      </c>
      <c r="L1974" s="937">
        <v>1.1000000000000001</v>
      </c>
      <c r="M1974" s="958" t="s">
        <v>12</v>
      </c>
      <c r="N1974" s="678">
        <f t="shared" ca="1" si="337"/>
        <v>28032454.167138815</v>
      </c>
      <c r="O1974" s="678">
        <f t="shared" ca="1" si="336"/>
        <v>9829400.0040754899</v>
      </c>
      <c r="P1974" s="678">
        <f t="shared" ca="1" si="336"/>
        <v>1719596.644354152</v>
      </c>
      <c r="Q1974" s="678">
        <f t="shared" ca="1" si="336"/>
        <v>6049821.3420866374</v>
      </c>
      <c r="R1974" s="678">
        <f t="shared" ca="1" si="336"/>
        <v>997688.19900010969</v>
      </c>
      <c r="S1974" s="678">
        <f t="shared" ca="1" si="336"/>
        <v>21379.295736764125</v>
      </c>
      <c r="T1974" s="678">
        <f t="shared" ca="1" si="336"/>
        <v>1427725.5699951719</v>
      </c>
      <c r="U1974" s="678">
        <f t="shared" ca="1" si="336"/>
        <v>0</v>
      </c>
      <c r="V1974" s="678">
        <f t="shared" ca="1" si="336"/>
        <v>106022.61918762951</v>
      </c>
      <c r="W1974" s="678">
        <f t="shared" ca="1" si="331"/>
        <v>7880820.4927028595</v>
      </c>
      <c r="X1974" s="678">
        <f t="shared" ca="1" si="336"/>
        <v>0</v>
      </c>
      <c r="Y1974" s="678">
        <f t="shared" ca="1" si="336"/>
        <v>0</v>
      </c>
      <c r="Z1974" s="678">
        <f t="shared" ca="1" si="336"/>
        <v>0</v>
      </c>
      <c r="AA1974" t="str">
        <f t="shared" si="332"/>
        <v>ASR_CMS_19</v>
      </c>
      <c r="AB1974" s="957">
        <f t="shared" si="333"/>
        <v>45406</v>
      </c>
      <c r="AC1974" t="str">
        <f t="shared" si="334"/>
        <v>Unaudited</v>
      </c>
    </row>
    <row r="1975" spans="1:29" x14ac:dyDescent="0.25">
      <c r="A1975" t="s">
        <v>421</v>
      </c>
      <c r="B1975" t="s">
        <v>1380</v>
      </c>
      <c r="C1975" t="s">
        <v>1381</v>
      </c>
      <c r="D1975">
        <v>1900</v>
      </c>
      <c r="E1975" s="957">
        <v>1</v>
      </c>
      <c r="F1975" t="s">
        <v>441</v>
      </c>
      <c r="G1975" s="957">
        <v>274</v>
      </c>
      <c r="H1975" t="s">
        <v>385</v>
      </c>
      <c r="I1975" s="937" t="s">
        <v>488</v>
      </c>
      <c r="J1975" s="937" t="s">
        <v>12</v>
      </c>
      <c r="K1975" s="937" t="s">
        <v>1323</v>
      </c>
      <c r="L1975" s="937" t="s">
        <v>1314</v>
      </c>
      <c r="M1975" s="937" t="s">
        <v>1323</v>
      </c>
      <c r="N1975" s="678">
        <f t="shared" ca="1" si="337"/>
        <v>402291.87392883829</v>
      </c>
      <c r="O1975" s="678">
        <f t="shared" ca="1" si="336"/>
        <v>147069.67945095946</v>
      </c>
      <c r="P1975" s="678">
        <f t="shared" ca="1" si="336"/>
        <v>25837.567104506437</v>
      </c>
      <c r="Q1975" s="678">
        <f t="shared" ca="1" si="336"/>
        <v>88681.329927407613</v>
      </c>
      <c r="R1975" s="678">
        <f t="shared" ca="1" si="336"/>
        <v>14766.001743541729</v>
      </c>
      <c r="S1975" s="678">
        <f t="shared" ca="1" si="336"/>
        <v>404.73992253164806</v>
      </c>
      <c r="T1975" s="678">
        <f t="shared" ca="1" si="336"/>
        <v>20944.341737416013</v>
      </c>
      <c r="U1975" s="678">
        <f t="shared" ca="1" si="336"/>
        <v>0</v>
      </c>
      <c r="V1975" s="678">
        <f t="shared" ca="1" si="336"/>
        <v>1567.0923013431566</v>
      </c>
      <c r="W1975" s="678">
        <f t="shared" ca="1" si="331"/>
        <v>103021.12174113223</v>
      </c>
      <c r="X1975" s="678">
        <f t="shared" ca="1" si="336"/>
        <v>0</v>
      </c>
      <c r="Y1975" s="678">
        <f t="shared" ca="1" si="336"/>
        <v>0</v>
      </c>
      <c r="Z1975" s="678">
        <f t="shared" ca="1" si="336"/>
        <v>0</v>
      </c>
      <c r="AA1975" t="str">
        <f t="shared" si="332"/>
        <v>ASR_CMS_19</v>
      </c>
      <c r="AB1975" s="957">
        <f t="shared" si="333"/>
        <v>45406</v>
      </c>
      <c r="AC1975" t="str">
        <f t="shared" si="334"/>
        <v>Unaudited</v>
      </c>
    </row>
    <row r="1976" spans="1:29" x14ac:dyDescent="0.25">
      <c r="A1976" t="s">
        <v>421</v>
      </c>
      <c r="B1976" t="s">
        <v>1380</v>
      </c>
      <c r="C1976" t="s">
        <v>1381</v>
      </c>
      <c r="D1976">
        <v>1900</v>
      </c>
      <c r="E1976" s="957">
        <v>1</v>
      </c>
      <c r="F1976" t="s">
        <v>441</v>
      </c>
      <c r="G1976" s="957">
        <v>274</v>
      </c>
      <c r="H1976" t="s">
        <v>385</v>
      </c>
      <c r="I1976" s="937" t="s">
        <v>488</v>
      </c>
      <c r="J1976" s="937" t="s">
        <v>491</v>
      </c>
      <c r="K1976" s="937" t="s">
        <v>492</v>
      </c>
      <c r="L1976" s="937" t="s">
        <v>63</v>
      </c>
      <c r="M1976" s="958" t="s">
        <v>344</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ASR_CMS_19</v>
      </c>
      <c r="AB1976" s="957">
        <f t="shared" si="333"/>
        <v>45406</v>
      </c>
      <c r="AC1976" t="str">
        <f t="shared" si="334"/>
        <v>Unaudited</v>
      </c>
    </row>
    <row r="1977" spans="1:29" x14ac:dyDescent="0.25">
      <c r="A1977" t="s">
        <v>421</v>
      </c>
      <c r="B1977" t="s">
        <v>1380</v>
      </c>
      <c r="C1977" t="s">
        <v>1381</v>
      </c>
      <c r="D1977">
        <v>1900</v>
      </c>
      <c r="E1977" s="957">
        <v>1</v>
      </c>
      <c r="F1977" t="s">
        <v>441</v>
      </c>
      <c r="G1977" s="957">
        <v>274</v>
      </c>
      <c r="H1977" t="s">
        <v>385</v>
      </c>
      <c r="I1977" s="937" t="s">
        <v>488</v>
      </c>
      <c r="J1977" s="937" t="s">
        <v>491</v>
      </c>
      <c r="K1977" s="937" t="s">
        <v>1014</v>
      </c>
      <c r="L1977" s="937" t="s">
        <v>910</v>
      </c>
      <c r="M1977" s="958" t="s">
        <v>911</v>
      </c>
      <c r="N1977" s="678">
        <f t="shared" ca="1" si="337"/>
        <v>0</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ASR_CMS_19</v>
      </c>
      <c r="AB1977" s="957">
        <f t="shared" si="333"/>
        <v>45406</v>
      </c>
      <c r="AC1977" t="str">
        <f t="shared" si="334"/>
        <v>Unaudited</v>
      </c>
    </row>
    <row r="1978" spans="1:29" x14ac:dyDescent="0.25">
      <c r="A1978" t="s">
        <v>421</v>
      </c>
      <c r="B1978" t="s">
        <v>1380</v>
      </c>
      <c r="C1978" t="s">
        <v>1381</v>
      </c>
      <c r="D1978">
        <v>1900</v>
      </c>
      <c r="E1978" s="957">
        <v>1</v>
      </c>
      <c r="F1978" t="s">
        <v>441</v>
      </c>
      <c r="G1978" s="957">
        <v>274</v>
      </c>
      <c r="H1978" t="s">
        <v>385</v>
      </c>
      <c r="I1978" s="937" t="s">
        <v>488</v>
      </c>
      <c r="J1978" s="937" t="s">
        <v>13</v>
      </c>
      <c r="K1978" s="937" t="s">
        <v>493</v>
      </c>
      <c r="L1978" s="937" t="s">
        <v>95</v>
      </c>
      <c r="M1978" s="958" t="s">
        <v>147</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ASR_CMS_19</v>
      </c>
      <c r="AB1978" s="957">
        <f t="shared" si="333"/>
        <v>45406</v>
      </c>
      <c r="AC1978" t="str">
        <f t="shared" si="334"/>
        <v>Unaudited</v>
      </c>
    </row>
    <row r="1979" spans="1:29" x14ac:dyDescent="0.25">
      <c r="A1979" t="s">
        <v>421</v>
      </c>
      <c r="B1979" t="s">
        <v>1380</v>
      </c>
      <c r="C1979" t="s">
        <v>1381</v>
      </c>
      <c r="D1979">
        <v>1900</v>
      </c>
      <c r="E1979" s="957">
        <v>1</v>
      </c>
      <c r="F1979" t="s">
        <v>441</v>
      </c>
      <c r="G1979" s="957">
        <v>274</v>
      </c>
      <c r="H1979" t="s">
        <v>385</v>
      </c>
      <c r="I1979" s="937" t="s">
        <v>488</v>
      </c>
      <c r="J1979" s="937" t="s">
        <v>13</v>
      </c>
      <c r="K1979" s="937" t="s">
        <v>13</v>
      </c>
      <c r="L1979" s="943" t="s">
        <v>35</v>
      </c>
      <c r="M1979" s="959" t="s">
        <v>13</v>
      </c>
      <c r="N1979" s="678">
        <f t="shared" ca="1" si="337"/>
        <v>60309.36006233636</v>
      </c>
      <c r="O1979" s="678">
        <f t="shared" ca="1" si="336"/>
        <v>21149.690367008363</v>
      </c>
      <c r="P1979" s="678">
        <f t="shared" ca="1" si="336"/>
        <v>3700.062922812584</v>
      </c>
      <c r="Q1979" s="678">
        <f t="shared" ca="1" si="336"/>
        <v>13016.463977500789</v>
      </c>
      <c r="R1979" s="678">
        <f t="shared" ca="1" si="336"/>
        <v>2146.6324342510916</v>
      </c>
      <c r="S1979" s="678">
        <f t="shared" ca="1" si="336"/>
        <v>46.038059100631706</v>
      </c>
      <c r="T1979" s="678">
        <f t="shared" ca="1" si="336"/>
        <v>3071.8230094199434</v>
      </c>
      <c r="U1979" s="678">
        <f t="shared" ca="1" si="336"/>
        <v>0</v>
      </c>
      <c r="V1979" s="678">
        <f t="shared" ca="1" si="336"/>
        <v>228.11806478698693</v>
      </c>
      <c r="W1979" s="678">
        <f t="shared" ca="1" si="331"/>
        <v>16950.531227455969</v>
      </c>
      <c r="X1979" s="678">
        <f t="shared" ca="1" si="336"/>
        <v>0</v>
      </c>
      <c r="Y1979" s="678">
        <f t="shared" ca="1" si="336"/>
        <v>0</v>
      </c>
      <c r="Z1979" s="678">
        <f t="shared" ca="1" si="336"/>
        <v>0</v>
      </c>
      <c r="AA1979" t="str">
        <f t="shared" si="332"/>
        <v>ASR_CMS_19</v>
      </c>
      <c r="AB1979" s="957">
        <f t="shared" si="333"/>
        <v>45406</v>
      </c>
      <c r="AC1979" t="str">
        <f t="shared" si="334"/>
        <v>Unaudited</v>
      </c>
    </row>
    <row r="1980" spans="1:29" x14ac:dyDescent="0.25">
      <c r="A1980" t="s">
        <v>421</v>
      </c>
      <c r="B1980" t="s">
        <v>1380</v>
      </c>
      <c r="C1980" t="s">
        <v>1381</v>
      </c>
      <c r="D1980">
        <v>1900</v>
      </c>
      <c r="E1980" s="957">
        <v>1</v>
      </c>
      <c r="F1980" t="s">
        <v>441</v>
      </c>
      <c r="G1980" s="957">
        <v>274</v>
      </c>
      <c r="H1980" t="s">
        <v>385</v>
      </c>
      <c r="I1980" s="937" t="s">
        <v>489</v>
      </c>
      <c r="J1980" s="937" t="s">
        <v>445</v>
      </c>
      <c r="K1980" s="937" t="s">
        <v>0</v>
      </c>
      <c r="L1980" s="937">
        <v>2.1</v>
      </c>
      <c r="M1980" s="958" t="s">
        <v>148</v>
      </c>
      <c r="N1980" s="678">
        <f t="shared" ca="1" si="337"/>
        <v>1823720.5399999998</v>
      </c>
      <c r="O1980" s="678">
        <f t="shared" ca="1" si="336"/>
        <v>387156.46999999991</v>
      </c>
      <c r="P1980" s="678">
        <f t="shared" ca="1" si="336"/>
        <v>362340.47</v>
      </c>
      <c r="Q1980" s="678">
        <f t="shared" ca="1" si="336"/>
        <v>542940.04</v>
      </c>
      <c r="R1980" s="678">
        <f t="shared" ca="1" si="336"/>
        <v>100648.68000000001</v>
      </c>
      <c r="S1980" s="678">
        <f t="shared" ca="1" si="336"/>
        <v>0</v>
      </c>
      <c r="T1980" s="678">
        <f t="shared" ca="1" si="336"/>
        <v>218330.45</v>
      </c>
      <c r="U1980" s="678">
        <f t="shared" ca="1" si="336"/>
        <v>0</v>
      </c>
      <c r="V1980" s="678">
        <f t="shared" ca="1" si="336"/>
        <v>25418.47</v>
      </c>
      <c r="W1980" s="678">
        <f t="shared" ca="1" si="331"/>
        <v>186885.96</v>
      </c>
      <c r="X1980" s="678">
        <f t="shared" ca="1" si="336"/>
        <v>0</v>
      </c>
      <c r="Y1980" s="678">
        <f t="shared" ca="1" si="336"/>
        <v>0</v>
      </c>
      <c r="Z1980" s="678">
        <f t="shared" ca="1" si="336"/>
        <v>0</v>
      </c>
      <c r="AA1980" t="str">
        <f t="shared" si="332"/>
        <v>ASR_CMS_19</v>
      </c>
      <c r="AB1980" s="957">
        <f t="shared" si="333"/>
        <v>45406</v>
      </c>
      <c r="AC1980" t="str">
        <f t="shared" si="334"/>
        <v>Unaudited</v>
      </c>
    </row>
    <row r="1981" spans="1:29" ht="30" x14ac:dyDescent="0.25">
      <c r="A1981" t="s">
        <v>421</v>
      </c>
      <c r="B1981" t="s">
        <v>1380</v>
      </c>
      <c r="C1981" t="s">
        <v>1381</v>
      </c>
      <c r="D1981">
        <v>1900</v>
      </c>
      <c r="E1981" s="957">
        <v>1</v>
      </c>
      <c r="F1981" t="s">
        <v>441</v>
      </c>
      <c r="G1981" s="957">
        <v>274</v>
      </c>
      <c r="H1981" t="s">
        <v>385</v>
      </c>
      <c r="I1981" s="937" t="s">
        <v>489</v>
      </c>
      <c r="J1981" s="937" t="s">
        <v>445</v>
      </c>
      <c r="K1981" s="937" t="s">
        <v>0</v>
      </c>
      <c r="L1981" s="937">
        <v>2.2000000000000002</v>
      </c>
      <c r="M1981" s="958" t="s">
        <v>149</v>
      </c>
      <c r="N1981" s="678">
        <f t="shared" ca="1" si="337"/>
        <v>137833.63067187669</v>
      </c>
      <c r="O1981" s="678">
        <f t="shared" ca="1" si="336"/>
        <v>29260.61352481533</v>
      </c>
      <c r="P1981" s="678">
        <f t="shared" ca="1" si="336"/>
        <v>27385.063349373813</v>
      </c>
      <c r="Q1981" s="678">
        <f t="shared" ca="1" si="336"/>
        <v>41034.465154586651</v>
      </c>
      <c r="R1981" s="678">
        <f t="shared" ca="1" si="336"/>
        <v>7606.8524110234039</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16501.036178341579</v>
      </c>
      <c r="U1981" s="678">
        <f t="shared" ca="1" si="338"/>
        <v>0</v>
      </c>
      <c r="V1981" s="678">
        <f t="shared" ca="1" si="338"/>
        <v>1921.0838115713593</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14124.516242164558</v>
      </c>
      <c r="X1981" s="678">
        <f t="shared" ca="1" si="338"/>
        <v>0</v>
      </c>
      <c r="Y1981" s="678">
        <f t="shared" ca="1" si="338"/>
        <v>0</v>
      </c>
      <c r="Z1981" s="678">
        <f t="shared" ca="1" si="338"/>
        <v>0</v>
      </c>
      <c r="AA1981" t="str">
        <f t="shared" si="332"/>
        <v>ASR_CMS_19</v>
      </c>
      <c r="AB1981" s="957">
        <f t="shared" si="333"/>
        <v>45406</v>
      </c>
      <c r="AC1981" t="str">
        <f t="shared" si="334"/>
        <v>Unaudited</v>
      </c>
    </row>
    <row r="1982" spans="1:29" x14ac:dyDescent="0.25">
      <c r="A1982" t="s">
        <v>421</v>
      </c>
      <c r="B1982" t="s">
        <v>1380</v>
      </c>
      <c r="C1982" t="s">
        <v>1381</v>
      </c>
      <c r="D1982">
        <v>1900</v>
      </c>
      <c r="E1982" s="957">
        <v>1</v>
      </c>
      <c r="F1982" t="s">
        <v>441</v>
      </c>
      <c r="G1982" s="957">
        <v>274</v>
      </c>
      <c r="H1982" t="s">
        <v>385</v>
      </c>
      <c r="I1982" s="937" t="s">
        <v>489</v>
      </c>
      <c r="J1982" s="937" t="s">
        <v>445</v>
      </c>
      <c r="K1982" s="937" t="s">
        <v>0</v>
      </c>
      <c r="L1982" s="937">
        <v>2.2999999999999998</v>
      </c>
      <c r="M1982" s="958" t="s">
        <v>150</v>
      </c>
      <c r="N1982" s="678">
        <f t="shared" ca="1" si="337"/>
        <v>331364.13</v>
      </c>
      <c r="O1982" s="678">
        <f t="shared" ca="1" si="338"/>
        <v>101705.9</v>
      </c>
      <c r="P1982" s="678">
        <f t="shared" ca="1" si="338"/>
        <v>30980.940000000006</v>
      </c>
      <c r="Q1982" s="678">
        <f t="shared" ca="1" si="338"/>
        <v>104573.61000000002</v>
      </c>
      <c r="R1982" s="678">
        <f t="shared" ca="1" si="338"/>
        <v>37298.97</v>
      </c>
      <c r="S1982" s="678">
        <f t="shared" ca="1" si="338"/>
        <v>0</v>
      </c>
      <c r="T1982" s="678">
        <f t="shared" ca="1" si="338"/>
        <v>22106.95</v>
      </c>
      <c r="U1982" s="678">
        <f t="shared" ca="1" si="338"/>
        <v>0</v>
      </c>
      <c r="V1982" s="678">
        <f t="shared" ca="1" si="338"/>
        <v>5194.92</v>
      </c>
      <c r="W1982" s="678">
        <f t="shared" ca="1" si="339"/>
        <v>29502.839999999997</v>
      </c>
      <c r="X1982" s="678">
        <f t="shared" ca="1" si="338"/>
        <v>0</v>
      </c>
      <c r="Y1982" s="678">
        <f t="shared" ca="1" si="338"/>
        <v>0</v>
      </c>
      <c r="Z1982" s="678">
        <f t="shared" ca="1" si="338"/>
        <v>0</v>
      </c>
      <c r="AA1982" t="str">
        <f t="shared" si="332"/>
        <v>ASR_CMS_19</v>
      </c>
      <c r="AB1982" s="957">
        <f t="shared" si="333"/>
        <v>45406</v>
      </c>
      <c r="AC1982" t="str">
        <f t="shared" si="334"/>
        <v>Unaudited</v>
      </c>
    </row>
    <row r="1983" spans="1:29" x14ac:dyDescent="0.25">
      <c r="A1983" t="s">
        <v>421</v>
      </c>
      <c r="B1983" t="s">
        <v>1380</v>
      </c>
      <c r="C1983" t="s">
        <v>1381</v>
      </c>
      <c r="D1983">
        <v>1900</v>
      </c>
      <c r="E1983" s="957">
        <v>1</v>
      </c>
      <c r="F1983" t="s">
        <v>441</v>
      </c>
      <c r="G1983" s="957">
        <v>274</v>
      </c>
      <c r="H1983" t="s">
        <v>385</v>
      </c>
      <c r="I1983" s="937" t="s">
        <v>489</v>
      </c>
      <c r="J1983" s="937" t="s">
        <v>445</v>
      </c>
      <c r="K1983" s="937" t="s">
        <v>0</v>
      </c>
      <c r="L1983" s="937">
        <v>2.4</v>
      </c>
      <c r="M1983" s="958" t="s">
        <v>151</v>
      </c>
      <c r="N1983" s="678">
        <f t="shared" ca="1" si="337"/>
        <v>1557602.5599999996</v>
      </c>
      <c r="O1983" s="678">
        <f t="shared" ca="1" si="338"/>
        <v>443904.77999999985</v>
      </c>
      <c r="P1983" s="678">
        <f t="shared" ca="1" si="338"/>
        <v>97650.25</v>
      </c>
      <c r="Q1983" s="678">
        <f t="shared" ca="1" si="338"/>
        <v>621231.28</v>
      </c>
      <c r="R1983" s="678">
        <f t="shared" ca="1" si="338"/>
        <v>159238.99</v>
      </c>
      <c r="S1983" s="678">
        <f t="shared" ca="1" si="338"/>
        <v>2322.46</v>
      </c>
      <c r="T1983" s="678">
        <f t="shared" ca="1" si="338"/>
        <v>96426.28</v>
      </c>
      <c r="U1983" s="678">
        <f t="shared" ca="1" si="338"/>
        <v>0</v>
      </c>
      <c r="V1983" s="678">
        <f t="shared" ca="1" si="338"/>
        <v>25873.38</v>
      </c>
      <c r="W1983" s="678">
        <f t="shared" ca="1" si="339"/>
        <v>110955.14000000001</v>
      </c>
      <c r="X1983" s="678">
        <f t="shared" ca="1" si="338"/>
        <v>0</v>
      </c>
      <c r="Y1983" s="678">
        <f t="shared" ca="1" si="338"/>
        <v>0</v>
      </c>
      <c r="Z1983" s="678">
        <f t="shared" ca="1" si="338"/>
        <v>0</v>
      </c>
      <c r="AA1983" t="str">
        <f t="shared" si="332"/>
        <v>ASR_CMS_19</v>
      </c>
      <c r="AB1983" s="957">
        <f t="shared" si="333"/>
        <v>45406</v>
      </c>
      <c r="AC1983" t="str">
        <f t="shared" si="334"/>
        <v>Unaudited</v>
      </c>
    </row>
    <row r="1984" spans="1:29" ht="30" x14ac:dyDescent="0.25">
      <c r="A1984" t="s">
        <v>421</v>
      </c>
      <c r="B1984" t="s">
        <v>1380</v>
      </c>
      <c r="C1984" t="s">
        <v>1381</v>
      </c>
      <c r="D1984">
        <v>1900</v>
      </c>
      <c r="E1984" s="957">
        <v>1</v>
      </c>
      <c r="F1984" t="s">
        <v>441</v>
      </c>
      <c r="G1984" s="957">
        <v>274</v>
      </c>
      <c r="H1984" t="s">
        <v>385</v>
      </c>
      <c r="I1984" s="937" t="s">
        <v>489</v>
      </c>
      <c r="J1984" s="937" t="s">
        <v>445</v>
      </c>
      <c r="K1984" s="937" t="s">
        <v>0</v>
      </c>
      <c r="L1984" s="937">
        <v>2.5</v>
      </c>
      <c r="M1984" s="958" t="s">
        <v>152</v>
      </c>
      <c r="N1984" s="678">
        <f t="shared" ca="1" si="337"/>
        <v>32529.592943245658</v>
      </c>
      <c r="O1984" s="678">
        <f t="shared" ca="1" si="338"/>
        <v>9395.8741675256642</v>
      </c>
      <c r="P1984" s="678">
        <f t="shared" ca="1" si="338"/>
        <v>2215.1371290222655</v>
      </c>
      <c r="Q1984" s="678">
        <f t="shared" ca="1" si="338"/>
        <v>12498.969808682648</v>
      </c>
      <c r="R1984" s="678">
        <f t="shared" ca="1" si="338"/>
        <v>3384.5487432580921</v>
      </c>
      <c r="S1984" s="678">
        <f t="shared" ca="1" si="338"/>
        <v>39.994711832091816</v>
      </c>
      <c r="T1984" s="678">
        <f t="shared" ca="1" si="338"/>
        <v>2041.2417765546277</v>
      </c>
      <c r="U1984" s="678">
        <f t="shared" ca="1" si="338"/>
        <v>0</v>
      </c>
      <c r="V1984" s="678">
        <f t="shared" ca="1" si="338"/>
        <v>535.02222023758361</v>
      </c>
      <c r="W1984" s="678">
        <f t="shared" ca="1" si="339"/>
        <v>2418.8043861326851</v>
      </c>
      <c r="X1984" s="678">
        <f t="shared" ca="1" si="338"/>
        <v>0</v>
      </c>
      <c r="Y1984" s="678">
        <f t="shared" ca="1" si="338"/>
        <v>0</v>
      </c>
      <c r="Z1984" s="678">
        <f t="shared" ca="1" si="338"/>
        <v>0</v>
      </c>
      <c r="AA1984" t="str">
        <f t="shared" si="332"/>
        <v>ASR_CMS_19</v>
      </c>
      <c r="AB1984" s="957">
        <f t="shared" si="333"/>
        <v>45406</v>
      </c>
      <c r="AC1984" t="str">
        <f t="shared" si="334"/>
        <v>Unaudited</v>
      </c>
    </row>
    <row r="1985" spans="1:29" x14ac:dyDescent="0.25">
      <c r="A1985" t="s">
        <v>421</v>
      </c>
      <c r="B1985" t="s">
        <v>1380</v>
      </c>
      <c r="C1985" t="s">
        <v>1381</v>
      </c>
      <c r="D1985">
        <v>1900</v>
      </c>
      <c r="E1985" s="957">
        <v>1</v>
      </c>
      <c r="F1985" t="s">
        <v>441</v>
      </c>
      <c r="G1985" s="957">
        <v>274</v>
      </c>
      <c r="H1985" t="s">
        <v>385</v>
      </c>
      <c r="I1985" s="937" t="s">
        <v>489</v>
      </c>
      <c r="J1985" s="937" t="s">
        <v>445</v>
      </c>
      <c r="K1985" s="937" t="s">
        <v>0</v>
      </c>
      <c r="L1985" s="937" t="s">
        <v>97</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ASR_CMS_19</v>
      </c>
      <c r="AB1985" s="957">
        <f t="shared" si="333"/>
        <v>45406</v>
      </c>
      <c r="AC1985" t="str">
        <f t="shared" si="334"/>
        <v>Unaudited</v>
      </c>
    </row>
    <row r="1986" spans="1:29" x14ac:dyDescent="0.25">
      <c r="A1986" t="s">
        <v>421</v>
      </c>
      <c r="B1986" t="s">
        <v>1380</v>
      </c>
      <c r="C1986" t="s">
        <v>1381</v>
      </c>
      <c r="D1986">
        <v>1900</v>
      </c>
      <c r="E1986" s="957">
        <v>1</v>
      </c>
      <c r="F1986" t="s">
        <v>441</v>
      </c>
      <c r="G1986" s="957">
        <v>274</v>
      </c>
      <c r="H1986" t="s">
        <v>385</v>
      </c>
      <c r="I1986" s="937" t="s">
        <v>489</v>
      </c>
      <c r="J1986" s="937" t="s">
        <v>445</v>
      </c>
      <c r="K1986" s="937" t="s">
        <v>0</v>
      </c>
      <c r="L1986" s="937" t="s">
        <v>153</v>
      </c>
      <c r="M1986" s="958" t="s">
        <v>452</v>
      </c>
      <c r="N1986" s="678">
        <f t="shared" ca="1" si="337"/>
        <v>1899.329151818541</v>
      </c>
      <c r="O1986" s="678">
        <f t="shared" ca="1" si="338"/>
        <v>363.70118613679983</v>
      </c>
      <c r="P1986" s="678">
        <f t="shared" ca="1" si="338"/>
        <v>84.451591355427055</v>
      </c>
      <c r="Q1986" s="678">
        <f t="shared" ca="1" si="338"/>
        <v>536.62816149567709</v>
      </c>
      <c r="R1986" s="678">
        <f t="shared" ca="1" si="338"/>
        <v>96.816546412983897</v>
      </c>
      <c r="S1986" s="678">
        <f t="shared" ca="1" si="338"/>
        <v>3.028959425512098</v>
      </c>
      <c r="T1986" s="678">
        <f t="shared" ca="1" si="338"/>
        <v>159.06648798321476</v>
      </c>
      <c r="U1986" s="678">
        <f t="shared" ca="1" si="338"/>
        <v>0</v>
      </c>
      <c r="V1986" s="678">
        <f t="shared" ca="1" si="338"/>
        <v>12.744361425949233</v>
      </c>
      <c r="W1986" s="678">
        <f t="shared" ca="1" si="339"/>
        <v>642.89185758297731</v>
      </c>
      <c r="X1986" s="678">
        <f t="shared" ca="1" si="338"/>
        <v>0</v>
      </c>
      <c r="Y1986" s="678">
        <f t="shared" ca="1" si="338"/>
        <v>0</v>
      </c>
      <c r="Z1986" s="678">
        <f t="shared" ca="1" si="338"/>
        <v>0</v>
      </c>
      <c r="AA1986" t="str">
        <f t="shared" ref="AA1986:AA2049" si="340">file_name</f>
        <v>ASR_CMS_19</v>
      </c>
      <c r="AB1986" s="957">
        <f t="shared" ref="AB1986:AB2049" si="341">file_date</f>
        <v>45406</v>
      </c>
      <c r="AC1986" t="str">
        <f t="shared" ref="AC1986:AC2049" si="342">status</f>
        <v>Unaudited</v>
      </c>
    </row>
    <row r="1987" spans="1:29" x14ac:dyDescent="0.25">
      <c r="A1987" t="s">
        <v>421</v>
      </c>
      <c r="B1987" t="s">
        <v>1380</v>
      </c>
      <c r="C1987" t="s">
        <v>1381</v>
      </c>
      <c r="D1987">
        <v>1900</v>
      </c>
      <c r="E1987" s="957">
        <v>1</v>
      </c>
      <c r="F1987" t="s">
        <v>441</v>
      </c>
      <c r="G1987" s="957">
        <v>274</v>
      </c>
      <c r="H1987" t="s">
        <v>385</v>
      </c>
      <c r="I1987" s="937" t="s">
        <v>489</v>
      </c>
      <c r="J1987" s="937" t="s">
        <v>445</v>
      </c>
      <c r="K1987" s="937" t="s">
        <v>0</v>
      </c>
      <c r="L1987" s="937" t="s">
        <v>912</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ASR_CMS_19</v>
      </c>
      <c r="AB1987" s="957">
        <f t="shared" si="341"/>
        <v>45406</v>
      </c>
      <c r="AC1987" t="str">
        <f t="shared" si="342"/>
        <v>Unaudited</v>
      </c>
    </row>
    <row r="1988" spans="1:29" x14ac:dyDescent="0.25">
      <c r="A1988" t="s">
        <v>421</v>
      </c>
      <c r="B1988" t="s">
        <v>1380</v>
      </c>
      <c r="C1988" t="s">
        <v>1381</v>
      </c>
      <c r="D1988">
        <v>1900</v>
      </c>
      <c r="E1988" s="957">
        <v>1</v>
      </c>
      <c r="F1988" t="s">
        <v>441</v>
      </c>
      <c r="G1988" s="957">
        <v>274</v>
      </c>
      <c r="H1988" t="s">
        <v>385</v>
      </c>
      <c r="I1988" s="937" t="s">
        <v>489</v>
      </c>
      <c r="J1988" s="937" t="s">
        <v>445</v>
      </c>
      <c r="K1988" s="937" t="s">
        <v>53</v>
      </c>
      <c r="L1988" s="937">
        <v>3.1</v>
      </c>
      <c r="M1988" s="958" t="s">
        <v>33</v>
      </c>
      <c r="N1988" s="678">
        <f t="shared" ca="1" si="337"/>
        <v>468702.54999999993</v>
      </c>
      <c r="O1988" s="678">
        <f t="shared" ca="1" si="338"/>
        <v>198871.66</v>
      </c>
      <c r="P1988" s="678">
        <f t="shared" ca="1" si="338"/>
        <v>45412.820000000007</v>
      </c>
      <c r="Q1988" s="678">
        <f t="shared" ca="1" si="338"/>
        <v>136103.96</v>
      </c>
      <c r="R1988" s="678">
        <f t="shared" ca="1" si="338"/>
        <v>32368.849999999988</v>
      </c>
      <c r="S1988" s="678">
        <f t="shared" ca="1" si="338"/>
        <v>153.11000000000001</v>
      </c>
      <c r="T1988" s="678">
        <f t="shared" ca="1" si="338"/>
        <v>39091.599999999999</v>
      </c>
      <c r="U1988" s="678">
        <f t="shared" ca="1" si="338"/>
        <v>0</v>
      </c>
      <c r="V1988" s="678">
        <f t="shared" ca="1" si="338"/>
        <v>3449.95</v>
      </c>
      <c r="W1988" s="678">
        <f t="shared" ca="1" si="339"/>
        <v>13250.599999999999</v>
      </c>
      <c r="X1988" s="678">
        <f t="shared" ca="1" si="338"/>
        <v>0</v>
      </c>
      <c r="Y1988" s="678">
        <f t="shared" ca="1" si="338"/>
        <v>0</v>
      </c>
      <c r="Z1988" s="678">
        <f t="shared" ca="1" si="338"/>
        <v>0</v>
      </c>
      <c r="AA1988" t="str">
        <f t="shared" si="340"/>
        <v>ASR_CMS_19</v>
      </c>
      <c r="AB1988" s="957">
        <f t="shared" si="341"/>
        <v>45406</v>
      </c>
      <c r="AC1988" t="str">
        <f t="shared" si="342"/>
        <v>Unaudited</v>
      </c>
    </row>
    <row r="1989" spans="1:29" x14ac:dyDescent="0.25">
      <c r="A1989" t="s">
        <v>421</v>
      </c>
      <c r="B1989" t="s">
        <v>1380</v>
      </c>
      <c r="C1989" t="s">
        <v>1381</v>
      </c>
      <c r="D1989">
        <v>1900</v>
      </c>
      <c r="E1989" s="957">
        <v>1</v>
      </c>
      <c r="F1989" t="s">
        <v>441</v>
      </c>
      <c r="G1989" s="957">
        <v>274</v>
      </c>
      <c r="H1989" t="s">
        <v>385</v>
      </c>
      <c r="I1989" s="937" t="s">
        <v>489</v>
      </c>
      <c r="J1989" s="937" t="s">
        <v>445</v>
      </c>
      <c r="K1989" s="937" t="s">
        <v>53</v>
      </c>
      <c r="L1989" s="945">
        <v>3.2</v>
      </c>
      <c r="M1989" s="960" t="s">
        <v>34</v>
      </c>
      <c r="N1989" s="678">
        <f t="shared" ca="1" si="337"/>
        <v>1061534.3399999999</v>
      </c>
      <c r="O1989" s="678">
        <f t="shared" ca="1" si="338"/>
        <v>304748.92</v>
      </c>
      <c r="P1989" s="678">
        <f t="shared" ca="1" si="338"/>
        <v>69677.270000000019</v>
      </c>
      <c r="Q1989" s="678">
        <f t="shared" ca="1" si="338"/>
        <v>362451</v>
      </c>
      <c r="R1989" s="678">
        <f t="shared" ca="1" si="338"/>
        <v>67751.34</v>
      </c>
      <c r="S1989" s="678">
        <f t="shared" ca="1" si="338"/>
        <v>1385.56</v>
      </c>
      <c r="T1989" s="678">
        <f t="shared" ca="1" si="338"/>
        <v>110936.04999999999</v>
      </c>
      <c r="U1989" s="678">
        <f t="shared" ca="1" si="338"/>
        <v>0</v>
      </c>
      <c r="V1989" s="678">
        <f t="shared" ca="1" si="338"/>
        <v>13929.36</v>
      </c>
      <c r="W1989" s="678">
        <f t="shared" ca="1" si="339"/>
        <v>130654.84</v>
      </c>
      <c r="X1989" s="678">
        <f t="shared" ca="1" si="338"/>
        <v>0</v>
      </c>
      <c r="Y1989" s="678">
        <f t="shared" ca="1" si="338"/>
        <v>0</v>
      </c>
      <c r="Z1989" s="678">
        <f t="shared" ca="1" si="338"/>
        <v>0</v>
      </c>
      <c r="AA1989" t="str">
        <f t="shared" si="340"/>
        <v>ASR_CMS_19</v>
      </c>
      <c r="AB1989" s="957">
        <f t="shared" si="341"/>
        <v>45406</v>
      </c>
      <c r="AC1989" t="str">
        <f t="shared" si="342"/>
        <v>Unaudited</v>
      </c>
    </row>
    <row r="1990" spans="1:29" x14ac:dyDescent="0.25">
      <c r="A1990" t="s">
        <v>421</v>
      </c>
      <c r="B1990" t="s">
        <v>1380</v>
      </c>
      <c r="C1990" t="s">
        <v>1381</v>
      </c>
      <c r="D1990">
        <v>1900</v>
      </c>
      <c r="E1990" s="957">
        <v>1</v>
      </c>
      <c r="F1990" t="s">
        <v>441</v>
      </c>
      <c r="G1990" s="957">
        <v>274</v>
      </c>
      <c r="H1990" t="s">
        <v>385</v>
      </c>
      <c r="I1990" s="937" t="s">
        <v>489</v>
      </c>
      <c r="J1990" s="937" t="s">
        <v>445</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ASR_CMS_19</v>
      </c>
      <c r="AB1990" s="957">
        <f t="shared" si="341"/>
        <v>45406</v>
      </c>
      <c r="AC1990" t="str">
        <f t="shared" si="342"/>
        <v>Unaudited</v>
      </c>
    </row>
    <row r="1991" spans="1:29" x14ac:dyDescent="0.25">
      <c r="A1991" t="s">
        <v>421</v>
      </c>
      <c r="B1991" t="s">
        <v>1380</v>
      </c>
      <c r="C1991" t="s">
        <v>1381</v>
      </c>
      <c r="D1991">
        <v>1900</v>
      </c>
      <c r="E1991" s="957">
        <v>1</v>
      </c>
      <c r="F1991" t="s">
        <v>441</v>
      </c>
      <c r="G1991" s="957">
        <v>274</v>
      </c>
      <c r="H1991" t="s">
        <v>385</v>
      </c>
      <c r="I1991" s="958" t="s">
        <v>489</v>
      </c>
      <c r="J1991" s="958" t="s">
        <v>445</v>
      </c>
      <c r="K1991" s="958" t="s">
        <v>53</v>
      </c>
      <c r="L1991" s="937" t="s">
        <v>44</v>
      </c>
      <c r="M1991" s="958" t="s">
        <v>154</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ASR_CMS_19</v>
      </c>
      <c r="AB1991" s="957">
        <f t="shared" si="341"/>
        <v>45406</v>
      </c>
      <c r="AC1991" t="str">
        <f t="shared" si="342"/>
        <v>Unaudited</v>
      </c>
    </row>
    <row r="1992" spans="1:29" x14ac:dyDescent="0.25">
      <c r="A1992" t="s">
        <v>421</v>
      </c>
      <c r="B1992" t="s">
        <v>1380</v>
      </c>
      <c r="C1992" t="s">
        <v>1381</v>
      </c>
      <c r="D1992">
        <v>1900</v>
      </c>
      <c r="E1992" s="957">
        <v>1</v>
      </c>
      <c r="F1992" t="s">
        <v>441</v>
      </c>
      <c r="G1992" s="957">
        <v>274</v>
      </c>
      <c r="H1992" t="s">
        <v>385</v>
      </c>
      <c r="I1992" s="937" t="s">
        <v>489</v>
      </c>
      <c r="J1992" s="937" t="s">
        <v>445</v>
      </c>
      <c r="K1992" s="937" t="s">
        <v>53</v>
      </c>
      <c r="L1992" s="937" t="s">
        <v>41</v>
      </c>
      <c r="M1992" s="962" t="s">
        <v>52</v>
      </c>
      <c r="N1992" s="678">
        <f t="shared" ca="1" si="337"/>
        <v>21946.567140440104</v>
      </c>
      <c r="O1992" s="678">
        <f t="shared" ca="1" si="338"/>
        <v>10439.264521261091</v>
      </c>
      <c r="P1992" s="678">
        <f t="shared" ca="1" si="338"/>
        <v>1922.1853997559208</v>
      </c>
      <c r="Q1992" s="678">
        <f t="shared" ca="1" si="338"/>
        <v>6355.6465988723176</v>
      </c>
      <c r="R1992" s="678">
        <f t="shared" ca="1" si="338"/>
        <v>1119.6761648986731</v>
      </c>
      <c r="S1992" s="678">
        <f t="shared" ca="1" si="338"/>
        <v>26.429806325629887</v>
      </c>
      <c r="T1992" s="678">
        <f t="shared" ca="1" si="338"/>
        <v>1641.9794803813591</v>
      </c>
      <c r="U1992" s="678">
        <f t="shared" ca="1" si="338"/>
        <v>0</v>
      </c>
      <c r="V1992" s="678">
        <f t="shared" ca="1" si="338"/>
        <v>111.71590404867085</v>
      </c>
      <c r="W1992" s="678">
        <f t="shared" ca="1" si="339"/>
        <v>329.6692648964422</v>
      </c>
      <c r="X1992" s="678">
        <f t="shared" ca="1" si="338"/>
        <v>0</v>
      </c>
      <c r="Y1992" s="678">
        <f t="shared" ca="1" si="338"/>
        <v>0</v>
      </c>
      <c r="Z1992" s="678">
        <f t="shared" ca="1" si="338"/>
        <v>0</v>
      </c>
      <c r="AA1992" t="str">
        <f t="shared" si="340"/>
        <v>ASR_CMS_19</v>
      </c>
      <c r="AB1992" s="957">
        <f t="shared" si="341"/>
        <v>45406</v>
      </c>
      <c r="AC1992" t="str">
        <f t="shared" si="342"/>
        <v>Unaudited</v>
      </c>
    </row>
    <row r="1993" spans="1:29" x14ac:dyDescent="0.25">
      <c r="A1993" t="s">
        <v>421</v>
      </c>
      <c r="B1993" t="s">
        <v>1380</v>
      </c>
      <c r="C1993" t="s">
        <v>1381</v>
      </c>
      <c r="D1993">
        <v>1900</v>
      </c>
      <c r="E1993" s="957">
        <v>1</v>
      </c>
      <c r="F1993" t="s">
        <v>441</v>
      </c>
      <c r="G1993" s="957">
        <v>274</v>
      </c>
      <c r="H1993" t="s">
        <v>385</v>
      </c>
      <c r="I1993" s="937" t="s">
        <v>489</v>
      </c>
      <c r="J1993" s="937" t="s">
        <v>445</v>
      </c>
      <c r="K1993" s="937" t="s">
        <v>53</v>
      </c>
      <c r="L1993" s="937" t="s">
        <v>42</v>
      </c>
      <c r="M1993" s="962" t="s">
        <v>155</v>
      </c>
      <c r="N1993" s="678">
        <f t="shared" ca="1" si="337"/>
        <v>20894.355469896625</v>
      </c>
      <c r="O1993" s="678">
        <f t="shared" ca="1" si="338"/>
        <v>6876.6002762327289</v>
      </c>
      <c r="P1993" s="678">
        <f t="shared" ca="1" si="338"/>
        <v>1571.4777674209615</v>
      </c>
      <c r="Q1993" s="678">
        <f t="shared" ca="1" si="338"/>
        <v>6807.4326423538869</v>
      </c>
      <c r="R1993" s="678">
        <f t="shared" ca="1" si="338"/>
        <v>1367.0738519273248</v>
      </c>
      <c r="S1993" s="678">
        <f t="shared" ca="1" si="338"/>
        <v>21.009503914695095</v>
      </c>
      <c r="T1993" s="678">
        <f t="shared" ca="1" si="338"/>
        <v>2048.5266496308536</v>
      </c>
      <c r="U1993" s="678">
        <f t="shared" ca="1" si="338"/>
        <v>0</v>
      </c>
      <c r="V1993" s="678">
        <f t="shared" ca="1" si="338"/>
        <v>237.30278843397195</v>
      </c>
      <c r="W1993" s="678">
        <f t="shared" ca="1" si="339"/>
        <v>1964.9319899822056</v>
      </c>
      <c r="X1993" s="678">
        <f t="shared" ca="1" si="338"/>
        <v>0</v>
      </c>
      <c r="Y1993" s="678">
        <f t="shared" ca="1" si="338"/>
        <v>0</v>
      </c>
      <c r="Z1993" s="678">
        <f t="shared" ca="1" si="338"/>
        <v>0</v>
      </c>
      <c r="AA1993" t="str">
        <f t="shared" si="340"/>
        <v>ASR_CMS_19</v>
      </c>
      <c r="AB1993" s="957">
        <f t="shared" si="341"/>
        <v>45406</v>
      </c>
      <c r="AC1993" t="str">
        <f t="shared" si="342"/>
        <v>Unaudited</v>
      </c>
    </row>
    <row r="1994" spans="1:29" x14ac:dyDescent="0.25">
      <c r="A1994" t="s">
        <v>421</v>
      </c>
      <c r="B1994" t="s">
        <v>1380</v>
      </c>
      <c r="C1994" t="s">
        <v>1381</v>
      </c>
      <c r="D1994">
        <v>1900</v>
      </c>
      <c r="E1994" s="957">
        <v>1</v>
      </c>
      <c r="F1994" t="s">
        <v>441</v>
      </c>
      <c r="G1994" s="957">
        <v>274</v>
      </c>
      <c r="H1994" t="s">
        <v>385</v>
      </c>
      <c r="I1994" s="937" t="s">
        <v>489</v>
      </c>
      <c r="J1994" s="937" t="s">
        <v>445</v>
      </c>
      <c r="K1994" s="937" t="s">
        <v>53</v>
      </c>
      <c r="L1994" s="937" t="s">
        <v>43</v>
      </c>
      <c r="M1994" s="962" t="s">
        <v>463</v>
      </c>
      <c r="N1994" s="678">
        <f t="shared" ca="1" si="337"/>
        <v>42208.268501736646</v>
      </c>
      <c r="O1994" s="678">
        <f t="shared" ca="1" si="338"/>
        <v>8082.4312648304858</v>
      </c>
      <c r="P1994" s="678">
        <f t="shared" ca="1" si="338"/>
        <v>1876.7444494367232</v>
      </c>
      <c r="Q1994" s="678">
        <f t="shared" ca="1" si="338"/>
        <v>11925.339799221278</v>
      </c>
      <c r="R1994" s="678">
        <f t="shared" ca="1" si="338"/>
        <v>2151.5274393053096</v>
      </c>
      <c r="S1994" s="678">
        <f t="shared" ca="1" si="338"/>
        <v>67.311730876384132</v>
      </c>
      <c r="T1994" s="678">
        <f t="shared" ca="1" si="338"/>
        <v>3534.8907418155786</v>
      </c>
      <c r="U1994" s="678">
        <f t="shared" ca="1" si="338"/>
        <v>0</v>
      </c>
      <c r="V1994" s="678">
        <f t="shared" ca="1" si="338"/>
        <v>283.21443307212098</v>
      </c>
      <c r="W1994" s="678">
        <f t="shared" ca="1" si="339"/>
        <v>14286.808643178771</v>
      </c>
      <c r="X1994" s="678">
        <f t="shared" ca="1" si="338"/>
        <v>0</v>
      </c>
      <c r="Y1994" s="678">
        <f t="shared" ca="1" si="338"/>
        <v>0</v>
      </c>
      <c r="Z1994" s="678">
        <f t="shared" ca="1" si="338"/>
        <v>0</v>
      </c>
      <c r="AA1994" t="str">
        <f t="shared" si="340"/>
        <v>ASR_CMS_19</v>
      </c>
      <c r="AB1994" s="957">
        <f t="shared" si="341"/>
        <v>45406</v>
      </c>
      <c r="AC1994" t="str">
        <f t="shared" si="342"/>
        <v>Unaudited</v>
      </c>
    </row>
    <row r="1995" spans="1:29" x14ac:dyDescent="0.25">
      <c r="A1995" t="s">
        <v>421</v>
      </c>
      <c r="B1995" t="s">
        <v>1380</v>
      </c>
      <c r="C1995" t="s">
        <v>1381</v>
      </c>
      <c r="D1995">
        <v>1900</v>
      </c>
      <c r="E1995" s="957">
        <v>1</v>
      </c>
      <c r="F1995" t="s">
        <v>441</v>
      </c>
      <c r="G1995" s="957">
        <v>274</v>
      </c>
      <c r="H1995" t="s">
        <v>385</v>
      </c>
      <c r="I1995" s="937" t="s">
        <v>489</v>
      </c>
      <c r="J1995" s="937" t="s">
        <v>445</v>
      </c>
      <c r="K1995" s="937" t="s">
        <v>915</v>
      </c>
      <c r="L1995" s="937" t="s">
        <v>916</v>
      </c>
      <c r="M1995" s="962" t="s">
        <v>915</v>
      </c>
      <c r="N1995" s="678">
        <f t="shared" ca="1" si="337"/>
        <v>6150.5</v>
      </c>
      <c r="O1995" s="678">
        <f t="shared" ca="1" si="338"/>
        <v>5039.3</v>
      </c>
      <c r="P1995" s="678">
        <f t="shared" ca="1" si="338"/>
        <v>0</v>
      </c>
      <c r="Q1995" s="678">
        <f t="shared" ca="1" si="338"/>
        <v>0</v>
      </c>
      <c r="R1995" s="678">
        <f t="shared" ca="1" si="338"/>
        <v>1111.2</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ASR_CMS_19</v>
      </c>
      <c r="AB1995" s="957">
        <f t="shared" si="341"/>
        <v>45406</v>
      </c>
      <c r="AC1995" t="str">
        <f t="shared" si="342"/>
        <v>Unaudited</v>
      </c>
    </row>
    <row r="1996" spans="1:29" x14ac:dyDescent="0.25">
      <c r="A1996" t="s">
        <v>421</v>
      </c>
      <c r="B1996" t="s">
        <v>1380</v>
      </c>
      <c r="C1996" t="s">
        <v>1381</v>
      </c>
      <c r="D1996">
        <v>1900</v>
      </c>
      <c r="E1996" s="957">
        <v>1</v>
      </c>
      <c r="F1996" t="s">
        <v>441</v>
      </c>
      <c r="G1996" s="957">
        <v>274</v>
      </c>
      <c r="H1996" t="s">
        <v>385</v>
      </c>
      <c r="I1996" s="937" t="s">
        <v>489</v>
      </c>
      <c r="J1996" s="937" t="s">
        <v>445</v>
      </c>
      <c r="K1996" s="937" t="s">
        <v>915</v>
      </c>
      <c r="L1996" s="937" t="s">
        <v>917</v>
      </c>
      <c r="M1996" s="962" t="s">
        <v>920</v>
      </c>
      <c r="N1996" s="678">
        <f t="shared" ca="1" si="337"/>
        <v>58.780828159850785</v>
      </c>
      <c r="O1996" s="678">
        <f t="shared" ca="1" si="338"/>
        <v>48.160999487185762</v>
      </c>
      <c r="P1996" s="678">
        <f t="shared" ca="1" si="338"/>
        <v>0</v>
      </c>
      <c r="Q1996" s="678">
        <f t="shared" ca="1" si="338"/>
        <v>0</v>
      </c>
      <c r="R1996" s="678">
        <f t="shared" ca="1" si="338"/>
        <v>10.619828672665019</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ASR_CMS_19</v>
      </c>
      <c r="AB1996" s="957">
        <f t="shared" si="341"/>
        <v>45406</v>
      </c>
      <c r="AC1996" t="str">
        <f t="shared" si="342"/>
        <v>Unaudited</v>
      </c>
    </row>
    <row r="1997" spans="1:29" x14ac:dyDescent="0.25">
      <c r="A1997" t="s">
        <v>421</v>
      </c>
      <c r="B1997" t="s">
        <v>1380</v>
      </c>
      <c r="C1997" t="s">
        <v>1381</v>
      </c>
      <c r="D1997">
        <v>1900</v>
      </c>
      <c r="E1997" s="957">
        <v>1</v>
      </c>
      <c r="F1997" t="s">
        <v>441</v>
      </c>
      <c r="G1997" s="957">
        <v>274</v>
      </c>
      <c r="H1997" t="s">
        <v>385</v>
      </c>
      <c r="I1997" s="937" t="s">
        <v>489</v>
      </c>
      <c r="J1997" s="937" t="s">
        <v>445</v>
      </c>
      <c r="K1997" s="937" t="s">
        <v>915</v>
      </c>
      <c r="L1997" s="937" t="s">
        <v>918</v>
      </c>
      <c r="M1997" s="962" t="s">
        <v>921</v>
      </c>
      <c r="N1997" s="678">
        <f t="shared" ca="1" si="337"/>
        <v>4.0245893254704663</v>
      </c>
      <c r="O1997" s="678">
        <f t="shared" ca="1" si="338"/>
        <v>0.77066574268373877</v>
      </c>
      <c r="P1997" s="678">
        <f t="shared" ca="1" si="338"/>
        <v>0.17894895824803173</v>
      </c>
      <c r="Q1997" s="678">
        <f t="shared" ca="1" si="338"/>
        <v>1.1370898869395538</v>
      </c>
      <c r="R1997" s="678">
        <f t="shared" ca="1" si="338"/>
        <v>0.20514971765138112</v>
      </c>
      <c r="S1997" s="678">
        <f t="shared" ca="1" si="338"/>
        <v>6.4182228549102939E-3</v>
      </c>
      <c r="T1997" s="678">
        <f t="shared" ca="1" si="338"/>
        <v>0.33705442206495645</v>
      </c>
      <c r="U1997" s="678">
        <f t="shared" ca="1" si="338"/>
        <v>0</v>
      </c>
      <c r="V1997" s="678">
        <f t="shared" ca="1" si="338"/>
        <v>2.7004703690091676E-2</v>
      </c>
      <c r="W1997" s="678">
        <f t="shared" ca="1" si="339"/>
        <v>1.3622576713378025</v>
      </c>
      <c r="X1997" s="678">
        <f t="shared" ca="1" si="338"/>
        <v>0</v>
      </c>
      <c r="Y1997" s="678">
        <f t="shared" ca="1" si="338"/>
        <v>0</v>
      </c>
      <c r="Z1997" s="678">
        <f t="shared" ca="1" si="338"/>
        <v>0</v>
      </c>
      <c r="AA1997" t="str">
        <f t="shared" si="340"/>
        <v>ASR_CMS_19</v>
      </c>
      <c r="AB1997" s="957">
        <f t="shared" si="341"/>
        <v>45406</v>
      </c>
      <c r="AC1997" t="str">
        <f t="shared" si="342"/>
        <v>Unaudited</v>
      </c>
    </row>
    <row r="1998" spans="1:29" x14ac:dyDescent="0.25">
      <c r="A1998" t="s">
        <v>421</v>
      </c>
      <c r="B1998" t="s">
        <v>1380</v>
      </c>
      <c r="C1998" t="s">
        <v>1381</v>
      </c>
      <c r="D1998">
        <v>1900</v>
      </c>
      <c r="E1998" s="957">
        <v>1</v>
      </c>
      <c r="F1998" t="s">
        <v>441</v>
      </c>
      <c r="G1998" s="957">
        <v>274</v>
      </c>
      <c r="H1998" t="s">
        <v>385</v>
      </c>
      <c r="I1998" s="937" t="s">
        <v>489</v>
      </c>
      <c r="J1998" s="937" t="s">
        <v>445</v>
      </c>
      <c r="K1998" s="937" t="s">
        <v>446</v>
      </c>
      <c r="L1998" s="945">
        <v>5.0999999999999996</v>
      </c>
      <c r="M1998" s="960" t="s">
        <v>37</v>
      </c>
      <c r="N1998" s="678">
        <f t="shared" ca="1" si="337"/>
        <v>705124.00999999989</v>
      </c>
      <c r="O1998" s="678">
        <f t="shared" ca="1" si="338"/>
        <v>177590.44999999992</v>
      </c>
      <c r="P1998" s="678">
        <f t="shared" ca="1" si="338"/>
        <v>134772.69</v>
      </c>
      <c r="Q1998" s="678">
        <f t="shared" ca="1" si="338"/>
        <v>85165.680000000022</v>
      </c>
      <c r="R1998" s="678">
        <f t="shared" ca="1" si="338"/>
        <v>183770.17999999996</v>
      </c>
      <c r="S1998" s="678">
        <f t="shared" ca="1" si="338"/>
        <v>295.83999999999997</v>
      </c>
      <c r="T1998" s="678">
        <f t="shared" ca="1" si="338"/>
        <v>118979.03000000001</v>
      </c>
      <c r="U1998" s="678">
        <f t="shared" ca="1" si="338"/>
        <v>0</v>
      </c>
      <c r="V1998" s="678">
        <f t="shared" ca="1" si="338"/>
        <v>1512.3600000000001</v>
      </c>
      <c r="W1998" s="678">
        <f t="shared" ca="1" si="339"/>
        <v>3037.78</v>
      </c>
      <c r="X1998" s="678">
        <f t="shared" ca="1" si="338"/>
        <v>0</v>
      </c>
      <c r="Y1998" s="678">
        <f t="shared" ca="1" si="338"/>
        <v>0</v>
      </c>
      <c r="Z1998" s="678">
        <f t="shared" ca="1" si="338"/>
        <v>0</v>
      </c>
      <c r="AA1998" t="str">
        <f t="shared" si="340"/>
        <v>ASR_CMS_19</v>
      </c>
      <c r="AB1998" s="957">
        <f t="shared" si="341"/>
        <v>45406</v>
      </c>
      <c r="AC1998" t="str">
        <f t="shared" si="342"/>
        <v>Unaudited</v>
      </c>
    </row>
    <row r="1999" spans="1:29" ht="30" x14ac:dyDescent="0.25">
      <c r="A1999" t="s">
        <v>421</v>
      </c>
      <c r="B1999" t="s">
        <v>1380</v>
      </c>
      <c r="C1999" t="s">
        <v>1381</v>
      </c>
      <c r="D1999">
        <v>1900</v>
      </c>
      <c r="E1999" s="957">
        <v>1</v>
      </c>
      <c r="F1999" t="s">
        <v>441</v>
      </c>
      <c r="G1999" s="957">
        <v>274</v>
      </c>
      <c r="H1999" t="s">
        <v>385</v>
      </c>
      <c r="I1999" s="962" t="s">
        <v>489</v>
      </c>
      <c r="J1999" s="962" t="s">
        <v>445</v>
      </c>
      <c r="K1999" s="962" t="s">
        <v>446</v>
      </c>
      <c r="L1999" s="937">
        <v>5.2</v>
      </c>
      <c r="M1999" s="962" t="s">
        <v>304</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ASR_CMS_19</v>
      </c>
      <c r="AB1999" s="957">
        <f t="shared" si="341"/>
        <v>45406</v>
      </c>
      <c r="AC1999" t="str">
        <f t="shared" si="342"/>
        <v>Unaudited</v>
      </c>
    </row>
    <row r="2000" spans="1:29" ht="30" x14ac:dyDescent="0.25">
      <c r="A2000" t="s">
        <v>421</v>
      </c>
      <c r="B2000" t="s">
        <v>1380</v>
      </c>
      <c r="C2000" t="s">
        <v>1381</v>
      </c>
      <c r="D2000">
        <v>1900</v>
      </c>
      <c r="E2000" s="957">
        <v>1</v>
      </c>
      <c r="F2000" t="s">
        <v>441</v>
      </c>
      <c r="G2000" s="957">
        <v>274</v>
      </c>
      <c r="H2000" t="s">
        <v>385</v>
      </c>
      <c r="I2000" s="937" t="s">
        <v>489</v>
      </c>
      <c r="J2000" s="937" t="s">
        <v>445</v>
      </c>
      <c r="K2000" s="937" t="s">
        <v>446</v>
      </c>
      <c r="L2000" s="943">
        <v>5.3</v>
      </c>
      <c r="M2000" s="963" t="s">
        <v>305</v>
      </c>
      <c r="N2000" s="678">
        <f t="shared" ca="1" si="337"/>
        <v>10171.562821180729</v>
      </c>
      <c r="O2000" s="678">
        <f t="shared" ca="1" si="338"/>
        <v>2561.7797621396485</v>
      </c>
      <c r="P2000" s="678">
        <f t="shared" ca="1" si="338"/>
        <v>1944.1245277047306</v>
      </c>
      <c r="Q2000" s="678">
        <f t="shared" ca="1" si="338"/>
        <v>1228.532927603153</v>
      </c>
      <c r="R2000" s="678">
        <f t="shared" ca="1" si="338"/>
        <v>2650.923673028366</v>
      </c>
      <c r="S2000" s="678">
        <f t="shared" ca="1" si="338"/>
        <v>4.2675545043744947</v>
      </c>
      <c r="T2000" s="678">
        <f t="shared" ca="1" si="338"/>
        <v>1716.2976453576534</v>
      </c>
      <c r="U2000" s="678">
        <f t="shared" ca="1" si="338"/>
        <v>0</v>
      </c>
      <c r="V2000" s="678">
        <f t="shared" ca="1" si="338"/>
        <v>21.816112527838733</v>
      </c>
      <c r="W2000" s="678">
        <f t="shared" ca="1" si="339"/>
        <v>43.82061831496334</v>
      </c>
      <c r="X2000" s="678">
        <f t="shared" ca="1" si="338"/>
        <v>0</v>
      </c>
      <c r="Y2000" s="678">
        <f t="shared" ca="1" si="338"/>
        <v>0</v>
      </c>
      <c r="Z2000" s="678">
        <f t="shared" ca="1" si="338"/>
        <v>0</v>
      </c>
      <c r="AA2000" t="str">
        <f t="shared" si="340"/>
        <v>ASR_CMS_19</v>
      </c>
      <c r="AB2000" s="957">
        <f t="shared" si="341"/>
        <v>45406</v>
      </c>
      <c r="AC2000" t="str">
        <f t="shared" si="342"/>
        <v>Unaudited</v>
      </c>
    </row>
    <row r="2001" spans="1:29" x14ac:dyDescent="0.25">
      <c r="A2001" t="s">
        <v>421</v>
      </c>
      <c r="B2001" t="s">
        <v>1380</v>
      </c>
      <c r="C2001" t="s">
        <v>1381</v>
      </c>
      <c r="D2001">
        <v>1900</v>
      </c>
      <c r="E2001" s="957">
        <v>1</v>
      </c>
      <c r="F2001" t="s">
        <v>441</v>
      </c>
      <c r="G2001" s="957">
        <v>274</v>
      </c>
      <c r="H2001" t="s">
        <v>385</v>
      </c>
      <c r="I2001" s="937" t="s">
        <v>489</v>
      </c>
      <c r="J2001" s="937" t="s">
        <v>445</v>
      </c>
      <c r="K2001" s="937" t="s">
        <v>446</v>
      </c>
      <c r="L2001" s="943" t="s">
        <v>82</v>
      </c>
      <c r="M2001" s="963" t="s">
        <v>454</v>
      </c>
      <c r="N2001" s="678">
        <f t="shared" ca="1" si="337"/>
        <v>295.06560085634828</v>
      </c>
      <c r="O2001" s="678">
        <f t="shared" ca="1" si="338"/>
        <v>56.501901693484974</v>
      </c>
      <c r="P2001" s="678">
        <f t="shared" ca="1" si="338"/>
        <v>13.119768905092114</v>
      </c>
      <c r="Q2001" s="678">
        <f t="shared" ca="1" si="338"/>
        <v>83.366545896773076</v>
      </c>
      <c r="R2001" s="678">
        <f t="shared" ca="1" si="338"/>
        <v>15.040696033560849</v>
      </c>
      <c r="S2001" s="678">
        <f t="shared" ca="1" si="338"/>
        <v>0.47055652886836397</v>
      </c>
      <c r="T2001" s="678">
        <f t="shared" ca="1" si="338"/>
        <v>24.711382336198916</v>
      </c>
      <c r="U2001" s="678">
        <f t="shared" ca="1" si="338"/>
        <v>0</v>
      </c>
      <c r="V2001" s="678">
        <f t="shared" ca="1" si="338"/>
        <v>1.9798688700574649</v>
      </c>
      <c r="W2001" s="678">
        <f t="shared" ca="1" si="339"/>
        <v>99.874880592312564</v>
      </c>
      <c r="X2001" s="678">
        <f t="shared" ca="1" si="338"/>
        <v>0</v>
      </c>
      <c r="Y2001" s="678">
        <f t="shared" ca="1" si="338"/>
        <v>0</v>
      </c>
      <c r="Z2001" s="678">
        <f t="shared" ca="1" si="338"/>
        <v>0</v>
      </c>
      <c r="AA2001" t="str">
        <f t="shared" si="340"/>
        <v>ASR_CMS_19</v>
      </c>
      <c r="AB2001" s="957">
        <f t="shared" si="341"/>
        <v>45406</v>
      </c>
      <c r="AC2001" t="str">
        <f t="shared" si="342"/>
        <v>Unaudited</v>
      </c>
    </row>
    <row r="2002" spans="1:29" x14ac:dyDescent="0.25">
      <c r="A2002" t="s">
        <v>421</v>
      </c>
      <c r="B2002" t="s">
        <v>1380</v>
      </c>
      <c r="C2002" t="s">
        <v>1381</v>
      </c>
      <c r="D2002">
        <v>1900</v>
      </c>
      <c r="E2002" s="957">
        <v>1</v>
      </c>
      <c r="F2002" t="s">
        <v>441</v>
      </c>
      <c r="G2002" s="957">
        <v>274</v>
      </c>
      <c r="H2002" t="s">
        <v>385</v>
      </c>
      <c r="I2002" s="937" t="s">
        <v>489</v>
      </c>
      <c r="J2002" s="937" t="s">
        <v>445</v>
      </c>
      <c r="K2002" s="937" t="s">
        <v>447</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ASR_CMS_19</v>
      </c>
      <c r="AB2002" s="957">
        <f t="shared" si="341"/>
        <v>45406</v>
      </c>
      <c r="AC2002" t="str">
        <f t="shared" si="342"/>
        <v>Unaudited</v>
      </c>
    </row>
    <row r="2003" spans="1:29" x14ac:dyDescent="0.25">
      <c r="A2003" t="s">
        <v>421</v>
      </c>
      <c r="B2003" t="s">
        <v>1380</v>
      </c>
      <c r="C2003" t="s">
        <v>1381</v>
      </c>
      <c r="D2003">
        <v>1900</v>
      </c>
      <c r="E2003" s="957">
        <v>1</v>
      </c>
      <c r="F2003" t="s">
        <v>441</v>
      </c>
      <c r="G2003" s="957">
        <v>274</v>
      </c>
      <c r="H2003" t="s">
        <v>385</v>
      </c>
      <c r="I2003" s="963" t="s">
        <v>489</v>
      </c>
      <c r="J2003" s="963" t="s">
        <v>445</v>
      </c>
      <c r="K2003" s="963" t="s">
        <v>447</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ASR_CMS_19</v>
      </c>
      <c r="AB2003" s="957">
        <f t="shared" si="341"/>
        <v>45406</v>
      </c>
      <c r="AC2003" t="str">
        <f t="shared" si="342"/>
        <v>Unaudited</v>
      </c>
    </row>
    <row r="2004" spans="1:29" x14ac:dyDescent="0.25">
      <c r="A2004" t="s">
        <v>421</v>
      </c>
      <c r="B2004" t="s">
        <v>1380</v>
      </c>
      <c r="C2004" t="s">
        <v>1381</v>
      </c>
      <c r="D2004">
        <v>1900</v>
      </c>
      <c r="E2004" s="957">
        <v>1</v>
      </c>
      <c r="F2004" t="s">
        <v>441</v>
      </c>
      <c r="G2004" s="957">
        <v>274</v>
      </c>
      <c r="H2004" t="s">
        <v>385</v>
      </c>
      <c r="I2004" s="937" t="s">
        <v>489</v>
      </c>
      <c r="J2004" s="937" t="s">
        <v>445</v>
      </c>
      <c r="K2004" s="937" t="s">
        <v>447</v>
      </c>
      <c r="L2004" s="937">
        <v>6.3</v>
      </c>
      <c r="M2004" s="962" t="s">
        <v>185</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ASR_CMS_19</v>
      </c>
      <c r="AB2004" s="957">
        <f t="shared" si="341"/>
        <v>45406</v>
      </c>
      <c r="AC2004" t="str">
        <f t="shared" si="342"/>
        <v>Unaudited</v>
      </c>
    </row>
    <row r="2005" spans="1:29" x14ac:dyDescent="0.25">
      <c r="A2005" t="s">
        <v>421</v>
      </c>
      <c r="B2005" t="s">
        <v>1380</v>
      </c>
      <c r="C2005" t="s">
        <v>1381</v>
      </c>
      <c r="D2005">
        <v>1900</v>
      </c>
      <c r="E2005" s="957">
        <v>1</v>
      </c>
      <c r="F2005" t="s">
        <v>441</v>
      </c>
      <c r="G2005" s="957">
        <v>274</v>
      </c>
      <c r="H2005" t="s">
        <v>385</v>
      </c>
      <c r="I2005" s="937" t="s">
        <v>489</v>
      </c>
      <c r="J2005" s="937" t="s">
        <v>445</v>
      </c>
      <c r="K2005" s="937" t="s">
        <v>447</v>
      </c>
      <c r="L2005" s="937" t="s">
        <v>87</v>
      </c>
      <c r="M2005" s="962" t="s">
        <v>455</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ASR_CMS_19</v>
      </c>
      <c r="AB2005" s="957">
        <f t="shared" si="341"/>
        <v>45406</v>
      </c>
      <c r="AC2005" t="str">
        <f t="shared" si="342"/>
        <v>Unaudited</v>
      </c>
    </row>
    <row r="2006" spans="1:29" x14ac:dyDescent="0.25">
      <c r="A2006" t="s">
        <v>421</v>
      </c>
      <c r="B2006" t="s">
        <v>1380</v>
      </c>
      <c r="C2006" t="s">
        <v>1381</v>
      </c>
      <c r="D2006">
        <v>1900</v>
      </c>
      <c r="E2006" s="957">
        <v>1</v>
      </c>
      <c r="F2006" t="s">
        <v>441</v>
      </c>
      <c r="G2006" s="957">
        <v>274</v>
      </c>
      <c r="H2006" t="s">
        <v>385</v>
      </c>
      <c r="I2006" s="937" t="s">
        <v>489</v>
      </c>
      <c r="J2006" s="937" t="s">
        <v>445</v>
      </c>
      <c r="K2006" s="937" t="s">
        <v>448</v>
      </c>
      <c r="L2006" s="937">
        <v>7.1</v>
      </c>
      <c r="M2006" s="962" t="s">
        <v>20</v>
      </c>
      <c r="N2006" s="678">
        <f t="shared" ca="1" si="337"/>
        <v>215086.25999999998</v>
      </c>
      <c r="O2006" s="678">
        <f t="shared" ca="1" si="344"/>
        <v>42544.224479438722</v>
      </c>
      <c r="P2006" s="678">
        <f t="shared" ca="1" si="344"/>
        <v>4267.5225047390795</v>
      </c>
      <c r="Q2006" s="678">
        <f t="shared" ca="1" si="344"/>
        <v>102804.35629990796</v>
      </c>
      <c r="R2006" s="678">
        <f t="shared" ca="1" si="344"/>
        <v>12165.959894206908</v>
      </c>
      <c r="S2006" s="678">
        <f t="shared" ca="1" si="344"/>
        <v>544.31774876273494</v>
      </c>
      <c r="T2006" s="678">
        <f t="shared" ca="1" si="344"/>
        <v>18716.538338148726</v>
      </c>
      <c r="U2006" s="678">
        <f t="shared" ca="1" si="344"/>
        <v>0</v>
      </c>
      <c r="V2006" s="678">
        <f t="shared" ca="1" si="344"/>
        <v>1038.8129925170438</v>
      </c>
      <c r="W2006" s="678">
        <f t="shared" ca="1" si="339"/>
        <v>33004.527742278828</v>
      </c>
      <c r="X2006" s="678">
        <f t="shared" ca="1" si="345"/>
        <v>0</v>
      </c>
      <c r="Y2006" s="678">
        <f t="shared" ca="1" si="345"/>
        <v>0</v>
      </c>
      <c r="Z2006" s="678">
        <f t="shared" ca="1" si="345"/>
        <v>0</v>
      </c>
      <c r="AA2006" t="str">
        <f t="shared" si="340"/>
        <v>ASR_CMS_19</v>
      </c>
      <c r="AB2006" s="957">
        <f t="shared" si="341"/>
        <v>45406</v>
      </c>
      <c r="AC2006" t="str">
        <f t="shared" si="342"/>
        <v>Unaudited</v>
      </c>
    </row>
    <row r="2007" spans="1:29" x14ac:dyDescent="0.25">
      <c r="A2007" t="s">
        <v>421</v>
      </c>
      <c r="B2007" t="s">
        <v>1380</v>
      </c>
      <c r="C2007" t="s">
        <v>1381</v>
      </c>
      <c r="D2007">
        <v>1900</v>
      </c>
      <c r="E2007" s="957">
        <v>1</v>
      </c>
      <c r="F2007" t="s">
        <v>441</v>
      </c>
      <c r="G2007" s="957">
        <v>274</v>
      </c>
      <c r="H2007" t="s">
        <v>385</v>
      </c>
      <c r="I2007" s="937" t="s">
        <v>489</v>
      </c>
      <c r="J2007" s="937" t="s">
        <v>445</v>
      </c>
      <c r="K2007" s="937" t="s">
        <v>448</v>
      </c>
      <c r="L2007" s="945">
        <v>7.2</v>
      </c>
      <c r="M2007" s="960"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ASR_CMS_19</v>
      </c>
      <c r="AB2007" s="957">
        <f t="shared" si="341"/>
        <v>45406</v>
      </c>
      <c r="AC2007" t="str">
        <f t="shared" si="342"/>
        <v>Unaudited</v>
      </c>
    </row>
    <row r="2008" spans="1:29" x14ac:dyDescent="0.25">
      <c r="A2008" t="s">
        <v>421</v>
      </c>
      <c r="B2008" t="s">
        <v>1380</v>
      </c>
      <c r="C2008" t="s">
        <v>1381</v>
      </c>
      <c r="D2008">
        <v>1900</v>
      </c>
      <c r="E2008" s="957">
        <v>1</v>
      </c>
      <c r="F2008" t="s">
        <v>441</v>
      </c>
      <c r="G2008" s="957">
        <v>274</v>
      </c>
      <c r="H2008" t="s">
        <v>385</v>
      </c>
      <c r="I2008" s="962" t="s">
        <v>489</v>
      </c>
      <c r="J2008" s="962" t="s">
        <v>445</v>
      </c>
      <c r="K2008" s="962" t="s">
        <v>448</v>
      </c>
      <c r="L2008" s="937">
        <v>7.3</v>
      </c>
      <c r="M2008" s="962" t="s">
        <v>156</v>
      </c>
      <c r="N2008" s="678">
        <f t="shared" ca="1" si="337"/>
        <v>1920.4233899650235</v>
      </c>
      <c r="O2008" s="678">
        <f t="shared" ca="1" si="344"/>
        <v>344.6863488607014</v>
      </c>
      <c r="P2008" s="678">
        <f t="shared" ca="1" si="344"/>
        <v>95.419024958654717</v>
      </c>
      <c r="Q2008" s="678">
        <f t="shared" ca="1" si="344"/>
        <v>530.7540590409435</v>
      </c>
      <c r="R2008" s="678">
        <f t="shared" ca="1" si="344"/>
        <v>155.43109845412417</v>
      </c>
      <c r="S2008" s="678">
        <f t="shared" ca="1" si="344"/>
        <v>2.5761592235348907</v>
      </c>
      <c r="T2008" s="678">
        <f t="shared" ca="1" si="344"/>
        <v>198.79245880029748</v>
      </c>
      <c r="U2008" s="678">
        <f t="shared" ca="1" si="344"/>
        <v>0</v>
      </c>
      <c r="V2008" s="678">
        <f t="shared" ca="1" si="344"/>
        <v>14.962842815205384</v>
      </c>
      <c r="W2008" s="678">
        <f t="shared" ca="1" si="339"/>
        <v>577.80139781156186</v>
      </c>
      <c r="X2008" s="678">
        <f t="shared" ca="1" si="345"/>
        <v>0</v>
      </c>
      <c r="Y2008" s="678">
        <f t="shared" ca="1" si="345"/>
        <v>0</v>
      </c>
      <c r="Z2008" s="678">
        <f t="shared" ca="1" si="345"/>
        <v>0</v>
      </c>
      <c r="AA2008" t="str">
        <f t="shared" si="340"/>
        <v>ASR_CMS_19</v>
      </c>
      <c r="AB2008" s="957">
        <f t="shared" si="341"/>
        <v>45406</v>
      </c>
      <c r="AC2008" t="str">
        <f t="shared" si="342"/>
        <v>Unaudited</v>
      </c>
    </row>
    <row r="2009" spans="1:29" x14ac:dyDescent="0.25">
      <c r="A2009" t="s">
        <v>421</v>
      </c>
      <c r="B2009" t="s">
        <v>1380</v>
      </c>
      <c r="C2009" t="s">
        <v>1381</v>
      </c>
      <c r="D2009">
        <v>1900</v>
      </c>
      <c r="E2009" s="957">
        <v>1</v>
      </c>
      <c r="F2009" t="s">
        <v>441</v>
      </c>
      <c r="G2009" s="957">
        <v>274</v>
      </c>
      <c r="H2009" t="s">
        <v>385</v>
      </c>
      <c r="I2009" s="937" t="s">
        <v>489</v>
      </c>
      <c r="J2009" s="937" t="s">
        <v>445</v>
      </c>
      <c r="K2009" s="937" t="s">
        <v>448</v>
      </c>
      <c r="L2009" s="937" t="s">
        <v>91</v>
      </c>
      <c r="M2009" s="962" t="s">
        <v>456</v>
      </c>
      <c r="N2009" s="678">
        <f t="shared" ca="1" si="337"/>
        <v>11.132521172943779</v>
      </c>
      <c r="O2009" s="678">
        <f t="shared" ca="1" si="344"/>
        <v>2.1317585482305685</v>
      </c>
      <c r="P2009" s="678">
        <f t="shared" ca="1" si="344"/>
        <v>0.49499536610224615</v>
      </c>
      <c r="Q2009" s="678">
        <f t="shared" ca="1" si="344"/>
        <v>3.1453339007241579</v>
      </c>
      <c r="R2009" s="678">
        <f t="shared" ca="1" si="344"/>
        <v>0.56746996791044335</v>
      </c>
      <c r="S2009" s="678">
        <f t="shared" ca="1" si="344"/>
        <v>1.775361311345923E-2</v>
      </c>
      <c r="T2009" s="678">
        <f t="shared" ca="1" si="344"/>
        <v>0.93233500032548633</v>
      </c>
      <c r="U2009" s="678">
        <f t="shared" ca="1" si="344"/>
        <v>0</v>
      </c>
      <c r="V2009" s="678">
        <f t="shared" ca="1" si="344"/>
        <v>7.4698413002393854E-2</v>
      </c>
      <c r="W2009" s="678">
        <f t="shared" ca="1" si="339"/>
        <v>3.7681763635350234</v>
      </c>
      <c r="X2009" s="678">
        <f t="shared" ca="1" si="345"/>
        <v>0</v>
      </c>
      <c r="Y2009" s="678">
        <f t="shared" ca="1" si="345"/>
        <v>0</v>
      </c>
      <c r="Z2009" s="678">
        <f t="shared" ca="1" si="345"/>
        <v>0</v>
      </c>
      <c r="AA2009" t="str">
        <f t="shared" si="340"/>
        <v>ASR_CMS_19</v>
      </c>
      <c r="AB2009" s="957">
        <f t="shared" si="341"/>
        <v>45406</v>
      </c>
      <c r="AC2009" t="str">
        <f t="shared" si="342"/>
        <v>Unaudited</v>
      </c>
    </row>
    <row r="2010" spans="1:29" x14ac:dyDescent="0.25">
      <c r="A2010" t="s">
        <v>421</v>
      </c>
      <c r="B2010" t="s">
        <v>1380</v>
      </c>
      <c r="C2010" t="s">
        <v>1381</v>
      </c>
      <c r="D2010">
        <v>1900</v>
      </c>
      <c r="E2010" s="957">
        <v>1</v>
      </c>
      <c r="F2010" t="s">
        <v>441</v>
      </c>
      <c r="G2010" s="957">
        <v>274</v>
      </c>
      <c r="H2010" t="s">
        <v>385</v>
      </c>
      <c r="I2010" s="937" t="s">
        <v>489</v>
      </c>
      <c r="J2010" s="937" t="s">
        <v>445</v>
      </c>
      <c r="K2010" s="937" t="s">
        <v>449</v>
      </c>
      <c r="L2010" s="937">
        <v>8.1</v>
      </c>
      <c r="M2010" s="962" t="s">
        <v>22</v>
      </c>
      <c r="N2010" s="678">
        <f t="shared" ca="1" si="337"/>
        <v>6492079.1736390619</v>
      </c>
      <c r="O2010" s="678">
        <f t="shared" ca="1" si="344"/>
        <v>2074707.487615326</v>
      </c>
      <c r="P2010" s="678">
        <f t="shared" ca="1" si="344"/>
        <v>484234.93434852059</v>
      </c>
      <c r="Q2010" s="678">
        <f t="shared" ca="1" si="344"/>
        <v>2148814.398791336</v>
      </c>
      <c r="R2010" s="678">
        <f t="shared" ca="1" si="344"/>
        <v>299019.56470603251</v>
      </c>
      <c r="S2010" s="678">
        <f t="shared" ca="1" si="344"/>
        <v>80.471226852049838</v>
      </c>
      <c r="T2010" s="678">
        <f t="shared" ca="1" si="344"/>
        <v>265581.80965091079</v>
      </c>
      <c r="U2010" s="678">
        <f t="shared" ca="1" si="344"/>
        <v>0</v>
      </c>
      <c r="V2010" s="678">
        <f t="shared" ca="1" si="344"/>
        <v>189875.07741842623</v>
      </c>
      <c r="W2010" s="678">
        <f t="shared" ca="1" si="339"/>
        <v>1029765.4298816581</v>
      </c>
      <c r="X2010" s="678">
        <f t="shared" ca="1" si="345"/>
        <v>0</v>
      </c>
      <c r="Y2010" s="678">
        <f t="shared" ca="1" si="345"/>
        <v>0</v>
      </c>
      <c r="Z2010" s="678">
        <f t="shared" ca="1" si="345"/>
        <v>0</v>
      </c>
      <c r="AA2010" t="str">
        <f t="shared" si="340"/>
        <v>ASR_CMS_19</v>
      </c>
      <c r="AB2010" s="957">
        <f t="shared" si="341"/>
        <v>45406</v>
      </c>
      <c r="AC2010" t="str">
        <f t="shared" si="342"/>
        <v>Unaudited</v>
      </c>
    </row>
    <row r="2011" spans="1:29" x14ac:dyDescent="0.25">
      <c r="A2011" t="s">
        <v>421</v>
      </c>
      <c r="B2011" t="s">
        <v>1380</v>
      </c>
      <c r="C2011" t="s">
        <v>1381</v>
      </c>
      <c r="D2011">
        <v>1900</v>
      </c>
      <c r="E2011" s="957">
        <v>1</v>
      </c>
      <c r="F2011" t="s">
        <v>441</v>
      </c>
      <c r="G2011" s="957">
        <v>274</v>
      </c>
      <c r="H2011" t="s">
        <v>385</v>
      </c>
      <c r="I2011" s="937" t="s">
        <v>489</v>
      </c>
      <c r="J2011" s="937" t="s">
        <v>445</v>
      </c>
      <c r="K2011" s="937" t="s">
        <v>449</v>
      </c>
      <c r="L2011" s="937" t="s">
        <v>113</v>
      </c>
      <c r="M2011" s="962" t="s">
        <v>444</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ASR_CMS_19</v>
      </c>
      <c r="AB2011" s="957">
        <f t="shared" si="341"/>
        <v>45406</v>
      </c>
      <c r="AC2011" t="str">
        <f t="shared" si="342"/>
        <v>Unaudited</v>
      </c>
    </row>
    <row r="2012" spans="1:29" x14ac:dyDescent="0.25">
      <c r="A2012" t="s">
        <v>421</v>
      </c>
      <c r="B2012" t="s">
        <v>1380</v>
      </c>
      <c r="C2012" t="s">
        <v>1381</v>
      </c>
      <c r="D2012">
        <v>1900</v>
      </c>
      <c r="E2012" s="957">
        <v>1</v>
      </c>
      <c r="F2012" t="s">
        <v>441</v>
      </c>
      <c r="G2012" s="957">
        <v>274</v>
      </c>
      <c r="H2012" t="s">
        <v>385</v>
      </c>
      <c r="I2012" s="937" t="s">
        <v>489</v>
      </c>
      <c r="J2012" s="937" t="s">
        <v>445</v>
      </c>
      <c r="K2012" s="937" t="s">
        <v>449</v>
      </c>
      <c r="L2012" s="945" t="s">
        <v>115</v>
      </c>
      <c r="M2012" s="960" t="s">
        <v>158</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ASR_CMS_19</v>
      </c>
      <c r="AB2012" s="957">
        <f t="shared" si="341"/>
        <v>45406</v>
      </c>
      <c r="AC2012" t="str">
        <f t="shared" si="342"/>
        <v>Unaudited</v>
      </c>
    </row>
    <row r="2013" spans="1:29" x14ac:dyDescent="0.25">
      <c r="A2013" t="s">
        <v>421</v>
      </c>
      <c r="B2013" t="s">
        <v>1380</v>
      </c>
      <c r="C2013" t="s">
        <v>1381</v>
      </c>
      <c r="D2013">
        <v>1900</v>
      </c>
      <c r="E2013" s="957">
        <v>1</v>
      </c>
      <c r="F2013" t="s">
        <v>441</v>
      </c>
      <c r="G2013" s="957">
        <v>274</v>
      </c>
      <c r="H2013" t="s">
        <v>385</v>
      </c>
      <c r="I2013" s="962" t="s">
        <v>489</v>
      </c>
      <c r="J2013" s="962" t="s">
        <v>445</v>
      </c>
      <c r="K2013" s="962" t="s">
        <v>449</v>
      </c>
      <c r="L2013" s="937" t="s">
        <v>116</v>
      </c>
      <c r="M2013" s="962" t="s">
        <v>114</v>
      </c>
      <c r="N2013" s="678">
        <f t="shared" ca="1" si="337"/>
        <v>-20876.501845424005</v>
      </c>
      <c r="O2013" s="678">
        <f t="shared" ca="1" si="344"/>
        <v>-6671.6122116603747</v>
      </c>
      <c r="P2013" s="678">
        <f t="shared" ca="1" si="344"/>
        <v>-1557.148523633778</v>
      </c>
      <c r="Q2013" s="678">
        <f t="shared" ca="1" si="344"/>
        <v>-6909.9169252268048</v>
      </c>
      <c r="R2013" s="678">
        <f t="shared" ca="1" si="344"/>
        <v>-961.55366061320183</v>
      </c>
      <c r="S2013" s="678">
        <f t="shared" ca="1" si="344"/>
        <v>-0.25877036785099322</v>
      </c>
      <c r="T2013" s="678">
        <f t="shared" ca="1" si="344"/>
        <v>-854.02826906382654</v>
      </c>
      <c r="U2013" s="678">
        <f t="shared" ca="1" si="344"/>
        <v>0</v>
      </c>
      <c r="V2013" s="678">
        <f t="shared" ca="1" si="344"/>
        <v>-610.57902993870391</v>
      </c>
      <c r="W2013" s="678">
        <f t="shared" ca="1" si="339"/>
        <v>-3311.4044549194668</v>
      </c>
      <c r="X2013" s="678">
        <f t="shared" ca="1" si="345"/>
        <v>0</v>
      </c>
      <c r="Y2013" s="678">
        <f t="shared" ca="1" si="345"/>
        <v>0</v>
      </c>
      <c r="Z2013" s="678">
        <f t="shared" ca="1" si="345"/>
        <v>0</v>
      </c>
      <c r="AA2013" t="str">
        <f t="shared" si="340"/>
        <v>ASR_CMS_19</v>
      </c>
      <c r="AB2013" s="957">
        <f t="shared" si="341"/>
        <v>45406</v>
      </c>
      <c r="AC2013" t="str">
        <f t="shared" si="342"/>
        <v>Unaudited</v>
      </c>
    </row>
    <row r="2014" spans="1:29" x14ac:dyDescent="0.25">
      <c r="A2014" t="s">
        <v>421</v>
      </c>
      <c r="B2014" t="s">
        <v>1380</v>
      </c>
      <c r="C2014" t="s">
        <v>1381</v>
      </c>
      <c r="D2014">
        <v>1900</v>
      </c>
      <c r="E2014" s="957">
        <v>1</v>
      </c>
      <c r="F2014" t="s">
        <v>441</v>
      </c>
      <c r="G2014" s="957">
        <v>274</v>
      </c>
      <c r="H2014" t="s">
        <v>385</v>
      </c>
      <c r="I2014" s="937" t="s">
        <v>489</v>
      </c>
      <c r="J2014" s="937" t="s">
        <v>445</v>
      </c>
      <c r="K2014" s="937" t="s">
        <v>449</v>
      </c>
      <c r="L2014" s="937" t="s">
        <v>117</v>
      </c>
      <c r="M2014" s="962" t="s">
        <v>159</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ASR_CMS_19</v>
      </c>
      <c r="AB2014" s="957">
        <f t="shared" si="341"/>
        <v>45406</v>
      </c>
      <c r="AC2014" t="str">
        <f t="shared" si="342"/>
        <v>Unaudited</v>
      </c>
    </row>
    <row r="2015" spans="1:29" x14ac:dyDescent="0.25">
      <c r="A2015" t="s">
        <v>421</v>
      </c>
      <c r="B2015" t="s">
        <v>1380</v>
      </c>
      <c r="C2015" t="s">
        <v>1381</v>
      </c>
      <c r="D2015">
        <v>1900</v>
      </c>
      <c r="E2015" s="957">
        <v>1</v>
      </c>
      <c r="F2015" t="s">
        <v>441</v>
      </c>
      <c r="G2015" s="957">
        <v>274</v>
      </c>
      <c r="H2015" t="s">
        <v>385</v>
      </c>
      <c r="I2015" s="937" t="s">
        <v>489</v>
      </c>
      <c r="J2015" s="937" t="s">
        <v>445</v>
      </c>
      <c r="K2015" s="937" t="s">
        <v>449</v>
      </c>
      <c r="L2015" s="937" t="s">
        <v>160</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ASR_CMS_19</v>
      </c>
      <c r="AB2015" s="957">
        <f t="shared" si="341"/>
        <v>45406</v>
      </c>
      <c r="AC2015" t="str">
        <f t="shared" si="342"/>
        <v>Unaudited</v>
      </c>
    </row>
    <row r="2016" spans="1:29" x14ac:dyDescent="0.25">
      <c r="A2016" t="s">
        <v>421</v>
      </c>
      <c r="B2016" t="s">
        <v>1380</v>
      </c>
      <c r="C2016" t="s">
        <v>1381</v>
      </c>
      <c r="D2016">
        <v>1900</v>
      </c>
      <c r="E2016" s="957">
        <v>1</v>
      </c>
      <c r="F2016" t="s">
        <v>441</v>
      </c>
      <c r="G2016" s="957">
        <v>274</v>
      </c>
      <c r="H2016" t="s">
        <v>385</v>
      </c>
      <c r="I2016" s="937" t="s">
        <v>489</v>
      </c>
      <c r="J2016" s="937" t="s">
        <v>445</v>
      </c>
      <c r="K2016" s="937" t="s">
        <v>449</v>
      </c>
      <c r="L2016" s="937" t="s">
        <v>443</v>
      </c>
      <c r="M2016" s="962" t="s">
        <v>457</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ASR_CMS_19</v>
      </c>
      <c r="AB2016" s="957">
        <f t="shared" si="341"/>
        <v>45406</v>
      </c>
      <c r="AC2016" t="str">
        <f t="shared" si="342"/>
        <v>Unaudited</v>
      </c>
    </row>
    <row r="2017" spans="1:29" ht="30" x14ac:dyDescent="0.25">
      <c r="A2017" t="s">
        <v>421</v>
      </c>
      <c r="B2017" t="s">
        <v>1380</v>
      </c>
      <c r="C2017" t="s">
        <v>1381</v>
      </c>
      <c r="D2017">
        <v>1900</v>
      </c>
      <c r="E2017" s="957">
        <v>1</v>
      </c>
      <c r="F2017" t="s">
        <v>441</v>
      </c>
      <c r="G2017" s="957">
        <v>274</v>
      </c>
      <c r="H2017" t="s">
        <v>385</v>
      </c>
      <c r="I2017" s="937" t="s">
        <v>489</v>
      </c>
      <c r="J2017" s="937" t="s">
        <v>445</v>
      </c>
      <c r="K2017" s="937" t="s">
        <v>450</v>
      </c>
      <c r="L2017" s="945">
        <v>9.1</v>
      </c>
      <c r="M2017" s="960" t="s">
        <v>186</v>
      </c>
      <c r="N2017" s="678">
        <f t="shared" ca="1" si="337"/>
        <v>6501526.8900000006</v>
      </c>
      <c r="O2017" s="678">
        <f t="shared" ca="1" si="346"/>
        <v>261571.77</v>
      </c>
      <c r="P2017" s="678">
        <f t="shared" ca="1" si="346"/>
        <v>35437.11</v>
      </c>
      <c r="Q2017" s="678">
        <f t="shared" ca="1" si="346"/>
        <v>874591.87000000011</v>
      </c>
      <c r="R2017" s="678">
        <f t="shared" ca="1" si="346"/>
        <v>183239.77000000002</v>
      </c>
      <c r="S2017" s="678">
        <f t="shared" ca="1" si="346"/>
        <v>60.53</v>
      </c>
      <c r="T2017" s="678">
        <f t="shared" ca="1" si="346"/>
        <v>224522.25999999998</v>
      </c>
      <c r="U2017" s="678">
        <f t="shared" ca="1" si="346"/>
        <v>0</v>
      </c>
      <c r="V2017" s="678">
        <f t="shared" ca="1" si="346"/>
        <v>120</v>
      </c>
      <c r="W2017" s="678">
        <f t="shared" ca="1" si="339"/>
        <v>4921983.58</v>
      </c>
      <c r="X2017" s="678">
        <f t="shared" ca="1" si="345"/>
        <v>0</v>
      </c>
      <c r="Y2017" s="678">
        <f t="shared" ca="1" si="345"/>
        <v>0</v>
      </c>
      <c r="Z2017" s="678">
        <f t="shared" ca="1" si="345"/>
        <v>0</v>
      </c>
      <c r="AA2017" t="str">
        <f t="shared" si="340"/>
        <v>ASR_CMS_19</v>
      </c>
      <c r="AB2017" s="957">
        <f t="shared" si="341"/>
        <v>45406</v>
      </c>
      <c r="AC2017" t="str">
        <f t="shared" si="342"/>
        <v>Unaudited</v>
      </c>
    </row>
    <row r="2018" spans="1:29" x14ac:dyDescent="0.25">
      <c r="A2018" t="s">
        <v>421</v>
      </c>
      <c r="B2018" t="s">
        <v>1380</v>
      </c>
      <c r="C2018" t="s">
        <v>1381</v>
      </c>
      <c r="D2018">
        <v>1900</v>
      </c>
      <c r="E2018" s="957">
        <v>1</v>
      </c>
      <c r="F2018" t="s">
        <v>441</v>
      </c>
      <c r="G2018" s="957">
        <v>274</v>
      </c>
      <c r="H2018" t="s">
        <v>385</v>
      </c>
      <c r="I2018" s="962" t="s">
        <v>489</v>
      </c>
      <c r="J2018" s="962" t="s">
        <v>445</v>
      </c>
      <c r="K2018" s="962" t="s">
        <v>450</v>
      </c>
      <c r="L2018" s="937" t="s">
        <v>107</v>
      </c>
      <c r="M2018" s="962" t="s">
        <v>187</v>
      </c>
      <c r="N2018" s="678">
        <f t="shared" ca="1" si="337"/>
        <v>37504.39</v>
      </c>
      <c r="O2018" s="678">
        <f t="shared" ca="1" si="346"/>
        <v>0</v>
      </c>
      <c r="P2018" s="678">
        <f t="shared" ca="1" si="346"/>
        <v>0</v>
      </c>
      <c r="Q2018" s="678">
        <f t="shared" ca="1" si="346"/>
        <v>22467.760000000002</v>
      </c>
      <c r="R2018" s="678">
        <f t="shared" ca="1" si="346"/>
        <v>0</v>
      </c>
      <c r="S2018" s="678">
        <f t="shared" ca="1" si="346"/>
        <v>0</v>
      </c>
      <c r="T2018" s="678">
        <f t="shared" ca="1" si="346"/>
        <v>0</v>
      </c>
      <c r="U2018" s="678">
        <f t="shared" ca="1" si="346"/>
        <v>0</v>
      </c>
      <c r="V2018" s="678">
        <f t="shared" ca="1" si="346"/>
        <v>0</v>
      </c>
      <c r="W2018" s="678">
        <f t="shared" ca="1" si="339"/>
        <v>15036.63</v>
      </c>
      <c r="X2018" s="678">
        <f t="shared" ca="1" si="345"/>
        <v>0</v>
      </c>
      <c r="Y2018" s="678">
        <f t="shared" ca="1" si="345"/>
        <v>0</v>
      </c>
      <c r="Z2018" s="678">
        <f t="shared" ca="1" si="345"/>
        <v>0</v>
      </c>
      <c r="AA2018" t="str">
        <f t="shared" si="340"/>
        <v>ASR_CMS_19</v>
      </c>
      <c r="AB2018" s="957">
        <f t="shared" si="341"/>
        <v>45406</v>
      </c>
      <c r="AC2018" t="str">
        <f t="shared" si="342"/>
        <v>Unaudited</v>
      </c>
    </row>
    <row r="2019" spans="1:29" x14ac:dyDescent="0.25">
      <c r="A2019" t="s">
        <v>421</v>
      </c>
      <c r="B2019" t="s">
        <v>1380</v>
      </c>
      <c r="C2019" t="s">
        <v>1381</v>
      </c>
      <c r="D2019">
        <v>1900</v>
      </c>
      <c r="E2019" s="957">
        <v>1</v>
      </c>
      <c r="F2019" t="s">
        <v>441</v>
      </c>
      <c r="G2019" s="957">
        <v>274</v>
      </c>
      <c r="H2019" t="s">
        <v>385</v>
      </c>
      <c r="I2019" s="937" t="s">
        <v>489</v>
      </c>
      <c r="J2019" s="937" t="s">
        <v>445</v>
      </c>
      <c r="K2019" s="937" t="s">
        <v>450</v>
      </c>
      <c r="L2019" s="937" t="s">
        <v>1316</v>
      </c>
      <c r="M2019" s="962" t="s">
        <v>1317</v>
      </c>
      <c r="N2019" s="678">
        <f t="shared" ca="1" si="337"/>
        <v>557061</v>
      </c>
      <c r="O2019" s="678">
        <f t="shared" ca="1" si="346"/>
        <v>0</v>
      </c>
      <c r="P2019" s="678">
        <f t="shared" ca="1" si="346"/>
        <v>0</v>
      </c>
      <c r="Q2019" s="678">
        <f t="shared" ca="1" si="346"/>
        <v>386100.9</v>
      </c>
      <c r="R2019" s="678">
        <f t="shared" ca="1" si="346"/>
        <v>0</v>
      </c>
      <c r="S2019" s="678">
        <f t="shared" ca="1" si="346"/>
        <v>0</v>
      </c>
      <c r="T2019" s="678">
        <f t="shared" ca="1" si="346"/>
        <v>131261.5</v>
      </c>
      <c r="U2019" s="678">
        <f t="shared" ca="1" si="346"/>
        <v>0</v>
      </c>
      <c r="V2019" s="678">
        <f t="shared" ca="1" si="346"/>
        <v>0</v>
      </c>
      <c r="W2019" s="678">
        <f t="shared" ca="1" si="339"/>
        <v>39698.6</v>
      </c>
      <c r="X2019" s="678">
        <f t="shared" ca="1" si="345"/>
        <v>0</v>
      </c>
      <c r="Y2019" s="678">
        <f t="shared" ca="1" si="345"/>
        <v>0</v>
      </c>
      <c r="Z2019" s="678">
        <f t="shared" ca="1" si="345"/>
        <v>0</v>
      </c>
      <c r="AA2019" t="str">
        <f t="shared" si="340"/>
        <v>ASR_CMS_19</v>
      </c>
      <c r="AB2019" s="957">
        <f t="shared" si="341"/>
        <v>45406</v>
      </c>
      <c r="AC2019" t="str">
        <f t="shared" si="342"/>
        <v>Unaudited</v>
      </c>
    </row>
    <row r="2020" spans="1:29" x14ac:dyDescent="0.25">
      <c r="A2020" t="s">
        <v>421</v>
      </c>
      <c r="B2020" t="s">
        <v>1380</v>
      </c>
      <c r="C2020" t="s">
        <v>1381</v>
      </c>
      <c r="D2020">
        <v>1900</v>
      </c>
      <c r="E2020" s="957">
        <v>1</v>
      </c>
      <c r="F2020" t="s">
        <v>441</v>
      </c>
      <c r="G2020" s="957">
        <v>274</v>
      </c>
      <c r="H2020" t="s">
        <v>385</v>
      </c>
      <c r="I2020" s="937" t="s">
        <v>489</v>
      </c>
      <c r="J2020" s="937" t="s">
        <v>445</v>
      </c>
      <c r="K2020" s="937" t="s">
        <v>450</v>
      </c>
      <c r="L2020" s="937" t="s">
        <v>108</v>
      </c>
      <c r="M2020" s="962" t="s">
        <v>188</v>
      </c>
      <c r="N2020" s="678">
        <f t="shared" ca="1" si="337"/>
        <v>1530313.8000000003</v>
      </c>
      <c r="O2020" s="678">
        <f t="shared" ca="1" si="346"/>
        <v>235338.83999999997</v>
      </c>
      <c r="P2020" s="678">
        <f t="shared" ca="1" si="346"/>
        <v>49987.33</v>
      </c>
      <c r="Q2020" s="678">
        <f t="shared" ca="1" si="346"/>
        <v>620384.43000000005</v>
      </c>
      <c r="R2020" s="678">
        <f t="shared" ca="1" si="346"/>
        <v>76730.789999999994</v>
      </c>
      <c r="S2020" s="678">
        <f t="shared" ca="1" si="346"/>
        <v>160.18</v>
      </c>
      <c r="T2020" s="678">
        <f t="shared" ca="1" si="346"/>
        <v>174972.39000000004</v>
      </c>
      <c r="U2020" s="678">
        <f t="shared" ca="1" si="346"/>
        <v>0</v>
      </c>
      <c r="V2020" s="678">
        <f t="shared" ca="1" si="346"/>
        <v>4382.05</v>
      </c>
      <c r="W2020" s="678">
        <f t="shared" ca="1" si="339"/>
        <v>368357.79000000004</v>
      </c>
      <c r="X2020" s="678">
        <f t="shared" ca="1" si="345"/>
        <v>0</v>
      </c>
      <c r="Y2020" s="678">
        <f t="shared" ca="1" si="345"/>
        <v>0</v>
      </c>
      <c r="Z2020" s="678">
        <f t="shared" ca="1" si="345"/>
        <v>0</v>
      </c>
      <c r="AA2020" t="str">
        <f t="shared" si="340"/>
        <v>ASR_CMS_19</v>
      </c>
      <c r="AB2020" s="957">
        <f t="shared" si="341"/>
        <v>45406</v>
      </c>
      <c r="AC2020" t="str">
        <f t="shared" si="342"/>
        <v>Unaudited</v>
      </c>
    </row>
    <row r="2021" spans="1:29" x14ac:dyDescent="0.25">
      <c r="A2021" t="s">
        <v>421</v>
      </c>
      <c r="B2021" t="s">
        <v>1380</v>
      </c>
      <c r="C2021" t="s">
        <v>1381</v>
      </c>
      <c r="D2021">
        <v>1900</v>
      </c>
      <c r="E2021" s="957">
        <v>1</v>
      </c>
      <c r="F2021" t="s">
        <v>441</v>
      </c>
      <c r="G2021" s="957">
        <v>274</v>
      </c>
      <c r="H2021" t="s">
        <v>385</v>
      </c>
      <c r="I2021" s="937" t="s">
        <v>489</v>
      </c>
      <c r="J2021" s="937" t="s">
        <v>445</v>
      </c>
      <c r="K2021" s="937" t="s">
        <v>450</v>
      </c>
      <c r="L2021" s="937" t="s">
        <v>109</v>
      </c>
      <c r="M2021" s="962" t="s">
        <v>161</v>
      </c>
      <c r="N2021" s="678">
        <f t="shared" ca="1" si="337"/>
        <v>1948804.4447355054</v>
      </c>
      <c r="O2021" s="678">
        <f t="shared" ca="1" si="346"/>
        <v>832927.34235265455</v>
      </c>
      <c r="P2021" s="678">
        <f t="shared" ca="1" si="346"/>
        <v>42473.865429938378</v>
      </c>
      <c r="Q2021" s="678">
        <f t="shared" ca="1" si="346"/>
        <v>698311.52918953041</v>
      </c>
      <c r="R2021" s="678">
        <f t="shared" ca="1" si="346"/>
        <v>58248.65339439793</v>
      </c>
      <c r="S2021" s="678">
        <f t="shared" ca="1" si="346"/>
        <v>218.70315217217239</v>
      </c>
      <c r="T2021" s="678">
        <f t="shared" ca="1" si="346"/>
        <v>194067.10372276118</v>
      </c>
      <c r="U2021" s="678">
        <f t="shared" ca="1" si="346"/>
        <v>0</v>
      </c>
      <c r="V2021" s="678">
        <f t="shared" ca="1" si="346"/>
        <v>13210.174767463031</v>
      </c>
      <c r="W2021" s="678">
        <f t="shared" ca="1" si="339"/>
        <v>109347.07272658781</v>
      </c>
      <c r="X2021" s="678">
        <f t="shared" ca="1" si="345"/>
        <v>0</v>
      </c>
      <c r="Y2021" s="678">
        <f t="shared" ca="1" si="345"/>
        <v>0</v>
      </c>
      <c r="Z2021" s="678">
        <f t="shared" ca="1" si="345"/>
        <v>0</v>
      </c>
      <c r="AA2021" t="str">
        <f t="shared" si="340"/>
        <v>ASR_CMS_19</v>
      </c>
      <c r="AB2021" s="957">
        <f t="shared" si="341"/>
        <v>45406</v>
      </c>
      <c r="AC2021" t="str">
        <f t="shared" si="342"/>
        <v>Unaudited</v>
      </c>
    </row>
    <row r="2022" spans="1:29" x14ac:dyDescent="0.25">
      <c r="A2022" t="s">
        <v>421</v>
      </c>
      <c r="B2022" t="s">
        <v>1380</v>
      </c>
      <c r="C2022" t="s">
        <v>1381</v>
      </c>
      <c r="D2022">
        <v>1900</v>
      </c>
      <c r="E2022" s="957">
        <v>1</v>
      </c>
      <c r="F2022" t="s">
        <v>441</v>
      </c>
      <c r="G2022" s="957">
        <v>274</v>
      </c>
      <c r="H2022" t="s">
        <v>385</v>
      </c>
      <c r="I2022" s="937" t="s">
        <v>489</v>
      </c>
      <c r="J2022" s="937" t="s">
        <v>445</v>
      </c>
      <c r="K2022" s="937" t="s">
        <v>450</v>
      </c>
      <c r="L2022" s="937" t="s">
        <v>110</v>
      </c>
      <c r="M2022" s="962" t="s">
        <v>135</v>
      </c>
      <c r="N2022" s="678">
        <f t="shared" ca="1" si="337"/>
        <v>22782.575205029385</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12190.832171485452</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2132.7426233296924</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5258.9597310566887</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867.29034464506128</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18.600466249875996</v>
      </c>
      <c r="T2022" s="678">
        <f t="shared" ca="1" si="347"/>
        <v>1944.3731573685709</v>
      </c>
      <c r="U2022" s="678">
        <f t="shared" ca="1" si="347"/>
        <v>0</v>
      </c>
      <c r="V2022" s="678">
        <f t="shared" ca="1" si="347"/>
        <v>92.165100960981974</v>
      </c>
      <c r="W2022" s="678">
        <f t="shared" ca="1" si="339"/>
        <v>277.61160993306186</v>
      </c>
      <c r="X2022" s="678">
        <f t="shared" ca="1" si="347"/>
        <v>0</v>
      </c>
      <c r="Y2022" s="678">
        <f t="shared" ca="1" si="347"/>
        <v>0</v>
      </c>
      <c r="Z2022" s="678">
        <f t="shared" ca="1" si="347"/>
        <v>0</v>
      </c>
      <c r="AA2022" t="str">
        <f t="shared" si="340"/>
        <v>ASR_CMS_19</v>
      </c>
      <c r="AB2022" s="957">
        <f t="shared" si="341"/>
        <v>45406</v>
      </c>
      <c r="AC2022" t="str">
        <f t="shared" si="342"/>
        <v>Unaudited</v>
      </c>
    </row>
    <row r="2023" spans="1:29" x14ac:dyDescent="0.25">
      <c r="A2023" t="s">
        <v>421</v>
      </c>
      <c r="B2023" t="s">
        <v>1380</v>
      </c>
      <c r="C2023" t="s">
        <v>1381</v>
      </c>
      <c r="D2023">
        <v>1900</v>
      </c>
      <c r="E2023" s="957">
        <v>1</v>
      </c>
      <c r="F2023" t="s">
        <v>441</v>
      </c>
      <c r="G2023" s="957">
        <v>274</v>
      </c>
      <c r="H2023" t="s">
        <v>385</v>
      </c>
      <c r="I2023" s="937" t="s">
        <v>489</v>
      </c>
      <c r="J2023" s="937" t="s">
        <v>445</v>
      </c>
      <c r="K2023" s="937" t="s">
        <v>450</v>
      </c>
      <c r="L2023" s="937" t="s">
        <v>111</v>
      </c>
      <c r="M2023" s="962" t="s">
        <v>163</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50178.118945763345</v>
      </c>
      <c r="O2023" s="678">
        <f t="shared" ca="1" si="347"/>
        <v>6307.8421344369581</v>
      </c>
      <c r="P2023" s="678">
        <f t="shared" ca="1" si="347"/>
        <v>606.79535546877241</v>
      </c>
      <c r="Q2023" s="678">
        <f t="shared" ca="1" si="347"/>
        <v>12344.725541003625</v>
      </c>
      <c r="R2023" s="678">
        <f t="shared" ca="1" si="347"/>
        <v>1509.9137944738575</v>
      </c>
      <c r="S2023" s="678">
        <f t="shared" ca="1" si="347"/>
        <v>2.0844756816881396</v>
      </c>
      <c r="T2023" s="678">
        <f t="shared" ca="1" si="347"/>
        <v>3438.9861550431983</v>
      </c>
      <c r="U2023" s="678">
        <f t="shared" ca="1" si="347"/>
        <v>0</v>
      </c>
      <c r="V2023" s="678">
        <f t="shared" ca="1" si="347"/>
        <v>84.007193564588889</v>
      </c>
      <c r="W2023" s="678">
        <f t="shared" ca="1" si="339"/>
        <v>25883.764296090652</v>
      </c>
      <c r="X2023" s="678">
        <f t="shared" ca="1" si="347"/>
        <v>0</v>
      </c>
      <c r="Y2023" s="678">
        <f t="shared" ca="1" si="347"/>
        <v>0</v>
      </c>
      <c r="Z2023" s="678">
        <f t="shared" ca="1" si="347"/>
        <v>0</v>
      </c>
      <c r="AA2023" t="str">
        <f t="shared" si="340"/>
        <v>ASR_CMS_19</v>
      </c>
      <c r="AB2023" s="957">
        <f t="shared" si="341"/>
        <v>45406</v>
      </c>
      <c r="AC2023" t="str">
        <f t="shared" si="342"/>
        <v>Unaudited</v>
      </c>
    </row>
    <row r="2024" spans="1:29" x14ac:dyDescent="0.25">
      <c r="A2024" t="s">
        <v>421</v>
      </c>
      <c r="B2024" t="s">
        <v>1380</v>
      </c>
      <c r="C2024" t="s">
        <v>1381</v>
      </c>
      <c r="D2024">
        <v>1900</v>
      </c>
      <c r="E2024" s="957">
        <v>1</v>
      </c>
      <c r="F2024" t="s">
        <v>441</v>
      </c>
      <c r="G2024" s="957">
        <v>274</v>
      </c>
      <c r="H2024" t="s">
        <v>385</v>
      </c>
      <c r="I2024" s="937" t="s">
        <v>489</v>
      </c>
      <c r="J2024" s="937" t="s">
        <v>445</v>
      </c>
      <c r="K2024" s="937" t="s">
        <v>450</v>
      </c>
      <c r="L2024" s="937" t="s">
        <v>112</v>
      </c>
      <c r="M2024" s="962" t="s">
        <v>464</v>
      </c>
      <c r="N2024" s="678">
        <f t="shared" ca="1" si="348"/>
        <v>201596.52005559384</v>
      </c>
      <c r="O2024" s="678">
        <f t="shared" ca="1" si="347"/>
        <v>38603.574001414359</v>
      </c>
      <c r="P2024" s="678">
        <f t="shared" ca="1" si="347"/>
        <v>8963.7685569719088</v>
      </c>
      <c r="Q2024" s="678">
        <f t="shared" ca="1" si="347"/>
        <v>56958.200119120418</v>
      </c>
      <c r="R2024" s="678">
        <f t="shared" ca="1" si="347"/>
        <v>10276.196109542547</v>
      </c>
      <c r="S2024" s="678">
        <f t="shared" ca="1" si="347"/>
        <v>321.49650258786102</v>
      </c>
      <c r="T2024" s="678">
        <f t="shared" ca="1" si="347"/>
        <v>16883.461407506831</v>
      </c>
      <c r="U2024" s="678">
        <f t="shared" ca="1" si="347"/>
        <v>0</v>
      </c>
      <c r="V2024" s="678">
        <f t="shared" ca="1" si="347"/>
        <v>1352.6980888711014</v>
      </c>
      <c r="W2024" s="678">
        <f t="shared" ca="1" si="339"/>
        <v>68237.125269578799</v>
      </c>
      <c r="X2024" s="678">
        <f t="shared" ca="1" si="347"/>
        <v>0</v>
      </c>
      <c r="Y2024" s="678">
        <f t="shared" ca="1" si="347"/>
        <v>0</v>
      </c>
      <c r="Z2024" s="678">
        <f t="shared" ca="1" si="347"/>
        <v>0</v>
      </c>
      <c r="AA2024" t="str">
        <f t="shared" si="340"/>
        <v>ASR_CMS_19</v>
      </c>
      <c r="AB2024" s="957">
        <f t="shared" si="341"/>
        <v>45406</v>
      </c>
      <c r="AC2024" t="str">
        <f t="shared" si="342"/>
        <v>Unaudited</v>
      </c>
    </row>
    <row r="2025" spans="1:29" x14ac:dyDescent="0.25">
      <c r="A2025" t="s">
        <v>421</v>
      </c>
      <c r="B2025" t="s">
        <v>1380</v>
      </c>
      <c r="C2025" t="s">
        <v>1381</v>
      </c>
      <c r="D2025">
        <v>1900</v>
      </c>
      <c r="E2025" s="957">
        <v>1</v>
      </c>
      <c r="F2025" t="s">
        <v>441</v>
      </c>
      <c r="G2025" s="957">
        <v>274</v>
      </c>
      <c r="H2025" t="s">
        <v>385</v>
      </c>
      <c r="I2025" s="937" t="s">
        <v>489</v>
      </c>
      <c r="J2025" s="937" t="s">
        <v>445</v>
      </c>
      <c r="K2025" s="937" t="s">
        <v>6</v>
      </c>
      <c r="L2025" s="945" t="s">
        <v>118</v>
      </c>
      <c r="M2025" s="960" t="s">
        <v>189</v>
      </c>
      <c r="N2025" s="678">
        <f t="shared" ca="1" si="348"/>
        <v>74898.293235412682</v>
      </c>
      <c r="O2025" s="678">
        <f t="shared" ca="1" si="347"/>
        <v>23935.636893660332</v>
      </c>
      <c r="P2025" s="678">
        <f t="shared" ca="1" si="347"/>
        <v>5586.5569623570191</v>
      </c>
      <c r="Q2025" s="678">
        <f t="shared" ca="1" si="347"/>
        <v>24790.598919781187</v>
      </c>
      <c r="R2025" s="678">
        <f t="shared" ca="1" si="347"/>
        <v>3449.7507564936268</v>
      </c>
      <c r="S2025" s="678">
        <f t="shared" ca="1" si="347"/>
        <v>0.92838632810446575</v>
      </c>
      <c r="T2025" s="678">
        <f t="shared" ca="1" si="347"/>
        <v>3063.9836214559655</v>
      </c>
      <c r="U2025" s="678">
        <f t="shared" ca="1" si="347"/>
        <v>0</v>
      </c>
      <c r="V2025" s="678">
        <f t="shared" ca="1" si="347"/>
        <v>2190.5646629091202</v>
      </c>
      <c r="W2025" s="678">
        <f t="shared" ca="1" si="339"/>
        <v>11880.273032427325</v>
      </c>
      <c r="X2025" s="678">
        <f t="shared" ca="1" si="347"/>
        <v>0</v>
      </c>
      <c r="Y2025" s="678">
        <f t="shared" ca="1" si="347"/>
        <v>0</v>
      </c>
      <c r="Z2025" s="678">
        <f t="shared" ca="1" si="347"/>
        <v>0</v>
      </c>
      <c r="AA2025" t="str">
        <f t="shared" si="340"/>
        <v>ASR_CMS_19</v>
      </c>
      <c r="AB2025" s="957">
        <f t="shared" si="341"/>
        <v>45406</v>
      </c>
      <c r="AC2025" t="str">
        <f t="shared" si="342"/>
        <v>Unaudited</v>
      </c>
    </row>
    <row r="2026" spans="1:29" x14ac:dyDescent="0.25">
      <c r="A2026" t="s">
        <v>421</v>
      </c>
      <c r="B2026" t="s">
        <v>1380</v>
      </c>
      <c r="C2026" t="s">
        <v>1381</v>
      </c>
      <c r="D2026">
        <v>1900</v>
      </c>
      <c r="E2026" s="957">
        <v>1</v>
      </c>
      <c r="F2026" t="s">
        <v>441</v>
      </c>
      <c r="G2026" s="957">
        <v>274</v>
      </c>
      <c r="H2026" t="s">
        <v>385</v>
      </c>
      <c r="I2026" s="962" t="s">
        <v>489</v>
      </c>
      <c r="J2026" s="962" t="s">
        <v>445</v>
      </c>
      <c r="K2026" s="962" t="s">
        <v>6</v>
      </c>
      <c r="L2026" s="937" t="s">
        <v>45</v>
      </c>
      <c r="M2026" s="962" t="s">
        <v>164</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ASR_CMS_19</v>
      </c>
      <c r="AB2026" s="957">
        <f t="shared" si="341"/>
        <v>45406</v>
      </c>
      <c r="AC2026" t="str">
        <f t="shared" si="342"/>
        <v>Unaudited</v>
      </c>
    </row>
    <row r="2027" spans="1:29" x14ac:dyDescent="0.25">
      <c r="A2027" t="s">
        <v>421</v>
      </c>
      <c r="B2027" t="s">
        <v>1380</v>
      </c>
      <c r="C2027" t="s">
        <v>1381</v>
      </c>
      <c r="D2027">
        <v>1900</v>
      </c>
      <c r="E2027" s="957">
        <v>1</v>
      </c>
      <c r="F2027" t="s">
        <v>441</v>
      </c>
      <c r="G2027" s="957">
        <v>274</v>
      </c>
      <c r="H2027" t="s">
        <v>385</v>
      </c>
      <c r="I2027" s="937" t="s">
        <v>489</v>
      </c>
      <c r="J2027" s="937" t="s">
        <v>445</v>
      </c>
      <c r="K2027" s="937" t="s">
        <v>6</v>
      </c>
      <c r="L2027" s="937" t="s">
        <v>46</v>
      </c>
      <c r="M2027" s="962" t="s">
        <v>165</v>
      </c>
      <c r="N2027" s="678">
        <f t="shared" ca="1" si="348"/>
        <v>0</v>
      </c>
      <c r="O2027" s="678">
        <f t="shared" ca="1" si="347"/>
        <v>0</v>
      </c>
      <c r="P2027" s="678">
        <f t="shared" ca="1" si="347"/>
        <v>0</v>
      </c>
      <c r="Q2027" s="678">
        <f t="shared" ca="1" si="347"/>
        <v>0</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ASR_CMS_19</v>
      </c>
      <c r="AB2027" s="957">
        <f t="shared" si="341"/>
        <v>45406</v>
      </c>
      <c r="AC2027" t="str">
        <f t="shared" si="342"/>
        <v>Unaudited</v>
      </c>
    </row>
    <row r="2028" spans="1:29" x14ac:dyDescent="0.25">
      <c r="A2028" t="s">
        <v>421</v>
      </c>
      <c r="B2028" t="s">
        <v>1380</v>
      </c>
      <c r="C2028" t="s">
        <v>1381</v>
      </c>
      <c r="D2028">
        <v>1900</v>
      </c>
      <c r="E2028" s="957">
        <v>1</v>
      </c>
      <c r="F2028" t="s">
        <v>441</v>
      </c>
      <c r="G2028" s="957">
        <v>274</v>
      </c>
      <c r="H2028" t="s">
        <v>385</v>
      </c>
      <c r="I2028" s="937" t="s">
        <v>489</v>
      </c>
      <c r="J2028" s="937" t="s">
        <v>445</v>
      </c>
      <c r="K2028" s="937" t="s">
        <v>6</v>
      </c>
      <c r="L2028" s="937" t="s">
        <v>166</v>
      </c>
      <c r="M2028" s="962" t="s">
        <v>462</v>
      </c>
      <c r="N2028" s="678">
        <f t="shared" ca="1" si="348"/>
        <v>98579.755259476486</v>
      </c>
      <c r="O2028" s="678">
        <f t="shared" ca="1" si="347"/>
        <v>18876.967103157702</v>
      </c>
      <c r="P2028" s="678">
        <f t="shared" ca="1" si="347"/>
        <v>4383.2408927753331</v>
      </c>
      <c r="Q2028" s="678">
        <f t="shared" ca="1" si="347"/>
        <v>27852.293413669835</v>
      </c>
      <c r="R2028" s="678">
        <f t="shared" ca="1" si="347"/>
        <v>5025.0118265817728</v>
      </c>
      <c r="S2028" s="678">
        <f t="shared" ca="1" si="347"/>
        <v>157.21028583801478</v>
      </c>
      <c r="T2028" s="678">
        <f t="shared" ca="1" si="347"/>
        <v>8255.9336491813483</v>
      </c>
      <c r="U2028" s="678">
        <f t="shared" ca="1" si="347"/>
        <v>0</v>
      </c>
      <c r="V2028" s="678">
        <f t="shared" ca="1" si="347"/>
        <v>661.46303767595532</v>
      </c>
      <c r="W2028" s="678">
        <f t="shared" ca="1" si="339"/>
        <v>33367.635050596517</v>
      </c>
      <c r="X2028" s="678">
        <f t="shared" ca="1" si="347"/>
        <v>0</v>
      </c>
      <c r="Y2028" s="678">
        <f t="shared" ca="1" si="347"/>
        <v>0</v>
      </c>
      <c r="Z2028" s="678">
        <f t="shared" ca="1" si="347"/>
        <v>0</v>
      </c>
      <c r="AA2028" t="str">
        <f t="shared" si="340"/>
        <v>ASR_CMS_19</v>
      </c>
      <c r="AB2028" s="957">
        <f t="shared" si="341"/>
        <v>45406</v>
      </c>
      <c r="AC2028" t="str">
        <f t="shared" si="342"/>
        <v>Unaudited</v>
      </c>
    </row>
    <row r="2029" spans="1:29" x14ac:dyDescent="0.25">
      <c r="A2029" t="s">
        <v>421</v>
      </c>
      <c r="B2029" t="s">
        <v>1380</v>
      </c>
      <c r="C2029" t="s">
        <v>1381</v>
      </c>
      <c r="D2029">
        <v>1900</v>
      </c>
      <c r="E2029" s="957">
        <v>1</v>
      </c>
      <c r="F2029" t="s">
        <v>441</v>
      </c>
      <c r="G2029" s="957">
        <v>274</v>
      </c>
      <c r="H2029" t="s">
        <v>385</v>
      </c>
      <c r="I2029" s="937" t="s">
        <v>489</v>
      </c>
      <c r="J2029" s="937" t="s">
        <v>445</v>
      </c>
      <c r="K2029" s="937" t="s">
        <v>435</v>
      </c>
      <c r="L2029" s="937" t="s">
        <v>121</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ASR_CMS_19</v>
      </c>
      <c r="AB2029" s="957">
        <f t="shared" si="341"/>
        <v>45406</v>
      </c>
      <c r="AC2029" t="str">
        <f t="shared" si="342"/>
        <v>Unaudited</v>
      </c>
    </row>
    <row r="2030" spans="1:29" x14ac:dyDescent="0.25">
      <c r="A2030" t="s">
        <v>421</v>
      </c>
      <c r="B2030" t="s">
        <v>1380</v>
      </c>
      <c r="C2030" t="s">
        <v>1381</v>
      </c>
      <c r="D2030">
        <v>1900</v>
      </c>
      <c r="E2030" s="957">
        <v>1</v>
      </c>
      <c r="F2030" t="s">
        <v>441</v>
      </c>
      <c r="G2030" s="957">
        <v>274</v>
      </c>
      <c r="H2030" t="s">
        <v>385</v>
      </c>
      <c r="I2030" s="937" t="s">
        <v>489</v>
      </c>
      <c r="J2030" s="937" t="s">
        <v>445</v>
      </c>
      <c r="K2030" s="937" t="s">
        <v>435</v>
      </c>
      <c r="L2030" s="937" t="s">
        <v>938</v>
      </c>
      <c r="M2030" s="962" t="s">
        <v>930</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ASR_CMS_19</v>
      </c>
      <c r="AB2030" s="957">
        <f t="shared" si="341"/>
        <v>45406</v>
      </c>
      <c r="AC2030" t="str">
        <f t="shared" si="342"/>
        <v>Unaudited</v>
      </c>
    </row>
    <row r="2031" spans="1:29" x14ac:dyDescent="0.25">
      <c r="A2031" t="s">
        <v>421</v>
      </c>
      <c r="B2031" t="s">
        <v>1380</v>
      </c>
      <c r="C2031" t="s">
        <v>1381</v>
      </c>
      <c r="D2031">
        <v>1900</v>
      </c>
      <c r="E2031" s="957">
        <v>1</v>
      </c>
      <c r="F2031" t="s">
        <v>441</v>
      </c>
      <c r="G2031" s="957">
        <v>274</v>
      </c>
      <c r="H2031" t="s">
        <v>385</v>
      </c>
      <c r="I2031" s="937" t="s">
        <v>489</v>
      </c>
      <c r="J2031" s="937" t="s">
        <v>445</v>
      </c>
      <c r="K2031" s="937" t="s">
        <v>435</v>
      </c>
      <c r="L2031" s="937" t="s">
        <v>168</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ASR_CMS_19</v>
      </c>
      <c r="AB2031" s="957">
        <f t="shared" si="341"/>
        <v>45406</v>
      </c>
      <c r="AC2031" t="str">
        <f t="shared" si="342"/>
        <v>Unaudited</v>
      </c>
    </row>
    <row r="2032" spans="1:29" x14ac:dyDescent="0.25">
      <c r="A2032" t="s">
        <v>421</v>
      </c>
      <c r="B2032" t="s">
        <v>1380</v>
      </c>
      <c r="C2032" t="s">
        <v>1381</v>
      </c>
      <c r="D2032">
        <v>1900</v>
      </c>
      <c r="E2032" s="957">
        <v>1</v>
      </c>
      <c r="F2032" t="s">
        <v>441</v>
      </c>
      <c r="G2032" s="957">
        <v>274</v>
      </c>
      <c r="H2032" t="s">
        <v>385</v>
      </c>
      <c r="I2032" s="937" t="s">
        <v>489</v>
      </c>
      <c r="J2032" s="937" t="s">
        <v>445</v>
      </c>
      <c r="K2032" s="937" t="s">
        <v>435</v>
      </c>
      <c r="L2032" s="937" t="s">
        <v>169</v>
      </c>
      <c r="M2032" s="962" t="s">
        <v>330</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ASR_CMS_19</v>
      </c>
      <c r="AB2032" s="957">
        <f t="shared" si="341"/>
        <v>45406</v>
      </c>
      <c r="AC2032" t="str">
        <f t="shared" si="342"/>
        <v>Unaudited</v>
      </c>
    </row>
    <row r="2033" spans="1:29" x14ac:dyDescent="0.25">
      <c r="A2033" t="s">
        <v>421</v>
      </c>
      <c r="B2033" t="s">
        <v>1380</v>
      </c>
      <c r="C2033" t="s">
        <v>1381</v>
      </c>
      <c r="D2033">
        <v>1900</v>
      </c>
      <c r="E2033" s="957">
        <v>1</v>
      </c>
      <c r="F2033" t="s">
        <v>441</v>
      </c>
      <c r="G2033" s="957">
        <v>274</v>
      </c>
      <c r="H2033" t="s">
        <v>385</v>
      </c>
      <c r="I2033" s="937" t="s">
        <v>489</v>
      </c>
      <c r="J2033" s="937" t="s">
        <v>451</v>
      </c>
      <c r="K2033" s="937" t="s">
        <v>436</v>
      </c>
      <c r="L2033" s="945" t="s">
        <v>122</v>
      </c>
      <c r="M2033" s="960" t="s">
        <v>27</v>
      </c>
      <c r="N2033" s="678">
        <f t="shared" ca="1" si="348"/>
        <v>1555620.2350255908</v>
      </c>
      <c r="O2033" s="678">
        <f t="shared" ca="1" si="347"/>
        <v>34.298722289549559</v>
      </c>
      <c r="P2033" s="678">
        <f t="shared" ca="1" si="347"/>
        <v>1555585.9363033012</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ASR_CMS_19</v>
      </c>
      <c r="AB2033" s="957">
        <f t="shared" si="341"/>
        <v>45406</v>
      </c>
      <c r="AC2033" t="str">
        <f t="shared" si="342"/>
        <v>Unaudited</v>
      </c>
    </row>
    <row r="2034" spans="1:29" x14ac:dyDescent="0.25">
      <c r="A2034" t="s">
        <v>421</v>
      </c>
      <c r="B2034" t="s">
        <v>1380</v>
      </c>
      <c r="C2034" t="s">
        <v>1381</v>
      </c>
      <c r="D2034">
        <v>1900</v>
      </c>
      <c r="E2034" s="957">
        <v>1</v>
      </c>
      <c r="F2034" t="s">
        <v>441</v>
      </c>
      <c r="G2034" s="957">
        <v>274</v>
      </c>
      <c r="H2034" t="s">
        <v>385</v>
      </c>
      <c r="I2034" s="937" t="s">
        <v>489</v>
      </c>
      <c r="J2034" s="937" t="s">
        <v>451</v>
      </c>
      <c r="K2034" s="937" t="s">
        <v>436</v>
      </c>
      <c r="L2034" s="937" t="s">
        <v>123</v>
      </c>
      <c r="M2034" s="962" t="s">
        <v>98</v>
      </c>
      <c r="N2034" s="678">
        <f t="shared" ca="1" si="348"/>
        <v>193982.10628305731</v>
      </c>
      <c r="O2034" s="678">
        <f t="shared" ca="1" si="347"/>
        <v>17832.644073251478</v>
      </c>
      <c r="P2034" s="678">
        <f t="shared" ca="1" si="347"/>
        <v>176149.46220980582</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ASR_CMS_19</v>
      </c>
      <c r="AB2034" s="957">
        <f t="shared" si="341"/>
        <v>45406</v>
      </c>
      <c r="AC2034" t="str">
        <f t="shared" si="342"/>
        <v>Unaudited</v>
      </c>
    </row>
    <row r="2035" spans="1:29" x14ac:dyDescent="0.25">
      <c r="A2035" t="s">
        <v>421</v>
      </c>
      <c r="B2035" t="s">
        <v>1380</v>
      </c>
      <c r="C2035" t="s">
        <v>1381</v>
      </c>
      <c r="D2035">
        <v>1900</v>
      </c>
      <c r="E2035" s="957">
        <v>1</v>
      </c>
      <c r="F2035" t="s">
        <v>441</v>
      </c>
      <c r="G2035" s="957">
        <v>274</v>
      </c>
      <c r="H2035" t="s">
        <v>385</v>
      </c>
      <c r="I2035" s="937" t="s">
        <v>489</v>
      </c>
      <c r="J2035" s="937" t="s">
        <v>451</v>
      </c>
      <c r="K2035" s="937" t="s">
        <v>436</v>
      </c>
      <c r="L2035" s="937" t="s">
        <v>124</v>
      </c>
      <c r="M2035" s="962" t="s">
        <v>99</v>
      </c>
      <c r="N2035" s="678">
        <f t="shared" ca="1" si="348"/>
        <v>157475.06139058818</v>
      </c>
      <c r="O2035" s="678">
        <f t="shared" ca="1" si="347"/>
        <v>28451.472756588188</v>
      </c>
      <c r="P2035" s="678">
        <f t="shared" ca="1" si="347"/>
        <v>129023.58863399999</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ASR_CMS_19</v>
      </c>
      <c r="AB2035" s="957">
        <f t="shared" si="341"/>
        <v>45406</v>
      </c>
      <c r="AC2035" t="str">
        <f t="shared" si="342"/>
        <v>Unaudited</v>
      </c>
    </row>
    <row r="2036" spans="1:29" x14ac:dyDescent="0.25">
      <c r="A2036" t="s">
        <v>421</v>
      </c>
      <c r="B2036" t="s">
        <v>1380</v>
      </c>
      <c r="C2036" t="s">
        <v>1381</v>
      </c>
      <c r="D2036">
        <v>1900</v>
      </c>
      <c r="E2036" s="957">
        <v>1</v>
      </c>
      <c r="F2036" t="s">
        <v>441</v>
      </c>
      <c r="G2036" s="957">
        <v>274</v>
      </c>
      <c r="H2036" t="s">
        <v>385</v>
      </c>
      <c r="I2036" s="937" t="s">
        <v>489</v>
      </c>
      <c r="J2036" s="937" t="s">
        <v>451</v>
      </c>
      <c r="K2036" s="937" t="s">
        <v>436</v>
      </c>
      <c r="L2036" s="937" t="s">
        <v>125</v>
      </c>
      <c r="M2036" s="962" t="s">
        <v>100</v>
      </c>
      <c r="N2036" s="678">
        <f t="shared" ca="1" si="348"/>
        <v>9328.5405360902369</v>
      </c>
      <c r="O2036" s="678">
        <f t="shared" ca="1" si="347"/>
        <v>8681.5348068374878</v>
      </c>
      <c r="P2036" s="678">
        <f t="shared" ca="1" si="347"/>
        <v>647.00572925274957</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ASR_CMS_19</v>
      </c>
      <c r="AB2036" s="957">
        <f t="shared" si="341"/>
        <v>45406</v>
      </c>
      <c r="AC2036" t="str">
        <f t="shared" si="342"/>
        <v>Unaudited</v>
      </c>
    </row>
    <row r="2037" spans="1:29" x14ac:dyDescent="0.25">
      <c r="A2037" t="s">
        <v>421</v>
      </c>
      <c r="B2037" t="s">
        <v>1380</v>
      </c>
      <c r="C2037" t="s">
        <v>1381</v>
      </c>
      <c r="D2037">
        <v>1900</v>
      </c>
      <c r="E2037" s="957">
        <v>1</v>
      </c>
      <c r="F2037" t="s">
        <v>441</v>
      </c>
      <c r="G2037" s="957">
        <v>274</v>
      </c>
      <c r="H2037" t="s">
        <v>385</v>
      </c>
      <c r="I2037" s="937" t="s">
        <v>489</v>
      </c>
      <c r="J2037" s="937" t="s">
        <v>451</v>
      </c>
      <c r="K2037" s="937" t="s">
        <v>436</v>
      </c>
      <c r="L2037" s="937" t="s">
        <v>126</v>
      </c>
      <c r="M2037" s="962" t="s">
        <v>101</v>
      </c>
      <c r="N2037" s="678">
        <f t="shared" ca="1" si="348"/>
        <v>193405.00424733115</v>
      </c>
      <c r="O2037" s="678">
        <f t="shared" ca="1" si="347"/>
        <v>30871.730895156685</v>
      </c>
      <c r="P2037" s="678">
        <f t="shared" ca="1" si="347"/>
        <v>162533.27335217447</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ASR_CMS_19</v>
      </c>
      <c r="AB2037" s="957">
        <f t="shared" si="341"/>
        <v>45406</v>
      </c>
      <c r="AC2037" t="str">
        <f t="shared" si="342"/>
        <v>Unaudited</v>
      </c>
    </row>
    <row r="2038" spans="1:29" x14ac:dyDescent="0.25">
      <c r="A2038" t="s">
        <v>421</v>
      </c>
      <c r="B2038" t="s">
        <v>1380</v>
      </c>
      <c r="C2038" t="s">
        <v>1381</v>
      </c>
      <c r="D2038">
        <v>1900</v>
      </c>
      <c r="E2038" s="957">
        <v>1</v>
      </c>
      <c r="F2038" t="s">
        <v>441</v>
      </c>
      <c r="G2038" s="957">
        <v>274</v>
      </c>
      <c r="H2038" t="s">
        <v>385</v>
      </c>
      <c r="I2038" s="937" t="s">
        <v>489</v>
      </c>
      <c r="J2038" s="937" t="s">
        <v>451</v>
      </c>
      <c r="K2038" s="937" t="s">
        <v>436</v>
      </c>
      <c r="L2038" s="945" t="s">
        <v>127</v>
      </c>
      <c r="M2038" s="960" t="s">
        <v>28</v>
      </c>
      <c r="N2038" s="678">
        <f t="shared" ca="1" si="348"/>
        <v>8965.0689179244182</v>
      </c>
      <c r="O2038" s="678">
        <f t="shared" ca="1" si="347"/>
        <v>8965.0689179244182</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ASR_CMS_19</v>
      </c>
      <c r="AB2038" s="957">
        <f t="shared" si="341"/>
        <v>45406</v>
      </c>
      <c r="AC2038" t="str">
        <f t="shared" si="342"/>
        <v>Unaudited</v>
      </c>
    </row>
    <row r="2039" spans="1:29" x14ac:dyDescent="0.25">
      <c r="A2039" t="s">
        <v>421</v>
      </c>
      <c r="B2039" t="s">
        <v>1380</v>
      </c>
      <c r="C2039" t="s">
        <v>1381</v>
      </c>
      <c r="D2039">
        <v>1900</v>
      </c>
      <c r="E2039" s="957">
        <v>1</v>
      </c>
      <c r="F2039" t="s">
        <v>441</v>
      </c>
      <c r="G2039" s="957">
        <v>274</v>
      </c>
      <c r="H2039" t="s">
        <v>385</v>
      </c>
      <c r="I2039" s="962" t="s">
        <v>489</v>
      </c>
      <c r="J2039" s="962" t="s">
        <v>437</v>
      </c>
      <c r="K2039" s="962" t="s">
        <v>437</v>
      </c>
      <c r="L2039" s="953" t="s">
        <v>129</v>
      </c>
      <c r="M2039" s="962" t="s">
        <v>327</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ASR_CMS_19</v>
      </c>
      <c r="AB2039" s="957">
        <f t="shared" si="341"/>
        <v>45406</v>
      </c>
      <c r="AC2039" t="str">
        <f t="shared" si="342"/>
        <v>Unaudited</v>
      </c>
    </row>
    <row r="2040" spans="1:29" x14ac:dyDescent="0.25">
      <c r="A2040" t="s">
        <v>421</v>
      </c>
      <c r="B2040" t="s">
        <v>1380</v>
      </c>
      <c r="C2040" t="s">
        <v>1381</v>
      </c>
      <c r="D2040">
        <v>1900</v>
      </c>
      <c r="E2040" s="957">
        <v>1</v>
      </c>
      <c r="F2040" t="s">
        <v>441</v>
      </c>
      <c r="G2040" s="957">
        <v>274</v>
      </c>
      <c r="H2040" t="s">
        <v>385</v>
      </c>
      <c r="I2040" s="958" t="s">
        <v>489</v>
      </c>
      <c r="J2040" s="958" t="s">
        <v>437</v>
      </c>
      <c r="K2040" s="958" t="s">
        <v>437</v>
      </c>
      <c r="L2040" s="953" t="s">
        <v>130</v>
      </c>
      <c r="M2040" s="958" t="s">
        <v>326</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ASR_CMS_19</v>
      </c>
      <c r="AB2040" s="957">
        <f t="shared" si="341"/>
        <v>45406</v>
      </c>
      <c r="AC2040" t="str">
        <f t="shared" si="342"/>
        <v>Unaudited</v>
      </c>
    </row>
    <row r="2041" spans="1:29" ht="30" x14ac:dyDescent="0.25">
      <c r="A2041" t="s">
        <v>421</v>
      </c>
      <c r="B2041" t="s">
        <v>1380</v>
      </c>
      <c r="C2041" t="s">
        <v>1381</v>
      </c>
      <c r="D2041">
        <v>1900</v>
      </c>
      <c r="E2041" s="957">
        <v>1</v>
      </c>
      <c r="F2041" t="s">
        <v>441</v>
      </c>
      <c r="G2041" s="957">
        <v>274</v>
      </c>
      <c r="H2041" t="s">
        <v>385</v>
      </c>
      <c r="I2041" s="958" t="s">
        <v>489</v>
      </c>
      <c r="J2041" s="958" t="s">
        <v>437</v>
      </c>
      <c r="K2041" s="958" t="s">
        <v>437</v>
      </c>
      <c r="L2041" s="937" t="s">
        <v>131</v>
      </c>
      <c r="M2041" s="958" t="s">
        <v>180</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ASR_CMS_19</v>
      </c>
      <c r="AB2041" s="957">
        <f t="shared" si="341"/>
        <v>45406</v>
      </c>
      <c r="AC2041" t="str">
        <f t="shared" si="342"/>
        <v>Unaudited</v>
      </c>
    </row>
    <row r="2042" spans="1:29" x14ac:dyDescent="0.25">
      <c r="A2042" t="s">
        <v>421</v>
      </c>
      <c r="B2042" t="s">
        <v>1380</v>
      </c>
      <c r="C2042" t="s">
        <v>1381</v>
      </c>
      <c r="D2042">
        <v>1900</v>
      </c>
      <c r="E2042" s="957">
        <v>1</v>
      </c>
      <c r="F2042" t="s">
        <v>441</v>
      </c>
      <c r="G2042" s="957">
        <v>274</v>
      </c>
      <c r="H2042" t="s">
        <v>385</v>
      </c>
      <c r="I2042" s="958" t="s">
        <v>489</v>
      </c>
      <c r="J2042" s="958" t="s">
        <v>437</v>
      </c>
      <c r="K2042" s="958" t="s">
        <v>437</v>
      </c>
      <c r="L2042" s="937" t="s">
        <v>132</v>
      </c>
      <c r="M2042" s="958" t="s">
        <v>495</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ASR_CMS_19</v>
      </c>
      <c r="AB2042" s="957">
        <f t="shared" si="341"/>
        <v>45406</v>
      </c>
      <c r="AC2042" t="str">
        <f t="shared" si="342"/>
        <v>Unaudited</v>
      </c>
    </row>
    <row r="2043" spans="1:29" x14ac:dyDescent="0.25">
      <c r="A2043" t="s">
        <v>421</v>
      </c>
      <c r="B2043" t="s">
        <v>1380</v>
      </c>
      <c r="C2043" t="s">
        <v>1381</v>
      </c>
      <c r="D2043">
        <v>1900</v>
      </c>
      <c r="E2043" s="957">
        <v>1</v>
      </c>
      <c r="F2043" t="s">
        <v>441</v>
      </c>
      <c r="G2043" s="957">
        <v>274</v>
      </c>
      <c r="H2043" t="s">
        <v>385</v>
      </c>
      <c r="I2043" s="965" t="s">
        <v>489</v>
      </c>
      <c r="J2043" s="965" t="s">
        <v>437</v>
      </c>
      <c r="K2043" s="965" t="s">
        <v>437</v>
      </c>
      <c r="L2043" s="945" t="s">
        <v>133</v>
      </c>
      <c r="M2043" s="965" t="s">
        <v>496</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ASR_CMS_19</v>
      </c>
      <c r="AB2043" s="957">
        <f t="shared" si="341"/>
        <v>45406</v>
      </c>
      <c r="AC2043" t="str">
        <f t="shared" si="342"/>
        <v>Unaudited</v>
      </c>
    </row>
    <row r="2044" spans="1:29" x14ac:dyDescent="0.25">
      <c r="A2044" t="s">
        <v>421</v>
      </c>
      <c r="B2044" t="s">
        <v>1380</v>
      </c>
      <c r="C2044" t="s">
        <v>1381</v>
      </c>
      <c r="D2044">
        <v>1900</v>
      </c>
      <c r="E2044" s="957">
        <v>1</v>
      </c>
      <c r="F2044" t="s">
        <v>441</v>
      </c>
      <c r="G2044" s="957">
        <v>274</v>
      </c>
      <c r="H2044" t="s">
        <v>385</v>
      </c>
      <c r="I2044" s="937" t="s">
        <v>489</v>
      </c>
      <c r="J2044" s="937" t="s">
        <v>437</v>
      </c>
      <c r="K2044" s="937" t="s">
        <v>437</v>
      </c>
      <c r="L2044" s="937" t="s">
        <v>134</v>
      </c>
      <c r="M2044" s="958" t="s">
        <v>497</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ASR_CMS_19</v>
      </c>
      <c r="AB2044" s="957">
        <f t="shared" si="341"/>
        <v>45406</v>
      </c>
      <c r="AC2044" t="str">
        <f t="shared" si="342"/>
        <v>Unaudited</v>
      </c>
    </row>
    <row r="2045" spans="1:29" x14ac:dyDescent="0.25">
      <c r="A2045" t="s">
        <v>421</v>
      </c>
      <c r="B2045" t="s">
        <v>1380</v>
      </c>
      <c r="C2045" t="s">
        <v>1381</v>
      </c>
      <c r="D2045">
        <v>1900</v>
      </c>
      <c r="E2045" s="957">
        <v>1</v>
      </c>
      <c r="F2045" t="s">
        <v>441</v>
      </c>
      <c r="G2045" s="957">
        <v>274</v>
      </c>
      <c r="H2045" t="s">
        <v>385</v>
      </c>
      <c r="I2045" s="937" t="s">
        <v>490</v>
      </c>
      <c r="J2045" s="937" t="s">
        <v>26</v>
      </c>
      <c r="K2045" s="937" t="s">
        <v>26</v>
      </c>
      <c r="L2045" s="943" t="s">
        <v>270</v>
      </c>
      <c r="M2045" s="959" t="s">
        <v>26</v>
      </c>
      <c r="N2045" s="678">
        <f t="shared" ca="1" si="348"/>
        <v>581380.04584489588</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ASR_CMS_19</v>
      </c>
      <c r="AB2045" s="957">
        <f t="shared" si="341"/>
        <v>45406</v>
      </c>
      <c r="AC2045" t="str">
        <f t="shared" si="342"/>
        <v>Unaudited</v>
      </c>
    </row>
    <row r="2046" spans="1:29" x14ac:dyDescent="0.25">
      <c r="A2046" t="s">
        <v>421</v>
      </c>
      <c r="B2046" t="s">
        <v>1380</v>
      </c>
      <c r="C2046" t="s">
        <v>1381</v>
      </c>
      <c r="D2046">
        <v>1900</v>
      </c>
      <c r="E2046" s="957">
        <v>1</v>
      </c>
      <c r="F2046" t="s">
        <v>442</v>
      </c>
      <c r="G2046" s="957">
        <v>366</v>
      </c>
      <c r="H2046" t="s">
        <v>385</v>
      </c>
      <c r="I2046" s="958" t="s">
        <v>433</v>
      </c>
      <c r="J2046" s="958" t="s">
        <v>433</v>
      </c>
      <c r="K2046" s="958" t="s">
        <v>433</v>
      </c>
      <c r="L2046" s="937"/>
      <c r="M2046" s="958" t="s">
        <v>433</v>
      </c>
      <c r="N2046" s="678">
        <f t="shared" ca="1" si="348"/>
        <v>15857.209677402998</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7298.6881720419997</v>
      </c>
      <c r="P2046" s="678">
        <f t="shared" ca="1" si="350"/>
        <v>1229.0827956989999</v>
      </c>
      <c r="Q2046" s="678">
        <f t="shared" ca="1" si="350"/>
        <v>4952.3720430029998</v>
      </c>
      <c r="R2046" s="678">
        <f t="shared" ca="1" si="350"/>
        <v>846.58064515499996</v>
      </c>
      <c r="S2046" s="678">
        <f t="shared" ca="1" si="350"/>
        <v>22</v>
      </c>
      <c r="T2046" s="678">
        <f t="shared" ca="1" si="350"/>
        <v>1167.1516129020001</v>
      </c>
      <c r="U2046" s="678">
        <f t="shared" ca="1" si="349"/>
        <v>0</v>
      </c>
      <c r="V2046" s="678">
        <f t="shared" ca="1" si="349"/>
        <v>90.8</v>
      </c>
      <c r="W2046" s="678">
        <f t="shared" ca="1" si="349"/>
        <v>250.53440860200001</v>
      </c>
      <c r="X2046" s="678">
        <f t="shared" ca="1" si="349"/>
        <v>0</v>
      </c>
      <c r="Y2046" s="678">
        <f t="shared" ca="1" si="349"/>
        <v>0</v>
      </c>
      <c r="Z2046" s="678">
        <f t="shared" ca="1" si="349"/>
        <v>0</v>
      </c>
      <c r="AA2046" t="str">
        <f t="shared" si="340"/>
        <v>ASR_CMS_19</v>
      </c>
      <c r="AB2046" s="957">
        <f t="shared" si="341"/>
        <v>45406</v>
      </c>
      <c r="AC2046" t="str">
        <f t="shared" si="342"/>
        <v>Unaudited</v>
      </c>
    </row>
    <row r="2047" spans="1:29" x14ac:dyDescent="0.25">
      <c r="A2047" t="s">
        <v>421</v>
      </c>
      <c r="B2047" t="s">
        <v>1380</v>
      </c>
      <c r="C2047" t="s">
        <v>1381</v>
      </c>
      <c r="D2047">
        <v>1900</v>
      </c>
      <c r="E2047" s="957">
        <v>1</v>
      </c>
      <c r="F2047" t="s">
        <v>442</v>
      </c>
      <c r="G2047" s="957">
        <v>366</v>
      </c>
      <c r="H2047" t="s">
        <v>385</v>
      </c>
      <c r="I2047" s="937" t="s">
        <v>488</v>
      </c>
      <c r="J2047" s="937" t="s">
        <v>12</v>
      </c>
      <c r="K2047" s="937" t="s">
        <v>12</v>
      </c>
      <c r="L2047" s="937">
        <v>1.1000000000000001</v>
      </c>
      <c r="M2047" s="958" t="s">
        <v>12</v>
      </c>
      <c r="N2047" s="678">
        <f t="shared" ca="1" si="348"/>
        <v>27512098.25769743</v>
      </c>
      <c r="O2047" s="678">
        <f t="shared" ca="1" si="350"/>
        <v>9663170.1049944572</v>
      </c>
      <c r="P2047" s="678">
        <f t="shared" ca="1" si="350"/>
        <v>1627257.3305586481</v>
      </c>
      <c r="Q2047" s="678">
        <f t="shared" ca="1" si="350"/>
        <v>6556730.8075118558</v>
      </c>
      <c r="R2047" s="678">
        <f t="shared" ca="1" si="350"/>
        <v>1120836.5261540981</v>
      </c>
      <c r="S2047" s="678">
        <f t="shared" ca="1" si="350"/>
        <v>29127.078731754082</v>
      </c>
      <c r="T2047" s="678">
        <f t="shared" ca="1" si="350"/>
        <v>1545259.3398185852</v>
      </c>
      <c r="U2047" s="678">
        <f t="shared" ca="1" si="349"/>
        <v>0</v>
      </c>
      <c r="V2047" s="678">
        <f t="shared" ca="1" si="349"/>
        <v>120215.29582957386</v>
      </c>
      <c r="W2047" s="678">
        <f t="shared" ca="1" si="349"/>
        <v>6849501.7740984559</v>
      </c>
      <c r="X2047" s="678">
        <f t="shared" ca="1" si="349"/>
        <v>0</v>
      </c>
      <c r="Y2047" s="678">
        <f t="shared" ca="1" si="349"/>
        <v>0</v>
      </c>
      <c r="Z2047" s="678">
        <f t="shared" ca="1" si="349"/>
        <v>0</v>
      </c>
      <c r="AA2047" t="str">
        <f t="shared" si="340"/>
        <v>ASR_CMS_19</v>
      </c>
      <c r="AB2047" s="957">
        <f t="shared" si="341"/>
        <v>45406</v>
      </c>
      <c r="AC2047" t="str">
        <f t="shared" si="342"/>
        <v>Unaudited</v>
      </c>
    </row>
    <row r="2048" spans="1:29" x14ac:dyDescent="0.25">
      <c r="A2048" t="s">
        <v>421</v>
      </c>
      <c r="B2048" t="s">
        <v>1380</v>
      </c>
      <c r="C2048" t="s">
        <v>1381</v>
      </c>
      <c r="D2048">
        <v>1900</v>
      </c>
      <c r="E2048" s="957">
        <v>1</v>
      </c>
      <c r="F2048" t="s">
        <v>442</v>
      </c>
      <c r="G2048" s="957">
        <v>366</v>
      </c>
      <c r="H2048" t="s">
        <v>385</v>
      </c>
      <c r="I2048" s="937" t="s">
        <v>488</v>
      </c>
      <c r="J2048" s="937" t="s">
        <v>12</v>
      </c>
      <c r="K2048" s="937" t="s">
        <v>1323</v>
      </c>
      <c r="L2048" s="937" t="s">
        <v>1314</v>
      </c>
      <c r="M2048" s="958" t="s">
        <v>1323</v>
      </c>
      <c r="N2048" s="678">
        <f t="shared" ca="1" si="348"/>
        <v>379046.8721235072</v>
      </c>
      <c r="O2048" s="678">
        <f t="shared" ca="1" si="350"/>
        <v>138571.7823123468</v>
      </c>
      <c r="P2048" s="678">
        <f t="shared" ca="1" si="350"/>
        <v>24344.635397673468</v>
      </c>
      <c r="Q2048" s="678">
        <f t="shared" ca="1" si="350"/>
        <v>83557.195417481154</v>
      </c>
      <c r="R2048" s="678">
        <f t="shared" ca="1" si="350"/>
        <v>13912.800972086761</v>
      </c>
      <c r="S2048" s="678">
        <f t="shared" ca="1" si="350"/>
        <v>381.3534689648481</v>
      </c>
      <c r="T2048" s="678">
        <f t="shared" ca="1" si="350"/>
        <v>19734.147614569214</v>
      </c>
      <c r="U2048" s="678">
        <f t="shared" ca="1" si="349"/>
        <v>0</v>
      </c>
      <c r="V2048" s="678">
        <f t="shared" ca="1" si="349"/>
        <v>1476.5434592348379</v>
      </c>
      <c r="W2048" s="678">
        <f t="shared" ca="1" si="349"/>
        <v>97068.413481150201</v>
      </c>
      <c r="X2048" s="678">
        <f t="shared" ca="1" si="349"/>
        <v>0</v>
      </c>
      <c r="Y2048" s="678">
        <f t="shared" ca="1" si="349"/>
        <v>0</v>
      </c>
      <c r="Z2048" s="678">
        <f t="shared" ca="1" si="349"/>
        <v>0</v>
      </c>
      <c r="AA2048" t="str">
        <f t="shared" si="340"/>
        <v>ASR_CMS_19</v>
      </c>
      <c r="AB2048" s="957">
        <f t="shared" si="341"/>
        <v>45406</v>
      </c>
      <c r="AC2048" t="str">
        <f t="shared" si="342"/>
        <v>Unaudited</v>
      </c>
    </row>
    <row r="2049" spans="1:29" x14ac:dyDescent="0.25">
      <c r="A2049" t="s">
        <v>421</v>
      </c>
      <c r="B2049" t="s">
        <v>1380</v>
      </c>
      <c r="C2049" t="s">
        <v>1381</v>
      </c>
      <c r="D2049">
        <v>1900</v>
      </c>
      <c r="E2049" s="957">
        <v>1</v>
      </c>
      <c r="F2049" t="s">
        <v>442</v>
      </c>
      <c r="G2049" s="957">
        <v>366</v>
      </c>
      <c r="H2049" t="s">
        <v>385</v>
      </c>
      <c r="I2049" s="958" t="s">
        <v>488</v>
      </c>
      <c r="J2049" s="958" t="s">
        <v>491</v>
      </c>
      <c r="K2049" s="958" t="s">
        <v>492</v>
      </c>
      <c r="L2049" s="937" t="s">
        <v>63</v>
      </c>
      <c r="M2049" s="958" t="s">
        <v>344</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ASR_CMS_19</v>
      </c>
      <c r="AB2049" s="957">
        <f t="shared" si="341"/>
        <v>45406</v>
      </c>
      <c r="AC2049" t="str">
        <f t="shared" si="342"/>
        <v>Unaudited</v>
      </c>
    </row>
    <row r="2050" spans="1:29" x14ac:dyDescent="0.25">
      <c r="A2050" t="s">
        <v>421</v>
      </c>
      <c r="B2050" t="s">
        <v>1380</v>
      </c>
      <c r="C2050" t="s">
        <v>1381</v>
      </c>
      <c r="D2050">
        <v>1900</v>
      </c>
      <c r="E2050" s="957">
        <v>1</v>
      </c>
      <c r="F2050" t="s">
        <v>442</v>
      </c>
      <c r="G2050" s="957">
        <v>366</v>
      </c>
      <c r="H2050" t="s">
        <v>385</v>
      </c>
      <c r="I2050" s="958" t="s">
        <v>488</v>
      </c>
      <c r="J2050" s="958" t="s">
        <v>491</v>
      </c>
      <c r="K2050" s="958" t="s">
        <v>1014</v>
      </c>
      <c r="L2050" s="953" t="s">
        <v>910</v>
      </c>
      <c r="M2050" s="958" t="s">
        <v>911</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ASR_CMS_19</v>
      </c>
      <c r="AB2050" s="957">
        <f t="shared" ref="AB2050:AB2113" si="352">file_date</f>
        <v>45406</v>
      </c>
      <c r="AC2050" t="str">
        <f t="shared" ref="AC2050:AC2113" si="353">status</f>
        <v>Unaudited</v>
      </c>
    </row>
    <row r="2051" spans="1:29" x14ac:dyDescent="0.25">
      <c r="A2051" t="s">
        <v>421</v>
      </c>
      <c r="B2051" t="s">
        <v>1380</v>
      </c>
      <c r="C2051" t="s">
        <v>1381</v>
      </c>
      <c r="D2051">
        <v>1900</v>
      </c>
      <c r="E2051" s="957">
        <v>1</v>
      </c>
      <c r="F2051" t="s">
        <v>442</v>
      </c>
      <c r="G2051" s="957">
        <v>366</v>
      </c>
      <c r="H2051" t="s">
        <v>385</v>
      </c>
      <c r="I2051" s="937" t="s">
        <v>488</v>
      </c>
      <c r="J2051" s="937" t="s">
        <v>13</v>
      </c>
      <c r="K2051" s="937" t="s">
        <v>493</v>
      </c>
      <c r="L2051" s="937" t="s">
        <v>95</v>
      </c>
      <c r="M2051" s="958" t="s">
        <v>147</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ASR_CMS_19</v>
      </c>
      <c r="AB2051" s="957">
        <f t="shared" si="352"/>
        <v>45406</v>
      </c>
      <c r="AC2051" t="str">
        <f t="shared" si="353"/>
        <v>Unaudited</v>
      </c>
    </row>
    <row r="2052" spans="1:29" x14ac:dyDescent="0.25">
      <c r="A2052" t="s">
        <v>421</v>
      </c>
      <c r="B2052" t="s">
        <v>1380</v>
      </c>
      <c r="C2052" t="s">
        <v>1381</v>
      </c>
      <c r="D2052">
        <v>1900</v>
      </c>
      <c r="E2052" s="957">
        <v>1</v>
      </c>
      <c r="F2052" t="s">
        <v>442</v>
      </c>
      <c r="G2052" s="957">
        <v>366</v>
      </c>
      <c r="H2052" t="s">
        <v>385</v>
      </c>
      <c r="I2052" s="937" t="s">
        <v>488</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ASR_CMS_19</v>
      </c>
      <c r="AB2052" s="957">
        <f t="shared" si="352"/>
        <v>45406</v>
      </c>
      <c r="AC2052" t="str">
        <f t="shared" si="353"/>
        <v>Unaudited</v>
      </c>
    </row>
    <row r="2053" spans="1:29" x14ac:dyDescent="0.25">
      <c r="A2053" t="s">
        <v>421</v>
      </c>
      <c r="B2053" t="s">
        <v>1380</v>
      </c>
      <c r="C2053" t="s">
        <v>1381</v>
      </c>
      <c r="D2053">
        <v>1900</v>
      </c>
      <c r="E2053" s="957">
        <v>1</v>
      </c>
      <c r="F2053" t="s">
        <v>442</v>
      </c>
      <c r="G2053" s="957">
        <v>366</v>
      </c>
      <c r="H2053" t="s">
        <v>385</v>
      </c>
      <c r="I2053" s="937" t="s">
        <v>489</v>
      </c>
      <c r="J2053" s="937" t="s">
        <v>445</v>
      </c>
      <c r="K2053" s="937" t="s">
        <v>0</v>
      </c>
      <c r="L2053" s="937">
        <v>2.1</v>
      </c>
      <c r="M2053" s="958" t="s">
        <v>148</v>
      </c>
      <c r="N2053" s="678">
        <f t="shared" ca="1" si="348"/>
        <v>2277918.91</v>
      </c>
      <c r="O2053" s="678">
        <f t="shared" ca="1" si="350"/>
        <v>292588.40999999997</v>
      </c>
      <c r="P2053" s="678">
        <f t="shared" ca="1" si="350"/>
        <v>58712.12000000001</v>
      </c>
      <c r="Q2053" s="678">
        <f t="shared" ca="1" si="350"/>
        <v>844201.58000000007</v>
      </c>
      <c r="R2053" s="678">
        <f t="shared" ca="1" si="350"/>
        <v>250650.33000000002</v>
      </c>
      <c r="S2053" s="678">
        <f t="shared" ca="1" si="350"/>
        <v>0</v>
      </c>
      <c r="T2053" s="678">
        <f t="shared" ca="1" si="350"/>
        <v>355718.85</v>
      </c>
      <c r="U2053" s="678">
        <f t="shared" ca="1" si="349"/>
        <v>0</v>
      </c>
      <c r="V2053" s="678">
        <f t="shared" ca="1" si="349"/>
        <v>92919.23</v>
      </c>
      <c r="W2053" s="678">
        <f t="shared" ca="1" si="349"/>
        <v>383128.38999999996</v>
      </c>
      <c r="X2053" s="678">
        <f t="shared" ca="1" si="349"/>
        <v>0</v>
      </c>
      <c r="Y2053" s="678">
        <f t="shared" ca="1" si="349"/>
        <v>0</v>
      </c>
      <c r="Z2053" s="678">
        <f t="shared" ca="1" si="349"/>
        <v>0</v>
      </c>
      <c r="AA2053" t="str">
        <f t="shared" si="351"/>
        <v>ASR_CMS_19</v>
      </c>
      <c r="AB2053" s="957">
        <f t="shared" si="352"/>
        <v>45406</v>
      </c>
      <c r="AC2053" t="str">
        <f t="shared" si="353"/>
        <v>Unaudited</v>
      </c>
    </row>
    <row r="2054" spans="1:29" ht="30" x14ac:dyDescent="0.25">
      <c r="A2054" t="s">
        <v>421</v>
      </c>
      <c r="B2054" t="s">
        <v>1380</v>
      </c>
      <c r="C2054" t="s">
        <v>1381</v>
      </c>
      <c r="D2054">
        <v>1900</v>
      </c>
      <c r="E2054" s="957">
        <v>1</v>
      </c>
      <c r="F2054" t="s">
        <v>442</v>
      </c>
      <c r="G2054" s="957">
        <v>366</v>
      </c>
      <c r="H2054" t="s">
        <v>385</v>
      </c>
      <c r="I2054" s="937" t="s">
        <v>489</v>
      </c>
      <c r="J2054" s="937" t="s">
        <v>445</v>
      </c>
      <c r="K2054" s="937" t="s">
        <v>0</v>
      </c>
      <c r="L2054" s="953">
        <v>2.2000000000000002</v>
      </c>
      <c r="M2054" s="958" t="s">
        <v>149</v>
      </c>
      <c r="N2054" s="678">
        <f t="shared" ca="1" si="348"/>
        <v>275500.55809835752</v>
      </c>
      <c r="O2054" s="678">
        <f t="shared" ca="1" si="350"/>
        <v>35386.804110648103</v>
      </c>
      <c r="P2054" s="678">
        <f t="shared" ca="1" si="350"/>
        <v>7100.8769259208348</v>
      </c>
      <c r="Q2054" s="678">
        <f t="shared" ca="1" si="350"/>
        <v>102101.09122695471</v>
      </c>
      <c r="R2054" s="678">
        <f t="shared" ca="1" si="350"/>
        <v>30314.646188409526</v>
      </c>
      <c r="S2054" s="678">
        <f t="shared" ca="1" si="350"/>
        <v>0</v>
      </c>
      <c r="T2054" s="678">
        <f t="shared" ca="1" si="350"/>
        <v>43022.050201561353</v>
      </c>
      <c r="U2054" s="678">
        <f t="shared" ca="1" si="349"/>
        <v>0</v>
      </c>
      <c r="V2054" s="678">
        <f t="shared" ca="1" si="349"/>
        <v>11238.020638350838</v>
      </c>
      <c r="W2054" s="678">
        <f t="shared" ca="1" si="349"/>
        <v>46337.068806512158</v>
      </c>
      <c r="X2054" s="678">
        <f t="shared" ca="1" si="349"/>
        <v>0</v>
      </c>
      <c r="Y2054" s="678">
        <f t="shared" ca="1" si="349"/>
        <v>0</v>
      </c>
      <c r="Z2054" s="678">
        <f t="shared" ca="1" si="349"/>
        <v>0</v>
      </c>
      <c r="AA2054" t="str">
        <f t="shared" si="351"/>
        <v>ASR_CMS_19</v>
      </c>
      <c r="AB2054" s="957">
        <f t="shared" si="352"/>
        <v>45406</v>
      </c>
      <c r="AC2054" t="str">
        <f t="shared" si="353"/>
        <v>Unaudited</v>
      </c>
    </row>
    <row r="2055" spans="1:29" x14ac:dyDescent="0.25">
      <c r="A2055" t="s">
        <v>421</v>
      </c>
      <c r="B2055" t="s">
        <v>1380</v>
      </c>
      <c r="C2055" t="s">
        <v>1381</v>
      </c>
      <c r="D2055">
        <v>1900</v>
      </c>
      <c r="E2055" s="957">
        <v>1</v>
      </c>
      <c r="F2055" t="s">
        <v>442</v>
      </c>
      <c r="G2055" s="957">
        <v>366</v>
      </c>
      <c r="H2055" t="s">
        <v>385</v>
      </c>
      <c r="I2055" s="937" t="s">
        <v>489</v>
      </c>
      <c r="J2055" s="937" t="s">
        <v>445</v>
      </c>
      <c r="K2055" s="937" t="s">
        <v>0</v>
      </c>
      <c r="L2055" s="953">
        <v>2.2999999999999998</v>
      </c>
      <c r="M2055" s="958" t="s">
        <v>150</v>
      </c>
      <c r="N2055" s="678">
        <f t="shared" ca="1" si="348"/>
        <v>406619.12000000005</v>
      </c>
      <c r="O2055" s="678">
        <f t="shared" ca="1" si="350"/>
        <v>132911.22</v>
      </c>
      <c r="P2055" s="678">
        <f t="shared" ca="1" si="350"/>
        <v>33074.259999999995</v>
      </c>
      <c r="Q2055" s="678">
        <f t="shared" ca="1" si="350"/>
        <v>146488.12</v>
      </c>
      <c r="R2055" s="678">
        <f t="shared" ca="1" si="350"/>
        <v>35476.160000000011</v>
      </c>
      <c r="S2055" s="678">
        <f t="shared" ca="1" si="350"/>
        <v>470.39</v>
      </c>
      <c r="T2055" s="678">
        <f t="shared" ca="1" si="350"/>
        <v>30122.93</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7625.59</v>
      </c>
      <c r="W2055" s="678">
        <f t="shared" ca="1" si="354"/>
        <v>20450.45</v>
      </c>
      <c r="X2055" s="678">
        <f t="shared" ca="1" si="354"/>
        <v>0</v>
      </c>
      <c r="Y2055" s="678">
        <f t="shared" ca="1" si="354"/>
        <v>0</v>
      </c>
      <c r="Z2055" s="678">
        <f t="shared" ca="1" si="354"/>
        <v>0</v>
      </c>
      <c r="AA2055" t="str">
        <f t="shared" si="351"/>
        <v>ASR_CMS_19</v>
      </c>
      <c r="AB2055" s="957">
        <f t="shared" si="352"/>
        <v>45406</v>
      </c>
      <c r="AC2055" t="str">
        <f t="shared" si="353"/>
        <v>Unaudited</v>
      </c>
    </row>
    <row r="2056" spans="1:29" x14ac:dyDescent="0.25">
      <c r="A2056" t="s">
        <v>421</v>
      </c>
      <c r="B2056" t="s">
        <v>1380</v>
      </c>
      <c r="C2056" t="s">
        <v>1381</v>
      </c>
      <c r="D2056">
        <v>1900</v>
      </c>
      <c r="E2056" s="957">
        <v>1</v>
      </c>
      <c r="F2056" t="s">
        <v>442</v>
      </c>
      <c r="G2056" s="957">
        <v>366</v>
      </c>
      <c r="H2056" t="s">
        <v>385</v>
      </c>
      <c r="I2056" s="937" t="s">
        <v>489</v>
      </c>
      <c r="J2056" s="937" t="s">
        <v>445</v>
      </c>
      <c r="K2056" s="937" t="s">
        <v>0</v>
      </c>
      <c r="L2056" s="937">
        <v>2.4</v>
      </c>
      <c r="M2056" s="958" t="s">
        <v>151</v>
      </c>
      <c r="N2056" s="678">
        <f t="shared" ca="1" si="348"/>
        <v>1979403.0900000003</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951900.07</v>
      </c>
      <c r="P2056" s="678">
        <f t="shared" ca="1" si="355"/>
        <v>110452.73000000001</v>
      </c>
      <c r="Q2056" s="678">
        <f t="shared" ca="1" si="355"/>
        <v>530531.71</v>
      </c>
      <c r="R2056" s="678">
        <f t="shared" ca="1" si="355"/>
        <v>178488.3</v>
      </c>
      <c r="S2056" s="678">
        <f t="shared" ca="1" si="355"/>
        <v>2090.83</v>
      </c>
      <c r="T2056" s="678">
        <f t="shared" ca="1" si="355"/>
        <v>85142.58</v>
      </c>
      <c r="U2056" s="678">
        <f t="shared" ca="1" si="354"/>
        <v>0</v>
      </c>
      <c r="V2056" s="678">
        <f t="shared" ca="1" si="354"/>
        <v>24588.760000000002</v>
      </c>
      <c r="W2056" s="678">
        <f t="shared" ca="1" si="354"/>
        <v>96208.11</v>
      </c>
      <c r="X2056" s="678">
        <f t="shared" ca="1" si="354"/>
        <v>0</v>
      </c>
      <c r="Y2056" s="678">
        <f t="shared" ca="1" si="354"/>
        <v>0</v>
      </c>
      <c r="Z2056" s="678">
        <f t="shared" ca="1" si="354"/>
        <v>0</v>
      </c>
      <c r="AA2056" t="str">
        <f t="shared" si="351"/>
        <v>ASR_CMS_19</v>
      </c>
      <c r="AB2056" s="957">
        <f t="shared" si="352"/>
        <v>45406</v>
      </c>
      <c r="AC2056" t="str">
        <f t="shared" si="353"/>
        <v>Unaudited</v>
      </c>
    </row>
    <row r="2057" spans="1:29" ht="30" x14ac:dyDescent="0.25">
      <c r="A2057" t="s">
        <v>421</v>
      </c>
      <c r="B2057" t="s">
        <v>1380</v>
      </c>
      <c r="C2057" t="s">
        <v>1381</v>
      </c>
      <c r="D2057">
        <v>1900</v>
      </c>
      <c r="E2057" s="957">
        <v>1</v>
      </c>
      <c r="F2057" t="s">
        <v>442</v>
      </c>
      <c r="G2057" s="957">
        <v>366</v>
      </c>
      <c r="H2057" t="s">
        <v>385</v>
      </c>
      <c r="I2057" s="958" t="s">
        <v>489</v>
      </c>
      <c r="J2057" s="958" t="s">
        <v>445</v>
      </c>
      <c r="K2057" s="958" t="s">
        <v>0</v>
      </c>
      <c r="L2057" s="937">
        <v>2.5</v>
      </c>
      <c r="M2057" s="958" t="s">
        <v>152</v>
      </c>
      <c r="N2057" s="678">
        <f t="shared" ca="1" si="348"/>
        <v>91344.324425077401</v>
      </c>
      <c r="O2057" s="678">
        <f t="shared" ca="1" si="355"/>
        <v>41532.375464095749</v>
      </c>
      <c r="P2057" s="678">
        <f t="shared" ca="1" si="355"/>
        <v>5491.4050264137886</v>
      </c>
      <c r="Q2057" s="678">
        <f t="shared" ca="1" si="355"/>
        <v>25921.133096663387</v>
      </c>
      <c r="R2057" s="678">
        <f t="shared" ca="1" si="355"/>
        <v>8190.1665848707507</v>
      </c>
      <c r="S2057" s="678">
        <f t="shared" ca="1" si="355"/>
        <v>98.06171336197967</v>
      </c>
      <c r="T2057" s="678">
        <f t="shared" ca="1" si="355"/>
        <v>4413.1833275323488</v>
      </c>
      <c r="U2057" s="678">
        <f t="shared" ca="1" si="354"/>
        <v>0</v>
      </c>
      <c r="V2057" s="678">
        <f t="shared" ca="1" si="354"/>
        <v>1231.4800252123559</v>
      </c>
      <c r="W2057" s="678">
        <f t="shared" ca="1" si="354"/>
        <v>4466.5191869270529</v>
      </c>
      <c r="X2057" s="678">
        <f t="shared" ca="1" si="354"/>
        <v>0</v>
      </c>
      <c r="Y2057" s="678">
        <f t="shared" ca="1" si="354"/>
        <v>0</v>
      </c>
      <c r="Z2057" s="678">
        <f t="shared" ca="1" si="354"/>
        <v>0</v>
      </c>
      <c r="AA2057" t="str">
        <f t="shared" si="351"/>
        <v>ASR_CMS_19</v>
      </c>
      <c r="AB2057" s="957">
        <f t="shared" si="352"/>
        <v>45406</v>
      </c>
      <c r="AC2057" t="str">
        <f t="shared" si="353"/>
        <v>Unaudited</v>
      </c>
    </row>
    <row r="2058" spans="1:29" x14ac:dyDescent="0.25">
      <c r="A2058" t="s">
        <v>421</v>
      </c>
      <c r="B2058" t="s">
        <v>1380</v>
      </c>
      <c r="C2058" t="s">
        <v>1381</v>
      </c>
      <c r="D2058">
        <v>1900</v>
      </c>
      <c r="E2058" s="957">
        <v>1</v>
      </c>
      <c r="F2058" t="s">
        <v>442</v>
      </c>
      <c r="G2058" s="957">
        <v>366</v>
      </c>
      <c r="H2058" t="s">
        <v>385</v>
      </c>
      <c r="I2058" s="937" t="s">
        <v>489</v>
      </c>
      <c r="J2058" s="937" t="s">
        <v>445</v>
      </c>
      <c r="K2058" s="937" t="s">
        <v>0</v>
      </c>
      <c r="L2058" s="937" t="s">
        <v>97</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ASR_CMS_19</v>
      </c>
      <c r="AB2058" s="957">
        <f t="shared" si="352"/>
        <v>45406</v>
      </c>
      <c r="AC2058" t="str">
        <f t="shared" si="353"/>
        <v>Unaudited</v>
      </c>
    </row>
    <row r="2059" spans="1:29" x14ac:dyDescent="0.25">
      <c r="A2059" t="s">
        <v>421</v>
      </c>
      <c r="B2059" t="s">
        <v>1380</v>
      </c>
      <c r="C2059" t="s">
        <v>1381</v>
      </c>
      <c r="D2059">
        <v>1900</v>
      </c>
      <c r="E2059" s="957">
        <v>1</v>
      </c>
      <c r="F2059" t="s">
        <v>442</v>
      </c>
      <c r="G2059" s="957">
        <v>366</v>
      </c>
      <c r="H2059" t="s">
        <v>385</v>
      </c>
      <c r="I2059" s="937" t="s">
        <v>489</v>
      </c>
      <c r="J2059" s="937" t="s">
        <v>445</v>
      </c>
      <c r="K2059" s="937" t="s">
        <v>0</v>
      </c>
      <c r="L2059" s="937" t="s">
        <v>153</v>
      </c>
      <c r="M2059" s="958" t="s">
        <v>452</v>
      </c>
      <c r="N2059" s="678">
        <f t="shared" ca="1" si="348"/>
        <v>-3349.2675439482709</v>
      </c>
      <c r="O2059" s="678">
        <f t="shared" ca="1" si="355"/>
        <v>-641.34885586163568</v>
      </c>
      <c r="P2059" s="678">
        <f t="shared" ca="1" si="355"/>
        <v>-148.92151457302398</v>
      </c>
      <c r="Q2059" s="678">
        <f t="shared" ca="1" si="355"/>
        <v>-946.28742087449132</v>
      </c>
      <c r="R2059" s="678">
        <f t="shared" ca="1" si="355"/>
        <v>-170.72581458969151</v>
      </c>
      <c r="S2059" s="678">
        <f t="shared" ca="1" si="355"/>
        <v>-5.341251928919525</v>
      </c>
      <c r="T2059" s="678">
        <f t="shared" ca="1" si="355"/>
        <v>-280.49705077286018</v>
      </c>
      <c r="U2059" s="678">
        <f t="shared" ca="1" si="354"/>
        <v>0</v>
      </c>
      <c r="V2059" s="678">
        <f t="shared" ca="1" si="354"/>
        <v>-22.473343312510824</v>
      </c>
      <c r="W2059" s="678">
        <f t="shared" ca="1" si="354"/>
        <v>-1133.6722920351378</v>
      </c>
      <c r="X2059" s="678">
        <f t="shared" ca="1" si="354"/>
        <v>0</v>
      </c>
      <c r="Y2059" s="678">
        <f t="shared" ca="1" si="354"/>
        <v>0</v>
      </c>
      <c r="Z2059" s="678">
        <f t="shared" ca="1" si="354"/>
        <v>0</v>
      </c>
      <c r="AA2059" t="str">
        <f t="shared" si="351"/>
        <v>ASR_CMS_19</v>
      </c>
      <c r="AB2059" s="957">
        <f t="shared" si="352"/>
        <v>45406</v>
      </c>
      <c r="AC2059" t="str">
        <f t="shared" si="353"/>
        <v>Unaudited</v>
      </c>
    </row>
    <row r="2060" spans="1:29" x14ac:dyDescent="0.25">
      <c r="A2060" t="s">
        <v>421</v>
      </c>
      <c r="B2060" t="s">
        <v>1380</v>
      </c>
      <c r="C2060" t="s">
        <v>1381</v>
      </c>
      <c r="D2060">
        <v>1900</v>
      </c>
      <c r="E2060" s="957">
        <v>1</v>
      </c>
      <c r="F2060" t="s">
        <v>442</v>
      </c>
      <c r="G2060" s="957">
        <v>366</v>
      </c>
      <c r="H2060" t="s">
        <v>385</v>
      </c>
      <c r="I2060" s="937" t="s">
        <v>489</v>
      </c>
      <c r="J2060" s="937" t="s">
        <v>445</v>
      </c>
      <c r="K2060" s="937" t="s">
        <v>0</v>
      </c>
      <c r="L2060" s="937" t="s">
        <v>912</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ASR_CMS_19</v>
      </c>
      <c r="AB2060" s="957">
        <f t="shared" si="352"/>
        <v>45406</v>
      </c>
      <c r="AC2060" t="str">
        <f t="shared" si="353"/>
        <v>Unaudited</v>
      </c>
    </row>
    <row r="2061" spans="1:29" x14ac:dyDescent="0.25">
      <c r="A2061" t="s">
        <v>421</v>
      </c>
      <c r="B2061" t="s">
        <v>1380</v>
      </c>
      <c r="C2061" t="s">
        <v>1381</v>
      </c>
      <c r="D2061">
        <v>1900</v>
      </c>
      <c r="E2061" s="957">
        <v>1</v>
      </c>
      <c r="F2061" t="s">
        <v>442</v>
      </c>
      <c r="G2061" s="957">
        <v>366</v>
      </c>
      <c r="H2061" t="s">
        <v>385</v>
      </c>
      <c r="I2061" s="958" t="s">
        <v>489</v>
      </c>
      <c r="J2061" s="958" t="s">
        <v>445</v>
      </c>
      <c r="K2061" s="958" t="s">
        <v>53</v>
      </c>
      <c r="L2061" s="937">
        <v>3.1</v>
      </c>
      <c r="M2061" s="958" t="s">
        <v>33</v>
      </c>
      <c r="N2061" s="678">
        <f t="shared" ca="1" si="348"/>
        <v>484114.01</v>
      </c>
      <c r="O2061" s="678">
        <f t="shared" ca="1" si="355"/>
        <v>201525.67000000004</v>
      </c>
      <c r="P2061" s="678">
        <f t="shared" ca="1" si="355"/>
        <v>39785.370000000003</v>
      </c>
      <c r="Q2061" s="678">
        <f t="shared" ca="1" si="355"/>
        <v>151687.36999999997</v>
      </c>
      <c r="R2061" s="678">
        <f t="shared" ca="1" si="355"/>
        <v>28440.679999999993</v>
      </c>
      <c r="S2061" s="678">
        <f t="shared" ca="1" si="355"/>
        <v>243</v>
      </c>
      <c r="T2061" s="678">
        <f t="shared" ca="1" si="355"/>
        <v>40782.42</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3805.1800000000003</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17844.320000000003</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ASR_CMS_19</v>
      </c>
      <c r="AB2061" s="957">
        <f t="shared" si="352"/>
        <v>45406</v>
      </c>
      <c r="AC2061" t="str">
        <f t="shared" si="353"/>
        <v>Unaudited</v>
      </c>
    </row>
    <row r="2062" spans="1:29" x14ac:dyDescent="0.25">
      <c r="A2062" t="s">
        <v>421</v>
      </c>
      <c r="B2062" t="s">
        <v>1380</v>
      </c>
      <c r="C2062" t="s">
        <v>1381</v>
      </c>
      <c r="D2062">
        <v>1900</v>
      </c>
      <c r="E2062" s="957">
        <v>1</v>
      </c>
      <c r="F2062" t="s">
        <v>442</v>
      </c>
      <c r="G2062" s="957">
        <v>366</v>
      </c>
      <c r="H2062" t="s">
        <v>385</v>
      </c>
      <c r="I2062" s="958" t="s">
        <v>489</v>
      </c>
      <c r="J2062" s="958" t="s">
        <v>445</v>
      </c>
      <c r="K2062" s="958" t="s">
        <v>53</v>
      </c>
      <c r="L2062" s="937">
        <v>3.2</v>
      </c>
      <c r="M2062" s="958" t="s">
        <v>34</v>
      </c>
      <c r="N2062" s="678">
        <f t="shared" ca="1" si="348"/>
        <v>1100764.53</v>
      </c>
      <c r="O2062" s="678">
        <f t="shared" ca="1" si="355"/>
        <v>319129.84000000003</v>
      </c>
      <c r="P2062" s="678">
        <f t="shared" ca="1" si="355"/>
        <v>56107.909999999996</v>
      </c>
      <c r="Q2062" s="678">
        <f t="shared" ca="1" si="355"/>
        <v>375131.91999999993</v>
      </c>
      <c r="R2062" s="678">
        <f t="shared" ca="1" si="355"/>
        <v>64145.67</v>
      </c>
      <c r="S2062" s="678">
        <f t="shared" ca="1" si="355"/>
        <v>890.77</v>
      </c>
      <c r="T2062" s="678">
        <f t="shared" ca="1" si="355"/>
        <v>116690.66000000002</v>
      </c>
      <c r="U2062" s="678">
        <f t="shared" ca="1" si="356"/>
        <v>0</v>
      </c>
      <c r="V2062" s="678">
        <f t="shared" ca="1" si="356"/>
        <v>19369.650000000001</v>
      </c>
      <c r="W2062" s="678">
        <f t="shared" ca="1" si="357"/>
        <v>149298.11000000002</v>
      </c>
      <c r="X2062" s="678">
        <f t="shared" ca="1" si="358"/>
        <v>0</v>
      </c>
      <c r="Y2062" s="678">
        <f t="shared" ca="1" si="358"/>
        <v>0</v>
      </c>
      <c r="Z2062" s="678">
        <f t="shared" ca="1" si="358"/>
        <v>0</v>
      </c>
      <c r="AA2062" t="str">
        <f t="shared" si="351"/>
        <v>ASR_CMS_19</v>
      </c>
      <c r="AB2062" s="957">
        <f t="shared" si="352"/>
        <v>45406</v>
      </c>
      <c r="AC2062" t="str">
        <f t="shared" si="353"/>
        <v>Unaudited</v>
      </c>
    </row>
    <row r="2063" spans="1:29" x14ac:dyDescent="0.25">
      <c r="A2063" t="s">
        <v>421</v>
      </c>
      <c r="B2063" t="s">
        <v>1380</v>
      </c>
      <c r="C2063" t="s">
        <v>1381</v>
      </c>
      <c r="D2063">
        <v>1900</v>
      </c>
      <c r="E2063" s="957">
        <v>1</v>
      </c>
      <c r="F2063" t="s">
        <v>442</v>
      </c>
      <c r="G2063" s="957">
        <v>366</v>
      </c>
      <c r="H2063" t="s">
        <v>385</v>
      </c>
      <c r="I2063" s="958" t="s">
        <v>489</v>
      </c>
      <c r="J2063" s="958" t="s">
        <v>445</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ASR_CMS_19</v>
      </c>
      <c r="AB2063" s="957">
        <f t="shared" si="352"/>
        <v>45406</v>
      </c>
      <c r="AC2063" t="str">
        <f t="shared" si="353"/>
        <v>Unaudited</v>
      </c>
    </row>
    <row r="2064" spans="1:29" x14ac:dyDescent="0.25">
      <c r="A2064" t="s">
        <v>421</v>
      </c>
      <c r="B2064" t="s">
        <v>1380</v>
      </c>
      <c r="C2064" t="s">
        <v>1381</v>
      </c>
      <c r="D2064">
        <v>1900</v>
      </c>
      <c r="E2064" s="957">
        <v>1</v>
      </c>
      <c r="F2064" t="s">
        <v>442</v>
      </c>
      <c r="G2064" s="957">
        <v>366</v>
      </c>
      <c r="H2064" t="s">
        <v>385</v>
      </c>
      <c r="I2064" s="958" t="s">
        <v>489</v>
      </c>
      <c r="J2064" s="958" t="s">
        <v>445</v>
      </c>
      <c r="K2064" s="958" t="s">
        <v>53</v>
      </c>
      <c r="L2064" s="937" t="s">
        <v>44</v>
      </c>
      <c r="M2064" s="958" t="s">
        <v>154</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ASR_CMS_19</v>
      </c>
      <c r="AB2064" s="957">
        <f t="shared" si="352"/>
        <v>45406</v>
      </c>
      <c r="AC2064" t="str">
        <f t="shared" si="353"/>
        <v>Unaudited</v>
      </c>
    </row>
    <row r="2065" spans="1:29" x14ac:dyDescent="0.25">
      <c r="A2065" t="s">
        <v>421</v>
      </c>
      <c r="B2065" t="s">
        <v>1380</v>
      </c>
      <c r="C2065" t="s">
        <v>1381</v>
      </c>
      <c r="D2065">
        <v>1900</v>
      </c>
      <c r="E2065" s="957">
        <v>1</v>
      </c>
      <c r="F2065" t="s">
        <v>442</v>
      </c>
      <c r="G2065" s="957">
        <v>366</v>
      </c>
      <c r="H2065" t="s">
        <v>385</v>
      </c>
      <c r="I2065" s="958" t="s">
        <v>489</v>
      </c>
      <c r="J2065" s="958" t="s">
        <v>445</v>
      </c>
      <c r="K2065" s="958" t="s">
        <v>53</v>
      </c>
      <c r="L2065" s="953" t="s">
        <v>41</v>
      </c>
      <c r="M2065" s="958" t="s">
        <v>52</v>
      </c>
      <c r="N2065" s="678">
        <f t="shared" ca="1" si="348"/>
        <v>22872.823743286157</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10461.476937889582</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1838.0059833837329</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6998.1639057226785</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1271.5267955361683</v>
      </c>
      <c r="S2065" s="678">
        <f t="shared" ca="1" si="359"/>
        <v>35.180583275704279</v>
      </c>
      <c r="T2065" s="678">
        <f t="shared" ca="1" si="359"/>
        <v>1790.4603424941197</v>
      </c>
      <c r="U2065" s="678">
        <f t="shared" ca="1" si="359"/>
        <v>0</v>
      </c>
      <c r="V2065" s="678">
        <f t="shared" ca="1" si="359"/>
        <v>129.47411940242185</v>
      </c>
      <c r="W2065" s="678">
        <f t="shared" ca="1" si="357"/>
        <v>348.53507558175062</v>
      </c>
      <c r="X2065" s="678">
        <f t="shared" ca="1" si="359"/>
        <v>0</v>
      </c>
      <c r="Y2065" s="678">
        <f t="shared" ca="1" si="359"/>
        <v>0</v>
      </c>
      <c r="Z2065" s="678">
        <f t="shared" ca="1" si="359"/>
        <v>0</v>
      </c>
      <c r="AA2065" t="str">
        <f t="shared" si="351"/>
        <v>ASR_CMS_19</v>
      </c>
      <c r="AB2065" s="957">
        <f t="shared" si="352"/>
        <v>45406</v>
      </c>
      <c r="AC2065" t="str">
        <f t="shared" si="353"/>
        <v>Unaudited</v>
      </c>
    </row>
    <row r="2066" spans="1:29" x14ac:dyDescent="0.25">
      <c r="A2066" t="s">
        <v>421</v>
      </c>
      <c r="B2066" t="s">
        <v>1380</v>
      </c>
      <c r="C2066" t="s">
        <v>1381</v>
      </c>
      <c r="D2066">
        <v>1900</v>
      </c>
      <c r="E2066" s="957">
        <v>1</v>
      </c>
      <c r="F2066" t="s">
        <v>442</v>
      </c>
      <c r="G2066" s="957">
        <v>366</v>
      </c>
      <c r="H2066" t="s">
        <v>385</v>
      </c>
      <c r="I2066" s="958" t="s">
        <v>489</v>
      </c>
      <c r="J2066" s="958" t="s">
        <v>445</v>
      </c>
      <c r="K2066" s="958" t="s">
        <v>53</v>
      </c>
      <c r="L2066" s="937" t="s">
        <v>42</v>
      </c>
      <c r="M2066" s="958" t="s">
        <v>155</v>
      </c>
      <c r="N2066" s="678">
        <f t="shared" ca="1" si="348"/>
        <v>44278.330798671181</v>
      </c>
      <c r="O2066" s="678">
        <f t="shared" ca="1" si="359"/>
        <v>14545.21942651909</v>
      </c>
      <c r="P2066" s="678">
        <f t="shared" ca="1" si="359"/>
        <v>2679.1428992858428</v>
      </c>
      <c r="Q2066" s="678">
        <f t="shared" ca="1" si="359"/>
        <v>14718.697285256165</v>
      </c>
      <c r="R2066" s="678">
        <f t="shared" ca="1" si="359"/>
        <v>2586.7512527811518</v>
      </c>
      <c r="S2066" s="678">
        <f t="shared" ca="1" si="359"/>
        <v>31.676170060334883</v>
      </c>
      <c r="T2066" s="678">
        <f t="shared" ca="1" si="359"/>
        <v>4399.6084408695942</v>
      </c>
      <c r="U2066" s="678">
        <f t="shared" ca="1" si="359"/>
        <v>0</v>
      </c>
      <c r="V2066" s="678">
        <f t="shared" ca="1" si="359"/>
        <v>647.47687467418484</v>
      </c>
      <c r="W2066" s="678">
        <f t="shared" ca="1" si="357"/>
        <v>4669.7584492248152</v>
      </c>
      <c r="X2066" s="678">
        <f t="shared" ca="1" si="359"/>
        <v>0</v>
      </c>
      <c r="Y2066" s="678">
        <f t="shared" ca="1" si="359"/>
        <v>0</v>
      </c>
      <c r="Z2066" s="678">
        <f t="shared" ca="1" si="359"/>
        <v>0</v>
      </c>
      <c r="AA2066" t="str">
        <f t="shared" si="351"/>
        <v>ASR_CMS_19</v>
      </c>
      <c r="AB2066" s="957">
        <f t="shared" si="352"/>
        <v>45406</v>
      </c>
      <c r="AC2066" t="str">
        <f t="shared" si="353"/>
        <v>Unaudited</v>
      </c>
    </row>
    <row r="2067" spans="1:29" x14ac:dyDescent="0.25">
      <c r="A2067" t="s">
        <v>421</v>
      </c>
      <c r="B2067" t="s">
        <v>1380</v>
      </c>
      <c r="C2067" t="s">
        <v>1381</v>
      </c>
      <c r="D2067">
        <v>1900</v>
      </c>
      <c r="E2067" s="957">
        <v>1</v>
      </c>
      <c r="F2067" t="s">
        <v>442</v>
      </c>
      <c r="G2067" s="957">
        <v>366</v>
      </c>
      <c r="H2067" t="s">
        <v>385</v>
      </c>
      <c r="I2067" s="937" t="s">
        <v>489</v>
      </c>
      <c r="J2067" s="937" t="s">
        <v>445</v>
      </c>
      <c r="K2067" s="937" t="s">
        <v>53</v>
      </c>
      <c r="L2067" s="937" t="s">
        <v>43</v>
      </c>
      <c r="M2067" s="958" t="s">
        <v>463</v>
      </c>
      <c r="N2067" s="678">
        <f t="shared" ca="1" si="348"/>
        <v>43280.417719028308</v>
      </c>
      <c r="O2067" s="678">
        <f t="shared" ca="1" si="359"/>
        <v>8287.7363546150864</v>
      </c>
      <c r="P2067" s="678">
        <f t="shared" ca="1" si="359"/>
        <v>1924.4163905976654</v>
      </c>
      <c r="Q2067" s="678">
        <f t="shared" ca="1" si="359"/>
        <v>12228.260155481472</v>
      </c>
      <c r="R2067" s="678">
        <f t="shared" ca="1" si="359"/>
        <v>2206.1792537936913</v>
      </c>
      <c r="S2067" s="678">
        <f t="shared" ca="1" si="359"/>
        <v>69.021543245747097</v>
      </c>
      <c r="T2067" s="678">
        <f t="shared" ca="1" si="359"/>
        <v>3624.6819243629766</v>
      </c>
      <c r="U2067" s="678">
        <f t="shared" ca="1" si="359"/>
        <v>0</v>
      </c>
      <c r="V2067" s="678">
        <f t="shared" ca="1" si="359"/>
        <v>290.40847688207924</v>
      </c>
      <c r="W2067" s="678">
        <f t="shared" ca="1" si="357"/>
        <v>14649.713620049586</v>
      </c>
      <c r="X2067" s="678">
        <f t="shared" ca="1" si="359"/>
        <v>0</v>
      </c>
      <c r="Y2067" s="678">
        <f t="shared" ca="1" si="359"/>
        <v>0</v>
      </c>
      <c r="Z2067" s="678">
        <f t="shared" ca="1" si="359"/>
        <v>0</v>
      </c>
      <c r="AA2067" t="str">
        <f t="shared" si="351"/>
        <v>ASR_CMS_19</v>
      </c>
      <c r="AB2067" s="957">
        <f t="shared" si="352"/>
        <v>45406</v>
      </c>
      <c r="AC2067" t="str">
        <f t="shared" si="353"/>
        <v>Unaudited</v>
      </c>
    </row>
    <row r="2068" spans="1:29" x14ac:dyDescent="0.25">
      <c r="A2068" t="s">
        <v>421</v>
      </c>
      <c r="B2068" t="s">
        <v>1380</v>
      </c>
      <c r="C2068" t="s">
        <v>1381</v>
      </c>
      <c r="D2068">
        <v>1900</v>
      </c>
      <c r="E2068" s="957">
        <v>1</v>
      </c>
      <c r="F2068" t="s">
        <v>442</v>
      </c>
      <c r="G2068" s="957">
        <v>366</v>
      </c>
      <c r="H2068" t="s">
        <v>385</v>
      </c>
      <c r="I2068" s="958" t="s">
        <v>489</v>
      </c>
      <c r="J2068" s="958" t="s">
        <v>445</v>
      </c>
      <c r="K2068" s="958" t="s">
        <v>915</v>
      </c>
      <c r="L2068" s="937" t="s">
        <v>916</v>
      </c>
      <c r="M2068" s="958" t="s">
        <v>915</v>
      </c>
      <c r="N2068" s="678">
        <f t="shared" ca="1" si="348"/>
        <v>13427.570000000002</v>
      </c>
      <c r="O2068" s="678">
        <f t="shared" ca="1" si="359"/>
        <v>7399.76</v>
      </c>
      <c r="P2068" s="678">
        <f t="shared" ca="1" si="359"/>
        <v>3081.4500000000003</v>
      </c>
      <c r="Q2068" s="678">
        <f t="shared" ca="1" si="359"/>
        <v>0</v>
      </c>
      <c r="R2068" s="678">
        <f t="shared" ca="1" si="359"/>
        <v>2946.36</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ASR_CMS_19</v>
      </c>
      <c r="AB2068" s="957">
        <f t="shared" si="352"/>
        <v>45406</v>
      </c>
      <c r="AC2068" t="str">
        <f t="shared" si="353"/>
        <v>Unaudited</v>
      </c>
    </row>
    <row r="2069" spans="1:29" x14ac:dyDescent="0.25">
      <c r="A2069" t="s">
        <v>421</v>
      </c>
      <c r="B2069" t="s">
        <v>1380</v>
      </c>
      <c r="C2069" t="s">
        <v>1381</v>
      </c>
      <c r="D2069">
        <v>1900</v>
      </c>
      <c r="E2069" s="957">
        <v>1</v>
      </c>
      <c r="F2069" t="s">
        <v>442</v>
      </c>
      <c r="G2069" s="957">
        <v>366</v>
      </c>
      <c r="H2069" t="s">
        <v>385</v>
      </c>
      <c r="I2069" s="937" t="s">
        <v>489</v>
      </c>
      <c r="J2069" s="937" t="s">
        <v>445</v>
      </c>
      <c r="K2069" s="937" t="s">
        <v>915</v>
      </c>
      <c r="L2069" s="937" t="s">
        <v>917</v>
      </c>
      <c r="M2069" s="937" t="s">
        <v>920</v>
      </c>
      <c r="N2069" s="678">
        <f t="shared" ca="1" si="348"/>
        <v>438.53770780362356</v>
      </c>
      <c r="O2069" s="678">
        <f t="shared" ca="1" si="359"/>
        <v>241.6724536678596</v>
      </c>
      <c r="P2069" s="678">
        <f t="shared" ca="1" si="359"/>
        <v>100.63861292188206</v>
      </c>
      <c r="Q2069" s="678">
        <f t="shared" ca="1" si="359"/>
        <v>0</v>
      </c>
      <c r="R2069" s="678">
        <f t="shared" ca="1" si="359"/>
        <v>96.226641213881919</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ASR_CMS_19</v>
      </c>
      <c r="AB2069" s="957">
        <f t="shared" si="352"/>
        <v>45406</v>
      </c>
      <c r="AC2069" t="str">
        <f t="shared" si="353"/>
        <v>Unaudited</v>
      </c>
    </row>
    <row r="2070" spans="1:29" x14ac:dyDescent="0.25">
      <c r="A2070" t="s">
        <v>421</v>
      </c>
      <c r="B2070" t="s">
        <v>1380</v>
      </c>
      <c r="C2070" t="s">
        <v>1381</v>
      </c>
      <c r="D2070">
        <v>1900</v>
      </c>
      <c r="E2070" s="957">
        <v>1</v>
      </c>
      <c r="F2070" t="s">
        <v>442</v>
      </c>
      <c r="G2070" s="957">
        <v>366</v>
      </c>
      <c r="H2070" t="s">
        <v>385</v>
      </c>
      <c r="I2070" s="937" t="s">
        <v>489</v>
      </c>
      <c r="J2070" s="937" t="s">
        <v>445</v>
      </c>
      <c r="K2070" s="937" t="s">
        <v>915</v>
      </c>
      <c r="L2070" s="937" t="s">
        <v>918</v>
      </c>
      <c r="M2070" s="958" t="s">
        <v>921</v>
      </c>
      <c r="N2070" s="678">
        <f t="shared" ca="1" si="348"/>
        <v>-7.0969407238407385</v>
      </c>
      <c r="O2070" s="678">
        <f t="shared" ca="1" si="359"/>
        <v>-1.3589881231128684</v>
      </c>
      <c r="P2070" s="678">
        <f t="shared" ca="1" si="359"/>
        <v>-0.31555769957494312</v>
      </c>
      <c r="Q2070" s="678">
        <f t="shared" ca="1" si="359"/>
        <v>-2.0051386297272531</v>
      </c>
      <c r="R2070" s="678">
        <f t="shared" ca="1" si="359"/>
        <v>-0.361759987899963</v>
      </c>
      <c r="S2070" s="678">
        <f t="shared" ca="1" si="359"/>
        <v>-1.1317862139480172E-2</v>
      </c>
      <c r="T2070" s="678">
        <f t="shared" ca="1" si="359"/>
        <v>-0.59436008513086425</v>
      </c>
      <c r="U2070" s="678">
        <f t="shared" ca="1" si="359"/>
        <v>0</v>
      </c>
      <c r="V2070" s="678">
        <f t="shared" ca="1" si="359"/>
        <v>-4.7619959666582952E-2</v>
      </c>
      <c r="W2070" s="678">
        <f t="shared" ca="1" si="357"/>
        <v>-2.402198376588784</v>
      </c>
      <c r="X2070" s="678">
        <f t="shared" ca="1" si="359"/>
        <v>0</v>
      </c>
      <c r="Y2070" s="678">
        <f t="shared" ca="1" si="359"/>
        <v>0</v>
      </c>
      <c r="Z2070" s="678">
        <f t="shared" ca="1" si="359"/>
        <v>0</v>
      </c>
      <c r="AA2070" t="str">
        <f t="shared" si="351"/>
        <v>ASR_CMS_19</v>
      </c>
      <c r="AB2070" s="957">
        <f t="shared" si="352"/>
        <v>45406</v>
      </c>
      <c r="AC2070" t="str">
        <f t="shared" si="353"/>
        <v>Unaudited</v>
      </c>
    </row>
    <row r="2071" spans="1:29" x14ac:dyDescent="0.25">
      <c r="A2071" t="s">
        <v>421</v>
      </c>
      <c r="B2071" t="s">
        <v>1380</v>
      </c>
      <c r="C2071" t="s">
        <v>1381</v>
      </c>
      <c r="D2071">
        <v>1900</v>
      </c>
      <c r="E2071" s="957">
        <v>1</v>
      </c>
      <c r="F2071" t="s">
        <v>442</v>
      </c>
      <c r="G2071" s="957">
        <v>366</v>
      </c>
      <c r="H2071" t="s">
        <v>385</v>
      </c>
      <c r="I2071" s="937" t="s">
        <v>489</v>
      </c>
      <c r="J2071" s="937" t="s">
        <v>445</v>
      </c>
      <c r="K2071" s="937" t="s">
        <v>446</v>
      </c>
      <c r="L2071" s="937">
        <v>5.0999999999999996</v>
      </c>
      <c r="M2071" s="958" t="s">
        <v>37</v>
      </c>
      <c r="N2071" s="678">
        <f t="shared" ca="1" si="348"/>
        <v>670721.03999999992</v>
      </c>
      <c r="O2071" s="678">
        <f t="shared" ca="1" si="359"/>
        <v>193439.75999999998</v>
      </c>
      <c r="P2071" s="678">
        <f t="shared" ca="1" si="359"/>
        <v>112368.93000000001</v>
      </c>
      <c r="Q2071" s="678">
        <f t="shared" ca="1" si="359"/>
        <v>95391.459999999963</v>
      </c>
      <c r="R2071" s="678">
        <f t="shared" ca="1" si="359"/>
        <v>142022.63999999996</v>
      </c>
      <c r="S2071" s="678">
        <f t="shared" ca="1" si="359"/>
        <v>0</v>
      </c>
      <c r="T2071" s="678">
        <f t="shared" ca="1" si="359"/>
        <v>110628.12</v>
      </c>
      <c r="U2071" s="678">
        <f t="shared" ca="1" si="359"/>
        <v>0</v>
      </c>
      <c r="V2071" s="678">
        <f t="shared" ca="1" si="359"/>
        <v>11692.85</v>
      </c>
      <c r="W2071" s="678">
        <f t="shared" ca="1" si="357"/>
        <v>5177.28</v>
      </c>
      <c r="X2071" s="678">
        <f t="shared" ca="1" si="359"/>
        <v>0</v>
      </c>
      <c r="Y2071" s="678">
        <f t="shared" ca="1" si="359"/>
        <v>0</v>
      </c>
      <c r="Z2071" s="678">
        <f t="shared" ca="1" si="359"/>
        <v>0</v>
      </c>
      <c r="AA2071" t="str">
        <f t="shared" si="351"/>
        <v>ASR_CMS_19</v>
      </c>
      <c r="AB2071" s="957">
        <f t="shared" si="352"/>
        <v>45406</v>
      </c>
      <c r="AC2071" t="str">
        <f t="shared" si="353"/>
        <v>Unaudited</v>
      </c>
    </row>
    <row r="2072" spans="1:29" ht="30" x14ac:dyDescent="0.25">
      <c r="A2072" t="s">
        <v>421</v>
      </c>
      <c r="B2072" t="s">
        <v>1380</v>
      </c>
      <c r="C2072" t="s">
        <v>1381</v>
      </c>
      <c r="D2072">
        <v>1900</v>
      </c>
      <c r="E2072" s="957">
        <v>1</v>
      </c>
      <c r="F2072" t="s">
        <v>442</v>
      </c>
      <c r="G2072" s="957">
        <v>366</v>
      </c>
      <c r="H2072" t="s">
        <v>385</v>
      </c>
      <c r="I2072" s="937" t="s">
        <v>489</v>
      </c>
      <c r="J2072" s="937" t="s">
        <v>445</v>
      </c>
      <c r="K2072" s="937" t="s">
        <v>446</v>
      </c>
      <c r="L2072" s="937">
        <v>5.2</v>
      </c>
      <c r="M2072" s="958" t="s">
        <v>304</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ASR_CMS_19</v>
      </c>
      <c r="AB2072" s="957">
        <f t="shared" si="352"/>
        <v>45406</v>
      </c>
      <c r="AC2072" t="str">
        <f t="shared" si="353"/>
        <v>Unaudited</v>
      </c>
    </row>
    <row r="2073" spans="1:29" ht="30" x14ac:dyDescent="0.25">
      <c r="A2073" t="s">
        <v>421</v>
      </c>
      <c r="B2073" t="s">
        <v>1380</v>
      </c>
      <c r="C2073" t="s">
        <v>1381</v>
      </c>
      <c r="D2073">
        <v>1900</v>
      </c>
      <c r="E2073" s="957">
        <v>1</v>
      </c>
      <c r="F2073" t="s">
        <v>442</v>
      </c>
      <c r="G2073" s="957">
        <v>366</v>
      </c>
      <c r="H2073" t="s">
        <v>385</v>
      </c>
      <c r="I2073" s="937" t="s">
        <v>489</v>
      </c>
      <c r="J2073" s="937" t="s">
        <v>445</v>
      </c>
      <c r="K2073" s="937" t="s">
        <v>446</v>
      </c>
      <c r="L2073" s="943">
        <v>5.3</v>
      </c>
      <c r="M2073" s="959" t="s">
        <v>305</v>
      </c>
      <c r="N2073" s="678">
        <f t="shared" ca="1" si="348"/>
        <v>19199.093146948973</v>
      </c>
      <c r="O2073" s="678">
        <f t="shared" ca="1" si="359"/>
        <v>5537.1275822262178</v>
      </c>
      <c r="P2073" s="678">
        <f t="shared" ca="1" si="359"/>
        <v>3216.5109266484155</v>
      </c>
      <c r="Q2073" s="678">
        <f t="shared" ca="1" si="359"/>
        <v>2730.5383561002609</v>
      </c>
      <c r="R2073" s="678">
        <f t="shared" ca="1" si="359"/>
        <v>4065.3352611923447</v>
      </c>
      <c r="S2073" s="678">
        <f t="shared" ca="1" si="359"/>
        <v>0</v>
      </c>
      <c r="T2073" s="678">
        <f t="shared" ca="1" si="359"/>
        <v>3166.6810102629979</v>
      </c>
      <c r="U2073" s="678">
        <f t="shared" ca="1" si="359"/>
        <v>0</v>
      </c>
      <c r="V2073" s="678">
        <f t="shared" ca="1" si="359"/>
        <v>334.70266014512129</v>
      </c>
      <c r="W2073" s="678">
        <f t="shared" ca="1" si="357"/>
        <v>148.19735037361579</v>
      </c>
      <c r="X2073" s="678">
        <f t="shared" ca="1" si="359"/>
        <v>0</v>
      </c>
      <c r="Y2073" s="678">
        <f t="shared" ca="1" si="359"/>
        <v>0</v>
      </c>
      <c r="Z2073" s="678">
        <f t="shared" ca="1" si="359"/>
        <v>0</v>
      </c>
      <c r="AA2073" t="str">
        <f t="shared" si="351"/>
        <v>ASR_CMS_19</v>
      </c>
      <c r="AB2073" s="957">
        <f t="shared" si="352"/>
        <v>45406</v>
      </c>
      <c r="AC2073" t="str">
        <f t="shared" si="353"/>
        <v>Unaudited</v>
      </c>
    </row>
    <row r="2074" spans="1:29" x14ac:dyDescent="0.25">
      <c r="A2074" t="s">
        <v>421</v>
      </c>
      <c r="B2074" t="s">
        <v>1380</v>
      </c>
      <c r="C2074" t="s">
        <v>1381</v>
      </c>
      <c r="D2074">
        <v>1900</v>
      </c>
      <c r="E2074" s="957">
        <v>1</v>
      </c>
      <c r="F2074" t="s">
        <v>442</v>
      </c>
      <c r="G2074" s="957">
        <v>366</v>
      </c>
      <c r="H2074" t="s">
        <v>385</v>
      </c>
      <c r="I2074" s="937" t="s">
        <v>489</v>
      </c>
      <c r="J2074" s="937" t="s">
        <v>445</v>
      </c>
      <c r="K2074" s="937" t="s">
        <v>446</v>
      </c>
      <c r="L2074" s="937" t="s">
        <v>82</v>
      </c>
      <c r="M2074" s="958" t="s">
        <v>454</v>
      </c>
      <c r="N2074" s="678">
        <f t="shared" ca="1" si="348"/>
        <v>-520.3172074400818</v>
      </c>
      <c r="O2074" s="678">
        <f t="shared" ca="1" si="359"/>
        <v>-99.635171361506451</v>
      </c>
      <c r="P2074" s="678">
        <f t="shared" ca="1" si="359"/>
        <v>-23.135334987015909</v>
      </c>
      <c r="Q2074" s="678">
        <f t="shared" ca="1" si="359"/>
        <v>-147.00815082830457</v>
      </c>
      <c r="R2074" s="678">
        <f t="shared" ca="1" si="359"/>
        <v>-26.522688295161604</v>
      </c>
      <c r="S2074" s="678">
        <f t="shared" ca="1" si="359"/>
        <v>-0.82977703376099143</v>
      </c>
      <c r="T2074" s="678">
        <f t="shared" ca="1" si="359"/>
        <v>-43.575928240496381</v>
      </c>
      <c r="U2074" s="678">
        <f t="shared" ca="1" si="359"/>
        <v>0</v>
      </c>
      <c r="V2074" s="678">
        <f t="shared" ca="1" si="359"/>
        <v>-3.4912908809976124</v>
      </c>
      <c r="W2074" s="678">
        <f t="shared" ca="1" si="357"/>
        <v>-176.11886581283821</v>
      </c>
      <c r="X2074" s="678">
        <f t="shared" ca="1" si="359"/>
        <v>0</v>
      </c>
      <c r="Y2074" s="678">
        <f t="shared" ca="1" si="359"/>
        <v>0</v>
      </c>
      <c r="Z2074" s="678">
        <f t="shared" ca="1" si="359"/>
        <v>0</v>
      </c>
      <c r="AA2074" t="str">
        <f t="shared" si="351"/>
        <v>ASR_CMS_19</v>
      </c>
      <c r="AB2074" s="957">
        <f t="shared" si="352"/>
        <v>45406</v>
      </c>
      <c r="AC2074" t="str">
        <f t="shared" si="353"/>
        <v>Unaudited</v>
      </c>
    </row>
    <row r="2075" spans="1:29" x14ac:dyDescent="0.25">
      <c r="A2075" t="s">
        <v>421</v>
      </c>
      <c r="B2075" t="s">
        <v>1380</v>
      </c>
      <c r="C2075" t="s">
        <v>1381</v>
      </c>
      <c r="D2075">
        <v>1900</v>
      </c>
      <c r="E2075" s="957">
        <v>1</v>
      </c>
      <c r="F2075" t="s">
        <v>442</v>
      </c>
      <c r="G2075" s="957">
        <v>366</v>
      </c>
      <c r="H2075" t="s">
        <v>385</v>
      </c>
      <c r="I2075" s="937" t="s">
        <v>489</v>
      </c>
      <c r="J2075" s="937" t="s">
        <v>445</v>
      </c>
      <c r="K2075" s="937" t="s">
        <v>447</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ASR_CMS_19</v>
      </c>
      <c r="AB2075" s="957">
        <f t="shared" si="352"/>
        <v>45406</v>
      </c>
      <c r="AC2075" t="str">
        <f t="shared" si="353"/>
        <v>Unaudited</v>
      </c>
    </row>
    <row r="2076" spans="1:29" x14ac:dyDescent="0.25">
      <c r="A2076" t="s">
        <v>421</v>
      </c>
      <c r="B2076" t="s">
        <v>1380</v>
      </c>
      <c r="C2076" t="s">
        <v>1381</v>
      </c>
      <c r="D2076">
        <v>1900</v>
      </c>
      <c r="E2076" s="957">
        <v>1</v>
      </c>
      <c r="F2076" t="s">
        <v>442</v>
      </c>
      <c r="G2076" s="957">
        <v>366</v>
      </c>
      <c r="H2076" t="s">
        <v>385</v>
      </c>
      <c r="I2076" s="937" t="s">
        <v>489</v>
      </c>
      <c r="J2076" s="937" t="s">
        <v>445</v>
      </c>
      <c r="K2076" s="937" t="s">
        <v>447</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ASR_CMS_19</v>
      </c>
      <c r="AB2076" s="957">
        <f t="shared" si="352"/>
        <v>45406</v>
      </c>
      <c r="AC2076" t="str">
        <f t="shared" si="353"/>
        <v>Unaudited</v>
      </c>
    </row>
    <row r="2077" spans="1:29" x14ac:dyDescent="0.25">
      <c r="A2077" t="s">
        <v>421</v>
      </c>
      <c r="B2077" t="s">
        <v>1380</v>
      </c>
      <c r="C2077" t="s">
        <v>1381</v>
      </c>
      <c r="D2077">
        <v>1900</v>
      </c>
      <c r="E2077" s="957">
        <v>1</v>
      </c>
      <c r="F2077" t="s">
        <v>442</v>
      </c>
      <c r="G2077" s="957">
        <v>366</v>
      </c>
      <c r="H2077" t="s">
        <v>385</v>
      </c>
      <c r="I2077" s="937" t="s">
        <v>489</v>
      </c>
      <c r="J2077" s="937" t="s">
        <v>445</v>
      </c>
      <c r="K2077" s="937" t="s">
        <v>447</v>
      </c>
      <c r="L2077" s="937">
        <v>6.3</v>
      </c>
      <c r="M2077" s="958" t="s">
        <v>185</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ASR_CMS_19</v>
      </c>
      <c r="AB2077" s="957">
        <f t="shared" si="352"/>
        <v>45406</v>
      </c>
      <c r="AC2077" t="str">
        <f t="shared" si="353"/>
        <v>Unaudited</v>
      </c>
    </row>
    <row r="2078" spans="1:29" x14ac:dyDescent="0.25">
      <c r="A2078" t="s">
        <v>421</v>
      </c>
      <c r="B2078" t="s">
        <v>1380</v>
      </c>
      <c r="C2078" t="s">
        <v>1381</v>
      </c>
      <c r="D2078">
        <v>1900</v>
      </c>
      <c r="E2078" s="957">
        <v>1</v>
      </c>
      <c r="F2078" t="s">
        <v>442</v>
      </c>
      <c r="G2078" s="957">
        <v>366</v>
      </c>
      <c r="H2078" t="s">
        <v>385</v>
      </c>
      <c r="I2078" s="937" t="s">
        <v>489</v>
      </c>
      <c r="J2078" s="937" t="s">
        <v>445</v>
      </c>
      <c r="K2078" s="937" t="s">
        <v>447</v>
      </c>
      <c r="L2078" s="937" t="s">
        <v>87</v>
      </c>
      <c r="M2078" s="958" t="s">
        <v>455</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ASR_CMS_19</v>
      </c>
      <c r="AB2078" s="957">
        <f t="shared" si="352"/>
        <v>45406</v>
      </c>
      <c r="AC2078" t="str">
        <f t="shared" si="353"/>
        <v>Unaudited</v>
      </c>
    </row>
    <row r="2079" spans="1:29" x14ac:dyDescent="0.25">
      <c r="A2079" t="s">
        <v>421</v>
      </c>
      <c r="B2079" t="s">
        <v>1380</v>
      </c>
      <c r="C2079" t="s">
        <v>1381</v>
      </c>
      <c r="D2079">
        <v>1900</v>
      </c>
      <c r="E2079" s="957">
        <v>1</v>
      </c>
      <c r="F2079" t="s">
        <v>442</v>
      </c>
      <c r="G2079" s="957">
        <v>366</v>
      </c>
      <c r="H2079" t="s">
        <v>385</v>
      </c>
      <c r="I2079" s="937" t="s">
        <v>489</v>
      </c>
      <c r="J2079" s="937" t="s">
        <v>445</v>
      </c>
      <c r="K2079" s="937" t="s">
        <v>448</v>
      </c>
      <c r="L2079" s="937">
        <v>7.1</v>
      </c>
      <c r="M2079" s="958" t="s">
        <v>20</v>
      </c>
      <c r="N2079" s="678">
        <f t="shared" ca="1" si="348"/>
        <v>204550.91999999995</v>
      </c>
      <c r="O2079" s="678">
        <f t="shared" ca="1" si="359"/>
        <v>41425.304426742739</v>
      </c>
      <c r="P2079" s="678">
        <f t="shared" ca="1" si="359"/>
        <v>4161.4475126946545</v>
      </c>
      <c r="Q2079" s="678">
        <f t="shared" ca="1" si="359"/>
        <v>99132.049286453257</v>
      </c>
      <c r="R2079" s="678">
        <f t="shared" ca="1" si="359"/>
        <v>11898.412231823997</v>
      </c>
      <c r="S2079" s="678">
        <f t="shared" ca="1" si="359"/>
        <v>522.29542735460461</v>
      </c>
      <c r="T2079" s="678">
        <f t="shared" ca="1" si="359"/>
        <v>15693.972420415052</v>
      </c>
      <c r="U2079" s="678">
        <f t="shared" ca="1" si="359"/>
        <v>0</v>
      </c>
      <c r="V2079" s="678">
        <f t="shared" ca="1" si="359"/>
        <v>1095.5692603323416</v>
      </c>
      <c r="W2079" s="678">
        <f t="shared" ca="1" si="357"/>
        <v>30621.869434183296</v>
      </c>
      <c r="X2079" s="678">
        <f t="shared" ca="1" si="359"/>
        <v>0</v>
      </c>
      <c r="Y2079" s="678">
        <f t="shared" ca="1" si="359"/>
        <v>0</v>
      </c>
      <c r="Z2079" s="678">
        <f t="shared" ca="1" si="359"/>
        <v>0</v>
      </c>
      <c r="AA2079" t="str">
        <f t="shared" si="351"/>
        <v>ASR_CMS_19</v>
      </c>
      <c r="AB2079" s="957">
        <f t="shared" si="352"/>
        <v>45406</v>
      </c>
      <c r="AC2079" t="str">
        <f t="shared" si="353"/>
        <v>Unaudited</v>
      </c>
    </row>
    <row r="2080" spans="1:29" x14ac:dyDescent="0.25">
      <c r="A2080" t="s">
        <v>421</v>
      </c>
      <c r="B2080" t="s">
        <v>1380</v>
      </c>
      <c r="C2080" t="s">
        <v>1381</v>
      </c>
      <c r="D2080">
        <v>1900</v>
      </c>
      <c r="E2080" s="957">
        <v>1</v>
      </c>
      <c r="F2080" t="s">
        <v>442</v>
      </c>
      <c r="G2080" s="957">
        <v>366</v>
      </c>
      <c r="H2080" t="s">
        <v>385</v>
      </c>
      <c r="I2080" s="937" t="s">
        <v>489</v>
      </c>
      <c r="J2080" s="937" t="s">
        <v>445</v>
      </c>
      <c r="K2080" s="937" t="s">
        <v>448</v>
      </c>
      <c r="L2080" s="937">
        <v>7.2</v>
      </c>
      <c r="M2080" s="958"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ASR_CMS_19</v>
      </c>
      <c r="AB2080" s="957">
        <f t="shared" si="352"/>
        <v>45406</v>
      </c>
      <c r="AC2080" t="str">
        <f t="shared" si="353"/>
        <v>Unaudited</v>
      </c>
    </row>
    <row r="2081" spans="1:29" x14ac:dyDescent="0.25">
      <c r="A2081" t="s">
        <v>421</v>
      </c>
      <c r="B2081" t="s">
        <v>1380</v>
      </c>
      <c r="C2081" t="s">
        <v>1381</v>
      </c>
      <c r="D2081">
        <v>1900</v>
      </c>
      <c r="E2081" s="957">
        <v>1</v>
      </c>
      <c r="F2081" t="s">
        <v>442</v>
      </c>
      <c r="G2081" s="957">
        <v>366</v>
      </c>
      <c r="H2081" t="s">
        <v>385</v>
      </c>
      <c r="I2081" s="937" t="s">
        <v>489</v>
      </c>
      <c r="J2081" s="937" t="s">
        <v>445</v>
      </c>
      <c r="K2081" s="937" t="s">
        <v>448</v>
      </c>
      <c r="L2081" s="937">
        <v>7.3</v>
      </c>
      <c r="M2081" s="958" t="s">
        <v>156</v>
      </c>
      <c r="N2081" s="678">
        <f t="shared" ca="1" si="348"/>
        <v>5091.5203671425243</v>
      </c>
      <c r="O2081" s="678">
        <f t="shared" ca="1" si="359"/>
        <v>931.25401564549963</v>
      </c>
      <c r="P2081" s="678">
        <f t="shared" ca="1" si="359"/>
        <v>267.48883473185299</v>
      </c>
      <c r="Q2081" s="678">
        <f t="shared" ca="1" si="359"/>
        <v>1436.320915629507</v>
      </c>
      <c r="R2081" s="678">
        <f t="shared" ca="1" si="359"/>
        <v>474.47519944566386</v>
      </c>
      <c r="S2081" s="678">
        <f t="shared" ca="1" si="359"/>
        <v>6.5227962757778739</v>
      </c>
      <c r="T2081" s="678">
        <f t="shared" ca="1" si="359"/>
        <v>477.12951885646521</v>
      </c>
      <c r="U2081" s="678">
        <f t="shared" ca="1" si="359"/>
        <v>0</v>
      </c>
      <c r="V2081" s="678">
        <f t="shared" ca="1" si="359"/>
        <v>45.829592643645974</v>
      </c>
      <c r="W2081" s="678">
        <f t="shared" ca="1" si="357"/>
        <v>1452.499493914112</v>
      </c>
      <c r="X2081" s="678">
        <f t="shared" ca="1" si="359"/>
        <v>0</v>
      </c>
      <c r="Y2081" s="678">
        <f t="shared" ca="1" si="359"/>
        <v>0</v>
      </c>
      <c r="Z2081" s="678">
        <f t="shared" ca="1" si="359"/>
        <v>0</v>
      </c>
      <c r="AA2081" t="str">
        <f t="shared" si="351"/>
        <v>ASR_CMS_19</v>
      </c>
      <c r="AB2081" s="957">
        <f t="shared" si="352"/>
        <v>45406</v>
      </c>
      <c r="AC2081" t="str">
        <f t="shared" si="353"/>
        <v>Unaudited</v>
      </c>
    </row>
    <row r="2082" spans="1:29" x14ac:dyDescent="0.25">
      <c r="A2082" t="s">
        <v>421</v>
      </c>
      <c r="B2082" t="s">
        <v>1380</v>
      </c>
      <c r="C2082" t="s">
        <v>1381</v>
      </c>
      <c r="D2082">
        <v>1900</v>
      </c>
      <c r="E2082" s="957">
        <v>1</v>
      </c>
      <c r="F2082" t="s">
        <v>442</v>
      </c>
      <c r="G2082" s="957">
        <v>366</v>
      </c>
      <c r="H2082" t="s">
        <v>385</v>
      </c>
      <c r="I2082" s="937" t="s">
        <v>489</v>
      </c>
      <c r="J2082" s="937" t="s">
        <v>445</v>
      </c>
      <c r="K2082" s="937" t="s">
        <v>448</v>
      </c>
      <c r="L2082" s="937" t="s">
        <v>91</v>
      </c>
      <c r="M2082" s="958" t="s">
        <v>456</v>
      </c>
      <c r="N2082" s="678">
        <f t="shared" ca="1" si="348"/>
        <v>-19.631032257446101</v>
      </c>
      <c r="O2082" s="678">
        <f t="shared" ca="1" si="359"/>
        <v>-3.7591323811814235</v>
      </c>
      <c r="P2082" s="678">
        <f t="shared" ca="1" si="359"/>
        <v>-0.87287235732873925</v>
      </c>
      <c r="Q2082" s="678">
        <f t="shared" ca="1" si="359"/>
        <v>-5.5464660975108799</v>
      </c>
      <c r="R2082" s="678">
        <f t="shared" ca="1" si="359"/>
        <v>-1.0006737083290951</v>
      </c>
      <c r="S2082" s="678">
        <f t="shared" ca="1" si="359"/>
        <v>-3.1306632729661943E-2</v>
      </c>
      <c r="T2082" s="678">
        <f t="shared" ca="1" si="359"/>
        <v>-1.6440748849073019</v>
      </c>
      <c r="U2082" s="678">
        <f t="shared" ca="1" si="359"/>
        <v>0</v>
      </c>
      <c r="V2082" s="678">
        <f t="shared" ca="1" si="359"/>
        <v>-0.13172280855786256</v>
      </c>
      <c r="W2082" s="678">
        <f t="shared" ca="1" si="357"/>
        <v>-6.6447833869011381</v>
      </c>
      <c r="X2082" s="678">
        <f t="shared" ca="1" si="359"/>
        <v>0</v>
      </c>
      <c r="Y2082" s="678">
        <f t="shared" ca="1" si="359"/>
        <v>0</v>
      </c>
      <c r="Z2082" s="678">
        <f t="shared" ca="1" si="359"/>
        <v>0</v>
      </c>
      <c r="AA2082" t="str">
        <f t="shared" si="351"/>
        <v>ASR_CMS_19</v>
      </c>
      <c r="AB2082" s="957">
        <f t="shared" si="352"/>
        <v>45406</v>
      </c>
      <c r="AC2082" t="str">
        <f t="shared" si="353"/>
        <v>Unaudited</v>
      </c>
    </row>
    <row r="2083" spans="1:29" x14ac:dyDescent="0.25">
      <c r="A2083" t="s">
        <v>421</v>
      </c>
      <c r="B2083" t="s">
        <v>1380</v>
      </c>
      <c r="C2083" t="s">
        <v>1381</v>
      </c>
      <c r="D2083">
        <v>1900</v>
      </c>
      <c r="E2083" s="957">
        <v>1</v>
      </c>
      <c r="F2083" t="s">
        <v>442</v>
      </c>
      <c r="G2083" s="957">
        <v>366</v>
      </c>
      <c r="H2083" t="s">
        <v>385</v>
      </c>
      <c r="I2083" s="937" t="s">
        <v>489</v>
      </c>
      <c r="J2083" s="937" t="s">
        <v>445</v>
      </c>
      <c r="K2083" s="937" t="s">
        <v>449</v>
      </c>
      <c r="L2083" s="945">
        <v>8.1</v>
      </c>
      <c r="M2083" s="960" t="s">
        <v>22</v>
      </c>
      <c r="N2083" s="678">
        <f t="shared" ca="1" si="348"/>
        <v>6701365.5152776074</v>
      </c>
      <c r="O2083" s="678">
        <f t="shared" ca="1" si="359"/>
        <v>2095150.7006217879</v>
      </c>
      <c r="P2083" s="678">
        <f t="shared" ca="1" si="359"/>
        <v>404111.26589563547</v>
      </c>
      <c r="Q2083" s="678">
        <f t="shared" ca="1" si="359"/>
        <v>2392616.1920254845</v>
      </c>
      <c r="R2083" s="678">
        <f t="shared" ca="1" si="359"/>
        <v>342954.57351610594</v>
      </c>
      <c r="S2083" s="678">
        <f t="shared" ca="1" si="359"/>
        <v>49.853435597707765</v>
      </c>
      <c r="T2083" s="678">
        <f t="shared" ca="1" si="359"/>
        <v>264471.41660882439</v>
      </c>
      <c r="U2083" s="678">
        <f t="shared" ca="1" si="359"/>
        <v>0</v>
      </c>
      <c r="V2083" s="678">
        <f t="shared" ca="1" si="359"/>
        <v>148863.80400881363</v>
      </c>
      <c r="W2083" s="678">
        <f t="shared" ca="1" si="357"/>
        <v>1053147.7091653575</v>
      </c>
      <c r="X2083" s="678">
        <f t="shared" ca="1" si="359"/>
        <v>0</v>
      </c>
      <c r="Y2083" s="678">
        <f t="shared" ca="1" si="359"/>
        <v>0</v>
      </c>
      <c r="Z2083" s="678">
        <f t="shared" ca="1" si="359"/>
        <v>0</v>
      </c>
      <c r="AA2083" t="str">
        <f t="shared" si="351"/>
        <v>ASR_CMS_19</v>
      </c>
      <c r="AB2083" s="957">
        <f t="shared" si="352"/>
        <v>45406</v>
      </c>
      <c r="AC2083" t="str">
        <f t="shared" si="353"/>
        <v>Unaudited</v>
      </c>
    </row>
    <row r="2084" spans="1:29" x14ac:dyDescent="0.25">
      <c r="A2084" t="s">
        <v>421</v>
      </c>
      <c r="B2084" t="s">
        <v>1380</v>
      </c>
      <c r="C2084" t="s">
        <v>1381</v>
      </c>
      <c r="D2084">
        <v>1900</v>
      </c>
      <c r="E2084" s="957">
        <v>1</v>
      </c>
      <c r="F2084" t="s">
        <v>442</v>
      </c>
      <c r="G2084" s="957">
        <v>366</v>
      </c>
      <c r="H2084" t="s">
        <v>385</v>
      </c>
      <c r="I2084" s="937" t="s">
        <v>489</v>
      </c>
      <c r="J2084" s="937" t="s">
        <v>445</v>
      </c>
      <c r="K2084" s="937" t="s">
        <v>449</v>
      </c>
      <c r="L2084" s="947" t="s">
        <v>113</v>
      </c>
      <c r="M2084" s="961" t="s">
        <v>444</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ASR_CMS_19</v>
      </c>
      <c r="AB2084" s="957">
        <f t="shared" si="352"/>
        <v>45406</v>
      </c>
      <c r="AC2084" t="str">
        <f t="shared" si="353"/>
        <v>Unaudited</v>
      </c>
    </row>
    <row r="2085" spans="1:29" x14ac:dyDescent="0.25">
      <c r="A2085" t="s">
        <v>421</v>
      </c>
      <c r="B2085" t="s">
        <v>1380</v>
      </c>
      <c r="C2085" t="s">
        <v>1381</v>
      </c>
      <c r="D2085">
        <v>1900</v>
      </c>
      <c r="E2085" s="957">
        <v>1</v>
      </c>
      <c r="F2085" t="s">
        <v>442</v>
      </c>
      <c r="G2085" s="957">
        <v>366</v>
      </c>
      <c r="H2085" t="s">
        <v>385</v>
      </c>
      <c r="I2085" s="958" t="s">
        <v>489</v>
      </c>
      <c r="J2085" s="958" t="s">
        <v>445</v>
      </c>
      <c r="K2085" s="958" t="s">
        <v>449</v>
      </c>
      <c r="L2085" s="937" t="s">
        <v>115</v>
      </c>
      <c r="M2085" s="958" t="s">
        <v>158</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ASR_CMS_19</v>
      </c>
      <c r="AB2085" s="957">
        <f t="shared" si="352"/>
        <v>45406</v>
      </c>
      <c r="AC2085" t="str">
        <f t="shared" si="353"/>
        <v>Unaudited</v>
      </c>
    </row>
    <row r="2086" spans="1:29" x14ac:dyDescent="0.25">
      <c r="A2086" t="s">
        <v>421</v>
      </c>
      <c r="B2086" t="s">
        <v>1380</v>
      </c>
      <c r="C2086" t="s">
        <v>1381</v>
      </c>
      <c r="D2086">
        <v>1900</v>
      </c>
      <c r="E2086" s="957">
        <v>1</v>
      </c>
      <c r="F2086" t="s">
        <v>442</v>
      </c>
      <c r="G2086" s="957">
        <v>366</v>
      </c>
      <c r="H2086" t="s">
        <v>385</v>
      </c>
      <c r="I2086" s="937" t="s">
        <v>489</v>
      </c>
      <c r="J2086" s="937" t="s">
        <v>445</v>
      </c>
      <c r="K2086" s="937" t="s">
        <v>449</v>
      </c>
      <c r="L2086" s="937" t="s">
        <v>116</v>
      </c>
      <c r="M2086" s="962" t="s">
        <v>114</v>
      </c>
      <c r="N2086" s="678">
        <f t="shared" ca="1" si="348"/>
        <v>-15017.679068297057</v>
      </c>
      <c r="O2086" s="678">
        <f t="shared" ca="1" si="359"/>
        <v>-4695.2073797383828</v>
      </c>
      <c r="P2086" s="678">
        <f t="shared" ca="1" si="359"/>
        <v>-905.60845924138596</v>
      </c>
      <c r="Q2086" s="678">
        <f t="shared" ca="1" si="359"/>
        <v>-5361.8239481988985</v>
      </c>
      <c r="R2086" s="678">
        <f t="shared" ca="1" si="359"/>
        <v>-768.55705129467344</v>
      </c>
      <c r="S2086" s="678">
        <f t="shared" ca="1" si="359"/>
        <v>-0.1117209462088827</v>
      </c>
      <c r="T2086" s="678">
        <f t="shared" ca="1" si="359"/>
        <v>-592.67724590078274</v>
      </c>
      <c r="U2086" s="678">
        <f t="shared" ca="1" si="359"/>
        <v>0</v>
      </c>
      <c r="V2086" s="678">
        <f t="shared" ca="1" si="359"/>
        <v>-333.6019843110476</v>
      </c>
      <c r="W2086" s="678">
        <f t="shared" ca="1" si="357"/>
        <v>-2360.0912786656745</v>
      </c>
      <c r="X2086" s="678">
        <f t="shared" ca="1" si="359"/>
        <v>0</v>
      </c>
      <c r="Y2086" s="678">
        <f t="shared" ca="1" si="359"/>
        <v>0</v>
      </c>
      <c r="Z2086" s="678">
        <f t="shared" ca="1" si="359"/>
        <v>0</v>
      </c>
      <c r="AA2086" t="str">
        <f t="shared" si="351"/>
        <v>ASR_CMS_19</v>
      </c>
      <c r="AB2086" s="957">
        <f t="shared" si="352"/>
        <v>45406</v>
      </c>
      <c r="AC2086" t="str">
        <f t="shared" si="353"/>
        <v>Unaudited</v>
      </c>
    </row>
    <row r="2087" spans="1:29" x14ac:dyDescent="0.25">
      <c r="A2087" t="s">
        <v>421</v>
      </c>
      <c r="B2087" t="s">
        <v>1380</v>
      </c>
      <c r="C2087" t="s">
        <v>1381</v>
      </c>
      <c r="D2087">
        <v>1900</v>
      </c>
      <c r="E2087" s="957">
        <v>1</v>
      </c>
      <c r="F2087" t="s">
        <v>442</v>
      </c>
      <c r="G2087" s="957">
        <v>366</v>
      </c>
      <c r="H2087" t="s">
        <v>385</v>
      </c>
      <c r="I2087" s="937" t="s">
        <v>489</v>
      </c>
      <c r="J2087" s="937" t="s">
        <v>445</v>
      </c>
      <c r="K2087" s="937" t="s">
        <v>449</v>
      </c>
      <c r="L2087" s="937" t="s">
        <v>117</v>
      </c>
      <c r="M2087" s="962" t="s">
        <v>159</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ASR_CMS_19</v>
      </c>
      <c r="AB2087" s="957">
        <f t="shared" si="352"/>
        <v>45406</v>
      </c>
      <c r="AC2087" t="str">
        <f t="shared" si="353"/>
        <v>Unaudited</v>
      </c>
    </row>
    <row r="2088" spans="1:29" x14ac:dyDescent="0.25">
      <c r="A2088" t="s">
        <v>421</v>
      </c>
      <c r="B2088" t="s">
        <v>1380</v>
      </c>
      <c r="C2088" t="s">
        <v>1381</v>
      </c>
      <c r="D2088">
        <v>1900</v>
      </c>
      <c r="E2088" s="957">
        <v>1</v>
      </c>
      <c r="F2088" t="s">
        <v>442</v>
      </c>
      <c r="G2088" s="957">
        <v>366</v>
      </c>
      <c r="H2088" t="s">
        <v>385</v>
      </c>
      <c r="I2088" s="937" t="s">
        <v>489</v>
      </c>
      <c r="J2088" s="937" t="s">
        <v>445</v>
      </c>
      <c r="K2088" s="937" t="s">
        <v>449</v>
      </c>
      <c r="L2088" s="937" t="s">
        <v>160</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ASR_CMS_19</v>
      </c>
      <c r="AB2088" s="957">
        <f t="shared" si="352"/>
        <v>45406</v>
      </c>
      <c r="AC2088" t="str">
        <f t="shared" si="353"/>
        <v>Unaudited</v>
      </c>
    </row>
    <row r="2089" spans="1:29" x14ac:dyDescent="0.25">
      <c r="A2089" t="s">
        <v>421</v>
      </c>
      <c r="B2089" t="s">
        <v>1380</v>
      </c>
      <c r="C2089" t="s">
        <v>1381</v>
      </c>
      <c r="D2089">
        <v>1900</v>
      </c>
      <c r="E2089" s="957">
        <v>1</v>
      </c>
      <c r="F2089" t="s">
        <v>442</v>
      </c>
      <c r="G2089" s="957">
        <v>366</v>
      </c>
      <c r="H2089" t="s">
        <v>385</v>
      </c>
      <c r="I2089" s="937" t="s">
        <v>489</v>
      </c>
      <c r="J2089" s="937" t="s">
        <v>445</v>
      </c>
      <c r="K2089" s="937" t="s">
        <v>449</v>
      </c>
      <c r="L2089" s="937" t="s">
        <v>443</v>
      </c>
      <c r="M2089" s="962" t="s">
        <v>457</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ASR_CMS_19</v>
      </c>
      <c r="AB2089" s="957">
        <f t="shared" si="352"/>
        <v>45406</v>
      </c>
      <c r="AC2089" t="str">
        <f t="shared" si="353"/>
        <v>Unaudited</v>
      </c>
    </row>
    <row r="2090" spans="1:29" ht="30" x14ac:dyDescent="0.25">
      <c r="A2090" t="s">
        <v>421</v>
      </c>
      <c r="B2090" t="s">
        <v>1380</v>
      </c>
      <c r="C2090" t="s">
        <v>1381</v>
      </c>
      <c r="D2090">
        <v>1900</v>
      </c>
      <c r="E2090" s="957">
        <v>1</v>
      </c>
      <c r="F2090" t="s">
        <v>442</v>
      </c>
      <c r="G2090" s="957">
        <v>366</v>
      </c>
      <c r="H2090" t="s">
        <v>385</v>
      </c>
      <c r="I2090" s="937" t="s">
        <v>489</v>
      </c>
      <c r="J2090" s="937" t="s">
        <v>445</v>
      </c>
      <c r="K2090" s="937" t="s">
        <v>450</v>
      </c>
      <c r="L2090" s="937">
        <v>9.1</v>
      </c>
      <c r="M2090" s="962" t="s">
        <v>186</v>
      </c>
      <c r="N2090" s="678">
        <f t="shared" ca="1" si="360"/>
        <v>6740785.1100000003</v>
      </c>
      <c r="O2090" s="678">
        <f t="shared" ca="1" si="361"/>
        <v>240540.85999999996</v>
      </c>
      <c r="P2090" s="678">
        <f t="shared" ca="1" si="361"/>
        <v>69789.919999999998</v>
      </c>
      <c r="Q2090" s="678">
        <f t="shared" ca="1" si="361"/>
        <v>970072.29</v>
      </c>
      <c r="R2090" s="678">
        <f t="shared" ca="1" si="361"/>
        <v>220300.66999999995</v>
      </c>
      <c r="S2090" s="678">
        <f t="shared" ca="1" si="361"/>
        <v>0</v>
      </c>
      <c r="T2090" s="678">
        <f t="shared" ca="1" si="361"/>
        <v>134858.18000000002</v>
      </c>
      <c r="U2090" s="678">
        <f t="shared" ca="1" si="361"/>
        <v>0</v>
      </c>
      <c r="V2090" s="678">
        <f t="shared" ca="1" si="361"/>
        <v>120</v>
      </c>
      <c r="W2090" s="678">
        <f t="shared" ca="1" si="357"/>
        <v>5105103.1900000004</v>
      </c>
      <c r="X2090" s="678">
        <f t="shared" ca="1" si="361"/>
        <v>0</v>
      </c>
      <c r="Y2090" s="678">
        <f t="shared" ca="1" si="361"/>
        <v>0</v>
      </c>
      <c r="Z2090" s="678">
        <f t="shared" ca="1" si="361"/>
        <v>0</v>
      </c>
      <c r="AA2090" t="str">
        <f t="shared" si="351"/>
        <v>ASR_CMS_19</v>
      </c>
      <c r="AB2090" s="957">
        <f t="shared" si="352"/>
        <v>45406</v>
      </c>
      <c r="AC2090" t="str">
        <f t="shared" si="353"/>
        <v>Unaudited</v>
      </c>
    </row>
    <row r="2091" spans="1:29" x14ac:dyDescent="0.25">
      <c r="A2091" t="s">
        <v>421</v>
      </c>
      <c r="B2091" t="s">
        <v>1380</v>
      </c>
      <c r="C2091" t="s">
        <v>1381</v>
      </c>
      <c r="D2091">
        <v>1900</v>
      </c>
      <c r="E2091" s="957">
        <v>1</v>
      </c>
      <c r="F2091" t="s">
        <v>442</v>
      </c>
      <c r="G2091" s="957">
        <v>366</v>
      </c>
      <c r="H2091" t="s">
        <v>385</v>
      </c>
      <c r="I2091" s="937" t="s">
        <v>489</v>
      </c>
      <c r="J2091" s="937" t="s">
        <v>445</v>
      </c>
      <c r="K2091" s="937" t="s">
        <v>450</v>
      </c>
      <c r="L2091" s="937" t="s">
        <v>107</v>
      </c>
      <c r="M2091" s="962" t="s">
        <v>187</v>
      </c>
      <c r="N2091" s="678">
        <f t="shared" ca="1" si="360"/>
        <v>35343</v>
      </c>
      <c r="O2091" s="678">
        <f t="shared" ca="1" si="361"/>
        <v>0</v>
      </c>
      <c r="P2091" s="678">
        <f t="shared" ca="1" si="361"/>
        <v>0</v>
      </c>
      <c r="Q2091" s="678">
        <f t="shared" ca="1" si="361"/>
        <v>18580.32</v>
      </c>
      <c r="R2091" s="678">
        <f t="shared" ca="1" si="361"/>
        <v>0</v>
      </c>
      <c r="S2091" s="678">
        <f t="shared" ca="1" si="361"/>
        <v>0</v>
      </c>
      <c r="T2091" s="678">
        <f t="shared" ca="1" si="361"/>
        <v>0</v>
      </c>
      <c r="U2091" s="678">
        <f t="shared" ca="1" si="361"/>
        <v>0</v>
      </c>
      <c r="V2091" s="678">
        <f t="shared" ca="1" si="361"/>
        <v>0</v>
      </c>
      <c r="W2091" s="678">
        <f t="shared" ca="1" si="357"/>
        <v>16762.68</v>
      </c>
      <c r="X2091" s="678">
        <f t="shared" ca="1" si="361"/>
        <v>0</v>
      </c>
      <c r="Y2091" s="678">
        <f t="shared" ca="1" si="361"/>
        <v>0</v>
      </c>
      <c r="Z2091" s="678">
        <f t="shared" ca="1" si="361"/>
        <v>0</v>
      </c>
      <c r="AA2091" t="str">
        <f t="shared" si="351"/>
        <v>ASR_CMS_19</v>
      </c>
      <c r="AB2091" s="957">
        <f t="shared" si="352"/>
        <v>45406</v>
      </c>
      <c r="AC2091" t="str">
        <f t="shared" si="353"/>
        <v>Unaudited</v>
      </c>
    </row>
    <row r="2092" spans="1:29" x14ac:dyDescent="0.25">
      <c r="A2092" t="s">
        <v>421</v>
      </c>
      <c r="B2092" t="s">
        <v>1380</v>
      </c>
      <c r="C2092" t="s">
        <v>1381</v>
      </c>
      <c r="D2092">
        <v>1900</v>
      </c>
      <c r="E2092" s="957">
        <v>1</v>
      </c>
      <c r="F2092" t="s">
        <v>442</v>
      </c>
      <c r="G2092" s="957">
        <v>366</v>
      </c>
      <c r="H2092" t="s">
        <v>385</v>
      </c>
      <c r="I2092" s="937" t="s">
        <v>489</v>
      </c>
      <c r="J2092" s="937" t="s">
        <v>445</v>
      </c>
      <c r="K2092" s="937" t="s">
        <v>450</v>
      </c>
      <c r="L2092" s="945" t="s">
        <v>1316</v>
      </c>
      <c r="M2092" s="960" t="s">
        <v>1317</v>
      </c>
      <c r="N2092" s="678">
        <f t="shared" ca="1" si="360"/>
        <v>540579.55000000005</v>
      </c>
      <c r="O2092" s="678">
        <f t="shared" ca="1" si="361"/>
        <v>0</v>
      </c>
      <c r="P2092" s="678">
        <f t="shared" ca="1" si="361"/>
        <v>0</v>
      </c>
      <c r="Q2092" s="678">
        <f t="shared" ca="1" si="361"/>
        <v>356502.51</v>
      </c>
      <c r="R2092" s="678">
        <f t="shared" ca="1" si="361"/>
        <v>0</v>
      </c>
      <c r="S2092" s="678">
        <f t="shared" ca="1" si="361"/>
        <v>0</v>
      </c>
      <c r="T2092" s="678">
        <f t="shared" ca="1" si="361"/>
        <v>184077.04</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ASR_CMS_19</v>
      </c>
      <c r="AB2092" s="957">
        <f t="shared" si="352"/>
        <v>45406</v>
      </c>
      <c r="AC2092" t="str">
        <f t="shared" si="353"/>
        <v>Unaudited</v>
      </c>
    </row>
    <row r="2093" spans="1:29" x14ac:dyDescent="0.25">
      <c r="A2093" t="s">
        <v>421</v>
      </c>
      <c r="B2093" t="s">
        <v>1380</v>
      </c>
      <c r="C2093" t="s">
        <v>1381</v>
      </c>
      <c r="D2093">
        <v>1900</v>
      </c>
      <c r="E2093" s="957">
        <v>1</v>
      </c>
      <c r="F2093" t="s">
        <v>442</v>
      </c>
      <c r="G2093" s="957">
        <v>366</v>
      </c>
      <c r="H2093" t="s">
        <v>385</v>
      </c>
      <c r="I2093" s="962" t="s">
        <v>489</v>
      </c>
      <c r="J2093" s="962" t="s">
        <v>445</v>
      </c>
      <c r="K2093" s="962" t="s">
        <v>450</v>
      </c>
      <c r="L2093" s="937" t="s">
        <v>108</v>
      </c>
      <c r="M2093" s="962" t="s">
        <v>188</v>
      </c>
      <c r="N2093" s="678">
        <f t="shared" ca="1" si="360"/>
        <v>1519926.8899999997</v>
      </c>
      <c r="O2093" s="678">
        <f t="shared" ca="1" si="361"/>
        <v>216022.94</v>
      </c>
      <c r="P2093" s="678">
        <f t="shared" ca="1" si="361"/>
        <v>31448.579999999994</v>
      </c>
      <c r="Q2093" s="678">
        <f t="shared" ca="1" si="361"/>
        <v>676691.45</v>
      </c>
      <c r="R2093" s="678">
        <f t="shared" ca="1" si="361"/>
        <v>48956.030000000006</v>
      </c>
      <c r="S2093" s="678">
        <f t="shared" ca="1" si="361"/>
        <v>436.14</v>
      </c>
      <c r="T2093" s="678">
        <f t="shared" ca="1" si="361"/>
        <v>170965.99</v>
      </c>
      <c r="U2093" s="678">
        <f t="shared" ca="1" si="361"/>
        <v>0</v>
      </c>
      <c r="V2093" s="678">
        <f t="shared" ca="1" si="361"/>
        <v>5077.9399999999996</v>
      </c>
      <c r="W2093" s="678">
        <f t="shared" ca="1" si="357"/>
        <v>370327.81999999989</v>
      </c>
      <c r="X2093" s="678">
        <f t="shared" ca="1" si="361"/>
        <v>0</v>
      </c>
      <c r="Y2093" s="678">
        <f t="shared" ca="1" si="361"/>
        <v>0</v>
      </c>
      <c r="Z2093" s="678">
        <f t="shared" ca="1" si="361"/>
        <v>0</v>
      </c>
      <c r="AA2093" t="str">
        <f t="shared" si="351"/>
        <v>ASR_CMS_19</v>
      </c>
      <c r="AB2093" s="957">
        <f t="shared" si="352"/>
        <v>45406</v>
      </c>
      <c r="AC2093" t="str">
        <f t="shared" si="353"/>
        <v>Unaudited</v>
      </c>
    </row>
    <row r="2094" spans="1:29" x14ac:dyDescent="0.25">
      <c r="A2094" t="s">
        <v>421</v>
      </c>
      <c r="B2094" t="s">
        <v>1380</v>
      </c>
      <c r="C2094" t="s">
        <v>1381</v>
      </c>
      <c r="D2094">
        <v>1900</v>
      </c>
      <c r="E2094" s="957">
        <v>1</v>
      </c>
      <c r="F2094" t="s">
        <v>442</v>
      </c>
      <c r="G2094" s="957">
        <v>366</v>
      </c>
      <c r="H2094" t="s">
        <v>385</v>
      </c>
      <c r="I2094" s="937" t="s">
        <v>489</v>
      </c>
      <c r="J2094" s="937" t="s">
        <v>445</v>
      </c>
      <c r="K2094" s="937" t="s">
        <v>450</v>
      </c>
      <c r="L2094" s="943" t="s">
        <v>109</v>
      </c>
      <c r="M2094" s="963" t="s">
        <v>161</v>
      </c>
      <c r="N2094" s="678">
        <f t="shared" ca="1" si="360"/>
        <v>1918353.7288898532</v>
      </c>
      <c r="O2094" s="678">
        <f t="shared" ca="1" si="361"/>
        <v>809721.74563932221</v>
      </c>
      <c r="P2094" s="678">
        <f t="shared" ca="1" si="361"/>
        <v>48567.126811947179</v>
      </c>
      <c r="Q2094" s="678">
        <f t="shared" ca="1" si="361"/>
        <v>665326.14340064488</v>
      </c>
      <c r="R2094" s="678">
        <f t="shared" ca="1" si="361"/>
        <v>62571.357599847834</v>
      </c>
      <c r="S2094" s="678">
        <f t="shared" ca="1" si="361"/>
        <v>478.83236374423467</v>
      </c>
      <c r="T2094" s="678">
        <f t="shared" ca="1" si="361"/>
        <v>205131.02222621409</v>
      </c>
      <c r="U2094" s="678">
        <f t="shared" ca="1" si="361"/>
        <v>0</v>
      </c>
      <c r="V2094" s="678">
        <f t="shared" ca="1" si="361"/>
        <v>13690.415394678243</v>
      </c>
      <c r="W2094" s="678">
        <f t="shared" ca="1" si="357"/>
        <v>112867.08545345424</v>
      </c>
      <c r="X2094" s="678">
        <f t="shared" ca="1" si="361"/>
        <v>0</v>
      </c>
      <c r="Y2094" s="678">
        <f t="shared" ca="1" si="361"/>
        <v>0</v>
      </c>
      <c r="Z2094" s="678">
        <f t="shared" ca="1" si="361"/>
        <v>0</v>
      </c>
      <c r="AA2094" t="str">
        <f t="shared" si="351"/>
        <v>ASR_CMS_19</v>
      </c>
      <c r="AB2094" s="957">
        <f t="shared" si="352"/>
        <v>45406</v>
      </c>
      <c r="AC2094" t="str">
        <f t="shared" si="353"/>
        <v>Unaudited</v>
      </c>
    </row>
    <row r="2095" spans="1:29" x14ac:dyDescent="0.25">
      <c r="A2095" t="s">
        <v>421</v>
      </c>
      <c r="B2095" t="s">
        <v>1380</v>
      </c>
      <c r="C2095" t="s">
        <v>1381</v>
      </c>
      <c r="D2095">
        <v>1900</v>
      </c>
      <c r="E2095" s="957">
        <v>1</v>
      </c>
      <c r="F2095" t="s">
        <v>442</v>
      </c>
      <c r="G2095" s="957">
        <v>366</v>
      </c>
      <c r="H2095" t="s">
        <v>385</v>
      </c>
      <c r="I2095" s="937" t="s">
        <v>489</v>
      </c>
      <c r="J2095" s="937" t="s">
        <v>445</v>
      </c>
      <c r="K2095" s="937" t="s">
        <v>450</v>
      </c>
      <c r="L2095" s="943" t="s">
        <v>110</v>
      </c>
      <c r="M2095" s="963" t="s">
        <v>135</v>
      </c>
      <c r="N2095" s="678">
        <f t="shared" ca="1" si="360"/>
        <v>21000.847501557993</v>
      </c>
      <c r="O2095" s="678">
        <f t="shared" ca="1" si="361"/>
        <v>10848.653870997081</v>
      </c>
      <c r="P2095" s="678">
        <f t="shared" ca="1" si="361"/>
        <v>1826.8890950036798</v>
      </c>
      <c r="Q2095" s="678">
        <f t="shared" ca="1" si="361"/>
        <v>5159.6684163742229</v>
      </c>
      <c r="R2095" s="678">
        <f t="shared" ca="1" si="361"/>
        <v>882.01681513234416</v>
      </c>
      <c r="S2095" s="678">
        <f t="shared" ca="1" si="361"/>
        <v>22.920875930678569</v>
      </c>
      <c r="T2095" s="678">
        <f t="shared" ca="1" si="361"/>
        <v>1905.0764449182604</v>
      </c>
      <c r="U2095" s="678">
        <f t="shared" ca="1" si="361"/>
        <v>0</v>
      </c>
      <c r="V2095" s="678">
        <f t="shared" ca="1" si="361"/>
        <v>94.600706113891533</v>
      </c>
      <c r="W2095" s="678">
        <f t="shared" ca="1" si="357"/>
        <v>261.02127708783507</v>
      </c>
      <c r="X2095" s="678">
        <f t="shared" ca="1" si="361"/>
        <v>0</v>
      </c>
      <c r="Y2095" s="678">
        <f t="shared" ca="1" si="361"/>
        <v>0</v>
      </c>
      <c r="Z2095" s="678">
        <f t="shared" ca="1" si="361"/>
        <v>0</v>
      </c>
      <c r="AA2095" t="str">
        <f t="shared" si="351"/>
        <v>ASR_CMS_19</v>
      </c>
      <c r="AB2095" s="957">
        <f t="shared" si="352"/>
        <v>45406</v>
      </c>
      <c r="AC2095" t="str">
        <f t="shared" si="353"/>
        <v>Unaudited</v>
      </c>
    </row>
    <row r="2096" spans="1:29" x14ac:dyDescent="0.25">
      <c r="A2096" t="s">
        <v>421</v>
      </c>
      <c r="B2096" t="s">
        <v>1380</v>
      </c>
      <c r="C2096" t="s">
        <v>1381</v>
      </c>
      <c r="D2096">
        <v>1900</v>
      </c>
      <c r="E2096" s="957">
        <v>1</v>
      </c>
      <c r="F2096" t="s">
        <v>442</v>
      </c>
      <c r="G2096" s="957">
        <v>366</v>
      </c>
      <c r="H2096" t="s">
        <v>385</v>
      </c>
      <c r="I2096" s="937" t="s">
        <v>489</v>
      </c>
      <c r="J2096" s="937" t="s">
        <v>445</v>
      </c>
      <c r="K2096" s="937" t="s">
        <v>450</v>
      </c>
      <c r="L2096" s="947" t="s">
        <v>111</v>
      </c>
      <c r="M2096" s="964" t="s">
        <v>163</v>
      </c>
      <c r="N2096" s="678">
        <f t="shared" ca="1" si="360"/>
        <v>169375.05664396763</v>
      </c>
      <c r="O2096" s="678">
        <f t="shared" ca="1" si="361"/>
        <v>19937.2659690404</v>
      </c>
      <c r="P2096" s="678">
        <f t="shared" ca="1" si="361"/>
        <v>2359.0342924117549</v>
      </c>
      <c r="Q2096" s="678">
        <f t="shared" ca="1" si="361"/>
        <v>42317.426276042221</v>
      </c>
      <c r="R2096" s="678">
        <f t="shared" ca="1" si="361"/>
        <v>5225.769895849945</v>
      </c>
      <c r="S2096" s="678">
        <f t="shared" ca="1" si="361"/>
        <v>14.40683279309585</v>
      </c>
      <c r="T2096" s="678">
        <f t="shared" ca="1" si="361"/>
        <v>10945.049414825602</v>
      </c>
      <c r="U2096" s="678">
        <f t="shared" ca="1" si="361"/>
        <v>0</v>
      </c>
      <c r="V2096" s="678">
        <f t="shared" ca="1" si="361"/>
        <v>297.37780623910464</v>
      </c>
      <c r="W2096" s="678">
        <f t="shared" ca="1" si="357"/>
        <v>88278.726156765493</v>
      </c>
      <c r="X2096" s="678">
        <f t="shared" ca="1" si="361"/>
        <v>0</v>
      </c>
      <c r="Y2096" s="678">
        <f t="shared" ca="1" si="361"/>
        <v>0</v>
      </c>
      <c r="Z2096" s="678">
        <f t="shared" ca="1" si="361"/>
        <v>0</v>
      </c>
      <c r="AA2096" t="str">
        <f t="shared" si="351"/>
        <v>ASR_CMS_19</v>
      </c>
      <c r="AB2096" s="957">
        <f t="shared" si="352"/>
        <v>45406</v>
      </c>
      <c r="AC2096" t="str">
        <f t="shared" si="353"/>
        <v>Unaudited</v>
      </c>
    </row>
    <row r="2097" spans="1:29" x14ac:dyDescent="0.25">
      <c r="A2097" t="s">
        <v>421</v>
      </c>
      <c r="B2097" t="s">
        <v>1380</v>
      </c>
      <c r="C2097" t="s">
        <v>1381</v>
      </c>
      <c r="D2097">
        <v>1900</v>
      </c>
      <c r="E2097" s="957">
        <v>1</v>
      </c>
      <c r="F2097" t="s">
        <v>442</v>
      </c>
      <c r="G2097" s="957">
        <v>366</v>
      </c>
      <c r="H2097" t="s">
        <v>385</v>
      </c>
      <c r="I2097" s="963" t="s">
        <v>489</v>
      </c>
      <c r="J2097" s="963" t="s">
        <v>445</v>
      </c>
      <c r="K2097" s="963" t="s">
        <v>450</v>
      </c>
      <c r="L2097" s="943" t="s">
        <v>112</v>
      </c>
      <c r="M2097" s="963" t="s">
        <v>464</v>
      </c>
      <c r="N2097" s="678">
        <f t="shared" ca="1" si="360"/>
        <v>88189.890962373771</v>
      </c>
      <c r="O2097" s="678">
        <f t="shared" ca="1" si="361"/>
        <v>16887.419390988609</v>
      </c>
      <c r="P2097" s="678">
        <f t="shared" ca="1" si="361"/>
        <v>3921.2669515987127</v>
      </c>
      <c r="Q2097" s="678">
        <f t="shared" ca="1" si="361"/>
        <v>24916.786542411915</v>
      </c>
      <c r="R2097" s="678">
        <f t="shared" ca="1" si="361"/>
        <v>4495.3981058731088</v>
      </c>
      <c r="S2097" s="678">
        <f t="shared" ca="1" si="361"/>
        <v>140.64102644326007</v>
      </c>
      <c r="T2097" s="678">
        <f t="shared" ca="1" si="361"/>
        <v>7385.7952517477415</v>
      </c>
      <c r="U2097" s="678">
        <f t="shared" ca="1" si="361"/>
        <v>0</v>
      </c>
      <c r="V2097" s="678">
        <f t="shared" ca="1" si="361"/>
        <v>591.74779867061352</v>
      </c>
      <c r="W2097" s="678">
        <f t="shared" ca="1" si="357"/>
        <v>29850.835894639808</v>
      </c>
      <c r="X2097" s="678">
        <f t="shared" ca="1" si="361"/>
        <v>0</v>
      </c>
      <c r="Y2097" s="678">
        <f t="shared" ca="1" si="361"/>
        <v>0</v>
      </c>
      <c r="Z2097" s="678">
        <f t="shared" ca="1" si="361"/>
        <v>0</v>
      </c>
      <c r="AA2097" t="str">
        <f t="shared" si="351"/>
        <v>ASR_CMS_19</v>
      </c>
      <c r="AB2097" s="957">
        <f t="shared" si="352"/>
        <v>45406</v>
      </c>
      <c r="AC2097" t="str">
        <f t="shared" si="353"/>
        <v>Unaudited</v>
      </c>
    </row>
    <row r="2098" spans="1:29" x14ac:dyDescent="0.25">
      <c r="A2098" t="s">
        <v>421</v>
      </c>
      <c r="B2098" t="s">
        <v>1380</v>
      </c>
      <c r="C2098" t="s">
        <v>1381</v>
      </c>
      <c r="D2098">
        <v>1900</v>
      </c>
      <c r="E2098" s="957">
        <v>1</v>
      </c>
      <c r="F2098" t="s">
        <v>442</v>
      </c>
      <c r="G2098" s="957">
        <v>366</v>
      </c>
      <c r="H2098" t="s">
        <v>385</v>
      </c>
      <c r="I2098" s="937" t="s">
        <v>489</v>
      </c>
      <c r="J2098" s="937" t="s">
        <v>445</v>
      </c>
      <c r="K2098" s="937" t="s">
        <v>6</v>
      </c>
      <c r="L2098" s="937" t="s">
        <v>118</v>
      </c>
      <c r="M2098" s="962" t="s">
        <v>189</v>
      </c>
      <c r="N2098" s="678">
        <f t="shared" ca="1" si="360"/>
        <v>74781.214134416106</v>
      </c>
      <c r="O2098" s="678">
        <f t="shared" ca="1" si="361"/>
        <v>23379.998125737126</v>
      </c>
      <c r="P2098" s="678">
        <f t="shared" ca="1" si="361"/>
        <v>4509.5184019103017</v>
      </c>
      <c r="Q2098" s="678">
        <f t="shared" ca="1" si="361"/>
        <v>26699.445566642407</v>
      </c>
      <c r="R2098" s="678">
        <f t="shared" ca="1" si="361"/>
        <v>3827.0646992791067</v>
      </c>
      <c r="S2098" s="678">
        <f t="shared" ca="1" si="361"/>
        <v>0.55631951939784152</v>
      </c>
      <c r="T2098" s="678">
        <f t="shared" ca="1" si="361"/>
        <v>2951.2632302727898</v>
      </c>
      <c r="U2098" s="678">
        <f t="shared" ca="1" si="361"/>
        <v>0</v>
      </c>
      <c r="V2098" s="678">
        <f t="shared" ca="1" si="361"/>
        <v>1661.1862133274024</v>
      </c>
      <c r="W2098" s="678">
        <f t="shared" ca="1" si="357"/>
        <v>11752.181577727579</v>
      </c>
      <c r="X2098" s="678">
        <f t="shared" ca="1" si="361"/>
        <v>0</v>
      </c>
      <c r="Y2098" s="678">
        <f t="shared" ca="1" si="361"/>
        <v>0</v>
      </c>
      <c r="Z2098" s="678">
        <f t="shared" ca="1" si="361"/>
        <v>0</v>
      </c>
      <c r="AA2098" t="str">
        <f t="shared" si="351"/>
        <v>ASR_CMS_19</v>
      </c>
      <c r="AB2098" s="957">
        <f t="shared" si="352"/>
        <v>45406</v>
      </c>
      <c r="AC2098" t="str">
        <f t="shared" si="353"/>
        <v>Unaudited</v>
      </c>
    </row>
    <row r="2099" spans="1:29" x14ac:dyDescent="0.25">
      <c r="A2099" t="s">
        <v>421</v>
      </c>
      <c r="B2099" t="s">
        <v>1380</v>
      </c>
      <c r="C2099" t="s">
        <v>1381</v>
      </c>
      <c r="D2099">
        <v>1900</v>
      </c>
      <c r="E2099" s="957">
        <v>1</v>
      </c>
      <c r="F2099" t="s">
        <v>442</v>
      </c>
      <c r="G2099" s="957">
        <v>366</v>
      </c>
      <c r="H2099" t="s">
        <v>385</v>
      </c>
      <c r="I2099" s="937" t="s">
        <v>489</v>
      </c>
      <c r="J2099" s="937" t="s">
        <v>445</v>
      </c>
      <c r="K2099" s="937" t="s">
        <v>6</v>
      </c>
      <c r="L2099" s="937" t="s">
        <v>45</v>
      </c>
      <c r="M2099" s="962" t="s">
        <v>164</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ASR_CMS_19</v>
      </c>
      <c r="AB2099" s="957">
        <f t="shared" si="352"/>
        <v>45406</v>
      </c>
      <c r="AC2099" t="str">
        <f t="shared" si="353"/>
        <v>Unaudited</v>
      </c>
    </row>
    <row r="2100" spans="1:29" x14ac:dyDescent="0.25">
      <c r="A2100" t="s">
        <v>421</v>
      </c>
      <c r="B2100" t="s">
        <v>1380</v>
      </c>
      <c r="C2100" t="s">
        <v>1381</v>
      </c>
      <c r="D2100">
        <v>1900</v>
      </c>
      <c r="E2100" s="957">
        <v>1</v>
      </c>
      <c r="F2100" t="s">
        <v>442</v>
      </c>
      <c r="G2100" s="957">
        <v>366</v>
      </c>
      <c r="H2100" t="s">
        <v>385</v>
      </c>
      <c r="I2100" s="937" t="s">
        <v>489</v>
      </c>
      <c r="J2100" s="937" t="s">
        <v>445</v>
      </c>
      <c r="K2100" s="937" t="s">
        <v>6</v>
      </c>
      <c r="L2100" s="937" t="s">
        <v>46</v>
      </c>
      <c r="M2100" s="962" t="s">
        <v>165</v>
      </c>
      <c r="N2100" s="678">
        <f t="shared" ca="1" si="360"/>
        <v>4.6836105543197872</v>
      </c>
      <c r="O2100" s="678">
        <f t="shared" ca="1" si="361"/>
        <v>1.5129030741588103</v>
      </c>
      <c r="P2100" s="678">
        <f t="shared" ca="1" si="361"/>
        <v>1.5853537400804885</v>
      </c>
      <c r="Q2100" s="678">
        <f t="shared" ca="1" si="361"/>
        <v>0</v>
      </c>
      <c r="R2100" s="678">
        <f t="shared" ca="1" si="361"/>
        <v>0.79267687004024423</v>
      </c>
      <c r="S2100" s="678">
        <f t="shared" ca="1" si="361"/>
        <v>0</v>
      </c>
      <c r="T2100" s="678">
        <f t="shared" ca="1" si="361"/>
        <v>0</v>
      </c>
      <c r="U2100" s="678">
        <f t="shared" ca="1" si="361"/>
        <v>0</v>
      </c>
      <c r="V2100" s="678">
        <f t="shared" ca="1" si="361"/>
        <v>0.79267687004024423</v>
      </c>
      <c r="W2100" s="678">
        <f t="shared" ca="1" si="357"/>
        <v>0</v>
      </c>
      <c r="X2100" s="678">
        <f t="shared" ca="1" si="361"/>
        <v>0</v>
      </c>
      <c r="Y2100" s="678">
        <f t="shared" ca="1" si="361"/>
        <v>0</v>
      </c>
      <c r="Z2100" s="678">
        <f t="shared" ca="1" si="361"/>
        <v>0</v>
      </c>
      <c r="AA2100" t="str">
        <f t="shared" si="351"/>
        <v>ASR_CMS_19</v>
      </c>
      <c r="AB2100" s="957">
        <f t="shared" si="352"/>
        <v>45406</v>
      </c>
      <c r="AC2100" t="str">
        <f t="shared" si="353"/>
        <v>Unaudited</v>
      </c>
    </row>
    <row r="2101" spans="1:29" x14ac:dyDescent="0.25">
      <c r="A2101" t="s">
        <v>421</v>
      </c>
      <c r="B2101" t="s">
        <v>1380</v>
      </c>
      <c r="C2101" t="s">
        <v>1381</v>
      </c>
      <c r="D2101">
        <v>1900</v>
      </c>
      <c r="E2101" s="957">
        <v>1</v>
      </c>
      <c r="F2101" t="s">
        <v>442</v>
      </c>
      <c r="G2101" s="957">
        <v>366</v>
      </c>
      <c r="H2101" t="s">
        <v>385</v>
      </c>
      <c r="I2101" s="937" t="s">
        <v>489</v>
      </c>
      <c r="J2101" s="937" t="s">
        <v>445</v>
      </c>
      <c r="K2101" s="937" t="s">
        <v>6</v>
      </c>
      <c r="L2101" s="945" t="s">
        <v>166</v>
      </c>
      <c r="M2101" s="960" t="s">
        <v>462</v>
      </c>
      <c r="N2101" s="678">
        <f t="shared" ca="1" si="360"/>
        <v>98579.755259476486</v>
      </c>
      <c r="O2101" s="678">
        <f t="shared" ca="1" si="361"/>
        <v>18876.967103157702</v>
      </c>
      <c r="P2101" s="678">
        <f t="shared" ca="1" si="361"/>
        <v>4383.2408927753331</v>
      </c>
      <c r="Q2101" s="678">
        <f t="shared" ca="1" si="361"/>
        <v>27852.293413669835</v>
      </c>
      <c r="R2101" s="678">
        <f t="shared" ca="1" si="361"/>
        <v>5025.0118265817728</v>
      </c>
      <c r="S2101" s="678">
        <f t="shared" ca="1" si="361"/>
        <v>157.21028583801478</v>
      </c>
      <c r="T2101" s="678">
        <f t="shared" ca="1" si="361"/>
        <v>8255.9336491813483</v>
      </c>
      <c r="U2101" s="678">
        <f t="shared" ca="1" si="361"/>
        <v>0</v>
      </c>
      <c r="V2101" s="678">
        <f t="shared" ca="1" si="361"/>
        <v>661.46303767595532</v>
      </c>
      <c r="W2101" s="678">
        <f t="shared" ca="1" si="357"/>
        <v>33367.635050596517</v>
      </c>
      <c r="X2101" s="678">
        <f t="shared" ca="1" si="361"/>
        <v>0</v>
      </c>
      <c r="Y2101" s="678">
        <f t="shared" ca="1" si="361"/>
        <v>0</v>
      </c>
      <c r="Z2101" s="678">
        <f t="shared" ca="1" si="361"/>
        <v>0</v>
      </c>
      <c r="AA2101" t="str">
        <f t="shared" si="351"/>
        <v>ASR_CMS_19</v>
      </c>
      <c r="AB2101" s="957">
        <f t="shared" si="352"/>
        <v>45406</v>
      </c>
      <c r="AC2101" t="str">
        <f t="shared" si="353"/>
        <v>Unaudited</v>
      </c>
    </row>
    <row r="2102" spans="1:29" x14ac:dyDescent="0.25">
      <c r="A2102" t="s">
        <v>421</v>
      </c>
      <c r="B2102" t="s">
        <v>1380</v>
      </c>
      <c r="C2102" t="s">
        <v>1381</v>
      </c>
      <c r="D2102">
        <v>1900</v>
      </c>
      <c r="E2102" s="957">
        <v>1</v>
      </c>
      <c r="F2102" t="s">
        <v>442</v>
      </c>
      <c r="G2102" s="957">
        <v>366</v>
      </c>
      <c r="H2102" t="s">
        <v>385</v>
      </c>
      <c r="I2102" s="962" t="s">
        <v>489</v>
      </c>
      <c r="J2102" s="962" t="s">
        <v>445</v>
      </c>
      <c r="K2102" s="962" t="s">
        <v>435</v>
      </c>
      <c r="L2102" s="937" t="s">
        <v>121</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ASR_CMS_19</v>
      </c>
      <c r="AB2102" s="957">
        <f t="shared" si="352"/>
        <v>45406</v>
      </c>
      <c r="AC2102" t="str">
        <f t="shared" si="353"/>
        <v>Unaudited</v>
      </c>
    </row>
    <row r="2103" spans="1:29" x14ac:dyDescent="0.25">
      <c r="A2103" t="s">
        <v>421</v>
      </c>
      <c r="B2103" t="s">
        <v>1380</v>
      </c>
      <c r="C2103" t="s">
        <v>1381</v>
      </c>
      <c r="D2103">
        <v>1900</v>
      </c>
      <c r="E2103" s="957">
        <v>1</v>
      </c>
      <c r="F2103" t="s">
        <v>442</v>
      </c>
      <c r="G2103" s="957">
        <v>366</v>
      </c>
      <c r="H2103" t="s">
        <v>385</v>
      </c>
      <c r="I2103" s="937" t="s">
        <v>489</v>
      </c>
      <c r="J2103" s="937" t="s">
        <v>445</v>
      </c>
      <c r="K2103" s="937" t="s">
        <v>435</v>
      </c>
      <c r="L2103" s="937" t="s">
        <v>938</v>
      </c>
      <c r="M2103" s="962" t="s">
        <v>930</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ASR_CMS_19</v>
      </c>
      <c r="AB2103" s="957">
        <f t="shared" si="352"/>
        <v>45406</v>
      </c>
      <c r="AC2103" t="str">
        <f t="shared" si="353"/>
        <v>Unaudited</v>
      </c>
    </row>
    <row r="2104" spans="1:29" x14ac:dyDescent="0.25">
      <c r="A2104" t="s">
        <v>421</v>
      </c>
      <c r="B2104" t="s">
        <v>1380</v>
      </c>
      <c r="C2104" t="s">
        <v>1381</v>
      </c>
      <c r="D2104">
        <v>1900</v>
      </c>
      <c r="E2104" s="957">
        <v>1</v>
      </c>
      <c r="F2104" t="s">
        <v>442</v>
      </c>
      <c r="G2104" s="957">
        <v>366</v>
      </c>
      <c r="H2104" t="s">
        <v>385</v>
      </c>
      <c r="I2104" s="937" t="s">
        <v>489</v>
      </c>
      <c r="J2104" s="937" t="s">
        <v>445</v>
      </c>
      <c r="K2104" s="937" t="s">
        <v>435</v>
      </c>
      <c r="L2104" s="937" t="s">
        <v>168</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ASR_CMS_19</v>
      </c>
      <c r="AB2104" s="957">
        <f t="shared" si="352"/>
        <v>45406</v>
      </c>
      <c r="AC2104" t="str">
        <f t="shared" si="353"/>
        <v>Unaudited</v>
      </c>
    </row>
    <row r="2105" spans="1:29" x14ac:dyDescent="0.25">
      <c r="A2105" t="s">
        <v>421</v>
      </c>
      <c r="B2105" t="s">
        <v>1380</v>
      </c>
      <c r="C2105" t="s">
        <v>1381</v>
      </c>
      <c r="D2105">
        <v>1900</v>
      </c>
      <c r="E2105" s="957">
        <v>1</v>
      </c>
      <c r="F2105" t="s">
        <v>442</v>
      </c>
      <c r="G2105" s="957">
        <v>366</v>
      </c>
      <c r="H2105" t="s">
        <v>385</v>
      </c>
      <c r="I2105" s="937" t="s">
        <v>489</v>
      </c>
      <c r="J2105" s="937" t="s">
        <v>445</v>
      </c>
      <c r="K2105" s="937" t="s">
        <v>435</v>
      </c>
      <c r="L2105" s="937" t="s">
        <v>169</v>
      </c>
      <c r="M2105" s="962" t="s">
        <v>330</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ASR_CMS_19</v>
      </c>
      <c r="AB2105" s="957">
        <f t="shared" si="352"/>
        <v>45406</v>
      </c>
      <c r="AC2105" t="str">
        <f t="shared" si="353"/>
        <v>Unaudited</v>
      </c>
    </row>
    <row r="2106" spans="1:29" x14ac:dyDescent="0.25">
      <c r="A2106" t="s">
        <v>421</v>
      </c>
      <c r="B2106" t="s">
        <v>1380</v>
      </c>
      <c r="C2106" t="s">
        <v>1381</v>
      </c>
      <c r="D2106">
        <v>1900</v>
      </c>
      <c r="E2106" s="957">
        <v>1</v>
      </c>
      <c r="F2106" t="s">
        <v>442</v>
      </c>
      <c r="G2106" s="957">
        <v>366</v>
      </c>
      <c r="H2106" t="s">
        <v>385</v>
      </c>
      <c r="I2106" s="937" t="s">
        <v>489</v>
      </c>
      <c r="J2106" s="937" t="s">
        <v>451</v>
      </c>
      <c r="K2106" s="937" t="s">
        <v>436</v>
      </c>
      <c r="L2106" s="945" t="s">
        <v>122</v>
      </c>
      <c r="M2106" s="960" t="s">
        <v>27</v>
      </c>
      <c r="N2106" s="678">
        <f t="shared" ca="1" si="360"/>
        <v>1690361.3509545189</v>
      </c>
      <c r="O2106" s="678">
        <f t="shared" ca="1" si="361"/>
        <v>37.26952969625205</v>
      </c>
      <c r="P2106" s="678">
        <f t="shared" ca="1" si="361"/>
        <v>1690324.0814248226</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ASR_CMS_19</v>
      </c>
      <c r="AB2106" s="957">
        <f t="shared" si="352"/>
        <v>45406</v>
      </c>
      <c r="AC2106" t="str">
        <f t="shared" si="353"/>
        <v>Unaudited</v>
      </c>
    </row>
    <row r="2107" spans="1:29" x14ac:dyDescent="0.25">
      <c r="A2107" t="s">
        <v>421</v>
      </c>
      <c r="B2107" t="s">
        <v>1380</v>
      </c>
      <c r="C2107" t="s">
        <v>1381</v>
      </c>
      <c r="D2107">
        <v>1900</v>
      </c>
      <c r="E2107" s="957">
        <v>1</v>
      </c>
      <c r="F2107" t="s">
        <v>442</v>
      </c>
      <c r="G2107" s="957">
        <v>366</v>
      </c>
      <c r="H2107" t="s">
        <v>385</v>
      </c>
      <c r="I2107" s="962" t="s">
        <v>489</v>
      </c>
      <c r="J2107" s="962" t="s">
        <v>451</v>
      </c>
      <c r="K2107" s="962" t="s">
        <v>436</v>
      </c>
      <c r="L2107" s="937" t="s">
        <v>123</v>
      </c>
      <c r="M2107" s="962" t="s">
        <v>98</v>
      </c>
      <c r="N2107" s="678">
        <f t="shared" ca="1" si="360"/>
        <v>210783.99975443727</v>
      </c>
      <c r="O2107" s="678">
        <f t="shared" ca="1" si="361"/>
        <v>19377.230797114556</v>
      </c>
      <c r="P2107" s="678">
        <f t="shared" ca="1" si="361"/>
        <v>191406.76895732273</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ASR_CMS_19</v>
      </c>
      <c r="AB2107" s="957">
        <f t="shared" si="352"/>
        <v>45406</v>
      </c>
      <c r="AC2107" t="str">
        <f t="shared" si="353"/>
        <v>Unaudited</v>
      </c>
    </row>
    <row r="2108" spans="1:29" x14ac:dyDescent="0.25">
      <c r="A2108" t="s">
        <v>421</v>
      </c>
      <c r="B2108" t="s">
        <v>1380</v>
      </c>
      <c r="C2108" t="s">
        <v>1381</v>
      </c>
      <c r="D2108">
        <v>1900</v>
      </c>
      <c r="E2108" s="957">
        <v>1</v>
      </c>
      <c r="F2108" t="s">
        <v>442</v>
      </c>
      <c r="G2108" s="957">
        <v>366</v>
      </c>
      <c r="H2108" t="s">
        <v>385</v>
      </c>
      <c r="I2108" s="937" t="s">
        <v>489</v>
      </c>
      <c r="J2108" s="937" t="s">
        <v>451</v>
      </c>
      <c r="K2108" s="937" t="s">
        <v>436</v>
      </c>
      <c r="L2108" s="937" t="s">
        <v>124</v>
      </c>
      <c r="M2108" s="962" t="s">
        <v>99</v>
      </c>
      <c r="N2108" s="678">
        <f t="shared" ca="1" si="360"/>
        <v>171114.87207509967</v>
      </c>
      <c r="O2108" s="678">
        <f t="shared" ca="1" si="361"/>
        <v>30915.816625823805</v>
      </c>
      <c r="P2108" s="678">
        <f t="shared" ca="1" si="361"/>
        <v>140199.05544927585</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ASR_CMS_19</v>
      </c>
      <c r="AB2108" s="957">
        <f t="shared" si="352"/>
        <v>45406</v>
      </c>
      <c r="AC2108" t="str">
        <f t="shared" si="353"/>
        <v>Unaudited</v>
      </c>
    </row>
    <row r="2109" spans="1:29" x14ac:dyDescent="0.25">
      <c r="A2109" t="s">
        <v>421</v>
      </c>
      <c r="B2109" t="s">
        <v>1380</v>
      </c>
      <c r="C2109" t="s">
        <v>1381</v>
      </c>
      <c r="D2109">
        <v>1900</v>
      </c>
      <c r="E2109" s="957">
        <v>1</v>
      </c>
      <c r="F2109" t="s">
        <v>442</v>
      </c>
      <c r="G2109" s="957">
        <v>366</v>
      </c>
      <c r="H2109" t="s">
        <v>385</v>
      </c>
      <c r="I2109" s="937" t="s">
        <v>489</v>
      </c>
      <c r="J2109" s="937" t="s">
        <v>451</v>
      </c>
      <c r="K2109" s="937" t="s">
        <v>436</v>
      </c>
      <c r="L2109" s="937" t="s">
        <v>125</v>
      </c>
      <c r="M2109" s="962" t="s">
        <v>100</v>
      </c>
      <c r="N2109" s="678">
        <f t="shared" ca="1" si="360"/>
        <v>10136.538486695683</v>
      </c>
      <c r="O2109" s="678">
        <f t="shared" ca="1" si="361"/>
        <v>9433.4919114774075</v>
      </c>
      <c r="P2109" s="678">
        <f t="shared" ca="1" si="361"/>
        <v>703.04657521827608</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ASR_CMS_19</v>
      </c>
      <c r="AB2109" s="957">
        <f t="shared" si="352"/>
        <v>45406</v>
      </c>
      <c r="AC2109" t="str">
        <f t="shared" si="353"/>
        <v>Unaudited</v>
      </c>
    </row>
    <row r="2110" spans="1:29" x14ac:dyDescent="0.25">
      <c r="A2110" t="s">
        <v>421</v>
      </c>
      <c r="B2110" t="s">
        <v>1380</v>
      </c>
      <c r="C2110" t="s">
        <v>1381</v>
      </c>
      <c r="D2110">
        <v>1900</v>
      </c>
      <c r="E2110" s="957">
        <v>1</v>
      </c>
      <c r="F2110" t="s">
        <v>442</v>
      </c>
      <c r="G2110" s="957">
        <v>366</v>
      </c>
      <c r="H2110" t="s">
        <v>385</v>
      </c>
      <c r="I2110" s="937" t="s">
        <v>489</v>
      </c>
      <c r="J2110" s="937" t="s">
        <v>451</v>
      </c>
      <c r="K2110" s="937" t="s">
        <v>436</v>
      </c>
      <c r="L2110" s="937" t="s">
        <v>126</v>
      </c>
      <c r="M2110" s="962" t="s">
        <v>101</v>
      </c>
      <c r="N2110" s="678">
        <f t="shared" ca="1" si="360"/>
        <v>210156.91162920947</v>
      </c>
      <c r="O2110" s="678">
        <f t="shared" ca="1" si="361"/>
        <v>33545.7070866547</v>
      </c>
      <c r="P2110" s="678">
        <f t="shared" ca="1" si="361"/>
        <v>176611.20454255477</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ASR_CMS_19</v>
      </c>
      <c r="AB2110" s="957">
        <f t="shared" si="352"/>
        <v>45406</v>
      </c>
      <c r="AC2110" t="str">
        <f t="shared" si="353"/>
        <v>Unaudited</v>
      </c>
    </row>
    <row r="2111" spans="1:29" x14ac:dyDescent="0.25">
      <c r="A2111" t="s">
        <v>421</v>
      </c>
      <c r="B2111" t="s">
        <v>1380</v>
      </c>
      <c r="C2111" t="s">
        <v>1381</v>
      </c>
      <c r="D2111">
        <v>1900</v>
      </c>
      <c r="E2111" s="957">
        <v>1</v>
      </c>
      <c r="F2111" t="s">
        <v>442</v>
      </c>
      <c r="G2111" s="957">
        <v>366</v>
      </c>
      <c r="H2111" t="s">
        <v>385</v>
      </c>
      <c r="I2111" s="937" t="s">
        <v>489</v>
      </c>
      <c r="J2111" s="937" t="s">
        <v>451</v>
      </c>
      <c r="K2111" s="937" t="s">
        <v>436</v>
      </c>
      <c r="L2111" s="945" t="s">
        <v>127</v>
      </c>
      <c r="M2111" s="960" t="s">
        <v>28</v>
      </c>
      <c r="N2111" s="678">
        <f t="shared" ca="1" si="360"/>
        <v>9741.5845244863303</v>
      </c>
      <c r="O2111" s="678">
        <f t="shared" ca="1" si="361"/>
        <v>9741.5845244863303</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ASR_CMS_19</v>
      </c>
      <c r="AB2111" s="957">
        <f t="shared" si="352"/>
        <v>45406</v>
      </c>
      <c r="AC2111" t="str">
        <f t="shared" si="353"/>
        <v>Unaudited</v>
      </c>
    </row>
    <row r="2112" spans="1:29" x14ac:dyDescent="0.25">
      <c r="A2112" t="s">
        <v>421</v>
      </c>
      <c r="B2112" t="s">
        <v>1380</v>
      </c>
      <c r="C2112" t="s">
        <v>1381</v>
      </c>
      <c r="D2112">
        <v>1900</v>
      </c>
      <c r="E2112" s="957">
        <v>1</v>
      </c>
      <c r="F2112" t="s">
        <v>442</v>
      </c>
      <c r="G2112" s="957">
        <v>366</v>
      </c>
      <c r="H2112" t="s">
        <v>385</v>
      </c>
      <c r="I2112" s="962" t="s">
        <v>489</v>
      </c>
      <c r="J2112" s="962" t="s">
        <v>437</v>
      </c>
      <c r="K2112" s="962" t="s">
        <v>437</v>
      </c>
      <c r="L2112" s="937" t="s">
        <v>129</v>
      </c>
      <c r="M2112" s="962" t="s">
        <v>327</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ASR_CMS_19</v>
      </c>
      <c r="AB2112" s="957">
        <f t="shared" si="352"/>
        <v>45406</v>
      </c>
      <c r="AC2112" t="str">
        <f t="shared" si="353"/>
        <v>Unaudited</v>
      </c>
    </row>
    <row r="2113" spans="1:29" x14ac:dyDescent="0.25">
      <c r="A2113" t="s">
        <v>421</v>
      </c>
      <c r="B2113" t="s">
        <v>1380</v>
      </c>
      <c r="C2113" t="s">
        <v>1381</v>
      </c>
      <c r="D2113">
        <v>1900</v>
      </c>
      <c r="E2113" s="957">
        <v>1</v>
      </c>
      <c r="F2113" t="s">
        <v>442</v>
      </c>
      <c r="G2113" s="957">
        <v>366</v>
      </c>
      <c r="H2113" t="s">
        <v>385</v>
      </c>
      <c r="I2113" s="937" t="s">
        <v>489</v>
      </c>
      <c r="J2113" s="937" t="s">
        <v>437</v>
      </c>
      <c r="K2113" s="937" t="s">
        <v>437</v>
      </c>
      <c r="L2113" s="937" t="s">
        <v>130</v>
      </c>
      <c r="M2113" s="962" t="s">
        <v>326</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ASR_CMS_19</v>
      </c>
      <c r="AB2113" s="957">
        <f t="shared" si="352"/>
        <v>45406</v>
      </c>
      <c r="AC2113" t="str">
        <f t="shared" si="353"/>
        <v>Unaudited</v>
      </c>
    </row>
    <row r="2114" spans="1:29" ht="30" x14ac:dyDescent="0.25">
      <c r="A2114" t="s">
        <v>421</v>
      </c>
      <c r="B2114" t="s">
        <v>1380</v>
      </c>
      <c r="C2114" t="s">
        <v>1381</v>
      </c>
      <c r="D2114">
        <v>1900</v>
      </c>
      <c r="E2114" s="957">
        <v>1</v>
      </c>
      <c r="F2114" t="s">
        <v>442</v>
      </c>
      <c r="G2114" s="957">
        <v>366</v>
      </c>
      <c r="H2114" t="s">
        <v>385</v>
      </c>
      <c r="I2114" s="937" t="s">
        <v>489</v>
      </c>
      <c r="J2114" s="937" t="s">
        <v>437</v>
      </c>
      <c r="K2114" s="937" t="s">
        <v>437</v>
      </c>
      <c r="L2114" s="937" t="s">
        <v>131</v>
      </c>
      <c r="M2114" s="962" t="s">
        <v>180</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ASR_CMS_19</v>
      </c>
      <c r="AB2114" s="957">
        <f t="shared" ref="AB2114:AB2177" si="366">file_date</f>
        <v>45406</v>
      </c>
      <c r="AC2114" t="str">
        <f t="shared" ref="AC2114:AC2177" si="367">status</f>
        <v>Unaudited</v>
      </c>
    </row>
    <row r="2115" spans="1:29" x14ac:dyDescent="0.25">
      <c r="A2115" t="s">
        <v>421</v>
      </c>
      <c r="B2115" t="s">
        <v>1380</v>
      </c>
      <c r="C2115" t="s">
        <v>1381</v>
      </c>
      <c r="D2115">
        <v>1900</v>
      </c>
      <c r="E2115" s="957">
        <v>1</v>
      </c>
      <c r="F2115" t="s">
        <v>442</v>
      </c>
      <c r="G2115" s="957">
        <v>366</v>
      </c>
      <c r="H2115" t="s">
        <v>385</v>
      </c>
      <c r="I2115" s="937" t="s">
        <v>489</v>
      </c>
      <c r="J2115" s="937" t="s">
        <v>437</v>
      </c>
      <c r="K2115" s="937" t="s">
        <v>437</v>
      </c>
      <c r="L2115" s="937" t="s">
        <v>132</v>
      </c>
      <c r="M2115" s="962" t="s">
        <v>495</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ASR_CMS_19</v>
      </c>
      <c r="AB2115" s="957">
        <f t="shared" si="366"/>
        <v>45406</v>
      </c>
      <c r="AC2115" t="str">
        <f t="shared" si="367"/>
        <v>Unaudited</v>
      </c>
    </row>
    <row r="2116" spans="1:29" x14ac:dyDescent="0.25">
      <c r="A2116" t="s">
        <v>421</v>
      </c>
      <c r="B2116" t="s">
        <v>1380</v>
      </c>
      <c r="C2116" t="s">
        <v>1381</v>
      </c>
      <c r="D2116">
        <v>1900</v>
      </c>
      <c r="E2116" s="957">
        <v>1</v>
      </c>
      <c r="F2116" t="s">
        <v>442</v>
      </c>
      <c r="G2116" s="957">
        <v>366</v>
      </c>
      <c r="H2116" t="s">
        <v>385</v>
      </c>
      <c r="I2116" s="937" t="s">
        <v>489</v>
      </c>
      <c r="J2116" s="937" t="s">
        <v>437</v>
      </c>
      <c r="K2116" s="937" t="s">
        <v>437</v>
      </c>
      <c r="L2116" s="937" t="s">
        <v>133</v>
      </c>
      <c r="M2116" s="962" t="s">
        <v>496</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ASR_CMS_19</v>
      </c>
      <c r="AB2116" s="957">
        <f t="shared" si="366"/>
        <v>45406</v>
      </c>
      <c r="AC2116" t="str">
        <f t="shared" si="367"/>
        <v>Unaudited</v>
      </c>
    </row>
    <row r="2117" spans="1:29" x14ac:dyDescent="0.25">
      <c r="A2117" t="s">
        <v>421</v>
      </c>
      <c r="B2117" t="s">
        <v>1380</v>
      </c>
      <c r="C2117" t="s">
        <v>1381</v>
      </c>
      <c r="D2117">
        <v>1900</v>
      </c>
      <c r="E2117" s="957">
        <v>1</v>
      </c>
      <c r="F2117" t="s">
        <v>442</v>
      </c>
      <c r="G2117" s="957">
        <v>366</v>
      </c>
      <c r="H2117" t="s">
        <v>385</v>
      </c>
      <c r="I2117" s="937" t="s">
        <v>489</v>
      </c>
      <c r="J2117" s="937" t="s">
        <v>437</v>
      </c>
      <c r="K2117" s="937" t="s">
        <v>437</v>
      </c>
      <c r="L2117" s="937" t="s">
        <v>134</v>
      </c>
      <c r="M2117" s="962" t="s">
        <v>497</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ASR_CMS_19</v>
      </c>
      <c r="AB2117" s="957">
        <f t="shared" si="366"/>
        <v>45406</v>
      </c>
      <c r="AC2117" t="str">
        <f t="shared" si="367"/>
        <v>Unaudited</v>
      </c>
    </row>
    <row r="2118" spans="1:29" x14ac:dyDescent="0.25">
      <c r="A2118" t="s">
        <v>421</v>
      </c>
      <c r="B2118" t="s">
        <v>1380</v>
      </c>
      <c r="C2118" t="s">
        <v>1381</v>
      </c>
      <c r="D2118">
        <v>1900</v>
      </c>
      <c r="E2118" s="957">
        <v>1</v>
      </c>
      <c r="F2118" t="s">
        <v>442</v>
      </c>
      <c r="G2118" s="957">
        <v>366</v>
      </c>
      <c r="H2118" t="s">
        <v>385</v>
      </c>
      <c r="I2118" s="937" t="s">
        <v>490</v>
      </c>
      <c r="J2118" s="937" t="s">
        <v>26</v>
      </c>
      <c r="K2118" s="937" t="s">
        <v>26</v>
      </c>
      <c r="L2118" s="937" t="s">
        <v>270</v>
      </c>
      <c r="M2118" s="962" t="s">
        <v>26</v>
      </c>
      <c r="N2118" s="678">
        <f t="shared" ca="1" si="360"/>
        <v>14269.010564920723</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ASR_CMS_19</v>
      </c>
      <c r="AB2118" s="957">
        <f t="shared" si="366"/>
        <v>45406</v>
      </c>
      <c r="AC2118" t="str">
        <f t="shared" si="367"/>
        <v>Unaudited</v>
      </c>
    </row>
    <row r="2119" spans="1:29" x14ac:dyDescent="0.25">
      <c r="A2119" t="s">
        <v>421</v>
      </c>
      <c r="B2119" t="s">
        <v>1380</v>
      </c>
      <c r="C2119" t="s">
        <v>1381</v>
      </c>
      <c r="D2119">
        <v>1900</v>
      </c>
      <c r="E2119" s="957">
        <v>1</v>
      </c>
      <c r="F2119" t="s">
        <v>1026</v>
      </c>
      <c r="G2119" s="957" t="s">
        <v>1379</v>
      </c>
      <c r="H2119" t="s">
        <v>385</v>
      </c>
      <c r="I2119" s="937" t="s">
        <v>433</v>
      </c>
      <c r="J2119" s="937" t="s">
        <v>433</v>
      </c>
      <c r="K2119" s="937" t="s">
        <v>433</v>
      </c>
      <c r="L2119" s="945"/>
      <c r="M2119" s="960" t="s">
        <v>433</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ASR_CMS_19</v>
      </c>
      <c r="AB2119" s="957">
        <f t="shared" si="366"/>
        <v>45406</v>
      </c>
      <c r="AC2119" t="str">
        <f t="shared" si="367"/>
        <v>Unaudited</v>
      </c>
    </row>
    <row r="2120" spans="1:29" x14ac:dyDescent="0.25">
      <c r="A2120" t="s">
        <v>421</v>
      </c>
      <c r="B2120" t="s">
        <v>1380</v>
      </c>
      <c r="C2120" t="s">
        <v>1381</v>
      </c>
      <c r="D2120">
        <v>1900</v>
      </c>
      <c r="E2120" s="957">
        <v>1</v>
      </c>
      <c r="F2120" t="s">
        <v>1026</v>
      </c>
      <c r="G2120" s="957" t="s">
        <v>1379</v>
      </c>
      <c r="H2120" t="s">
        <v>385</v>
      </c>
      <c r="I2120" s="962" t="s">
        <v>488</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313818.2604788522</v>
      </c>
      <c r="AA2120" t="str">
        <f t="shared" si="365"/>
        <v>ASR_CMS_19</v>
      </c>
      <c r="AB2120" s="957">
        <f t="shared" si="366"/>
        <v>45406</v>
      </c>
      <c r="AC2120" t="str">
        <f t="shared" si="367"/>
        <v>Unaudited</v>
      </c>
    </row>
    <row r="2121" spans="1:29" x14ac:dyDescent="0.25">
      <c r="A2121" t="s">
        <v>421</v>
      </c>
      <c r="B2121" t="s">
        <v>1380</v>
      </c>
      <c r="C2121" t="s">
        <v>1381</v>
      </c>
      <c r="D2121">
        <v>1900</v>
      </c>
      <c r="E2121" s="957">
        <v>1</v>
      </c>
      <c r="F2121" t="s">
        <v>1026</v>
      </c>
      <c r="G2121" s="957" t="s">
        <v>1379</v>
      </c>
      <c r="H2121" t="s">
        <v>385</v>
      </c>
      <c r="I2121" s="937" t="s">
        <v>488</v>
      </c>
      <c r="J2121" s="937" t="s">
        <v>12</v>
      </c>
      <c r="K2121" s="937" t="s">
        <v>1323</v>
      </c>
      <c r="L2121" s="937" t="s">
        <v>1314</v>
      </c>
      <c r="M2121" s="962" t="s">
        <v>1323</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ASR_CMS_19</v>
      </c>
      <c r="AB2121" s="957">
        <f t="shared" si="366"/>
        <v>45406</v>
      </c>
      <c r="AC2121" t="str">
        <f t="shared" si="367"/>
        <v>Unaudited</v>
      </c>
    </row>
    <row r="2122" spans="1:29" x14ac:dyDescent="0.25">
      <c r="A2122" t="s">
        <v>421</v>
      </c>
      <c r="B2122" t="s">
        <v>1380</v>
      </c>
      <c r="C2122" t="s">
        <v>1381</v>
      </c>
      <c r="D2122">
        <v>1900</v>
      </c>
      <c r="E2122" s="957">
        <v>1</v>
      </c>
      <c r="F2122" t="s">
        <v>1026</v>
      </c>
      <c r="G2122" s="957" t="s">
        <v>1379</v>
      </c>
      <c r="H2122" t="s">
        <v>385</v>
      </c>
      <c r="I2122" s="937" t="s">
        <v>488</v>
      </c>
      <c r="J2122" s="937" t="s">
        <v>491</v>
      </c>
      <c r="K2122" s="937" t="s">
        <v>492</v>
      </c>
      <c r="L2122" s="937" t="s">
        <v>63</v>
      </c>
      <c r="M2122" s="962" t="s">
        <v>344</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ASR_CMS_19</v>
      </c>
      <c r="AB2122" s="957">
        <f t="shared" si="366"/>
        <v>45406</v>
      </c>
      <c r="AC2122" t="str">
        <f t="shared" si="367"/>
        <v>Unaudited</v>
      </c>
    </row>
    <row r="2123" spans="1:29" x14ac:dyDescent="0.25">
      <c r="A2123" t="s">
        <v>421</v>
      </c>
      <c r="B2123" t="s">
        <v>1380</v>
      </c>
      <c r="C2123" t="s">
        <v>1381</v>
      </c>
      <c r="D2123">
        <v>1900</v>
      </c>
      <c r="E2123" s="957">
        <v>1</v>
      </c>
      <c r="F2123" t="s">
        <v>1026</v>
      </c>
      <c r="G2123" s="957" t="s">
        <v>1379</v>
      </c>
      <c r="H2123" t="s">
        <v>385</v>
      </c>
      <c r="I2123" s="937" t="s">
        <v>488</v>
      </c>
      <c r="J2123" s="937" t="s">
        <v>491</v>
      </c>
      <c r="K2123" s="937" t="s">
        <v>1014</v>
      </c>
      <c r="L2123" s="937" t="s">
        <v>910</v>
      </c>
      <c r="M2123" s="962" t="s">
        <v>911</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ASR_CMS_19</v>
      </c>
      <c r="AB2123" s="957">
        <f t="shared" si="366"/>
        <v>45406</v>
      </c>
      <c r="AC2123" t="str">
        <f t="shared" si="367"/>
        <v>Unaudited</v>
      </c>
    </row>
    <row r="2124" spans="1:29" x14ac:dyDescent="0.25">
      <c r="A2124" t="s">
        <v>421</v>
      </c>
      <c r="B2124" t="s">
        <v>1380</v>
      </c>
      <c r="C2124" t="s">
        <v>1381</v>
      </c>
      <c r="D2124">
        <v>1900</v>
      </c>
      <c r="E2124" s="957">
        <v>1</v>
      </c>
      <c r="F2124" t="s">
        <v>1026</v>
      </c>
      <c r="G2124" s="957" t="s">
        <v>1379</v>
      </c>
      <c r="H2124" t="s">
        <v>385</v>
      </c>
      <c r="I2124" s="937" t="s">
        <v>488</v>
      </c>
      <c r="J2124" s="937" t="s">
        <v>13</v>
      </c>
      <c r="K2124" s="937" t="s">
        <v>493</v>
      </c>
      <c r="L2124" s="937" t="s">
        <v>95</v>
      </c>
      <c r="M2124" s="962" t="s">
        <v>147</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ASR_CMS_19</v>
      </c>
      <c r="AB2124" s="957">
        <f t="shared" si="366"/>
        <v>45406</v>
      </c>
      <c r="AC2124" t="str">
        <f t="shared" si="367"/>
        <v>Unaudited</v>
      </c>
    </row>
    <row r="2125" spans="1:29" x14ac:dyDescent="0.25">
      <c r="A2125" t="s">
        <v>421</v>
      </c>
      <c r="B2125" t="s">
        <v>1380</v>
      </c>
      <c r="C2125" t="s">
        <v>1381</v>
      </c>
      <c r="D2125">
        <v>1900</v>
      </c>
      <c r="E2125" s="957">
        <v>1</v>
      </c>
      <c r="F2125" t="s">
        <v>1026</v>
      </c>
      <c r="G2125" s="957" t="s">
        <v>1379</v>
      </c>
      <c r="H2125" t="s">
        <v>385</v>
      </c>
      <c r="I2125" s="937" t="s">
        <v>488</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ASR_CMS_19</v>
      </c>
      <c r="AB2125" s="957">
        <f t="shared" si="366"/>
        <v>45406</v>
      </c>
      <c r="AC2125" t="str">
        <f t="shared" si="367"/>
        <v>Unaudited</v>
      </c>
    </row>
    <row r="2126" spans="1:29" x14ac:dyDescent="0.25">
      <c r="A2126" t="s">
        <v>421</v>
      </c>
      <c r="B2126" t="s">
        <v>1380</v>
      </c>
      <c r="C2126" t="s">
        <v>1381</v>
      </c>
      <c r="D2126">
        <v>1900</v>
      </c>
      <c r="E2126" s="957">
        <v>1</v>
      </c>
      <c r="F2126" t="s">
        <v>1026</v>
      </c>
      <c r="G2126" s="957" t="s">
        <v>1379</v>
      </c>
      <c r="H2126" t="s">
        <v>385</v>
      </c>
      <c r="I2126" s="937" t="s">
        <v>489</v>
      </c>
      <c r="J2126" s="937" t="s">
        <v>445</v>
      </c>
      <c r="K2126" s="937" t="s">
        <v>0</v>
      </c>
      <c r="L2126" s="937">
        <v>2.1</v>
      </c>
      <c r="M2126" s="962" t="s">
        <v>148</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63955.098221549211</v>
      </c>
      <c r="AA2126" t="str">
        <f t="shared" si="365"/>
        <v>ASR_CMS_19</v>
      </c>
      <c r="AB2126" s="957">
        <f t="shared" si="366"/>
        <v>45406</v>
      </c>
      <c r="AC2126" t="str">
        <f t="shared" si="367"/>
        <v>Unaudited</v>
      </c>
    </row>
    <row r="2127" spans="1:29" ht="30" x14ac:dyDescent="0.25">
      <c r="A2127" t="s">
        <v>421</v>
      </c>
      <c r="B2127" t="s">
        <v>1380</v>
      </c>
      <c r="C2127" t="s">
        <v>1381</v>
      </c>
      <c r="D2127">
        <v>1900</v>
      </c>
      <c r="E2127" s="957">
        <v>1</v>
      </c>
      <c r="F2127" t="s">
        <v>1026</v>
      </c>
      <c r="G2127" s="957" t="s">
        <v>1379</v>
      </c>
      <c r="H2127" t="s">
        <v>385</v>
      </c>
      <c r="I2127" s="937" t="s">
        <v>489</v>
      </c>
      <c r="J2127" s="937" t="s">
        <v>445</v>
      </c>
      <c r="K2127" s="937" t="s">
        <v>0</v>
      </c>
      <c r="L2127" s="945">
        <v>2.2000000000000002</v>
      </c>
      <c r="M2127" s="960" t="s">
        <v>149</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-288782.19775053149</v>
      </c>
      <c r="AA2127" t="str">
        <f t="shared" si="365"/>
        <v>ASR_CMS_19</v>
      </c>
      <c r="AB2127" s="957">
        <f t="shared" si="366"/>
        <v>45406</v>
      </c>
      <c r="AC2127" t="str">
        <f t="shared" si="367"/>
        <v>Unaudited</v>
      </c>
    </row>
    <row r="2128" spans="1:29" x14ac:dyDescent="0.25">
      <c r="A2128" t="s">
        <v>421</v>
      </c>
      <c r="B2128" t="s">
        <v>1380</v>
      </c>
      <c r="C2128" t="s">
        <v>1381</v>
      </c>
      <c r="D2128">
        <v>1900</v>
      </c>
      <c r="E2128" s="957">
        <v>1</v>
      </c>
      <c r="F2128" t="s">
        <v>1026</v>
      </c>
      <c r="G2128" s="957" t="s">
        <v>1379</v>
      </c>
      <c r="H2128" t="s">
        <v>385</v>
      </c>
      <c r="I2128" s="937" t="s">
        <v>489</v>
      </c>
      <c r="J2128" s="937" t="s">
        <v>445</v>
      </c>
      <c r="K2128" s="937" t="s">
        <v>0</v>
      </c>
      <c r="L2128" s="937">
        <v>2.2999999999999998</v>
      </c>
      <c r="M2128" s="962" t="s">
        <v>150</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80707.094326819453</v>
      </c>
      <c r="AA2128" t="str">
        <f t="shared" si="365"/>
        <v>ASR_CMS_19</v>
      </c>
      <c r="AB2128" s="957">
        <f t="shared" si="366"/>
        <v>45406</v>
      </c>
      <c r="AC2128" t="str">
        <f t="shared" si="367"/>
        <v>Unaudited</v>
      </c>
    </row>
    <row r="2129" spans="1:29" x14ac:dyDescent="0.25">
      <c r="A2129" t="s">
        <v>421</v>
      </c>
      <c r="B2129" t="s">
        <v>1380</v>
      </c>
      <c r="C2129" t="s">
        <v>1381</v>
      </c>
      <c r="D2129">
        <v>1900</v>
      </c>
      <c r="E2129" s="957">
        <v>1</v>
      </c>
      <c r="F2129" t="s">
        <v>1026</v>
      </c>
      <c r="G2129" s="957" t="s">
        <v>1379</v>
      </c>
      <c r="H2129" t="s">
        <v>385</v>
      </c>
      <c r="I2129" s="937" t="s">
        <v>489</v>
      </c>
      <c r="J2129" s="937" t="s">
        <v>445</v>
      </c>
      <c r="K2129" s="937" t="s">
        <v>0</v>
      </c>
      <c r="L2129" s="937">
        <v>2.4</v>
      </c>
      <c r="M2129" s="962" t="s">
        <v>151</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383764.88676609157</v>
      </c>
      <c r="AA2129" t="str">
        <f t="shared" si="365"/>
        <v>ASR_CMS_19</v>
      </c>
      <c r="AB2129" s="957">
        <f t="shared" si="366"/>
        <v>45406</v>
      </c>
      <c r="AC2129" t="str">
        <f t="shared" si="367"/>
        <v>Unaudited</v>
      </c>
    </row>
    <row r="2130" spans="1:29" ht="30" x14ac:dyDescent="0.25">
      <c r="A2130" t="s">
        <v>421</v>
      </c>
      <c r="B2130" t="s">
        <v>1380</v>
      </c>
      <c r="C2130" t="s">
        <v>1381</v>
      </c>
      <c r="D2130">
        <v>1900</v>
      </c>
      <c r="E2130" s="957">
        <v>1</v>
      </c>
      <c r="F2130" t="s">
        <v>1026</v>
      </c>
      <c r="G2130" s="957" t="s">
        <v>1379</v>
      </c>
      <c r="H2130" t="s">
        <v>385</v>
      </c>
      <c r="I2130" s="937" t="s">
        <v>489</v>
      </c>
      <c r="J2130" s="937" t="s">
        <v>445</v>
      </c>
      <c r="K2130" s="937" t="s">
        <v>0</v>
      </c>
      <c r="L2130" s="937">
        <v>2.5</v>
      </c>
      <c r="M2130" s="962" t="s">
        <v>152</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-320758.000497617</v>
      </c>
      <c r="AA2130" t="str">
        <f t="shared" si="365"/>
        <v>ASR_CMS_19</v>
      </c>
      <c r="AB2130" s="957">
        <f t="shared" si="366"/>
        <v>45406</v>
      </c>
      <c r="AC2130" t="str">
        <f t="shared" si="367"/>
        <v>Unaudited</v>
      </c>
    </row>
    <row r="2131" spans="1:29" x14ac:dyDescent="0.25">
      <c r="A2131" t="s">
        <v>421</v>
      </c>
      <c r="B2131" t="s">
        <v>1380</v>
      </c>
      <c r="C2131" t="s">
        <v>1381</v>
      </c>
      <c r="D2131">
        <v>1900</v>
      </c>
      <c r="E2131" s="957">
        <v>1</v>
      </c>
      <c r="F2131" t="s">
        <v>1026</v>
      </c>
      <c r="G2131" s="957" t="s">
        <v>1379</v>
      </c>
      <c r="H2131" t="s">
        <v>385</v>
      </c>
      <c r="I2131" s="937" t="s">
        <v>489</v>
      </c>
      <c r="J2131" s="937" t="s">
        <v>445</v>
      </c>
      <c r="K2131" s="937" t="s">
        <v>0</v>
      </c>
      <c r="L2131" s="937" t="s">
        <v>97</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ASR_CMS_19</v>
      </c>
      <c r="AB2131" s="957">
        <f t="shared" si="366"/>
        <v>45406</v>
      </c>
      <c r="AC2131" t="str">
        <f t="shared" si="367"/>
        <v>Unaudited</v>
      </c>
    </row>
    <row r="2132" spans="1:29" x14ac:dyDescent="0.25">
      <c r="A2132" t="s">
        <v>421</v>
      </c>
      <c r="B2132" t="s">
        <v>1380</v>
      </c>
      <c r="C2132" t="s">
        <v>1381</v>
      </c>
      <c r="D2132">
        <v>1900</v>
      </c>
      <c r="E2132" s="957">
        <v>1</v>
      </c>
      <c r="F2132" t="s">
        <v>1026</v>
      </c>
      <c r="G2132" s="957" t="s">
        <v>1379</v>
      </c>
      <c r="H2132" t="s">
        <v>385</v>
      </c>
      <c r="I2132" s="937" t="s">
        <v>489</v>
      </c>
      <c r="J2132" s="937" t="s">
        <v>445</v>
      </c>
      <c r="K2132" s="937" t="s">
        <v>0</v>
      </c>
      <c r="L2132" s="945" t="s">
        <v>153</v>
      </c>
      <c r="M2132" s="960" t="s">
        <v>452</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ASR_CMS_19</v>
      </c>
      <c r="AB2132" s="957">
        <f t="shared" si="366"/>
        <v>45406</v>
      </c>
      <c r="AC2132" t="str">
        <f t="shared" si="367"/>
        <v>Unaudited</v>
      </c>
    </row>
    <row r="2133" spans="1:29" x14ac:dyDescent="0.25">
      <c r="A2133" t="s">
        <v>421</v>
      </c>
      <c r="B2133" t="s">
        <v>1380</v>
      </c>
      <c r="C2133" t="s">
        <v>1381</v>
      </c>
      <c r="D2133">
        <v>1900</v>
      </c>
      <c r="E2133" s="957">
        <v>1</v>
      </c>
      <c r="F2133" t="s">
        <v>1026</v>
      </c>
      <c r="G2133" s="957" t="s">
        <v>1379</v>
      </c>
      <c r="H2133" t="s">
        <v>385</v>
      </c>
      <c r="I2133" s="962" t="s">
        <v>489</v>
      </c>
      <c r="J2133" s="962" t="s">
        <v>445</v>
      </c>
      <c r="K2133" s="962" t="s">
        <v>0</v>
      </c>
      <c r="L2133" s="953" t="s">
        <v>912</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-2775.8034876991901</v>
      </c>
      <c r="AA2133" t="str">
        <f t="shared" si="365"/>
        <v>ASR_CMS_19</v>
      </c>
      <c r="AB2133" s="957">
        <f t="shared" si="366"/>
        <v>45406</v>
      </c>
      <c r="AC2133" t="str">
        <f t="shared" si="367"/>
        <v>Unaudited</v>
      </c>
    </row>
    <row r="2134" spans="1:29" x14ac:dyDescent="0.25">
      <c r="A2134" t="s">
        <v>421</v>
      </c>
      <c r="B2134" t="s">
        <v>1380</v>
      </c>
      <c r="C2134" t="s">
        <v>1381</v>
      </c>
      <c r="D2134">
        <v>1900</v>
      </c>
      <c r="E2134" s="957">
        <v>1</v>
      </c>
      <c r="F2134" t="s">
        <v>1026</v>
      </c>
      <c r="G2134" s="957" t="s">
        <v>1379</v>
      </c>
      <c r="H2134" t="s">
        <v>385</v>
      </c>
      <c r="I2134" s="958" t="s">
        <v>489</v>
      </c>
      <c r="J2134" s="958" t="s">
        <v>445</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42399.571103261464</v>
      </c>
      <c r="AA2134" t="str">
        <f t="shared" si="365"/>
        <v>ASR_CMS_19</v>
      </c>
      <c r="AB2134" s="957">
        <f t="shared" si="366"/>
        <v>45406</v>
      </c>
      <c r="AC2134" t="str">
        <f t="shared" si="367"/>
        <v>Unaudited</v>
      </c>
    </row>
    <row r="2135" spans="1:29" x14ac:dyDescent="0.25">
      <c r="A2135" t="s">
        <v>421</v>
      </c>
      <c r="B2135" t="s">
        <v>1380</v>
      </c>
      <c r="C2135" t="s">
        <v>1381</v>
      </c>
      <c r="D2135">
        <v>1900</v>
      </c>
      <c r="E2135" s="957">
        <v>1</v>
      </c>
      <c r="F2135" t="s">
        <v>1026</v>
      </c>
      <c r="G2135" s="957" t="s">
        <v>1379</v>
      </c>
      <c r="H2135" t="s">
        <v>385</v>
      </c>
      <c r="I2135" s="958" t="s">
        <v>489</v>
      </c>
      <c r="J2135" s="958" t="s">
        <v>445</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19772.714220194692</v>
      </c>
      <c r="AA2135" t="str">
        <f t="shared" si="365"/>
        <v>ASR_CMS_19</v>
      </c>
      <c r="AB2135" s="957">
        <f t="shared" si="366"/>
        <v>45406</v>
      </c>
      <c r="AC2135" t="str">
        <f t="shared" si="367"/>
        <v>Unaudited</v>
      </c>
    </row>
    <row r="2136" spans="1:29" x14ac:dyDescent="0.25">
      <c r="A2136" t="s">
        <v>421</v>
      </c>
      <c r="B2136" t="s">
        <v>1380</v>
      </c>
      <c r="C2136" t="s">
        <v>1381</v>
      </c>
      <c r="D2136">
        <v>1900</v>
      </c>
      <c r="E2136" s="957">
        <v>1</v>
      </c>
      <c r="F2136" t="s">
        <v>1026</v>
      </c>
      <c r="G2136" s="957" t="s">
        <v>1379</v>
      </c>
      <c r="H2136" t="s">
        <v>385</v>
      </c>
      <c r="I2136" s="958" t="s">
        <v>489</v>
      </c>
      <c r="J2136" s="958" t="s">
        <v>445</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ASR_CMS_19</v>
      </c>
      <c r="AB2136" s="957">
        <f t="shared" si="366"/>
        <v>45406</v>
      </c>
      <c r="AC2136" t="str">
        <f t="shared" si="367"/>
        <v>Unaudited</v>
      </c>
    </row>
    <row r="2137" spans="1:29" x14ac:dyDescent="0.25">
      <c r="A2137" t="s">
        <v>421</v>
      </c>
      <c r="B2137" t="s">
        <v>1380</v>
      </c>
      <c r="C2137" t="s">
        <v>1381</v>
      </c>
      <c r="D2137">
        <v>1900</v>
      </c>
      <c r="E2137" s="957">
        <v>1</v>
      </c>
      <c r="F2137" t="s">
        <v>1026</v>
      </c>
      <c r="G2137" s="957" t="s">
        <v>1379</v>
      </c>
      <c r="H2137" t="s">
        <v>385</v>
      </c>
      <c r="I2137" s="965" t="s">
        <v>489</v>
      </c>
      <c r="J2137" s="965" t="s">
        <v>445</v>
      </c>
      <c r="K2137" s="965" t="s">
        <v>53</v>
      </c>
      <c r="L2137" s="945" t="s">
        <v>44</v>
      </c>
      <c r="M2137" s="965" t="s">
        <v>154</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ASR_CMS_19</v>
      </c>
      <c r="AB2137" s="957">
        <f t="shared" si="366"/>
        <v>45406</v>
      </c>
      <c r="AC2137" t="str">
        <f t="shared" si="367"/>
        <v>Unaudited</v>
      </c>
    </row>
    <row r="2138" spans="1:29" x14ac:dyDescent="0.25">
      <c r="A2138" t="s">
        <v>421</v>
      </c>
      <c r="B2138" t="s">
        <v>1380</v>
      </c>
      <c r="C2138" t="s">
        <v>1381</v>
      </c>
      <c r="D2138">
        <v>1900</v>
      </c>
      <c r="E2138" s="957">
        <v>1</v>
      </c>
      <c r="F2138" t="s">
        <v>1026</v>
      </c>
      <c r="G2138" s="957" t="s">
        <v>1379</v>
      </c>
      <c r="H2138" t="s">
        <v>385</v>
      </c>
      <c r="I2138" s="937" t="s">
        <v>489</v>
      </c>
      <c r="J2138" s="937" t="s">
        <v>445</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ASR_CMS_19</v>
      </c>
      <c r="AB2138" s="957">
        <f t="shared" si="366"/>
        <v>45406</v>
      </c>
      <c r="AC2138" t="str">
        <f t="shared" si="367"/>
        <v>Unaudited</v>
      </c>
    </row>
    <row r="2139" spans="1:29" x14ac:dyDescent="0.25">
      <c r="A2139" t="s">
        <v>421</v>
      </c>
      <c r="B2139" t="s">
        <v>1380</v>
      </c>
      <c r="C2139" t="s">
        <v>1381</v>
      </c>
      <c r="D2139">
        <v>1900</v>
      </c>
      <c r="E2139" s="957">
        <v>1</v>
      </c>
      <c r="F2139" t="s">
        <v>1026</v>
      </c>
      <c r="G2139" s="957" t="s">
        <v>1379</v>
      </c>
      <c r="H2139" t="s">
        <v>385</v>
      </c>
      <c r="I2139" s="937" t="s">
        <v>489</v>
      </c>
      <c r="J2139" s="937" t="s">
        <v>445</v>
      </c>
      <c r="K2139" s="937" t="s">
        <v>53</v>
      </c>
      <c r="L2139" s="943" t="s">
        <v>42</v>
      </c>
      <c r="M2139" s="959" t="s">
        <v>155</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-855543.02095113648</v>
      </c>
      <c r="AA2139" t="str">
        <f t="shared" si="365"/>
        <v>ASR_CMS_19</v>
      </c>
      <c r="AB2139" s="957">
        <f t="shared" si="366"/>
        <v>45406</v>
      </c>
      <c r="AC2139" t="str">
        <f t="shared" si="367"/>
        <v>Unaudited</v>
      </c>
    </row>
    <row r="2140" spans="1:29" x14ac:dyDescent="0.25">
      <c r="A2140" t="s">
        <v>421</v>
      </c>
      <c r="B2140" t="s">
        <v>1380</v>
      </c>
      <c r="C2140" t="s">
        <v>1381</v>
      </c>
      <c r="D2140">
        <v>1900</v>
      </c>
      <c r="E2140" s="957">
        <v>1</v>
      </c>
      <c r="F2140" t="s">
        <v>1026</v>
      </c>
      <c r="G2140" s="957" t="s">
        <v>1379</v>
      </c>
      <c r="H2140" t="s">
        <v>385</v>
      </c>
      <c r="I2140" s="958" t="s">
        <v>489</v>
      </c>
      <c r="J2140" s="958" t="s">
        <v>445</v>
      </c>
      <c r="K2140" s="958" t="s">
        <v>53</v>
      </c>
      <c r="L2140" s="937" t="s">
        <v>43</v>
      </c>
      <c r="M2140" s="958" t="s">
        <v>463</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-563.20807200009631</v>
      </c>
      <c r="AA2140" t="str">
        <f t="shared" si="365"/>
        <v>ASR_CMS_19</v>
      </c>
      <c r="AB2140" s="957">
        <f t="shared" si="366"/>
        <v>45406</v>
      </c>
      <c r="AC2140" t="str">
        <f t="shared" si="367"/>
        <v>Unaudited</v>
      </c>
    </row>
    <row r="2141" spans="1:29" x14ac:dyDescent="0.25">
      <c r="A2141" t="s">
        <v>421</v>
      </c>
      <c r="B2141" t="s">
        <v>1380</v>
      </c>
      <c r="C2141" t="s">
        <v>1381</v>
      </c>
      <c r="D2141">
        <v>1900</v>
      </c>
      <c r="E2141" s="957">
        <v>1</v>
      </c>
      <c r="F2141" t="s">
        <v>1026</v>
      </c>
      <c r="G2141" s="957" t="s">
        <v>1379</v>
      </c>
      <c r="H2141" t="s">
        <v>385</v>
      </c>
      <c r="I2141" s="937" t="s">
        <v>489</v>
      </c>
      <c r="J2141" s="937" t="s">
        <v>445</v>
      </c>
      <c r="K2141" s="937" t="s">
        <v>915</v>
      </c>
      <c r="L2141" s="937" t="s">
        <v>916</v>
      </c>
      <c r="M2141" s="958" t="s">
        <v>915</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-1055.1449459996034</v>
      </c>
      <c r="AA2141" t="str">
        <f t="shared" si="365"/>
        <v>ASR_CMS_19</v>
      </c>
      <c r="AB2141" s="957">
        <f t="shared" si="366"/>
        <v>45406</v>
      </c>
      <c r="AC2141" t="str">
        <f t="shared" si="367"/>
        <v>Unaudited</v>
      </c>
    </row>
    <row r="2142" spans="1:29" x14ac:dyDescent="0.25">
      <c r="A2142" t="s">
        <v>421</v>
      </c>
      <c r="B2142" t="s">
        <v>1380</v>
      </c>
      <c r="C2142" t="s">
        <v>1381</v>
      </c>
      <c r="D2142">
        <v>1900</v>
      </c>
      <c r="E2142" s="957">
        <v>1</v>
      </c>
      <c r="F2142" t="s">
        <v>1026</v>
      </c>
      <c r="G2142" s="957" t="s">
        <v>1379</v>
      </c>
      <c r="H2142" t="s">
        <v>385</v>
      </c>
      <c r="I2142" s="937" t="s">
        <v>489</v>
      </c>
      <c r="J2142" s="937" t="s">
        <v>445</v>
      </c>
      <c r="K2142" s="937" t="s">
        <v>915</v>
      </c>
      <c r="L2142" s="937" t="s">
        <v>917</v>
      </c>
      <c r="M2142" s="958" t="s">
        <v>920</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-39777.928391764428</v>
      </c>
      <c r="AA2142" t="str">
        <f t="shared" si="365"/>
        <v>ASR_CMS_19</v>
      </c>
      <c r="AB2142" s="957">
        <f t="shared" si="366"/>
        <v>45406</v>
      </c>
      <c r="AC2142" t="str">
        <f t="shared" si="367"/>
        <v>Unaudited</v>
      </c>
    </row>
    <row r="2143" spans="1:29" x14ac:dyDescent="0.25">
      <c r="A2143" t="s">
        <v>421</v>
      </c>
      <c r="B2143" t="s">
        <v>1380</v>
      </c>
      <c r="C2143" t="s">
        <v>1381</v>
      </c>
      <c r="D2143">
        <v>1900</v>
      </c>
      <c r="E2143" s="957">
        <v>1</v>
      </c>
      <c r="F2143" t="s">
        <v>1026</v>
      </c>
      <c r="G2143" s="957" t="s">
        <v>1379</v>
      </c>
      <c r="H2143" t="s">
        <v>385</v>
      </c>
      <c r="I2143" s="958" t="s">
        <v>489</v>
      </c>
      <c r="J2143" s="958" t="s">
        <v>445</v>
      </c>
      <c r="K2143" s="958" t="s">
        <v>915</v>
      </c>
      <c r="L2143" s="937" t="s">
        <v>918</v>
      </c>
      <c r="M2143" s="958" t="s">
        <v>921</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ASR_CMS_19</v>
      </c>
      <c r="AB2143" s="957">
        <f t="shared" si="366"/>
        <v>45406</v>
      </c>
      <c r="AC2143" t="str">
        <f t="shared" si="367"/>
        <v>Unaudited</v>
      </c>
    </row>
    <row r="2144" spans="1:29" x14ac:dyDescent="0.25">
      <c r="A2144" t="s">
        <v>421</v>
      </c>
      <c r="B2144" t="s">
        <v>1380</v>
      </c>
      <c r="C2144" t="s">
        <v>1381</v>
      </c>
      <c r="D2144">
        <v>1900</v>
      </c>
      <c r="E2144" s="957">
        <v>1</v>
      </c>
      <c r="F2144" t="s">
        <v>1026</v>
      </c>
      <c r="G2144" s="957" t="s">
        <v>1379</v>
      </c>
      <c r="H2144" t="s">
        <v>385</v>
      </c>
      <c r="I2144" s="958" t="s">
        <v>489</v>
      </c>
      <c r="J2144" s="958" t="s">
        <v>445</v>
      </c>
      <c r="K2144" s="958" t="s">
        <v>446</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76939.277313576822</v>
      </c>
      <c r="AA2144" t="str">
        <f t="shared" si="365"/>
        <v>ASR_CMS_19</v>
      </c>
      <c r="AB2144" s="957">
        <f t="shared" si="366"/>
        <v>45406</v>
      </c>
      <c r="AC2144" t="str">
        <f t="shared" si="367"/>
        <v>Unaudited</v>
      </c>
    </row>
    <row r="2145" spans="1:29" ht="30" x14ac:dyDescent="0.25">
      <c r="A2145" t="s">
        <v>421</v>
      </c>
      <c r="B2145" t="s">
        <v>1380</v>
      </c>
      <c r="C2145" t="s">
        <v>1381</v>
      </c>
      <c r="D2145">
        <v>1900</v>
      </c>
      <c r="E2145" s="957">
        <v>1</v>
      </c>
      <c r="F2145" t="s">
        <v>1026</v>
      </c>
      <c r="G2145" s="957" t="s">
        <v>1379</v>
      </c>
      <c r="H2145" t="s">
        <v>385</v>
      </c>
      <c r="I2145" s="937" t="s">
        <v>489</v>
      </c>
      <c r="J2145" s="937" t="s">
        <v>445</v>
      </c>
      <c r="K2145" s="937" t="s">
        <v>446</v>
      </c>
      <c r="L2145" s="937">
        <v>5.2</v>
      </c>
      <c r="M2145" s="958" t="s">
        <v>304</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ASR_CMS_19</v>
      </c>
      <c r="AB2145" s="957">
        <f t="shared" si="366"/>
        <v>45406</v>
      </c>
      <c r="AC2145" t="str">
        <f t="shared" si="367"/>
        <v>Unaudited</v>
      </c>
    </row>
    <row r="2146" spans="1:29" ht="30" x14ac:dyDescent="0.25">
      <c r="A2146" t="s">
        <v>421</v>
      </c>
      <c r="B2146" t="s">
        <v>1380</v>
      </c>
      <c r="C2146" t="s">
        <v>1381</v>
      </c>
      <c r="D2146">
        <v>1900</v>
      </c>
      <c r="E2146" s="957">
        <v>1</v>
      </c>
      <c r="F2146" t="s">
        <v>1026</v>
      </c>
      <c r="G2146" s="957" t="s">
        <v>1379</v>
      </c>
      <c r="H2146" t="s">
        <v>385</v>
      </c>
      <c r="I2146" s="937" t="s">
        <v>489</v>
      </c>
      <c r="J2146" s="937" t="s">
        <v>445</v>
      </c>
      <c r="K2146" s="937" t="s">
        <v>446</v>
      </c>
      <c r="L2146" s="937">
        <v>5.3</v>
      </c>
      <c r="M2146" s="958" t="s">
        <v>305</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-57209.086142656059</v>
      </c>
      <c r="AA2146" t="str">
        <f t="shared" si="365"/>
        <v>ASR_CMS_19</v>
      </c>
      <c r="AB2146" s="957">
        <f t="shared" si="366"/>
        <v>45406</v>
      </c>
      <c r="AC2146" t="str">
        <f t="shared" si="367"/>
        <v>Unaudited</v>
      </c>
    </row>
    <row r="2147" spans="1:29" x14ac:dyDescent="0.25">
      <c r="A2147" t="s">
        <v>421</v>
      </c>
      <c r="B2147" t="s">
        <v>1380</v>
      </c>
      <c r="C2147" t="s">
        <v>1381</v>
      </c>
      <c r="D2147">
        <v>1900</v>
      </c>
      <c r="E2147" s="957">
        <v>1</v>
      </c>
      <c r="F2147" t="s">
        <v>1026</v>
      </c>
      <c r="G2147" s="957" t="s">
        <v>1379</v>
      </c>
      <c r="H2147" t="s">
        <v>385</v>
      </c>
      <c r="I2147" s="937" t="s">
        <v>489</v>
      </c>
      <c r="J2147" s="937" t="s">
        <v>445</v>
      </c>
      <c r="K2147" s="937" t="s">
        <v>446</v>
      </c>
      <c r="L2147" s="937" t="s">
        <v>82</v>
      </c>
      <c r="M2147" s="958" t="s">
        <v>454</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ASR_CMS_19</v>
      </c>
      <c r="AB2147" s="957">
        <f t="shared" si="366"/>
        <v>45406</v>
      </c>
      <c r="AC2147" t="str">
        <f t="shared" si="367"/>
        <v>Unaudited</v>
      </c>
    </row>
    <row r="2148" spans="1:29" x14ac:dyDescent="0.25">
      <c r="A2148" t="s">
        <v>421</v>
      </c>
      <c r="B2148" t="s">
        <v>1380</v>
      </c>
      <c r="C2148" t="s">
        <v>1381</v>
      </c>
      <c r="D2148">
        <v>1900</v>
      </c>
      <c r="E2148" s="957">
        <v>1</v>
      </c>
      <c r="F2148" t="s">
        <v>1026</v>
      </c>
      <c r="G2148" s="957" t="s">
        <v>1379</v>
      </c>
      <c r="H2148" t="s">
        <v>385</v>
      </c>
      <c r="I2148" s="937" t="s">
        <v>489</v>
      </c>
      <c r="J2148" s="937" t="s">
        <v>445</v>
      </c>
      <c r="K2148" s="937" t="s">
        <v>447</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ASR_CMS_19</v>
      </c>
      <c r="AB2148" s="957">
        <f t="shared" si="366"/>
        <v>45406</v>
      </c>
      <c r="AC2148" t="str">
        <f t="shared" si="367"/>
        <v>Unaudited</v>
      </c>
    </row>
    <row r="2149" spans="1:29" x14ac:dyDescent="0.25">
      <c r="A2149" t="s">
        <v>421</v>
      </c>
      <c r="B2149" t="s">
        <v>1380</v>
      </c>
      <c r="C2149" t="s">
        <v>1381</v>
      </c>
      <c r="D2149">
        <v>1900</v>
      </c>
      <c r="E2149" s="957">
        <v>1</v>
      </c>
      <c r="F2149" t="s">
        <v>1026</v>
      </c>
      <c r="G2149" s="957" t="s">
        <v>1379</v>
      </c>
      <c r="H2149" t="s">
        <v>385</v>
      </c>
      <c r="I2149" s="937" t="s">
        <v>489</v>
      </c>
      <c r="J2149" s="937" t="s">
        <v>445</v>
      </c>
      <c r="K2149" s="937" t="s">
        <v>447</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ASR_CMS_19</v>
      </c>
      <c r="AB2149" s="957">
        <f t="shared" si="366"/>
        <v>45406</v>
      </c>
      <c r="AC2149" t="str">
        <f t="shared" si="367"/>
        <v>Unaudited</v>
      </c>
    </row>
    <row r="2150" spans="1:29" x14ac:dyDescent="0.25">
      <c r="A2150" t="s">
        <v>421</v>
      </c>
      <c r="B2150" t="s">
        <v>1380</v>
      </c>
      <c r="C2150" t="s">
        <v>1381</v>
      </c>
      <c r="D2150">
        <v>1900</v>
      </c>
      <c r="E2150" s="957">
        <v>1</v>
      </c>
      <c r="F2150" t="s">
        <v>1026</v>
      </c>
      <c r="G2150" s="957" t="s">
        <v>1379</v>
      </c>
      <c r="H2150" t="s">
        <v>385</v>
      </c>
      <c r="I2150" s="937" t="s">
        <v>489</v>
      </c>
      <c r="J2150" s="937" t="s">
        <v>445</v>
      </c>
      <c r="K2150" s="937" t="s">
        <v>447</v>
      </c>
      <c r="L2150" s="937">
        <v>6.3</v>
      </c>
      <c r="M2150" s="958" t="s">
        <v>185</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ASR_CMS_19</v>
      </c>
      <c r="AB2150" s="957">
        <f t="shared" si="366"/>
        <v>45406</v>
      </c>
      <c r="AC2150" t="str">
        <f t="shared" si="367"/>
        <v>Unaudited</v>
      </c>
    </row>
    <row r="2151" spans="1:29" x14ac:dyDescent="0.25">
      <c r="A2151" t="s">
        <v>421</v>
      </c>
      <c r="B2151" t="s">
        <v>1380</v>
      </c>
      <c r="C2151" t="s">
        <v>1381</v>
      </c>
      <c r="D2151">
        <v>1900</v>
      </c>
      <c r="E2151" s="957">
        <v>1</v>
      </c>
      <c r="F2151" t="s">
        <v>1026</v>
      </c>
      <c r="G2151" s="957" t="s">
        <v>1379</v>
      </c>
      <c r="H2151" t="s">
        <v>385</v>
      </c>
      <c r="I2151" s="958" t="s">
        <v>489</v>
      </c>
      <c r="J2151" s="958" t="s">
        <v>445</v>
      </c>
      <c r="K2151" s="958" t="s">
        <v>447</v>
      </c>
      <c r="L2151" s="937" t="s">
        <v>87</v>
      </c>
      <c r="M2151" s="958" t="s">
        <v>455</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ASR_CMS_19</v>
      </c>
      <c r="AB2151" s="957">
        <f t="shared" si="366"/>
        <v>45406</v>
      </c>
      <c r="AC2151" t="str">
        <f t="shared" si="367"/>
        <v>Unaudited</v>
      </c>
    </row>
    <row r="2152" spans="1:29" x14ac:dyDescent="0.25">
      <c r="A2152" t="s">
        <v>421</v>
      </c>
      <c r="B2152" t="s">
        <v>1380</v>
      </c>
      <c r="C2152" t="s">
        <v>1381</v>
      </c>
      <c r="D2152">
        <v>1900</v>
      </c>
      <c r="E2152" s="957">
        <v>1</v>
      </c>
      <c r="F2152" t="s">
        <v>1026</v>
      </c>
      <c r="G2152" s="957" t="s">
        <v>1379</v>
      </c>
      <c r="H2152" t="s">
        <v>385</v>
      </c>
      <c r="I2152" s="937" t="s">
        <v>489</v>
      </c>
      <c r="J2152" s="937" t="s">
        <v>445</v>
      </c>
      <c r="K2152" s="937" t="s">
        <v>448</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-1107.8950371234521</v>
      </c>
      <c r="AA2152" t="str">
        <f t="shared" si="365"/>
        <v>ASR_CMS_19</v>
      </c>
      <c r="AB2152" s="957">
        <f t="shared" si="366"/>
        <v>45406</v>
      </c>
      <c r="AC2152" t="str">
        <f t="shared" si="367"/>
        <v>Unaudited</v>
      </c>
    </row>
    <row r="2153" spans="1:29" x14ac:dyDescent="0.25">
      <c r="A2153" t="s">
        <v>421</v>
      </c>
      <c r="B2153" t="s">
        <v>1380</v>
      </c>
      <c r="C2153" t="s">
        <v>1381</v>
      </c>
      <c r="D2153">
        <v>1900</v>
      </c>
      <c r="E2153" s="957">
        <v>1</v>
      </c>
      <c r="F2153" t="s">
        <v>1026</v>
      </c>
      <c r="G2153" s="957" t="s">
        <v>1379</v>
      </c>
      <c r="H2153" t="s">
        <v>385</v>
      </c>
      <c r="I2153" s="937" t="s">
        <v>489</v>
      </c>
      <c r="J2153" s="937" t="s">
        <v>445</v>
      </c>
      <c r="K2153" s="937" t="s">
        <v>448</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ASR_CMS_19</v>
      </c>
      <c r="AB2153" s="957">
        <f t="shared" si="366"/>
        <v>45406</v>
      </c>
      <c r="AC2153" t="str">
        <f t="shared" si="367"/>
        <v>Unaudited</v>
      </c>
    </row>
    <row r="2154" spans="1:29" x14ac:dyDescent="0.25">
      <c r="A2154" t="s">
        <v>421</v>
      </c>
      <c r="B2154" t="s">
        <v>1380</v>
      </c>
      <c r="C2154" t="s">
        <v>1381</v>
      </c>
      <c r="D2154">
        <v>1900</v>
      </c>
      <c r="E2154" s="957">
        <v>1</v>
      </c>
      <c r="F2154" t="s">
        <v>1026</v>
      </c>
      <c r="G2154" s="957" t="s">
        <v>1379</v>
      </c>
      <c r="H2154" t="s">
        <v>385</v>
      </c>
      <c r="I2154" s="937" t="s">
        <v>489</v>
      </c>
      <c r="J2154" s="937" t="s">
        <v>445</v>
      </c>
      <c r="K2154" s="937" t="s">
        <v>448</v>
      </c>
      <c r="L2154" s="937">
        <v>7.3</v>
      </c>
      <c r="M2154" s="958" t="s">
        <v>156</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ASR_CMS_19</v>
      </c>
      <c r="AB2154" s="957">
        <f t="shared" si="366"/>
        <v>45406</v>
      </c>
      <c r="AC2154" t="str">
        <f t="shared" si="367"/>
        <v>Unaudited</v>
      </c>
    </row>
    <row r="2155" spans="1:29" x14ac:dyDescent="0.25">
      <c r="A2155" t="s">
        <v>421</v>
      </c>
      <c r="B2155" t="s">
        <v>1380</v>
      </c>
      <c r="C2155" t="s">
        <v>1381</v>
      </c>
      <c r="D2155">
        <v>1900</v>
      </c>
      <c r="E2155" s="957">
        <v>1</v>
      </c>
      <c r="F2155" t="s">
        <v>1026</v>
      </c>
      <c r="G2155" s="957" t="s">
        <v>1379</v>
      </c>
      <c r="H2155" t="s">
        <v>385</v>
      </c>
      <c r="I2155" s="958" t="s">
        <v>489</v>
      </c>
      <c r="J2155" s="958" t="s">
        <v>445</v>
      </c>
      <c r="K2155" s="958" t="s">
        <v>448</v>
      </c>
      <c r="L2155" s="937" t="s">
        <v>91</v>
      </c>
      <c r="M2155" s="958" t="s">
        <v>456</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ASR_CMS_19</v>
      </c>
      <c r="AB2155" s="957">
        <f t="shared" si="366"/>
        <v>45406</v>
      </c>
      <c r="AC2155" t="str">
        <f t="shared" si="367"/>
        <v>Unaudited</v>
      </c>
    </row>
    <row r="2156" spans="1:29" x14ac:dyDescent="0.25">
      <c r="A2156" t="s">
        <v>421</v>
      </c>
      <c r="B2156" t="s">
        <v>1380</v>
      </c>
      <c r="C2156" t="s">
        <v>1381</v>
      </c>
      <c r="D2156">
        <v>1900</v>
      </c>
      <c r="E2156" s="957">
        <v>1</v>
      </c>
      <c r="F2156" t="s">
        <v>1026</v>
      </c>
      <c r="G2156" s="957" t="s">
        <v>1379</v>
      </c>
      <c r="H2156" t="s">
        <v>385</v>
      </c>
      <c r="I2156" s="958" t="s">
        <v>489</v>
      </c>
      <c r="J2156" s="958" t="s">
        <v>445</v>
      </c>
      <c r="K2156" s="958" t="s">
        <v>449</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-7853.7511038706843</v>
      </c>
      <c r="AA2156" t="str">
        <f t="shared" si="365"/>
        <v>ASR_CMS_19</v>
      </c>
      <c r="AB2156" s="957">
        <f t="shared" si="366"/>
        <v>45406</v>
      </c>
      <c r="AC2156" t="str">
        <f t="shared" si="367"/>
        <v>Unaudited</v>
      </c>
    </row>
    <row r="2157" spans="1:29" x14ac:dyDescent="0.25">
      <c r="A2157" t="s">
        <v>421</v>
      </c>
      <c r="B2157" t="s">
        <v>1380</v>
      </c>
      <c r="C2157" t="s">
        <v>1381</v>
      </c>
      <c r="D2157">
        <v>1900</v>
      </c>
      <c r="E2157" s="957">
        <v>1</v>
      </c>
      <c r="F2157" t="s">
        <v>1026</v>
      </c>
      <c r="G2157" s="957" t="s">
        <v>1379</v>
      </c>
      <c r="H2157" t="s">
        <v>385</v>
      </c>
      <c r="I2157" s="958" t="s">
        <v>489</v>
      </c>
      <c r="J2157" s="958" t="s">
        <v>445</v>
      </c>
      <c r="K2157" s="958" t="s">
        <v>449</v>
      </c>
      <c r="L2157" s="937" t="s">
        <v>113</v>
      </c>
      <c r="M2157" s="958" t="s">
        <v>444</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ASR_CMS_19</v>
      </c>
      <c r="AB2157" s="957">
        <f t="shared" si="366"/>
        <v>45406</v>
      </c>
      <c r="AC2157" t="str">
        <f t="shared" si="367"/>
        <v>Unaudited</v>
      </c>
    </row>
    <row r="2158" spans="1:29" x14ac:dyDescent="0.25">
      <c r="A2158" t="s">
        <v>421</v>
      </c>
      <c r="B2158" t="s">
        <v>1380</v>
      </c>
      <c r="C2158" t="s">
        <v>1381</v>
      </c>
      <c r="D2158">
        <v>1900</v>
      </c>
      <c r="E2158" s="957">
        <v>1</v>
      </c>
      <c r="F2158" t="s">
        <v>1026</v>
      </c>
      <c r="G2158" s="957" t="s">
        <v>1379</v>
      </c>
      <c r="H2158" t="s">
        <v>385</v>
      </c>
      <c r="I2158" s="958" t="s">
        <v>489</v>
      </c>
      <c r="J2158" s="958" t="s">
        <v>445</v>
      </c>
      <c r="K2158" s="958" t="s">
        <v>449</v>
      </c>
      <c r="L2158" s="937" t="s">
        <v>115</v>
      </c>
      <c r="M2158" s="958" t="s">
        <v>158</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ASR_CMS_19</v>
      </c>
      <c r="AB2158" s="957">
        <f t="shared" si="366"/>
        <v>45406</v>
      </c>
      <c r="AC2158" t="str">
        <f t="shared" si="367"/>
        <v>Unaudited</v>
      </c>
    </row>
    <row r="2159" spans="1:29" x14ac:dyDescent="0.25">
      <c r="A2159" t="s">
        <v>421</v>
      </c>
      <c r="B2159" t="s">
        <v>1380</v>
      </c>
      <c r="C2159" t="s">
        <v>1381</v>
      </c>
      <c r="D2159">
        <v>1900</v>
      </c>
      <c r="E2159" s="957">
        <v>1</v>
      </c>
      <c r="F2159" t="s">
        <v>1026</v>
      </c>
      <c r="G2159" s="957" t="s">
        <v>1379</v>
      </c>
      <c r="H2159" t="s">
        <v>385</v>
      </c>
      <c r="I2159" s="958" t="s">
        <v>489</v>
      </c>
      <c r="J2159" s="958" t="s">
        <v>445</v>
      </c>
      <c r="K2159" s="958" t="s">
        <v>449</v>
      </c>
      <c r="L2159" s="953" t="s">
        <v>116</v>
      </c>
      <c r="M2159" s="958" t="s">
        <v>114</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ASR_CMS_19</v>
      </c>
      <c r="AB2159" s="957">
        <f t="shared" si="366"/>
        <v>45406</v>
      </c>
      <c r="AC2159" t="str">
        <f t="shared" si="367"/>
        <v>Unaudited</v>
      </c>
    </row>
    <row r="2160" spans="1:29" x14ac:dyDescent="0.25">
      <c r="A2160" t="s">
        <v>421</v>
      </c>
      <c r="B2160" t="s">
        <v>1380</v>
      </c>
      <c r="C2160" t="s">
        <v>1381</v>
      </c>
      <c r="D2160">
        <v>1900</v>
      </c>
      <c r="E2160" s="957">
        <v>1</v>
      </c>
      <c r="F2160" t="s">
        <v>1026</v>
      </c>
      <c r="G2160" s="957" t="s">
        <v>1379</v>
      </c>
      <c r="H2160" t="s">
        <v>385</v>
      </c>
      <c r="I2160" s="958" t="s">
        <v>489</v>
      </c>
      <c r="J2160" s="958" t="s">
        <v>445</v>
      </c>
      <c r="K2160" s="958" t="s">
        <v>449</v>
      </c>
      <c r="L2160" s="937" t="s">
        <v>117</v>
      </c>
      <c r="M2160" s="958" t="s">
        <v>159</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ASR_CMS_19</v>
      </c>
      <c r="AB2160" s="957">
        <f t="shared" si="366"/>
        <v>45406</v>
      </c>
      <c r="AC2160" t="str">
        <f t="shared" si="367"/>
        <v>Unaudited</v>
      </c>
    </row>
    <row r="2161" spans="1:29" x14ac:dyDescent="0.25">
      <c r="A2161" t="s">
        <v>421</v>
      </c>
      <c r="B2161" t="s">
        <v>1380</v>
      </c>
      <c r="C2161" t="s">
        <v>1381</v>
      </c>
      <c r="D2161">
        <v>1900</v>
      </c>
      <c r="E2161" s="957">
        <v>1</v>
      </c>
      <c r="F2161" t="s">
        <v>1026</v>
      </c>
      <c r="G2161" s="957" t="s">
        <v>1379</v>
      </c>
      <c r="H2161" t="s">
        <v>385</v>
      </c>
      <c r="I2161" s="937" t="s">
        <v>489</v>
      </c>
      <c r="J2161" s="937" t="s">
        <v>445</v>
      </c>
      <c r="K2161" s="937" t="s">
        <v>449</v>
      </c>
      <c r="L2161" s="937" t="s">
        <v>160</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ASR_CMS_19</v>
      </c>
      <c r="AB2161" s="957">
        <f t="shared" si="366"/>
        <v>45406</v>
      </c>
      <c r="AC2161" t="str">
        <f t="shared" si="367"/>
        <v>Unaudited</v>
      </c>
    </row>
    <row r="2162" spans="1:29" x14ac:dyDescent="0.25">
      <c r="A2162" t="s">
        <v>421</v>
      </c>
      <c r="B2162" t="s">
        <v>1380</v>
      </c>
      <c r="C2162" t="s">
        <v>1381</v>
      </c>
      <c r="D2162">
        <v>1900</v>
      </c>
      <c r="E2162" s="957">
        <v>1</v>
      </c>
      <c r="F2162" t="s">
        <v>1026</v>
      </c>
      <c r="G2162" s="957" t="s">
        <v>1379</v>
      </c>
      <c r="H2162" t="s">
        <v>385</v>
      </c>
      <c r="I2162" s="958" t="s">
        <v>489</v>
      </c>
      <c r="J2162" s="958" t="s">
        <v>445</v>
      </c>
      <c r="K2162" s="958" t="s">
        <v>449</v>
      </c>
      <c r="L2162" s="937" t="s">
        <v>443</v>
      </c>
      <c r="M2162" s="958" t="s">
        <v>457</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ASR_CMS_19</v>
      </c>
      <c r="AB2162" s="957">
        <f t="shared" si="366"/>
        <v>45406</v>
      </c>
      <c r="AC2162" t="str">
        <f t="shared" si="367"/>
        <v>Unaudited</v>
      </c>
    </row>
    <row r="2163" spans="1:29" x14ac:dyDescent="0.25">
      <c r="A2163" t="s">
        <v>421</v>
      </c>
      <c r="B2163" t="s">
        <v>1380</v>
      </c>
      <c r="C2163" t="s">
        <v>1381</v>
      </c>
      <c r="D2163">
        <v>1900</v>
      </c>
      <c r="E2163" s="957">
        <v>1</v>
      </c>
      <c r="F2163" t="s">
        <v>1026</v>
      </c>
      <c r="G2163" s="957" t="s">
        <v>1379</v>
      </c>
      <c r="H2163" t="s">
        <v>385</v>
      </c>
      <c r="I2163" s="937" t="s">
        <v>489</v>
      </c>
      <c r="J2163" s="937" t="s">
        <v>445</v>
      </c>
      <c r="K2163" s="937" t="s">
        <v>450</v>
      </c>
      <c r="L2163" s="937">
        <v>9.1</v>
      </c>
      <c r="M2163" s="937" t="s">
        <v>186</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116500.3305028444</v>
      </c>
      <c r="AA2163" t="str">
        <f t="shared" si="365"/>
        <v>ASR_CMS_19</v>
      </c>
      <c r="AB2163" s="957">
        <f t="shared" si="366"/>
        <v>45406</v>
      </c>
      <c r="AC2163" t="str">
        <f t="shared" si="367"/>
        <v>Unaudited</v>
      </c>
    </row>
    <row r="2164" spans="1:29" x14ac:dyDescent="0.25">
      <c r="A2164" t="s">
        <v>421</v>
      </c>
      <c r="B2164" t="s">
        <v>1380</v>
      </c>
      <c r="C2164" t="s">
        <v>1381</v>
      </c>
      <c r="D2164">
        <v>1900</v>
      </c>
      <c r="E2164" s="957">
        <v>1</v>
      </c>
      <c r="F2164" t="s">
        <v>1026</v>
      </c>
      <c r="G2164" s="957" t="s">
        <v>1379</v>
      </c>
      <c r="H2164" t="s">
        <v>385</v>
      </c>
      <c r="I2164" s="937" t="s">
        <v>489</v>
      </c>
      <c r="J2164" s="937" t="s">
        <v>445</v>
      </c>
      <c r="K2164" s="937" t="s">
        <v>450</v>
      </c>
      <c r="L2164" s="937" t="s">
        <v>107</v>
      </c>
      <c r="M2164" s="958" t="s">
        <v>187</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9647.5770615365909</v>
      </c>
      <c r="AA2164" t="str">
        <f t="shared" si="365"/>
        <v>ASR_CMS_19</v>
      </c>
      <c r="AB2164" s="957">
        <f t="shared" si="366"/>
        <v>45406</v>
      </c>
      <c r="AC2164" t="str">
        <f t="shared" si="367"/>
        <v>Unaudited</v>
      </c>
    </row>
    <row r="2165" spans="1:29" x14ac:dyDescent="0.25">
      <c r="A2165" t="s">
        <v>421</v>
      </c>
      <c r="B2165" t="s">
        <v>1380</v>
      </c>
      <c r="C2165" t="s">
        <v>1381</v>
      </c>
      <c r="D2165">
        <v>1900</v>
      </c>
      <c r="E2165" s="957">
        <v>1</v>
      </c>
      <c r="F2165" t="s">
        <v>1026</v>
      </c>
      <c r="G2165" s="957" t="s">
        <v>1379</v>
      </c>
      <c r="H2165" t="s">
        <v>385</v>
      </c>
      <c r="I2165" s="937" t="s">
        <v>489</v>
      </c>
      <c r="J2165" s="937" t="s">
        <v>445</v>
      </c>
      <c r="K2165" s="937" t="s">
        <v>450</v>
      </c>
      <c r="L2165" s="937" t="s">
        <v>1316</v>
      </c>
      <c r="M2165" s="958" t="s">
        <v>1317</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47586.089003774905</v>
      </c>
      <c r="AA2165" t="str">
        <f t="shared" si="365"/>
        <v>ASR_CMS_19</v>
      </c>
      <c r="AB2165" s="957">
        <f t="shared" si="366"/>
        <v>45406</v>
      </c>
      <c r="AC2165" t="str">
        <f t="shared" si="367"/>
        <v>Unaudited</v>
      </c>
    </row>
    <row r="2166" spans="1:29" x14ac:dyDescent="0.25">
      <c r="A2166" t="s">
        <v>421</v>
      </c>
      <c r="B2166" t="s">
        <v>1380</v>
      </c>
      <c r="C2166" t="s">
        <v>1381</v>
      </c>
      <c r="D2166">
        <v>1900</v>
      </c>
      <c r="E2166" s="957">
        <v>1</v>
      </c>
      <c r="F2166" t="s">
        <v>1026</v>
      </c>
      <c r="G2166" s="957" t="s">
        <v>1379</v>
      </c>
      <c r="H2166" t="s">
        <v>385</v>
      </c>
      <c r="I2166" s="937" t="s">
        <v>489</v>
      </c>
      <c r="J2166" s="937" t="s">
        <v>445</v>
      </c>
      <c r="K2166" s="937" t="s">
        <v>450</v>
      </c>
      <c r="L2166" s="937" t="s">
        <v>108</v>
      </c>
      <c r="M2166" s="958" t="s">
        <v>188</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44173.370483809456</v>
      </c>
      <c r="AA2166" t="str">
        <f t="shared" si="365"/>
        <v>ASR_CMS_19</v>
      </c>
      <c r="AB2166" s="957">
        <f t="shared" si="366"/>
        <v>45406</v>
      </c>
      <c r="AC2166" t="str">
        <f t="shared" si="367"/>
        <v>Unaudited</v>
      </c>
    </row>
    <row r="2167" spans="1:29" x14ac:dyDescent="0.25">
      <c r="A2167" t="s">
        <v>421</v>
      </c>
      <c r="B2167" t="s">
        <v>1380</v>
      </c>
      <c r="C2167" t="s">
        <v>1381</v>
      </c>
      <c r="D2167">
        <v>1900</v>
      </c>
      <c r="E2167" s="957">
        <v>1</v>
      </c>
      <c r="F2167" t="s">
        <v>1026</v>
      </c>
      <c r="G2167" s="957" t="s">
        <v>1379</v>
      </c>
      <c r="H2167" t="s">
        <v>385</v>
      </c>
      <c r="I2167" s="937" t="s">
        <v>489</v>
      </c>
      <c r="J2167" s="937" t="s">
        <v>445</v>
      </c>
      <c r="K2167" s="937" t="s">
        <v>450</v>
      </c>
      <c r="L2167" s="943" t="s">
        <v>109</v>
      </c>
      <c r="M2167" s="959" t="s">
        <v>161</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-3190.0429769064644</v>
      </c>
      <c r="AA2167" t="str">
        <f t="shared" si="365"/>
        <v>ASR_CMS_19</v>
      </c>
      <c r="AB2167" s="957">
        <f t="shared" si="366"/>
        <v>45406</v>
      </c>
      <c r="AC2167" t="str">
        <f t="shared" si="367"/>
        <v>Unaudited</v>
      </c>
    </row>
    <row r="2168" spans="1:29" x14ac:dyDescent="0.25">
      <c r="A2168" t="s">
        <v>421</v>
      </c>
      <c r="B2168" t="s">
        <v>1380</v>
      </c>
      <c r="C2168" t="s">
        <v>1381</v>
      </c>
      <c r="D2168">
        <v>1900</v>
      </c>
      <c r="E2168" s="957">
        <v>1</v>
      </c>
      <c r="F2168" t="s">
        <v>1026</v>
      </c>
      <c r="G2168" s="957" t="s">
        <v>1379</v>
      </c>
      <c r="H2168" t="s">
        <v>385</v>
      </c>
      <c r="I2168" s="937" t="s">
        <v>489</v>
      </c>
      <c r="J2168" s="937" t="s">
        <v>445</v>
      </c>
      <c r="K2168" s="937" t="s">
        <v>450</v>
      </c>
      <c r="L2168" s="937" t="s">
        <v>110</v>
      </c>
      <c r="M2168" s="958" t="s">
        <v>135</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ASR_CMS_19</v>
      </c>
      <c r="AB2168" s="957">
        <f t="shared" si="366"/>
        <v>45406</v>
      </c>
      <c r="AC2168" t="str">
        <f t="shared" si="367"/>
        <v>Unaudited</v>
      </c>
    </row>
    <row r="2169" spans="1:29" x14ac:dyDescent="0.25">
      <c r="A2169" t="s">
        <v>421</v>
      </c>
      <c r="B2169" t="s">
        <v>1380</v>
      </c>
      <c r="C2169" t="s">
        <v>1381</v>
      </c>
      <c r="D2169">
        <v>1900</v>
      </c>
      <c r="E2169" s="957">
        <v>1</v>
      </c>
      <c r="F2169" t="s">
        <v>1026</v>
      </c>
      <c r="G2169" s="957" t="s">
        <v>1379</v>
      </c>
      <c r="H2169" t="s">
        <v>385</v>
      </c>
      <c r="I2169" s="937" t="s">
        <v>489</v>
      </c>
      <c r="J2169" s="937" t="s">
        <v>445</v>
      </c>
      <c r="K2169" s="937" t="s">
        <v>450</v>
      </c>
      <c r="L2169" s="937" t="s">
        <v>111</v>
      </c>
      <c r="M2169" s="958" t="s">
        <v>163</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-336491.6360184559</v>
      </c>
      <c r="AA2169" t="str">
        <f t="shared" si="365"/>
        <v>ASR_CMS_19</v>
      </c>
      <c r="AB2169" s="957">
        <f t="shared" si="366"/>
        <v>45406</v>
      </c>
      <c r="AC2169" t="str">
        <f t="shared" si="367"/>
        <v>Unaudited</v>
      </c>
    </row>
    <row r="2170" spans="1:29" x14ac:dyDescent="0.25">
      <c r="A2170" t="s">
        <v>421</v>
      </c>
      <c r="B2170" t="s">
        <v>1380</v>
      </c>
      <c r="C2170" t="s">
        <v>1381</v>
      </c>
      <c r="D2170">
        <v>1900</v>
      </c>
      <c r="E2170" s="957">
        <v>1</v>
      </c>
      <c r="F2170" t="s">
        <v>1026</v>
      </c>
      <c r="G2170" s="957" t="s">
        <v>1379</v>
      </c>
      <c r="H2170" t="s">
        <v>385</v>
      </c>
      <c r="I2170" s="937" t="s">
        <v>489</v>
      </c>
      <c r="J2170" s="937" t="s">
        <v>445</v>
      </c>
      <c r="K2170" s="937" t="s">
        <v>450</v>
      </c>
      <c r="L2170" s="937" t="s">
        <v>112</v>
      </c>
      <c r="M2170" s="958" t="s">
        <v>464</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-1308.0516594087808</v>
      </c>
      <c r="AA2170" t="str">
        <f t="shared" si="365"/>
        <v>ASR_CMS_19</v>
      </c>
      <c r="AB2170" s="957">
        <f t="shared" si="366"/>
        <v>45406</v>
      </c>
      <c r="AC2170" t="str">
        <f t="shared" si="367"/>
        <v>Unaudited</v>
      </c>
    </row>
    <row r="2171" spans="1:29" x14ac:dyDescent="0.25">
      <c r="A2171" t="s">
        <v>421</v>
      </c>
      <c r="B2171" t="s">
        <v>1380</v>
      </c>
      <c r="C2171" t="s">
        <v>1381</v>
      </c>
      <c r="D2171">
        <v>1900</v>
      </c>
      <c r="E2171" s="957">
        <v>1</v>
      </c>
      <c r="F2171" t="s">
        <v>1026</v>
      </c>
      <c r="G2171" s="957" t="s">
        <v>1379</v>
      </c>
      <c r="H2171" t="s">
        <v>385</v>
      </c>
      <c r="I2171" s="937" t="s">
        <v>489</v>
      </c>
      <c r="J2171" s="937" t="s">
        <v>445</v>
      </c>
      <c r="K2171" s="937" t="s">
        <v>6</v>
      </c>
      <c r="L2171" s="937" t="s">
        <v>118</v>
      </c>
      <c r="M2171" s="958" t="s">
        <v>189</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ASR_CMS_19</v>
      </c>
      <c r="AB2171" s="957">
        <f t="shared" si="366"/>
        <v>45406</v>
      </c>
      <c r="AC2171" t="str">
        <f t="shared" si="367"/>
        <v>Unaudited</v>
      </c>
    </row>
    <row r="2172" spans="1:29" x14ac:dyDescent="0.25">
      <c r="A2172" t="s">
        <v>421</v>
      </c>
      <c r="B2172" t="s">
        <v>1380</v>
      </c>
      <c r="C2172" t="s">
        <v>1381</v>
      </c>
      <c r="D2172">
        <v>1900</v>
      </c>
      <c r="E2172" s="957">
        <v>1</v>
      </c>
      <c r="F2172" t="s">
        <v>1026</v>
      </c>
      <c r="G2172" s="957" t="s">
        <v>1379</v>
      </c>
      <c r="H2172" t="s">
        <v>385</v>
      </c>
      <c r="I2172" s="937" t="s">
        <v>489</v>
      </c>
      <c r="J2172" s="937" t="s">
        <v>445</v>
      </c>
      <c r="K2172" s="937" t="s">
        <v>6</v>
      </c>
      <c r="L2172" s="937" t="s">
        <v>45</v>
      </c>
      <c r="M2172" s="958" t="s">
        <v>164</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ASR_CMS_19</v>
      </c>
      <c r="AB2172" s="957">
        <f t="shared" si="366"/>
        <v>45406</v>
      </c>
      <c r="AC2172" t="str">
        <f t="shared" si="367"/>
        <v>Unaudited</v>
      </c>
    </row>
    <row r="2173" spans="1:29" x14ac:dyDescent="0.25">
      <c r="A2173" t="s">
        <v>421</v>
      </c>
      <c r="B2173" t="s">
        <v>1380</v>
      </c>
      <c r="C2173" t="s">
        <v>1381</v>
      </c>
      <c r="D2173">
        <v>1900</v>
      </c>
      <c r="E2173" s="957">
        <v>1</v>
      </c>
      <c r="F2173" t="s">
        <v>1026</v>
      </c>
      <c r="G2173" s="957" t="s">
        <v>1379</v>
      </c>
      <c r="H2173" t="s">
        <v>385</v>
      </c>
      <c r="I2173" s="937" t="s">
        <v>489</v>
      </c>
      <c r="J2173" s="937" t="s">
        <v>445</v>
      </c>
      <c r="K2173" s="937" t="s">
        <v>6</v>
      </c>
      <c r="L2173" s="937" t="s">
        <v>46</v>
      </c>
      <c r="M2173" s="958" t="s">
        <v>165</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-48.045493268093736</v>
      </c>
      <c r="AA2173" t="str">
        <f t="shared" si="365"/>
        <v>ASR_CMS_19</v>
      </c>
      <c r="AB2173" s="957">
        <f t="shared" si="366"/>
        <v>45406</v>
      </c>
      <c r="AC2173" t="str">
        <f t="shared" si="367"/>
        <v>Unaudited</v>
      </c>
    </row>
    <row r="2174" spans="1:29" x14ac:dyDescent="0.25">
      <c r="A2174" t="s">
        <v>421</v>
      </c>
      <c r="B2174" t="s">
        <v>1380</v>
      </c>
      <c r="C2174" t="s">
        <v>1381</v>
      </c>
      <c r="D2174">
        <v>1900</v>
      </c>
      <c r="E2174" s="957">
        <v>1</v>
      </c>
      <c r="F2174" t="s">
        <v>1026</v>
      </c>
      <c r="G2174" s="957" t="s">
        <v>1379</v>
      </c>
      <c r="H2174" t="s">
        <v>385</v>
      </c>
      <c r="I2174" s="937" t="s">
        <v>489</v>
      </c>
      <c r="J2174" s="937" t="s">
        <v>445</v>
      </c>
      <c r="K2174" s="937" t="s">
        <v>6</v>
      </c>
      <c r="L2174" s="937" t="s">
        <v>166</v>
      </c>
      <c r="M2174" s="958" t="s">
        <v>462</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ASR_CMS_19</v>
      </c>
      <c r="AB2174" s="957">
        <f t="shared" si="366"/>
        <v>45406</v>
      </c>
      <c r="AC2174" t="str">
        <f t="shared" si="367"/>
        <v>Unaudited</v>
      </c>
    </row>
    <row r="2175" spans="1:29" x14ac:dyDescent="0.25">
      <c r="A2175" t="s">
        <v>421</v>
      </c>
      <c r="B2175" t="s">
        <v>1380</v>
      </c>
      <c r="C2175" t="s">
        <v>1381</v>
      </c>
      <c r="D2175">
        <v>1900</v>
      </c>
      <c r="E2175" s="957">
        <v>1</v>
      </c>
      <c r="F2175" t="s">
        <v>1026</v>
      </c>
      <c r="G2175" s="957" t="s">
        <v>1379</v>
      </c>
      <c r="H2175" t="s">
        <v>385</v>
      </c>
      <c r="I2175" s="937" t="s">
        <v>489</v>
      </c>
      <c r="J2175" s="937" t="s">
        <v>445</v>
      </c>
      <c r="K2175" s="937" t="s">
        <v>435</v>
      </c>
      <c r="L2175" s="937" t="s">
        <v>121</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ASR_CMS_19</v>
      </c>
      <c r="AB2175" s="957">
        <f t="shared" si="366"/>
        <v>45406</v>
      </c>
      <c r="AC2175" t="str">
        <f t="shared" si="367"/>
        <v>Unaudited</v>
      </c>
    </row>
    <row r="2176" spans="1:29" x14ac:dyDescent="0.25">
      <c r="A2176" t="s">
        <v>421</v>
      </c>
      <c r="B2176" t="s">
        <v>1380</v>
      </c>
      <c r="C2176" t="s">
        <v>1381</v>
      </c>
      <c r="D2176">
        <v>1900</v>
      </c>
      <c r="E2176" s="957">
        <v>1</v>
      </c>
      <c r="F2176" t="s">
        <v>1026</v>
      </c>
      <c r="G2176" s="957" t="s">
        <v>1379</v>
      </c>
      <c r="H2176" t="s">
        <v>385</v>
      </c>
      <c r="I2176" s="937" t="s">
        <v>489</v>
      </c>
      <c r="J2176" s="937" t="s">
        <v>445</v>
      </c>
      <c r="K2176" s="937" t="s">
        <v>435</v>
      </c>
      <c r="L2176" s="937" t="s">
        <v>938</v>
      </c>
      <c r="M2176" s="958" t="s">
        <v>930</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ASR_CMS_19</v>
      </c>
      <c r="AB2176" s="957">
        <f t="shared" si="366"/>
        <v>45406</v>
      </c>
      <c r="AC2176" t="str">
        <f t="shared" si="367"/>
        <v>Unaudited</v>
      </c>
    </row>
    <row r="2177" spans="1:29" x14ac:dyDescent="0.25">
      <c r="A2177" t="s">
        <v>421</v>
      </c>
      <c r="B2177" t="s">
        <v>1380</v>
      </c>
      <c r="C2177" t="s">
        <v>1381</v>
      </c>
      <c r="D2177">
        <v>1900</v>
      </c>
      <c r="E2177" s="957">
        <v>1</v>
      </c>
      <c r="F2177" t="s">
        <v>1026</v>
      </c>
      <c r="G2177" s="957" t="s">
        <v>1379</v>
      </c>
      <c r="H2177" t="s">
        <v>385</v>
      </c>
      <c r="I2177" s="937" t="s">
        <v>489</v>
      </c>
      <c r="J2177" s="937" t="s">
        <v>445</v>
      </c>
      <c r="K2177" s="937" t="s">
        <v>435</v>
      </c>
      <c r="L2177" s="945" t="s">
        <v>168</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ASR_CMS_19</v>
      </c>
      <c r="AB2177" s="957">
        <f t="shared" si="366"/>
        <v>45406</v>
      </c>
      <c r="AC2177" t="str">
        <f t="shared" si="367"/>
        <v>Unaudited</v>
      </c>
    </row>
    <row r="2178" spans="1:29" x14ac:dyDescent="0.25">
      <c r="A2178" t="s">
        <v>421</v>
      </c>
      <c r="B2178" t="s">
        <v>1380</v>
      </c>
      <c r="C2178" t="s">
        <v>1381</v>
      </c>
      <c r="D2178">
        <v>1900</v>
      </c>
      <c r="E2178" s="957">
        <v>1</v>
      </c>
      <c r="F2178" t="s">
        <v>1026</v>
      </c>
      <c r="G2178" s="957" t="s">
        <v>1379</v>
      </c>
      <c r="H2178" t="s">
        <v>385</v>
      </c>
      <c r="I2178" s="937" t="s">
        <v>489</v>
      </c>
      <c r="J2178" s="937" t="s">
        <v>445</v>
      </c>
      <c r="K2178" s="937" t="s">
        <v>435</v>
      </c>
      <c r="L2178" s="947" t="s">
        <v>169</v>
      </c>
      <c r="M2178" s="961" t="s">
        <v>330</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ASR_CMS_19</v>
      </c>
      <c r="AB2178" s="957">
        <f t="shared" ref="AB2178:AB2241" si="379">file_date</f>
        <v>45406</v>
      </c>
      <c r="AC2178" t="str">
        <f t="shared" ref="AC2178:AC2241" si="380">status</f>
        <v>Unaudited</v>
      </c>
    </row>
    <row r="2179" spans="1:29" x14ac:dyDescent="0.25">
      <c r="A2179" t="s">
        <v>421</v>
      </c>
      <c r="B2179" t="s">
        <v>1380</v>
      </c>
      <c r="C2179" t="s">
        <v>1381</v>
      </c>
      <c r="D2179">
        <v>1900</v>
      </c>
      <c r="E2179" s="957">
        <v>1</v>
      </c>
      <c r="F2179" t="s">
        <v>1026</v>
      </c>
      <c r="G2179" s="957" t="s">
        <v>1379</v>
      </c>
      <c r="H2179" t="s">
        <v>385</v>
      </c>
      <c r="I2179" s="958" t="s">
        <v>489</v>
      </c>
      <c r="J2179" s="958" t="s">
        <v>451</v>
      </c>
      <c r="K2179" s="958" t="s">
        <v>436</v>
      </c>
      <c r="L2179" s="937" t="s">
        <v>122</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ASR_CMS_19</v>
      </c>
      <c r="AB2179" s="957">
        <f t="shared" si="379"/>
        <v>45406</v>
      </c>
      <c r="AC2179" t="str">
        <f t="shared" si="380"/>
        <v>Unaudited</v>
      </c>
    </row>
    <row r="2180" spans="1:29" x14ac:dyDescent="0.25">
      <c r="A2180" t="s">
        <v>421</v>
      </c>
      <c r="B2180" t="s">
        <v>1380</v>
      </c>
      <c r="C2180" t="s">
        <v>1381</v>
      </c>
      <c r="D2180">
        <v>1900</v>
      </c>
      <c r="E2180" s="957">
        <v>1</v>
      </c>
      <c r="F2180" t="s">
        <v>1026</v>
      </c>
      <c r="G2180" s="957" t="s">
        <v>1379</v>
      </c>
      <c r="H2180" t="s">
        <v>385</v>
      </c>
      <c r="I2180" s="937" t="s">
        <v>489</v>
      </c>
      <c r="J2180" s="937" t="s">
        <v>451</v>
      </c>
      <c r="K2180" s="937" t="s">
        <v>436</v>
      </c>
      <c r="L2180" s="937" t="s">
        <v>123</v>
      </c>
      <c r="M2180" s="962" t="s">
        <v>98</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ASR_CMS_19</v>
      </c>
      <c r="AB2180" s="957">
        <f t="shared" si="379"/>
        <v>45406</v>
      </c>
      <c r="AC2180" t="str">
        <f t="shared" si="380"/>
        <v>Unaudited</v>
      </c>
    </row>
    <row r="2181" spans="1:29" x14ac:dyDescent="0.25">
      <c r="A2181" t="s">
        <v>421</v>
      </c>
      <c r="B2181" t="s">
        <v>1380</v>
      </c>
      <c r="C2181" t="s">
        <v>1381</v>
      </c>
      <c r="D2181">
        <v>1900</v>
      </c>
      <c r="E2181" s="957">
        <v>1</v>
      </c>
      <c r="F2181" t="s">
        <v>1026</v>
      </c>
      <c r="G2181" s="957" t="s">
        <v>1379</v>
      </c>
      <c r="H2181" t="s">
        <v>385</v>
      </c>
      <c r="I2181" s="937" t="s">
        <v>489</v>
      </c>
      <c r="J2181" s="937" t="s">
        <v>451</v>
      </c>
      <c r="K2181" s="937" t="s">
        <v>436</v>
      </c>
      <c r="L2181" s="937" t="s">
        <v>124</v>
      </c>
      <c r="M2181" s="962" t="s">
        <v>99</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ASR_CMS_19</v>
      </c>
      <c r="AB2181" s="957">
        <f t="shared" si="379"/>
        <v>45406</v>
      </c>
      <c r="AC2181" t="str">
        <f t="shared" si="380"/>
        <v>Unaudited</v>
      </c>
    </row>
    <row r="2182" spans="1:29" x14ac:dyDescent="0.25">
      <c r="A2182" t="s">
        <v>421</v>
      </c>
      <c r="B2182" t="s">
        <v>1380</v>
      </c>
      <c r="C2182" t="s">
        <v>1381</v>
      </c>
      <c r="D2182">
        <v>1900</v>
      </c>
      <c r="E2182" s="957">
        <v>1</v>
      </c>
      <c r="F2182" t="s">
        <v>1026</v>
      </c>
      <c r="G2182" s="957" t="s">
        <v>1379</v>
      </c>
      <c r="H2182" t="s">
        <v>385</v>
      </c>
      <c r="I2182" s="937" t="s">
        <v>489</v>
      </c>
      <c r="J2182" s="937" t="s">
        <v>451</v>
      </c>
      <c r="K2182" s="937" t="s">
        <v>436</v>
      </c>
      <c r="L2182" s="937" t="s">
        <v>125</v>
      </c>
      <c r="M2182" s="962" t="s">
        <v>100</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ASR_CMS_19</v>
      </c>
      <c r="AB2182" s="957">
        <f t="shared" si="379"/>
        <v>45406</v>
      </c>
      <c r="AC2182" t="str">
        <f t="shared" si="380"/>
        <v>Unaudited</v>
      </c>
    </row>
    <row r="2183" spans="1:29" x14ac:dyDescent="0.25">
      <c r="A2183" t="s">
        <v>421</v>
      </c>
      <c r="B2183" t="s">
        <v>1380</v>
      </c>
      <c r="C2183" t="s">
        <v>1381</v>
      </c>
      <c r="D2183">
        <v>1900</v>
      </c>
      <c r="E2183" s="957">
        <v>1</v>
      </c>
      <c r="F2183" t="s">
        <v>1026</v>
      </c>
      <c r="G2183" s="957" t="s">
        <v>1379</v>
      </c>
      <c r="H2183" t="s">
        <v>385</v>
      </c>
      <c r="I2183" s="937" t="s">
        <v>489</v>
      </c>
      <c r="J2183" s="937" t="s">
        <v>451</v>
      </c>
      <c r="K2183" s="937" t="s">
        <v>436</v>
      </c>
      <c r="L2183" s="937" t="s">
        <v>126</v>
      </c>
      <c r="M2183" s="962" t="s">
        <v>101</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ASR_CMS_19</v>
      </c>
      <c r="AB2183" s="957">
        <f t="shared" si="379"/>
        <v>45406</v>
      </c>
      <c r="AC2183" t="str">
        <f t="shared" si="380"/>
        <v>Unaudited</v>
      </c>
    </row>
    <row r="2184" spans="1:29" x14ac:dyDescent="0.25">
      <c r="A2184" t="s">
        <v>421</v>
      </c>
      <c r="B2184" t="s">
        <v>1380</v>
      </c>
      <c r="C2184" t="s">
        <v>1381</v>
      </c>
      <c r="D2184">
        <v>1900</v>
      </c>
      <c r="E2184" s="957">
        <v>1</v>
      </c>
      <c r="F2184" t="s">
        <v>1026</v>
      </c>
      <c r="G2184" s="957" t="s">
        <v>1379</v>
      </c>
      <c r="H2184" t="s">
        <v>385</v>
      </c>
      <c r="I2184" s="937" t="s">
        <v>489</v>
      </c>
      <c r="J2184" s="937" t="s">
        <v>451</v>
      </c>
      <c r="K2184" s="937" t="s">
        <v>436</v>
      </c>
      <c r="L2184" s="937" t="s">
        <v>127</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ASR_CMS_19</v>
      </c>
      <c r="AB2184" s="957">
        <f t="shared" si="379"/>
        <v>45406</v>
      </c>
      <c r="AC2184" t="str">
        <f t="shared" si="380"/>
        <v>Unaudited</v>
      </c>
    </row>
    <row r="2185" spans="1:29" x14ac:dyDescent="0.25">
      <c r="A2185" t="s">
        <v>421</v>
      </c>
      <c r="B2185" t="s">
        <v>1380</v>
      </c>
      <c r="C2185" t="s">
        <v>1381</v>
      </c>
      <c r="D2185">
        <v>1900</v>
      </c>
      <c r="E2185" s="957">
        <v>1</v>
      </c>
      <c r="F2185" t="s">
        <v>1026</v>
      </c>
      <c r="G2185" s="957" t="s">
        <v>1379</v>
      </c>
      <c r="H2185" t="s">
        <v>385</v>
      </c>
      <c r="I2185" s="937" t="s">
        <v>489</v>
      </c>
      <c r="J2185" s="937" t="s">
        <v>437</v>
      </c>
      <c r="K2185" s="937" t="s">
        <v>437</v>
      </c>
      <c r="L2185" s="937" t="s">
        <v>129</v>
      </c>
      <c r="M2185" s="962" t="s">
        <v>327</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ASR_CMS_19</v>
      </c>
      <c r="AB2185" s="957">
        <f t="shared" si="379"/>
        <v>45406</v>
      </c>
      <c r="AC2185" t="str">
        <f t="shared" si="380"/>
        <v>Unaudited</v>
      </c>
    </row>
    <row r="2186" spans="1:29" x14ac:dyDescent="0.25">
      <c r="A2186" t="s">
        <v>421</v>
      </c>
      <c r="B2186" t="s">
        <v>1380</v>
      </c>
      <c r="C2186" t="s">
        <v>1381</v>
      </c>
      <c r="D2186">
        <v>1900</v>
      </c>
      <c r="E2186" s="957">
        <v>1</v>
      </c>
      <c r="F2186" t="s">
        <v>1026</v>
      </c>
      <c r="G2186" s="957" t="s">
        <v>1379</v>
      </c>
      <c r="H2186" t="s">
        <v>385</v>
      </c>
      <c r="I2186" s="937" t="s">
        <v>489</v>
      </c>
      <c r="J2186" s="937" t="s">
        <v>437</v>
      </c>
      <c r="K2186" s="937" t="s">
        <v>437</v>
      </c>
      <c r="L2186" s="945" t="s">
        <v>130</v>
      </c>
      <c r="M2186" s="960" t="s">
        <v>326</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ASR_CMS_19</v>
      </c>
      <c r="AB2186" s="957">
        <f t="shared" si="379"/>
        <v>45406</v>
      </c>
      <c r="AC2186" t="str">
        <f t="shared" si="380"/>
        <v>Unaudited</v>
      </c>
    </row>
    <row r="2187" spans="1:29" ht="30" x14ac:dyDescent="0.25">
      <c r="A2187" t="s">
        <v>421</v>
      </c>
      <c r="B2187" t="s">
        <v>1380</v>
      </c>
      <c r="C2187" t="s">
        <v>1381</v>
      </c>
      <c r="D2187">
        <v>1900</v>
      </c>
      <c r="E2187" s="957">
        <v>1</v>
      </c>
      <c r="F2187" t="s">
        <v>1026</v>
      </c>
      <c r="G2187" s="957" t="s">
        <v>1379</v>
      </c>
      <c r="H2187" t="s">
        <v>385</v>
      </c>
      <c r="I2187" s="962" t="s">
        <v>489</v>
      </c>
      <c r="J2187" s="962" t="s">
        <v>437</v>
      </c>
      <c r="K2187" s="962" t="s">
        <v>437</v>
      </c>
      <c r="L2187" s="937" t="s">
        <v>131</v>
      </c>
      <c r="M2187" s="962" t="s">
        <v>180</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ASR_CMS_19</v>
      </c>
      <c r="AB2187" s="957">
        <f t="shared" si="379"/>
        <v>45406</v>
      </c>
      <c r="AC2187" t="str">
        <f t="shared" si="380"/>
        <v>Unaudited</v>
      </c>
    </row>
    <row r="2188" spans="1:29" x14ac:dyDescent="0.25">
      <c r="A2188" t="s">
        <v>421</v>
      </c>
      <c r="B2188" t="s">
        <v>1380</v>
      </c>
      <c r="C2188" t="s">
        <v>1381</v>
      </c>
      <c r="D2188">
        <v>1900</v>
      </c>
      <c r="E2188" s="957">
        <v>1</v>
      </c>
      <c r="F2188" t="s">
        <v>1026</v>
      </c>
      <c r="G2188" s="957" t="s">
        <v>1379</v>
      </c>
      <c r="H2188" t="s">
        <v>385</v>
      </c>
      <c r="I2188" s="937" t="s">
        <v>489</v>
      </c>
      <c r="J2188" s="937" t="s">
        <v>437</v>
      </c>
      <c r="K2188" s="937" t="s">
        <v>437</v>
      </c>
      <c r="L2188" s="943" t="s">
        <v>132</v>
      </c>
      <c r="M2188" s="963" t="s">
        <v>495</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ASR_CMS_19</v>
      </c>
      <c r="AB2188" s="957">
        <f t="shared" si="379"/>
        <v>45406</v>
      </c>
      <c r="AC2188" t="str">
        <f t="shared" si="380"/>
        <v>Unaudited</v>
      </c>
    </row>
    <row r="2189" spans="1:29" x14ac:dyDescent="0.25">
      <c r="A2189" t="s">
        <v>421</v>
      </c>
      <c r="B2189" t="s">
        <v>1380</v>
      </c>
      <c r="C2189" t="s">
        <v>1381</v>
      </c>
      <c r="D2189">
        <v>1900</v>
      </c>
      <c r="E2189" s="957">
        <v>1</v>
      </c>
      <c r="F2189" t="s">
        <v>1026</v>
      </c>
      <c r="G2189" s="957" t="s">
        <v>1379</v>
      </c>
      <c r="H2189" t="s">
        <v>385</v>
      </c>
      <c r="I2189" s="937" t="s">
        <v>489</v>
      </c>
      <c r="J2189" s="937" t="s">
        <v>437</v>
      </c>
      <c r="K2189" s="937" t="s">
        <v>437</v>
      </c>
      <c r="L2189" s="943" t="s">
        <v>133</v>
      </c>
      <c r="M2189" s="963" t="s">
        <v>496</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ASR_CMS_19</v>
      </c>
      <c r="AB2189" s="957">
        <f t="shared" si="379"/>
        <v>45406</v>
      </c>
      <c r="AC2189" t="str">
        <f t="shared" si="380"/>
        <v>Unaudited</v>
      </c>
    </row>
    <row r="2190" spans="1:29" x14ac:dyDescent="0.25">
      <c r="A2190" t="s">
        <v>421</v>
      </c>
      <c r="B2190" t="s">
        <v>1380</v>
      </c>
      <c r="C2190" t="s">
        <v>1381</v>
      </c>
      <c r="D2190">
        <v>1900</v>
      </c>
      <c r="E2190" s="957">
        <v>1</v>
      </c>
      <c r="F2190" t="s">
        <v>1026</v>
      </c>
      <c r="G2190" s="957" t="s">
        <v>1379</v>
      </c>
      <c r="H2190" t="s">
        <v>385</v>
      </c>
      <c r="I2190" s="937" t="s">
        <v>489</v>
      </c>
      <c r="J2190" s="937" t="s">
        <v>437</v>
      </c>
      <c r="K2190" s="937" t="s">
        <v>437</v>
      </c>
      <c r="L2190" s="947" t="s">
        <v>134</v>
      </c>
      <c r="M2190" s="964" t="s">
        <v>497</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ASR_CMS_19</v>
      </c>
      <c r="AB2190" s="957">
        <f t="shared" si="379"/>
        <v>45406</v>
      </c>
      <c r="AC2190" t="str">
        <f t="shared" si="380"/>
        <v>Unaudited</v>
      </c>
    </row>
    <row r="2191" spans="1:29" ht="30" x14ac:dyDescent="0.25">
      <c r="A2191" t="s">
        <v>421</v>
      </c>
      <c r="B2191" t="s">
        <v>1380</v>
      </c>
      <c r="C2191" t="s">
        <v>1381</v>
      </c>
      <c r="D2191">
        <v>1900</v>
      </c>
      <c r="E2191" s="957">
        <v>1</v>
      </c>
      <c r="F2191" t="s">
        <v>1026</v>
      </c>
      <c r="G2191" s="957" t="s">
        <v>1379</v>
      </c>
      <c r="H2191" t="s">
        <v>385</v>
      </c>
      <c r="I2191" s="963" t="s">
        <v>490</v>
      </c>
      <c r="J2191" s="963" t="s">
        <v>26</v>
      </c>
      <c r="K2191" s="963" t="s">
        <v>26</v>
      </c>
      <c r="L2191" s="943" t="s">
        <v>270</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320070.98323291191</v>
      </c>
      <c r="AA2191" t="str">
        <f t="shared" si="378"/>
        <v>ASR_CMS_19</v>
      </c>
      <c r="AB2191" s="957">
        <f t="shared" si="379"/>
        <v>45406</v>
      </c>
      <c r="AC2191" t="str">
        <f t="shared" si="380"/>
        <v>Unaudited</v>
      </c>
    </row>
    <row r="2192" spans="1:29" x14ac:dyDescent="0.25">
      <c r="A2192" t="s">
        <v>421</v>
      </c>
      <c r="B2192" t="s">
        <v>1380</v>
      </c>
      <c r="C2192" t="s">
        <v>1381</v>
      </c>
      <c r="D2192">
        <v>1900</v>
      </c>
      <c r="E2192" s="957">
        <v>1</v>
      </c>
      <c r="F2192" t="s">
        <v>439</v>
      </c>
      <c r="G2192" s="957">
        <v>91</v>
      </c>
      <c r="H2192" t="s">
        <v>386</v>
      </c>
      <c r="I2192" s="937" t="s">
        <v>433</v>
      </c>
      <c r="J2192" s="937" t="s">
        <v>433</v>
      </c>
      <c r="K2192" s="937" t="s">
        <v>433</v>
      </c>
      <c r="L2192" s="937"/>
      <c r="M2192" s="962" t="s">
        <v>433</v>
      </c>
      <c r="N2192" s="678">
        <f t="shared" ca="1" si="377"/>
        <v>37787.912442392</v>
      </c>
      <c r="O2192" s="678">
        <f t="shared" ca="1" si="377"/>
        <v>18671.559907831001</v>
      </c>
      <c r="P2192" s="678">
        <f t="shared" ca="1" si="377"/>
        <v>2622.2258064510002</v>
      </c>
      <c r="Q2192" s="678">
        <f t="shared" ca="1" si="377"/>
        <v>12161.957373272</v>
      </c>
      <c r="R2192" s="678">
        <f t="shared" ca="1" si="377"/>
        <v>1807.967741935</v>
      </c>
      <c r="S2192" s="678">
        <f t="shared" ca="1" si="377"/>
        <v>37</v>
      </c>
      <c r="T2192" s="678">
        <f t="shared" ca="1" si="377"/>
        <v>1620.6129032260001</v>
      </c>
      <c r="U2192" s="678">
        <f t="shared" ca="1" si="377"/>
        <v>2</v>
      </c>
      <c r="V2192" s="678">
        <f t="shared" ca="1" si="377"/>
        <v>179.838709677</v>
      </c>
      <c r="W2192" s="678">
        <f t="shared" ca="1" si="381"/>
        <v>684.75</v>
      </c>
      <c r="X2192" s="678">
        <f t="shared" ca="1" si="377"/>
        <v>0</v>
      </c>
      <c r="Y2192" s="678">
        <f t="shared" ca="1" si="377"/>
        <v>0</v>
      </c>
      <c r="Z2192" s="678">
        <f t="shared" ca="1" si="377"/>
        <v>0</v>
      </c>
      <c r="AA2192" t="str">
        <f t="shared" si="378"/>
        <v>ASR_CMS_19</v>
      </c>
      <c r="AB2192" s="957">
        <f t="shared" si="379"/>
        <v>45406</v>
      </c>
      <c r="AC2192" t="str">
        <f t="shared" si="380"/>
        <v>Unaudited</v>
      </c>
    </row>
    <row r="2193" spans="1:29" x14ac:dyDescent="0.25">
      <c r="A2193" t="s">
        <v>421</v>
      </c>
      <c r="B2193" t="s">
        <v>1380</v>
      </c>
      <c r="C2193" t="s">
        <v>1381</v>
      </c>
      <c r="D2193">
        <v>1900</v>
      </c>
      <c r="E2193" s="957">
        <v>1</v>
      </c>
      <c r="F2193" t="s">
        <v>439</v>
      </c>
      <c r="G2193" s="957">
        <v>91</v>
      </c>
      <c r="H2193" t="s">
        <v>386</v>
      </c>
      <c r="I2193" s="937" t="s">
        <v>488</v>
      </c>
      <c r="J2193" s="937" t="s">
        <v>12</v>
      </c>
      <c r="K2193" s="937" t="s">
        <v>12</v>
      </c>
      <c r="L2193" s="937">
        <v>1.1000000000000001</v>
      </c>
      <c r="M2193" s="962" t="s">
        <v>12</v>
      </c>
      <c r="N2193" s="678">
        <f t="shared" ca="1" si="377"/>
        <v>67087842.587833166</v>
      </c>
      <c r="O2193" s="678">
        <f t="shared" ca="1" si="377"/>
        <v>23149841.604995098</v>
      </c>
      <c r="P2193" s="678">
        <f t="shared" ca="1" si="377"/>
        <v>3251058.5360196829</v>
      </c>
      <c r="Q2193" s="678">
        <f t="shared" ca="1" si="377"/>
        <v>15072213.109515185</v>
      </c>
      <c r="R2193" s="678">
        <f t="shared" ca="1" si="377"/>
        <v>2240772.2688052631</v>
      </c>
      <c r="S2193" s="678">
        <f t="shared" ca="1" si="377"/>
        <v>45845.441241652632</v>
      </c>
      <c r="T2193" s="678">
        <f t="shared" ca="1" si="377"/>
        <v>2008660.6878850136</v>
      </c>
      <c r="U2193" s="678">
        <f t="shared" ca="1" si="377"/>
        <v>2479.1634985734636</v>
      </c>
      <c r="V2193" s="678">
        <f t="shared" ca="1" si="377"/>
        <v>223017.50188714059</v>
      </c>
      <c r="W2193" s="678">
        <f t="shared" ca="1" si="381"/>
        <v>21093954.27398555</v>
      </c>
      <c r="X2193" s="678">
        <f t="shared" ca="1" si="377"/>
        <v>0</v>
      </c>
      <c r="Y2193" s="678">
        <f t="shared" ca="1" si="377"/>
        <v>0</v>
      </c>
      <c r="Z2193" s="678">
        <f t="shared" ca="1" si="377"/>
        <v>0</v>
      </c>
      <c r="AA2193" t="str">
        <f t="shared" si="378"/>
        <v>ASR_CMS_19</v>
      </c>
      <c r="AB2193" s="957">
        <f t="shared" si="379"/>
        <v>45406</v>
      </c>
      <c r="AC2193" t="str">
        <f t="shared" si="380"/>
        <v>Unaudited</v>
      </c>
    </row>
    <row r="2194" spans="1:29" x14ac:dyDescent="0.25">
      <c r="A2194" t="s">
        <v>421</v>
      </c>
      <c r="B2194" t="s">
        <v>1380</v>
      </c>
      <c r="C2194" t="s">
        <v>1381</v>
      </c>
      <c r="D2194">
        <v>1900</v>
      </c>
      <c r="E2194" s="957">
        <v>1</v>
      </c>
      <c r="F2194" t="s">
        <v>439</v>
      </c>
      <c r="G2194" s="957">
        <v>91</v>
      </c>
      <c r="H2194" t="s">
        <v>386</v>
      </c>
      <c r="I2194" s="937" t="s">
        <v>488</v>
      </c>
      <c r="J2194" s="937" t="s">
        <v>12</v>
      </c>
      <c r="K2194" s="937" t="s">
        <v>1323</v>
      </c>
      <c r="L2194" s="937" t="s">
        <v>1314</v>
      </c>
      <c r="M2194" s="962" t="s">
        <v>1323</v>
      </c>
      <c r="N2194" s="678">
        <f t="shared" ca="1" si="377"/>
        <v>994259.99747779011</v>
      </c>
      <c r="O2194" s="678">
        <f t="shared" ca="1" si="377"/>
        <v>325357.22710648511</v>
      </c>
      <c r="P2194" s="678">
        <f t="shared" ca="1" si="377"/>
        <v>45961.725756446212</v>
      </c>
      <c r="Q2194" s="678">
        <f t="shared" ca="1" si="377"/>
        <v>230916.80588753303</v>
      </c>
      <c r="R2194" s="678">
        <f t="shared" ca="1" si="377"/>
        <v>33839.883200727541</v>
      </c>
      <c r="S2194" s="678">
        <f t="shared" ca="1" si="377"/>
        <v>726.08238264709541</v>
      </c>
      <c r="T2194" s="678">
        <f t="shared" ca="1" si="377"/>
        <v>30068.93453882165</v>
      </c>
      <c r="U2194" s="678">
        <f t="shared" ca="1" si="377"/>
        <v>36.336750693977315</v>
      </c>
      <c r="V2194" s="678">
        <f t="shared" ca="1" si="377"/>
        <v>3005.7278936632015</v>
      </c>
      <c r="W2194" s="678">
        <f t="shared" ca="1" si="381"/>
        <v>324347.27396077232</v>
      </c>
      <c r="X2194" s="678">
        <f t="shared" ca="1" si="377"/>
        <v>0</v>
      </c>
      <c r="Y2194" s="678">
        <f t="shared" ca="1" si="377"/>
        <v>0</v>
      </c>
      <c r="Z2194" s="678">
        <f t="shared" ca="1" si="377"/>
        <v>0</v>
      </c>
      <c r="AA2194" t="str">
        <f t="shared" si="378"/>
        <v>ASR_CMS_19</v>
      </c>
      <c r="AB2194" s="957">
        <f t="shared" si="379"/>
        <v>45406</v>
      </c>
      <c r="AC2194" t="str">
        <f t="shared" si="380"/>
        <v>Unaudited</v>
      </c>
    </row>
    <row r="2195" spans="1:29" x14ac:dyDescent="0.25">
      <c r="A2195" t="s">
        <v>421</v>
      </c>
      <c r="B2195" t="s">
        <v>1380</v>
      </c>
      <c r="C2195" t="s">
        <v>1381</v>
      </c>
      <c r="D2195">
        <v>1900</v>
      </c>
      <c r="E2195" s="957">
        <v>1</v>
      </c>
      <c r="F2195" t="s">
        <v>439</v>
      </c>
      <c r="G2195" s="957">
        <v>91</v>
      </c>
      <c r="H2195" t="s">
        <v>386</v>
      </c>
      <c r="I2195" s="937" t="s">
        <v>488</v>
      </c>
      <c r="J2195" s="937" t="s">
        <v>491</v>
      </c>
      <c r="K2195" s="937" t="s">
        <v>492</v>
      </c>
      <c r="L2195" s="945" t="s">
        <v>63</v>
      </c>
      <c r="M2195" s="960" t="s">
        <v>344</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ASR_CMS_19</v>
      </c>
      <c r="AB2195" s="957">
        <f t="shared" si="379"/>
        <v>45406</v>
      </c>
      <c r="AC2195" t="str">
        <f t="shared" si="380"/>
        <v>Unaudited</v>
      </c>
    </row>
    <row r="2196" spans="1:29" x14ac:dyDescent="0.25">
      <c r="A2196" t="s">
        <v>421</v>
      </c>
      <c r="B2196" t="s">
        <v>1380</v>
      </c>
      <c r="C2196" t="s">
        <v>1381</v>
      </c>
      <c r="D2196">
        <v>1900</v>
      </c>
      <c r="E2196" s="957">
        <v>1</v>
      </c>
      <c r="F2196" t="s">
        <v>439</v>
      </c>
      <c r="G2196" s="957">
        <v>91</v>
      </c>
      <c r="H2196" t="s">
        <v>386</v>
      </c>
      <c r="I2196" s="962" t="s">
        <v>488</v>
      </c>
      <c r="J2196" s="962" t="s">
        <v>491</v>
      </c>
      <c r="K2196" s="962" t="s">
        <v>1014</v>
      </c>
      <c r="L2196" s="937" t="s">
        <v>910</v>
      </c>
      <c r="M2196" s="962" t="s">
        <v>911</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ASR_CMS_19</v>
      </c>
      <c r="AB2196" s="957">
        <f t="shared" si="379"/>
        <v>45406</v>
      </c>
      <c r="AC2196" t="str">
        <f t="shared" si="380"/>
        <v>Unaudited</v>
      </c>
    </row>
    <row r="2197" spans="1:29" x14ac:dyDescent="0.25">
      <c r="A2197" t="s">
        <v>421</v>
      </c>
      <c r="B2197" t="s">
        <v>1380</v>
      </c>
      <c r="C2197" t="s">
        <v>1381</v>
      </c>
      <c r="D2197">
        <v>1900</v>
      </c>
      <c r="E2197" s="957">
        <v>1</v>
      </c>
      <c r="F2197" t="s">
        <v>439</v>
      </c>
      <c r="G2197" s="957">
        <v>91</v>
      </c>
      <c r="H2197" t="s">
        <v>386</v>
      </c>
      <c r="I2197" s="937" t="s">
        <v>488</v>
      </c>
      <c r="J2197" s="937" t="s">
        <v>13</v>
      </c>
      <c r="K2197" s="937" t="s">
        <v>493</v>
      </c>
      <c r="L2197" s="937" t="s">
        <v>95</v>
      </c>
      <c r="M2197" s="962" t="s">
        <v>147</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ASR_CMS_19</v>
      </c>
      <c r="AB2197" s="957">
        <f t="shared" si="379"/>
        <v>45406</v>
      </c>
      <c r="AC2197" t="str">
        <f t="shared" si="380"/>
        <v>Unaudited</v>
      </c>
    </row>
    <row r="2198" spans="1:29" x14ac:dyDescent="0.25">
      <c r="A2198" t="s">
        <v>421</v>
      </c>
      <c r="B2198" t="s">
        <v>1380</v>
      </c>
      <c r="C2198" t="s">
        <v>1381</v>
      </c>
      <c r="D2198">
        <v>1900</v>
      </c>
      <c r="E2198" s="957">
        <v>1</v>
      </c>
      <c r="F2198" t="s">
        <v>439</v>
      </c>
      <c r="G2198" s="957">
        <v>91</v>
      </c>
      <c r="H2198" t="s">
        <v>386</v>
      </c>
      <c r="I2198" s="937" t="s">
        <v>488</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ASR_CMS_19</v>
      </c>
      <c r="AB2198" s="957">
        <f t="shared" si="379"/>
        <v>45406</v>
      </c>
      <c r="AC2198" t="str">
        <f t="shared" si="380"/>
        <v>Unaudited</v>
      </c>
    </row>
    <row r="2199" spans="1:29" x14ac:dyDescent="0.25">
      <c r="A2199" t="s">
        <v>421</v>
      </c>
      <c r="B2199" t="s">
        <v>1380</v>
      </c>
      <c r="C2199" t="s">
        <v>1381</v>
      </c>
      <c r="D2199">
        <v>1900</v>
      </c>
      <c r="E2199" s="957">
        <v>1</v>
      </c>
      <c r="F2199" t="s">
        <v>439</v>
      </c>
      <c r="G2199" s="957">
        <v>91</v>
      </c>
      <c r="H2199" t="s">
        <v>386</v>
      </c>
      <c r="I2199" s="937" t="s">
        <v>489</v>
      </c>
      <c r="J2199" s="937" t="s">
        <v>445</v>
      </c>
      <c r="K2199" s="937" t="s">
        <v>0</v>
      </c>
      <c r="L2199" s="937">
        <v>2.1</v>
      </c>
      <c r="M2199" s="962" t="s">
        <v>148</v>
      </c>
      <c r="N2199" s="678">
        <f t="shared" ca="1" si="377"/>
        <v>5261558.54</v>
      </c>
      <c r="O2199" s="678">
        <f t="shared" ca="1" si="377"/>
        <v>1131671.0199999998</v>
      </c>
      <c r="P2199" s="678">
        <f t="shared" ca="1" si="377"/>
        <v>205363.47999999998</v>
      </c>
      <c r="Q2199" s="678">
        <f t="shared" ca="1" si="377"/>
        <v>1730270.3000000003</v>
      </c>
      <c r="R2199" s="678">
        <f t="shared" ca="1" si="377"/>
        <v>246820.84000000003</v>
      </c>
      <c r="S2199" s="678">
        <f t="shared" ca="1" si="377"/>
        <v>0</v>
      </c>
      <c r="T2199" s="678">
        <f t="shared" ca="1" si="377"/>
        <v>221435.66999999998</v>
      </c>
      <c r="U2199" s="678">
        <f t="shared" ca="1" si="377"/>
        <v>0</v>
      </c>
      <c r="V2199" s="678">
        <f t="shared" ca="1" si="377"/>
        <v>25062.230000000003</v>
      </c>
      <c r="W2199" s="678">
        <f t="shared" ca="1" si="381"/>
        <v>1700935.0000000002</v>
      </c>
      <c r="X2199" s="678">
        <f t="shared" ca="1" si="377"/>
        <v>0</v>
      </c>
      <c r="Y2199" s="678">
        <f t="shared" ca="1" si="377"/>
        <v>0</v>
      </c>
      <c r="Z2199" s="678">
        <f t="shared" ca="1" si="377"/>
        <v>0</v>
      </c>
      <c r="AA2199" t="str">
        <f t="shared" si="378"/>
        <v>ASR_CMS_19</v>
      </c>
      <c r="AB2199" s="957">
        <f t="shared" si="379"/>
        <v>45406</v>
      </c>
      <c r="AC2199" t="str">
        <f t="shared" si="380"/>
        <v>Unaudited</v>
      </c>
    </row>
    <row r="2200" spans="1:29" ht="30" x14ac:dyDescent="0.25">
      <c r="A2200" t="s">
        <v>421</v>
      </c>
      <c r="B2200" t="s">
        <v>1380</v>
      </c>
      <c r="C2200" t="s">
        <v>1381</v>
      </c>
      <c r="D2200">
        <v>1900</v>
      </c>
      <c r="E2200" s="957">
        <v>1</v>
      </c>
      <c r="F2200" t="s">
        <v>439</v>
      </c>
      <c r="G2200" s="957">
        <v>91</v>
      </c>
      <c r="H2200" t="s">
        <v>386</v>
      </c>
      <c r="I2200" s="937" t="s">
        <v>489</v>
      </c>
      <c r="J2200" s="937" t="s">
        <v>445</v>
      </c>
      <c r="K2200" s="937" t="s">
        <v>0</v>
      </c>
      <c r="L2200" s="945">
        <v>2.2000000000000002</v>
      </c>
      <c r="M2200" s="960" t="s">
        <v>149</v>
      </c>
      <c r="N2200" s="678">
        <f t="shared" ca="1" si="377"/>
        <v>223849.11838275922</v>
      </c>
      <c r="O2200" s="678">
        <f t="shared" ca="1" si="377"/>
        <v>42863.566036433076</v>
      </c>
      <c r="P2200" s="678">
        <f t="shared" ca="1" si="377"/>
        <v>7557.2656751158729</v>
      </c>
      <c r="Q2200" s="678">
        <f t="shared" ca="1" si="377"/>
        <v>86298.167731755515</v>
      </c>
      <c r="R2200" s="678">
        <f t="shared" ca="1" si="377"/>
        <v>9082.8742385708847</v>
      </c>
      <c r="S2200" s="678">
        <f t="shared" ca="1" si="377"/>
        <v>0</v>
      </c>
      <c r="T2200" s="678">
        <f t="shared" ca="1" si="377"/>
        <v>8148.713627843109</v>
      </c>
      <c r="U2200" s="678">
        <f t="shared" ca="1" si="377"/>
        <v>0</v>
      </c>
      <c r="V2200" s="678">
        <f t="shared" ca="1" si="377"/>
        <v>922.2765923174818</v>
      </c>
      <c r="W2200" s="678">
        <f t="shared" ca="1" si="381"/>
        <v>68976.254480723277</v>
      </c>
      <c r="X2200" s="678">
        <f t="shared" ca="1" si="377"/>
        <v>0</v>
      </c>
      <c r="Y2200" s="678">
        <f t="shared" ca="1" si="377"/>
        <v>0</v>
      </c>
      <c r="Z2200" s="678">
        <f t="shared" ca="1" si="377"/>
        <v>0</v>
      </c>
      <c r="AA2200" t="str">
        <f t="shared" si="378"/>
        <v>ASR_CMS_19</v>
      </c>
      <c r="AB2200" s="957">
        <f t="shared" si="379"/>
        <v>45406</v>
      </c>
      <c r="AC2200" t="str">
        <f t="shared" si="380"/>
        <v>Unaudited</v>
      </c>
    </row>
    <row r="2201" spans="1:29" x14ac:dyDescent="0.25">
      <c r="A2201" t="s">
        <v>421</v>
      </c>
      <c r="B2201" t="s">
        <v>1380</v>
      </c>
      <c r="C2201" t="s">
        <v>1381</v>
      </c>
      <c r="D2201">
        <v>1900</v>
      </c>
      <c r="E2201" s="957">
        <v>1</v>
      </c>
      <c r="F2201" t="s">
        <v>439</v>
      </c>
      <c r="G2201" s="957">
        <v>91</v>
      </c>
      <c r="H2201" t="s">
        <v>386</v>
      </c>
      <c r="I2201" s="962" t="s">
        <v>489</v>
      </c>
      <c r="J2201" s="962" t="s">
        <v>445</v>
      </c>
      <c r="K2201" s="962" t="s">
        <v>0</v>
      </c>
      <c r="L2201" s="937">
        <v>2.2999999999999998</v>
      </c>
      <c r="M2201" s="962" t="s">
        <v>150</v>
      </c>
      <c r="N2201" s="678">
        <f t="shared" ca="1" si="377"/>
        <v>652710.09</v>
      </c>
      <c r="O2201" s="678">
        <f t="shared" ca="1" si="377"/>
        <v>268274.25000000006</v>
      </c>
      <c r="P2201" s="678">
        <f t="shared" ca="1" si="377"/>
        <v>47323.220000000016</v>
      </c>
      <c r="Q2201" s="678">
        <f t="shared" ca="1" si="377"/>
        <v>207896.49</v>
      </c>
      <c r="R2201" s="678">
        <f t="shared" ca="1" si="377"/>
        <v>52220.820000000007</v>
      </c>
      <c r="S2201" s="678">
        <f t="shared" ca="1" si="377"/>
        <v>477.57</v>
      </c>
      <c r="T2201" s="678">
        <f t="shared" ca="1" si="377"/>
        <v>31826.239999999998</v>
      </c>
      <c r="U2201" s="678">
        <f t="shared" ca="1" si="377"/>
        <v>0</v>
      </c>
      <c r="V2201" s="678">
        <f t="shared" ca="1" si="377"/>
        <v>5593.15</v>
      </c>
      <c r="W2201" s="678">
        <f t="shared" ca="1" si="381"/>
        <v>39098.35</v>
      </c>
      <c r="X2201" s="678">
        <f t="shared" ca="1" si="377"/>
        <v>0</v>
      </c>
      <c r="Y2201" s="678">
        <f t="shared" ca="1" si="377"/>
        <v>0</v>
      </c>
      <c r="Z2201" s="678">
        <f t="shared" ca="1" si="377"/>
        <v>0</v>
      </c>
      <c r="AA2201" t="str">
        <f t="shared" si="378"/>
        <v>ASR_CMS_19</v>
      </c>
      <c r="AB2201" s="957">
        <f t="shared" si="379"/>
        <v>45406</v>
      </c>
      <c r="AC2201" t="str">
        <f t="shared" si="380"/>
        <v>Unaudited</v>
      </c>
    </row>
    <row r="2202" spans="1:29" x14ac:dyDescent="0.25">
      <c r="A2202" t="s">
        <v>421</v>
      </c>
      <c r="B2202" t="s">
        <v>1380</v>
      </c>
      <c r="C2202" t="s">
        <v>1381</v>
      </c>
      <c r="D2202">
        <v>1900</v>
      </c>
      <c r="E2202" s="957">
        <v>1</v>
      </c>
      <c r="F2202" t="s">
        <v>439</v>
      </c>
      <c r="G2202" s="957">
        <v>91</v>
      </c>
      <c r="H2202" t="s">
        <v>386</v>
      </c>
      <c r="I2202" s="937" t="s">
        <v>489</v>
      </c>
      <c r="J2202" s="937" t="s">
        <v>445</v>
      </c>
      <c r="K2202" s="937" t="s">
        <v>0</v>
      </c>
      <c r="L2202" s="937">
        <v>2.4</v>
      </c>
      <c r="M2202" s="962" t="s">
        <v>151</v>
      </c>
      <c r="N2202" s="678">
        <f t="shared" ca="1" si="377"/>
        <v>2543797.66</v>
      </c>
      <c r="O2202" s="678">
        <f t="shared" ca="1" si="377"/>
        <v>811797.79</v>
      </c>
      <c r="P2202" s="678">
        <f t="shared" ca="1" si="377"/>
        <v>102546.8</v>
      </c>
      <c r="Q2202" s="678">
        <f t="shared" ca="1" si="377"/>
        <v>1011894.0799999997</v>
      </c>
      <c r="R2202" s="678">
        <f t="shared" ca="1" si="377"/>
        <v>125599.82999999999</v>
      </c>
      <c r="S2202" s="678">
        <f t="shared" ca="1" si="377"/>
        <v>19.899999999999999</v>
      </c>
      <c r="T2202" s="678">
        <f t="shared" ca="1" si="377"/>
        <v>155286.10999999996</v>
      </c>
      <c r="U2202" s="678">
        <f t="shared" ca="1" si="377"/>
        <v>0</v>
      </c>
      <c r="V2202" s="678">
        <f t="shared" ca="1" si="377"/>
        <v>40480.929999999993</v>
      </c>
      <c r="W2202" s="678">
        <f t="shared" ca="1" si="381"/>
        <v>296172.22000000009</v>
      </c>
      <c r="X2202" s="678">
        <f t="shared" ca="1" si="377"/>
        <v>0</v>
      </c>
      <c r="Y2202" s="678">
        <f t="shared" ca="1" si="377"/>
        <v>0</v>
      </c>
      <c r="Z2202" s="678">
        <f t="shared" ca="1" si="377"/>
        <v>0</v>
      </c>
      <c r="AA2202" t="str">
        <f t="shared" si="378"/>
        <v>ASR_CMS_19</v>
      </c>
      <c r="AB2202" s="957">
        <f t="shared" si="379"/>
        <v>45406</v>
      </c>
      <c r="AC2202" t="str">
        <f t="shared" si="380"/>
        <v>Unaudited</v>
      </c>
    </row>
    <row r="2203" spans="1:29" ht="30" x14ac:dyDescent="0.25">
      <c r="A2203" t="s">
        <v>421</v>
      </c>
      <c r="B2203" t="s">
        <v>1380</v>
      </c>
      <c r="C2203" t="s">
        <v>1381</v>
      </c>
      <c r="D2203">
        <v>1900</v>
      </c>
      <c r="E2203" s="957">
        <v>1</v>
      </c>
      <c r="F2203" t="s">
        <v>439</v>
      </c>
      <c r="G2203" s="957">
        <v>91</v>
      </c>
      <c r="H2203" t="s">
        <v>386</v>
      </c>
      <c r="I2203" s="937" t="s">
        <v>489</v>
      </c>
      <c r="J2203" s="937" t="s">
        <v>445</v>
      </c>
      <c r="K2203" s="937" t="s">
        <v>0</v>
      </c>
      <c r="L2203" s="937">
        <v>2.5</v>
      </c>
      <c r="M2203" s="962" t="s">
        <v>152</v>
      </c>
      <c r="N2203" s="678">
        <f t="shared" ca="1" si="377"/>
        <v>11951.581175051533</v>
      </c>
      <c r="O2203" s="678">
        <f t="shared" ca="1" si="377"/>
        <v>4038.3980238636059</v>
      </c>
      <c r="P2203" s="678">
        <f t="shared" ca="1" si="377"/>
        <v>560.17825690886866</v>
      </c>
      <c r="Q2203" s="678">
        <f t="shared" ca="1" si="377"/>
        <v>4560.8067286099376</v>
      </c>
      <c r="R2203" s="678">
        <f t="shared" ca="1" si="377"/>
        <v>664.87283715088279</v>
      </c>
      <c r="S2203" s="678">
        <f t="shared" ca="1" si="377"/>
        <v>1.8600443216097216</v>
      </c>
      <c r="T2203" s="678">
        <f t="shared" ca="1" si="377"/>
        <v>699.61457800581093</v>
      </c>
      <c r="U2203" s="678">
        <f t="shared" ca="1" si="377"/>
        <v>0</v>
      </c>
      <c r="V2203" s="678">
        <f t="shared" ca="1" si="377"/>
        <v>172.27135481012328</v>
      </c>
      <c r="W2203" s="678">
        <f t="shared" ca="1" si="381"/>
        <v>1253.5793513806955</v>
      </c>
      <c r="X2203" s="678">
        <f t="shared" ca="1" si="377"/>
        <v>0</v>
      </c>
      <c r="Y2203" s="678">
        <f t="shared" ca="1" si="377"/>
        <v>0</v>
      </c>
      <c r="Z2203" s="678">
        <f t="shared" ca="1" si="377"/>
        <v>0</v>
      </c>
      <c r="AA2203" t="str">
        <f t="shared" si="378"/>
        <v>ASR_CMS_19</v>
      </c>
      <c r="AB2203" s="957">
        <f t="shared" si="379"/>
        <v>45406</v>
      </c>
      <c r="AC2203" t="str">
        <f t="shared" si="380"/>
        <v>Unaudited</v>
      </c>
    </row>
    <row r="2204" spans="1:29" x14ac:dyDescent="0.25">
      <c r="A2204" t="s">
        <v>421</v>
      </c>
      <c r="B2204" t="s">
        <v>1380</v>
      </c>
      <c r="C2204" t="s">
        <v>1381</v>
      </c>
      <c r="D2204">
        <v>1900</v>
      </c>
      <c r="E2204" s="957">
        <v>1</v>
      </c>
      <c r="F2204" t="s">
        <v>439</v>
      </c>
      <c r="G2204" s="957">
        <v>91</v>
      </c>
      <c r="H2204" t="s">
        <v>386</v>
      </c>
      <c r="I2204" s="937" t="s">
        <v>489</v>
      </c>
      <c r="J2204" s="937" t="s">
        <v>445</v>
      </c>
      <c r="K2204" s="937" t="s">
        <v>0</v>
      </c>
      <c r="L2204" s="937" t="s">
        <v>97</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ASR_CMS_19</v>
      </c>
      <c r="AB2204" s="957">
        <f t="shared" si="379"/>
        <v>45406</v>
      </c>
      <c r="AC2204" t="str">
        <f t="shared" si="380"/>
        <v>Unaudited</v>
      </c>
    </row>
    <row r="2205" spans="1:29" x14ac:dyDescent="0.25">
      <c r="A2205" t="s">
        <v>421</v>
      </c>
      <c r="B2205" t="s">
        <v>1380</v>
      </c>
      <c r="C2205" t="s">
        <v>1381</v>
      </c>
      <c r="D2205">
        <v>1900</v>
      </c>
      <c r="E2205" s="957">
        <v>1</v>
      </c>
      <c r="F2205" t="s">
        <v>439</v>
      </c>
      <c r="G2205" s="957">
        <v>91</v>
      </c>
      <c r="H2205" t="s">
        <v>386</v>
      </c>
      <c r="I2205" s="937" t="s">
        <v>489</v>
      </c>
      <c r="J2205" s="937" t="s">
        <v>445</v>
      </c>
      <c r="K2205" s="937" t="s">
        <v>0</v>
      </c>
      <c r="L2205" s="945" t="s">
        <v>153</v>
      </c>
      <c r="M2205" s="960" t="s">
        <v>452</v>
      </c>
      <c r="N2205" s="678">
        <f t="shared" ca="1" si="377"/>
        <v>-14416.948868781859</v>
      </c>
      <c r="O2205" s="678">
        <f t="shared" ca="1" si="377"/>
        <v>-2589.1374294025213</v>
      </c>
      <c r="P2205" s="678">
        <f t="shared" ca="1" si="377"/>
        <v>-436.53744262901904</v>
      </c>
      <c r="Q2205" s="678">
        <f t="shared" ca="1" si="377"/>
        <v>-3938.3309168514265</v>
      </c>
      <c r="R2205" s="678">
        <f t="shared" ca="1" si="377"/>
        <v>-562.68632603290405</v>
      </c>
      <c r="S2205" s="678">
        <f t="shared" ca="1" si="377"/>
        <v>-13.515393399592904</v>
      </c>
      <c r="T2205" s="678">
        <f t="shared" ca="1" si="377"/>
        <v>-727.6915527646587</v>
      </c>
      <c r="U2205" s="678">
        <f t="shared" ca="1" si="377"/>
        <v>-1.2103115720175465E-2</v>
      </c>
      <c r="V2205" s="678">
        <f t="shared" ca="1" si="377"/>
        <v>-58.295128145052203</v>
      </c>
      <c r="W2205" s="678">
        <f t="shared" ca="1" si="381"/>
        <v>-6090.7425764409672</v>
      </c>
      <c r="X2205" s="678">
        <f t="shared" ca="1" si="377"/>
        <v>0</v>
      </c>
      <c r="Y2205" s="678">
        <f t="shared" ca="1" si="377"/>
        <v>0</v>
      </c>
      <c r="Z2205" s="678">
        <f t="shared" ca="1" si="377"/>
        <v>0</v>
      </c>
      <c r="AA2205" t="str">
        <f t="shared" si="378"/>
        <v>ASR_CMS_19</v>
      </c>
      <c r="AB2205" s="957">
        <f t="shared" si="379"/>
        <v>45406</v>
      </c>
      <c r="AC2205" t="str">
        <f t="shared" si="380"/>
        <v>Unaudited</v>
      </c>
    </row>
    <row r="2206" spans="1:29" x14ac:dyDescent="0.25">
      <c r="A2206" t="s">
        <v>421</v>
      </c>
      <c r="B2206" t="s">
        <v>1380</v>
      </c>
      <c r="C2206" t="s">
        <v>1381</v>
      </c>
      <c r="D2206">
        <v>1900</v>
      </c>
      <c r="E2206" s="957">
        <v>1</v>
      </c>
      <c r="F2206" t="s">
        <v>439</v>
      </c>
      <c r="G2206" s="957">
        <v>91</v>
      </c>
      <c r="H2206" t="s">
        <v>386</v>
      </c>
      <c r="I2206" s="962" t="s">
        <v>489</v>
      </c>
      <c r="J2206" s="962" t="s">
        <v>445</v>
      </c>
      <c r="K2206" s="962" t="s">
        <v>0</v>
      </c>
      <c r="L2206" s="937" t="s">
        <v>912</v>
      </c>
      <c r="M2206" s="962" t="s">
        <v>24</v>
      </c>
      <c r="N2206" s="678">
        <f t="shared" ca="1" si="377"/>
        <v>821386.78999999992</v>
      </c>
      <c r="O2206" s="678">
        <f t="shared" ca="1" si="377"/>
        <v>33116.81</v>
      </c>
      <c r="P2206" s="678">
        <f t="shared" ca="1" si="377"/>
        <v>0</v>
      </c>
      <c r="Q2206" s="678">
        <f t="shared" ca="1" si="377"/>
        <v>614822.86</v>
      </c>
      <c r="R2206" s="678">
        <f t="shared" ca="1" si="377"/>
        <v>0</v>
      </c>
      <c r="S2206" s="678">
        <f t="shared" ca="1" si="377"/>
        <v>0</v>
      </c>
      <c r="T2206" s="678">
        <f t="shared" ca="1" si="377"/>
        <v>0</v>
      </c>
      <c r="U2206" s="678">
        <f t="shared" ca="1" si="377"/>
        <v>0</v>
      </c>
      <c r="V2206" s="678">
        <f t="shared" ca="1" si="377"/>
        <v>0</v>
      </c>
      <c r="W2206" s="678">
        <f t="shared" ca="1" si="381"/>
        <v>173447.12</v>
      </c>
      <c r="X2206" s="678">
        <f t="shared" ca="1" si="377"/>
        <v>0</v>
      </c>
      <c r="Y2206" s="678">
        <f t="shared" ca="1" si="377"/>
        <v>0</v>
      </c>
      <c r="Z2206" s="678">
        <f t="shared" ca="1" si="377"/>
        <v>0</v>
      </c>
      <c r="AA2206" t="str">
        <f t="shared" si="378"/>
        <v>ASR_CMS_19</v>
      </c>
      <c r="AB2206" s="957">
        <f t="shared" si="379"/>
        <v>45406</v>
      </c>
      <c r="AC2206" t="str">
        <f t="shared" si="380"/>
        <v>Unaudited</v>
      </c>
    </row>
    <row r="2207" spans="1:29" x14ac:dyDescent="0.25">
      <c r="A2207" t="s">
        <v>421</v>
      </c>
      <c r="B2207" t="s">
        <v>1380</v>
      </c>
      <c r="C2207" t="s">
        <v>1381</v>
      </c>
      <c r="D2207">
        <v>1900</v>
      </c>
      <c r="E2207" s="957">
        <v>1</v>
      </c>
      <c r="F2207" t="s">
        <v>439</v>
      </c>
      <c r="G2207" s="957">
        <v>91</v>
      </c>
      <c r="H2207" t="s">
        <v>386</v>
      </c>
      <c r="I2207" s="937" t="s">
        <v>489</v>
      </c>
      <c r="J2207" s="937" t="s">
        <v>445</v>
      </c>
      <c r="K2207" s="937" t="s">
        <v>53</v>
      </c>
      <c r="L2207" s="937">
        <v>3.1</v>
      </c>
      <c r="M2207" s="962" t="s">
        <v>33</v>
      </c>
      <c r="N2207" s="678">
        <f t="shared" ca="1" si="377"/>
        <v>984789.49999999977</v>
      </c>
      <c r="O2207" s="678">
        <f t="shared" ca="1" si="377"/>
        <v>445385.91</v>
      </c>
      <c r="P2207" s="678">
        <f t="shared" ca="1" si="377"/>
        <v>55668.05000000001</v>
      </c>
      <c r="Q2207" s="678">
        <f t="shared" ca="1" si="377"/>
        <v>326388.64999999997</v>
      </c>
      <c r="R2207" s="678">
        <f t="shared" ca="1" si="377"/>
        <v>48857.509999999966</v>
      </c>
      <c r="S2207" s="678">
        <f t="shared" ca="1" si="377"/>
        <v>668.62</v>
      </c>
      <c r="T2207" s="678">
        <f t="shared" ca="1" si="377"/>
        <v>55084.079999999987</v>
      </c>
      <c r="U2207" s="678">
        <f t="shared" ca="1" si="377"/>
        <v>0</v>
      </c>
      <c r="V2207" s="678">
        <f t="shared" ca="1" si="377"/>
        <v>3994.9399999999996</v>
      </c>
      <c r="W2207" s="678">
        <f t="shared" ca="1" si="381"/>
        <v>48741.740000000013</v>
      </c>
      <c r="X2207" s="678">
        <f t="shared" ca="1" si="377"/>
        <v>0</v>
      </c>
      <c r="Y2207" s="678">
        <f t="shared" ca="1" si="377"/>
        <v>0</v>
      </c>
      <c r="Z2207" s="678">
        <f t="shared" ca="1" si="377"/>
        <v>0</v>
      </c>
      <c r="AA2207" t="str">
        <f t="shared" si="378"/>
        <v>ASR_CMS_19</v>
      </c>
      <c r="AB2207" s="957">
        <f t="shared" si="379"/>
        <v>45406</v>
      </c>
      <c r="AC2207" t="str">
        <f t="shared" si="380"/>
        <v>Unaudited</v>
      </c>
    </row>
    <row r="2208" spans="1:29" x14ac:dyDescent="0.25">
      <c r="A2208" t="s">
        <v>421</v>
      </c>
      <c r="B2208" t="s">
        <v>1380</v>
      </c>
      <c r="C2208" t="s">
        <v>1381</v>
      </c>
      <c r="D2208">
        <v>1900</v>
      </c>
      <c r="E2208" s="957">
        <v>1</v>
      </c>
      <c r="F2208" t="s">
        <v>439</v>
      </c>
      <c r="G2208" s="957">
        <v>91</v>
      </c>
      <c r="H2208" t="s">
        <v>386</v>
      </c>
      <c r="I2208" s="937" t="s">
        <v>489</v>
      </c>
      <c r="J2208" s="937" t="s">
        <v>445</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3060391.370000001</v>
      </c>
      <c r="O2208" s="678">
        <f t="shared" ca="1" si="382"/>
        <v>1017002.6700000004</v>
      </c>
      <c r="P2208" s="678">
        <f t="shared" ca="1" si="382"/>
        <v>139150.06000000003</v>
      </c>
      <c r="Q2208" s="678">
        <f t="shared" ca="1" si="382"/>
        <v>1138367.1900000004</v>
      </c>
      <c r="R2208" s="678">
        <f t="shared" ca="1" si="382"/>
        <v>150707.43</v>
      </c>
      <c r="S2208" s="678">
        <f t="shared" ca="1" si="382"/>
        <v>696.06000000000006</v>
      </c>
      <c r="T2208" s="678">
        <f t="shared" ca="1" si="382"/>
        <v>179707.46</v>
      </c>
      <c r="U2208" s="678">
        <f t="shared" ca="1" si="382"/>
        <v>0</v>
      </c>
      <c r="V2208" s="678">
        <f t="shared" ca="1" si="382"/>
        <v>22383.41</v>
      </c>
      <c r="W2208" s="678">
        <f t="shared" ca="1" si="381"/>
        <v>412377.09000000008</v>
      </c>
      <c r="X2208" s="678">
        <f t="shared" ca="1" si="382"/>
        <v>0</v>
      </c>
      <c r="Y2208" s="678">
        <f t="shared" ca="1" si="382"/>
        <v>0</v>
      </c>
      <c r="Z2208" s="678">
        <f t="shared" ca="1" si="382"/>
        <v>0</v>
      </c>
      <c r="AA2208" t="str">
        <f t="shared" si="378"/>
        <v>ASR_CMS_19</v>
      </c>
      <c r="AB2208" s="957">
        <f t="shared" si="379"/>
        <v>45406</v>
      </c>
      <c r="AC2208" t="str">
        <f t="shared" si="380"/>
        <v>Unaudited</v>
      </c>
    </row>
    <row r="2209" spans="1:29" x14ac:dyDescent="0.25">
      <c r="A2209" t="s">
        <v>421</v>
      </c>
      <c r="B2209" t="s">
        <v>1380</v>
      </c>
      <c r="C2209" t="s">
        <v>1381</v>
      </c>
      <c r="D2209">
        <v>1900</v>
      </c>
      <c r="E2209" s="957">
        <v>1</v>
      </c>
      <c r="F2209" t="s">
        <v>439</v>
      </c>
      <c r="G2209" s="957">
        <v>91</v>
      </c>
      <c r="H2209" t="s">
        <v>386</v>
      </c>
      <c r="I2209" s="937" t="s">
        <v>489</v>
      </c>
      <c r="J2209" s="937" t="s">
        <v>445</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ASR_CMS_19</v>
      </c>
      <c r="AB2209" s="957">
        <f t="shared" si="379"/>
        <v>45406</v>
      </c>
      <c r="AC2209" t="str">
        <f t="shared" si="380"/>
        <v>Unaudited</v>
      </c>
    </row>
    <row r="2210" spans="1:29" x14ac:dyDescent="0.25">
      <c r="A2210" t="s">
        <v>421</v>
      </c>
      <c r="B2210" t="s">
        <v>1380</v>
      </c>
      <c r="C2210" t="s">
        <v>1381</v>
      </c>
      <c r="D2210">
        <v>1900</v>
      </c>
      <c r="E2210" s="957">
        <v>1</v>
      </c>
      <c r="F2210" t="s">
        <v>439</v>
      </c>
      <c r="G2210" s="957">
        <v>91</v>
      </c>
      <c r="H2210" t="s">
        <v>386</v>
      </c>
      <c r="I2210" s="937" t="s">
        <v>489</v>
      </c>
      <c r="J2210" s="937" t="s">
        <v>445</v>
      </c>
      <c r="K2210" s="937" t="s">
        <v>53</v>
      </c>
      <c r="L2210" s="937" t="s">
        <v>44</v>
      </c>
      <c r="M2210" s="962" t="s">
        <v>154</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ASR_CMS_19</v>
      </c>
      <c r="AB2210" s="957">
        <f t="shared" si="379"/>
        <v>45406</v>
      </c>
      <c r="AC2210" t="str">
        <f t="shared" si="380"/>
        <v>Unaudited</v>
      </c>
    </row>
    <row r="2211" spans="1:29" x14ac:dyDescent="0.25">
      <c r="A2211" t="s">
        <v>421</v>
      </c>
      <c r="B2211" t="s">
        <v>1380</v>
      </c>
      <c r="C2211" t="s">
        <v>1381</v>
      </c>
      <c r="D2211">
        <v>1900</v>
      </c>
      <c r="E2211" s="957">
        <v>1</v>
      </c>
      <c r="F2211" t="s">
        <v>439</v>
      </c>
      <c r="G2211" s="957">
        <v>91</v>
      </c>
      <c r="H2211" t="s">
        <v>386</v>
      </c>
      <c r="I2211" s="937" t="s">
        <v>489</v>
      </c>
      <c r="J2211" s="937" t="s">
        <v>445</v>
      </c>
      <c r="K2211" s="937" t="s">
        <v>53</v>
      </c>
      <c r="L2211" s="937" t="s">
        <v>41</v>
      </c>
      <c r="M2211" s="962" t="s">
        <v>52</v>
      </c>
      <c r="N2211" s="678">
        <f t="shared" ca="1" si="382"/>
        <v>53363.889407272844</v>
      </c>
      <c r="O2211" s="678">
        <f t="shared" ca="1" si="382"/>
        <v>26417.738204369962</v>
      </c>
      <c r="P2211" s="678">
        <f t="shared" ca="1" si="382"/>
        <v>3981.1491733448388</v>
      </c>
      <c r="Q2211" s="678">
        <f t="shared" ca="1" si="382"/>
        <v>16830.033007341914</v>
      </c>
      <c r="R2211" s="678">
        <f t="shared" ca="1" si="382"/>
        <v>2605.7231211200897</v>
      </c>
      <c r="S2211" s="678">
        <f t="shared" ca="1" si="382"/>
        <v>60.818226374690894</v>
      </c>
      <c r="T2211" s="678">
        <f t="shared" ca="1" si="382"/>
        <v>2251.5861415304689</v>
      </c>
      <c r="U2211" s="678">
        <f t="shared" ca="1" si="382"/>
        <v>3.3390398793947949</v>
      </c>
      <c r="V2211" s="678">
        <f t="shared" ca="1" si="382"/>
        <v>267.40144367486647</v>
      </c>
      <c r="W2211" s="678">
        <f t="shared" ca="1" si="381"/>
        <v>946.10104963661331</v>
      </c>
      <c r="X2211" s="678">
        <f t="shared" ca="1" si="382"/>
        <v>0</v>
      </c>
      <c r="Y2211" s="678">
        <f t="shared" ca="1" si="382"/>
        <v>0</v>
      </c>
      <c r="Z2211" s="678">
        <f t="shared" ca="1" si="382"/>
        <v>0</v>
      </c>
      <c r="AA2211" t="str">
        <f t="shared" si="378"/>
        <v>ASR_CMS_19</v>
      </c>
      <c r="AB2211" s="957">
        <f t="shared" si="379"/>
        <v>45406</v>
      </c>
      <c r="AC2211" t="str">
        <f t="shared" si="380"/>
        <v>Unaudited</v>
      </c>
    </row>
    <row r="2212" spans="1:29" x14ac:dyDescent="0.25">
      <c r="A2212" t="s">
        <v>421</v>
      </c>
      <c r="B2212" t="s">
        <v>1380</v>
      </c>
      <c r="C2212" t="s">
        <v>1381</v>
      </c>
      <c r="D2212">
        <v>1900</v>
      </c>
      <c r="E2212" s="957">
        <v>1</v>
      </c>
      <c r="F2212" t="s">
        <v>439</v>
      </c>
      <c r="G2212" s="957">
        <v>91</v>
      </c>
      <c r="H2212" t="s">
        <v>386</v>
      </c>
      <c r="I2212" s="937" t="s">
        <v>489</v>
      </c>
      <c r="J2212" s="937" t="s">
        <v>445</v>
      </c>
      <c r="K2212" s="937" t="s">
        <v>53</v>
      </c>
      <c r="L2212" s="937" t="s">
        <v>42</v>
      </c>
      <c r="M2212" s="962" t="s">
        <v>155</v>
      </c>
      <c r="N2212" s="678">
        <f t="shared" ca="1" si="382"/>
        <v>34680.571444336631</v>
      </c>
      <c r="O2212" s="678">
        <f t="shared" ca="1" si="382"/>
        <v>12538.936453194248</v>
      </c>
      <c r="P2212" s="678">
        <f t="shared" ca="1" si="382"/>
        <v>1668.1055378927254</v>
      </c>
      <c r="Q2212" s="678">
        <f t="shared" ca="1" si="382"/>
        <v>12559.234015083161</v>
      </c>
      <c r="R2212" s="678">
        <f t="shared" ca="1" si="382"/>
        <v>1709.4849515187202</v>
      </c>
      <c r="S2212" s="678">
        <f t="shared" ca="1" si="382"/>
        <v>11.701155242162194</v>
      </c>
      <c r="T2212" s="678">
        <f t="shared" ca="1" si="382"/>
        <v>2013.1695775466296</v>
      </c>
      <c r="U2212" s="678">
        <f t="shared" ca="1" si="382"/>
        <v>0</v>
      </c>
      <c r="V2212" s="678">
        <f t="shared" ca="1" si="382"/>
        <v>226.175490504799</v>
      </c>
      <c r="W2212" s="678">
        <f t="shared" ca="1" si="381"/>
        <v>3953.7642633541905</v>
      </c>
      <c r="X2212" s="678">
        <f t="shared" ca="1" si="382"/>
        <v>0</v>
      </c>
      <c r="Y2212" s="678">
        <f t="shared" ca="1" si="382"/>
        <v>0</v>
      </c>
      <c r="Z2212" s="678">
        <f t="shared" ca="1" si="382"/>
        <v>0</v>
      </c>
      <c r="AA2212" t="str">
        <f t="shared" si="378"/>
        <v>ASR_CMS_19</v>
      </c>
      <c r="AB2212" s="957">
        <f t="shared" si="379"/>
        <v>45406</v>
      </c>
      <c r="AC2212" t="str">
        <f t="shared" si="380"/>
        <v>Unaudited</v>
      </c>
    </row>
    <row r="2213" spans="1:29" x14ac:dyDescent="0.25">
      <c r="A2213" t="s">
        <v>421</v>
      </c>
      <c r="B2213" t="s">
        <v>1380</v>
      </c>
      <c r="C2213" t="s">
        <v>1381</v>
      </c>
      <c r="D2213">
        <v>1900</v>
      </c>
      <c r="E2213" s="957">
        <v>1</v>
      </c>
      <c r="F2213" t="s">
        <v>439</v>
      </c>
      <c r="G2213" s="957">
        <v>91</v>
      </c>
      <c r="H2213" t="s">
        <v>386</v>
      </c>
      <c r="I2213" s="937" t="s">
        <v>489</v>
      </c>
      <c r="J2213" s="937" t="s">
        <v>445</v>
      </c>
      <c r="K2213" s="937" t="s">
        <v>53</v>
      </c>
      <c r="L2213" s="945" t="s">
        <v>43</v>
      </c>
      <c r="M2213" s="960" t="s">
        <v>463</v>
      </c>
      <c r="N2213" s="678">
        <f t="shared" ca="1" si="382"/>
        <v>116954.60330086449</v>
      </c>
      <c r="O2213" s="678">
        <f t="shared" ca="1" si="382"/>
        <v>21003.857591733104</v>
      </c>
      <c r="P2213" s="678">
        <f t="shared" ca="1" si="382"/>
        <v>3541.3223625426253</v>
      </c>
      <c r="Q2213" s="678">
        <f t="shared" ca="1" si="382"/>
        <v>31948.918889854307</v>
      </c>
      <c r="R2213" s="678">
        <f t="shared" ca="1" si="382"/>
        <v>4564.6798530651649</v>
      </c>
      <c r="S2213" s="678">
        <f t="shared" ca="1" si="382"/>
        <v>109.64091555650138</v>
      </c>
      <c r="T2213" s="678">
        <f t="shared" ca="1" si="382"/>
        <v>5903.2516278995254</v>
      </c>
      <c r="U2213" s="678">
        <f t="shared" ca="1" si="382"/>
        <v>9.8184096416038702E-2</v>
      </c>
      <c r="V2213" s="678">
        <f t="shared" ca="1" si="382"/>
        <v>472.90752354271945</v>
      </c>
      <c r="W2213" s="678">
        <f t="shared" ca="1" si="381"/>
        <v>49409.926352574126</v>
      </c>
      <c r="X2213" s="678">
        <f t="shared" ca="1" si="382"/>
        <v>0</v>
      </c>
      <c r="Y2213" s="678">
        <f t="shared" ca="1" si="382"/>
        <v>0</v>
      </c>
      <c r="Z2213" s="678">
        <f t="shared" ca="1" si="382"/>
        <v>0</v>
      </c>
      <c r="AA2213" t="str">
        <f t="shared" si="378"/>
        <v>ASR_CMS_19</v>
      </c>
      <c r="AB2213" s="957">
        <f t="shared" si="379"/>
        <v>45406</v>
      </c>
      <c r="AC2213" t="str">
        <f t="shared" si="380"/>
        <v>Unaudited</v>
      </c>
    </row>
    <row r="2214" spans="1:29" x14ac:dyDescent="0.25">
      <c r="A2214" t="s">
        <v>421</v>
      </c>
      <c r="B2214" t="s">
        <v>1380</v>
      </c>
      <c r="C2214" t="s">
        <v>1381</v>
      </c>
      <c r="D2214">
        <v>1900</v>
      </c>
      <c r="E2214" s="957">
        <v>1</v>
      </c>
      <c r="F2214" t="s">
        <v>439</v>
      </c>
      <c r="G2214" s="957">
        <v>91</v>
      </c>
      <c r="H2214" t="s">
        <v>386</v>
      </c>
      <c r="I2214" s="962" t="s">
        <v>489</v>
      </c>
      <c r="J2214" s="962" t="s">
        <v>445</v>
      </c>
      <c r="K2214" s="962" t="s">
        <v>915</v>
      </c>
      <c r="L2214" s="937" t="s">
        <v>916</v>
      </c>
      <c r="M2214" s="962" t="s">
        <v>915</v>
      </c>
      <c r="N2214" s="678">
        <f t="shared" ca="1" si="382"/>
        <v>29251.739999999998</v>
      </c>
      <c r="O2214" s="678">
        <f t="shared" ca="1" si="382"/>
        <v>13477.88</v>
      </c>
      <c r="P2214" s="678">
        <f t="shared" ca="1" si="382"/>
        <v>9332.58</v>
      </c>
      <c r="Q2214" s="678">
        <f t="shared" ca="1" si="382"/>
        <v>4660.24</v>
      </c>
      <c r="R2214" s="678">
        <f t="shared" ca="1" si="382"/>
        <v>1781.04</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ASR_CMS_19</v>
      </c>
      <c r="AB2214" s="957">
        <f t="shared" si="379"/>
        <v>45406</v>
      </c>
      <c r="AC2214" t="str">
        <f t="shared" si="380"/>
        <v>Unaudited</v>
      </c>
    </row>
    <row r="2215" spans="1:29" x14ac:dyDescent="0.25">
      <c r="A2215" t="s">
        <v>421</v>
      </c>
      <c r="B2215" t="s">
        <v>1380</v>
      </c>
      <c r="C2215" t="s">
        <v>1381</v>
      </c>
      <c r="D2215">
        <v>1900</v>
      </c>
      <c r="E2215" s="957">
        <v>1</v>
      </c>
      <c r="F2215" t="s">
        <v>439</v>
      </c>
      <c r="G2215" s="957">
        <v>91</v>
      </c>
      <c r="H2215" t="s">
        <v>386</v>
      </c>
      <c r="I2215" s="937" t="s">
        <v>489</v>
      </c>
      <c r="J2215" s="937" t="s">
        <v>445</v>
      </c>
      <c r="K2215" s="937" t="s">
        <v>915</v>
      </c>
      <c r="L2215" s="937" t="s">
        <v>917</v>
      </c>
      <c r="M2215" s="962" t="s">
        <v>920</v>
      </c>
      <c r="N2215" s="678">
        <f t="shared" ca="1" si="382"/>
        <v>10.55449819049791</v>
      </c>
      <c r="O2215" s="678">
        <f t="shared" ca="1" si="382"/>
        <v>4.8630358423720423</v>
      </c>
      <c r="P2215" s="678">
        <f t="shared" ca="1" si="382"/>
        <v>3.3673449416231986</v>
      </c>
      <c r="Q2215" s="678">
        <f t="shared" ca="1" si="382"/>
        <v>1.6814895335212872</v>
      </c>
      <c r="R2215" s="678">
        <f t="shared" ca="1" si="382"/>
        <v>0.64262787298138146</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ASR_CMS_19</v>
      </c>
      <c r="AB2215" s="957">
        <f t="shared" si="379"/>
        <v>45406</v>
      </c>
      <c r="AC2215" t="str">
        <f t="shared" si="380"/>
        <v>Unaudited</v>
      </c>
    </row>
    <row r="2216" spans="1:29" x14ac:dyDescent="0.25">
      <c r="A2216" t="s">
        <v>421</v>
      </c>
      <c r="B2216" t="s">
        <v>1380</v>
      </c>
      <c r="C2216" t="s">
        <v>1381</v>
      </c>
      <c r="D2216">
        <v>1900</v>
      </c>
      <c r="E2216" s="957">
        <v>1</v>
      </c>
      <c r="F2216" t="s">
        <v>439</v>
      </c>
      <c r="G2216" s="957">
        <v>91</v>
      </c>
      <c r="H2216" t="s">
        <v>386</v>
      </c>
      <c r="I2216" s="937" t="s">
        <v>489</v>
      </c>
      <c r="J2216" s="937" t="s">
        <v>445</v>
      </c>
      <c r="K2216" s="937" t="s">
        <v>915</v>
      </c>
      <c r="L2216" s="937" t="s">
        <v>918</v>
      </c>
      <c r="M2216" s="962" t="s">
        <v>921</v>
      </c>
      <c r="N2216" s="678">
        <f t="shared" ca="1" si="382"/>
        <v>-30.548837976608048</v>
      </c>
      <c r="O2216" s="678">
        <f t="shared" ca="1" si="382"/>
        <v>-5.4862606887134007</v>
      </c>
      <c r="P2216" s="678">
        <f t="shared" ca="1" si="382"/>
        <v>-0.92500235153594679</v>
      </c>
      <c r="Q2216" s="678">
        <f t="shared" ca="1" si="382"/>
        <v>-8.3451383626448248</v>
      </c>
      <c r="R2216" s="678">
        <f t="shared" ca="1" si="382"/>
        <v>-1.1923059145235371</v>
      </c>
      <c r="S2216" s="678">
        <f t="shared" ca="1" si="382"/>
        <v>-2.8638484252956009E-2</v>
      </c>
      <c r="T2216" s="678">
        <f t="shared" ca="1" si="382"/>
        <v>-1.5419442452550072</v>
      </c>
      <c r="U2216" s="678">
        <f t="shared" ca="1" si="382"/>
        <v>-2.5645934137173527E-5</v>
      </c>
      <c r="V2216" s="678">
        <f t="shared" ca="1" si="382"/>
        <v>-0.12352464038941084</v>
      </c>
      <c r="W2216" s="678">
        <f t="shared" ca="1" si="381"/>
        <v>-12.905997643358821</v>
      </c>
      <c r="X2216" s="678">
        <f t="shared" ca="1" si="382"/>
        <v>0</v>
      </c>
      <c r="Y2216" s="678">
        <f t="shared" ca="1" si="382"/>
        <v>0</v>
      </c>
      <c r="Z2216" s="678">
        <f t="shared" ca="1" si="382"/>
        <v>0</v>
      </c>
      <c r="AA2216" t="str">
        <f t="shared" si="378"/>
        <v>ASR_CMS_19</v>
      </c>
      <c r="AB2216" s="957">
        <f t="shared" si="379"/>
        <v>45406</v>
      </c>
      <c r="AC2216" t="str">
        <f t="shared" si="380"/>
        <v>Unaudited</v>
      </c>
    </row>
    <row r="2217" spans="1:29" x14ac:dyDescent="0.25">
      <c r="A2217" t="s">
        <v>421</v>
      </c>
      <c r="B2217" t="s">
        <v>1380</v>
      </c>
      <c r="C2217" t="s">
        <v>1381</v>
      </c>
      <c r="D2217">
        <v>1900</v>
      </c>
      <c r="E2217" s="957">
        <v>1</v>
      </c>
      <c r="F2217" t="s">
        <v>439</v>
      </c>
      <c r="G2217" s="957">
        <v>91</v>
      </c>
      <c r="H2217" t="s">
        <v>386</v>
      </c>
      <c r="I2217" s="937" t="s">
        <v>489</v>
      </c>
      <c r="J2217" s="937" t="s">
        <v>445</v>
      </c>
      <c r="K2217" s="937" t="s">
        <v>446</v>
      </c>
      <c r="L2217" s="937">
        <v>5.0999999999999996</v>
      </c>
      <c r="M2217" s="962" t="s">
        <v>37</v>
      </c>
      <c r="N2217" s="678">
        <f t="shared" ca="1" si="382"/>
        <v>1060881.03</v>
      </c>
      <c r="O2217" s="678">
        <f t="shared" ca="1" si="382"/>
        <v>370626.19999999995</v>
      </c>
      <c r="P2217" s="678">
        <f t="shared" ca="1" si="382"/>
        <v>195706.61000000004</v>
      </c>
      <c r="Q2217" s="678">
        <f t="shared" ca="1" si="382"/>
        <v>187246.73999999996</v>
      </c>
      <c r="R2217" s="678">
        <f t="shared" ca="1" si="382"/>
        <v>179064.15000000008</v>
      </c>
      <c r="S2217" s="678">
        <f t="shared" ca="1" si="382"/>
        <v>4819.88</v>
      </c>
      <c r="T2217" s="678">
        <f t="shared" ca="1" si="382"/>
        <v>111950.04000000004</v>
      </c>
      <c r="U2217" s="678">
        <f t="shared" ca="1" si="382"/>
        <v>0</v>
      </c>
      <c r="V2217" s="678">
        <f t="shared" ca="1" si="382"/>
        <v>2821.8900000000008</v>
      </c>
      <c r="W2217" s="678">
        <f t="shared" ca="1" si="381"/>
        <v>8645.5199999999986</v>
      </c>
      <c r="X2217" s="678">
        <f t="shared" ca="1" si="382"/>
        <v>0</v>
      </c>
      <c r="Y2217" s="678">
        <f t="shared" ca="1" si="382"/>
        <v>0</v>
      </c>
      <c r="Z2217" s="678">
        <f t="shared" ca="1" si="382"/>
        <v>0</v>
      </c>
      <c r="AA2217" t="str">
        <f t="shared" si="378"/>
        <v>ASR_CMS_19</v>
      </c>
      <c r="AB2217" s="957">
        <f t="shared" si="379"/>
        <v>45406</v>
      </c>
      <c r="AC2217" t="str">
        <f t="shared" si="380"/>
        <v>Unaudited</v>
      </c>
    </row>
    <row r="2218" spans="1:29" ht="30" x14ac:dyDescent="0.25">
      <c r="A2218" t="s">
        <v>421</v>
      </c>
      <c r="B2218" t="s">
        <v>1380</v>
      </c>
      <c r="C2218" t="s">
        <v>1381</v>
      </c>
      <c r="D2218">
        <v>1900</v>
      </c>
      <c r="E2218" s="957">
        <v>1</v>
      </c>
      <c r="F2218" t="s">
        <v>439</v>
      </c>
      <c r="G2218" s="957">
        <v>91</v>
      </c>
      <c r="H2218" t="s">
        <v>386</v>
      </c>
      <c r="I2218" s="937" t="s">
        <v>489</v>
      </c>
      <c r="J2218" s="937" t="s">
        <v>445</v>
      </c>
      <c r="K2218" s="937" t="s">
        <v>446</v>
      </c>
      <c r="L2218" s="937">
        <v>5.2</v>
      </c>
      <c r="M2218" s="962" t="s">
        <v>304</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ASR_CMS_19</v>
      </c>
      <c r="AB2218" s="957">
        <f t="shared" si="379"/>
        <v>45406</v>
      </c>
      <c r="AC2218" t="str">
        <f t="shared" si="380"/>
        <v>Unaudited</v>
      </c>
    </row>
    <row r="2219" spans="1:29" ht="30" x14ac:dyDescent="0.25">
      <c r="A2219" t="s">
        <v>421</v>
      </c>
      <c r="B2219" t="s">
        <v>1380</v>
      </c>
      <c r="C2219" t="s">
        <v>1381</v>
      </c>
      <c r="D2219">
        <v>1900</v>
      </c>
      <c r="E2219" s="957">
        <v>1</v>
      </c>
      <c r="F2219" t="s">
        <v>439</v>
      </c>
      <c r="G2219" s="957">
        <v>91</v>
      </c>
      <c r="H2219" t="s">
        <v>386</v>
      </c>
      <c r="I2219" s="937" t="s">
        <v>489</v>
      </c>
      <c r="J2219" s="937" t="s">
        <v>445</v>
      </c>
      <c r="K2219" s="937" t="s">
        <v>446</v>
      </c>
      <c r="L2219" s="937">
        <v>5.3</v>
      </c>
      <c r="M2219" s="962" t="s">
        <v>305</v>
      </c>
      <c r="N2219" s="678">
        <f t="shared" ca="1" si="382"/>
        <v>6534.3304625290775</v>
      </c>
      <c r="O2219" s="678">
        <f t="shared" ca="1" si="382"/>
        <v>2282.8481939480021</v>
      </c>
      <c r="P2219" s="678">
        <f t="shared" ca="1" si="382"/>
        <v>1205.3443785797772</v>
      </c>
      <c r="Q2219" s="678">
        <f t="shared" ca="1" si="382"/>
        <v>1153.3342279408498</v>
      </c>
      <c r="R2219" s="678">
        <f t="shared" ca="1" si="382"/>
        <v>1102.9340921616824</v>
      </c>
      <c r="S2219" s="678">
        <f t="shared" ca="1" si="382"/>
        <v>29.687740243528648</v>
      </c>
      <c r="T2219" s="678">
        <f t="shared" ca="1" si="382"/>
        <v>689.54905677582053</v>
      </c>
      <c r="U2219" s="678">
        <f t="shared" ca="1" si="382"/>
        <v>0</v>
      </c>
      <c r="V2219" s="678">
        <f t="shared" ca="1" si="382"/>
        <v>17.381249598705995</v>
      </c>
      <c r="W2219" s="678">
        <f t="shared" ca="1" si="381"/>
        <v>53.251523280710686</v>
      </c>
      <c r="X2219" s="678">
        <f t="shared" ca="1" si="382"/>
        <v>0</v>
      </c>
      <c r="Y2219" s="678">
        <f t="shared" ca="1" si="382"/>
        <v>0</v>
      </c>
      <c r="Z2219" s="678">
        <f t="shared" ca="1" si="382"/>
        <v>0</v>
      </c>
      <c r="AA2219" t="str">
        <f t="shared" si="378"/>
        <v>ASR_CMS_19</v>
      </c>
      <c r="AB2219" s="957">
        <f t="shared" si="379"/>
        <v>45406</v>
      </c>
      <c r="AC2219" t="str">
        <f t="shared" si="380"/>
        <v>Unaudited</v>
      </c>
    </row>
    <row r="2220" spans="1:29" x14ac:dyDescent="0.25">
      <c r="A2220" t="s">
        <v>421</v>
      </c>
      <c r="B2220" t="s">
        <v>1380</v>
      </c>
      <c r="C2220" t="s">
        <v>1381</v>
      </c>
      <c r="D2220">
        <v>1900</v>
      </c>
      <c r="E2220" s="957">
        <v>1</v>
      </c>
      <c r="F2220" t="s">
        <v>439</v>
      </c>
      <c r="G2220" s="957">
        <v>91</v>
      </c>
      <c r="H2220" t="s">
        <v>386</v>
      </c>
      <c r="I2220" s="937" t="s">
        <v>489</v>
      </c>
      <c r="J2220" s="937" t="s">
        <v>445</v>
      </c>
      <c r="K2220" s="937" t="s">
        <v>446</v>
      </c>
      <c r="L2220" s="937" t="s">
        <v>82</v>
      </c>
      <c r="M2220" s="962" t="s">
        <v>454</v>
      </c>
      <c r="N2220" s="678">
        <f t="shared" ca="1" si="382"/>
        <v>-2239.7095713554263</v>
      </c>
      <c r="O2220" s="678">
        <f t="shared" ca="1" si="382"/>
        <v>-402.22906628629681</v>
      </c>
      <c r="P2220" s="678">
        <f t="shared" ca="1" si="382"/>
        <v>-67.817198868504065</v>
      </c>
      <c r="Q2220" s="678">
        <f t="shared" ca="1" si="382"/>
        <v>-611.82969641636976</v>
      </c>
      <c r="R2220" s="678">
        <f t="shared" ca="1" si="382"/>
        <v>-87.414747846934588</v>
      </c>
      <c r="S2220" s="678">
        <f t="shared" ca="1" si="382"/>
        <v>-2.0996506426716519</v>
      </c>
      <c r="T2220" s="678">
        <f t="shared" ca="1" si="382"/>
        <v>-113.04872830968202</v>
      </c>
      <c r="U2220" s="678">
        <f t="shared" ca="1" si="382"/>
        <v>-1.88024972332372E-3</v>
      </c>
      <c r="V2220" s="678">
        <f t="shared" ca="1" si="382"/>
        <v>-9.0562960067497524</v>
      </c>
      <c r="W2220" s="678">
        <f t="shared" ca="1" si="381"/>
        <v>-946.21230672849447</v>
      </c>
      <c r="X2220" s="678">
        <f t="shared" ca="1" si="382"/>
        <v>0</v>
      </c>
      <c r="Y2220" s="678">
        <f t="shared" ca="1" si="382"/>
        <v>0</v>
      </c>
      <c r="Z2220" s="678">
        <f t="shared" ca="1" si="382"/>
        <v>0</v>
      </c>
      <c r="AA2220" t="str">
        <f t="shared" si="378"/>
        <v>ASR_CMS_19</v>
      </c>
      <c r="AB2220" s="957">
        <f t="shared" si="379"/>
        <v>45406</v>
      </c>
      <c r="AC2220" t="str">
        <f t="shared" si="380"/>
        <v>Unaudited</v>
      </c>
    </row>
    <row r="2221" spans="1:29" x14ac:dyDescent="0.25">
      <c r="A2221" t="s">
        <v>421</v>
      </c>
      <c r="B2221" t="s">
        <v>1380</v>
      </c>
      <c r="C2221" t="s">
        <v>1381</v>
      </c>
      <c r="D2221">
        <v>1900</v>
      </c>
      <c r="E2221" s="957">
        <v>1</v>
      </c>
      <c r="F2221" t="s">
        <v>439</v>
      </c>
      <c r="G2221" s="957">
        <v>91</v>
      </c>
      <c r="H2221" t="s">
        <v>386</v>
      </c>
      <c r="I2221" s="937" t="s">
        <v>489</v>
      </c>
      <c r="J2221" s="937" t="s">
        <v>445</v>
      </c>
      <c r="K2221" s="937" t="s">
        <v>447</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ASR_CMS_19</v>
      </c>
      <c r="AB2221" s="957">
        <f t="shared" si="379"/>
        <v>45406</v>
      </c>
      <c r="AC2221" t="str">
        <f t="shared" si="380"/>
        <v>Unaudited</v>
      </c>
    </row>
    <row r="2222" spans="1:29" x14ac:dyDescent="0.25">
      <c r="A2222" t="s">
        <v>421</v>
      </c>
      <c r="B2222" t="s">
        <v>1380</v>
      </c>
      <c r="C2222" t="s">
        <v>1381</v>
      </c>
      <c r="D2222">
        <v>1900</v>
      </c>
      <c r="E2222" s="957">
        <v>1</v>
      </c>
      <c r="F2222" t="s">
        <v>439</v>
      </c>
      <c r="G2222" s="957">
        <v>91</v>
      </c>
      <c r="H2222" t="s">
        <v>386</v>
      </c>
      <c r="I2222" s="937" t="s">
        <v>489</v>
      </c>
      <c r="J2222" s="937" t="s">
        <v>445</v>
      </c>
      <c r="K2222" s="937" t="s">
        <v>447</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ASR_CMS_19</v>
      </c>
      <c r="AB2222" s="957">
        <f t="shared" si="379"/>
        <v>45406</v>
      </c>
      <c r="AC2222" t="str">
        <f t="shared" si="380"/>
        <v>Unaudited</v>
      </c>
    </row>
    <row r="2223" spans="1:29" x14ac:dyDescent="0.25">
      <c r="A2223" t="s">
        <v>421</v>
      </c>
      <c r="B2223" t="s">
        <v>1380</v>
      </c>
      <c r="C2223" t="s">
        <v>1381</v>
      </c>
      <c r="D2223">
        <v>1900</v>
      </c>
      <c r="E2223" s="957">
        <v>1</v>
      </c>
      <c r="F2223" t="s">
        <v>439</v>
      </c>
      <c r="G2223" s="957">
        <v>91</v>
      </c>
      <c r="H2223" t="s">
        <v>386</v>
      </c>
      <c r="I2223" s="937" t="s">
        <v>489</v>
      </c>
      <c r="J2223" s="937" t="s">
        <v>445</v>
      </c>
      <c r="K2223" s="937" t="s">
        <v>447</v>
      </c>
      <c r="L2223" s="937">
        <v>6.3</v>
      </c>
      <c r="M2223" s="962" t="s">
        <v>185</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ASR_CMS_19</v>
      </c>
      <c r="AB2223" s="957">
        <f t="shared" si="379"/>
        <v>45406</v>
      </c>
      <c r="AC2223" t="str">
        <f t="shared" si="380"/>
        <v>Unaudited</v>
      </c>
    </row>
    <row r="2224" spans="1:29" x14ac:dyDescent="0.25">
      <c r="A2224" t="s">
        <v>421</v>
      </c>
      <c r="B2224" t="s">
        <v>1380</v>
      </c>
      <c r="C2224" t="s">
        <v>1381</v>
      </c>
      <c r="D2224">
        <v>1900</v>
      </c>
      <c r="E2224" s="957">
        <v>1</v>
      </c>
      <c r="F2224" t="s">
        <v>439</v>
      </c>
      <c r="G2224" s="957">
        <v>91</v>
      </c>
      <c r="H2224" t="s">
        <v>386</v>
      </c>
      <c r="I2224" s="937" t="s">
        <v>489</v>
      </c>
      <c r="J2224" s="937" t="s">
        <v>445</v>
      </c>
      <c r="K2224" s="937" t="s">
        <v>447</v>
      </c>
      <c r="L2224" s="937" t="s">
        <v>87</v>
      </c>
      <c r="M2224" s="962" t="s">
        <v>455</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ASR_CMS_19</v>
      </c>
      <c r="AB2224" s="957">
        <f t="shared" si="379"/>
        <v>45406</v>
      </c>
      <c r="AC2224" t="str">
        <f t="shared" si="380"/>
        <v>Unaudited</v>
      </c>
    </row>
    <row r="2225" spans="1:29" x14ac:dyDescent="0.25">
      <c r="A2225" t="s">
        <v>421</v>
      </c>
      <c r="B2225" t="s">
        <v>1380</v>
      </c>
      <c r="C2225" t="s">
        <v>1381</v>
      </c>
      <c r="D2225">
        <v>1900</v>
      </c>
      <c r="E2225" s="957">
        <v>1</v>
      </c>
      <c r="F2225" t="s">
        <v>439</v>
      </c>
      <c r="G2225" s="957">
        <v>91</v>
      </c>
      <c r="H2225" t="s">
        <v>386</v>
      </c>
      <c r="I2225" s="937" t="s">
        <v>489</v>
      </c>
      <c r="J2225" s="937" t="s">
        <v>445</v>
      </c>
      <c r="K2225" s="937" t="s">
        <v>448</v>
      </c>
      <c r="L2225" s="937">
        <v>7.1</v>
      </c>
      <c r="M2225" s="962" t="s">
        <v>20</v>
      </c>
      <c r="N2225" s="678">
        <f t="shared" ca="1" si="382"/>
        <v>840706.11999999988</v>
      </c>
      <c r="O2225" s="678">
        <f t="shared" ca="1" si="382"/>
        <v>178523.8116457414</v>
      </c>
      <c r="P2225" s="678">
        <f t="shared" ca="1" si="382"/>
        <v>12918.197721604794</v>
      </c>
      <c r="Q2225" s="678">
        <f t="shared" ca="1" si="382"/>
        <v>423915.44303222484</v>
      </c>
      <c r="R2225" s="678">
        <f t="shared" ca="1" si="382"/>
        <v>26919.105159680366</v>
      </c>
      <c r="S2225" s="678">
        <f t="shared" ca="1" si="382"/>
        <v>2330.8631288018282</v>
      </c>
      <c r="T2225" s="678">
        <f t="shared" ca="1" si="382"/>
        <v>58306.509540325918</v>
      </c>
      <c r="U2225" s="678">
        <f t="shared" ca="1" si="382"/>
        <v>0</v>
      </c>
      <c r="V2225" s="678">
        <f t="shared" ca="1" si="382"/>
        <v>2990.500978094869</v>
      </c>
      <c r="W2225" s="678">
        <f t="shared" ca="1" si="381"/>
        <v>134801.68879352589</v>
      </c>
      <c r="X2225" s="678">
        <f t="shared" ca="1" si="382"/>
        <v>0</v>
      </c>
      <c r="Y2225" s="678">
        <f t="shared" ca="1" si="382"/>
        <v>0</v>
      </c>
      <c r="Z2225" s="678">
        <f t="shared" ca="1" si="382"/>
        <v>0</v>
      </c>
      <c r="AA2225" t="str">
        <f t="shared" si="378"/>
        <v>ASR_CMS_19</v>
      </c>
      <c r="AB2225" s="957">
        <f t="shared" si="379"/>
        <v>45406</v>
      </c>
      <c r="AC2225" t="str">
        <f t="shared" si="380"/>
        <v>Unaudited</v>
      </c>
    </row>
    <row r="2226" spans="1:29" x14ac:dyDescent="0.25">
      <c r="A2226" t="s">
        <v>421</v>
      </c>
      <c r="B2226" t="s">
        <v>1380</v>
      </c>
      <c r="C2226" t="s">
        <v>1381</v>
      </c>
      <c r="D2226">
        <v>1900</v>
      </c>
      <c r="E2226" s="957">
        <v>1</v>
      </c>
      <c r="F2226" t="s">
        <v>439</v>
      </c>
      <c r="G2226" s="957">
        <v>91</v>
      </c>
      <c r="H2226" t="s">
        <v>386</v>
      </c>
      <c r="I2226" s="937" t="s">
        <v>489</v>
      </c>
      <c r="J2226" s="937" t="s">
        <v>445</v>
      </c>
      <c r="K2226" s="937" t="s">
        <v>448</v>
      </c>
      <c r="L2226" s="945">
        <v>7.2</v>
      </c>
      <c r="M2226" s="960"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ASR_CMS_19</v>
      </c>
      <c r="AB2226" s="957">
        <f t="shared" si="379"/>
        <v>45406</v>
      </c>
      <c r="AC2226" t="str">
        <f t="shared" si="380"/>
        <v>Unaudited</v>
      </c>
    </row>
    <row r="2227" spans="1:29" x14ac:dyDescent="0.25">
      <c r="A2227" t="s">
        <v>421</v>
      </c>
      <c r="B2227" t="s">
        <v>1380</v>
      </c>
      <c r="C2227" t="s">
        <v>1381</v>
      </c>
      <c r="D2227">
        <v>1900</v>
      </c>
      <c r="E2227" s="957">
        <v>1</v>
      </c>
      <c r="F2227" t="s">
        <v>439</v>
      </c>
      <c r="G2227" s="957">
        <v>91</v>
      </c>
      <c r="H2227" t="s">
        <v>386</v>
      </c>
      <c r="I2227" s="962" t="s">
        <v>489</v>
      </c>
      <c r="J2227" s="962" t="s">
        <v>445</v>
      </c>
      <c r="K2227" s="962" t="s">
        <v>448</v>
      </c>
      <c r="L2227" s="953">
        <v>7.3</v>
      </c>
      <c r="M2227" s="962" t="s">
        <v>156</v>
      </c>
      <c r="N2227" s="678">
        <f t="shared" ca="1" si="382"/>
        <v>-47.98965776405015</v>
      </c>
      <c r="O2227" s="678">
        <f t="shared" ca="1" si="382"/>
        <v>-12.05799506777231</v>
      </c>
      <c r="P2227" s="678">
        <f t="shared" ca="1" si="382"/>
        <v>-4.696568459250158</v>
      </c>
      <c r="Q2227" s="678">
        <f t="shared" ca="1" si="382"/>
        <v>-15.45322191707395</v>
      </c>
      <c r="R2227" s="678">
        <f t="shared" ca="1" si="382"/>
        <v>-4.6856065515392524</v>
      </c>
      <c r="S2227" s="678">
        <f t="shared" ca="1" si="382"/>
        <v>0</v>
      </c>
      <c r="T2227" s="678">
        <f t="shared" ca="1" si="382"/>
        <v>-4.1121057383746811</v>
      </c>
      <c r="U2227" s="678">
        <f t="shared" ca="1" si="382"/>
        <v>0</v>
      </c>
      <c r="V2227" s="678">
        <f t="shared" ca="1" si="382"/>
        <v>-0.22145581479274715</v>
      </c>
      <c r="W2227" s="678">
        <f t="shared" ca="1" si="381"/>
        <v>-6.7627042152470578</v>
      </c>
      <c r="X2227" s="678">
        <f t="shared" ca="1" si="382"/>
        <v>0</v>
      </c>
      <c r="Y2227" s="678">
        <f t="shared" ca="1" si="382"/>
        <v>0</v>
      </c>
      <c r="Z2227" s="678">
        <f t="shared" ca="1" si="382"/>
        <v>0</v>
      </c>
      <c r="AA2227" t="str">
        <f t="shared" si="378"/>
        <v>ASR_CMS_19</v>
      </c>
      <c r="AB2227" s="957">
        <f t="shared" si="379"/>
        <v>45406</v>
      </c>
      <c r="AC2227" t="str">
        <f t="shared" si="380"/>
        <v>Unaudited</v>
      </c>
    </row>
    <row r="2228" spans="1:29" x14ac:dyDescent="0.25">
      <c r="A2228" t="s">
        <v>421</v>
      </c>
      <c r="B2228" t="s">
        <v>1380</v>
      </c>
      <c r="C2228" t="s">
        <v>1381</v>
      </c>
      <c r="D2228">
        <v>1900</v>
      </c>
      <c r="E2228" s="957">
        <v>1</v>
      </c>
      <c r="F2228" t="s">
        <v>439</v>
      </c>
      <c r="G2228" s="957">
        <v>91</v>
      </c>
      <c r="H2228" t="s">
        <v>386</v>
      </c>
      <c r="I2228" s="958" t="s">
        <v>489</v>
      </c>
      <c r="J2228" s="958" t="s">
        <v>445</v>
      </c>
      <c r="K2228" s="958" t="s">
        <v>448</v>
      </c>
      <c r="L2228" s="953" t="s">
        <v>91</v>
      </c>
      <c r="M2228" s="958" t="s">
        <v>456</v>
      </c>
      <c r="N2228" s="678">
        <f t="shared" ca="1" si="382"/>
        <v>-84.501935000203446</v>
      </c>
      <c r="O2228" s="678">
        <f t="shared" ca="1" si="382"/>
        <v>-15.175688334424382</v>
      </c>
      <c r="P2228" s="678">
        <f t="shared" ca="1" si="382"/>
        <v>-2.5586730547452672</v>
      </c>
      <c r="Q2228" s="678">
        <f t="shared" ca="1" si="382"/>
        <v>-23.083704199416367</v>
      </c>
      <c r="R2228" s="678">
        <f t="shared" ca="1" si="382"/>
        <v>-3.2980683902469337</v>
      </c>
      <c r="S2228" s="678">
        <f t="shared" ca="1" si="382"/>
        <v>-7.9217655895805109E-2</v>
      </c>
      <c r="T2228" s="678">
        <f t="shared" ca="1" si="382"/>
        <v>-4.2652120675178562</v>
      </c>
      <c r="U2228" s="678">
        <f t="shared" ca="1" si="382"/>
        <v>-7.0939885213910887E-5</v>
      </c>
      <c r="V2228" s="678">
        <f t="shared" ca="1" si="382"/>
        <v>-0.34168471943522616</v>
      </c>
      <c r="W2228" s="678">
        <f t="shared" ca="1" si="381"/>
        <v>-35.699615638636402</v>
      </c>
      <c r="X2228" s="678">
        <f t="shared" ca="1" si="382"/>
        <v>0</v>
      </c>
      <c r="Y2228" s="678">
        <f t="shared" ca="1" si="382"/>
        <v>0</v>
      </c>
      <c r="Z2228" s="678">
        <f t="shared" ca="1" si="382"/>
        <v>0</v>
      </c>
      <c r="AA2228" t="str">
        <f t="shared" si="378"/>
        <v>ASR_CMS_19</v>
      </c>
      <c r="AB2228" s="957">
        <f t="shared" si="379"/>
        <v>45406</v>
      </c>
      <c r="AC2228" t="str">
        <f t="shared" si="380"/>
        <v>Unaudited</v>
      </c>
    </row>
    <row r="2229" spans="1:29" x14ac:dyDescent="0.25">
      <c r="A2229" t="s">
        <v>421</v>
      </c>
      <c r="B2229" t="s">
        <v>1380</v>
      </c>
      <c r="C2229" t="s">
        <v>1381</v>
      </c>
      <c r="D2229">
        <v>1900</v>
      </c>
      <c r="E2229" s="957">
        <v>1</v>
      </c>
      <c r="F2229" t="s">
        <v>439</v>
      </c>
      <c r="G2229" s="957">
        <v>91</v>
      </c>
      <c r="H2229" t="s">
        <v>386</v>
      </c>
      <c r="I2229" s="958" t="s">
        <v>489</v>
      </c>
      <c r="J2229" s="958" t="s">
        <v>445</v>
      </c>
      <c r="K2229" s="958" t="s">
        <v>449</v>
      </c>
      <c r="L2229" s="937">
        <v>8.1</v>
      </c>
      <c r="M2229" s="958" t="s">
        <v>22</v>
      </c>
      <c r="N2229" s="678">
        <f t="shared" ca="1" si="382"/>
        <v>16187187.484028984</v>
      </c>
      <c r="O2229" s="678">
        <f t="shared" ca="1" si="382"/>
        <v>5514165.0291495156</v>
      </c>
      <c r="P2229" s="678">
        <f t="shared" ca="1" si="382"/>
        <v>401635.65411227738</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6356360.5826005191</v>
      </c>
      <c r="R2229" s="678">
        <f t="shared" ca="1" si="383"/>
        <v>1239430.7735714328</v>
      </c>
      <c r="S2229" s="678">
        <f t="shared" ca="1" si="383"/>
        <v>129.88490328609043</v>
      </c>
      <c r="T2229" s="678">
        <f t="shared" ca="1" si="383"/>
        <v>808682.80263487401</v>
      </c>
      <c r="U2229" s="678">
        <f t="shared" ca="1" si="383"/>
        <v>0</v>
      </c>
      <c r="V2229" s="678">
        <f t="shared" ca="1" si="383"/>
        <v>242786.99162346663</v>
      </c>
      <c r="W2229" s="678">
        <f t="shared" ca="1" si="381"/>
        <v>1623995.7654336123</v>
      </c>
      <c r="X2229" s="678">
        <f t="shared" ca="1" si="383"/>
        <v>0</v>
      </c>
      <c r="Y2229" s="678">
        <f t="shared" ca="1" si="383"/>
        <v>0</v>
      </c>
      <c r="Z2229" s="678">
        <f t="shared" ca="1" si="383"/>
        <v>0</v>
      </c>
      <c r="AA2229" t="str">
        <f t="shared" si="378"/>
        <v>ASR_CMS_19</v>
      </c>
      <c r="AB2229" s="957">
        <f t="shared" si="379"/>
        <v>45406</v>
      </c>
      <c r="AC2229" t="str">
        <f t="shared" si="380"/>
        <v>Unaudited</v>
      </c>
    </row>
    <row r="2230" spans="1:29" x14ac:dyDescent="0.25">
      <c r="A2230" t="s">
        <v>421</v>
      </c>
      <c r="B2230" t="s">
        <v>1380</v>
      </c>
      <c r="C2230" t="s">
        <v>1381</v>
      </c>
      <c r="D2230">
        <v>1900</v>
      </c>
      <c r="E2230" s="957">
        <v>1</v>
      </c>
      <c r="F2230" t="s">
        <v>439</v>
      </c>
      <c r="G2230" s="957">
        <v>91</v>
      </c>
      <c r="H2230" t="s">
        <v>386</v>
      </c>
      <c r="I2230" s="958" t="s">
        <v>489</v>
      </c>
      <c r="J2230" s="958" t="s">
        <v>445</v>
      </c>
      <c r="K2230" s="958" t="s">
        <v>449</v>
      </c>
      <c r="L2230" s="937" t="s">
        <v>113</v>
      </c>
      <c r="M2230" s="958" t="s">
        <v>444</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ASR_CMS_19</v>
      </c>
      <c r="AB2230" s="957">
        <f t="shared" si="379"/>
        <v>45406</v>
      </c>
      <c r="AC2230" t="str">
        <f t="shared" si="380"/>
        <v>Unaudited</v>
      </c>
    </row>
    <row r="2231" spans="1:29" x14ac:dyDescent="0.25">
      <c r="A2231" t="s">
        <v>421</v>
      </c>
      <c r="B2231" t="s">
        <v>1380</v>
      </c>
      <c r="C2231" t="s">
        <v>1381</v>
      </c>
      <c r="D2231">
        <v>1900</v>
      </c>
      <c r="E2231" s="957">
        <v>1</v>
      </c>
      <c r="F2231" t="s">
        <v>439</v>
      </c>
      <c r="G2231" s="957">
        <v>91</v>
      </c>
      <c r="H2231" t="s">
        <v>386</v>
      </c>
      <c r="I2231" s="965" t="s">
        <v>489</v>
      </c>
      <c r="J2231" s="965" t="s">
        <v>445</v>
      </c>
      <c r="K2231" s="965" t="s">
        <v>449</v>
      </c>
      <c r="L2231" s="945" t="s">
        <v>115</v>
      </c>
      <c r="M2231" s="965" t="s">
        <v>158</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ASR_CMS_19</v>
      </c>
      <c r="AB2231" s="957">
        <f t="shared" si="379"/>
        <v>45406</v>
      </c>
      <c r="AC2231" t="str">
        <f t="shared" si="380"/>
        <v>Unaudited</v>
      </c>
    </row>
    <row r="2232" spans="1:29" x14ac:dyDescent="0.25">
      <c r="A2232" t="s">
        <v>421</v>
      </c>
      <c r="B2232" t="s">
        <v>1380</v>
      </c>
      <c r="C2232" t="s">
        <v>1381</v>
      </c>
      <c r="D2232">
        <v>1900</v>
      </c>
      <c r="E2232" s="957">
        <v>1</v>
      </c>
      <c r="F2232" t="s">
        <v>439</v>
      </c>
      <c r="G2232" s="957">
        <v>91</v>
      </c>
      <c r="H2232" t="s">
        <v>386</v>
      </c>
      <c r="I2232" s="937" t="s">
        <v>489</v>
      </c>
      <c r="J2232" s="937" t="s">
        <v>445</v>
      </c>
      <c r="K2232" s="937" t="s">
        <v>449</v>
      </c>
      <c r="L2232" s="937" t="s">
        <v>116</v>
      </c>
      <c r="M2232" s="958" t="s">
        <v>114</v>
      </c>
      <c r="N2232" s="678">
        <f t="shared" ca="1" si="384"/>
        <v>-46905.404653069461</v>
      </c>
      <c r="O2232" s="678">
        <f t="shared" ca="1" si="383"/>
        <v>-15978.324972837479</v>
      </c>
      <c r="P2232" s="678">
        <f t="shared" ca="1" si="383"/>
        <v>-1163.8144611486036</v>
      </c>
      <c r="Q2232" s="678">
        <f t="shared" ca="1" si="383"/>
        <v>-18418.744179114736</v>
      </c>
      <c r="R2232" s="678">
        <f t="shared" ca="1" si="383"/>
        <v>-3591.4825865329976</v>
      </c>
      <c r="S2232" s="678">
        <f t="shared" ca="1" si="383"/>
        <v>-0.37636581110645739</v>
      </c>
      <c r="T2232" s="678">
        <f t="shared" ca="1" si="383"/>
        <v>-2343.3097399404382</v>
      </c>
      <c r="U2232" s="678">
        <f t="shared" ca="1" si="383"/>
        <v>0</v>
      </c>
      <c r="V2232" s="678">
        <f t="shared" ca="1" si="383"/>
        <v>-703.52073810450577</v>
      </c>
      <c r="W2232" s="678">
        <f t="shared" ca="1" si="381"/>
        <v>-4705.8316095795999</v>
      </c>
      <c r="X2232" s="678">
        <f t="shared" ca="1" si="383"/>
        <v>0</v>
      </c>
      <c r="Y2232" s="678">
        <f t="shared" ca="1" si="383"/>
        <v>0</v>
      </c>
      <c r="Z2232" s="678">
        <f t="shared" ca="1" si="383"/>
        <v>0</v>
      </c>
      <c r="AA2232" t="str">
        <f t="shared" si="378"/>
        <v>ASR_CMS_19</v>
      </c>
      <c r="AB2232" s="957">
        <f t="shared" si="379"/>
        <v>45406</v>
      </c>
      <c r="AC2232" t="str">
        <f t="shared" si="380"/>
        <v>Unaudited</v>
      </c>
    </row>
    <row r="2233" spans="1:29" x14ac:dyDescent="0.25">
      <c r="A2233" t="s">
        <v>421</v>
      </c>
      <c r="B2233" t="s">
        <v>1380</v>
      </c>
      <c r="C2233" t="s">
        <v>1381</v>
      </c>
      <c r="D2233">
        <v>1900</v>
      </c>
      <c r="E2233" s="957">
        <v>1</v>
      </c>
      <c r="F2233" t="s">
        <v>439</v>
      </c>
      <c r="G2233" s="957">
        <v>91</v>
      </c>
      <c r="H2233" t="s">
        <v>386</v>
      </c>
      <c r="I2233" s="937" t="s">
        <v>489</v>
      </c>
      <c r="J2233" s="937" t="s">
        <v>445</v>
      </c>
      <c r="K2233" s="937" t="s">
        <v>449</v>
      </c>
      <c r="L2233" s="943" t="s">
        <v>117</v>
      </c>
      <c r="M2233" s="959" t="s">
        <v>159</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ASR_CMS_19</v>
      </c>
      <c r="AB2233" s="957">
        <f t="shared" si="379"/>
        <v>45406</v>
      </c>
      <c r="AC2233" t="str">
        <f t="shared" si="380"/>
        <v>Unaudited</v>
      </c>
    </row>
    <row r="2234" spans="1:29" x14ac:dyDescent="0.25">
      <c r="A2234" t="s">
        <v>421</v>
      </c>
      <c r="B2234" t="s">
        <v>1380</v>
      </c>
      <c r="C2234" t="s">
        <v>1381</v>
      </c>
      <c r="D2234">
        <v>1900</v>
      </c>
      <c r="E2234" s="957">
        <v>1</v>
      </c>
      <c r="F2234" t="s">
        <v>439</v>
      </c>
      <c r="G2234" s="957">
        <v>91</v>
      </c>
      <c r="H2234" t="s">
        <v>386</v>
      </c>
      <c r="I2234" s="958" t="s">
        <v>489</v>
      </c>
      <c r="J2234" s="958" t="s">
        <v>445</v>
      </c>
      <c r="K2234" s="958" t="s">
        <v>449</v>
      </c>
      <c r="L2234" s="937" t="s">
        <v>160</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ASR_CMS_19</v>
      </c>
      <c r="AB2234" s="957">
        <f t="shared" si="379"/>
        <v>45406</v>
      </c>
      <c r="AC2234" t="str">
        <f t="shared" si="380"/>
        <v>Unaudited</v>
      </c>
    </row>
    <row r="2235" spans="1:29" x14ac:dyDescent="0.25">
      <c r="A2235" t="s">
        <v>421</v>
      </c>
      <c r="B2235" t="s">
        <v>1380</v>
      </c>
      <c r="C2235" t="s">
        <v>1381</v>
      </c>
      <c r="D2235">
        <v>1900</v>
      </c>
      <c r="E2235" s="957">
        <v>1</v>
      </c>
      <c r="F2235" t="s">
        <v>439</v>
      </c>
      <c r="G2235" s="957">
        <v>91</v>
      </c>
      <c r="H2235" t="s">
        <v>386</v>
      </c>
      <c r="I2235" s="937" t="s">
        <v>489</v>
      </c>
      <c r="J2235" s="937" t="s">
        <v>445</v>
      </c>
      <c r="K2235" s="937" t="s">
        <v>449</v>
      </c>
      <c r="L2235" s="937" t="s">
        <v>443</v>
      </c>
      <c r="M2235" s="958" t="s">
        <v>457</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ASR_CMS_19</v>
      </c>
      <c r="AB2235" s="957">
        <f t="shared" si="379"/>
        <v>45406</v>
      </c>
      <c r="AC2235" t="str">
        <f t="shared" si="380"/>
        <v>Unaudited</v>
      </c>
    </row>
    <row r="2236" spans="1:29" ht="30" x14ac:dyDescent="0.25">
      <c r="A2236" t="s">
        <v>421</v>
      </c>
      <c r="B2236" t="s">
        <v>1380</v>
      </c>
      <c r="C2236" t="s">
        <v>1381</v>
      </c>
      <c r="D2236">
        <v>1900</v>
      </c>
      <c r="E2236" s="957">
        <v>1</v>
      </c>
      <c r="F2236" t="s">
        <v>439</v>
      </c>
      <c r="G2236" s="957">
        <v>91</v>
      </c>
      <c r="H2236" t="s">
        <v>386</v>
      </c>
      <c r="I2236" s="937" t="s">
        <v>489</v>
      </c>
      <c r="J2236" s="937" t="s">
        <v>445</v>
      </c>
      <c r="K2236" s="937" t="s">
        <v>450</v>
      </c>
      <c r="L2236" s="937">
        <v>9.1</v>
      </c>
      <c r="M2236" s="958" t="s">
        <v>186</v>
      </c>
      <c r="N2236" s="678">
        <f t="shared" ca="1" si="384"/>
        <v>18553324.829999998</v>
      </c>
      <c r="O2236" s="678">
        <f t="shared" ca="1" si="383"/>
        <v>1199149.1799999997</v>
      </c>
      <c r="P2236" s="678">
        <f t="shared" ca="1" si="383"/>
        <v>42912.21</v>
      </c>
      <c r="Q2236" s="678">
        <f t="shared" ca="1" si="383"/>
        <v>3454495.9099999988</v>
      </c>
      <c r="R2236" s="678">
        <f t="shared" ca="1" si="383"/>
        <v>647464.51</v>
      </c>
      <c r="S2236" s="678">
        <f t="shared" ca="1" si="383"/>
        <v>6328</v>
      </c>
      <c r="T2236" s="678">
        <f t="shared" ca="1" si="383"/>
        <v>814212.40999999992</v>
      </c>
      <c r="U2236" s="678">
        <f t="shared" ca="1" si="383"/>
        <v>0</v>
      </c>
      <c r="V2236" s="678">
        <f t="shared" ca="1" si="383"/>
        <v>0</v>
      </c>
      <c r="W2236" s="678">
        <f t="shared" ca="1" si="381"/>
        <v>12388762.609999999</v>
      </c>
      <c r="X2236" s="678">
        <f t="shared" ca="1" si="383"/>
        <v>0</v>
      </c>
      <c r="Y2236" s="678">
        <f t="shared" ca="1" si="383"/>
        <v>0</v>
      </c>
      <c r="Z2236" s="678">
        <f t="shared" ca="1" si="383"/>
        <v>0</v>
      </c>
      <c r="AA2236" t="str">
        <f t="shared" si="378"/>
        <v>ASR_CMS_19</v>
      </c>
      <c r="AB2236" s="957">
        <f t="shared" si="379"/>
        <v>45406</v>
      </c>
      <c r="AC2236" t="str">
        <f t="shared" si="380"/>
        <v>Unaudited</v>
      </c>
    </row>
    <row r="2237" spans="1:29" x14ac:dyDescent="0.25">
      <c r="A2237" t="s">
        <v>421</v>
      </c>
      <c r="B2237" t="s">
        <v>1380</v>
      </c>
      <c r="C2237" t="s">
        <v>1381</v>
      </c>
      <c r="D2237">
        <v>1900</v>
      </c>
      <c r="E2237" s="957">
        <v>1</v>
      </c>
      <c r="F2237" t="s">
        <v>439</v>
      </c>
      <c r="G2237" s="957">
        <v>91</v>
      </c>
      <c r="H2237" t="s">
        <v>386</v>
      </c>
      <c r="I2237" s="958" t="s">
        <v>489</v>
      </c>
      <c r="J2237" s="958" t="s">
        <v>445</v>
      </c>
      <c r="K2237" s="958" t="s">
        <v>450</v>
      </c>
      <c r="L2237" s="937" t="s">
        <v>107</v>
      </c>
      <c r="M2237" s="958" t="s">
        <v>187</v>
      </c>
      <c r="N2237" s="678">
        <f t="shared" ca="1" si="384"/>
        <v>129021.42000000001</v>
      </c>
      <c r="O2237" s="678">
        <f t="shared" ca="1" si="383"/>
        <v>0</v>
      </c>
      <c r="P2237" s="678">
        <f t="shared" ca="1" si="383"/>
        <v>0</v>
      </c>
      <c r="Q2237" s="678">
        <f t="shared" ca="1" si="383"/>
        <v>1186.48</v>
      </c>
      <c r="R2237" s="678">
        <f t="shared" ca="1" si="383"/>
        <v>0</v>
      </c>
      <c r="S2237" s="678">
        <f t="shared" ca="1" si="383"/>
        <v>0</v>
      </c>
      <c r="T2237" s="678">
        <f t="shared" ca="1" si="383"/>
        <v>0</v>
      </c>
      <c r="U2237" s="678">
        <f t="shared" ca="1" si="383"/>
        <v>0</v>
      </c>
      <c r="V2237" s="678">
        <f t="shared" ca="1" si="383"/>
        <v>0</v>
      </c>
      <c r="W2237" s="678">
        <f t="shared" ca="1" si="381"/>
        <v>127834.94000000002</v>
      </c>
      <c r="X2237" s="678">
        <f t="shared" ca="1" si="383"/>
        <v>0</v>
      </c>
      <c r="Y2237" s="678">
        <f t="shared" ca="1" si="383"/>
        <v>0</v>
      </c>
      <c r="Z2237" s="678">
        <f t="shared" ca="1" si="383"/>
        <v>0</v>
      </c>
      <c r="AA2237" t="str">
        <f t="shared" si="378"/>
        <v>ASR_CMS_19</v>
      </c>
      <c r="AB2237" s="957">
        <f t="shared" si="379"/>
        <v>45406</v>
      </c>
      <c r="AC2237" t="str">
        <f t="shared" si="380"/>
        <v>Unaudited</v>
      </c>
    </row>
    <row r="2238" spans="1:29" x14ac:dyDescent="0.25">
      <c r="A2238" t="s">
        <v>421</v>
      </c>
      <c r="B2238" t="s">
        <v>1380</v>
      </c>
      <c r="C2238" t="s">
        <v>1381</v>
      </c>
      <c r="D2238">
        <v>1900</v>
      </c>
      <c r="E2238" s="957">
        <v>1</v>
      </c>
      <c r="F2238" t="s">
        <v>439</v>
      </c>
      <c r="G2238" s="957">
        <v>91</v>
      </c>
      <c r="H2238" t="s">
        <v>386</v>
      </c>
      <c r="I2238" s="958" t="s">
        <v>489</v>
      </c>
      <c r="J2238" s="958" t="s">
        <v>445</v>
      </c>
      <c r="K2238" s="958" t="s">
        <v>450</v>
      </c>
      <c r="L2238" s="953" t="s">
        <v>1316</v>
      </c>
      <c r="M2238" s="958" t="s">
        <v>1317</v>
      </c>
      <c r="N2238" s="678">
        <f t="shared" ca="1" si="384"/>
        <v>140963.65</v>
      </c>
      <c r="O2238" s="678">
        <f t="shared" ca="1" si="383"/>
        <v>0</v>
      </c>
      <c r="P2238" s="678">
        <f t="shared" ca="1" si="383"/>
        <v>0</v>
      </c>
      <c r="Q2238" s="678">
        <f t="shared" ca="1" si="383"/>
        <v>121114.34999999999</v>
      </c>
      <c r="R2238" s="678">
        <f t="shared" ca="1" si="383"/>
        <v>0</v>
      </c>
      <c r="S2238" s="678">
        <f t="shared" ca="1" si="383"/>
        <v>0</v>
      </c>
      <c r="T2238" s="678">
        <f t="shared" ca="1" si="383"/>
        <v>19849.300000000003</v>
      </c>
      <c r="U2238" s="678">
        <f t="shared" ca="1" si="383"/>
        <v>0</v>
      </c>
      <c r="V2238" s="678">
        <f t="shared" ca="1" si="383"/>
        <v>0</v>
      </c>
      <c r="W2238" s="678">
        <f t="shared" ca="1" si="381"/>
        <v>0</v>
      </c>
      <c r="X2238" s="678">
        <f t="shared" ca="1" si="383"/>
        <v>0</v>
      </c>
      <c r="Y2238" s="678">
        <f t="shared" ca="1" si="383"/>
        <v>0</v>
      </c>
      <c r="Z2238" s="678">
        <f t="shared" ca="1" si="383"/>
        <v>0</v>
      </c>
      <c r="AA2238" t="str">
        <f t="shared" si="378"/>
        <v>ASR_CMS_19</v>
      </c>
      <c r="AB2238" s="957">
        <f t="shared" si="379"/>
        <v>45406</v>
      </c>
      <c r="AC2238" t="str">
        <f t="shared" si="380"/>
        <v>Unaudited</v>
      </c>
    </row>
    <row r="2239" spans="1:29" x14ac:dyDescent="0.25">
      <c r="A2239" t="s">
        <v>421</v>
      </c>
      <c r="B2239" t="s">
        <v>1380</v>
      </c>
      <c r="C2239" t="s">
        <v>1381</v>
      </c>
      <c r="D2239">
        <v>1900</v>
      </c>
      <c r="E2239" s="957">
        <v>1</v>
      </c>
      <c r="F2239" t="s">
        <v>439</v>
      </c>
      <c r="G2239" s="957">
        <v>91</v>
      </c>
      <c r="H2239" t="s">
        <v>386</v>
      </c>
      <c r="I2239" s="937" t="s">
        <v>489</v>
      </c>
      <c r="J2239" s="937" t="s">
        <v>445</v>
      </c>
      <c r="K2239" s="937" t="s">
        <v>450</v>
      </c>
      <c r="L2239" s="937" t="s">
        <v>108</v>
      </c>
      <c r="M2239" s="958" t="s">
        <v>188</v>
      </c>
      <c r="N2239" s="678">
        <f t="shared" ca="1" si="384"/>
        <v>3539576.78</v>
      </c>
      <c r="O2239" s="678">
        <f t="shared" ca="1" si="383"/>
        <v>597080.92000000004</v>
      </c>
      <c r="P2239" s="678">
        <f t="shared" ca="1" si="383"/>
        <v>48790.06</v>
      </c>
      <c r="Q2239" s="678">
        <f t="shared" ca="1" si="383"/>
        <v>1417496.5899999996</v>
      </c>
      <c r="R2239" s="678">
        <f t="shared" ca="1" si="383"/>
        <v>89072.910000000018</v>
      </c>
      <c r="S2239" s="678">
        <f t="shared" ca="1" si="383"/>
        <v>619.44000000000005</v>
      </c>
      <c r="T2239" s="678">
        <f t="shared" ca="1" si="383"/>
        <v>397545.55999999994</v>
      </c>
      <c r="U2239" s="678">
        <f t="shared" ca="1" si="383"/>
        <v>0</v>
      </c>
      <c r="V2239" s="678">
        <f t="shared" ca="1" si="383"/>
        <v>4943.24</v>
      </c>
      <c r="W2239" s="678">
        <f t="shared" ca="1" si="381"/>
        <v>984028.05999999994</v>
      </c>
      <c r="X2239" s="678">
        <f t="shared" ca="1" si="383"/>
        <v>0</v>
      </c>
      <c r="Y2239" s="678">
        <f t="shared" ca="1" si="383"/>
        <v>0</v>
      </c>
      <c r="Z2239" s="678">
        <f t="shared" ca="1" si="383"/>
        <v>0</v>
      </c>
      <c r="AA2239" t="str">
        <f t="shared" si="378"/>
        <v>ASR_CMS_19</v>
      </c>
      <c r="AB2239" s="957">
        <f t="shared" si="379"/>
        <v>45406</v>
      </c>
      <c r="AC2239" t="str">
        <f t="shared" si="380"/>
        <v>Unaudited</v>
      </c>
    </row>
    <row r="2240" spans="1:29" x14ac:dyDescent="0.25">
      <c r="A2240" t="s">
        <v>421</v>
      </c>
      <c r="B2240" t="s">
        <v>1380</v>
      </c>
      <c r="C2240" t="s">
        <v>1381</v>
      </c>
      <c r="D2240">
        <v>1900</v>
      </c>
      <c r="E2240" s="957">
        <v>1</v>
      </c>
      <c r="F2240" t="s">
        <v>439</v>
      </c>
      <c r="G2240" s="957">
        <v>91</v>
      </c>
      <c r="H2240" t="s">
        <v>386</v>
      </c>
      <c r="I2240" s="937" t="s">
        <v>489</v>
      </c>
      <c r="J2240" s="937" t="s">
        <v>445</v>
      </c>
      <c r="K2240" s="937" t="s">
        <v>450</v>
      </c>
      <c r="L2240" s="937" t="s">
        <v>109</v>
      </c>
      <c r="M2240" s="958" t="s">
        <v>161</v>
      </c>
      <c r="N2240" s="678">
        <f t="shared" ca="1" si="384"/>
        <v>3898665.2686037607</v>
      </c>
      <c r="O2240" s="678">
        <f t="shared" ca="1" si="383"/>
        <v>1552480.6270269428</v>
      </c>
      <c r="P2240" s="678">
        <f t="shared" ca="1" si="383"/>
        <v>82252.770241456994</v>
      </c>
      <c r="Q2240" s="678">
        <f t="shared" ca="1" si="383"/>
        <v>1565310.8850583658</v>
      </c>
      <c r="R2240" s="678">
        <f t="shared" ca="1" si="383"/>
        <v>118203.53257859734</v>
      </c>
      <c r="S2240" s="678">
        <f t="shared" ca="1" si="383"/>
        <v>124.08129306984286</v>
      </c>
      <c r="T2240" s="678">
        <f t="shared" ca="1" si="383"/>
        <v>260261.25317717227</v>
      </c>
      <c r="U2240" s="678">
        <f t="shared" ca="1" si="383"/>
        <v>0</v>
      </c>
      <c r="V2240" s="678">
        <f t="shared" ca="1" si="383"/>
        <v>6225.2922472064793</v>
      </c>
      <c r="W2240" s="678">
        <f t="shared" ca="1" si="381"/>
        <v>313806.82698094985</v>
      </c>
      <c r="X2240" s="678">
        <f t="shared" ca="1" si="383"/>
        <v>0</v>
      </c>
      <c r="Y2240" s="678">
        <f t="shared" ca="1" si="383"/>
        <v>0</v>
      </c>
      <c r="Z2240" s="678">
        <f t="shared" ca="1" si="383"/>
        <v>0</v>
      </c>
      <c r="AA2240" t="str">
        <f t="shared" si="378"/>
        <v>ASR_CMS_19</v>
      </c>
      <c r="AB2240" s="957">
        <f t="shared" si="379"/>
        <v>45406</v>
      </c>
      <c r="AC2240" t="str">
        <f t="shared" si="380"/>
        <v>Unaudited</v>
      </c>
    </row>
    <row r="2241" spans="1:29" x14ac:dyDescent="0.25">
      <c r="A2241" t="s">
        <v>421</v>
      </c>
      <c r="B2241" t="s">
        <v>1380</v>
      </c>
      <c r="C2241" t="s">
        <v>1381</v>
      </c>
      <c r="D2241">
        <v>1900</v>
      </c>
      <c r="E2241" s="957">
        <v>1</v>
      </c>
      <c r="F2241" t="s">
        <v>439</v>
      </c>
      <c r="G2241" s="957">
        <v>91</v>
      </c>
      <c r="H2241" t="s">
        <v>386</v>
      </c>
      <c r="I2241" s="937" t="s">
        <v>489</v>
      </c>
      <c r="J2241" s="937" t="s">
        <v>445</v>
      </c>
      <c r="K2241" s="937" t="s">
        <v>450</v>
      </c>
      <c r="L2241" s="937" t="s">
        <v>110</v>
      </c>
      <c r="M2241" s="958" t="s">
        <v>135</v>
      </c>
      <c r="N2241" s="678">
        <f t="shared" ca="1" si="384"/>
        <v>45989.796124183878</v>
      </c>
      <c r="O2241" s="678">
        <f t="shared" ca="1" si="383"/>
        <v>25633.797843467128</v>
      </c>
      <c r="P2241" s="678">
        <f t="shared" ca="1" si="383"/>
        <v>3599.9994941127488</v>
      </c>
      <c r="Q2241" s="678">
        <f t="shared" ca="1" si="383"/>
        <v>11703.434131293621</v>
      </c>
      <c r="R2241" s="678">
        <f t="shared" ca="1" si="383"/>
        <v>1739.8047641361943</v>
      </c>
      <c r="S2241" s="678">
        <f t="shared" ca="1" si="383"/>
        <v>35.605046915352268</v>
      </c>
      <c r="T2241" s="678">
        <f t="shared" ca="1" si="383"/>
        <v>2443.2377722489982</v>
      </c>
      <c r="U2241" s="678">
        <f t="shared" ca="1" si="383"/>
        <v>1.9245971305595824</v>
      </c>
      <c r="V2241" s="678">
        <f t="shared" ca="1" si="383"/>
        <v>173.05853230394598</v>
      </c>
      <c r="W2241" s="678">
        <f t="shared" ca="1" si="381"/>
        <v>658.93394257533691</v>
      </c>
      <c r="X2241" s="678">
        <f t="shared" ca="1" si="383"/>
        <v>0</v>
      </c>
      <c r="Y2241" s="678">
        <f t="shared" ca="1" si="383"/>
        <v>0</v>
      </c>
      <c r="Z2241" s="678">
        <f t="shared" ca="1" si="383"/>
        <v>0</v>
      </c>
      <c r="AA2241" t="str">
        <f t="shared" si="378"/>
        <v>ASR_CMS_19</v>
      </c>
      <c r="AB2241" s="957">
        <f t="shared" si="379"/>
        <v>45406</v>
      </c>
      <c r="AC2241" t="str">
        <f t="shared" si="380"/>
        <v>Unaudited</v>
      </c>
    </row>
    <row r="2242" spans="1:29" x14ac:dyDescent="0.25">
      <c r="A2242" t="s">
        <v>421</v>
      </c>
      <c r="B2242" t="s">
        <v>1380</v>
      </c>
      <c r="C2242" t="s">
        <v>1381</v>
      </c>
      <c r="D2242">
        <v>1900</v>
      </c>
      <c r="E2242" s="957">
        <v>1</v>
      </c>
      <c r="F2242" t="s">
        <v>439</v>
      </c>
      <c r="G2242" s="957">
        <v>91</v>
      </c>
      <c r="H2242" t="s">
        <v>386</v>
      </c>
      <c r="I2242" s="937" t="s">
        <v>489</v>
      </c>
      <c r="J2242" s="937" t="s">
        <v>445</v>
      </c>
      <c r="K2242" s="937" t="s">
        <v>450</v>
      </c>
      <c r="L2242" s="953" t="s">
        <v>111</v>
      </c>
      <c r="M2242" s="958" t="s">
        <v>163</v>
      </c>
      <c r="N2242" s="678">
        <f t="shared" ca="1" si="384"/>
        <v>590.47317552979598</v>
      </c>
      <c r="O2242" s="678">
        <f t="shared" ca="1" si="383"/>
        <v>75.254313026806287</v>
      </c>
      <c r="P2242" s="678">
        <f t="shared" ca="1" si="383"/>
        <v>3.9097569365595763</v>
      </c>
      <c r="Q2242" s="678">
        <f t="shared" ca="1" si="383"/>
        <v>147.47323178549593</v>
      </c>
      <c r="R2242" s="678">
        <f t="shared" ca="1" si="383"/>
        <v>19.211608186197278</v>
      </c>
      <c r="S2242" s="678">
        <f t="shared" ca="1" si="383"/>
        <v>0.15903133615083057</v>
      </c>
      <c r="T2242" s="678">
        <f t="shared" ca="1" si="383"/>
        <v>33.543765584785511</v>
      </c>
      <c r="U2242" s="678">
        <f t="shared" ca="1" si="383"/>
        <v>0</v>
      </c>
      <c r="V2242" s="678">
        <f t="shared" ca="1" si="383"/>
        <v>0.25099269238607219</v>
      </c>
      <c r="W2242" s="678">
        <f t="shared" ca="1" si="381"/>
        <v>310.67047598141454</v>
      </c>
      <c r="X2242" s="678">
        <f t="shared" ca="1" si="383"/>
        <v>0</v>
      </c>
      <c r="Y2242" s="678">
        <f t="shared" ca="1" si="383"/>
        <v>0</v>
      </c>
      <c r="Z2242" s="678">
        <f t="shared" ca="1" si="383"/>
        <v>0</v>
      </c>
      <c r="AA2242" t="str">
        <f t="shared" ref="AA2242:AA2305" si="385">file_name</f>
        <v>ASR_CMS_19</v>
      </c>
      <c r="AB2242" s="957">
        <f t="shared" ref="AB2242:AB2305" si="386">file_date</f>
        <v>45406</v>
      </c>
      <c r="AC2242" t="str">
        <f t="shared" ref="AC2242:AC2305" si="387">status</f>
        <v>Unaudited</v>
      </c>
    </row>
    <row r="2243" spans="1:29" x14ac:dyDescent="0.25">
      <c r="A2243" t="s">
        <v>421</v>
      </c>
      <c r="B2243" t="s">
        <v>1380</v>
      </c>
      <c r="C2243" t="s">
        <v>1381</v>
      </c>
      <c r="D2243">
        <v>1900</v>
      </c>
      <c r="E2243" s="957">
        <v>1</v>
      </c>
      <c r="F2243" t="s">
        <v>439</v>
      </c>
      <c r="G2243" s="957">
        <v>91</v>
      </c>
      <c r="H2243" t="s">
        <v>386</v>
      </c>
      <c r="I2243" s="937" t="s">
        <v>489</v>
      </c>
      <c r="J2243" s="937" t="s">
        <v>445</v>
      </c>
      <c r="K2243" s="937" t="s">
        <v>450</v>
      </c>
      <c r="L2243" s="953" t="s">
        <v>112</v>
      </c>
      <c r="M2243" s="958" t="s">
        <v>464</v>
      </c>
      <c r="N2243" s="678">
        <f t="shared" ca="1" si="384"/>
        <v>378753.41794278374</v>
      </c>
      <c r="O2243" s="678">
        <f t="shared" ca="1" si="383"/>
        <v>68020.262805624821</v>
      </c>
      <c r="P2243" s="678">
        <f t="shared" ca="1" si="383"/>
        <v>11468.449389715632</v>
      </c>
      <c r="Q2243" s="678">
        <f t="shared" ca="1" si="383"/>
        <v>103465.46341557846</v>
      </c>
      <c r="R2243" s="678">
        <f t="shared" ca="1" si="383"/>
        <v>14782.557055197294</v>
      </c>
      <c r="S2243" s="678">
        <f t="shared" ca="1" si="383"/>
        <v>355.06829437549874</v>
      </c>
      <c r="T2243" s="678">
        <f t="shared" ca="1" si="383"/>
        <v>19117.47522490823</v>
      </c>
      <c r="U2243" s="678">
        <f t="shared" ca="1" si="383"/>
        <v>0.31796578377965906</v>
      </c>
      <c r="V2243" s="678">
        <f t="shared" ca="1" si="383"/>
        <v>1531.4945787288946</v>
      </c>
      <c r="W2243" s="678">
        <f t="shared" ca="1" si="381"/>
        <v>160012.32921287112</v>
      </c>
      <c r="X2243" s="678">
        <f t="shared" ca="1" si="383"/>
        <v>0</v>
      </c>
      <c r="Y2243" s="678">
        <f t="shared" ca="1" si="383"/>
        <v>0</v>
      </c>
      <c r="Z2243" s="678">
        <f t="shared" ca="1" si="383"/>
        <v>0</v>
      </c>
      <c r="AA2243" t="str">
        <f t="shared" si="385"/>
        <v>ASR_CMS_19</v>
      </c>
      <c r="AB2243" s="957">
        <f t="shared" si="386"/>
        <v>45406</v>
      </c>
      <c r="AC2243" t="str">
        <f t="shared" si="387"/>
        <v>Unaudited</v>
      </c>
    </row>
    <row r="2244" spans="1:29" x14ac:dyDescent="0.25">
      <c r="A2244" t="s">
        <v>421</v>
      </c>
      <c r="B2244" t="s">
        <v>1380</v>
      </c>
      <c r="C2244" t="s">
        <v>1381</v>
      </c>
      <c r="D2244">
        <v>1900</v>
      </c>
      <c r="E2244" s="957">
        <v>1</v>
      </c>
      <c r="F2244" t="s">
        <v>439</v>
      </c>
      <c r="G2244" s="957">
        <v>91</v>
      </c>
      <c r="H2244" t="s">
        <v>386</v>
      </c>
      <c r="I2244" s="937" t="s">
        <v>489</v>
      </c>
      <c r="J2244" s="937" t="s">
        <v>445</v>
      </c>
      <c r="K2244" s="937" t="s">
        <v>6</v>
      </c>
      <c r="L2244" s="937" t="s">
        <v>118</v>
      </c>
      <c r="M2244" s="958" t="s">
        <v>189</v>
      </c>
      <c r="N2244" s="678">
        <f t="shared" ca="1" si="384"/>
        <v>129026.85668804536</v>
      </c>
      <c r="O2244" s="678">
        <f t="shared" ca="1" si="383"/>
        <v>43952.995643763315</v>
      </c>
      <c r="P2244" s="678">
        <f t="shared" ca="1" si="383"/>
        <v>3201.4076586858523</v>
      </c>
      <c r="Q2244" s="678">
        <f t="shared" ca="1" si="383"/>
        <v>50666.07319881396</v>
      </c>
      <c r="R2244" s="678">
        <f t="shared" ca="1" si="383"/>
        <v>9879.4096846125176</v>
      </c>
      <c r="S2244" s="678">
        <f t="shared" ca="1" si="383"/>
        <v>1.0353028170440268</v>
      </c>
      <c r="T2244" s="678">
        <f t="shared" ca="1" si="383"/>
        <v>6445.9499332175601</v>
      </c>
      <c r="U2244" s="678">
        <f t="shared" ca="1" si="383"/>
        <v>0</v>
      </c>
      <c r="V2244" s="678">
        <f t="shared" ca="1" si="383"/>
        <v>1935.2368905858659</v>
      </c>
      <c r="W2244" s="678">
        <f t="shared" ca="1" si="381"/>
        <v>12944.748375549241</v>
      </c>
      <c r="X2244" s="678">
        <f t="shared" ca="1" si="383"/>
        <v>0</v>
      </c>
      <c r="Y2244" s="678">
        <f t="shared" ca="1" si="383"/>
        <v>0</v>
      </c>
      <c r="Z2244" s="678">
        <f t="shared" ca="1" si="383"/>
        <v>0</v>
      </c>
      <c r="AA2244" t="str">
        <f t="shared" si="385"/>
        <v>ASR_CMS_19</v>
      </c>
      <c r="AB2244" s="957">
        <f t="shared" si="386"/>
        <v>45406</v>
      </c>
      <c r="AC2244" t="str">
        <f t="shared" si="387"/>
        <v>Unaudited</v>
      </c>
    </row>
    <row r="2245" spans="1:29" x14ac:dyDescent="0.25">
      <c r="A2245" t="s">
        <v>421</v>
      </c>
      <c r="B2245" t="s">
        <v>1380</v>
      </c>
      <c r="C2245" t="s">
        <v>1381</v>
      </c>
      <c r="D2245">
        <v>1900</v>
      </c>
      <c r="E2245" s="957">
        <v>1</v>
      </c>
      <c r="F2245" t="s">
        <v>439</v>
      </c>
      <c r="G2245" s="957">
        <v>91</v>
      </c>
      <c r="H2245" t="s">
        <v>386</v>
      </c>
      <c r="I2245" s="958" t="s">
        <v>489</v>
      </c>
      <c r="J2245" s="958" t="s">
        <v>445</v>
      </c>
      <c r="K2245" s="958" t="s">
        <v>6</v>
      </c>
      <c r="L2245" s="937" t="s">
        <v>45</v>
      </c>
      <c r="M2245" s="958" t="s">
        <v>164</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ASR_CMS_19</v>
      </c>
      <c r="AB2245" s="957">
        <f t="shared" si="386"/>
        <v>45406</v>
      </c>
      <c r="AC2245" t="str">
        <f t="shared" si="387"/>
        <v>Unaudited</v>
      </c>
    </row>
    <row r="2246" spans="1:29" x14ac:dyDescent="0.25">
      <c r="A2246" t="s">
        <v>421</v>
      </c>
      <c r="B2246" t="s">
        <v>1380</v>
      </c>
      <c r="C2246" t="s">
        <v>1381</v>
      </c>
      <c r="D2246">
        <v>1900</v>
      </c>
      <c r="E2246" s="957">
        <v>1</v>
      </c>
      <c r="F2246" t="s">
        <v>439</v>
      </c>
      <c r="G2246" s="957">
        <v>91</v>
      </c>
      <c r="H2246" t="s">
        <v>386</v>
      </c>
      <c r="I2246" s="937" t="s">
        <v>489</v>
      </c>
      <c r="J2246" s="937" t="s">
        <v>445</v>
      </c>
      <c r="K2246" s="937" t="s">
        <v>6</v>
      </c>
      <c r="L2246" s="937" t="s">
        <v>46</v>
      </c>
      <c r="M2246" s="958" t="s">
        <v>165</v>
      </c>
      <c r="N2246" s="678">
        <f t="shared" ca="1" si="384"/>
        <v>7.3830421254148693</v>
      </c>
      <c r="O2246" s="678">
        <f t="shared" ca="1" si="383"/>
        <v>2.426883488558806</v>
      </c>
      <c r="P2246" s="678">
        <f t="shared" ca="1" si="383"/>
        <v>1.6510225843403739</v>
      </c>
      <c r="Q2246" s="678">
        <f t="shared" ca="1" si="383"/>
        <v>0.70099282910541016</v>
      </c>
      <c r="R2246" s="678">
        <f t="shared" ca="1" si="383"/>
        <v>2.6041432234102788</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ASR_CMS_19</v>
      </c>
      <c r="AB2246" s="957">
        <f t="shared" si="386"/>
        <v>45406</v>
      </c>
      <c r="AC2246" t="str">
        <f t="shared" si="387"/>
        <v>Unaudited</v>
      </c>
    </row>
    <row r="2247" spans="1:29" x14ac:dyDescent="0.25">
      <c r="A2247" t="s">
        <v>421</v>
      </c>
      <c r="B2247" t="s">
        <v>1380</v>
      </c>
      <c r="C2247" t="s">
        <v>1381</v>
      </c>
      <c r="D2247">
        <v>1900</v>
      </c>
      <c r="E2247" s="957">
        <v>1</v>
      </c>
      <c r="F2247" t="s">
        <v>439</v>
      </c>
      <c r="G2247" s="957">
        <v>91</v>
      </c>
      <c r="H2247" t="s">
        <v>386</v>
      </c>
      <c r="I2247" s="937" t="s">
        <v>489</v>
      </c>
      <c r="J2247" s="937" t="s">
        <v>445</v>
      </c>
      <c r="K2247" s="937" t="s">
        <v>6</v>
      </c>
      <c r="L2247" s="937" t="s">
        <v>166</v>
      </c>
      <c r="M2247" s="958" t="s">
        <v>462</v>
      </c>
      <c r="N2247" s="678">
        <f t="shared" ca="1" si="384"/>
        <v>246946.21323603444</v>
      </c>
      <c r="O2247" s="678">
        <f t="shared" ca="1" si="383"/>
        <v>44349.029018416455</v>
      </c>
      <c r="P2247" s="678">
        <f t="shared" ca="1" si="383"/>
        <v>7477.398260488344</v>
      </c>
      <c r="Q2247" s="678">
        <f t="shared" ca="1" si="383"/>
        <v>67459.204803924236</v>
      </c>
      <c r="R2247" s="678">
        <f t="shared" ca="1" si="383"/>
        <v>9638.1875747932063</v>
      </c>
      <c r="S2247" s="678">
        <f t="shared" ca="1" si="383"/>
        <v>231.50357615902158</v>
      </c>
      <c r="T2247" s="678">
        <f t="shared" ca="1" si="383"/>
        <v>12464.542601534935</v>
      </c>
      <c r="U2247" s="678">
        <f t="shared" ca="1" si="383"/>
        <v>0.20731283870519732</v>
      </c>
      <c r="V2247" s="678">
        <f t="shared" ca="1" si="383"/>
        <v>998.53036010291146</v>
      </c>
      <c r="W2247" s="678">
        <f t="shared" ca="1" si="381"/>
        <v>104327.60972777664</v>
      </c>
      <c r="X2247" s="678">
        <f t="shared" ca="1" si="383"/>
        <v>0</v>
      </c>
      <c r="Y2247" s="678">
        <f t="shared" ca="1" si="383"/>
        <v>0</v>
      </c>
      <c r="Z2247" s="678">
        <f t="shared" ca="1" si="383"/>
        <v>0</v>
      </c>
      <c r="AA2247" t="str">
        <f t="shared" si="385"/>
        <v>ASR_CMS_19</v>
      </c>
      <c r="AB2247" s="957">
        <f t="shared" si="386"/>
        <v>45406</v>
      </c>
      <c r="AC2247" t="str">
        <f t="shared" si="387"/>
        <v>Unaudited</v>
      </c>
    </row>
    <row r="2248" spans="1:29" x14ac:dyDescent="0.25">
      <c r="A2248" t="s">
        <v>421</v>
      </c>
      <c r="B2248" t="s">
        <v>1380</v>
      </c>
      <c r="C2248" t="s">
        <v>1381</v>
      </c>
      <c r="D2248">
        <v>1900</v>
      </c>
      <c r="E2248" s="957">
        <v>1</v>
      </c>
      <c r="F2248" t="s">
        <v>439</v>
      </c>
      <c r="G2248" s="957">
        <v>91</v>
      </c>
      <c r="H2248" t="s">
        <v>386</v>
      </c>
      <c r="I2248" s="937" t="s">
        <v>489</v>
      </c>
      <c r="J2248" s="937" t="s">
        <v>445</v>
      </c>
      <c r="K2248" s="937" t="s">
        <v>435</v>
      </c>
      <c r="L2248" s="937" t="s">
        <v>121</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ASR_CMS_19</v>
      </c>
      <c r="AB2248" s="957">
        <f t="shared" si="386"/>
        <v>45406</v>
      </c>
      <c r="AC2248" t="str">
        <f t="shared" si="387"/>
        <v>Unaudited</v>
      </c>
    </row>
    <row r="2249" spans="1:29" x14ac:dyDescent="0.25">
      <c r="A2249" t="s">
        <v>421</v>
      </c>
      <c r="B2249" t="s">
        <v>1380</v>
      </c>
      <c r="C2249" t="s">
        <v>1381</v>
      </c>
      <c r="D2249">
        <v>1900</v>
      </c>
      <c r="E2249" s="957">
        <v>1</v>
      </c>
      <c r="F2249" t="s">
        <v>439</v>
      </c>
      <c r="G2249" s="957">
        <v>91</v>
      </c>
      <c r="H2249" t="s">
        <v>386</v>
      </c>
      <c r="I2249" s="958" t="s">
        <v>489</v>
      </c>
      <c r="J2249" s="958" t="s">
        <v>445</v>
      </c>
      <c r="K2249" s="958" t="s">
        <v>435</v>
      </c>
      <c r="L2249" s="937" t="s">
        <v>938</v>
      </c>
      <c r="M2249" s="958" t="s">
        <v>930</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ASR_CMS_19</v>
      </c>
      <c r="AB2249" s="957">
        <f t="shared" si="386"/>
        <v>45406</v>
      </c>
      <c r="AC2249" t="str">
        <f t="shared" si="387"/>
        <v>Unaudited</v>
      </c>
    </row>
    <row r="2250" spans="1:29" x14ac:dyDescent="0.25">
      <c r="A2250" t="s">
        <v>421</v>
      </c>
      <c r="B2250" t="s">
        <v>1380</v>
      </c>
      <c r="C2250" t="s">
        <v>1381</v>
      </c>
      <c r="D2250">
        <v>1900</v>
      </c>
      <c r="E2250" s="957">
        <v>1</v>
      </c>
      <c r="F2250" t="s">
        <v>439</v>
      </c>
      <c r="G2250" s="957">
        <v>91</v>
      </c>
      <c r="H2250" t="s">
        <v>386</v>
      </c>
      <c r="I2250" s="958" t="s">
        <v>489</v>
      </c>
      <c r="J2250" s="958" t="s">
        <v>445</v>
      </c>
      <c r="K2250" s="958" t="s">
        <v>435</v>
      </c>
      <c r="L2250" s="937" t="s">
        <v>168</v>
      </c>
      <c r="M2250" s="958" t="s">
        <v>40</v>
      </c>
      <c r="N2250" s="678">
        <f t="shared" ca="1" si="384"/>
        <v>1095.8997617166181</v>
      </c>
      <c r="O2250" s="678">
        <f t="shared" ca="1" si="383"/>
        <v>541.50009173076944</v>
      </c>
      <c r="P2250" s="678">
        <f t="shared" ca="1" si="383"/>
        <v>76.048038928792195</v>
      </c>
      <c r="Q2250" s="678">
        <f t="shared" ca="1" si="383"/>
        <v>352.71295305596834</v>
      </c>
      <c r="R2250" s="678">
        <f t="shared" ca="1" si="383"/>
        <v>52.433471168815856</v>
      </c>
      <c r="S2250" s="678">
        <f t="shared" ca="1" si="383"/>
        <v>1.0730492520678694</v>
      </c>
      <c r="T2250" s="678">
        <f t="shared" ca="1" si="383"/>
        <v>46.999931451302643</v>
      </c>
      <c r="U2250" s="678">
        <f t="shared" ca="1" si="383"/>
        <v>5.8002662273938889E-2</v>
      </c>
      <c r="V2250" s="678">
        <f t="shared" ca="1" si="383"/>
        <v>5.2155619705879879</v>
      </c>
      <c r="W2250" s="678">
        <f t="shared" ca="1" si="381"/>
        <v>19.858661496039829</v>
      </c>
      <c r="X2250" s="678">
        <f t="shared" ca="1" si="383"/>
        <v>0</v>
      </c>
      <c r="Y2250" s="678">
        <f t="shared" ca="1" si="383"/>
        <v>0</v>
      </c>
      <c r="Z2250" s="678">
        <f t="shared" ca="1" si="383"/>
        <v>0</v>
      </c>
      <c r="AA2250" t="str">
        <f t="shared" si="385"/>
        <v>ASR_CMS_19</v>
      </c>
      <c r="AB2250" s="957">
        <f t="shared" si="386"/>
        <v>45406</v>
      </c>
      <c r="AC2250" t="str">
        <f t="shared" si="387"/>
        <v>Unaudited</v>
      </c>
    </row>
    <row r="2251" spans="1:29" x14ac:dyDescent="0.25">
      <c r="A2251" t="s">
        <v>421</v>
      </c>
      <c r="B2251" t="s">
        <v>1380</v>
      </c>
      <c r="C2251" t="s">
        <v>1381</v>
      </c>
      <c r="D2251">
        <v>1900</v>
      </c>
      <c r="E2251" s="957">
        <v>1</v>
      </c>
      <c r="F2251" t="s">
        <v>439</v>
      </c>
      <c r="G2251" s="957">
        <v>91</v>
      </c>
      <c r="H2251" t="s">
        <v>386</v>
      </c>
      <c r="I2251" s="958" t="s">
        <v>489</v>
      </c>
      <c r="J2251" s="958" t="s">
        <v>445</v>
      </c>
      <c r="K2251" s="958" t="s">
        <v>435</v>
      </c>
      <c r="L2251" s="937" t="s">
        <v>169</v>
      </c>
      <c r="M2251" s="958" t="s">
        <v>330</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ASR_CMS_19</v>
      </c>
      <c r="AB2251" s="957">
        <f t="shared" si="386"/>
        <v>45406</v>
      </c>
      <c r="AC2251" t="str">
        <f t="shared" si="387"/>
        <v>Unaudited</v>
      </c>
    </row>
    <row r="2252" spans="1:29" x14ac:dyDescent="0.25">
      <c r="A2252" t="s">
        <v>421</v>
      </c>
      <c r="B2252" t="s">
        <v>1380</v>
      </c>
      <c r="C2252" t="s">
        <v>1381</v>
      </c>
      <c r="D2252">
        <v>1900</v>
      </c>
      <c r="E2252" s="957">
        <v>1</v>
      </c>
      <c r="F2252" t="s">
        <v>439</v>
      </c>
      <c r="G2252" s="957">
        <v>91</v>
      </c>
      <c r="H2252" t="s">
        <v>386</v>
      </c>
      <c r="I2252" s="958" t="s">
        <v>489</v>
      </c>
      <c r="J2252" s="958" t="s">
        <v>451</v>
      </c>
      <c r="K2252" s="958" t="s">
        <v>436</v>
      </c>
      <c r="L2252" s="937" t="s">
        <v>122</v>
      </c>
      <c r="M2252" s="958" t="s">
        <v>27</v>
      </c>
      <c r="N2252" s="678">
        <f t="shared" ca="1" si="384"/>
        <v>3758890.1483166879</v>
      </c>
      <c r="O2252" s="678">
        <f t="shared" ca="1" si="383"/>
        <v>82.87699427612354</v>
      </c>
      <c r="P2252" s="678">
        <f t="shared" ca="1" si="383"/>
        <v>3758807.271322412</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ASR_CMS_19</v>
      </c>
      <c r="AB2252" s="957">
        <f t="shared" si="386"/>
        <v>45406</v>
      </c>
      <c r="AC2252" t="str">
        <f t="shared" si="387"/>
        <v>Unaudited</v>
      </c>
    </row>
    <row r="2253" spans="1:29" x14ac:dyDescent="0.25">
      <c r="A2253" t="s">
        <v>421</v>
      </c>
      <c r="B2253" t="s">
        <v>1380</v>
      </c>
      <c r="C2253" t="s">
        <v>1381</v>
      </c>
      <c r="D2253">
        <v>1900</v>
      </c>
      <c r="E2253" s="957">
        <v>1</v>
      </c>
      <c r="F2253" t="s">
        <v>439</v>
      </c>
      <c r="G2253" s="957">
        <v>91</v>
      </c>
      <c r="H2253" t="s">
        <v>386</v>
      </c>
      <c r="I2253" s="958" t="s">
        <v>489</v>
      </c>
      <c r="J2253" s="958" t="s">
        <v>451</v>
      </c>
      <c r="K2253" s="958" t="s">
        <v>436</v>
      </c>
      <c r="L2253" s="953" t="s">
        <v>123</v>
      </c>
      <c r="M2253" s="958" t="s">
        <v>98</v>
      </c>
      <c r="N2253" s="678">
        <f t="shared" ca="1" si="384"/>
        <v>468724.57161442732</v>
      </c>
      <c r="O2253" s="678">
        <f t="shared" ca="1" si="388"/>
        <v>43089.533432483455</v>
      </c>
      <c r="P2253" s="678">
        <f t="shared" ca="1" si="388"/>
        <v>425635.03818194388</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ASR_CMS_19</v>
      </c>
      <c r="AB2253" s="957">
        <f t="shared" si="386"/>
        <v>45406</v>
      </c>
      <c r="AC2253" t="str">
        <f t="shared" si="387"/>
        <v>Unaudited</v>
      </c>
    </row>
    <row r="2254" spans="1:29" x14ac:dyDescent="0.25">
      <c r="A2254" t="s">
        <v>421</v>
      </c>
      <c r="B2254" t="s">
        <v>1380</v>
      </c>
      <c r="C2254" t="s">
        <v>1381</v>
      </c>
      <c r="D2254">
        <v>1900</v>
      </c>
      <c r="E2254" s="957">
        <v>1</v>
      </c>
      <c r="F2254" t="s">
        <v>439</v>
      </c>
      <c r="G2254" s="957">
        <v>91</v>
      </c>
      <c r="H2254" t="s">
        <v>386</v>
      </c>
      <c r="I2254" s="958" t="s">
        <v>489</v>
      </c>
      <c r="J2254" s="958" t="s">
        <v>451</v>
      </c>
      <c r="K2254" s="958" t="s">
        <v>436</v>
      </c>
      <c r="L2254" s="937" t="s">
        <v>124</v>
      </c>
      <c r="M2254" s="958" t="s">
        <v>99</v>
      </c>
      <c r="N2254" s="678">
        <f t="shared" ca="1" si="384"/>
        <v>380511.54358821386</v>
      </c>
      <c r="O2254" s="678">
        <f t="shared" ca="1" si="388"/>
        <v>68748.116180219688</v>
      </c>
      <c r="P2254" s="678">
        <f t="shared" ca="1" si="388"/>
        <v>311763.42740799417</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ASR_CMS_19</v>
      </c>
      <c r="AB2254" s="957">
        <f t="shared" si="386"/>
        <v>45406</v>
      </c>
      <c r="AC2254" t="str">
        <f t="shared" si="387"/>
        <v>Unaudited</v>
      </c>
    </row>
    <row r="2255" spans="1:29" x14ac:dyDescent="0.25">
      <c r="A2255" t="s">
        <v>421</v>
      </c>
      <c r="B2255" t="s">
        <v>1380</v>
      </c>
      <c r="C2255" t="s">
        <v>1381</v>
      </c>
      <c r="D2255">
        <v>1900</v>
      </c>
      <c r="E2255" s="957">
        <v>1</v>
      </c>
      <c r="F2255" t="s">
        <v>439</v>
      </c>
      <c r="G2255" s="957">
        <v>91</v>
      </c>
      <c r="H2255" t="s">
        <v>386</v>
      </c>
      <c r="I2255" s="937" t="s">
        <v>489</v>
      </c>
      <c r="J2255" s="937" t="s">
        <v>451</v>
      </c>
      <c r="K2255" s="937" t="s">
        <v>436</v>
      </c>
      <c r="L2255" s="937" t="s">
        <v>125</v>
      </c>
      <c r="M2255" s="958" t="s">
        <v>100</v>
      </c>
      <c r="N2255" s="678">
        <f t="shared" ca="1" si="384"/>
        <v>22540.822194117085</v>
      </c>
      <c r="O2255" s="678">
        <f t="shared" ca="1" si="388"/>
        <v>20977.44354498772</v>
      </c>
      <c r="P2255" s="678">
        <f t="shared" ca="1" si="388"/>
        <v>1563.3786491293656</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ASR_CMS_19</v>
      </c>
      <c r="AB2255" s="957">
        <f t="shared" si="386"/>
        <v>45406</v>
      </c>
      <c r="AC2255" t="str">
        <f t="shared" si="387"/>
        <v>Unaudited</v>
      </c>
    </row>
    <row r="2256" spans="1:29" x14ac:dyDescent="0.25">
      <c r="A2256" t="s">
        <v>421</v>
      </c>
      <c r="B2256" t="s">
        <v>1380</v>
      </c>
      <c r="C2256" t="s">
        <v>1381</v>
      </c>
      <c r="D2256">
        <v>1900</v>
      </c>
      <c r="E2256" s="957">
        <v>1</v>
      </c>
      <c r="F2256" t="s">
        <v>439</v>
      </c>
      <c r="G2256" s="957">
        <v>91</v>
      </c>
      <c r="H2256" t="s">
        <v>386</v>
      </c>
      <c r="I2256" s="958" t="s">
        <v>489</v>
      </c>
      <c r="J2256" s="958" t="s">
        <v>451</v>
      </c>
      <c r="K2256" s="958" t="s">
        <v>436</v>
      </c>
      <c r="L2256" s="937" t="s">
        <v>126</v>
      </c>
      <c r="M2256" s="958" t="s">
        <v>101</v>
      </c>
      <c r="N2256" s="678">
        <f t="shared" ca="1" si="384"/>
        <v>467330.10328094696</v>
      </c>
      <c r="O2256" s="678">
        <f t="shared" ca="1" si="388"/>
        <v>74596.255892351139</v>
      </c>
      <c r="P2256" s="678">
        <f t="shared" ca="1" si="388"/>
        <v>392733.84738859581</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ASR_CMS_19</v>
      </c>
      <c r="AB2256" s="957">
        <f t="shared" si="386"/>
        <v>45406</v>
      </c>
      <c r="AC2256" t="str">
        <f t="shared" si="387"/>
        <v>Unaudited</v>
      </c>
    </row>
    <row r="2257" spans="1:29" x14ac:dyDescent="0.25">
      <c r="A2257" t="s">
        <v>421</v>
      </c>
      <c r="B2257" t="s">
        <v>1380</v>
      </c>
      <c r="C2257" t="s">
        <v>1381</v>
      </c>
      <c r="D2257">
        <v>1900</v>
      </c>
      <c r="E2257" s="957">
        <v>1</v>
      </c>
      <c r="F2257" t="s">
        <v>439</v>
      </c>
      <c r="G2257" s="957">
        <v>91</v>
      </c>
      <c r="H2257" t="s">
        <v>386</v>
      </c>
      <c r="I2257" s="937" t="s">
        <v>489</v>
      </c>
      <c r="J2257" s="937" t="s">
        <v>451</v>
      </c>
      <c r="K2257" s="937" t="s">
        <v>436</v>
      </c>
      <c r="L2257" s="937" t="s">
        <v>127</v>
      </c>
      <c r="M2257" s="937" t="s">
        <v>28</v>
      </c>
      <c r="N2257" s="678">
        <f t="shared" ca="1" si="384"/>
        <v>21662.55521484129</v>
      </c>
      <c r="O2257" s="678">
        <f t="shared" ca="1" si="388"/>
        <v>21662.55521484129</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ASR_CMS_19</v>
      </c>
      <c r="AB2257" s="957">
        <f t="shared" si="386"/>
        <v>45406</v>
      </c>
      <c r="AC2257" t="str">
        <f t="shared" si="387"/>
        <v>Unaudited</v>
      </c>
    </row>
    <row r="2258" spans="1:29" x14ac:dyDescent="0.25">
      <c r="A2258" t="s">
        <v>421</v>
      </c>
      <c r="B2258" t="s">
        <v>1380</v>
      </c>
      <c r="C2258" t="s">
        <v>1381</v>
      </c>
      <c r="D2258">
        <v>1900</v>
      </c>
      <c r="E2258" s="957">
        <v>1</v>
      </c>
      <c r="F2258" t="s">
        <v>439</v>
      </c>
      <c r="G2258" s="957">
        <v>91</v>
      </c>
      <c r="H2258" t="s">
        <v>386</v>
      </c>
      <c r="I2258" s="937" t="s">
        <v>489</v>
      </c>
      <c r="J2258" s="937" t="s">
        <v>437</v>
      </c>
      <c r="K2258" s="937" t="s">
        <v>437</v>
      </c>
      <c r="L2258" s="937" t="s">
        <v>129</v>
      </c>
      <c r="M2258" s="958" t="s">
        <v>327</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ASR_CMS_19</v>
      </c>
      <c r="AB2258" s="957">
        <f t="shared" si="386"/>
        <v>45406</v>
      </c>
      <c r="AC2258" t="str">
        <f t="shared" si="387"/>
        <v>Unaudited</v>
      </c>
    </row>
    <row r="2259" spans="1:29" x14ac:dyDescent="0.25">
      <c r="A2259" t="s">
        <v>421</v>
      </c>
      <c r="B2259" t="s">
        <v>1380</v>
      </c>
      <c r="C2259" t="s">
        <v>1381</v>
      </c>
      <c r="D2259">
        <v>1900</v>
      </c>
      <c r="E2259" s="957">
        <v>1</v>
      </c>
      <c r="F2259" t="s">
        <v>439</v>
      </c>
      <c r="G2259" s="957">
        <v>91</v>
      </c>
      <c r="H2259" t="s">
        <v>386</v>
      </c>
      <c r="I2259" s="937" t="s">
        <v>489</v>
      </c>
      <c r="J2259" s="937" t="s">
        <v>437</v>
      </c>
      <c r="K2259" s="937" t="s">
        <v>437</v>
      </c>
      <c r="L2259" s="937" t="s">
        <v>130</v>
      </c>
      <c r="M2259" s="958" t="s">
        <v>326</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ASR_CMS_19</v>
      </c>
      <c r="AB2259" s="957">
        <f t="shared" si="386"/>
        <v>45406</v>
      </c>
      <c r="AC2259" t="str">
        <f t="shared" si="387"/>
        <v>Unaudited</v>
      </c>
    </row>
    <row r="2260" spans="1:29" ht="30" x14ac:dyDescent="0.25">
      <c r="A2260" t="s">
        <v>421</v>
      </c>
      <c r="B2260" t="s">
        <v>1380</v>
      </c>
      <c r="C2260" t="s">
        <v>1381</v>
      </c>
      <c r="D2260">
        <v>1900</v>
      </c>
      <c r="E2260" s="957">
        <v>1</v>
      </c>
      <c r="F2260" t="s">
        <v>439</v>
      </c>
      <c r="G2260" s="957">
        <v>91</v>
      </c>
      <c r="H2260" t="s">
        <v>386</v>
      </c>
      <c r="I2260" s="937" t="s">
        <v>489</v>
      </c>
      <c r="J2260" s="937" t="s">
        <v>437</v>
      </c>
      <c r="K2260" s="937" t="s">
        <v>437</v>
      </c>
      <c r="L2260" s="937" t="s">
        <v>131</v>
      </c>
      <c r="M2260" s="958" t="s">
        <v>180</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ASR_CMS_19</v>
      </c>
      <c r="AB2260" s="957">
        <f t="shared" si="386"/>
        <v>45406</v>
      </c>
      <c r="AC2260" t="str">
        <f t="shared" si="387"/>
        <v>Unaudited</v>
      </c>
    </row>
    <row r="2261" spans="1:29" x14ac:dyDescent="0.25">
      <c r="A2261" t="s">
        <v>421</v>
      </c>
      <c r="B2261" t="s">
        <v>1380</v>
      </c>
      <c r="C2261" t="s">
        <v>1381</v>
      </c>
      <c r="D2261">
        <v>1900</v>
      </c>
      <c r="E2261" s="957">
        <v>1</v>
      </c>
      <c r="F2261" t="s">
        <v>439</v>
      </c>
      <c r="G2261" s="957">
        <v>91</v>
      </c>
      <c r="H2261" t="s">
        <v>386</v>
      </c>
      <c r="I2261" s="937" t="s">
        <v>489</v>
      </c>
      <c r="J2261" s="937" t="s">
        <v>437</v>
      </c>
      <c r="K2261" s="937" t="s">
        <v>437</v>
      </c>
      <c r="L2261" s="943" t="s">
        <v>132</v>
      </c>
      <c r="M2261" s="959" t="s">
        <v>495</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ASR_CMS_19</v>
      </c>
      <c r="AB2261" s="957">
        <f t="shared" si="386"/>
        <v>45406</v>
      </c>
      <c r="AC2261" t="str">
        <f t="shared" si="387"/>
        <v>Unaudited</v>
      </c>
    </row>
    <row r="2262" spans="1:29" x14ac:dyDescent="0.25">
      <c r="A2262" t="s">
        <v>421</v>
      </c>
      <c r="B2262" t="s">
        <v>1380</v>
      </c>
      <c r="C2262" t="s">
        <v>1381</v>
      </c>
      <c r="D2262">
        <v>1900</v>
      </c>
      <c r="E2262" s="957">
        <v>1</v>
      </c>
      <c r="F2262" t="s">
        <v>439</v>
      </c>
      <c r="G2262" s="957">
        <v>91</v>
      </c>
      <c r="H2262" t="s">
        <v>386</v>
      </c>
      <c r="I2262" s="937" t="s">
        <v>489</v>
      </c>
      <c r="J2262" s="937" t="s">
        <v>437</v>
      </c>
      <c r="K2262" s="937" t="s">
        <v>437</v>
      </c>
      <c r="L2262" s="937" t="s">
        <v>133</v>
      </c>
      <c r="M2262" s="958" t="s">
        <v>496</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ASR_CMS_19</v>
      </c>
      <c r="AB2262" s="957">
        <f t="shared" si="386"/>
        <v>45406</v>
      </c>
      <c r="AC2262" t="str">
        <f t="shared" si="387"/>
        <v>Unaudited</v>
      </c>
    </row>
    <row r="2263" spans="1:29" x14ac:dyDescent="0.25">
      <c r="A2263" t="s">
        <v>421</v>
      </c>
      <c r="B2263" t="s">
        <v>1380</v>
      </c>
      <c r="C2263" t="s">
        <v>1381</v>
      </c>
      <c r="D2263">
        <v>1900</v>
      </c>
      <c r="E2263" s="957">
        <v>1</v>
      </c>
      <c r="F2263" t="s">
        <v>439</v>
      </c>
      <c r="G2263" s="957">
        <v>91</v>
      </c>
      <c r="H2263" t="s">
        <v>386</v>
      </c>
      <c r="I2263" s="937" t="s">
        <v>489</v>
      </c>
      <c r="J2263" s="937" t="s">
        <v>437</v>
      </c>
      <c r="K2263" s="937" t="s">
        <v>437</v>
      </c>
      <c r="L2263" s="937" t="s">
        <v>134</v>
      </c>
      <c r="M2263" s="958" t="s">
        <v>497</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ASR_CMS_19</v>
      </c>
      <c r="AB2263" s="957">
        <f t="shared" si="386"/>
        <v>45406</v>
      </c>
      <c r="AC2263" t="str">
        <f t="shared" si="387"/>
        <v>Unaudited</v>
      </c>
    </row>
    <row r="2264" spans="1:29" x14ac:dyDescent="0.25">
      <c r="A2264" t="s">
        <v>421</v>
      </c>
      <c r="B2264" t="s">
        <v>1380</v>
      </c>
      <c r="C2264" t="s">
        <v>1381</v>
      </c>
      <c r="D2264">
        <v>1900</v>
      </c>
      <c r="E2264" s="957">
        <v>1</v>
      </c>
      <c r="F2264" t="s">
        <v>439</v>
      </c>
      <c r="G2264" s="957">
        <v>91</v>
      </c>
      <c r="H2264" t="s">
        <v>386</v>
      </c>
      <c r="I2264" s="937" t="s">
        <v>490</v>
      </c>
      <c r="J2264" s="937" t="s">
        <v>26</v>
      </c>
      <c r="K2264" s="937" t="s">
        <v>26</v>
      </c>
      <c r="L2264" s="937" t="s">
        <v>270</v>
      </c>
      <c r="M2264" s="958" t="s">
        <v>26</v>
      </c>
      <c r="N2264" s="678">
        <f t="shared" ca="1" si="384"/>
        <v>969183.83403765666</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ASR_CMS_19</v>
      </c>
      <c r="AB2264" s="957">
        <f t="shared" si="386"/>
        <v>45406</v>
      </c>
      <c r="AC2264" t="str">
        <f t="shared" si="387"/>
        <v>Unaudited</v>
      </c>
    </row>
    <row r="2265" spans="1:29" x14ac:dyDescent="0.25">
      <c r="A2265" t="s">
        <v>421</v>
      </c>
      <c r="B2265" t="s">
        <v>1380</v>
      </c>
      <c r="C2265" t="s">
        <v>1381</v>
      </c>
      <c r="D2265">
        <v>1900</v>
      </c>
      <c r="E2265" s="957">
        <v>1</v>
      </c>
      <c r="F2265" t="s">
        <v>440</v>
      </c>
      <c r="G2265" s="957">
        <v>182</v>
      </c>
      <c r="H2265" t="s">
        <v>386</v>
      </c>
      <c r="I2265" s="937" t="s">
        <v>433</v>
      </c>
      <c r="J2265" s="937" t="s">
        <v>433</v>
      </c>
      <c r="K2265" s="937" t="s">
        <v>433</v>
      </c>
      <c r="L2265" s="937"/>
      <c r="M2265" s="958" t="s">
        <v>433</v>
      </c>
      <c r="N2265" s="678">
        <f t="shared" ca="1" si="384"/>
        <v>37839.540860212001</v>
      </c>
      <c r="O2265" s="678">
        <f t="shared" ca="1" si="388"/>
        <v>18413.727956988001</v>
      </c>
      <c r="P2265" s="678">
        <f t="shared" ca="1" si="388"/>
        <v>2627.8774193549998</v>
      </c>
      <c r="Q2265" s="678">
        <f t="shared" ca="1" si="388"/>
        <v>12402.666666665998</v>
      </c>
      <c r="R2265" s="678">
        <f t="shared" ca="1" si="388"/>
        <v>1810.8709677419999</v>
      </c>
      <c r="S2265" s="678">
        <f t="shared" ca="1" si="388"/>
        <v>41.516129032000002</v>
      </c>
      <c r="T2265" s="678">
        <f t="shared" ca="1" si="388"/>
        <v>1624.8817204290003</v>
      </c>
      <c r="U2265" s="678">
        <f t="shared" ca="1" si="388"/>
        <v>3</v>
      </c>
      <c r="V2265" s="678">
        <f t="shared" ca="1" si="388"/>
        <v>176</v>
      </c>
      <c r="W2265" s="678">
        <f t="shared" ca="1" si="389"/>
        <v>739</v>
      </c>
      <c r="X2265" s="678">
        <f t="shared" ca="1" si="388"/>
        <v>0</v>
      </c>
      <c r="Y2265" s="678">
        <f t="shared" ca="1" si="388"/>
        <v>0</v>
      </c>
      <c r="Z2265" s="678">
        <f t="shared" ca="1" si="388"/>
        <v>0</v>
      </c>
      <c r="AA2265" t="str">
        <f t="shared" si="385"/>
        <v>ASR_CMS_19</v>
      </c>
      <c r="AB2265" s="957">
        <f t="shared" si="386"/>
        <v>45406</v>
      </c>
      <c r="AC2265" t="str">
        <f t="shared" si="387"/>
        <v>Unaudited</v>
      </c>
    </row>
    <row r="2266" spans="1:29" x14ac:dyDescent="0.25">
      <c r="A2266" t="s">
        <v>421</v>
      </c>
      <c r="B2266" t="s">
        <v>1380</v>
      </c>
      <c r="C2266" t="s">
        <v>1381</v>
      </c>
      <c r="D2266">
        <v>1900</v>
      </c>
      <c r="E2266" s="957">
        <v>1</v>
      </c>
      <c r="F2266" t="s">
        <v>440</v>
      </c>
      <c r="G2266" s="957">
        <v>182</v>
      </c>
      <c r="H2266" t="s">
        <v>386</v>
      </c>
      <c r="I2266" s="937" t="s">
        <v>488</v>
      </c>
      <c r="J2266" s="937" t="s">
        <v>12</v>
      </c>
      <c r="K2266" s="937" t="s">
        <v>12</v>
      </c>
      <c r="L2266" s="937">
        <v>1.1000000000000001</v>
      </c>
      <c r="M2266" s="958" t="s">
        <v>12</v>
      </c>
      <c r="N2266" s="678">
        <f t="shared" ca="1" si="384"/>
        <v>68781236.736558005</v>
      </c>
      <c r="O2266" s="678">
        <f t="shared" ca="1" si="388"/>
        <v>22833933.09173993</v>
      </c>
      <c r="P2266" s="678">
        <f t="shared" ca="1" si="388"/>
        <v>3258857.0709617045</v>
      </c>
      <c r="Q2266" s="678">
        <f t="shared" ca="1" si="388"/>
        <v>15375942.504593464</v>
      </c>
      <c r="R2266" s="678">
        <f t="shared" ca="1" si="388"/>
        <v>2244946.7376160389</v>
      </c>
      <c r="S2266" s="678">
        <f t="shared" ca="1" si="388"/>
        <v>51484.579373329056</v>
      </c>
      <c r="T2266" s="678">
        <f t="shared" ca="1" si="388"/>
        <v>2014474.6425303807</v>
      </c>
      <c r="U2266" s="678">
        <f t="shared" ca="1" si="388"/>
        <v>3725.7815874375378</v>
      </c>
      <c r="V2266" s="678">
        <f t="shared" ca="1" si="388"/>
        <v>218283.86597414309</v>
      </c>
      <c r="W2266" s="678">
        <f t="shared" ca="1" si="389"/>
        <v>22779588.462181579</v>
      </c>
      <c r="X2266" s="678">
        <f t="shared" ca="1" si="388"/>
        <v>0</v>
      </c>
      <c r="Y2266" s="678">
        <f t="shared" ca="1" si="388"/>
        <v>0</v>
      </c>
      <c r="Z2266" s="678">
        <f t="shared" ca="1" si="388"/>
        <v>0</v>
      </c>
      <c r="AA2266" t="str">
        <f t="shared" si="385"/>
        <v>ASR_CMS_19</v>
      </c>
      <c r="AB2266" s="957">
        <f t="shared" si="386"/>
        <v>45406</v>
      </c>
      <c r="AC2266" t="str">
        <f t="shared" si="387"/>
        <v>Unaudited</v>
      </c>
    </row>
    <row r="2267" spans="1:29" x14ac:dyDescent="0.25">
      <c r="A2267" t="s">
        <v>421</v>
      </c>
      <c r="B2267" t="s">
        <v>1380</v>
      </c>
      <c r="C2267" t="s">
        <v>1381</v>
      </c>
      <c r="D2267">
        <v>1900</v>
      </c>
      <c r="E2267" s="957">
        <v>1</v>
      </c>
      <c r="F2267" t="s">
        <v>440</v>
      </c>
      <c r="G2267" s="957">
        <v>182</v>
      </c>
      <c r="H2267" t="s">
        <v>386</v>
      </c>
      <c r="I2267" s="937" t="s">
        <v>488</v>
      </c>
      <c r="J2267" s="937" t="s">
        <v>12</v>
      </c>
      <c r="K2267" s="937" t="s">
        <v>1323</v>
      </c>
      <c r="L2267" s="937" t="s">
        <v>1314</v>
      </c>
      <c r="M2267" s="958" t="s">
        <v>1323</v>
      </c>
      <c r="N2267" s="678">
        <f t="shared" ca="1" si="384"/>
        <v>1003985.1668056243</v>
      </c>
      <c r="O2267" s="678">
        <f t="shared" ca="1" si="388"/>
        <v>328539.64833802608</v>
      </c>
      <c r="P2267" s="678">
        <f t="shared" ca="1" si="388"/>
        <v>46411.291832437222</v>
      </c>
      <c r="Q2267" s="678">
        <f t="shared" ca="1" si="388"/>
        <v>233175.47569582838</v>
      </c>
      <c r="R2267" s="678">
        <f t="shared" ca="1" si="388"/>
        <v>34170.881727265929</v>
      </c>
      <c r="S2267" s="678">
        <f t="shared" ca="1" si="388"/>
        <v>733.18442249091208</v>
      </c>
      <c r="T2267" s="678">
        <f t="shared" ca="1" si="388"/>
        <v>30363.04823206026</v>
      </c>
      <c r="U2267" s="678">
        <f t="shared" ca="1" si="388"/>
        <v>36.692171865721804</v>
      </c>
      <c r="V2267" s="678">
        <f t="shared" ca="1" si="388"/>
        <v>3035.1278622764635</v>
      </c>
      <c r="W2267" s="678">
        <f t="shared" ca="1" si="389"/>
        <v>327519.81652337342</v>
      </c>
      <c r="X2267" s="678">
        <f t="shared" ca="1" si="388"/>
        <v>0</v>
      </c>
      <c r="Y2267" s="678">
        <f t="shared" ca="1" si="388"/>
        <v>0</v>
      </c>
      <c r="Z2267" s="678">
        <f t="shared" ca="1" si="388"/>
        <v>0</v>
      </c>
      <c r="AA2267" t="str">
        <f t="shared" si="385"/>
        <v>ASR_CMS_19</v>
      </c>
      <c r="AB2267" s="957">
        <f t="shared" si="386"/>
        <v>45406</v>
      </c>
      <c r="AC2267" t="str">
        <f t="shared" si="387"/>
        <v>Unaudited</v>
      </c>
    </row>
    <row r="2268" spans="1:29" x14ac:dyDescent="0.25">
      <c r="A2268" t="s">
        <v>421</v>
      </c>
      <c r="B2268" t="s">
        <v>1380</v>
      </c>
      <c r="C2268" t="s">
        <v>1381</v>
      </c>
      <c r="D2268">
        <v>1900</v>
      </c>
      <c r="E2268" s="957">
        <v>1</v>
      </c>
      <c r="F2268" t="s">
        <v>440</v>
      </c>
      <c r="G2268" s="957">
        <v>182</v>
      </c>
      <c r="H2268" t="s">
        <v>386</v>
      </c>
      <c r="I2268" s="937" t="s">
        <v>488</v>
      </c>
      <c r="J2268" s="937" t="s">
        <v>491</v>
      </c>
      <c r="K2268" s="937" t="s">
        <v>492</v>
      </c>
      <c r="L2268" s="937" t="s">
        <v>63</v>
      </c>
      <c r="M2268" s="958" t="s">
        <v>344</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ASR_CMS_19</v>
      </c>
      <c r="AB2268" s="957">
        <f t="shared" si="386"/>
        <v>45406</v>
      </c>
      <c r="AC2268" t="str">
        <f t="shared" si="387"/>
        <v>Unaudited</v>
      </c>
    </row>
    <row r="2269" spans="1:29" x14ac:dyDescent="0.25">
      <c r="A2269" t="s">
        <v>421</v>
      </c>
      <c r="B2269" t="s">
        <v>1380</v>
      </c>
      <c r="C2269" t="s">
        <v>1381</v>
      </c>
      <c r="D2269">
        <v>1900</v>
      </c>
      <c r="E2269" s="957">
        <v>1</v>
      </c>
      <c r="F2269" t="s">
        <v>440</v>
      </c>
      <c r="G2269" s="957">
        <v>182</v>
      </c>
      <c r="H2269" t="s">
        <v>386</v>
      </c>
      <c r="I2269" s="937" t="s">
        <v>488</v>
      </c>
      <c r="J2269" s="937" t="s">
        <v>491</v>
      </c>
      <c r="K2269" s="937" t="s">
        <v>1014</v>
      </c>
      <c r="L2269" s="937" t="s">
        <v>910</v>
      </c>
      <c r="M2269" s="958" t="s">
        <v>911</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ASR_CMS_19</v>
      </c>
      <c r="AB2269" s="957">
        <f t="shared" si="386"/>
        <v>45406</v>
      </c>
      <c r="AC2269" t="str">
        <f t="shared" si="387"/>
        <v>Unaudited</v>
      </c>
    </row>
    <row r="2270" spans="1:29" x14ac:dyDescent="0.25">
      <c r="A2270" t="s">
        <v>421</v>
      </c>
      <c r="B2270" t="s">
        <v>1380</v>
      </c>
      <c r="C2270" t="s">
        <v>1381</v>
      </c>
      <c r="D2270">
        <v>1900</v>
      </c>
      <c r="E2270" s="957">
        <v>1</v>
      </c>
      <c r="F2270" t="s">
        <v>440</v>
      </c>
      <c r="G2270" s="957">
        <v>182</v>
      </c>
      <c r="H2270" t="s">
        <v>386</v>
      </c>
      <c r="I2270" s="937" t="s">
        <v>488</v>
      </c>
      <c r="J2270" s="937" t="s">
        <v>13</v>
      </c>
      <c r="K2270" s="937" t="s">
        <v>493</v>
      </c>
      <c r="L2270" s="937" t="s">
        <v>95</v>
      </c>
      <c r="M2270" s="958" t="s">
        <v>147</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ASR_CMS_19</v>
      </c>
      <c r="AB2270" s="957">
        <f t="shared" si="386"/>
        <v>45406</v>
      </c>
      <c r="AC2270" t="str">
        <f t="shared" si="387"/>
        <v>Unaudited</v>
      </c>
    </row>
    <row r="2271" spans="1:29" x14ac:dyDescent="0.25">
      <c r="A2271" t="s">
        <v>421</v>
      </c>
      <c r="B2271" t="s">
        <v>1380</v>
      </c>
      <c r="C2271" t="s">
        <v>1381</v>
      </c>
      <c r="D2271">
        <v>1900</v>
      </c>
      <c r="E2271" s="957">
        <v>1</v>
      </c>
      <c r="F2271" t="s">
        <v>440</v>
      </c>
      <c r="G2271" s="957">
        <v>182</v>
      </c>
      <c r="H2271" t="s">
        <v>386</v>
      </c>
      <c r="I2271" s="937" t="s">
        <v>488</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ASR_CMS_19</v>
      </c>
      <c r="AB2271" s="957">
        <f t="shared" si="386"/>
        <v>45406</v>
      </c>
      <c r="AC2271" t="str">
        <f t="shared" si="387"/>
        <v>Unaudited</v>
      </c>
    </row>
    <row r="2272" spans="1:29" x14ac:dyDescent="0.25">
      <c r="A2272" t="s">
        <v>421</v>
      </c>
      <c r="B2272" t="s">
        <v>1380</v>
      </c>
      <c r="C2272" t="s">
        <v>1381</v>
      </c>
      <c r="D2272">
        <v>1900</v>
      </c>
      <c r="E2272" s="957">
        <v>1</v>
      </c>
      <c r="F2272" t="s">
        <v>440</v>
      </c>
      <c r="G2272" s="957">
        <v>182</v>
      </c>
      <c r="H2272" t="s">
        <v>386</v>
      </c>
      <c r="I2272" s="937" t="s">
        <v>489</v>
      </c>
      <c r="J2272" s="937" t="s">
        <v>445</v>
      </c>
      <c r="K2272" s="937" t="s">
        <v>0</v>
      </c>
      <c r="L2272" s="947">
        <v>2.1</v>
      </c>
      <c r="M2272" s="961" t="s">
        <v>148</v>
      </c>
      <c r="N2272" s="678">
        <f t="shared" ca="1" si="384"/>
        <v>5999469.0999999996</v>
      </c>
      <c r="O2272" s="678">
        <f t="shared" ca="1" si="388"/>
        <v>704990.98</v>
      </c>
      <c r="P2272" s="678">
        <f t="shared" ca="1" si="388"/>
        <v>252500.47999999998</v>
      </c>
      <c r="Q2272" s="678">
        <f t="shared" ca="1" si="388"/>
        <v>2133519.92</v>
      </c>
      <c r="R2272" s="678">
        <f t="shared" ca="1" si="388"/>
        <v>484991.20999999996</v>
      </c>
      <c r="S2272" s="678">
        <f t="shared" ca="1" si="388"/>
        <v>1600</v>
      </c>
      <c r="T2272" s="678">
        <f t="shared" ca="1" si="388"/>
        <v>294057.52999999997</v>
      </c>
      <c r="U2272" s="678">
        <f t="shared" ca="1" si="388"/>
        <v>0</v>
      </c>
      <c r="V2272" s="678">
        <f t="shared" ca="1" si="388"/>
        <v>74997.08</v>
      </c>
      <c r="W2272" s="678">
        <f t="shared" ca="1" si="389"/>
        <v>2052811.9000000004</v>
      </c>
      <c r="X2272" s="678">
        <f t="shared" ca="1" si="388"/>
        <v>0</v>
      </c>
      <c r="Y2272" s="678">
        <f t="shared" ca="1" si="388"/>
        <v>0</v>
      </c>
      <c r="Z2272" s="678">
        <f t="shared" ca="1" si="388"/>
        <v>0</v>
      </c>
      <c r="AA2272" t="str">
        <f t="shared" si="385"/>
        <v>ASR_CMS_19</v>
      </c>
      <c r="AB2272" s="957">
        <f t="shared" si="386"/>
        <v>45406</v>
      </c>
      <c r="AC2272" t="str">
        <f t="shared" si="387"/>
        <v>Unaudited</v>
      </c>
    </row>
    <row r="2273" spans="1:29" ht="30" x14ac:dyDescent="0.25">
      <c r="A2273" t="s">
        <v>421</v>
      </c>
      <c r="B2273" t="s">
        <v>1380</v>
      </c>
      <c r="C2273" t="s">
        <v>1381</v>
      </c>
      <c r="D2273">
        <v>1900</v>
      </c>
      <c r="E2273" s="957">
        <v>1</v>
      </c>
      <c r="F2273" t="s">
        <v>440</v>
      </c>
      <c r="G2273" s="957">
        <v>182</v>
      </c>
      <c r="H2273" t="s">
        <v>386</v>
      </c>
      <c r="I2273" s="958" t="s">
        <v>489</v>
      </c>
      <c r="J2273" s="958" t="s">
        <v>445</v>
      </c>
      <c r="K2273" s="958" t="s">
        <v>0</v>
      </c>
      <c r="L2273" s="937">
        <v>2.2000000000000002</v>
      </c>
      <c r="M2273" s="958" t="s">
        <v>149</v>
      </c>
      <c r="N2273" s="678">
        <f t="shared" ca="1" si="384"/>
        <v>233560.23401058992</v>
      </c>
      <c r="O2273" s="678">
        <f t="shared" ca="1" si="388"/>
        <v>25349.837466978886</v>
      </c>
      <c r="P2273" s="678">
        <f t="shared" ca="1" si="388"/>
        <v>9079.3305303482794</v>
      </c>
      <c r="Q2273" s="678">
        <f t="shared" ca="1" si="388"/>
        <v>94549.684728668173</v>
      </c>
      <c r="R2273" s="678">
        <f t="shared" ca="1" si="388"/>
        <v>17439.156946963245</v>
      </c>
      <c r="S2273" s="678">
        <f t="shared" ca="1" si="388"/>
        <v>57.532282111135977</v>
      </c>
      <c r="T2273" s="678">
        <f t="shared" ca="1" si="388"/>
        <v>10573.625483039894</v>
      </c>
      <c r="U2273" s="678">
        <f t="shared" ca="1" si="388"/>
        <v>0</v>
      </c>
      <c r="V2273" s="678">
        <f t="shared" ca="1" si="388"/>
        <v>2696.7207275446458</v>
      </c>
      <c r="W2273" s="678">
        <f t="shared" ca="1" si="389"/>
        <v>73814.345844935655</v>
      </c>
      <c r="X2273" s="678">
        <f t="shared" ca="1" si="388"/>
        <v>0</v>
      </c>
      <c r="Y2273" s="678">
        <f t="shared" ca="1" si="388"/>
        <v>0</v>
      </c>
      <c r="Z2273" s="678">
        <f t="shared" ca="1" si="388"/>
        <v>0</v>
      </c>
      <c r="AA2273" t="str">
        <f t="shared" si="385"/>
        <v>ASR_CMS_19</v>
      </c>
      <c r="AB2273" s="957">
        <f t="shared" si="386"/>
        <v>45406</v>
      </c>
      <c r="AC2273" t="str">
        <f t="shared" si="387"/>
        <v>Unaudited</v>
      </c>
    </row>
    <row r="2274" spans="1:29" x14ac:dyDescent="0.25">
      <c r="A2274" t="s">
        <v>421</v>
      </c>
      <c r="B2274" t="s">
        <v>1380</v>
      </c>
      <c r="C2274" t="s">
        <v>1381</v>
      </c>
      <c r="D2274">
        <v>1900</v>
      </c>
      <c r="E2274" s="957">
        <v>1</v>
      </c>
      <c r="F2274" t="s">
        <v>440</v>
      </c>
      <c r="G2274" s="957">
        <v>182</v>
      </c>
      <c r="H2274" t="s">
        <v>386</v>
      </c>
      <c r="I2274" s="937" t="s">
        <v>489</v>
      </c>
      <c r="J2274" s="937" t="s">
        <v>445</v>
      </c>
      <c r="K2274" s="937" t="s">
        <v>0</v>
      </c>
      <c r="L2274" s="937">
        <v>2.2999999999999998</v>
      </c>
      <c r="M2274" s="962" t="s">
        <v>150</v>
      </c>
      <c r="N2274" s="678">
        <f t="shared" ca="1" si="384"/>
        <v>660267.64999999991</v>
      </c>
      <c r="O2274" s="678">
        <f t="shared" ca="1" si="388"/>
        <v>259980.40999999997</v>
      </c>
      <c r="P2274" s="678">
        <f t="shared" ca="1" si="388"/>
        <v>30669.919999999998</v>
      </c>
      <c r="Q2274" s="678">
        <f t="shared" ca="1" si="388"/>
        <v>223138.15999999992</v>
      </c>
      <c r="R2274" s="678">
        <f t="shared" ca="1" si="388"/>
        <v>64222.530000000006</v>
      </c>
      <c r="S2274" s="678">
        <f t="shared" ca="1" si="388"/>
        <v>366.27</v>
      </c>
      <c r="T2274" s="678">
        <f t="shared" ca="1" si="388"/>
        <v>42446.140000000007</v>
      </c>
      <c r="U2274" s="678">
        <f t="shared" ca="1" si="388"/>
        <v>0</v>
      </c>
      <c r="V2274" s="678">
        <f t="shared" ca="1" si="388"/>
        <v>8821.0299999999988</v>
      </c>
      <c r="W2274" s="678">
        <f t="shared" ca="1" si="389"/>
        <v>30623.19</v>
      </c>
      <c r="X2274" s="678">
        <f t="shared" ca="1" si="388"/>
        <v>0</v>
      </c>
      <c r="Y2274" s="678">
        <f t="shared" ca="1" si="388"/>
        <v>0</v>
      </c>
      <c r="Z2274" s="678">
        <f t="shared" ca="1" si="388"/>
        <v>0</v>
      </c>
      <c r="AA2274" t="str">
        <f t="shared" si="385"/>
        <v>ASR_CMS_19</v>
      </c>
      <c r="AB2274" s="957">
        <f t="shared" si="386"/>
        <v>45406</v>
      </c>
      <c r="AC2274" t="str">
        <f t="shared" si="387"/>
        <v>Unaudited</v>
      </c>
    </row>
    <row r="2275" spans="1:29" x14ac:dyDescent="0.25">
      <c r="A2275" t="s">
        <v>421</v>
      </c>
      <c r="B2275" t="s">
        <v>1380</v>
      </c>
      <c r="C2275" t="s">
        <v>1381</v>
      </c>
      <c r="D2275">
        <v>1900</v>
      </c>
      <c r="E2275" s="957">
        <v>1</v>
      </c>
      <c r="F2275" t="s">
        <v>440</v>
      </c>
      <c r="G2275" s="957">
        <v>182</v>
      </c>
      <c r="H2275" t="s">
        <v>386</v>
      </c>
      <c r="I2275" s="937" t="s">
        <v>489</v>
      </c>
      <c r="J2275" s="937" t="s">
        <v>445</v>
      </c>
      <c r="K2275" s="937" t="s">
        <v>0</v>
      </c>
      <c r="L2275" s="937">
        <v>2.4</v>
      </c>
      <c r="M2275" s="962" t="s">
        <v>151</v>
      </c>
      <c r="N2275" s="678">
        <f t="shared" ca="1" si="384"/>
        <v>2492380.4299999997</v>
      </c>
      <c r="O2275" s="678">
        <f t="shared" ca="1" si="388"/>
        <v>894061.22999999986</v>
      </c>
      <c r="P2275" s="678">
        <f t="shared" ca="1" si="388"/>
        <v>84478.03</v>
      </c>
      <c r="Q2275" s="678">
        <f t="shared" ca="1" si="388"/>
        <v>917570.80999999982</v>
      </c>
      <c r="R2275" s="678">
        <f t="shared" ca="1" si="388"/>
        <v>121238.25000000001</v>
      </c>
      <c r="S2275" s="678">
        <f t="shared" ca="1" si="388"/>
        <v>496.61</v>
      </c>
      <c r="T2275" s="678">
        <f t="shared" ca="1" si="388"/>
        <v>152507.51999999999</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41710.35</v>
      </c>
      <c r="W2275" s="678">
        <f t="shared" ca="1" si="389"/>
        <v>280317.63</v>
      </c>
      <c r="X2275" s="678">
        <f t="shared" ca="1" si="390"/>
        <v>0</v>
      </c>
      <c r="Y2275" s="678">
        <f t="shared" ca="1" si="390"/>
        <v>0</v>
      </c>
      <c r="Z2275" s="678">
        <f t="shared" ca="1" si="390"/>
        <v>0</v>
      </c>
      <c r="AA2275" t="str">
        <f t="shared" si="385"/>
        <v>ASR_CMS_19</v>
      </c>
      <c r="AB2275" s="957">
        <f t="shared" si="386"/>
        <v>45406</v>
      </c>
      <c r="AC2275" t="str">
        <f t="shared" si="387"/>
        <v>Unaudited</v>
      </c>
    </row>
    <row r="2276" spans="1:29" ht="30" x14ac:dyDescent="0.25">
      <c r="A2276" t="s">
        <v>421</v>
      </c>
      <c r="B2276" t="s">
        <v>1380</v>
      </c>
      <c r="C2276" t="s">
        <v>1381</v>
      </c>
      <c r="D2276">
        <v>1900</v>
      </c>
      <c r="E2276" s="957">
        <v>1</v>
      </c>
      <c r="F2276" t="s">
        <v>440</v>
      </c>
      <c r="G2276" s="957">
        <v>182</v>
      </c>
      <c r="H2276" t="s">
        <v>386</v>
      </c>
      <c r="I2276" s="937" t="s">
        <v>489</v>
      </c>
      <c r="J2276" s="937" t="s">
        <v>445</v>
      </c>
      <c r="K2276" s="937" t="s">
        <v>0</v>
      </c>
      <c r="L2276" s="937">
        <v>2.5</v>
      </c>
      <c r="M2276" s="962" t="s">
        <v>152</v>
      </c>
      <c r="N2276" s="678">
        <f t="shared" ca="1" si="384"/>
        <v>22516.483628437458</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8242.6567865174129</v>
      </c>
      <c r="P2276" s="678">
        <f t="shared" ca="1" si="391"/>
        <v>822.43568916721904</v>
      </c>
      <c r="Q2276" s="678">
        <f t="shared" ca="1" si="391"/>
        <v>8146.7149377150181</v>
      </c>
      <c r="R2276" s="678">
        <f t="shared" ca="1" si="391"/>
        <v>1324.6398603951698</v>
      </c>
      <c r="S2276" s="678">
        <f t="shared" ca="1" si="391"/>
        <v>6.1630563763281057</v>
      </c>
      <c r="T2276" s="678">
        <f t="shared" ca="1" si="391"/>
        <v>1392.4420514457418</v>
      </c>
      <c r="U2276" s="678">
        <f t="shared" ca="1" si="391"/>
        <v>0</v>
      </c>
      <c r="V2276" s="678">
        <f t="shared" ca="1" si="391"/>
        <v>360.91663234013828</v>
      </c>
      <c r="W2276" s="678">
        <f t="shared" ca="1" si="389"/>
        <v>2220.5146144804303</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ASR_CMS_19</v>
      </c>
      <c r="AB2276" s="957">
        <f t="shared" si="386"/>
        <v>45406</v>
      </c>
      <c r="AC2276" t="str">
        <f t="shared" si="387"/>
        <v>Unaudited</v>
      </c>
    </row>
    <row r="2277" spans="1:29" x14ac:dyDescent="0.25">
      <c r="A2277" t="s">
        <v>421</v>
      </c>
      <c r="B2277" t="s">
        <v>1380</v>
      </c>
      <c r="C2277" t="s">
        <v>1381</v>
      </c>
      <c r="D2277">
        <v>1900</v>
      </c>
      <c r="E2277" s="957">
        <v>1</v>
      </c>
      <c r="F2277" t="s">
        <v>440</v>
      </c>
      <c r="G2277" s="957">
        <v>182</v>
      </c>
      <c r="H2277" t="s">
        <v>386</v>
      </c>
      <c r="I2277" s="937" t="s">
        <v>489</v>
      </c>
      <c r="J2277" s="937" t="s">
        <v>445</v>
      </c>
      <c r="K2277" s="937" t="s">
        <v>0</v>
      </c>
      <c r="L2277" s="937" t="s">
        <v>97</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ASR_CMS_19</v>
      </c>
      <c r="AB2277" s="957">
        <f t="shared" si="386"/>
        <v>45406</v>
      </c>
      <c r="AC2277" t="str">
        <f t="shared" si="387"/>
        <v>Unaudited</v>
      </c>
    </row>
    <row r="2278" spans="1:29" x14ac:dyDescent="0.25">
      <c r="A2278" t="s">
        <v>421</v>
      </c>
      <c r="B2278" t="s">
        <v>1380</v>
      </c>
      <c r="C2278" t="s">
        <v>1381</v>
      </c>
      <c r="D2278">
        <v>1900</v>
      </c>
      <c r="E2278" s="957">
        <v>1</v>
      </c>
      <c r="F2278" t="s">
        <v>440</v>
      </c>
      <c r="G2278" s="957">
        <v>182</v>
      </c>
      <c r="H2278" t="s">
        <v>386</v>
      </c>
      <c r="I2278" s="937" t="s">
        <v>489</v>
      </c>
      <c r="J2278" s="937" t="s">
        <v>445</v>
      </c>
      <c r="K2278" s="937" t="s">
        <v>0</v>
      </c>
      <c r="L2278" s="937" t="s">
        <v>153</v>
      </c>
      <c r="M2278" s="962" t="s">
        <v>452</v>
      </c>
      <c r="N2278" s="678">
        <f t="shared" ca="1" si="384"/>
        <v>-20985.934131716233</v>
      </c>
      <c r="O2278" s="678">
        <f t="shared" ca="1" si="391"/>
        <v>-3768.8603910539769</v>
      </c>
      <c r="P2278" s="678">
        <f t="shared" ca="1" si="391"/>
        <v>-635.44277644472947</v>
      </c>
      <c r="Q2278" s="678">
        <f t="shared" ca="1" si="391"/>
        <v>-5732.8047676518527</v>
      </c>
      <c r="R2278" s="678">
        <f t="shared" ca="1" si="391"/>
        <v>-819.07054553781393</v>
      </c>
      <c r="S2278" s="678">
        <f t="shared" ca="1" si="391"/>
        <v>-19.673591009416832</v>
      </c>
      <c r="T2278" s="678">
        <f t="shared" ca="1" si="391"/>
        <v>-1059.2592880448883</v>
      </c>
      <c r="U2278" s="678">
        <f t="shared" ca="1" si="391"/>
        <v>-1.7617818555362784E-2</v>
      </c>
      <c r="V2278" s="678">
        <f t="shared" ca="1" si="391"/>
        <v>-84.856909085742643</v>
      </c>
      <c r="W2278" s="678">
        <f t="shared" ca="1" si="389"/>
        <v>-8865.9482450692576</v>
      </c>
      <c r="X2278" s="678">
        <f t="shared" ca="1" si="392"/>
        <v>0</v>
      </c>
      <c r="Y2278" s="678">
        <f t="shared" ca="1" si="392"/>
        <v>0</v>
      </c>
      <c r="Z2278" s="678">
        <f t="shared" ca="1" si="392"/>
        <v>0</v>
      </c>
      <c r="AA2278" t="str">
        <f t="shared" si="385"/>
        <v>ASR_CMS_19</v>
      </c>
      <c r="AB2278" s="957">
        <f t="shared" si="386"/>
        <v>45406</v>
      </c>
      <c r="AC2278" t="str">
        <f t="shared" si="387"/>
        <v>Unaudited</v>
      </c>
    </row>
    <row r="2279" spans="1:29" x14ac:dyDescent="0.25">
      <c r="A2279" t="s">
        <v>421</v>
      </c>
      <c r="B2279" t="s">
        <v>1380</v>
      </c>
      <c r="C2279" t="s">
        <v>1381</v>
      </c>
      <c r="D2279">
        <v>1900</v>
      </c>
      <c r="E2279" s="957">
        <v>1</v>
      </c>
      <c r="F2279" t="s">
        <v>440</v>
      </c>
      <c r="G2279" s="957">
        <v>182</v>
      </c>
      <c r="H2279" t="s">
        <v>386</v>
      </c>
      <c r="I2279" s="937" t="s">
        <v>489</v>
      </c>
      <c r="J2279" s="937" t="s">
        <v>445</v>
      </c>
      <c r="K2279" s="937" t="s">
        <v>0</v>
      </c>
      <c r="L2279" s="937" t="s">
        <v>912</v>
      </c>
      <c r="M2279" s="962" t="s">
        <v>24</v>
      </c>
      <c r="N2279" s="678">
        <f t="shared" ca="1" si="384"/>
        <v>495951.56999999989</v>
      </c>
      <c r="O2279" s="678">
        <f t="shared" ca="1" si="391"/>
        <v>0</v>
      </c>
      <c r="P2279" s="678">
        <f t="shared" ca="1" si="391"/>
        <v>0</v>
      </c>
      <c r="Q2279" s="678">
        <f t="shared" ca="1" si="391"/>
        <v>495951.56999999989</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ASR_CMS_19</v>
      </c>
      <c r="AB2279" s="957">
        <f t="shared" si="386"/>
        <v>45406</v>
      </c>
      <c r="AC2279" t="str">
        <f t="shared" si="387"/>
        <v>Unaudited</v>
      </c>
    </row>
    <row r="2280" spans="1:29" x14ac:dyDescent="0.25">
      <c r="A2280" t="s">
        <v>421</v>
      </c>
      <c r="B2280" t="s">
        <v>1380</v>
      </c>
      <c r="C2280" t="s">
        <v>1381</v>
      </c>
      <c r="D2280">
        <v>1900</v>
      </c>
      <c r="E2280" s="957">
        <v>1</v>
      </c>
      <c r="F2280" t="s">
        <v>440</v>
      </c>
      <c r="G2280" s="957">
        <v>182</v>
      </c>
      <c r="H2280" t="s">
        <v>386</v>
      </c>
      <c r="I2280" s="937" t="s">
        <v>489</v>
      </c>
      <c r="J2280" s="937" t="s">
        <v>445</v>
      </c>
      <c r="K2280" s="937" t="s">
        <v>53</v>
      </c>
      <c r="L2280" s="945">
        <v>3.1</v>
      </c>
      <c r="M2280" s="960" t="s">
        <v>33</v>
      </c>
      <c r="N2280" s="678">
        <f t="shared" ca="1" si="384"/>
        <v>975324.95000000019</v>
      </c>
      <c r="O2280" s="678">
        <f t="shared" ca="1" si="391"/>
        <v>432399.33000000019</v>
      </c>
      <c r="P2280" s="678">
        <f t="shared" ca="1" si="391"/>
        <v>63251.240000000013</v>
      </c>
      <c r="Q2280" s="678">
        <f t="shared" ca="1" si="391"/>
        <v>328536.99</v>
      </c>
      <c r="R2280" s="678">
        <f t="shared" ca="1" si="391"/>
        <v>43340.310000000012</v>
      </c>
      <c r="S2280" s="678">
        <f t="shared" ca="1" si="391"/>
        <v>435.51</v>
      </c>
      <c r="T2280" s="678">
        <f t="shared" ca="1" si="391"/>
        <v>60116.46</v>
      </c>
      <c r="U2280" s="678">
        <f t="shared" ca="1" si="391"/>
        <v>0</v>
      </c>
      <c r="V2280" s="678">
        <f t="shared" ca="1" si="391"/>
        <v>4013.76</v>
      </c>
      <c r="W2280" s="678">
        <f t="shared" ca="1" si="389"/>
        <v>43231.350000000006</v>
      </c>
      <c r="X2280" s="678">
        <f t="shared" ca="1" si="392"/>
        <v>0</v>
      </c>
      <c r="Y2280" s="678">
        <f t="shared" ca="1" si="392"/>
        <v>0</v>
      </c>
      <c r="Z2280" s="678">
        <f t="shared" ca="1" si="392"/>
        <v>0</v>
      </c>
      <c r="AA2280" t="str">
        <f t="shared" si="385"/>
        <v>ASR_CMS_19</v>
      </c>
      <c r="AB2280" s="957">
        <f t="shared" si="386"/>
        <v>45406</v>
      </c>
      <c r="AC2280" t="str">
        <f t="shared" si="387"/>
        <v>Unaudited</v>
      </c>
    </row>
    <row r="2281" spans="1:29" x14ac:dyDescent="0.25">
      <c r="A2281" t="s">
        <v>421</v>
      </c>
      <c r="B2281" t="s">
        <v>1380</v>
      </c>
      <c r="C2281" t="s">
        <v>1381</v>
      </c>
      <c r="D2281">
        <v>1900</v>
      </c>
      <c r="E2281" s="957">
        <v>1</v>
      </c>
      <c r="F2281" t="s">
        <v>440</v>
      </c>
      <c r="G2281" s="957">
        <v>182</v>
      </c>
      <c r="H2281" t="s">
        <v>386</v>
      </c>
      <c r="I2281" s="962" t="s">
        <v>489</v>
      </c>
      <c r="J2281" s="962" t="s">
        <v>445</v>
      </c>
      <c r="K2281" s="962" t="s">
        <v>53</v>
      </c>
      <c r="L2281" s="937">
        <v>3.2</v>
      </c>
      <c r="M2281" s="962" t="s">
        <v>34</v>
      </c>
      <c r="N2281" s="678">
        <f t="shared" ca="1" si="384"/>
        <v>3092734.2000000011</v>
      </c>
      <c r="O2281" s="678">
        <f t="shared" ca="1" si="391"/>
        <v>960700.70999999985</v>
      </c>
      <c r="P2281" s="678">
        <f t="shared" ca="1" si="391"/>
        <v>106363.35</v>
      </c>
      <c r="Q2281" s="678">
        <f t="shared" ca="1" si="391"/>
        <v>1191199.6700000006</v>
      </c>
      <c r="R2281" s="678">
        <f t="shared" ca="1" si="391"/>
        <v>158960.28000000003</v>
      </c>
      <c r="S2281" s="678">
        <f t="shared" ca="1" si="391"/>
        <v>2480.69</v>
      </c>
      <c r="T2281" s="678">
        <f t="shared" ca="1" si="391"/>
        <v>235995.05999999997</v>
      </c>
      <c r="U2281" s="678">
        <f t="shared" ca="1" si="391"/>
        <v>0</v>
      </c>
      <c r="V2281" s="678">
        <f t="shared" ca="1" si="391"/>
        <v>36018.910000000003</v>
      </c>
      <c r="W2281" s="678">
        <f t="shared" ca="1" si="389"/>
        <v>401015.53</v>
      </c>
      <c r="X2281" s="678">
        <f t="shared" ca="1" si="392"/>
        <v>0</v>
      </c>
      <c r="Y2281" s="678">
        <f t="shared" ca="1" si="392"/>
        <v>0</v>
      </c>
      <c r="Z2281" s="678">
        <f t="shared" ca="1" si="392"/>
        <v>0</v>
      </c>
      <c r="AA2281" t="str">
        <f t="shared" si="385"/>
        <v>ASR_CMS_19</v>
      </c>
      <c r="AB2281" s="957">
        <f t="shared" si="386"/>
        <v>45406</v>
      </c>
      <c r="AC2281" t="str">
        <f t="shared" si="387"/>
        <v>Unaudited</v>
      </c>
    </row>
    <row r="2282" spans="1:29" x14ac:dyDescent="0.25">
      <c r="A2282" t="s">
        <v>421</v>
      </c>
      <c r="B2282" t="s">
        <v>1380</v>
      </c>
      <c r="C2282" t="s">
        <v>1381</v>
      </c>
      <c r="D2282">
        <v>1900</v>
      </c>
      <c r="E2282" s="957">
        <v>1</v>
      </c>
      <c r="F2282" t="s">
        <v>440</v>
      </c>
      <c r="G2282" s="957">
        <v>182</v>
      </c>
      <c r="H2282" t="s">
        <v>386</v>
      </c>
      <c r="I2282" s="937" t="s">
        <v>489</v>
      </c>
      <c r="J2282" s="937" t="s">
        <v>445</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ASR_CMS_19</v>
      </c>
      <c r="AB2282" s="957">
        <f t="shared" si="386"/>
        <v>45406</v>
      </c>
      <c r="AC2282" t="str">
        <f t="shared" si="387"/>
        <v>Unaudited</v>
      </c>
    </row>
    <row r="2283" spans="1:29" x14ac:dyDescent="0.25">
      <c r="A2283" t="s">
        <v>421</v>
      </c>
      <c r="B2283" t="s">
        <v>1380</v>
      </c>
      <c r="C2283" t="s">
        <v>1381</v>
      </c>
      <c r="D2283">
        <v>1900</v>
      </c>
      <c r="E2283" s="957">
        <v>1</v>
      </c>
      <c r="F2283" t="s">
        <v>440</v>
      </c>
      <c r="G2283" s="957">
        <v>182</v>
      </c>
      <c r="H2283" t="s">
        <v>386</v>
      </c>
      <c r="I2283" s="937" t="s">
        <v>489</v>
      </c>
      <c r="J2283" s="937" t="s">
        <v>445</v>
      </c>
      <c r="K2283" s="937" t="s">
        <v>53</v>
      </c>
      <c r="L2283" s="943" t="s">
        <v>44</v>
      </c>
      <c r="M2283" s="963" t="s">
        <v>154</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ASR_CMS_19</v>
      </c>
      <c r="AB2283" s="957">
        <f t="shared" si="386"/>
        <v>45406</v>
      </c>
      <c r="AC2283" t="str">
        <f t="shared" si="387"/>
        <v>Unaudited</v>
      </c>
    </row>
    <row r="2284" spans="1:29" x14ac:dyDescent="0.25">
      <c r="A2284" t="s">
        <v>421</v>
      </c>
      <c r="B2284" t="s">
        <v>1380</v>
      </c>
      <c r="C2284" t="s">
        <v>1381</v>
      </c>
      <c r="D2284">
        <v>1900</v>
      </c>
      <c r="E2284" s="957">
        <v>1</v>
      </c>
      <c r="F2284" t="s">
        <v>440</v>
      </c>
      <c r="G2284" s="957">
        <v>182</v>
      </c>
      <c r="H2284" t="s">
        <v>386</v>
      </c>
      <c r="I2284" s="937" t="s">
        <v>489</v>
      </c>
      <c r="J2284" s="937" t="s">
        <v>445</v>
      </c>
      <c r="K2284" s="937" t="s">
        <v>53</v>
      </c>
      <c r="L2284" s="947" t="s">
        <v>41</v>
      </c>
      <c r="M2284" s="964" t="s">
        <v>52</v>
      </c>
      <c r="N2284" s="678">
        <f t="shared" ca="1" si="384"/>
        <v>53839.662575317438</v>
      </c>
      <c r="O2284" s="678">
        <f t="shared" ca="1" si="391"/>
        <v>26146.23261663763</v>
      </c>
      <c r="P2284" s="678">
        <f t="shared" ca="1" si="391"/>
        <v>3958.5297425596582</v>
      </c>
      <c r="Q2284" s="678">
        <f t="shared" ca="1" si="391"/>
        <v>17391.055085817374</v>
      </c>
      <c r="R2284" s="678">
        <f t="shared" ca="1" si="391"/>
        <v>2689.8331536576411</v>
      </c>
      <c r="S2284" s="678">
        <f t="shared" ca="1" si="391"/>
        <v>67.366557439001937</v>
      </c>
      <c r="T2284" s="678">
        <f t="shared" ca="1" si="391"/>
        <v>2287.2837665236284</v>
      </c>
      <c r="U2284" s="678">
        <f t="shared" ca="1" si="391"/>
        <v>5.0706010975592868</v>
      </c>
      <c r="V2284" s="678">
        <f t="shared" ca="1" si="391"/>
        <v>262.94688548771734</v>
      </c>
      <c r="W2284" s="678">
        <f t="shared" ca="1" si="389"/>
        <v>1031.3441660972176</v>
      </c>
      <c r="X2284" s="678">
        <f t="shared" ca="1" si="392"/>
        <v>0</v>
      </c>
      <c r="Y2284" s="678">
        <f t="shared" ca="1" si="392"/>
        <v>0</v>
      </c>
      <c r="Z2284" s="678">
        <f t="shared" ca="1" si="392"/>
        <v>0</v>
      </c>
      <c r="AA2284" t="str">
        <f t="shared" si="385"/>
        <v>ASR_CMS_19</v>
      </c>
      <c r="AB2284" s="957">
        <f t="shared" si="386"/>
        <v>45406</v>
      </c>
      <c r="AC2284" t="str">
        <f t="shared" si="387"/>
        <v>Unaudited</v>
      </c>
    </row>
    <row r="2285" spans="1:29" x14ac:dyDescent="0.25">
      <c r="A2285" t="s">
        <v>421</v>
      </c>
      <c r="B2285" t="s">
        <v>1380</v>
      </c>
      <c r="C2285" t="s">
        <v>1381</v>
      </c>
      <c r="D2285">
        <v>1900</v>
      </c>
      <c r="E2285" s="957">
        <v>1</v>
      </c>
      <c r="F2285" t="s">
        <v>440</v>
      </c>
      <c r="G2285" s="957">
        <v>182</v>
      </c>
      <c r="H2285" t="s">
        <v>386</v>
      </c>
      <c r="I2285" s="963" t="s">
        <v>489</v>
      </c>
      <c r="J2285" s="963" t="s">
        <v>445</v>
      </c>
      <c r="K2285" s="963" t="s">
        <v>53</v>
      </c>
      <c r="L2285" s="943" t="s">
        <v>42</v>
      </c>
      <c r="M2285" s="963" t="s">
        <v>155</v>
      </c>
      <c r="N2285" s="678">
        <f t="shared" ca="1" si="384"/>
        <v>29552.709680429711</v>
      </c>
      <c r="O2285" s="678">
        <f t="shared" ca="1" si="391"/>
        <v>10120.275915337912</v>
      </c>
      <c r="P2285" s="678">
        <f t="shared" ca="1" si="391"/>
        <v>1232.1774465435481</v>
      </c>
      <c r="Q2285" s="678">
        <f t="shared" ca="1" si="391"/>
        <v>11040.236792939926</v>
      </c>
      <c r="R2285" s="678">
        <f t="shared" ca="1" si="391"/>
        <v>1469.6272556532624</v>
      </c>
      <c r="S2285" s="678">
        <f t="shared" ca="1" si="391"/>
        <v>21.184945644182463</v>
      </c>
      <c r="T2285" s="678">
        <f t="shared" ca="1" si="391"/>
        <v>2151.123536045624</v>
      </c>
      <c r="U2285" s="678">
        <f t="shared" ca="1" si="391"/>
        <v>0</v>
      </c>
      <c r="V2285" s="678">
        <f t="shared" ca="1" si="391"/>
        <v>290.82022424439134</v>
      </c>
      <c r="W2285" s="678">
        <f t="shared" ca="1" si="389"/>
        <v>3227.2635640208664</v>
      </c>
      <c r="X2285" s="678">
        <f t="shared" ca="1" si="392"/>
        <v>0</v>
      </c>
      <c r="Y2285" s="678">
        <f t="shared" ca="1" si="392"/>
        <v>0</v>
      </c>
      <c r="Z2285" s="678">
        <f t="shared" ca="1" si="392"/>
        <v>0</v>
      </c>
      <c r="AA2285" t="str">
        <f t="shared" si="385"/>
        <v>ASR_CMS_19</v>
      </c>
      <c r="AB2285" s="957">
        <f t="shared" si="386"/>
        <v>45406</v>
      </c>
      <c r="AC2285" t="str">
        <f t="shared" si="387"/>
        <v>Unaudited</v>
      </c>
    </row>
    <row r="2286" spans="1:29" x14ac:dyDescent="0.25">
      <c r="A2286" t="s">
        <v>421</v>
      </c>
      <c r="B2286" t="s">
        <v>1380</v>
      </c>
      <c r="C2286" t="s">
        <v>1381</v>
      </c>
      <c r="D2286">
        <v>1900</v>
      </c>
      <c r="E2286" s="957">
        <v>1</v>
      </c>
      <c r="F2286" t="s">
        <v>440</v>
      </c>
      <c r="G2286" s="957">
        <v>182</v>
      </c>
      <c r="H2286" t="s">
        <v>386</v>
      </c>
      <c r="I2286" s="937" t="s">
        <v>489</v>
      </c>
      <c r="J2286" s="937" t="s">
        <v>445</v>
      </c>
      <c r="K2286" s="937" t="s">
        <v>53</v>
      </c>
      <c r="L2286" s="937" t="s">
        <v>43</v>
      </c>
      <c r="M2286" s="962" t="s">
        <v>463</v>
      </c>
      <c r="N2286" s="678">
        <f t="shared" ca="1" si="384"/>
        <v>100446.75968590387</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18039.216725539252</v>
      </c>
      <c r="P2286" s="678">
        <f t="shared" ca="1" si="393"/>
        <v>3041.4737537569599</v>
      </c>
      <c r="Q2286" s="678">
        <f t="shared" ca="1" si="393"/>
        <v>27439.410569399191</v>
      </c>
      <c r="R2286" s="678">
        <f t="shared" ca="1" si="393"/>
        <v>3920.3869476126433</v>
      </c>
      <c r="S2286" s="678">
        <f t="shared" ca="1" si="393"/>
        <v>94.165380291320005</v>
      </c>
      <c r="T2286" s="678">
        <f t="shared" ca="1" si="393"/>
        <v>5070.0227344421382</v>
      </c>
      <c r="U2286" s="678">
        <f t="shared" ca="1" si="393"/>
        <v>8.4325661917802913E-2</v>
      </c>
      <c r="V2286" s="678">
        <f t="shared" ca="1" si="393"/>
        <v>406.15783415341934</v>
      </c>
      <c r="W2286" s="678">
        <f t="shared" ca="1" si="389"/>
        <v>42435.841415047042</v>
      </c>
      <c r="X2286" s="678">
        <f t="shared" ca="1" si="392"/>
        <v>0</v>
      </c>
      <c r="Y2286" s="678">
        <f t="shared" ca="1" si="392"/>
        <v>0</v>
      </c>
      <c r="Z2286" s="678">
        <f t="shared" ca="1" si="392"/>
        <v>0</v>
      </c>
      <c r="AA2286" t="str">
        <f t="shared" si="385"/>
        <v>ASR_CMS_19</v>
      </c>
      <c r="AB2286" s="957">
        <f t="shared" si="386"/>
        <v>45406</v>
      </c>
      <c r="AC2286" t="str">
        <f t="shared" si="387"/>
        <v>Unaudited</v>
      </c>
    </row>
    <row r="2287" spans="1:29" x14ac:dyDescent="0.25">
      <c r="A2287" t="s">
        <v>421</v>
      </c>
      <c r="B2287" t="s">
        <v>1380</v>
      </c>
      <c r="C2287" t="s">
        <v>1381</v>
      </c>
      <c r="D2287">
        <v>1900</v>
      </c>
      <c r="E2287" s="957">
        <v>1</v>
      </c>
      <c r="F2287" t="s">
        <v>440</v>
      </c>
      <c r="G2287" s="957">
        <v>182</v>
      </c>
      <c r="H2287" t="s">
        <v>386</v>
      </c>
      <c r="I2287" s="937" t="s">
        <v>489</v>
      </c>
      <c r="J2287" s="937" t="s">
        <v>445</v>
      </c>
      <c r="K2287" s="937" t="s">
        <v>915</v>
      </c>
      <c r="L2287" s="937" t="s">
        <v>916</v>
      </c>
      <c r="M2287" s="962" t="s">
        <v>915</v>
      </c>
      <c r="N2287" s="678">
        <f t="shared" ca="1" si="384"/>
        <v>12929.14</v>
      </c>
      <c r="O2287" s="678">
        <f t="shared" ca="1" si="393"/>
        <v>2562.16</v>
      </c>
      <c r="P2287" s="678">
        <f t="shared" ca="1" si="393"/>
        <v>0</v>
      </c>
      <c r="Q2287" s="678">
        <f t="shared" ca="1" si="393"/>
        <v>0</v>
      </c>
      <c r="R2287" s="678">
        <f t="shared" ca="1" si="393"/>
        <v>10366.98</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ASR_CMS_19</v>
      </c>
      <c r="AB2287" s="957">
        <f t="shared" si="386"/>
        <v>45406</v>
      </c>
      <c r="AC2287" t="str">
        <f t="shared" si="387"/>
        <v>Unaudited</v>
      </c>
    </row>
    <row r="2288" spans="1:29" x14ac:dyDescent="0.25">
      <c r="A2288" t="s">
        <v>421</v>
      </c>
      <c r="B2288" t="s">
        <v>1380</v>
      </c>
      <c r="C2288" t="s">
        <v>1381</v>
      </c>
      <c r="D2288">
        <v>1900</v>
      </c>
      <c r="E2288" s="957">
        <v>1</v>
      </c>
      <c r="F2288" t="s">
        <v>440</v>
      </c>
      <c r="G2288" s="957">
        <v>182</v>
      </c>
      <c r="H2288" t="s">
        <v>386</v>
      </c>
      <c r="I2288" s="937" t="s">
        <v>489</v>
      </c>
      <c r="J2288" s="937" t="s">
        <v>445</v>
      </c>
      <c r="K2288" s="937" t="s">
        <v>915</v>
      </c>
      <c r="L2288" s="937" t="s">
        <v>917</v>
      </c>
      <c r="M2288" s="962" t="s">
        <v>920</v>
      </c>
      <c r="N2288" s="678">
        <f t="shared" ca="1" si="384"/>
        <v>30.391539239985285</v>
      </c>
      <c r="O2288" s="678">
        <f t="shared" ca="1" si="393"/>
        <v>6.0226732929739093</v>
      </c>
      <c r="P2288" s="678">
        <f t="shared" ca="1" si="393"/>
        <v>0</v>
      </c>
      <c r="Q2288" s="678">
        <f t="shared" ca="1" si="393"/>
        <v>0</v>
      </c>
      <c r="R2288" s="678">
        <f t="shared" ca="1" si="393"/>
        <v>24.368865947011376</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ASR_CMS_19</v>
      </c>
      <c r="AB2288" s="957">
        <f t="shared" si="386"/>
        <v>45406</v>
      </c>
      <c r="AC2288" t="str">
        <f t="shared" si="387"/>
        <v>Unaudited</v>
      </c>
    </row>
    <row r="2289" spans="1:29" x14ac:dyDescent="0.25">
      <c r="A2289" t="s">
        <v>421</v>
      </c>
      <c r="B2289" t="s">
        <v>1380</v>
      </c>
      <c r="C2289" t="s">
        <v>1381</v>
      </c>
      <c r="D2289">
        <v>1900</v>
      </c>
      <c r="E2289" s="957">
        <v>1</v>
      </c>
      <c r="F2289" t="s">
        <v>440</v>
      </c>
      <c r="G2289" s="957">
        <v>182</v>
      </c>
      <c r="H2289" t="s">
        <v>386</v>
      </c>
      <c r="I2289" s="937" t="s">
        <v>489</v>
      </c>
      <c r="J2289" s="937" t="s">
        <v>445</v>
      </c>
      <c r="K2289" s="937" t="s">
        <v>915</v>
      </c>
      <c r="L2289" s="945" t="s">
        <v>918</v>
      </c>
      <c r="M2289" s="960" t="s">
        <v>921</v>
      </c>
      <c r="N2289" s="678">
        <f t="shared" ca="1" si="384"/>
        <v>-44.468209425767085</v>
      </c>
      <c r="O2289" s="678">
        <f t="shared" ca="1" si="393"/>
        <v>-7.9860382727771748</v>
      </c>
      <c r="P2289" s="678">
        <f t="shared" ca="1" si="393"/>
        <v>-1.3464734180371822</v>
      </c>
      <c r="Q2289" s="678">
        <f t="shared" ca="1" si="393"/>
        <v>-12.147544226763975</v>
      </c>
      <c r="R2289" s="678">
        <f t="shared" ca="1" si="393"/>
        <v>-1.735572041961525</v>
      </c>
      <c r="S2289" s="678">
        <f t="shared" ca="1" si="393"/>
        <v>-4.1687415945972514E-2</v>
      </c>
      <c r="T2289" s="678">
        <f t="shared" ca="1" si="393"/>
        <v>-2.2445207137947363</v>
      </c>
      <c r="U2289" s="678">
        <f t="shared" ca="1" si="393"/>
        <v>-3.7331330605914199E-5</v>
      </c>
      <c r="V2289" s="678">
        <f t="shared" ca="1" si="393"/>
        <v>-0.17980780749450914</v>
      </c>
      <c r="W2289" s="678">
        <f t="shared" ca="1" si="389"/>
        <v>-18.786528197661404</v>
      </c>
      <c r="X2289" s="678">
        <f t="shared" ca="1" si="392"/>
        <v>0</v>
      </c>
      <c r="Y2289" s="678">
        <f t="shared" ca="1" si="392"/>
        <v>0</v>
      </c>
      <c r="Z2289" s="678">
        <f t="shared" ca="1" si="392"/>
        <v>0</v>
      </c>
      <c r="AA2289" t="str">
        <f t="shared" si="385"/>
        <v>ASR_CMS_19</v>
      </c>
      <c r="AB2289" s="957">
        <f t="shared" si="386"/>
        <v>45406</v>
      </c>
      <c r="AC2289" t="str">
        <f t="shared" si="387"/>
        <v>Unaudited</v>
      </c>
    </row>
    <row r="2290" spans="1:29" x14ac:dyDescent="0.25">
      <c r="A2290" t="s">
        <v>421</v>
      </c>
      <c r="B2290" t="s">
        <v>1380</v>
      </c>
      <c r="C2290" t="s">
        <v>1381</v>
      </c>
      <c r="D2290">
        <v>1900</v>
      </c>
      <c r="E2290" s="957">
        <v>1</v>
      </c>
      <c r="F2290" t="s">
        <v>440</v>
      </c>
      <c r="G2290" s="957">
        <v>182</v>
      </c>
      <c r="H2290" t="s">
        <v>386</v>
      </c>
      <c r="I2290" s="962" t="s">
        <v>489</v>
      </c>
      <c r="J2290" s="962" t="s">
        <v>445</v>
      </c>
      <c r="K2290" s="962" t="s">
        <v>446</v>
      </c>
      <c r="L2290" s="937">
        <v>5.0999999999999996</v>
      </c>
      <c r="M2290" s="962" t="s">
        <v>37</v>
      </c>
      <c r="N2290" s="678">
        <f t="shared" ca="1" si="384"/>
        <v>1037536.2700000001</v>
      </c>
      <c r="O2290" s="678">
        <f t="shared" ca="1" si="393"/>
        <v>345449.10000000003</v>
      </c>
      <c r="P2290" s="678">
        <f t="shared" ca="1" si="393"/>
        <v>228028.92999999996</v>
      </c>
      <c r="Q2290" s="678">
        <f t="shared" ca="1" si="393"/>
        <v>179065.32999999996</v>
      </c>
      <c r="R2290" s="678">
        <f t="shared" ca="1" si="393"/>
        <v>148743.06000000003</v>
      </c>
      <c r="S2290" s="678">
        <f t="shared" ca="1" si="393"/>
        <v>2939.3100000000004</v>
      </c>
      <c r="T2290" s="678">
        <f t="shared" ca="1" si="393"/>
        <v>120973.43</v>
      </c>
      <c r="U2290" s="678">
        <f t="shared" ca="1" si="393"/>
        <v>0</v>
      </c>
      <c r="V2290" s="678">
        <f t="shared" ca="1" si="393"/>
        <v>2193</v>
      </c>
      <c r="W2290" s="678">
        <f t="shared" ca="1" si="389"/>
        <v>10144.11</v>
      </c>
      <c r="X2290" s="678">
        <f t="shared" ca="1" si="392"/>
        <v>0</v>
      </c>
      <c r="Y2290" s="678">
        <f t="shared" ca="1" si="392"/>
        <v>0</v>
      </c>
      <c r="Z2290" s="678">
        <f t="shared" ca="1" si="392"/>
        <v>0</v>
      </c>
      <c r="AA2290" t="str">
        <f t="shared" si="385"/>
        <v>ASR_CMS_19</v>
      </c>
      <c r="AB2290" s="957">
        <f t="shared" si="386"/>
        <v>45406</v>
      </c>
      <c r="AC2290" t="str">
        <f t="shared" si="387"/>
        <v>Unaudited</v>
      </c>
    </row>
    <row r="2291" spans="1:29" ht="30" x14ac:dyDescent="0.25">
      <c r="A2291" t="s">
        <v>421</v>
      </c>
      <c r="B2291" t="s">
        <v>1380</v>
      </c>
      <c r="C2291" t="s">
        <v>1381</v>
      </c>
      <c r="D2291">
        <v>1900</v>
      </c>
      <c r="E2291" s="957">
        <v>1</v>
      </c>
      <c r="F2291" t="s">
        <v>440</v>
      </c>
      <c r="G2291" s="957">
        <v>182</v>
      </c>
      <c r="H2291" t="s">
        <v>386</v>
      </c>
      <c r="I2291" s="937" t="s">
        <v>489</v>
      </c>
      <c r="J2291" s="937" t="s">
        <v>445</v>
      </c>
      <c r="K2291" s="937" t="s">
        <v>446</v>
      </c>
      <c r="L2291" s="937">
        <v>5.2</v>
      </c>
      <c r="M2291" s="962" t="s">
        <v>304</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ASR_CMS_19</v>
      </c>
      <c r="AB2291" s="957">
        <f t="shared" si="386"/>
        <v>45406</v>
      </c>
      <c r="AC2291" t="str">
        <f t="shared" si="387"/>
        <v>Unaudited</v>
      </c>
    </row>
    <row r="2292" spans="1:29" ht="30" x14ac:dyDescent="0.25">
      <c r="A2292" t="s">
        <v>421</v>
      </c>
      <c r="B2292" t="s">
        <v>1380</v>
      </c>
      <c r="C2292" t="s">
        <v>1381</v>
      </c>
      <c r="D2292">
        <v>1900</v>
      </c>
      <c r="E2292" s="957">
        <v>1</v>
      </c>
      <c r="F2292" t="s">
        <v>440</v>
      </c>
      <c r="G2292" s="957">
        <v>182</v>
      </c>
      <c r="H2292" t="s">
        <v>386</v>
      </c>
      <c r="I2292" s="937" t="s">
        <v>489</v>
      </c>
      <c r="J2292" s="937" t="s">
        <v>445</v>
      </c>
      <c r="K2292" s="937" t="s">
        <v>446</v>
      </c>
      <c r="L2292" s="937">
        <v>5.3</v>
      </c>
      <c r="M2292" s="962" t="s">
        <v>305</v>
      </c>
      <c r="N2292" s="678">
        <f t="shared" ca="1" si="384"/>
        <v>7674.6666857931314</v>
      </c>
      <c r="O2292" s="678">
        <f t="shared" ca="1" si="393"/>
        <v>2555.2906207387041</v>
      </c>
      <c r="P2292" s="678">
        <f t="shared" ca="1" si="393"/>
        <v>1686.7323900571246</v>
      </c>
      <c r="Q2292" s="678">
        <f t="shared" ca="1" si="393"/>
        <v>1324.5481266226516</v>
      </c>
      <c r="R2292" s="678">
        <f t="shared" ca="1" si="393"/>
        <v>1100.2539769765629</v>
      </c>
      <c r="S2292" s="678">
        <f t="shared" ca="1" si="393"/>
        <v>21.742106939758944</v>
      </c>
      <c r="T2292" s="678">
        <f t="shared" ca="1" si="393"/>
        <v>894.84173221927688</v>
      </c>
      <c r="U2292" s="678">
        <f t="shared" ca="1" si="393"/>
        <v>0</v>
      </c>
      <c r="V2292" s="678">
        <f t="shared" ca="1" si="393"/>
        <v>16.221644031725599</v>
      </c>
      <c r="W2292" s="678">
        <f t="shared" ca="1" si="389"/>
        <v>75.036088207326927</v>
      </c>
      <c r="X2292" s="678">
        <f t="shared" ca="1" si="392"/>
        <v>0</v>
      </c>
      <c r="Y2292" s="678">
        <f t="shared" ca="1" si="392"/>
        <v>0</v>
      </c>
      <c r="Z2292" s="678">
        <f t="shared" ca="1" si="392"/>
        <v>0</v>
      </c>
      <c r="AA2292" t="str">
        <f t="shared" si="385"/>
        <v>ASR_CMS_19</v>
      </c>
      <c r="AB2292" s="957">
        <f t="shared" si="386"/>
        <v>45406</v>
      </c>
      <c r="AC2292" t="str">
        <f t="shared" si="387"/>
        <v>Unaudited</v>
      </c>
    </row>
    <row r="2293" spans="1:29" x14ac:dyDescent="0.25">
      <c r="A2293" t="s">
        <v>421</v>
      </c>
      <c r="B2293" t="s">
        <v>1380</v>
      </c>
      <c r="C2293" t="s">
        <v>1381</v>
      </c>
      <c r="D2293">
        <v>1900</v>
      </c>
      <c r="E2293" s="957">
        <v>1</v>
      </c>
      <c r="F2293" t="s">
        <v>440</v>
      </c>
      <c r="G2293" s="957">
        <v>182</v>
      </c>
      <c r="H2293" t="s">
        <v>386</v>
      </c>
      <c r="I2293" s="937" t="s">
        <v>489</v>
      </c>
      <c r="J2293" s="937" t="s">
        <v>445</v>
      </c>
      <c r="K2293" s="937" t="s">
        <v>446</v>
      </c>
      <c r="L2293" s="937" t="s">
        <v>82</v>
      </c>
      <c r="M2293" s="962" t="s">
        <v>454</v>
      </c>
      <c r="N2293" s="678">
        <f t="shared" ca="1" si="384"/>
        <v>-3260.2180923605356</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-585.50202041877469</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-98.717646944958531</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-890.60576032317965</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-127.24468659444959</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-3.0563422599171632</v>
      </c>
      <c r="T2293" s="678">
        <f t="shared" ca="1" si="394"/>
        <v>-164.55861691501764</v>
      </c>
      <c r="U2293" s="678">
        <f t="shared" ca="1" si="394"/>
        <v>-2.7369727952835051E-3</v>
      </c>
      <c r="V2293" s="678">
        <f t="shared" ca="1" si="394"/>
        <v>-13.182736042472587</v>
      </c>
      <c r="W2293" s="678">
        <f t="shared" ca="1" si="389"/>
        <v>-1377.3475458889702</v>
      </c>
      <c r="X2293" s="678">
        <f t="shared" ca="1" si="394"/>
        <v>0</v>
      </c>
      <c r="Y2293" s="678">
        <f t="shared" ca="1" si="394"/>
        <v>0</v>
      </c>
      <c r="Z2293" s="678">
        <f t="shared" ca="1" si="394"/>
        <v>0</v>
      </c>
      <c r="AA2293" t="str">
        <f t="shared" si="385"/>
        <v>ASR_CMS_19</v>
      </c>
      <c r="AB2293" s="957">
        <f t="shared" si="386"/>
        <v>45406</v>
      </c>
      <c r="AC2293" t="str">
        <f t="shared" si="387"/>
        <v>Unaudited</v>
      </c>
    </row>
    <row r="2294" spans="1:29" x14ac:dyDescent="0.25">
      <c r="A2294" t="s">
        <v>421</v>
      </c>
      <c r="B2294" t="s">
        <v>1380</v>
      </c>
      <c r="C2294" t="s">
        <v>1381</v>
      </c>
      <c r="D2294">
        <v>1900</v>
      </c>
      <c r="E2294" s="957">
        <v>1</v>
      </c>
      <c r="F2294" t="s">
        <v>440</v>
      </c>
      <c r="G2294" s="957">
        <v>182</v>
      </c>
      <c r="H2294" t="s">
        <v>386</v>
      </c>
      <c r="I2294" s="937" t="s">
        <v>489</v>
      </c>
      <c r="J2294" s="937" t="s">
        <v>445</v>
      </c>
      <c r="K2294" s="937" t="s">
        <v>447</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ASR_CMS_19</v>
      </c>
      <c r="AB2294" s="957">
        <f t="shared" si="386"/>
        <v>45406</v>
      </c>
      <c r="AC2294" t="str">
        <f t="shared" si="387"/>
        <v>Unaudited</v>
      </c>
    </row>
    <row r="2295" spans="1:29" x14ac:dyDescent="0.25">
      <c r="A2295" t="s">
        <v>421</v>
      </c>
      <c r="B2295" t="s">
        <v>1380</v>
      </c>
      <c r="C2295" t="s">
        <v>1381</v>
      </c>
      <c r="D2295">
        <v>1900</v>
      </c>
      <c r="E2295" s="957">
        <v>1</v>
      </c>
      <c r="F2295" t="s">
        <v>440</v>
      </c>
      <c r="G2295" s="957">
        <v>182</v>
      </c>
      <c r="H2295" t="s">
        <v>386</v>
      </c>
      <c r="I2295" s="962" t="s">
        <v>489</v>
      </c>
      <c r="J2295" s="962" t="s">
        <v>445</v>
      </c>
      <c r="K2295" s="962" t="s">
        <v>447</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ASR_CMS_19</v>
      </c>
      <c r="AB2295" s="957">
        <f t="shared" si="386"/>
        <v>45406</v>
      </c>
      <c r="AC2295" t="str">
        <f t="shared" si="387"/>
        <v>Unaudited</v>
      </c>
    </row>
    <row r="2296" spans="1:29" x14ac:dyDescent="0.25">
      <c r="A2296" t="s">
        <v>421</v>
      </c>
      <c r="B2296" t="s">
        <v>1380</v>
      </c>
      <c r="C2296" t="s">
        <v>1381</v>
      </c>
      <c r="D2296">
        <v>1900</v>
      </c>
      <c r="E2296" s="957">
        <v>1</v>
      </c>
      <c r="F2296" t="s">
        <v>440</v>
      </c>
      <c r="G2296" s="957">
        <v>182</v>
      </c>
      <c r="H2296" t="s">
        <v>386</v>
      </c>
      <c r="I2296" s="937" t="s">
        <v>489</v>
      </c>
      <c r="J2296" s="937" t="s">
        <v>445</v>
      </c>
      <c r="K2296" s="937" t="s">
        <v>447</v>
      </c>
      <c r="L2296" s="937">
        <v>6.3</v>
      </c>
      <c r="M2296" s="962" t="s">
        <v>185</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ASR_CMS_19</v>
      </c>
      <c r="AB2296" s="957">
        <f t="shared" si="386"/>
        <v>45406</v>
      </c>
      <c r="AC2296" t="str">
        <f t="shared" si="387"/>
        <v>Unaudited</v>
      </c>
    </row>
    <row r="2297" spans="1:29" x14ac:dyDescent="0.25">
      <c r="A2297" t="s">
        <v>421</v>
      </c>
      <c r="B2297" t="s">
        <v>1380</v>
      </c>
      <c r="C2297" t="s">
        <v>1381</v>
      </c>
      <c r="D2297">
        <v>1900</v>
      </c>
      <c r="E2297" s="957">
        <v>1</v>
      </c>
      <c r="F2297" t="s">
        <v>440</v>
      </c>
      <c r="G2297" s="957">
        <v>182</v>
      </c>
      <c r="H2297" t="s">
        <v>386</v>
      </c>
      <c r="I2297" s="937" t="s">
        <v>489</v>
      </c>
      <c r="J2297" s="937" t="s">
        <v>445</v>
      </c>
      <c r="K2297" s="937" t="s">
        <v>447</v>
      </c>
      <c r="L2297" s="937" t="s">
        <v>87</v>
      </c>
      <c r="M2297" s="962" t="s">
        <v>455</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ASR_CMS_19</v>
      </c>
      <c r="AB2297" s="957">
        <f t="shared" si="386"/>
        <v>45406</v>
      </c>
      <c r="AC2297" t="str">
        <f t="shared" si="387"/>
        <v>Unaudited</v>
      </c>
    </row>
    <row r="2298" spans="1:29" x14ac:dyDescent="0.25">
      <c r="A2298" t="s">
        <v>421</v>
      </c>
      <c r="B2298" t="s">
        <v>1380</v>
      </c>
      <c r="C2298" t="s">
        <v>1381</v>
      </c>
      <c r="D2298">
        <v>1900</v>
      </c>
      <c r="E2298" s="957">
        <v>1</v>
      </c>
      <c r="F2298" t="s">
        <v>440</v>
      </c>
      <c r="G2298" s="957">
        <v>182</v>
      </c>
      <c r="H2298" t="s">
        <v>386</v>
      </c>
      <c r="I2298" s="937" t="s">
        <v>489</v>
      </c>
      <c r="J2298" s="937" t="s">
        <v>445</v>
      </c>
      <c r="K2298" s="937" t="s">
        <v>448</v>
      </c>
      <c r="L2298" s="937">
        <v>7.1</v>
      </c>
      <c r="M2298" s="962" t="s">
        <v>20</v>
      </c>
      <c r="N2298" s="678">
        <f t="shared" ca="1" si="395"/>
        <v>598091.45000000007</v>
      </c>
      <c r="O2298" s="678">
        <f t="shared" ca="1" si="394"/>
        <v>125562.33647412556</v>
      </c>
      <c r="P2298" s="678">
        <f t="shared" ca="1" si="394"/>
        <v>10368.971040319535</v>
      </c>
      <c r="Q2298" s="678">
        <f t="shared" ca="1" si="394"/>
        <v>299952.93238134834</v>
      </c>
      <c r="R2298" s="678">
        <f t="shared" ca="1" si="394"/>
        <v>22425.504024021444</v>
      </c>
      <c r="S2298" s="678">
        <f t="shared" ca="1" si="394"/>
        <v>1615.0507287526357</v>
      </c>
      <c r="T2298" s="678">
        <f t="shared" ca="1" si="394"/>
        <v>40097.660559704447</v>
      </c>
      <c r="U2298" s="678">
        <f t="shared" ca="1" si="394"/>
        <v>0</v>
      </c>
      <c r="V2298" s="678">
        <f t="shared" ca="1" si="394"/>
        <v>3178.1403095221349</v>
      </c>
      <c r="W2298" s="678">
        <f t="shared" ca="1" si="389"/>
        <v>94890.854482205934</v>
      </c>
      <c r="X2298" s="678">
        <f t="shared" ca="1" si="394"/>
        <v>0</v>
      </c>
      <c r="Y2298" s="678">
        <f t="shared" ca="1" si="394"/>
        <v>0</v>
      </c>
      <c r="Z2298" s="678">
        <f t="shared" ca="1" si="394"/>
        <v>0</v>
      </c>
      <c r="AA2298" t="str">
        <f t="shared" si="385"/>
        <v>ASR_CMS_19</v>
      </c>
      <c r="AB2298" s="957">
        <f t="shared" si="386"/>
        <v>45406</v>
      </c>
      <c r="AC2298" t="str">
        <f t="shared" si="387"/>
        <v>Unaudited</v>
      </c>
    </row>
    <row r="2299" spans="1:29" x14ac:dyDescent="0.25">
      <c r="A2299" t="s">
        <v>421</v>
      </c>
      <c r="B2299" t="s">
        <v>1380</v>
      </c>
      <c r="C2299" t="s">
        <v>1381</v>
      </c>
      <c r="D2299">
        <v>1900</v>
      </c>
      <c r="E2299" s="957">
        <v>1</v>
      </c>
      <c r="F2299" t="s">
        <v>440</v>
      </c>
      <c r="G2299" s="957">
        <v>182</v>
      </c>
      <c r="H2299" t="s">
        <v>386</v>
      </c>
      <c r="I2299" s="937" t="s">
        <v>489</v>
      </c>
      <c r="J2299" s="937" t="s">
        <v>445</v>
      </c>
      <c r="K2299" s="937" t="s">
        <v>448</v>
      </c>
      <c r="L2299" s="945">
        <v>7.2</v>
      </c>
      <c r="M2299" s="960"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ASR_CMS_19</v>
      </c>
      <c r="AB2299" s="957">
        <f t="shared" si="386"/>
        <v>45406</v>
      </c>
      <c r="AC2299" t="str">
        <f t="shared" si="387"/>
        <v>Unaudited</v>
      </c>
    </row>
    <row r="2300" spans="1:29" x14ac:dyDescent="0.25">
      <c r="A2300" t="s">
        <v>421</v>
      </c>
      <c r="B2300" t="s">
        <v>1380</v>
      </c>
      <c r="C2300" t="s">
        <v>1381</v>
      </c>
      <c r="D2300">
        <v>1900</v>
      </c>
      <c r="E2300" s="957">
        <v>1</v>
      </c>
      <c r="F2300" t="s">
        <v>440</v>
      </c>
      <c r="G2300" s="957">
        <v>182</v>
      </c>
      <c r="H2300" t="s">
        <v>386</v>
      </c>
      <c r="I2300" s="962" t="s">
        <v>489</v>
      </c>
      <c r="J2300" s="962" t="s">
        <v>445</v>
      </c>
      <c r="K2300" s="962" t="s">
        <v>448</v>
      </c>
      <c r="L2300" s="937">
        <v>7.3</v>
      </c>
      <c r="M2300" s="962" t="s">
        <v>156</v>
      </c>
      <c r="N2300" s="678">
        <f t="shared" ca="1" si="395"/>
        <v>11354.222356712817</v>
      </c>
      <c r="O2300" s="678">
        <f t="shared" ca="1" si="394"/>
        <v>2042.2857437323601</v>
      </c>
      <c r="P2300" s="678">
        <f t="shared" ca="1" si="394"/>
        <v>351.89042913787443</v>
      </c>
      <c r="Q2300" s="678">
        <f t="shared" ca="1" si="394"/>
        <v>3111.1057277034934</v>
      </c>
      <c r="R2300" s="678">
        <f t="shared" ca="1" si="394"/>
        <v>456.70188716171981</v>
      </c>
      <c r="S2300" s="678">
        <f t="shared" ca="1" si="394"/>
        <v>10.527888148311883</v>
      </c>
      <c r="T2300" s="678">
        <f t="shared" ca="1" si="394"/>
        <v>572.90730967814079</v>
      </c>
      <c r="U2300" s="678">
        <f t="shared" ca="1" si="394"/>
        <v>9.4277868783250174E-3</v>
      </c>
      <c r="V2300" s="678">
        <f t="shared" ca="1" si="394"/>
        <v>48.86463141170163</v>
      </c>
      <c r="W2300" s="678">
        <f t="shared" ca="1" si="389"/>
        <v>4759.9293119523363</v>
      </c>
      <c r="X2300" s="678">
        <f t="shared" ca="1" si="394"/>
        <v>0</v>
      </c>
      <c r="Y2300" s="678">
        <f t="shared" ca="1" si="394"/>
        <v>0</v>
      </c>
      <c r="Z2300" s="678">
        <f t="shared" ca="1" si="394"/>
        <v>0</v>
      </c>
      <c r="AA2300" t="str">
        <f t="shared" si="385"/>
        <v>ASR_CMS_19</v>
      </c>
      <c r="AB2300" s="957">
        <f t="shared" si="386"/>
        <v>45406</v>
      </c>
      <c r="AC2300" t="str">
        <f t="shared" si="387"/>
        <v>Unaudited</v>
      </c>
    </row>
    <row r="2301" spans="1:29" x14ac:dyDescent="0.25">
      <c r="A2301" t="s">
        <v>421</v>
      </c>
      <c r="B2301" t="s">
        <v>1380</v>
      </c>
      <c r="C2301" t="s">
        <v>1381</v>
      </c>
      <c r="D2301">
        <v>1900</v>
      </c>
      <c r="E2301" s="957">
        <v>1</v>
      </c>
      <c r="F2301" t="s">
        <v>440</v>
      </c>
      <c r="G2301" s="957">
        <v>182</v>
      </c>
      <c r="H2301" t="s">
        <v>386</v>
      </c>
      <c r="I2301" s="937" t="s">
        <v>489</v>
      </c>
      <c r="J2301" s="937" t="s">
        <v>445</v>
      </c>
      <c r="K2301" s="937" t="s">
        <v>448</v>
      </c>
      <c r="L2301" s="937" t="s">
        <v>91</v>
      </c>
      <c r="M2301" s="962" t="s">
        <v>456</v>
      </c>
      <c r="N2301" s="678">
        <f t="shared" ca="1" si="395"/>
        <v>-123.00467027089294</v>
      </c>
      <c r="O2301" s="678">
        <f t="shared" ca="1" si="394"/>
        <v>-22.090388104192094</v>
      </c>
      <c r="P2301" s="678">
        <f t="shared" ca="1" si="394"/>
        <v>-3.7245151300878763</v>
      </c>
      <c r="Q2301" s="678">
        <f t="shared" ca="1" si="394"/>
        <v>-33.601637923122126</v>
      </c>
      <c r="R2301" s="678">
        <f t="shared" ca="1" si="394"/>
        <v>-4.8008109503315159</v>
      </c>
      <c r="S2301" s="678">
        <f t="shared" ca="1" si="394"/>
        <v>-0.11531264512550045</v>
      </c>
      <c r="T2301" s="678">
        <f t="shared" ca="1" si="394"/>
        <v>-6.2086271042101506</v>
      </c>
      <c r="U2301" s="678">
        <f t="shared" ca="1" si="394"/>
        <v>-1.0326316420767281E-4</v>
      </c>
      <c r="V2301" s="678">
        <f t="shared" ca="1" si="394"/>
        <v>-0.49737105133310111</v>
      </c>
      <c r="W2301" s="678">
        <f t="shared" ca="1" si="389"/>
        <v>-51.96590409932638</v>
      </c>
      <c r="X2301" s="678">
        <f t="shared" ca="1" si="394"/>
        <v>0</v>
      </c>
      <c r="Y2301" s="678">
        <f t="shared" ca="1" si="394"/>
        <v>0</v>
      </c>
      <c r="Z2301" s="678">
        <f t="shared" ca="1" si="394"/>
        <v>0</v>
      </c>
      <c r="AA2301" t="str">
        <f t="shared" si="385"/>
        <v>ASR_CMS_19</v>
      </c>
      <c r="AB2301" s="957">
        <f t="shared" si="386"/>
        <v>45406</v>
      </c>
      <c r="AC2301" t="str">
        <f t="shared" si="387"/>
        <v>Unaudited</v>
      </c>
    </row>
    <row r="2302" spans="1:29" x14ac:dyDescent="0.25">
      <c r="A2302" t="s">
        <v>421</v>
      </c>
      <c r="B2302" t="s">
        <v>1380</v>
      </c>
      <c r="C2302" t="s">
        <v>1381</v>
      </c>
      <c r="D2302">
        <v>1900</v>
      </c>
      <c r="E2302" s="957">
        <v>1</v>
      </c>
      <c r="F2302" t="s">
        <v>440</v>
      </c>
      <c r="G2302" s="957">
        <v>182</v>
      </c>
      <c r="H2302" t="s">
        <v>386</v>
      </c>
      <c r="I2302" s="937" t="s">
        <v>489</v>
      </c>
      <c r="J2302" s="937" t="s">
        <v>445</v>
      </c>
      <c r="K2302" s="937" t="s">
        <v>449</v>
      </c>
      <c r="L2302" s="937">
        <v>8.1</v>
      </c>
      <c r="M2302" s="962" t="s">
        <v>22</v>
      </c>
      <c r="N2302" s="678">
        <f t="shared" ca="1" si="395"/>
        <v>15697609.719449589</v>
      </c>
      <c r="O2302" s="678">
        <f t="shared" ca="1" si="394"/>
        <v>5387438.6058054492</v>
      </c>
      <c r="P2302" s="678">
        <f t="shared" ca="1" si="394"/>
        <v>469611.17138999171</v>
      </c>
      <c r="Q2302" s="678">
        <f t="shared" ca="1" si="394"/>
        <v>6017542.0376041057</v>
      </c>
      <c r="R2302" s="678">
        <f t="shared" ca="1" si="394"/>
        <v>1173746.141973237</v>
      </c>
      <c r="S2302" s="678">
        <f t="shared" ca="1" si="394"/>
        <v>1038.6414153138046</v>
      </c>
      <c r="T2302" s="678">
        <f t="shared" ca="1" si="394"/>
        <v>707493.25271174381</v>
      </c>
      <c r="U2302" s="678">
        <f t="shared" ca="1" si="394"/>
        <v>0</v>
      </c>
      <c r="V2302" s="678">
        <f t="shared" ca="1" si="394"/>
        <v>254679.23179382502</v>
      </c>
      <c r="W2302" s="678">
        <f t="shared" ca="1" si="389"/>
        <v>1686060.6367559249</v>
      </c>
      <c r="X2302" s="678">
        <f t="shared" ca="1" si="394"/>
        <v>0</v>
      </c>
      <c r="Y2302" s="678">
        <f t="shared" ca="1" si="394"/>
        <v>0</v>
      </c>
      <c r="Z2302" s="678">
        <f t="shared" ca="1" si="394"/>
        <v>0</v>
      </c>
      <c r="AA2302" t="str">
        <f t="shared" si="385"/>
        <v>ASR_CMS_19</v>
      </c>
      <c r="AB2302" s="957">
        <f t="shared" si="386"/>
        <v>45406</v>
      </c>
      <c r="AC2302" t="str">
        <f t="shared" si="387"/>
        <v>Unaudited</v>
      </c>
    </row>
    <row r="2303" spans="1:29" x14ac:dyDescent="0.25">
      <c r="A2303" t="s">
        <v>421</v>
      </c>
      <c r="B2303" t="s">
        <v>1380</v>
      </c>
      <c r="C2303" t="s">
        <v>1381</v>
      </c>
      <c r="D2303">
        <v>1900</v>
      </c>
      <c r="E2303" s="957">
        <v>1</v>
      </c>
      <c r="F2303" t="s">
        <v>440</v>
      </c>
      <c r="G2303" s="957">
        <v>182</v>
      </c>
      <c r="H2303" t="s">
        <v>386</v>
      </c>
      <c r="I2303" s="937" t="s">
        <v>489</v>
      </c>
      <c r="J2303" s="937" t="s">
        <v>445</v>
      </c>
      <c r="K2303" s="937" t="s">
        <v>449</v>
      </c>
      <c r="L2303" s="937" t="s">
        <v>113</v>
      </c>
      <c r="M2303" s="962" t="s">
        <v>444</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ASR_CMS_19</v>
      </c>
      <c r="AB2303" s="957">
        <f t="shared" si="386"/>
        <v>45406</v>
      </c>
      <c r="AC2303" t="str">
        <f t="shared" si="387"/>
        <v>Unaudited</v>
      </c>
    </row>
    <row r="2304" spans="1:29" x14ac:dyDescent="0.25">
      <c r="A2304" t="s">
        <v>421</v>
      </c>
      <c r="B2304" t="s">
        <v>1380</v>
      </c>
      <c r="C2304" t="s">
        <v>1381</v>
      </c>
      <c r="D2304">
        <v>1900</v>
      </c>
      <c r="E2304" s="957">
        <v>1</v>
      </c>
      <c r="F2304" t="s">
        <v>440</v>
      </c>
      <c r="G2304" s="957">
        <v>182</v>
      </c>
      <c r="H2304" t="s">
        <v>386</v>
      </c>
      <c r="I2304" s="937" t="s">
        <v>489</v>
      </c>
      <c r="J2304" s="937" t="s">
        <v>445</v>
      </c>
      <c r="K2304" s="937" t="s">
        <v>449</v>
      </c>
      <c r="L2304" s="937" t="s">
        <v>115</v>
      </c>
      <c r="M2304" s="962" t="s">
        <v>158</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ASR_CMS_19</v>
      </c>
      <c r="AB2304" s="957">
        <f t="shared" si="386"/>
        <v>45406</v>
      </c>
      <c r="AC2304" t="str">
        <f t="shared" si="387"/>
        <v>Unaudited</v>
      </c>
    </row>
    <row r="2305" spans="1:29" x14ac:dyDescent="0.25">
      <c r="A2305" t="s">
        <v>421</v>
      </c>
      <c r="B2305" t="s">
        <v>1380</v>
      </c>
      <c r="C2305" t="s">
        <v>1381</v>
      </c>
      <c r="D2305">
        <v>1900</v>
      </c>
      <c r="E2305" s="957">
        <v>1</v>
      </c>
      <c r="F2305" t="s">
        <v>440</v>
      </c>
      <c r="G2305" s="957">
        <v>182</v>
      </c>
      <c r="H2305" t="s">
        <v>386</v>
      </c>
      <c r="I2305" s="937" t="s">
        <v>489</v>
      </c>
      <c r="J2305" s="937" t="s">
        <v>445</v>
      </c>
      <c r="K2305" s="937" t="s">
        <v>449</v>
      </c>
      <c r="L2305" s="937" t="s">
        <v>116</v>
      </c>
      <c r="M2305" s="962" t="s">
        <v>114</v>
      </c>
      <c r="N2305" s="678">
        <f t="shared" ca="1" si="395"/>
        <v>-56408.6564066383</v>
      </c>
      <c r="O2305" s="678">
        <f t="shared" ca="1" si="394"/>
        <v>-19359.518975057923</v>
      </c>
      <c r="P2305" s="678">
        <f t="shared" ca="1" si="394"/>
        <v>-1687.5266798635762</v>
      </c>
      <c r="Q2305" s="678">
        <f t="shared" ca="1" si="394"/>
        <v>-21623.767393779621</v>
      </c>
      <c r="R2305" s="678">
        <f t="shared" ca="1" si="394"/>
        <v>-4217.8041125045329</v>
      </c>
      <c r="S2305" s="678">
        <f t="shared" ca="1" si="394"/>
        <v>-3.7323113374101133</v>
      </c>
      <c r="T2305" s="678">
        <f t="shared" ca="1" si="394"/>
        <v>-2542.3452688331331</v>
      </c>
      <c r="U2305" s="678">
        <f t="shared" ca="1" si="394"/>
        <v>0</v>
      </c>
      <c r="V2305" s="678">
        <f t="shared" ca="1" si="394"/>
        <v>-915.17839575057235</v>
      </c>
      <c r="W2305" s="678">
        <f t="shared" ca="1" si="389"/>
        <v>-6058.7832695115294</v>
      </c>
      <c r="X2305" s="678">
        <f t="shared" ca="1" si="394"/>
        <v>0</v>
      </c>
      <c r="Y2305" s="678">
        <f t="shared" ca="1" si="394"/>
        <v>0</v>
      </c>
      <c r="Z2305" s="678">
        <f t="shared" ca="1" si="394"/>
        <v>0</v>
      </c>
      <c r="AA2305" t="str">
        <f t="shared" si="385"/>
        <v>ASR_CMS_19</v>
      </c>
      <c r="AB2305" s="957">
        <f t="shared" si="386"/>
        <v>45406</v>
      </c>
      <c r="AC2305" t="str">
        <f t="shared" si="387"/>
        <v>Unaudited</v>
      </c>
    </row>
    <row r="2306" spans="1:29" x14ac:dyDescent="0.25">
      <c r="A2306" t="s">
        <v>421</v>
      </c>
      <c r="B2306" t="s">
        <v>1380</v>
      </c>
      <c r="C2306" t="s">
        <v>1381</v>
      </c>
      <c r="D2306">
        <v>1900</v>
      </c>
      <c r="E2306" s="957">
        <v>1</v>
      </c>
      <c r="F2306" t="s">
        <v>440</v>
      </c>
      <c r="G2306" s="957">
        <v>182</v>
      </c>
      <c r="H2306" t="s">
        <v>386</v>
      </c>
      <c r="I2306" s="937" t="s">
        <v>489</v>
      </c>
      <c r="J2306" s="937" t="s">
        <v>445</v>
      </c>
      <c r="K2306" s="937" t="s">
        <v>449</v>
      </c>
      <c r="L2306" s="937" t="s">
        <v>117</v>
      </c>
      <c r="M2306" s="962" t="s">
        <v>159</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ASR_CMS_19</v>
      </c>
      <c r="AB2306" s="957">
        <f t="shared" ref="AB2306:AB2369" si="397">file_date</f>
        <v>45406</v>
      </c>
      <c r="AC2306" t="str">
        <f t="shared" ref="AC2306:AC2369" si="398">status</f>
        <v>Unaudited</v>
      </c>
    </row>
    <row r="2307" spans="1:29" x14ac:dyDescent="0.25">
      <c r="A2307" t="s">
        <v>421</v>
      </c>
      <c r="B2307" t="s">
        <v>1380</v>
      </c>
      <c r="C2307" t="s">
        <v>1381</v>
      </c>
      <c r="D2307">
        <v>1900</v>
      </c>
      <c r="E2307" s="957">
        <v>1</v>
      </c>
      <c r="F2307" t="s">
        <v>440</v>
      </c>
      <c r="G2307" s="957">
        <v>182</v>
      </c>
      <c r="H2307" t="s">
        <v>386</v>
      </c>
      <c r="I2307" s="937" t="s">
        <v>489</v>
      </c>
      <c r="J2307" s="937" t="s">
        <v>445</v>
      </c>
      <c r="K2307" s="937" t="s">
        <v>449</v>
      </c>
      <c r="L2307" s="945" t="s">
        <v>160</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ASR_CMS_19</v>
      </c>
      <c r="AB2307" s="957">
        <f t="shared" si="397"/>
        <v>45406</v>
      </c>
      <c r="AC2307" t="str">
        <f t="shared" si="398"/>
        <v>Unaudited</v>
      </c>
    </row>
    <row r="2308" spans="1:29" x14ac:dyDescent="0.25">
      <c r="A2308" t="s">
        <v>421</v>
      </c>
      <c r="B2308" t="s">
        <v>1380</v>
      </c>
      <c r="C2308" t="s">
        <v>1381</v>
      </c>
      <c r="D2308">
        <v>1900</v>
      </c>
      <c r="E2308" s="957">
        <v>1</v>
      </c>
      <c r="F2308" t="s">
        <v>440</v>
      </c>
      <c r="G2308" s="957">
        <v>182</v>
      </c>
      <c r="H2308" t="s">
        <v>386</v>
      </c>
      <c r="I2308" s="962" t="s">
        <v>489</v>
      </c>
      <c r="J2308" s="962" t="s">
        <v>445</v>
      </c>
      <c r="K2308" s="962" t="s">
        <v>449</v>
      </c>
      <c r="L2308" s="937" t="s">
        <v>443</v>
      </c>
      <c r="M2308" s="962" t="s">
        <v>457</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ASR_CMS_19</v>
      </c>
      <c r="AB2308" s="957">
        <f t="shared" si="397"/>
        <v>45406</v>
      </c>
      <c r="AC2308" t="str">
        <f t="shared" si="398"/>
        <v>Unaudited</v>
      </c>
    </row>
    <row r="2309" spans="1:29" ht="30" x14ac:dyDescent="0.25">
      <c r="A2309" t="s">
        <v>421</v>
      </c>
      <c r="B2309" t="s">
        <v>1380</v>
      </c>
      <c r="C2309" t="s">
        <v>1381</v>
      </c>
      <c r="D2309">
        <v>1900</v>
      </c>
      <c r="E2309" s="957">
        <v>1</v>
      </c>
      <c r="F2309" t="s">
        <v>440</v>
      </c>
      <c r="G2309" s="957">
        <v>182</v>
      </c>
      <c r="H2309" t="s">
        <v>386</v>
      </c>
      <c r="I2309" s="937" t="s">
        <v>489</v>
      </c>
      <c r="J2309" s="937" t="s">
        <v>445</v>
      </c>
      <c r="K2309" s="937" t="s">
        <v>450</v>
      </c>
      <c r="L2309" s="937">
        <v>9.1</v>
      </c>
      <c r="M2309" s="962" t="s">
        <v>186</v>
      </c>
      <c r="N2309" s="678">
        <f t="shared" ca="1" si="395"/>
        <v>19263426.709999997</v>
      </c>
      <c r="O2309" s="678">
        <f t="shared" ca="1" si="394"/>
        <v>1272120.3999999999</v>
      </c>
      <c r="P2309" s="678">
        <f t="shared" ca="1" si="394"/>
        <v>46424.189999999988</v>
      </c>
      <c r="Q2309" s="678">
        <f t="shared" ca="1" si="394"/>
        <v>3262683.11</v>
      </c>
      <c r="R2309" s="678">
        <f t="shared" ca="1" si="394"/>
        <v>574232.98</v>
      </c>
      <c r="S2309" s="678">
        <f t="shared" ca="1" si="394"/>
        <v>6622.8600000000006</v>
      </c>
      <c r="T2309" s="678">
        <f t="shared" ca="1" si="394"/>
        <v>498090</v>
      </c>
      <c r="U2309" s="678">
        <f t="shared" ca="1" si="394"/>
        <v>0</v>
      </c>
      <c r="V2309" s="678">
        <f t="shared" ca="1" si="394"/>
        <v>64766</v>
      </c>
      <c r="W2309" s="678">
        <f t="shared" ca="1" si="389"/>
        <v>13538487.169999998</v>
      </c>
      <c r="X2309" s="678">
        <f t="shared" ca="1" si="394"/>
        <v>0</v>
      </c>
      <c r="Y2309" s="678">
        <f t="shared" ca="1" si="394"/>
        <v>0</v>
      </c>
      <c r="Z2309" s="678">
        <f t="shared" ca="1" si="394"/>
        <v>0</v>
      </c>
      <c r="AA2309" t="str">
        <f t="shared" si="396"/>
        <v>ASR_CMS_19</v>
      </c>
      <c r="AB2309" s="957">
        <f t="shared" si="397"/>
        <v>45406</v>
      </c>
      <c r="AC2309" t="str">
        <f t="shared" si="398"/>
        <v>Unaudited</v>
      </c>
    </row>
    <row r="2310" spans="1:29" x14ac:dyDescent="0.25">
      <c r="A2310" t="s">
        <v>421</v>
      </c>
      <c r="B2310" t="s">
        <v>1380</v>
      </c>
      <c r="C2310" t="s">
        <v>1381</v>
      </c>
      <c r="D2310">
        <v>1900</v>
      </c>
      <c r="E2310" s="957">
        <v>1</v>
      </c>
      <c r="F2310" t="s">
        <v>440</v>
      </c>
      <c r="G2310" s="957">
        <v>182</v>
      </c>
      <c r="H2310" t="s">
        <v>386</v>
      </c>
      <c r="I2310" s="937" t="s">
        <v>489</v>
      </c>
      <c r="J2310" s="937" t="s">
        <v>445</v>
      </c>
      <c r="K2310" s="937" t="s">
        <v>450</v>
      </c>
      <c r="L2310" s="937" t="s">
        <v>107</v>
      </c>
      <c r="M2310" s="962" t="s">
        <v>187</v>
      </c>
      <c r="N2310" s="678">
        <f t="shared" ca="1" si="395"/>
        <v>152856.50000000003</v>
      </c>
      <c r="O2310" s="678">
        <f t="shared" ca="1" si="394"/>
        <v>0</v>
      </c>
      <c r="P2310" s="678">
        <f t="shared" ca="1" si="394"/>
        <v>2830.72</v>
      </c>
      <c r="Q2310" s="678">
        <f t="shared" ca="1" si="394"/>
        <v>0</v>
      </c>
      <c r="R2310" s="678">
        <f t="shared" ca="1" si="394"/>
        <v>0</v>
      </c>
      <c r="S2310" s="678">
        <f t="shared" ca="1" si="394"/>
        <v>0</v>
      </c>
      <c r="T2310" s="678">
        <f t="shared" ca="1" si="394"/>
        <v>0</v>
      </c>
      <c r="U2310" s="678">
        <f t="shared" ca="1" si="394"/>
        <v>0</v>
      </c>
      <c r="V2310" s="678">
        <f t="shared" ca="1" si="394"/>
        <v>0</v>
      </c>
      <c r="W2310" s="678">
        <f t="shared" ca="1" si="389"/>
        <v>150025.78000000003</v>
      </c>
      <c r="X2310" s="678">
        <f t="shared" ca="1" si="394"/>
        <v>0</v>
      </c>
      <c r="Y2310" s="678">
        <f t="shared" ca="1" si="394"/>
        <v>0</v>
      </c>
      <c r="Z2310" s="678">
        <f t="shared" ca="1" si="394"/>
        <v>0</v>
      </c>
      <c r="AA2310" t="str">
        <f t="shared" si="396"/>
        <v>ASR_CMS_19</v>
      </c>
      <c r="AB2310" s="957">
        <f t="shared" si="397"/>
        <v>45406</v>
      </c>
      <c r="AC2310" t="str">
        <f t="shared" si="398"/>
        <v>Unaudited</v>
      </c>
    </row>
    <row r="2311" spans="1:29" x14ac:dyDescent="0.25">
      <c r="A2311" t="s">
        <v>421</v>
      </c>
      <c r="B2311" t="s">
        <v>1380</v>
      </c>
      <c r="C2311" t="s">
        <v>1381</v>
      </c>
      <c r="D2311">
        <v>1900</v>
      </c>
      <c r="E2311" s="957">
        <v>1</v>
      </c>
      <c r="F2311" t="s">
        <v>440</v>
      </c>
      <c r="G2311" s="957">
        <v>182</v>
      </c>
      <c r="H2311" t="s">
        <v>386</v>
      </c>
      <c r="I2311" s="937" t="s">
        <v>489</v>
      </c>
      <c r="J2311" s="937" t="s">
        <v>445</v>
      </c>
      <c r="K2311" s="937" t="s">
        <v>450</v>
      </c>
      <c r="L2311" s="937" t="s">
        <v>1316</v>
      </c>
      <c r="M2311" s="962" t="s">
        <v>1317</v>
      </c>
      <c r="N2311" s="678">
        <f t="shared" ca="1" si="395"/>
        <v>123038.61</v>
      </c>
      <c r="O2311" s="678">
        <f t="shared" ca="1" si="394"/>
        <v>0</v>
      </c>
      <c r="P2311" s="678">
        <f t="shared" ca="1" si="394"/>
        <v>0</v>
      </c>
      <c r="Q2311" s="678">
        <f t="shared" ca="1" si="394"/>
        <v>87177.81</v>
      </c>
      <c r="R2311" s="678">
        <f t="shared" ca="1" si="394"/>
        <v>0</v>
      </c>
      <c r="S2311" s="678">
        <f t="shared" ca="1" si="394"/>
        <v>0</v>
      </c>
      <c r="T2311" s="678">
        <f t="shared" ca="1" si="394"/>
        <v>0</v>
      </c>
      <c r="U2311" s="678">
        <f t="shared" ca="1" si="394"/>
        <v>0</v>
      </c>
      <c r="V2311" s="678">
        <f t="shared" ca="1" si="394"/>
        <v>0</v>
      </c>
      <c r="W2311" s="678">
        <f t="shared" ca="1" si="389"/>
        <v>35860.800000000003</v>
      </c>
      <c r="X2311" s="678">
        <f t="shared" ca="1" si="394"/>
        <v>0</v>
      </c>
      <c r="Y2311" s="678">
        <f t="shared" ca="1" si="394"/>
        <v>0</v>
      </c>
      <c r="Z2311" s="678">
        <f t="shared" ca="1" si="394"/>
        <v>0</v>
      </c>
      <c r="AA2311" t="str">
        <f t="shared" si="396"/>
        <v>ASR_CMS_19</v>
      </c>
      <c r="AB2311" s="957">
        <f t="shared" si="397"/>
        <v>45406</v>
      </c>
      <c r="AC2311" t="str">
        <f t="shared" si="398"/>
        <v>Unaudited</v>
      </c>
    </row>
    <row r="2312" spans="1:29" x14ac:dyDescent="0.25">
      <c r="A2312" t="s">
        <v>421</v>
      </c>
      <c r="B2312" t="s">
        <v>1380</v>
      </c>
      <c r="C2312" t="s">
        <v>1381</v>
      </c>
      <c r="D2312">
        <v>1900</v>
      </c>
      <c r="E2312" s="957">
        <v>1</v>
      </c>
      <c r="F2312" t="s">
        <v>440</v>
      </c>
      <c r="G2312" s="957">
        <v>182</v>
      </c>
      <c r="H2312" t="s">
        <v>386</v>
      </c>
      <c r="I2312" s="937" t="s">
        <v>489</v>
      </c>
      <c r="J2312" s="937" t="s">
        <v>445</v>
      </c>
      <c r="K2312" s="937" t="s">
        <v>450</v>
      </c>
      <c r="L2312" s="937" t="s">
        <v>108</v>
      </c>
      <c r="M2312" s="962" t="s">
        <v>188</v>
      </c>
      <c r="N2312" s="678">
        <f t="shared" ca="1" si="395"/>
        <v>3856161.669999999</v>
      </c>
      <c r="O2312" s="678">
        <f t="shared" ca="1" si="394"/>
        <v>670734.68999999971</v>
      </c>
      <c r="P2312" s="678">
        <f t="shared" ca="1" si="394"/>
        <v>44346.53</v>
      </c>
      <c r="Q2312" s="678">
        <f t="shared" ca="1" si="394"/>
        <v>1565620.4399999992</v>
      </c>
      <c r="R2312" s="678">
        <f t="shared" ca="1" si="394"/>
        <v>82067.340000000011</v>
      </c>
      <c r="S2312" s="678">
        <f t="shared" ca="1" si="394"/>
        <v>321.90999999999997</v>
      </c>
      <c r="T2312" s="678">
        <f t="shared" ca="1" si="394"/>
        <v>322857.37999999995</v>
      </c>
      <c r="U2312" s="678">
        <f t="shared" ca="1" si="394"/>
        <v>0</v>
      </c>
      <c r="V2312" s="678">
        <f t="shared" ca="1" si="394"/>
        <v>4154.83</v>
      </c>
      <c r="W2312" s="678">
        <f t="shared" ca="1" si="389"/>
        <v>1166058.5499999998</v>
      </c>
      <c r="X2312" s="678">
        <f t="shared" ca="1" si="394"/>
        <v>0</v>
      </c>
      <c r="Y2312" s="678">
        <f t="shared" ca="1" si="394"/>
        <v>0</v>
      </c>
      <c r="Z2312" s="678">
        <f t="shared" ca="1" si="394"/>
        <v>0</v>
      </c>
      <c r="AA2312" t="str">
        <f t="shared" si="396"/>
        <v>ASR_CMS_19</v>
      </c>
      <c r="AB2312" s="957">
        <f t="shared" si="397"/>
        <v>45406</v>
      </c>
      <c r="AC2312" t="str">
        <f t="shared" si="398"/>
        <v>Unaudited</v>
      </c>
    </row>
    <row r="2313" spans="1:29" x14ac:dyDescent="0.25">
      <c r="A2313" t="s">
        <v>421</v>
      </c>
      <c r="B2313" t="s">
        <v>1380</v>
      </c>
      <c r="C2313" t="s">
        <v>1381</v>
      </c>
      <c r="D2313">
        <v>1900</v>
      </c>
      <c r="E2313" s="957">
        <v>1</v>
      </c>
      <c r="F2313" t="s">
        <v>440</v>
      </c>
      <c r="G2313" s="957">
        <v>182</v>
      </c>
      <c r="H2313" t="s">
        <v>386</v>
      </c>
      <c r="I2313" s="937" t="s">
        <v>489</v>
      </c>
      <c r="J2313" s="937" t="s">
        <v>445</v>
      </c>
      <c r="K2313" s="937" t="s">
        <v>450</v>
      </c>
      <c r="L2313" s="937" t="s">
        <v>109</v>
      </c>
      <c r="M2313" s="962" t="s">
        <v>161</v>
      </c>
      <c r="N2313" s="678">
        <f t="shared" ca="1" si="395"/>
        <v>3933225.4359846595</v>
      </c>
      <c r="O2313" s="678">
        <f t="shared" ca="1" si="394"/>
        <v>1636722.3667074544</v>
      </c>
      <c r="P2313" s="678">
        <f t="shared" ca="1" si="394"/>
        <v>76353.565007452416</v>
      </c>
      <c r="Q2313" s="678">
        <f t="shared" ca="1" si="394"/>
        <v>1611298.9845670529</v>
      </c>
      <c r="R2313" s="678">
        <f t="shared" ca="1" si="394"/>
        <v>96653.346721745431</v>
      </c>
      <c r="S2313" s="678">
        <f t="shared" ca="1" si="394"/>
        <v>3701.3165362685213</v>
      </c>
      <c r="T2313" s="678">
        <f t="shared" ca="1" si="394"/>
        <v>229573.53998684828</v>
      </c>
      <c r="U2313" s="678">
        <f t="shared" ca="1" si="394"/>
        <v>0</v>
      </c>
      <c r="V2313" s="678">
        <f t="shared" ca="1" si="394"/>
        <v>7474.6900593621986</v>
      </c>
      <c r="W2313" s="678">
        <f t="shared" ca="1" si="389"/>
        <v>271447.62639847491</v>
      </c>
      <c r="X2313" s="678">
        <f t="shared" ca="1" si="394"/>
        <v>0</v>
      </c>
      <c r="Y2313" s="678">
        <f t="shared" ca="1" si="394"/>
        <v>0</v>
      </c>
      <c r="Z2313" s="678">
        <f t="shared" ca="1" si="394"/>
        <v>0</v>
      </c>
      <c r="AA2313" t="str">
        <f t="shared" si="396"/>
        <v>ASR_CMS_19</v>
      </c>
      <c r="AB2313" s="957">
        <f t="shared" si="397"/>
        <v>45406</v>
      </c>
      <c r="AC2313" t="str">
        <f t="shared" si="398"/>
        <v>Unaudited</v>
      </c>
    </row>
    <row r="2314" spans="1:29" x14ac:dyDescent="0.25">
      <c r="A2314" t="s">
        <v>421</v>
      </c>
      <c r="B2314" t="s">
        <v>1380</v>
      </c>
      <c r="C2314" t="s">
        <v>1381</v>
      </c>
      <c r="D2314">
        <v>1900</v>
      </c>
      <c r="E2314" s="957">
        <v>1</v>
      </c>
      <c r="F2314" t="s">
        <v>440</v>
      </c>
      <c r="G2314" s="957">
        <v>182</v>
      </c>
      <c r="H2314" t="s">
        <v>386</v>
      </c>
      <c r="I2314" s="937" t="s">
        <v>489</v>
      </c>
      <c r="J2314" s="937" t="s">
        <v>445</v>
      </c>
      <c r="K2314" s="937" t="s">
        <v>450</v>
      </c>
      <c r="L2314" s="937" t="s">
        <v>110</v>
      </c>
      <c r="M2314" s="962" t="s">
        <v>135</v>
      </c>
      <c r="N2314" s="678">
        <f t="shared" ca="1" si="395"/>
        <v>48279.181388391182</v>
      </c>
      <c r="O2314" s="678">
        <f t="shared" ca="1" si="394"/>
        <v>26568.031626867174</v>
      </c>
      <c r="P2314" s="678">
        <f t="shared" ca="1" si="394"/>
        <v>3791.602143359461</v>
      </c>
      <c r="Q2314" s="678">
        <f t="shared" ca="1" si="394"/>
        <v>12543.253932095837</v>
      </c>
      <c r="R2314" s="678">
        <f t="shared" ca="1" si="394"/>
        <v>1831.3976338407811</v>
      </c>
      <c r="S2314" s="678">
        <f t="shared" ca="1" si="394"/>
        <v>41.986724526397033</v>
      </c>
      <c r="T2314" s="678">
        <f t="shared" ca="1" si="394"/>
        <v>2574.5035727834124</v>
      </c>
      <c r="U2314" s="678">
        <f t="shared" ca="1" si="394"/>
        <v>3.0340057350265703</v>
      </c>
      <c r="V2314" s="678">
        <f t="shared" ca="1" si="394"/>
        <v>177.9950031215588</v>
      </c>
      <c r="W2314" s="678">
        <f t="shared" ca="1" si="389"/>
        <v>747.37674606154508</v>
      </c>
      <c r="X2314" s="678">
        <f t="shared" ca="1" si="394"/>
        <v>0</v>
      </c>
      <c r="Y2314" s="678">
        <f t="shared" ca="1" si="394"/>
        <v>0</v>
      </c>
      <c r="Z2314" s="678">
        <f t="shared" ca="1" si="394"/>
        <v>0</v>
      </c>
      <c r="AA2314" t="str">
        <f t="shared" si="396"/>
        <v>ASR_CMS_19</v>
      </c>
      <c r="AB2314" s="957">
        <f t="shared" si="397"/>
        <v>45406</v>
      </c>
      <c r="AC2314" t="str">
        <f t="shared" si="398"/>
        <v>Unaudited</v>
      </c>
    </row>
    <row r="2315" spans="1:29" x14ac:dyDescent="0.25">
      <c r="A2315" t="s">
        <v>421</v>
      </c>
      <c r="B2315" t="s">
        <v>1380</v>
      </c>
      <c r="C2315" t="s">
        <v>1381</v>
      </c>
      <c r="D2315">
        <v>1900</v>
      </c>
      <c r="E2315" s="957">
        <v>1</v>
      </c>
      <c r="F2315" t="s">
        <v>440</v>
      </c>
      <c r="G2315" s="957">
        <v>182</v>
      </c>
      <c r="H2315" t="s">
        <v>386</v>
      </c>
      <c r="I2315" s="937" t="s">
        <v>489</v>
      </c>
      <c r="J2315" s="937" t="s">
        <v>445</v>
      </c>
      <c r="K2315" s="937" t="s">
        <v>450</v>
      </c>
      <c r="L2315" s="945" t="s">
        <v>111</v>
      </c>
      <c r="M2315" s="960" t="s">
        <v>163</v>
      </c>
      <c r="N2315" s="678">
        <f t="shared" ca="1" si="395"/>
        <v>40697.753889325868</v>
      </c>
      <c r="O2315" s="678">
        <f t="shared" ca="1" si="394"/>
        <v>5327.6537201619985</v>
      </c>
      <c r="P2315" s="678">
        <f t="shared" ca="1" si="394"/>
        <v>251.91015134831773</v>
      </c>
      <c r="Q2315" s="678">
        <f t="shared" ca="1" si="394"/>
        <v>9717.9492455587715</v>
      </c>
      <c r="R2315" s="678">
        <f t="shared" ca="1" si="394"/>
        <v>1121.3576689530441</v>
      </c>
      <c r="S2315" s="678">
        <f t="shared" ca="1" si="394"/>
        <v>15.848375434388879</v>
      </c>
      <c r="T2315" s="678">
        <f t="shared" ca="1" si="394"/>
        <v>1564.2499167561973</v>
      </c>
      <c r="U2315" s="678">
        <f t="shared" ca="1" si="394"/>
        <v>0</v>
      </c>
      <c r="V2315" s="678">
        <f t="shared" ca="1" si="394"/>
        <v>113.78080533980399</v>
      </c>
      <c r="W2315" s="678">
        <f t="shared" ca="1" si="389"/>
        <v>22585.004005773342</v>
      </c>
      <c r="X2315" s="678">
        <f t="shared" ca="1" si="394"/>
        <v>0</v>
      </c>
      <c r="Y2315" s="678">
        <f t="shared" ca="1" si="394"/>
        <v>0</v>
      </c>
      <c r="Z2315" s="678">
        <f t="shared" ca="1" si="394"/>
        <v>0</v>
      </c>
      <c r="AA2315" t="str">
        <f t="shared" si="396"/>
        <v>ASR_CMS_19</v>
      </c>
      <c r="AB2315" s="957">
        <f t="shared" si="397"/>
        <v>45406</v>
      </c>
      <c r="AC2315" t="str">
        <f t="shared" si="398"/>
        <v>Unaudited</v>
      </c>
    </row>
    <row r="2316" spans="1:29" x14ac:dyDescent="0.25">
      <c r="A2316" t="s">
        <v>421</v>
      </c>
      <c r="B2316" t="s">
        <v>1380</v>
      </c>
      <c r="C2316" t="s">
        <v>1381</v>
      </c>
      <c r="D2316">
        <v>1900</v>
      </c>
      <c r="E2316" s="957">
        <v>1</v>
      </c>
      <c r="F2316" t="s">
        <v>440</v>
      </c>
      <c r="G2316" s="957">
        <v>182</v>
      </c>
      <c r="H2316" t="s">
        <v>386</v>
      </c>
      <c r="I2316" s="937" t="s">
        <v>489</v>
      </c>
      <c r="J2316" s="937" t="s">
        <v>445</v>
      </c>
      <c r="K2316" s="937" t="s">
        <v>450</v>
      </c>
      <c r="L2316" s="937" t="s">
        <v>112</v>
      </c>
      <c r="M2316" s="962" t="s">
        <v>464</v>
      </c>
      <c r="N2316" s="678">
        <f t="shared" ca="1" si="395"/>
        <v>359965.34398487408</v>
      </c>
      <c r="O2316" s="678">
        <f t="shared" ca="1" si="394"/>
        <v>64646.115754570128</v>
      </c>
      <c r="P2316" s="678">
        <f t="shared" ca="1" si="394"/>
        <v>10899.556634933757</v>
      </c>
      <c r="Q2316" s="678">
        <f t="shared" ca="1" si="394"/>
        <v>98333.056190582953</v>
      </c>
      <c r="R2316" s="678">
        <f t="shared" ca="1" si="394"/>
        <v>14049.267896386265</v>
      </c>
      <c r="S2316" s="678">
        <f t="shared" ca="1" si="394"/>
        <v>337.45512163881472</v>
      </c>
      <c r="T2316" s="678">
        <f t="shared" ca="1" si="394"/>
        <v>18169.152328272772</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0.30219308212541446</v>
      </c>
      <c r="V2316" s="678">
        <f t="shared" ca="1" si="399"/>
        <v>1455.5247470437246</v>
      </c>
      <c r="W2316" s="678">
        <f t="shared" ca="1" si="389"/>
        <v>152074.91311836353</v>
      </c>
      <c r="X2316" s="678">
        <f t="shared" ca="1" si="399"/>
        <v>0</v>
      </c>
      <c r="Y2316" s="678">
        <f t="shared" ca="1" si="399"/>
        <v>0</v>
      </c>
      <c r="Z2316" s="678">
        <f t="shared" ca="1" si="399"/>
        <v>0</v>
      </c>
      <c r="AA2316" t="str">
        <f t="shared" si="396"/>
        <v>ASR_CMS_19</v>
      </c>
      <c r="AB2316" s="957">
        <f t="shared" si="397"/>
        <v>45406</v>
      </c>
      <c r="AC2316" t="str">
        <f t="shared" si="398"/>
        <v>Unaudited</v>
      </c>
    </row>
    <row r="2317" spans="1:29" x14ac:dyDescent="0.25">
      <c r="A2317" t="s">
        <v>421</v>
      </c>
      <c r="B2317" t="s">
        <v>1380</v>
      </c>
      <c r="C2317" t="s">
        <v>1381</v>
      </c>
      <c r="D2317">
        <v>1900</v>
      </c>
      <c r="E2317" s="957">
        <v>1</v>
      </c>
      <c r="F2317" t="s">
        <v>440</v>
      </c>
      <c r="G2317" s="957">
        <v>182</v>
      </c>
      <c r="H2317" t="s">
        <v>386</v>
      </c>
      <c r="I2317" s="937" t="s">
        <v>489</v>
      </c>
      <c r="J2317" s="937" t="s">
        <v>445</v>
      </c>
      <c r="K2317" s="937" t="s">
        <v>6</v>
      </c>
      <c r="L2317" s="937" t="s">
        <v>118</v>
      </c>
      <c r="M2317" s="962" t="s">
        <v>189</v>
      </c>
      <c r="N2317" s="678">
        <f t="shared" ca="1" si="395"/>
        <v>147680.96423475991</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50684.285205226544</v>
      </c>
      <c r="P2317" s="678">
        <f t="shared" ca="1" si="400"/>
        <v>4418.0376404924909</v>
      </c>
      <c r="Q2317" s="678">
        <f t="shared" ca="1" si="400"/>
        <v>56612.212070446105</v>
      </c>
      <c r="R2317" s="678">
        <f t="shared" ca="1" si="400"/>
        <v>11042.443092381513</v>
      </c>
      <c r="S2317" s="678">
        <f t="shared" ca="1" si="400"/>
        <v>9.771396311226205</v>
      </c>
      <c r="T2317" s="678">
        <f t="shared" ca="1" si="400"/>
        <v>6655.9997106183955</v>
      </c>
      <c r="U2317" s="678">
        <f t="shared" ca="1" si="400"/>
        <v>0</v>
      </c>
      <c r="V2317" s="678">
        <f t="shared" ca="1" si="400"/>
        <v>2395.987363304047</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15862.227755979588</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ASR_CMS_19</v>
      </c>
      <c r="AB2317" s="957">
        <f t="shared" si="397"/>
        <v>45406</v>
      </c>
      <c r="AC2317" t="str">
        <f t="shared" si="398"/>
        <v>Unaudited</v>
      </c>
    </row>
    <row r="2318" spans="1:29" x14ac:dyDescent="0.25">
      <c r="A2318" t="s">
        <v>421</v>
      </c>
      <c r="B2318" t="s">
        <v>1380</v>
      </c>
      <c r="C2318" t="s">
        <v>1381</v>
      </c>
      <c r="D2318">
        <v>1900</v>
      </c>
      <c r="E2318" s="957">
        <v>1</v>
      </c>
      <c r="F2318" t="s">
        <v>440</v>
      </c>
      <c r="G2318" s="957">
        <v>182</v>
      </c>
      <c r="H2318" t="s">
        <v>386</v>
      </c>
      <c r="I2318" s="937" t="s">
        <v>489</v>
      </c>
      <c r="J2318" s="937" t="s">
        <v>445</v>
      </c>
      <c r="K2318" s="937" t="s">
        <v>6</v>
      </c>
      <c r="L2318" s="937" t="s">
        <v>45</v>
      </c>
      <c r="M2318" s="962" t="s">
        <v>164</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ASR_CMS_19</v>
      </c>
      <c r="AB2318" s="957">
        <f t="shared" si="397"/>
        <v>45406</v>
      </c>
      <c r="AC2318" t="str">
        <f t="shared" si="398"/>
        <v>Unaudited</v>
      </c>
    </row>
    <row r="2319" spans="1:29" x14ac:dyDescent="0.25">
      <c r="A2319" t="s">
        <v>421</v>
      </c>
      <c r="B2319" t="s">
        <v>1380</v>
      </c>
      <c r="C2319" t="s">
        <v>1381</v>
      </c>
      <c r="D2319">
        <v>1900</v>
      </c>
      <c r="E2319" s="957">
        <v>1</v>
      </c>
      <c r="F2319" t="s">
        <v>440</v>
      </c>
      <c r="G2319" s="957">
        <v>182</v>
      </c>
      <c r="H2319" t="s">
        <v>386</v>
      </c>
      <c r="I2319" s="937" t="s">
        <v>489</v>
      </c>
      <c r="J2319" s="937" t="s">
        <v>445</v>
      </c>
      <c r="K2319" s="937" t="s">
        <v>6</v>
      </c>
      <c r="L2319" s="937" t="s">
        <v>46</v>
      </c>
      <c r="M2319" s="962" t="s">
        <v>165</v>
      </c>
      <c r="N2319" s="678">
        <f t="shared" ca="1" si="395"/>
        <v>7.3455649641248826</v>
      </c>
      <c r="O2319" s="678">
        <f t="shared" ca="1" si="400"/>
        <v>0</v>
      </c>
      <c r="P2319" s="678">
        <f t="shared" ca="1" si="400"/>
        <v>5.8070976878034051</v>
      </c>
      <c r="Q2319" s="678">
        <f t="shared" ca="1" si="400"/>
        <v>1.1248563298967336</v>
      </c>
      <c r="R2319" s="678">
        <f t="shared" ca="1" si="400"/>
        <v>0</v>
      </c>
      <c r="S2319" s="678">
        <f t="shared" ca="1" si="400"/>
        <v>0</v>
      </c>
      <c r="T2319" s="678">
        <f t="shared" ca="1" si="400"/>
        <v>0</v>
      </c>
      <c r="U2319" s="678">
        <f t="shared" ca="1" si="400"/>
        <v>0</v>
      </c>
      <c r="V2319" s="678">
        <f t="shared" ca="1" si="400"/>
        <v>0</v>
      </c>
      <c r="W2319" s="678">
        <f t="shared" ca="1" si="401"/>
        <v>0.41361094642474394</v>
      </c>
      <c r="X2319" s="678">
        <f t="shared" ca="1" si="402"/>
        <v>0</v>
      </c>
      <c r="Y2319" s="678">
        <f t="shared" ca="1" si="402"/>
        <v>0</v>
      </c>
      <c r="Z2319" s="678">
        <f t="shared" ca="1" si="402"/>
        <v>0</v>
      </c>
      <c r="AA2319" t="str">
        <f t="shared" si="396"/>
        <v>ASR_CMS_19</v>
      </c>
      <c r="AB2319" s="957">
        <f t="shared" si="397"/>
        <v>45406</v>
      </c>
      <c r="AC2319" t="str">
        <f t="shared" si="398"/>
        <v>Unaudited</v>
      </c>
    </row>
    <row r="2320" spans="1:29" x14ac:dyDescent="0.25">
      <c r="A2320" t="s">
        <v>421</v>
      </c>
      <c r="B2320" t="s">
        <v>1380</v>
      </c>
      <c r="C2320" t="s">
        <v>1381</v>
      </c>
      <c r="D2320">
        <v>1900</v>
      </c>
      <c r="E2320" s="957">
        <v>1</v>
      </c>
      <c r="F2320" t="s">
        <v>440</v>
      </c>
      <c r="G2320" s="957">
        <v>182</v>
      </c>
      <c r="H2320" t="s">
        <v>386</v>
      </c>
      <c r="I2320" s="937" t="s">
        <v>489</v>
      </c>
      <c r="J2320" s="937" t="s">
        <v>445</v>
      </c>
      <c r="K2320" s="937" t="s">
        <v>6</v>
      </c>
      <c r="L2320" s="945" t="s">
        <v>166</v>
      </c>
      <c r="M2320" s="960" t="s">
        <v>462</v>
      </c>
      <c r="N2320" s="678">
        <f t="shared" ca="1" si="395"/>
        <v>246946.21323603444</v>
      </c>
      <c r="O2320" s="678">
        <f t="shared" ca="1" si="400"/>
        <v>44349.029018416455</v>
      </c>
      <c r="P2320" s="678">
        <f t="shared" ca="1" si="400"/>
        <v>7477.398260488344</v>
      </c>
      <c r="Q2320" s="678">
        <f t="shared" ca="1" si="400"/>
        <v>67459.204803924236</v>
      </c>
      <c r="R2320" s="678">
        <f t="shared" ca="1" si="400"/>
        <v>9638.1875747932063</v>
      </c>
      <c r="S2320" s="678">
        <f t="shared" ca="1" si="400"/>
        <v>231.50357615902158</v>
      </c>
      <c r="T2320" s="678">
        <f t="shared" ca="1" si="400"/>
        <v>12464.542601534935</v>
      </c>
      <c r="U2320" s="678">
        <f t="shared" ca="1" si="400"/>
        <v>0.20731283870519732</v>
      </c>
      <c r="V2320" s="678">
        <f t="shared" ca="1" si="400"/>
        <v>998.53036010291146</v>
      </c>
      <c r="W2320" s="678">
        <f t="shared" ca="1" si="401"/>
        <v>104327.60972777664</v>
      </c>
      <c r="X2320" s="678">
        <f t="shared" ca="1" si="402"/>
        <v>0</v>
      </c>
      <c r="Y2320" s="678">
        <f t="shared" ca="1" si="402"/>
        <v>0</v>
      </c>
      <c r="Z2320" s="678">
        <f t="shared" ca="1" si="402"/>
        <v>0</v>
      </c>
      <c r="AA2320" t="str">
        <f t="shared" si="396"/>
        <v>ASR_CMS_19</v>
      </c>
      <c r="AB2320" s="957">
        <f t="shared" si="397"/>
        <v>45406</v>
      </c>
      <c r="AC2320" t="str">
        <f t="shared" si="398"/>
        <v>Unaudited</v>
      </c>
    </row>
    <row r="2321" spans="1:29" x14ac:dyDescent="0.25">
      <c r="A2321" t="s">
        <v>421</v>
      </c>
      <c r="B2321" t="s">
        <v>1380</v>
      </c>
      <c r="C2321" t="s">
        <v>1381</v>
      </c>
      <c r="D2321">
        <v>1900</v>
      </c>
      <c r="E2321" s="957">
        <v>1</v>
      </c>
      <c r="F2321" t="s">
        <v>440</v>
      </c>
      <c r="G2321" s="957">
        <v>182</v>
      </c>
      <c r="H2321" t="s">
        <v>386</v>
      </c>
      <c r="I2321" s="962" t="s">
        <v>489</v>
      </c>
      <c r="J2321" s="962" t="s">
        <v>445</v>
      </c>
      <c r="K2321" s="962" t="s">
        <v>435</v>
      </c>
      <c r="L2321" s="953" t="s">
        <v>121</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ASR_CMS_19</v>
      </c>
      <c r="AB2321" s="957">
        <f t="shared" si="397"/>
        <v>45406</v>
      </c>
      <c r="AC2321" t="str">
        <f t="shared" si="398"/>
        <v>Unaudited</v>
      </c>
    </row>
    <row r="2322" spans="1:29" x14ac:dyDescent="0.25">
      <c r="A2322" t="s">
        <v>421</v>
      </c>
      <c r="B2322" t="s">
        <v>1380</v>
      </c>
      <c r="C2322" t="s">
        <v>1381</v>
      </c>
      <c r="D2322">
        <v>1900</v>
      </c>
      <c r="E2322" s="957">
        <v>1</v>
      </c>
      <c r="F2322" t="s">
        <v>440</v>
      </c>
      <c r="G2322" s="957">
        <v>182</v>
      </c>
      <c r="H2322" t="s">
        <v>386</v>
      </c>
      <c r="I2322" s="958" t="s">
        <v>489</v>
      </c>
      <c r="J2322" s="958" t="s">
        <v>445</v>
      </c>
      <c r="K2322" s="958" t="s">
        <v>435</v>
      </c>
      <c r="L2322" s="953" t="s">
        <v>938</v>
      </c>
      <c r="M2322" s="958" t="s">
        <v>930</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ASR_CMS_19</v>
      </c>
      <c r="AB2322" s="957">
        <f t="shared" si="397"/>
        <v>45406</v>
      </c>
      <c r="AC2322" t="str">
        <f t="shared" si="398"/>
        <v>Unaudited</v>
      </c>
    </row>
    <row r="2323" spans="1:29" x14ac:dyDescent="0.25">
      <c r="A2323" t="s">
        <v>421</v>
      </c>
      <c r="B2323" t="s">
        <v>1380</v>
      </c>
      <c r="C2323" t="s">
        <v>1381</v>
      </c>
      <c r="D2323">
        <v>1900</v>
      </c>
      <c r="E2323" s="957">
        <v>1</v>
      </c>
      <c r="F2323" t="s">
        <v>440</v>
      </c>
      <c r="G2323" s="957">
        <v>182</v>
      </c>
      <c r="H2323" t="s">
        <v>386</v>
      </c>
      <c r="I2323" s="958" t="s">
        <v>489</v>
      </c>
      <c r="J2323" s="958" t="s">
        <v>445</v>
      </c>
      <c r="K2323" s="958" t="s">
        <v>435</v>
      </c>
      <c r="L2323" s="937" t="s">
        <v>168</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ASR_CMS_19</v>
      </c>
      <c r="AB2323" s="957">
        <f t="shared" si="397"/>
        <v>45406</v>
      </c>
      <c r="AC2323" t="str">
        <f t="shared" si="398"/>
        <v>Unaudited</v>
      </c>
    </row>
    <row r="2324" spans="1:29" x14ac:dyDescent="0.25">
      <c r="A2324" t="s">
        <v>421</v>
      </c>
      <c r="B2324" t="s">
        <v>1380</v>
      </c>
      <c r="C2324" t="s">
        <v>1381</v>
      </c>
      <c r="D2324">
        <v>1900</v>
      </c>
      <c r="E2324" s="957">
        <v>1</v>
      </c>
      <c r="F2324" t="s">
        <v>440</v>
      </c>
      <c r="G2324" s="957">
        <v>182</v>
      </c>
      <c r="H2324" t="s">
        <v>386</v>
      </c>
      <c r="I2324" s="958" t="s">
        <v>489</v>
      </c>
      <c r="J2324" s="958" t="s">
        <v>445</v>
      </c>
      <c r="K2324" s="958" t="s">
        <v>435</v>
      </c>
      <c r="L2324" s="937" t="s">
        <v>169</v>
      </c>
      <c r="M2324" s="958" t="s">
        <v>330</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ASR_CMS_19</v>
      </c>
      <c r="AB2324" s="957">
        <f t="shared" si="397"/>
        <v>45406</v>
      </c>
      <c r="AC2324" t="str">
        <f t="shared" si="398"/>
        <v>Unaudited</v>
      </c>
    </row>
    <row r="2325" spans="1:29" x14ac:dyDescent="0.25">
      <c r="A2325" t="s">
        <v>421</v>
      </c>
      <c r="B2325" t="s">
        <v>1380</v>
      </c>
      <c r="C2325" t="s">
        <v>1381</v>
      </c>
      <c r="D2325">
        <v>1900</v>
      </c>
      <c r="E2325" s="957">
        <v>1</v>
      </c>
      <c r="F2325" t="s">
        <v>440</v>
      </c>
      <c r="G2325" s="957">
        <v>182</v>
      </c>
      <c r="H2325" t="s">
        <v>386</v>
      </c>
      <c r="I2325" s="965" t="s">
        <v>489</v>
      </c>
      <c r="J2325" s="965" t="s">
        <v>451</v>
      </c>
      <c r="K2325" s="965" t="s">
        <v>436</v>
      </c>
      <c r="L2325" s="945" t="s">
        <v>122</v>
      </c>
      <c r="M2325" s="965" t="s">
        <v>27</v>
      </c>
      <c r="N2325" s="678">
        <f t="shared" ca="1" si="395"/>
        <v>3819577.7126397141</v>
      </c>
      <c r="O2325" s="678">
        <f t="shared" ca="1" si="400"/>
        <v>84.215049585689755</v>
      </c>
      <c r="P2325" s="678">
        <f t="shared" ca="1" si="400"/>
        <v>3819493.4975901283</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ASR_CMS_19</v>
      </c>
      <c r="AB2325" s="957">
        <f t="shared" si="397"/>
        <v>45406</v>
      </c>
      <c r="AC2325" t="str">
        <f t="shared" si="398"/>
        <v>Unaudited</v>
      </c>
    </row>
    <row r="2326" spans="1:29" x14ac:dyDescent="0.25">
      <c r="A2326" t="s">
        <v>421</v>
      </c>
      <c r="B2326" t="s">
        <v>1380</v>
      </c>
      <c r="C2326" t="s">
        <v>1381</v>
      </c>
      <c r="D2326">
        <v>1900</v>
      </c>
      <c r="E2326" s="957">
        <v>1</v>
      </c>
      <c r="F2326" t="s">
        <v>440</v>
      </c>
      <c r="G2326" s="957">
        <v>182</v>
      </c>
      <c r="H2326" t="s">
        <v>386</v>
      </c>
      <c r="I2326" s="937" t="s">
        <v>489</v>
      </c>
      <c r="J2326" s="937" t="s">
        <v>451</v>
      </c>
      <c r="K2326" s="937" t="s">
        <v>436</v>
      </c>
      <c r="L2326" s="937" t="s">
        <v>123</v>
      </c>
      <c r="M2326" s="958" t="s">
        <v>98</v>
      </c>
      <c r="N2326" s="678">
        <f t="shared" ca="1" si="395"/>
        <v>476292.16509740578</v>
      </c>
      <c r="O2326" s="678">
        <f t="shared" ca="1" si="400"/>
        <v>43785.217192490134</v>
      </c>
      <c r="P2326" s="678">
        <f t="shared" ca="1" si="400"/>
        <v>432506.94790491567</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ASR_CMS_19</v>
      </c>
      <c r="AB2326" s="957">
        <f t="shared" si="397"/>
        <v>45406</v>
      </c>
      <c r="AC2326" t="str">
        <f t="shared" si="398"/>
        <v>Unaudited</v>
      </c>
    </row>
    <row r="2327" spans="1:29" x14ac:dyDescent="0.25">
      <c r="A2327" t="s">
        <v>421</v>
      </c>
      <c r="B2327" t="s">
        <v>1380</v>
      </c>
      <c r="C2327" t="s">
        <v>1381</v>
      </c>
      <c r="D2327">
        <v>1900</v>
      </c>
      <c r="E2327" s="957">
        <v>1</v>
      </c>
      <c r="F2327" t="s">
        <v>440</v>
      </c>
      <c r="G2327" s="957">
        <v>182</v>
      </c>
      <c r="H2327" t="s">
        <v>386</v>
      </c>
      <c r="I2327" s="937" t="s">
        <v>489</v>
      </c>
      <c r="J2327" s="937" t="s">
        <v>451</v>
      </c>
      <c r="K2327" s="937" t="s">
        <v>436</v>
      </c>
      <c r="L2327" s="943" t="s">
        <v>124</v>
      </c>
      <c r="M2327" s="959" t="s">
        <v>99</v>
      </c>
      <c r="N2327" s="678">
        <f t="shared" ca="1" si="395"/>
        <v>386654.93109516322</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69858.059689646892</v>
      </c>
      <c r="P2327" s="678">
        <f t="shared" ca="1" si="403"/>
        <v>316796.87140551634</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ASR_CMS_19</v>
      </c>
      <c r="AB2327" s="957">
        <f t="shared" si="397"/>
        <v>45406</v>
      </c>
      <c r="AC2327" t="str">
        <f t="shared" si="398"/>
        <v>Unaudited</v>
      </c>
    </row>
    <row r="2328" spans="1:29" x14ac:dyDescent="0.25">
      <c r="A2328" t="s">
        <v>421</v>
      </c>
      <c r="B2328" t="s">
        <v>1380</v>
      </c>
      <c r="C2328" t="s">
        <v>1381</v>
      </c>
      <c r="D2328">
        <v>1900</v>
      </c>
      <c r="E2328" s="957">
        <v>1</v>
      </c>
      <c r="F2328" t="s">
        <v>440</v>
      </c>
      <c r="G2328" s="957">
        <v>182</v>
      </c>
      <c r="H2328" t="s">
        <v>386</v>
      </c>
      <c r="I2328" s="958" t="s">
        <v>489</v>
      </c>
      <c r="J2328" s="958" t="s">
        <v>451</v>
      </c>
      <c r="K2328" s="958" t="s">
        <v>436</v>
      </c>
      <c r="L2328" s="937" t="s">
        <v>125</v>
      </c>
      <c r="M2328" s="958" t="s">
        <v>100</v>
      </c>
      <c r="N2328" s="678">
        <f t="shared" ca="1" si="395"/>
        <v>22904.74546476972</v>
      </c>
      <c r="O2328" s="678">
        <f t="shared" ca="1" si="403"/>
        <v>21316.12594969678</v>
      </c>
      <c r="P2328" s="678">
        <f t="shared" ca="1" si="403"/>
        <v>1588.61951507294</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ASR_CMS_19</v>
      </c>
      <c r="AB2328" s="957">
        <f t="shared" si="397"/>
        <v>45406</v>
      </c>
      <c r="AC2328" t="str">
        <f t="shared" si="398"/>
        <v>Unaudited</v>
      </c>
    </row>
    <row r="2329" spans="1:29" x14ac:dyDescent="0.25">
      <c r="A2329" t="s">
        <v>421</v>
      </c>
      <c r="B2329" t="s">
        <v>1380</v>
      </c>
      <c r="C2329" t="s">
        <v>1381</v>
      </c>
      <c r="D2329">
        <v>1900</v>
      </c>
      <c r="E2329" s="957">
        <v>1</v>
      </c>
      <c r="F2329" t="s">
        <v>440</v>
      </c>
      <c r="G2329" s="957">
        <v>182</v>
      </c>
      <c r="H2329" t="s">
        <v>386</v>
      </c>
      <c r="I2329" s="937" t="s">
        <v>489</v>
      </c>
      <c r="J2329" s="937" t="s">
        <v>451</v>
      </c>
      <c r="K2329" s="937" t="s">
        <v>436</v>
      </c>
      <c r="L2329" s="937" t="s">
        <v>126</v>
      </c>
      <c r="M2329" s="958" t="s">
        <v>101</v>
      </c>
      <c r="N2329" s="678">
        <f t="shared" ca="1" si="395"/>
        <v>474875.18296773953</v>
      </c>
      <c r="O2329" s="678">
        <f t="shared" ca="1" si="403"/>
        <v>75800.618057537402</v>
      </c>
      <c r="P2329" s="678">
        <f t="shared" ca="1" si="403"/>
        <v>399074.56491020211</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ASR_CMS_19</v>
      </c>
      <c r="AB2329" s="957">
        <f t="shared" si="397"/>
        <v>45406</v>
      </c>
      <c r="AC2329" t="str">
        <f t="shared" si="398"/>
        <v>Unaudited</v>
      </c>
    </row>
    <row r="2330" spans="1:29" x14ac:dyDescent="0.25">
      <c r="A2330" t="s">
        <v>421</v>
      </c>
      <c r="B2330" t="s">
        <v>1380</v>
      </c>
      <c r="C2330" t="s">
        <v>1381</v>
      </c>
      <c r="D2330">
        <v>1900</v>
      </c>
      <c r="E2330" s="957">
        <v>1</v>
      </c>
      <c r="F2330" t="s">
        <v>440</v>
      </c>
      <c r="G2330" s="957">
        <v>182</v>
      </c>
      <c r="H2330" t="s">
        <v>386</v>
      </c>
      <c r="I2330" s="937" t="s">
        <v>489</v>
      </c>
      <c r="J2330" s="937" t="s">
        <v>451</v>
      </c>
      <c r="K2330" s="937" t="s">
        <v>436</v>
      </c>
      <c r="L2330" s="937" t="s">
        <v>127</v>
      </c>
      <c r="M2330" s="958" t="s">
        <v>28</v>
      </c>
      <c r="N2330" s="678">
        <f t="shared" ca="1" si="395"/>
        <v>22012.29879901879</v>
      </c>
      <c r="O2330" s="678">
        <f t="shared" ca="1" si="403"/>
        <v>22012.29879901879</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ASR_CMS_19</v>
      </c>
      <c r="AB2330" s="957">
        <f t="shared" si="397"/>
        <v>45406</v>
      </c>
      <c r="AC2330" t="str">
        <f t="shared" si="398"/>
        <v>Unaudited</v>
      </c>
    </row>
    <row r="2331" spans="1:29" x14ac:dyDescent="0.25">
      <c r="A2331" t="s">
        <v>421</v>
      </c>
      <c r="B2331" t="s">
        <v>1380</v>
      </c>
      <c r="C2331" t="s">
        <v>1381</v>
      </c>
      <c r="D2331">
        <v>1900</v>
      </c>
      <c r="E2331" s="957">
        <v>1</v>
      </c>
      <c r="F2331" t="s">
        <v>440</v>
      </c>
      <c r="G2331" s="957">
        <v>182</v>
      </c>
      <c r="H2331" t="s">
        <v>386</v>
      </c>
      <c r="I2331" s="958" t="s">
        <v>489</v>
      </c>
      <c r="J2331" s="958" t="s">
        <v>437</v>
      </c>
      <c r="K2331" s="958" t="s">
        <v>437</v>
      </c>
      <c r="L2331" s="937" t="s">
        <v>129</v>
      </c>
      <c r="M2331" s="958" t="s">
        <v>327</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ASR_CMS_19</v>
      </c>
      <c r="AB2331" s="957">
        <f t="shared" si="397"/>
        <v>45406</v>
      </c>
      <c r="AC2331" t="str">
        <f t="shared" si="398"/>
        <v>Unaudited</v>
      </c>
    </row>
    <row r="2332" spans="1:29" x14ac:dyDescent="0.25">
      <c r="A2332" t="s">
        <v>421</v>
      </c>
      <c r="B2332" t="s">
        <v>1380</v>
      </c>
      <c r="C2332" t="s">
        <v>1381</v>
      </c>
      <c r="D2332">
        <v>1900</v>
      </c>
      <c r="E2332" s="957">
        <v>1</v>
      </c>
      <c r="F2332" t="s">
        <v>440</v>
      </c>
      <c r="G2332" s="957">
        <v>182</v>
      </c>
      <c r="H2332" t="s">
        <v>386</v>
      </c>
      <c r="I2332" s="958" t="s">
        <v>489</v>
      </c>
      <c r="J2332" s="958" t="s">
        <v>437</v>
      </c>
      <c r="K2332" s="958" t="s">
        <v>437</v>
      </c>
      <c r="L2332" s="953" t="s">
        <v>130</v>
      </c>
      <c r="M2332" s="958" t="s">
        <v>326</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ASR_CMS_19</v>
      </c>
      <c r="AB2332" s="957">
        <f t="shared" si="397"/>
        <v>45406</v>
      </c>
      <c r="AC2332" t="str">
        <f t="shared" si="398"/>
        <v>Unaudited</v>
      </c>
    </row>
    <row r="2333" spans="1:29" ht="30" x14ac:dyDescent="0.25">
      <c r="A2333" t="s">
        <v>421</v>
      </c>
      <c r="B2333" t="s">
        <v>1380</v>
      </c>
      <c r="C2333" t="s">
        <v>1381</v>
      </c>
      <c r="D2333">
        <v>1900</v>
      </c>
      <c r="E2333" s="957">
        <v>1</v>
      </c>
      <c r="F2333" t="s">
        <v>440</v>
      </c>
      <c r="G2333" s="957">
        <v>182</v>
      </c>
      <c r="H2333" t="s">
        <v>386</v>
      </c>
      <c r="I2333" s="937" t="s">
        <v>489</v>
      </c>
      <c r="J2333" s="937" t="s">
        <v>437</v>
      </c>
      <c r="K2333" s="937" t="s">
        <v>437</v>
      </c>
      <c r="L2333" s="937" t="s">
        <v>131</v>
      </c>
      <c r="M2333" s="958" t="s">
        <v>180</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ASR_CMS_19</v>
      </c>
      <c r="AB2333" s="957">
        <f t="shared" si="397"/>
        <v>45406</v>
      </c>
      <c r="AC2333" t="str">
        <f t="shared" si="398"/>
        <v>Unaudited</v>
      </c>
    </row>
    <row r="2334" spans="1:29" x14ac:dyDescent="0.25">
      <c r="A2334" t="s">
        <v>421</v>
      </c>
      <c r="B2334" t="s">
        <v>1380</v>
      </c>
      <c r="C2334" t="s">
        <v>1381</v>
      </c>
      <c r="D2334">
        <v>1900</v>
      </c>
      <c r="E2334" s="957">
        <v>1</v>
      </c>
      <c r="F2334" t="s">
        <v>440</v>
      </c>
      <c r="G2334" s="957">
        <v>182</v>
      </c>
      <c r="H2334" t="s">
        <v>386</v>
      </c>
      <c r="I2334" s="937" t="s">
        <v>489</v>
      </c>
      <c r="J2334" s="937" t="s">
        <v>437</v>
      </c>
      <c r="K2334" s="937" t="s">
        <v>437</v>
      </c>
      <c r="L2334" s="937" t="s">
        <v>132</v>
      </c>
      <c r="M2334" s="958" t="s">
        <v>495</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ASR_CMS_19</v>
      </c>
      <c r="AB2334" s="957">
        <f t="shared" si="397"/>
        <v>45406</v>
      </c>
      <c r="AC2334" t="str">
        <f t="shared" si="398"/>
        <v>Unaudited</v>
      </c>
    </row>
    <row r="2335" spans="1:29" x14ac:dyDescent="0.25">
      <c r="A2335" t="s">
        <v>421</v>
      </c>
      <c r="B2335" t="s">
        <v>1380</v>
      </c>
      <c r="C2335" t="s">
        <v>1381</v>
      </c>
      <c r="D2335">
        <v>1900</v>
      </c>
      <c r="E2335" s="957">
        <v>1</v>
      </c>
      <c r="F2335" t="s">
        <v>440</v>
      </c>
      <c r="G2335" s="957">
        <v>182</v>
      </c>
      <c r="H2335" t="s">
        <v>386</v>
      </c>
      <c r="I2335" s="937" t="s">
        <v>489</v>
      </c>
      <c r="J2335" s="937" t="s">
        <v>437</v>
      </c>
      <c r="K2335" s="937" t="s">
        <v>437</v>
      </c>
      <c r="L2335" s="937" t="s">
        <v>133</v>
      </c>
      <c r="M2335" s="958" t="s">
        <v>496</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ASR_CMS_19</v>
      </c>
      <c r="AB2335" s="957">
        <f t="shared" si="397"/>
        <v>45406</v>
      </c>
      <c r="AC2335" t="str">
        <f t="shared" si="398"/>
        <v>Unaudited</v>
      </c>
    </row>
    <row r="2336" spans="1:29" x14ac:dyDescent="0.25">
      <c r="A2336" t="s">
        <v>421</v>
      </c>
      <c r="B2336" t="s">
        <v>1380</v>
      </c>
      <c r="C2336" t="s">
        <v>1381</v>
      </c>
      <c r="D2336">
        <v>1900</v>
      </c>
      <c r="E2336" s="957">
        <v>1</v>
      </c>
      <c r="F2336" t="s">
        <v>440</v>
      </c>
      <c r="G2336" s="957">
        <v>182</v>
      </c>
      <c r="H2336" t="s">
        <v>386</v>
      </c>
      <c r="I2336" s="937" t="s">
        <v>489</v>
      </c>
      <c r="J2336" s="937" t="s">
        <v>437</v>
      </c>
      <c r="K2336" s="937" t="s">
        <v>437</v>
      </c>
      <c r="L2336" s="953" t="s">
        <v>134</v>
      </c>
      <c r="M2336" s="958" t="s">
        <v>497</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ASR_CMS_19</v>
      </c>
      <c r="AB2336" s="957">
        <f t="shared" si="397"/>
        <v>45406</v>
      </c>
      <c r="AC2336" t="str">
        <f t="shared" si="398"/>
        <v>Unaudited</v>
      </c>
    </row>
    <row r="2337" spans="1:29" x14ac:dyDescent="0.25">
      <c r="A2337" t="s">
        <v>421</v>
      </c>
      <c r="B2337" t="s">
        <v>1380</v>
      </c>
      <c r="C2337" t="s">
        <v>1381</v>
      </c>
      <c r="D2337">
        <v>1900</v>
      </c>
      <c r="E2337" s="957">
        <v>1</v>
      </c>
      <c r="F2337" t="s">
        <v>440</v>
      </c>
      <c r="G2337" s="957">
        <v>182</v>
      </c>
      <c r="H2337" t="s">
        <v>386</v>
      </c>
      <c r="I2337" s="937" t="s">
        <v>490</v>
      </c>
      <c r="J2337" s="937" t="s">
        <v>26</v>
      </c>
      <c r="K2337" s="937" t="s">
        <v>26</v>
      </c>
      <c r="L2337" s="953" t="s">
        <v>270</v>
      </c>
      <c r="M2337" s="958" t="s">
        <v>26</v>
      </c>
      <c r="N2337" s="678">
        <f t="shared" ca="1" si="395"/>
        <v>1182900.8909978198</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ASR_CMS_19</v>
      </c>
      <c r="AB2337" s="957">
        <f t="shared" si="397"/>
        <v>45406</v>
      </c>
      <c r="AC2337" t="str">
        <f t="shared" si="398"/>
        <v>Unaudited</v>
      </c>
    </row>
    <row r="2338" spans="1:29" x14ac:dyDescent="0.25">
      <c r="A2338" t="s">
        <v>421</v>
      </c>
      <c r="B2338" t="s">
        <v>1380</v>
      </c>
      <c r="C2338" t="s">
        <v>1381</v>
      </c>
      <c r="D2338">
        <v>1900</v>
      </c>
      <c r="E2338" s="957">
        <v>1</v>
      </c>
      <c r="F2338" t="s">
        <v>441</v>
      </c>
      <c r="G2338" s="957">
        <v>274</v>
      </c>
      <c r="H2338" t="s">
        <v>386</v>
      </c>
      <c r="I2338" s="937" t="s">
        <v>433</v>
      </c>
      <c r="J2338" s="937" t="s">
        <v>433</v>
      </c>
      <c r="K2338" s="937" t="s">
        <v>433</v>
      </c>
      <c r="L2338" s="937"/>
      <c r="M2338" s="958" t="s">
        <v>433</v>
      </c>
      <c r="N2338" s="678">
        <f t="shared" ca="1" si="395"/>
        <v>36418.011827976996</v>
      </c>
      <c r="O2338" s="678">
        <f t="shared" ca="1" si="404"/>
        <v>17137.43225808</v>
      </c>
      <c r="P2338" s="678">
        <f t="shared" ca="1" si="404"/>
        <v>2431.8129032289999</v>
      </c>
      <c r="Q2338" s="678">
        <f t="shared" ca="1" si="404"/>
        <v>12431.425806453</v>
      </c>
      <c r="R2338" s="678">
        <f t="shared" ca="1" si="404"/>
        <v>1818.6602150540002</v>
      </c>
      <c r="S2338" s="678">
        <f t="shared" ca="1" si="404"/>
        <v>37.064516130000001</v>
      </c>
      <c r="T2338" s="678">
        <f t="shared" ca="1" si="404"/>
        <v>1638.4193548379999</v>
      </c>
      <c r="U2338" s="678">
        <f t="shared" ca="1" si="404"/>
        <v>3</v>
      </c>
      <c r="V2338" s="678">
        <f t="shared" ca="1" si="404"/>
        <v>158</v>
      </c>
      <c r="W2338" s="678">
        <f t="shared" ca="1" si="401"/>
        <v>762.19677419300001</v>
      </c>
      <c r="X2338" s="678">
        <f t="shared" ca="1" si="404"/>
        <v>0</v>
      </c>
      <c r="Y2338" s="678">
        <f t="shared" ca="1" si="404"/>
        <v>0</v>
      </c>
      <c r="Z2338" s="678">
        <f t="shared" ca="1" si="404"/>
        <v>0</v>
      </c>
      <c r="AA2338" t="str">
        <f t="shared" si="396"/>
        <v>ASR_CMS_19</v>
      </c>
      <c r="AB2338" s="957">
        <f t="shared" si="397"/>
        <v>45406</v>
      </c>
      <c r="AC2338" t="str">
        <f t="shared" si="398"/>
        <v>Unaudited</v>
      </c>
    </row>
    <row r="2339" spans="1:29" x14ac:dyDescent="0.25">
      <c r="A2339" t="s">
        <v>421</v>
      </c>
      <c r="B2339" t="s">
        <v>1380</v>
      </c>
      <c r="C2339" t="s">
        <v>1381</v>
      </c>
      <c r="D2339">
        <v>1900</v>
      </c>
      <c r="E2339" s="957">
        <v>1</v>
      </c>
      <c r="F2339" t="s">
        <v>441</v>
      </c>
      <c r="G2339" s="957">
        <v>274</v>
      </c>
      <c r="H2339" t="s">
        <v>386</v>
      </c>
      <c r="I2339" s="958" t="s">
        <v>488</v>
      </c>
      <c r="J2339" s="958" t="s">
        <v>12</v>
      </c>
      <c r="K2339" s="958" t="s">
        <v>12</v>
      </c>
      <c r="L2339" s="937">
        <v>1.1000000000000001</v>
      </c>
      <c r="M2339" s="958" t="s">
        <v>12</v>
      </c>
      <c r="N2339" s="678">
        <f t="shared" ca="1" si="395"/>
        <v>67838372.433147103</v>
      </c>
      <c r="O2339" s="678">
        <f t="shared" ca="1" si="404"/>
        <v>21289068.280642822</v>
      </c>
      <c r="P2339" s="678">
        <f t="shared" ca="1" si="404"/>
        <v>3020973.7663292582</v>
      </c>
      <c r="Q2339" s="678">
        <f t="shared" ca="1" si="404"/>
        <v>15444016.706235971</v>
      </c>
      <c r="R2339" s="678">
        <f t="shared" ca="1" si="404"/>
        <v>2259376.8931131703</v>
      </c>
      <c r="S2339" s="678">
        <f t="shared" ca="1" si="404"/>
        <v>46039.15356395959</v>
      </c>
      <c r="T2339" s="678">
        <f t="shared" ca="1" si="404"/>
        <v>2035540.917610507</v>
      </c>
      <c r="U2339" s="678">
        <f t="shared" ca="1" si="404"/>
        <v>3730.8547882728017</v>
      </c>
      <c r="V2339" s="678">
        <f t="shared" ca="1" si="404"/>
        <v>196275.15442837967</v>
      </c>
      <c r="W2339" s="678">
        <f t="shared" ca="1" si="401"/>
        <v>23543350.706434757</v>
      </c>
      <c r="X2339" s="678">
        <f t="shared" ca="1" si="404"/>
        <v>0</v>
      </c>
      <c r="Y2339" s="678">
        <f t="shared" ca="1" si="404"/>
        <v>0</v>
      </c>
      <c r="Z2339" s="678">
        <f t="shared" ca="1" si="404"/>
        <v>0</v>
      </c>
      <c r="AA2339" t="str">
        <f t="shared" si="396"/>
        <v>ASR_CMS_19</v>
      </c>
      <c r="AB2339" s="957">
        <f t="shared" si="397"/>
        <v>45406</v>
      </c>
      <c r="AC2339" t="str">
        <f t="shared" si="398"/>
        <v>Unaudited</v>
      </c>
    </row>
    <row r="2340" spans="1:29" x14ac:dyDescent="0.25">
      <c r="A2340" t="s">
        <v>421</v>
      </c>
      <c r="B2340" t="s">
        <v>1380</v>
      </c>
      <c r="C2340" t="s">
        <v>1381</v>
      </c>
      <c r="D2340">
        <v>1900</v>
      </c>
      <c r="E2340" s="957">
        <v>1</v>
      </c>
      <c r="F2340" t="s">
        <v>441</v>
      </c>
      <c r="G2340" s="957">
        <v>274</v>
      </c>
      <c r="H2340" t="s">
        <v>386</v>
      </c>
      <c r="I2340" s="937" t="s">
        <v>488</v>
      </c>
      <c r="J2340" s="937" t="s">
        <v>12</v>
      </c>
      <c r="K2340" s="937" t="s">
        <v>1323</v>
      </c>
      <c r="L2340" s="937" t="s">
        <v>1314</v>
      </c>
      <c r="M2340" s="958" t="s">
        <v>1323</v>
      </c>
      <c r="N2340" s="678">
        <f t="shared" ca="1" si="395"/>
        <v>977160.47792251687</v>
      </c>
      <c r="O2340" s="678">
        <f t="shared" ca="1" si="404"/>
        <v>319761.65624828904</v>
      </c>
      <c r="P2340" s="678">
        <f t="shared" ca="1" si="404"/>
        <v>45171.265081813661</v>
      </c>
      <c r="Q2340" s="678">
        <f t="shared" ca="1" si="404"/>
        <v>226945.44382134141</v>
      </c>
      <c r="R2340" s="678">
        <f t="shared" ca="1" si="404"/>
        <v>33257.896853085185</v>
      </c>
      <c r="S2340" s="678">
        <f t="shared" ca="1" si="404"/>
        <v>713.59504539898228</v>
      </c>
      <c r="T2340" s="678">
        <f t="shared" ca="1" si="404"/>
        <v>29551.801861798409</v>
      </c>
      <c r="U2340" s="678">
        <f t="shared" ca="1" si="404"/>
        <v>35.711822626225469</v>
      </c>
      <c r="V2340" s="678">
        <f t="shared" ca="1" si="404"/>
        <v>2954.0346715423225</v>
      </c>
      <c r="W2340" s="678">
        <f t="shared" ca="1" si="401"/>
        <v>318769.07251662173</v>
      </c>
      <c r="X2340" s="678">
        <f t="shared" ca="1" si="404"/>
        <v>0</v>
      </c>
      <c r="Y2340" s="678">
        <f t="shared" ca="1" si="404"/>
        <v>0</v>
      </c>
      <c r="Z2340" s="678">
        <f t="shared" ca="1" si="404"/>
        <v>0</v>
      </c>
      <c r="AA2340" t="str">
        <f t="shared" si="396"/>
        <v>ASR_CMS_19</v>
      </c>
      <c r="AB2340" s="957">
        <f t="shared" si="397"/>
        <v>45406</v>
      </c>
      <c r="AC2340" t="str">
        <f t="shared" si="398"/>
        <v>Unaudited</v>
      </c>
    </row>
    <row r="2341" spans="1:29" x14ac:dyDescent="0.25">
      <c r="A2341" t="s">
        <v>421</v>
      </c>
      <c r="B2341" t="s">
        <v>1380</v>
      </c>
      <c r="C2341" t="s">
        <v>1381</v>
      </c>
      <c r="D2341">
        <v>1900</v>
      </c>
      <c r="E2341" s="957">
        <v>1</v>
      </c>
      <c r="F2341" t="s">
        <v>441</v>
      </c>
      <c r="G2341" s="957">
        <v>274</v>
      </c>
      <c r="H2341" t="s">
        <v>386</v>
      </c>
      <c r="I2341" s="937" t="s">
        <v>488</v>
      </c>
      <c r="J2341" s="937" t="s">
        <v>491</v>
      </c>
      <c r="K2341" s="937" t="s">
        <v>492</v>
      </c>
      <c r="L2341" s="937" t="s">
        <v>63</v>
      </c>
      <c r="M2341" s="958" t="s">
        <v>344</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ASR_CMS_19</v>
      </c>
      <c r="AB2341" s="957">
        <f t="shared" si="397"/>
        <v>45406</v>
      </c>
      <c r="AC2341" t="str">
        <f t="shared" si="398"/>
        <v>Unaudited</v>
      </c>
    </row>
    <row r="2342" spans="1:29" x14ac:dyDescent="0.25">
      <c r="A2342" t="s">
        <v>421</v>
      </c>
      <c r="B2342" t="s">
        <v>1380</v>
      </c>
      <c r="C2342" t="s">
        <v>1381</v>
      </c>
      <c r="D2342">
        <v>1900</v>
      </c>
      <c r="E2342" s="957">
        <v>1</v>
      </c>
      <c r="F2342" t="s">
        <v>441</v>
      </c>
      <c r="G2342" s="957">
        <v>274</v>
      </c>
      <c r="H2342" t="s">
        <v>386</v>
      </c>
      <c r="I2342" s="937" t="s">
        <v>488</v>
      </c>
      <c r="J2342" s="937" t="s">
        <v>491</v>
      </c>
      <c r="K2342" s="937" t="s">
        <v>1014</v>
      </c>
      <c r="L2342" s="937" t="s">
        <v>910</v>
      </c>
      <c r="M2342" s="958" t="s">
        <v>911</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ASR_CMS_19</v>
      </c>
      <c r="AB2342" s="957">
        <f t="shared" si="397"/>
        <v>45406</v>
      </c>
      <c r="AC2342" t="str">
        <f t="shared" si="398"/>
        <v>Unaudited</v>
      </c>
    </row>
    <row r="2343" spans="1:29" x14ac:dyDescent="0.25">
      <c r="A2343" t="s">
        <v>421</v>
      </c>
      <c r="B2343" t="s">
        <v>1380</v>
      </c>
      <c r="C2343" t="s">
        <v>1381</v>
      </c>
      <c r="D2343">
        <v>1900</v>
      </c>
      <c r="E2343" s="957">
        <v>1</v>
      </c>
      <c r="F2343" t="s">
        <v>441</v>
      </c>
      <c r="G2343" s="957">
        <v>274</v>
      </c>
      <c r="H2343" t="s">
        <v>386</v>
      </c>
      <c r="I2343" s="958" t="s">
        <v>488</v>
      </c>
      <c r="J2343" s="958" t="s">
        <v>13</v>
      </c>
      <c r="K2343" s="958" t="s">
        <v>493</v>
      </c>
      <c r="L2343" s="937" t="s">
        <v>95</v>
      </c>
      <c r="M2343" s="958" t="s">
        <v>147</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ASR_CMS_19</v>
      </c>
      <c r="AB2343" s="957">
        <f t="shared" si="397"/>
        <v>45406</v>
      </c>
      <c r="AC2343" t="str">
        <f t="shared" si="398"/>
        <v>Unaudited</v>
      </c>
    </row>
    <row r="2344" spans="1:29" x14ac:dyDescent="0.25">
      <c r="A2344" t="s">
        <v>421</v>
      </c>
      <c r="B2344" t="s">
        <v>1380</v>
      </c>
      <c r="C2344" t="s">
        <v>1381</v>
      </c>
      <c r="D2344">
        <v>1900</v>
      </c>
      <c r="E2344" s="957">
        <v>1</v>
      </c>
      <c r="F2344" t="s">
        <v>441</v>
      </c>
      <c r="G2344" s="957">
        <v>274</v>
      </c>
      <c r="H2344" t="s">
        <v>386</v>
      </c>
      <c r="I2344" s="958" t="s">
        <v>488</v>
      </c>
      <c r="J2344" s="958" t="s">
        <v>13</v>
      </c>
      <c r="K2344" s="958" t="s">
        <v>13</v>
      </c>
      <c r="L2344" s="937" t="s">
        <v>35</v>
      </c>
      <c r="M2344" s="958" t="s">
        <v>13</v>
      </c>
      <c r="N2344" s="678">
        <f t="shared" ca="1" si="395"/>
        <v>145949.85810693726</v>
      </c>
      <c r="O2344" s="678">
        <f t="shared" ca="1" si="404"/>
        <v>45807.723193648024</v>
      </c>
      <c r="P2344" s="678">
        <f t="shared" ca="1" si="404"/>
        <v>6500.1460342656892</v>
      </c>
      <c r="Q2344" s="678">
        <f t="shared" ca="1" si="404"/>
        <v>33228.741836507244</v>
      </c>
      <c r="R2344" s="678">
        <f t="shared" ca="1" si="404"/>
        <v>4861.2115549116425</v>
      </c>
      <c r="S2344" s="678">
        <f t="shared" ca="1" si="404"/>
        <v>99.072082072799418</v>
      </c>
      <c r="T2344" s="678">
        <f t="shared" ca="1" si="404"/>
        <v>4379.4343954969481</v>
      </c>
      <c r="U2344" s="678">
        <f t="shared" ca="1" si="404"/>
        <v>8.018889149286144</v>
      </c>
      <c r="V2344" s="678">
        <f t="shared" ca="1" si="404"/>
        <v>422.32816186240359</v>
      </c>
      <c r="W2344" s="678">
        <f t="shared" ca="1" si="401"/>
        <v>50643.181959023219</v>
      </c>
      <c r="X2344" s="678">
        <f t="shared" ca="1" si="404"/>
        <v>0</v>
      </c>
      <c r="Y2344" s="678">
        <f t="shared" ca="1" si="404"/>
        <v>0</v>
      </c>
      <c r="Z2344" s="678">
        <f t="shared" ca="1" si="404"/>
        <v>0</v>
      </c>
      <c r="AA2344" t="str">
        <f t="shared" si="396"/>
        <v>ASR_CMS_19</v>
      </c>
      <c r="AB2344" s="957">
        <f t="shared" si="397"/>
        <v>45406</v>
      </c>
      <c r="AC2344" t="str">
        <f t="shared" si="398"/>
        <v>Unaudited</v>
      </c>
    </row>
    <row r="2345" spans="1:29" x14ac:dyDescent="0.25">
      <c r="A2345" t="s">
        <v>421</v>
      </c>
      <c r="B2345" t="s">
        <v>1380</v>
      </c>
      <c r="C2345" t="s">
        <v>1381</v>
      </c>
      <c r="D2345">
        <v>1900</v>
      </c>
      <c r="E2345" s="957">
        <v>1</v>
      </c>
      <c r="F2345" t="s">
        <v>441</v>
      </c>
      <c r="G2345" s="957">
        <v>274</v>
      </c>
      <c r="H2345" t="s">
        <v>386</v>
      </c>
      <c r="I2345" s="958" t="s">
        <v>489</v>
      </c>
      <c r="J2345" s="958" t="s">
        <v>445</v>
      </c>
      <c r="K2345" s="958" t="s">
        <v>0</v>
      </c>
      <c r="L2345" s="937">
        <v>2.1</v>
      </c>
      <c r="M2345" s="958" t="s">
        <v>148</v>
      </c>
      <c r="N2345" s="678">
        <f t="shared" ca="1" si="395"/>
        <v>4349654.1500000004</v>
      </c>
      <c r="O2345" s="678">
        <f t="shared" ca="1" si="404"/>
        <v>886677.49</v>
      </c>
      <c r="P2345" s="678">
        <f t="shared" ca="1" si="404"/>
        <v>213757.5</v>
      </c>
      <c r="Q2345" s="678">
        <f t="shared" ca="1" si="404"/>
        <v>1877206.0899999996</v>
      </c>
      <c r="R2345" s="678">
        <f t="shared" ca="1" si="404"/>
        <v>115855.7</v>
      </c>
      <c r="S2345" s="678">
        <f t="shared" ca="1" si="404"/>
        <v>0</v>
      </c>
      <c r="T2345" s="678">
        <f t="shared" ca="1" si="404"/>
        <v>313532.84999999998</v>
      </c>
      <c r="U2345" s="678">
        <f t="shared" ca="1" si="404"/>
        <v>0</v>
      </c>
      <c r="V2345" s="678">
        <f t="shared" ca="1" si="404"/>
        <v>23763.96</v>
      </c>
      <c r="W2345" s="678">
        <f t="shared" ca="1" si="401"/>
        <v>918860.56</v>
      </c>
      <c r="X2345" s="678">
        <f t="shared" ca="1" si="404"/>
        <v>0</v>
      </c>
      <c r="Y2345" s="678">
        <f t="shared" ca="1" si="404"/>
        <v>0</v>
      </c>
      <c r="Z2345" s="678">
        <f t="shared" ca="1" si="404"/>
        <v>0</v>
      </c>
      <c r="AA2345" t="str">
        <f t="shared" si="396"/>
        <v>ASR_CMS_19</v>
      </c>
      <c r="AB2345" s="957">
        <f t="shared" si="397"/>
        <v>45406</v>
      </c>
      <c r="AC2345" t="str">
        <f t="shared" si="398"/>
        <v>Unaudited</v>
      </c>
    </row>
    <row r="2346" spans="1:29" ht="30" x14ac:dyDescent="0.25">
      <c r="A2346" t="s">
        <v>421</v>
      </c>
      <c r="B2346" t="s">
        <v>1380</v>
      </c>
      <c r="C2346" t="s">
        <v>1381</v>
      </c>
      <c r="D2346">
        <v>1900</v>
      </c>
      <c r="E2346" s="957">
        <v>1</v>
      </c>
      <c r="F2346" t="s">
        <v>441</v>
      </c>
      <c r="G2346" s="957">
        <v>274</v>
      </c>
      <c r="H2346" t="s">
        <v>386</v>
      </c>
      <c r="I2346" s="958" t="s">
        <v>489</v>
      </c>
      <c r="J2346" s="958" t="s">
        <v>445</v>
      </c>
      <c r="K2346" s="958" t="s">
        <v>0</v>
      </c>
      <c r="L2346" s="937">
        <v>2.2000000000000002</v>
      </c>
      <c r="M2346" s="958" t="s">
        <v>149</v>
      </c>
      <c r="N2346" s="678">
        <f t="shared" ca="1" si="395"/>
        <v>343981.61664844165</v>
      </c>
      <c r="O2346" s="678">
        <f t="shared" ca="1" si="404"/>
        <v>82255.855759786384</v>
      </c>
      <c r="P2346" s="678">
        <f t="shared" ca="1" si="404"/>
        <v>16155.420560402135</v>
      </c>
      <c r="Q2346" s="678">
        <f t="shared" ca="1" si="404"/>
        <v>141875.97563827282</v>
      </c>
      <c r="R2346" s="678">
        <f t="shared" ca="1" si="404"/>
        <v>8756.1725685404326</v>
      </c>
      <c r="S2346" s="678">
        <f t="shared" ca="1" si="404"/>
        <v>0</v>
      </c>
      <c r="T2346" s="678">
        <f t="shared" ca="1" si="404"/>
        <v>23696.268206970413</v>
      </c>
      <c r="U2346" s="678">
        <f t="shared" ca="1" si="404"/>
        <v>0</v>
      </c>
      <c r="V2346" s="678">
        <f t="shared" ca="1" si="404"/>
        <v>1796.0388195996579</v>
      </c>
      <c r="W2346" s="678">
        <f t="shared" ca="1" si="401"/>
        <v>69445.885094869751</v>
      </c>
      <c r="X2346" s="678">
        <f t="shared" ca="1" si="404"/>
        <v>0</v>
      </c>
      <c r="Y2346" s="678">
        <f t="shared" ca="1" si="404"/>
        <v>0</v>
      </c>
      <c r="Z2346" s="678">
        <f t="shared" ca="1" si="404"/>
        <v>0</v>
      </c>
      <c r="AA2346" t="str">
        <f t="shared" si="396"/>
        <v>ASR_CMS_19</v>
      </c>
      <c r="AB2346" s="957">
        <f t="shared" si="397"/>
        <v>45406</v>
      </c>
      <c r="AC2346" t="str">
        <f t="shared" si="398"/>
        <v>Unaudited</v>
      </c>
    </row>
    <row r="2347" spans="1:29" x14ac:dyDescent="0.25">
      <c r="A2347" t="s">
        <v>421</v>
      </c>
      <c r="B2347" t="s">
        <v>1380</v>
      </c>
      <c r="C2347" t="s">
        <v>1381</v>
      </c>
      <c r="D2347">
        <v>1900</v>
      </c>
      <c r="E2347" s="957">
        <v>1</v>
      </c>
      <c r="F2347" t="s">
        <v>441</v>
      </c>
      <c r="G2347" s="957">
        <v>274</v>
      </c>
      <c r="H2347" t="s">
        <v>386</v>
      </c>
      <c r="I2347" s="958" t="s">
        <v>489</v>
      </c>
      <c r="J2347" s="958" t="s">
        <v>445</v>
      </c>
      <c r="K2347" s="958" t="s">
        <v>0</v>
      </c>
      <c r="L2347" s="953">
        <v>2.2999999999999998</v>
      </c>
      <c r="M2347" s="958" t="s">
        <v>150</v>
      </c>
      <c r="N2347" s="678">
        <f t="shared" ca="1" si="395"/>
        <v>627405.55999999994</v>
      </c>
      <c r="O2347" s="678">
        <f t="shared" ca="1" si="404"/>
        <v>240891.38000000003</v>
      </c>
      <c r="P2347" s="678">
        <f t="shared" ca="1" si="404"/>
        <v>53851.07</v>
      </c>
      <c r="Q2347" s="678">
        <f t="shared" ca="1" si="404"/>
        <v>211446.65999999997</v>
      </c>
      <c r="R2347" s="678">
        <f t="shared" ca="1" si="404"/>
        <v>53405.13</v>
      </c>
      <c r="S2347" s="678">
        <f t="shared" ca="1" si="404"/>
        <v>709.10000000000014</v>
      </c>
      <c r="T2347" s="678">
        <f t="shared" ca="1" si="404"/>
        <v>25089.729999999996</v>
      </c>
      <c r="U2347" s="678">
        <f t="shared" ca="1" si="404"/>
        <v>0</v>
      </c>
      <c r="V2347" s="678">
        <f t="shared" ca="1" si="404"/>
        <v>4316.67</v>
      </c>
      <c r="W2347" s="678">
        <f t="shared" ca="1" si="401"/>
        <v>37695.82</v>
      </c>
      <c r="X2347" s="678">
        <f t="shared" ca="1" si="404"/>
        <v>0</v>
      </c>
      <c r="Y2347" s="678">
        <f t="shared" ca="1" si="404"/>
        <v>0</v>
      </c>
      <c r="Z2347" s="678">
        <f t="shared" ca="1" si="404"/>
        <v>0</v>
      </c>
      <c r="AA2347" t="str">
        <f t="shared" si="396"/>
        <v>ASR_CMS_19</v>
      </c>
      <c r="AB2347" s="957">
        <f t="shared" si="397"/>
        <v>45406</v>
      </c>
      <c r="AC2347" t="str">
        <f t="shared" si="398"/>
        <v>Unaudited</v>
      </c>
    </row>
    <row r="2348" spans="1:29" x14ac:dyDescent="0.25">
      <c r="A2348" t="s">
        <v>421</v>
      </c>
      <c r="B2348" t="s">
        <v>1380</v>
      </c>
      <c r="C2348" t="s">
        <v>1381</v>
      </c>
      <c r="D2348">
        <v>1900</v>
      </c>
      <c r="E2348" s="957">
        <v>1</v>
      </c>
      <c r="F2348" t="s">
        <v>441</v>
      </c>
      <c r="G2348" s="957">
        <v>274</v>
      </c>
      <c r="H2348" t="s">
        <v>386</v>
      </c>
      <c r="I2348" s="958" t="s">
        <v>489</v>
      </c>
      <c r="J2348" s="958" t="s">
        <v>445</v>
      </c>
      <c r="K2348" s="958" t="s">
        <v>0</v>
      </c>
      <c r="L2348" s="937">
        <v>2.4</v>
      </c>
      <c r="M2348" s="958" t="s">
        <v>151</v>
      </c>
      <c r="N2348" s="678">
        <f t="shared" ca="1" si="395"/>
        <v>2589231.2799999993</v>
      </c>
      <c r="O2348" s="678">
        <f t="shared" ca="1" si="404"/>
        <v>824853.14999999979</v>
      </c>
      <c r="P2348" s="678">
        <f t="shared" ca="1" si="404"/>
        <v>80757.31</v>
      </c>
      <c r="Q2348" s="678">
        <f t="shared" ca="1" si="404"/>
        <v>1119375.4499999997</v>
      </c>
      <c r="R2348" s="678">
        <f t="shared" ca="1" si="404"/>
        <v>129089.60000000002</v>
      </c>
      <c r="S2348" s="678">
        <f t="shared" ca="1" si="404"/>
        <v>0</v>
      </c>
      <c r="T2348" s="678">
        <f t="shared" ca="1" si="404"/>
        <v>122687.62</v>
      </c>
      <c r="U2348" s="678">
        <f t="shared" ca="1" si="404"/>
        <v>0</v>
      </c>
      <c r="V2348" s="678">
        <f t="shared" ca="1" si="404"/>
        <v>32891.480000000003</v>
      </c>
      <c r="W2348" s="678">
        <f t="shared" ca="1" si="401"/>
        <v>279576.67</v>
      </c>
      <c r="X2348" s="678">
        <f t="shared" ca="1" si="404"/>
        <v>0</v>
      </c>
      <c r="Y2348" s="678">
        <f t="shared" ca="1" si="404"/>
        <v>0</v>
      </c>
      <c r="Z2348" s="678">
        <f t="shared" ca="1" si="404"/>
        <v>0</v>
      </c>
      <c r="AA2348" t="str">
        <f t="shared" si="396"/>
        <v>ASR_CMS_19</v>
      </c>
      <c r="AB2348" s="957">
        <f t="shared" si="397"/>
        <v>45406</v>
      </c>
      <c r="AC2348" t="str">
        <f t="shared" si="398"/>
        <v>Unaudited</v>
      </c>
    </row>
    <row r="2349" spans="1:29" ht="30" x14ac:dyDescent="0.25">
      <c r="A2349" t="s">
        <v>421</v>
      </c>
      <c r="B2349" t="s">
        <v>1380</v>
      </c>
      <c r="C2349" t="s">
        <v>1381</v>
      </c>
      <c r="D2349">
        <v>1900</v>
      </c>
      <c r="E2349" s="957">
        <v>1</v>
      </c>
      <c r="F2349" t="s">
        <v>441</v>
      </c>
      <c r="G2349" s="957">
        <v>274</v>
      </c>
      <c r="H2349" t="s">
        <v>386</v>
      </c>
      <c r="I2349" s="937" t="s">
        <v>489</v>
      </c>
      <c r="J2349" s="937" t="s">
        <v>445</v>
      </c>
      <c r="K2349" s="937" t="s">
        <v>0</v>
      </c>
      <c r="L2349" s="937">
        <v>2.5</v>
      </c>
      <c r="M2349" s="958" t="s">
        <v>152</v>
      </c>
      <c r="N2349" s="678">
        <f t="shared" ca="1" si="395"/>
        <v>55383.372156483267</v>
      </c>
      <c r="O2349" s="678">
        <f t="shared" ca="1" si="404"/>
        <v>18351.810465691502</v>
      </c>
      <c r="P2349" s="678">
        <f t="shared" ca="1" si="404"/>
        <v>2316.3472770689273</v>
      </c>
      <c r="Q2349" s="678">
        <f t="shared" ca="1" si="404"/>
        <v>22916.152406518599</v>
      </c>
      <c r="R2349" s="678">
        <f t="shared" ca="1" si="404"/>
        <v>3142.7125277616847</v>
      </c>
      <c r="S2349" s="678">
        <f t="shared" ca="1" si="404"/>
        <v>12.211297572460371</v>
      </c>
      <c r="T2349" s="678">
        <f t="shared" ca="1" si="404"/>
        <v>2543.1280010751379</v>
      </c>
      <c r="U2349" s="678">
        <f t="shared" ca="1" si="404"/>
        <v>0</v>
      </c>
      <c r="V2349" s="678">
        <f t="shared" ca="1" si="404"/>
        <v>640.75559409214679</v>
      </c>
      <c r="W2349" s="678">
        <f t="shared" ca="1" si="401"/>
        <v>5460.254586702812</v>
      </c>
      <c r="X2349" s="678">
        <f t="shared" ca="1" si="404"/>
        <v>0</v>
      </c>
      <c r="Y2349" s="678">
        <f t="shared" ca="1" si="404"/>
        <v>0</v>
      </c>
      <c r="Z2349" s="678">
        <f t="shared" ca="1" si="404"/>
        <v>0</v>
      </c>
      <c r="AA2349" t="str">
        <f t="shared" si="396"/>
        <v>ASR_CMS_19</v>
      </c>
      <c r="AB2349" s="957">
        <f t="shared" si="397"/>
        <v>45406</v>
      </c>
      <c r="AC2349" t="str">
        <f t="shared" si="398"/>
        <v>Unaudited</v>
      </c>
    </row>
    <row r="2350" spans="1:29" x14ac:dyDescent="0.25">
      <c r="A2350" t="s">
        <v>421</v>
      </c>
      <c r="B2350" t="s">
        <v>1380</v>
      </c>
      <c r="C2350" t="s">
        <v>1381</v>
      </c>
      <c r="D2350">
        <v>1900</v>
      </c>
      <c r="E2350" s="957">
        <v>1</v>
      </c>
      <c r="F2350" t="s">
        <v>441</v>
      </c>
      <c r="G2350" s="957">
        <v>274</v>
      </c>
      <c r="H2350" t="s">
        <v>386</v>
      </c>
      <c r="I2350" s="958" t="s">
        <v>489</v>
      </c>
      <c r="J2350" s="958" t="s">
        <v>445</v>
      </c>
      <c r="K2350" s="958" t="s">
        <v>0</v>
      </c>
      <c r="L2350" s="937" t="s">
        <v>97</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ASR_CMS_19</v>
      </c>
      <c r="AB2350" s="957">
        <f t="shared" si="397"/>
        <v>45406</v>
      </c>
      <c r="AC2350" t="str">
        <f t="shared" si="398"/>
        <v>Unaudited</v>
      </c>
    </row>
    <row r="2351" spans="1:29" x14ac:dyDescent="0.25">
      <c r="A2351" t="s">
        <v>421</v>
      </c>
      <c r="B2351" t="s">
        <v>1380</v>
      </c>
      <c r="C2351" t="s">
        <v>1381</v>
      </c>
      <c r="D2351">
        <v>1900</v>
      </c>
      <c r="E2351" s="957">
        <v>1</v>
      </c>
      <c r="F2351" t="s">
        <v>441</v>
      </c>
      <c r="G2351" s="957">
        <v>274</v>
      </c>
      <c r="H2351" t="s">
        <v>386</v>
      </c>
      <c r="I2351" s="937" t="s">
        <v>489</v>
      </c>
      <c r="J2351" s="937" t="s">
        <v>445</v>
      </c>
      <c r="K2351" s="937" t="s">
        <v>0</v>
      </c>
      <c r="L2351" s="937" t="s">
        <v>153</v>
      </c>
      <c r="M2351" s="937" t="s">
        <v>452</v>
      </c>
      <c r="N2351" s="678">
        <f t="shared" ca="1" si="395"/>
        <v>4757.8951732618534</v>
      </c>
      <c r="O2351" s="678">
        <f t="shared" ca="1" si="404"/>
        <v>854.46959619457402</v>
      </c>
      <c r="P2351" s="678">
        <f t="shared" ca="1" si="404"/>
        <v>144.06650187476012</v>
      </c>
      <c r="Q2351" s="678">
        <f t="shared" ca="1" si="404"/>
        <v>1299.7317137310888</v>
      </c>
      <c r="R2351" s="678">
        <f t="shared" ca="1" si="404"/>
        <v>185.69827631764403</v>
      </c>
      <c r="S2351" s="678">
        <f t="shared" ca="1" si="404"/>
        <v>4.4603629801242075</v>
      </c>
      <c r="T2351" s="678">
        <f t="shared" ca="1" si="404"/>
        <v>240.15345813007193</v>
      </c>
      <c r="U2351" s="678">
        <f t="shared" ca="1" si="404"/>
        <v>3.9942817575740006E-3</v>
      </c>
      <c r="V2351" s="678">
        <f t="shared" ca="1" si="404"/>
        <v>19.238613617241775</v>
      </c>
      <c r="W2351" s="678">
        <f t="shared" ca="1" si="401"/>
        <v>2010.0726561345912</v>
      </c>
      <c r="X2351" s="678">
        <f t="shared" ca="1" si="404"/>
        <v>0</v>
      </c>
      <c r="Y2351" s="678">
        <f t="shared" ca="1" si="404"/>
        <v>0</v>
      </c>
      <c r="Z2351" s="678">
        <f t="shared" ca="1" si="404"/>
        <v>0</v>
      </c>
      <c r="AA2351" t="str">
        <f t="shared" si="396"/>
        <v>ASR_CMS_19</v>
      </c>
      <c r="AB2351" s="957">
        <f t="shared" si="397"/>
        <v>45406</v>
      </c>
      <c r="AC2351" t="str">
        <f t="shared" si="398"/>
        <v>Unaudited</v>
      </c>
    </row>
    <row r="2352" spans="1:29" x14ac:dyDescent="0.25">
      <c r="A2352" t="s">
        <v>421</v>
      </c>
      <c r="B2352" t="s">
        <v>1380</v>
      </c>
      <c r="C2352" t="s">
        <v>1381</v>
      </c>
      <c r="D2352">
        <v>1900</v>
      </c>
      <c r="E2352" s="957">
        <v>1</v>
      </c>
      <c r="F2352" t="s">
        <v>441</v>
      </c>
      <c r="G2352" s="957">
        <v>274</v>
      </c>
      <c r="H2352" t="s">
        <v>386</v>
      </c>
      <c r="I2352" s="937" t="s">
        <v>489</v>
      </c>
      <c r="J2352" s="937" t="s">
        <v>445</v>
      </c>
      <c r="K2352" s="937" t="s">
        <v>0</v>
      </c>
      <c r="L2352" s="937" t="s">
        <v>912</v>
      </c>
      <c r="M2352" s="958" t="s">
        <v>24</v>
      </c>
      <c r="N2352" s="678">
        <f t="shared" ca="1" si="395"/>
        <v>201675.86</v>
      </c>
      <c r="O2352" s="678">
        <f t="shared" ca="1" si="404"/>
        <v>201675.86</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ASR_CMS_19</v>
      </c>
      <c r="AB2352" s="957">
        <f t="shared" si="397"/>
        <v>45406</v>
      </c>
      <c r="AC2352" t="str">
        <f t="shared" si="398"/>
        <v>Unaudited</v>
      </c>
    </row>
    <row r="2353" spans="1:29" x14ac:dyDescent="0.25">
      <c r="A2353" t="s">
        <v>421</v>
      </c>
      <c r="B2353" t="s">
        <v>1380</v>
      </c>
      <c r="C2353" t="s">
        <v>1381</v>
      </c>
      <c r="D2353">
        <v>1900</v>
      </c>
      <c r="E2353" s="957">
        <v>1</v>
      </c>
      <c r="F2353" t="s">
        <v>441</v>
      </c>
      <c r="G2353" s="957">
        <v>274</v>
      </c>
      <c r="H2353" t="s">
        <v>386</v>
      </c>
      <c r="I2353" s="937" t="s">
        <v>489</v>
      </c>
      <c r="J2353" s="937" t="s">
        <v>445</v>
      </c>
      <c r="K2353" s="937" t="s">
        <v>53</v>
      </c>
      <c r="L2353" s="937">
        <v>3.1</v>
      </c>
      <c r="M2353" s="958" t="s">
        <v>33</v>
      </c>
      <c r="N2353" s="678">
        <f t="shared" ca="1" si="395"/>
        <v>955578.19999999984</v>
      </c>
      <c r="O2353" s="678">
        <f t="shared" ca="1" si="404"/>
        <v>419710.21999999991</v>
      </c>
      <c r="P2353" s="678">
        <f t="shared" ca="1" si="404"/>
        <v>55260.47</v>
      </c>
      <c r="Q2353" s="678">
        <f t="shared" ca="1" si="404"/>
        <v>327225.59999999998</v>
      </c>
      <c r="R2353" s="678">
        <f t="shared" ca="1" si="404"/>
        <v>49936.340000000004</v>
      </c>
      <c r="S2353" s="678">
        <f t="shared" ca="1" si="404"/>
        <v>449.27</v>
      </c>
      <c r="T2353" s="678">
        <f t="shared" ca="1" si="404"/>
        <v>49126.94</v>
      </c>
      <c r="U2353" s="678">
        <f t="shared" ca="1" si="404"/>
        <v>0</v>
      </c>
      <c r="V2353" s="678">
        <f t="shared" ca="1" si="404"/>
        <v>4806.66</v>
      </c>
      <c r="W2353" s="678">
        <f t="shared" ca="1" si="401"/>
        <v>49062.7</v>
      </c>
      <c r="X2353" s="678">
        <f t="shared" ca="1" si="404"/>
        <v>0</v>
      </c>
      <c r="Y2353" s="678">
        <f t="shared" ca="1" si="404"/>
        <v>0</v>
      </c>
      <c r="Z2353" s="678">
        <f t="shared" ca="1" si="404"/>
        <v>0</v>
      </c>
      <c r="AA2353" t="str">
        <f t="shared" si="396"/>
        <v>ASR_CMS_19</v>
      </c>
      <c r="AB2353" s="957">
        <f t="shared" si="397"/>
        <v>45406</v>
      </c>
      <c r="AC2353" t="str">
        <f t="shared" si="398"/>
        <v>Unaudited</v>
      </c>
    </row>
    <row r="2354" spans="1:29" x14ac:dyDescent="0.25">
      <c r="A2354" t="s">
        <v>421</v>
      </c>
      <c r="B2354" t="s">
        <v>1380</v>
      </c>
      <c r="C2354" t="s">
        <v>1381</v>
      </c>
      <c r="D2354">
        <v>1900</v>
      </c>
      <c r="E2354" s="957">
        <v>1</v>
      </c>
      <c r="F2354" t="s">
        <v>441</v>
      </c>
      <c r="G2354" s="957">
        <v>274</v>
      </c>
      <c r="H2354" t="s">
        <v>386</v>
      </c>
      <c r="I2354" s="937" t="s">
        <v>489</v>
      </c>
      <c r="J2354" s="937" t="s">
        <v>445</v>
      </c>
      <c r="K2354" s="937" t="s">
        <v>53</v>
      </c>
      <c r="L2354" s="937">
        <v>3.2</v>
      </c>
      <c r="M2354" s="958" t="s">
        <v>34</v>
      </c>
      <c r="N2354" s="678">
        <f t="shared" ca="1" si="395"/>
        <v>2897834.9299999992</v>
      </c>
      <c r="O2354" s="678">
        <f t="shared" ca="1" si="404"/>
        <v>952153.16000000015</v>
      </c>
      <c r="P2354" s="678">
        <f t="shared" ca="1" si="404"/>
        <v>107187.42000000001</v>
      </c>
      <c r="Q2354" s="678">
        <f t="shared" ca="1" si="404"/>
        <v>1081126.5899999999</v>
      </c>
      <c r="R2354" s="678">
        <f t="shared" ca="1" si="404"/>
        <v>136772.52000000002</v>
      </c>
      <c r="S2354" s="678">
        <f t="shared" ca="1" si="404"/>
        <v>2686.51</v>
      </c>
      <c r="T2354" s="678">
        <f t="shared" ca="1" si="404"/>
        <v>237023.77</v>
      </c>
      <c r="U2354" s="678">
        <f t="shared" ca="1" si="404"/>
        <v>71.319999999999993</v>
      </c>
      <c r="V2354" s="678">
        <f t="shared" ca="1" si="404"/>
        <v>22163.61</v>
      </c>
      <c r="W2354" s="678">
        <f t="shared" ca="1" si="401"/>
        <v>358650.02999999997</v>
      </c>
      <c r="X2354" s="678">
        <f t="shared" ca="1" si="404"/>
        <v>0</v>
      </c>
      <c r="Y2354" s="678">
        <f t="shared" ca="1" si="404"/>
        <v>0</v>
      </c>
      <c r="Z2354" s="678">
        <f t="shared" ca="1" si="404"/>
        <v>0</v>
      </c>
      <c r="AA2354" t="str">
        <f t="shared" si="396"/>
        <v>ASR_CMS_19</v>
      </c>
      <c r="AB2354" s="957">
        <f t="shared" si="397"/>
        <v>45406</v>
      </c>
      <c r="AC2354" t="str">
        <f t="shared" si="398"/>
        <v>Unaudited</v>
      </c>
    </row>
    <row r="2355" spans="1:29" x14ac:dyDescent="0.25">
      <c r="A2355" t="s">
        <v>421</v>
      </c>
      <c r="B2355" t="s">
        <v>1380</v>
      </c>
      <c r="C2355" t="s">
        <v>1381</v>
      </c>
      <c r="D2355">
        <v>1900</v>
      </c>
      <c r="E2355" s="957">
        <v>1</v>
      </c>
      <c r="F2355" t="s">
        <v>441</v>
      </c>
      <c r="G2355" s="957">
        <v>274</v>
      </c>
      <c r="H2355" t="s">
        <v>386</v>
      </c>
      <c r="I2355" s="937" t="s">
        <v>489</v>
      </c>
      <c r="J2355" s="937" t="s">
        <v>445</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ASR_CMS_19</v>
      </c>
      <c r="AB2355" s="957">
        <f t="shared" si="397"/>
        <v>45406</v>
      </c>
      <c r="AC2355" t="str">
        <f t="shared" si="398"/>
        <v>Unaudited</v>
      </c>
    </row>
    <row r="2356" spans="1:29" x14ac:dyDescent="0.25">
      <c r="A2356" t="s">
        <v>421</v>
      </c>
      <c r="B2356" t="s">
        <v>1380</v>
      </c>
      <c r="C2356" t="s">
        <v>1381</v>
      </c>
      <c r="D2356">
        <v>1900</v>
      </c>
      <c r="E2356" s="957">
        <v>1</v>
      </c>
      <c r="F2356" t="s">
        <v>441</v>
      </c>
      <c r="G2356" s="957">
        <v>274</v>
      </c>
      <c r="H2356" t="s">
        <v>386</v>
      </c>
      <c r="I2356" s="937" t="s">
        <v>489</v>
      </c>
      <c r="J2356" s="937" t="s">
        <v>445</v>
      </c>
      <c r="K2356" s="937" t="s">
        <v>53</v>
      </c>
      <c r="L2356" s="937" t="s">
        <v>44</v>
      </c>
      <c r="M2356" s="958" t="s">
        <v>154</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ASR_CMS_19</v>
      </c>
      <c r="AB2356" s="957">
        <f t="shared" si="397"/>
        <v>45406</v>
      </c>
      <c r="AC2356" t="str">
        <f t="shared" si="398"/>
        <v>Unaudited</v>
      </c>
    </row>
    <row r="2357" spans="1:29" x14ac:dyDescent="0.25">
      <c r="A2357" t="s">
        <v>421</v>
      </c>
      <c r="B2357" t="s">
        <v>1380</v>
      </c>
      <c r="C2357" t="s">
        <v>1381</v>
      </c>
      <c r="D2357">
        <v>1900</v>
      </c>
      <c r="E2357" s="957">
        <v>1</v>
      </c>
      <c r="F2357" t="s">
        <v>441</v>
      </c>
      <c r="G2357" s="957">
        <v>274</v>
      </c>
      <c r="H2357" t="s">
        <v>386</v>
      </c>
      <c r="I2357" s="937" t="s">
        <v>489</v>
      </c>
      <c r="J2357" s="937" t="s">
        <v>445</v>
      </c>
      <c r="K2357" s="937" t="s">
        <v>53</v>
      </c>
      <c r="L2357" s="937" t="s">
        <v>41</v>
      </c>
      <c r="M2357" s="958" t="s">
        <v>52</v>
      </c>
      <c r="N2357" s="678">
        <f t="shared" ca="1" si="395"/>
        <v>48110.955652615725</v>
      </c>
      <c r="O2357" s="678">
        <f t="shared" ca="1" si="404"/>
        <v>22561.948534362287</v>
      </c>
      <c r="P2357" s="678">
        <f t="shared" ca="1" si="404"/>
        <v>3389.8817770103233</v>
      </c>
      <c r="Q2357" s="678">
        <f t="shared" ca="1" si="404"/>
        <v>16237.145963670395</v>
      </c>
      <c r="R2357" s="678">
        <f t="shared" ca="1" si="404"/>
        <v>2547.0707891600373</v>
      </c>
      <c r="S2357" s="678">
        <f t="shared" ca="1" si="404"/>
        <v>55.746902417925192</v>
      </c>
      <c r="T2357" s="678">
        <f t="shared" ca="1" si="404"/>
        <v>2115.9762170756039</v>
      </c>
      <c r="U2357" s="678">
        <f t="shared" ca="1" si="404"/>
        <v>4.6640834692288022</v>
      </c>
      <c r="V2357" s="678">
        <f t="shared" ca="1" si="404"/>
        <v>218.17546006059172</v>
      </c>
      <c r="W2357" s="678">
        <f t="shared" ca="1" si="401"/>
        <v>980.34592538932998</v>
      </c>
      <c r="X2357" s="678">
        <f t="shared" ca="1" si="404"/>
        <v>0</v>
      </c>
      <c r="Y2357" s="678">
        <f t="shared" ca="1" si="404"/>
        <v>0</v>
      </c>
      <c r="Z2357" s="678">
        <f t="shared" ca="1" si="404"/>
        <v>0</v>
      </c>
      <c r="AA2357" t="str">
        <f t="shared" si="396"/>
        <v>ASR_CMS_19</v>
      </c>
      <c r="AB2357" s="957">
        <f t="shared" si="397"/>
        <v>45406</v>
      </c>
      <c r="AC2357" t="str">
        <f t="shared" si="398"/>
        <v>Unaudited</v>
      </c>
    </row>
    <row r="2358" spans="1:29" x14ac:dyDescent="0.25">
      <c r="A2358" t="s">
        <v>421</v>
      </c>
      <c r="B2358" t="s">
        <v>1380</v>
      </c>
      <c r="C2358" t="s">
        <v>1381</v>
      </c>
      <c r="D2358">
        <v>1900</v>
      </c>
      <c r="E2358" s="957">
        <v>1</v>
      </c>
      <c r="F2358" t="s">
        <v>441</v>
      </c>
      <c r="G2358" s="957">
        <v>274</v>
      </c>
      <c r="H2358" t="s">
        <v>386</v>
      </c>
      <c r="I2358" s="937" t="s">
        <v>489</v>
      </c>
      <c r="J2358" s="937" t="s">
        <v>445</v>
      </c>
      <c r="K2358" s="937" t="s">
        <v>53</v>
      </c>
      <c r="L2358" s="937" t="s">
        <v>42</v>
      </c>
      <c r="M2358" s="958" t="s">
        <v>155</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52615.764419708248</v>
      </c>
      <c r="O2358" s="678">
        <f t="shared" ca="1" si="404"/>
        <v>18731.871715531495</v>
      </c>
      <c r="P2358" s="678">
        <f t="shared" ca="1" si="404"/>
        <v>2218.1166727686623</v>
      </c>
      <c r="Q2358" s="678">
        <f t="shared" ca="1" si="404"/>
        <v>19230.101873094562</v>
      </c>
      <c r="R2358" s="678">
        <f t="shared" ca="1" si="404"/>
        <v>2549.3838997824478</v>
      </c>
      <c r="S2358" s="678">
        <f t="shared" ca="1" si="404"/>
        <v>42.816966721663889</v>
      </c>
      <c r="T2358" s="678">
        <f t="shared" ca="1" si="404"/>
        <v>3907.1954752726579</v>
      </c>
      <c r="U2358" s="678">
        <f t="shared" ca="1" si="404"/>
        <v>0.9738266289692098</v>
      </c>
      <c r="V2358" s="678">
        <f t="shared" ca="1" si="404"/>
        <v>368.26089619306515</v>
      </c>
      <c r="W2358" s="678">
        <f t="shared" ca="1" si="401"/>
        <v>5567.0430937147175</v>
      </c>
      <c r="X2358" s="678">
        <f t="shared" ca="1" si="404"/>
        <v>0</v>
      </c>
      <c r="Y2358" s="678">
        <f t="shared" ca="1" si="404"/>
        <v>0</v>
      </c>
      <c r="Z2358" s="678">
        <f t="shared" ca="1" si="404"/>
        <v>0</v>
      </c>
      <c r="AA2358" t="str">
        <f t="shared" si="396"/>
        <v>ASR_CMS_19</v>
      </c>
      <c r="AB2358" s="957">
        <f t="shared" si="397"/>
        <v>45406</v>
      </c>
      <c r="AC2358" t="str">
        <f t="shared" si="398"/>
        <v>Unaudited</v>
      </c>
    </row>
    <row r="2359" spans="1:29" x14ac:dyDescent="0.25">
      <c r="A2359" t="s">
        <v>421</v>
      </c>
      <c r="B2359" t="s">
        <v>1380</v>
      </c>
      <c r="C2359" t="s">
        <v>1381</v>
      </c>
      <c r="D2359">
        <v>1900</v>
      </c>
      <c r="E2359" s="957">
        <v>1</v>
      </c>
      <c r="F2359" t="s">
        <v>441</v>
      </c>
      <c r="G2359" s="957">
        <v>274</v>
      </c>
      <c r="H2359" t="s">
        <v>386</v>
      </c>
      <c r="I2359" s="937" t="s">
        <v>489</v>
      </c>
      <c r="J2359" s="937" t="s">
        <v>445</v>
      </c>
      <c r="K2359" s="937" t="s">
        <v>53</v>
      </c>
      <c r="L2359" s="937" t="s">
        <v>43</v>
      </c>
      <c r="M2359" s="958" t="s">
        <v>463</v>
      </c>
      <c r="N2359" s="678">
        <f t="shared" ca="1" si="405"/>
        <v>105733.39370054558</v>
      </c>
      <c r="O2359" s="678">
        <f t="shared" ca="1" si="404"/>
        <v>18988.642441579672</v>
      </c>
      <c r="P2359" s="678">
        <f t="shared" ca="1" si="404"/>
        <v>3201.5501828177967</v>
      </c>
      <c r="Q2359" s="678">
        <f t="shared" ca="1" si="404"/>
        <v>28883.579815988254</v>
      </c>
      <c r="R2359" s="678">
        <f t="shared" ca="1" si="404"/>
        <v>4126.7216372792418</v>
      </c>
      <c r="S2359" s="678">
        <f t="shared" ca="1" si="404"/>
        <v>99.121417738485405</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5336.8641410412401</v>
      </c>
      <c r="U2359" s="678">
        <f t="shared" ca="1" si="406"/>
        <v>8.8763823128735403E-2</v>
      </c>
      <c r="V2359" s="678">
        <f t="shared" ca="1" si="406"/>
        <v>427.53441044182296</v>
      </c>
      <c r="W2359" s="678">
        <f t="shared" ca="1" si="401"/>
        <v>44669.290889835946</v>
      </c>
      <c r="X2359" s="678">
        <f t="shared" ca="1" si="406"/>
        <v>0</v>
      </c>
      <c r="Y2359" s="678">
        <f t="shared" ca="1" si="406"/>
        <v>0</v>
      </c>
      <c r="Z2359" s="678">
        <f t="shared" ca="1" si="406"/>
        <v>0</v>
      </c>
      <c r="AA2359" t="str">
        <f t="shared" si="396"/>
        <v>ASR_CMS_19</v>
      </c>
      <c r="AB2359" s="957">
        <f t="shared" si="397"/>
        <v>45406</v>
      </c>
      <c r="AC2359" t="str">
        <f t="shared" si="398"/>
        <v>Unaudited</v>
      </c>
    </row>
    <row r="2360" spans="1:29" x14ac:dyDescent="0.25">
      <c r="A2360" t="s">
        <v>421</v>
      </c>
      <c r="B2360" t="s">
        <v>1380</v>
      </c>
      <c r="C2360" t="s">
        <v>1381</v>
      </c>
      <c r="D2360">
        <v>1900</v>
      </c>
      <c r="E2360" s="957">
        <v>1</v>
      </c>
      <c r="F2360" t="s">
        <v>441</v>
      </c>
      <c r="G2360" s="957">
        <v>274</v>
      </c>
      <c r="H2360" t="s">
        <v>386</v>
      </c>
      <c r="I2360" s="937" t="s">
        <v>489</v>
      </c>
      <c r="J2360" s="937" t="s">
        <v>445</v>
      </c>
      <c r="K2360" s="937" t="s">
        <v>915</v>
      </c>
      <c r="L2360" s="937" t="s">
        <v>916</v>
      </c>
      <c r="M2360" s="958" t="s">
        <v>915</v>
      </c>
      <c r="N2360" s="678">
        <f t="shared" ca="1" si="405"/>
        <v>20771.12</v>
      </c>
      <c r="O2360" s="678">
        <f t="shared" ca="1" si="406"/>
        <v>6777.08</v>
      </c>
      <c r="P2360" s="678">
        <f t="shared" ca="1" si="406"/>
        <v>8262.36</v>
      </c>
      <c r="Q2360" s="678">
        <f t="shared" ca="1" si="406"/>
        <v>0</v>
      </c>
      <c r="R2360" s="678">
        <f t="shared" ca="1" si="406"/>
        <v>2001.33</v>
      </c>
      <c r="S2360" s="678">
        <f t="shared" ca="1" si="406"/>
        <v>0</v>
      </c>
      <c r="T2360" s="678">
        <f t="shared" ca="1" si="406"/>
        <v>0</v>
      </c>
      <c r="U2360" s="678">
        <f t="shared" ca="1" si="406"/>
        <v>0</v>
      </c>
      <c r="V2360" s="678">
        <f t="shared" ca="1" si="406"/>
        <v>0</v>
      </c>
      <c r="W2360" s="678">
        <f t="shared" ca="1" si="401"/>
        <v>3730.35</v>
      </c>
      <c r="X2360" s="678">
        <f t="shared" ca="1" si="406"/>
        <v>0</v>
      </c>
      <c r="Y2360" s="678">
        <f t="shared" ca="1" si="406"/>
        <v>0</v>
      </c>
      <c r="Z2360" s="678">
        <f t="shared" ca="1" si="406"/>
        <v>0</v>
      </c>
      <c r="AA2360" t="str">
        <f t="shared" si="396"/>
        <v>ASR_CMS_19</v>
      </c>
      <c r="AB2360" s="957">
        <f t="shared" si="397"/>
        <v>45406</v>
      </c>
      <c r="AC2360" t="str">
        <f t="shared" si="398"/>
        <v>Unaudited</v>
      </c>
    </row>
    <row r="2361" spans="1:29" x14ac:dyDescent="0.25">
      <c r="A2361" t="s">
        <v>421</v>
      </c>
      <c r="B2361" t="s">
        <v>1380</v>
      </c>
      <c r="C2361" t="s">
        <v>1381</v>
      </c>
      <c r="D2361">
        <v>1900</v>
      </c>
      <c r="E2361" s="957">
        <v>1</v>
      </c>
      <c r="F2361" t="s">
        <v>441</v>
      </c>
      <c r="G2361" s="957">
        <v>274</v>
      </c>
      <c r="H2361" t="s">
        <v>386</v>
      </c>
      <c r="I2361" s="937" t="s">
        <v>489</v>
      </c>
      <c r="J2361" s="937" t="s">
        <v>445</v>
      </c>
      <c r="K2361" s="937" t="s">
        <v>915</v>
      </c>
      <c r="L2361" s="937" t="s">
        <v>917</v>
      </c>
      <c r="M2361" s="958" t="s">
        <v>920</v>
      </c>
      <c r="N2361" s="678">
        <f t="shared" ca="1" si="405"/>
        <v>198.51128126292818</v>
      </c>
      <c r="O2361" s="678">
        <f t="shared" ca="1" si="406"/>
        <v>64.769104122520375</v>
      </c>
      <c r="P2361" s="678">
        <f t="shared" ca="1" si="406"/>
        <v>78.964045745032891</v>
      </c>
      <c r="Q2361" s="678">
        <f t="shared" ca="1" si="406"/>
        <v>0</v>
      </c>
      <c r="R2361" s="678">
        <f t="shared" ca="1" si="406"/>
        <v>19.126873395846541</v>
      </c>
      <c r="S2361" s="678">
        <f t="shared" ca="1" si="406"/>
        <v>0</v>
      </c>
      <c r="T2361" s="678">
        <f t="shared" ca="1" si="406"/>
        <v>0</v>
      </c>
      <c r="U2361" s="678">
        <f t="shared" ca="1" si="406"/>
        <v>0</v>
      </c>
      <c r="V2361" s="678">
        <f t="shared" ca="1" si="406"/>
        <v>0</v>
      </c>
      <c r="W2361" s="678">
        <f t="shared" ca="1" si="401"/>
        <v>35.65125799952839</v>
      </c>
      <c r="X2361" s="678">
        <f t="shared" ca="1" si="406"/>
        <v>0</v>
      </c>
      <c r="Y2361" s="678">
        <f t="shared" ca="1" si="406"/>
        <v>0</v>
      </c>
      <c r="Z2361" s="678">
        <f t="shared" ca="1" si="406"/>
        <v>0</v>
      </c>
      <c r="AA2361" t="str">
        <f t="shared" si="396"/>
        <v>ASR_CMS_19</v>
      </c>
      <c r="AB2361" s="957">
        <f t="shared" si="397"/>
        <v>45406</v>
      </c>
      <c r="AC2361" t="str">
        <f t="shared" si="398"/>
        <v>Unaudited</v>
      </c>
    </row>
    <row r="2362" spans="1:29" x14ac:dyDescent="0.25">
      <c r="A2362" t="s">
        <v>421</v>
      </c>
      <c r="B2362" t="s">
        <v>1380</v>
      </c>
      <c r="C2362" t="s">
        <v>1381</v>
      </c>
      <c r="D2362">
        <v>1900</v>
      </c>
      <c r="E2362" s="957">
        <v>1</v>
      </c>
      <c r="F2362" t="s">
        <v>441</v>
      </c>
      <c r="G2362" s="957">
        <v>274</v>
      </c>
      <c r="H2362" t="s">
        <v>386</v>
      </c>
      <c r="I2362" s="937" t="s">
        <v>489</v>
      </c>
      <c r="J2362" s="937" t="s">
        <v>445</v>
      </c>
      <c r="K2362" s="937" t="s">
        <v>915</v>
      </c>
      <c r="L2362" s="937" t="s">
        <v>918</v>
      </c>
      <c r="M2362" s="958" t="s">
        <v>921</v>
      </c>
      <c r="N2362" s="678">
        <f t="shared" ca="1" si="405"/>
        <v>10.081756554772522</v>
      </c>
      <c r="O2362" s="678">
        <f t="shared" ca="1" si="406"/>
        <v>1.8105809688073953</v>
      </c>
      <c r="P2362" s="678">
        <f t="shared" ca="1" si="406"/>
        <v>0.3052701555430159</v>
      </c>
      <c r="Q2362" s="678">
        <f t="shared" ca="1" si="406"/>
        <v>2.7540704969695144</v>
      </c>
      <c r="R2362" s="678">
        <f t="shared" ca="1" si="406"/>
        <v>0.39348593155150857</v>
      </c>
      <c r="S2362" s="678">
        <f t="shared" ca="1" si="406"/>
        <v>9.4512998025349879E-3</v>
      </c>
      <c r="T2362" s="678">
        <f t="shared" ca="1" si="406"/>
        <v>0.50887390589445647</v>
      </c>
      <c r="U2362" s="678">
        <f t="shared" ca="1" si="406"/>
        <v>8.4636955680178732E-6</v>
      </c>
      <c r="V2362" s="678">
        <f t="shared" ca="1" si="406"/>
        <v>4.0765719268125729E-2</v>
      </c>
      <c r="W2362" s="678">
        <f t="shared" ca="1" si="401"/>
        <v>4.2592496132404021</v>
      </c>
      <c r="X2362" s="678">
        <f t="shared" ca="1" si="406"/>
        <v>0</v>
      </c>
      <c r="Y2362" s="678">
        <f t="shared" ca="1" si="406"/>
        <v>0</v>
      </c>
      <c r="Z2362" s="678">
        <f t="shared" ca="1" si="406"/>
        <v>0</v>
      </c>
      <c r="AA2362" t="str">
        <f t="shared" si="396"/>
        <v>ASR_CMS_19</v>
      </c>
      <c r="AB2362" s="957">
        <f t="shared" si="397"/>
        <v>45406</v>
      </c>
      <c r="AC2362" t="str">
        <f t="shared" si="398"/>
        <v>Unaudited</v>
      </c>
    </row>
    <row r="2363" spans="1:29" x14ac:dyDescent="0.25">
      <c r="A2363" t="s">
        <v>421</v>
      </c>
      <c r="B2363" t="s">
        <v>1380</v>
      </c>
      <c r="C2363" t="s">
        <v>1381</v>
      </c>
      <c r="D2363">
        <v>1900</v>
      </c>
      <c r="E2363" s="957">
        <v>1</v>
      </c>
      <c r="F2363" t="s">
        <v>441</v>
      </c>
      <c r="G2363" s="957">
        <v>274</v>
      </c>
      <c r="H2363" t="s">
        <v>386</v>
      </c>
      <c r="I2363" s="937" t="s">
        <v>489</v>
      </c>
      <c r="J2363" s="937" t="s">
        <v>445</v>
      </c>
      <c r="K2363" s="937" t="s">
        <v>446</v>
      </c>
      <c r="L2363" s="937">
        <v>5.0999999999999996</v>
      </c>
      <c r="M2363" s="958" t="s">
        <v>37</v>
      </c>
      <c r="N2363" s="678">
        <f t="shared" ca="1" si="405"/>
        <v>1002058.2400000001</v>
      </c>
      <c r="O2363" s="678">
        <f t="shared" ca="1" si="406"/>
        <v>309751.13</v>
      </c>
      <c r="P2363" s="678">
        <f t="shared" ca="1" si="406"/>
        <v>249114.18</v>
      </c>
      <c r="Q2363" s="678">
        <f t="shared" ca="1" si="406"/>
        <v>180261.18000000002</v>
      </c>
      <c r="R2363" s="678">
        <f t="shared" ca="1" si="406"/>
        <v>144196.66000000003</v>
      </c>
      <c r="S2363" s="678">
        <f t="shared" ca="1" si="406"/>
        <v>3195.6199999999994</v>
      </c>
      <c r="T2363" s="678">
        <f t="shared" ca="1" si="406"/>
        <v>101086.98</v>
      </c>
      <c r="U2363" s="678">
        <f t="shared" ca="1" si="406"/>
        <v>0</v>
      </c>
      <c r="V2363" s="678">
        <f t="shared" ca="1" si="406"/>
        <v>6617.55</v>
      </c>
      <c r="W2363" s="678">
        <f t="shared" ca="1" si="401"/>
        <v>7834.9399999999987</v>
      </c>
      <c r="X2363" s="678">
        <f t="shared" ca="1" si="406"/>
        <v>0</v>
      </c>
      <c r="Y2363" s="678">
        <f t="shared" ca="1" si="406"/>
        <v>0</v>
      </c>
      <c r="Z2363" s="678">
        <f t="shared" ca="1" si="406"/>
        <v>0</v>
      </c>
      <c r="AA2363" t="str">
        <f t="shared" si="396"/>
        <v>ASR_CMS_19</v>
      </c>
      <c r="AB2363" s="957">
        <f t="shared" si="397"/>
        <v>45406</v>
      </c>
      <c r="AC2363" t="str">
        <f t="shared" si="398"/>
        <v>Unaudited</v>
      </c>
    </row>
    <row r="2364" spans="1:29" ht="30" x14ac:dyDescent="0.25">
      <c r="A2364" t="s">
        <v>421</v>
      </c>
      <c r="B2364" t="s">
        <v>1380</v>
      </c>
      <c r="C2364" t="s">
        <v>1381</v>
      </c>
      <c r="D2364">
        <v>1900</v>
      </c>
      <c r="E2364" s="957">
        <v>1</v>
      </c>
      <c r="F2364" t="s">
        <v>441</v>
      </c>
      <c r="G2364" s="957">
        <v>274</v>
      </c>
      <c r="H2364" t="s">
        <v>386</v>
      </c>
      <c r="I2364" s="937" t="s">
        <v>489</v>
      </c>
      <c r="J2364" s="937" t="s">
        <v>445</v>
      </c>
      <c r="K2364" s="937" t="s">
        <v>446</v>
      </c>
      <c r="L2364" s="937">
        <v>5.2</v>
      </c>
      <c r="M2364" s="958" t="s">
        <v>304</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ASR_CMS_19</v>
      </c>
      <c r="AB2364" s="957">
        <f t="shared" si="397"/>
        <v>45406</v>
      </c>
      <c r="AC2364" t="str">
        <f t="shared" si="398"/>
        <v>Unaudited</v>
      </c>
    </row>
    <row r="2365" spans="1:29" ht="30" x14ac:dyDescent="0.25">
      <c r="A2365" t="s">
        <v>421</v>
      </c>
      <c r="B2365" t="s">
        <v>1380</v>
      </c>
      <c r="C2365" t="s">
        <v>1381</v>
      </c>
      <c r="D2365">
        <v>1900</v>
      </c>
      <c r="E2365" s="957">
        <v>1</v>
      </c>
      <c r="F2365" t="s">
        <v>441</v>
      </c>
      <c r="G2365" s="957">
        <v>274</v>
      </c>
      <c r="H2365" t="s">
        <v>386</v>
      </c>
      <c r="I2365" s="937" t="s">
        <v>489</v>
      </c>
      <c r="J2365" s="937" t="s">
        <v>445</v>
      </c>
      <c r="K2365" s="937" t="s">
        <v>446</v>
      </c>
      <c r="L2365" s="945">
        <v>5.3</v>
      </c>
      <c r="M2365" s="960" t="s">
        <v>305</v>
      </c>
      <c r="N2365" s="678">
        <f t="shared" ca="1" si="405"/>
        <v>14454.901824491546</v>
      </c>
      <c r="O2365" s="678">
        <f t="shared" ca="1" si="406"/>
        <v>4468.2254937350926</v>
      </c>
      <c r="P2365" s="678">
        <f t="shared" ca="1" si="406"/>
        <v>3593.5246787539168</v>
      </c>
      <c r="Q2365" s="678">
        <f t="shared" ca="1" si="406"/>
        <v>2600.3056066551576</v>
      </c>
      <c r="R2365" s="678">
        <f t="shared" ca="1" si="406"/>
        <v>2080.0672860287914</v>
      </c>
      <c r="S2365" s="678">
        <f t="shared" ca="1" si="406"/>
        <v>46.097493663024693</v>
      </c>
      <c r="T2365" s="678">
        <f t="shared" ca="1" si="406"/>
        <v>1458.2010439177072</v>
      </c>
      <c r="U2365" s="678">
        <f t="shared" ca="1" si="406"/>
        <v>0</v>
      </c>
      <c r="V2365" s="678">
        <f t="shared" ca="1" si="406"/>
        <v>95.459556890290159</v>
      </c>
      <c r="W2365" s="678">
        <f t="shared" ca="1" si="401"/>
        <v>113.02066484756593</v>
      </c>
      <c r="X2365" s="678">
        <f t="shared" ca="1" si="406"/>
        <v>0</v>
      </c>
      <c r="Y2365" s="678">
        <f t="shared" ca="1" si="406"/>
        <v>0</v>
      </c>
      <c r="Z2365" s="678">
        <f t="shared" ca="1" si="406"/>
        <v>0</v>
      </c>
      <c r="AA2365" t="str">
        <f t="shared" si="396"/>
        <v>ASR_CMS_19</v>
      </c>
      <c r="AB2365" s="957">
        <f t="shared" si="397"/>
        <v>45406</v>
      </c>
      <c r="AC2365" t="str">
        <f t="shared" si="398"/>
        <v>Unaudited</v>
      </c>
    </row>
    <row r="2366" spans="1:29" x14ac:dyDescent="0.25">
      <c r="A2366" t="s">
        <v>421</v>
      </c>
      <c r="B2366" t="s">
        <v>1380</v>
      </c>
      <c r="C2366" t="s">
        <v>1381</v>
      </c>
      <c r="D2366">
        <v>1900</v>
      </c>
      <c r="E2366" s="957">
        <v>1</v>
      </c>
      <c r="F2366" t="s">
        <v>441</v>
      </c>
      <c r="G2366" s="957">
        <v>274</v>
      </c>
      <c r="H2366" t="s">
        <v>386</v>
      </c>
      <c r="I2366" s="937" t="s">
        <v>489</v>
      </c>
      <c r="J2366" s="937" t="s">
        <v>445</v>
      </c>
      <c r="K2366" s="937" t="s">
        <v>446</v>
      </c>
      <c r="L2366" s="947" t="s">
        <v>82</v>
      </c>
      <c r="M2366" s="961" t="s">
        <v>454</v>
      </c>
      <c r="N2366" s="678">
        <f t="shared" ca="1" si="405"/>
        <v>739.15108224704056</v>
      </c>
      <c r="O2366" s="678">
        <f t="shared" ca="1" si="406"/>
        <v>132.7440188938462</v>
      </c>
      <c r="P2366" s="678">
        <f t="shared" ca="1" si="406"/>
        <v>22.381096450948156</v>
      </c>
      <c r="Q2366" s="678">
        <f t="shared" ca="1" si="406"/>
        <v>201.91661813694657</v>
      </c>
      <c r="R2366" s="678">
        <f t="shared" ca="1" si="406"/>
        <v>28.848698198093409</v>
      </c>
      <c r="S2366" s="678">
        <f t="shared" ca="1" si="406"/>
        <v>0.69292870143526319</v>
      </c>
      <c r="T2366" s="678">
        <f t="shared" ca="1" si="406"/>
        <v>37.308448803111673</v>
      </c>
      <c r="U2366" s="678">
        <f t="shared" ca="1" si="406"/>
        <v>6.2052180142640307E-4</v>
      </c>
      <c r="V2366" s="678">
        <f t="shared" ca="1" si="406"/>
        <v>2.9887674188433171</v>
      </c>
      <c r="W2366" s="678">
        <f t="shared" ca="1" si="401"/>
        <v>312.2698851220145</v>
      </c>
      <c r="X2366" s="678">
        <f t="shared" ca="1" si="406"/>
        <v>0</v>
      </c>
      <c r="Y2366" s="678">
        <f t="shared" ca="1" si="406"/>
        <v>0</v>
      </c>
      <c r="Z2366" s="678">
        <f t="shared" ca="1" si="406"/>
        <v>0</v>
      </c>
      <c r="AA2366" t="str">
        <f t="shared" si="396"/>
        <v>ASR_CMS_19</v>
      </c>
      <c r="AB2366" s="957">
        <f t="shared" si="397"/>
        <v>45406</v>
      </c>
      <c r="AC2366" t="str">
        <f t="shared" si="398"/>
        <v>Unaudited</v>
      </c>
    </row>
    <row r="2367" spans="1:29" x14ac:dyDescent="0.25">
      <c r="A2367" t="s">
        <v>421</v>
      </c>
      <c r="B2367" t="s">
        <v>1380</v>
      </c>
      <c r="C2367" t="s">
        <v>1381</v>
      </c>
      <c r="D2367">
        <v>1900</v>
      </c>
      <c r="E2367" s="957">
        <v>1</v>
      </c>
      <c r="F2367" t="s">
        <v>441</v>
      </c>
      <c r="G2367" s="957">
        <v>274</v>
      </c>
      <c r="H2367" t="s">
        <v>386</v>
      </c>
      <c r="I2367" s="958" t="s">
        <v>489</v>
      </c>
      <c r="J2367" s="958" t="s">
        <v>445</v>
      </c>
      <c r="K2367" s="958" t="s">
        <v>447</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ASR_CMS_19</v>
      </c>
      <c r="AB2367" s="957">
        <f t="shared" si="397"/>
        <v>45406</v>
      </c>
      <c r="AC2367" t="str">
        <f t="shared" si="398"/>
        <v>Unaudited</v>
      </c>
    </row>
    <row r="2368" spans="1:29" x14ac:dyDescent="0.25">
      <c r="A2368" t="s">
        <v>421</v>
      </c>
      <c r="B2368" t="s">
        <v>1380</v>
      </c>
      <c r="C2368" t="s">
        <v>1381</v>
      </c>
      <c r="D2368">
        <v>1900</v>
      </c>
      <c r="E2368" s="957">
        <v>1</v>
      </c>
      <c r="F2368" t="s">
        <v>441</v>
      </c>
      <c r="G2368" s="957">
        <v>274</v>
      </c>
      <c r="H2368" t="s">
        <v>386</v>
      </c>
      <c r="I2368" s="937" t="s">
        <v>489</v>
      </c>
      <c r="J2368" s="937" t="s">
        <v>445</v>
      </c>
      <c r="K2368" s="937" t="s">
        <v>447</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ASR_CMS_19</v>
      </c>
      <c r="AB2368" s="957">
        <f t="shared" si="397"/>
        <v>45406</v>
      </c>
      <c r="AC2368" t="str">
        <f t="shared" si="398"/>
        <v>Unaudited</v>
      </c>
    </row>
    <row r="2369" spans="1:29" x14ac:dyDescent="0.25">
      <c r="A2369" t="s">
        <v>421</v>
      </c>
      <c r="B2369" t="s">
        <v>1380</v>
      </c>
      <c r="C2369" t="s">
        <v>1381</v>
      </c>
      <c r="D2369">
        <v>1900</v>
      </c>
      <c r="E2369" s="957">
        <v>1</v>
      </c>
      <c r="F2369" t="s">
        <v>441</v>
      </c>
      <c r="G2369" s="957">
        <v>274</v>
      </c>
      <c r="H2369" t="s">
        <v>386</v>
      </c>
      <c r="I2369" s="937" t="s">
        <v>489</v>
      </c>
      <c r="J2369" s="937" t="s">
        <v>445</v>
      </c>
      <c r="K2369" s="937" t="s">
        <v>447</v>
      </c>
      <c r="L2369" s="937">
        <v>6.3</v>
      </c>
      <c r="M2369" s="962" t="s">
        <v>185</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ASR_CMS_19</v>
      </c>
      <c r="AB2369" s="957">
        <f t="shared" si="397"/>
        <v>45406</v>
      </c>
      <c r="AC2369" t="str">
        <f t="shared" si="398"/>
        <v>Unaudited</v>
      </c>
    </row>
    <row r="2370" spans="1:29" x14ac:dyDescent="0.25">
      <c r="A2370" t="s">
        <v>421</v>
      </c>
      <c r="B2370" t="s">
        <v>1380</v>
      </c>
      <c r="C2370" t="s">
        <v>1381</v>
      </c>
      <c r="D2370">
        <v>1900</v>
      </c>
      <c r="E2370" s="957">
        <v>1</v>
      </c>
      <c r="F2370" t="s">
        <v>441</v>
      </c>
      <c r="G2370" s="957">
        <v>274</v>
      </c>
      <c r="H2370" t="s">
        <v>386</v>
      </c>
      <c r="I2370" s="937" t="s">
        <v>489</v>
      </c>
      <c r="J2370" s="937" t="s">
        <v>445</v>
      </c>
      <c r="K2370" s="937" t="s">
        <v>447</v>
      </c>
      <c r="L2370" s="937" t="s">
        <v>87</v>
      </c>
      <c r="M2370" s="962" t="s">
        <v>455</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ASR_CMS_19</v>
      </c>
      <c r="AB2370" s="957">
        <f t="shared" ref="AB2370:AB2433" si="408">file_date</f>
        <v>45406</v>
      </c>
      <c r="AC2370" t="str">
        <f t="shared" ref="AC2370:AC2433" si="409">status</f>
        <v>Unaudited</v>
      </c>
    </row>
    <row r="2371" spans="1:29" x14ac:dyDescent="0.25">
      <c r="A2371" t="s">
        <v>421</v>
      </c>
      <c r="B2371" t="s">
        <v>1380</v>
      </c>
      <c r="C2371" t="s">
        <v>1381</v>
      </c>
      <c r="D2371">
        <v>1900</v>
      </c>
      <c r="E2371" s="957">
        <v>1</v>
      </c>
      <c r="F2371" t="s">
        <v>441</v>
      </c>
      <c r="G2371" s="957">
        <v>274</v>
      </c>
      <c r="H2371" t="s">
        <v>386</v>
      </c>
      <c r="I2371" s="937" t="s">
        <v>489</v>
      </c>
      <c r="J2371" s="937" t="s">
        <v>445</v>
      </c>
      <c r="K2371" s="937" t="s">
        <v>448</v>
      </c>
      <c r="L2371" s="937">
        <v>7.1</v>
      </c>
      <c r="M2371" s="962" t="s">
        <v>20</v>
      </c>
      <c r="N2371" s="678">
        <f t="shared" ca="1" si="405"/>
        <v>684524.71000000008</v>
      </c>
      <c r="O2371" s="678">
        <f t="shared" ca="1" si="406"/>
        <v>141143.5069118359</v>
      </c>
      <c r="P2371" s="678">
        <f t="shared" ca="1" si="406"/>
        <v>11801.854351353479</v>
      </c>
      <c r="Q2371" s="678">
        <f t="shared" ca="1" si="406"/>
        <v>347399.20672043797</v>
      </c>
      <c r="R2371" s="678">
        <f t="shared" ca="1" si="406"/>
        <v>22387.018880194883</v>
      </c>
      <c r="S2371" s="678">
        <f t="shared" ca="1" si="406"/>
        <v>2049.9334604908649</v>
      </c>
      <c r="T2371" s="678">
        <f t="shared" ca="1" si="406"/>
        <v>47215.616657205333</v>
      </c>
      <c r="U2371" s="678">
        <f t="shared" ca="1" si="406"/>
        <v>0</v>
      </c>
      <c r="V2371" s="678">
        <f t="shared" ca="1" si="406"/>
        <v>2229.2299697793505</v>
      </c>
      <c r="W2371" s="678">
        <f t="shared" ca="1" si="401"/>
        <v>110298.3430487022</v>
      </c>
      <c r="X2371" s="678">
        <f t="shared" ca="1" si="406"/>
        <v>0</v>
      </c>
      <c r="Y2371" s="678">
        <f t="shared" ca="1" si="406"/>
        <v>0</v>
      </c>
      <c r="Z2371" s="678">
        <f t="shared" ca="1" si="406"/>
        <v>0</v>
      </c>
      <c r="AA2371" t="str">
        <f t="shared" si="407"/>
        <v>ASR_CMS_19</v>
      </c>
      <c r="AB2371" s="957">
        <f t="shared" si="408"/>
        <v>45406</v>
      </c>
      <c r="AC2371" t="str">
        <f t="shared" si="409"/>
        <v>Unaudited</v>
      </c>
    </row>
    <row r="2372" spans="1:29" x14ac:dyDescent="0.25">
      <c r="A2372" t="s">
        <v>421</v>
      </c>
      <c r="B2372" t="s">
        <v>1380</v>
      </c>
      <c r="C2372" t="s">
        <v>1381</v>
      </c>
      <c r="D2372">
        <v>1900</v>
      </c>
      <c r="E2372" s="957">
        <v>1</v>
      </c>
      <c r="F2372" t="s">
        <v>441</v>
      </c>
      <c r="G2372" s="957">
        <v>274</v>
      </c>
      <c r="H2372" t="s">
        <v>386</v>
      </c>
      <c r="I2372" s="937" t="s">
        <v>489</v>
      </c>
      <c r="J2372" s="937" t="s">
        <v>445</v>
      </c>
      <c r="K2372" s="937" t="s">
        <v>448</v>
      </c>
      <c r="L2372" s="937">
        <v>7.2</v>
      </c>
      <c r="M2372" s="962"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ASR_CMS_19</v>
      </c>
      <c r="AB2372" s="957">
        <f t="shared" si="408"/>
        <v>45406</v>
      </c>
      <c r="AC2372" t="str">
        <f t="shared" si="409"/>
        <v>Unaudited</v>
      </c>
    </row>
    <row r="2373" spans="1:29" x14ac:dyDescent="0.25">
      <c r="A2373" t="s">
        <v>421</v>
      </c>
      <c r="B2373" t="s">
        <v>1380</v>
      </c>
      <c r="C2373" t="s">
        <v>1381</v>
      </c>
      <c r="D2373">
        <v>1900</v>
      </c>
      <c r="E2373" s="957">
        <v>1</v>
      </c>
      <c r="F2373" t="s">
        <v>441</v>
      </c>
      <c r="G2373" s="957">
        <v>274</v>
      </c>
      <c r="H2373" t="s">
        <v>386</v>
      </c>
      <c r="I2373" s="937" t="s">
        <v>489</v>
      </c>
      <c r="J2373" s="937" t="s">
        <v>445</v>
      </c>
      <c r="K2373" s="937" t="s">
        <v>448</v>
      </c>
      <c r="L2373" s="937">
        <v>7.3</v>
      </c>
      <c r="M2373" s="962" t="s">
        <v>156</v>
      </c>
      <c r="N2373" s="678">
        <f t="shared" ca="1" si="405"/>
        <v>4559.4743061834615</v>
      </c>
      <c r="O2373" s="678">
        <f t="shared" ca="1" si="406"/>
        <v>804.39464270435656</v>
      </c>
      <c r="P2373" s="678">
        <f t="shared" ca="1" si="406"/>
        <v>173.51167242092788</v>
      </c>
      <c r="Q2373" s="678">
        <f t="shared" ca="1" si="406"/>
        <v>1323.0772322676407</v>
      </c>
      <c r="R2373" s="678">
        <f t="shared" ca="1" si="406"/>
        <v>202.73443772591978</v>
      </c>
      <c r="S2373" s="678">
        <f t="shared" ca="1" si="406"/>
        <v>5.8554019750817474</v>
      </c>
      <c r="T2373" s="678">
        <f t="shared" ca="1" si="406"/>
        <v>242.86363475592918</v>
      </c>
      <c r="U2373" s="678">
        <f t="shared" ca="1" si="406"/>
        <v>3.3971751831676413E-3</v>
      </c>
      <c r="V2373" s="678">
        <f t="shared" ca="1" si="406"/>
        <v>16.36262655109752</v>
      </c>
      <c r="W2373" s="678">
        <f t="shared" ca="1" si="401"/>
        <v>1790.6712606073249</v>
      </c>
      <c r="X2373" s="678">
        <f t="shared" ca="1" si="406"/>
        <v>0</v>
      </c>
      <c r="Y2373" s="678">
        <f t="shared" ca="1" si="406"/>
        <v>0</v>
      </c>
      <c r="Z2373" s="678">
        <f t="shared" ca="1" si="406"/>
        <v>0</v>
      </c>
      <c r="AA2373" t="str">
        <f t="shared" si="407"/>
        <v>ASR_CMS_19</v>
      </c>
      <c r="AB2373" s="957">
        <f t="shared" si="408"/>
        <v>45406</v>
      </c>
      <c r="AC2373" t="str">
        <f t="shared" si="409"/>
        <v>Unaudited</v>
      </c>
    </row>
    <row r="2374" spans="1:29" x14ac:dyDescent="0.25">
      <c r="A2374" t="s">
        <v>421</v>
      </c>
      <c r="B2374" t="s">
        <v>1380</v>
      </c>
      <c r="C2374" t="s">
        <v>1381</v>
      </c>
      <c r="D2374">
        <v>1900</v>
      </c>
      <c r="E2374" s="957">
        <v>1</v>
      </c>
      <c r="F2374" t="s">
        <v>441</v>
      </c>
      <c r="G2374" s="957">
        <v>274</v>
      </c>
      <c r="H2374" t="s">
        <v>386</v>
      </c>
      <c r="I2374" s="937" t="s">
        <v>489</v>
      </c>
      <c r="J2374" s="937" t="s">
        <v>445</v>
      </c>
      <c r="K2374" s="937" t="s">
        <v>448</v>
      </c>
      <c r="L2374" s="945" t="s">
        <v>91</v>
      </c>
      <c r="M2374" s="960" t="s">
        <v>456</v>
      </c>
      <c r="N2374" s="678">
        <f t="shared" ca="1" si="405"/>
        <v>27.887408932922551</v>
      </c>
      <c r="O2374" s="678">
        <f t="shared" ca="1" si="406"/>
        <v>5.0082950931201289</v>
      </c>
      <c r="P2374" s="678">
        <f t="shared" ca="1" si="406"/>
        <v>0.84441571430476225</v>
      </c>
      <c r="Q2374" s="678">
        <f t="shared" ca="1" si="406"/>
        <v>7.6181060077996534</v>
      </c>
      <c r="R2374" s="678">
        <f t="shared" ca="1" si="406"/>
        <v>1.0884316659416187</v>
      </c>
      <c r="S2374" s="678">
        <f t="shared" ca="1" si="406"/>
        <v>2.6143486118614216E-2</v>
      </c>
      <c r="T2374" s="678">
        <f t="shared" ca="1" si="406"/>
        <v>1.4076093418715219</v>
      </c>
      <c r="U2374" s="678">
        <f t="shared" ca="1" si="406"/>
        <v>2.3411648367698984E-5</v>
      </c>
      <c r="V2374" s="678">
        <f t="shared" ca="1" si="406"/>
        <v>0.11276311598069463</v>
      </c>
      <c r="W2374" s="678">
        <f t="shared" ca="1" si="401"/>
        <v>11.781621096137187</v>
      </c>
      <c r="X2374" s="678">
        <f t="shared" ca="1" si="406"/>
        <v>0</v>
      </c>
      <c r="Y2374" s="678">
        <f t="shared" ca="1" si="406"/>
        <v>0</v>
      </c>
      <c r="Z2374" s="678">
        <f t="shared" ca="1" si="406"/>
        <v>0</v>
      </c>
      <c r="AA2374" t="str">
        <f t="shared" si="407"/>
        <v>ASR_CMS_19</v>
      </c>
      <c r="AB2374" s="957">
        <f t="shared" si="408"/>
        <v>45406</v>
      </c>
      <c r="AC2374" t="str">
        <f t="shared" si="409"/>
        <v>Unaudited</v>
      </c>
    </row>
    <row r="2375" spans="1:29" x14ac:dyDescent="0.25">
      <c r="A2375" t="s">
        <v>421</v>
      </c>
      <c r="B2375" t="s">
        <v>1380</v>
      </c>
      <c r="C2375" t="s">
        <v>1381</v>
      </c>
      <c r="D2375">
        <v>1900</v>
      </c>
      <c r="E2375" s="957">
        <v>1</v>
      </c>
      <c r="F2375" t="s">
        <v>441</v>
      </c>
      <c r="G2375" s="957">
        <v>274</v>
      </c>
      <c r="H2375" t="s">
        <v>386</v>
      </c>
      <c r="I2375" s="962" t="s">
        <v>489</v>
      </c>
      <c r="J2375" s="962" t="s">
        <v>445</v>
      </c>
      <c r="K2375" s="962" t="s">
        <v>449</v>
      </c>
      <c r="L2375" s="937">
        <v>8.1</v>
      </c>
      <c r="M2375" s="962" t="s">
        <v>22</v>
      </c>
      <c r="N2375" s="678">
        <f t="shared" ca="1" si="405"/>
        <v>15603851.822978951</v>
      </c>
      <c r="O2375" s="678">
        <f t="shared" ca="1" si="406"/>
        <v>4780898.374223832</v>
      </c>
      <c r="P2375" s="678">
        <f t="shared" ca="1" si="406"/>
        <v>466041.97205644188</v>
      </c>
      <c r="Q2375" s="678">
        <f t="shared" ca="1" si="406"/>
        <v>6588345.9578149067</v>
      </c>
      <c r="R2375" s="678">
        <f t="shared" ca="1" si="406"/>
        <v>1155825.8442573613</v>
      </c>
      <c r="S2375" s="678">
        <f t="shared" ca="1" si="406"/>
        <v>2.3563179122524436</v>
      </c>
      <c r="T2375" s="678">
        <f t="shared" ca="1" si="406"/>
        <v>911020.59058386413</v>
      </c>
      <c r="U2375" s="678">
        <f t="shared" ca="1" si="406"/>
        <v>0</v>
      </c>
      <c r="V2375" s="678">
        <f t="shared" ca="1" si="406"/>
        <v>202851.98349439423</v>
      </c>
      <c r="W2375" s="678">
        <f t="shared" ca="1" si="401"/>
        <v>1498864.7442302383</v>
      </c>
      <c r="X2375" s="678">
        <f t="shared" ca="1" si="406"/>
        <v>0</v>
      </c>
      <c r="Y2375" s="678">
        <f t="shared" ca="1" si="406"/>
        <v>0</v>
      </c>
      <c r="Z2375" s="678">
        <f t="shared" ca="1" si="406"/>
        <v>0</v>
      </c>
      <c r="AA2375" t="str">
        <f t="shared" si="407"/>
        <v>ASR_CMS_19</v>
      </c>
      <c r="AB2375" s="957">
        <f t="shared" si="408"/>
        <v>45406</v>
      </c>
      <c r="AC2375" t="str">
        <f t="shared" si="409"/>
        <v>Unaudited</v>
      </c>
    </row>
    <row r="2376" spans="1:29" x14ac:dyDescent="0.25">
      <c r="A2376" t="s">
        <v>421</v>
      </c>
      <c r="B2376" t="s">
        <v>1380</v>
      </c>
      <c r="C2376" t="s">
        <v>1381</v>
      </c>
      <c r="D2376">
        <v>1900</v>
      </c>
      <c r="E2376" s="957">
        <v>1</v>
      </c>
      <c r="F2376" t="s">
        <v>441</v>
      </c>
      <c r="G2376" s="957">
        <v>274</v>
      </c>
      <c r="H2376" t="s">
        <v>386</v>
      </c>
      <c r="I2376" s="937" t="s">
        <v>489</v>
      </c>
      <c r="J2376" s="937" t="s">
        <v>445</v>
      </c>
      <c r="K2376" s="937" t="s">
        <v>449</v>
      </c>
      <c r="L2376" s="943" t="s">
        <v>113</v>
      </c>
      <c r="M2376" s="963" t="s">
        <v>444</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ASR_CMS_19</v>
      </c>
      <c r="AB2376" s="957">
        <f t="shared" si="408"/>
        <v>45406</v>
      </c>
      <c r="AC2376" t="str">
        <f t="shared" si="409"/>
        <v>Unaudited</v>
      </c>
    </row>
    <row r="2377" spans="1:29" x14ac:dyDescent="0.25">
      <c r="A2377" t="s">
        <v>421</v>
      </c>
      <c r="B2377" t="s">
        <v>1380</v>
      </c>
      <c r="C2377" t="s">
        <v>1381</v>
      </c>
      <c r="D2377">
        <v>1900</v>
      </c>
      <c r="E2377" s="957">
        <v>1</v>
      </c>
      <c r="F2377" t="s">
        <v>441</v>
      </c>
      <c r="G2377" s="957">
        <v>274</v>
      </c>
      <c r="H2377" t="s">
        <v>386</v>
      </c>
      <c r="I2377" s="937" t="s">
        <v>489</v>
      </c>
      <c r="J2377" s="937" t="s">
        <v>445</v>
      </c>
      <c r="K2377" s="937" t="s">
        <v>449</v>
      </c>
      <c r="L2377" s="943" t="s">
        <v>115</v>
      </c>
      <c r="M2377" s="963" t="s">
        <v>158</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ASR_CMS_19</v>
      </c>
      <c r="AB2377" s="957">
        <f t="shared" si="408"/>
        <v>45406</v>
      </c>
      <c r="AC2377" t="str">
        <f t="shared" si="409"/>
        <v>Unaudited</v>
      </c>
    </row>
    <row r="2378" spans="1:29" x14ac:dyDescent="0.25">
      <c r="A2378" t="s">
        <v>421</v>
      </c>
      <c r="B2378" t="s">
        <v>1380</v>
      </c>
      <c r="C2378" t="s">
        <v>1381</v>
      </c>
      <c r="D2378">
        <v>1900</v>
      </c>
      <c r="E2378" s="957">
        <v>1</v>
      </c>
      <c r="F2378" t="s">
        <v>441</v>
      </c>
      <c r="G2378" s="957">
        <v>274</v>
      </c>
      <c r="H2378" t="s">
        <v>386</v>
      </c>
      <c r="I2378" s="937" t="s">
        <v>489</v>
      </c>
      <c r="J2378" s="937" t="s">
        <v>445</v>
      </c>
      <c r="K2378" s="937" t="s">
        <v>449</v>
      </c>
      <c r="L2378" s="947" t="s">
        <v>116</v>
      </c>
      <c r="M2378" s="964" t="s">
        <v>114</v>
      </c>
      <c r="N2378" s="678">
        <f t="shared" ca="1" si="405"/>
        <v>-50177.120867665748</v>
      </c>
      <c r="O2378" s="678">
        <f t="shared" ca="1" si="406"/>
        <v>-15373.878084780345</v>
      </c>
      <c r="P2378" s="678">
        <f t="shared" ca="1" si="406"/>
        <v>-1498.6456310001668</v>
      </c>
      <c r="Q2378" s="678">
        <f t="shared" ca="1" si="406"/>
        <v>-21186.06579924337</v>
      </c>
      <c r="R2378" s="678">
        <f t="shared" ca="1" si="406"/>
        <v>-3716.7754312986885</v>
      </c>
      <c r="S2378" s="678">
        <f t="shared" ca="1" si="406"/>
        <v>-7.5771835074478827E-3</v>
      </c>
      <c r="T2378" s="678">
        <f t="shared" ca="1" si="406"/>
        <v>-2929.5580863784298</v>
      </c>
      <c r="U2378" s="678">
        <f t="shared" ca="1" si="406"/>
        <v>0</v>
      </c>
      <c r="V2378" s="678">
        <f t="shared" ca="1" si="406"/>
        <v>-652.30871258688751</v>
      </c>
      <c r="W2378" s="678">
        <f t="shared" ca="1" si="401"/>
        <v>-4819.8815451943574</v>
      </c>
      <c r="X2378" s="678">
        <f t="shared" ca="1" si="406"/>
        <v>0</v>
      </c>
      <c r="Y2378" s="678">
        <f t="shared" ca="1" si="406"/>
        <v>0</v>
      </c>
      <c r="Z2378" s="678">
        <f t="shared" ca="1" si="406"/>
        <v>0</v>
      </c>
      <c r="AA2378" t="str">
        <f t="shared" si="407"/>
        <v>ASR_CMS_19</v>
      </c>
      <c r="AB2378" s="957">
        <f t="shared" si="408"/>
        <v>45406</v>
      </c>
      <c r="AC2378" t="str">
        <f t="shared" si="409"/>
        <v>Unaudited</v>
      </c>
    </row>
    <row r="2379" spans="1:29" x14ac:dyDescent="0.25">
      <c r="A2379" t="s">
        <v>421</v>
      </c>
      <c r="B2379" t="s">
        <v>1380</v>
      </c>
      <c r="C2379" t="s">
        <v>1381</v>
      </c>
      <c r="D2379">
        <v>1900</v>
      </c>
      <c r="E2379" s="957">
        <v>1</v>
      </c>
      <c r="F2379" t="s">
        <v>441</v>
      </c>
      <c r="G2379" s="957">
        <v>274</v>
      </c>
      <c r="H2379" t="s">
        <v>386</v>
      </c>
      <c r="I2379" s="963" t="s">
        <v>489</v>
      </c>
      <c r="J2379" s="963" t="s">
        <v>445</v>
      </c>
      <c r="K2379" s="963" t="s">
        <v>449</v>
      </c>
      <c r="L2379" s="943" t="s">
        <v>117</v>
      </c>
      <c r="M2379" s="963" t="s">
        <v>159</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ASR_CMS_19</v>
      </c>
      <c r="AB2379" s="957">
        <f t="shared" si="408"/>
        <v>45406</v>
      </c>
      <c r="AC2379" t="str">
        <f t="shared" si="409"/>
        <v>Unaudited</v>
      </c>
    </row>
    <row r="2380" spans="1:29" x14ac:dyDescent="0.25">
      <c r="A2380" t="s">
        <v>421</v>
      </c>
      <c r="B2380" t="s">
        <v>1380</v>
      </c>
      <c r="C2380" t="s">
        <v>1381</v>
      </c>
      <c r="D2380">
        <v>1900</v>
      </c>
      <c r="E2380" s="957">
        <v>1</v>
      </c>
      <c r="F2380" t="s">
        <v>441</v>
      </c>
      <c r="G2380" s="957">
        <v>274</v>
      </c>
      <c r="H2380" t="s">
        <v>386</v>
      </c>
      <c r="I2380" s="937" t="s">
        <v>489</v>
      </c>
      <c r="J2380" s="937" t="s">
        <v>445</v>
      </c>
      <c r="K2380" s="937" t="s">
        <v>449</v>
      </c>
      <c r="L2380" s="937" t="s">
        <v>160</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ASR_CMS_19</v>
      </c>
      <c r="AB2380" s="957">
        <f t="shared" si="408"/>
        <v>45406</v>
      </c>
      <c r="AC2380" t="str">
        <f t="shared" si="409"/>
        <v>Unaudited</v>
      </c>
    </row>
    <row r="2381" spans="1:29" x14ac:dyDescent="0.25">
      <c r="A2381" t="s">
        <v>421</v>
      </c>
      <c r="B2381" t="s">
        <v>1380</v>
      </c>
      <c r="C2381" t="s">
        <v>1381</v>
      </c>
      <c r="D2381">
        <v>1900</v>
      </c>
      <c r="E2381" s="957">
        <v>1</v>
      </c>
      <c r="F2381" t="s">
        <v>441</v>
      </c>
      <c r="G2381" s="957">
        <v>274</v>
      </c>
      <c r="H2381" t="s">
        <v>386</v>
      </c>
      <c r="I2381" s="937" t="s">
        <v>489</v>
      </c>
      <c r="J2381" s="937" t="s">
        <v>445</v>
      </c>
      <c r="K2381" s="937" t="s">
        <v>449</v>
      </c>
      <c r="L2381" s="937" t="s">
        <v>443</v>
      </c>
      <c r="M2381" s="962" t="s">
        <v>457</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ASR_CMS_19</v>
      </c>
      <c r="AB2381" s="957">
        <f t="shared" si="408"/>
        <v>45406</v>
      </c>
      <c r="AC2381" t="str">
        <f t="shared" si="409"/>
        <v>Unaudited</v>
      </c>
    </row>
    <row r="2382" spans="1:29" ht="30" x14ac:dyDescent="0.25">
      <c r="A2382" t="s">
        <v>421</v>
      </c>
      <c r="B2382" t="s">
        <v>1380</v>
      </c>
      <c r="C2382" t="s">
        <v>1381</v>
      </c>
      <c r="D2382">
        <v>1900</v>
      </c>
      <c r="E2382" s="957">
        <v>1</v>
      </c>
      <c r="F2382" t="s">
        <v>441</v>
      </c>
      <c r="G2382" s="957">
        <v>274</v>
      </c>
      <c r="H2382" t="s">
        <v>386</v>
      </c>
      <c r="I2382" s="937" t="s">
        <v>489</v>
      </c>
      <c r="J2382" s="937" t="s">
        <v>445</v>
      </c>
      <c r="K2382" s="937" t="s">
        <v>450</v>
      </c>
      <c r="L2382" s="937">
        <v>9.1</v>
      </c>
      <c r="M2382" s="962" t="s">
        <v>186</v>
      </c>
      <c r="N2382" s="678">
        <f t="shared" ca="1" si="405"/>
        <v>20240162.410000004</v>
      </c>
      <c r="O2382" s="678">
        <f t="shared" ca="1" si="406"/>
        <v>1429409.77</v>
      </c>
      <c r="P2382" s="678">
        <f t="shared" ca="1" si="406"/>
        <v>58489.020000000004</v>
      </c>
      <c r="Q2382" s="678">
        <f t="shared" ca="1" si="406"/>
        <v>3248709.43</v>
      </c>
      <c r="R2382" s="678">
        <f t="shared" ca="1" si="406"/>
        <v>581961.07999999996</v>
      </c>
      <c r="S2382" s="678">
        <f t="shared" ca="1" si="406"/>
        <v>11680.04</v>
      </c>
      <c r="T2382" s="678">
        <f t="shared" ca="1" si="406"/>
        <v>634674.45000000007</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42029</v>
      </c>
      <c r="W2382" s="678">
        <f t="shared" ca="1" si="410"/>
        <v>14233209.620000005</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ASR_CMS_19</v>
      </c>
      <c r="AB2382" s="957">
        <f t="shared" si="408"/>
        <v>45406</v>
      </c>
      <c r="AC2382" t="str">
        <f t="shared" si="409"/>
        <v>Unaudited</v>
      </c>
    </row>
    <row r="2383" spans="1:29" x14ac:dyDescent="0.25">
      <c r="A2383" t="s">
        <v>421</v>
      </c>
      <c r="B2383" t="s">
        <v>1380</v>
      </c>
      <c r="C2383" t="s">
        <v>1381</v>
      </c>
      <c r="D2383">
        <v>1900</v>
      </c>
      <c r="E2383" s="957">
        <v>1</v>
      </c>
      <c r="F2383" t="s">
        <v>441</v>
      </c>
      <c r="G2383" s="957">
        <v>274</v>
      </c>
      <c r="H2383" t="s">
        <v>386</v>
      </c>
      <c r="I2383" s="937" t="s">
        <v>489</v>
      </c>
      <c r="J2383" s="937" t="s">
        <v>445</v>
      </c>
      <c r="K2383" s="937" t="s">
        <v>450</v>
      </c>
      <c r="L2383" s="945" t="s">
        <v>107</v>
      </c>
      <c r="M2383" s="960" t="s">
        <v>187</v>
      </c>
      <c r="N2383" s="678">
        <f t="shared" ca="1" si="405"/>
        <v>172403.66999999998</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5071</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167332.66999999998</v>
      </c>
      <c r="X2383" s="678">
        <f t="shared" ca="1" si="412"/>
        <v>0</v>
      </c>
      <c r="Y2383" s="678">
        <f t="shared" ca="1" si="412"/>
        <v>0</v>
      </c>
      <c r="Z2383" s="678">
        <f t="shared" ca="1" si="412"/>
        <v>0</v>
      </c>
      <c r="AA2383" t="str">
        <f t="shared" si="407"/>
        <v>ASR_CMS_19</v>
      </c>
      <c r="AB2383" s="957">
        <f t="shared" si="408"/>
        <v>45406</v>
      </c>
      <c r="AC2383" t="str">
        <f t="shared" si="409"/>
        <v>Unaudited</v>
      </c>
    </row>
    <row r="2384" spans="1:29" x14ac:dyDescent="0.25">
      <c r="A2384" t="s">
        <v>421</v>
      </c>
      <c r="B2384" t="s">
        <v>1380</v>
      </c>
      <c r="C2384" t="s">
        <v>1381</v>
      </c>
      <c r="D2384">
        <v>1900</v>
      </c>
      <c r="E2384" s="957">
        <v>1</v>
      </c>
      <c r="F2384" t="s">
        <v>441</v>
      </c>
      <c r="G2384" s="957">
        <v>274</v>
      </c>
      <c r="H2384" t="s">
        <v>386</v>
      </c>
      <c r="I2384" s="962" t="s">
        <v>489</v>
      </c>
      <c r="J2384" s="962" t="s">
        <v>445</v>
      </c>
      <c r="K2384" s="962" t="s">
        <v>450</v>
      </c>
      <c r="L2384" s="937" t="s">
        <v>1316</v>
      </c>
      <c r="M2384" s="962" t="s">
        <v>1317</v>
      </c>
      <c r="N2384" s="678">
        <f t="shared" ca="1" si="405"/>
        <v>81314.930000000008</v>
      </c>
      <c r="O2384" s="678">
        <f t="shared" ca="1" si="413"/>
        <v>0</v>
      </c>
      <c r="P2384" s="678">
        <f t="shared" ca="1" si="413"/>
        <v>0</v>
      </c>
      <c r="Q2384" s="678">
        <f t="shared" ca="1" si="413"/>
        <v>0</v>
      </c>
      <c r="R2384" s="678">
        <f t="shared" ca="1" si="413"/>
        <v>0</v>
      </c>
      <c r="S2384" s="678">
        <f t="shared" ca="1" si="413"/>
        <v>0</v>
      </c>
      <c r="T2384" s="678">
        <f t="shared" ca="1" si="413"/>
        <v>22407.33</v>
      </c>
      <c r="U2384" s="678">
        <f t="shared" ca="1" si="413"/>
        <v>0</v>
      </c>
      <c r="V2384" s="678">
        <f t="shared" ca="1" si="411"/>
        <v>0</v>
      </c>
      <c r="W2384" s="678">
        <f t="shared" ca="1" si="410"/>
        <v>58907.600000000006</v>
      </c>
      <c r="X2384" s="678">
        <f t="shared" ca="1" si="412"/>
        <v>0</v>
      </c>
      <c r="Y2384" s="678">
        <f t="shared" ca="1" si="412"/>
        <v>0</v>
      </c>
      <c r="Z2384" s="678">
        <f t="shared" ca="1" si="412"/>
        <v>0</v>
      </c>
      <c r="AA2384" t="str">
        <f t="shared" si="407"/>
        <v>ASR_CMS_19</v>
      </c>
      <c r="AB2384" s="957">
        <f t="shared" si="408"/>
        <v>45406</v>
      </c>
      <c r="AC2384" t="str">
        <f t="shared" si="409"/>
        <v>Unaudited</v>
      </c>
    </row>
    <row r="2385" spans="1:29" x14ac:dyDescent="0.25">
      <c r="A2385" t="s">
        <v>421</v>
      </c>
      <c r="B2385" t="s">
        <v>1380</v>
      </c>
      <c r="C2385" t="s">
        <v>1381</v>
      </c>
      <c r="D2385">
        <v>1900</v>
      </c>
      <c r="E2385" s="957">
        <v>1</v>
      </c>
      <c r="F2385" t="s">
        <v>441</v>
      </c>
      <c r="G2385" s="957">
        <v>274</v>
      </c>
      <c r="H2385" t="s">
        <v>386</v>
      </c>
      <c r="I2385" s="937" t="s">
        <v>489</v>
      </c>
      <c r="J2385" s="937" t="s">
        <v>445</v>
      </c>
      <c r="K2385" s="937" t="s">
        <v>450</v>
      </c>
      <c r="L2385" s="937" t="s">
        <v>108</v>
      </c>
      <c r="M2385" s="962" t="s">
        <v>188</v>
      </c>
      <c r="N2385" s="678">
        <f t="shared" ca="1" si="405"/>
        <v>3859375.6399999997</v>
      </c>
      <c r="O2385" s="678">
        <f t="shared" ca="1" si="413"/>
        <v>603746.34000000008</v>
      </c>
      <c r="P2385" s="678">
        <f t="shared" ca="1" si="413"/>
        <v>66266.63</v>
      </c>
      <c r="Q2385" s="678">
        <f t="shared" ca="1" si="413"/>
        <v>1445197.41</v>
      </c>
      <c r="R2385" s="678">
        <f t="shared" ca="1" si="413"/>
        <v>117465.52999999997</v>
      </c>
      <c r="S2385" s="678">
        <f t="shared" ca="1" si="413"/>
        <v>392.35</v>
      </c>
      <c r="T2385" s="678">
        <f t="shared" ca="1" si="413"/>
        <v>289147.82</v>
      </c>
      <c r="U2385" s="678">
        <f t="shared" ca="1" si="413"/>
        <v>0</v>
      </c>
      <c r="V2385" s="678">
        <f t="shared" ca="1" si="411"/>
        <v>7418.21</v>
      </c>
      <c r="W2385" s="678">
        <f t="shared" ca="1" si="410"/>
        <v>1329741.3500000001</v>
      </c>
      <c r="X2385" s="678">
        <f t="shared" ca="1" si="412"/>
        <v>0</v>
      </c>
      <c r="Y2385" s="678">
        <f t="shared" ca="1" si="412"/>
        <v>0</v>
      </c>
      <c r="Z2385" s="678">
        <f t="shared" ca="1" si="412"/>
        <v>0</v>
      </c>
      <c r="AA2385" t="str">
        <f t="shared" si="407"/>
        <v>ASR_CMS_19</v>
      </c>
      <c r="AB2385" s="957">
        <f t="shared" si="408"/>
        <v>45406</v>
      </c>
      <c r="AC2385" t="str">
        <f t="shared" si="409"/>
        <v>Unaudited</v>
      </c>
    </row>
    <row r="2386" spans="1:29" x14ac:dyDescent="0.25">
      <c r="A2386" t="s">
        <v>421</v>
      </c>
      <c r="B2386" t="s">
        <v>1380</v>
      </c>
      <c r="C2386" t="s">
        <v>1381</v>
      </c>
      <c r="D2386">
        <v>1900</v>
      </c>
      <c r="E2386" s="957">
        <v>1</v>
      </c>
      <c r="F2386" t="s">
        <v>441</v>
      </c>
      <c r="G2386" s="957">
        <v>274</v>
      </c>
      <c r="H2386" t="s">
        <v>386</v>
      </c>
      <c r="I2386" s="937" t="s">
        <v>489</v>
      </c>
      <c r="J2386" s="937" t="s">
        <v>445</v>
      </c>
      <c r="K2386" s="937" t="s">
        <v>450</v>
      </c>
      <c r="L2386" s="937" t="s">
        <v>109</v>
      </c>
      <c r="M2386" s="962" t="s">
        <v>161</v>
      </c>
      <c r="N2386" s="678">
        <f t="shared" ca="1" si="405"/>
        <v>3644138.4109336748</v>
      </c>
      <c r="O2386" s="678">
        <f t="shared" ca="1" si="413"/>
        <v>1457173.0285517836</v>
      </c>
      <c r="P2386" s="678">
        <f t="shared" ca="1" si="413"/>
        <v>59972.689522359011</v>
      </c>
      <c r="Q2386" s="678">
        <f t="shared" ca="1" si="413"/>
        <v>1521809.5072527798</v>
      </c>
      <c r="R2386" s="678">
        <f t="shared" ca="1" si="413"/>
        <v>97787.869581091087</v>
      </c>
      <c r="S2386" s="678">
        <f t="shared" ca="1" si="413"/>
        <v>2872.7330538753367</v>
      </c>
      <c r="T2386" s="678">
        <f t="shared" ca="1" si="413"/>
        <v>225384.05611492539</v>
      </c>
      <c r="U2386" s="678">
        <f t="shared" ca="1" si="413"/>
        <v>69.291691481656514</v>
      </c>
      <c r="V2386" s="678">
        <f t="shared" ca="1" si="411"/>
        <v>8194.9334061065656</v>
      </c>
      <c r="W2386" s="678">
        <f t="shared" ca="1" si="410"/>
        <v>270874.30175927171</v>
      </c>
      <c r="X2386" s="678">
        <f t="shared" ca="1" si="412"/>
        <v>0</v>
      </c>
      <c r="Y2386" s="678">
        <f t="shared" ca="1" si="412"/>
        <v>0</v>
      </c>
      <c r="Z2386" s="678">
        <f t="shared" ca="1" si="412"/>
        <v>0</v>
      </c>
      <c r="AA2386" t="str">
        <f t="shared" si="407"/>
        <v>ASR_CMS_19</v>
      </c>
      <c r="AB2386" s="957">
        <f t="shared" si="408"/>
        <v>45406</v>
      </c>
      <c r="AC2386" t="str">
        <f t="shared" si="409"/>
        <v>Unaudited</v>
      </c>
    </row>
    <row r="2387" spans="1:29" x14ac:dyDescent="0.25">
      <c r="A2387" t="s">
        <v>421</v>
      </c>
      <c r="B2387" t="s">
        <v>1380</v>
      </c>
      <c r="C2387" t="s">
        <v>1381</v>
      </c>
      <c r="D2387">
        <v>1900</v>
      </c>
      <c r="E2387" s="957">
        <v>1</v>
      </c>
      <c r="F2387" t="s">
        <v>441</v>
      </c>
      <c r="G2387" s="957">
        <v>274</v>
      </c>
      <c r="H2387" t="s">
        <v>386</v>
      </c>
      <c r="I2387" s="937" t="s">
        <v>489</v>
      </c>
      <c r="J2387" s="937" t="s">
        <v>445</v>
      </c>
      <c r="K2387" s="937" t="s">
        <v>450</v>
      </c>
      <c r="L2387" s="937" t="s">
        <v>110</v>
      </c>
      <c r="M2387" s="962" t="s">
        <v>135</v>
      </c>
      <c r="N2387" s="678">
        <f t="shared" ca="1" si="405"/>
        <v>49416.674148376696</v>
      </c>
      <c r="O2387" s="678">
        <f t="shared" ca="1" si="413"/>
        <v>26440.133833237982</v>
      </c>
      <c r="P2387" s="678">
        <f t="shared" ca="1" si="413"/>
        <v>3751.8723721550896</v>
      </c>
      <c r="Q2387" s="678">
        <f t="shared" ca="1" si="413"/>
        <v>13443.623032021309</v>
      </c>
      <c r="R2387" s="678">
        <f t="shared" ca="1" si="413"/>
        <v>1966.7399970990787</v>
      </c>
      <c r="S2387" s="678">
        <f t="shared" ca="1" si="413"/>
        <v>40.082400078142413</v>
      </c>
      <c r="T2387" s="678">
        <f t="shared" ca="1" si="413"/>
        <v>2775.8567905076893</v>
      </c>
      <c r="U2387" s="678">
        <f t="shared" ca="1" si="413"/>
        <v>3.2442673691644179</v>
      </c>
      <c r="V2387" s="678">
        <f t="shared" ca="1" si="411"/>
        <v>170.864748109326</v>
      </c>
      <c r="W2387" s="678">
        <f t="shared" ca="1" si="410"/>
        <v>824.25670779890993</v>
      </c>
      <c r="X2387" s="678">
        <f t="shared" ca="1" si="412"/>
        <v>0</v>
      </c>
      <c r="Y2387" s="678">
        <f t="shared" ca="1" si="412"/>
        <v>0</v>
      </c>
      <c r="Z2387" s="678">
        <f t="shared" ca="1" si="412"/>
        <v>0</v>
      </c>
      <c r="AA2387" t="str">
        <f t="shared" si="407"/>
        <v>ASR_CMS_19</v>
      </c>
      <c r="AB2387" s="957">
        <f t="shared" si="408"/>
        <v>45406</v>
      </c>
      <c r="AC2387" t="str">
        <f t="shared" si="409"/>
        <v>Unaudited</v>
      </c>
    </row>
    <row r="2388" spans="1:29" x14ac:dyDescent="0.25">
      <c r="A2388" t="s">
        <v>421</v>
      </c>
      <c r="B2388" t="s">
        <v>1380</v>
      </c>
      <c r="C2388" t="s">
        <v>1381</v>
      </c>
      <c r="D2388">
        <v>1900</v>
      </c>
      <c r="E2388" s="957">
        <v>1</v>
      </c>
      <c r="F2388" t="s">
        <v>441</v>
      </c>
      <c r="G2388" s="957">
        <v>274</v>
      </c>
      <c r="H2388" t="s">
        <v>386</v>
      </c>
      <c r="I2388" s="937" t="s">
        <v>489</v>
      </c>
      <c r="J2388" s="937" t="s">
        <v>445</v>
      </c>
      <c r="K2388" s="937" t="s">
        <v>450</v>
      </c>
      <c r="L2388" s="945" t="s">
        <v>111</v>
      </c>
      <c r="M2388" s="960" t="s">
        <v>163</v>
      </c>
      <c r="N2388" s="678">
        <f t="shared" ca="1" si="405"/>
        <v>132849.36618522418</v>
      </c>
      <c r="O2388" s="678">
        <f t="shared" ca="1" si="413"/>
        <v>16582.380558473626</v>
      </c>
      <c r="P2388" s="678">
        <f t="shared" ca="1" si="413"/>
        <v>876.42224930363057</v>
      </c>
      <c r="Q2388" s="678">
        <f t="shared" ca="1" si="413"/>
        <v>29491.333258290695</v>
      </c>
      <c r="R2388" s="678">
        <f t="shared" ca="1" si="413"/>
        <v>3782.8620014767816</v>
      </c>
      <c r="S2388" s="678">
        <f t="shared" ca="1" si="413"/>
        <v>70.912415303249261</v>
      </c>
      <c r="T2388" s="678">
        <f t="shared" ca="1" si="413"/>
        <v>5558.9899392186535</v>
      </c>
      <c r="U2388" s="678">
        <f t="shared" ca="1" si="413"/>
        <v>0.32858075401271886</v>
      </c>
      <c r="V2388" s="678">
        <f t="shared" ca="1" si="411"/>
        <v>273.51372321923293</v>
      </c>
      <c r="W2388" s="678">
        <f t="shared" ca="1" si="410"/>
        <v>76212.623459184295</v>
      </c>
      <c r="X2388" s="678">
        <f t="shared" ca="1" si="412"/>
        <v>0</v>
      </c>
      <c r="Y2388" s="678">
        <f t="shared" ca="1" si="412"/>
        <v>0</v>
      </c>
      <c r="Z2388" s="678">
        <f t="shared" ca="1" si="412"/>
        <v>0</v>
      </c>
      <c r="AA2388" t="str">
        <f t="shared" si="407"/>
        <v>ASR_CMS_19</v>
      </c>
      <c r="AB2388" s="957">
        <f t="shared" si="408"/>
        <v>45406</v>
      </c>
      <c r="AC2388" t="str">
        <f t="shared" si="409"/>
        <v>Unaudited</v>
      </c>
    </row>
    <row r="2389" spans="1:29" x14ac:dyDescent="0.25">
      <c r="A2389" t="s">
        <v>421</v>
      </c>
      <c r="B2389" t="s">
        <v>1380</v>
      </c>
      <c r="C2389" t="s">
        <v>1381</v>
      </c>
      <c r="D2389">
        <v>1900</v>
      </c>
      <c r="E2389" s="957">
        <v>1</v>
      </c>
      <c r="F2389" t="s">
        <v>441</v>
      </c>
      <c r="G2389" s="957">
        <v>274</v>
      </c>
      <c r="H2389" t="s">
        <v>386</v>
      </c>
      <c r="I2389" s="962" t="s">
        <v>489</v>
      </c>
      <c r="J2389" s="962" t="s">
        <v>445</v>
      </c>
      <c r="K2389" s="962" t="s">
        <v>450</v>
      </c>
      <c r="L2389" s="937" t="s">
        <v>112</v>
      </c>
      <c r="M2389" s="962" t="s">
        <v>464</v>
      </c>
      <c r="N2389" s="678">
        <f t="shared" ca="1" si="405"/>
        <v>505007.31208201573</v>
      </c>
      <c r="O2389" s="678">
        <f t="shared" ca="1" si="413"/>
        <v>90694.178479387585</v>
      </c>
      <c r="P2389" s="678">
        <f t="shared" ca="1" si="413"/>
        <v>15291.349267569751</v>
      </c>
      <c r="Q2389" s="678">
        <f t="shared" ca="1" si="413"/>
        <v>137954.70376643483</v>
      </c>
      <c r="R2389" s="678">
        <f t="shared" ca="1" si="413"/>
        <v>19710.183593041442</v>
      </c>
      <c r="S2389" s="678">
        <f t="shared" ca="1" si="413"/>
        <v>473.42697505426668</v>
      </c>
      <c r="T2389" s="678">
        <f t="shared" ca="1" si="413"/>
        <v>25490.106015581579</v>
      </c>
      <c r="U2389" s="678">
        <f t="shared" ca="1" si="413"/>
        <v>0.42395669106509354</v>
      </c>
      <c r="V2389" s="678">
        <f t="shared" ca="1" si="411"/>
        <v>2042.0039108106319</v>
      </c>
      <c r="W2389" s="678">
        <f t="shared" ca="1" si="410"/>
        <v>213350.93611744459</v>
      </c>
      <c r="X2389" s="678">
        <f t="shared" ca="1" si="412"/>
        <v>0</v>
      </c>
      <c r="Y2389" s="678">
        <f t="shared" ca="1" si="412"/>
        <v>0</v>
      </c>
      <c r="Z2389" s="678">
        <f t="shared" ca="1" si="412"/>
        <v>0</v>
      </c>
      <c r="AA2389" t="str">
        <f t="shared" si="407"/>
        <v>ASR_CMS_19</v>
      </c>
      <c r="AB2389" s="957">
        <f t="shared" si="408"/>
        <v>45406</v>
      </c>
      <c r="AC2389" t="str">
        <f t="shared" si="409"/>
        <v>Unaudited</v>
      </c>
    </row>
    <row r="2390" spans="1:29" x14ac:dyDescent="0.25">
      <c r="A2390" t="s">
        <v>421</v>
      </c>
      <c r="B2390" t="s">
        <v>1380</v>
      </c>
      <c r="C2390" t="s">
        <v>1381</v>
      </c>
      <c r="D2390">
        <v>1900</v>
      </c>
      <c r="E2390" s="957">
        <v>1</v>
      </c>
      <c r="F2390" t="s">
        <v>441</v>
      </c>
      <c r="G2390" s="957">
        <v>274</v>
      </c>
      <c r="H2390" t="s">
        <v>386</v>
      </c>
      <c r="I2390" s="937" t="s">
        <v>489</v>
      </c>
      <c r="J2390" s="937" t="s">
        <v>445</v>
      </c>
      <c r="K2390" s="937" t="s">
        <v>6</v>
      </c>
      <c r="L2390" s="937" t="s">
        <v>118</v>
      </c>
      <c r="M2390" s="962" t="s">
        <v>189</v>
      </c>
      <c r="N2390" s="678">
        <f t="shared" ca="1" si="405"/>
        <v>180073.98752125961</v>
      </c>
      <c r="O2390" s="678">
        <f t="shared" ca="1" si="413"/>
        <v>55156.617592604918</v>
      </c>
      <c r="P2390" s="678">
        <f t="shared" ca="1" si="413"/>
        <v>5376.6670660498685</v>
      </c>
      <c r="Q2390" s="678">
        <f t="shared" ca="1" si="413"/>
        <v>76063.240903063663</v>
      </c>
      <c r="R2390" s="678">
        <f t="shared" ca="1" si="413"/>
        <v>13334.616029294473</v>
      </c>
      <c r="S2390" s="678">
        <f t="shared" ca="1" si="413"/>
        <v>2.7184540611326628E-2</v>
      </c>
      <c r="T2390" s="678">
        <f t="shared" ca="1" si="413"/>
        <v>10510.328896497631</v>
      </c>
      <c r="U2390" s="678">
        <f t="shared" ca="1" si="413"/>
        <v>0</v>
      </c>
      <c r="V2390" s="678">
        <f t="shared" ca="1" si="411"/>
        <v>2340.2775808465403</v>
      </c>
      <c r="W2390" s="678">
        <f t="shared" ca="1" si="410"/>
        <v>17292.212268361905</v>
      </c>
      <c r="X2390" s="678">
        <f t="shared" ca="1" si="412"/>
        <v>0</v>
      </c>
      <c r="Y2390" s="678">
        <f t="shared" ca="1" si="412"/>
        <v>0</v>
      </c>
      <c r="Z2390" s="678">
        <f t="shared" ca="1" si="412"/>
        <v>0</v>
      </c>
      <c r="AA2390" t="str">
        <f t="shared" si="407"/>
        <v>ASR_CMS_19</v>
      </c>
      <c r="AB2390" s="957">
        <f t="shared" si="408"/>
        <v>45406</v>
      </c>
      <c r="AC2390" t="str">
        <f t="shared" si="409"/>
        <v>Unaudited</v>
      </c>
    </row>
    <row r="2391" spans="1:29" x14ac:dyDescent="0.25">
      <c r="A2391" t="s">
        <v>421</v>
      </c>
      <c r="B2391" t="s">
        <v>1380</v>
      </c>
      <c r="C2391" t="s">
        <v>1381</v>
      </c>
      <c r="D2391">
        <v>1900</v>
      </c>
      <c r="E2391" s="957">
        <v>1</v>
      </c>
      <c r="F2391" t="s">
        <v>441</v>
      </c>
      <c r="G2391" s="957">
        <v>274</v>
      </c>
      <c r="H2391" t="s">
        <v>386</v>
      </c>
      <c r="I2391" s="937" t="s">
        <v>489</v>
      </c>
      <c r="J2391" s="937" t="s">
        <v>445</v>
      </c>
      <c r="K2391" s="937" t="s">
        <v>6</v>
      </c>
      <c r="L2391" s="937" t="s">
        <v>45</v>
      </c>
      <c r="M2391" s="962" t="s">
        <v>164</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ASR_CMS_19</v>
      </c>
      <c r="AB2391" s="957">
        <f t="shared" si="408"/>
        <v>45406</v>
      </c>
      <c r="AC2391" t="str">
        <f t="shared" si="409"/>
        <v>Unaudited</v>
      </c>
    </row>
    <row r="2392" spans="1:29" x14ac:dyDescent="0.25">
      <c r="A2392" t="s">
        <v>421</v>
      </c>
      <c r="B2392" t="s">
        <v>1380</v>
      </c>
      <c r="C2392" t="s">
        <v>1381</v>
      </c>
      <c r="D2392">
        <v>1900</v>
      </c>
      <c r="E2392" s="957">
        <v>1</v>
      </c>
      <c r="F2392" t="s">
        <v>441</v>
      </c>
      <c r="G2392" s="957">
        <v>274</v>
      </c>
      <c r="H2392" t="s">
        <v>386</v>
      </c>
      <c r="I2392" s="937" t="s">
        <v>489</v>
      </c>
      <c r="J2392" s="937" t="s">
        <v>445</v>
      </c>
      <c r="K2392" s="937" t="s">
        <v>6</v>
      </c>
      <c r="L2392" s="937" t="s">
        <v>46</v>
      </c>
      <c r="M2392" s="962" t="s">
        <v>165</v>
      </c>
      <c r="N2392" s="678">
        <f t="shared" ca="1" si="405"/>
        <v>9.8756720653324415</v>
      </c>
      <c r="O2392" s="678">
        <f t="shared" ca="1" si="413"/>
        <v>1.0008499146867296</v>
      </c>
      <c r="P2392" s="678">
        <f t="shared" ca="1" si="413"/>
        <v>1.4297855924096137</v>
      </c>
      <c r="Q2392" s="678">
        <f t="shared" ca="1" si="413"/>
        <v>2.7210249609147357</v>
      </c>
      <c r="R2392" s="678">
        <f t="shared" ca="1" si="413"/>
        <v>0</v>
      </c>
      <c r="S2392" s="678">
        <f t="shared" ca="1" si="413"/>
        <v>0</v>
      </c>
      <c r="T2392" s="678">
        <f t="shared" ca="1" si="413"/>
        <v>1.8644404125021365</v>
      </c>
      <c r="U2392" s="678">
        <f t="shared" ca="1" si="413"/>
        <v>0</v>
      </c>
      <c r="V2392" s="678">
        <f t="shared" ca="1" si="411"/>
        <v>0</v>
      </c>
      <c r="W2392" s="678">
        <f t="shared" ca="1" si="410"/>
        <v>2.8595711848192273</v>
      </c>
      <c r="X2392" s="678">
        <f t="shared" ca="1" si="412"/>
        <v>0</v>
      </c>
      <c r="Y2392" s="678">
        <f t="shared" ca="1" si="412"/>
        <v>0</v>
      </c>
      <c r="Z2392" s="678">
        <f t="shared" ca="1" si="412"/>
        <v>0</v>
      </c>
      <c r="AA2392" t="str">
        <f t="shared" si="407"/>
        <v>ASR_CMS_19</v>
      </c>
      <c r="AB2392" s="957">
        <f t="shared" si="408"/>
        <v>45406</v>
      </c>
      <c r="AC2392" t="str">
        <f t="shared" si="409"/>
        <v>Unaudited</v>
      </c>
    </row>
    <row r="2393" spans="1:29" x14ac:dyDescent="0.25">
      <c r="A2393" t="s">
        <v>421</v>
      </c>
      <c r="B2393" t="s">
        <v>1380</v>
      </c>
      <c r="C2393" t="s">
        <v>1381</v>
      </c>
      <c r="D2393">
        <v>1900</v>
      </c>
      <c r="E2393" s="957">
        <v>1</v>
      </c>
      <c r="F2393" t="s">
        <v>441</v>
      </c>
      <c r="G2393" s="957">
        <v>274</v>
      </c>
      <c r="H2393" t="s">
        <v>386</v>
      </c>
      <c r="I2393" s="937" t="s">
        <v>489</v>
      </c>
      <c r="J2393" s="937" t="s">
        <v>445</v>
      </c>
      <c r="K2393" s="937" t="s">
        <v>6</v>
      </c>
      <c r="L2393" s="945" t="s">
        <v>166</v>
      </c>
      <c r="M2393" s="960" t="s">
        <v>462</v>
      </c>
      <c r="N2393" s="678">
        <f t="shared" ca="1" si="405"/>
        <v>246946.21323603444</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44349.029018416455</v>
      </c>
      <c r="P2393" s="678">
        <f t="shared" ca="1" si="414"/>
        <v>7477.398260488344</v>
      </c>
      <c r="Q2393" s="678">
        <f t="shared" ca="1" si="414"/>
        <v>67459.204803924236</v>
      </c>
      <c r="R2393" s="678">
        <f t="shared" ca="1" si="414"/>
        <v>9638.1875747932063</v>
      </c>
      <c r="S2393" s="678">
        <f t="shared" ca="1" si="414"/>
        <v>231.50357615902158</v>
      </c>
      <c r="T2393" s="678">
        <f t="shared" ca="1" si="414"/>
        <v>12464.542601534935</v>
      </c>
      <c r="U2393" s="678">
        <f t="shared" ca="1" si="414"/>
        <v>0.20731283870519732</v>
      </c>
      <c r="V2393" s="678">
        <f t="shared" ca="1" si="411"/>
        <v>998.53036010291146</v>
      </c>
      <c r="W2393" s="678">
        <f t="shared" ca="1" si="410"/>
        <v>104327.60972777664</v>
      </c>
      <c r="X2393" s="678">
        <f t="shared" ca="1" si="412"/>
        <v>0</v>
      </c>
      <c r="Y2393" s="678">
        <f t="shared" ca="1" si="412"/>
        <v>0</v>
      </c>
      <c r="Z2393" s="678">
        <f t="shared" ca="1" si="412"/>
        <v>0</v>
      </c>
      <c r="AA2393" t="str">
        <f t="shared" si="407"/>
        <v>ASR_CMS_19</v>
      </c>
      <c r="AB2393" s="957">
        <f t="shared" si="408"/>
        <v>45406</v>
      </c>
      <c r="AC2393" t="str">
        <f t="shared" si="409"/>
        <v>Unaudited</v>
      </c>
    </row>
    <row r="2394" spans="1:29" x14ac:dyDescent="0.25">
      <c r="A2394" t="s">
        <v>421</v>
      </c>
      <c r="B2394" t="s">
        <v>1380</v>
      </c>
      <c r="C2394" t="s">
        <v>1381</v>
      </c>
      <c r="D2394">
        <v>1900</v>
      </c>
      <c r="E2394" s="957">
        <v>1</v>
      </c>
      <c r="F2394" t="s">
        <v>441</v>
      </c>
      <c r="G2394" s="957">
        <v>274</v>
      </c>
      <c r="H2394" t="s">
        <v>386</v>
      </c>
      <c r="I2394" s="962" t="s">
        <v>489</v>
      </c>
      <c r="J2394" s="962" t="s">
        <v>445</v>
      </c>
      <c r="K2394" s="962" t="s">
        <v>435</v>
      </c>
      <c r="L2394" s="937" t="s">
        <v>121</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ASR_CMS_19</v>
      </c>
      <c r="AB2394" s="957">
        <f t="shared" si="408"/>
        <v>45406</v>
      </c>
      <c r="AC2394" t="str">
        <f t="shared" si="409"/>
        <v>Unaudited</v>
      </c>
    </row>
    <row r="2395" spans="1:29" x14ac:dyDescent="0.25">
      <c r="A2395" t="s">
        <v>421</v>
      </c>
      <c r="B2395" t="s">
        <v>1380</v>
      </c>
      <c r="C2395" t="s">
        <v>1381</v>
      </c>
      <c r="D2395">
        <v>1900</v>
      </c>
      <c r="E2395" s="957">
        <v>1</v>
      </c>
      <c r="F2395" t="s">
        <v>441</v>
      </c>
      <c r="G2395" s="957">
        <v>274</v>
      </c>
      <c r="H2395" t="s">
        <v>386</v>
      </c>
      <c r="I2395" s="937" t="s">
        <v>489</v>
      </c>
      <c r="J2395" s="937" t="s">
        <v>445</v>
      </c>
      <c r="K2395" s="937" t="s">
        <v>435</v>
      </c>
      <c r="L2395" s="937" t="s">
        <v>938</v>
      </c>
      <c r="M2395" s="962" t="s">
        <v>930</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ASR_CMS_19</v>
      </c>
      <c r="AB2395" s="957">
        <f t="shared" si="408"/>
        <v>45406</v>
      </c>
      <c r="AC2395" t="str">
        <f t="shared" si="409"/>
        <v>Unaudited</v>
      </c>
    </row>
    <row r="2396" spans="1:29" x14ac:dyDescent="0.25">
      <c r="A2396" t="s">
        <v>421</v>
      </c>
      <c r="B2396" t="s">
        <v>1380</v>
      </c>
      <c r="C2396" t="s">
        <v>1381</v>
      </c>
      <c r="D2396">
        <v>1900</v>
      </c>
      <c r="E2396" s="957">
        <v>1</v>
      </c>
      <c r="F2396" t="s">
        <v>441</v>
      </c>
      <c r="G2396" s="957">
        <v>274</v>
      </c>
      <c r="H2396" t="s">
        <v>386</v>
      </c>
      <c r="I2396" s="937" t="s">
        <v>489</v>
      </c>
      <c r="J2396" s="937" t="s">
        <v>445</v>
      </c>
      <c r="K2396" s="937" t="s">
        <v>435</v>
      </c>
      <c r="L2396" s="937" t="s">
        <v>168</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ASR_CMS_19</v>
      </c>
      <c r="AB2396" s="957">
        <f t="shared" si="408"/>
        <v>45406</v>
      </c>
      <c r="AC2396" t="str">
        <f t="shared" si="409"/>
        <v>Unaudited</v>
      </c>
    </row>
    <row r="2397" spans="1:29" x14ac:dyDescent="0.25">
      <c r="A2397" t="s">
        <v>421</v>
      </c>
      <c r="B2397" t="s">
        <v>1380</v>
      </c>
      <c r="C2397" t="s">
        <v>1381</v>
      </c>
      <c r="D2397">
        <v>1900</v>
      </c>
      <c r="E2397" s="957">
        <v>1</v>
      </c>
      <c r="F2397" t="s">
        <v>441</v>
      </c>
      <c r="G2397" s="957">
        <v>274</v>
      </c>
      <c r="H2397" t="s">
        <v>386</v>
      </c>
      <c r="I2397" s="937" t="s">
        <v>489</v>
      </c>
      <c r="J2397" s="937" t="s">
        <v>445</v>
      </c>
      <c r="K2397" s="937" t="s">
        <v>435</v>
      </c>
      <c r="L2397" s="937" t="s">
        <v>169</v>
      </c>
      <c r="M2397" s="962" t="s">
        <v>330</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ASR_CMS_19</v>
      </c>
      <c r="AB2397" s="957">
        <f t="shared" si="408"/>
        <v>45406</v>
      </c>
      <c r="AC2397" t="str">
        <f t="shared" si="409"/>
        <v>Unaudited</v>
      </c>
    </row>
    <row r="2398" spans="1:29" x14ac:dyDescent="0.25">
      <c r="A2398" t="s">
        <v>421</v>
      </c>
      <c r="B2398" t="s">
        <v>1380</v>
      </c>
      <c r="C2398" t="s">
        <v>1381</v>
      </c>
      <c r="D2398">
        <v>1900</v>
      </c>
      <c r="E2398" s="957">
        <v>1</v>
      </c>
      <c r="F2398" t="s">
        <v>441</v>
      </c>
      <c r="G2398" s="957">
        <v>274</v>
      </c>
      <c r="H2398" t="s">
        <v>386</v>
      </c>
      <c r="I2398" s="937" t="s">
        <v>489</v>
      </c>
      <c r="J2398" s="937" t="s">
        <v>451</v>
      </c>
      <c r="K2398" s="937" t="s">
        <v>436</v>
      </c>
      <c r="L2398" s="937" t="s">
        <v>122</v>
      </c>
      <c r="M2398" s="962" t="s">
        <v>27</v>
      </c>
      <c r="N2398" s="678">
        <f t="shared" ca="1" si="405"/>
        <v>3780685.6562461373</v>
      </c>
      <c r="O2398" s="678">
        <f t="shared" ca="1" si="414"/>
        <v>83.35754734222553</v>
      </c>
      <c r="P2398" s="678">
        <f t="shared" ca="1" si="414"/>
        <v>3780602.298698795</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ASR_CMS_19</v>
      </c>
      <c r="AB2398" s="957">
        <f t="shared" si="408"/>
        <v>45406</v>
      </c>
      <c r="AC2398" t="str">
        <f t="shared" si="409"/>
        <v>Unaudited</v>
      </c>
    </row>
    <row r="2399" spans="1:29" x14ac:dyDescent="0.25">
      <c r="A2399" t="s">
        <v>421</v>
      </c>
      <c r="B2399" t="s">
        <v>1380</v>
      </c>
      <c r="C2399" t="s">
        <v>1381</v>
      </c>
      <c r="D2399">
        <v>1900</v>
      </c>
      <c r="E2399" s="957">
        <v>1</v>
      </c>
      <c r="F2399" t="s">
        <v>441</v>
      </c>
      <c r="G2399" s="957">
        <v>274</v>
      </c>
      <c r="H2399" t="s">
        <v>386</v>
      </c>
      <c r="I2399" s="937" t="s">
        <v>489</v>
      </c>
      <c r="J2399" s="937" t="s">
        <v>451</v>
      </c>
      <c r="K2399" s="937" t="s">
        <v>436</v>
      </c>
      <c r="L2399" s="937" t="s">
        <v>123</v>
      </c>
      <c r="M2399" s="962" t="s">
        <v>98</v>
      </c>
      <c r="N2399" s="678">
        <f t="shared" ca="1" si="405"/>
        <v>471442.41909446742</v>
      </c>
      <c r="O2399" s="678">
        <f t="shared" ca="1" si="414"/>
        <v>43339.383316504282</v>
      </c>
      <c r="P2399" s="678">
        <f t="shared" ca="1" si="414"/>
        <v>428103.03577796312</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ASR_CMS_19</v>
      </c>
      <c r="AB2399" s="957">
        <f t="shared" si="408"/>
        <v>45406</v>
      </c>
      <c r="AC2399" t="str">
        <f t="shared" si="409"/>
        <v>Unaudited</v>
      </c>
    </row>
    <row r="2400" spans="1:29" x14ac:dyDescent="0.25">
      <c r="A2400" t="s">
        <v>421</v>
      </c>
      <c r="B2400" t="s">
        <v>1380</v>
      </c>
      <c r="C2400" t="s">
        <v>1381</v>
      </c>
      <c r="D2400">
        <v>1900</v>
      </c>
      <c r="E2400" s="957">
        <v>1</v>
      </c>
      <c r="F2400" t="s">
        <v>441</v>
      </c>
      <c r="G2400" s="957">
        <v>274</v>
      </c>
      <c r="H2400" t="s">
        <v>386</v>
      </c>
      <c r="I2400" s="937" t="s">
        <v>489</v>
      </c>
      <c r="J2400" s="937" t="s">
        <v>451</v>
      </c>
      <c r="K2400" s="937" t="s">
        <v>436</v>
      </c>
      <c r="L2400" s="937" t="s">
        <v>124</v>
      </c>
      <c r="M2400" s="962" t="s">
        <v>99</v>
      </c>
      <c r="N2400" s="678">
        <f t="shared" ca="1" si="405"/>
        <v>382717.89760184154</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69146.744512577759</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313571.15308926377</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ASR_CMS_19</v>
      </c>
      <c r="AB2400" s="957">
        <f t="shared" si="408"/>
        <v>45406</v>
      </c>
      <c r="AC2400" t="str">
        <f t="shared" si="409"/>
        <v>Unaudited</v>
      </c>
    </row>
    <row r="2401" spans="1:29" x14ac:dyDescent="0.25">
      <c r="A2401" t="s">
        <v>421</v>
      </c>
      <c r="B2401" t="s">
        <v>1380</v>
      </c>
      <c r="C2401" t="s">
        <v>1381</v>
      </c>
      <c r="D2401">
        <v>1900</v>
      </c>
      <c r="E2401" s="957">
        <v>1</v>
      </c>
      <c r="F2401" t="s">
        <v>441</v>
      </c>
      <c r="G2401" s="957">
        <v>274</v>
      </c>
      <c r="H2401" t="s">
        <v>386</v>
      </c>
      <c r="I2401" s="937" t="s">
        <v>489</v>
      </c>
      <c r="J2401" s="937" t="s">
        <v>451</v>
      </c>
      <c r="K2401" s="937" t="s">
        <v>436</v>
      </c>
      <c r="L2401" s="945" t="s">
        <v>125</v>
      </c>
      <c r="M2401" s="960" t="s">
        <v>100</v>
      </c>
      <c r="N2401" s="678">
        <f t="shared" ca="1" si="405"/>
        <v>22671.522653423726</v>
      </c>
      <c r="O2401" s="678">
        <f t="shared" ca="1" si="415"/>
        <v>21099.078926465711</v>
      </c>
      <c r="P2401" s="678">
        <f t="shared" ca="1" si="415"/>
        <v>1572.4437269580142</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ASR_CMS_19</v>
      </c>
      <c r="AB2401" s="957">
        <f t="shared" si="408"/>
        <v>45406</v>
      </c>
      <c r="AC2401" t="str">
        <f t="shared" si="409"/>
        <v>Unaudited</v>
      </c>
    </row>
    <row r="2402" spans="1:29" x14ac:dyDescent="0.25">
      <c r="A2402" t="s">
        <v>421</v>
      </c>
      <c r="B2402" t="s">
        <v>1380</v>
      </c>
      <c r="C2402" t="s">
        <v>1381</v>
      </c>
      <c r="D2402">
        <v>1900</v>
      </c>
      <c r="E2402" s="957">
        <v>1</v>
      </c>
      <c r="F2402" t="s">
        <v>441</v>
      </c>
      <c r="G2402" s="957">
        <v>274</v>
      </c>
      <c r="H2402" t="s">
        <v>386</v>
      </c>
      <c r="I2402" s="962" t="s">
        <v>489</v>
      </c>
      <c r="J2402" s="962" t="s">
        <v>451</v>
      </c>
      <c r="K2402" s="962" t="s">
        <v>436</v>
      </c>
      <c r="L2402" s="937" t="s">
        <v>126</v>
      </c>
      <c r="M2402" s="962" t="s">
        <v>101</v>
      </c>
      <c r="N2402" s="678">
        <f t="shared" ca="1" si="405"/>
        <v>470039.86509090342</v>
      </c>
      <c r="O2402" s="678">
        <f t="shared" ca="1" si="415"/>
        <v>75028.794014684157</v>
      </c>
      <c r="P2402" s="678">
        <f t="shared" ca="1" si="415"/>
        <v>395011.07107621926</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ASR_CMS_19</v>
      </c>
      <c r="AB2402" s="957">
        <f t="shared" si="408"/>
        <v>45406</v>
      </c>
      <c r="AC2402" t="str">
        <f t="shared" si="409"/>
        <v>Unaudited</v>
      </c>
    </row>
    <row r="2403" spans="1:29" x14ac:dyDescent="0.25">
      <c r="A2403" t="s">
        <v>421</v>
      </c>
      <c r="B2403" t="s">
        <v>1380</v>
      </c>
      <c r="C2403" t="s">
        <v>1381</v>
      </c>
      <c r="D2403">
        <v>1900</v>
      </c>
      <c r="E2403" s="957">
        <v>1</v>
      </c>
      <c r="F2403" t="s">
        <v>441</v>
      </c>
      <c r="G2403" s="957">
        <v>274</v>
      </c>
      <c r="H2403" t="s">
        <v>386</v>
      </c>
      <c r="I2403" s="937" t="s">
        <v>489</v>
      </c>
      <c r="J2403" s="937" t="s">
        <v>451</v>
      </c>
      <c r="K2403" s="937" t="s">
        <v>436</v>
      </c>
      <c r="L2403" s="937" t="s">
        <v>127</v>
      </c>
      <c r="M2403" s="962" t="s">
        <v>28</v>
      </c>
      <c r="N2403" s="678">
        <f t="shared" ca="1" si="405"/>
        <v>21788.163140406403</v>
      </c>
      <c r="O2403" s="678">
        <f t="shared" ca="1" si="415"/>
        <v>21788.163140406403</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ASR_CMS_19</v>
      </c>
      <c r="AB2403" s="957">
        <f t="shared" si="408"/>
        <v>45406</v>
      </c>
      <c r="AC2403" t="str">
        <f t="shared" si="409"/>
        <v>Unaudited</v>
      </c>
    </row>
    <row r="2404" spans="1:29" x14ac:dyDescent="0.25">
      <c r="A2404" t="s">
        <v>421</v>
      </c>
      <c r="B2404" t="s">
        <v>1380</v>
      </c>
      <c r="C2404" t="s">
        <v>1381</v>
      </c>
      <c r="D2404">
        <v>1900</v>
      </c>
      <c r="E2404" s="957">
        <v>1</v>
      </c>
      <c r="F2404" t="s">
        <v>441</v>
      </c>
      <c r="G2404" s="957">
        <v>274</v>
      </c>
      <c r="H2404" t="s">
        <v>386</v>
      </c>
      <c r="I2404" s="937" t="s">
        <v>489</v>
      </c>
      <c r="J2404" s="937" t="s">
        <v>437</v>
      </c>
      <c r="K2404" s="937" t="s">
        <v>437</v>
      </c>
      <c r="L2404" s="937" t="s">
        <v>129</v>
      </c>
      <c r="M2404" s="962" t="s">
        <v>327</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ASR_CMS_19</v>
      </c>
      <c r="AB2404" s="957">
        <f t="shared" si="408"/>
        <v>45406</v>
      </c>
      <c r="AC2404" t="str">
        <f t="shared" si="409"/>
        <v>Unaudited</v>
      </c>
    </row>
    <row r="2405" spans="1:29" x14ac:dyDescent="0.25">
      <c r="A2405" t="s">
        <v>421</v>
      </c>
      <c r="B2405" t="s">
        <v>1380</v>
      </c>
      <c r="C2405" t="s">
        <v>1381</v>
      </c>
      <c r="D2405">
        <v>1900</v>
      </c>
      <c r="E2405" s="957">
        <v>1</v>
      </c>
      <c r="F2405" t="s">
        <v>441</v>
      </c>
      <c r="G2405" s="957">
        <v>274</v>
      </c>
      <c r="H2405" t="s">
        <v>386</v>
      </c>
      <c r="I2405" s="937" t="s">
        <v>489</v>
      </c>
      <c r="J2405" s="937" t="s">
        <v>437</v>
      </c>
      <c r="K2405" s="937" t="s">
        <v>437</v>
      </c>
      <c r="L2405" s="937" t="s">
        <v>130</v>
      </c>
      <c r="M2405" s="962" t="s">
        <v>326</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ASR_CMS_19</v>
      </c>
      <c r="AB2405" s="957">
        <f t="shared" si="408"/>
        <v>45406</v>
      </c>
      <c r="AC2405" t="str">
        <f t="shared" si="409"/>
        <v>Unaudited</v>
      </c>
    </row>
    <row r="2406" spans="1:29" ht="30" x14ac:dyDescent="0.25">
      <c r="A2406" t="s">
        <v>421</v>
      </c>
      <c r="B2406" t="s">
        <v>1380</v>
      </c>
      <c r="C2406" t="s">
        <v>1381</v>
      </c>
      <c r="D2406">
        <v>1900</v>
      </c>
      <c r="E2406" s="957">
        <v>1</v>
      </c>
      <c r="F2406" t="s">
        <v>441</v>
      </c>
      <c r="G2406" s="957">
        <v>274</v>
      </c>
      <c r="H2406" t="s">
        <v>386</v>
      </c>
      <c r="I2406" s="937" t="s">
        <v>489</v>
      </c>
      <c r="J2406" s="937" t="s">
        <v>437</v>
      </c>
      <c r="K2406" s="937" t="s">
        <v>437</v>
      </c>
      <c r="L2406" s="937" t="s">
        <v>131</v>
      </c>
      <c r="M2406" s="962" t="s">
        <v>180</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ASR_CMS_19</v>
      </c>
      <c r="AB2406" s="957">
        <f t="shared" si="408"/>
        <v>45406</v>
      </c>
      <c r="AC2406" t="str">
        <f t="shared" si="409"/>
        <v>Unaudited</v>
      </c>
    </row>
    <row r="2407" spans="1:29" x14ac:dyDescent="0.25">
      <c r="A2407" t="s">
        <v>421</v>
      </c>
      <c r="B2407" t="s">
        <v>1380</v>
      </c>
      <c r="C2407" t="s">
        <v>1381</v>
      </c>
      <c r="D2407">
        <v>1900</v>
      </c>
      <c r="E2407" s="957">
        <v>1</v>
      </c>
      <c r="F2407" t="s">
        <v>441</v>
      </c>
      <c r="G2407" s="957">
        <v>274</v>
      </c>
      <c r="H2407" t="s">
        <v>386</v>
      </c>
      <c r="I2407" s="937" t="s">
        <v>489</v>
      </c>
      <c r="J2407" s="937" t="s">
        <v>437</v>
      </c>
      <c r="K2407" s="937" t="s">
        <v>437</v>
      </c>
      <c r="L2407" s="937" t="s">
        <v>132</v>
      </c>
      <c r="M2407" s="962" t="s">
        <v>495</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ASR_CMS_19</v>
      </c>
      <c r="AB2407" s="957">
        <f t="shared" si="408"/>
        <v>45406</v>
      </c>
      <c r="AC2407" t="str">
        <f t="shared" si="409"/>
        <v>Unaudited</v>
      </c>
    </row>
    <row r="2408" spans="1:29" x14ac:dyDescent="0.25">
      <c r="A2408" t="s">
        <v>421</v>
      </c>
      <c r="B2408" t="s">
        <v>1380</v>
      </c>
      <c r="C2408" t="s">
        <v>1381</v>
      </c>
      <c r="D2408">
        <v>1900</v>
      </c>
      <c r="E2408" s="957">
        <v>1</v>
      </c>
      <c r="F2408" t="s">
        <v>441</v>
      </c>
      <c r="G2408" s="957">
        <v>274</v>
      </c>
      <c r="H2408" t="s">
        <v>386</v>
      </c>
      <c r="I2408" s="937" t="s">
        <v>489</v>
      </c>
      <c r="J2408" s="937" t="s">
        <v>437</v>
      </c>
      <c r="K2408" s="937" t="s">
        <v>437</v>
      </c>
      <c r="L2408" s="937" t="s">
        <v>133</v>
      </c>
      <c r="M2408" s="962" t="s">
        <v>496</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ASR_CMS_19</v>
      </c>
      <c r="AB2408" s="957">
        <f t="shared" si="408"/>
        <v>45406</v>
      </c>
      <c r="AC2408" t="str">
        <f t="shared" si="409"/>
        <v>Unaudited</v>
      </c>
    </row>
    <row r="2409" spans="1:29" x14ac:dyDescent="0.25">
      <c r="A2409" t="s">
        <v>421</v>
      </c>
      <c r="B2409" t="s">
        <v>1380</v>
      </c>
      <c r="C2409" t="s">
        <v>1381</v>
      </c>
      <c r="D2409">
        <v>1900</v>
      </c>
      <c r="E2409" s="957">
        <v>1</v>
      </c>
      <c r="F2409" t="s">
        <v>441</v>
      </c>
      <c r="G2409" s="957">
        <v>274</v>
      </c>
      <c r="H2409" t="s">
        <v>386</v>
      </c>
      <c r="I2409" s="937" t="s">
        <v>489</v>
      </c>
      <c r="J2409" s="937" t="s">
        <v>437</v>
      </c>
      <c r="K2409" s="937" t="s">
        <v>437</v>
      </c>
      <c r="L2409" s="945" t="s">
        <v>134</v>
      </c>
      <c r="M2409" s="960" t="s">
        <v>497</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ASR_CMS_19</v>
      </c>
      <c r="AB2409" s="957">
        <f t="shared" si="408"/>
        <v>45406</v>
      </c>
      <c r="AC2409" t="str">
        <f t="shared" si="409"/>
        <v>Unaudited</v>
      </c>
    </row>
    <row r="2410" spans="1:29" x14ac:dyDescent="0.25">
      <c r="A2410" t="s">
        <v>421</v>
      </c>
      <c r="B2410" t="s">
        <v>1380</v>
      </c>
      <c r="C2410" t="s">
        <v>1381</v>
      </c>
      <c r="D2410">
        <v>1900</v>
      </c>
      <c r="E2410" s="957">
        <v>1</v>
      </c>
      <c r="F2410" t="s">
        <v>441</v>
      </c>
      <c r="G2410" s="957">
        <v>274</v>
      </c>
      <c r="H2410" t="s">
        <v>386</v>
      </c>
      <c r="I2410" s="937" t="s">
        <v>490</v>
      </c>
      <c r="J2410" s="937" t="s">
        <v>26</v>
      </c>
      <c r="K2410" s="937" t="s">
        <v>26</v>
      </c>
      <c r="L2410" s="937" t="s">
        <v>270</v>
      </c>
      <c r="M2410" s="962" t="s">
        <v>26</v>
      </c>
      <c r="N2410" s="678">
        <f t="shared" ca="1" si="405"/>
        <v>1234614.7655355923</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ASR_CMS_19</v>
      </c>
      <c r="AB2410" s="957">
        <f t="shared" si="408"/>
        <v>45406</v>
      </c>
      <c r="AC2410" t="str">
        <f t="shared" si="409"/>
        <v>Unaudited</v>
      </c>
    </row>
    <row r="2411" spans="1:29" x14ac:dyDescent="0.25">
      <c r="A2411" t="s">
        <v>421</v>
      </c>
      <c r="B2411" t="s">
        <v>1380</v>
      </c>
      <c r="C2411" t="s">
        <v>1381</v>
      </c>
      <c r="D2411">
        <v>1900</v>
      </c>
      <c r="E2411" s="957">
        <v>1</v>
      </c>
      <c r="F2411" t="s">
        <v>442</v>
      </c>
      <c r="G2411" s="957">
        <v>366</v>
      </c>
      <c r="H2411" t="s">
        <v>386</v>
      </c>
      <c r="I2411" s="937" t="s">
        <v>433</v>
      </c>
      <c r="J2411" s="937" t="s">
        <v>433</v>
      </c>
      <c r="K2411" s="937" t="s">
        <v>433</v>
      </c>
      <c r="L2411" s="937"/>
      <c r="M2411" s="962" t="s">
        <v>433</v>
      </c>
      <c r="N2411" s="678">
        <f t="shared" ca="1" si="405"/>
        <v>35636.755913913999</v>
      </c>
      <c r="O2411" s="678">
        <f t="shared" ca="1" si="415"/>
        <v>16120.864516121001</v>
      </c>
      <c r="P2411" s="678">
        <f t="shared" ca="1" si="415"/>
        <v>2256.8365591380002</v>
      </c>
      <c r="Q2411" s="678">
        <f t="shared" ca="1" si="415"/>
        <v>12819.064516086</v>
      </c>
      <c r="R2411" s="678">
        <f t="shared" ca="1" si="415"/>
        <v>1863.8709677310001</v>
      </c>
      <c r="S2411" s="678">
        <f t="shared" ca="1" si="415"/>
        <v>41</v>
      </c>
      <c r="T2411" s="678">
        <f t="shared" ca="1" si="415"/>
        <v>1607.7</v>
      </c>
      <c r="U2411" s="678">
        <f t="shared" ca="1" si="415"/>
        <v>0</v>
      </c>
      <c r="V2411" s="678">
        <f t="shared" ca="1" si="415"/>
        <v>136.96774193499999</v>
      </c>
      <c r="W2411" s="678">
        <f t="shared" ca="1" si="410"/>
        <v>790.45161290300007</v>
      </c>
      <c r="X2411" s="678">
        <f t="shared" ca="1" si="415"/>
        <v>0</v>
      </c>
      <c r="Y2411" s="678">
        <f t="shared" ca="1" si="415"/>
        <v>0</v>
      </c>
      <c r="Z2411" s="678">
        <f t="shared" ca="1" si="415"/>
        <v>0</v>
      </c>
      <c r="AA2411" t="str">
        <f t="shared" si="407"/>
        <v>ASR_CMS_19</v>
      </c>
      <c r="AB2411" s="957">
        <f t="shared" si="408"/>
        <v>45406</v>
      </c>
      <c r="AC2411" t="str">
        <f t="shared" si="409"/>
        <v>Unaudited</v>
      </c>
    </row>
    <row r="2412" spans="1:29" x14ac:dyDescent="0.25">
      <c r="A2412" t="s">
        <v>421</v>
      </c>
      <c r="B2412" t="s">
        <v>1380</v>
      </c>
      <c r="C2412" t="s">
        <v>1381</v>
      </c>
      <c r="D2412">
        <v>1900</v>
      </c>
      <c r="E2412" s="957">
        <v>1</v>
      </c>
      <c r="F2412" t="s">
        <v>442</v>
      </c>
      <c r="G2412" s="957">
        <v>366</v>
      </c>
      <c r="H2412" t="s">
        <v>386</v>
      </c>
      <c r="I2412" s="937" t="s">
        <v>488</v>
      </c>
      <c r="J2412" s="937" t="s">
        <v>12</v>
      </c>
      <c r="K2412" s="937" t="s">
        <v>12</v>
      </c>
      <c r="L2412" s="937">
        <v>1.1000000000000001</v>
      </c>
      <c r="M2412" s="962" t="s">
        <v>12</v>
      </c>
      <c r="N2412" s="678">
        <f t="shared" ca="1" si="405"/>
        <v>68160647.316534206</v>
      </c>
      <c r="O2412" s="678">
        <f t="shared" ca="1" si="415"/>
        <v>21692066.681906004</v>
      </c>
      <c r="P2412" s="678">
        <f t="shared" ca="1" si="415"/>
        <v>3036776.0695988112</v>
      </c>
      <c r="Q2412" s="678">
        <f t="shared" ca="1" si="415"/>
        <v>17249172.217458278</v>
      </c>
      <c r="R2412" s="678">
        <f t="shared" ca="1" si="415"/>
        <v>2508001.6222492568</v>
      </c>
      <c r="S2412" s="678">
        <f t="shared" ca="1" si="415"/>
        <v>55169.073002071986</v>
      </c>
      <c r="T2412" s="678">
        <f t="shared" ca="1" si="415"/>
        <v>2163302.002119652</v>
      </c>
      <c r="U2412" s="678">
        <f t="shared" ca="1" si="415"/>
        <v>3.5181697886710855E-2</v>
      </c>
      <c r="V2412" s="678">
        <f t="shared" ca="1" si="415"/>
        <v>184302.5946989331</v>
      </c>
      <c r="W2412" s="678">
        <f t="shared" ca="1" si="410"/>
        <v>21271857.020319495</v>
      </c>
      <c r="X2412" s="678">
        <f t="shared" ca="1" si="415"/>
        <v>0</v>
      </c>
      <c r="Y2412" s="678">
        <f t="shared" ca="1" si="415"/>
        <v>0</v>
      </c>
      <c r="Z2412" s="678">
        <f t="shared" ca="1" si="415"/>
        <v>0</v>
      </c>
      <c r="AA2412" t="str">
        <f t="shared" si="407"/>
        <v>ASR_CMS_19</v>
      </c>
      <c r="AB2412" s="957">
        <f t="shared" si="408"/>
        <v>45406</v>
      </c>
      <c r="AC2412" t="str">
        <f t="shared" si="409"/>
        <v>Unaudited</v>
      </c>
    </row>
    <row r="2413" spans="1:29" x14ac:dyDescent="0.25">
      <c r="A2413" t="s">
        <v>421</v>
      </c>
      <c r="B2413" t="s">
        <v>1380</v>
      </c>
      <c r="C2413" t="s">
        <v>1381</v>
      </c>
      <c r="D2413">
        <v>1900</v>
      </c>
      <c r="E2413" s="957">
        <v>1</v>
      </c>
      <c r="F2413" t="s">
        <v>442</v>
      </c>
      <c r="G2413" s="957">
        <v>366</v>
      </c>
      <c r="H2413" t="s">
        <v>386</v>
      </c>
      <c r="I2413" s="937" t="s">
        <v>488</v>
      </c>
      <c r="J2413" s="937" t="s">
        <v>12</v>
      </c>
      <c r="K2413" s="937" t="s">
        <v>1323</v>
      </c>
      <c r="L2413" s="937" t="s">
        <v>1314</v>
      </c>
      <c r="M2413" s="962" t="s">
        <v>1323</v>
      </c>
      <c r="N2413" s="678">
        <f t="shared" ca="1" si="405"/>
        <v>920698.7431835623</v>
      </c>
      <c r="O2413" s="678">
        <f t="shared" ca="1" si="415"/>
        <v>301285.36885978986</v>
      </c>
      <c r="P2413" s="678">
        <f t="shared" ca="1" si="415"/>
        <v>42561.204560030463</v>
      </c>
      <c r="Q2413" s="678">
        <f t="shared" ca="1" si="415"/>
        <v>213832.21038756866</v>
      </c>
      <c r="R2413" s="678">
        <f t="shared" ca="1" si="415"/>
        <v>31336.207844452041</v>
      </c>
      <c r="S2413" s="678">
        <f t="shared" ca="1" si="415"/>
        <v>672.36249959441852</v>
      </c>
      <c r="T2413" s="678">
        <f t="shared" ca="1" si="415"/>
        <v>27844.256340384771</v>
      </c>
      <c r="U2413" s="678">
        <f t="shared" ca="1" si="415"/>
        <v>33.648342264787409</v>
      </c>
      <c r="V2413" s="678">
        <f t="shared" ca="1" si="415"/>
        <v>2783.3463088806438</v>
      </c>
      <c r="W2413" s="678">
        <f t="shared" ca="1" si="410"/>
        <v>300350.13804059679</v>
      </c>
      <c r="X2413" s="678">
        <f t="shared" ca="1" si="415"/>
        <v>0</v>
      </c>
      <c r="Y2413" s="678">
        <f t="shared" ca="1" si="415"/>
        <v>0</v>
      </c>
      <c r="Z2413" s="678">
        <f t="shared" ca="1" si="415"/>
        <v>0</v>
      </c>
      <c r="AA2413" t="str">
        <f t="shared" si="407"/>
        <v>ASR_CMS_19</v>
      </c>
      <c r="AB2413" s="957">
        <f t="shared" si="408"/>
        <v>45406</v>
      </c>
      <c r="AC2413" t="str">
        <f t="shared" si="409"/>
        <v>Unaudited</v>
      </c>
    </row>
    <row r="2414" spans="1:29" x14ac:dyDescent="0.25">
      <c r="A2414" t="s">
        <v>421</v>
      </c>
      <c r="B2414" t="s">
        <v>1380</v>
      </c>
      <c r="C2414" t="s">
        <v>1381</v>
      </c>
      <c r="D2414">
        <v>1900</v>
      </c>
      <c r="E2414" s="957">
        <v>1</v>
      </c>
      <c r="F2414" t="s">
        <v>442</v>
      </c>
      <c r="G2414" s="957">
        <v>366</v>
      </c>
      <c r="H2414" t="s">
        <v>386</v>
      </c>
      <c r="I2414" s="937" t="s">
        <v>488</v>
      </c>
      <c r="J2414" s="937" t="s">
        <v>491</v>
      </c>
      <c r="K2414" s="937" t="s">
        <v>492</v>
      </c>
      <c r="L2414" s="945" t="s">
        <v>63</v>
      </c>
      <c r="M2414" s="960" t="s">
        <v>344</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ASR_CMS_19</v>
      </c>
      <c r="AB2414" s="957">
        <f t="shared" si="408"/>
        <v>45406</v>
      </c>
      <c r="AC2414" t="str">
        <f t="shared" si="409"/>
        <v>Unaudited</v>
      </c>
    </row>
    <row r="2415" spans="1:29" x14ac:dyDescent="0.25">
      <c r="A2415" t="s">
        <v>421</v>
      </c>
      <c r="B2415" t="s">
        <v>1380</v>
      </c>
      <c r="C2415" t="s">
        <v>1381</v>
      </c>
      <c r="D2415">
        <v>1900</v>
      </c>
      <c r="E2415" s="957">
        <v>1</v>
      </c>
      <c r="F2415" t="s">
        <v>442</v>
      </c>
      <c r="G2415" s="957">
        <v>366</v>
      </c>
      <c r="H2415" t="s">
        <v>386</v>
      </c>
      <c r="I2415" s="962" t="s">
        <v>488</v>
      </c>
      <c r="J2415" s="962" t="s">
        <v>491</v>
      </c>
      <c r="K2415" s="962" t="s">
        <v>1014</v>
      </c>
      <c r="L2415" s="953" t="s">
        <v>910</v>
      </c>
      <c r="M2415" s="962" t="s">
        <v>911</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ASR_CMS_19</v>
      </c>
      <c r="AB2415" s="957">
        <f t="shared" si="408"/>
        <v>45406</v>
      </c>
      <c r="AC2415" t="str">
        <f t="shared" si="409"/>
        <v>Unaudited</v>
      </c>
    </row>
    <row r="2416" spans="1:29" x14ac:dyDescent="0.25">
      <c r="A2416" t="s">
        <v>421</v>
      </c>
      <c r="B2416" t="s">
        <v>1380</v>
      </c>
      <c r="C2416" t="s">
        <v>1381</v>
      </c>
      <c r="D2416">
        <v>1900</v>
      </c>
      <c r="E2416" s="957">
        <v>1</v>
      </c>
      <c r="F2416" t="s">
        <v>442</v>
      </c>
      <c r="G2416" s="957">
        <v>366</v>
      </c>
      <c r="H2416" t="s">
        <v>386</v>
      </c>
      <c r="I2416" s="958" t="s">
        <v>488</v>
      </c>
      <c r="J2416" s="958" t="s">
        <v>13</v>
      </c>
      <c r="K2416" s="958" t="s">
        <v>493</v>
      </c>
      <c r="L2416" s="953" t="s">
        <v>95</v>
      </c>
      <c r="M2416" s="958" t="s">
        <v>147</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ASR_CMS_19</v>
      </c>
      <c r="AB2416" s="957">
        <f t="shared" si="408"/>
        <v>45406</v>
      </c>
      <c r="AC2416" t="str">
        <f t="shared" si="409"/>
        <v>Unaudited</v>
      </c>
    </row>
    <row r="2417" spans="1:29" x14ac:dyDescent="0.25">
      <c r="A2417" t="s">
        <v>421</v>
      </c>
      <c r="B2417" t="s">
        <v>1380</v>
      </c>
      <c r="C2417" t="s">
        <v>1381</v>
      </c>
      <c r="D2417">
        <v>1900</v>
      </c>
      <c r="E2417" s="957">
        <v>1</v>
      </c>
      <c r="F2417" t="s">
        <v>442</v>
      </c>
      <c r="G2417" s="957">
        <v>366</v>
      </c>
      <c r="H2417" t="s">
        <v>386</v>
      </c>
      <c r="I2417" s="958" t="s">
        <v>488</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ASR_CMS_19</v>
      </c>
      <c r="AB2417" s="957">
        <f t="shared" si="408"/>
        <v>45406</v>
      </c>
      <c r="AC2417" t="str">
        <f t="shared" si="409"/>
        <v>Unaudited</v>
      </c>
    </row>
    <row r="2418" spans="1:29" x14ac:dyDescent="0.25">
      <c r="A2418" t="s">
        <v>421</v>
      </c>
      <c r="B2418" t="s">
        <v>1380</v>
      </c>
      <c r="C2418" t="s">
        <v>1381</v>
      </c>
      <c r="D2418">
        <v>1900</v>
      </c>
      <c r="E2418" s="957">
        <v>1</v>
      </c>
      <c r="F2418" t="s">
        <v>442</v>
      </c>
      <c r="G2418" s="957">
        <v>366</v>
      </c>
      <c r="H2418" t="s">
        <v>386</v>
      </c>
      <c r="I2418" s="958" t="s">
        <v>489</v>
      </c>
      <c r="J2418" s="958" t="s">
        <v>445</v>
      </c>
      <c r="K2418" s="958" t="s">
        <v>0</v>
      </c>
      <c r="L2418" s="937">
        <v>2.1</v>
      </c>
      <c r="M2418" s="958" t="s">
        <v>148</v>
      </c>
      <c r="N2418" s="678">
        <f t="shared" ca="1" si="405"/>
        <v>7180161.6699999999</v>
      </c>
      <c r="O2418" s="678">
        <f t="shared" ca="1" si="415"/>
        <v>1491124.0499999998</v>
      </c>
      <c r="P2418" s="678">
        <f t="shared" ca="1" si="415"/>
        <v>1500520.8899999997</v>
      </c>
      <c r="Q2418" s="678">
        <f t="shared" ca="1" si="415"/>
        <v>1919162.66</v>
      </c>
      <c r="R2418" s="678">
        <f t="shared" ca="1" si="415"/>
        <v>369441.43999999994</v>
      </c>
      <c r="S2418" s="678">
        <f t="shared" ca="1" si="415"/>
        <v>36406.839999999997</v>
      </c>
      <c r="T2418" s="678">
        <f t="shared" ca="1" si="415"/>
        <v>469016.4</v>
      </c>
      <c r="U2418" s="678">
        <f t="shared" ca="1" si="415"/>
        <v>0</v>
      </c>
      <c r="V2418" s="678">
        <f t="shared" ca="1" si="415"/>
        <v>51161.19</v>
      </c>
      <c r="W2418" s="678">
        <f t="shared" ca="1" si="410"/>
        <v>1343328.2000000002</v>
      </c>
      <c r="X2418" s="678">
        <f t="shared" ca="1" si="415"/>
        <v>0</v>
      </c>
      <c r="Y2418" s="678">
        <f t="shared" ca="1" si="415"/>
        <v>0</v>
      </c>
      <c r="Z2418" s="678">
        <f t="shared" ca="1" si="415"/>
        <v>0</v>
      </c>
      <c r="AA2418" t="str">
        <f t="shared" si="407"/>
        <v>ASR_CMS_19</v>
      </c>
      <c r="AB2418" s="957">
        <f t="shared" si="408"/>
        <v>45406</v>
      </c>
      <c r="AC2418" t="str">
        <f t="shared" si="409"/>
        <v>Unaudited</v>
      </c>
    </row>
    <row r="2419" spans="1:29" ht="30" x14ac:dyDescent="0.25">
      <c r="A2419" t="s">
        <v>421</v>
      </c>
      <c r="B2419" t="s">
        <v>1380</v>
      </c>
      <c r="C2419" t="s">
        <v>1381</v>
      </c>
      <c r="D2419">
        <v>1900</v>
      </c>
      <c r="E2419" s="957">
        <v>1</v>
      </c>
      <c r="F2419" t="s">
        <v>442</v>
      </c>
      <c r="G2419" s="957">
        <v>366</v>
      </c>
      <c r="H2419" t="s">
        <v>386</v>
      </c>
      <c r="I2419" s="965" t="s">
        <v>489</v>
      </c>
      <c r="J2419" s="965" t="s">
        <v>445</v>
      </c>
      <c r="K2419" s="965" t="s">
        <v>0</v>
      </c>
      <c r="L2419" s="945">
        <v>2.2000000000000002</v>
      </c>
      <c r="M2419" s="965" t="s">
        <v>149</v>
      </c>
      <c r="N2419" s="678">
        <f t="shared" ca="1" si="405"/>
        <v>868397.26323771337</v>
      </c>
      <c r="O2419" s="678">
        <f t="shared" ca="1" si="415"/>
        <v>180342.46353786279</v>
      </c>
      <c r="P2419" s="678">
        <f t="shared" ca="1" si="415"/>
        <v>181478.95468028061</v>
      </c>
      <c r="Q2419" s="678">
        <f t="shared" ca="1" si="415"/>
        <v>232111.15267993818</v>
      </c>
      <c r="R2419" s="678">
        <f t="shared" ca="1" si="415"/>
        <v>44681.71472559611</v>
      </c>
      <c r="S2419" s="678">
        <f t="shared" ca="1" si="415"/>
        <v>4403.1877932817215</v>
      </c>
      <c r="T2419" s="678">
        <f t="shared" ca="1" si="415"/>
        <v>56724.705778610216</v>
      </c>
      <c r="U2419" s="678">
        <f t="shared" ca="1" si="415"/>
        <v>0</v>
      </c>
      <c r="V2419" s="678">
        <f t="shared" ca="1" si="415"/>
        <v>6187.6374686121326</v>
      </c>
      <c r="W2419" s="678">
        <f t="shared" ca="1" si="410"/>
        <v>162467.44657353146</v>
      </c>
      <c r="X2419" s="678">
        <f t="shared" ca="1" si="415"/>
        <v>0</v>
      </c>
      <c r="Y2419" s="678">
        <f t="shared" ca="1" si="415"/>
        <v>0</v>
      </c>
      <c r="Z2419" s="678">
        <f t="shared" ca="1" si="415"/>
        <v>0</v>
      </c>
      <c r="AA2419" t="str">
        <f t="shared" si="407"/>
        <v>ASR_CMS_19</v>
      </c>
      <c r="AB2419" s="957">
        <f t="shared" si="408"/>
        <v>45406</v>
      </c>
      <c r="AC2419" t="str">
        <f t="shared" si="409"/>
        <v>Unaudited</v>
      </c>
    </row>
    <row r="2420" spans="1:29" x14ac:dyDescent="0.25">
      <c r="A2420" t="s">
        <v>421</v>
      </c>
      <c r="B2420" t="s">
        <v>1380</v>
      </c>
      <c r="C2420" t="s">
        <v>1381</v>
      </c>
      <c r="D2420">
        <v>1900</v>
      </c>
      <c r="E2420" s="957">
        <v>1</v>
      </c>
      <c r="F2420" t="s">
        <v>442</v>
      </c>
      <c r="G2420" s="957">
        <v>366</v>
      </c>
      <c r="H2420" t="s">
        <v>386</v>
      </c>
      <c r="I2420" s="937" t="s">
        <v>489</v>
      </c>
      <c r="J2420" s="937" t="s">
        <v>445</v>
      </c>
      <c r="K2420" s="937" t="s">
        <v>0</v>
      </c>
      <c r="L2420" s="937">
        <v>2.2999999999999998</v>
      </c>
      <c r="M2420" s="958" t="s">
        <v>150</v>
      </c>
      <c r="N2420" s="678">
        <f t="shared" ca="1" si="405"/>
        <v>668621.65</v>
      </c>
      <c r="O2420" s="678">
        <f t="shared" ca="1" si="415"/>
        <v>243509.69</v>
      </c>
      <c r="P2420" s="678">
        <f t="shared" ca="1" si="415"/>
        <v>54702.05</v>
      </c>
      <c r="Q2420" s="678">
        <f t="shared" ca="1" si="415"/>
        <v>249741.15000000005</v>
      </c>
      <c r="R2420" s="678">
        <f t="shared" ca="1" si="415"/>
        <v>54854.080000000002</v>
      </c>
      <c r="S2420" s="678">
        <f t="shared" ca="1" si="415"/>
        <v>0</v>
      </c>
      <c r="T2420" s="678">
        <f t="shared" ca="1" si="415"/>
        <v>23751.919999999998</v>
      </c>
      <c r="U2420" s="678">
        <f t="shared" ca="1" si="415"/>
        <v>0</v>
      </c>
      <c r="V2420" s="678">
        <f t="shared" ca="1" si="415"/>
        <v>6588.79</v>
      </c>
      <c r="W2420" s="678">
        <f t="shared" ca="1" si="410"/>
        <v>35473.969999999994</v>
      </c>
      <c r="X2420" s="678">
        <f t="shared" ca="1" si="415"/>
        <v>0</v>
      </c>
      <c r="Y2420" s="678">
        <f t="shared" ca="1" si="415"/>
        <v>0</v>
      </c>
      <c r="Z2420" s="678">
        <f t="shared" ca="1" si="415"/>
        <v>0</v>
      </c>
      <c r="AA2420" t="str">
        <f t="shared" si="407"/>
        <v>ASR_CMS_19</v>
      </c>
      <c r="AB2420" s="957">
        <f t="shared" si="408"/>
        <v>45406</v>
      </c>
      <c r="AC2420" t="str">
        <f t="shared" si="409"/>
        <v>Unaudited</v>
      </c>
    </row>
    <row r="2421" spans="1:29" x14ac:dyDescent="0.25">
      <c r="A2421" t="s">
        <v>421</v>
      </c>
      <c r="B2421" t="s">
        <v>1380</v>
      </c>
      <c r="C2421" t="s">
        <v>1381</v>
      </c>
      <c r="D2421">
        <v>1900</v>
      </c>
      <c r="E2421" s="957">
        <v>1</v>
      </c>
      <c r="F2421" t="s">
        <v>442</v>
      </c>
      <c r="G2421" s="957">
        <v>366</v>
      </c>
      <c r="H2421" t="s">
        <v>386</v>
      </c>
      <c r="I2421" s="937" t="s">
        <v>489</v>
      </c>
      <c r="J2421" s="937" t="s">
        <v>445</v>
      </c>
      <c r="K2421" s="937" t="s">
        <v>0</v>
      </c>
      <c r="L2421" s="943">
        <v>2.4</v>
      </c>
      <c r="M2421" s="959" t="s">
        <v>151</v>
      </c>
      <c r="N2421" s="678">
        <f t="shared" ca="1" si="405"/>
        <v>2964280.9800000004</v>
      </c>
      <c r="O2421" s="678">
        <f t="shared" ca="1" si="415"/>
        <v>1111867.31</v>
      </c>
      <c r="P2421" s="678">
        <f t="shared" ca="1" si="415"/>
        <v>86615.39</v>
      </c>
      <c r="Q2421" s="678">
        <f t="shared" ca="1" si="415"/>
        <v>1281781.46</v>
      </c>
      <c r="R2421" s="678">
        <f t="shared" ca="1" si="415"/>
        <v>88646.489999999991</v>
      </c>
      <c r="S2421" s="678">
        <f t="shared" ca="1" si="415"/>
        <v>0</v>
      </c>
      <c r="T2421" s="678">
        <f t="shared" ca="1" si="415"/>
        <v>165133.13999999998</v>
      </c>
      <c r="U2421" s="678">
        <f t="shared" ca="1" si="415"/>
        <v>0</v>
      </c>
      <c r="V2421" s="678">
        <f t="shared" ca="1" si="415"/>
        <v>31791.680000000004</v>
      </c>
      <c r="W2421" s="678">
        <f t="shared" ca="1" si="410"/>
        <v>198445.51</v>
      </c>
      <c r="X2421" s="678">
        <f t="shared" ca="1" si="415"/>
        <v>0</v>
      </c>
      <c r="Y2421" s="678">
        <f t="shared" ca="1" si="415"/>
        <v>0</v>
      </c>
      <c r="Z2421" s="678">
        <f t="shared" ca="1" si="415"/>
        <v>0</v>
      </c>
      <c r="AA2421" t="str">
        <f t="shared" si="407"/>
        <v>ASR_CMS_19</v>
      </c>
      <c r="AB2421" s="957">
        <f t="shared" si="408"/>
        <v>45406</v>
      </c>
      <c r="AC2421" t="str">
        <f t="shared" si="409"/>
        <v>Unaudited</v>
      </c>
    </row>
    <row r="2422" spans="1:29" ht="30" x14ac:dyDescent="0.25">
      <c r="A2422" t="s">
        <v>421</v>
      </c>
      <c r="B2422" t="s">
        <v>1380</v>
      </c>
      <c r="C2422" t="s">
        <v>1381</v>
      </c>
      <c r="D2422">
        <v>1900</v>
      </c>
      <c r="E2422" s="957">
        <v>1</v>
      </c>
      <c r="F2422" t="s">
        <v>442</v>
      </c>
      <c r="G2422" s="957">
        <v>366</v>
      </c>
      <c r="H2422" t="s">
        <v>386</v>
      </c>
      <c r="I2422" s="958" t="s">
        <v>489</v>
      </c>
      <c r="J2422" s="958" t="s">
        <v>445</v>
      </c>
      <c r="K2422" s="958" t="s">
        <v>0</v>
      </c>
      <c r="L2422" s="937">
        <v>2.5</v>
      </c>
      <c r="M2422" s="958" t="s">
        <v>152</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139069.22384473961</v>
      </c>
      <c r="O2422" s="678">
        <f t="shared" ca="1" si="415"/>
        <v>51890.406108944546</v>
      </c>
      <c r="P2422" s="678">
        <f t="shared" ca="1" si="415"/>
        <v>5410.6364522878766</v>
      </c>
      <c r="Q2422" s="678">
        <f t="shared" ca="1" si="415"/>
        <v>58629.918104082652</v>
      </c>
      <c r="R2422" s="678">
        <f t="shared" ca="1" si="415"/>
        <v>5492.3078364812864</v>
      </c>
      <c r="S2422" s="678">
        <f t="shared" ca="1" si="415"/>
        <v>0</v>
      </c>
      <c r="T2422" s="678">
        <f t="shared" ca="1" si="415"/>
        <v>7231.8631792974957</v>
      </c>
      <c r="U2422" s="678">
        <f t="shared" ca="1" si="415"/>
        <v>0</v>
      </c>
      <c r="V2422" s="678">
        <f t="shared" ca="1" si="415"/>
        <v>1469.4772990364202</v>
      </c>
      <c r="W2422" s="678">
        <f t="shared" ca="1" si="410"/>
        <v>8944.6148646093443</v>
      </c>
      <c r="X2422" s="678">
        <f t="shared" ca="1" si="415"/>
        <v>0</v>
      </c>
      <c r="Y2422" s="678">
        <f t="shared" ca="1" si="415"/>
        <v>0</v>
      </c>
      <c r="Z2422" s="678">
        <f t="shared" ca="1" si="415"/>
        <v>0</v>
      </c>
      <c r="AA2422" t="str">
        <f t="shared" si="407"/>
        <v>ASR_CMS_19</v>
      </c>
      <c r="AB2422" s="957">
        <f t="shared" si="408"/>
        <v>45406</v>
      </c>
      <c r="AC2422" t="str">
        <f t="shared" si="409"/>
        <v>Unaudited</v>
      </c>
    </row>
    <row r="2423" spans="1:29" x14ac:dyDescent="0.25">
      <c r="A2423" t="s">
        <v>421</v>
      </c>
      <c r="B2423" t="s">
        <v>1380</v>
      </c>
      <c r="C2423" t="s">
        <v>1381</v>
      </c>
      <c r="D2423">
        <v>1900</v>
      </c>
      <c r="E2423" s="957">
        <v>1</v>
      </c>
      <c r="F2423" t="s">
        <v>442</v>
      </c>
      <c r="G2423" s="957">
        <v>366</v>
      </c>
      <c r="H2423" t="s">
        <v>386</v>
      </c>
      <c r="I2423" s="937" t="s">
        <v>489</v>
      </c>
      <c r="J2423" s="937" t="s">
        <v>445</v>
      </c>
      <c r="K2423" s="937" t="s">
        <v>0</v>
      </c>
      <c r="L2423" s="937" t="s">
        <v>97</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ASR_CMS_19</v>
      </c>
      <c r="AB2423" s="957">
        <f t="shared" si="408"/>
        <v>45406</v>
      </c>
      <c r="AC2423" t="str">
        <f t="shared" si="409"/>
        <v>Unaudited</v>
      </c>
    </row>
    <row r="2424" spans="1:29" x14ac:dyDescent="0.25">
      <c r="A2424" t="s">
        <v>421</v>
      </c>
      <c r="B2424" t="s">
        <v>1380</v>
      </c>
      <c r="C2424" t="s">
        <v>1381</v>
      </c>
      <c r="D2424">
        <v>1900</v>
      </c>
      <c r="E2424" s="957">
        <v>1</v>
      </c>
      <c r="F2424" t="s">
        <v>442</v>
      </c>
      <c r="G2424" s="957">
        <v>366</v>
      </c>
      <c r="H2424" t="s">
        <v>386</v>
      </c>
      <c r="I2424" s="937" t="s">
        <v>489</v>
      </c>
      <c r="J2424" s="937" t="s">
        <v>445</v>
      </c>
      <c r="K2424" s="937" t="s">
        <v>0</v>
      </c>
      <c r="L2424" s="937" t="s">
        <v>153</v>
      </c>
      <c r="M2424" s="958" t="s">
        <v>452</v>
      </c>
      <c r="N2424" s="678">
        <f t="shared" ca="1" si="416"/>
        <v>-8390.0485948190762</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-1506.7674200045597</v>
      </c>
      <c r="P2424" s="678">
        <f t="shared" ca="1" si="418"/>
        <v>-254.04615015638728</v>
      </c>
      <c r="Q2424" s="678">
        <f t="shared" ca="1" si="418"/>
        <v>-2291.9404151048875</v>
      </c>
      <c r="R2424" s="678">
        <f t="shared" ca="1" si="418"/>
        <v>-327.45941336304168</v>
      </c>
      <c r="S2424" s="678">
        <f t="shared" ca="1" si="418"/>
        <v>-7.8653818108645748</v>
      </c>
      <c r="T2424" s="678">
        <f t="shared" ca="1" si="418"/>
        <v>-423.48540910450629</v>
      </c>
      <c r="U2424" s="678">
        <f t="shared" ca="1" si="418"/>
        <v>-7.0434965099221295E-3</v>
      </c>
      <c r="V2424" s="678">
        <f t="shared" ca="1" si="418"/>
        <v>-33.925275204192282</v>
      </c>
      <c r="W2424" s="678">
        <f t="shared" ca="1" si="410"/>
        <v>-3544.5520865741278</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ASR_CMS_19</v>
      </c>
      <c r="AB2424" s="957">
        <f t="shared" si="408"/>
        <v>45406</v>
      </c>
      <c r="AC2424" t="str">
        <f t="shared" si="409"/>
        <v>Unaudited</v>
      </c>
    </row>
    <row r="2425" spans="1:29" x14ac:dyDescent="0.25">
      <c r="A2425" t="s">
        <v>421</v>
      </c>
      <c r="B2425" t="s">
        <v>1380</v>
      </c>
      <c r="C2425" t="s">
        <v>1381</v>
      </c>
      <c r="D2425">
        <v>1900</v>
      </c>
      <c r="E2425" s="957">
        <v>1</v>
      </c>
      <c r="F2425" t="s">
        <v>442</v>
      </c>
      <c r="G2425" s="957">
        <v>366</v>
      </c>
      <c r="H2425" t="s">
        <v>386</v>
      </c>
      <c r="I2425" s="958" t="s">
        <v>489</v>
      </c>
      <c r="J2425" s="958" t="s">
        <v>445</v>
      </c>
      <c r="K2425" s="958" t="s">
        <v>0</v>
      </c>
      <c r="L2425" s="937" t="s">
        <v>912</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ASR_CMS_19</v>
      </c>
      <c r="AB2425" s="957">
        <f t="shared" si="408"/>
        <v>45406</v>
      </c>
      <c r="AC2425" t="str">
        <f t="shared" si="409"/>
        <v>Unaudited</v>
      </c>
    </row>
    <row r="2426" spans="1:29" x14ac:dyDescent="0.25">
      <c r="A2426" t="s">
        <v>421</v>
      </c>
      <c r="B2426" t="s">
        <v>1380</v>
      </c>
      <c r="C2426" t="s">
        <v>1381</v>
      </c>
      <c r="D2426">
        <v>1900</v>
      </c>
      <c r="E2426" s="957">
        <v>1</v>
      </c>
      <c r="F2426" t="s">
        <v>442</v>
      </c>
      <c r="G2426" s="957">
        <v>366</v>
      </c>
      <c r="H2426" t="s">
        <v>386</v>
      </c>
      <c r="I2426" s="958" t="s">
        <v>489</v>
      </c>
      <c r="J2426" s="958" t="s">
        <v>445</v>
      </c>
      <c r="K2426" s="958" t="s">
        <v>53</v>
      </c>
      <c r="L2426" s="953">
        <v>3.1</v>
      </c>
      <c r="M2426" s="958" t="s">
        <v>33</v>
      </c>
      <c r="N2426" s="678">
        <f t="shared" ca="1" si="416"/>
        <v>1108031.1000000001</v>
      </c>
      <c r="O2426" s="678">
        <f t="shared" ca="1" si="418"/>
        <v>405549.8600000001</v>
      </c>
      <c r="P2426" s="678">
        <f t="shared" ca="1" si="418"/>
        <v>52937.900000000009</v>
      </c>
      <c r="Q2426" s="678">
        <f t="shared" ca="1" si="418"/>
        <v>478969.23</v>
      </c>
      <c r="R2426" s="678">
        <f t="shared" ca="1" si="418"/>
        <v>53174.979999999996</v>
      </c>
      <c r="S2426" s="678">
        <f t="shared" ca="1" si="418"/>
        <v>0</v>
      </c>
      <c r="T2426" s="678">
        <f t="shared" ca="1" si="418"/>
        <v>58122.830000000016</v>
      </c>
      <c r="U2426" s="678">
        <f t="shared" ca="1" si="418"/>
        <v>0</v>
      </c>
      <c r="V2426" s="678">
        <f t="shared" ca="1" si="418"/>
        <v>5653.68</v>
      </c>
      <c r="W2426" s="678">
        <f t="shared" ca="1" si="410"/>
        <v>53622.619999999995</v>
      </c>
      <c r="X2426" s="678">
        <f t="shared" ca="1" si="419"/>
        <v>0</v>
      </c>
      <c r="Y2426" s="678">
        <f t="shared" ca="1" si="419"/>
        <v>0</v>
      </c>
      <c r="Z2426" s="678">
        <f t="shared" ca="1" si="419"/>
        <v>0</v>
      </c>
      <c r="AA2426" t="str">
        <f t="shared" si="407"/>
        <v>ASR_CMS_19</v>
      </c>
      <c r="AB2426" s="957">
        <f t="shared" si="408"/>
        <v>45406</v>
      </c>
      <c r="AC2426" t="str">
        <f t="shared" si="409"/>
        <v>Unaudited</v>
      </c>
    </row>
    <row r="2427" spans="1:29" x14ac:dyDescent="0.25">
      <c r="A2427" t="s">
        <v>421</v>
      </c>
      <c r="B2427" t="s">
        <v>1380</v>
      </c>
      <c r="C2427" t="s">
        <v>1381</v>
      </c>
      <c r="D2427">
        <v>1900</v>
      </c>
      <c r="E2427" s="957">
        <v>1</v>
      </c>
      <c r="F2427" t="s">
        <v>442</v>
      </c>
      <c r="G2427" s="957">
        <v>366</v>
      </c>
      <c r="H2427" t="s">
        <v>386</v>
      </c>
      <c r="I2427" s="937" t="s">
        <v>489</v>
      </c>
      <c r="J2427" s="937" t="s">
        <v>445</v>
      </c>
      <c r="K2427" s="937" t="s">
        <v>53</v>
      </c>
      <c r="L2427" s="937">
        <v>3.2</v>
      </c>
      <c r="M2427" s="958" t="s">
        <v>34</v>
      </c>
      <c r="N2427" s="678">
        <f t="shared" ca="1" si="416"/>
        <v>2974509.4099999997</v>
      </c>
      <c r="O2427" s="678">
        <f t="shared" ca="1" si="418"/>
        <v>997617.27999999991</v>
      </c>
      <c r="P2427" s="678">
        <f t="shared" ca="1" si="418"/>
        <v>124637.82999999999</v>
      </c>
      <c r="Q2427" s="678">
        <f t="shared" ca="1" si="418"/>
        <v>1092568.7300000002</v>
      </c>
      <c r="R2427" s="678">
        <f t="shared" ca="1" si="418"/>
        <v>151511.50000000003</v>
      </c>
      <c r="S2427" s="678">
        <f t="shared" ca="1" si="418"/>
        <v>1146.44</v>
      </c>
      <c r="T2427" s="678">
        <f t="shared" ca="1" si="418"/>
        <v>210303.65999999997</v>
      </c>
      <c r="U2427" s="678">
        <f t="shared" ca="1" si="418"/>
        <v>0</v>
      </c>
      <c r="V2427" s="678">
        <f t="shared" ca="1" si="418"/>
        <v>27274.26</v>
      </c>
      <c r="W2427" s="678">
        <f t="shared" ca="1" si="410"/>
        <v>369449.70999999996</v>
      </c>
      <c r="X2427" s="678">
        <f t="shared" ca="1" si="419"/>
        <v>0</v>
      </c>
      <c r="Y2427" s="678">
        <f t="shared" ca="1" si="419"/>
        <v>0</v>
      </c>
      <c r="Z2427" s="678">
        <f t="shared" ca="1" si="419"/>
        <v>0</v>
      </c>
      <c r="AA2427" t="str">
        <f t="shared" si="407"/>
        <v>ASR_CMS_19</v>
      </c>
      <c r="AB2427" s="957">
        <f t="shared" si="408"/>
        <v>45406</v>
      </c>
      <c r="AC2427" t="str">
        <f t="shared" si="409"/>
        <v>Unaudited</v>
      </c>
    </row>
    <row r="2428" spans="1:29" x14ac:dyDescent="0.25">
      <c r="A2428" t="s">
        <v>421</v>
      </c>
      <c r="B2428" t="s">
        <v>1380</v>
      </c>
      <c r="C2428" t="s">
        <v>1381</v>
      </c>
      <c r="D2428">
        <v>1900</v>
      </c>
      <c r="E2428" s="957">
        <v>1</v>
      </c>
      <c r="F2428" t="s">
        <v>442</v>
      </c>
      <c r="G2428" s="957">
        <v>366</v>
      </c>
      <c r="H2428" t="s">
        <v>386</v>
      </c>
      <c r="I2428" s="937" t="s">
        <v>489</v>
      </c>
      <c r="J2428" s="937" t="s">
        <v>445</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ASR_CMS_19</v>
      </c>
      <c r="AB2428" s="957">
        <f t="shared" si="408"/>
        <v>45406</v>
      </c>
      <c r="AC2428" t="str">
        <f t="shared" si="409"/>
        <v>Unaudited</v>
      </c>
    </row>
    <row r="2429" spans="1:29" x14ac:dyDescent="0.25">
      <c r="A2429" t="s">
        <v>421</v>
      </c>
      <c r="B2429" t="s">
        <v>1380</v>
      </c>
      <c r="C2429" t="s">
        <v>1381</v>
      </c>
      <c r="D2429">
        <v>1900</v>
      </c>
      <c r="E2429" s="957">
        <v>1</v>
      </c>
      <c r="F2429" t="s">
        <v>442</v>
      </c>
      <c r="G2429" s="957">
        <v>366</v>
      </c>
      <c r="H2429" t="s">
        <v>386</v>
      </c>
      <c r="I2429" s="937" t="s">
        <v>489</v>
      </c>
      <c r="J2429" s="937" t="s">
        <v>445</v>
      </c>
      <c r="K2429" s="937" t="s">
        <v>53</v>
      </c>
      <c r="L2429" s="937" t="s">
        <v>44</v>
      </c>
      <c r="M2429" s="958" t="s">
        <v>154</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ASR_CMS_19</v>
      </c>
      <c r="AB2429" s="957">
        <f t="shared" si="408"/>
        <v>45406</v>
      </c>
      <c r="AC2429" t="str">
        <f t="shared" si="409"/>
        <v>Unaudited</v>
      </c>
    </row>
    <row r="2430" spans="1:29" x14ac:dyDescent="0.25">
      <c r="A2430" t="s">
        <v>421</v>
      </c>
      <c r="B2430" t="s">
        <v>1380</v>
      </c>
      <c r="C2430" t="s">
        <v>1381</v>
      </c>
      <c r="D2430">
        <v>1900</v>
      </c>
      <c r="E2430" s="957">
        <v>1</v>
      </c>
      <c r="F2430" t="s">
        <v>442</v>
      </c>
      <c r="G2430" s="957">
        <v>366</v>
      </c>
      <c r="H2430" t="s">
        <v>386</v>
      </c>
      <c r="I2430" s="937" t="s">
        <v>489</v>
      </c>
      <c r="J2430" s="937" t="s">
        <v>445</v>
      </c>
      <c r="K2430" s="937" t="s">
        <v>53</v>
      </c>
      <c r="L2430" s="953" t="s">
        <v>41</v>
      </c>
      <c r="M2430" s="958" t="s">
        <v>52</v>
      </c>
      <c r="N2430" s="678">
        <f t="shared" ca="1" si="416"/>
        <v>52102.364056752769</v>
      </c>
      <c r="O2430" s="678">
        <f t="shared" ca="1" si="418"/>
        <v>23607.82670022652</v>
      </c>
      <c r="P2430" s="678">
        <f t="shared" ca="1" si="418"/>
        <v>3431.8818534580018</v>
      </c>
      <c r="Q2430" s="678">
        <f t="shared" ca="1" si="418"/>
        <v>18546.788675211985</v>
      </c>
      <c r="R2430" s="678">
        <f t="shared" ca="1" si="418"/>
        <v>2872.8416438200961</v>
      </c>
      <c r="S2430" s="678">
        <f t="shared" ca="1" si="418"/>
        <v>68.446576985383828</v>
      </c>
      <c r="T2430" s="678">
        <f t="shared" ca="1" si="418"/>
        <v>2274.0936443284895</v>
      </c>
      <c r="U2430" s="678">
        <f t="shared" ca="1" si="418"/>
        <v>0</v>
      </c>
      <c r="V2430" s="678">
        <f t="shared" ca="1" si="418"/>
        <v>206.3768003044149</v>
      </c>
      <c r="W2430" s="678">
        <f t="shared" ca="1" si="410"/>
        <v>1094.1081624178778</v>
      </c>
      <c r="X2430" s="678">
        <f t="shared" ca="1" si="419"/>
        <v>0</v>
      </c>
      <c r="Y2430" s="678">
        <f t="shared" ca="1" si="419"/>
        <v>0</v>
      </c>
      <c r="Z2430" s="678">
        <f t="shared" ca="1" si="419"/>
        <v>0</v>
      </c>
      <c r="AA2430" t="str">
        <f t="shared" si="407"/>
        <v>ASR_CMS_19</v>
      </c>
      <c r="AB2430" s="957">
        <f t="shared" si="408"/>
        <v>45406</v>
      </c>
      <c r="AC2430" t="str">
        <f t="shared" si="409"/>
        <v>Unaudited</v>
      </c>
    </row>
    <row r="2431" spans="1:29" x14ac:dyDescent="0.25">
      <c r="A2431" t="s">
        <v>421</v>
      </c>
      <c r="B2431" t="s">
        <v>1380</v>
      </c>
      <c r="C2431" t="s">
        <v>1381</v>
      </c>
      <c r="D2431">
        <v>1900</v>
      </c>
      <c r="E2431" s="957">
        <v>1</v>
      </c>
      <c r="F2431" t="s">
        <v>442</v>
      </c>
      <c r="G2431" s="957">
        <v>366</v>
      </c>
      <c r="H2431" t="s">
        <v>386</v>
      </c>
      <c r="I2431" s="937" t="s">
        <v>489</v>
      </c>
      <c r="J2431" s="937" t="s">
        <v>445</v>
      </c>
      <c r="K2431" s="937" t="s">
        <v>53</v>
      </c>
      <c r="L2431" s="953" t="s">
        <v>42</v>
      </c>
      <c r="M2431" s="958" t="s">
        <v>155</v>
      </c>
      <c r="N2431" s="678">
        <f t="shared" ca="1" si="416"/>
        <v>114057.69561438562</v>
      </c>
      <c r="O2431" s="678">
        <f t="shared" ca="1" si="418"/>
        <v>39201.818665626713</v>
      </c>
      <c r="P2431" s="678">
        <f t="shared" ca="1" si="418"/>
        <v>4958.6601400724239</v>
      </c>
      <c r="Q2431" s="678">
        <f t="shared" ca="1" si="418"/>
        <v>43906.880299559663</v>
      </c>
      <c r="R2431" s="678">
        <f t="shared" ca="1" si="418"/>
        <v>5718.694046880174</v>
      </c>
      <c r="S2431" s="678">
        <f t="shared" ca="1" si="418"/>
        <v>32.030154620399486</v>
      </c>
      <c r="T2431" s="678">
        <f t="shared" ca="1" si="418"/>
        <v>7499.5132574850104</v>
      </c>
      <c r="U2431" s="678">
        <f t="shared" ca="1" si="418"/>
        <v>0</v>
      </c>
      <c r="V2431" s="678">
        <f t="shared" ca="1" si="418"/>
        <v>919.96703667984093</v>
      </c>
      <c r="W2431" s="678">
        <f t="shared" ca="1" si="410"/>
        <v>11820.132013461391</v>
      </c>
      <c r="X2431" s="678">
        <f t="shared" ca="1" si="419"/>
        <v>0</v>
      </c>
      <c r="Y2431" s="678">
        <f t="shared" ca="1" si="419"/>
        <v>0</v>
      </c>
      <c r="Z2431" s="678">
        <f t="shared" ca="1" si="419"/>
        <v>0</v>
      </c>
      <c r="AA2431" t="str">
        <f t="shared" si="407"/>
        <v>ASR_CMS_19</v>
      </c>
      <c r="AB2431" s="957">
        <f t="shared" si="408"/>
        <v>45406</v>
      </c>
      <c r="AC2431" t="str">
        <f t="shared" si="409"/>
        <v>Unaudited</v>
      </c>
    </row>
    <row r="2432" spans="1:29" x14ac:dyDescent="0.25">
      <c r="A2432" t="s">
        <v>421</v>
      </c>
      <c r="B2432" t="s">
        <v>1380</v>
      </c>
      <c r="C2432" t="s">
        <v>1381</v>
      </c>
      <c r="D2432">
        <v>1900</v>
      </c>
      <c r="E2432" s="957">
        <v>1</v>
      </c>
      <c r="F2432" t="s">
        <v>442</v>
      </c>
      <c r="G2432" s="957">
        <v>366</v>
      </c>
      <c r="H2432" t="s">
        <v>386</v>
      </c>
      <c r="I2432" s="937" t="s">
        <v>489</v>
      </c>
      <c r="J2432" s="937" t="s">
        <v>445</v>
      </c>
      <c r="K2432" s="937" t="s">
        <v>53</v>
      </c>
      <c r="L2432" s="937" t="s">
        <v>43</v>
      </c>
      <c r="M2432" s="958" t="s">
        <v>463</v>
      </c>
      <c r="N2432" s="678">
        <f t="shared" ca="1" si="416"/>
        <v>108419.1701922528</v>
      </c>
      <c r="O2432" s="678">
        <f t="shared" ca="1" si="418"/>
        <v>19470.980591279727</v>
      </c>
      <c r="P2432" s="678">
        <f t="shared" ca="1" si="418"/>
        <v>3282.8740476545368</v>
      </c>
      <c r="Q2432" s="678">
        <f t="shared" ca="1" si="418"/>
        <v>29617.263252706791</v>
      </c>
      <c r="R2432" s="678">
        <f t="shared" ca="1" si="418"/>
        <v>4231.5461546177676</v>
      </c>
      <c r="S2432" s="678">
        <f t="shared" ca="1" si="418"/>
        <v>101.63924076742069</v>
      </c>
      <c r="T2432" s="678">
        <f t="shared" ca="1" si="418"/>
        <v>5472.427975207378</v>
      </c>
      <c r="U2432" s="678">
        <f t="shared" ca="1" si="418"/>
        <v>9.1018548727994975E-2</v>
      </c>
      <c r="V2432" s="678">
        <f t="shared" ca="1" si="418"/>
        <v>438.39438408659805</v>
      </c>
      <c r="W2432" s="678">
        <f t="shared" ca="1" si="410"/>
        <v>45803.953527383848</v>
      </c>
      <c r="X2432" s="678">
        <f t="shared" ca="1" si="419"/>
        <v>0</v>
      </c>
      <c r="Y2432" s="678">
        <f t="shared" ca="1" si="419"/>
        <v>0</v>
      </c>
      <c r="Z2432" s="678">
        <f t="shared" ca="1" si="419"/>
        <v>0</v>
      </c>
      <c r="AA2432" t="str">
        <f t="shared" si="407"/>
        <v>ASR_CMS_19</v>
      </c>
      <c r="AB2432" s="957">
        <f t="shared" si="408"/>
        <v>45406</v>
      </c>
      <c r="AC2432" t="str">
        <f t="shared" si="409"/>
        <v>Unaudited</v>
      </c>
    </row>
    <row r="2433" spans="1:29" x14ac:dyDescent="0.25">
      <c r="A2433" t="s">
        <v>421</v>
      </c>
      <c r="B2433" t="s">
        <v>1380</v>
      </c>
      <c r="C2433" t="s">
        <v>1381</v>
      </c>
      <c r="D2433">
        <v>1900</v>
      </c>
      <c r="E2433" s="957">
        <v>1</v>
      </c>
      <c r="F2433" t="s">
        <v>442</v>
      </c>
      <c r="G2433" s="957">
        <v>366</v>
      </c>
      <c r="H2433" t="s">
        <v>386</v>
      </c>
      <c r="I2433" s="958" t="s">
        <v>489</v>
      </c>
      <c r="J2433" s="958" t="s">
        <v>445</v>
      </c>
      <c r="K2433" s="958" t="s">
        <v>915</v>
      </c>
      <c r="L2433" s="937" t="s">
        <v>916</v>
      </c>
      <c r="M2433" s="958" t="s">
        <v>915</v>
      </c>
      <c r="N2433" s="678">
        <f t="shared" ca="1" si="416"/>
        <v>13209.640000000001</v>
      </c>
      <c r="O2433" s="678">
        <f t="shared" ca="1" si="418"/>
        <v>0</v>
      </c>
      <c r="P2433" s="678">
        <f t="shared" ca="1" si="418"/>
        <v>8420.9900000000016</v>
      </c>
      <c r="Q2433" s="678">
        <f t="shared" ca="1" si="418"/>
        <v>0</v>
      </c>
      <c r="R2433" s="678">
        <f t="shared" ca="1" si="418"/>
        <v>4788.6499999999996</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ASR_CMS_19</v>
      </c>
      <c r="AB2433" s="957">
        <f t="shared" si="408"/>
        <v>45406</v>
      </c>
      <c r="AC2433" t="str">
        <f t="shared" si="409"/>
        <v>Unaudited</v>
      </c>
    </row>
    <row r="2434" spans="1:29" x14ac:dyDescent="0.25">
      <c r="A2434" t="s">
        <v>421</v>
      </c>
      <c r="B2434" t="s">
        <v>1380</v>
      </c>
      <c r="C2434" t="s">
        <v>1381</v>
      </c>
      <c r="D2434">
        <v>1900</v>
      </c>
      <c r="E2434" s="957">
        <v>1</v>
      </c>
      <c r="F2434" t="s">
        <v>442</v>
      </c>
      <c r="G2434" s="957">
        <v>366</v>
      </c>
      <c r="H2434" t="s">
        <v>386</v>
      </c>
      <c r="I2434" s="937" t="s">
        <v>489</v>
      </c>
      <c r="J2434" s="937" t="s">
        <v>445</v>
      </c>
      <c r="K2434" s="937" t="s">
        <v>915</v>
      </c>
      <c r="L2434" s="937" t="s">
        <v>917</v>
      </c>
      <c r="M2434" s="958" t="s">
        <v>920</v>
      </c>
      <c r="N2434" s="678">
        <f t="shared" ca="1" si="416"/>
        <v>431.42022320576677</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275.02531374159554</v>
      </c>
      <c r="Q2434" s="678">
        <f t="shared" ca="1" si="420"/>
        <v>0</v>
      </c>
      <c r="R2434" s="678">
        <f t="shared" ca="1" si="420"/>
        <v>156.39490946417126</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ASR_CMS_19</v>
      </c>
      <c r="AB2434" s="957">
        <f t="shared" ref="AB2434:AB2497" si="422">file_date</f>
        <v>45406</v>
      </c>
      <c r="AC2434" t="str">
        <f t="shared" ref="AC2434:AC2497" si="423">status</f>
        <v>Unaudited</v>
      </c>
    </row>
    <row r="2435" spans="1:29" x14ac:dyDescent="0.25">
      <c r="A2435" t="s">
        <v>421</v>
      </c>
      <c r="B2435" t="s">
        <v>1380</v>
      </c>
      <c r="C2435" t="s">
        <v>1381</v>
      </c>
      <c r="D2435">
        <v>1900</v>
      </c>
      <c r="E2435" s="957">
        <v>1</v>
      </c>
      <c r="F2435" t="s">
        <v>442</v>
      </c>
      <c r="G2435" s="957">
        <v>366</v>
      </c>
      <c r="H2435" t="s">
        <v>386</v>
      </c>
      <c r="I2435" s="937" t="s">
        <v>489</v>
      </c>
      <c r="J2435" s="937" t="s">
        <v>445</v>
      </c>
      <c r="K2435" s="937" t="s">
        <v>915</v>
      </c>
      <c r="L2435" s="937" t="s">
        <v>918</v>
      </c>
      <c r="M2435" s="958" t="s">
        <v>921</v>
      </c>
      <c r="N2435" s="678">
        <f t="shared" ca="1" si="416"/>
        <v>-17.778119175687426</v>
      </c>
      <c r="O2435" s="678">
        <f t="shared" ca="1" si="420"/>
        <v>-3.1927694411002125</v>
      </c>
      <c r="P2435" s="678">
        <f t="shared" ca="1" si="420"/>
        <v>-0.53831186822848531</v>
      </c>
      <c r="Q2435" s="678">
        <f t="shared" ca="1" si="420"/>
        <v>-4.8565141647058416</v>
      </c>
      <c r="R2435" s="678">
        <f t="shared" ca="1" si="420"/>
        <v>-0.69387112722609712</v>
      </c>
      <c r="S2435" s="678">
        <f t="shared" ca="1" si="420"/>
        <v>-1.6666374886336387E-2</v>
      </c>
      <c r="T2435" s="678">
        <f t="shared" ca="1" si="420"/>
        <v>-0.89734570510994849</v>
      </c>
      <c r="U2435" s="678">
        <f t="shared" ca="1" si="420"/>
        <v>-1.4924838509786285E-5</v>
      </c>
      <c r="V2435" s="678">
        <f t="shared" ca="1" si="420"/>
        <v>-7.1886065835251547E-2</v>
      </c>
      <c r="W2435" s="678">
        <f t="shared" ca="1" si="410"/>
        <v>-7.5107395037567413</v>
      </c>
      <c r="X2435" s="678">
        <f t="shared" ca="1" si="419"/>
        <v>0</v>
      </c>
      <c r="Y2435" s="678">
        <f t="shared" ca="1" si="419"/>
        <v>0</v>
      </c>
      <c r="Z2435" s="678">
        <f t="shared" ca="1" si="419"/>
        <v>0</v>
      </c>
      <c r="AA2435" t="str">
        <f t="shared" si="421"/>
        <v>ASR_CMS_19</v>
      </c>
      <c r="AB2435" s="957">
        <f t="shared" si="422"/>
        <v>45406</v>
      </c>
      <c r="AC2435" t="str">
        <f t="shared" si="423"/>
        <v>Unaudited</v>
      </c>
    </row>
    <row r="2436" spans="1:29" x14ac:dyDescent="0.25">
      <c r="A2436" t="s">
        <v>421</v>
      </c>
      <c r="B2436" t="s">
        <v>1380</v>
      </c>
      <c r="C2436" t="s">
        <v>1381</v>
      </c>
      <c r="D2436">
        <v>1900</v>
      </c>
      <c r="E2436" s="957">
        <v>1</v>
      </c>
      <c r="F2436" t="s">
        <v>442</v>
      </c>
      <c r="G2436" s="957">
        <v>366</v>
      </c>
      <c r="H2436" t="s">
        <v>386</v>
      </c>
      <c r="I2436" s="937" t="s">
        <v>489</v>
      </c>
      <c r="J2436" s="937" t="s">
        <v>445</v>
      </c>
      <c r="K2436" s="937" t="s">
        <v>446</v>
      </c>
      <c r="L2436" s="937">
        <v>5.0999999999999996</v>
      </c>
      <c r="M2436" s="958" t="s">
        <v>37</v>
      </c>
      <c r="N2436" s="678">
        <f t="shared" ca="1" si="416"/>
        <v>1098918.5</v>
      </c>
      <c r="O2436" s="678">
        <f t="shared" ca="1" si="420"/>
        <v>375801.38</v>
      </c>
      <c r="P2436" s="678">
        <f t="shared" ca="1" si="420"/>
        <v>237046.25000000003</v>
      </c>
      <c r="Q2436" s="678">
        <f t="shared" ca="1" si="420"/>
        <v>208905.14</v>
      </c>
      <c r="R2436" s="678">
        <f t="shared" ca="1" si="420"/>
        <v>119961.43000000004</v>
      </c>
      <c r="S2436" s="678">
        <f t="shared" ca="1" si="420"/>
        <v>0</v>
      </c>
      <c r="T2436" s="678">
        <f t="shared" ca="1" si="420"/>
        <v>144679.55999999997</v>
      </c>
      <c r="U2436" s="678">
        <f t="shared" ca="1" si="420"/>
        <v>0</v>
      </c>
      <c r="V2436" s="678">
        <f t="shared" ca="1" si="420"/>
        <v>5733.13</v>
      </c>
      <c r="W2436" s="678">
        <f t="shared" ca="1" si="410"/>
        <v>6791.6100000000006</v>
      </c>
      <c r="X2436" s="678">
        <f t="shared" ca="1" si="419"/>
        <v>0</v>
      </c>
      <c r="Y2436" s="678">
        <f t="shared" ca="1" si="419"/>
        <v>0</v>
      </c>
      <c r="Z2436" s="678">
        <f t="shared" ca="1" si="419"/>
        <v>0</v>
      </c>
      <c r="AA2436" t="str">
        <f t="shared" si="421"/>
        <v>ASR_CMS_19</v>
      </c>
      <c r="AB2436" s="957">
        <f t="shared" si="422"/>
        <v>45406</v>
      </c>
      <c r="AC2436" t="str">
        <f t="shared" si="423"/>
        <v>Unaudited</v>
      </c>
    </row>
    <row r="2437" spans="1:29" ht="30" x14ac:dyDescent="0.25">
      <c r="A2437" t="s">
        <v>421</v>
      </c>
      <c r="B2437" t="s">
        <v>1380</v>
      </c>
      <c r="C2437" t="s">
        <v>1381</v>
      </c>
      <c r="D2437">
        <v>1900</v>
      </c>
      <c r="E2437" s="957">
        <v>1</v>
      </c>
      <c r="F2437" t="s">
        <v>442</v>
      </c>
      <c r="G2437" s="957">
        <v>366</v>
      </c>
      <c r="H2437" t="s">
        <v>386</v>
      </c>
      <c r="I2437" s="958" t="s">
        <v>489</v>
      </c>
      <c r="J2437" s="958" t="s">
        <v>445</v>
      </c>
      <c r="K2437" s="958" t="s">
        <v>446</v>
      </c>
      <c r="L2437" s="937">
        <v>5.2</v>
      </c>
      <c r="M2437" s="958" t="s">
        <v>304</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ASR_CMS_19</v>
      </c>
      <c r="AB2437" s="957">
        <f t="shared" si="422"/>
        <v>45406</v>
      </c>
      <c r="AC2437" t="str">
        <f t="shared" si="423"/>
        <v>Unaudited</v>
      </c>
    </row>
    <row r="2438" spans="1:29" ht="30" x14ac:dyDescent="0.25">
      <c r="A2438" t="s">
        <v>421</v>
      </c>
      <c r="B2438" t="s">
        <v>1380</v>
      </c>
      <c r="C2438" t="s">
        <v>1381</v>
      </c>
      <c r="D2438">
        <v>1900</v>
      </c>
      <c r="E2438" s="957">
        <v>1</v>
      </c>
      <c r="F2438" t="s">
        <v>442</v>
      </c>
      <c r="G2438" s="957">
        <v>366</v>
      </c>
      <c r="H2438" t="s">
        <v>386</v>
      </c>
      <c r="I2438" s="958" t="s">
        <v>489</v>
      </c>
      <c r="J2438" s="958" t="s">
        <v>445</v>
      </c>
      <c r="K2438" s="958" t="s">
        <v>446</v>
      </c>
      <c r="L2438" s="937">
        <v>5.3</v>
      </c>
      <c r="M2438" s="958" t="s">
        <v>305</v>
      </c>
      <c r="N2438" s="678">
        <f t="shared" ca="1" si="416"/>
        <v>31456.056071247516</v>
      </c>
      <c r="O2438" s="678">
        <f t="shared" ca="1" si="420"/>
        <v>10757.148306204868</v>
      </c>
      <c r="P2438" s="678">
        <f t="shared" ca="1" si="420"/>
        <v>6785.3440737224428</v>
      </c>
      <c r="Q2438" s="678">
        <f t="shared" ca="1" si="420"/>
        <v>5979.8172452386707</v>
      </c>
      <c r="R2438" s="678">
        <f t="shared" ca="1" si="420"/>
        <v>3433.8428814029739</v>
      </c>
      <c r="S2438" s="678">
        <f t="shared" ca="1" si="420"/>
        <v>0</v>
      </c>
      <c r="T2438" s="678">
        <f t="shared" ca="1" si="420"/>
        <v>4141.3884211826617</v>
      </c>
      <c r="U2438" s="678">
        <f t="shared" ca="1" si="420"/>
        <v>0</v>
      </c>
      <c r="V2438" s="678">
        <f t="shared" ca="1" si="420"/>
        <v>164.10831080171212</v>
      </c>
      <c r="W2438" s="678">
        <f t="shared" ca="1" si="410"/>
        <v>194.40683269418554</v>
      </c>
      <c r="X2438" s="678">
        <f t="shared" ca="1" si="419"/>
        <v>0</v>
      </c>
      <c r="Y2438" s="678">
        <f t="shared" ca="1" si="419"/>
        <v>0</v>
      </c>
      <c r="Z2438" s="678">
        <f t="shared" ca="1" si="419"/>
        <v>0</v>
      </c>
      <c r="AA2438" t="str">
        <f t="shared" si="421"/>
        <v>ASR_CMS_19</v>
      </c>
      <c r="AB2438" s="957">
        <f t="shared" si="422"/>
        <v>45406</v>
      </c>
      <c r="AC2438" t="str">
        <f t="shared" si="423"/>
        <v>Unaudited</v>
      </c>
    </row>
    <row r="2439" spans="1:29" x14ac:dyDescent="0.25">
      <c r="A2439" t="s">
        <v>421</v>
      </c>
      <c r="B2439" t="s">
        <v>1380</v>
      </c>
      <c r="C2439" t="s">
        <v>1381</v>
      </c>
      <c r="D2439">
        <v>1900</v>
      </c>
      <c r="E2439" s="957">
        <v>1</v>
      </c>
      <c r="F2439" t="s">
        <v>442</v>
      </c>
      <c r="G2439" s="957">
        <v>366</v>
      </c>
      <c r="H2439" t="s">
        <v>386</v>
      </c>
      <c r="I2439" s="958" t="s">
        <v>489</v>
      </c>
      <c r="J2439" s="958" t="s">
        <v>445</v>
      </c>
      <c r="K2439" s="958" t="s">
        <v>446</v>
      </c>
      <c r="L2439" s="937" t="s">
        <v>82</v>
      </c>
      <c r="M2439" s="958" t="s">
        <v>454</v>
      </c>
      <c r="N2439" s="678">
        <f t="shared" ca="1" si="416"/>
        <v>-1303.415328235202</v>
      </c>
      <c r="O2439" s="678">
        <f t="shared" ca="1" si="420"/>
        <v>-234.08014019514766</v>
      </c>
      <c r="P2439" s="678">
        <f t="shared" ca="1" si="420"/>
        <v>-39.466713744357918</v>
      </c>
      <c r="Q2439" s="678">
        <f t="shared" ca="1" si="420"/>
        <v>-356.05875635740352</v>
      </c>
      <c r="R2439" s="678">
        <f t="shared" ca="1" si="420"/>
        <v>-50.871650375881934</v>
      </c>
      <c r="S2439" s="678">
        <f t="shared" ca="1" si="420"/>
        <v>-1.2219070126761651</v>
      </c>
      <c r="T2439" s="678">
        <f t="shared" ca="1" si="420"/>
        <v>-65.789532357609858</v>
      </c>
      <c r="U2439" s="678">
        <f t="shared" ca="1" si="420"/>
        <v>-1.0942250466907601E-3</v>
      </c>
      <c r="V2439" s="678">
        <f t="shared" ca="1" si="420"/>
        <v>-5.2703775450177082</v>
      </c>
      <c r="W2439" s="678">
        <f t="shared" ca="1" si="410"/>
        <v>-550.65515642206037</v>
      </c>
      <c r="X2439" s="678">
        <f t="shared" ca="1" si="419"/>
        <v>0</v>
      </c>
      <c r="Y2439" s="678">
        <f t="shared" ca="1" si="419"/>
        <v>0</v>
      </c>
      <c r="Z2439" s="678">
        <f t="shared" ca="1" si="419"/>
        <v>0</v>
      </c>
      <c r="AA2439" t="str">
        <f t="shared" si="421"/>
        <v>ASR_CMS_19</v>
      </c>
      <c r="AB2439" s="957">
        <f t="shared" si="422"/>
        <v>45406</v>
      </c>
      <c r="AC2439" t="str">
        <f t="shared" si="423"/>
        <v>Unaudited</v>
      </c>
    </row>
    <row r="2440" spans="1:29" x14ac:dyDescent="0.25">
      <c r="A2440" t="s">
        <v>421</v>
      </c>
      <c r="B2440" t="s">
        <v>1380</v>
      </c>
      <c r="C2440" t="s">
        <v>1381</v>
      </c>
      <c r="D2440">
        <v>1900</v>
      </c>
      <c r="E2440" s="957">
        <v>1</v>
      </c>
      <c r="F2440" t="s">
        <v>442</v>
      </c>
      <c r="G2440" s="957">
        <v>366</v>
      </c>
      <c r="H2440" t="s">
        <v>386</v>
      </c>
      <c r="I2440" s="958" t="s">
        <v>489</v>
      </c>
      <c r="J2440" s="958" t="s">
        <v>445</v>
      </c>
      <c r="K2440" s="958" t="s">
        <v>447</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ASR_CMS_19</v>
      </c>
      <c r="AB2440" s="957">
        <f t="shared" si="422"/>
        <v>45406</v>
      </c>
      <c r="AC2440" t="str">
        <f t="shared" si="423"/>
        <v>Unaudited</v>
      </c>
    </row>
    <row r="2441" spans="1:29" x14ac:dyDescent="0.25">
      <c r="A2441" t="s">
        <v>421</v>
      </c>
      <c r="B2441" t="s">
        <v>1380</v>
      </c>
      <c r="C2441" t="s">
        <v>1381</v>
      </c>
      <c r="D2441">
        <v>1900</v>
      </c>
      <c r="E2441" s="957">
        <v>1</v>
      </c>
      <c r="F2441" t="s">
        <v>442</v>
      </c>
      <c r="G2441" s="957">
        <v>366</v>
      </c>
      <c r="H2441" t="s">
        <v>386</v>
      </c>
      <c r="I2441" s="958" t="s">
        <v>489</v>
      </c>
      <c r="J2441" s="958" t="s">
        <v>445</v>
      </c>
      <c r="K2441" s="958" t="s">
        <v>447</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ASR_CMS_19</v>
      </c>
      <c r="AB2441" s="957">
        <f t="shared" si="422"/>
        <v>45406</v>
      </c>
      <c r="AC2441" t="str">
        <f t="shared" si="423"/>
        <v>Unaudited</v>
      </c>
    </row>
    <row r="2442" spans="1:29" x14ac:dyDescent="0.25">
      <c r="A2442" t="s">
        <v>421</v>
      </c>
      <c r="B2442" t="s">
        <v>1380</v>
      </c>
      <c r="C2442" t="s">
        <v>1381</v>
      </c>
      <c r="D2442">
        <v>1900</v>
      </c>
      <c r="E2442" s="957">
        <v>1</v>
      </c>
      <c r="F2442" t="s">
        <v>442</v>
      </c>
      <c r="G2442" s="957">
        <v>366</v>
      </c>
      <c r="H2442" t="s">
        <v>386</v>
      </c>
      <c r="I2442" s="958" t="s">
        <v>489</v>
      </c>
      <c r="J2442" s="958" t="s">
        <v>445</v>
      </c>
      <c r="K2442" s="958" t="s">
        <v>447</v>
      </c>
      <c r="L2442" s="937">
        <v>6.3</v>
      </c>
      <c r="M2442" s="958" t="s">
        <v>185</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ASR_CMS_19</v>
      </c>
      <c r="AB2442" s="957">
        <f t="shared" si="422"/>
        <v>45406</v>
      </c>
      <c r="AC2442" t="str">
        <f t="shared" si="423"/>
        <v>Unaudited</v>
      </c>
    </row>
    <row r="2443" spans="1:29" x14ac:dyDescent="0.25">
      <c r="A2443" t="s">
        <v>421</v>
      </c>
      <c r="B2443" t="s">
        <v>1380</v>
      </c>
      <c r="C2443" t="s">
        <v>1381</v>
      </c>
      <c r="D2443">
        <v>1900</v>
      </c>
      <c r="E2443" s="957">
        <v>1</v>
      </c>
      <c r="F2443" t="s">
        <v>442</v>
      </c>
      <c r="G2443" s="957">
        <v>366</v>
      </c>
      <c r="H2443" t="s">
        <v>386</v>
      </c>
      <c r="I2443" s="937" t="s">
        <v>489</v>
      </c>
      <c r="J2443" s="937" t="s">
        <v>445</v>
      </c>
      <c r="K2443" s="937" t="s">
        <v>447</v>
      </c>
      <c r="L2443" s="937" t="s">
        <v>87</v>
      </c>
      <c r="M2443" s="958" t="s">
        <v>455</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ASR_CMS_19</v>
      </c>
      <c r="AB2443" s="957">
        <f t="shared" si="422"/>
        <v>45406</v>
      </c>
      <c r="AC2443" t="str">
        <f t="shared" si="423"/>
        <v>Unaudited</v>
      </c>
    </row>
    <row r="2444" spans="1:29" x14ac:dyDescent="0.25">
      <c r="A2444" t="s">
        <v>421</v>
      </c>
      <c r="B2444" t="s">
        <v>1380</v>
      </c>
      <c r="C2444" t="s">
        <v>1381</v>
      </c>
      <c r="D2444">
        <v>1900</v>
      </c>
      <c r="E2444" s="957">
        <v>1</v>
      </c>
      <c r="F2444" t="s">
        <v>442</v>
      </c>
      <c r="G2444" s="957">
        <v>366</v>
      </c>
      <c r="H2444" t="s">
        <v>386</v>
      </c>
      <c r="I2444" s="958" t="s">
        <v>489</v>
      </c>
      <c r="J2444" s="958" t="s">
        <v>445</v>
      </c>
      <c r="K2444" s="958" t="s">
        <v>448</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691461.85999999987</v>
      </c>
      <c r="O2444" s="678">
        <f t="shared" ca="1" si="424"/>
        <v>148772.80043285</v>
      </c>
      <c r="P2444" s="678">
        <f t="shared" ca="1" si="424"/>
        <v>8928.5886293950807</v>
      </c>
      <c r="Q2444" s="678">
        <f t="shared" ca="1" si="424"/>
        <v>346442.52203600958</v>
      </c>
      <c r="R2444" s="678">
        <f t="shared" ca="1" si="424"/>
        <v>23265.183265215346</v>
      </c>
      <c r="S2444" s="678">
        <f t="shared" ca="1" si="424"/>
        <v>1891.3301509536416</v>
      </c>
      <c r="T2444" s="678">
        <f t="shared" ca="1" si="424"/>
        <v>46937.678659371493</v>
      </c>
      <c r="U2444" s="678">
        <f t="shared" ca="1" si="424"/>
        <v>0</v>
      </c>
      <c r="V2444" s="678">
        <f t="shared" ca="1" si="424"/>
        <v>2270.1927629075185</v>
      </c>
      <c r="W2444" s="678">
        <f t="shared" ca="1" si="410"/>
        <v>112953.56406329729</v>
      </c>
      <c r="X2444" s="678">
        <f t="shared" ca="1" si="424"/>
        <v>0</v>
      </c>
      <c r="Y2444" s="678">
        <f t="shared" ca="1" si="424"/>
        <v>0</v>
      </c>
      <c r="Z2444" s="678">
        <f t="shared" ca="1" si="424"/>
        <v>0</v>
      </c>
      <c r="AA2444" t="str">
        <f t="shared" si="421"/>
        <v>ASR_CMS_19</v>
      </c>
      <c r="AB2444" s="957">
        <f t="shared" si="422"/>
        <v>45406</v>
      </c>
      <c r="AC2444" t="str">
        <f t="shared" si="423"/>
        <v>Unaudited</v>
      </c>
    </row>
    <row r="2445" spans="1:29" x14ac:dyDescent="0.25">
      <c r="A2445" t="s">
        <v>421</v>
      </c>
      <c r="B2445" t="s">
        <v>1380</v>
      </c>
      <c r="C2445" t="s">
        <v>1381</v>
      </c>
      <c r="D2445">
        <v>1900</v>
      </c>
      <c r="E2445" s="957">
        <v>1</v>
      </c>
      <c r="F2445" t="s">
        <v>442</v>
      </c>
      <c r="G2445" s="957">
        <v>366</v>
      </c>
      <c r="H2445" t="s">
        <v>386</v>
      </c>
      <c r="I2445" s="937" t="s">
        <v>489</v>
      </c>
      <c r="J2445" s="937" t="s">
        <v>445</v>
      </c>
      <c r="K2445" s="937" t="s">
        <v>448</v>
      </c>
      <c r="L2445" s="937">
        <v>7.2</v>
      </c>
      <c r="M2445" s="937"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ASR_CMS_19</v>
      </c>
      <c r="AB2445" s="957">
        <f t="shared" si="422"/>
        <v>45406</v>
      </c>
      <c r="AC2445" t="str">
        <f t="shared" si="423"/>
        <v>Unaudited</v>
      </c>
    </row>
    <row r="2446" spans="1:29" x14ac:dyDescent="0.25">
      <c r="A2446" t="s">
        <v>421</v>
      </c>
      <c r="B2446" t="s">
        <v>1380</v>
      </c>
      <c r="C2446" t="s">
        <v>1381</v>
      </c>
      <c r="D2446">
        <v>1900</v>
      </c>
      <c r="E2446" s="957">
        <v>1</v>
      </c>
      <c r="F2446" t="s">
        <v>442</v>
      </c>
      <c r="G2446" s="957">
        <v>366</v>
      </c>
      <c r="H2446" t="s">
        <v>386</v>
      </c>
      <c r="I2446" s="937" t="s">
        <v>489</v>
      </c>
      <c r="J2446" s="937" t="s">
        <v>445</v>
      </c>
      <c r="K2446" s="937" t="s">
        <v>448</v>
      </c>
      <c r="L2446" s="937">
        <v>7.3</v>
      </c>
      <c r="M2446" s="958" t="s">
        <v>156</v>
      </c>
      <c r="N2446" s="678">
        <f t="shared" ca="1" si="425"/>
        <v>11939.855082625239</v>
      </c>
      <c r="O2446" s="678">
        <f t="shared" ca="1" si="424"/>
        <v>2327.6427658603266</v>
      </c>
      <c r="P2446" s="678">
        <f t="shared" ca="1" si="424"/>
        <v>379.40516563645883</v>
      </c>
      <c r="Q2446" s="678">
        <f t="shared" ca="1" si="424"/>
        <v>3323.750799789238</v>
      </c>
      <c r="R2446" s="678">
        <f t="shared" ca="1" si="424"/>
        <v>585.495671111462</v>
      </c>
      <c r="S2446" s="678">
        <f t="shared" ca="1" si="424"/>
        <v>9.6052917679651095</v>
      </c>
      <c r="T2446" s="678">
        <f t="shared" ca="1" si="424"/>
        <v>616.41371558043727</v>
      </c>
      <c r="U2446" s="678">
        <f t="shared" ca="1" si="424"/>
        <v>8.6015962951720062E-3</v>
      </c>
      <c r="V2446" s="678">
        <f t="shared" ca="1" si="424"/>
        <v>41.429923490129937</v>
      </c>
      <c r="W2446" s="678">
        <f t="shared" ca="1" si="424"/>
        <v>4656.1031477929255</v>
      </c>
      <c r="X2446" s="678">
        <f t="shared" ca="1" si="424"/>
        <v>0</v>
      </c>
      <c r="Y2446" s="678">
        <f t="shared" ca="1" si="424"/>
        <v>0</v>
      </c>
      <c r="Z2446" s="678">
        <f t="shared" ca="1" si="424"/>
        <v>0</v>
      </c>
      <c r="AA2446" t="str">
        <f t="shared" si="421"/>
        <v>ASR_CMS_19</v>
      </c>
      <c r="AB2446" s="957">
        <f t="shared" si="422"/>
        <v>45406</v>
      </c>
      <c r="AC2446" t="str">
        <f t="shared" si="423"/>
        <v>Unaudited</v>
      </c>
    </row>
    <row r="2447" spans="1:29" x14ac:dyDescent="0.25">
      <c r="A2447" t="s">
        <v>421</v>
      </c>
      <c r="B2447" t="s">
        <v>1380</v>
      </c>
      <c r="C2447" t="s">
        <v>1381</v>
      </c>
      <c r="D2447">
        <v>1900</v>
      </c>
      <c r="E2447" s="957">
        <v>1</v>
      </c>
      <c r="F2447" t="s">
        <v>442</v>
      </c>
      <c r="G2447" s="957">
        <v>366</v>
      </c>
      <c r="H2447" t="s">
        <v>386</v>
      </c>
      <c r="I2447" s="937" t="s">
        <v>489</v>
      </c>
      <c r="J2447" s="937" t="s">
        <v>445</v>
      </c>
      <c r="K2447" s="937" t="s">
        <v>448</v>
      </c>
      <c r="L2447" s="937" t="s">
        <v>91</v>
      </c>
      <c r="M2447" s="958" t="s">
        <v>456</v>
      </c>
      <c r="N2447" s="678">
        <f t="shared" ca="1" si="425"/>
        <v>-49.176517684899977</v>
      </c>
      <c r="O2447" s="678">
        <f t="shared" ca="1" si="424"/>
        <v>-8.8316025633798088</v>
      </c>
      <c r="P2447" s="678">
        <f t="shared" ca="1" si="424"/>
        <v>-1.4890384548739</v>
      </c>
      <c r="Q2447" s="678">
        <f t="shared" ca="1" si="424"/>
        <v>-13.433730100888999</v>
      </c>
      <c r="R2447" s="678">
        <f t="shared" ca="1" si="424"/>
        <v>-1.9193349657448366</v>
      </c>
      <c r="S2447" s="678">
        <f t="shared" ca="1" si="424"/>
        <v>-4.6101292900653706E-2</v>
      </c>
      <c r="T2447" s="678">
        <f t="shared" ca="1" si="424"/>
        <v>-2.4821712859904999</v>
      </c>
      <c r="U2447" s="678">
        <f t="shared" ca="1" si="424"/>
        <v>-4.1283983849343375E-5</v>
      </c>
      <c r="V2447" s="678">
        <f t="shared" ca="1" si="424"/>
        <v>-0.19884591575241478</v>
      </c>
      <c r="W2447" s="678">
        <f t="shared" ca="1" si="424"/>
        <v>-20.775651821385011</v>
      </c>
      <c r="X2447" s="678">
        <f t="shared" ca="1" si="424"/>
        <v>0</v>
      </c>
      <c r="Y2447" s="678">
        <f t="shared" ca="1" si="424"/>
        <v>0</v>
      </c>
      <c r="Z2447" s="678">
        <f t="shared" ca="1" si="424"/>
        <v>0</v>
      </c>
      <c r="AA2447" t="str">
        <f t="shared" si="421"/>
        <v>ASR_CMS_19</v>
      </c>
      <c r="AB2447" s="957">
        <f t="shared" si="422"/>
        <v>45406</v>
      </c>
      <c r="AC2447" t="str">
        <f t="shared" si="423"/>
        <v>Unaudited</v>
      </c>
    </row>
    <row r="2448" spans="1:29" x14ac:dyDescent="0.25">
      <c r="A2448" t="s">
        <v>421</v>
      </c>
      <c r="B2448" t="s">
        <v>1380</v>
      </c>
      <c r="C2448" t="s">
        <v>1381</v>
      </c>
      <c r="D2448">
        <v>1900</v>
      </c>
      <c r="E2448" s="957">
        <v>1</v>
      </c>
      <c r="F2448" t="s">
        <v>442</v>
      </c>
      <c r="G2448" s="957">
        <v>366</v>
      </c>
      <c r="H2448" t="s">
        <v>386</v>
      </c>
      <c r="I2448" s="937" t="s">
        <v>489</v>
      </c>
      <c r="J2448" s="937" t="s">
        <v>445</v>
      </c>
      <c r="K2448" s="937" t="s">
        <v>449</v>
      </c>
      <c r="L2448" s="937">
        <v>8.1</v>
      </c>
      <c r="M2448" s="958" t="s">
        <v>22</v>
      </c>
      <c r="N2448" s="678">
        <f t="shared" ca="1" si="425"/>
        <v>16097733.939056793</v>
      </c>
      <c r="O2448" s="678">
        <f t="shared" ca="1" si="424"/>
        <v>4783344.5267073968</v>
      </c>
      <c r="P2448" s="678">
        <f t="shared" ca="1" si="424"/>
        <v>427990.03200815624</v>
      </c>
      <c r="Q2448" s="678">
        <f t="shared" ca="1" si="424"/>
        <v>6783044.2912658751</v>
      </c>
      <c r="R2448" s="678">
        <f t="shared" ca="1" si="424"/>
        <v>1309897.654211004</v>
      </c>
      <c r="S2448" s="678">
        <f t="shared" ca="1" si="424"/>
        <v>64.217481477825714</v>
      </c>
      <c r="T2448" s="678">
        <f t="shared" ca="1" si="424"/>
        <v>927512.53732755478</v>
      </c>
      <c r="U2448" s="678">
        <f t="shared" ca="1" si="424"/>
        <v>0</v>
      </c>
      <c r="V2448" s="678">
        <f t="shared" ca="1" si="424"/>
        <v>179466.50770022417</v>
      </c>
      <c r="W2448" s="678">
        <f t="shared" ca="1" si="424"/>
        <v>1686414.1723551084</v>
      </c>
      <c r="X2448" s="678">
        <f t="shared" ca="1" si="424"/>
        <v>0</v>
      </c>
      <c r="Y2448" s="678">
        <f t="shared" ca="1" si="424"/>
        <v>0</v>
      </c>
      <c r="Z2448" s="678">
        <f t="shared" ca="1" si="424"/>
        <v>0</v>
      </c>
      <c r="AA2448" t="str">
        <f t="shared" si="421"/>
        <v>ASR_CMS_19</v>
      </c>
      <c r="AB2448" s="957">
        <f t="shared" si="422"/>
        <v>45406</v>
      </c>
      <c r="AC2448" t="str">
        <f t="shared" si="423"/>
        <v>Unaudited</v>
      </c>
    </row>
    <row r="2449" spans="1:29" x14ac:dyDescent="0.25">
      <c r="A2449" t="s">
        <v>421</v>
      </c>
      <c r="B2449" t="s">
        <v>1380</v>
      </c>
      <c r="C2449" t="s">
        <v>1381</v>
      </c>
      <c r="D2449">
        <v>1900</v>
      </c>
      <c r="E2449" s="957">
        <v>1</v>
      </c>
      <c r="F2449" t="s">
        <v>442</v>
      </c>
      <c r="G2449" s="957">
        <v>366</v>
      </c>
      <c r="H2449" t="s">
        <v>386</v>
      </c>
      <c r="I2449" s="937" t="s">
        <v>489</v>
      </c>
      <c r="J2449" s="937" t="s">
        <v>445</v>
      </c>
      <c r="K2449" s="937" t="s">
        <v>449</v>
      </c>
      <c r="L2449" s="943" t="s">
        <v>113</v>
      </c>
      <c r="M2449" s="959" t="s">
        <v>444</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ASR_CMS_19</v>
      </c>
      <c r="AB2449" s="957">
        <f t="shared" si="422"/>
        <v>45406</v>
      </c>
      <c r="AC2449" t="str">
        <f t="shared" si="423"/>
        <v>Unaudited</v>
      </c>
    </row>
    <row r="2450" spans="1:29" x14ac:dyDescent="0.25">
      <c r="A2450" t="s">
        <v>421</v>
      </c>
      <c r="B2450" t="s">
        <v>1380</v>
      </c>
      <c r="C2450" t="s">
        <v>1381</v>
      </c>
      <c r="D2450">
        <v>1900</v>
      </c>
      <c r="E2450" s="957">
        <v>1</v>
      </c>
      <c r="F2450" t="s">
        <v>442</v>
      </c>
      <c r="G2450" s="957">
        <v>366</v>
      </c>
      <c r="H2450" t="s">
        <v>386</v>
      </c>
      <c r="I2450" s="937" t="s">
        <v>489</v>
      </c>
      <c r="J2450" s="937" t="s">
        <v>445</v>
      </c>
      <c r="K2450" s="937" t="s">
        <v>449</v>
      </c>
      <c r="L2450" s="937" t="s">
        <v>115</v>
      </c>
      <c r="M2450" s="958" t="s">
        <v>158</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ASR_CMS_19</v>
      </c>
      <c r="AB2450" s="957">
        <f t="shared" si="422"/>
        <v>45406</v>
      </c>
      <c r="AC2450" t="str">
        <f t="shared" si="423"/>
        <v>Unaudited</v>
      </c>
    </row>
    <row r="2451" spans="1:29" x14ac:dyDescent="0.25">
      <c r="A2451" t="s">
        <v>421</v>
      </c>
      <c r="B2451" t="s">
        <v>1380</v>
      </c>
      <c r="C2451" t="s">
        <v>1381</v>
      </c>
      <c r="D2451">
        <v>1900</v>
      </c>
      <c r="E2451" s="957">
        <v>1</v>
      </c>
      <c r="F2451" t="s">
        <v>442</v>
      </c>
      <c r="G2451" s="957">
        <v>366</v>
      </c>
      <c r="H2451" t="s">
        <v>386</v>
      </c>
      <c r="I2451" s="937" t="s">
        <v>489</v>
      </c>
      <c r="J2451" s="937" t="s">
        <v>445</v>
      </c>
      <c r="K2451" s="937" t="s">
        <v>449</v>
      </c>
      <c r="L2451" s="937" t="s">
        <v>116</v>
      </c>
      <c r="M2451" s="958" t="s">
        <v>114</v>
      </c>
      <c r="N2451" s="678">
        <f t="shared" ca="1" si="425"/>
        <v>-36074.827059119714</v>
      </c>
      <c r="O2451" s="678">
        <f t="shared" ca="1" si="424"/>
        <v>-10719.417230924042</v>
      </c>
      <c r="P2451" s="678">
        <f t="shared" ca="1" si="424"/>
        <v>-959.12048529148399</v>
      </c>
      <c r="Q2451" s="678">
        <f t="shared" ca="1" si="424"/>
        <v>-15200.720217401175</v>
      </c>
      <c r="R2451" s="678">
        <f t="shared" ca="1" si="424"/>
        <v>-2935.4648001827586</v>
      </c>
      <c r="S2451" s="678">
        <f t="shared" ca="1" si="424"/>
        <v>-0.14391059929646988</v>
      </c>
      <c r="T2451" s="678">
        <f t="shared" ca="1" si="424"/>
        <v>-2078.544378105018</v>
      </c>
      <c r="U2451" s="678">
        <f t="shared" ca="1" si="424"/>
        <v>0</v>
      </c>
      <c r="V2451" s="678">
        <f t="shared" ca="1" si="424"/>
        <v>-402.18227315099375</v>
      </c>
      <c r="W2451" s="678">
        <f t="shared" ca="1" si="424"/>
        <v>-3779.2337634649484</v>
      </c>
      <c r="X2451" s="678">
        <f t="shared" ca="1" si="424"/>
        <v>0</v>
      </c>
      <c r="Y2451" s="678">
        <f t="shared" ca="1" si="424"/>
        <v>0</v>
      </c>
      <c r="Z2451" s="678">
        <f t="shared" ca="1" si="424"/>
        <v>0</v>
      </c>
      <c r="AA2451" t="str">
        <f t="shared" si="421"/>
        <v>ASR_CMS_19</v>
      </c>
      <c r="AB2451" s="957">
        <f t="shared" si="422"/>
        <v>45406</v>
      </c>
      <c r="AC2451" t="str">
        <f t="shared" si="423"/>
        <v>Unaudited</v>
      </c>
    </row>
    <row r="2452" spans="1:29" x14ac:dyDescent="0.25">
      <c r="A2452" t="s">
        <v>421</v>
      </c>
      <c r="B2452" t="s">
        <v>1380</v>
      </c>
      <c r="C2452" t="s">
        <v>1381</v>
      </c>
      <c r="D2452">
        <v>1900</v>
      </c>
      <c r="E2452" s="957">
        <v>1</v>
      </c>
      <c r="F2452" t="s">
        <v>442</v>
      </c>
      <c r="G2452" s="957">
        <v>366</v>
      </c>
      <c r="H2452" t="s">
        <v>386</v>
      </c>
      <c r="I2452" s="937" t="s">
        <v>489</v>
      </c>
      <c r="J2452" s="937" t="s">
        <v>445</v>
      </c>
      <c r="K2452" s="937" t="s">
        <v>449</v>
      </c>
      <c r="L2452" s="937" t="s">
        <v>117</v>
      </c>
      <c r="M2452" s="958" t="s">
        <v>159</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ASR_CMS_19</v>
      </c>
      <c r="AB2452" s="957">
        <f t="shared" si="422"/>
        <v>45406</v>
      </c>
      <c r="AC2452" t="str">
        <f t="shared" si="423"/>
        <v>Unaudited</v>
      </c>
    </row>
    <row r="2453" spans="1:29" x14ac:dyDescent="0.25">
      <c r="A2453" t="s">
        <v>421</v>
      </c>
      <c r="B2453" t="s">
        <v>1380</v>
      </c>
      <c r="C2453" t="s">
        <v>1381</v>
      </c>
      <c r="D2453">
        <v>1900</v>
      </c>
      <c r="E2453" s="957">
        <v>1</v>
      </c>
      <c r="F2453" t="s">
        <v>442</v>
      </c>
      <c r="G2453" s="957">
        <v>366</v>
      </c>
      <c r="H2453" t="s">
        <v>386</v>
      </c>
      <c r="I2453" s="937" t="s">
        <v>489</v>
      </c>
      <c r="J2453" s="937" t="s">
        <v>445</v>
      </c>
      <c r="K2453" s="937" t="s">
        <v>449</v>
      </c>
      <c r="L2453" s="937" t="s">
        <v>160</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ASR_CMS_19</v>
      </c>
      <c r="AB2453" s="957">
        <f t="shared" si="422"/>
        <v>45406</v>
      </c>
      <c r="AC2453" t="str">
        <f t="shared" si="423"/>
        <v>Unaudited</v>
      </c>
    </row>
    <row r="2454" spans="1:29" x14ac:dyDescent="0.25">
      <c r="A2454" t="s">
        <v>421</v>
      </c>
      <c r="B2454" t="s">
        <v>1380</v>
      </c>
      <c r="C2454" t="s">
        <v>1381</v>
      </c>
      <c r="D2454">
        <v>1900</v>
      </c>
      <c r="E2454" s="957">
        <v>1</v>
      </c>
      <c r="F2454" t="s">
        <v>442</v>
      </c>
      <c r="G2454" s="957">
        <v>366</v>
      </c>
      <c r="H2454" t="s">
        <v>386</v>
      </c>
      <c r="I2454" s="937" t="s">
        <v>489</v>
      </c>
      <c r="J2454" s="937" t="s">
        <v>445</v>
      </c>
      <c r="K2454" s="937" t="s">
        <v>449</v>
      </c>
      <c r="L2454" s="937" t="s">
        <v>443</v>
      </c>
      <c r="M2454" s="958" t="s">
        <v>457</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ASR_CMS_19</v>
      </c>
      <c r="AB2454" s="957">
        <f t="shared" si="422"/>
        <v>45406</v>
      </c>
      <c r="AC2454" t="str">
        <f t="shared" si="423"/>
        <v>Unaudited</v>
      </c>
    </row>
    <row r="2455" spans="1:29" ht="30" x14ac:dyDescent="0.25">
      <c r="A2455" t="s">
        <v>421</v>
      </c>
      <c r="B2455" t="s">
        <v>1380</v>
      </c>
      <c r="C2455" t="s">
        <v>1381</v>
      </c>
      <c r="D2455">
        <v>1900</v>
      </c>
      <c r="E2455" s="957">
        <v>1</v>
      </c>
      <c r="F2455" t="s">
        <v>442</v>
      </c>
      <c r="G2455" s="957">
        <v>366</v>
      </c>
      <c r="H2455" t="s">
        <v>386</v>
      </c>
      <c r="I2455" s="937" t="s">
        <v>489</v>
      </c>
      <c r="J2455" s="937" t="s">
        <v>445</v>
      </c>
      <c r="K2455" s="937" t="s">
        <v>450</v>
      </c>
      <c r="L2455" s="937">
        <v>9.1</v>
      </c>
      <c r="M2455" s="958" t="s">
        <v>186</v>
      </c>
      <c r="N2455" s="678">
        <f t="shared" ca="1" si="425"/>
        <v>21360005.539999999</v>
      </c>
      <c r="O2455" s="678">
        <f t="shared" ca="1" si="424"/>
        <v>1645281.0500000003</v>
      </c>
      <c r="P2455" s="678">
        <f t="shared" ca="1" si="424"/>
        <v>72554.97</v>
      </c>
      <c r="Q2455" s="678">
        <f t="shared" ca="1" si="424"/>
        <v>3498508.4899999998</v>
      </c>
      <c r="R2455" s="678">
        <f t="shared" ca="1" si="424"/>
        <v>582141.12</v>
      </c>
      <c r="S2455" s="678">
        <f t="shared" ca="1" si="424"/>
        <v>54719.24</v>
      </c>
      <c r="T2455" s="678">
        <f t="shared" ca="1" si="424"/>
        <v>574498.37</v>
      </c>
      <c r="U2455" s="678">
        <f t="shared" ca="1" si="424"/>
        <v>0</v>
      </c>
      <c r="V2455" s="678">
        <f t="shared" ca="1" si="424"/>
        <v>26408.559999999998</v>
      </c>
      <c r="W2455" s="678">
        <f t="shared" ca="1" si="424"/>
        <v>14905893.739999998</v>
      </c>
      <c r="X2455" s="678">
        <f t="shared" ca="1" si="424"/>
        <v>0</v>
      </c>
      <c r="Y2455" s="678">
        <f t="shared" ca="1" si="424"/>
        <v>0</v>
      </c>
      <c r="Z2455" s="678">
        <f t="shared" ca="1" si="424"/>
        <v>0</v>
      </c>
      <c r="AA2455" t="str">
        <f t="shared" si="421"/>
        <v>ASR_CMS_19</v>
      </c>
      <c r="AB2455" s="957">
        <f t="shared" si="422"/>
        <v>45406</v>
      </c>
      <c r="AC2455" t="str">
        <f t="shared" si="423"/>
        <v>Unaudited</v>
      </c>
    </row>
    <row r="2456" spans="1:29" x14ac:dyDescent="0.25">
      <c r="A2456" t="s">
        <v>421</v>
      </c>
      <c r="B2456" t="s">
        <v>1380</v>
      </c>
      <c r="C2456" t="s">
        <v>1381</v>
      </c>
      <c r="D2456">
        <v>1900</v>
      </c>
      <c r="E2456" s="957">
        <v>1</v>
      </c>
      <c r="F2456" t="s">
        <v>442</v>
      </c>
      <c r="G2456" s="957">
        <v>366</v>
      </c>
      <c r="H2456" t="s">
        <v>386</v>
      </c>
      <c r="I2456" s="937" t="s">
        <v>489</v>
      </c>
      <c r="J2456" s="937" t="s">
        <v>445</v>
      </c>
      <c r="K2456" s="937" t="s">
        <v>450</v>
      </c>
      <c r="L2456" s="937" t="s">
        <v>107</v>
      </c>
      <c r="M2456" s="958" t="s">
        <v>187</v>
      </c>
      <c r="N2456" s="678">
        <f t="shared" ca="1" si="425"/>
        <v>175658.58000000002</v>
      </c>
      <c r="O2456" s="678">
        <f t="shared" ca="1" si="424"/>
        <v>19072.52</v>
      </c>
      <c r="P2456" s="678">
        <f t="shared" ca="1" si="424"/>
        <v>0</v>
      </c>
      <c r="Q2456" s="678">
        <f t="shared" ca="1" si="424"/>
        <v>14694.54</v>
      </c>
      <c r="R2456" s="678">
        <f t="shared" ca="1" si="424"/>
        <v>0</v>
      </c>
      <c r="S2456" s="678">
        <f t="shared" ca="1" si="424"/>
        <v>0</v>
      </c>
      <c r="T2456" s="678">
        <f t="shared" ca="1" si="424"/>
        <v>0</v>
      </c>
      <c r="U2456" s="678">
        <f t="shared" ca="1" si="424"/>
        <v>0</v>
      </c>
      <c r="V2456" s="678">
        <f t="shared" ca="1" si="424"/>
        <v>0</v>
      </c>
      <c r="W2456" s="678">
        <f t="shared" ca="1" si="424"/>
        <v>141891.52000000002</v>
      </c>
      <c r="X2456" s="678">
        <f t="shared" ca="1" si="424"/>
        <v>0</v>
      </c>
      <c r="Y2456" s="678">
        <f t="shared" ca="1" si="424"/>
        <v>0</v>
      </c>
      <c r="Z2456" s="678">
        <f t="shared" ca="1" si="424"/>
        <v>0</v>
      </c>
      <c r="AA2456" t="str">
        <f t="shared" si="421"/>
        <v>ASR_CMS_19</v>
      </c>
      <c r="AB2456" s="957">
        <f t="shared" si="422"/>
        <v>45406</v>
      </c>
      <c r="AC2456" t="str">
        <f t="shared" si="423"/>
        <v>Unaudited</v>
      </c>
    </row>
    <row r="2457" spans="1:29" x14ac:dyDescent="0.25">
      <c r="A2457" t="s">
        <v>421</v>
      </c>
      <c r="B2457" t="s">
        <v>1380</v>
      </c>
      <c r="C2457" t="s">
        <v>1381</v>
      </c>
      <c r="D2457">
        <v>1900</v>
      </c>
      <c r="E2457" s="957">
        <v>1</v>
      </c>
      <c r="F2457" t="s">
        <v>442</v>
      </c>
      <c r="G2457" s="957">
        <v>366</v>
      </c>
      <c r="H2457" t="s">
        <v>386</v>
      </c>
      <c r="I2457" s="937" t="s">
        <v>489</v>
      </c>
      <c r="J2457" s="937" t="s">
        <v>445</v>
      </c>
      <c r="K2457" s="937" t="s">
        <v>450</v>
      </c>
      <c r="L2457" s="937" t="s">
        <v>1316</v>
      </c>
      <c r="M2457" s="958" t="s">
        <v>1317</v>
      </c>
      <c r="N2457" s="678">
        <f t="shared" ca="1" si="425"/>
        <v>108829.11</v>
      </c>
      <c r="O2457" s="678">
        <f t="shared" ca="1" si="424"/>
        <v>0</v>
      </c>
      <c r="P2457" s="678">
        <f t="shared" ca="1" si="424"/>
        <v>0</v>
      </c>
      <c r="Q2457" s="678">
        <f t="shared" ca="1" si="424"/>
        <v>19410.3</v>
      </c>
      <c r="R2457" s="678">
        <f t="shared" ca="1" si="424"/>
        <v>0</v>
      </c>
      <c r="S2457" s="678">
        <f t="shared" ca="1" si="424"/>
        <v>0</v>
      </c>
      <c r="T2457" s="678">
        <f t="shared" ca="1" si="424"/>
        <v>69361.5</v>
      </c>
      <c r="U2457" s="678">
        <f t="shared" ca="1" si="424"/>
        <v>0</v>
      </c>
      <c r="V2457" s="678">
        <f t="shared" ca="1" si="424"/>
        <v>0</v>
      </c>
      <c r="W2457" s="678">
        <f t="shared" ca="1" si="424"/>
        <v>20057.310000000001</v>
      </c>
      <c r="X2457" s="678">
        <f t="shared" ca="1" si="424"/>
        <v>0</v>
      </c>
      <c r="Y2457" s="678">
        <f t="shared" ca="1" si="424"/>
        <v>0</v>
      </c>
      <c r="Z2457" s="678">
        <f t="shared" ca="1" si="424"/>
        <v>0</v>
      </c>
      <c r="AA2457" t="str">
        <f t="shared" si="421"/>
        <v>ASR_CMS_19</v>
      </c>
      <c r="AB2457" s="957">
        <f t="shared" si="422"/>
        <v>45406</v>
      </c>
      <c r="AC2457" t="str">
        <f t="shared" si="423"/>
        <v>Unaudited</v>
      </c>
    </row>
    <row r="2458" spans="1:29" x14ac:dyDescent="0.25">
      <c r="A2458" t="s">
        <v>421</v>
      </c>
      <c r="B2458" t="s">
        <v>1380</v>
      </c>
      <c r="C2458" t="s">
        <v>1381</v>
      </c>
      <c r="D2458">
        <v>1900</v>
      </c>
      <c r="E2458" s="957">
        <v>1</v>
      </c>
      <c r="F2458" t="s">
        <v>442</v>
      </c>
      <c r="G2458" s="957">
        <v>366</v>
      </c>
      <c r="H2458" t="s">
        <v>386</v>
      </c>
      <c r="I2458" s="937" t="s">
        <v>489</v>
      </c>
      <c r="J2458" s="937" t="s">
        <v>445</v>
      </c>
      <c r="K2458" s="937" t="s">
        <v>450</v>
      </c>
      <c r="L2458" s="937" t="s">
        <v>108</v>
      </c>
      <c r="M2458" s="958" t="s">
        <v>188</v>
      </c>
      <c r="N2458" s="678">
        <f t="shared" ca="1" si="425"/>
        <v>4035912.2700000005</v>
      </c>
      <c r="O2458" s="678">
        <f t="shared" ca="1" si="424"/>
        <v>651639.36</v>
      </c>
      <c r="P2458" s="678">
        <f t="shared" ca="1" si="424"/>
        <v>46528.139999999992</v>
      </c>
      <c r="Q2458" s="678">
        <f t="shared" ca="1" si="424"/>
        <v>1594798.03</v>
      </c>
      <c r="R2458" s="678">
        <f t="shared" ca="1" si="424"/>
        <v>114294.43</v>
      </c>
      <c r="S2458" s="678">
        <f t="shared" ca="1" si="424"/>
        <v>888.06999999999994</v>
      </c>
      <c r="T2458" s="678">
        <f t="shared" ca="1" si="424"/>
        <v>285536.19</v>
      </c>
      <c r="U2458" s="678">
        <f t="shared" ca="1" si="424"/>
        <v>0</v>
      </c>
      <c r="V2458" s="678">
        <f t="shared" ca="1" si="424"/>
        <v>4269.88</v>
      </c>
      <c r="W2458" s="678">
        <f t="shared" ca="1" si="424"/>
        <v>1337958.1700000004</v>
      </c>
      <c r="X2458" s="678">
        <f t="shared" ca="1" si="424"/>
        <v>0</v>
      </c>
      <c r="Y2458" s="678">
        <f t="shared" ca="1" si="424"/>
        <v>0</v>
      </c>
      <c r="Z2458" s="678">
        <f t="shared" ca="1" si="424"/>
        <v>0</v>
      </c>
      <c r="AA2458" t="str">
        <f t="shared" si="421"/>
        <v>ASR_CMS_19</v>
      </c>
      <c r="AB2458" s="957">
        <f t="shared" si="422"/>
        <v>45406</v>
      </c>
      <c r="AC2458" t="str">
        <f t="shared" si="423"/>
        <v>Unaudited</v>
      </c>
    </row>
    <row r="2459" spans="1:29" x14ac:dyDescent="0.25">
      <c r="A2459" t="s">
        <v>421</v>
      </c>
      <c r="B2459" t="s">
        <v>1380</v>
      </c>
      <c r="C2459" t="s">
        <v>1381</v>
      </c>
      <c r="D2459">
        <v>1900</v>
      </c>
      <c r="E2459" s="957">
        <v>1</v>
      </c>
      <c r="F2459" t="s">
        <v>442</v>
      </c>
      <c r="G2459" s="957">
        <v>366</v>
      </c>
      <c r="H2459" t="s">
        <v>386</v>
      </c>
      <c r="I2459" s="937" t="s">
        <v>489</v>
      </c>
      <c r="J2459" s="937" t="s">
        <v>445</v>
      </c>
      <c r="K2459" s="937" t="s">
        <v>450</v>
      </c>
      <c r="L2459" s="945" t="s">
        <v>109</v>
      </c>
      <c r="M2459" s="960" t="s">
        <v>161</v>
      </c>
      <c r="N2459" s="678">
        <f t="shared" ca="1" si="425"/>
        <v>3733627.7106437148</v>
      </c>
      <c r="O2459" s="678">
        <f t="shared" ca="1" si="425"/>
        <v>1376444.661208105</v>
      </c>
      <c r="P2459" s="678">
        <f t="shared" ca="1" si="425"/>
        <v>55566.945995703201</v>
      </c>
      <c r="Q2459" s="678">
        <f t="shared" ca="1" si="425"/>
        <v>1655028.8962056448</v>
      </c>
      <c r="R2459" s="678">
        <f t="shared" ca="1" si="425"/>
        <v>105692.64423692573</v>
      </c>
      <c r="S2459" s="678">
        <f t="shared" ca="1" si="425"/>
        <v>8962.2934859468551</v>
      </c>
      <c r="T2459" s="678">
        <f t="shared" ca="1" si="425"/>
        <v>217946.75662914058</v>
      </c>
      <c r="U2459" s="678">
        <f t="shared" ca="1" si="425"/>
        <v>0</v>
      </c>
      <c r="V2459" s="678">
        <f t="shared" ca="1" si="425"/>
        <v>9091.4115363066576</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304894.10134594224</v>
      </c>
      <c r="X2459" s="678">
        <f t="shared" ca="1" si="425"/>
        <v>0</v>
      </c>
      <c r="Y2459" s="678">
        <f t="shared" ca="1" si="425"/>
        <v>0</v>
      </c>
      <c r="Z2459" s="678">
        <f t="shared" ca="1" si="425"/>
        <v>0</v>
      </c>
      <c r="AA2459" t="str">
        <f t="shared" si="421"/>
        <v>ASR_CMS_19</v>
      </c>
      <c r="AB2459" s="957">
        <f t="shared" si="422"/>
        <v>45406</v>
      </c>
      <c r="AC2459" t="str">
        <f t="shared" si="423"/>
        <v>Unaudited</v>
      </c>
    </row>
    <row r="2460" spans="1:29" x14ac:dyDescent="0.25">
      <c r="A2460" t="s">
        <v>421</v>
      </c>
      <c r="B2460" t="s">
        <v>1380</v>
      </c>
      <c r="C2460" t="s">
        <v>1381</v>
      </c>
      <c r="D2460">
        <v>1900</v>
      </c>
      <c r="E2460" s="957">
        <v>1</v>
      </c>
      <c r="F2460" t="s">
        <v>442</v>
      </c>
      <c r="G2460" s="957">
        <v>366</v>
      </c>
      <c r="H2460" t="s">
        <v>386</v>
      </c>
      <c r="I2460" s="937" t="s">
        <v>489</v>
      </c>
      <c r="J2460" s="937" t="s">
        <v>445</v>
      </c>
      <c r="K2460" s="937" t="s">
        <v>450</v>
      </c>
      <c r="L2460" s="947" t="s">
        <v>110</v>
      </c>
      <c r="M2460" s="961" t="s">
        <v>135</v>
      </c>
      <c r="N2460" s="678">
        <f t="shared" ca="1" si="425"/>
        <v>46246.970415226882</v>
      </c>
      <c r="O2460" s="678">
        <f t="shared" ca="1" si="425"/>
        <v>23961.796300129587</v>
      </c>
      <c r="P2460" s="678">
        <f t="shared" ca="1" si="425"/>
        <v>3354.5259225193422</v>
      </c>
      <c r="Q2460" s="678">
        <f t="shared" ca="1" si="425"/>
        <v>13355.644878207786</v>
      </c>
      <c r="R2460" s="678">
        <f t="shared" ca="1" si="425"/>
        <v>1941.8888728252748</v>
      </c>
      <c r="S2460" s="678">
        <f t="shared" ca="1" si="425"/>
        <v>42.716177870810057</v>
      </c>
      <c r="T2460" s="678">
        <f t="shared" ca="1" si="425"/>
        <v>2624.158992403547</v>
      </c>
      <c r="U2460" s="678">
        <f t="shared" ca="1" si="425"/>
        <v>0</v>
      </c>
      <c r="V2460" s="678">
        <f t="shared" ca="1" si="425"/>
        <v>142.70093724533339</v>
      </c>
      <c r="W2460" s="678">
        <f t="shared" ca="1" si="426"/>
        <v>823.53833402520127</v>
      </c>
      <c r="X2460" s="678">
        <f t="shared" ca="1" si="425"/>
        <v>0</v>
      </c>
      <c r="Y2460" s="678">
        <f t="shared" ca="1" si="425"/>
        <v>0</v>
      </c>
      <c r="Z2460" s="678">
        <f t="shared" ca="1" si="425"/>
        <v>0</v>
      </c>
      <c r="AA2460" t="str">
        <f t="shared" si="421"/>
        <v>ASR_CMS_19</v>
      </c>
      <c r="AB2460" s="957">
        <f t="shared" si="422"/>
        <v>45406</v>
      </c>
      <c r="AC2460" t="str">
        <f t="shared" si="423"/>
        <v>Unaudited</v>
      </c>
    </row>
    <row r="2461" spans="1:29" x14ac:dyDescent="0.25">
      <c r="A2461" t="s">
        <v>421</v>
      </c>
      <c r="B2461" t="s">
        <v>1380</v>
      </c>
      <c r="C2461" t="s">
        <v>1381</v>
      </c>
      <c r="D2461">
        <v>1900</v>
      </c>
      <c r="E2461" s="957">
        <v>1</v>
      </c>
      <c r="F2461" t="s">
        <v>442</v>
      </c>
      <c r="G2461" s="957">
        <v>366</v>
      </c>
      <c r="H2461" t="s">
        <v>386</v>
      </c>
      <c r="I2461" s="958" t="s">
        <v>489</v>
      </c>
      <c r="J2461" s="958" t="s">
        <v>445</v>
      </c>
      <c r="K2461" s="958" t="s">
        <v>450</v>
      </c>
      <c r="L2461" s="937" t="s">
        <v>111</v>
      </c>
      <c r="M2461" s="958" t="s">
        <v>163</v>
      </c>
      <c r="N2461" s="678">
        <f t="shared" ca="1" si="425"/>
        <v>463229.5016031058</v>
      </c>
      <c r="O2461" s="678">
        <f t="shared" ca="1" si="425"/>
        <v>58144.437276205157</v>
      </c>
      <c r="P2461" s="678">
        <f t="shared" ca="1" si="425"/>
        <v>2750.2757516963097</v>
      </c>
      <c r="Q2461" s="678">
        <f t="shared" ca="1" si="425"/>
        <v>106809.64241182122</v>
      </c>
      <c r="R2461" s="678">
        <f t="shared" ca="1" si="425"/>
        <v>12629.5706071572</v>
      </c>
      <c r="S2461" s="678">
        <f t="shared" ca="1" si="425"/>
        <v>1016.8963513056437</v>
      </c>
      <c r="T2461" s="678">
        <f t="shared" ca="1" si="425"/>
        <v>18068.831173710125</v>
      </c>
      <c r="U2461" s="678">
        <f t="shared" ca="1" si="425"/>
        <v>0</v>
      </c>
      <c r="V2461" s="678">
        <f t="shared" ca="1" si="425"/>
        <v>626.29938169868831</v>
      </c>
      <c r="W2461" s="678">
        <f t="shared" ca="1" si="426"/>
        <v>263183.54864951147</v>
      </c>
      <c r="X2461" s="678">
        <f t="shared" ca="1" si="425"/>
        <v>0</v>
      </c>
      <c r="Y2461" s="678">
        <f t="shared" ca="1" si="425"/>
        <v>0</v>
      </c>
      <c r="Z2461" s="678">
        <f t="shared" ca="1" si="425"/>
        <v>0</v>
      </c>
      <c r="AA2461" t="str">
        <f t="shared" si="421"/>
        <v>ASR_CMS_19</v>
      </c>
      <c r="AB2461" s="957">
        <f t="shared" si="422"/>
        <v>45406</v>
      </c>
      <c r="AC2461" t="str">
        <f t="shared" si="423"/>
        <v>Unaudited</v>
      </c>
    </row>
    <row r="2462" spans="1:29" x14ac:dyDescent="0.25">
      <c r="A2462" t="s">
        <v>421</v>
      </c>
      <c r="B2462" t="s">
        <v>1380</v>
      </c>
      <c r="C2462" t="s">
        <v>1381</v>
      </c>
      <c r="D2462">
        <v>1900</v>
      </c>
      <c r="E2462" s="957">
        <v>1</v>
      </c>
      <c r="F2462" t="s">
        <v>442</v>
      </c>
      <c r="G2462" s="957">
        <v>366</v>
      </c>
      <c r="H2462" t="s">
        <v>386</v>
      </c>
      <c r="I2462" s="937" t="s">
        <v>489</v>
      </c>
      <c r="J2462" s="937" t="s">
        <v>445</v>
      </c>
      <c r="K2462" s="937" t="s">
        <v>450</v>
      </c>
      <c r="L2462" s="937" t="s">
        <v>112</v>
      </c>
      <c r="M2462" s="962" t="s">
        <v>464</v>
      </c>
      <c r="N2462" s="678">
        <f t="shared" ca="1" si="425"/>
        <v>220919.18935620855</v>
      </c>
      <c r="O2462" s="678">
        <f t="shared" ca="1" si="425"/>
        <v>39674.840164967034</v>
      </c>
      <c r="P2462" s="678">
        <f t="shared" ca="1" si="425"/>
        <v>6689.314003052561</v>
      </c>
      <c r="Q2462" s="678">
        <f t="shared" ca="1" si="425"/>
        <v>60349.307019552783</v>
      </c>
      <c r="R2462" s="678">
        <f t="shared" ca="1" si="425"/>
        <v>8622.3658098827455</v>
      </c>
      <c r="S2462" s="678">
        <f t="shared" ca="1" si="425"/>
        <v>207.10413700181192</v>
      </c>
      <c r="T2462" s="678">
        <f t="shared" ca="1" si="425"/>
        <v>11150.835686615868</v>
      </c>
      <c r="U2462" s="678">
        <f t="shared" ca="1" si="425"/>
        <v>0.18546299483487505</v>
      </c>
      <c r="V2462" s="678">
        <f t="shared" ca="1" si="425"/>
        <v>893.28973629836992</v>
      </c>
      <c r="W2462" s="678">
        <f t="shared" ca="1" si="426"/>
        <v>93331.94733584256</v>
      </c>
      <c r="X2462" s="678">
        <f t="shared" ca="1" si="425"/>
        <v>0</v>
      </c>
      <c r="Y2462" s="678">
        <f t="shared" ca="1" si="425"/>
        <v>0</v>
      </c>
      <c r="Z2462" s="678">
        <f t="shared" ca="1" si="425"/>
        <v>0</v>
      </c>
      <c r="AA2462" t="str">
        <f t="shared" si="421"/>
        <v>ASR_CMS_19</v>
      </c>
      <c r="AB2462" s="957">
        <f t="shared" si="422"/>
        <v>45406</v>
      </c>
      <c r="AC2462" t="str">
        <f t="shared" si="423"/>
        <v>Unaudited</v>
      </c>
    </row>
    <row r="2463" spans="1:29" x14ac:dyDescent="0.25">
      <c r="A2463" t="s">
        <v>421</v>
      </c>
      <c r="B2463" t="s">
        <v>1380</v>
      </c>
      <c r="C2463" t="s">
        <v>1381</v>
      </c>
      <c r="D2463">
        <v>1900</v>
      </c>
      <c r="E2463" s="957">
        <v>1</v>
      </c>
      <c r="F2463" t="s">
        <v>442</v>
      </c>
      <c r="G2463" s="957">
        <v>366</v>
      </c>
      <c r="H2463" t="s">
        <v>386</v>
      </c>
      <c r="I2463" s="937" t="s">
        <v>489</v>
      </c>
      <c r="J2463" s="937" t="s">
        <v>445</v>
      </c>
      <c r="K2463" s="937" t="s">
        <v>6</v>
      </c>
      <c r="L2463" s="937" t="s">
        <v>118</v>
      </c>
      <c r="M2463" s="962" t="s">
        <v>189</v>
      </c>
      <c r="N2463" s="678">
        <f t="shared" ca="1" si="425"/>
        <v>179636.23772364785</v>
      </c>
      <c r="O2463" s="678">
        <f t="shared" ca="1" si="425"/>
        <v>53377.824342651911</v>
      </c>
      <c r="P2463" s="678">
        <f t="shared" ca="1" si="425"/>
        <v>4775.9839629746994</v>
      </c>
      <c r="Q2463" s="678">
        <f t="shared" ca="1" si="425"/>
        <v>75692.675839271746</v>
      </c>
      <c r="R2463" s="678">
        <f t="shared" ca="1" si="425"/>
        <v>14617.280127521082</v>
      </c>
      <c r="S2463" s="678">
        <f t="shared" ca="1" si="425"/>
        <v>0.71660935709567086</v>
      </c>
      <c r="T2463" s="678">
        <f t="shared" ca="1" si="425"/>
        <v>10350.206015195128</v>
      </c>
      <c r="U2463" s="678">
        <f t="shared" ca="1" si="425"/>
        <v>0</v>
      </c>
      <c r="V2463" s="678">
        <f t="shared" ca="1" si="425"/>
        <v>2002.6848724621973</v>
      </c>
      <c r="W2463" s="678">
        <f t="shared" ca="1" si="426"/>
        <v>18818.865954213994</v>
      </c>
      <c r="X2463" s="678">
        <f t="shared" ca="1" si="425"/>
        <v>0</v>
      </c>
      <c r="Y2463" s="678">
        <f t="shared" ca="1" si="425"/>
        <v>0</v>
      </c>
      <c r="Z2463" s="678">
        <f t="shared" ca="1" si="425"/>
        <v>0</v>
      </c>
      <c r="AA2463" t="str">
        <f t="shared" si="421"/>
        <v>ASR_CMS_19</v>
      </c>
      <c r="AB2463" s="957">
        <f t="shared" si="422"/>
        <v>45406</v>
      </c>
      <c r="AC2463" t="str">
        <f t="shared" si="423"/>
        <v>Unaudited</v>
      </c>
    </row>
    <row r="2464" spans="1:29" x14ac:dyDescent="0.25">
      <c r="A2464" t="s">
        <v>421</v>
      </c>
      <c r="B2464" t="s">
        <v>1380</v>
      </c>
      <c r="C2464" t="s">
        <v>1381</v>
      </c>
      <c r="D2464">
        <v>1900</v>
      </c>
      <c r="E2464" s="957">
        <v>1</v>
      </c>
      <c r="F2464" t="s">
        <v>442</v>
      </c>
      <c r="G2464" s="957">
        <v>366</v>
      </c>
      <c r="H2464" t="s">
        <v>386</v>
      </c>
      <c r="I2464" s="937" t="s">
        <v>489</v>
      </c>
      <c r="J2464" s="937" t="s">
        <v>445</v>
      </c>
      <c r="K2464" s="937" t="s">
        <v>6</v>
      </c>
      <c r="L2464" s="937" t="s">
        <v>45</v>
      </c>
      <c r="M2464" s="962" t="s">
        <v>164</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ASR_CMS_19</v>
      </c>
      <c r="AB2464" s="957">
        <f t="shared" si="422"/>
        <v>45406</v>
      </c>
      <c r="AC2464" t="str">
        <f t="shared" si="423"/>
        <v>Unaudited</v>
      </c>
    </row>
    <row r="2465" spans="1:29" x14ac:dyDescent="0.25">
      <c r="A2465" t="s">
        <v>421</v>
      </c>
      <c r="B2465" t="s">
        <v>1380</v>
      </c>
      <c r="C2465" t="s">
        <v>1381</v>
      </c>
      <c r="D2465">
        <v>1900</v>
      </c>
      <c r="E2465" s="957">
        <v>1</v>
      </c>
      <c r="F2465" t="s">
        <v>442</v>
      </c>
      <c r="G2465" s="957">
        <v>366</v>
      </c>
      <c r="H2465" t="s">
        <v>386</v>
      </c>
      <c r="I2465" s="937" t="s">
        <v>489</v>
      </c>
      <c r="J2465" s="937" t="s">
        <v>445</v>
      </c>
      <c r="K2465" s="937" t="s">
        <v>6</v>
      </c>
      <c r="L2465" s="937" t="s">
        <v>46</v>
      </c>
      <c r="M2465" s="962" t="s">
        <v>165</v>
      </c>
      <c r="N2465" s="678">
        <f t="shared" ca="1" si="425"/>
        <v>22.381707031708324</v>
      </c>
      <c r="O2465" s="678">
        <f t="shared" ca="1" si="425"/>
        <v>1.8263275085727229</v>
      </c>
      <c r="P2465" s="678">
        <f t="shared" ca="1" si="425"/>
        <v>1.4708912000466774</v>
      </c>
      <c r="Q2465" s="678">
        <f t="shared" ca="1" si="425"/>
        <v>3.1707074801609769</v>
      </c>
      <c r="R2465" s="678">
        <f t="shared" ca="1" si="425"/>
        <v>3.8776167128628671</v>
      </c>
      <c r="S2465" s="678">
        <f t="shared" ca="1" si="425"/>
        <v>0</v>
      </c>
      <c r="T2465" s="678">
        <f t="shared" ca="1" si="425"/>
        <v>0</v>
      </c>
      <c r="U2465" s="678">
        <f t="shared" ca="1" si="425"/>
        <v>0</v>
      </c>
      <c r="V2465" s="678">
        <f t="shared" ca="1" si="425"/>
        <v>0</v>
      </c>
      <c r="W2465" s="678">
        <f t="shared" ca="1" si="426"/>
        <v>12.036164130065078</v>
      </c>
      <c r="X2465" s="678">
        <f t="shared" ca="1" si="425"/>
        <v>0</v>
      </c>
      <c r="Y2465" s="678">
        <f t="shared" ca="1" si="425"/>
        <v>0</v>
      </c>
      <c r="Z2465" s="678">
        <f t="shared" ca="1" si="425"/>
        <v>0</v>
      </c>
      <c r="AA2465" t="str">
        <f t="shared" si="421"/>
        <v>ASR_CMS_19</v>
      </c>
      <c r="AB2465" s="957">
        <f t="shared" si="422"/>
        <v>45406</v>
      </c>
      <c r="AC2465" t="str">
        <f t="shared" si="423"/>
        <v>Unaudited</v>
      </c>
    </row>
    <row r="2466" spans="1:29" x14ac:dyDescent="0.25">
      <c r="A2466" t="s">
        <v>421</v>
      </c>
      <c r="B2466" t="s">
        <v>1380</v>
      </c>
      <c r="C2466" t="s">
        <v>1381</v>
      </c>
      <c r="D2466">
        <v>1900</v>
      </c>
      <c r="E2466" s="957">
        <v>1</v>
      </c>
      <c r="F2466" t="s">
        <v>442</v>
      </c>
      <c r="G2466" s="957">
        <v>366</v>
      </c>
      <c r="H2466" t="s">
        <v>386</v>
      </c>
      <c r="I2466" s="937" t="s">
        <v>489</v>
      </c>
      <c r="J2466" s="937" t="s">
        <v>445</v>
      </c>
      <c r="K2466" s="937" t="s">
        <v>6</v>
      </c>
      <c r="L2466" s="937" t="s">
        <v>166</v>
      </c>
      <c r="M2466" s="962" t="s">
        <v>462</v>
      </c>
      <c r="N2466" s="678">
        <f t="shared" ca="1" si="425"/>
        <v>246946.21323603444</v>
      </c>
      <c r="O2466" s="678">
        <f t="shared" ca="1" si="425"/>
        <v>44349.029018416455</v>
      </c>
      <c r="P2466" s="678">
        <f t="shared" ca="1" si="425"/>
        <v>7477.398260488344</v>
      </c>
      <c r="Q2466" s="678">
        <f t="shared" ca="1" si="425"/>
        <v>67459.204803924236</v>
      </c>
      <c r="R2466" s="678">
        <f t="shared" ca="1" si="425"/>
        <v>9638.1875747932063</v>
      </c>
      <c r="S2466" s="678">
        <f t="shared" ca="1" si="425"/>
        <v>231.50357615902158</v>
      </c>
      <c r="T2466" s="678">
        <f t="shared" ca="1" si="425"/>
        <v>12464.542601534935</v>
      </c>
      <c r="U2466" s="678">
        <f t="shared" ca="1" si="425"/>
        <v>0.20731283870519732</v>
      </c>
      <c r="V2466" s="678">
        <f t="shared" ca="1" si="425"/>
        <v>998.53036010291146</v>
      </c>
      <c r="W2466" s="678">
        <f t="shared" ca="1" si="426"/>
        <v>104327.60972777664</v>
      </c>
      <c r="X2466" s="678">
        <f t="shared" ca="1" si="425"/>
        <v>0</v>
      </c>
      <c r="Y2466" s="678">
        <f t="shared" ca="1" si="425"/>
        <v>0</v>
      </c>
      <c r="Z2466" s="678">
        <f t="shared" ca="1" si="425"/>
        <v>0</v>
      </c>
      <c r="AA2466" t="str">
        <f t="shared" si="421"/>
        <v>ASR_CMS_19</v>
      </c>
      <c r="AB2466" s="957">
        <f t="shared" si="422"/>
        <v>45406</v>
      </c>
      <c r="AC2466" t="str">
        <f t="shared" si="423"/>
        <v>Unaudited</v>
      </c>
    </row>
    <row r="2467" spans="1:29" x14ac:dyDescent="0.25">
      <c r="A2467" t="s">
        <v>421</v>
      </c>
      <c r="B2467" t="s">
        <v>1380</v>
      </c>
      <c r="C2467" t="s">
        <v>1381</v>
      </c>
      <c r="D2467">
        <v>1900</v>
      </c>
      <c r="E2467" s="957">
        <v>1</v>
      </c>
      <c r="F2467" t="s">
        <v>442</v>
      </c>
      <c r="G2467" s="957">
        <v>366</v>
      </c>
      <c r="H2467" t="s">
        <v>386</v>
      </c>
      <c r="I2467" s="937" t="s">
        <v>489</v>
      </c>
      <c r="J2467" s="937" t="s">
        <v>445</v>
      </c>
      <c r="K2467" s="937" t="s">
        <v>435</v>
      </c>
      <c r="L2467" s="937" t="s">
        <v>121</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ASR_CMS_19</v>
      </c>
      <c r="AB2467" s="957">
        <f t="shared" si="422"/>
        <v>45406</v>
      </c>
      <c r="AC2467" t="str">
        <f t="shared" si="423"/>
        <v>Unaudited</v>
      </c>
    </row>
    <row r="2468" spans="1:29" x14ac:dyDescent="0.25">
      <c r="A2468" t="s">
        <v>421</v>
      </c>
      <c r="B2468" t="s">
        <v>1380</v>
      </c>
      <c r="C2468" t="s">
        <v>1381</v>
      </c>
      <c r="D2468">
        <v>1900</v>
      </c>
      <c r="E2468" s="957">
        <v>1</v>
      </c>
      <c r="F2468" t="s">
        <v>442</v>
      </c>
      <c r="G2468" s="957">
        <v>366</v>
      </c>
      <c r="H2468" t="s">
        <v>386</v>
      </c>
      <c r="I2468" s="937" t="s">
        <v>489</v>
      </c>
      <c r="J2468" s="937" t="s">
        <v>445</v>
      </c>
      <c r="K2468" s="937" t="s">
        <v>435</v>
      </c>
      <c r="L2468" s="945" t="s">
        <v>938</v>
      </c>
      <c r="M2468" s="960" t="s">
        <v>930</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ASR_CMS_19</v>
      </c>
      <c r="AB2468" s="957">
        <f t="shared" si="422"/>
        <v>45406</v>
      </c>
      <c r="AC2468" t="str">
        <f t="shared" si="423"/>
        <v>Unaudited</v>
      </c>
    </row>
    <row r="2469" spans="1:29" x14ac:dyDescent="0.25">
      <c r="A2469" t="s">
        <v>421</v>
      </c>
      <c r="B2469" t="s">
        <v>1380</v>
      </c>
      <c r="C2469" t="s">
        <v>1381</v>
      </c>
      <c r="D2469">
        <v>1900</v>
      </c>
      <c r="E2469" s="957">
        <v>1</v>
      </c>
      <c r="F2469" t="s">
        <v>442</v>
      </c>
      <c r="G2469" s="957">
        <v>366</v>
      </c>
      <c r="H2469" t="s">
        <v>386</v>
      </c>
      <c r="I2469" s="962" t="s">
        <v>489</v>
      </c>
      <c r="J2469" s="962" t="s">
        <v>445</v>
      </c>
      <c r="K2469" s="962" t="s">
        <v>435</v>
      </c>
      <c r="L2469" s="937" t="s">
        <v>168</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ASR_CMS_19</v>
      </c>
      <c r="AB2469" s="957">
        <f t="shared" si="422"/>
        <v>45406</v>
      </c>
      <c r="AC2469" t="str">
        <f t="shared" si="423"/>
        <v>Unaudited</v>
      </c>
    </row>
    <row r="2470" spans="1:29" x14ac:dyDescent="0.25">
      <c r="A2470" t="s">
        <v>421</v>
      </c>
      <c r="B2470" t="s">
        <v>1380</v>
      </c>
      <c r="C2470" t="s">
        <v>1381</v>
      </c>
      <c r="D2470">
        <v>1900</v>
      </c>
      <c r="E2470" s="957">
        <v>1</v>
      </c>
      <c r="F2470" t="s">
        <v>442</v>
      </c>
      <c r="G2470" s="957">
        <v>366</v>
      </c>
      <c r="H2470" t="s">
        <v>386</v>
      </c>
      <c r="I2470" s="937" t="s">
        <v>489</v>
      </c>
      <c r="J2470" s="937" t="s">
        <v>445</v>
      </c>
      <c r="K2470" s="937" t="s">
        <v>435</v>
      </c>
      <c r="L2470" s="943" t="s">
        <v>169</v>
      </c>
      <c r="M2470" s="963" t="s">
        <v>330</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ASR_CMS_19</v>
      </c>
      <c r="AB2470" s="957">
        <f t="shared" si="422"/>
        <v>45406</v>
      </c>
      <c r="AC2470" t="str">
        <f t="shared" si="423"/>
        <v>Unaudited</v>
      </c>
    </row>
    <row r="2471" spans="1:29" x14ac:dyDescent="0.25">
      <c r="A2471" t="s">
        <v>421</v>
      </c>
      <c r="B2471" t="s">
        <v>1380</v>
      </c>
      <c r="C2471" t="s">
        <v>1381</v>
      </c>
      <c r="D2471">
        <v>1900</v>
      </c>
      <c r="E2471" s="957">
        <v>1</v>
      </c>
      <c r="F2471" t="s">
        <v>442</v>
      </c>
      <c r="G2471" s="957">
        <v>366</v>
      </c>
      <c r="H2471" t="s">
        <v>386</v>
      </c>
      <c r="I2471" s="937" t="s">
        <v>489</v>
      </c>
      <c r="J2471" s="937" t="s">
        <v>451</v>
      </c>
      <c r="K2471" s="937" t="s">
        <v>436</v>
      </c>
      <c r="L2471" s="943" t="s">
        <v>122</v>
      </c>
      <c r="M2471" s="963" t="s">
        <v>27</v>
      </c>
      <c r="N2471" s="678">
        <f t="shared" ca="1" si="425"/>
        <v>4108152.3430565698</v>
      </c>
      <c r="O2471" s="678">
        <f t="shared" ca="1" si="425"/>
        <v>90.577618601973029</v>
      </c>
      <c r="P2471" s="678">
        <f t="shared" ca="1" si="425"/>
        <v>4108061.7654379676</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ASR_CMS_19</v>
      </c>
      <c r="AB2471" s="957">
        <f t="shared" si="422"/>
        <v>45406</v>
      </c>
      <c r="AC2471" t="str">
        <f t="shared" si="423"/>
        <v>Unaudited</v>
      </c>
    </row>
    <row r="2472" spans="1:29" x14ac:dyDescent="0.25">
      <c r="A2472" t="s">
        <v>421</v>
      </c>
      <c r="B2472" t="s">
        <v>1380</v>
      </c>
      <c r="C2472" t="s">
        <v>1381</v>
      </c>
      <c r="D2472">
        <v>1900</v>
      </c>
      <c r="E2472" s="957">
        <v>1</v>
      </c>
      <c r="F2472" t="s">
        <v>442</v>
      </c>
      <c r="G2472" s="957">
        <v>366</v>
      </c>
      <c r="H2472" t="s">
        <v>386</v>
      </c>
      <c r="I2472" s="937" t="s">
        <v>489</v>
      </c>
      <c r="J2472" s="937" t="s">
        <v>451</v>
      </c>
      <c r="K2472" s="937" t="s">
        <v>436</v>
      </c>
      <c r="L2472" s="947" t="s">
        <v>123</v>
      </c>
      <c r="M2472" s="964" t="s">
        <v>98</v>
      </c>
      <c r="N2472" s="678">
        <f t="shared" ca="1" si="425"/>
        <v>512276.72827531764</v>
      </c>
      <c r="O2472" s="678">
        <f t="shared" ca="1" si="425"/>
        <v>47093.253792251395</v>
      </c>
      <c r="P2472" s="678">
        <f t="shared" ca="1" si="425"/>
        <v>465183.47448306624</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ASR_CMS_19</v>
      </c>
      <c r="AB2472" s="957">
        <f t="shared" si="422"/>
        <v>45406</v>
      </c>
      <c r="AC2472" t="str">
        <f t="shared" si="423"/>
        <v>Unaudited</v>
      </c>
    </row>
    <row r="2473" spans="1:29" x14ac:dyDescent="0.25">
      <c r="A2473" t="s">
        <v>421</v>
      </c>
      <c r="B2473" t="s">
        <v>1380</v>
      </c>
      <c r="C2473" t="s">
        <v>1381</v>
      </c>
      <c r="D2473">
        <v>1900</v>
      </c>
      <c r="E2473" s="957">
        <v>1</v>
      </c>
      <c r="F2473" t="s">
        <v>442</v>
      </c>
      <c r="G2473" s="957">
        <v>366</v>
      </c>
      <c r="H2473" t="s">
        <v>386</v>
      </c>
      <c r="I2473" s="963" t="s">
        <v>489</v>
      </c>
      <c r="J2473" s="963" t="s">
        <v>451</v>
      </c>
      <c r="K2473" s="963" t="s">
        <v>436</v>
      </c>
      <c r="L2473" s="943" t="s">
        <v>124</v>
      </c>
      <c r="M2473" s="963" t="s">
        <v>99</v>
      </c>
      <c r="N2473" s="678">
        <f t="shared" ca="1" si="425"/>
        <v>415867.27136786032</v>
      </c>
      <c r="O2473" s="678">
        <f t="shared" ca="1" si="425"/>
        <v>75135.93731728819</v>
      </c>
      <c r="P2473" s="678">
        <f t="shared" ca="1" si="425"/>
        <v>340731.33405057213</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ASR_CMS_19</v>
      </c>
      <c r="AB2473" s="957">
        <f t="shared" si="422"/>
        <v>45406</v>
      </c>
      <c r="AC2473" t="str">
        <f t="shared" si="423"/>
        <v>Unaudited</v>
      </c>
    </row>
    <row r="2474" spans="1:29" x14ac:dyDescent="0.25">
      <c r="A2474" t="s">
        <v>421</v>
      </c>
      <c r="B2474" t="s">
        <v>1380</v>
      </c>
      <c r="C2474" t="s">
        <v>1381</v>
      </c>
      <c r="D2474">
        <v>1900</v>
      </c>
      <c r="E2474" s="957">
        <v>1</v>
      </c>
      <c r="F2474" t="s">
        <v>442</v>
      </c>
      <c r="G2474" s="957">
        <v>366</v>
      </c>
      <c r="H2474" t="s">
        <v>386</v>
      </c>
      <c r="I2474" s="937" t="s">
        <v>489</v>
      </c>
      <c r="J2474" s="937" t="s">
        <v>451</v>
      </c>
      <c r="K2474" s="937" t="s">
        <v>436</v>
      </c>
      <c r="L2474" s="937" t="s">
        <v>125</v>
      </c>
      <c r="M2474" s="962" t="s">
        <v>100</v>
      </c>
      <c r="N2474" s="678">
        <f t="shared" ca="1" si="425"/>
        <v>24635.232171563304</v>
      </c>
      <c r="O2474" s="678">
        <f t="shared" ca="1" si="425"/>
        <v>22926.590150358828</v>
      </c>
      <c r="P2474" s="678">
        <f t="shared" ca="1" si="425"/>
        <v>1708.6420212044759</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ASR_CMS_19</v>
      </c>
      <c r="AB2474" s="957">
        <f t="shared" si="422"/>
        <v>45406</v>
      </c>
      <c r="AC2474" t="str">
        <f t="shared" si="423"/>
        <v>Unaudited</v>
      </c>
    </row>
    <row r="2475" spans="1:29" x14ac:dyDescent="0.25">
      <c r="A2475" t="s">
        <v>421</v>
      </c>
      <c r="B2475" t="s">
        <v>1380</v>
      </c>
      <c r="C2475" t="s">
        <v>1381</v>
      </c>
      <c r="D2475">
        <v>1900</v>
      </c>
      <c r="E2475" s="957">
        <v>1</v>
      </c>
      <c r="F2475" t="s">
        <v>442</v>
      </c>
      <c r="G2475" s="957">
        <v>366</v>
      </c>
      <c r="H2475" t="s">
        <v>386</v>
      </c>
      <c r="I2475" s="937" t="s">
        <v>489</v>
      </c>
      <c r="J2475" s="937" t="s">
        <v>451</v>
      </c>
      <c r="K2475" s="937" t="s">
        <v>436</v>
      </c>
      <c r="L2475" s="937" t="s">
        <v>126</v>
      </c>
      <c r="M2475" s="962" t="s">
        <v>101</v>
      </c>
      <c r="N2475" s="678">
        <f t="shared" ca="1" si="425"/>
        <v>510752.6910926745</v>
      </c>
      <c r="O2475" s="678">
        <f t="shared" ca="1" si="425"/>
        <v>81527.464580109081</v>
      </c>
      <c r="P2475" s="678">
        <f t="shared" ca="1" si="425"/>
        <v>429225.22651256539</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ASR_CMS_19</v>
      </c>
      <c r="AB2475" s="957">
        <f t="shared" si="422"/>
        <v>45406</v>
      </c>
      <c r="AC2475" t="str">
        <f t="shared" si="423"/>
        <v>Unaudited</v>
      </c>
    </row>
    <row r="2476" spans="1:29" x14ac:dyDescent="0.25">
      <c r="A2476" t="s">
        <v>421</v>
      </c>
      <c r="B2476" t="s">
        <v>1380</v>
      </c>
      <c r="C2476" t="s">
        <v>1381</v>
      </c>
      <c r="D2476">
        <v>1900</v>
      </c>
      <c r="E2476" s="957">
        <v>1</v>
      </c>
      <c r="F2476" t="s">
        <v>442</v>
      </c>
      <c r="G2476" s="957">
        <v>366</v>
      </c>
      <c r="H2476" t="s">
        <v>386</v>
      </c>
      <c r="I2476" s="937" t="s">
        <v>489</v>
      </c>
      <c r="J2476" s="937" t="s">
        <v>451</v>
      </c>
      <c r="K2476" s="937" t="s">
        <v>436</v>
      </c>
      <c r="L2476" s="937" t="s">
        <v>127</v>
      </c>
      <c r="M2476" s="962" t="s">
        <v>28</v>
      </c>
      <c r="N2476" s="678">
        <f t="shared" ca="1" si="425"/>
        <v>23675.359867139392</v>
      </c>
      <c r="O2476" s="678">
        <f t="shared" ca="1" si="425"/>
        <v>23675.359867139392</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ASR_CMS_19</v>
      </c>
      <c r="AB2476" s="957">
        <f t="shared" si="422"/>
        <v>45406</v>
      </c>
      <c r="AC2476" t="str">
        <f t="shared" si="423"/>
        <v>Unaudited</v>
      </c>
    </row>
    <row r="2477" spans="1:29" x14ac:dyDescent="0.25">
      <c r="A2477" t="s">
        <v>421</v>
      </c>
      <c r="B2477" t="s">
        <v>1380</v>
      </c>
      <c r="C2477" t="s">
        <v>1381</v>
      </c>
      <c r="D2477">
        <v>1900</v>
      </c>
      <c r="E2477" s="957">
        <v>1</v>
      </c>
      <c r="F2477" t="s">
        <v>442</v>
      </c>
      <c r="G2477" s="957">
        <v>366</v>
      </c>
      <c r="H2477" t="s">
        <v>386</v>
      </c>
      <c r="I2477" s="937" t="s">
        <v>489</v>
      </c>
      <c r="J2477" s="937" t="s">
        <v>437</v>
      </c>
      <c r="K2477" s="937" t="s">
        <v>437</v>
      </c>
      <c r="L2477" s="945" t="s">
        <v>129</v>
      </c>
      <c r="M2477" s="960" t="s">
        <v>327</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ASR_CMS_19</v>
      </c>
      <c r="AB2477" s="957">
        <f t="shared" si="422"/>
        <v>45406</v>
      </c>
      <c r="AC2477" t="str">
        <f t="shared" si="423"/>
        <v>Unaudited</v>
      </c>
    </row>
    <row r="2478" spans="1:29" x14ac:dyDescent="0.25">
      <c r="A2478" t="s">
        <v>421</v>
      </c>
      <c r="B2478" t="s">
        <v>1380</v>
      </c>
      <c r="C2478" t="s">
        <v>1381</v>
      </c>
      <c r="D2478">
        <v>1900</v>
      </c>
      <c r="E2478" s="957">
        <v>1</v>
      </c>
      <c r="F2478" t="s">
        <v>442</v>
      </c>
      <c r="G2478" s="957">
        <v>366</v>
      </c>
      <c r="H2478" t="s">
        <v>386</v>
      </c>
      <c r="I2478" s="962" t="s">
        <v>489</v>
      </c>
      <c r="J2478" s="962" t="s">
        <v>437</v>
      </c>
      <c r="K2478" s="962" t="s">
        <v>437</v>
      </c>
      <c r="L2478" s="937" t="s">
        <v>130</v>
      </c>
      <c r="M2478" s="962" t="s">
        <v>326</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ASR_CMS_19</v>
      </c>
      <c r="AB2478" s="957">
        <f t="shared" si="422"/>
        <v>45406</v>
      </c>
      <c r="AC2478" t="str">
        <f t="shared" si="423"/>
        <v>Unaudited</v>
      </c>
    </row>
    <row r="2479" spans="1:29" ht="30" x14ac:dyDescent="0.25">
      <c r="A2479" t="s">
        <v>421</v>
      </c>
      <c r="B2479" t="s">
        <v>1380</v>
      </c>
      <c r="C2479" t="s">
        <v>1381</v>
      </c>
      <c r="D2479">
        <v>1900</v>
      </c>
      <c r="E2479" s="957">
        <v>1</v>
      </c>
      <c r="F2479" t="s">
        <v>442</v>
      </c>
      <c r="G2479" s="957">
        <v>366</v>
      </c>
      <c r="H2479" t="s">
        <v>386</v>
      </c>
      <c r="I2479" s="937" t="s">
        <v>489</v>
      </c>
      <c r="J2479" s="937" t="s">
        <v>437</v>
      </c>
      <c r="K2479" s="937" t="s">
        <v>437</v>
      </c>
      <c r="L2479" s="937" t="s">
        <v>131</v>
      </c>
      <c r="M2479" s="962" t="s">
        <v>180</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ASR_CMS_19</v>
      </c>
      <c r="AB2479" s="957">
        <f t="shared" si="422"/>
        <v>45406</v>
      </c>
      <c r="AC2479" t="str">
        <f t="shared" si="423"/>
        <v>Unaudited</v>
      </c>
    </row>
    <row r="2480" spans="1:29" x14ac:dyDescent="0.25">
      <c r="A2480" t="s">
        <v>421</v>
      </c>
      <c r="B2480" t="s">
        <v>1380</v>
      </c>
      <c r="C2480" t="s">
        <v>1381</v>
      </c>
      <c r="D2480">
        <v>1900</v>
      </c>
      <c r="E2480" s="957">
        <v>1</v>
      </c>
      <c r="F2480" t="s">
        <v>442</v>
      </c>
      <c r="G2480" s="957">
        <v>366</v>
      </c>
      <c r="H2480" t="s">
        <v>386</v>
      </c>
      <c r="I2480" s="937" t="s">
        <v>489</v>
      </c>
      <c r="J2480" s="937" t="s">
        <v>437</v>
      </c>
      <c r="K2480" s="937" t="s">
        <v>437</v>
      </c>
      <c r="L2480" s="937" t="s">
        <v>132</v>
      </c>
      <c r="M2480" s="962" t="s">
        <v>495</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ASR_CMS_19</v>
      </c>
      <c r="AB2480" s="957">
        <f t="shared" si="422"/>
        <v>45406</v>
      </c>
      <c r="AC2480" t="str">
        <f t="shared" si="423"/>
        <v>Unaudited</v>
      </c>
    </row>
    <row r="2481" spans="1:29" x14ac:dyDescent="0.25">
      <c r="A2481" t="s">
        <v>421</v>
      </c>
      <c r="B2481" t="s">
        <v>1380</v>
      </c>
      <c r="C2481" t="s">
        <v>1381</v>
      </c>
      <c r="D2481">
        <v>1900</v>
      </c>
      <c r="E2481" s="957">
        <v>1</v>
      </c>
      <c r="F2481" t="s">
        <v>442</v>
      </c>
      <c r="G2481" s="957">
        <v>366</v>
      </c>
      <c r="H2481" t="s">
        <v>386</v>
      </c>
      <c r="I2481" s="937" t="s">
        <v>489</v>
      </c>
      <c r="J2481" s="937" t="s">
        <v>437</v>
      </c>
      <c r="K2481" s="937" t="s">
        <v>437</v>
      </c>
      <c r="L2481" s="937" t="s">
        <v>133</v>
      </c>
      <c r="M2481" s="962" t="s">
        <v>496</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ASR_CMS_19</v>
      </c>
      <c r="AB2481" s="957">
        <f t="shared" si="422"/>
        <v>45406</v>
      </c>
      <c r="AC2481" t="str">
        <f t="shared" si="423"/>
        <v>Unaudited</v>
      </c>
    </row>
    <row r="2482" spans="1:29" x14ac:dyDescent="0.25">
      <c r="A2482" t="s">
        <v>421</v>
      </c>
      <c r="B2482" t="s">
        <v>1380</v>
      </c>
      <c r="C2482" t="s">
        <v>1381</v>
      </c>
      <c r="D2482">
        <v>1900</v>
      </c>
      <c r="E2482" s="957">
        <v>1</v>
      </c>
      <c r="F2482" t="s">
        <v>442</v>
      </c>
      <c r="G2482" s="957">
        <v>366</v>
      </c>
      <c r="H2482" t="s">
        <v>386</v>
      </c>
      <c r="I2482" s="937" t="s">
        <v>489</v>
      </c>
      <c r="J2482" s="937" t="s">
        <v>437</v>
      </c>
      <c r="K2482" s="937" t="s">
        <v>437</v>
      </c>
      <c r="L2482" s="945" t="s">
        <v>134</v>
      </c>
      <c r="M2482" s="960" t="s">
        <v>497</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ASR_CMS_19</v>
      </c>
      <c r="AB2482" s="957">
        <f t="shared" si="422"/>
        <v>45406</v>
      </c>
      <c r="AC2482" t="str">
        <f t="shared" si="423"/>
        <v>Unaudited</v>
      </c>
    </row>
    <row r="2483" spans="1:29" ht="30" x14ac:dyDescent="0.25">
      <c r="A2483" t="s">
        <v>421</v>
      </c>
      <c r="B2483" t="s">
        <v>1380</v>
      </c>
      <c r="C2483" t="s">
        <v>1381</v>
      </c>
      <c r="D2483">
        <v>1900</v>
      </c>
      <c r="E2483" s="957">
        <v>1</v>
      </c>
      <c r="F2483" t="s">
        <v>442</v>
      </c>
      <c r="G2483" s="957">
        <v>366</v>
      </c>
      <c r="H2483" t="s">
        <v>386</v>
      </c>
      <c r="I2483" s="962" t="s">
        <v>490</v>
      </c>
      <c r="J2483" s="962" t="s">
        <v>26</v>
      </c>
      <c r="K2483" s="962" t="s">
        <v>26</v>
      </c>
      <c r="L2483" s="937" t="s">
        <v>270</v>
      </c>
      <c r="M2483" s="962" t="s">
        <v>26</v>
      </c>
      <c r="N2483" s="678">
        <f t="shared" ca="1" si="427"/>
        <v>-276559.28976904176</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ASR_CMS_19</v>
      </c>
      <c r="AB2483" s="957">
        <f t="shared" si="422"/>
        <v>45406</v>
      </c>
      <c r="AC2483" t="str">
        <f t="shared" si="423"/>
        <v>Unaudited</v>
      </c>
    </row>
    <row r="2484" spans="1:29" x14ac:dyDescent="0.25">
      <c r="A2484" t="s">
        <v>421</v>
      </c>
      <c r="B2484" t="s">
        <v>1380</v>
      </c>
      <c r="C2484" t="s">
        <v>1381</v>
      </c>
      <c r="D2484">
        <v>1900</v>
      </c>
      <c r="E2484" s="957">
        <v>1</v>
      </c>
      <c r="F2484" t="s">
        <v>1026</v>
      </c>
      <c r="G2484" s="957" t="s">
        <v>1379</v>
      </c>
      <c r="H2484" t="s">
        <v>386</v>
      </c>
      <c r="I2484" s="937" t="s">
        <v>433</v>
      </c>
      <c r="J2484" s="937" t="s">
        <v>433</v>
      </c>
      <c r="K2484" s="937" t="s">
        <v>433</v>
      </c>
      <c r="L2484" s="937"/>
      <c r="M2484" s="962" t="s">
        <v>433</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ASR_CMS_19</v>
      </c>
      <c r="AB2484" s="957">
        <f t="shared" si="422"/>
        <v>45406</v>
      </c>
      <c r="AC2484" t="str">
        <f t="shared" si="423"/>
        <v>Unaudited</v>
      </c>
    </row>
    <row r="2485" spans="1:29" x14ac:dyDescent="0.25">
      <c r="A2485" t="s">
        <v>421</v>
      </c>
      <c r="B2485" t="s">
        <v>1380</v>
      </c>
      <c r="C2485" t="s">
        <v>1381</v>
      </c>
      <c r="D2485">
        <v>1900</v>
      </c>
      <c r="E2485" s="957">
        <v>1</v>
      </c>
      <c r="F2485" t="s">
        <v>1026</v>
      </c>
      <c r="G2485" s="957" t="s">
        <v>1379</v>
      </c>
      <c r="H2485" t="s">
        <v>386</v>
      </c>
      <c r="I2485" s="937" t="s">
        <v>488</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712960.56276356732</v>
      </c>
      <c r="AA2485" t="str">
        <f t="shared" si="421"/>
        <v>ASR_CMS_19</v>
      </c>
      <c r="AB2485" s="957">
        <f t="shared" si="422"/>
        <v>45406</v>
      </c>
      <c r="AC2485" t="str">
        <f t="shared" si="423"/>
        <v>Unaudited</v>
      </c>
    </row>
    <row r="2486" spans="1:29" x14ac:dyDescent="0.25">
      <c r="A2486" t="s">
        <v>421</v>
      </c>
      <c r="B2486" t="s">
        <v>1380</v>
      </c>
      <c r="C2486" t="s">
        <v>1381</v>
      </c>
      <c r="D2486">
        <v>1900</v>
      </c>
      <c r="E2486" s="957">
        <v>1</v>
      </c>
      <c r="F2486" t="s">
        <v>1026</v>
      </c>
      <c r="G2486" s="957" t="s">
        <v>1379</v>
      </c>
      <c r="H2486" t="s">
        <v>386</v>
      </c>
      <c r="I2486" s="937" t="s">
        <v>488</v>
      </c>
      <c r="J2486" s="937" t="s">
        <v>12</v>
      </c>
      <c r="K2486" s="937" t="s">
        <v>1323</v>
      </c>
      <c r="L2486" s="937" t="s">
        <v>1314</v>
      </c>
      <c r="M2486" s="962" t="s">
        <v>1323</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ASR_CMS_19</v>
      </c>
      <c r="AB2486" s="957">
        <f t="shared" si="422"/>
        <v>45406</v>
      </c>
      <c r="AC2486" t="str">
        <f t="shared" si="423"/>
        <v>Unaudited</v>
      </c>
    </row>
    <row r="2487" spans="1:29" x14ac:dyDescent="0.25">
      <c r="A2487" t="s">
        <v>421</v>
      </c>
      <c r="B2487" t="s">
        <v>1380</v>
      </c>
      <c r="C2487" t="s">
        <v>1381</v>
      </c>
      <c r="D2487">
        <v>1900</v>
      </c>
      <c r="E2487" s="957">
        <v>1</v>
      </c>
      <c r="F2487" t="s">
        <v>1026</v>
      </c>
      <c r="G2487" s="957" t="s">
        <v>1379</v>
      </c>
      <c r="H2487" t="s">
        <v>386</v>
      </c>
      <c r="I2487" s="937" t="s">
        <v>488</v>
      </c>
      <c r="J2487" s="937" t="s">
        <v>491</v>
      </c>
      <c r="K2487" s="937" t="s">
        <v>492</v>
      </c>
      <c r="L2487" s="945" t="s">
        <v>63</v>
      </c>
      <c r="M2487" s="960" t="s">
        <v>344</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ASR_CMS_19</v>
      </c>
      <c r="AB2487" s="957">
        <f t="shared" si="422"/>
        <v>45406</v>
      </c>
      <c r="AC2487" t="str">
        <f t="shared" si="423"/>
        <v>Unaudited</v>
      </c>
    </row>
    <row r="2488" spans="1:29" x14ac:dyDescent="0.25">
      <c r="A2488" t="s">
        <v>421</v>
      </c>
      <c r="B2488" t="s">
        <v>1380</v>
      </c>
      <c r="C2488" t="s">
        <v>1381</v>
      </c>
      <c r="D2488">
        <v>1900</v>
      </c>
      <c r="E2488" s="957">
        <v>1</v>
      </c>
      <c r="F2488" t="s">
        <v>1026</v>
      </c>
      <c r="G2488" s="957" t="s">
        <v>1379</v>
      </c>
      <c r="H2488" t="s">
        <v>386</v>
      </c>
      <c r="I2488" s="962" t="s">
        <v>488</v>
      </c>
      <c r="J2488" s="962" t="s">
        <v>491</v>
      </c>
      <c r="K2488" s="962" t="s">
        <v>1014</v>
      </c>
      <c r="L2488" s="937" t="s">
        <v>910</v>
      </c>
      <c r="M2488" s="962" t="s">
        <v>911</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ASR_CMS_19</v>
      </c>
      <c r="AB2488" s="957">
        <f t="shared" si="422"/>
        <v>45406</v>
      </c>
      <c r="AC2488" t="str">
        <f t="shared" si="423"/>
        <v>Unaudited</v>
      </c>
    </row>
    <row r="2489" spans="1:29" x14ac:dyDescent="0.25">
      <c r="A2489" t="s">
        <v>421</v>
      </c>
      <c r="B2489" t="s">
        <v>1380</v>
      </c>
      <c r="C2489" t="s">
        <v>1381</v>
      </c>
      <c r="D2489">
        <v>1900</v>
      </c>
      <c r="E2489" s="957">
        <v>1</v>
      </c>
      <c r="F2489" t="s">
        <v>1026</v>
      </c>
      <c r="G2489" s="957" t="s">
        <v>1379</v>
      </c>
      <c r="H2489" t="s">
        <v>386</v>
      </c>
      <c r="I2489" s="937" t="s">
        <v>488</v>
      </c>
      <c r="J2489" s="937" t="s">
        <v>13</v>
      </c>
      <c r="K2489" s="937" t="s">
        <v>493</v>
      </c>
      <c r="L2489" s="937" t="s">
        <v>95</v>
      </c>
      <c r="M2489" s="962" t="s">
        <v>147</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ASR_CMS_19</v>
      </c>
      <c r="AB2489" s="957">
        <f t="shared" si="422"/>
        <v>45406</v>
      </c>
      <c r="AC2489" t="str">
        <f t="shared" si="423"/>
        <v>Unaudited</v>
      </c>
    </row>
    <row r="2490" spans="1:29" x14ac:dyDescent="0.25">
      <c r="A2490" t="s">
        <v>421</v>
      </c>
      <c r="B2490" t="s">
        <v>1380</v>
      </c>
      <c r="C2490" t="s">
        <v>1381</v>
      </c>
      <c r="D2490">
        <v>1900</v>
      </c>
      <c r="E2490" s="957">
        <v>1</v>
      </c>
      <c r="F2490" t="s">
        <v>1026</v>
      </c>
      <c r="G2490" s="957" t="s">
        <v>1379</v>
      </c>
      <c r="H2490" t="s">
        <v>386</v>
      </c>
      <c r="I2490" s="937" t="s">
        <v>488</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ASR_CMS_19</v>
      </c>
      <c r="AB2490" s="957">
        <f t="shared" si="422"/>
        <v>45406</v>
      </c>
      <c r="AC2490" t="str">
        <f t="shared" si="423"/>
        <v>Unaudited</v>
      </c>
    </row>
    <row r="2491" spans="1:29" x14ac:dyDescent="0.25">
      <c r="A2491" t="s">
        <v>421</v>
      </c>
      <c r="B2491" t="s">
        <v>1380</v>
      </c>
      <c r="C2491" t="s">
        <v>1381</v>
      </c>
      <c r="D2491">
        <v>1900</v>
      </c>
      <c r="E2491" s="957">
        <v>1</v>
      </c>
      <c r="F2491" t="s">
        <v>1026</v>
      </c>
      <c r="G2491" s="957" t="s">
        <v>1379</v>
      </c>
      <c r="H2491" t="s">
        <v>386</v>
      </c>
      <c r="I2491" s="937" t="s">
        <v>489</v>
      </c>
      <c r="J2491" s="937" t="s">
        <v>445</v>
      </c>
      <c r="K2491" s="937" t="s">
        <v>0</v>
      </c>
      <c r="L2491" s="937">
        <v>2.1</v>
      </c>
      <c r="M2491" s="962" t="s">
        <v>148</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2481706.5456507327</v>
      </c>
      <c r="AA2491" t="str">
        <f t="shared" si="421"/>
        <v>ASR_CMS_19</v>
      </c>
      <c r="AB2491" s="957">
        <f t="shared" si="422"/>
        <v>45406</v>
      </c>
      <c r="AC2491" t="str">
        <f t="shared" si="423"/>
        <v>Unaudited</v>
      </c>
    </row>
    <row r="2492" spans="1:29" ht="30" x14ac:dyDescent="0.25">
      <c r="A2492" t="s">
        <v>421</v>
      </c>
      <c r="B2492" t="s">
        <v>1380</v>
      </c>
      <c r="C2492" t="s">
        <v>1381</v>
      </c>
      <c r="D2492">
        <v>1900</v>
      </c>
      <c r="E2492" s="957">
        <v>1</v>
      </c>
      <c r="F2492" t="s">
        <v>1026</v>
      </c>
      <c r="G2492" s="957" t="s">
        <v>1379</v>
      </c>
      <c r="H2492" t="s">
        <v>386</v>
      </c>
      <c r="I2492" s="937" t="s">
        <v>489</v>
      </c>
      <c r="J2492" s="937" t="s">
        <v>445</v>
      </c>
      <c r="K2492" s="937" t="s">
        <v>0</v>
      </c>
      <c r="L2492" s="937">
        <v>2.2000000000000002</v>
      </c>
      <c r="M2492" s="962" t="s">
        <v>149</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-760164.91262951086</v>
      </c>
      <c r="AA2492" t="str">
        <f t="shared" si="421"/>
        <v>ASR_CMS_19</v>
      </c>
      <c r="AB2492" s="957">
        <f t="shared" si="422"/>
        <v>45406</v>
      </c>
      <c r="AC2492" t="str">
        <f t="shared" si="423"/>
        <v>Unaudited</v>
      </c>
    </row>
    <row r="2493" spans="1:29" x14ac:dyDescent="0.25">
      <c r="A2493" t="s">
        <v>421</v>
      </c>
      <c r="B2493" t="s">
        <v>1380</v>
      </c>
      <c r="C2493" t="s">
        <v>1381</v>
      </c>
      <c r="D2493">
        <v>1900</v>
      </c>
      <c r="E2493" s="957">
        <v>1</v>
      </c>
      <c r="F2493" t="s">
        <v>1026</v>
      </c>
      <c r="G2493" s="957" t="s">
        <v>1379</v>
      </c>
      <c r="H2493" t="s">
        <v>386</v>
      </c>
      <c r="I2493" s="937" t="s">
        <v>489</v>
      </c>
      <c r="J2493" s="937" t="s">
        <v>445</v>
      </c>
      <c r="K2493" s="937" t="s">
        <v>0</v>
      </c>
      <c r="L2493" s="937">
        <v>2.2999999999999998</v>
      </c>
      <c r="M2493" s="962" t="s">
        <v>150</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91033.437689486076</v>
      </c>
      <c r="AA2493" t="str">
        <f t="shared" si="421"/>
        <v>ASR_CMS_19</v>
      </c>
      <c r="AB2493" s="957">
        <f t="shared" si="422"/>
        <v>45406</v>
      </c>
      <c r="AC2493" t="str">
        <f t="shared" si="423"/>
        <v>Unaudited</v>
      </c>
    </row>
    <row r="2494" spans="1:29" x14ac:dyDescent="0.25">
      <c r="A2494" t="s">
        <v>421</v>
      </c>
      <c r="B2494" t="s">
        <v>1380</v>
      </c>
      <c r="C2494" t="s">
        <v>1381</v>
      </c>
      <c r="D2494">
        <v>1900</v>
      </c>
      <c r="E2494" s="957">
        <v>1</v>
      </c>
      <c r="F2494" t="s">
        <v>1026</v>
      </c>
      <c r="G2494" s="957" t="s">
        <v>1379</v>
      </c>
      <c r="H2494" t="s">
        <v>386</v>
      </c>
      <c r="I2494" s="937" t="s">
        <v>489</v>
      </c>
      <c r="J2494" s="937" t="s">
        <v>445</v>
      </c>
      <c r="K2494" s="937" t="s">
        <v>0</v>
      </c>
      <c r="L2494" s="937">
        <v>2.4</v>
      </c>
      <c r="M2494" s="962" t="s">
        <v>151</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219215.34606559211</v>
      </c>
      <c r="AA2494" t="str">
        <f t="shared" si="421"/>
        <v>ASR_CMS_19</v>
      </c>
      <c r="AB2494" s="957">
        <f t="shared" si="422"/>
        <v>45406</v>
      </c>
      <c r="AC2494" t="str">
        <f t="shared" si="423"/>
        <v>Unaudited</v>
      </c>
    </row>
    <row r="2495" spans="1:29" ht="30" x14ac:dyDescent="0.25">
      <c r="A2495" t="s">
        <v>421</v>
      </c>
      <c r="B2495" t="s">
        <v>1380</v>
      </c>
      <c r="C2495" t="s">
        <v>1381</v>
      </c>
      <c r="D2495">
        <v>1900</v>
      </c>
      <c r="E2495" s="957">
        <v>1</v>
      </c>
      <c r="F2495" t="s">
        <v>1026</v>
      </c>
      <c r="G2495" s="957" t="s">
        <v>1379</v>
      </c>
      <c r="H2495" t="s">
        <v>386</v>
      </c>
      <c r="I2495" s="937" t="s">
        <v>489</v>
      </c>
      <c r="J2495" s="937" t="s">
        <v>445</v>
      </c>
      <c r="K2495" s="937" t="s">
        <v>0</v>
      </c>
      <c r="L2495" s="945">
        <v>2.5</v>
      </c>
      <c r="M2495" s="960" t="s">
        <v>152</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-579488.97778100113</v>
      </c>
      <c r="AA2495" t="str">
        <f t="shared" si="421"/>
        <v>ASR_CMS_19</v>
      </c>
      <c r="AB2495" s="957">
        <f t="shared" si="422"/>
        <v>45406</v>
      </c>
      <c r="AC2495" t="str">
        <f t="shared" si="423"/>
        <v>Unaudited</v>
      </c>
    </row>
    <row r="2496" spans="1:29" x14ac:dyDescent="0.25">
      <c r="A2496" t="s">
        <v>421</v>
      </c>
      <c r="B2496" t="s">
        <v>1380</v>
      </c>
      <c r="C2496" t="s">
        <v>1381</v>
      </c>
      <c r="D2496">
        <v>1900</v>
      </c>
      <c r="E2496" s="957">
        <v>1</v>
      </c>
      <c r="F2496" t="s">
        <v>1026</v>
      </c>
      <c r="G2496" s="957" t="s">
        <v>1379</v>
      </c>
      <c r="H2496" t="s">
        <v>386</v>
      </c>
      <c r="I2496" s="962" t="s">
        <v>489</v>
      </c>
      <c r="J2496" s="962" t="s">
        <v>445</v>
      </c>
      <c r="K2496" s="962" t="s">
        <v>0</v>
      </c>
      <c r="L2496" s="937" t="s">
        <v>97</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ASR_CMS_19</v>
      </c>
      <c r="AB2496" s="957">
        <f t="shared" si="422"/>
        <v>45406</v>
      </c>
      <c r="AC2496" t="str">
        <f t="shared" si="423"/>
        <v>Unaudited</v>
      </c>
    </row>
    <row r="2497" spans="1:29" x14ac:dyDescent="0.25">
      <c r="A2497" t="s">
        <v>421</v>
      </c>
      <c r="B2497" t="s">
        <v>1380</v>
      </c>
      <c r="C2497" t="s">
        <v>1381</v>
      </c>
      <c r="D2497">
        <v>1900</v>
      </c>
      <c r="E2497" s="957">
        <v>1</v>
      </c>
      <c r="F2497" t="s">
        <v>1026</v>
      </c>
      <c r="G2497" s="957" t="s">
        <v>1379</v>
      </c>
      <c r="H2497" t="s">
        <v>386</v>
      </c>
      <c r="I2497" s="937" t="s">
        <v>489</v>
      </c>
      <c r="J2497" s="937" t="s">
        <v>445</v>
      </c>
      <c r="K2497" s="937" t="s">
        <v>0</v>
      </c>
      <c r="L2497" s="937" t="s">
        <v>153</v>
      </c>
      <c r="M2497" s="962" t="s">
        <v>452</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ASR_CMS_19</v>
      </c>
      <c r="AB2497" s="957">
        <f t="shared" si="422"/>
        <v>45406</v>
      </c>
      <c r="AC2497" t="str">
        <f t="shared" si="423"/>
        <v>Unaudited</v>
      </c>
    </row>
    <row r="2498" spans="1:29" x14ac:dyDescent="0.25">
      <c r="A2498" t="s">
        <v>421</v>
      </c>
      <c r="B2498" t="s">
        <v>1380</v>
      </c>
      <c r="C2498" t="s">
        <v>1381</v>
      </c>
      <c r="D2498">
        <v>1900</v>
      </c>
      <c r="E2498" s="957">
        <v>1</v>
      </c>
      <c r="F2498" t="s">
        <v>1026</v>
      </c>
      <c r="G2498" s="957" t="s">
        <v>1379</v>
      </c>
      <c r="H2498" t="s">
        <v>386</v>
      </c>
      <c r="I2498" s="937" t="s">
        <v>489</v>
      </c>
      <c r="J2498" s="937" t="s">
        <v>445</v>
      </c>
      <c r="K2498" s="937" t="s">
        <v>0</v>
      </c>
      <c r="L2498" s="937" t="s">
        <v>912</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-1478.7351091582364</v>
      </c>
      <c r="AA2498" t="str">
        <f t="shared" ref="AA2498:AA2561" si="428">file_name</f>
        <v>ASR_CMS_19</v>
      </c>
      <c r="AB2498" s="957">
        <f t="shared" ref="AB2498:AB2561" si="429">file_date</f>
        <v>45406</v>
      </c>
      <c r="AC2498" t="str">
        <f t="shared" ref="AC2498:AC2561" si="430">status</f>
        <v>Unaudited</v>
      </c>
    </row>
    <row r="2499" spans="1:29" x14ac:dyDescent="0.25">
      <c r="A2499" t="s">
        <v>421</v>
      </c>
      <c r="B2499" t="s">
        <v>1380</v>
      </c>
      <c r="C2499" t="s">
        <v>1381</v>
      </c>
      <c r="D2499">
        <v>1900</v>
      </c>
      <c r="E2499" s="957">
        <v>1</v>
      </c>
      <c r="F2499" t="s">
        <v>1026</v>
      </c>
      <c r="G2499" s="957" t="s">
        <v>1379</v>
      </c>
      <c r="H2499" t="s">
        <v>386</v>
      </c>
      <c r="I2499" s="937" t="s">
        <v>489</v>
      </c>
      <c r="J2499" s="937" t="s">
        <v>445</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128363.68989165404</v>
      </c>
      <c r="AA2499" t="str">
        <f t="shared" si="428"/>
        <v>ASR_CMS_19</v>
      </c>
      <c r="AB2499" s="957">
        <f t="shared" si="429"/>
        <v>45406</v>
      </c>
      <c r="AC2499" t="str">
        <f t="shared" si="430"/>
        <v>Unaudited</v>
      </c>
    </row>
    <row r="2500" spans="1:29" x14ac:dyDescent="0.25">
      <c r="A2500" t="s">
        <v>421</v>
      </c>
      <c r="B2500" t="s">
        <v>1380</v>
      </c>
      <c r="C2500" t="s">
        <v>1381</v>
      </c>
      <c r="D2500">
        <v>1900</v>
      </c>
      <c r="E2500" s="957">
        <v>1</v>
      </c>
      <c r="F2500" t="s">
        <v>1026</v>
      </c>
      <c r="G2500" s="957" t="s">
        <v>1379</v>
      </c>
      <c r="H2500" t="s">
        <v>386</v>
      </c>
      <c r="I2500" s="937" t="s">
        <v>489</v>
      </c>
      <c r="J2500" s="937" t="s">
        <v>445</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127111.32120712363</v>
      </c>
      <c r="AA2500" t="str">
        <f t="shared" si="428"/>
        <v>ASR_CMS_19</v>
      </c>
      <c r="AB2500" s="957">
        <f t="shared" si="429"/>
        <v>45406</v>
      </c>
      <c r="AC2500" t="str">
        <f t="shared" si="430"/>
        <v>Unaudited</v>
      </c>
    </row>
    <row r="2501" spans="1:29" x14ac:dyDescent="0.25">
      <c r="A2501" t="s">
        <v>421</v>
      </c>
      <c r="B2501" t="s">
        <v>1380</v>
      </c>
      <c r="C2501" t="s">
        <v>1381</v>
      </c>
      <c r="D2501">
        <v>1900</v>
      </c>
      <c r="E2501" s="957">
        <v>1</v>
      </c>
      <c r="F2501" t="s">
        <v>1026</v>
      </c>
      <c r="G2501" s="957" t="s">
        <v>1379</v>
      </c>
      <c r="H2501" t="s">
        <v>386</v>
      </c>
      <c r="I2501" s="937" t="s">
        <v>489</v>
      </c>
      <c r="J2501" s="937" t="s">
        <v>445</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ASR_CMS_19</v>
      </c>
      <c r="AB2501" s="957">
        <f t="shared" si="429"/>
        <v>45406</v>
      </c>
      <c r="AC2501" t="str">
        <f t="shared" si="430"/>
        <v>Unaudited</v>
      </c>
    </row>
    <row r="2502" spans="1:29" x14ac:dyDescent="0.25">
      <c r="A2502" t="s">
        <v>421</v>
      </c>
      <c r="B2502" t="s">
        <v>1380</v>
      </c>
      <c r="C2502" t="s">
        <v>1381</v>
      </c>
      <c r="D2502">
        <v>1900</v>
      </c>
      <c r="E2502" s="957">
        <v>1</v>
      </c>
      <c r="F2502" t="s">
        <v>1026</v>
      </c>
      <c r="G2502" s="957" t="s">
        <v>1379</v>
      </c>
      <c r="H2502" t="s">
        <v>386</v>
      </c>
      <c r="I2502" s="937" t="s">
        <v>489</v>
      </c>
      <c r="J2502" s="937" t="s">
        <v>445</v>
      </c>
      <c r="K2502" s="937" t="s">
        <v>53</v>
      </c>
      <c r="L2502" s="937" t="s">
        <v>44</v>
      </c>
      <c r="M2502" s="962" t="s">
        <v>154</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ASR_CMS_19</v>
      </c>
      <c r="AB2502" s="957">
        <f t="shared" si="429"/>
        <v>45406</v>
      </c>
      <c r="AC2502" t="str">
        <f t="shared" si="430"/>
        <v>Unaudited</v>
      </c>
    </row>
    <row r="2503" spans="1:29" x14ac:dyDescent="0.25">
      <c r="A2503" t="s">
        <v>421</v>
      </c>
      <c r="B2503" t="s">
        <v>1380</v>
      </c>
      <c r="C2503" t="s">
        <v>1381</v>
      </c>
      <c r="D2503">
        <v>1900</v>
      </c>
      <c r="E2503" s="957">
        <v>1</v>
      </c>
      <c r="F2503" t="s">
        <v>1026</v>
      </c>
      <c r="G2503" s="957" t="s">
        <v>1379</v>
      </c>
      <c r="H2503" t="s">
        <v>386</v>
      </c>
      <c r="I2503" s="937" t="s">
        <v>489</v>
      </c>
      <c r="J2503" s="937" t="s">
        <v>445</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ASR_CMS_19</v>
      </c>
      <c r="AB2503" s="957">
        <f t="shared" si="429"/>
        <v>45406</v>
      </c>
      <c r="AC2503" t="str">
        <f t="shared" si="430"/>
        <v>Unaudited</v>
      </c>
    </row>
    <row r="2504" spans="1:29" x14ac:dyDescent="0.25">
      <c r="A2504" t="s">
        <v>421</v>
      </c>
      <c r="B2504" t="s">
        <v>1380</v>
      </c>
      <c r="C2504" t="s">
        <v>1381</v>
      </c>
      <c r="D2504">
        <v>1900</v>
      </c>
      <c r="E2504" s="957">
        <v>1</v>
      </c>
      <c r="F2504" t="s">
        <v>1026</v>
      </c>
      <c r="G2504" s="957" t="s">
        <v>1379</v>
      </c>
      <c r="H2504" t="s">
        <v>386</v>
      </c>
      <c r="I2504" s="937" t="s">
        <v>489</v>
      </c>
      <c r="J2504" s="937" t="s">
        <v>445</v>
      </c>
      <c r="K2504" s="937" t="s">
        <v>53</v>
      </c>
      <c r="L2504" s="937" t="s">
        <v>42</v>
      </c>
      <c r="M2504" s="962" t="s">
        <v>155</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-2025172.5369713409</v>
      </c>
      <c r="AA2504" t="str">
        <f t="shared" si="428"/>
        <v>ASR_CMS_19</v>
      </c>
      <c r="AB2504" s="957">
        <f t="shared" si="429"/>
        <v>45406</v>
      </c>
      <c r="AC2504" t="str">
        <f t="shared" si="430"/>
        <v>Unaudited</v>
      </c>
    </row>
    <row r="2505" spans="1:29" x14ac:dyDescent="0.25">
      <c r="A2505" t="s">
        <v>421</v>
      </c>
      <c r="B2505" t="s">
        <v>1380</v>
      </c>
      <c r="C2505" t="s">
        <v>1381</v>
      </c>
      <c r="D2505">
        <v>1900</v>
      </c>
      <c r="E2505" s="957">
        <v>1</v>
      </c>
      <c r="F2505" t="s">
        <v>1026</v>
      </c>
      <c r="G2505" s="957" t="s">
        <v>1379</v>
      </c>
      <c r="H2505" t="s">
        <v>386</v>
      </c>
      <c r="I2505" s="937" t="s">
        <v>489</v>
      </c>
      <c r="J2505" s="937" t="s">
        <v>445</v>
      </c>
      <c r="K2505" s="937" t="s">
        <v>53</v>
      </c>
      <c r="L2505" s="937" t="s">
        <v>43</v>
      </c>
      <c r="M2505" s="962" t="s">
        <v>463</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-1406.9284904088227</v>
      </c>
      <c r="AA2505" t="str">
        <f t="shared" si="428"/>
        <v>ASR_CMS_19</v>
      </c>
      <c r="AB2505" s="957">
        <f t="shared" si="429"/>
        <v>45406</v>
      </c>
      <c r="AC2505" t="str">
        <f t="shared" si="430"/>
        <v>Unaudited</v>
      </c>
    </row>
    <row r="2506" spans="1:29" x14ac:dyDescent="0.25">
      <c r="A2506" t="s">
        <v>421</v>
      </c>
      <c r="B2506" t="s">
        <v>1380</v>
      </c>
      <c r="C2506" t="s">
        <v>1381</v>
      </c>
      <c r="D2506">
        <v>1900</v>
      </c>
      <c r="E2506" s="957">
        <v>1</v>
      </c>
      <c r="F2506" t="s">
        <v>1026</v>
      </c>
      <c r="G2506" s="957" t="s">
        <v>1379</v>
      </c>
      <c r="H2506" t="s">
        <v>386</v>
      </c>
      <c r="I2506" s="937" t="s">
        <v>489</v>
      </c>
      <c r="J2506" s="937" t="s">
        <v>445</v>
      </c>
      <c r="K2506" s="937" t="s">
        <v>915</v>
      </c>
      <c r="L2506" s="937" t="s">
        <v>916</v>
      </c>
      <c r="M2506" s="962" t="s">
        <v>915</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-274.19949318391491</v>
      </c>
      <c r="AA2506" t="str">
        <f t="shared" si="428"/>
        <v>ASR_CMS_19</v>
      </c>
      <c r="AB2506" s="957">
        <f t="shared" si="429"/>
        <v>45406</v>
      </c>
      <c r="AC2506" t="str">
        <f t="shared" si="430"/>
        <v>Unaudited</v>
      </c>
    </row>
    <row r="2507" spans="1:29" x14ac:dyDescent="0.25">
      <c r="A2507" t="s">
        <v>421</v>
      </c>
      <c r="B2507" t="s">
        <v>1380</v>
      </c>
      <c r="C2507" t="s">
        <v>1381</v>
      </c>
      <c r="D2507">
        <v>1900</v>
      </c>
      <c r="E2507" s="957">
        <v>1</v>
      </c>
      <c r="F2507" t="s">
        <v>1026</v>
      </c>
      <c r="G2507" s="957" t="s">
        <v>1379</v>
      </c>
      <c r="H2507" t="s">
        <v>386</v>
      </c>
      <c r="I2507" s="937" t="s">
        <v>489</v>
      </c>
      <c r="J2507" s="937" t="s">
        <v>445</v>
      </c>
      <c r="K2507" s="937" t="s">
        <v>915</v>
      </c>
      <c r="L2507" s="937" t="s">
        <v>917</v>
      </c>
      <c r="M2507" s="962" t="s">
        <v>920</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-104707.92762173619</v>
      </c>
      <c r="AA2507" t="str">
        <f t="shared" si="428"/>
        <v>ASR_CMS_19</v>
      </c>
      <c r="AB2507" s="957">
        <f t="shared" si="429"/>
        <v>45406</v>
      </c>
      <c r="AC2507" t="str">
        <f t="shared" si="430"/>
        <v>Unaudited</v>
      </c>
    </row>
    <row r="2508" spans="1:29" x14ac:dyDescent="0.25">
      <c r="A2508" t="s">
        <v>421</v>
      </c>
      <c r="B2508" t="s">
        <v>1380</v>
      </c>
      <c r="C2508" t="s">
        <v>1381</v>
      </c>
      <c r="D2508">
        <v>1900</v>
      </c>
      <c r="E2508" s="957">
        <v>1</v>
      </c>
      <c r="F2508" t="s">
        <v>1026</v>
      </c>
      <c r="G2508" s="957" t="s">
        <v>1379</v>
      </c>
      <c r="H2508" t="s">
        <v>386</v>
      </c>
      <c r="I2508" s="937" t="s">
        <v>489</v>
      </c>
      <c r="J2508" s="937" t="s">
        <v>445</v>
      </c>
      <c r="K2508" s="937" t="s">
        <v>915</v>
      </c>
      <c r="L2508" s="945" t="s">
        <v>918</v>
      </c>
      <c r="M2508" s="960" t="s">
        <v>921</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ASR_CMS_19</v>
      </c>
      <c r="AB2508" s="957">
        <f t="shared" si="429"/>
        <v>45406</v>
      </c>
      <c r="AC2508" t="str">
        <f t="shared" si="430"/>
        <v>Unaudited</v>
      </c>
    </row>
    <row r="2509" spans="1:29" x14ac:dyDescent="0.25">
      <c r="A2509" t="s">
        <v>421</v>
      </c>
      <c r="B2509" t="s">
        <v>1380</v>
      </c>
      <c r="C2509" t="s">
        <v>1381</v>
      </c>
      <c r="D2509">
        <v>1900</v>
      </c>
      <c r="E2509" s="957">
        <v>1</v>
      </c>
      <c r="F2509" t="s">
        <v>1026</v>
      </c>
      <c r="G2509" s="957" t="s">
        <v>1379</v>
      </c>
      <c r="H2509" t="s">
        <v>386</v>
      </c>
      <c r="I2509" s="962" t="s">
        <v>489</v>
      </c>
      <c r="J2509" s="962" t="s">
        <v>445</v>
      </c>
      <c r="K2509" s="962" t="s">
        <v>446</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39241.447679197881</v>
      </c>
      <c r="AA2509" t="str">
        <f t="shared" si="428"/>
        <v>ASR_CMS_19</v>
      </c>
      <c r="AB2509" s="957">
        <f t="shared" si="429"/>
        <v>45406</v>
      </c>
      <c r="AC2509" t="str">
        <f t="shared" si="430"/>
        <v>Unaudited</v>
      </c>
    </row>
    <row r="2510" spans="1:29" ht="30" x14ac:dyDescent="0.25">
      <c r="A2510" t="s">
        <v>421</v>
      </c>
      <c r="B2510" t="s">
        <v>1380</v>
      </c>
      <c r="C2510" t="s">
        <v>1381</v>
      </c>
      <c r="D2510">
        <v>1900</v>
      </c>
      <c r="E2510" s="957">
        <v>1</v>
      </c>
      <c r="F2510" t="s">
        <v>1026</v>
      </c>
      <c r="G2510" s="957" t="s">
        <v>1379</v>
      </c>
      <c r="H2510" t="s">
        <v>386</v>
      </c>
      <c r="I2510" s="958" t="s">
        <v>489</v>
      </c>
      <c r="J2510" s="958" t="s">
        <v>445</v>
      </c>
      <c r="K2510" s="958" t="s">
        <v>446</v>
      </c>
      <c r="L2510" s="953">
        <v>5.2</v>
      </c>
      <c r="M2510" s="958" t="s">
        <v>304</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ASR_CMS_19</v>
      </c>
      <c r="AB2510" s="957">
        <f t="shared" si="429"/>
        <v>45406</v>
      </c>
      <c r="AC2510" t="str">
        <f t="shared" si="430"/>
        <v>Unaudited</v>
      </c>
    </row>
    <row r="2511" spans="1:29" ht="30" x14ac:dyDescent="0.25">
      <c r="A2511" t="s">
        <v>421</v>
      </c>
      <c r="B2511" t="s">
        <v>1380</v>
      </c>
      <c r="C2511" t="s">
        <v>1381</v>
      </c>
      <c r="D2511">
        <v>1900</v>
      </c>
      <c r="E2511" s="957">
        <v>1</v>
      </c>
      <c r="F2511" t="s">
        <v>1026</v>
      </c>
      <c r="G2511" s="957" t="s">
        <v>1379</v>
      </c>
      <c r="H2511" t="s">
        <v>386</v>
      </c>
      <c r="I2511" s="958" t="s">
        <v>489</v>
      </c>
      <c r="J2511" s="958" t="s">
        <v>445</v>
      </c>
      <c r="K2511" s="958" t="s">
        <v>446</v>
      </c>
      <c r="L2511" s="937">
        <v>5.3</v>
      </c>
      <c r="M2511" s="958" t="s">
        <v>305</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-96824.349942656147</v>
      </c>
      <c r="AA2511" t="str">
        <f t="shared" si="428"/>
        <v>ASR_CMS_19</v>
      </c>
      <c r="AB2511" s="957">
        <f t="shared" si="429"/>
        <v>45406</v>
      </c>
      <c r="AC2511" t="str">
        <f t="shared" si="430"/>
        <v>Unaudited</v>
      </c>
    </row>
    <row r="2512" spans="1:29" x14ac:dyDescent="0.25">
      <c r="A2512" t="s">
        <v>421</v>
      </c>
      <c r="B2512" t="s">
        <v>1380</v>
      </c>
      <c r="C2512" t="s">
        <v>1381</v>
      </c>
      <c r="D2512">
        <v>1900</v>
      </c>
      <c r="E2512" s="957">
        <v>1</v>
      </c>
      <c r="F2512" t="s">
        <v>1026</v>
      </c>
      <c r="G2512" s="957" t="s">
        <v>1379</v>
      </c>
      <c r="H2512" t="s">
        <v>386</v>
      </c>
      <c r="I2512" s="958" t="s">
        <v>489</v>
      </c>
      <c r="J2512" s="958" t="s">
        <v>445</v>
      </c>
      <c r="K2512" s="958" t="s">
        <v>446</v>
      </c>
      <c r="L2512" s="937" t="s">
        <v>82</v>
      </c>
      <c r="M2512" s="958" t="s">
        <v>454</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ASR_CMS_19</v>
      </c>
      <c r="AB2512" s="957">
        <f t="shared" si="429"/>
        <v>45406</v>
      </c>
      <c r="AC2512" t="str">
        <f t="shared" si="430"/>
        <v>Unaudited</v>
      </c>
    </row>
    <row r="2513" spans="1:29" x14ac:dyDescent="0.25">
      <c r="A2513" t="s">
        <v>421</v>
      </c>
      <c r="B2513" t="s">
        <v>1380</v>
      </c>
      <c r="C2513" t="s">
        <v>1381</v>
      </c>
      <c r="D2513">
        <v>1900</v>
      </c>
      <c r="E2513" s="957">
        <v>1</v>
      </c>
      <c r="F2513" t="s">
        <v>1026</v>
      </c>
      <c r="G2513" s="957" t="s">
        <v>1379</v>
      </c>
      <c r="H2513" t="s">
        <v>386</v>
      </c>
      <c r="I2513" s="965" t="s">
        <v>489</v>
      </c>
      <c r="J2513" s="965" t="s">
        <v>445</v>
      </c>
      <c r="K2513" s="965" t="s">
        <v>447</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ASR_CMS_19</v>
      </c>
      <c r="AB2513" s="957">
        <f t="shared" si="429"/>
        <v>45406</v>
      </c>
      <c r="AC2513" t="str">
        <f t="shared" si="430"/>
        <v>Unaudited</v>
      </c>
    </row>
    <row r="2514" spans="1:29" x14ac:dyDescent="0.25">
      <c r="A2514" t="s">
        <v>421</v>
      </c>
      <c r="B2514" t="s">
        <v>1380</v>
      </c>
      <c r="C2514" t="s">
        <v>1381</v>
      </c>
      <c r="D2514">
        <v>1900</v>
      </c>
      <c r="E2514" s="957">
        <v>1</v>
      </c>
      <c r="F2514" t="s">
        <v>1026</v>
      </c>
      <c r="G2514" s="957" t="s">
        <v>1379</v>
      </c>
      <c r="H2514" t="s">
        <v>386</v>
      </c>
      <c r="I2514" s="937" t="s">
        <v>489</v>
      </c>
      <c r="J2514" s="937" t="s">
        <v>445</v>
      </c>
      <c r="K2514" s="937" t="s">
        <v>447</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ASR_CMS_19</v>
      </c>
      <c r="AB2514" s="957">
        <f t="shared" si="429"/>
        <v>45406</v>
      </c>
      <c r="AC2514" t="str">
        <f t="shared" si="430"/>
        <v>Unaudited</v>
      </c>
    </row>
    <row r="2515" spans="1:29" x14ac:dyDescent="0.25">
      <c r="A2515" t="s">
        <v>421</v>
      </c>
      <c r="B2515" t="s">
        <v>1380</v>
      </c>
      <c r="C2515" t="s">
        <v>1381</v>
      </c>
      <c r="D2515">
        <v>1900</v>
      </c>
      <c r="E2515" s="957">
        <v>1</v>
      </c>
      <c r="F2515" t="s">
        <v>1026</v>
      </c>
      <c r="G2515" s="957" t="s">
        <v>1379</v>
      </c>
      <c r="H2515" t="s">
        <v>386</v>
      </c>
      <c r="I2515" s="937" t="s">
        <v>489</v>
      </c>
      <c r="J2515" s="937" t="s">
        <v>445</v>
      </c>
      <c r="K2515" s="937" t="s">
        <v>447</v>
      </c>
      <c r="L2515" s="943">
        <v>6.3</v>
      </c>
      <c r="M2515" s="959" t="s">
        <v>185</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ASR_CMS_19</v>
      </c>
      <c r="AB2515" s="957">
        <f t="shared" si="429"/>
        <v>45406</v>
      </c>
      <c r="AC2515" t="str">
        <f t="shared" si="430"/>
        <v>Unaudited</v>
      </c>
    </row>
    <row r="2516" spans="1:29" x14ac:dyDescent="0.25">
      <c r="A2516" t="s">
        <v>421</v>
      </c>
      <c r="B2516" t="s">
        <v>1380</v>
      </c>
      <c r="C2516" t="s">
        <v>1381</v>
      </c>
      <c r="D2516">
        <v>1900</v>
      </c>
      <c r="E2516" s="957">
        <v>1</v>
      </c>
      <c r="F2516" t="s">
        <v>1026</v>
      </c>
      <c r="G2516" s="957" t="s">
        <v>1379</v>
      </c>
      <c r="H2516" t="s">
        <v>386</v>
      </c>
      <c r="I2516" s="958" t="s">
        <v>489</v>
      </c>
      <c r="J2516" s="958" t="s">
        <v>445</v>
      </c>
      <c r="K2516" s="958" t="s">
        <v>447</v>
      </c>
      <c r="L2516" s="937" t="s">
        <v>87</v>
      </c>
      <c r="M2516" s="958" t="s">
        <v>455</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ASR_CMS_19</v>
      </c>
      <c r="AB2516" s="957">
        <f t="shared" si="429"/>
        <v>45406</v>
      </c>
      <c r="AC2516" t="str">
        <f t="shared" si="430"/>
        <v>Unaudited</v>
      </c>
    </row>
    <row r="2517" spans="1:29" x14ac:dyDescent="0.25">
      <c r="A2517" t="s">
        <v>421</v>
      </c>
      <c r="B2517" t="s">
        <v>1380</v>
      </c>
      <c r="C2517" t="s">
        <v>1381</v>
      </c>
      <c r="D2517">
        <v>1900</v>
      </c>
      <c r="E2517" s="957">
        <v>1</v>
      </c>
      <c r="F2517" t="s">
        <v>1026</v>
      </c>
      <c r="G2517" s="957" t="s">
        <v>1379</v>
      </c>
      <c r="H2517" t="s">
        <v>386</v>
      </c>
      <c r="I2517" s="937" t="s">
        <v>489</v>
      </c>
      <c r="J2517" s="937" t="s">
        <v>445</v>
      </c>
      <c r="K2517" s="937" t="s">
        <v>448</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2402.4015929592051</v>
      </c>
      <c r="AA2517" t="str">
        <f t="shared" si="428"/>
        <v>ASR_CMS_19</v>
      </c>
      <c r="AB2517" s="957">
        <f t="shared" si="429"/>
        <v>45406</v>
      </c>
      <c r="AC2517" t="str">
        <f t="shared" si="430"/>
        <v>Unaudited</v>
      </c>
    </row>
    <row r="2518" spans="1:29" x14ac:dyDescent="0.25">
      <c r="A2518" t="s">
        <v>421</v>
      </c>
      <c r="B2518" t="s">
        <v>1380</v>
      </c>
      <c r="C2518" t="s">
        <v>1381</v>
      </c>
      <c r="D2518">
        <v>1900</v>
      </c>
      <c r="E2518" s="957">
        <v>1</v>
      </c>
      <c r="F2518" t="s">
        <v>1026</v>
      </c>
      <c r="G2518" s="957" t="s">
        <v>1379</v>
      </c>
      <c r="H2518" t="s">
        <v>386</v>
      </c>
      <c r="I2518" s="937" t="s">
        <v>489</v>
      </c>
      <c r="J2518" s="937" t="s">
        <v>445</v>
      </c>
      <c r="K2518" s="937" t="s">
        <v>448</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ASR_CMS_19</v>
      </c>
      <c r="AB2518" s="957">
        <f t="shared" si="429"/>
        <v>45406</v>
      </c>
      <c r="AC2518" t="str">
        <f t="shared" si="430"/>
        <v>Unaudited</v>
      </c>
    </row>
    <row r="2519" spans="1:29" x14ac:dyDescent="0.25">
      <c r="A2519" t="s">
        <v>421</v>
      </c>
      <c r="B2519" t="s">
        <v>1380</v>
      </c>
      <c r="C2519" t="s">
        <v>1381</v>
      </c>
      <c r="D2519">
        <v>1900</v>
      </c>
      <c r="E2519" s="957">
        <v>1</v>
      </c>
      <c r="F2519" t="s">
        <v>1026</v>
      </c>
      <c r="G2519" s="957" t="s">
        <v>1379</v>
      </c>
      <c r="H2519" t="s">
        <v>386</v>
      </c>
      <c r="I2519" s="958" t="s">
        <v>489</v>
      </c>
      <c r="J2519" s="958" t="s">
        <v>445</v>
      </c>
      <c r="K2519" s="958" t="s">
        <v>448</v>
      </c>
      <c r="L2519" s="937">
        <v>7.3</v>
      </c>
      <c r="M2519" s="958" t="s">
        <v>156</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ASR_CMS_19</v>
      </c>
      <c r="AB2519" s="957">
        <f t="shared" si="429"/>
        <v>45406</v>
      </c>
      <c r="AC2519" t="str">
        <f t="shared" si="430"/>
        <v>Unaudited</v>
      </c>
    </row>
    <row r="2520" spans="1:29" x14ac:dyDescent="0.25">
      <c r="A2520" t="s">
        <v>421</v>
      </c>
      <c r="B2520" t="s">
        <v>1380</v>
      </c>
      <c r="C2520" t="s">
        <v>1381</v>
      </c>
      <c r="D2520">
        <v>1900</v>
      </c>
      <c r="E2520" s="957">
        <v>1</v>
      </c>
      <c r="F2520" t="s">
        <v>1026</v>
      </c>
      <c r="G2520" s="957" t="s">
        <v>1379</v>
      </c>
      <c r="H2520" t="s">
        <v>386</v>
      </c>
      <c r="I2520" s="958" t="s">
        <v>489</v>
      </c>
      <c r="J2520" s="958" t="s">
        <v>445</v>
      </c>
      <c r="K2520" s="958" t="s">
        <v>448</v>
      </c>
      <c r="L2520" s="953" t="s">
        <v>91</v>
      </c>
      <c r="M2520" s="958" t="s">
        <v>456</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ASR_CMS_19</v>
      </c>
      <c r="AB2520" s="957">
        <f t="shared" si="429"/>
        <v>45406</v>
      </c>
      <c r="AC2520" t="str">
        <f t="shared" si="430"/>
        <v>Unaudited</v>
      </c>
    </row>
    <row r="2521" spans="1:29" x14ac:dyDescent="0.25">
      <c r="A2521" t="s">
        <v>421</v>
      </c>
      <c r="B2521" t="s">
        <v>1380</v>
      </c>
      <c r="C2521" t="s">
        <v>1381</v>
      </c>
      <c r="D2521">
        <v>1900</v>
      </c>
      <c r="E2521" s="957">
        <v>1</v>
      </c>
      <c r="F2521" t="s">
        <v>1026</v>
      </c>
      <c r="G2521" s="957" t="s">
        <v>1379</v>
      </c>
      <c r="H2521" t="s">
        <v>386</v>
      </c>
      <c r="I2521" s="937" t="s">
        <v>489</v>
      </c>
      <c r="J2521" s="937" t="s">
        <v>445</v>
      </c>
      <c r="K2521" s="937" t="s">
        <v>449</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-17414.010987897582</v>
      </c>
      <c r="AA2521" t="str">
        <f t="shared" si="428"/>
        <v>ASR_CMS_19</v>
      </c>
      <c r="AB2521" s="957">
        <f t="shared" si="429"/>
        <v>45406</v>
      </c>
      <c r="AC2521" t="str">
        <f t="shared" si="430"/>
        <v>Unaudited</v>
      </c>
    </row>
    <row r="2522" spans="1:29" x14ac:dyDescent="0.25">
      <c r="A2522" t="s">
        <v>421</v>
      </c>
      <c r="B2522" t="s">
        <v>1380</v>
      </c>
      <c r="C2522" t="s">
        <v>1381</v>
      </c>
      <c r="D2522">
        <v>1900</v>
      </c>
      <c r="E2522" s="957">
        <v>1</v>
      </c>
      <c r="F2522" t="s">
        <v>1026</v>
      </c>
      <c r="G2522" s="957" t="s">
        <v>1379</v>
      </c>
      <c r="H2522" t="s">
        <v>386</v>
      </c>
      <c r="I2522" s="937" t="s">
        <v>489</v>
      </c>
      <c r="J2522" s="937" t="s">
        <v>445</v>
      </c>
      <c r="K2522" s="937" t="s">
        <v>449</v>
      </c>
      <c r="L2522" s="937" t="s">
        <v>113</v>
      </c>
      <c r="M2522" s="958" t="s">
        <v>444</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ASR_CMS_19</v>
      </c>
      <c r="AB2522" s="957">
        <f t="shared" si="429"/>
        <v>45406</v>
      </c>
      <c r="AC2522" t="str">
        <f t="shared" si="430"/>
        <v>Unaudited</v>
      </c>
    </row>
    <row r="2523" spans="1:29" x14ac:dyDescent="0.25">
      <c r="A2523" t="s">
        <v>421</v>
      </c>
      <c r="B2523" t="s">
        <v>1380</v>
      </c>
      <c r="C2523" t="s">
        <v>1381</v>
      </c>
      <c r="D2523">
        <v>1900</v>
      </c>
      <c r="E2523" s="957">
        <v>1</v>
      </c>
      <c r="F2523" t="s">
        <v>1026</v>
      </c>
      <c r="G2523" s="957" t="s">
        <v>1379</v>
      </c>
      <c r="H2523" t="s">
        <v>386</v>
      </c>
      <c r="I2523" s="937" t="s">
        <v>489</v>
      </c>
      <c r="J2523" s="937" t="s">
        <v>445</v>
      </c>
      <c r="K2523" s="937" t="s">
        <v>449</v>
      </c>
      <c r="L2523" s="937" t="s">
        <v>115</v>
      </c>
      <c r="M2523" s="958" t="s">
        <v>158</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ASR_CMS_19</v>
      </c>
      <c r="AB2523" s="957">
        <f t="shared" si="429"/>
        <v>45406</v>
      </c>
      <c r="AC2523" t="str">
        <f t="shared" si="430"/>
        <v>Unaudited</v>
      </c>
    </row>
    <row r="2524" spans="1:29" x14ac:dyDescent="0.25">
      <c r="A2524" t="s">
        <v>421</v>
      </c>
      <c r="B2524" t="s">
        <v>1380</v>
      </c>
      <c r="C2524" t="s">
        <v>1381</v>
      </c>
      <c r="D2524">
        <v>1900</v>
      </c>
      <c r="E2524" s="957">
        <v>1</v>
      </c>
      <c r="F2524" t="s">
        <v>1026</v>
      </c>
      <c r="G2524" s="957" t="s">
        <v>1379</v>
      </c>
      <c r="H2524" t="s">
        <v>386</v>
      </c>
      <c r="I2524" s="937" t="s">
        <v>489</v>
      </c>
      <c r="J2524" s="937" t="s">
        <v>445</v>
      </c>
      <c r="K2524" s="937" t="s">
        <v>449</v>
      </c>
      <c r="L2524" s="953" t="s">
        <v>116</v>
      </c>
      <c r="M2524" s="958" t="s">
        <v>114</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ASR_CMS_19</v>
      </c>
      <c r="AB2524" s="957">
        <f t="shared" si="429"/>
        <v>45406</v>
      </c>
      <c r="AC2524" t="str">
        <f t="shared" si="430"/>
        <v>Unaudited</v>
      </c>
    </row>
    <row r="2525" spans="1:29" x14ac:dyDescent="0.25">
      <c r="A2525" t="s">
        <v>421</v>
      </c>
      <c r="B2525" t="s">
        <v>1380</v>
      </c>
      <c r="C2525" t="s">
        <v>1381</v>
      </c>
      <c r="D2525">
        <v>1900</v>
      </c>
      <c r="E2525" s="957">
        <v>1</v>
      </c>
      <c r="F2525" t="s">
        <v>1026</v>
      </c>
      <c r="G2525" s="957" t="s">
        <v>1379</v>
      </c>
      <c r="H2525" t="s">
        <v>386</v>
      </c>
      <c r="I2525" s="937" t="s">
        <v>489</v>
      </c>
      <c r="J2525" s="937" t="s">
        <v>445</v>
      </c>
      <c r="K2525" s="937" t="s">
        <v>449</v>
      </c>
      <c r="L2525" s="953" t="s">
        <v>117</v>
      </c>
      <c r="M2525" s="958" t="s">
        <v>159</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ASR_CMS_19</v>
      </c>
      <c r="AB2525" s="957">
        <f t="shared" si="429"/>
        <v>45406</v>
      </c>
      <c r="AC2525" t="str">
        <f t="shared" si="430"/>
        <v>Unaudited</v>
      </c>
    </row>
    <row r="2526" spans="1:29" x14ac:dyDescent="0.25">
      <c r="A2526" t="s">
        <v>421</v>
      </c>
      <c r="B2526" t="s">
        <v>1380</v>
      </c>
      <c r="C2526" t="s">
        <v>1381</v>
      </c>
      <c r="D2526">
        <v>1900</v>
      </c>
      <c r="E2526" s="957">
        <v>1</v>
      </c>
      <c r="F2526" t="s">
        <v>1026</v>
      </c>
      <c r="G2526" s="957" t="s">
        <v>1379</v>
      </c>
      <c r="H2526" t="s">
        <v>386</v>
      </c>
      <c r="I2526" s="937" t="s">
        <v>489</v>
      </c>
      <c r="J2526" s="937" t="s">
        <v>445</v>
      </c>
      <c r="K2526" s="937" t="s">
        <v>449</v>
      </c>
      <c r="L2526" s="937" t="s">
        <v>160</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ASR_CMS_19</v>
      </c>
      <c r="AB2526" s="957">
        <f t="shared" si="429"/>
        <v>45406</v>
      </c>
      <c r="AC2526" t="str">
        <f t="shared" si="430"/>
        <v>Unaudited</v>
      </c>
    </row>
    <row r="2527" spans="1:29" x14ac:dyDescent="0.25">
      <c r="A2527" t="s">
        <v>421</v>
      </c>
      <c r="B2527" t="s">
        <v>1380</v>
      </c>
      <c r="C2527" t="s">
        <v>1381</v>
      </c>
      <c r="D2527">
        <v>1900</v>
      </c>
      <c r="E2527" s="957">
        <v>1</v>
      </c>
      <c r="F2527" t="s">
        <v>1026</v>
      </c>
      <c r="G2527" s="957" t="s">
        <v>1379</v>
      </c>
      <c r="H2527" t="s">
        <v>386</v>
      </c>
      <c r="I2527" s="958" t="s">
        <v>489</v>
      </c>
      <c r="J2527" s="958" t="s">
        <v>445</v>
      </c>
      <c r="K2527" s="958" t="s">
        <v>449</v>
      </c>
      <c r="L2527" s="937" t="s">
        <v>443</v>
      </c>
      <c r="M2527" s="958" t="s">
        <v>457</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ASR_CMS_19</v>
      </c>
      <c r="AB2527" s="957">
        <f t="shared" si="429"/>
        <v>45406</v>
      </c>
      <c r="AC2527" t="str">
        <f t="shared" si="430"/>
        <v>Unaudited</v>
      </c>
    </row>
    <row r="2528" spans="1:29" ht="30" x14ac:dyDescent="0.25">
      <c r="A2528" t="s">
        <v>421</v>
      </c>
      <c r="B2528" t="s">
        <v>1380</v>
      </c>
      <c r="C2528" t="s">
        <v>1381</v>
      </c>
      <c r="D2528">
        <v>1900</v>
      </c>
      <c r="E2528" s="957">
        <v>1</v>
      </c>
      <c r="F2528" t="s">
        <v>1026</v>
      </c>
      <c r="G2528" s="957" t="s">
        <v>1379</v>
      </c>
      <c r="H2528" t="s">
        <v>386</v>
      </c>
      <c r="I2528" s="937" t="s">
        <v>489</v>
      </c>
      <c r="J2528" s="937" t="s">
        <v>445</v>
      </c>
      <c r="K2528" s="937" t="s">
        <v>450</v>
      </c>
      <c r="L2528" s="937">
        <v>9.1</v>
      </c>
      <c r="M2528" s="958" t="s">
        <v>186</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293996.58591893682</v>
      </c>
      <c r="AA2528" t="str">
        <f t="shared" si="428"/>
        <v>ASR_CMS_19</v>
      </c>
      <c r="AB2528" s="957">
        <f t="shared" si="429"/>
        <v>45406</v>
      </c>
      <c r="AC2528" t="str">
        <f t="shared" si="430"/>
        <v>Unaudited</v>
      </c>
    </row>
    <row r="2529" spans="1:29" x14ac:dyDescent="0.25">
      <c r="A2529" t="s">
        <v>421</v>
      </c>
      <c r="B2529" t="s">
        <v>1380</v>
      </c>
      <c r="C2529" t="s">
        <v>1381</v>
      </c>
      <c r="D2529">
        <v>1900</v>
      </c>
      <c r="E2529" s="957">
        <v>1</v>
      </c>
      <c r="F2529" t="s">
        <v>1026</v>
      </c>
      <c r="G2529" s="957" t="s">
        <v>1379</v>
      </c>
      <c r="H2529" t="s">
        <v>386</v>
      </c>
      <c r="I2529" s="937" t="s">
        <v>489</v>
      </c>
      <c r="J2529" s="937" t="s">
        <v>445</v>
      </c>
      <c r="K2529" s="937" t="s">
        <v>450</v>
      </c>
      <c r="L2529" s="937" t="s">
        <v>107</v>
      </c>
      <c r="M2529" s="958" t="s">
        <v>187</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-5387.0359290686365</v>
      </c>
      <c r="AA2529" t="str">
        <f t="shared" si="428"/>
        <v>ASR_CMS_19</v>
      </c>
      <c r="AB2529" s="957">
        <f t="shared" si="429"/>
        <v>45406</v>
      </c>
      <c r="AC2529" t="str">
        <f t="shared" si="430"/>
        <v>Unaudited</v>
      </c>
    </row>
    <row r="2530" spans="1:29" x14ac:dyDescent="0.25">
      <c r="A2530" t="s">
        <v>421</v>
      </c>
      <c r="B2530" t="s">
        <v>1380</v>
      </c>
      <c r="C2530" t="s">
        <v>1381</v>
      </c>
      <c r="D2530">
        <v>1900</v>
      </c>
      <c r="E2530" s="957">
        <v>1</v>
      </c>
      <c r="F2530" t="s">
        <v>1026</v>
      </c>
      <c r="G2530" s="957" t="s">
        <v>1379</v>
      </c>
      <c r="H2530" t="s">
        <v>386</v>
      </c>
      <c r="I2530" s="937" t="s">
        <v>489</v>
      </c>
      <c r="J2530" s="937" t="s">
        <v>445</v>
      </c>
      <c r="K2530" s="937" t="s">
        <v>450</v>
      </c>
      <c r="L2530" s="937" t="s">
        <v>1316</v>
      </c>
      <c r="M2530" s="958" t="s">
        <v>1317</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194.66062670964311</v>
      </c>
      <c r="AA2530" t="str">
        <f t="shared" si="428"/>
        <v>ASR_CMS_19</v>
      </c>
      <c r="AB2530" s="957">
        <f t="shared" si="429"/>
        <v>45406</v>
      </c>
      <c r="AC2530" t="str">
        <f t="shared" si="430"/>
        <v>Unaudited</v>
      </c>
    </row>
    <row r="2531" spans="1:29" x14ac:dyDescent="0.25">
      <c r="A2531" t="s">
        <v>421</v>
      </c>
      <c r="B2531" t="s">
        <v>1380</v>
      </c>
      <c r="C2531" t="s">
        <v>1381</v>
      </c>
      <c r="D2531">
        <v>1900</v>
      </c>
      <c r="E2531" s="957">
        <v>1</v>
      </c>
      <c r="F2531" t="s">
        <v>1026</v>
      </c>
      <c r="G2531" s="957" t="s">
        <v>1379</v>
      </c>
      <c r="H2531" t="s">
        <v>386</v>
      </c>
      <c r="I2531" s="958" t="s">
        <v>489</v>
      </c>
      <c r="J2531" s="958" t="s">
        <v>445</v>
      </c>
      <c r="K2531" s="958" t="s">
        <v>450</v>
      </c>
      <c r="L2531" s="937" t="s">
        <v>108</v>
      </c>
      <c r="M2531" s="958" t="s">
        <v>188</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208337.34014833785</v>
      </c>
      <c r="AA2531" t="str">
        <f t="shared" si="428"/>
        <v>ASR_CMS_19</v>
      </c>
      <c r="AB2531" s="957">
        <f t="shared" si="429"/>
        <v>45406</v>
      </c>
      <c r="AC2531" t="str">
        <f t="shared" si="430"/>
        <v>Unaudited</v>
      </c>
    </row>
    <row r="2532" spans="1:29" x14ac:dyDescent="0.25">
      <c r="A2532" t="s">
        <v>421</v>
      </c>
      <c r="B2532" t="s">
        <v>1380</v>
      </c>
      <c r="C2532" t="s">
        <v>1381</v>
      </c>
      <c r="D2532">
        <v>1900</v>
      </c>
      <c r="E2532" s="957">
        <v>1</v>
      </c>
      <c r="F2532" t="s">
        <v>1026</v>
      </c>
      <c r="G2532" s="957" t="s">
        <v>1379</v>
      </c>
      <c r="H2532" t="s">
        <v>386</v>
      </c>
      <c r="I2532" s="958" t="s">
        <v>489</v>
      </c>
      <c r="J2532" s="958" t="s">
        <v>445</v>
      </c>
      <c r="K2532" s="958" t="s">
        <v>450</v>
      </c>
      <c r="L2532" s="937" t="s">
        <v>109</v>
      </c>
      <c r="M2532" s="958" t="s">
        <v>161</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68396.749942406983</v>
      </c>
      <c r="AA2532" t="str">
        <f t="shared" si="428"/>
        <v>ASR_CMS_19</v>
      </c>
      <c r="AB2532" s="957">
        <f t="shared" si="429"/>
        <v>45406</v>
      </c>
      <c r="AC2532" t="str">
        <f t="shared" si="430"/>
        <v>Unaudited</v>
      </c>
    </row>
    <row r="2533" spans="1:29" x14ac:dyDescent="0.25">
      <c r="A2533" t="s">
        <v>421</v>
      </c>
      <c r="B2533" t="s">
        <v>1380</v>
      </c>
      <c r="C2533" t="s">
        <v>1381</v>
      </c>
      <c r="D2533">
        <v>1900</v>
      </c>
      <c r="E2533" s="957">
        <v>1</v>
      </c>
      <c r="F2533" t="s">
        <v>1026</v>
      </c>
      <c r="G2533" s="957" t="s">
        <v>1379</v>
      </c>
      <c r="H2533" t="s">
        <v>386</v>
      </c>
      <c r="I2533" s="958" t="s">
        <v>489</v>
      </c>
      <c r="J2533" s="958" t="s">
        <v>445</v>
      </c>
      <c r="K2533" s="958" t="s">
        <v>450</v>
      </c>
      <c r="L2533" s="937" t="s">
        <v>110</v>
      </c>
      <c r="M2533" s="958" t="s">
        <v>135</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ASR_CMS_19</v>
      </c>
      <c r="AB2533" s="957">
        <f t="shared" si="429"/>
        <v>45406</v>
      </c>
      <c r="AC2533" t="str">
        <f t="shared" si="430"/>
        <v>Unaudited</v>
      </c>
    </row>
    <row r="2534" spans="1:29" x14ac:dyDescent="0.25">
      <c r="A2534" t="s">
        <v>421</v>
      </c>
      <c r="B2534" t="s">
        <v>1380</v>
      </c>
      <c r="C2534" t="s">
        <v>1381</v>
      </c>
      <c r="D2534">
        <v>1900</v>
      </c>
      <c r="E2534" s="957">
        <v>1</v>
      </c>
      <c r="F2534" t="s">
        <v>1026</v>
      </c>
      <c r="G2534" s="957" t="s">
        <v>1379</v>
      </c>
      <c r="H2534" t="s">
        <v>386</v>
      </c>
      <c r="I2534" s="958" t="s">
        <v>489</v>
      </c>
      <c r="J2534" s="958" t="s">
        <v>445</v>
      </c>
      <c r="K2534" s="958" t="s">
        <v>450</v>
      </c>
      <c r="L2534" s="937" t="s">
        <v>111</v>
      </c>
      <c r="M2534" s="958" t="s">
        <v>163</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-927037.96730950824</v>
      </c>
      <c r="AA2534" t="str">
        <f t="shared" si="428"/>
        <v>ASR_CMS_19</v>
      </c>
      <c r="AB2534" s="957">
        <f t="shared" si="429"/>
        <v>45406</v>
      </c>
      <c r="AC2534" t="str">
        <f t="shared" si="430"/>
        <v>Unaudited</v>
      </c>
    </row>
    <row r="2535" spans="1:29" x14ac:dyDescent="0.25">
      <c r="A2535" t="s">
        <v>421</v>
      </c>
      <c r="B2535" t="s">
        <v>1380</v>
      </c>
      <c r="C2535" t="s">
        <v>1381</v>
      </c>
      <c r="D2535">
        <v>1900</v>
      </c>
      <c r="E2535" s="957">
        <v>1</v>
      </c>
      <c r="F2535" t="s">
        <v>1026</v>
      </c>
      <c r="G2535" s="957" t="s">
        <v>1379</v>
      </c>
      <c r="H2535" t="s">
        <v>386</v>
      </c>
      <c r="I2535" s="958" t="s">
        <v>489</v>
      </c>
      <c r="J2535" s="958" t="s">
        <v>445</v>
      </c>
      <c r="K2535" s="958" t="s">
        <v>450</v>
      </c>
      <c r="L2535" s="953" t="s">
        <v>112</v>
      </c>
      <c r="M2535" s="958" t="s">
        <v>464</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-3267.5936976777507</v>
      </c>
      <c r="AA2535" t="str">
        <f t="shared" si="428"/>
        <v>ASR_CMS_19</v>
      </c>
      <c r="AB2535" s="957">
        <f t="shared" si="429"/>
        <v>45406</v>
      </c>
      <c r="AC2535" t="str">
        <f t="shared" si="430"/>
        <v>Unaudited</v>
      </c>
    </row>
    <row r="2536" spans="1:29" x14ac:dyDescent="0.25">
      <c r="A2536" t="s">
        <v>421</v>
      </c>
      <c r="B2536" t="s">
        <v>1380</v>
      </c>
      <c r="C2536" t="s">
        <v>1381</v>
      </c>
      <c r="D2536">
        <v>1900</v>
      </c>
      <c r="E2536" s="957">
        <v>1</v>
      </c>
      <c r="F2536" t="s">
        <v>1026</v>
      </c>
      <c r="G2536" s="957" t="s">
        <v>1379</v>
      </c>
      <c r="H2536" t="s">
        <v>386</v>
      </c>
      <c r="I2536" s="958" t="s">
        <v>489</v>
      </c>
      <c r="J2536" s="958" t="s">
        <v>445</v>
      </c>
      <c r="K2536" s="958" t="s">
        <v>6</v>
      </c>
      <c r="L2536" s="937" t="s">
        <v>118</v>
      </c>
      <c r="M2536" s="958" t="s">
        <v>189</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-141.80000000000001</v>
      </c>
      <c r="AA2536" t="str">
        <f t="shared" si="428"/>
        <v>ASR_CMS_19</v>
      </c>
      <c r="AB2536" s="957">
        <f t="shared" si="429"/>
        <v>45406</v>
      </c>
      <c r="AC2536" t="str">
        <f t="shared" si="430"/>
        <v>Unaudited</v>
      </c>
    </row>
    <row r="2537" spans="1:29" x14ac:dyDescent="0.25">
      <c r="A2537" t="s">
        <v>421</v>
      </c>
      <c r="B2537" t="s">
        <v>1380</v>
      </c>
      <c r="C2537" t="s">
        <v>1381</v>
      </c>
      <c r="D2537">
        <v>1900</v>
      </c>
      <c r="E2537" s="957">
        <v>1</v>
      </c>
      <c r="F2537" t="s">
        <v>1026</v>
      </c>
      <c r="G2537" s="957" t="s">
        <v>1379</v>
      </c>
      <c r="H2537" t="s">
        <v>386</v>
      </c>
      <c r="I2537" s="937" t="s">
        <v>489</v>
      </c>
      <c r="J2537" s="937" t="s">
        <v>445</v>
      </c>
      <c r="K2537" s="937" t="s">
        <v>6</v>
      </c>
      <c r="L2537" s="937" t="s">
        <v>45</v>
      </c>
      <c r="M2537" s="958" t="s">
        <v>164</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ASR_CMS_19</v>
      </c>
      <c r="AB2537" s="957">
        <f t="shared" si="429"/>
        <v>45406</v>
      </c>
      <c r="AC2537" t="str">
        <f t="shared" si="430"/>
        <v>Unaudited</v>
      </c>
    </row>
    <row r="2538" spans="1:29" x14ac:dyDescent="0.25">
      <c r="A2538" t="s">
        <v>421</v>
      </c>
      <c r="B2538" t="s">
        <v>1380</v>
      </c>
      <c r="C2538" t="s">
        <v>1381</v>
      </c>
      <c r="D2538">
        <v>1900</v>
      </c>
      <c r="E2538" s="957">
        <v>1</v>
      </c>
      <c r="F2538" t="s">
        <v>1026</v>
      </c>
      <c r="G2538" s="957" t="s">
        <v>1379</v>
      </c>
      <c r="H2538" t="s">
        <v>386</v>
      </c>
      <c r="I2538" s="958" t="s">
        <v>489</v>
      </c>
      <c r="J2538" s="958" t="s">
        <v>445</v>
      </c>
      <c r="K2538" s="958" t="s">
        <v>6</v>
      </c>
      <c r="L2538" s="937" t="s">
        <v>46</v>
      </c>
      <c r="M2538" s="958" t="s">
        <v>165</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-30.905196230213875</v>
      </c>
      <c r="AA2538" t="str">
        <f t="shared" si="428"/>
        <v>ASR_CMS_19</v>
      </c>
      <c r="AB2538" s="957">
        <f t="shared" si="429"/>
        <v>45406</v>
      </c>
      <c r="AC2538" t="str">
        <f t="shared" si="430"/>
        <v>Unaudited</v>
      </c>
    </row>
    <row r="2539" spans="1:29" x14ac:dyDescent="0.25">
      <c r="A2539" t="s">
        <v>421</v>
      </c>
      <c r="B2539" t="s">
        <v>1380</v>
      </c>
      <c r="C2539" t="s">
        <v>1381</v>
      </c>
      <c r="D2539">
        <v>1900</v>
      </c>
      <c r="E2539" s="957">
        <v>1</v>
      </c>
      <c r="F2539" t="s">
        <v>1026</v>
      </c>
      <c r="G2539" s="957" t="s">
        <v>1379</v>
      </c>
      <c r="H2539" t="s">
        <v>386</v>
      </c>
      <c r="I2539" s="937" t="s">
        <v>489</v>
      </c>
      <c r="J2539" s="937" t="s">
        <v>445</v>
      </c>
      <c r="K2539" s="937" t="s">
        <v>6</v>
      </c>
      <c r="L2539" s="937" t="s">
        <v>166</v>
      </c>
      <c r="M2539" s="937" t="s">
        <v>462</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ASR_CMS_19</v>
      </c>
      <c r="AB2539" s="957">
        <f t="shared" si="429"/>
        <v>45406</v>
      </c>
      <c r="AC2539" t="str">
        <f t="shared" si="430"/>
        <v>Unaudited</v>
      </c>
    </row>
    <row r="2540" spans="1:29" x14ac:dyDescent="0.25">
      <c r="A2540" t="s">
        <v>421</v>
      </c>
      <c r="B2540" t="s">
        <v>1380</v>
      </c>
      <c r="C2540" t="s">
        <v>1381</v>
      </c>
      <c r="D2540">
        <v>1900</v>
      </c>
      <c r="E2540" s="957">
        <v>1</v>
      </c>
      <c r="F2540" t="s">
        <v>1026</v>
      </c>
      <c r="G2540" s="957" t="s">
        <v>1379</v>
      </c>
      <c r="H2540" t="s">
        <v>386</v>
      </c>
      <c r="I2540" s="937" t="s">
        <v>489</v>
      </c>
      <c r="J2540" s="937" t="s">
        <v>445</v>
      </c>
      <c r="K2540" s="937" t="s">
        <v>435</v>
      </c>
      <c r="L2540" s="937" t="s">
        <v>121</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ASR_CMS_19</v>
      </c>
      <c r="AB2540" s="957">
        <f t="shared" si="429"/>
        <v>45406</v>
      </c>
      <c r="AC2540" t="str">
        <f t="shared" si="430"/>
        <v>Unaudited</v>
      </c>
    </row>
    <row r="2541" spans="1:29" x14ac:dyDescent="0.25">
      <c r="A2541" t="s">
        <v>421</v>
      </c>
      <c r="B2541" t="s">
        <v>1380</v>
      </c>
      <c r="C2541" t="s">
        <v>1381</v>
      </c>
      <c r="D2541">
        <v>1900</v>
      </c>
      <c r="E2541" s="957">
        <v>1</v>
      </c>
      <c r="F2541" t="s">
        <v>1026</v>
      </c>
      <c r="G2541" s="957" t="s">
        <v>1379</v>
      </c>
      <c r="H2541" t="s">
        <v>386</v>
      </c>
      <c r="I2541" s="937" t="s">
        <v>489</v>
      </c>
      <c r="J2541" s="937" t="s">
        <v>445</v>
      </c>
      <c r="K2541" s="937" t="s">
        <v>435</v>
      </c>
      <c r="L2541" s="937" t="s">
        <v>938</v>
      </c>
      <c r="M2541" s="958" t="s">
        <v>930</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ASR_CMS_19</v>
      </c>
      <c r="AB2541" s="957">
        <f t="shared" si="429"/>
        <v>45406</v>
      </c>
      <c r="AC2541" t="str">
        <f t="shared" si="430"/>
        <v>Unaudited</v>
      </c>
    </row>
    <row r="2542" spans="1:29" x14ac:dyDescent="0.25">
      <c r="A2542" t="s">
        <v>421</v>
      </c>
      <c r="B2542" t="s">
        <v>1380</v>
      </c>
      <c r="C2542" t="s">
        <v>1381</v>
      </c>
      <c r="D2542">
        <v>1900</v>
      </c>
      <c r="E2542" s="957">
        <v>1</v>
      </c>
      <c r="F2542" t="s">
        <v>1026</v>
      </c>
      <c r="G2542" s="957" t="s">
        <v>1379</v>
      </c>
      <c r="H2542" t="s">
        <v>386</v>
      </c>
      <c r="I2542" s="937" t="s">
        <v>489</v>
      </c>
      <c r="J2542" s="937" t="s">
        <v>445</v>
      </c>
      <c r="K2542" s="937" t="s">
        <v>435</v>
      </c>
      <c r="L2542" s="937" t="s">
        <v>168</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ASR_CMS_19</v>
      </c>
      <c r="AB2542" s="957">
        <f t="shared" si="429"/>
        <v>45406</v>
      </c>
      <c r="AC2542" t="str">
        <f t="shared" si="430"/>
        <v>Unaudited</v>
      </c>
    </row>
    <row r="2543" spans="1:29" x14ac:dyDescent="0.25">
      <c r="A2543" t="s">
        <v>421</v>
      </c>
      <c r="B2543" t="s">
        <v>1380</v>
      </c>
      <c r="C2543" t="s">
        <v>1381</v>
      </c>
      <c r="D2543">
        <v>1900</v>
      </c>
      <c r="E2543" s="957">
        <v>1</v>
      </c>
      <c r="F2543" t="s">
        <v>1026</v>
      </c>
      <c r="G2543" s="957" t="s">
        <v>1379</v>
      </c>
      <c r="H2543" t="s">
        <v>386</v>
      </c>
      <c r="I2543" s="937" t="s">
        <v>489</v>
      </c>
      <c r="J2543" s="937" t="s">
        <v>445</v>
      </c>
      <c r="K2543" s="937" t="s">
        <v>435</v>
      </c>
      <c r="L2543" s="943" t="s">
        <v>169</v>
      </c>
      <c r="M2543" s="959" t="s">
        <v>330</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ASR_CMS_19</v>
      </c>
      <c r="AB2543" s="957">
        <f t="shared" si="429"/>
        <v>45406</v>
      </c>
      <c r="AC2543" t="str">
        <f t="shared" si="430"/>
        <v>Unaudited</v>
      </c>
    </row>
    <row r="2544" spans="1:29" x14ac:dyDescent="0.25">
      <c r="A2544" t="s">
        <v>421</v>
      </c>
      <c r="B2544" t="s">
        <v>1380</v>
      </c>
      <c r="C2544" t="s">
        <v>1381</v>
      </c>
      <c r="D2544">
        <v>1900</v>
      </c>
      <c r="E2544" s="957">
        <v>1</v>
      </c>
      <c r="F2544" t="s">
        <v>1026</v>
      </c>
      <c r="G2544" s="957" t="s">
        <v>1379</v>
      </c>
      <c r="H2544" t="s">
        <v>386</v>
      </c>
      <c r="I2544" s="937" t="s">
        <v>489</v>
      </c>
      <c r="J2544" s="937" t="s">
        <v>451</v>
      </c>
      <c r="K2544" s="937" t="s">
        <v>436</v>
      </c>
      <c r="L2544" s="937" t="s">
        <v>122</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ASR_CMS_19</v>
      </c>
      <c r="AB2544" s="957">
        <f t="shared" si="429"/>
        <v>45406</v>
      </c>
      <c r="AC2544" t="str">
        <f t="shared" si="430"/>
        <v>Unaudited</v>
      </c>
    </row>
    <row r="2545" spans="1:29" x14ac:dyDescent="0.25">
      <c r="A2545" t="s">
        <v>421</v>
      </c>
      <c r="B2545" t="s">
        <v>1380</v>
      </c>
      <c r="C2545" t="s">
        <v>1381</v>
      </c>
      <c r="D2545">
        <v>1900</v>
      </c>
      <c r="E2545" s="957">
        <v>1</v>
      </c>
      <c r="F2545" t="s">
        <v>1026</v>
      </c>
      <c r="G2545" s="957" t="s">
        <v>1379</v>
      </c>
      <c r="H2545" t="s">
        <v>386</v>
      </c>
      <c r="I2545" s="937" t="s">
        <v>489</v>
      </c>
      <c r="J2545" s="937" t="s">
        <v>451</v>
      </c>
      <c r="K2545" s="937" t="s">
        <v>436</v>
      </c>
      <c r="L2545" s="937" t="s">
        <v>123</v>
      </c>
      <c r="M2545" s="958" t="s">
        <v>98</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ASR_CMS_19</v>
      </c>
      <c r="AB2545" s="957">
        <f t="shared" si="429"/>
        <v>45406</v>
      </c>
      <c r="AC2545" t="str">
        <f t="shared" si="430"/>
        <v>Unaudited</v>
      </c>
    </row>
    <row r="2546" spans="1:29" x14ac:dyDescent="0.25">
      <c r="A2546" t="s">
        <v>421</v>
      </c>
      <c r="B2546" t="s">
        <v>1380</v>
      </c>
      <c r="C2546" t="s">
        <v>1381</v>
      </c>
      <c r="D2546">
        <v>1900</v>
      </c>
      <c r="E2546" s="957">
        <v>1</v>
      </c>
      <c r="F2546" t="s">
        <v>1026</v>
      </c>
      <c r="G2546" s="957" t="s">
        <v>1379</v>
      </c>
      <c r="H2546" t="s">
        <v>386</v>
      </c>
      <c r="I2546" s="937" t="s">
        <v>489</v>
      </c>
      <c r="J2546" s="937" t="s">
        <v>451</v>
      </c>
      <c r="K2546" s="937" t="s">
        <v>436</v>
      </c>
      <c r="L2546" s="937" t="s">
        <v>124</v>
      </c>
      <c r="M2546" s="958" t="s">
        <v>99</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ASR_CMS_19</v>
      </c>
      <c r="AB2546" s="957">
        <f t="shared" si="429"/>
        <v>45406</v>
      </c>
      <c r="AC2546" t="str">
        <f t="shared" si="430"/>
        <v>Unaudited</v>
      </c>
    </row>
    <row r="2547" spans="1:29" x14ac:dyDescent="0.25">
      <c r="A2547" t="s">
        <v>421</v>
      </c>
      <c r="B2547" t="s">
        <v>1380</v>
      </c>
      <c r="C2547" t="s">
        <v>1381</v>
      </c>
      <c r="D2547">
        <v>1900</v>
      </c>
      <c r="E2547" s="957">
        <v>1</v>
      </c>
      <c r="F2547" t="s">
        <v>1026</v>
      </c>
      <c r="G2547" s="957" t="s">
        <v>1379</v>
      </c>
      <c r="H2547" t="s">
        <v>386</v>
      </c>
      <c r="I2547" s="937" t="s">
        <v>489</v>
      </c>
      <c r="J2547" s="937" t="s">
        <v>451</v>
      </c>
      <c r="K2547" s="937" t="s">
        <v>436</v>
      </c>
      <c r="L2547" s="937" t="s">
        <v>125</v>
      </c>
      <c r="M2547" s="958" t="s">
        <v>100</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ASR_CMS_19</v>
      </c>
      <c r="AB2547" s="957">
        <f t="shared" si="429"/>
        <v>45406</v>
      </c>
      <c r="AC2547" t="str">
        <f t="shared" si="430"/>
        <v>Unaudited</v>
      </c>
    </row>
    <row r="2548" spans="1:29" x14ac:dyDescent="0.25">
      <c r="A2548" t="s">
        <v>421</v>
      </c>
      <c r="B2548" t="s">
        <v>1380</v>
      </c>
      <c r="C2548" t="s">
        <v>1381</v>
      </c>
      <c r="D2548">
        <v>1900</v>
      </c>
      <c r="E2548" s="957">
        <v>1</v>
      </c>
      <c r="F2548" t="s">
        <v>1026</v>
      </c>
      <c r="G2548" s="957" t="s">
        <v>1379</v>
      </c>
      <c r="H2548" t="s">
        <v>386</v>
      </c>
      <c r="I2548" s="937" t="s">
        <v>489</v>
      </c>
      <c r="J2548" s="937" t="s">
        <v>451</v>
      </c>
      <c r="K2548" s="937" t="s">
        <v>436</v>
      </c>
      <c r="L2548" s="937" t="s">
        <v>126</v>
      </c>
      <c r="M2548" s="958" t="s">
        <v>101</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ASR_CMS_19</v>
      </c>
      <c r="AB2548" s="957">
        <f t="shared" si="429"/>
        <v>45406</v>
      </c>
      <c r="AC2548" t="str">
        <f t="shared" si="430"/>
        <v>Unaudited</v>
      </c>
    </row>
    <row r="2549" spans="1:29" x14ac:dyDescent="0.25">
      <c r="A2549" t="s">
        <v>421</v>
      </c>
      <c r="B2549" t="s">
        <v>1380</v>
      </c>
      <c r="C2549" t="s">
        <v>1381</v>
      </c>
      <c r="D2549">
        <v>1900</v>
      </c>
      <c r="E2549" s="957">
        <v>1</v>
      </c>
      <c r="F2549" t="s">
        <v>1026</v>
      </c>
      <c r="G2549" s="957" t="s">
        <v>1379</v>
      </c>
      <c r="H2549" t="s">
        <v>386</v>
      </c>
      <c r="I2549" s="937" t="s">
        <v>489</v>
      </c>
      <c r="J2549" s="937" t="s">
        <v>451</v>
      </c>
      <c r="K2549" s="937" t="s">
        <v>436</v>
      </c>
      <c r="L2549" s="937" t="s">
        <v>127</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ASR_CMS_19</v>
      </c>
      <c r="AB2549" s="957">
        <f t="shared" si="429"/>
        <v>45406</v>
      </c>
      <c r="AC2549" t="str">
        <f t="shared" si="430"/>
        <v>Unaudited</v>
      </c>
    </row>
    <row r="2550" spans="1:29" x14ac:dyDescent="0.25">
      <c r="A2550" t="s">
        <v>421</v>
      </c>
      <c r="B2550" t="s">
        <v>1380</v>
      </c>
      <c r="C2550" t="s">
        <v>1381</v>
      </c>
      <c r="D2550">
        <v>1900</v>
      </c>
      <c r="E2550" s="957">
        <v>1</v>
      </c>
      <c r="F2550" t="s">
        <v>1026</v>
      </c>
      <c r="G2550" s="957" t="s">
        <v>1379</v>
      </c>
      <c r="H2550" t="s">
        <v>386</v>
      </c>
      <c r="I2550" s="937" t="s">
        <v>489</v>
      </c>
      <c r="J2550" s="937" t="s">
        <v>437</v>
      </c>
      <c r="K2550" s="937" t="s">
        <v>437</v>
      </c>
      <c r="L2550" s="937" t="s">
        <v>129</v>
      </c>
      <c r="M2550" s="958" t="s">
        <v>327</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ASR_CMS_19</v>
      </c>
      <c r="AB2550" s="957">
        <f t="shared" si="429"/>
        <v>45406</v>
      </c>
      <c r="AC2550" t="str">
        <f t="shared" si="430"/>
        <v>Unaudited</v>
      </c>
    </row>
    <row r="2551" spans="1:29" x14ac:dyDescent="0.25">
      <c r="A2551" t="s">
        <v>421</v>
      </c>
      <c r="B2551" t="s">
        <v>1380</v>
      </c>
      <c r="C2551" t="s">
        <v>1381</v>
      </c>
      <c r="D2551">
        <v>1900</v>
      </c>
      <c r="E2551" s="957">
        <v>1</v>
      </c>
      <c r="F2551" t="s">
        <v>1026</v>
      </c>
      <c r="G2551" s="957" t="s">
        <v>1379</v>
      </c>
      <c r="H2551" t="s">
        <v>386</v>
      </c>
      <c r="I2551" s="937" t="s">
        <v>489</v>
      </c>
      <c r="J2551" s="937" t="s">
        <v>437</v>
      </c>
      <c r="K2551" s="937" t="s">
        <v>437</v>
      </c>
      <c r="L2551" s="937" t="s">
        <v>130</v>
      </c>
      <c r="M2551" s="958" t="s">
        <v>326</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ASR_CMS_19</v>
      </c>
      <c r="AB2551" s="957">
        <f t="shared" si="429"/>
        <v>45406</v>
      </c>
      <c r="AC2551" t="str">
        <f t="shared" si="430"/>
        <v>Unaudited</v>
      </c>
    </row>
    <row r="2552" spans="1:29" ht="30" x14ac:dyDescent="0.25">
      <c r="A2552" t="s">
        <v>421</v>
      </c>
      <c r="B2552" t="s">
        <v>1380</v>
      </c>
      <c r="C2552" t="s">
        <v>1381</v>
      </c>
      <c r="D2552">
        <v>1900</v>
      </c>
      <c r="E2552" s="957">
        <v>1</v>
      </c>
      <c r="F2552" t="s">
        <v>1026</v>
      </c>
      <c r="G2552" s="957" t="s">
        <v>1379</v>
      </c>
      <c r="H2552" t="s">
        <v>386</v>
      </c>
      <c r="I2552" s="937" t="s">
        <v>489</v>
      </c>
      <c r="J2552" s="937" t="s">
        <v>437</v>
      </c>
      <c r="K2552" s="937" t="s">
        <v>437</v>
      </c>
      <c r="L2552" s="937" t="s">
        <v>131</v>
      </c>
      <c r="M2552" s="958" t="s">
        <v>180</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ASR_CMS_19</v>
      </c>
      <c r="AB2552" s="957">
        <f t="shared" si="429"/>
        <v>45406</v>
      </c>
      <c r="AC2552" t="str">
        <f t="shared" si="430"/>
        <v>Unaudited</v>
      </c>
    </row>
    <row r="2553" spans="1:29" x14ac:dyDescent="0.25">
      <c r="A2553" t="s">
        <v>421</v>
      </c>
      <c r="B2553" t="s">
        <v>1380</v>
      </c>
      <c r="C2553" t="s">
        <v>1381</v>
      </c>
      <c r="D2553">
        <v>1900</v>
      </c>
      <c r="E2553" s="957">
        <v>1</v>
      </c>
      <c r="F2553" t="s">
        <v>1026</v>
      </c>
      <c r="G2553" s="957" t="s">
        <v>1379</v>
      </c>
      <c r="H2553" t="s">
        <v>386</v>
      </c>
      <c r="I2553" s="937" t="s">
        <v>489</v>
      </c>
      <c r="J2553" s="937" t="s">
        <v>437</v>
      </c>
      <c r="K2553" s="937" t="s">
        <v>437</v>
      </c>
      <c r="L2553" s="945" t="s">
        <v>132</v>
      </c>
      <c r="M2553" s="960" t="s">
        <v>495</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ASR_CMS_19</v>
      </c>
      <c r="AB2553" s="957">
        <f t="shared" si="429"/>
        <v>45406</v>
      </c>
      <c r="AC2553" t="str">
        <f t="shared" si="430"/>
        <v>Unaudited</v>
      </c>
    </row>
    <row r="2554" spans="1:29" x14ac:dyDescent="0.25">
      <c r="A2554" t="s">
        <v>421</v>
      </c>
      <c r="B2554" t="s">
        <v>1380</v>
      </c>
      <c r="C2554" t="s">
        <v>1381</v>
      </c>
      <c r="D2554">
        <v>1900</v>
      </c>
      <c r="E2554" s="957">
        <v>1</v>
      </c>
      <c r="F2554" t="s">
        <v>1026</v>
      </c>
      <c r="G2554" s="957" t="s">
        <v>1379</v>
      </c>
      <c r="H2554" t="s">
        <v>386</v>
      </c>
      <c r="I2554" s="937" t="s">
        <v>489</v>
      </c>
      <c r="J2554" s="937" t="s">
        <v>437</v>
      </c>
      <c r="K2554" s="937" t="s">
        <v>437</v>
      </c>
      <c r="L2554" s="947" t="s">
        <v>133</v>
      </c>
      <c r="M2554" s="961" t="s">
        <v>496</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ASR_CMS_19</v>
      </c>
      <c r="AB2554" s="957">
        <f t="shared" si="429"/>
        <v>45406</v>
      </c>
      <c r="AC2554" t="str">
        <f t="shared" si="430"/>
        <v>Unaudited</v>
      </c>
    </row>
    <row r="2555" spans="1:29" x14ac:dyDescent="0.25">
      <c r="A2555" t="s">
        <v>421</v>
      </c>
      <c r="B2555" t="s">
        <v>1380</v>
      </c>
      <c r="C2555" t="s">
        <v>1381</v>
      </c>
      <c r="D2555">
        <v>1900</v>
      </c>
      <c r="E2555" s="957">
        <v>1</v>
      </c>
      <c r="F2555" t="s">
        <v>1026</v>
      </c>
      <c r="G2555" s="957" t="s">
        <v>1379</v>
      </c>
      <c r="H2555" t="s">
        <v>386</v>
      </c>
      <c r="I2555" s="958" t="s">
        <v>489</v>
      </c>
      <c r="J2555" s="958" t="s">
        <v>437</v>
      </c>
      <c r="K2555" s="958" t="s">
        <v>437</v>
      </c>
      <c r="L2555" s="937" t="s">
        <v>134</v>
      </c>
      <c r="M2555" s="958" t="s">
        <v>497</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ASR_CMS_19</v>
      </c>
      <c r="AB2555" s="957">
        <f t="shared" si="429"/>
        <v>45406</v>
      </c>
      <c r="AC2555" t="str">
        <f t="shared" si="430"/>
        <v>Unaudited</v>
      </c>
    </row>
    <row r="2556" spans="1:29" x14ac:dyDescent="0.25">
      <c r="A2556" t="s">
        <v>421</v>
      </c>
      <c r="B2556" t="s">
        <v>1380</v>
      </c>
      <c r="C2556" t="s">
        <v>1381</v>
      </c>
      <c r="D2556">
        <v>1900</v>
      </c>
      <c r="E2556" s="957">
        <v>1</v>
      </c>
      <c r="F2556" t="s">
        <v>1026</v>
      </c>
      <c r="G2556" s="957" t="s">
        <v>1379</v>
      </c>
      <c r="H2556" t="s">
        <v>386</v>
      </c>
      <c r="I2556" s="937" t="s">
        <v>490</v>
      </c>
      <c r="J2556" s="937" t="s">
        <v>26</v>
      </c>
      <c r="K2556" s="937" t="s">
        <v>26</v>
      </c>
      <c r="L2556" s="937" t="s">
        <v>270</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375030.62236733426</v>
      </c>
      <c r="AA2556" t="str">
        <f t="shared" si="428"/>
        <v>ASR_CMS_19</v>
      </c>
      <c r="AB2556" s="957">
        <f t="shared" si="429"/>
        <v>45406</v>
      </c>
      <c r="AC2556" t="str">
        <f t="shared" si="430"/>
        <v>Unaudited</v>
      </c>
    </row>
    <row r="2557" spans="1:29" x14ac:dyDescent="0.25">
      <c r="A2557" t="s">
        <v>421</v>
      </c>
      <c r="B2557" t="s">
        <v>1380</v>
      </c>
      <c r="C2557" t="s">
        <v>1381</v>
      </c>
      <c r="D2557">
        <v>1900</v>
      </c>
      <c r="E2557" s="957">
        <v>1</v>
      </c>
      <c r="F2557" t="s">
        <v>439</v>
      </c>
      <c r="G2557" s="957">
        <v>91</v>
      </c>
      <c r="H2557" t="s">
        <v>387</v>
      </c>
      <c r="I2557" s="937" t="s">
        <v>433</v>
      </c>
      <c r="J2557" s="937" t="s">
        <v>433</v>
      </c>
      <c r="K2557" s="937" t="s">
        <v>433</v>
      </c>
      <c r="L2557" s="937"/>
      <c r="M2557" s="962" t="s">
        <v>433</v>
      </c>
      <c r="N2557" s="678">
        <f t="shared" ca="1" si="432"/>
        <v>40961.193548387004</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20601.185483871999</v>
      </c>
      <c r="P2557" s="678">
        <f t="shared" ca="1" si="438"/>
        <v>3343.082949309</v>
      </c>
      <c r="Q2557" s="678">
        <f t="shared" ca="1" si="438"/>
        <v>12859.067972350002</v>
      </c>
      <c r="R2557" s="678">
        <f t="shared" ca="1" si="438"/>
        <v>2130.9642857139997</v>
      </c>
      <c r="S2557" s="678">
        <f t="shared" ca="1" si="438"/>
        <v>52</v>
      </c>
      <c r="T2557" s="678">
        <f t="shared" ca="1" si="438"/>
        <v>1168.8928571420001</v>
      </c>
      <c r="U2557" s="678">
        <f t="shared" ca="1" si="438"/>
        <v>0</v>
      </c>
      <c r="V2557" s="678">
        <f t="shared" ca="1" si="438"/>
        <v>120</v>
      </c>
      <c r="W2557" s="678">
        <f t="shared" ca="1" si="434"/>
        <v>686</v>
      </c>
      <c r="X2557" s="678">
        <f t="shared" ca="1" si="437"/>
        <v>0</v>
      </c>
      <c r="Y2557" s="678">
        <f t="shared" ca="1" si="437"/>
        <v>0</v>
      </c>
      <c r="Z2557" s="678">
        <f t="shared" ca="1" si="437"/>
        <v>0</v>
      </c>
      <c r="AA2557" t="str">
        <f t="shared" si="428"/>
        <v>ASR_CMS_19</v>
      </c>
      <c r="AB2557" s="957">
        <f t="shared" si="429"/>
        <v>45406</v>
      </c>
      <c r="AC2557" t="str">
        <f t="shared" si="430"/>
        <v>Unaudited</v>
      </c>
    </row>
    <row r="2558" spans="1:29" x14ac:dyDescent="0.25">
      <c r="A2558" t="s">
        <v>421</v>
      </c>
      <c r="B2558" t="s">
        <v>1380</v>
      </c>
      <c r="C2558" t="s">
        <v>1381</v>
      </c>
      <c r="D2558">
        <v>1900</v>
      </c>
      <c r="E2558" s="957">
        <v>1</v>
      </c>
      <c r="F2558" t="s">
        <v>439</v>
      </c>
      <c r="G2558" s="957">
        <v>91</v>
      </c>
      <c r="H2558" t="s">
        <v>387</v>
      </c>
      <c r="I2558" s="937" t="s">
        <v>488</v>
      </c>
      <c r="J2558" s="937" t="s">
        <v>12</v>
      </c>
      <c r="K2558" s="937" t="s">
        <v>12</v>
      </c>
      <c r="L2558" s="937">
        <v>1.1000000000000001</v>
      </c>
      <c r="M2558" s="962" t="s">
        <v>12</v>
      </c>
      <c r="N2558" s="678">
        <f t="shared" ca="1" si="432"/>
        <v>65972297.584759936</v>
      </c>
      <c r="O2558" s="678">
        <f t="shared" ca="1" si="438"/>
        <v>24584658.976868667</v>
      </c>
      <c r="P2558" s="678">
        <f t="shared" ca="1" si="438"/>
        <v>3990035.27177973</v>
      </c>
      <c r="Q2558" s="678">
        <f t="shared" ca="1" si="438"/>
        <v>15338794.238054715</v>
      </c>
      <c r="R2558" s="678">
        <f t="shared" ca="1" si="438"/>
        <v>2541918.9040631871</v>
      </c>
      <c r="S2558" s="678">
        <f t="shared" ca="1" si="438"/>
        <v>62086.375451136249</v>
      </c>
      <c r="T2558" s="678">
        <f t="shared" ca="1" si="438"/>
        <v>1394551.2565804303</v>
      </c>
      <c r="U2558" s="678">
        <f t="shared" ca="1" si="438"/>
        <v>0</v>
      </c>
      <c r="V2558" s="678">
        <f t="shared" ca="1" si="438"/>
        <v>143253.82463702763</v>
      </c>
      <c r="W2558" s="678">
        <f t="shared" ca="1" si="434"/>
        <v>17916998.73732505</v>
      </c>
      <c r="X2558" s="678">
        <f t="shared" ca="1" si="437"/>
        <v>0</v>
      </c>
      <c r="Y2558" s="678">
        <f t="shared" ca="1" si="437"/>
        <v>0</v>
      </c>
      <c r="Z2558" s="678">
        <f t="shared" ca="1" si="437"/>
        <v>0</v>
      </c>
      <c r="AA2558" t="str">
        <f t="shared" si="428"/>
        <v>ASR_CMS_19</v>
      </c>
      <c r="AB2558" s="957">
        <f t="shared" si="429"/>
        <v>45406</v>
      </c>
      <c r="AC2558" t="str">
        <f t="shared" si="430"/>
        <v>Unaudited</v>
      </c>
    </row>
    <row r="2559" spans="1:29" x14ac:dyDescent="0.25">
      <c r="A2559" t="s">
        <v>421</v>
      </c>
      <c r="B2559" t="s">
        <v>1380</v>
      </c>
      <c r="C2559" t="s">
        <v>1381</v>
      </c>
      <c r="D2559">
        <v>1900</v>
      </c>
      <c r="E2559" s="957">
        <v>1</v>
      </c>
      <c r="F2559" t="s">
        <v>439</v>
      </c>
      <c r="G2559" s="957">
        <v>91</v>
      </c>
      <c r="H2559" t="s">
        <v>387</v>
      </c>
      <c r="I2559" s="937" t="s">
        <v>488</v>
      </c>
      <c r="J2559" s="937" t="s">
        <v>12</v>
      </c>
      <c r="K2559" s="937" t="s">
        <v>1323</v>
      </c>
      <c r="L2559" s="937" t="s">
        <v>1314</v>
      </c>
      <c r="M2559" s="962" t="s">
        <v>1323</v>
      </c>
      <c r="N2559" s="678">
        <f t="shared" ca="1" si="432"/>
        <v>997437.11431478371</v>
      </c>
      <c r="O2559" s="678">
        <f t="shared" ca="1" si="438"/>
        <v>355708.67811654671</v>
      </c>
      <c r="P2559" s="678">
        <f t="shared" ca="1" si="438"/>
        <v>56229.64949098017</v>
      </c>
      <c r="Q2559" s="678">
        <f t="shared" ca="1" si="438"/>
        <v>240995.64750934779</v>
      </c>
      <c r="R2559" s="678">
        <f t="shared" ca="1" si="438"/>
        <v>39874.439624342078</v>
      </c>
      <c r="S2559" s="678">
        <f t="shared" ca="1" si="438"/>
        <v>808.72520880149557</v>
      </c>
      <c r="T2559" s="678">
        <f t="shared" ca="1" si="438"/>
        <v>21199.415634239631</v>
      </c>
      <c r="U2559" s="678">
        <f t="shared" ca="1" si="438"/>
        <v>0</v>
      </c>
      <c r="V2559" s="678">
        <f t="shared" ca="1" si="438"/>
        <v>1929.5749731994506</v>
      </c>
      <c r="W2559" s="678">
        <f t="shared" ca="1" si="434"/>
        <v>280690.9837573265</v>
      </c>
      <c r="X2559" s="678">
        <f t="shared" ca="1" si="437"/>
        <v>0</v>
      </c>
      <c r="Y2559" s="678">
        <f t="shared" ca="1" si="437"/>
        <v>0</v>
      </c>
      <c r="Z2559" s="678">
        <f t="shared" ca="1" si="437"/>
        <v>0</v>
      </c>
      <c r="AA2559" t="str">
        <f t="shared" si="428"/>
        <v>ASR_CMS_19</v>
      </c>
      <c r="AB2559" s="957">
        <f t="shared" si="429"/>
        <v>45406</v>
      </c>
      <c r="AC2559" t="str">
        <f t="shared" si="430"/>
        <v>Unaudited</v>
      </c>
    </row>
    <row r="2560" spans="1:29" x14ac:dyDescent="0.25">
      <c r="A2560" t="s">
        <v>421</v>
      </c>
      <c r="B2560" t="s">
        <v>1380</v>
      </c>
      <c r="C2560" t="s">
        <v>1381</v>
      </c>
      <c r="D2560">
        <v>1900</v>
      </c>
      <c r="E2560" s="957">
        <v>1</v>
      </c>
      <c r="F2560" t="s">
        <v>439</v>
      </c>
      <c r="G2560" s="957">
        <v>91</v>
      </c>
      <c r="H2560" t="s">
        <v>387</v>
      </c>
      <c r="I2560" s="937" t="s">
        <v>488</v>
      </c>
      <c r="J2560" s="937" t="s">
        <v>491</v>
      </c>
      <c r="K2560" s="937" t="s">
        <v>492</v>
      </c>
      <c r="L2560" s="937" t="s">
        <v>63</v>
      </c>
      <c r="M2560" s="962" t="s">
        <v>344</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ASR_CMS_19</v>
      </c>
      <c r="AB2560" s="957">
        <f t="shared" si="429"/>
        <v>45406</v>
      </c>
      <c r="AC2560" t="str">
        <f t="shared" si="430"/>
        <v>Unaudited</v>
      </c>
    </row>
    <row r="2561" spans="1:29" x14ac:dyDescent="0.25">
      <c r="A2561" t="s">
        <v>421</v>
      </c>
      <c r="B2561" t="s">
        <v>1380</v>
      </c>
      <c r="C2561" t="s">
        <v>1381</v>
      </c>
      <c r="D2561">
        <v>1900</v>
      </c>
      <c r="E2561" s="957">
        <v>1</v>
      </c>
      <c r="F2561" t="s">
        <v>439</v>
      </c>
      <c r="G2561" s="957">
        <v>91</v>
      </c>
      <c r="H2561" t="s">
        <v>387</v>
      </c>
      <c r="I2561" s="937" t="s">
        <v>488</v>
      </c>
      <c r="J2561" s="937" t="s">
        <v>491</v>
      </c>
      <c r="K2561" s="937" t="s">
        <v>1014</v>
      </c>
      <c r="L2561" s="937" t="s">
        <v>910</v>
      </c>
      <c r="M2561" s="962" t="s">
        <v>911</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ASR_CMS_19</v>
      </c>
      <c r="AB2561" s="957">
        <f t="shared" si="429"/>
        <v>45406</v>
      </c>
      <c r="AC2561" t="str">
        <f t="shared" si="430"/>
        <v>Unaudited</v>
      </c>
    </row>
    <row r="2562" spans="1:29" x14ac:dyDescent="0.25">
      <c r="A2562" t="s">
        <v>421</v>
      </c>
      <c r="B2562" t="s">
        <v>1380</v>
      </c>
      <c r="C2562" t="s">
        <v>1381</v>
      </c>
      <c r="D2562">
        <v>1900</v>
      </c>
      <c r="E2562" s="957">
        <v>1</v>
      </c>
      <c r="F2562" t="s">
        <v>439</v>
      </c>
      <c r="G2562" s="957">
        <v>91</v>
      </c>
      <c r="H2562" t="s">
        <v>387</v>
      </c>
      <c r="I2562" s="937" t="s">
        <v>488</v>
      </c>
      <c r="J2562" s="937" t="s">
        <v>13</v>
      </c>
      <c r="K2562" s="937" t="s">
        <v>493</v>
      </c>
      <c r="L2562" s="945" t="s">
        <v>95</v>
      </c>
      <c r="M2562" s="960" t="s">
        <v>147</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ASR_CMS_19</v>
      </c>
      <c r="AB2562" s="957">
        <f t="shared" ref="AB2562:AB2625" si="440">file_date</f>
        <v>45406</v>
      </c>
      <c r="AC2562" t="str">
        <f t="shared" ref="AC2562:AC2625" si="441">status</f>
        <v>Unaudited</v>
      </c>
    </row>
    <row r="2563" spans="1:29" x14ac:dyDescent="0.25">
      <c r="A2563" t="s">
        <v>421</v>
      </c>
      <c r="B2563" t="s">
        <v>1380</v>
      </c>
      <c r="C2563" t="s">
        <v>1381</v>
      </c>
      <c r="D2563">
        <v>1900</v>
      </c>
      <c r="E2563" s="957">
        <v>1</v>
      </c>
      <c r="F2563" t="s">
        <v>439</v>
      </c>
      <c r="G2563" s="957">
        <v>91</v>
      </c>
      <c r="H2563" t="s">
        <v>387</v>
      </c>
      <c r="I2563" s="962" t="s">
        <v>488</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ASR_CMS_19</v>
      </c>
      <c r="AB2563" s="957">
        <f t="shared" si="440"/>
        <v>45406</v>
      </c>
      <c r="AC2563" t="str">
        <f t="shared" si="441"/>
        <v>Unaudited</v>
      </c>
    </row>
    <row r="2564" spans="1:29" x14ac:dyDescent="0.25">
      <c r="A2564" t="s">
        <v>421</v>
      </c>
      <c r="B2564" t="s">
        <v>1380</v>
      </c>
      <c r="C2564" t="s">
        <v>1381</v>
      </c>
      <c r="D2564">
        <v>1900</v>
      </c>
      <c r="E2564" s="957">
        <v>1</v>
      </c>
      <c r="F2564" t="s">
        <v>439</v>
      </c>
      <c r="G2564" s="957">
        <v>91</v>
      </c>
      <c r="H2564" t="s">
        <v>387</v>
      </c>
      <c r="I2564" s="937" t="s">
        <v>489</v>
      </c>
      <c r="J2564" s="937" t="s">
        <v>445</v>
      </c>
      <c r="K2564" s="937" t="s">
        <v>0</v>
      </c>
      <c r="L2564" s="943">
        <v>2.1</v>
      </c>
      <c r="M2564" s="963" t="s">
        <v>148</v>
      </c>
      <c r="N2564" s="678">
        <f t="shared" ca="1" si="432"/>
        <v>5727947.9799999995</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1046220.32</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149477.23999999996</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2419840.7399999998</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351424.23000000004</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121714.86</v>
      </c>
      <c r="U2564" s="678">
        <f t="shared" ca="1" si="442"/>
        <v>0</v>
      </c>
      <c r="V2564" s="678">
        <f t="shared" ca="1" si="442"/>
        <v>14222.150000000001</v>
      </c>
      <c r="W2564" s="678">
        <f t="shared" ca="1" si="434"/>
        <v>1625048.44</v>
      </c>
      <c r="X2564" s="678">
        <f t="shared" ca="1" si="442"/>
        <v>0</v>
      </c>
      <c r="Y2564" s="678">
        <f t="shared" ca="1" si="442"/>
        <v>0</v>
      </c>
      <c r="Z2564" s="678">
        <f t="shared" ca="1" si="442"/>
        <v>0</v>
      </c>
      <c r="AA2564" t="str">
        <f t="shared" si="439"/>
        <v>ASR_CMS_19</v>
      </c>
      <c r="AB2564" s="957">
        <f t="shared" si="440"/>
        <v>45406</v>
      </c>
      <c r="AC2564" t="str">
        <f t="shared" si="441"/>
        <v>Unaudited</v>
      </c>
    </row>
    <row r="2565" spans="1:29" ht="30" x14ac:dyDescent="0.25">
      <c r="A2565" t="s">
        <v>421</v>
      </c>
      <c r="B2565" t="s">
        <v>1380</v>
      </c>
      <c r="C2565" t="s">
        <v>1381</v>
      </c>
      <c r="D2565">
        <v>1900</v>
      </c>
      <c r="E2565" s="957">
        <v>1</v>
      </c>
      <c r="F2565" t="s">
        <v>439</v>
      </c>
      <c r="G2565" s="957">
        <v>91</v>
      </c>
      <c r="H2565" t="s">
        <v>387</v>
      </c>
      <c r="I2565" s="937" t="s">
        <v>489</v>
      </c>
      <c r="J2565" s="937" t="s">
        <v>445</v>
      </c>
      <c r="K2565" s="937" t="s">
        <v>0</v>
      </c>
      <c r="L2565" s="943">
        <v>2.2000000000000002</v>
      </c>
      <c r="M2565" s="963" t="s">
        <v>149</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77027.331551346782</v>
      </c>
      <c r="O2565" s="678">
        <f t="shared" ca="1" si="442"/>
        <v>14069.18494123547</v>
      </c>
      <c r="P2565" s="678">
        <f t="shared" ca="1" si="442"/>
        <v>2010.1147854454214</v>
      </c>
      <c r="Q2565" s="678">
        <f t="shared" ca="1" si="442"/>
        <v>32541.125658308854</v>
      </c>
      <c r="R2565" s="678">
        <f t="shared" ca="1" si="442"/>
        <v>4725.8234142319752</v>
      </c>
      <c r="S2565" s="678">
        <f t="shared" ca="1" si="442"/>
        <v>0</v>
      </c>
      <c r="T2565" s="678">
        <f t="shared" ca="1" si="442"/>
        <v>1636.7765399897635</v>
      </c>
      <c r="U2565" s="678">
        <f t="shared" ca="1" si="442"/>
        <v>0</v>
      </c>
      <c r="V2565" s="678">
        <f t="shared" ca="1" si="442"/>
        <v>191.2542270369897</v>
      </c>
      <c r="W2565" s="678">
        <f t="shared" ca="1" si="434"/>
        <v>21853.051985098311</v>
      </c>
      <c r="X2565" s="678">
        <f t="shared" ca="1" si="442"/>
        <v>0</v>
      </c>
      <c r="Y2565" s="678">
        <f t="shared" ca="1" si="442"/>
        <v>0</v>
      </c>
      <c r="Z2565" s="678">
        <f t="shared" ca="1" si="442"/>
        <v>0</v>
      </c>
      <c r="AA2565" t="str">
        <f t="shared" si="439"/>
        <v>ASR_CMS_19</v>
      </c>
      <c r="AB2565" s="957">
        <f t="shared" si="440"/>
        <v>45406</v>
      </c>
      <c r="AC2565" t="str">
        <f t="shared" si="441"/>
        <v>Unaudited</v>
      </c>
    </row>
    <row r="2566" spans="1:29" x14ac:dyDescent="0.25">
      <c r="A2566" t="s">
        <v>421</v>
      </c>
      <c r="B2566" t="s">
        <v>1380</v>
      </c>
      <c r="C2566" t="s">
        <v>1381</v>
      </c>
      <c r="D2566">
        <v>1900</v>
      </c>
      <c r="E2566" s="957">
        <v>1</v>
      </c>
      <c r="F2566" t="s">
        <v>439</v>
      </c>
      <c r="G2566" s="957">
        <v>91</v>
      </c>
      <c r="H2566" t="s">
        <v>387</v>
      </c>
      <c r="I2566" s="937" t="s">
        <v>489</v>
      </c>
      <c r="J2566" s="937" t="s">
        <v>445</v>
      </c>
      <c r="K2566" s="937" t="s">
        <v>0</v>
      </c>
      <c r="L2566" s="947">
        <v>2.2999999999999998</v>
      </c>
      <c r="M2566" s="964" t="s">
        <v>150</v>
      </c>
      <c r="N2566" s="678">
        <f t="shared" ca="1" si="443"/>
        <v>793503.21999999986</v>
      </c>
      <c r="O2566" s="678">
        <f t="shared" ca="1" si="442"/>
        <v>340196.67999999993</v>
      </c>
      <c r="P2566" s="678">
        <f t="shared" ca="1" si="442"/>
        <v>63675.22</v>
      </c>
      <c r="Q2566" s="678">
        <f t="shared" ca="1" si="442"/>
        <v>269199.48</v>
      </c>
      <c r="R2566" s="678">
        <f t="shared" ca="1" si="442"/>
        <v>47847.33</v>
      </c>
      <c r="S2566" s="678">
        <f t="shared" ca="1" si="442"/>
        <v>0</v>
      </c>
      <c r="T2566" s="678">
        <f t="shared" ca="1" si="442"/>
        <v>17482.39</v>
      </c>
      <c r="U2566" s="678">
        <f t="shared" ca="1" si="442"/>
        <v>0</v>
      </c>
      <c r="V2566" s="678">
        <f t="shared" ca="1" si="442"/>
        <v>3012.1400000000003</v>
      </c>
      <c r="W2566" s="678">
        <f t="shared" ca="1" si="434"/>
        <v>52089.98</v>
      </c>
      <c r="X2566" s="678">
        <f t="shared" ca="1" si="442"/>
        <v>0</v>
      </c>
      <c r="Y2566" s="678">
        <f t="shared" ca="1" si="442"/>
        <v>0</v>
      </c>
      <c r="Z2566" s="678">
        <f t="shared" ca="1" si="442"/>
        <v>0</v>
      </c>
      <c r="AA2566" t="str">
        <f t="shared" si="439"/>
        <v>ASR_CMS_19</v>
      </c>
      <c r="AB2566" s="957">
        <f t="shared" si="440"/>
        <v>45406</v>
      </c>
      <c r="AC2566" t="str">
        <f t="shared" si="441"/>
        <v>Unaudited</v>
      </c>
    </row>
    <row r="2567" spans="1:29" x14ac:dyDescent="0.25">
      <c r="A2567" t="s">
        <v>421</v>
      </c>
      <c r="B2567" t="s">
        <v>1380</v>
      </c>
      <c r="C2567" t="s">
        <v>1381</v>
      </c>
      <c r="D2567">
        <v>1900</v>
      </c>
      <c r="E2567" s="957">
        <v>1</v>
      </c>
      <c r="F2567" t="s">
        <v>439</v>
      </c>
      <c r="G2567" s="957">
        <v>91</v>
      </c>
      <c r="H2567" t="s">
        <v>387</v>
      </c>
      <c r="I2567" s="963" t="s">
        <v>489</v>
      </c>
      <c r="J2567" s="963" t="s">
        <v>445</v>
      </c>
      <c r="K2567" s="963" t="s">
        <v>0</v>
      </c>
      <c r="L2567" s="943">
        <v>2.4</v>
      </c>
      <c r="M2567" s="963" t="s">
        <v>151</v>
      </c>
      <c r="N2567" s="678">
        <f t="shared" ca="1" si="443"/>
        <v>1988424.65</v>
      </c>
      <c r="O2567" s="678">
        <f t="shared" ca="1" si="442"/>
        <v>763972.09</v>
      </c>
      <c r="P2567" s="678">
        <f t="shared" ca="1" si="442"/>
        <v>74485.08</v>
      </c>
      <c r="Q2567" s="678">
        <f t="shared" ca="1" si="442"/>
        <v>801875.68000000017</v>
      </c>
      <c r="R2567" s="678">
        <f t="shared" ca="1" si="442"/>
        <v>61506.529999999992</v>
      </c>
      <c r="S2567" s="678">
        <f t="shared" ca="1" si="442"/>
        <v>0</v>
      </c>
      <c r="T2567" s="678">
        <f t="shared" ca="1" si="442"/>
        <v>84585.170000000027</v>
      </c>
      <c r="U2567" s="678">
        <f t="shared" ca="1" si="442"/>
        <v>0</v>
      </c>
      <c r="V2567" s="678">
        <f t="shared" ca="1" si="442"/>
        <v>4595.13</v>
      </c>
      <c r="W2567" s="678">
        <f t="shared" ca="1" si="434"/>
        <v>197404.97</v>
      </c>
      <c r="X2567" s="678">
        <f t="shared" ca="1" si="442"/>
        <v>0</v>
      </c>
      <c r="Y2567" s="678">
        <f t="shared" ca="1" si="442"/>
        <v>0</v>
      </c>
      <c r="Z2567" s="678">
        <f t="shared" ca="1" si="442"/>
        <v>0</v>
      </c>
      <c r="AA2567" t="str">
        <f t="shared" si="439"/>
        <v>ASR_CMS_19</v>
      </c>
      <c r="AB2567" s="957">
        <f t="shared" si="440"/>
        <v>45406</v>
      </c>
      <c r="AC2567" t="str">
        <f t="shared" si="441"/>
        <v>Unaudited</v>
      </c>
    </row>
    <row r="2568" spans="1:29" ht="30" x14ac:dyDescent="0.25">
      <c r="A2568" t="s">
        <v>421</v>
      </c>
      <c r="B2568" t="s">
        <v>1380</v>
      </c>
      <c r="C2568" t="s">
        <v>1381</v>
      </c>
      <c r="D2568">
        <v>1900</v>
      </c>
      <c r="E2568" s="957">
        <v>1</v>
      </c>
      <c r="F2568" t="s">
        <v>439</v>
      </c>
      <c r="G2568" s="957">
        <v>91</v>
      </c>
      <c r="H2568" t="s">
        <v>387</v>
      </c>
      <c r="I2568" s="937" t="s">
        <v>489</v>
      </c>
      <c r="J2568" s="937" t="s">
        <v>445</v>
      </c>
      <c r="K2568" s="937" t="s">
        <v>0</v>
      </c>
      <c r="L2568" s="937">
        <v>2.5</v>
      </c>
      <c r="M2568" s="962" t="s">
        <v>152</v>
      </c>
      <c r="N2568" s="678">
        <f t="shared" ca="1" si="443"/>
        <v>11966.301200523203</v>
      </c>
      <c r="O2568" s="678">
        <f t="shared" ca="1" si="442"/>
        <v>4749.5349235566155</v>
      </c>
      <c r="P2568" s="678">
        <f t="shared" ca="1" si="442"/>
        <v>594.24762987077008</v>
      </c>
      <c r="Q2568" s="678">
        <f t="shared" ca="1" si="442"/>
        <v>4607.1841700195791</v>
      </c>
      <c r="R2568" s="678">
        <f t="shared" ca="1" si="442"/>
        <v>470.38097001758217</v>
      </c>
      <c r="S2568" s="678">
        <f t="shared" ca="1" si="442"/>
        <v>0</v>
      </c>
      <c r="T2568" s="678">
        <f t="shared" ca="1" si="442"/>
        <v>439.03926098381692</v>
      </c>
      <c r="U2568" s="678">
        <f t="shared" ca="1" si="442"/>
        <v>0</v>
      </c>
      <c r="V2568" s="678">
        <f t="shared" ca="1" si="442"/>
        <v>32.722347814568714</v>
      </c>
      <c r="W2568" s="678">
        <f t="shared" ca="1" si="434"/>
        <v>1073.1918982602735</v>
      </c>
      <c r="X2568" s="678">
        <f t="shared" ca="1" si="442"/>
        <v>0</v>
      </c>
      <c r="Y2568" s="678">
        <f t="shared" ca="1" si="442"/>
        <v>0</v>
      </c>
      <c r="Z2568" s="678">
        <f t="shared" ca="1" si="442"/>
        <v>0</v>
      </c>
      <c r="AA2568" t="str">
        <f t="shared" si="439"/>
        <v>ASR_CMS_19</v>
      </c>
      <c r="AB2568" s="957">
        <f t="shared" si="440"/>
        <v>45406</v>
      </c>
      <c r="AC2568" t="str">
        <f t="shared" si="441"/>
        <v>Unaudited</v>
      </c>
    </row>
    <row r="2569" spans="1:29" x14ac:dyDescent="0.25">
      <c r="A2569" t="s">
        <v>421</v>
      </c>
      <c r="B2569" t="s">
        <v>1380</v>
      </c>
      <c r="C2569" t="s">
        <v>1381</v>
      </c>
      <c r="D2569">
        <v>1900</v>
      </c>
      <c r="E2569" s="957">
        <v>1</v>
      </c>
      <c r="F2569" t="s">
        <v>439</v>
      </c>
      <c r="G2569" s="957">
        <v>91</v>
      </c>
      <c r="H2569" t="s">
        <v>387</v>
      </c>
      <c r="I2569" s="937" t="s">
        <v>489</v>
      </c>
      <c r="J2569" s="937" t="s">
        <v>445</v>
      </c>
      <c r="K2569" s="937" t="s">
        <v>0</v>
      </c>
      <c r="L2569" s="937" t="s">
        <v>97</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ASR_CMS_19</v>
      </c>
      <c r="AB2569" s="957">
        <f t="shared" si="440"/>
        <v>45406</v>
      </c>
      <c r="AC2569" t="str">
        <f t="shared" si="441"/>
        <v>Unaudited</v>
      </c>
    </row>
    <row r="2570" spans="1:29" x14ac:dyDescent="0.25">
      <c r="A2570" t="s">
        <v>421</v>
      </c>
      <c r="B2570" t="s">
        <v>1380</v>
      </c>
      <c r="C2570" t="s">
        <v>1381</v>
      </c>
      <c r="D2570">
        <v>1900</v>
      </c>
      <c r="E2570" s="957">
        <v>1</v>
      </c>
      <c r="F2570" t="s">
        <v>439</v>
      </c>
      <c r="G2570" s="957">
        <v>91</v>
      </c>
      <c r="H2570" t="s">
        <v>387</v>
      </c>
      <c r="I2570" s="937" t="s">
        <v>489</v>
      </c>
      <c r="J2570" s="937" t="s">
        <v>445</v>
      </c>
      <c r="K2570" s="937" t="s">
        <v>0</v>
      </c>
      <c r="L2570" s="937" t="s">
        <v>153</v>
      </c>
      <c r="M2570" s="962" t="s">
        <v>452</v>
      </c>
      <c r="N2570" s="678">
        <f t="shared" ca="1" si="443"/>
        <v>-16477.365977610276</v>
      </c>
      <c r="O2570" s="678">
        <f t="shared" ca="1" si="442"/>
        <v>-3421.3652062346632</v>
      </c>
      <c r="P2570" s="678">
        <f t="shared" ca="1" si="442"/>
        <v>-477.80046189614569</v>
      </c>
      <c r="Q2570" s="678">
        <f t="shared" ca="1" si="442"/>
        <v>-5313.5150414952468</v>
      </c>
      <c r="R2570" s="678">
        <f t="shared" ca="1" si="442"/>
        <v>-714.6691352663604</v>
      </c>
      <c r="S2570" s="678">
        <f t="shared" ca="1" si="442"/>
        <v>-8.887621139585665</v>
      </c>
      <c r="T2570" s="678">
        <f t="shared" ca="1" si="442"/>
        <v>-449.69689272284518</v>
      </c>
      <c r="U2570" s="678">
        <f t="shared" ca="1" si="442"/>
        <v>0</v>
      </c>
      <c r="V2570" s="678">
        <f t="shared" ca="1" si="442"/>
        <v>-23.444956449570132</v>
      </c>
      <c r="W2570" s="678">
        <f t="shared" ca="1" si="434"/>
        <v>-6067.9866624058595</v>
      </c>
      <c r="X2570" s="678">
        <f t="shared" ca="1" si="442"/>
        <v>0</v>
      </c>
      <c r="Y2570" s="678">
        <f t="shared" ca="1" si="442"/>
        <v>0</v>
      </c>
      <c r="Z2570" s="678">
        <f t="shared" ca="1" si="442"/>
        <v>0</v>
      </c>
      <c r="AA2570" t="str">
        <f t="shared" si="439"/>
        <v>ASR_CMS_19</v>
      </c>
      <c r="AB2570" s="957">
        <f t="shared" si="440"/>
        <v>45406</v>
      </c>
      <c r="AC2570" t="str">
        <f t="shared" si="441"/>
        <v>Unaudited</v>
      </c>
    </row>
    <row r="2571" spans="1:29" x14ac:dyDescent="0.25">
      <c r="A2571" t="s">
        <v>421</v>
      </c>
      <c r="B2571" t="s">
        <v>1380</v>
      </c>
      <c r="C2571" t="s">
        <v>1381</v>
      </c>
      <c r="D2571">
        <v>1900</v>
      </c>
      <c r="E2571" s="957">
        <v>1</v>
      </c>
      <c r="F2571" t="s">
        <v>439</v>
      </c>
      <c r="G2571" s="957">
        <v>91</v>
      </c>
      <c r="H2571" t="s">
        <v>387</v>
      </c>
      <c r="I2571" s="937" t="s">
        <v>489</v>
      </c>
      <c r="J2571" s="937" t="s">
        <v>445</v>
      </c>
      <c r="K2571" s="937" t="s">
        <v>0</v>
      </c>
      <c r="L2571" s="945" t="s">
        <v>912</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ASR_CMS_19</v>
      </c>
      <c r="AB2571" s="957">
        <f t="shared" si="440"/>
        <v>45406</v>
      </c>
      <c r="AC2571" t="str">
        <f t="shared" si="441"/>
        <v>Unaudited</v>
      </c>
    </row>
    <row r="2572" spans="1:29" x14ac:dyDescent="0.25">
      <c r="A2572" t="s">
        <v>421</v>
      </c>
      <c r="B2572" t="s">
        <v>1380</v>
      </c>
      <c r="C2572" t="s">
        <v>1381</v>
      </c>
      <c r="D2572">
        <v>1900</v>
      </c>
      <c r="E2572" s="957">
        <v>1</v>
      </c>
      <c r="F2572" t="s">
        <v>439</v>
      </c>
      <c r="G2572" s="957">
        <v>91</v>
      </c>
      <c r="H2572" t="s">
        <v>387</v>
      </c>
      <c r="I2572" s="962" t="s">
        <v>489</v>
      </c>
      <c r="J2572" s="962" t="s">
        <v>445</v>
      </c>
      <c r="K2572" s="962" t="s">
        <v>53</v>
      </c>
      <c r="L2572" s="937">
        <v>3.1</v>
      </c>
      <c r="M2572" s="962" t="s">
        <v>33</v>
      </c>
      <c r="N2572" s="678">
        <f t="shared" ca="1" si="443"/>
        <v>1556723.85</v>
      </c>
      <c r="O2572" s="678">
        <f t="shared" ca="1" si="442"/>
        <v>721141.78</v>
      </c>
      <c r="P2572" s="678">
        <f t="shared" ca="1" si="442"/>
        <v>106817.95000000001</v>
      </c>
      <c r="Q2572" s="678">
        <f t="shared" ca="1" si="442"/>
        <v>517829.88999999996</v>
      </c>
      <c r="R2572" s="678">
        <f t="shared" ca="1" si="442"/>
        <v>90910.24</v>
      </c>
      <c r="S2572" s="678">
        <f t="shared" ca="1" si="442"/>
        <v>211.7</v>
      </c>
      <c r="T2572" s="678">
        <f t="shared" ca="1" si="442"/>
        <v>43903.819999999985</v>
      </c>
      <c r="U2572" s="678">
        <f t="shared" ca="1" si="442"/>
        <v>0</v>
      </c>
      <c r="V2572" s="678">
        <f t="shared" ca="1" si="442"/>
        <v>3944.08</v>
      </c>
      <c r="W2572" s="678">
        <f t="shared" ca="1" si="434"/>
        <v>71964.390000000014</v>
      </c>
      <c r="X2572" s="678">
        <f t="shared" ca="1" si="442"/>
        <v>0</v>
      </c>
      <c r="Y2572" s="678">
        <f t="shared" ca="1" si="442"/>
        <v>0</v>
      </c>
      <c r="Z2572" s="678">
        <f t="shared" ca="1" si="442"/>
        <v>0</v>
      </c>
      <c r="AA2572" t="str">
        <f t="shared" si="439"/>
        <v>ASR_CMS_19</v>
      </c>
      <c r="AB2572" s="957">
        <f t="shared" si="440"/>
        <v>45406</v>
      </c>
      <c r="AC2572" t="str">
        <f t="shared" si="441"/>
        <v>Unaudited</v>
      </c>
    </row>
    <row r="2573" spans="1:29" x14ac:dyDescent="0.25">
      <c r="A2573" t="s">
        <v>421</v>
      </c>
      <c r="B2573" t="s">
        <v>1380</v>
      </c>
      <c r="C2573" t="s">
        <v>1381</v>
      </c>
      <c r="D2573">
        <v>1900</v>
      </c>
      <c r="E2573" s="957">
        <v>1</v>
      </c>
      <c r="F2573" t="s">
        <v>439</v>
      </c>
      <c r="G2573" s="957">
        <v>91</v>
      </c>
      <c r="H2573" t="s">
        <v>387</v>
      </c>
      <c r="I2573" s="937" t="s">
        <v>489</v>
      </c>
      <c r="J2573" s="937" t="s">
        <v>445</v>
      </c>
      <c r="K2573" s="937" t="s">
        <v>53</v>
      </c>
      <c r="L2573" s="937">
        <v>3.2</v>
      </c>
      <c r="M2573" s="962" t="s">
        <v>34</v>
      </c>
      <c r="N2573" s="678">
        <f t="shared" ca="1" si="443"/>
        <v>3209431.1500000008</v>
      </c>
      <c r="O2573" s="678">
        <f t="shared" ca="1" si="442"/>
        <v>1121483.0199999998</v>
      </c>
      <c r="P2573" s="678">
        <f t="shared" ca="1" si="442"/>
        <v>156630.09</v>
      </c>
      <c r="Q2573" s="678">
        <f t="shared" ca="1" si="442"/>
        <v>1270482.0900000005</v>
      </c>
      <c r="R2573" s="678">
        <f t="shared" ca="1" si="442"/>
        <v>172724.97000000006</v>
      </c>
      <c r="S2573" s="678">
        <f t="shared" ca="1" si="442"/>
        <v>1133.22</v>
      </c>
      <c r="T2573" s="678">
        <f t="shared" ca="1" si="442"/>
        <v>106580.80999999998</v>
      </c>
      <c r="U2573" s="678">
        <f t="shared" ca="1" si="442"/>
        <v>0</v>
      </c>
      <c r="V2573" s="678">
        <f t="shared" ca="1" si="442"/>
        <v>7797.0199999999986</v>
      </c>
      <c r="W2573" s="678">
        <f t="shared" ca="1" si="434"/>
        <v>372599.93</v>
      </c>
      <c r="X2573" s="678">
        <f t="shared" ca="1" si="442"/>
        <v>0</v>
      </c>
      <c r="Y2573" s="678">
        <f t="shared" ca="1" si="442"/>
        <v>0</v>
      </c>
      <c r="Z2573" s="678">
        <f t="shared" ca="1" si="442"/>
        <v>0</v>
      </c>
      <c r="AA2573" t="str">
        <f t="shared" si="439"/>
        <v>ASR_CMS_19</v>
      </c>
      <c r="AB2573" s="957">
        <f t="shared" si="440"/>
        <v>45406</v>
      </c>
      <c r="AC2573" t="str">
        <f t="shared" si="441"/>
        <v>Unaudited</v>
      </c>
    </row>
    <row r="2574" spans="1:29" x14ac:dyDescent="0.25">
      <c r="A2574" t="s">
        <v>421</v>
      </c>
      <c r="B2574" t="s">
        <v>1380</v>
      </c>
      <c r="C2574" t="s">
        <v>1381</v>
      </c>
      <c r="D2574">
        <v>1900</v>
      </c>
      <c r="E2574" s="957">
        <v>1</v>
      </c>
      <c r="F2574" t="s">
        <v>439</v>
      </c>
      <c r="G2574" s="957">
        <v>91</v>
      </c>
      <c r="H2574" t="s">
        <v>387</v>
      </c>
      <c r="I2574" s="937" t="s">
        <v>489</v>
      </c>
      <c r="J2574" s="937" t="s">
        <v>445</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ASR_CMS_19</v>
      </c>
      <c r="AB2574" s="957">
        <f t="shared" si="440"/>
        <v>45406</v>
      </c>
      <c r="AC2574" t="str">
        <f t="shared" si="441"/>
        <v>Unaudited</v>
      </c>
    </row>
    <row r="2575" spans="1:29" x14ac:dyDescent="0.25">
      <c r="A2575" t="s">
        <v>421</v>
      </c>
      <c r="B2575" t="s">
        <v>1380</v>
      </c>
      <c r="C2575" t="s">
        <v>1381</v>
      </c>
      <c r="D2575">
        <v>1900</v>
      </c>
      <c r="E2575" s="957">
        <v>1</v>
      </c>
      <c r="F2575" t="s">
        <v>439</v>
      </c>
      <c r="G2575" s="957">
        <v>91</v>
      </c>
      <c r="H2575" t="s">
        <v>387</v>
      </c>
      <c r="I2575" s="937" t="s">
        <v>489</v>
      </c>
      <c r="J2575" s="937" t="s">
        <v>445</v>
      </c>
      <c r="K2575" s="937" t="s">
        <v>53</v>
      </c>
      <c r="L2575" s="937" t="s">
        <v>44</v>
      </c>
      <c r="M2575" s="962" t="s">
        <v>154</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ASR_CMS_19</v>
      </c>
      <c r="AB2575" s="957">
        <f t="shared" si="440"/>
        <v>45406</v>
      </c>
      <c r="AC2575" t="str">
        <f t="shared" si="441"/>
        <v>Unaudited</v>
      </c>
    </row>
    <row r="2576" spans="1:29" x14ac:dyDescent="0.25">
      <c r="A2576" t="s">
        <v>421</v>
      </c>
      <c r="B2576" t="s">
        <v>1380</v>
      </c>
      <c r="C2576" t="s">
        <v>1381</v>
      </c>
      <c r="D2576">
        <v>1900</v>
      </c>
      <c r="E2576" s="957">
        <v>1</v>
      </c>
      <c r="F2576" t="s">
        <v>439</v>
      </c>
      <c r="G2576" s="957">
        <v>91</v>
      </c>
      <c r="H2576" t="s">
        <v>387</v>
      </c>
      <c r="I2576" s="937" t="s">
        <v>489</v>
      </c>
      <c r="J2576" s="937" t="s">
        <v>445</v>
      </c>
      <c r="K2576" s="937" t="s">
        <v>53</v>
      </c>
      <c r="L2576" s="945" t="s">
        <v>41</v>
      </c>
      <c r="M2576" s="960" t="s">
        <v>52</v>
      </c>
      <c r="N2576" s="678">
        <f t="shared" ca="1" si="443"/>
        <v>91612.929104775627</v>
      </c>
      <c r="O2576" s="678">
        <f t="shared" ca="1" si="442"/>
        <v>45320.867783975053</v>
      </c>
      <c r="P2576" s="678">
        <f t="shared" ca="1" si="442"/>
        <v>8083.5372946915131</v>
      </c>
      <c r="Q2576" s="678">
        <f t="shared" ca="1" si="442"/>
        <v>28796.963120337776</v>
      </c>
      <c r="R2576" s="678">
        <f t="shared" ca="1" si="442"/>
        <v>5185.6879345991338</v>
      </c>
      <c r="S2576" s="678">
        <f t="shared" ca="1" si="442"/>
        <v>128.27478203341661</v>
      </c>
      <c r="T2576" s="678">
        <f t="shared" ca="1" si="442"/>
        <v>2286.8845631126414</v>
      </c>
      <c r="U2576" s="678">
        <f t="shared" ca="1" si="442"/>
        <v>0</v>
      </c>
      <c r="V2576" s="678">
        <f t="shared" ca="1" si="442"/>
        <v>265.93067610894258</v>
      </c>
      <c r="W2576" s="678">
        <f t="shared" ca="1" si="434"/>
        <v>1544.7829499171494</v>
      </c>
      <c r="X2576" s="678">
        <f t="shared" ca="1" si="442"/>
        <v>0</v>
      </c>
      <c r="Y2576" s="678">
        <f t="shared" ca="1" si="442"/>
        <v>0</v>
      </c>
      <c r="Z2576" s="678">
        <f t="shared" ca="1" si="442"/>
        <v>0</v>
      </c>
      <c r="AA2576" t="str">
        <f t="shared" si="439"/>
        <v>ASR_CMS_19</v>
      </c>
      <c r="AB2576" s="957">
        <f t="shared" si="440"/>
        <v>45406</v>
      </c>
      <c r="AC2576" t="str">
        <f t="shared" si="441"/>
        <v>Unaudited</v>
      </c>
    </row>
    <row r="2577" spans="1:29" x14ac:dyDescent="0.25">
      <c r="A2577" t="s">
        <v>421</v>
      </c>
      <c r="B2577" t="s">
        <v>1380</v>
      </c>
      <c r="C2577" t="s">
        <v>1381</v>
      </c>
      <c r="D2577">
        <v>1900</v>
      </c>
      <c r="E2577" s="957">
        <v>1</v>
      </c>
      <c r="F2577" t="s">
        <v>439</v>
      </c>
      <c r="G2577" s="957">
        <v>91</v>
      </c>
      <c r="H2577" t="s">
        <v>387</v>
      </c>
      <c r="I2577" s="962" t="s">
        <v>489</v>
      </c>
      <c r="J2577" s="962" t="s">
        <v>445</v>
      </c>
      <c r="K2577" s="962" t="s">
        <v>53</v>
      </c>
      <c r="L2577" s="937" t="s">
        <v>42</v>
      </c>
      <c r="M2577" s="962" t="s">
        <v>155</v>
      </c>
      <c r="N2577" s="678">
        <f t="shared" ca="1" si="443"/>
        <v>29933.458995307701</v>
      </c>
      <c r="O2577" s="678">
        <f t="shared" ca="1" si="442"/>
        <v>11572.27401114705</v>
      </c>
      <c r="P2577" s="678">
        <f t="shared" ca="1" si="442"/>
        <v>1654.581230648671</v>
      </c>
      <c r="Q2577" s="678">
        <f t="shared" ca="1" si="442"/>
        <v>11231.464985095965</v>
      </c>
      <c r="R2577" s="678">
        <f t="shared" ca="1" si="442"/>
        <v>1655.756748860689</v>
      </c>
      <c r="S2577" s="678">
        <f t="shared" ca="1" si="442"/>
        <v>8.4467486974813362</v>
      </c>
      <c r="T2577" s="678">
        <f t="shared" ca="1" si="442"/>
        <v>945.11632843846508</v>
      </c>
      <c r="U2577" s="678">
        <f t="shared" ca="1" si="442"/>
        <v>0</v>
      </c>
      <c r="V2577" s="678">
        <f t="shared" ca="1" si="442"/>
        <v>73.739792056031661</v>
      </c>
      <c r="W2577" s="678">
        <f t="shared" ca="1" si="434"/>
        <v>2792.0791503633491</v>
      </c>
      <c r="X2577" s="678">
        <f t="shared" ca="1" si="442"/>
        <v>0</v>
      </c>
      <c r="Y2577" s="678">
        <f t="shared" ca="1" si="442"/>
        <v>0</v>
      </c>
      <c r="Z2577" s="678">
        <f t="shared" ca="1" si="442"/>
        <v>0</v>
      </c>
      <c r="AA2577" t="str">
        <f t="shared" si="439"/>
        <v>ASR_CMS_19</v>
      </c>
      <c r="AB2577" s="957">
        <f t="shared" si="440"/>
        <v>45406</v>
      </c>
      <c r="AC2577" t="str">
        <f t="shared" si="441"/>
        <v>Unaudited</v>
      </c>
    </row>
    <row r="2578" spans="1:29" x14ac:dyDescent="0.25">
      <c r="A2578" t="s">
        <v>421</v>
      </c>
      <c r="B2578" t="s">
        <v>1380</v>
      </c>
      <c r="C2578" t="s">
        <v>1381</v>
      </c>
      <c r="D2578">
        <v>1900</v>
      </c>
      <c r="E2578" s="957">
        <v>1</v>
      </c>
      <c r="F2578" t="s">
        <v>439</v>
      </c>
      <c r="G2578" s="957">
        <v>91</v>
      </c>
      <c r="H2578" t="s">
        <v>387</v>
      </c>
      <c r="I2578" s="937" t="s">
        <v>489</v>
      </c>
      <c r="J2578" s="937" t="s">
        <v>445</v>
      </c>
      <c r="K2578" s="937" t="s">
        <v>53</v>
      </c>
      <c r="L2578" s="937" t="s">
        <v>43</v>
      </c>
      <c r="M2578" s="962" t="s">
        <v>463</v>
      </c>
      <c r="N2578" s="678">
        <f t="shared" ca="1" si="443"/>
        <v>133669.32343968278</v>
      </c>
      <c r="O2578" s="678">
        <f t="shared" ca="1" si="442"/>
        <v>27755.138350321762</v>
      </c>
      <c r="P2578" s="678">
        <f t="shared" ca="1" si="442"/>
        <v>3876.0603222389809</v>
      </c>
      <c r="Q2578" s="678">
        <f t="shared" ca="1" si="442"/>
        <v>43104.824014247941</v>
      </c>
      <c r="R2578" s="678">
        <f t="shared" ca="1" si="442"/>
        <v>5797.6098803707091</v>
      </c>
      <c r="S2578" s="678">
        <f t="shared" ca="1" si="442"/>
        <v>72.099042184953319</v>
      </c>
      <c r="T2578" s="678">
        <f t="shared" ca="1" si="442"/>
        <v>3648.0757594915176</v>
      </c>
      <c r="U2578" s="678">
        <f t="shared" ca="1" si="442"/>
        <v>0</v>
      </c>
      <c r="V2578" s="678">
        <f t="shared" ca="1" si="442"/>
        <v>190.19250230560053</v>
      </c>
      <c r="W2578" s="678">
        <f t="shared" ca="1" si="434"/>
        <v>49225.323568521286</v>
      </c>
      <c r="X2578" s="678">
        <f t="shared" ca="1" si="442"/>
        <v>0</v>
      </c>
      <c r="Y2578" s="678">
        <f t="shared" ca="1" si="442"/>
        <v>0</v>
      </c>
      <c r="Z2578" s="678">
        <f t="shared" ca="1" si="442"/>
        <v>0</v>
      </c>
      <c r="AA2578" t="str">
        <f t="shared" si="439"/>
        <v>ASR_CMS_19</v>
      </c>
      <c r="AB2578" s="957">
        <f t="shared" si="440"/>
        <v>45406</v>
      </c>
      <c r="AC2578" t="str">
        <f t="shared" si="441"/>
        <v>Unaudited</v>
      </c>
    </row>
    <row r="2579" spans="1:29" x14ac:dyDescent="0.25">
      <c r="A2579" t="s">
        <v>421</v>
      </c>
      <c r="B2579" t="s">
        <v>1380</v>
      </c>
      <c r="C2579" t="s">
        <v>1381</v>
      </c>
      <c r="D2579">
        <v>1900</v>
      </c>
      <c r="E2579" s="957">
        <v>1</v>
      </c>
      <c r="F2579" t="s">
        <v>439</v>
      </c>
      <c r="G2579" s="957">
        <v>91</v>
      </c>
      <c r="H2579" t="s">
        <v>387</v>
      </c>
      <c r="I2579" s="937" t="s">
        <v>489</v>
      </c>
      <c r="J2579" s="937" t="s">
        <v>445</v>
      </c>
      <c r="K2579" s="937" t="s">
        <v>915</v>
      </c>
      <c r="L2579" s="937" t="s">
        <v>916</v>
      </c>
      <c r="M2579" s="962" t="s">
        <v>915</v>
      </c>
      <c r="N2579" s="678">
        <f t="shared" ca="1" si="443"/>
        <v>31352.910000000003</v>
      </c>
      <c r="O2579" s="678">
        <f t="shared" ca="1" si="442"/>
        <v>21068.770000000004</v>
      </c>
      <c r="P2579" s="678">
        <f t="shared" ca="1" si="442"/>
        <v>10284.14</v>
      </c>
      <c r="Q2579" s="678">
        <f t="shared" ca="1" si="442"/>
        <v>0</v>
      </c>
      <c r="R2579" s="678">
        <f t="shared" ca="1" si="442"/>
        <v>0</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ASR_CMS_19</v>
      </c>
      <c r="AB2579" s="957">
        <f t="shared" si="440"/>
        <v>45406</v>
      </c>
      <c r="AC2579" t="str">
        <f t="shared" si="441"/>
        <v>Unaudited</v>
      </c>
    </row>
    <row r="2580" spans="1:29" x14ac:dyDescent="0.25">
      <c r="A2580" t="s">
        <v>421</v>
      </c>
      <c r="B2580" t="s">
        <v>1380</v>
      </c>
      <c r="C2580" t="s">
        <v>1381</v>
      </c>
      <c r="D2580">
        <v>1900</v>
      </c>
      <c r="E2580" s="957">
        <v>1</v>
      </c>
      <c r="F2580" t="s">
        <v>439</v>
      </c>
      <c r="G2580" s="957">
        <v>91</v>
      </c>
      <c r="H2580" t="s">
        <v>387</v>
      </c>
      <c r="I2580" s="937" t="s">
        <v>489</v>
      </c>
      <c r="J2580" s="937" t="s">
        <v>445</v>
      </c>
      <c r="K2580" s="937" t="s">
        <v>915</v>
      </c>
      <c r="L2580" s="937" t="s">
        <v>917</v>
      </c>
      <c r="M2580" s="962" t="s">
        <v>920</v>
      </c>
      <c r="N2580" s="678">
        <f t="shared" ca="1" si="443"/>
        <v>11.312634115503688</v>
      </c>
      <c r="O2580" s="678">
        <f t="shared" ca="1" si="442"/>
        <v>7.601951023802914</v>
      </c>
      <c r="P2580" s="678">
        <f t="shared" ca="1" si="442"/>
        <v>3.7106830917007732</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ASR_CMS_19</v>
      </c>
      <c r="AB2580" s="957">
        <f t="shared" si="440"/>
        <v>45406</v>
      </c>
      <c r="AC2580" t="str">
        <f t="shared" si="441"/>
        <v>Unaudited</v>
      </c>
    </row>
    <row r="2581" spans="1:29" x14ac:dyDescent="0.25">
      <c r="A2581" t="s">
        <v>421</v>
      </c>
      <c r="B2581" t="s">
        <v>1380</v>
      </c>
      <c r="C2581" t="s">
        <v>1381</v>
      </c>
      <c r="D2581">
        <v>1900</v>
      </c>
      <c r="E2581" s="957">
        <v>1</v>
      </c>
      <c r="F2581" t="s">
        <v>439</v>
      </c>
      <c r="G2581" s="957">
        <v>91</v>
      </c>
      <c r="H2581" t="s">
        <v>387</v>
      </c>
      <c r="I2581" s="937" t="s">
        <v>489</v>
      </c>
      <c r="J2581" s="937" t="s">
        <v>445</v>
      </c>
      <c r="K2581" s="937" t="s">
        <v>915</v>
      </c>
      <c r="L2581" s="945" t="s">
        <v>918</v>
      </c>
      <c r="M2581" s="960" t="s">
        <v>921</v>
      </c>
      <c r="N2581" s="678">
        <f t="shared" ca="1" si="443"/>
        <v>-34.914765122130945</v>
      </c>
      <c r="O2581" s="678">
        <f t="shared" ca="1" si="442"/>
        <v>-7.2497122862375818</v>
      </c>
      <c r="P2581" s="678">
        <f t="shared" ca="1" si="442"/>
        <v>-1.0124367526349647</v>
      </c>
      <c r="Q2581" s="678">
        <f t="shared" ca="1" si="442"/>
        <v>-11.259088976891347</v>
      </c>
      <c r="R2581" s="678">
        <f t="shared" ca="1" si="442"/>
        <v>-1.5143503537984946</v>
      </c>
      <c r="S2581" s="678">
        <f t="shared" ca="1" si="442"/>
        <v>-1.8832452043899044E-2</v>
      </c>
      <c r="T2581" s="678">
        <f t="shared" ca="1" si="442"/>
        <v>-0.95288660863059793</v>
      </c>
      <c r="U2581" s="678">
        <f t="shared" ca="1" si="442"/>
        <v>0</v>
      </c>
      <c r="V2581" s="678">
        <f t="shared" ca="1" si="442"/>
        <v>-4.9678762300213751E-2</v>
      </c>
      <c r="W2581" s="678">
        <f t="shared" ca="1" si="434"/>
        <v>-12.857778929593842</v>
      </c>
      <c r="X2581" s="678">
        <f t="shared" ca="1" si="442"/>
        <v>0</v>
      </c>
      <c r="Y2581" s="678">
        <f t="shared" ca="1" si="442"/>
        <v>0</v>
      </c>
      <c r="Z2581" s="678">
        <f t="shared" ca="1" si="442"/>
        <v>0</v>
      </c>
      <c r="AA2581" t="str">
        <f t="shared" si="439"/>
        <v>ASR_CMS_19</v>
      </c>
      <c r="AB2581" s="957">
        <f t="shared" si="440"/>
        <v>45406</v>
      </c>
      <c r="AC2581" t="str">
        <f t="shared" si="441"/>
        <v>Unaudited</v>
      </c>
    </row>
    <row r="2582" spans="1:29" x14ac:dyDescent="0.25">
      <c r="A2582" t="s">
        <v>421</v>
      </c>
      <c r="B2582" t="s">
        <v>1380</v>
      </c>
      <c r="C2582" t="s">
        <v>1381</v>
      </c>
      <c r="D2582">
        <v>1900</v>
      </c>
      <c r="E2582" s="957">
        <v>1</v>
      </c>
      <c r="F2582" t="s">
        <v>439</v>
      </c>
      <c r="G2582" s="957">
        <v>91</v>
      </c>
      <c r="H2582" t="s">
        <v>387</v>
      </c>
      <c r="I2582" s="962" t="s">
        <v>489</v>
      </c>
      <c r="J2582" s="962" t="s">
        <v>445</v>
      </c>
      <c r="K2582" s="962" t="s">
        <v>446</v>
      </c>
      <c r="L2582" s="937">
        <v>5.0999999999999996</v>
      </c>
      <c r="M2582" s="962" t="s">
        <v>37</v>
      </c>
      <c r="N2582" s="678">
        <f t="shared" ca="1" si="443"/>
        <v>2166934.8499999996</v>
      </c>
      <c r="O2582" s="678">
        <f t="shared" ca="1" si="442"/>
        <v>723508.69000000018</v>
      </c>
      <c r="P2582" s="678">
        <f t="shared" ca="1" si="442"/>
        <v>422728.23999999993</v>
      </c>
      <c r="Q2582" s="678">
        <f t="shared" ca="1" si="442"/>
        <v>468428.98999999987</v>
      </c>
      <c r="R2582" s="678">
        <f t="shared" ca="1" si="442"/>
        <v>402066.88000000012</v>
      </c>
      <c r="S2582" s="678">
        <f t="shared" ca="1" si="442"/>
        <v>2513.5900000000006</v>
      </c>
      <c r="T2582" s="678">
        <f t="shared" ca="1" si="442"/>
        <v>126881.51</v>
      </c>
      <c r="U2582" s="678">
        <f t="shared" ca="1" si="442"/>
        <v>0</v>
      </c>
      <c r="V2582" s="678">
        <f t="shared" ca="1" si="442"/>
        <v>4463.6100000000006</v>
      </c>
      <c r="W2582" s="678">
        <f t="shared" ca="1" si="434"/>
        <v>16343.339999999997</v>
      </c>
      <c r="X2582" s="678">
        <f t="shared" ca="1" si="442"/>
        <v>0</v>
      </c>
      <c r="Y2582" s="678">
        <f t="shared" ca="1" si="442"/>
        <v>0</v>
      </c>
      <c r="Z2582" s="678">
        <f t="shared" ca="1" si="442"/>
        <v>0</v>
      </c>
      <c r="AA2582" t="str">
        <f t="shared" si="439"/>
        <v>ASR_CMS_19</v>
      </c>
      <c r="AB2582" s="957">
        <f t="shared" si="440"/>
        <v>45406</v>
      </c>
      <c r="AC2582" t="str">
        <f t="shared" si="441"/>
        <v>Unaudited</v>
      </c>
    </row>
    <row r="2583" spans="1:29" ht="30" x14ac:dyDescent="0.25">
      <c r="A2583" t="s">
        <v>421</v>
      </c>
      <c r="B2583" t="s">
        <v>1380</v>
      </c>
      <c r="C2583" t="s">
        <v>1381</v>
      </c>
      <c r="D2583">
        <v>1900</v>
      </c>
      <c r="E2583" s="957">
        <v>1</v>
      </c>
      <c r="F2583" t="s">
        <v>439</v>
      </c>
      <c r="G2583" s="957">
        <v>91</v>
      </c>
      <c r="H2583" t="s">
        <v>387</v>
      </c>
      <c r="I2583" s="937" t="s">
        <v>489</v>
      </c>
      <c r="J2583" s="937" t="s">
        <v>445</v>
      </c>
      <c r="K2583" s="937" t="s">
        <v>446</v>
      </c>
      <c r="L2583" s="937">
        <v>5.2</v>
      </c>
      <c r="M2583" s="962" t="s">
        <v>304</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ASR_CMS_19</v>
      </c>
      <c r="AB2583" s="957">
        <f t="shared" si="440"/>
        <v>45406</v>
      </c>
      <c r="AC2583" t="str">
        <f t="shared" si="441"/>
        <v>Unaudited</v>
      </c>
    </row>
    <row r="2584" spans="1:29" ht="30" x14ac:dyDescent="0.25">
      <c r="A2584" t="s">
        <v>421</v>
      </c>
      <c r="B2584" t="s">
        <v>1380</v>
      </c>
      <c r="C2584" t="s">
        <v>1381</v>
      </c>
      <c r="D2584">
        <v>1900</v>
      </c>
      <c r="E2584" s="957">
        <v>1</v>
      </c>
      <c r="F2584" t="s">
        <v>439</v>
      </c>
      <c r="G2584" s="957">
        <v>91</v>
      </c>
      <c r="H2584" t="s">
        <v>387</v>
      </c>
      <c r="I2584" s="937" t="s">
        <v>489</v>
      </c>
      <c r="J2584" s="937" t="s">
        <v>445</v>
      </c>
      <c r="K2584" s="937" t="s">
        <v>446</v>
      </c>
      <c r="L2584" s="937">
        <v>5.3</v>
      </c>
      <c r="M2584" s="962" t="s">
        <v>305</v>
      </c>
      <c r="N2584" s="678">
        <f t="shared" ca="1" si="443"/>
        <v>-1998.0493399745151</v>
      </c>
      <c r="O2584" s="678">
        <f t="shared" ca="1" si="442"/>
        <v>-667.12022307469272</v>
      </c>
      <c r="P2584" s="678">
        <f t="shared" ca="1" si="442"/>
        <v>-389.78185288800364</v>
      </c>
      <c r="Q2584" s="678">
        <f t="shared" ca="1" si="442"/>
        <v>-431.9208001543879</v>
      </c>
      <c r="R2584" s="678">
        <f t="shared" ca="1" si="442"/>
        <v>-370.73078787283907</v>
      </c>
      <c r="S2584" s="678">
        <f t="shared" ca="1" si="442"/>
        <v>-2.3176870501974438</v>
      </c>
      <c r="T2584" s="678">
        <f t="shared" ca="1" si="442"/>
        <v>-116.99268084154436</v>
      </c>
      <c r="U2584" s="678">
        <f t="shared" ca="1" si="442"/>
        <v>0</v>
      </c>
      <c r="V2584" s="678">
        <f t="shared" ca="1" si="442"/>
        <v>-4.1157273438117645</v>
      </c>
      <c r="W2584" s="678">
        <f t="shared" ca="1" si="434"/>
        <v>-15.069580749037787</v>
      </c>
      <c r="X2584" s="678">
        <f t="shared" ca="1" si="442"/>
        <v>0</v>
      </c>
      <c r="Y2584" s="678">
        <f t="shared" ca="1" si="442"/>
        <v>0</v>
      </c>
      <c r="Z2584" s="678">
        <f t="shared" ca="1" si="442"/>
        <v>0</v>
      </c>
      <c r="AA2584" t="str">
        <f t="shared" si="439"/>
        <v>ASR_CMS_19</v>
      </c>
      <c r="AB2584" s="957">
        <f t="shared" si="440"/>
        <v>45406</v>
      </c>
      <c r="AC2584" t="str">
        <f t="shared" si="441"/>
        <v>Unaudited</v>
      </c>
    </row>
    <row r="2585" spans="1:29" x14ac:dyDescent="0.25">
      <c r="A2585" t="s">
        <v>421</v>
      </c>
      <c r="B2585" t="s">
        <v>1380</v>
      </c>
      <c r="C2585" t="s">
        <v>1381</v>
      </c>
      <c r="D2585">
        <v>1900</v>
      </c>
      <c r="E2585" s="957">
        <v>1</v>
      </c>
      <c r="F2585" t="s">
        <v>439</v>
      </c>
      <c r="G2585" s="957">
        <v>91</v>
      </c>
      <c r="H2585" t="s">
        <v>387</v>
      </c>
      <c r="I2585" s="937" t="s">
        <v>489</v>
      </c>
      <c r="J2585" s="937" t="s">
        <v>445</v>
      </c>
      <c r="K2585" s="937" t="s">
        <v>446</v>
      </c>
      <c r="L2585" s="937" t="s">
        <v>82</v>
      </c>
      <c r="M2585" s="962" t="s">
        <v>454</v>
      </c>
      <c r="N2585" s="678">
        <f t="shared" ca="1" si="443"/>
        <v>-2559.8005948881605</v>
      </c>
      <c r="O2585" s="678">
        <f t="shared" ca="1" si="442"/>
        <v>-531.51776213198639</v>
      </c>
      <c r="P2585" s="678">
        <f t="shared" ca="1" si="442"/>
        <v>-74.227513563850252</v>
      </c>
      <c r="Q2585" s="678">
        <f t="shared" ca="1" si="442"/>
        <v>-825.46803795271171</v>
      </c>
      <c r="R2585" s="678">
        <f t="shared" ca="1" si="442"/>
        <v>-111.02566272357306</v>
      </c>
      <c r="S2585" s="678">
        <f t="shared" ca="1" si="442"/>
        <v>-1.3807144850193769</v>
      </c>
      <c r="T2585" s="678">
        <f t="shared" ca="1" si="442"/>
        <v>-69.861552815873424</v>
      </c>
      <c r="U2585" s="678">
        <f t="shared" ca="1" si="442"/>
        <v>0</v>
      </c>
      <c r="V2585" s="678">
        <f t="shared" ca="1" si="442"/>
        <v>-3.6422334460668795</v>
      </c>
      <c r="W2585" s="678">
        <f t="shared" ca="1" si="434"/>
        <v>-942.67711776907925</v>
      </c>
      <c r="X2585" s="678">
        <f t="shared" ca="1" si="442"/>
        <v>0</v>
      </c>
      <c r="Y2585" s="678">
        <f t="shared" ca="1" si="442"/>
        <v>0</v>
      </c>
      <c r="Z2585" s="678">
        <f t="shared" ca="1" si="442"/>
        <v>0</v>
      </c>
      <c r="AA2585" t="str">
        <f t="shared" si="439"/>
        <v>ASR_CMS_19</v>
      </c>
      <c r="AB2585" s="957">
        <f t="shared" si="440"/>
        <v>45406</v>
      </c>
      <c r="AC2585" t="str">
        <f t="shared" si="441"/>
        <v>Unaudited</v>
      </c>
    </row>
    <row r="2586" spans="1:29" x14ac:dyDescent="0.25">
      <c r="A2586" t="s">
        <v>421</v>
      </c>
      <c r="B2586" t="s">
        <v>1380</v>
      </c>
      <c r="C2586" t="s">
        <v>1381</v>
      </c>
      <c r="D2586">
        <v>1900</v>
      </c>
      <c r="E2586" s="957">
        <v>1</v>
      </c>
      <c r="F2586" t="s">
        <v>439</v>
      </c>
      <c r="G2586" s="957">
        <v>91</v>
      </c>
      <c r="H2586" t="s">
        <v>387</v>
      </c>
      <c r="I2586" s="937" t="s">
        <v>489</v>
      </c>
      <c r="J2586" s="937" t="s">
        <v>445</v>
      </c>
      <c r="K2586" s="937" t="s">
        <v>447</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ASR_CMS_19</v>
      </c>
      <c r="AB2586" s="957">
        <f t="shared" si="440"/>
        <v>45406</v>
      </c>
      <c r="AC2586" t="str">
        <f t="shared" si="441"/>
        <v>Unaudited</v>
      </c>
    </row>
    <row r="2587" spans="1:29" x14ac:dyDescent="0.25">
      <c r="A2587" t="s">
        <v>421</v>
      </c>
      <c r="B2587" t="s">
        <v>1380</v>
      </c>
      <c r="C2587" t="s">
        <v>1381</v>
      </c>
      <c r="D2587">
        <v>1900</v>
      </c>
      <c r="E2587" s="957">
        <v>1</v>
      </c>
      <c r="F2587" t="s">
        <v>439</v>
      </c>
      <c r="G2587" s="957">
        <v>91</v>
      </c>
      <c r="H2587" t="s">
        <v>387</v>
      </c>
      <c r="I2587" s="937" t="s">
        <v>489</v>
      </c>
      <c r="J2587" s="937" t="s">
        <v>445</v>
      </c>
      <c r="K2587" s="937" t="s">
        <v>447</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ASR_CMS_19</v>
      </c>
      <c r="AB2587" s="957">
        <f t="shared" si="440"/>
        <v>45406</v>
      </c>
      <c r="AC2587" t="str">
        <f t="shared" si="441"/>
        <v>Unaudited</v>
      </c>
    </row>
    <row r="2588" spans="1:29" x14ac:dyDescent="0.25">
      <c r="A2588" t="s">
        <v>421</v>
      </c>
      <c r="B2588" t="s">
        <v>1380</v>
      </c>
      <c r="C2588" t="s">
        <v>1381</v>
      </c>
      <c r="D2588">
        <v>1900</v>
      </c>
      <c r="E2588" s="957">
        <v>1</v>
      </c>
      <c r="F2588" t="s">
        <v>439</v>
      </c>
      <c r="G2588" s="957">
        <v>91</v>
      </c>
      <c r="H2588" t="s">
        <v>387</v>
      </c>
      <c r="I2588" s="937" t="s">
        <v>489</v>
      </c>
      <c r="J2588" s="937" t="s">
        <v>445</v>
      </c>
      <c r="K2588" s="937" t="s">
        <v>447</v>
      </c>
      <c r="L2588" s="937">
        <v>6.3</v>
      </c>
      <c r="M2588" s="962" t="s">
        <v>185</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ASR_CMS_19</v>
      </c>
      <c r="AB2588" s="957">
        <f t="shared" si="440"/>
        <v>45406</v>
      </c>
      <c r="AC2588" t="str">
        <f t="shared" si="441"/>
        <v>Unaudited</v>
      </c>
    </row>
    <row r="2589" spans="1:29" x14ac:dyDescent="0.25">
      <c r="A2589" t="s">
        <v>421</v>
      </c>
      <c r="B2589" t="s">
        <v>1380</v>
      </c>
      <c r="C2589" t="s">
        <v>1381</v>
      </c>
      <c r="D2589">
        <v>1900</v>
      </c>
      <c r="E2589" s="957">
        <v>1</v>
      </c>
      <c r="F2589" t="s">
        <v>439</v>
      </c>
      <c r="G2589" s="957">
        <v>91</v>
      </c>
      <c r="H2589" t="s">
        <v>387</v>
      </c>
      <c r="I2589" s="937" t="s">
        <v>489</v>
      </c>
      <c r="J2589" s="937" t="s">
        <v>445</v>
      </c>
      <c r="K2589" s="937" t="s">
        <v>447</v>
      </c>
      <c r="L2589" s="945" t="s">
        <v>87</v>
      </c>
      <c r="M2589" s="960" t="s">
        <v>455</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ASR_CMS_19</v>
      </c>
      <c r="AB2589" s="957">
        <f t="shared" si="440"/>
        <v>45406</v>
      </c>
      <c r="AC2589" t="str">
        <f t="shared" si="441"/>
        <v>Unaudited</v>
      </c>
    </row>
    <row r="2590" spans="1:29" x14ac:dyDescent="0.25">
      <c r="A2590" t="s">
        <v>421</v>
      </c>
      <c r="B2590" t="s">
        <v>1380</v>
      </c>
      <c r="C2590" t="s">
        <v>1381</v>
      </c>
      <c r="D2590">
        <v>1900</v>
      </c>
      <c r="E2590" s="957">
        <v>1</v>
      </c>
      <c r="F2590" t="s">
        <v>439</v>
      </c>
      <c r="G2590" s="957">
        <v>91</v>
      </c>
      <c r="H2590" t="s">
        <v>387</v>
      </c>
      <c r="I2590" s="962" t="s">
        <v>489</v>
      </c>
      <c r="J2590" s="962" t="s">
        <v>445</v>
      </c>
      <c r="K2590" s="962" t="s">
        <v>448</v>
      </c>
      <c r="L2590" s="937">
        <v>7.1</v>
      </c>
      <c r="M2590" s="962" t="s">
        <v>20</v>
      </c>
      <c r="N2590" s="678">
        <f t="shared" ca="1" si="443"/>
        <v>1209058.6799999997</v>
      </c>
      <c r="O2590" s="678">
        <f t="shared" ca="1" si="445"/>
        <v>247912.60999719365</v>
      </c>
      <c r="P2590" s="678">
        <f t="shared" ca="1" si="445"/>
        <v>19163.070460417021</v>
      </c>
      <c r="Q2590" s="678">
        <f t="shared" ca="1" si="445"/>
        <v>599853.46704218292</v>
      </c>
      <c r="R2590" s="678">
        <f t="shared" ca="1" si="445"/>
        <v>38807.507876765958</v>
      </c>
      <c r="S2590" s="678">
        <f t="shared" ca="1" si="445"/>
        <v>3287.9738009019729</v>
      </c>
      <c r="T2590" s="678">
        <f t="shared" ca="1" si="445"/>
        <v>81306.702222719105</v>
      </c>
      <c r="U2590" s="678">
        <f t="shared" ca="1" si="444"/>
        <v>0</v>
      </c>
      <c r="V2590" s="678">
        <f t="shared" ca="1" si="444"/>
        <v>4139.3356857780946</v>
      </c>
      <c r="W2590" s="678">
        <f t="shared" ca="1" si="444"/>
        <v>214588.012914041</v>
      </c>
      <c r="X2590" s="678">
        <f t="shared" ca="1" si="444"/>
        <v>0</v>
      </c>
      <c r="Y2590" s="678">
        <f t="shared" ca="1" si="444"/>
        <v>0</v>
      </c>
      <c r="Z2590" s="678">
        <f t="shared" ca="1" si="444"/>
        <v>0</v>
      </c>
      <c r="AA2590" t="str">
        <f t="shared" si="439"/>
        <v>ASR_CMS_19</v>
      </c>
      <c r="AB2590" s="957">
        <f t="shared" si="440"/>
        <v>45406</v>
      </c>
      <c r="AC2590" t="str">
        <f t="shared" si="441"/>
        <v>Unaudited</v>
      </c>
    </row>
    <row r="2591" spans="1:29" x14ac:dyDescent="0.25">
      <c r="A2591" t="s">
        <v>421</v>
      </c>
      <c r="B2591" t="s">
        <v>1380</v>
      </c>
      <c r="C2591" t="s">
        <v>1381</v>
      </c>
      <c r="D2591">
        <v>1900</v>
      </c>
      <c r="E2591" s="957">
        <v>1</v>
      </c>
      <c r="F2591" t="s">
        <v>439</v>
      </c>
      <c r="G2591" s="957">
        <v>91</v>
      </c>
      <c r="H2591" t="s">
        <v>387</v>
      </c>
      <c r="I2591" s="937" t="s">
        <v>489</v>
      </c>
      <c r="J2591" s="937" t="s">
        <v>445</v>
      </c>
      <c r="K2591" s="937" t="s">
        <v>448</v>
      </c>
      <c r="L2591" s="937">
        <v>7.2</v>
      </c>
      <c r="M2591" s="962"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ASR_CMS_19</v>
      </c>
      <c r="AB2591" s="957">
        <f t="shared" si="440"/>
        <v>45406</v>
      </c>
      <c r="AC2591" t="str">
        <f t="shared" si="441"/>
        <v>Unaudited</v>
      </c>
    </row>
    <row r="2592" spans="1:29" x14ac:dyDescent="0.25">
      <c r="A2592" t="s">
        <v>421</v>
      </c>
      <c r="B2592" t="s">
        <v>1380</v>
      </c>
      <c r="C2592" t="s">
        <v>1381</v>
      </c>
      <c r="D2592">
        <v>1900</v>
      </c>
      <c r="E2592" s="957">
        <v>1</v>
      </c>
      <c r="F2592" t="s">
        <v>439</v>
      </c>
      <c r="G2592" s="957">
        <v>91</v>
      </c>
      <c r="H2592" t="s">
        <v>387</v>
      </c>
      <c r="I2592" s="937" t="s">
        <v>489</v>
      </c>
      <c r="J2592" s="937" t="s">
        <v>445</v>
      </c>
      <c r="K2592" s="937" t="s">
        <v>448</v>
      </c>
      <c r="L2592" s="937">
        <v>7.3</v>
      </c>
      <c r="M2592" s="962" t="s">
        <v>156</v>
      </c>
      <c r="N2592" s="678">
        <f t="shared" ca="1" si="443"/>
        <v>36.301406969357281</v>
      </c>
      <c r="O2592" s="678">
        <f t="shared" ca="1" si="445"/>
        <v>4.8159261968896416</v>
      </c>
      <c r="P2592" s="678">
        <f t="shared" ca="1" si="445"/>
        <v>2.9668959509340209</v>
      </c>
      <c r="Q2592" s="678">
        <f t="shared" ca="1" si="445"/>
        <v>9.2195174455502134</v>
      </c>
      <c r="R2592" s="678">
        <f t="shared" ca="1" si="445"/>
        <v>2.914225912750898</v>
      </c>
      <c r="S2592" s="678">
        <f t="shared" ca="1" si="445"/>
        <v>0</v>
      </c>
      <c r="T2592" s="678">
        <f t="shared" ca="1" si="445"/>
        <v>1.8167070793058187</v>
      </c>
      <c r="U2592" s="678">
        <f t="shared" ca="1" si="444"/>
        <v>0</v>
      </c>
      <c r="V2592" s="678">
        <f t="shared" ca="1" si="444"/>
        <v>8.5267504905781458E-2</v>
      </c>
      <c r="W2592" s="678">
        <f t="shared" ca="1" si="444"/>
        <v>14.482866879020905</v>
      </c>
      <c r="X2592" s="678">
        <f t="shared" ca="1" si="444"/>
        <v>0</v>
      </c>
      <c r="Y2592" s="678">
        <f t="shared" ca="1" si="444"/>
        <v>0</v>
      </c>
      <c r="Z2592" s="678">
        <f t="shared" ca="1" si="444"/>
        <v>0</v>
      </c>
      <c r="AA2592" t="str">
        <f t="shared" si="439"/>
        <v>ASR_CMS_19</v>
      </c>
      <c r="AB2592" s="957">
        <f t="shared" si="440"/>
        <v>45406</v>
      </c>
      <c r="AC2592" t="str">
        <f t="shared" si="441"/>
        <v>Unaudited</v>
      </c>
    </row>
    <row r="2593" spans="1:29" x14ac:dyDescent="0.25">
      <c r="A2593" t="s">
        <v>421</v>
      </c>
      <c r="B2593" t="s">
        <v>1380</v>
      </c>
      <c r="C2593" t="s">
        <v>1381</v>
      </c>
      <c r="D2593">
        <v>1900</v>
      </c>
      <c r="E2593" s="957">
        <v>1</v>
      </c>
      <c r="F2593" t="s">
        <v>439</v>
      </c>
      <c r="G2593" s="957">
        <v>91</v>
      </c>
      <c r="H2593" t="s">
        <v>387</v>
      </c>
      <c r="I2593" s="937" t="s">
        <v>489</v>
      </c>
      <c r="J2593" s="937" t="s">
        <v>445</v>
      </c>
      <c r="K2593" s="937" t="s">
        <v>448</v>
      </c>
      <c r="L2593" s="937" t="s">
        <v>91</v>
      </c>
      <c r="M2593" s="962" t="s">
        <v>456</v>
      </c>
      <c r="N2593" s="678">
        <f t="shared" ca="1" si="443"/>
        <v>-96.578639592014696</v>
      </c>
      <c r="O2593" s="678">
        <f t="shared" ca="1" si="445"/>
        <v>-20.053617648269238</v>
      </c>
      <c r="P2593" s="678">
        <f t="shared" ca="1" si="445"/>
        <v>-2.800527624929193</v>
      </c>
      <c r="Q2593" s="678">
        <f t="shared" ca="1" si="445"/>
        <v>-31.14405875651638</v>
      </c>
      <c r="R2593" s="678">
        <f t="shared" ca="1" si="445"/>
        <v>-4.1888838869158196</v>
      </c>
      <c r="S2593" s="678">
        <f t="shared" ca="1" si="445"/>
        <v>-5.209293524442931E-2</v>
      </c>
      <c r="T2593" s="678">
        <f t="shared" ca="1" si="445"/>
        <v>-2.635804423288497</v>
      </c>
      <c r="U2593" s="678">
        <f t="shared" ca="1" si="444"/>
        <v>0</v>
      </c>
      <c r="V2593" s="678">
        <f t="shared" ca="1" si="444"/>
        <v>-0.13741771605184097</v>
      </c>
      <c r="W2593" s="678">
        <f t="shared" ca="1" si="444"/>
        <v>-35.566236600799293</v>
      </c>
      <c r="X2593" s="678">
        <f t="shared" ca="1" si="444"/>
        <v>0</v>
      </c>
      <c r="Y2593" s="678">
        <f t="shared" ca="1" si="444"/>
        <v>0</v>
      </c>
      <c r="Z2593" s="678">
        <f t="shared" ca="1" si="444"/>
        <v>0</v>
      </c>
      <c r="AA2593" t="str">
        <f t="shared" si="439"/>
        <v>ASR_CMS_19</v>
      </c>
      <c r="AB2593" s="957">
        <f t="shared" si="440"/>
        <v>45406</v>
      </c>
      <c r="AC2593" t="str">
        <f t="shared" si="441"/>
        <v>Unaudited</v>
      </c>
    </row>
    <row r="2594" spans="1:29" x14ac:dyDescent="0.25">
      <c r="A2594" t="s">
        <v>421</v>
      </c>
      <c r="B2594" t="s">
        <v>1380</v>
      </c>
      <c r="C2594" t="s">
        <v>1381</v>
      </c>
      <c r="D2594">
        <v>1900</v>
      </c>
      <c r="E2594" s="957">
        <v>1</v>
      </c>
      <c r="F2594" t="s">
        <v>439</v>
      </c>
      <c r="G2594" s="957">
        <v>91</v>
      </c>
      <c r="H2594" t="s">
        <v>387</v>
      </c>
      <c r="I2594" s="937" t="s">
        <v>489</v>
      </c>
      <c r="J2594" s="937" t="s">
        <v>445</v>
      </c>
      <c r="K2594" s="937" t="s">
        <v>449</v>
      </c>
      <c r="L2594" s="937">
        <v>8.1</v>
      </c>
      <c r="M2594" s="962" t="s">
        <v>22</v>
      </c>
      <c r="N2594" s="678">
        <f t="shared" ca="1" si="443"/>
        <v>14821669.014574071</v>
      </c>
      <c r="O2594" s="678">
        <f t="shared" ca="1" si="445"/>
        <v>4722530.8399696257</v>
      </c>
      <c r="P2594" s="678">
        <f t="shared" ca="1" si="445"/>
        <v>663574.99102303514</v>
      </c>
      <c r="Q2594" s="678">
        <f t="shared" ca="1" si="445"/>
        <v>5511330.3225694411</v>
      </c>
      <c r="R2594" s="678">
        <f t="shared" ca="1" si="445"/>
        <v>1032106.261349391</v>
      </c>
      <c r="S2594" s="678">
        <f t="shared" ca="1" si="445"/>
        <v>341.47878643498314</v>
      </c>
      <c r="T2594" s="678">
        <f t="shared" ca="1" si="445"/>
        <v>640413.39290087705</v>
      </c>
      <c r="U2594" s="678">
        <f t="shared" ca="1" si="444"/>
        <v>0</v>
      </c>
      <c r="V2594" s="678">
        <f t="shared" ca="1" si="444"/>
        <v>191434.44721085348</v>
      </c>
      <c r="W2594" s="678">
        <f t="shared" ca="1" si="444"/>
        <v>2059937.2807644119</v>
      </c>
      <c r="X2594" s="678">
        <f t="shared" ca="1" si="444"/>
        <v>0</v>
      </c>
      <c r="Y2594" s="678">
        <f t="shared" ca="1" si="444"/>
        <v>0</v>
      </c>
      <c r="Z2594" s="678">
        <f t="shared" ca="1" si="444"/>
        <v>0</v>
      </c>
      <c r="AA2594" t="str">
        <f t="shared" si="439"/>
        <v>ASR_CMS_19</v>
      </c>
      <c r="AB2594" s="957">
        <f t="shared" si="440"/>
        <v>45406</v>
      </c>
      <c r="AC2594" t="str">
        <f t="shared" si="441"/>
        <v>Unaudited</v>
      </c>
    </row>
    <row r="2595" spans="1:29" x14ac:dyDescent="0.25">
      <c r="A2595" t="s">
        <v>421</v>
      </c>
      <c r="B2595" t="s">
        <v>1380</v>
      </c>
      <c r="C2595" t="s">
        <v>1381</v>
      </c>
      <c r="D2595">
        <v>1900</v>
      </c>
      <c r="E2595" s="957">
        <v>1</v>
      </c>
      <c r="F2595" t="s">
        <v>439</v>
      </c>
      <c r="G2595" s="957">
        <v>91</v>
      </c>
      <c r="H2595" t="s">
        <v>387</v>
      </c>
      <c r="I2595" s="937" t="s">
        <v>489</v>
      </c>
      <c r="J2595" s="937" t="s">
        <v>445</v>
      </c>
      <c r="K2595" s="937" t="s">
        <v>449</v>
      </c>
      <c r="L2595" s="937" t="s">
        <v>113</v>
      </c>
      <c r="M2595" s="962" t="s">
        <v>444</v>
      </c>
      <c r="N2595" s="678">
        <f t="shared" ca="1" si="443"/>
        <v>12386.88</v>
      </c>
      <c r="O2595" s="678">
        <f t="shared" ca="1" si="445"/>
        <v>0</v>
      </c>
      <c r="P2595" s="678">
        <f t="shared" ca="1" si="445"/>
        <v>0</v>
      </c>
      <c r="Q2595" s="678">
        <f t="shared" ca="1" si="445"/>
        <v>0</v>
      </c>
      <c r="R2595" s="678">
        <f t="shared" ca="1" si="445"/>
        <v>0</v>
      </c>
      <c r="S2595" s="678">
        <f t="shared" ca="1" si="445"/>
        <v>0</v>
      </c>
      <c r="T2595" s="678">
        <f t="shared" ca="1" si="445"/>
        <v>12386.88</v>
      </c>
      <c r="U2595" s="678">
        <f t="shared" ca="1" si="444"/>
        <v>0</v>
      </c>
      <c r="V2595" s="678">
        <f t="shared" ca="1" si="444"/>
        <v>0</v>
      </c>
      <c r="W2595" s="678">
        <f t="shared" ca="1" si="444"/>
        <v>0</v>
      </c>
      <c r="X2595" s="678">
        <f t="shared" ca="1" si="444"/>
        <v>0</v>
      </c>
      <c r="Y2595" s="678">
        <f t="shared" ca="1" si="444"/>
        <v>0</v>
      </c>
      <c r="Z2595" s="678">
        <f t="shared" ca="1" si="444"/>
        <v>0</v>
      </c>
      <c r="AA2595" t="str">
        <f t="shared" si="439"/>
        <v>ASR_CMS_19</v>
      </c>
      <c r="AB2595" s="957">
        <f t="shared" si="440"/>
        <v>45406</v>
      </c>
      <c r="AC2595" t="str">
        <f t="shared" si="441"/>
        <v>Unaudited</v>
      </c>
    </row>
    <row r="2596" spans="1:29" x14ac:dyDescent="0.25">
      <c r="A2596" t="s">
        <v>421</v>
      </c>
      <c r="B2596" t="s">
        <v>1380</v>
      </c>
      <c r="C2596" t="s">
        <v>1381</v>
      </c>
      <c r="D2596">
        <v>1900</v>
      </c>
      <c r="E2596" s="957">
        <v>1</v>
      </c>
      <c r="F2596" t="s">
        <v>439</v>
      </c>
      <c r="G2596" s="957">
        <v>91</v>
      </c>
      <c r="H2596" t="s">
        <v>387</v>
      </c>
      <c r="I2596" s="937" t="s">
        <v>489</v>
      </c>
      <c r="J2596" s="937" t="s">
        <v>445</v>
      </c>
      <c r="K2596" s="937" t="s">
        <v>449</v>
      </c>
      <c r="L2596" s="937" t="s">
        <v>115</v>
      </c>
      <c r="M2596" s="962" t="s">
        <v>158</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ASR_CMS_19</v>
      </c>
      <c r="AB2596" s="957">
        <f t="shared" si="440"/>
        <v>45406</v>
      </c>
      <c r="AC2596" t="str">
        <f t="shared" si="441"/>
        <v>Unaudited</v>
      </c>
    </row>
    <row r="2597" spans="1:29" x14ac:dyDescent="0.25">
      <c r="A2597" t="s">
        <v>421</v>
      </c>
      <c r="B2597" t="s">
        <v>1380</v>
      </c>
      <c r="C2597" t="s">
        <v>1381</v>
      </c>
      <c r="D2597">
        <v>1900</v>
      </c>
      <c r="E2597" s="957">
        <v>1</v>
      </c>
      <c r="F2597" t="s">
        <v>439</v>
      </c>
      <c r="G2597" s="957">
        <v>91</v>
      </c>
      <c r="H2597" t="s">
        <v>387</v>
      </c>
      <c r="I2597" s="937" t="s">
        <v>489</v>
      </c>
      <c r="J2597" s="937" t="s">
        <v>445</v>
      </c>
      <c r="K2597" s="937" t="s">
        <v>449</v>
      </c>
      <c r="L2597" s="945" t="s">
        <v>116</v>
      </c>
      <c r="M2597" s="960" t="s">
        <v>114</v>
      </c>
      <c r="N2597" s="678">
        <f t="shared" ca="1" si="443"/>
        <v>-42948.55937440585</v>
      </c>
      <c r="O2597" s="678">
        <f t="shared" ca="1" si="445"/>
        <v>-13684.41678048947</v>
      </c>
      <c r="P2597" s="678">
        <f t="shared" ca="1" si="445"/>
        <v>-1922.8327034762522</v>
      </c>
      <c r="Q2597" s="678">
        <f t="shared" ca="1" si="445"/>
        <v>-15970.110880096398</v>
      </c>
      <c r="R2597" s="678">
        <f t="shared" ca="1" si="445"/>
        <v>-2990.7210181709893</v>
      </c>
      <c r="S2597" s="678">
        <f t="shared" ca="1" si="445"/>
        <v>-0.98949868060620616</v>
      </c>
      <c r="T2597" s="678">
        <f t="shared" ca="1" si="445"/>
        <v>-1855.7176389597328</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-554.71713167102962</v>
      </c>
      <c r="W2597" s="678">
        <f t="shared" ca="1" si="446"/>
        <v>-5969.0537228613775</v>
      </c>
      <c r="X2597" s="678">
        <f t="shared" ca="1" si="446"/>
        <v>0</v>
      </c>
      <c r="Y2597" s="678">
        <f t="shared" ca="1" si="446"/>
        <v>0</v>
      </c>
      <c r="Z2597" s="678">
        <f t="shared" ca="1" si="446"/>
        <v>0</v>
      </c>
      <c r="AA2597" t="str">
        <f t="shared" si="439"/>
        <v>ASR_CMS_19</v>
      </c>
      <c r="AB2597" s="957">
        <f t="shared" si="440"/>
        <v>45406</v>
      </c>
      <c r="AC2597" t="str">
        <f t="shared" si="441"/>
        <v>Unaudited</v>
      </c>
    </row>
    <row r="2598" spans="1:29" x14ac:dyDescent="0.25">
      <c r="A2598" t="s">
        <v>421</v>
      </c>
      <c r="B2598" t="s">
        <v>1380</v>
      </c>
      <c r="C2598" t="s">
        <v>1381</v>
      </c>
      <c r="D2598">
        <v>1900</v>
      </c>
      <c r="E2598" s="957">
        <v>1</v>
      </c>
      <c r="F2598" t="s">
        <v>439</v>
      </c>
      <c r="G2598" s="957">
        <v>91</v>
      </c>
      <c r="H2598" t="s">
        <v>387</v>
      </c>
      <c r="I2598" s="937" t="s">
        <v>489</v>
      </c>
      <c r="J2598" s="937" t="s">
        <v>445</v>
      </c>
      <c r="K2598" s="937" t="s">
        <v>449</v>
      </c>
      <c r="L2598" s="937" t="s">
        <v>117</v>
      </c>
      <c r="M2598" s="962" t="s">
        <v>159</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ASR_CMS_19</v>
      </c>
      <c r="AB2598" s="957">
        <f t="shared" si="440"/>
        <v>45406</v>
      </c>
      <c r="AC2598" t="str">
        <f t="shared" si="441"/>
        <v>Unaudited</v>
      </c>
    </row>
    <row r="2599" spans="1:29" x14ac:dyDescent="0.25">
      <c r="A2599" t="s">
        <v>421</v>
      </c>
      <c r="B2599" t="s">
        <v>1380</v>
      </c>
      <c r="C2599" t="s">
        <v>1381</v>
      </c>
      <c r="D2599">
        <v>1900</v>
      </c>
      <c r="E2599" s="957">
        <v>1</v>
      </c>
      <c r="F2599" t="s">
        <v>439</v>
      </c>
      <c r="G2599" s="957">
        <v>91</v>
      </c>
      <c r="H2599" t="s">
        <v>387</v>
      </c>
      <c r="I2599" s="937" t="s">
        <v>489</v>
      </c>
      <c r="J2599" s="937" t="s">
        <v>445</v>
      </c>
      <c r="K2599" s="937" t="s">
        <v>449</v>
      </c>
      <c r="L2599" s="937" t="s">
        <v>160</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ASR_CMS_19</v>
      </c>
      <c r="AB2599" s="957">
        <f t="shared" si="440"/>
        <v>45406</v>
      </c>
      <c r="AC2599" t="str">
        <f t="shared" si="441"/>
        <v>Unaudited</v>
      </c>
    </row>
    <row r="2600" spans="1:29" x14ac:dyDescent="0.25">
      <c r="A2600" t="s">
        <v>421</v>
      </c>
      <c r="B2600" t="s">
        <v>1380</v>
      </c>
      <c r="C2600" t="s">
        <v>1381</v>
      </c>
      <c r="D2600">
        <v>1900</v>
      </c>
      <c r="E2600" s="957">
        <v>1</v>
      </c>
      <c r="F2600" t="s">
        <v>439</v>
      </c>
      <c r="G2600" s="957">
        <v>91</v>
      </c>
      <c r="H2600" t="s">
        <v>387</v>
      </c>
      <c r="I2600" s="937" t="s">
        <v>489</v>
      </c>
      <c r="J2600" s="937" t="s">
        <v>445</v>
      </c>
      <c r="K2600" s="937" t="s">
        <v>449</v>
      </c>
      <c r="L2600" s="937" t="s">
        <v>443</v>
      </c>
      <c r="M2600" s="962" t="s">
        <v>457</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ASR_CMS_19</v>
      </c>
      <c r="AB2600" s="957">
        <f t="shared" si="440"/>
        <v>45406</v>
      </c>
      <c r="AC2600" t="str">
        <f t="shared" si="441"/>
        <v>Unaudited</v>
      </c>
    </row>
    <row r="2601" spans="1:29" ht="30" x14ac:dyDescent="0.25">
      <c r="A2601" t="s">
        <v>421</v>
      </c>
      <c r="B2601" t="s">
        <v>1380</v>
      </c>
      <c r="C2601" t="s">
        <v>1381</v>
      </c>
      <c r="D2601">
        <v>1900</v>
      </c>
      <c r="E2601" s="957">
        <v>1</v>
      </c>
      <c r="F2601" t="s">
        <v>439</v>
      </c>
      <c r="G2601" s="957">
        <v>91</v>
      </c>
      <c r="H2601" t="s">
        <v>387</v>
      </c>
      <c r="I2601" s="937" t="s">
        <v>489</v>
      </c>
      <c r="J2601" s="937" t="s">
        <v>445</v>
      </c>
      <c r="K2601" s="937" t="s">
        <v>450</v>
      </c>
      <c r="L2601" s="937">
        <v>9.1</v>
      </c>
      <c r="M2601" s="962" t="s">
        <v>186</v>
      </c>
      <c r="N2601" s="678">
        <f t="shared" ca="1" si="443"/>
        <v>20535263.789999995</v>
      </c>
      <c r="O2601" s="678">
        <f t="shared" ca="1" si="447"/>
        <v>1809159.79</v>
      </c>
      <c r="P2601" s="678">
        <f t="shared" ca="1" si="447"/>
        <v>109129.74</v>
      </c>
      <c r="Q2601" s="678">
        <f t="shared" ca="1" si="447"/>
        <v>5130437.03</v>
      </c>
      <c r="R2601" s="678">
        <f t="shared" ca="1" si="447"/>
        <v>581012.02</v>
      </c>
      <c r="S2601" s="678">
        <f t="shared" ca="1" si="447"/>
        <v>24551.300000000003</v>
      </c>
      <c r="T2601" s="678">
        <f t="shared" ca="1" si="447"/>
        <v>425978.56999999995</v>
      </c>
      <c r="U2601" s="678">
        <f t="shared" ca="1" si="446"/>
        <v>0</v>
      </c>
      <c r="V2601" s="678">
        <f t="shared" ca="1" si="446"/>
        <v>11260.4</v>
      </c>
      <c r="W2601" s="678">
        <f t="shared" ca="1" si="446"/>
        <v>12443734.939999996</v>
      </c>
      <c r="X2601" s="678">
        <f t="shared" ca="1" si="446"/>
        <v>0</v>
      </c>
      <c r="Y2601" s="678">
        <f t="shared" ca="1" si="446"/>
        <v>0</v>
      </c>
      <c r="Z2601" s="678">
        <f t="shared" ca="1" si="446"/>
        <v>0</v>
      </c>
      <c r="AA2601" t="str">
        <f t="shared" si="439"/>
        <v>ASR_CMS_19</v>
      </c>
      <c r="AB2601" s="957">
        <f t="shared" si="440"/>
        <v>45406</v>
      </c>
      <c r="AC2601" t="str">
        <f t="shared" si="441"/>
        <v>Unaudited</v>
      </c>
    </row>
    <row r="2602" spans="1:29" x14ac:dyDescent="0.25">
      <c r="A2602" t="s">
        <v>421</v>
      </c>
      <c r="B2602" t="s">
        <v>1380</v>
      </c>
      <c r="C2602" t="s">
        <v>1381</v>
      </c>
      <c r="D2602">
        <v>1900</v>
      </c>
      <c r="E2602" s="957">
        <v>1</v>
      </c>
      <c r="F2602" t="s">
        <v>439</v>
      </c>
      <c r="G2602" s="957">
        <v>91</v>
      </c>
      <c r="H2602" t="s">
        <v>387</v>
      </c>
      <c r="I2602" s="937" t="s">
        <v>489</v>
      </c>
      <c r="J2602" s="937" t="s">
        <v>445</v>
      </c>
      <c r="K2602" s="937" t="s">
        <v>450</v>
      </c>
      <c r="L2602" s="945" t="s">
        <v>107</v>
      </c>
      <c r="M2602" s="960" t="s">
        <v>187</v>
      </c>
      <c r="N2602" s="678">
        <f t="shared" ca="1" si="443"/>
        <v>145728.5</v>
      </c>
      <c r="O2602" s="678">
        <f t="shared" ca="1" si="447"/>
        <v>22887.439999999999</v>
      </c>
      <c r="P2602" s="678">
        <f t="shared" ca="1" si="447"/>
        <v>0</v>
      </c>
      <c r="Q2602" s="678">
        <f t="shared" ca="1" si="447"/>
        <v>29710.980000000003</v>
      </c>
      <c r="R2602" s="678">
        <f t="shared" ca="1" si="447"/>
        <v>16904.8</v>
      </c>
      <c r="S2602" s="678">
        <f t="shared" ca="1" si="447"/>
        <v>0</v>
      </c>
      <c r="T2602" s="678">
        <f t="shared" ca="1" si="447"/>
        <v>0</v>
      </c>
      <c r="U2602" s="678">
        <f t="shared" ca="1" si="446"/>
        <v>0</v>
      </c>
      <c r="V2602" s="678">
        <f t="shared" ca="1" si="446"/>
        <v>0</v>
      </c>
      <c r="W2602" s="678">
        <f t="shared" ca="1" si="446"/>
        <v>76225.279999999999</v>
      </c>
      <c r="X2602" s="678">
        <f t="shared" ca="1" si="446"/>
        <v>0</v>
      </c>
      <c r="Y2602" s="678">
        <f t="shared" ca="1" si="446"/>
        <v>0</v>
      </c>
      <c r="Z2602" s="678">
        <f t="shared" ca="1" si="446"/>
        <v>0</v>
      </c>
      <c r="AA2602" t="str">
        <f t="shared" si="439"/>
        <v>ASR_CMS_19</v>
      </c>
      <c r="AB2602" s="957">
        <f t="shared" si="440"/>
        <v>45406</v>
      </c>
      <c r="AC2602" t="str">
        <f t="shared" si="441"/>
        <v>Unaudited</v>
      </c>
    </row>
    <row r="2603" spans="1:29" x14ac:dyDescent="0.25">
      <c r="A2603" t="s">
        <v>421</v>
      </c>
      <c r="B2603" t="s">
        <v>1380</v>
      </c>
      <c r="C2603" t="s">
        <v>1381</v>
      </c>
      <c r="D2603">
        <v>1900</v>
      </c>
      <c r="E2603" s="957">
        <v>1</v>
      </c>
      <c r="F2603" t="s">
        <v>439</v>
      </c>
      <c r="G2603" s="957">
        <v>91</v>
      </c>
      <c r="H2603" t="s">
        <v>387</v>
      </c>
      <c r="I2603" s="962" t="s">
        <v>489</v>
      </c>
      <c r="J2603" s="962" t="s">
        <v>445</v>
      </c>
      <c r="K2603" s="962" t="s">
        <v>450</v>
      </c>
      <c r="L2603" s="953" t="s">
        <v>1316</v>
      </c>
      <c r="M2603" s="962" t="s">
        <v>1317</v>
      </c>
      <c r="N2603" s="678">
        <f t="shared" ca="1" si="443"/>
        <v>44067.69</v>
      </c>
      <c r="O2603" s="678">
        <f t="shared" ca="1" si="447"/>
        <v>0</v>
      </c>
      <c r="P2603" s="678">
        <f t="shared" ca="1" si="447"/>
        <v>0</v>
      </c>
      <c r="Q2603" s="678">
        <f t="shared" ca="1" si="447"/>
        <v>0</v>
      </c>
      <c r="R2603" s="678">
        <f t="shared" ca="1" si="447"/>
        <v>0</v>
      </c>
      <c r="S2603" s="678">
        <f t="shared" ca="1" si="447"/>
        <v>0</v>
      </c>
      <c r="T2603" s="678">
        <f t="shared" ca="1" si="447"/>
        <v>44067.69</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ASR_CMS_19</v>
      </c>
      <c r="AB2603" s="957">
        <f t="shared" si="440"/>
        <v>45406</v>
      </c>
      <c r="AC2603" t="str">
        <f t="shared" si="441"/>
        <v>Unaudited</v>
      </c>
    </row>
    <row r="2604" spans="1:29" x14ac:dyDescent="0.25">
      <c r="A2604" t="s">
        <v>421</v>
      </c>
      <c r="B2604" t="s">
        <v>1380</v>
      </c>
      <c r="C2604" t="s">
        <v>1381</v>
      </c>
      <c r="D2604">
        <v>1900</v>
      </c>
      <c r="E2604" s="957">
        <v>1</v>
      </c>
      <c r="F2604" t="s">
        <v>439</v>
      </c>
      <c r="G2604" s="957">
        <v>91</v>
      </c>
      <c r="H2604" t="s">
        <v>387</v>
      </c>
      <c r="I2604" s="958" t="s">
        <v>489</v>
      </c>
      <c r="J2604" s="958" t="s">
        <v>445</v>
      </c>
      <c r="K2604" s="958" t="s">
        <v>450</v>
      </c>
      <c r="L2604" s="953" t="s">
        <v>108</v>
      </c>
      <c r="M2604" s="958" t="s">
        <v>188</v>
      </c>
      <c r="N2604" s="678">
        <f t="shared" ca="1" si="443"/>
        <v>3371910.8999999994</v>
      </c>
      <c r="O2604" s="678">
        <f t="shared" ca="1" si="447"/>
        <v>645608</v>
      </c>
      <c r="P2604" s="678">
        <f t="shared" ca="1" si="447"/>
        <v>45095.17</v>
      </c>
      <c r="Q2604" s="678">
        <f t="shared" ca="1" si="447"/>
        <v>1386022.1399999994</v>
      </c>
      <c r="R2604" s="678">
        <f t="shared" ca="1" si="447"/>
        <v>161921.79999999999</v>
      </c>
      <c r="S2604" s="678">
        <f t="shared" ca="1" si="447"/>
        <v>2144.2200000000003</v>
      </c>
      <c r="T2604" s="678">
        <f t="shared" ca="1" si="447"/>
        <v>175640.33999999997</v>
      </c>
      <c r="U2604" s="678">
        <f t="shared" ca="1" si="448"/>
        <v>0</v>
      </c>
      <c r="V2604" s="678">
        <f t="shared" ca="1" si="448"/>
        <v>5180.29</v>
      </c>
      <c r="W2604" s="678">
        <f t="shared" ca="1" si="449"/>
        <v>950298.93999999971</v>
      </c>
      <c r="X2604" s="678">
        <f t="shared" ca="1" si="450"/>
        <v>0</v>
      </c>
      <c r="Y2604" s="678">
        <f t="shared" ca="1" si="450"/>
        <v>0</v>
      </c>
      <c r="Z2604" s="678">
        <f t="shared" ca="1" si="450"/>
        <v>0</v>
      </c>
      <c r="AA2604" t="str">
        <f t="shared" si="439"/>
        <v>ASR_CMS_19</v>
      </c>
      <c r="AB2604" s="957">
        <f t="shared" si="440"/>
        <v>45406</v>
      </c>
      <c r="AC2604" t="str">
        <f t="shared" si="441"/>
        <v>Unaudited</v>
      </c>
    </row>
    <row r="2605" spans="1:29" x14ac:dyDescent="0.25">
      <c r="A2605" t="s">
        <v>421</v>
      </c>
      <c r="B2605" t="s">
        <v>1380</v>
      </c>
      <c r="C2605" t="s">
        <v>1381</v>
      </c>
      <c r="D2605">
        <v>1900</v>
      </c>
      <c r="E2605" s="957">
        <v>1</v>
      </c>
      <c r="F2605" t="s">
        <v>439</v>
      </c>
      <c r="G2605" s="957">
        <v>91</v>
      </c>
      <c r="H2605" t="s">
        <v>387</v>
      </c>
      <c r="I2605" s="958" t="s">
        <v>489</v>
      </c>
      <c r="J2605" s="958" t="s">
        <v>445</v>
      </c>
      <c r="K2605" s="958" t="s">
        <v>450</v>
      </c>
      <c r="L2605" s="937" t="s">
        <v>109</v>
      </c>
      <c r="M2605" s="958" t="s">
        <v>161</v>
      </c>
      <c r="N2605" s="678">
        <f t="shared" ca="1" si="443"/>
        <v>7145219.5091491183</v>
      </c>
      <c r="O2605" s="678">
        <f t="shared" ca="1" si="447"/>
        <v>3138057.8963250234</v>
      </c>
      <c r="P2605" s="678">
        <f t="shared" ca="1" si="447"/>
        <v>116355.21996004865</v>
      </c>
      <c r="Q2605" s="678">
        <f t="shared" ca="1" si="447"/>
        <v>2991809.8186881901</v>
      </c>
      <c r="R2605" s="678">
        <f t="shared" ca="1" si="447"/>
        <v>211349.19246948702</v>
      </c>
      <c r="S2605" s="678">
        <f t="shared" ca="1" si="447"/>
        <v>4586.6421686504827</v>
      </c>
      <c r="T2605" s="678">
        <f t="shared" ca="1" si="447"/>
        <v>224116.85913849989</v>
      </c>
      <c r="U2605" s="678">
        <f t="shared" ca="1" si="448"/>
        <v>0</v>
      </c>
      <c r="V2605" s="678">
        <f t="shared" ca="1" si="448"/>
        <v>9865.2137752452309</v>
      </c>
      <c r="W2605" s="678">
        <f t="shared" ca="1" si="449"/>
        <v>449078.66662397335</v>
      </c>
      <c r="X2605" s="678">
        <f t="shared" ca="1" si="450"/>
        <v>0</v>
      </c>
      <c r="Y2605" s="678">
        <f t="shared" ca="1" si="450"/>
        <v>0</v>
      </c>
      <c r="Z2605" s="678">
        <f t="shared" ca="1" si="450"/>
        <v>0</v>
      </c>
      <c r="AA2605" t="str">
        <f t="shared" si="439"/>
        <v>ASR_CMS_19</v>
      </c>
      <c r="AB2605" s="957">
        <f t="shared" si="440"/>
        <v>45406</v>
      </c>
      <c r="AC2605" t="str">
        <f t="shared" si="441"/>
        <v>Unaudited</v>
      </c>
    </row>
    <row r="2606" spans="1:29" x14ac:dyDescent="0.25">
      <c r="A2606" t="s">
        <v>421</v>
      </c>
      <c r="B2606" t="s">
        <v>1380</v>
      </c>
      <c r="C2606" t="s">
        <v>1381</v>
      </c>
      <c r="D2606">
        <v>1900</v>
      </c>
      <c r="E2606" s="957">
        <v>1</v>
      </c>
      <c r="F2606" t="s">
        <v>439</v>
      </c>
      <c r="G2606" s="957">
        <v>91</v>
      </c>
      <c r="H2606" t="s">
        <v>387</v>
      </c>
      <c r="I2606" s="958" t="s">
        <v>489</v>
      </c>
      <c r="J2606" s="958" t="s">
        <v>445</v>
      </c>
      <c r="K2606" s="958" t="s">
        <v>450</v>
      </c>
      <c r="L2606" s="937" t="s">
        <v>110</v>
      </c>
      <c r="M2606" s="958" t="s">
        <v>135</v>
      </c>
      <c r="N2606" s="678">
        <f t="shared" ca="1" si="443"/>
        <v>49885.353006318008</v>
      </c>
      <c r="O2606" s="678">
        <f t="shared" ca="1" si="447"/>
        <v>28282.940827448514</v>
      </c>
      <c r="P2606" s="678">
        <f t="shared" ca="1" si="447"/>
        <v>4589.6493340434408</v>
      </c>
      <c r="Q2606" s="678">
        <f t="shared" ca="1" si="447"/>
        <v>12374.262660627719</v>
      </c>
      <c r="R2606" s="678">
        <f t="shared" ca="1" si="447"/>
        <v>2050.6238748050569</v>
      </c>
      <c r="S2606" s="678">
        <f t="shared" ca="1" si="447"/>
        <v>50.039525394549138</v>
      </c>
      <c r="T2606" s="678">
        <f t="shared" ca="1" si="447"/>
        <v>1762.2241403832165</v>
      </c>
      <c r="U2606" s="678">
        <f t="shared" ca="1" si="448"/>
        <v>0</v>
      </c>
      <c r="V2606" s="678">
        <f t="shared" ca="1" si="448"/>
        <v>115.47582783357494</v>
      </c>
      <c r="W2606" s="678">
        <f t="shared" ca="1" si="449"/>
        <v>660.13681578193678</v>
      </c>
      <c r="X2606" s="678">
        <f t="shared" ca="1" si="450"/>
        <v>0</v>
      </c>
      <c r="Y2606" s="678">
        <f t="shared" ca="1" si="450"/>
        <v>0</v>
      </c>
      <c r="Z2606" s="678">
        <f t="shared" ca="1" si="450"/>
        <v>0</v>
      </c>
      <c r="AA2606" t="str">
        <f t="shared" si="439"/>
        <v>ASR_CMS_19</v>
      </c>
      <c r="AB2606" s="957">
        <f t="shared" si="440"/>
        <v>45406</v>
      </c>
      <c r="AC2606" t="str">
        <f t="shared" si="441"/>
        <v>Unaudited</v>
      </c>
    </row>
    <row r="2607" spans="1:29" x14ac:dyDescent="0.25">
      <c r="A2607" t="s">
        <v>421</v>
      </c>
      <c r="B2607" t="s">
        <v>1380</v>
      </c>
      <c r="C2607" t="s">
        <v>1381</v>
      </c>
      <c r="D2607">
        <v>1900</v>
      </c>
      <c r="E2607" s="957">
        <v>1</v>
      </c>
      <c r="F2607" t="s">
        <v>439</v>
      </c>
      <c r="G2607" s="957">
        <v>91</v>
      </c>
      <c r="H2607" t="s">
        <v>387</v>
      </c>
      <c r="I2607" s="965" t="s">
        <v>489</v>
      </c>
      <c r="J2607" s="965" t="s">
        <v>445</v>
      </c>
      <c r="K2607" s="965" t="s">
        <v>450</v>
      </c>
      <c r="L2607" s="945" t="s">
        <v>111</v>
      </c>
      <c r="M2607" s="965" t="s">
        <v>163</v>
      </c>
      <c r="N2607" s="678">
        <f t="shared" ca="1" si="443"/>
        <v>-12122.597972451284</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-2178.0794978120844</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-104.96329630428198</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-3700.499077249834</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-376.84672325582619</v>
      </c>
      <c r="S2607" s="678">
        <f t="shared" ca="1" si="451"/>
        <v>-12.139432178515792</v>
      </c>
      <c r="T2607" s="678">
        <f t="shared" ca="1" si="451"/>
        <v>-337.48932192951207</v>
      </c>
      <c r="U2607" s="678">
        <f t="shared" ca="1" si="451"/>
        <v>0</v>
      </c>
      <c r="V2607" s="678">
        <f t="shared" ca="1" si="451"/>
        <v>-10.205301840514192</v>
      </c>
      <c r="W2607" s="678">
        <f t="shared" ca="1" si="449"/>
        <v>-5402.375321880716</v>
      </c>
      <c r="X2607" s="678">
        <f t="shared" ca="1" si="451"/>
        <v>0</v>
      </c>
      <c r="Y2607" s="678">
        <f t="shared" ca="1" si="451"/>
        <v>0</v>
      </c>
      <c r="Z2607" s="678">
        <f t="shared" ca="1" si="451"/>
        <v>0</v>
      </c>
      <c r="AA2607" t="str">
        <f t="shared" si="439"/>
        <v>ASR_CMS_19</v>
      </c>
      <c r="AB2607" s="957">
        <f t="shared" si="440"/>
        <v>45406</v>
      </c>
      <c r="AC2607" t="str">
        <f t="shared" si="441"/>
        <v>Unaudited</v>
      </c>
    </row>
    <row r="2608" spans="1:29" x14ac:dyDescent="0.25">
      <c r="A2608" t="s">
        <v>421</v>
      </c>
      <c r="B2608" t="s">
        <v>1380</v>
      </c>
      <c r="C2608" t="s">
        <v>1381</v>
      </c>
      <c r="D2608">
        <v>1900</v>
      </c>
      <c r="E2608" s="957">
        <v>1</v>
      </c>
      <c r="F2608" t="s">
        <v>439</v>
      </c>
      <c r="G2608" s="957">
        <v>91</v>
      </c>
      <c r="H2608" t="s">
        <v>387</v>
      </c>
      <c r="I2608" s="937" t="s">
        <v>489</v>
      </c>
      <c r="J2608" s="937" t="s">
        <v>445</v>
      </c>
      <c r="K2608" s="937" t="s">
        <v>450</v>
      </c>
      <c r="L2608" s="937" t="s">
        <v>112</v>
      </c>
      <c r="M2608" s="958" t="s">
        <v>464</v>
      </c>
      <c r="N2608" s="678">
        <f t="shared" ca="1" si="443"/>
        <v>432883.45817941031</v>
      </c>
      <c r="O2608" s="678">
        <f t="shared" ca="1" si="451"/>
        <v>89884.05089636604</v>
      </c>
      <c r="P2608" s="678">
        <f t="shared" ca="1" si="451"/>
        <v>12552.486638117391</v>
      </c>
      <c r="Q2608" s="678">
        <f t="shared" ca="1" si="451"/>
        <v>139593.47442887622</v>
      </c>
      <c r="R2608" s="678">
        <f t="shared" ca="1" si="451"/>
        <v>18775.358097196233</v>
      </c>
      <c r="S2608" s="678">
        <f t="shared" ca="1" si="451"/>
        <v>233.4902422583838</v>
      </c>
      <c r="T2608" s="678">
        <f t="shared" ca="1" si="451"/>
        <v>11814.166555438316</v>
      </c>
      <c r="U2608" s="678">
        <f t="shared" ca="1" si="451"/>
        <v>0</v>
      </c>
      <c r="V2608" s="678">
        <f t="shared" ca="1" si="451"/>
        <v>615.93180843019036</v>
      </c>
      <c r="W2608" s="678">
        <f t="shared" ca="1" si="449"/>
        <v>159414.49951272752</v>
      </c>
      <c r="X2608" s="678">
        <f t="shared" ca="1" si="451"/>
        <v>0</v>
      </c>
      <c r="Y2608" s="678">
        <f t="shared" ca="1" si="451"/>
        <v>0</v>
      </c>
      <c r="Z2608" s="678">
        <f t="shared" ca="1" si="451"/>
        <v>0</v>
      </c>
      <c r="AA2608" t="str">
        <f t="shared" si="439"/>
        <v>ASR_CMS_19</v>
      </c>
      <c r="AB2608" s="957">
        <f t="shared" si="440"/>
        <v>45406</v>
      </c>
      <c r="AC2608" t="str">
        <f t="shared" si="441"/>
        <v>Unaudited</v>
      </c>
    </row>
    <row r="2609" spans="1:29" x14ac:dyDescent="0.25">
      <c r="A2609" t="s">
        <v>421</v>
      </c>
      <c r="B2609" t="s">
        <v>1380</v>
      </c>
      <c r="C2609" t="s">
        <v>1381</v>
      </c>
      <c r="D2609">
        <v>1900</v>
      </c>
      <c r="E2609" s="957">
        <v>1</v>
      </c>
      <c r="F2609" t="s">
        <v>439</v>
      </c>
      <c r="G2609" s="957">
        <v>91</v>
      </c>
      <c r="H2609" t="s">
        <v>387</v>
      </c>
      <c r="I2609" s="937" t="s">
        <v>489</v>
      </c>
      <c r="J2609" s="937" t="s">
        <v>445</v>
      </c>
      <c r="K2609" s="937" t="s">
        <v>6</v>
      </c>
      <c r="L2609" s="943" t="s">
        <v>118</v>
      </c>
      <c r="M2609" s="959" t="s">
        <v>189</v>
      </c>
      <c r="N2609" s="678">
        <f t="shared" ca="1" si="443"/>
        <v>118142.41144163835</v>
      </c>
      <c r="O2609" s="678">
        <f t="shared" ca="1" si="451"/>
        <v>37642.938929003656</v>
      </c>
      <c r="P2609" s="678">
        <f t="shared" ca="1" si="451"/>
        <v>5289.306456293024</v>
      </c>
      <c r="Q2609" s="678">
        <f t="shared" ca="1" si="451"/>
        <v>43930.400410340539</v>
      </c>
      <c r="R2609" s="678">
        <f t="shared" ca="1" si="451"/>
        <v>8226.8415560981903</v>
      </c>
      <c r="S2609" s="678">
        <f t="shared" ca="1" si="451"/>
        <v>2.7219017808267032</v>
      </c>
      <c r="T2609" s="678">
        <f t="shared" ca="1" si="451"/>
        <v>5104.6870957943365</v>
      </c>
      <c r="U2609" s="678">
        <f t="shared" ca="1" si="451"/>
        <v>0</v>
      </c>
      <c r="V2609" s="678">
        <f t="shared" ca="1" si="451"/>
        <v>1525.9096127601106</v>
      </c>
      <c r="W2609" s="678">
        <f t="shared" ca="1" si="449"/>
        <v>16419.605479567676</v>
      </c>
      <c r="X2609" s="678">
        <f t="shared" ca="1" si="451"/>
        <v>0</v>
      </c>
      <c r="Y2609" s="678">
        <f t="shared" ca="1" si="451"/>
        <v>0</v>
      </c>
      <c r="Z2609" s="678">
        <f t="shared" ca="1" si="451"/>
        <v>0</v>
      </c>
      <c r="AA2609" t="str">
        <f t="shared" si="439"/>
        <v>ASR_CMS_19</v>
      </c>
      <c r="AB2609" s="957">
        <f t="shared" si="440"/>
        <v>45406</v>
      </c>
      <c r="AC2609" t="str">
        <f t="shared" si="441"/>
        <v>Unaudited</v>
      </c>
    </row>
    <row r="2610" spans="1:29" x14ac:dyDescent="0.25">
      <c r="A2610" t="s">
        <v>421</v>
      </c>
      <c r="B2610" t="s">
        <v>1380</v>
      </c>
      <c r="C2610" t="s">
        <v>1381</v>
      </c>
      <c r="D2610">
        <v>1900</v>
      </c>
      <c r="E2610" s="957">
        <v>1</v>
      </c>
      <c r="F2610" t="s">
        <v>439</v>
      </c>
      <c r="G2610" s="957">
        <v>91</v>
      </c>
      <c r="H2610" t="s">
        <v>387</v>
      </c>
      <c r="I2610" s="958" t="s">
        <v>489</v>
      </c>
      <c r="J2610" s="958" t="s">
        <v>445</v>
      </c>
      <c r="K2610" s="958" t="s">
        <v>6</v>
      </c>
      <c r="L2610" s="937" t="s">
        <v>45</v>
      </c>
      <c r="M2610" s="958" t="s">
        <v>164</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ASR_CMS_19</v>
      </c>
      <c r="AB2610" s="957">
        <f t="shared" si="440"/>
        <v>45406</v>
      </c>
      <c r="AC2610" t="str">
        <f t="shared" si="441"/>
        <v>Unaudited</v>
      </c>
    </row>
    <row r="2611" spans="1:29" x14ac:dyDescent="0.25">
      <c r="A2611" t="s">
        <v>421</v>
      </c>
      <c r="B2611" t="s">
        <v>1380</v>
      </c>
      <c r="C2611" t="s">
        <v>1381</v>
      </c>
      <c r="D2611">
        <v>1900</v>
      </c>
      <c r="E2611" s="957">
        <v>1</v>
      </c>
      <c r="F2611" t="s">
        <v>439</v>
      </c>
      <c r="G2611" s="957">
        <v>91</v>
      </c>
      <c r="H2611" t="s">
        <v>387</v>
      </c>
      <c r="I2611" s="937" t="s">
        <v>489</v>
      </c>
      <c r="J2611" s="937" t="s">
        <v>445</v>
      </c>
      <c r="K2611" s="937" t="s">
        <v>6</v>
      </c>
      <c r="L2611" s="937" t="s">
        <v>46</v>
      </c>
      <c r="M2611" s="958" t="s">
        <v>165</v>
      </c>
      <c r="N2611" s="678">
        <f t="shared" ca="1" si="443"/>
        <v>0.64888935874497156</v>
      </c>
      <c r="O2611" s="678">
        <f t="shared" ca="1" si="451"/>
        <v>0.23574121947448878</v>
      </c>
      <c r="P2611" s="678">
        <f t="shared" ca="1" si="451"/>
        <v>4.9061648173670924E-2</v>
      </c>
      <c r="Q2611" s="678">
        <f t="shared" ca="1" si="451"/>
        <v>0.3640864910968119</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ASR_CMS_19</v>
      </c>
      <c r="AB2611" s="957">
        <f t="shared" si="440"/>
        <v>45406</v>
      </c>
      <c r="AC2611" t="str">
        <f t="shared" si="441"/>
        <v>Unaudited</v>
      </c>
    </row>
    <row r="2612" spans="1:29" x14ac:dyDescent="0.25">
      <c r="A2612" t="s">
        <v>421</v>
      </c>
      <c r="B2612" t="s">
        <v>1380</v>
      </c>
      <c r="C2612" t="s">
        <v>1381</v>
      </c>
      <c r="D2612">
        <v>1900</v>
      </c>
      <c r="E2612" s="957">
        <v>1</v>
      </c>
      <c r="F2612" t="s">
        <v>439</v>
      </c>
      <c r="G2612" s="957">
        <v>91</v>
      </c>
      <c r="H2612" t="s">
        <v>387</v>
      </c>
      <c r="I2612" s="937" t="s">
        <v>489</v>
      </c>
      <c r="J2612" s="937" t="s">
        <v>445</v>
      </c>
      <c r="K2612" s="937" t="s">
        <v>6</v>
      </c>
      <c r="L2612" s="937" t="s">
        <v>166</v>
      </c>
      <c r="M2612" s="958" t="s">
        <v>462</v>
      </c>
      <c r="N2612" s="678">
        <f t="shared" ca="1" si="443"/>
        <v>282238.85437272361</v>
      </c>
      <c r="O2612" s="678">
        <f t="shared" ca="1" si="451"/>
        <v>58604.160246880449</v>
      </c>
      <c r="P2612" s="678">
        <f t="shared" ca="1" si="451"/>
        <v>8184.1876406440224</v>
      </c>
      <c r="Q2612" s="678">
        <f t="shared" ca="1" si="451"/>
        <v>91014.571142113637</v>
      </c>
      <c r="R2612" s="678">
        <f t="shared" ca="1" si="451"/>
        <v>12241.483151324432</v>
      </c>
      <c r="S2612" s="678">
        <f t="shared" ca="1" si="451"/>
        <v>152.235012073165</v>
      </c>
      <c r="T2612" s="678">
        <f t="shared" ca="1" si="451"/>
        <v>7702.8049258317797</v>
      </c>
      <c r="U2612" s="678">
        <f t="shared" ca="1" si="451"/>
        <v>0</v>
      </c>
      <c r="V2612" s="678">
        <f t="shared" ca="1" si="451"/>
        <v>401.58588806830346</v>
      </c>
      <c r="W2612" s="678">
        <f t="shared" ca="1" si="449"/>
        <v>103937.82636578783</v>
      </c>
      <c r="X2612" s="678">
        <f t="shared" ca="1" si="451"/>
        <v>0</v>
      </c>
      <c r="Y2612" s="678">
        <f t="shared" ca="1" si="451"/>
        <v>0</v>
      </c>
      <c r="Z2612" s="678">
        <f t="shared" ca="1" si="451"/>
        <v>0</v>
      </c>
      <c r="AA2612" t="str">
        <f t="shared" si="439"/>
        <v>ASR_CMS_19</v>
      </c>
      <c r="AB2612" s="957">
        <f t="shared" si="440"/>
        <v>45406</v>
      </c>
      <c r="AC2612" t="str">
        <f t="shared" si="441"/>
        <v>Unaudited</v>
      </c>
    </row>
    <row r="2613" spans="1:29" x14ac:dyDescent="0.25">
      <c r="A2613" t="s">
        <v>421</v>
      </c>
      <c r="B2613" t="s">
        <v>1380</v>
      </c>
      <c r="C2613" t="s">
        <v>1381</v>
      </c>
      <c r="D2613">
        <v>1900</v>
      </c>
      <c r="E2613" s="957">
        <v>1</v>
      </c>
      <c r="F2613" t="s">
        <v>439</v>
      </c>
      <c r="G2613" s="957">
        <v>91</v>
      </c>
      <c r="H2613" t="s">
        <v>387</v>
      </c>
      <c r="I2613" s="958" t="s">
        <v>489</v>
      </c>
      <c r="J2613" s="958" t="s">
        <v>445</v>
      </c>
      <c r="K2613" s="958" t="s">
        <v>435</v>
      </c>
      <c r="L2613" s="937" t="s">
        <v>121</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ASR_CMS_19</v>
      </c>
      <c r="AB2613" s="957">
        <f t="shared" si="440"/>
        <v>45406</v>
      </c>
      <c r="AC2613" t="str">
        <f t="shared" si="441"/>
        <v>Unaudited</v>
      </c>
    </row>
    <row r="2614" spans="1:29" x14ac:dyDescent="0.25">
      <c r="A2614" t="s">
        <v>421</v>
      </c>
      <c r="B2614" t="s">
        <v>1380</v>
      </c>
      <c r="C2614" t="s">
        <v>1381</v>
      </c>
      <c r="D2614">
        <v>1900</v>
      </c>
      <c r="E2614" s="957">
        <v>1</v>
      </c>
      <c r="F2614" t="s">
        <v>439</v>
      </c>
      <c r="G2614" s="957">
        <v>91</v>
      </c>
      <c r="H2614" t="s">
        <v>387</v>
      </c>
      <c r="I2614" s="958" t="s">
        <v>489</v>
      </c>
      <c r="J2614" s="958" t="s">
        <v>445</v>
      </c>
      <c r="K2614" s="958" t="s">
        <v>435</v>
      </c>
      <c r="L2614" s="953" t="s">
        <v>938</v>
      </c>
      <c r="M2614" s="958" t="s">
        <v>930</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ASR_CMS_19</v>
      </c>
      <c r="AB2614" s="957">
        <f t="shared" si="440"/>
        <v>45406</v>
      </c>
      <c r="AC2614" t="str">
        <f t="shared" si="441"/>
        <v>Unaudited</v>
      </c>
    </row>
    <row r="2615" spans="1:29" x14ac:dyDescent="0.25">
      <c r="A2615" t="s">
        <v>421</v>
      </c>
      <c r="B2615" t="s">
        <v>1380</v>
      </c>
      <c r="C2615" t="s">
        <v>1381</v>
      </c>
      <c r="D2615">
        <v>1900</v>
      </c>
      <c r="E2615" s="957">
        <v>1</v>
      </c>
      <c r="F2615" t="s">
        <v>439</v>
      </c>
      <c r="G2615" s="957">
        <v>91</v>
      </c>
      <c r="H2615" t="s">
        <v>387</v>
      </c>
      <c r="I2615" s="937" t="s">
        <v>489</v>
      </c>
      <c r="J2615" s="937" t="s">
        <v>445</v>
      </c>
      <c r="K2615" s="937" t="s">
        <v>435</v>
      </c>
      <c r="L2615" s="937" t="s">
        <v>168</v>
      </c>
      <c r="M2615" s="958" t="s">
        <v>40</v>
      </c>
      <c r="N2615" s="678">
        <f t="shared" ca="1" si="443"/>
        <v>1187.9291378622677</v>
      </c>
      <c r="O2615" s="678">
        <f t="shared" ca="1" si="451"/>
        <v>597.46180203189999</v>
      </c>
      <c r="P2615" s="678">
        <f t="shared" ca="1" si="451"/>
        <v>96.953855631266748</v>
      </c>
      <c r="Q2615" s="678">
        <f t="shared" ca="1" si="451"/>
        <v>372.93008837892063</v>
      </c>
      <c r="R2615" s="678">
        <f t="shared" ca="1" si="451"/>
        <v>61.800800891047274</v>
      </c>
      <c r="S2615" s="678">
        <f t="shared" ca="1" si="451"/>
        <v>1.5080692191224112</v>
      </c>
      <c r="T2615" s="678">
        <f t="shared" ca="1" si="451"/>
        <v>33.899448813613461</v>
      </c>
      <c r="U2615" s="678">
        <f t="shared" ca="1" si="451"/>
        <v>0</v>
      </c>
      <c r="V2615" s="678">
        <f t="shared" ca="1" si="451"/>
        <v>3.4801597364363333</v>
      </c>
      <c r="W2615" s="678">
        <f t="shared" ca="1" si="449"/>
        <v>19.894913159961039</v>
      </c>
      <c r="X2615" s="678">
        <f t="shared" ca="1" si="451"/>
        <v>0</v>
      </c>
      <c r="Y2615" s="678">
        <f t="shared" ca="1" si="451"/>
        <v>0</v>
      </c>
      <c r="Z2615" s="678">
        <f t="shared" ca="1" si="451"/>
        <v>0</v>
      </c>
      <c r="AA2615" t="str">
        <f t="shared" si="439"/>
        <v>ASR_CMS_19</v>
      </c>
      <c r="AB2615" s="957">
        <f t="shared" si="440"/>
        <v>45406</v>
      </c>
      <c r="AC2615" t="str">
        <f t="shared" si="441"/>
        <v>Unaudited</v>
      </c>
    </row>
    <row r="2616" spans="1:29" x14ac:dyDescent="0.25">
      <c r="A2616" t="s">
        <v>421</v>
      </c>
      <c r="B2616" t="s">
        <v>1380</v>
      </c>
      <c r="C2616" t="s">
        <v>1381</v>
      </c>
      <c r="D2616">
        <v>1900</v>
      </c>
      <c r="E2616" s="957">
        <v>1</v>
      </c>
      <c r="F2616" t="s">
        <v>439</v>
      </c>
      <c r="G2616" s="957">
        <v>91</v>
      </c>
      <c r="H2616" t="s">
        <v>387</v>
      </c>
      <c r="I2616" s="937" t="s">
        <v>489</v>
      </c>
      <c r="J2616" s="937" t="s">
        <v>445</v>
      </c>
      <c r="K2616" s="937" t="s">
        <v>435</v>
      </c>
      <c r="L2616" s="937" t="s">
        <v>169</v>
      </c>
      <c r="M2616" s="958" t="s">
        <v>330</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ASR_CMS_19</v>
      </c>
      <c r="AB2616" s="957">
        <f t="shared" si="440"/>
        <v>45406</v>
      </c>
      <c r="AC2616" t="str">
        <f t="shared" si="441"/>
        <v>Unaudited</v>
      </c>
    </row>
    <row r="2617" spans="1:29" x14ac:dyDescent="0.25">
      <c r="A2617" t="s">
        <v>421</v>
      </c>
      <c r="B2617" t="s">
        <v>1380</v>
      </c>
      <c r="C2617" t="s">
        <v>1381</v>
      </c>
      <c r="D2617">
        <v>1900</v>
      </c>
      <c r="E2617" s="957">
        <v>1</v>
      </c>
      <c r="F2617" t="s">
        <v>439</v>
      </c>
      <c r="G2617" s="957">
        <v>91</v>
      </c>
      <c r="H2617" t="s">
        <v>387</v>
      </c>
      <c r="I2617" s="937" t="s">
        <v>489</v>
      </c>
      <c r="J2617" s="937" t="s">
        <v>451</v>
      </c>
      <c r="K2617" s="937" t="s">
        <v>436</v>
      </c>
      <c r="L2617" s="937" t="s">
        <v>122</v>
      </c>
      <c r="M2617" s="958" t="s">
        <v>27</v>
      </c>
      <c r="N2617" s="678">
        <f t="shared" ca="1" si="443"/>
        <v>3769097.9090891951</v>
      </c>
      <c r="O2617" s="678">
        <f t="shared" ca="1" si="451"/>
        <v>83.102057658594006</v>
      </c>
      <c r="P2617" s="678">
        <f t="shared" ca="1" si="451"/>
        <v>3769014.8070315365</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ASR_CMS_19</v>
      </c>
      <c r="AB2617" s="957">
        <f t="shared" si="440"/>
        <v>45406</v>
      </c>
      <c r="AC2617" t="str">
        <f t="shared" si="441"/>
        <v>Unaudited</v>
      </c>
    </row>
    <row r="2618" spans="1:29" x14ac:dyDescent="0.25">
      <c r="A2618" t="s">
        <v>421</v>
      </c>
      <c r="B2618" t="s">
        <v>1380</v>
      </c>
      <c r="C2618" t="s">
        <v>1381</v>
      </c>
      <c r="D2618">
        <v>1900</v>
      </c>
      <c r="E2618" s="957">
        <v>1</v>
      </c>
      <c r="F2618" t="s">
        <v>439</v>
      </c>
      <c r="G2618" s="957">
        <v>91</v>
      </c>
      <c r="H2618" t="s">
        <v>387</v>
      </c>
      <c r="I2618" s="937" t="s">
        <v>489</v>
      </c>
      <c r="J2618" s="937" t="s">
        <v>451</v>
      </c>
      <c r="K2618" s="937" t="s">
        <v>436</v>
      </c>
      <c r="L2618" s="953" t="s">
        <v>123</v>
      </c>
      <c r="M2618" s="958" t="s">
        <v>98</v>
      </c>
      <c r="N2618" s="678">
        <f t="shared" ca="1" si="443"/>
        <v>469997.45486092987</v>
      </c>
      <c r="O2618" s="678">
        <f t="shared" ca="1" si="451"/>
        <v>43206.548730010763</v>
      </c>
      <c r="P2618" s="678">
        <f t="shared" ca="1" si="451"/>
        <v>426790.90613091912</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ASR_CMS_19</v>
      </c>
      <c r="AB2618" s="957">
        <f t="shared" si="440"/>
        <v>45406</v>
      </c>
      <c r="AC2618" t="str">
        <f t="shared" si="441"/>
        <v>Unaudited</v>
      </c>
    </row>
    <row r="2619" spans="1:29" x14ac:dyDescent="0.25">
      <c r="A2619" t="s">
        <v>421</v>
      </c>
      <c r="B2619" t="s">
        <v>1380</v>
      </c>
      <c r="C2619" t="s">
        <v>1381</v>
      </c>
      <c r="D2619">
        <v>1900</v>
      </c>
      <c r="E2619" s="957">
        <v>1</v>
      </c>
      <c r="F2619" t="s">
        <v>439</v>
      </c>
      <c r="G2619" s="957">
        <v>91</v>
      </c>
      <c r="H2619" t="s">
        <v>387</v>
      </c>
      <c r="I2619" s="937" t="s">
        <v>489</v>
      </c>
      <c r="J2619" s="937" t="s">
        <v>451</v>
      </c>
      <c r="K2619" s="937" t="s">
        <v>436</v>
      </c>
      <c r="L2619" s="953" t="s">
        <v>124</v>
      </c>
      <c r="M2619" s="958" t="s">
        <v>99</v>
      </c>
      <c r="N2619" s="678">
        <f t="shared" ca="1" si="443"/>
        <v>381544.87275051069</v>
      </c>
      <c r="O2619" s="678">
        <f t="shared" ca="1" si="451"/>
        <v>68934.810735218169</v>
      </c>
      <c r="P2619" s="678">
        <f t="shared" ca="1" si="451"/>
        <v>312610.06201529253</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ASR_CMS_19</v>
      </c>
      <c r="AB2619" s="957">
        <f t="shared" si="440"/>
        <v>45406</v>
      </c>
      <c r="AC2619" t="str">
        <f t="shared" si="441"/>
        <v>Unaudited</v>
      </c>
    </row>
    <row r="2620" spans="1:29" x14ac:dyDescent="0.25">
      <c r="A2620" t="s">
        <v>421</v>
      </c>
      <c r="B2620" t="s">
        <v>1380</v>
      </c>
      <c r="C2620" t="s">
        <v>1381</v>
      </c>
      <c r="D2620">
        <v>1900</v>
      </c>
      <c r="E2620" s="957">
        <v>1</v>
      </c>
      <c r="F2620" t="s">
        <v>439</v>
      </c>
      <c r="G2620" s="957">
        <v>91</v>
      </c>
      <c r="H2620" t="s">
        <v>387</v>
      </c>
      <c r="I2620" s="937" t="s">
        <v>489</v>
      </c>
      <c r="J2620" s="937" t="s">
        <v>451</v>
      </c>
      <c r="K2620" s="937" t="s">
        <v>436</v>
      </c>
      <c r="L2620" s="937" t="s">
        <v>125</v>
      </c>
      <c r="M2620" s="958" t="s">
        <v>100</v>
      </c>
      <c r="N2620" s="678">
        <f t="shared" ca="1" si="443"/>
        <v>22602.034762586583</v>
      </c>
      <c r="O2620" s="678">
        <f t="shared" ca="1" si="451"/>
        <v>21034.410553034468</v>
      </c>
      <c r="P2620" s="678">
        <f t="shared" ca="1" si="451"/>
        <v>1567.6242095521156</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ASR_CMS_19</v>
      </c>
      <c r="AB2620" s="957">
        <f t="shared" si="440"/>
        <v>45406</v>
      </c>
      <c r="AC2620" t="str">
        <f t="shared" si="441"/>
        <v>Unaudited</v>
      </c>
    </row>
    <row r="2621" spans="1:29" x14ac:dyDescent="0.25">
      <c r="A2621" t="s">
        <v>421</v>
      </c>
      <c r="B2621" t="s">
        <v>1380</v>
      </c>
      <c r="C2621" t="s">
        <v>1381</v>
      </c>
      <c r="D2621">
        <v>1900</v>
      </c>
      <c r="E2621" s="957">
        <v>1</v>
      </c>
      <c r="F2621" t="s">
        <v>439</v>
      </c>
      <c r="G2621" s="957">
        <v>91</v>
      </c>
      <c r="H2621" t="s">
        <v>387</v>
      </c>
      <c r="I2621" s="958" t="s">
        <v>489</v>
      </c>
      <c r="J2621" s="958" t="s">
        <v>451</v>
      </c>
      <c r="K2621" s="958" t="s">
        <v>436</v>
      </c>
      <c r="L2621" s="937" t="s">
        <v>126</v>
      </c>
      <c r="M2621" s="958" t="s">
        <v>101</v>
      </c>
      <c r="N2621" s="678">
        <f t="shared" ca="1" si="443"/>
        <v>468599.19966521324</v>
      </c>
      <c r="O2621" s="678">
        <f t="shared" ca="1" si="451"/>
        <v>74798.831840205006</v>
      </c>
      <c r="P2621" s="678">
        <f t="shared" ca="1" si="451"/>
        <v>393800.36782500823</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ASR_CMS_19</v>
      </c>
      <c r="AB2621" s="957">
        <f t="shared" si="440"/>
        <v>45406</v>
      </c>
      <c r="AC2621" t="str">
        <f t="shared" si="441"/>
        <v>Unaudited</v>
      </c>
    </row>
    <row r="2622" spans="1:29" x14ac:dyDescent="0.25">
      <c r="A2622" t="s">
        <v>421</v>
      </c>
      <c r="B2622" t="s">
        <v>1380</v>
      </c>
      <c r="C2622" t="s">
        <v>1381</v>
      </c>
      <c r="D2622">
        <v>1900</v>
      </c>
      <c r="E2622" s="957">
        <v>1</v>
      </c>
      <c r="F2622" t="s">
        <v>439</v>
      </c>
      <c r="G2622" s="957">
        <v>91</v>
      </c>
      <c r="H2622" t="s">
        <v>387</v>
      </c>
      <c r="I2622" s="937" t="s">
        <v>489</v>
      </c>
      <c r="J2622" s="937" t="s">
        <v>451</v>
      </c>
      <c r="K2622" s="937" t="s">
        <v>436</v>
      </c>
      <c r="L2622" s="937" t="s">
        <v>127</v>
      </c>
      <c r="M2622" s="958" t="s">
        <v>28</v>
      </c>
      <c r="N2622" s="678">
        <f t="shared" ca="1" si="443"/>
        <v>21721.382733770872</v>
      </c>
      <c r="O2622" s="678">
        <f t="shared" ca="1" si="451"/>
        <v>21721.382733770872</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ASR_CMS_19</v>
      </c>
      <c r="AB2622" s="957">
        <f t="shared" si="440"/>
        <v>45406</v>
      </c>
      <c r="AC2622" t="str">
        <f t="shared" si="441"/>
        <v>Unaudited</v>
      </c>
    </row>
    <row r="2623" spans="1:29" x14ac:dyDescent="0.25">
      <c r="A2623" t="s">
        <v>421</v>
      </c>
      <c r="B2623" t="s">
        <v>1380</v>
      </c>
      <c r="C2623" t="s">
        <v>1381</v>
      </c>
      <c r="D2623">
        <v>1900</v>
      </c>
      <c r="E2623" s="957">
        <v>1</v>
      </c>
      <c r="F2623" t="s">
        <v>439</v>
      </c>
      <c r="G2623" s="957">
        <v>91</v>
      </c>
      <c r="H2623" t="s">
        <v>387</v>
      </c>
      <c r="I2623" s="937" t="s">
        <v>489</v>
      </c>
      <c r="J2623" s="937" t="s">
        <v>437</v>
      </c>
      <c r="K2623" s="937" t="s">
        <v>437</v>
      </c>
      <c r="L2623" s="937" t="s">
        <v>129</v>
      </c>
      <c r="M2623" s="958" t="s">
        <v>327</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ASR_CMS_19</v>
      </c>
      <c r="AB2623" s="957">
        <f t="shared" si="440"/>
        <v>45406</v>
      </c>
      <c r="AC2623" t="str">
        <f t="shared" si="441"/>
        <v>Unaudited</v>
      </c>
    </row>
    <row r="2624" spans="1:29" x14ac:dyDescent="0.25">
      <c r="A2624" t="s">
        <v>421</v>
      </c>
      <c r="B2624" t="s">
        <v>1380</v>
      </c>
      <c r="C2624" t="s">
        <v>1381</v>
      </c>
      <c r="D2624">
        <v>1900</v>
      </c>
      <c r="E2624" s="957">
        <v>1</v>
      </c>
      <c r="F2624" t="s">
        <v>439</v>
      </c>
      <c r="G2624" s="957">
        <v>91</v>
      </c>
      <c r="H2624" t="s">
        <v>387</v>
      </c>
      <c r="I2624" s="937" t="s">
        <v>489</v>
      </c>
      <c r="J2624" s="937" t="s">
        <v>437</v>
      </c>
      <c r="K2624" s="937" t="s">
        <v>437</v>
      </c>
      <c r="L2624" s="937" t="s">
        <v>130</v>
      </c>
      <c r="M2624" s="958" t="s">
        <v>326</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ASR_CMS_19</v>
      </c>
      <c r="AB2624" s="957">
        <f t="shared" si="440"/>
        <v>45406</v>
      </c>
      <c r="AC2624" t="str">
        <f t="shared" si="441"/>
        <v>Unaudited</v>
      </c>
    </row>
    <row r="2625" spans="1:29" ht="30" x14ac:dyDescent="0.25">
      <c r="A2625" t="s">
        <v>421</v>
      </c>
      <c r="B2625" t="s">
        <v>1380</v>
      </c>
      <c r="C2625" t="s">
        <v>1381</v>
      </c>
      <c r="D2625">
        <v>1900</v>
      </c>
      <c r="E2625" s="957">
        <v>1</v>
      </c>
      <c r="F2625" t="s">
        <v>439</v>
      </c>
      <c r="G2625" s="957">
        <v>91</v>
      </c>
      <c r="H2625" t="s">
        <v>387</v>
      </c>
      <c r="I2625" s="958" t="s">
        <v>489</v>
      </c>
      <c r="J2625" s="958" t="s">
        <v>437</v>
      </c>
      <c r="K2625" s="958" t="s">
        <v>437</v>
      </c>
      <c r="L2625" s="937" t="s">
        <v>131</v>
      </c>
      <c r="M2625" s="958" t="s">
        <v>180</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ASR_CMS_19</v>
      </c>
      <c r="AB2625" s="957">
        <f t="shared" si="440"/>
        <v>45406</v>
      </c>
      <c r="AC2625" t="str">
        <f t="shared" si="441"/>
        <v>Unaudited</v>
      </c>
    </row>
    <row r="2626" spans="1:29" x14ac:dyDescent="0.25">
      <c r="A2626" t="s">
        <v>421</v>
      </c>
      <c r="B2626" t="s">
        <v>1380</v>
      </c>
      <c r="C2626" t="s">
        <v>1381</v>
      </c>
      <c r="D2626">
        <v>1900</v>
      </c>
      <c r="E2626" s="957">
        <v>1</v>
      </c>
      <c r="F2626" t="s">
        <v>439</v>
      </c>
      <c r="G2626" s="957">
        <v>91</v>
      </c>
      <c r="H2626" t="s">
        <v>387</v>
      </c>
      <c r="I2626" s="958" t="s">
        <v>489</v>
      </c>
      <c r="J2626" s="958" t="s">
        <v>437</v>
      </c>
      <c r="K2626" s="958" t="s">
        <v>437</v>
      </c>
      <c r="L2626" s="937" t="s">
        <v>132</v>
      </c>
      <c r="M2626" s="958" t="s">
        <v>495</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ASR_CMS_19</v>
      </c>
      <c r="AB2626" s="957">
        <f t="shared" ref="AB2626:AB2689" si="453">file_date</f>
        <v>45406</v>
      </c>
      <c r="AC2626" t="str">
        <f t="shared" ref="AC2626:AC2689" si="454">status</f>
        <v>Unaudited</v>
      </c>
    </row>
    <row r="2627" spans="1:29" x14ac:dyDescent="0.25">
      <c r="A2627" t="s">
        <v>421</v>
      </c>
      <c r="B2627" t="s">
        <v>1380</v>
      </c>
      <c r="C2627" t="s">
        <v>1381</v>
      </c>
      <c r="D2627">
        <v>1900</v>
      </c>
      <c r="E2627" s="957">
        <v>1</v>
      </c>
      <c r="F2627" t="s">
        <v>439</v>
      </c>
      <c r="G2627" s="957">
        <v>91</v>
      </c>
      <c r="H2627" t="s">
        <v>387</v>
      </c>
      <c r="I2627" s="958" t="s">
        <v>489</v>
      </c>
      <c r="J2627" s="958" t="s">
        <v>437</v>
      </c>
      <c r="K2627" s="958" t="s">
        <v>437</v>
      </c>
      <c r="L2627" s="937" t="s">
        <v>133</v>
      </c>
      <c r="M2627" s="958" t="s">
        <v>496</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ASR_CMS_19</v>
      </c>
      <c r="AB2627" s="957">
        <f t="shared" si="453"/>
        <v>45406</v>
      </c>
      <c r="AC2627" t="str">
        <f t="shared" si="454"/>
        <v>Unaudited</v>
      </c>
    </row>
    <row r="2628" spans="1:29" x14ac:dyDescent="0.25">
      <c r="A2628" t="s">
        <v>421</v>
      </c>
      <c r="B2628" t="s">
        <v>1380</v>
      </c>
      <c r="C2628" t="s">
        <v>1381</v>
      </c>
      <c r="D2628">
        <v>1900</v>
      </c>
      <c r="E2628" s="957">
        <v>1</v>
      </c>
      <c r="F2628" t="s">
        <v>439</v>
      </c>
      <c r="G2628" s="957">
        <v>91</v>
      </c>
      <c r="H2628" t="s">
        <v>387</v>
      </c>
      <c r="I2628" s="958" t="s">
        <v>489</v>
      </c>
      <c r="J2628" s="958" t="s">
        <v>437</v>
      </c>
      <c r="K2628" s="958" t="s">
        <v>437</v>
      </c>
      <c r="L2628" s="937" t="s">
        <v>134</v>
      </c>
      <c r="M2628" s="958" t="s">
        <v>497</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ASR_CMS_19</v>
      </c>
      <c r="AB2628" s="957">
        <f t="shared" si="453"/>
        <v>45406</v>
      </c>
      <c r="AC2628" t="str">
        <f t="shared" si="454"/>
        <v>Unaudited</v>
      </c>
    </row>
    <row r="2629" spans="1:29" ht="30" x14ac:dyDescent="0.25">
      <c r="A2629" t="s">
        <v>421</v>
      </c>
      <c r="B2629" t="s">
        <v>1380</v>
      </c>
      <c r="C2629" t="s">
        <v>1381</v>
      </c>
      <c r="D2629">
        <v>1900</v>
      </c>
      <c r="E2629" s="957">
        <v>1</v>
      </c>
      <c r="F2629" t="s">
        <v>439</v>
      </c>
      <c r="G2629" s="957">
        <v>91</v>
      </c>
      <c r="H2629" t="s">
        <v>387</v>
      </c>
      <c r="I2629" s="958" t="s">
        <v>490</v>
      </c>
      <c r="J2629" s="958" t="s">
        <v>26</v>
      </c>
      <c r="K2629" s="958" t="s">
        <v>26</v>
      </c>
      <c r="L2629" s="953" t="s">
        <v>270</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-494042.65509918641</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ASR_CMS_19</v>
      </c>
      <c r="AB2629" s="957">
        <f t="shared" si="453"/>
        <v>45406</v>
      </c>
      <c r="AC2629" t="str">
        <f t="shared" si="454"/>
        <v>Unaudited</v>
      </c>
    </row>
    <row r="2630" spans="1:29" x14ac:dyDescent="0.25">
      <c r="A2630" t="s">
        <v>421</v>
      </c>
      <c r="B2630" t="s">
        <v>1380</v>
      </c>
      <c r="C2630" t="s">
        <v>1381</v>
      </c>
      <c r="D2630">
        <v>1900</v>
      </c>
      <c r="E2630" s="957">
        <v>1</v>
      </c>
      <c r="F2630" t="s">
        <v>440</v>
      </c>
      <c r="G2630" s="957">
        <v>182</v>
      </c>
      <c r="H2630" t="s">
        <v>387</v>
      </c>
      <c r="I2630" s="958" t="s">
        <v>433</v>
      </c>
      <c r="J2630" s="958" t="s">
        <v>433</v>
      </c>
      <c r="K2630" s="958" t="s">
        <v>433</v>
      </c>
      <c r="L2630" s="937"/>
      <c r="M2630" s="958" t="s">
        <v>433</v>
      </c>
      <c r="N2630" s="678">
        <f t="shared" ca="1" si="455"/>
        <v>41007.482795698008</v>
      </c>
      <c r="O2630" s="678">
        <f t="shared" ca="1" si="451"/>
        <v>20440.345161288998</v>
      </c>
      <c r="P2630" s="678">
        <f t="shared" ca="1" si="451"/>
        <v>3266.0913978500002</v>
      </c>
      <c r="Q2630" s="678">
        <f t="shared" ca="1" si="451"/>
        <v>13112.594623655001</v>
      </c>
      <c r="R2630" s="678">
        <f t="shared" ca="1" si="451"/>
        <v>2159.0666666669999</v>
      </c>
      <c r="S2630" s="678">
        <f t="shared" ca="1" si="451"/>
        <v>47.418279569999996</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1160</v>
      </c>
      <c r="U2630" s="678">
        <f t="shared" ca="1" si="456"/>
        <v>0</v>
      </c>
      <c r="V2630" s="678">
        <f t="shared" ca="1" si="456"/>
        <v>113</v>
      </c>
      <c r="W2630" s="678">
        <f t="shared" ca="1" si="449"/>
        <v>708.96666666700003</v>
      </c>
      <c r="X2630" s="678">
        <f t="shared" ca="1" si="456"/>
        <v>0</v>
      </c>
      <c r="Y2630" s="678">
        <f t="shared" ca="1" si="456"/>
        <v>0</v>
      </c>
      <c r="Z2630" s="678">
        <f t="shared" ca="1" si="456"/>
        <v>0</v>
      </c>
      <c r="AA2630" t="str">
        <f t="shared" si="452"/>
        <v>ASR_CMS_19</v>
      </c>
      <c r="AB2630" s="957">
        <f t="shared" si="453"/>
        <v>45406</v>
      </c>
      <c r="AC2630" t="str">
        <f t="shared" si="454"/>
        <v>Unaudited</v>
      </c>
    </row>
    <row r="2631" spans="1:29" x14ac:dyDescent="0.25">
      <c r="A2631" t="s">
        <v>421</v>
      </c>
      <c r="B2631" t="s">
        <v>1380</v>
      </c>
      <c r="C2631" t="s">
        <v>1381</v>
      </c>
      <c r="D2631">
        <v>1900</v>
      </c>
      <c r="E2631" s="957">
        <v>1</v>
      </c>
      <c r="F2631" t="s">
        <v>440</v>
      </c>
      <c r="G2631" s="957">
        <v>182</v>
      </c>
      <c r="H2631" t="s">
        <v>387</v>
      </c>
      <c r="I2631" s="937" t="s">
        <v>488</v>
      </c>
      <c r="J2631" s="937" t="s">
        <v>12</v>
      </c>
      <c r="K2631" s="937" t="s">
        <v>12</v>
      </c>
      <c r="L2631" s="937">
        <v>1.1000000000000001</v>
      </c>
      <c r="M2631" s="958" t="s">
        <v>12</v>
      </c>
      <c r="N2631" s="678">
        <f t="shared" ca="1" si="455"/>
        <v>66619865.15730013</v>
      </c>
      <c r="O2631" s="678">
        <f t="shared" ca="1" si="456"/>
        <v>24397589.054016981</v>
      </c>
      <c r="P2631" s="678">
        <f t="shared" ca="1" si="456"/>
        <v>3898610.9639208699</v>
      </c>
      <c r="Q2631" s="678">
        <f t="shared" ca="1" si="456"/>
        <v>15646861.080920869</v>
      </c>
      <c r="R2631" s="678">
        <f t="shared" ca="1" si="456"/>
        <v>2576283.4658244452</v>
      </c>
      <c r="S2631" s="678">
        <f t="shared" ca="1" si="456"/>
        <v>56604.004733942042</v>
      </c>
      <c r="T2631" s="678">
        <f t="shared" ca="1" si="456"/>
        <v>1384233.3864787286</v>
      </c>
      <c r="U2631" s="678">
        <f t="shared" ca="1" si="456"/>
        <v>0</v>
      </c>
      <c r="V2631" s="678">
        <f t="shared" ca="1" si="456"/>
        <v>134889.22469487059</v>
      </c>
      <c r="W2631" s="678">
        <f t="shared" ca="1" si="449"/>
        <v>18524793.976709418</v>
      </c>
      <c r="X2631" s="678">
        <f t="shared" ca="1" si="456"/>
        <v>0</v>
      </c>
      <c r="Y2631" s="678">
        <f t="shared" ca="1" si="456"/>
        <v>0</v>
      </c>
      <c r="Z2631" s="678">
        <f t="shared" ca="1" si="456"/>
        <v>0</v>
      </c>
      <c r="AA2631" t="str">
        <f t="shared" si="452"/>
        <v>ASR_CMS_19</v>
      </c>
      <c r="AB2631" s="957">
        <f t="shared" si="453"/>
        <v>45406</v>
      </c>
      <c r="AC2631" t="str">
        <f t="shared" si="454"/>
        <v>Unaudited</v>
      </c>
    </row>
    <row r="2632" spans="1:29" x14ac:dyDescent="0.25">
      <c r="A2632" t="s">
        <v>421</v>
      </c>
      <c r="B2632" t="s">
        <v>1380</v>
      </c>
      <c r="C2632" t="s">
        <v>1381</v>
      </c>
      <c r="D2632">
        <v>1900</v>
      </c>
      <c r="E2632" s="957">
        <v>1</v>
      </c>
      <c r="F2632" t="s">
        <v>440</v>
      </c>
      <c r="G2632" s="957">
        <v>182</v>
      </c>
      <c r="H2632" t="s">
        <v>387</v>
      </c>
      <c r="I2632" s="958" t="s">
        <v>488</v>
      </c>
      <c r="J2632" s="958" t="s">
        <v>12</v>
      </c>
      <c r="K2632" s="958" t="s">
        <v>1323</v>
      </c>
      <c r="L2632" s="937" t="s">
        <v>1314</v>
      </c>
      <c r="M2632" s="958" t="s">
        <v>1323</v>
      </c>
      <c r="N2632" s="678">
        <f t="shared" ca="1" si="455"/>
        <v>1007193.3600203185</v>
      </c>
      <c r="O2632" s="678">
        <f t="shared" ca="1" si="456"/>
        <v>359187.97642366856</v>
      </c>
      <c r="P2632" s="678">
        <f t="shared" ca="1" si="456"/>
        <v>56779.649354126399</v>
      </c>
      <c r="Q2632" s="678">
        <f t="shared" ca="1" si="456"/>
        <v>243352.90163326403</v>
      </c>
      <c r="R2632" s="678">
        <f t="shared" ca="1" si="456"/>
        <v>40264.464042686326</v>
      </c>
      <c r="S2632" s="678">
        <f t="shared" ca="1" si="456"/>
        <v>816.63560408566093</v>
      </c>
      <c r="T2632" s="678">
        <f t="shared" ca="1" si="456"/>
        <v>21406.773777197326</v>
      </c>
      <c r="U2632" s="678">
        <f t="shared" ca="1" si="456"/>
        <v>0</v>
      </c>
      <c r="V2632" s="678">
        <f t="shared" ca="1" si="456"/>
        <v>1948.4487520829614</v>
      </c>
      <c r="W2632" s="678">
        <f t="shared" ca="1" si="449"/>
        <v>283436.51043320721</v>
      </c>
      <c r="X2632" s="678">
        <f t="shared" ca="1" si="456"/>
        <v>0</v>
      </c>
      <c r="Y2632" s="678">
        <f t="shared" ca="1" si="456"/>
        <v>0</v>
      </c>
      <c r="Z2632" s="678">
        <f t="shared" ca="1" si="456"/>
        <v>0</v>
      </c>
      <c r="AA2632" t="str">
        <f t="shared" si="452"/>
        <v>ASR_CMS_19</v>
      </c>
      <c r="AB2632" s="957">
        <f t="shared" si="453"/>
        <v>45406</v>
      </c>
      <c r="AC2632" t="str">
        <f t="shared" si="454"/>
        <v>Unaudited</v>
      </c>
    </row>
    <row r="2633" spans="1:29" x14ac:dyDescent="0.25">
      <c r="A2633" t="s">
        <v>421</v>
      </c>
      <c r="B2633" t="s">
        <v>1380</v>
      </c>
      <c r="C2633" t="s">
        <v>1381</v>
      </c>
      <c r="D2633">
        <v>1900</v>
      </c>
      <c r="E2633" s="957">
        <v>1</v>
      </c>
      <c r="F2633" t="s">
        <v>440</v>
      </c>
      <c r="G2633" s="957">
        <v>182</v>
      </c>
      <c r="H2633" t="s">
        <v>387</v>
      </c>
      <c r="I2633" s="937" t="s">
        <v>488</v>
      </c>
      <c r="J2633" s="937" t="s">
        <v>491</v>
      </c>
      <c r="K2633" s="937" t="s">
        <v>492</v>
      </c>
      <c r="L2633" s="937" t="s">
        <v>63</v>
      </c>
      <c r="M2633" s="937" t="s">
        <v>344</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ASR_CMS_19</v>
      </c>
      <c r="AB2633" s="957">
        <f t="shared" si="453"/>
        <v>45406</v>
      </c>
      <c r="AC2633" t="str">
        <f t="shared" si="454"/>
        <v>Unaudited</v>
      </c>
    </row>
    <row r="2634" spans="1:29" x14ac:dyDescent="0.25">
      <c r="A2634" t="s">
        <v>421</v>
      </c>
      <c r="B2634" t="s">
        <v>1380</v>
      </c>
      <c r="C2634" t="s">
        <v>1381</v>
      </c>
      <c r="D2634">
        <v>1900</v>
      </c>
      <c r="E2634" s="957">
        <v>1</v>
      </c>
      <c r="F2634" t="s">
        <v>440</v>
      </c>
      <c r="G2634" s="957">
        <v>182</v>
      </c>
      <c r="H2634" t="s">
        <v>387</v>
      </c>
      <c r="I2634" s="937" t="s">
        <v>488</v>
      </c>
      <c r="J2634" s="937" t="s">
        <v>491</v>
      </c>
      <c r="K2634" s="937" t="s">
        <v>1014</v>
      </c>
      <c r="L2634" s="937" t="s">
        <v>910</v>
      </c>
      <c r="M2634" s="958" t="s">
        <v>911</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ASR_CMS_19</v>
      </c>
      <c r="AB2634" s="957">
        <f t="shared" si="453"/>
        <v>45406</v>
      </c>
      <c r="AC2634" t="str">
        <f t="shared" si="454"/>
        <v>Unaudited</v>
      </c>
    </row>
    <row r="2635" spans="1:29" x14ac:dyDescent="0.25">
      <c r="A2635" t="s">
        <v>421</v>
      </c>
      <c r="B2635" t="s">
        <v>1380</v>
      </c>
      <c r="C2635" t="s">
        <v>1381</v>
      </c>
      <c r="D2635">
        <v>1900</v>
      </c>
      <c r="E2635" s="957">
        <v>1</v>
      </c>
      <c r="F2635" t="s">
        <v>440</v>
      </c>
      <c r="G2635" s="957">
        <v>182</v>
      </c>
      <c r="H2635" t="s">
        <v>387</v>
      </c>
      <c r="I2635" s="937" t="s">
        <v>488</v>
      </c>
      <c r="J2635" s="937" t="s">
        <v>13</v>
      </c>
      <c r="K2635" s="937" t="s">
        <v>493</v>
      </c>
      <c r="L2635" s="937" t="s">
        <v>95</v>
      </c>
      <c r="M2635" s="958" t="s">
        <v>147</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ASR_CMS_19</v>
      </c>
      <c r="AB2635" s="957">
        <f t="shared" si="453"/>
        <v>45406</v>
      </c>
      <c r="AC2635" t="str">
        <f t="shared" si="454"/>
        <v>Unaudited</v>
      </c>
    </row>
    <row r="2636" spans="1:29" x14ac:dyDescent="0.25">
      <c r="A2636" t="s">
        <v>421</v>
      </c>
      <c r="B2636" t="s">
        <v>1380</v>
      </c>
      <c r="C2636" t="s">
        <v>1381</v>
      </c>
      <c r="D2636">
        <v>1900</v>
      </c>
      <c r="E2636" s="957">
        <v>1</v>
      </c>
      <c r="F2636" t="s">
        <v>440</v>
      </c>
      <c r="G2636" s="957">
        <v>182</v>
      </c>
      <c r="H2636" t="s">
        <v>387</v>
      </c>
      <c r="I2636" s="937" t="s">
        <v>488</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ASR_CMS_19</v>
      </c>
      <c r="AB2636" s="957">
        <f t="shared" si="453"/>
        <v>45406</v>
      </c>
      <c r="AC2636" t="str">
        <f t="shared" si="454"/>
        <v>Unaudited</v>
      </c>
    </row>
    <row r="2637" spans="1:29" x14ac:dyDescent="0.25">
      <c r="A2637" t="s">
        <v>421</v>
      </c>
      <c r="B2637" t="s">
        <v>1380</v>
      </c>
      <c r="C2637" t="s">
        <v>1381</v>
      </c>
      <c r="D2637">
        <v>1900</v>
      </c>
      <c r="E2637" s="957">
        <v>1</v>
      </c>
      <c r="F2637" t="s">
        <v>440</v>
      </c>
      <c r="G2637" s="957">
        <v>182</v>
      </c>
      <c r="H2637" t="s">
        <v>387</v>
      </c>
      <c r="I2637" s="937" t="s">
        <v>489</v>
      </c>
      <c r="J2637" s="937" t="s">
        <v>445</v>
      </c>
      <c r="K2637" s="937" t="s">
        <v>0</v>
      </c>
      <c r="L2637" s="943">
        <v>2.1</v>
      </c>
      <c r="M2637" s="959" t="s">
        <v>148</v>
      </c>
      <c r="N2637" s="678">
        <f t="shared" ca="1" si="455"/>
        <v>5756929.3199999984</v>
      </c>
      <c r="O2637" s="678">
        <f t="shared" ca="1" si="456"/>
        <v>935695.65999999992</v>
      </c>
      <c r="P2637" s="678">
        <f t="shared" ca="1" si="456"/>
        <v>588112.78</v>
      </c>
      <c r="Q2637" s="678">
        <f t="shared" ca="1" si="456"/>
        <v>2953587.3799999994</v>
      </c>
      <c r="R2637" s="678">
        <f t="shared" ca="1" si="456"/>
        <v>272624.83999999997</v>
      </c>
      <c r="S2637" s="678">
        <f t="shared" ca="1" si="456"/>
        <v>0</v>
      </c>
      <c r="T2637" s="678">
        <f t="shared" ca="1" si="456"/>
        <v>93342.81</v>
      </c>
      <c r="U2637" s="678">
        <f t="shared" ca="1" si="456"/>
        <v>0</v>
      </c>
      <c r="V2637" s="678">
        <f t="shared" ca="1" si="456"/>
        <v>13222.84</v>
      </c>
      <c r="W2637" s="678">
        <f t="shared" ca="1" si="449"/>
        <v>900343.00999999989</v>
      </c>
      <c r="X2637" s="678">
        <f t="shared" ca="1" si="456"/>
        <v>0</v>
      </c>
      <c r="Y2637" s="678">
        <f t="shared" ca="1" si="456"/>
        <v>0</v>
      </c>
      <c r="Z2637" s="678">
        <f t="shared" ca="1" si="456"/>
        <v>0</v>
      </c>
      <c r="AA2637" t="str">
        <f t="shared" si="452"/>
        <v>ASR_CMS_19</v>
      </c>
      <c r="AB2637" s="957">
        <f t="shared" si="453"/>
        <v>45406</v>
      </c>
      <c r="AC2637" t="str">
        <f t="shared" si="454"/>
        <v>Unaudited</v>
      </c>
    </row>
    <row r="2638" spans="1:29" ht="30" x14ac:dyDescent="0.25">
      <c r="A2638" t="s">
        <v>421</v>
      </c>
      <c r="B2638" t="s">
        <v>1380</v>
      </c>
      <c r="C2638" t="s">
        <v>1381</v>
      </c>
      <c r="D2638">
        <v>1900</v>
      </c>
      <c r="E2638" s="957">
        <v>1</v>
      </c>
      <c r="F2638" t="s">
        <v>440</v>
      </c>
      <c r="G2638" s="957">
        <v>182</v>
      </c>
      <c r="H2638" t="s">
        <v>387</v>
      </c>
      <c r="I2638" s="937" t="s">
        <v>489</v>
      </c>
      <c r="J2638" s="937" t="s">
        <v>445</v>
      </c>
      <c r="K2638" s="937" t="s">
        <v>0</v>
      </c>
      <c r="L2638" s="937">
        <v>2.2000000000000002</v>
      </c>
      <c r="M2638" s="958" t="s">
        <v>149</v>
      </c>
      <c r="N2638" s="678">
        <f t="shared" ca="1" si="455"/>
        <v>93189.411882856104</v>
      </c>
      <c r="O2638" s="678">
        <f t="shared" ca="1" si="456"/>
        <v>17412.873119590404</v>
      </c>
      <c r="P2638" s="678">
        <f t="shared" ca="1" si="456"/>
        <v>9243.516081907128</v>
      </c>
      <c r="Q2638" s="678">
        <f t="shared" ca="1" si="456"/>
        <v>46422.273711426475</v>
      </c>
      <c r="R2638" s="678">
        <f t="shared" ca="1" si="456"/>
        <v>4284.912993843388</v>
      </c>
      <c r="S2638" s="678">
        <f t="shared" ca="1" si="456"/>
        <v>0</v>
      </c>
      <c r="T2638" s="678">
        <f t="shared" ca="1" si="456"/>
        <v>1467.0923583150181</v>
      </c>
      <c r="U2638" s="678">
        <f t="shared" ca="1" si="456"/>
        <v>0</v>
      </c>
      <c r="V2638" s="678">
        <f t="shared" ca="1" si="456"/>
        <v>207.82669301708569</v>
      </c>
      <c r="W2638" s="678">
        <f t="shared" ca="1" si="449"/>
        <v>14150.916924756624</v>
      </c>
      <c r="X2638" s="678">
        <f t="shared" ca="1" si="456"/>
        <v>0</v>
      </c>
      <c r="Y2638" s="678">
        <f t="shared" ca="1" si="456"/>
        <v>0</v>
      </c>
      <c r="Z2638" s="678">
        <f t="shared" ca="1" si="456"/>
        <v>0</v>
      </c>
      <c r="AA2638" t="str">
        <f t="shared" si="452"/>
        <v>ASR_CMS_19</v>
      </c>
      <c r="AB2638" s="957">
        <f t="shared" si="453"/>
        <v>45406</v>
      </c>
      <c r="AC2638" t="str">
        <f t="shared" si="454"/>
        <v>Unaudited</v>
      </c>
    </row>
    <row r="2639" spans="1:29" x14ac:dyDescent="0.25">
      <c r="A2639" t="s">
        <v>421</v>
      </c>
      <c r="B2639" t="s">
        <v>1380</v>
      </c>
      <c r="C2639" t="s">
        <v>1381</v>
      </c>
      <c r="D2639">
        <v>1900</v>
      </c>
      <c r="E2639" s="957">
        <v>1</v>
      </c>
      <c r="F2639" t="s">
        <v>440</v>
      </c>
      <c r="G2639" s="957">
        <v>182</v>
      </c>
      <c r="H2639" t="s">
        <v>387</v>
      </c>
      <c r="I2639" s="937" t="s">
        <v>489</v>
      </c>
      <c r="J2639" s="937" t="s">
        <v>445</v>
      </c>
      <c r="K2639" s="937" t="s">
        <v>0</v>
      </c>
      <c r="L2639" s="937">
        <v>2.2999999999999998</v>
      </c>
      <c r="M2639" s="958" t="s">
        <v>150</v>
      </c>
      <c r="N2639" s="678">
        <f t="shared" ca="1" si="455"/>
        <v>746876.07000000007</v>
      </c>
      <c r="O2639" s="678">
        <f t="shared" ca="1" si="456"/>
        <v>310878.43</v>
      </c>
      <c r="P2639" s="678">
        <f t="shared" ca="1" si="456"/>
        <v>66864.060000000012</v>
      </c>
      <c r="Q2639" s="678">
        <f t="shared" ca="1" si="456"/>
        <v>253923.68000000002</v>
      </c>
      <c r="R2639" s="678">
        <f t="shared" ca="1" si="456"/>
        <v>41967.630000000005</v>
      </c>
      <c r="S2639" s="678">
        <f t="shared" ca="1" si="456"/>
        <v>360.05</v>
      </c>
      <c r="T2639" s="678">
        <f t="shared" ca="1" si="456"/>
        <v>15214.199999999999</v>
      </c>
      <c r="U2639" s="678">
        <f t="shared" ca="1" si="456"/>
        <v>0</v>
      </c>
      <c r="V2639" s="678">
        <f t="shared" ca="1" si="456"/>
        <v>3224.7700000000004</v>
      </c>
      <c r="W2639" s="678">
        <f t="shared" ca="1" si="449"/>
        <v>54443.25</v>
      </c>
      <c r="X2639" s="678">
        <f t="shared" ca="1" si="456"/>
        <v>0</v>
      </c>
      <c r="Y2639" s="678">
        <f t="shared" ca="1" si="456"/>
        <v>0</v>
      </c>
      <c r="Z2639" s="678">
        <f t="shared" ca="1" si="456"/>
        <v>0</v>
      </c>
      <c r="AA2639" t="str">
        <f t="shared" si="452"/>
        <v>ASR_CMS_19</v>
      </c>
      <c r="AB2639" s="957">
        <f t="shared" si="453"/>
        <v>45406</v>
      </c>
      <c r="AC2639" t="str">
        <f t="shared" si="454"/>
        <v>Unaudited</v>
      </c>
    </row>
    <row r="2640" spans="1:29" x14ac:dyDescent="0.25">
      <c r="A2640" t="s">
        <v>421</v>
      </c>
      <c r="B2640" t="s">
        <v>1380</v>
      </c>
      <c r="C2640" t="s">
        <v>1381</v>
      </c>
      <c r="D2640">
        <v>1900</v>
      </c>
      <c r="E2640" s="957">
        <v>1</v>
      </c>
      <c r="F2640" t="s">
        <v>440</v>
      </c>
      <c r="G2640" s="957">
        <v>182</v>
      </c>
      <c r="H2640" t="s">
        <v>387</v>
      </c>
      <c r="I2640" s="937" t="s">
        <v>489</v>
      </c>
      <c r="J2640" s="937" t="s">
        <v>445</v>
      </c>
      <c r="K2640" s="937" t="s">
        <v>0</v>
      </c>
      <c r="L2640" s="937">
        <v>2.4</v>
      </c>
      <c r="M2640" s="958" t="s">
        <v>151</v>
      </c>
      <c r="N2640" s="678">
        <f t="shared" ca="1" si="455"/>
        <v>2336280.77</v>
      </c>
      <c r="O2640" s="678">
        <f t="shared" ca="1" si="456"/>
        <v>826379.86</v>
      </c>
      <c r="P2640" s="678">
        <f t="shared" ca="1" si="456"/>
        <v>60925.130000000012</v>
      </c>
      <c r="Q2640" s="678">
        <f t="shared" ca="1" si="456"/>
        <v>1068649.1000000001</v>
      </c>
      <c r="R2640" s="678">
        <f t="shared" ca="1" si="456"/>
        <v>114213.70999999999</v>
      </c>
      <c r="S2640" s="678">
        <f t="shared" ca="1" si="456"/>
        <v>0</v>
      </c>
      <c r="T2640" s="678">
        <f t="shared" ca="1" si="456"/>
        <v>68217.94</v>
      </c>
      <c r="U2640" s="678">
        <f t="shared" ca="1" si="456"/>
        <v>0</v>
      </c>
      <c r="V2640" s="678">
        <f t="shared" ca="1" si="456"/>
        <v>6589.76</v>
      </c>
      <c r="W2640" s="678">
        <f t="shared" ca="1" si="449"/>
        <v>191305.26999999996</v>
      </c>
      <c r="X2640" s="678">
        <f t="shared" ca="1" si="456"/>
        <v>0</v>
      </c>
      <c r="Y2640" s="678">
        <f t="shared" ca="1" si="456"/>
        <v>0</v>
      </c>
      <c r="Z2640" s="678">
        <f t="shared" ca="1" si="456"/>
        <v>0</v>
      </c>
      <c r="AA2640" t="str">
        <f t="shared" si="452"/>
        <v>ASR_CMS_19</v>
      </c>
      <c r="AB2640" s="957">
        <f t="shared" si="453"/>
        <v>45406</v>
      </c>
      <c r="AC2640" t="str">
        <f t="shared" si="454"/>
        <v>Unaudited</v>
      </c>
    </row>
    <row r="2641" spans="1:29" ht="30" x14ac:dyDescent="0.25">
      <c r="A2641" t="s">
        <v>421</v>
      </c>
      <c r="B2641" t="s">
        <v>1380</v>
      </c>
      <c r="C2641" t="s">
        <v>1381</v>
      </c>
      <c r="D2641">
        <v>1900</v>
      </c>
      <c r="E2641" s="957">
        <v>1</v>
      </c>
      <c r="F2641" t="s">
        <v>440</v>
      </c>
      <c r="G2641" s="957">
        <v>182</v>
      </c>
      <c r="H2641" t="s">
        <v>387</v>
      </c>
      <c r="I2641" s="937" t="s">
        <v>489</v>
      </c>
      <c r="J2641" s="937" t="s">
        <v>445</v>
      </c>
      <c r="K2641" s="937" t="s">
        <v>0</v>
      </c>
      <c r="L2641" s="937">
        <v>2.5</v>
      </c>
      <c r="M2641" s="958" t="s">
        <v>152</v>
      </c>
      <c r="N2641" s="678">
        <f t="shared" ca="1" si="455"/>
        <v>8763.9436411975094</v>
      </c>
      <c r="O2641" s="678">
        <f t="shared" ca="1" si="456"/>
        <v>3232.7350546971811</v>
      </c>
      <c r="P2641" s="678">
        <f t="shared" ca="1" si="456"/>
        <v>363.24957818013223</v>
      </c>
      <c r="Q2641" s="678">
        <f t="shared" ca="1" si="456"/>
        <v>3759.3621335937396</v>
      </c>
      <c r="R2641" s="678">
        <f t="shared" ca="1" si="456"/>
        <v>443.95622098088108</v>
      </c>
      <c r="S2641" s="678">
        <f t="shared" ca="1" si="456"/>
        <v>1.0234669350651382</v>
      </c>
      <c r="T2641" s="678">
        <f t="shared" ca="1" si="456"/>
        <v>237.16160703159429</v>
      </c>
      <c r="U2641" s="678">
        <f t="shared" ca="1" si="456"/>
        <v>0</v>
      </c>
      <c r="V2641" s="678">
        <f t="shared" ca="1" si="456"/>
        <v>27.898477817538812</v>
      </c>
      <c r="W2641" s="678">
        <f t="shared" ca="1" si="449"/>
        <v>698.55710196137716</v>
      </c>
      <c r="X2641" s="678">
        <f t="shared" ca="1" si="456"/>
        <v>0</v>
      </c>
      <c r="Y2641" s="678">
        <f t="shared" ca="1" si="456"/>
        <v>0</v>
      </c>
      <c r="Z2641" s="678">
        <f t="shared" ca="1" si="456"/>
        <v>0</v>
      </c>
      <c r="AA2641" t="str">
        <f t="shared" si="452"/>
        <v>ASR_CMS_19</v>
      </c>
      <c r="AB2641" s="957">
        <f t="shared" si="453"/>
        <v>45406</v>
      </c>
      <c r="AC2641" t="str">
        <f t="shared" si="454"/>
        <v>Unaudited</v>
      </c>
    </row>
    <row r="2642" spans="1:29" x14ac:dyDescent="0.25">
      <c r="A2642" t="s">
        <v>421</v>
      </c>
      <c r="B2642" t="s">
        <v>1380</v>
      </c>
      <c r="C2642" t="s">
        <v>1381</v>
      </c>
      <c r="D2642">
        <v>1900</v>
      </c>
      <c r="E2642" s="957">
        <v>1</v>
      </c>
      <c r="F2642" t="s">
        <v>440</v>
      </c>
      <c r="G2642" s="957">
        <v>182</v>
      </c>
      <c r="H2642" t="s">
        <v>387</v>
      </c>
      <c r="I2642" s="937" t="s">
        <v>489</v>
      </c>
      <c r="J2642" s="937" t="s">
        <v>445</v>
      </c>
      <c r="K2642" s="937" t="s">
        <v>0</v>
      </c>
      <c r="L2642" s="937" t="s">
        <v>97</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ASR_CMS_19</v>
      </c>
      <c r="AB2642" s="957">
        <f t="shared" si="453"/>
        <v>45406</v>
      </c>
      <c r="AC2642" t="str">
        <f t="shared" si="454"/>
        <v>Unaudited</v>
      </c>
    </row>
    <row r="2643" spans="1:29" x14ac:dyDescent="0.25">
      <c r="A2643" t="s">
        <v>421</v>
      </c>
      <c r="B2643" t="s">
        <v>1380</v>
      </c>
      <c r="C2643" t="s">
        <v>1381</v>
      </c>
      <c r="D2643">
        <v>1900</v>
      </c>
      <c r="E2643" s="957">
        <v>1</v>
      </c>
      <c r="F2643" t="s">
        <v>440</v>
      </c>
      <c r="G2643" s="957">
        <v>182</v>
      </c>
      <c r="H2643" t="s">
        <v>387</v>
      </c>
      <c r="I2643" s="937" t="s">
        <v>489</v>
      </c>
      <c r="J2643" s="937" t="s">
        <v>445</v>
      </c>
      <c r="K2643" s="937" t="s">
        <v>0</v>
      </c>
      <c r="L2643" s="937" t="s">
        <v>153</v>
      </c>
      <c r="M2643" s="958" t="s">
        <v>452</v>
      </c>
      <c r="N2643" s="678">
        <f t="shared" ca="1" si="455"/>
        <v>-23985.166363396318</v>
      </c>
      <c r="O2643" s="678">
        <f t="shared" ca="1" si="456"/>
        <v>-4980.2871267762939</v>
      </c>
      <c r="P2643" s="678">
        <f t="shared" ca="1" si="456"/>
        <v>-695.50701141546938</v>
      </c>
      <c r="Q2643" s="678">
        <f t="shared" ca="1" si="456"/>
        <v>-7734.5822395307196</v>
      </c>
      <c r="R2643" s="678">
        <f t="shared" ca="1" si="456"/>
        <v>-1040.3032940726293</v>
      </c>
      <c r="S2643" s="678">
        <f t="shared" ca="1" si="456"/>
        <v>-12.937205612684734</v>
      </c>
      <c r="T2643" s="678">
        <f t="shared" ca="1" si="456"/>
        <v>-654.5982409880379</v>
      </c>
      <c r="U2643" s="678">
        <f t="shared" ca="1" si="456"/>
        <v>0</v>
      </c>
      <c r="V2643" s="678">
        <f t="shared" ca="1" si="456"/>
        <v>-34.127492318227695</v>
      </c>
      <c r="W2643" s="678">
        <f t="shared" ca="1" si="449"/>
        <v>-8832.8237526822559</v>
      </c>
      <c r="X2643" s="678">
        <f t="shared" ca="1" si="456"/>
        <v>0</v>
      </c>
      <c r="Y2643" s="678">
        <f t="shared" ca="1" si="456"/>
        <v>0</v>
      </c>
      <c r="Z2643" s="678">
        <f t="shared" ca="1" si="456"/>
        <v>0</v>
      </c>
      <c r="AA2643" t="str">
        <f t="shared" si="452"/>
        <v>ASR_CMS_19</v>
      </c>
      <c r="AB2643" s="957">
        <f t="shared" si="453"/>
        <v>45406</v>
      </c>
      <c r="AC2643" t="str">
        <f t="shared" si="454"/>
        <v>Unaudited</v>
      </c>
    </row>
    <row r="2644" spans="1:29" x14ac:dyDescent="0.25">
      <c r="A2644" t="s">
        <v>421</v>
      </c>
      <c r="B2644" t="s">
        <v>1380</v>
      </c>
      <c r="C2644" t="s">
        <v>1381</v>
      </c>
      <c r="D2644">
        <v>1900</v>
      </c>
      <c r="E2644" s="957">
        <v>1</v>
      </c>
      <c r="F2644" t="s">
        <v>440</v>
      </c>
      <c r="G2644" s="957">
        <v>182</v>
      </c>
      <c r="H2644" t="s">
        <v>387</v>
      </c>
      <c r="I2644" s="937" t="s">
        <v>489</v>
      </c>
      <c r="J2644" s="937" t="s">
        <v>445</v>
      </c>
      <c r="K2644" s="937" t="s">
        <v>0</v>
      </c>
      <c r="L2644" s="937" t="s">
        <v>912</v>
      </c>
      <c r="M2644" s="958" t="s">
        <v>24</v>
      </c>
      <c r="N2644" s="678">
        <f t="shared" ca="1" si="455"/>
        <v>172187.22</v>
      </c>
      <c r="O2644" s="678">
        <f t="shared" ca="1" si="456"/>
        <v>172187.22</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ASR_CMS_19</v>
      </c>
      <c r="AB2644" s="957">
        <f t="shared" si="453"/>
        <v>45406</v>
      </c>
      <c r="AC2644" t="str">
        <f t="shared" si="454"/>
        <v>Unaudited</v>
      </c>
    </row>
    <row r="2645" spans="1:29" x14ac:dyDescent="0.25">
      <c r="A2645" t="s">
        <v>421</v>
      </c>
      <c r="B2645" t="s">
        <v>1380</v>
      </c>
      <c r="C2645" t="s">
        <v>1381</v>
      </c>
      <c r="D2645">
        <v>1900</v>
      </c>
      <c r="E2645" s="957">
        <v>1</v>
      </c>
      <c r="F2645" t="s">
        <v>440</v>
      </c>
      <c r="G2645" s="957">
        <v>182</v>
      </c>
      <c r="H2645" t="s">
        <v>387</v>
      </c>
      <c r="I2645" s="937" t="s">
        <v>489</v>
      </c>
      <c r="J2645" s="937" t="s">
        <v>445</v>
      </c>
      <c r="K2645" s="937" t="s">
        <v>53</v>
      </c>
      <c r="L2645" s="937">
        <v>3.1</v>
      </c>
      <c r="M2645" s="958" t="s">
        <v>33</v>
      </c>
      <c r="N2645" s="678">
        <f t="shared" ca="1" si="455"/>
        <v>1568092.6699999995</v>
      </c>
      <c r="O2645" s="678">
        <f t="shared" ca="1" si="456"/>
        <v>768165.98999999964</v>
      </c>
      <c r="P2645" s="678">
        <f t="shared" ca="1" si="456"/>
        <v>96777.620000000024</v>
      </c>
      <c r="Q2645" s="678">
        <f t="shared" ca="1" si="456"/>
        <v>487590.44</v>
      </c>
      <c r="R2645" s="678">
        <f t="shared" ca="1" si="456"/>
        <v>88397.040000000008</v>
      </c>
      <c r="S2645" s="678">
        <f t="shared" ca="1" si="456"/>
        <v>482.66</v>
      </c>
      <c r="T2645" s="678">
        <f t="shared" ca="1" si="456"/>
        <v>49144.999999999985</v>
      </c>
      <c r="U2645" s="678">
        <f t="shared" ca="1" si="456"/>
        <v>0</v>
      </c>
      <c r="V2645" s="678">
        <f t="shared" ca="1" si="456"/>
        <v>2845.9900000000002</v>
      </c>
      <c r="W2645" s="678">
        <f t="shared" ca="1" si="449"/>
        <v>74687.930000000008</v>
      </c>
      <c r="X2645" s="678">
        <f t="shared" ca="1" si="456"/>
        <v>0</v>
      </c>
      <c r="Y2645" s="678">
        <f t="shared" ca="1" si="456"/>
        <v>0</v>
      </c>
      <c r="Z2645" s="678">
        <f t="shared" ca="1" si="456"/>
        <v>0</v>
      </c>
      <c r="AA2645" t="str">
        <f t="shared" si="452"/>
        <v>ASR_CMS_19</v>
      </c>
      <c r="AB2645" s="957">
        <f t="shared" si="453"/>
        <v>45406</v>
      </c>
      <c r="AC2645" t="str">
        <f t="shared" si="454"/>
        <v>Unaudited</v>
      </c>
    </row>
    <row r="2646" spans="1:29" x14ac:dyDescent="0.25">
      <c r="A2646" t="s">
        <v>421</v>
      </c>
      <c r="B2646" t="s">
        <v>1380</v>
      </c>
      <c r="C2646" t="s">
        <v>1381</v>
      </c>
      <c r="D2646">
        <v>1900</v>
      </c>
      <c r="E2646" s="957">
        <v>1</v>
      </c>
      <c r="F2646" t="s">
        <v>440</v>
      </c>
      <c r="G2646" s="957">
        <v>182</v>
      </c>
      <c r="H2646" t="s">
        <v>387</v>
      </c>
      <c r="I2646" s="937" t="s">
        <v>489</v>
      </c>
      <c r="J2646" s="937" t="s">
        <v>445</v>
      </c>
      <c r="K2646" s="937" t="s">
        <v>53</v>
      </c>
      <c r="L2646" s="937">
        <v>3.2</v>
      </c>
      <c r="M2646" s="958" t="s">
        <v>34</v>
      </c>
      <c r="N2646" s="678">
        <f t="shared" ca="1" si="455"/>
        <v>3162486.2900000005</v>
      </c>
      <c r="O2646" s="678">
        <f t="shared" ca="1" si="456"/>
        <v>1138098.3400000001</v>
      </c>
      <c r="P2646" s="678">
        <f t="shared" ca="1" si="456"/>
        <v>159142.52000000008</v>
      </c>
      <c r="Q2646" s="678">
        <f t="shared" ca="1" si="456"/>
        <v>1237137.83</v>
      </c>
      <c r="R2646" s="678">
        <f t="shared" ca="1" si="456"/>
        <v>176432.48000000004</v>
      </c>
      <c r="S2646" s="678">
        <f t="shared" ca="1" si="456"/>
        <v>850.69999999999993</v>
      </c>
      <c r="T2646" s="678">
        <f t="shared" ca="1" si="456"/>
        <v>112933.31</v>
      </c>
      <c r="U2646" s="678">
        <f t="shared" ca="1" si="456"/>
        <v>0</v>
      </c>
      <c r="V2646" s="678">
        <f t="shared" ca="1" si="456"/>
        <v>9454.52</v>
      </c>
      <c r="W2646" s="678">
        <f t="shared" ca="1" si="449"/>
        <v>328436.58999999997</v>
      </c>
      <c r="X2646" s="678">
        <f t="shared" ca="1" si="456"/>
        <v>0</v>
      </c>
      <c r="Y2646" s="678">
        <f t="shared" ca="1" si="456"/>
        <v>0</v>
      </c>
      <c r="Z2646" s="678">
        <f t="shared" ca="1" si="456"/>
        <v>0</v>
      </c>
      <c r="AA2646" t="str">
        <f t="shared" si="452"/>
        <v>ASR_CMS_19</v>
      </c>
      <c r="AB2646" s="957">
        <f t="shared" si="453"/>
        <v>45406</v>
      </c>
      <c r="AC2646" t="str">
        <f t="shared" si="454"/>
        <v>Unaudited</v>
      </c>
    </row>
    <row r="2647" spans="1:29" x14ac:dyDescent="0.25">
      <c r="A2647" t="s">
        <v>421</v>
      </c>
      <c r="B2647" t="s">
        <v>1380</v>
      </c>
      <c r="C2647" t="s">
        <v>1381</v>
      </c>
      <c r="D2647">
        <v>1900</v>
      </c>
      <c r="E2647" s="957">
        <v>1</v>
      </c>
      <c r="F2647" t="s">
        <v>440</v>
      </c>
      <c r="G2647" s="957">
        <v>182</v>
      </c>
      <c r="H2647" t="s">
        <v>387</v>
      </c>
      <c r="I2647" s="937" t="s">
        <v>489</v>
      </c>
      <c r="J2647" s="937" t="s">
        <v>445</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ASR_CMS_19</v>
      </c>
      <c r="AB2647" s="957">
        <f t="shared" si="453"/>
        <v>45406</v>
      </c>
      <c r="AC2647" t="str">
        <f t="shared" si="454"/>
        <v>Unaudited</v>
      </c>
    </row>
    <row r="2648" spans="1:29" x14ac:dyDescent="0.25">
      <c r="A2648" t="s">
        <v>421</v>
      </c>
      <c r="B2648" t="s">
        <v>1380</v>
      </c>
      <c r="C2648" t="s">
        <v>1381</v>
      </c>
      <c r="D2648">
        <v>1900</v>
      </c>
      <c r="E2648" s="957">
        <v>1</v>
      </c>
      <c r="F2648" t="s">
        <v>440</v>
      </c>
      <c r="G2648" s="957">
        <v>182</v>
      </c>
      <c r="H2648" t="s">
        <v>387</v>
      </c>
      <c r="I2648" s="937" t="s">
        <v>489</v>
      </c>
      <c r="J2648" s="937" t="s">
        <v>445</v>
      </c>
      <c r="K2648" s="937" t="s">
        <v>53</v>
      </c>
      <c r="L2648" s="947" t="s">
        <v>44</v>
      </c>
      <c r="M2648" s="961" t="s">
        <v>154</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ASR_CMS_19</v>
      </c>
      <c r="AB2648" s="957">
        <f t="shared" si="453"/>
        <v>45406</v>
      </c>
      <c r="AC2648" t="str">
        <f t="shared" si="454"/>
        <v>Unaudited</v>
      </c>
    </row>
    <row r="2649" spans="1:29" x14ac:dyDescent="0.25">
      <c r="A2649" t="s">
        <v>421</v>
      </c>
      <c r="B2649" t="s">
        <v>1380</v>
      </c>
      <c r="C2649" t="s">
        <v>1381</v>
      </c>
      <c r="D2649">
        <v>1900</v>
      </c>
      <c r="E2649" s="957">
        <v>1</v>
      </c>
      <c r="F2649" t="s">
        <v>440</v>
      </c>
      <c r="G2649" s="957">
        <v>182</v>
      </c>
      <c r="H2649" t="s">
        <v>387</v>
      </c>
      <c r="I2649" s="958" t="s">
        <v>489</v>
      </c>
      <c r="J2649" s="958" t="s">
        <v>445</v>
      </c>
      <c r="K2649" s="958" t="s">
        <v>53</v>
      </c>
      <c r="L2649" s="937" t="s">
        <v>41</v>
      </c>
      <c r="M2649" s="958" t="s">
        <v>52</v>
      </c>
      <c r="N2649" s="678">
        <f t="shared" ca="1" si="455"/>
        <v>92653.614930380732</v>
      </c>
      <c r="O2649" s="678">
        <f t="shared" ca="1" si="456"/>
        <v>45435.372652591563</v>
      </c>
      <c r="P2649" s="678">
        <f t="shared" ca="1" si="456"/>
        <v>7930.2993879851665</v>
      </c>
      <c r="Q2649" s="678">
        <f t="shared" ca="1" si="456"/>
        <v>29821.925437261405</v>
      </c>
      <c r="R2649" s="678">
        <f t="shared" ca="1" si="456"/>
        <v>5202.7687297391221</v>
      </c>
      <c r="S2649" s="678">
        <f t="shared" ca="1" si="456"/>
        <v>116.06042512191259</v>
      </c>
      <c r="T2649" s="678">
        <f t="shared" ca="1" si="456"/>
        <v>2281.6900081699728</v>
      </c>
      <c r="U2649" s="678">
        <f t="shared" ca="1" si="456"/>
        <v>0</v>
      </c>
      <c r="V2649" s="678">
        <f t="shared" ca="1" si="456"/>
        <v>254.01296926820808</v>
      </c>
      <c r="W2649" s="678">
        <f t="shared" ca="1" si="449"/>
        <v>1611.4853202433662</v>
      </c>
      <c r="X2649" s="678">
        <f t="shared" ca="1" si="456"/>
        <v>0</v>
      </c>
      <c r="Y2649" s="678">
        <f t="shared" ca="1" si="456"/>
        <v>0</v>
      </c>
      <c r="Z2649" s="678">
        <f t="shared" ca="1" si="456"/>
        <v>0</v>
      </c>
      <c r="AA2649" t="str">
        <f t="shared" si="452"/>
        <v>ASR_CMS_19</v>
      </c>
      <c r="AB2649" s="957">
        <f t="shared" si="453"/>
        <v>45406</v>
      </c>
      <c r="AC2649" t="str">
        <f t="shared" si="454"/>
        <v>Unaudited</v>
      </c>
    </row>
    <row r="2650" spans="1:29" x14ac:dyDescent="0.25">
      <c r="A2650" t="s">
        <v>421</v>
      </c>
      <c r="B2650" t="s">
        <v>1380</v>
      </c>
      <c r="C2650" t="s">
        <v>1381</v>
      </c>
      <c r="D2650">
        <v>1900</v>
      </c>
      <c r="E2650" s="957">
        <v>1</v>
      </c>
      <c r="F2650" t="s">
        <v>440</v>
      </c>
      <c r="G2650" s="957">
        <v>182</v>
      </c>
      <c r="H2650" t="s">
        <v>387</v>
      </c>
      <c r="I2650" s="937" t="s">
        <v>489</v>
      </c>
      <c r="J2650" s="937" t="s">
        <v>445</v>
      </c>
      <c r="K2650" s="937" t="s">
        <v>53</v>
      </c>
      <c r="L2650" s="937" t="s">
        <v>42</v>
      </c>
      <c r="M2650" s="962" t="s">
        <v>155</v>
      </c>
      <c r="N2650" s="678">
        <f t="shared" ca="1" si="455"/>
        <v>34306.927226186635</v>
      </c>
      <c r="O2650" s="678">
        <f t="shared" ca="1" si="456"/>
        <v>13825.424298543969</v>
      </c>
      <c r="P2650" s="678">
        <f t="shared" ca="1" si="456"/>
        <v>1854.1305588322366</v>
      </c>
      <c r="Q2650" s="678">
        <f t="shared" ca="1" si="456"/>
        <v>12508.81095406307</v>
      </c>
      <c r="R2650" s="678">
        <f t="shared" ca="1" si="456"/>
        <v>1920.474690295558</v>
      </c>
      <c r="S2650" s="678">
        <f t="shared" ca="1" si="456"/>
        <v>9.6703628413938727</v>
      </c>
      <c r="T2650" s="678">
        <f t="shared" ca="1" si="456"/>
        <v>1175.4935399441385</v>
      </c>
      <c r="U2650" s="678">
        <f t="shared" ca="1" si="456"/>
        <v>0</v>
      </c>
      <c r="V2650" s="678">
        <f t="shared" ca="1" si="456"/>
        <v>89.211011905407176</v>
      </c>
      <c r="W2650" s="678">
        <f t="shared" ca="1" si="449"/>
        <v>2923.71180976086</v>
      </c>
      <c r="X2650" s="678">
        <f t="shared" ca="1" si="456"/>
        <v>0</v>
      </c>
      <c r="Y2650" s="678">
        <f t="shared" ca="1" si="456"/>
        <v>0</v>
      </c>
      <c r="Z2650" s="678">
        <f t="shared" ca="1" si="456"/>
        <v>0</v>
      </c>
      <c r="AA2650" t="str">
        <f t="shared" si="452"/>
        <v>ASR_CMS_19</v>
      </c>
      <c r="AB2650" s="957">
        <f t="shared" si="453"/>
        <v>45406</v>
      </c>
      <c r="AC2650" t="str">
        <f t="shared" si="454"/>
        <v>Unaudited</v>
      </c>
    </row>
    <row r="2651" spans="1:29" x14ac:dyDescent="0.25">
      <c r="A2651" t="s">
        <v>421</v>
      </c>
      <c r="B2651" t="s">
        <v>1380</v>
      </c>
      <c r="C2651" t="s">
        <v>1381</v>
      </c>
      <c r="D2651">
        <v>1900</v>
      </c>
      <c r="E2651" s="957">
        <v>1</v>
      </c>
      <c r="F2651" t="s">
        <v>440</v>
      </c>
      <c r="G2651" s="957">
        <v>182</v>
      </c>
      <c r="H2651" t="s">
        <v>387</v>
      </c>
      <c r="I2651" s="937" t="s">
        <v>489</v>
      </c>
      <c r="J2651" s="937" t="s">
        <v>445</v>
      </c>
      <c r="K2651" s="937" t="s">
        <v>53</v>
      </c>
      <c r="L2651" s="937" t="s">
        <v>43</v>
      </c>
      <c r="M2651" s="962" t="s">
        <v>463</v>
      </c>
      <c r="N2651" s="678">
        <f t="shared" ca="1" si="455"/>
        <v>114802.23975779093</v>
      </c>
      <c r="O2651" s="678">
        <f t="shared" ca="1" si="456"/>
        <v>23837.571444297118</v>
      </c>
      <c r="P2651" s="678">
        <f t="shared" ca="1" si="456"/>
        <v>3328.9643051880475</v>
      </c>
      <c r="Q2651" s="678">
        <f t="shared" ca="1" si="456"/>
        <v>37020.688171838185</v>
      </c>
      <c r="R2651" s="678">
        <f t="shared" ca="1" si="456"/>
        <v>4979.2920498231815</v>
      </c>
      <c r="S2651" s="678">
        <f t="shared" ca="1" si="456"/>
        <v>61.922446483834314</v>
      </c>
      <c r="T2651" s="678">
        <f t="shared" ca="1" si="456"/>
        <v>3133.1591813189211</v>
      </c>
      <c r="U2651" s="678">
        <f t="shared" ca="1" si="456"/>
        <v>0</v>
      </c>
      <c r="V2651" s="678">
        <f t="shared" ca="1" si="456"/>
        <v>163.34731625745391</v>
      </c>
      <c r="W2651" s="678">
        <f t="shared" ca="1" si="449"/>
        <v>42277.29484258419</v>
      </c>
      <c r="X2651" s="678">
        <f t="shared" ca="1" si="456"/>
        <v>0</v>
      </c>
      <c r="Y2651" s="678">
        <f t="shared" ca="1" si="456"/>
        <v>0</v>
      </c>
      <c r="Z2651" s="678">
        <f t="shared" ca="1" si="456"/>
        <v>0</v>
      </c>
      <c r="AA2651" t="str">
        <f t="shared" si="452"/>
        <v>ASR_CMS_19</v>
      </c>
      <c r="AB2651" s="957">
        <f t="shared" si="453"/>
        <v>45406</v>
      </c>
      <c r="AC2651" t="str">
        <f t="shared" si="454"/>
        <v>Unaudited</v>
      </c>
    </row>
    <row r="2652" spans="1:29" x14ac:dyDescent="0.25">
      <c r="A2652" t="s">
        <v>421</v>
      </c>
      <c r="B2652" t="s">
        <v>1380</v>
      </c>
      <c r="C2652" t="s">
        <v>1381</v>
      </c>
      <c r="D2652">
        <v>1900</v>
      </c>
      <c r="E2652" s="957">
        <v>1</v>
      </c>
      <c r="F2652" t="s">
        <v>440</v>
      </c>
      <c r="G2652" s="957">
        <v>182</v>
      </c>
      <c r="H2652" t="s">
        <v>387</v>
      </c>
      <c r="I2652" s="937" t="s">
        <v>489</v>
      </c>
      <c r="J2652" s="937" t="s">
        <v>445</v>
      </c>
      <c r="K2652" s="937" t="s">
        <v>915</v>
      </c>
      <c r="L2652" s="937" t="s">
        <v>916</v>
      </c>
      <c r="M2652" s="962" t="s">
        <v>915</v>
      </c>
      <c r="N2652" s="678">
        <f t="shared" ca="1" si="455"/>
        <v>8409.84</v>
      </c>
      <c r="O2652" s="678">
        <f t="shared" ca="1" si="456"/>
        <v>8409.84</v>
      </c>
      <c r="P2652" s="678">
        <f t="shared" ca="1" si="456"/>
        <v>0</v>
      </c>
      <c r="Q2652" s="678">
        <f t="shared" ca="1" si="456"/>
        <v>0</v>
      </c>
      <c r="R2652" s="678">
        <f t="shared" ca="1" si="456"/>
        <v>0</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ASR_CMS_19</v>
      </c>
      <c r="AB2652" s="957">
        <f t="shared" si="453"/>
        <v>45406</v>
      </c>
      <c r="AC2652" t="str">
        <f t="shared" si="454"/>
        <v>Unaudited</v>
      </c>
    </row>
    <row r="2653" spans="1:29" x14ac:dyDescent="0.25">
      <c r="A2653" t="s">
        <v>421</v>
      </c>
      <c r="B2653" t="s">
        <v>1380</v>
      </c>
      <c r="C2653" t="s">
        <v>1381</v>
      </c>
      <c r="D2653">
        <v>1900</v>
      </c>
      <c r="E2653" s="957">
        <v>1</v>
      </c>
      <c r="F2653" t="s">
        <v>440</v>
      </c>
      <c r="G2653" s="957">
        <v>182</v>
      </c>
      <c r="H2653" t="s">
        <v>387</v>
      </c>
      <c r="I2653" s="937" t="s">
        <v>489</v>
      </c>
      <c r="J2653" s="937" t="s">
        <v>445</v>
      </c>
      <c r="K2653" s="937" t="s">
        <v>915</v>
      </c>
      <c r="L2653" s="937" t="s">
        <v>917</v>
      </c>
      <c r="M2653" s="962" t="s">
        <v>920</v>
      </c>
      <c r="N2653" s="678">
        <f t="shared" ca="1" si="455"/>
        <v>19.768366833524723</v>
      </c>
      <c r="O2653" s="678">
        <f t="shared" ca="1" si="456"/>
        <v>19.768366833524723</v>
      </c>
      <c r="P2653" s="678">
        <f t="shared" ca="1" si="456"/>
        <v>0</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ASR_CMS_19</v>
      </c>
      <c r="AB2653" s="957">
        <f t="shared" si="453"/>
        <v>45406</v>
      </c>
      <c r="AC2653" t="str">
        <f t="shared" si="454"/>
        <v>Unaudited</v>
      </c>
    </row>
    <row r="2654" spans="1:29" x14ac:dyDescent="0.25">
      <c r="A2654" t="s">
        <v>421</v>
      </c>
      <c r="B2654" t="s">
        <v>1380</v>
      </c>
      <c r="C2654" t="s">
        <v>1381</v>
      </c>
      <c r="D2654">
        <v>1900</v>
      </c>
      <c r="E2654" s="957">
        <v>1</v>
      </c>
      <c r="F2654" t="s">
        <v>440</v>
      </c>
      <c r="G2654" s="957">
        <v>182</v>
      </c>
      <c r="H2654" t="s">
        <v>387</v>
      </c>
      <c r="I2654" s="937" t="s">
        <v>489</v>
      </c>
      <c r="J2654" s="937" t="s">
        <v>445</v>
      </c>
      <c r="K2654" s="937" t="s">
        <v>915</v>
      </c>
      <c r="L2654" s="937" t="s">
        <v>918</v>
      </c>
      <c r="M2654" s="962" t="s">
        <v>921</v>
      </c>
      <c r="N2654" s="678">
        <f t="shared" ca="1" si="455"/>
        <v>-50.823441752227922</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-10.552994666043425</v>
      </c>
      <c r="P2654" s="678">
        <f t="shared" ca="1" si="459"/>
        <v>-1.4737467127551294</v>
      </c>
      <c r="Q2654" s="678">
        <f t="shared" ca="1" si="459"/>
        <v>-16.389216733910661</v>
      </c>
      <c r="R2654" s="678">
        <f t="shared" ca="1" si="459"/>
        <v>-2.2043538522892456</v>
      </c>
      <c r="S2654" s="678">
        <f t="shared" ca="1" si="459"/>
        <v>-2.7413331470416961E-2</v>
      </c>
      <c r="T2654" s="678">
        <f t="shared" ca="1" si="459"/>
        <v>-1.3870629483203423</v>
      </c>
      <c r="U2654" s="678">
        <f t="shared" ca="1" si="459"/>
        <v>0</v>
      </c>
      <c r="V2654" s="678">
        <f t="shared" ca="1" si="457"/>
        <v>-7.2314554408596049E-2</v>
      </c>
      <c r="W2654" s="678">
        <f t="shared" ca="1" si="449"/>
        <v>-18.7163389530301</v>
      </c>
      <c r="X2654" s="678">
        <f t="shared" ca="1" si="458"/>
        <v>0</v>
      </c>
      <c r="Y2654" s="678">
        <f t="shared" ca="1" si="458"/>
        <v>0</v>
      </c>
      <c r="Z2654" s="678">
        <f t="shared" ca="1" si="458"/>
        <v>0</v>
      </c>
      <c r="AA2654" t="str">
        <f t="shared" si="452"/>
        <v>ASR_CMS_19</v>
      </c>
      <c r="AB2654" s="957">
        <f t="shared" si="453"/>
        <v>45406</v>
      </c>
      <c r="AC2654" t="str">
        <f t="shared" si="454"/>
        <v>Unaudited</v>
      </c>
    </row>
    <row r="2655" spans="1:29" x14ac:dyDescent="0.25">
      <c r="A2655" t="s">
        <v>421</v>
      </c>
      <c r="B2655" t="s">
        <v>1380</v>
      </c>
      <c r="C2655" t="s">
        <v>1381</v>
      </c>
      <c r="D2655">
        <v>1900</v>
      </c>
      <c r="E2655" s="957">
        <v>1</v>
      </c>
      <c r="F2655" t="s">
        <v>440</v>
      </c>
      <c r="G2655" s="957">
        <v>182</v>
      </c>
      <c r="H2655" t="s">
        <v>387</v>
      </c>
      <c r="I2655" s="937" t="s">
        <v>489</v>
      </c>
      <c r="J2655" s="937" t="s">
        <v>445</v>
      </c>
      <c r="K2655" s="937" t="s">
        <v>446</v>
      </c>
      <c r="L2655" s="937">
        <v>5.0999999999999996</v>
      </c>
      <c r="M2655" s="962" t="s">
        <v>37</v>
      </c>
      <c r="N2655" s="678">
        <f t="shared" ca="1" si="455"/>
        <v>1984655.51</v>
      </c>
      <c r="O2655" s="678">
        <f t="shared" ca="1" si="459"/>
        <v>657808.83999999973</v>
      </c>
      <c r="P2655" s="678">
        <f t="shared" ca="1" si="459"/>
        <v>352852.41000000003</v>
      </c>
      <c r="Q2655" s="678">
        <f t="shared" ca="1" si="459"/>
        <v>444924.86000000004</v>
      </c>
      <c r="R2655" s="678">
        <f t="shared" ca="1" si="459"/>
        <v>405220.52000000008</v>
      </c>
      <c r="S2655" s="678">
        <f t="shared" ca="1" si="459"/>
        <v>2579.14</v>
      </c>
      <c r="T2655" s="678">
        <f t="shared" ca="1" si="459"/>
        <v>102568.29000000002</v>
      </c>
      <c r="U2655" s="678">
        <f t="shared" ca="1" si="459"/>
        <v>0</v>
      </c>
      <c r="V2655" s="678">
        <f t="shared" ca="1" si="457"/>
        <v>4677.6200000000008</v>
      </c>
      <c r="W2655" s="678">
        <f t="shared" ca="1" si="449"/>
        <v>14023.83</v>
      </c>
      <c r="X2655" s="678">
        <f t="shared" ca="1" si="458"/>
        <v>0</v>
      </c>
      <c r="Y2655" s="678">
        <f t="shared" ca="1" si="458"/>
        <v>0</v>
      </c>
      <c r="Z2655" s="678">
        <f t="shared" ca="1" si="458"/>
        <v>0</v>
      </c>
      <c r="AA2655" t="str">
        <f t="shared" si="452"/>
        <v>ASR_CMS_19</v>
      </c>
      <c r="AB2655" s="957">
        <f t="shared" si="453"/>
        <v>45406</v>
      </c>
      <c r="AC2655" t="str">
        <f t="shared" si="454"/>
        <v>Unaudited</v>
      </c>
    </row>
    <row r="2656" spans="1:29" ht="30" x14ac:dyDescent="0.25">
      <c r="A2656" t="s">
        <v>421</v>
      </c>
      <c r="B2656" t="s">
        <v>1380</v>
      </c>
      <c r="C2656" t="s">
        <v>1381</v>
      </c>
      <c r="D2656">
        <v>1900</v>
      </c>
      <c r="E2656" s="957">
        <v>1</v>
      </c>
      <c r="F2656" t="s">
        <v>440</v>
      </c>
      <c r="G2656" s="957">
        <v>182</v>
      </c>
      <c r="H2656" t="s">
        <v>387</v>
      </c>
      <c r="I2656" s="937" t="s">
        <v>489</v>
      </c>
      <c r="J2656" s="937" t="s">
        <v>445</v>
      </c>
      <c r="K2656" s="937" t="s">
        <v>446</v>
      </c>
      <c r="L2656" s="945">
        <v>5.2</v>
      </c>
      <c r="M2656" s="960" t="s">
        <v>304</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ASR_CMS_19</v>
      </c>
      <c r="AB2656" s="957">
        <f t="shared" si="453"/>
        <v>45406</v>
      </c>
      <c r="AC2656" t="str">
        <f t="shared" si="454"/>
        <v>Unaudited</v>
      </c>
    </row>
    <row r="2657" spans="1:29" ht="30" x14ac:dyDescent="0.25">
      <c r="A2657" t="s">
        <v>421</v>
      </c>
      <c r="B2657" t="s">
        <v>1380</v>
      </c>
      <c r="C2657" t="s">
        <v>1381</v>
      </c>
      <c r="D2657">
        <v>1900</v>
      </c>
      <c r="E2657" s="957">
        <v>1</v>
      </c>
      <c r="F2657" t="s">
        <v>440</v>
      </c>
      <c r="G2657" s="957">
        <v>182</v>
      </c>
      <c r="H2657" t="s">
        <v>387</v>
      </c>
      <c r="I2657" s="962" t="s">
        <v>489</v>
      </c>
      <c r="J2657" s="962" t="s">
        <v>445</v>
      </c>
      <c r="K2657" s="962" t="s">
        <v>446</v>
      </c>
      <c r="L2657" s="937">
        <v>5.3</v>
      </c>
      <c r="M2657" s="962" t="s">
        <v>305</v>
      </c>
      <c r="N2657" s="678">
        <f t="shared" ca="1" si="455"/>
        <v>3326.3080972774524</v>
      </c>
      <c r="O2657" s="678">
        <f t="shared" ca="1" si="459"/>
        <v>1102.4960553243259</v>
      </c>
      <c r="P2657" s="678">
        <f t="shared" ca="1" si="459"/>
        <v>591.38516614748096</v>
      </c>
      <c r="Q2657" s="678">
        <f t="shared" ca="1" si="459"/>
        <v>745.69977360858809</v>
      </c>
      <c r="R2657" s="678">
        <f t="shared" ca="1" si="459"/>
        <v>679.15479037416435</v>
      </c>
      <c r="S2657" s="678">
        <f t="shared" ca="1" si="459"/>
        <v>4.3226717295699197</v>
      </c>
      <c r="T2657" s="678">
        <f t="shared" ca="1" si="459"/>
        <v>171.90576995949388</v>
      </c>
      <c r="U2657" s="678">
        <f t="shared" ca="1" si="459"/>
        <v>0</v>
      </c>
      <c r="V2657" s="678">
        <f t="shared" ca="1" si="457"/>
        <v>7.8397511324204352</v>
      </c>
      <c r="W2657" s="678">
        <f t="shared" ca="1" si="449"/>
        <v>23.504119001409194</v>
      </c>
      <c r="X2657" s="678">
        <f t="shared" ca="1" si="458"/>
        <v>0</v>
      </c>
      <c r="Y2657" s="678">
        <f t="shared" ca="1" si="458"/>
        <v>0</v>
      </c>
      <c r="Z2657" s="678">
        <f t="shared" ca="1" si="458"/>
        <v>0</v>
      </c>
      <c r="AA2657" t="str">
        <f t="shared" si="452"/>
        <v>ASR_CMS_19</v>
      </c>
      <c r="AB2657" s="957">
        <f t="shared" si="453"/>
        <v>45406</v>
      </c>
      <c r="AC2657" t="str">
        <f t="shared" si="454"/>
        <v>Unaudited</v>
      </c>
    </row>
    <row r="2658" spans="1:29" x14ac:dyDescent="0.25">
      <c r="A2658" t="s">
        <v>421</v>
      </c>
      <c r="B2658" t="s">
        <v>1380</v>
      </c>
      <c r="C2658" t="s">
        <v>1381</v>
      </c>
      <c r="D2658">
        <v>1900</v>
      </c>
      <c r="E2658" s="957">
        <v>1</v>
      </c>
      <c r="F2658" t="s">
        <v>440</v>
      </c>
      <c r="G2658" s="957">
        <v>182</v>
      </c>
      <c r="H2658" t="s">
        <v>387</v>
      </c>
      <c r="I2658" s="937" t="s">
        <v>489</v>
      </c>
      <c r="J2658" s="937" t="s">
        <v>445</v>
      </c>
      <c r="K2658" s="937" t="s">
        <v>446</v>
      </c>
      <c r="L2658" s="943" t="s">
        <v>82</v>
      </c>
      <c r="M2658" s="963" t="s">
        <v>454</v>
      </c>
      <c r="N2658" s="678">
        <f t="shared" ca="1" si="455"/>
        <v>-3726.1564262723182</v>
      </c>
      <c r="O2658" s="678">
        <f t="shared" ca="1" si="459"/>
        <v>-773.70023626098612</v>
      </c>
      <c r="P2658" s="678">
        <f t="shared" ca="1" si="459"/>
        <v>-108.04877818392741</v>
      </c>
      <c r="Q2658" s="678">
        <f t="shared" ca="1" si="459"/>
        <v>-1201.5869675326344</v>
      </c>
      <c r="R2658" s="678">
        <f t="shared" ca="1" si="459"/>
        <v>-161.61375517480869</v>
      </c>
      <c r="S2658" s="678">
        <f t="shared" ca="1" si="459"/>
        <v>-2.0098277035625909</v>
      </c>
      <c r="T2658" s="678">
        <f t="shared" ca="1" si="459"/>
        <v>-101.69349694428175</v>
      </c>
      <c r="U2658" s="678">
        <f t="shared" ca="1" si="459"/>
        <v>0</v>
      </c>
      <c r="V2658" s="678">
        <f t="shared" ca="1" si="457"/>
        <v>-5.3017924865507045</v>
      </c>
      <c r="W2658" s="678">
        <f t="shared" ca="1" si="449"/>
        <v>-1372.2015719855663</v>
      </c>
      <c r="X2658" s="678">
        <f t="shared" ca="1" si="458"/>
        <v>0</v>
      </c>
      <c r="Y2658" s="678">
        <f t="shared" ca="1" si="458"/>
        <v>0</v>
      </c>
      <c r="Z2658" s="678">
        <f t="shared" ca="1" si="458"/>
        <v>0</v>
      </c>
      <c r="AA2658" t="str">
        <f t="shared" si="452"/>
        <v>ASR_CMS_19</v>
      </c>
      <c r="AB2658" s="957">
        <f t="shared" si="453"/>
        <v>45406</v>
      </c>
      <c r="AC2658" t="str">
        <f t="shared" si="454"/>
        <v>Unaudited</v>
      </c>
    </row>
    <row r="2659" spans="1:29" x14ac:dyDescent="0.25">
      <c r="A2659" t="s">
        <v>421</v>
      </c>
      <c r="B2659" t="s">
        <v>1380</v>
      </c>
      <c r="C2659" t="s">
        <v>1381</v>
      </c>
      <c r="D2659">
        <v>1900</v>
      </c>
      <c r="E2659" s="957">
        <v>1</v>
      </c>
      <c r="F2659" t="s">
        <v>440</v>
      </c>
      <c r="G2659" s="957">
        <v>182</v>
      </c>
      <c r="H2659" t="s">
        <v>387</v>
      </c>
      <c r="I2659" s="937" t="s">
        <v>489</v>
      </c>
      <c r="J2659" s="937" t="s">
        <v>445</v>
      </c>
      <c r="K2659" s="937" t="s">
        <v>447</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ASR_CMS_19</v>
      </c>
      <c r="AB2659" s="957">
        <f t="shared" si="453"/>
        <v>45406</v>
      </c>
      <c r="AC2659" t="str">
        <f t="shared" si="454"/>
        <v>Unaudited</v>
      </c>
    </row>
    <row r="2660" spans="1:29" x14ac:dyDescent="0.25">
      <c r="A2660" t="s">
        <v>421</v>
      </c>
      <c r="B2660" t="s">
        <v>1380</v>
      </c>
      <c r="C2660" t="s">
        <v>1381</v>
      </c>
      <c r="D2660">
        <v>1900</v>
      </c>
      <c r="E2660" s="957">
        <v>1</v>
      </c>
      <c r="F2660" t="s">
        <v>440</v>
      </c>
      <c r="G2660" s="957">
        <v>182</v>
      </c>
      <c r="H2660" t="s">
        <v>387</v>
      </c>
      <c r="I2660" s="937" t="s">
        <v>489</v>
      </c>
      <c r="J2660" s="937" t="s">
        <v>445</v>
      </c>
      <c r="K2660" s="937" t="s">
        <v>447</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ASR_CMS_19</v>
      </c>
      <c r="AB2660" s="957">
        <f t="shared" si="453"/>
        <v>45406</v>
      </c>
      <c r="AC2660" t="str">
        <f t="shared" si="454"/>
        <v>Unaudited</v>
      </c>
    </row>
    <row r="2661" spans="1:29" x14ac:dyDescent="0.25">
      <c r="A2661" t="s">
        <v>421</v>
      </c>
      <c r="B2661" t="s">
        <v>1380</v>
      </c>
      <c r="C2661" t="s">
        <v>1381</v>
      </c>
      <c r="D2661">
        <v>1900</v>
      </c>
      <c r="E2661" s="957">
        <v>1</v>
      </c>
      <c r="F2661" t="s">
        <v>440</v>
      </c>
      <c r="G2661" s="957">
        <v>182</v>
      </c>
      <c r="H2661" t="s">
        <v>387</v>
      </c>
      <c r="I2661" s="963" t="s">
        <v>489</v>
      </c>
      <c r="J2661" s="963" t="s">
        <v>445</v>
      </c>
      <c r="K2661" s="963" t="s">
        <v>447</v>
      </c>
      <c r="L2661" s="943">
        <v>6.3</v>
      </c>
      <c r="M2661" s="963" t="s">
        <v>185</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ASR_CMS_19</v>
      </c>
      <c r="AB2661" s="957">
        <f t="shared" si="453"/>
        <v>45406</v>
      </c>
      <c r="AC2661" t="str">
        <f t="shared" si="454"/>
        <v>Unaudited</v>
      </c>
    </row>
    <row r="2662" spans="1:29" x14ac:dyDescent="0.25">
      <c r="A2662" t="s">
        <v>421</v>
      </c>
      <c r="B2662" t="s">
        <v>1380</v>
      </c>
      <c r="C2662" t="s">
        <v>1381</v>
      </c>
      <c r="D2662">
        <v>1900</v>
      </c>
      <c r="E2662" s="957">
        <v>1</v>
      </c>
      <c r="F2662" t="s">
        <v>440</v>
      </c>
      <c r="G2662" s="957">
        <v>182</v>
      </c>
      <c r="H2662" t="s">
        <v>387</v>
      </c>
      <c r="I2662" s="937" t="s">
        <v>489</v>
      </c>
      <c r="J2662" s="937" t="s">
        <v>445</v>
      </c>
      <c r="K2662" s="937" t="s">
        <v>447</v>
      </c>
      <c r="L2662" s="937" t="s">
        <v>87</v>
      </c>
      <c r="M2662" s="962" t="s">
        <v>455</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ASR_CMS_19</v>
      </c>
      <c r="AB2662" s="957">
        <f t="shared" si="453"/>
        <v>45406</v>
      </c>
      <c r="AC2662" t="str">
        <f t="shared" si="454"/>
        <v>Unaudited</v>
      </c>
    </row>
    <row r="2663" spans="1:29" x14ac:dyDescent="0.25">
      <c r="A2663" t="s">
        <v>421</v>
      </c>
      <c r="B2663" t="s">
        <v>1380</v>
      </c>
      <c r="C2663" t="s">
        <v>1381</v>
      </c>
      <c r="D2663">
        <v>1900</v>
      </c>
      <c r="E2663" s="957">
        <v>1</v>
      </c>
      <c r="F2663" t="s">
        <v>440</v>
      </c>
      <c r="G2663" s="957">
        <v>182</v>
      </c>
      <c r="H2663" t="s">
        <v>387</v>
      </c>
      <c r="I2663" s="937" t="s">
        <v>489</v>
      </c>
      <c r="J2663" s="937" t="s">
        <v>445</v>
      </c>
      <c r="K2663" s="937" t="s">
        <v>448</v>
      </c>
      <c r="L2663" s="937">
        <v>7.1</v>
      </c>
      <c r="M2663" s="962" t="s">
        <v>20</v>
      </c>
      <c r="N2663" s="678">
        <f t="shared" ca="1" si="455"/>
        <v>939368.5399999998</v>
      </c>
      <c r="O2663" s="678">
        <f t="shared" ca="1" si="459"/>
        <v>191713.52261442112</v>
      </c>
      <c r="P2663" s="678">
        <f t="shared" ca="1" si="459"/>
        <v>14102.591665600252</v>
      </c>
      <c r="Q2663" s="678">
        <f t="shared" ca="1" si="459"/>
        <v>459156.02880278334</v>
      </c>
      <c r="R2663" s="678">
        <f t="shared" ca="1" si="459"/>
        <v>33057.806740421365</v>
      </c>
      <c r="S2663" s="678">
        <f t="shared" ca="1" si="459"/>
        <v>2519.120920792835</v>
      </c>
      <c r="T2663" s="678">
        <f t="shared" ca="1" si="459"/>
        <v>61326.472493221641</v>
      </c>
      <c r="U2663" s="678">
        <f t="shared" ca="1" si="459"/>
        <v>0</v>
      </c>
      <c r="V2663" s="678">
        <f t="shared" ca="1" si="457"/>
        <v>3216.4697105890023</v>
      </c>
      <c r="W2663" s="678">
        <f t="shared" ca="1" si="449"/>
        <v>174276.52705217031</v>
      </c>
      <c r="X2663" s="678">
        <f t="shared" ca="1" si="458"/>
        <v>0</v>
      </c>
      <c r="Y2663" s="678">
        <f t="shared" ca="1" si="458"/>
        <v>0</v>
      </c>
      <c r="Z2663" s="678">
        <f t="shared" ca="1" si="458"/>
        <v>0</v>
      </c>
      <c r="AA2663" t="str">
        <f t="shared" si="452"/>
        <v>ASR_CMS_19</v>
      </c>
      <c r="AB2663" s="957">
        <f t="shared" si="453"/>
        <v>45406</v>
      </c>
      <c r="AC2663" t="str">
        <f t="shared" si="454"/>
        <v>Unaudited</v>
      </c>
    </row>
    <row r="2664" spans="1:29" x14ac:dyDescent="0.25">
      <c r="A2664" t="s">
        <v>421</v>
      </c>
      <c r="B2664" t="s">
        <v>1380</v>
      </c>
      <c r="C2664" t="s">
        <v>1381</v>
      </c>
      <c r="D2664">
        <v>1900</v>
      </c>
      <c r="E2664" s="957">
        <v>1</v>
      </c>
      <c r="F2664" t="s">
        <v>440</v>
      </c>
      <c r="G2664" s="957">
        <v>182</v>
      </c>
      <c r="H2664" t="s">
        <v>387</v>
      </c>
      <c r="I2664" s="937" t="s">
        <v>489</v>
      </c>
      <c r="J2664" s="937" t="s">
        <v>445</v>
      </c>
      <c r="K2664" s="937" t="s">
        <v>448</v>
      </c>
      <c r="L2664" s="937">
        <v>7.2</v>
      </c>
      <c r="M2664" s="962"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ASR_CMS_19</v>
      </c>
      <c r="AB2664" s="957">
        <f t="shared" si="453"/>
        <v>45406</v>
      </c>
      <c r="AC2664" t="str">
        <f t="shared" si="454"/>
        <v>Unaudited</v>
      </c>
    </row>
    <row r="2665" spans="1:29" x14ac:dyDescent="0.25">
      <c r="A2665" t="s">
        <v>421</v>
      </c>
      <c r="B2665" t="s">
        <v>1380</v>
      </c>
      <c r="C2665" t="s">
        <v>1381</v>
      </c>
      <c r="D2665">
        <v>1900</v>
      </c>
      <c r="E2665" s="957">
        <v>1</v>
      </c>
      <c r="F2665" t="s">
        <v>440</v>
      </c>
      <c r="G2665" s="957">
        <v>182</v>
      </c>
      <c r="H2665" t="s">
        <v>387</v>
      </c>
      <c r="I2665" s="937" t="s">
        <v>489</v>
      </c>
      <c r="J2665" s="937" t="s">
        <v>445</v>
      </c>
      <c r="K2665" s="937" t="s">
        <v>448</v>
      </c>
      <c r="L2665" s="945">
        <v>7.3</v>
      </c>
      <c r="M2665" s="960" t="s">
        <v>156</v>
      </c>
      <c r="N2665" s="678">
        <f t="shared" ca="1" si="455"/>
        <v>13176.851743665773</v>
      </c>
      <c r="O2665" s="678">
        <f t="shared" ca="1" si="460"/>
        <v>2710.6193256372553</v>
      </c>
      <c r="P2665" s="678">
        <f t="shared" ca="1" si="460"/>
        <v>392.70902772192647</v>
      </c>
      <c r="Q2665" s="678">
        <f t="shared" ca="1" si="460"/>
        <v>4208.9432308702244</v>
      </c>
      <c r="R2665" s="678">
        <f t="shared" ca="1" si="460"/>
        <v>594.38724507524375</v>
      </c>
      <c r="S2665" s="678">
        <f t="shared" ca="1" si="460"/>
        <v>6.9230601356338193</v>
      </c>
      <c r="T2665" s="678">
        <f t="shared" ca="1" si="460"/>
        <v>360.10184896703464</v>
      </c>
      <c r="U2665" s="678">
        <f t="shared" ca="1" si="460"/>
        <v>0</v>
      </c>
      <c r="V2665" s="678">
        <f t="shared" ca="1" si="457"/>
        <v>19.130303507794032</v>
      </c>
      <c r="W2665" s="678">
        <f t="shared" ca="1" si="449"/>
        <v>4884.0377017506598</v>
      </c>
      <c r="X2665" s="678">
        <f t="shared" ca="1" si="458"/>
        <v>0</v>
      </c>
      <c r="Y2665" s="678">
        <f t="shared" ca="1" si="458"/>
        <v>0</v>
      </c>
      <c r="Z2665" s="678">
        <f t="shared" ca="1" si="458"/>
        <v>0</v>
      </c>
      <c r="AA2665" t="str">
        <f t="shared" si="452"/>
        <v>ASR_CMS_19</v>
      </c>
      <c r="AB2665" s="957">
        <f t="shared" si="453"/>
        <v>45406</v>
      </c>
      <c r="AC2665" t="str">
        <f t="shared" si="454"/>
        <v>Unaudited</v>
      </c>
    </row>
    <row r="2666" spans="1:29" x14ac:dyDescent="0.25">
      <c r="A2666" t="s">
        <v>421</v>
      </c>
      <c r="B2666" t="s">
        <v>1380</v>
      </c>
      <c r="C2666" t="s">
        <v>1381</v>
      </c>
      <c r="D2666">
        <v>1900</v>
      </c>
      <c r="E2666" s="957">
        <v>1</v>
      </c>
      <c r="F2666" t="s">
        <v>440</v>
      </c>
      <c r="G2666" s="957">
        <v>182</v>
      </c>
      <c r="H2666" t="s">
        <v>387</v>
      </c>
      <c r="I2666" s="962" t="s">
        <v>489</v>
      </c>
      <c r="J2666" s="962" t="s">
        <v>445</v>
      </c>
      <c r="K2666" s="962" t="s">
        <v>448</v>
      </c>
      <c r="L2666" s="937" t="s">
        <v>91</v>
      </c>
      <c r="M2666" s="962" t="s">
        <v>456</v>
      </c>
      <c r="N2666" s="678">
        <f t="shared" ca="1" si="455"/>
        <v>-140.58404364584754</v>
      </c>
      <c r="O2666" s="678">
        <f t="shared" ca="1" si="460"/>
        <v>-29.190912924751114</v>
      </c>
      <c r="P2666" s="678">
        <f t="shared" ca="1" si="460"/>
        <v>-4.0765690997266866</v>
      </c>
      <c r="Q2666" s="678">
        <f t="shared" ca="1" si="460"/>
        <v>-45.334638529086824</v>
      </c>
      <c r="R2666" s="678">
        <f t="shared" ca="1" si="460"/>
        <v>-6.0975205042570479</v>
      </c>
      <c r="S2666" s="678">
        <f t="shared" ca="1" si="460"/>
        <v>-7.5828728929918335E-2</v>
      </c>
      <c r="T2666" s="678">
        <f t="shared" ca="1" si="460"/>
        <v>-3.8367908851363244</v>
      </c>
      <c r="U2666" s="678">
        <f t="shared" ca="1" si="460"/>
        <v>0</v>
      </c>
      <c r="V2666" s="678">
        <f t="shared" ca="1" si="457"/>
        <v>-0.20003116913589253</v>
      </c>
      <c r="W2666" s="678">
        <f t="shared" ca="1" si="449"/>
        <v>-51.771751804823744</v>
      </c>
      <c r="X2666" s="678">
        <f t="shared" ca="1" si="458"/>
        <v>0</v>
      </c>
      <c r="Y2666" s="678">
        <f t="shared" ca="1" si="458"/>
        <v>0</v>
      </c>
      <c r="Z2666" s="678">
        <f t="shared" ca="1" si="458"/>
        <v>0</v>
      </c>
      <c r="AA2666" t="str">
        <f t="shared" si="452"/>
        <v>ASR_CMS_19</v>
      </c>
      <c r="AB2666" s="957">
        <f t="shared" si="453"/>
        <v>45406</v>
      </c>
      <c r="AC2666" t="str">
        <f t="shared" si="454"/>
        <v>Unaudited</v>
      </c>
    </row>
    <row r="2667" spans="1:29" x14ac:dyDescent="0.25">
      <c r="A2667" t="s">
        <v>421</v>
      </c>
      <c r="B2667" t="s">
        <v>1380</v>
      </c>
      <c r="C2667" t="s">
        <v>1381</v>
      </c>
      <c r="D2667">
        <v>1900</v>
      </c>
      <c r="E2667" s="957">
        <v>1</v>
      </c>
      <c r="F2667" t="s">
        <v>440</v>
      </c>
      <c r="G2667" s="957">
        <v>182</v>
      </c>
      <c r="H2667" t="s">
        <v>387</v>
      </c>
      <c r="I2667" s="937" t="s">
        <v>489</v>
      </c>
      <c r="J2667" s="937" t="s">
        <v>445</v>
      </c>
      <c r="K2667" s="937" t="s">
        <v>449</v>
      </c>
      <c r="L2667" s="937">
        <v>8.1</v>
      </c>
      <c r="M2667" s="962" t="s">
        <v>22</v>
      </c>
      <c r="N2667" s="678">
        <f t="shared" ca="1" si="455"/>
        <v>14386858.856470065</v>
      </c>
      <c r="O2667" s="678">
        <f t="shared" ca="1" si="460"/>
        <v>4308277.0852143178</v>
      </c>
      <c r="P2667" s="678">
        <f t="shared" ca="1" si="460"/>
        <v>635386.4587908698</v>
      </c>
      <c r="Q2667" s="678">
        <f t="shared" ca="1" si="460"/>
        <v>5493435.6382535305</v>
      </c>
      <c r="R2667" s="678">
        <f t="shared" ca="1" si="460"/>
        <v>978983.73176553298</v>
      </c>
      <c r="S2667" s="678">
        <f t="shared" ca="1" si="460"/>
        <v>103.12646303916559</v>
      </c>
      <c r="T2667" s="678">
        <f t="shared" ca="1" si="460"/>
        <v>668226.37902802823</v>
      </c>
      <c r="U2667" s="678">
        <f t="shared" ca="1" si="460"/>
        <v>0</v>
      </c>
      <c r="V2667" s="678">
        <f t="shared" ca="1" si="457"/>
        <v>215201.38206133601</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2087245.054893411</v>
      </c>
      <c r="X2667" s="678">
        <f t="shared" ca="1" si="458"/>
        <v>0</v>
      </c>
      <c r="Y2667" s="678">
        <f t="shared" ca="1" si="458"/>
        <v>0</v>
      </c>
      <c r="Z2667" s="678">
        <f t="shared" ca="1" si="458"/>
        <v>0</v>
      </c>
      <c r="AA2667" t="str">
        <f t="shared" si="452"/>
        <v>ASR_CMS_19</v>
      </c>
      <c r="AB2667" s="957">
        <f t="shared" si="453"/>
        <v>45406</v>
      </c>
      <c r="AC2667" t="str">
        <f t="shared" si="454"/>
        <v>Unaudited</v>
      </c>
    </row>
    <row r="2668" spans="1:29" x14ac:dyDescent="0.25">
      <c r="A2668" t="s">
        <v>421</v>
      </c>
      <c r="B2668" t="s">
        <v>1380</v>
      </c>
      <c r="C2668" t="s">
        <v>1381</v>
      </c>
      <c r="D2668">
        <v>1900</v>
      </c>
      <c r="E2668" s="957">
        <v>1</v>
      </c>
      <c r="F2668" t="s">
        <v>440</v>
      </c>
      <c r="G2668" s="957">
        <v>182</v>
      </c>
      <c r="H2668" t="s">
        <v>387</v>
      </c>
      <c r="I2668" s="937" t="s">
        <v>489</v>
      </c>
      <c r="J2668" s="937" t="s">
        <v>445</v>
      </c>
      <c r="K2668" s="937" t="s">
        <v>449</v>
      </c>
      <c r="L2668" s="937" t="s">
        <v>113</v>
      </c>
      <c r="M2668" s="962" t="s">
        <v>444</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ASR_CMS_19</v>
      </c>
      <c r="AB2668" s="957">
        <f t="shared" si="453"/>
        <v>45406</v>
      </c>
      <c r="AC2668" t="str">
        <f t="shared" si="454"/>
        <v>Unaudited</v>
      </c>
    </row>
    <row r="2669" spans="1:29" x14ac:dyDescent="0.25">
      <c r="A2669" t="s">
        <v>421</v>
      </c>
      <c r="B2669" t="s">
        <v>1380</v>
      </c>
      <c r="C2669" t="s">
        <v>1381</v>
      </c>
      <c r="D2669">
        <v>1900</v>
      </c>
      <c r="E2669" s="957">
        <v>1</v>
      </c>
      <c r="F2669" t="s">
        <v>440</v>
      </c>
      <c r="G2669" s="957">
        <v>182</v>
      </c>
      <c r="H2669" t="s">
        <v>387</v>
      </c>
      <c r="I2669" s="937" t="s">
        <v>489</v>
      </c>
      <c r="J2669" s="937" t="s">
        <v>445</v>
      </c>
      <c r="K2669" s="937" t="s">
        <v>449</v>
      </c>
      <c r="L2669" s="937" t="s">
        <v>115</v>
      </c>
      <c r="M2669" s="962" t="s">
        <v>158</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ASR_CMS_19</v>
      </c>
      <c r="AB2669" s="957">
        <f t="shared" si="453"/>
        <v>45406</v>
      </c>
      <c r="AC2669" t="str">
        <f t="shared" si="454"/>
        <v>Unaudited</v>
      </c>
    </row>
    <row r="2670" spans="1:29" x14ac:dyDescent="0.25">
      <c r="A2670" t="s">
        <v>421</v>
      </c>
      <c r="B2670" t="s">
        <v>1380</v>
      </c>
      <c r="C2670" t="s">
        <v>1381</v>
      </c>
      <c r="D2670">
        <v>1900</v>
      </c>
      <c r="E2670" s="957">
        <v>1</v>
      </c>
      <c r="F2670" t="s">
        <v>440</v>
      </c>
      <c r="G2670" s="957">
        <v>182</v>
      </c>
      <c r="H2670" t="s">
        <v>387</v>
      </c>
      <c r="I2670" s="937" t="s">
        <v>489</v>
      </c>
      <c r="J2670" s="937" t="s">
        <v>445</v>
      </c>
      <c r="K2670" s="937" t="s">
        <v>449</v>
      </c>
      <c r="L2670" s="945" t="s">
        <v>116</v>
      </c>
      <c r="M2670" s="960" t="s">
        <v>114</v>
      </c>
      <c r="N2670" s="678">
        <f t="shared" ca="1" si="455"/>
        <v>-51698.53197457864</v>
      </c>
      <c r="O2670" s="678">
        <f t="shared" ca="1" si="460"/>
        <v>-15481.600456873175</v>
      </c>
      <c r="P2670" s="678">
        <f t="shared" ca="1" si="460"/>
        <v>-2283.2327392467191</v>
      </c>
      <c r="Q2670" s="678">
        <f t="shared" ca="1" si="460"/>
        <v>-19740.414556636744</v>
      </c>
      <c r="R2670" s="678">
        <f t="shared" ca="1" si="460"/>
        <v>-3517.9341275396928</v>
      </c>
      <c r="S2670" s="678">
        <f t="shared" ca="1" si="460"/>
        <v>-0.37058031916799017</v>
      </c>
      <c r="T2670" s="678">
        <f t="shared" ca="1" si="460"/>
        <v>-2401.2415195761255</v>
      </c>
      <c r="U2670" s="678">
        <f t="shared" ca="1" si="460"/>
        <v>0</v>
      </c>
      <c r="V2670" s="678">
        <f t="shared" ca="1" si="457"/>
        <v>-773.31651352568088</v>
      </c>
      <c r="W2670" s="678">
        <f t="shared" ca="1" si="461"/>
        <v>-7500.4214808613306</v>
      </c>
      <c r="X2670" s="678">
        <f t="shared" ca="1" si="458"/>
        <v>0</v>
      </c>
      <c r="Y2670" s="678">
        <f t="shared" ca="1" si="458"/>
        <v>0</v>
      </c>
      <c r="Z2670" s="678">
        <f t="shared" ca="1" si="458"/>
        <v>0</v>
      </c>
      <c r="AA2670" t="str">
        <f t="shared" si="452"/>
        <v>ASR_CMS_19</v>
      </c>
      <c r="AB2670" s="957">
        <f t="shared" si="453"/>
        <v>45406</v>
      </c>
      <c r="AC2670" t="str">
        <f t="shared" si="454"/>
        <v>Unaudited</v>
      </c>
    </row>
    <row r="2671" spans="1:29" x14ac:dyDescent="0.25">
      <c r="A2671" t="s">
        <v>421</v>
      </c>
      <c r="B2671" t="s">
        <v>1380</v>
      </c>
      <c r="C2671" t="s">
        <v>1381</v>
      </c>
      <c r="D2671">
        <v>1900</v>
      </c>
      <c r="E2671" s="957">
        <v>1</v>
      </c>
      <c r="F2671" t="s">
        <v>440</v>
      </c>
      <c r="G2671" s="957">
        <v>182</v>
      </c>
      <c r="H2671" t="s">
        <v>387</v>
      </c>
      <c r="I2671" s="962" t="s">
        <v>489</v>
      </c>
      <c r="J2671" s="962" t="s">
        <v>445</v>
      </c>
      <c r="K2671" s="962" t="s">
        <v>449</v>
      </c>
      <c r="L2671" s="937" t="s">
        <v>117</v>
      </c>
      <c r="M2671" s="962" t="s">
        <v>159</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ASR_CMS_19</v>
      </c>
      <c r="AB2671" s="957">
        <f t="shared" si="453"/>
        <v>45406</v>
      </c>
      <c r="AC2671" t="str">
        <f t="shared" si="454"/>
        <v>Unaudited</v>
      </c>
    </row>
    <row r="2672" spans="1:29" x14ac:dyDescent="0.25">
      <c r="A2672" t="s">
        <v>421</v>
      </c>
      <c r="B2672" t="s">
        <v>1380</v>
      </c>
      <c r="C2672" t="s">
        <v>1381</v>
      </c>
      <c r="D2672">
        <v>1900</v>
      </c>
      <c r="E2672" s="957">
        <v>1</v>
      </c>
      <c r="F2672" t="s">
        <v>440</v>
      </c>
      <c r="G2672" s="957">
        <v>182</v>
      </c>
      <c r="H2672" t="s">
        <v>387</v>
      </c>
      <c r="I2672" s="937" t="s">
        <v>489</v>
      </c>
      <c r="J2672" s="937" t="s">
        <v>445</v>
      </c>
      <c r="K2672" s="937" t="s">
        <v>449</v>
      </c>
      <c r="L2672" s="937" t="s">
        <v>160</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ASR_CMS_19</v>
      </c>
      <c r="AB2672" s="957">
        <f t="shared" si="453"/>
        <v>45406</v>
      </c>
      <c r="AC2672" t="str">
        <f t="shared" si="454"/>
        <v>Unaudited</v>
      </c>
    </row>
    <row r="2673" spans="1:29" x14ac:dyDescent="0.25">
      <c r="A2673" t="s">
        <v>421</v>
      </c>
      <c r="B2673" t="s">
        <v>1380</v>
      </c>
      <c r="C2673" t="s">
        <v>1381</v>
      </c>
      <c r="D2673">
        <v>1900</v>
      </c>
      <c r="E2673" s="957">
        <v>1</v>
      </c>
      <c r="F2673" t="s">
        <v>440</v>
      </c>
      <c r="G2673" s="957">
        <v>182</v>
      </c>
      <c r="H2673" t="s">
        <v>387</v>
      </c>
      <c r="I2673" s="937" t="s">
        <v>489</v>
      </c>
      <c r="J2673" s="937" t="s">
        <v>445</v>
      </c>
      <c r="K2673" s="937" t="s">
        <v>449</v>
      </c>
      <c r="L2673" s="937" t="s">
        <v>443</v>
      </c>
      <c r="M2673" s="962" t="s">
        <v>457</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ASR_CMS_19</v>
      </c>
      <c r="AB2673" s="957">
        <f t="shared" si="453"/>
        <v>45406</v>
      </c>
      <c r="AC2673" t="str">
        <f t="shared" si="454"/>
        <v>Unaudited</v>
      </c>
    </row>
    <row r="2674" spans="1:29" ht="30" x14ac:dyDescent="0.25">
      <c r="A2674" t="s">
        <v>421</v>
      </c>
      <c r="B2674" t="s">
        <v>1380</v>
      </c>
      <c r="C2674" t="s">
        <v>1381</v>
      </c>
      <c r="D2674">
        <v>1900</v>
      </c>
      <c r="E2674" s="957">
        <v>1</v>
      </c>
      <c r="F2674" t="s">
        <v>440</v>
      </c>
      <c r="G2674" s="957">
        <v>182</v>
      </c>
      <c r="H2674" t="s">
        <v>387</v>
      </c>
      <c r="I2674" s="937" t="s">
        <v>489</v>
      </c>
      <c r="J2674" s="937" t="s">
        <v>445</v>
      </c>
      <c r="K2674" s="937" t="s">
        <v>450</v>
      </c>
      <c r="L2674" s="937">
        <v>9.1</v>
      </c>
      <c r="M2674" s="962" t="s">
        <v>186</v>
      </c>
      <c r="N2674" s="678">
        <f t="shared" ca="1" si="455"/>
        <v>20983114.149999999</v>
      </c>
      <c r="O2674" s="678">
        <f t="shared" ca="1" si="462"/>
        <v>1833107.3</v>
      </c>
      <c r="P2674" s="678">
        <f t="shared" ca="1" si="462"/>
        <v>92336.889999999985</v>
      </c>
      <c r="Q2674" s="678">
        <f t="shared" ca="1" si="462"/>
        <v>5095398.1099999994</v>
      </c>
      <c r="R2674" s="678">
        <f t="shared" ca="1" si="462"/>
        <v>633180.36999999988</v>
      </c>
      <c r="S2674" s="678">
        <f t="shared" ca="1" si="462"/>
        <v>5720</v>
      </c>
      <c r="T2674" s="678">
        <f t="shared" ca="1" si="462"/>
        <v>362339.73</v>
      </c>
      <c r="U2674" s="678">
        <f t="shared" ca="1" si="462"/>
        <v>0</v>
      </c>
      <c r="V2674" s="678">
        <f t="shared" ca="1" si="462"/>
        <v>692.8</v>
      </c>
      <c r="W2674" s="678">
        <f t="shared" ca="1" si="461"/>
        <v>12960338.950000001</v>
      </c>
      <c r="X2674" s="678">
        <f t="shared" ca="1" si="462"/>
        <v>0</v>
      </c>
      <c r="Y2674" s="678">
        <f t="shared" ca="1" si="462"/>
        <v>0</v>
      </c>
      <c r="Z2674" s="678">
        <f t="shared" ca="1" si="462"/>
        <v>0</v>
      </c>
      <c r="AA2674" t="str">
        <f t="shared" si="452"/>
        <v>ASR_CMS_19</v>
      </c>
      <c r="AB2674" s="957">
        <f t="shared" si="453"/>
        <v>45406</v>
      </c>
      <c r="AC2674" t="str">
        <f t="shared" si="454"/>
        <v>Unaudited</v>
      </c>
    </row>
    <row r="2675" spans="1:29" x14ac:dyDescent="0.25">
      <c r="A2675" t="s">
        <v>421</v>
      </c>
      <c r="B2675" t="s">
        <v>1380</v>
      </c>
      <c r="C2675" t="s">
        <v>1381</v>
      </c>
      <c r="D2675">
        <v>1900</v>
      </c>
      <c r="E2675" s="957">
        <v>1</v>
      </c>
      <c r="F2675" t="s">
        <v>440</v>
      </c>
      <c r="G2675" s="957">
        <v>182</v>
      </c>
      <c r="H2675" t="s">
        <v>387</v>
      </c>
      <c r="I2675" s="937" t="s">
        <v>489</v>
      </c>
      <c r="J2675" s="937" t="s">
        <v>445</v>
      </c>
      <c r="K2675" s="937" t="s">
        <v>450</v>
      </c>
      <c r="L2675" s="945" t="s">
        <v>107</v>
      </c>
      <c r="M2675" s="960" t="s">
        <v>187</v>
      </c>
      <c r="N2675" s="678">
        <f t="shared" ca="1" si="455"/>
        <v>100351.91</v>
      </c>
      <c r="O2675" s="678">
        <f t="shared" ca="1" si="462"/>
        <v>13984.88</v>
      </c>
      <c r="P2675" s="678">
        <f t="shared" ca="1" si="462"/>
        <v>0</v>
      </c>
      <c r="Q2675" s="678">
        <f t="shared" ca="1" si="462"/>
        <v>768.4</v>
      </c>
      <c r="R2675" s="678">
        <f t="shared" ca="1" si="462"/>
        <v>9989.2000000000007</v>
      </c>
      <c r="S2675" s="678">
        <f t="shared" ca="1" si="462"/>
        <v>0</v>
      </c>
      <c r="T2675" s="678">
        <f t="shared" ca="1" si="462"/>
        <v>0</v>
      </c>
      <c r="U2675" s="678">
        <f t="shared" ca="1" si="462"/>
        <v>0</v>
      </c>
      <c r="V2675" s="678">
        <f t="shared" ca="1" si="462"/>
        <v>0</v>
      </c>
      <c r="W2675" s="678">
        <f t="shared" ca="1" si="461"/>
        <v>75609.430000000008</v>
      </c>
      <c r="X2675" s="678">
        <f t="shared" ca="1" si="462"/>
        <v>0</v>
      </c>
      <c r="Y2675" s="678">
        <f t="shared" ca="1" si="462"/>
        <v>0</v>
      </c>
      <c r="Z2675" s="678">
        <f t="shared" ca="1" si="462"/>
        <v>0</v>
      </c>
      <c r="AA2675" t="str">
        <f t="shared" si="452"/>
        <v>ASR_CMS_19</v>
      </c>
      <c r="AB2675" s="957">
        <f t="shared" si="453"/>
        <v>45406</v>
      </c>
      <c r="AC2675" t="str">
        <f t="shared" si="454"/>
        <v>Unaudited</v>
      </c>
    </row>
    <row r="2676" spans="1:29" x14ac:dyDescent="0.25">
      <c r="A2676" t="s">
        <v>421</v>
      </c>
      <c r="B2676" t="s">
        <v>1380</v>
      </c>
      <c r="C2676" t="s">
        <v>1381</v>
      </c>
      <c r="D2676">
        <v>1900</v>
      </c>
      <c r="E2676" s="957">
        <v>1</v>
      </c>
      <c r="F2676" t="s">
        <v>440</v>
      </c>
      <c r="G2676" s="957">
        <v>182</v>
      </c>
      <c r="H2676" t="s">
        <v>387</v>
      </c>
      <c r="I2676" s="962" t="s">
        <v>489</v>
      </c>
      <c r="J2676" s="962" t="s">
        <v>445</v>
      </c>
      <c r="K2676" s="962" t="s">
        <v>450</v>
      </c>
      <c r="L2676" s="937" t="s">
        <v>1316</v>
      </c>
      <c r="M2676" s="962" t="s">
        <v>1317</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ASR_CMS_19</v>
      </c>
      <c r="AB2676" s="957">
        <f t="shared" si="453"/>
        <v>45406</v>
      </c>
      <c r="AC2676" t="str">
        <f t="shared" si="454"/>
        <v>Unaudited</v>
      </c>
    </row>
    <row r="2677" spans="1:29" x14ac:dyDescent="0.25">
      <c r="A2677" t="s">
        <v>421</v>
      </c>
      <c r="B2677" t="s">
        <v>1380</v>
      </c>
      <c r="C2677" t="s">
        <v>1381</v>
      </c>
      <c r="D2677">
        <v>1900</v>
      </c>
      <c r="E2677" s="957">
        <v>1</v>
      </c>
      <c r="F2677" t="s">
        <v>440</v>
      </c>
      <c r="G2677" s="957">
        <v>182</v>
      </c>
      <c r="H2677" t="s">
        <v>387</v>
      </c>
      <c r="I2677" s="937" t="s">
        <v>489</v>
      </c>
      <c r="J2677" s="937" t="s">
        <v>445</v>
      </c>
      <c r="K2677" s="937" t="s">
        <v>450</v>
      </c>
      <c r="L2677" s="937" t="s">
        <v>108</v>
      </c>
      <c r="M2677" s="962" t="s">
        <v>188</v>
      </c>
      <c r="N2677" s="678">
        <f t="shared" ca="1" si="455"/>
        <v>3678254.36</v>
      </c>
      <c r="O2677" s="678">
        <f t="shared" ca="1" si="462"/>
        <v>721407.96000000008</v>
      </c>
      <c r="P2677" s="678">
        <f t="shared" ca="1" si="462"/>
        <v>59016.1</v>
      </c>
      <c r="Q2677" s="678">
        <f t="shared" ca="1" si="462"/>
        <v>1518313.7599999998</v>
      </c>
      <c r="R2677" s="678">
        <f t="shared" ca="1" si="462"/>
        <v>149580.46999999997</v>
      </c>
      <c r="S2677" s="678">
        <f t="shared" ca="1" si="462"/>
        <v>200.16</v>
      </c>
      <c r="T2677" s="678">
        <f t="shared" ca="1" si="462"/>
        <v>171505.55999999997</v>
      </c>
      <c r="U2677" s="678">
        <f t="shared" ca="1" si="462"/>
        <v>0</v>
      </c>
      <c r="V2677" s="678">
        <f t="shared" ca="1" si="462"/>
        <v>6016.09</v>
      </c>
      <c r="W2677" s="678">
        <f t="shared" ca="1" si="461"/>
        <v>1052214.2599999998</v>
      </c>
      <c r="X2677" s="678">
        <f t="shared" ca="1" si="462"/>
        <v>0</v>
      </c>
      <c r="Y2677" s="678">
        <f t="shared" ca="1" si="462"/>
        <v>0</v>
      </c>
      <c r="Z2677" s="678">
        <f t="shared" ca="1" si="462"/>
        <v>0</v>
      </c>
      <c r="AA2677" t="str">
        <f t="shared" si="452"/>
        <v>ASR_CMS_19</v>
      </c>
      <c r="AB2677" s="957">
        <f t="shared" si="453"/>
        <v>45406</v>
      </c>
      <c r="AC2677" t="str">
        <f t="shared" si="454"/>
        <v>Unaudited</v>
      </c>
    </row>
    <row r="2678" spans="1:29" x14ac:dyDescent="0.25">
      <c r="A2678" t="s">
        <v>421</v>
      </c>
      <c r="B2678" t="s">
        <v>1380</v>
      </c>
      <c r="C2678" t="s">
        <v>1381</v>
      </c>
      <c r="D2678">
        <v>1900</v>
      </c>
      <c r="E2678" s="957">
        <v>1</v>
      </c>
      <c r="F2678" t="s">
        <v>440</v>
      </c>
      <c r="G2678" s="957">
        <v>182</v>
      </c>
      <c r="H2678" t="s">
        <v>387</v>
      </c>
      <c r="I2678" s="937" t="s">
        <v>489</v>
      </c>
      <c r="J2678" s="937" t="s">
        <v>445</v>
      </c>
      <c r="K2678" s="937" t="s">
        <v>450</v>
      </c>
      <c r="L2678" s="937" t="s">
        <v>109</v>
      </c>
      <c r="M2678" s="962" t="s">
        <v>161</v>
      </c>
      <c r="N2678" s="678">
        <f t="shared" ca="1" si="455"/>
        <v>7015781.0018907245</v>
      </c>
      <c r="O2678" s="678">
        <f t="shared" ca="1" si="462"/>
        <v>2974540.399340963</v>
      </c>
      <c r="P2678" s="678">
        <f t="shared" ca="1" si="462"/>
        <v>98668.147038705749</v>
      </c>
      <c r="Q2678" s="678">
        <f t="shared" ca="1" si="462"/>
        <v>3010369.934516002</v>
      </c>
      <c r="R2678" s="678">
        <f t="shared" ca="1" si="462"/>
        <v>219558.25001811978</v>
      </c>
      <c r="S2678" s="678">
        <f t="shared" ca="1" si="462"/>
        <v>1734.7278740083068</v>
      </c>
      <c r="T2678" s="678">
        <f t="shared" ca="1" si="462"/>
        <v>237122.41107102323</v>
      </c>
      <c r="U2678" s="678">
        <f t="shared" ca="1" si="462"/>
        <v>0</v>
      </c>
      <c r="V2678" s="678">
        <f t="shared" ca="1" si="462"/>
        <v>11213.568003251339</v>
      </c>
      <c r="W2678" s="678">
        <f t="shared" ca="1" si="461"/>
        <v>462573.56402865262</v>
      </c>
      <c r="X2678" s="678">
        <f t="shared" ca="1" si="462"/>
        <v>0</v>
      </c>
      <c r="Y2678" s="678">
        <f t="shared" ca="1" si="462"/>
        <v>0</v>
      </c>
      <c r="Z2678" s="678">
        <f t="shared" ca="1" si="462"/>
        <v>0</v>
      </c>
      <c r="AA2678" t="str">
        <f t="shared" si="452"/>
        <v>ASR_CMS_19</v>
      </c>
      <c r="AB2678" s="957">
        <f t="shared" si="453"/>
        <v>45406</v>
      </c>
      <c r="AC2678" t="str">
        <f t="shared" si="454"/>
        <v>Unaudited</v>
      </c>
    </row>
    <row r="2679" spans="1:29" x14ac:dyDescent="0.25">
      <c r="A2679" t="s">
        <v>421</v>
      </c>
      <c r="B2679" t="s">
        <v>1380</v>
      </c>
      <c r="C2679" t="s">
        <v>1381</v>
      </c>
      <c r="D2679">
        <v>1900</v>
      </c>
      <c r="E2679" s="957">
        <v>1</v>
      </c>
      <c r="F2679" t="s">
        <v>440</v>
      </c>
      <c r="G2679" s="957">
        <v>182</v>
      </c>
      <c r="H2679" t="s">
        <v>387</v>
      </c>
      <c r="I2679" s="937" t="s">
        <v>489</v>
      </c>
      <c r="J2679" s="937" t="s">
        <v>445</v>
      </c>
      <c r="K2679" s="937" t="s">
        <v>450</v>
      </c>
      <c r="L2679" s="937" t="s">
        <v>110</v>
      </c>
      <c r="M2679" s="962" t="s">
        <v>135</v>
      </c>
      <c r="N2679" s="678">
        <f t="shared" ca="1" si="455"/>
        <v>52366.496420454336</v>
      </c>
      <c r="O2679" s="678">
        <f t="shared" ca="1" si="462"/>
        <v>29492.11251397448</v>
      </c>
      <c r="P2679" s="678">
        <f t="shared" ca="1" si="462"/>
        <v>4712.4417042007553</v>
      </c>
      <c r="Q2679" s="678">
        <f t="shared" ca="1" si="462"/>
        <v>13261.229096415949</v>
      </c>
      <c r="R2679" s="678">
        <f t="shared" ca="1" si="462"/>
        <v>2183.540216324126</v>
      </c>
      <c r="S2679" s="678">
        <f t="shared" ca="1" si="462"/>
        <v>47.955777386824415</v>
      </c>
      <c r="T2679" s="678">
        <f t="shared" ca="1" si="462"/>
        <v>1837.9332519294292</v>
      </c>
      <c r="U2679" s="678">
        <f t="shared" ca="1" si="462"/>
        <v>0</v>
      </c>
      <c r="V2679" s="678">
        <f t="shared" ca="1" si="462"/>
        <v>114.28088268600081</v>
      </c>
      <c r="W2679" s="678">
        <f t="shared" ca="1" si="461"/>
        <v>717.00297753678296</v>
      </c>
      <c r="X2679" s="678">
        <f t="shared" ca="1" si="462"/>
        <v>0</v>
      </c>
      <c r="Y2679" s="678">
        <f t="shared" ca="1" si="462"/>
        <v>0</v>
      </c>
      <c r="Z2679" s="678">
        <f t="shared" ca="1" si="462"/>
        <v>0</v>
      </c>
      <c r="AA2679" t="str">
        <f t="shared" si="452"/>
        <v>ASR_CMS_19</v>
      </c>
      <c r="AB2679" s="957">
        <f t="shared" si="453"/>
        <v>45406</v>
      </c>
      <c r="AC2679" t="str">
        <f t="shared" si="454"/>
        <v>Unaudited</v>
      </c>
    </row>
    <row r="2680" spans="1:29" x14ac:dyDescent="0.25">
      <c r="A2680" t="s">
        <v>421</v>
      </c>
      <c r="B2680" t="s">
        <v>1380</v>
      </c>
      <c r="C2680" t="s">
        <v>1381</v>
      </c>
      <c r="D2680">
        <v>1900</v>
      </c>
      <c r="E2680" s="957">
        <v>1</v>
      </c>
      <c r="F2680" t="s">
        <v>440</v>
      </c>
      <c r="G2680" s="957">
        <v>182</v>
      </c>
      <c r="H2680" t="s">
        <v>387</v>
      </c>
      <c r="I2680" s="937" t="s">
        <v>489</v>
      </c>
      <c r="J2680" s="937" t="s">
        <v>445</v>
      </c>
      <c r="K2680" s="937" t="s">
        <v>450</v>
      </c>
      <c r="L2680" s="937" t="s">
        <v>111</v>
      </c>
      <c r="M2680" s="962" t="s">
        <v>163</v>
      </c>
      <c r="N2680" s="678">
        <f t="shared" ca="1" si="455"/>
        <v>56878.280303949075</v>
      </c>
      <c r="O2680" s="678">
        <f t="shared" ca="1" si="462"/>
        <v>9915.5289307025305</v>
      </c>
      <c r="P2680" s="678">
        <f t="shared" ca="1" si="462"/>
        <v>447.24677155314288</v>
      </c>
      <c r="Q2680" s="678">
        <f t="shared" ca="1" si="462"/>
        <v>17224.506278252102</v>
      </c>
      <c r="R2680" s="678">
        <f t="shared" ca="1" si="462"/>
        <v>1811.7894058135414</v>
      </c>
      <c r="S2680" s="678">
        <f t="shared" ca="1" si="462"/>
        <v>13.701332457645883</v>
      </c>
      <c r="T2680" s="678">
        <f t="shared" ca="1" si="462"/>
        <v>1379.7273962860017</v>
      </c>
      <c r="U2680" s="678">
        <f t="shared" ca="1" si="462"/>
        <v>0</v>
      </c>
      <c r="V2680" s="678">
        <f t="shared" ca="1" si="462"/>
        <v>32.054706343500229</v>
      </c>
      <c r="W2680" s="678">
        <f t="shared" ca="1" si="461"/>
        <v>26053.725482540609</v>
      </c>
      <c r="X2680" s="678">
        <f t="shared" ca="1" si="462"/>
        <v>0</v>
      </c>
      <c r="Y2680" s="678">
        <f t="shared" ca="1" si="462"/>
        <v>0</v>
      </c>
      <c r="Z2680" s="678">
        <f t="shared" ca="1" si="462"/>
        <v>0</v>
      </c>
      <c r="AA2680" t="str">
        <f t="shared" si="452"/>
        <v>ASR_CMS_19</v>
      </c>
      <c r="AB2680" s="957">
        <f t="shared" si="453"/>
        <v>45406</v>
      </c>
      <c r="AC2680" t="str">
        <f t="shared" si="454"/>
        <v>Unaudited</v>
      </c>
    </row>
    <row r="2681" spans="1:29" x14ac:dyDescent="0.25">
      <c r="A2681" t="s">
        <v>421</v>
      </c>
      <c r="B2681" t="s">
        <v>1380</v>
      </c>
      <c r="C2681" t="s">
        <v>1381</v>
      </c>
      <c r="D2681">
        <v>1900</v>
      </c>
      <c r="E2681" s="957">
        <v>1</v>
      </c>
      <c r="F2681" t="s">
        <v>440</v>
      </c>
      <c r="G2681" s="957">
        <v>182</v>
      </c>
      <c r="H2681" t="s">
        <v>387</v>
      </c>
      <c r="I2681" s="937" t="s">
        <v>489</v>
      </c>
      <c r="J2681" s="937" t="s">
        <v>445</v>
      </c>
      <c r="K2681" s="937" t="s">
        <v>450</v>
      </c>
      <c r="L2681" s="937" t="s">
        <v>112</v>
      </c>
      <c r="M2681" s="962" t="s">
        <v>464</v>
      </c>
      <c r="N2681" s="678">
        <f t="shared" ca="1" si="455"/>
        <v>411410.2620519523</v>
      </c>
      <c r="O2681" s="678">
        <f t="shared" ca="1" si="462"/>
        <v>85425.350021665159</v>
      </c>
      <c r="P2681" s="678">
        <f t="shared" ca="1" si="462"/>
        <v>11929.820185115906</v>
      </c>
      <c r="Q2681" s="678">
        <f t="shared" ca="1" si="462"/>
        <v>132668.93620066281</v>
      </c>
      <c r="R2681" s="678">
        <f t="shared" ca="1" si="462"/>
        <v>17844.005930310577</v>
      </c>
      <c r="S2681" s="678">
        <f t="shared" ca="1" si="462"/>
        <v>221.90795221905415</v>
      </c>
      <c r="T2681" s="678">
        <f t="shared" ca="1" si="462"/>
        <v>11228.124490919789</v>
      </c>
      <c r="U2681" s="678">
        <f t="shared" ca="1" si="462"/>
        <v>0</v>
      </c>
      <c r="V2681" s="678">
        <f t="shared" ca="1" si="462"/>
        <v>585.37849373623919</v>
      </c>
      <c r="W2681" s="678">
        <f t="shared" ca="1" si="461"/>
        <v>151506.73877732281</v>
      </c>
      <c r="X2681" s="678">
        <f t="shared" ca="1" si="462"/>
        <v>0</v>
      </c>
      <c r="Y2681" s="678">
        <f t="shared" ca="1" si="462"/>
        <v>0</v>
      </c>
      <c r="Z2681" s="678">
        <f t="shared" ca="1" si="462"/>
        <v>0</v>
      </c>
      <c r="AA2681" t="str">
        <f t="shared" si="452"/>
        <v>ASR_CMS_19</v>
      </c>
      <c r="AB2681" s="957">
        <f t="shared" si="453"/>
        <v>45406</v>
      </c>
      <c r="AC2681" t="str">
        <f t="shared" si="454"/>
        <v>Unaudited</v>
      </c>
    </row>
    <row r="2682" spans="1:29" x14ac:dyDescent="0.25">
      <c r="A2682" t="s">
        <v>421</v>
      </c>
      <c r="B2682" t="s">
        <v>1380</v>
      </c>
      <c r="C2682" t="s">
        <v>1381</v>
      </c>
      <c r="D2682">
        <v>1900</v>
      </c>
      <c r="E2682" s="957">
        <v>1</v>
      </c>
      <c r="F2682" t="s">
        <v>440</v>
      </c>
      <c r="G2682" s="957">
        <v>182</v>
      </c>
      <c r="H2682" t="s">
        <v>387</v>
      </c>
      <c r="I2682" s="937" t="s">
        <v>489</v>
      </c>
      <c r="J2682" s="937" t="s">
        <v>445</v>
      </c>
      <c r="K2682" s="937" t="s">
        <v>6</v>
      </c>
      <c r="L2682" s="937" t="s">
        <v>118</v>
      </c>
      <c r="M2682" s="962" t="s">
        <v>189</v>
      </c>
      <c r="N2682" s="678">
        <f t="shared" ca="1" si="455"/>
        <v>135349.59947439641</v>
      </c>
      <c r="O2682" s="678">
        <f t="shared" ca="1" si="462"/>
        <v>40531.681288180247</v>
      </c>
      <c r="P2682" s="678">
        <f t="shared" ca="1" si="462"/>
        <v>5977.6288602514269</v>
      </c>
      <c r="Q2682" s="678">
        <f t="shared" ca="1" si="462"/>
        <v>51681.490782236178</v>
      </c>
      <c r="R2682" s="678">
        <f t="shared" ca="1" si="462"/>
        <v>9210.14498775211</v>
      </c>
      <c r="S2682" s="678">
        <f t="shared" ca="1" si="462"/>
        <v>0.97019965280919895</v>
      </c>
      <c r="T2682" s="678">
        <f t="shared" ca="1" si="462"/>
        <v>6286.5823361431831</v>
      </c>
      <c r="U2682" s="678">
        <f t="shared" ca="1" si="462"/>
        <v>0</v>
      </c>
      <c r="V2682" s="678">
        <f t="shared" ca="1" si="462"/>
        <v>2024.5851550311968</v>
      </c>
      <c r="W2682" s="678">
        <f t="shared" ca="1" si="461"/>
        <v>19636.515865149275</v>
      </c>
      <c r="X2682" s="678">
        <f t="shared" ca="1" si="462"/>
        <v>0</v>
      </c>
      <c r="Y2682" s="678">
        <f t="shared" ca="1" si="462"/>
        <v>0</v>
      </c>
      <c r="Z2682" s="678">
        <f t="shared" ca="1" si="462"/>
        <v>0</v>
      </c>
      <c r="AA2682" t="str">
        <f t="shared" si="452"/>
        <v>ASR_CMS_19</v>
      </c>
      <c r="AB2682" s="957">
        <f t="shared" si="453"/>
        <v>45406</v>
      </c>
      <c r="AC2682" t="str">
        <f t="shared" si="454"/>
        <v>Unaudited</v>
      </c>
    </row>
    <row r="2683" spans="1:29" x14ac:dyDescent="0.25">
      <c r="A2683" t="s">
        <v>421</v>
      </c>
      <c r="B2683" t="s">
        <v>1380</v>
      </c>
      <c r="C2683" t="s">
        <v>1381</v>
      </c>
      <c r="D2683">
        <v>1900</v>
      </c>
      <c r="E2683" s="957">
        <v>1</v>
      </c>
      <c r="F2683" t="s">
        <v>440</v>
      </c>
      <c r="G2683" s="957">
        <v>182</v>
      </c>
      <c r="H2683" t="s">
        <v>387</v>
      </c>
      <c r="I2683" s="937" t="s">
        <v>489</v>
      </c>
      <c r="J2683" s="937" t="s">
        <v>445</v>
      </c>
      <c r="K2683" s="937" t="s">
        <v>6</v>
      </c>
      <c r="L2683" s="945" t="s">
        <v>45</v>
      </c>
      <c r="M2683" s="960" t="s">
        <v>164</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ASR_CMS_19</v>
      </c>
      <c r="AB2683" s="957">
        <f t="shared" si="453"/>
        <v>45406</v>
      </c>
      <c r="AC2683" t="str">
        <f t="shared" si="454"/>
        <v>Unaudited</v>
      </c>
    </row>
    <row r="2684" spans="1:29" x14ac:dyDescent="0.25">
      <c r="A2684" t="s">
        <v>421</v>
      </c>
      <c r="B2684" t="s">
        <v>1380</v>
      </c>
      <c r="C2684" t="s">
        <v>1381</v>
      </c>
      <c r="D2684">
        <v>1900</v>
      </c>
      <c r="E2684" s="957">
        <v>1</v>
      </c>
      <c r="F2684" t="s">
        <v>440</v>
      </c>
      <c r="G2684" s="957">
        <v>182</v>
      </c>
      <c r="H2684" t="s">
        <v>387</v>
      </c>
      <c r="I2684" s="962" t="s">
        <v>489</v>
      </c>
      <c r="J2684" s="962" t="s">
        <v>445</v>
      </c>
      <c r="K2684" s="962" t="s">
        <v>6</v>
      </c>
      <c r="L2684" s="937" t="s">
        <v>46</v>
      </c>
      <c r="M2684" s="962" t="s">
        <v>165</v>
      </c>
      <c r="N2684" s="678">
        <f t="shared" ca="1" si="455"/>
        <v>4.1807794464613117</v>
      </c>
      <c r="O2684" s="678">
        <f t="shared" ca="1" si="462"/>
        <v>0</v>
      </c>
      <c r="P2684" s="678">
        <f t="shared" ca="1" si="462"/>
        <v>2.7843461691420908</v>
      </c>
      <c r="Q2684" s="678">
        <f t="shared" ca="1" si="462"/>
        <v>0.41361094642474394</v>
      </c>
      <c r="R2684" s="678">
        <f t="shared" ca="1" si="462"/>
        <v>0.98282233089447668</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ASR_CMS_19</v>
      </c>
      <c r="AB2684" s="957">
        <f t="shared" si="453"/>
        <v>45406</v>
      </c>
      <c r="AC2684" t="str">
        <f t="shared" si="454"/>
        <v>Unaudited</v>
      </c>
    </row>
    <row r="2685" spans="1:29" x14ac:dyDescent="0.25">
      <c r="A2685" t="s">
        <v>421</v>
      </c>
      <c r="B2685" t="s">
        <v>1380</v>
      </c>
      <c r="C2685" t="s">
        <v>1381</v>
      </c>
      <c r="D2685">
        <v>1900</v>
      </c>
      <c r="E2685" s="957">
        <v>1</v>
      </c>
      <c r="F2685" t="s">
        <v>440</v>
      </c>
      <c r="G2685" s="957">
        <v>182</v>
      </c>
      <c r="H2685" t="s">
        <v>387</v>
      </c>
      <c r="I2685" s="937" t="s">
        <v>489</v>
      </c>
      <c r="J2685" s="937" t="s">
        <v>445</v>
      </c>
      <c r="K2685" s="937" t="s">
        <v>6</v>
      </c>
      <c r="L2685" s="937" t="s">
        <v>166</v>
      </c>
      <c r="M2685" s="962" t="s">
        <v>462</v>
      </c>
      <c r="N2685" s="678">
        <f t="shared" ca="1" si="455"/>
        <v>282238.85437272361</v>
      </c>
      <c r="O2685" s="678">
        <f t="shared" ca="1" si="462"/>
        <v>58604.160246880449</v>
      </c>
      <c r="P2685" s="678">
        <f t="shared" ca="1" si="462"/>
        <v>8184.1876406440224</v>
      </c>
      <c r="Q2685" s="678">
        <f t="shared" ca="1" si="462"/>
        <v>91014.571142113637</v>
      </c>
      <c r="R2685" s="678">
        <f t="shared" ca="1" si="462"/>
        <v>12241.483151324432</v>
      </c>
      <c r="S2685" s="678">
        <f t="shared" ca="1" si="462"/>
        <v>152.235012073165</v>
      </c>
      <c r="T2685" s="678">
        <f t="shared" ca="1" si="462"/>
        <v>7702.8049258317797</v>
      </c>
      <c r="U2685" s="678">
        <f t="shared" ca="1" si="462"/>
        <v>0</v>
      </c>
      <c r="V2685" s="678">
        <f t="shared" ca="1" si="462"/>
        <v>401.58588806830346</v>
      </c>
      <c r="W2685" s="678">
        <f t="shared" ca="1" si="461"/>
        <v>103937.82636578783</v>
      </c>
      <c r="X2685" s="678">
        <f t="shared" ca="1" si="462"/>
        <v>0</v>
      </c>
      <c r="Y2685" s="678">
        <f t="shared" ca="1" si="462"/>
        <v>0</v>
      </c>
      <c r="Z2685" s="678">
        <f t="shared" ca="1" si="462"/>
        <v>0</v>
      </c>
      <c r="AA2685" t="str">
        <f t="shared" si="452"/>
        <v>ASR_CMS_19</v>
      </c>
      <c r="AB2685" s="957">
        <f t="shared" si="453"/>
        <v>45406</v>
      </c>
      <c r="AC2685" t="str">
        <f t="shared" si="454"/>
        <v>Unaudited</v>
      </c>
    </row>
    <row r="2686" spans="1:29" x14ac:dyDescent="0.25">
      <c r="A2686" t="s">
        <v>421</v>
      </c>
      <c r="B2686" t="s">
        <v>1380</v>
      </c>
      <c r="C2686" t="s">
        <v>1381</v>
      </c>
      <c r="D2686">
        <v>1900</v>
      </c>
      <c r="E2686" s="957">
        <v>1</v>
      </c>
      <c r="F2686" t="s">
        <v>440</v>
      </c>
      <c r="G2686" s="957">
        <v>182</v>
      </c>
      <c r="H2686" t="s">
        <v>387</v>
      </c>
      <c r="I2686" s="937" t="s">
        <v>489</v>
      </c>
      <c r="J2686" s="937" t="s">
        <v>445</v>
      </c>
      <c r="K2686" s="937" t="s">
        <v>435</v>
      </c>
      <c r="L2686" s="937" t="s">
        <v>121</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ASR_CMS_19</v>
      </c>
      <c r="AB2686" s="957">
        <f t="shared" si="453"/>
        <v>45406</v>
      </c>
      <c r="AC2686" t="str">
        <f t="shared" si="454"/>
        <v>Unaudited</v>
      </c>
    </row>
    <row r="2687" spans="1:29" x14ac:dyDescent="0.25">
      <c r="A2687" t="s">
        <v>421</v>
      </c>
      <c r="B2687" t="s">
        <v>1380</v>
      </c>
      <c r="C2687" t="s">
        <v>1381</v>
      </c>
      <c r="D2687">
        <v>1900</v>
      </c>
      <c r="E2687" s="957">
        <v>1</v>
      </c>
      <c r="F2687" t="s">
        <v>440</v>
      </c>
      <c r="G2687" s="957">
        <v>182</v>
      </c>
      <c r="H2687" t="s">
        <v>387</v>
      </c>
      <c r="I2687" s="937" t="s">
        <v>489</v>
      </c>
      <c r="J2687" s="937" t="s">
        <v>445</v>
      </c>
      <c r="K2687" s="937" t="s">
        <v>435</v>
      </c>
      <c r="L2687" s="937" t="s">
        <v>938</v>
      </c>
      <c r="M2687" s="962" t="s">
        <v>930</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ASR_CMS_19</v>
      </c>
      <c r="AB2687" s="957">
        <f t="shared" si="453"/>
        <v>45406</v>
      </c>
      <c r="AC2687" t="str">
        <f t="shared" si="454"/>
        <v>Unaudited</v>
      </c>
    </row>
    <row r="2688" spans="1:29" x14ac:dyDescent="0.25">
      <c r="A2688" t="s">
        <v>421</v>
      </c>
      <c r="B2688" t="s">
        <v>1380</v>
      </c>
      <c r="C2688" t="s">
        <v>1381</v>
      </c>
      <c r="D2688">
        <v>1900</v>
      </c>
      <c r="E2688" s="957">
        <v>1</v>
      </c>
      <c r="F2688" t="s">
        <v>440</v>
      </c>
      <c r="G2688" s="957">
        <v>182</v>
      </c>
      <c r="H2688" t="s">
        <v>387</v>
      </c>
      <c r="I2688" s="937" t="s">
        <v>489</v>
      </c>
      <c r="J2688" s="937" t="s">
        <v>445</v>
      </c>
      <c r="K2688" s="937" t="s">
        <v>435</v>
      </c>
      <c r="L2688" s="937" t="s">
        <v>168</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ASR_CMS_19</v>
      </c>
      <c r="AB2688" s="957">
        <f t="shared" si="453"/>
        <v>45406</v>
      </c>
      <c r="AC2688" t="str">
        <f t="shared" si="454"/>
        <v>Unaudited</v>
      </c>
    </row>
    <row r="2689" spans="1:29" x14ac:dyDescent="0.25">
      <c r="A2689" t="s">
        <v>421</v>
      </c>
      <c r="B2689" t="s">
        <v>1380</v>
      </c>
      <c r="C2689" t="s">
        <v>1381</v>
      </c>
      <c r="D2689">
        <v>1900</v>
      </c>
      <c r="E2689" s="957">
        <v>1</v>
      </c>
      <c r="F2689" t="s">
        <v>440</v>
      </c>
      <c r="G2689" s="957">
        <v>182</v>
      </c>
      <c r="H2689" t="s">
        <v>387</v>
      </c>
      <c r="I2689" s="937" t="s">
        <v>489</v>
      </c>
      <c r="J2689" s="937" t="s">
        <v>445</v>
      </c>
      <c r="K2689" s="937" t="s">
        <v>435</v>
      </c>
      <c r="L2689" s="937" t="s">
        <v>169</v>
      </c>
      <c r="M2689" s="962" t="s">
        <v>330</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ASR_CMS_19</v>
      </c>
      <c r="AB2689" s="957">
        <f t="shared" si="453"/>
        <v>45406</v>
      </c>
      <c r="AC2689" t="str">
        <f t="shared" si="454"/>
        <v>Unaudited</v>
      </c>
    </row>
    <row r="2690" spans="1:29" x14ac:dyDescent="0.25">
      <c r="A2690" t="s">
        <v>421</v>
      </c>
      <c r="B2690" t="s">
        <v>1380</v>
      </c>
      <c r="C2690" t="s">
        <v>1381</v>
      </c>
      <c r="D2690">
        <v>1900</v>
      </c>
      <c r="E2690" s="957">
        <v>1</v>
      </c>
      <c r="F2690" t="s">
        <v>440</v>
      </c>
      <c r="G2690" s="957">
        <v>182</v>
      </c>
      <c r="H2690" t="s">
        <v>387</v>
      </c>
      <c r="I2690" s="937" t="s">
        <v>489</v>
      </c>
      <c r="J2690" s="937" t="s">
        <v>451</v>
      </c>
      <c r="K2690" s="937" t="s">
        <v>436</v>
      </c>
      <c r="L2690" s="937" t="s">
        <v>122</v>
      </c>
      <c r="M2690" s="962" t="s">
        <v>27</v>
      </c>
      <c r="N2690" s="678">
        <f t="shared" ca="1" si="455"/>
        <v>3829950.2784780865</v>
      </c>
      <c r="O2690" s="678">
        <f t="shared" ca="1" si="462"/>
        <v>84.443746633407542</v>
      </c>
      <c r="P2690" s="678">
        <f t="shared" ca="1" si="462"/>
        <v>3829865.8347314531</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ASR_CMS_19</v>
      </c>
      <c r="AB2690" s="957">
        <f t="shared" ref="AB2690:AB2753" si="464">file_date</f>
        <v>45406</v>
      </c>
      <c r="AC2690" t="str">
        <f t="shared" ref="AC2690:AC2753" si="465">status</f>
        <v>Unaudited</v>
      </c>
    </row>
    <row r="2691" spans="1:29" x14ac:dyDescent="0.25">
      <c r="A2691" t="s">
        <v>421</v>
      </c>
      <c r="B2691" t="s">
        <v>1380</v>
      </c>
      <c r="C2691" t="s">
        <v>1381</v>
      </c>
      <c r="D2691">
        <v>1900</v>
      </c>
      <c r="E2691" s="957">
        <v>1</v>
      </c>
      <c r="F2691" t="s">
        <v>440</v>
      </c>
      <c r="G2691" s="957">
        <v>182</v>
      </c>
      <c r="H2691" t="s">
        <v>387</v>
      </c>
      <c r="I2691" s="937" t="s">
        <v>489</v>
      </c>
      <c r="J2691" s="937" t="s">
        <v>451</v>
      </c>
      <c r="K2691" s="937" t="s">
        <v>436</v>
      </c>
      <c r="L2691" s="945" t="s">
        <v>123</v>
      </c>
      <c r="M2691" s="960" t="s">
        <v>98</v>
      </c>
      <c r="N2691" s="678">
        <f t="shared" ca="1" si="455"/>
        <v>477585.59913971502</v>
      </c>
      <c r="O2691" s="678">
        <f t="shared" ca="1" si="462"/>
        <v>43904.121710802101</v>
      </c>
      <c r="P2691" s="678">
        <f t="shared" ca="1" si="462"/>
        <v>433681.47742891294</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ASR_CMS_19</v>
      </c>
      <c r="AB2691" s="957">
        <f t="shared" si="464"/>
        <v>45406</v>
      </c>
      <c r="AC2691" t="str">
        <f t="shared" si="465"/>
        <v>Unaudited</v>
      </c>
    </row>
    <row r="2692" spans="1:29" x14ac:dyDescent="0.25">
      <c r="A2692" t="s">
        <v>421</v>
      </c>
      <c r="B2692" t="s">
        <v>1380</v>
      </c>
      <c r="C2692" t="s">
        <v>1381</v>
      </c>
      <c r="D2692">
        <v>1900</v>
      </c>
      <c r="E2692" s="957">
        <v>1</v>
      </c>
      <c r="F2692" t="s">
        <v>440</v>
      </c>
      <c r="G2692" s="957">
        <v>182</v>
      </c>
      <c r="H2692" t="s">
        <v>387</v>
      </c>
      <c r="I2692" s="937" t="s">
        <v>489</v>
      </c>
      <c r="J2692" s="937" t="s">
        <v>451</v>
      </c>
      <c r="K2692" s="937" t="s">
        <v>436</v>
      </c>
      <c r="L2692" s="937" t="s">
        <v>124</v>
      </c>
      <c r="M2692" s="962" t="s">
        <v>99</v>
      </c>
      <c r="N2692" s="678">
        <f t="shared" ca="1" si="455"/>
        <v>387704.94343454938</v>
      </c>
      <c r="O2692" s="678">
        <f t="shared" ca="1" si="462"/>
        <v>70047.768442285684</v>
      </c>
      <c r="P2692" s="678">
        <f t="shared" ca="1" si="462"/>
        <v>317657.17499226367</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ASR_CMS_19</v>
      </c>
      <c r="AB2692" s="957">
        <f t="shared" si="464"/>
        <v>45406</v>
      </c>
      <c r="AC2692" t="str">
        <f t="shared" si="465"/>
        <v>Unaudited</v>
      </c>
    </row>
    <row r="2693" spans="1:29" x14ac:dyDescent="0.25">
      <c r="A2693" t="s">
        <v>421</v>
      </c>
      <c r="B2693" t="s">
        <v>1380</v>
      </c>
      <c r="C2693" t="s">
        <v>1381</v>
      </c>
      <c r="D2693">
        <v>1900</v>
      </c>
      <c r="E2693" s="957">
        <v>1</v>
      </c>
      <c r="F2693" t="s">
        <v>440</v>
      </c>
      <c r="G2693" s="957">
        <v>182</v>
      </c>
      <c r="H2693" t="s">
        <v>387</v>
      </c>
      <c r="I2693" s="937" t="s">
        <v>489</v>
      </c>
      <c r="J2693" s="937" t="s">
        <v>451</v>
      </c>
      <c r="K2693" s="937" t="s">
        <v>436</v>
      </c>
      <c r="L2693" s="937" t="s">
        <v>125</v>
      </c>
      <c r="M2693" s="962" t="s">
        <v>100</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22966.946314763762</v>
      </c>
      <c r="O2693" s="678">
        <f t="shared" ca="1" si="462"/>
        <v>21374.012694375542</v>
      </c>
      <c r="P2693" s="678">
        <f t="shared" ca="1" si="462"/>
        <v>1592.9336203882185</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ASR_CMS_19</v>
      </c>
      <c r="AB2693" s="957">
        <f t="shared" si="464"/>
        <v>45406</v>
      </c>
      <c r="AC2693" t="str">
        <f t="shared" si="465"/>
        <v>Unaudited</v>
      </c>
    </row>
    <row r="2694" spans="1:29" x14ac:dyDescent="0.25">
      <c r="A2694" t="s">
        <v>421</v>
      </c>
      <c r="B2694" t="s">
        <v>1380</v>
      </c>
      <c r="C2694" t="s">
        <v>1381</v>
      </c>
      <c r="D2694">
        <v>1900</v>
      </c>
      <c r="E2694" s="957">
        <v>1</v>
      </c>
      <c r="F2694" t="s">
        <v>440</v>
      </c>
      <c r="G2694" s="957">
        <v>182</v>
      </c>
      <c r="H2694" t="s">
        <v>387</v>
      </c>
      <c r="I2694" s="937" t="s">
        <v>489</v>
      </c>
      <c r="J2694" s="937" t="s">
        <v>451</v>
      </c>
      <c r="K2694" s="937" t="s">
        <v>436</v>
      </c>
      <c r="L2694" s="937" t="s">
        <v>126</v>
      </c>
      <c r="M2694" s="962" t="s">
        <v>101</v>
      </c>
      <c r="N2694" s="678">
        <f t="shared" ca="1" si="466"/>
        <v>476164.76900863665</v>
      </c>
      <c r="O2694" s="678">
        <f t="shared" ca="1" si="462"/>
        <v>76006.464609314382</v>
      </c>
      <c r="P2694" s="678">
        <f t="shared" ca="1" si="462"/>
        <v>400158.30439932225</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ASR_CMS_19</v>
      </c>
      <c r="AB2694" s="957">
        <f t="shared" si="464"/>
        <v>45406</v>
      </c>
      <c r="AC2694" t="str">
        <f t="shared" si="465"/>
        <v>Unaudited</v>
      </c>
    </row>
    <row r="2695" spans="1:29" x14ac:dyDescent="0.25">
      <c r="A2695" t="s">
        <v>421</v>
      </c>
      <c r="B2695" t="s">
        <v>1380</v>
      </c>
      <c r="C2695" t="s">
        <v>1381</v>
      </c>
      <c r="D2695">
        <v>1900</v>
      </c>
      <c r="E2695" s="957">
        <v>1</v>
      </c>
      <c r="F2695" t="s">
        <v>440</v>
      </c>
      <c r="G2695" s="957">
        <v>182</v>
      </c>
      <c r="H2695" t="s">
        <v>387</v>
      </c>
      <c r="I2695" s="937" t="s">
        <v>489</v>
      </c>
      <c r="J2695" s="937" t="s">
        <v>451</v>
      </c>
      <c r="K2695" s="937" t="s">
        <v>436</v>
      </c>
      <c r="L2695" s="937" t="s">
        <v>127</v>
      </c>
      <c r="M2695" s="962" t="s">
        <v>28</v>
      </c>
      <c r="N2695" s="678">
        <f t="shared" ca="1" si="466"/>
        <v>22072.076092668609</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22072.076092668609</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ASR_CMS_19</v>
      </c>
      <c r="AB2695" s="957">
        <f t="shared" si="464"/>
        <v>45406</v>
      </c>
      <c r="AC2695" t="str">
        <f t="shared" si="465"/>
        <v>Unaudited</v>
      </c>
    </row>
    <row r="2696" spans="1:29" x14ac:dyDescent="0.25">
      <c r="A2696" t="s">
        <v>421</v>
      </c>
      <c r="B2696" t="s">
        <v>1380</v>
      </c>
      <c r="C2696" t="s">
        <v>1381</v>
      </c>
      <c r="D2696">
        <v>1900</v>
      </c>
      <c r="E2696" s="957">
        <v>1</v>
      </c>
      <c r="F2696" t="s">
        <v>440</v>
      </c>
      <c r="G2696" s="957">
        <v>182</v>
      </c>
      <c r="H2696" t="s">
        <v>387</v>
      </c>
      <c r="I2696" s="937" t="s">
        <v>489</v>
      </c>
      <c r="J2696" s="937" t="s">
        <v>437</v>
      </c>
      <c r="K2696" s="937" t="s">
        <v>437</v>
      </c>
      <c r="L2696" s="945" t="s">
        <v>129</v>
      </c>
      <c r="M2696" s="960" t="s">
        <v>327</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ASR_CMS_19</v>
      </c>
      <c r="AB2696" s="957">
        <f t="shared" si="464"/>
        <v>45406</v>
      </c>
      <c r="AC2696" t="str">
        <f t="shared" si="465"/>
        <v>Unaudited</v>
      </c>
    </row>
    <row r="2697" spans="1:29" x14ac:dyDescent="0.25">
      <c r="A2697" t="s">
        <v>421</v>
      </c>
      <c r="B2697" t="s">
        <v>1380</v>
      </c>
      <c r="C2697" t="s">
        <v>1381</v>
      </c>
      <c r="D2697">
        <v>1900</v>
      </c>
      <c r="E2697" s="957">
        <v>1</v>
      </c>
      <c r="F2697" t="s">
        <v>440</v>
      </c>
      <c r="G2697" s="957">
        <v>182</v>
      </c>
      <c r="H2697" t="s">
        <v>387</v>
      </c>
      <c r="I2697" s="962" t="s">
        <v>489</v>
      </c>
      <c r="J2697" s="962" t="s">
        <v>437</v>
      </c>
      <c r="K2697" s="962" t="s">
        <v>437</v>
      </c>
      <c r="L2697" s="953" t="s">
        <v>130</v>
      </c>
      <c r="M2697" s="962" t="s">
        <v>326</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ASR_CMS_19</v>
      </c>
      <c r="AB2697" s="957">
        <f t="shared" si="464"/>
        <v>45406</v>
      </c>
      <c r="AC2697" t="str">
        <f t="shared" si="465"/>
        <v>Unaudited</v>
      </c>
    </row>
    <row r="2698" spans="1:29" ht="30" x14ac:dyDescent="0.25">
      <c r="A2698" t="s">
        <v>421</v>
      </c>
      <c r="B2698" t="s">
        <v>1380</v>
      </c>
      <c r="C2698" t="s">
        <v>1381</v>
      </c>
      <c r="D2698">
        <v>1900</v>
      </c>
      <c r="E2698" s="957">
        <v>1</v>
      </c>
      <c r="F2698" t="s">
        <v>440</v>
      </c>
      <c r="G2698" s="957">
        <v>182</v>
      </c>
      <c r="H2698" t="s">
        <v>387</v>
      </c>
      <c r="I2698" s="958" t="s">
        <v>489</v>
      </c>
      <c r="J2698" s="958" t="s">
        <v>437</v>
      </c>
      <c r="K2698" s="958" t="s">
        <v>437</v>
      </c>
      <c r="L2698" s="953" t="s">
        <v>131</v>
      </c>
      <c r="M2698" s="958" t="s">
        <v>180</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ASR_CMS_19</v>
      </c>
      <c r="AB2698" s="957">
        <f t="shared" si="464"/>
        <v>45406</v>
      </c>
      <c r="AC2698" t="str">
        <f t="shared" si="465"/>
        <v>Unaudited</v>
      </c>
    </row>
    <row r="2699" spans="1:29" x14ac:dyDescent="0.25">
      <c r="A2699" t="s">
        <v>421</v>
      </c>
      <c r="B2699" t="s">
        <v>1380</v>
      </c>
      <c r="C2699" t="s">
        <v>1381</v>
      </c>
      <c r="D2699">
        <v>1900</v>
      </c>
      <c r="E2699" s="957">
        <v>1</v>
      </c>
      <c r="F2699" t="s">
        <v>440</v>
      </c>
      <c r="G2699" s="957">
        <v>182</v>
      </c>
      <c r="H2699" t="s">
        <v>387</v>
      </c>
      <c r="I2699" s="958" t="s">
        <v>489</v>
      </c>
      <c r="J2699" s="958" t="s">
        <v>437</v>
      </c>
      <c r="K2699" s="958" t="s">
        <v>437</v>
      </c>
      <c r="L2699" s="937" t="s">
        <v>132</v>
      </c>
      <c r="M2699" s="958" t="s">
        <v>495</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ASR_CMS_19</v>
      </c>
      <c r="AB2699" s="957">
        <f t="shared" si="464"/>
        <v>45406</v>
      </c>
      <c r="AC2699" t="str">
        <f t="shared" si="465"/>
        <v>Unaudited</v>
      </c>
    </row>
    <row r="2700" spans="1:29" x14ac:dyDescent="0.25">
      <c r="A2700" t="s">
        <v>421</v>
      </c>
      <c r="B2700" t="s">
        <v>1380</v>
      </c>
      <c r="C2700" t="s">
        <v>1381</v>
      </c>
      <c r="D2700">
        <v>1900</v>
      </c>
      <c r="E2700" s="957">
        <v>1</v>
      </c>
      <c r="F2700" t="s">
        <v>440</v>
      </c>
      <c r="G2700" s="957">
        <v>182</v>
      </c>
      <c r="H2700" t="s">
        <v>387</v>
      </c>
      <c r="I2700" s="958" t="s">
        <v>489</v>
      </c>
      <c r="J2700" s="958" t="s">
        <v>437</v>
      </c>
      <c r="K2700" s="958" t="s">
        <v>437</v>
      </c>
      <c r="L2700" s="937" t="s">
        <v>133</v>
      </c>
      <c r="M2700" s="958" t="s">
        <v>496</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ASR_CMS_19</v>
      </c>
      <c r="AB2700" s="957">
        <f t="shared" si="464"/>
        <v>45406</v>
      </c>
      <c r="AC2700" t="str">
        <f t="shared" si="465"/>
        <v>Unaudited</v>
      </c>
    </row>
    <row r="2701" spans="1:29" x14ac:dyDescent="0.25">
      <c r="A2701" t="s">
        <v>421</v>
      </c>
      <c r="B2701" t="s">
        <v>1380</v>
      </c>
      <c r="C2701" t="s">
        <v>1381</v>
      </c>
      <c r="D2701">
        <v>1900</v>
      </c>
      <c r="E2701" s="957">
        <v>1</v>
      </c>
      <c r="F2701" t="s">
        <v>440</v>
      </c>
      <c r="G2701" s="957">
        <v>182</v>
      </c>
      <c r="H2701" t="s">
        <v>387</v>
      </c>
      <c r="I2701" s="965" t="s">
        <v>489</v>
      </c>
      <c r="J2701" s="965" t="s">
        <v>437</v>
      </c>
      <c r="K2701" s="965" t="s">
        <v>437</v>
      </c>
      <c r="L2701" s="945" t="s">
        <v>134</v>
      </c>
      <c r="M2701" s="965" t="s">
        <v>497</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ASR_CMS_19</v>
      </c>
      <c r="AB2701" s="957">
        <f t="shared" si="464"/>
        <v>45406</v>
      </c>
      <c r="AC2701" t="str">
        <f t="shared" si="465"/>
        <v>Unaudited</v>
      </c>
    </row>
    <row r="2702" spans="1:29" x14ac:dyDescent="0.25">
      <c r="A2702" t="s">
        <v>421</v>
      </c>
      <c r="B2702" t="s">
        <v>1380</v>
      </c>
      <c r="C2702" t="s">
        <v>1381</v>
      </c>
      <c r="D2702">
        <v>1900</v>
      </c>
      <c r="E2702" s="957">
        <v>1</v>
      </c>
      <c r="F2702" t="s">
        <v>440</v>
      </c>
      <c r="G2702" s="957">
        <v>182</v>
      </c>
      <c r="H2702" t="s">
        <v>387</v>
      </c>
      <c r="I2702" s="937" t="s">
        <v>490</v>
      </c>
      <c r="J2702" s="937" t="s">
        <v>26</v>
      </c>
      <c r="K2702" s="937" t="s">
        <v>26</v>
      </c>
      <c r="L2702" s="937" t="s">
        <v>270</v>
      </c>
      <c r="M2702" s="958" t="s">
        <v>26</v>
      </c>
      <c r="N2702" s="678">
        <f t="shared" ca="1" si="466"/>
        <v>-392204.50311335485</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ASR_CMS_19</v>
      </c>
      <c r="AB2702" s="957">
        <f t="shared" si="464"/>
        <v>45406</v>
      </c>
      <c r="AC2702" t="str">
        <f t="shared" si="465"/>
        <v>Unaudited</v>
      </c>
    </row>
    <row r="2703" spans="1:29" x14ac:dyDescent="0.25">
      <c r="A2703" t="s">
        <v>421</v>
      </c>
      <c r="B2703" t="s">
        <v>1380</v>
      </c>
      <c r="C2703" t="s">
        <v>1381</v>
      </c>
      <c r="D2703">
        <v>1900</v>
      </c>
      <c r="E2703" s="957">
        <v>1</v>
      </c>
      <c r="F2703" t="s">
        <v>441</v>
      </c>
      <c r="G2703" s="957">
        <v>274</v>
      </c>
      <c r="H2703" t="s">
        <v>387</v>
      </c>
      <c r="I2703" s="937" t="s">
        <v>433</v>
      </c>
      <c r="J2703" s="937" t="s">
        <v>433</v>
      </c>
      <c r="K2703" s="937" t="s">
        <v>433</v>
      </c>
      <c r="L2703" s="943"/>
      <c r="M2703" s="959" t="s">
        <v>433</v>
      </c>
      <c r="N2703" s="678">
        <f t="shared" ca="1" si="466"/>
        <v>39335.359139810986</v>
      </c>
      <c r="O2703" s="678">
        <f t="shared" ca="1" si="468"/>
        <v>19108.081720449998</v>
      </c>
      <c r="P2703" s="678">
        <f t="shared" ca="1" si="468"/>
        <v>2981.8623655929996</v>
      </c>
      <c r="Q2703" s="678">
        <f t="shared" ca="1" si="468"/>
        <v>13129.606451615</v>
      </c>
      <c r="R2703" s="678">
        <f t="shared" ca="1" si="468"/>
        <v>2138.3182795719999</v>
      </c>
      <c r="S2703" s="678">
        <f t="shared" ca="1" si="468"/>
        <v>38.200000000000003</v>
      </c>
      <c r="T2703" s="678">
        <f t="shared" ca="1" si="468"/>
        <v>1145.193548387</v>
      </c>
      <c r="U2703" s="678">
        <f t="shared" ca="1" si="468"/>
        <v>0</v>
      </c>
      <c r="V2703" s="678">
        <f t="shared" ca="1" si="468"/>
        <v>97</v>
      </c>
      <c r="W2703" s="678">
        <f t="shared" ca="1" si="461"/>
        <v>697.09677419399998</v>
      </c>
      <c r="X2703" s="678">
        <f t="shared" ca="1" si="469"/>
        <v>0</v>
      </c>
      <c r="Y2703" s="678">
        <f t="shared" ca="1" si="469"/>
        <v>0</v>
      </c>
      <c r="Z2703" s="678">
        <f t="shared" ca="1" si="469"/>
        <v>0</v>
      </c>
      <c r="AA2703" t="str">
        <f t="shared" si="463"/>
        <v>ASR_CMS_19</v>
      </c>
      <c r="AB2703" s="957">
        <f t="shared" si="464"/>
        <v>45406</v>
      </c>
      <c r="AC2703" t="str">
        <f t="shared" si="465"/>
        <v>Unaudited</v>
      </c>
    </row>
    <row r="2704" spans="1:29" x14ac:dyDescent="0.25">
      <c r="A2704" t="s">
        <v>421</v>
      </c>
      <c r="B2704" t="s">
        <v>1380</v>
      </c>
      <c r="C2704" t="s">
        <v>1381</v>
      </c>
      <c r="D2704">
        <v>1900</v>
      </c>
      <c r="E2704" s="957">
        <v>1</v>
      </c>
      <c r="F2704" t="s">
        <v>441</v>
      </c>
      <c r="G2704" s="957">
        <v>274</v>
      </c>
      <c r="H2704" t="s">
        <v>387</v>
      </c>
      <c r="I2704" s="958" t="s">
        <v>488</v>
      </c>
      <c r="J2704" s="958" t="s">
        <v>12</v>
      </c>
      <c r="K2704" s="958" t="s">
        <v>12</v>
      </c>
      <c r="L2704" s="937">
        <v>1.1000000000000001</v>
      </c>
      <c r="M2704" s="958" t="s">
        <v>12</v>
      </c>
      <c r="N2704" s="678">
        <f t="shared" ca="1" si="466"/>
        <v>64455942.584832676</v>
      </c>
      <c r="O2704" s="678">
        <f t="shared" ca="1" si="468"/>
        <v>22849228.413399491</v>
      </c>
      <c r="P2704" s="678">
        <f t="shared" ca="1" si="468"/>
        <v>3565534.4970576628</v>
      </c>
      <c r="Q2704" s="678">
        <f t="shared" ca="1" si="468"/>
        <v>15700913.336669644</v>
      </c>
      <c r="R2704" s="678">
        <f t="shared" ca="1" si="468"/>
        <v>2556963.31016583</v>
      </c>
      <c r="S2704" s="678">
        <f t="shared" ca="1" si="468"/>
        <v>45659.773935499186</v>
      </c>
      <c r="T2704" s="678">
        <f t="shared" ca="1" si="468"/>
        <v>1369433.1267912835</v>
      </c>
      <c r="U2704" s="678">
        <f t="shared" ca="1" si="468"/>
        <v>0</v>
      </c>
      <c r="V2704" s="678">
        <f t="shared" ca="1" si="468"/>
        <v>115966.94471492694</v>
      </c>
      <c r="W2704" s="678">
        <f t="shared" ca="1" si="461"/>
        <v>18252243.182098344</v>
      </c>
      <c r="X2704" s="678">
        <f t="shared" ca="1" si="469"/>
        <v>0</v>
      </c>
      <c r="Y2704" s="678">
        <f t="shared" ca="1" si="469"/>
        <v>0</v>
      </c>
      <c r="Z2704" s="678">
        <f t="shared" ca="1" si="469"/>
        <v>0</v>
      </c>
      <c r="AA2704" t="str">
        <f t="shared" si="463"/>
        <v>ASR_CMS_19</v>
      </c>
      <c r="AB2704" s="957">
        <f t="shared" si="464"/>
        <v>45406</v>
      </c>
      <c r="AC2704" t="str">
        <f t="shared" si="465"/>
        <v>Unaudited</v>
      </c>
    </row>
    <row r="2705" spans="1:29" x14ac:dyDescent="0.25">
      <c r="A2705" t="s">
        <v>421</v>
      </c>
      <c r="B2705" t="s">
        <v>1380</v>
      </c>
      <c r="C2705" t="s">
        <v>1381</v>
      </c>
      <c r="D2705">
        <v>1900</v>
      </c>
      <c r="E2705" s="957">
        <v>1</v>
      </c>
      <c r="F2705" t="s">
        <v>441</v>
      </c>
      <c r="G2705" s="957">
        <v>274</v>
      </c>
      <c r="H2705" t="s">
        <v>387</v>
      </c>
      <c r="I2705" s="937" t="s">
        <v>488</v>
      </c>
      <c r="J2705" s="937" t="s">
        <v>12</v>
      </c>
      <c r="K2705" s="937" t="s">
        <v>1323</v>
      </c>
      <c r="L2705" s="937" t="s">
        <v>1314</v>
      </c>
      <c r="M2705" s="958" t="s">
        <v>1323</v>
      </c>
      <c r="N2705" s="678">
        <f t="shared" ca="1" si="466"/>
        <v>980282.95394964039</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349591.11579596251</v>
      </c>
      <c r="P2705" s="678">
        <f t="shared" ca="1" si="470"/>
        <v>55262.598625516133</v>
      </c>
      <c r="Q2705" s="678">
        <f t="shared" ca="1" si="470"/>
        <v>236850.94713140279</v>
      </c>
      <c r="R2705" s="678">
        <f t="shared" ca="1" si="470"/>
        <v>39188.669542229094</v>
      </c>
      <c r="S2705" s="678">
        <f t="shared" ca="1" si="470"/>
        <v>794.81656060301214</v>
      </c>
      <c r="T2705" s="678">
        <f t="shared" ca="1" si="470"/>
        <v>20834.823049686674</v>
      </c>
      <c r="U2705" s="678">
        <f t="shared" ca="1" si="470"/>
        <v>0</v>
      </c>
      <c r="V2705" s="678">
        <f t="shared" ca="1" si="470"/>
        <v>1896.389684571436</v>
      </c>
      <c r="W2705" s="678">
        <f t="shared" ca="1" si="461"/>
        <v>275863.59355966898</v>
      </c>
      <c r="X2705" s="678">
        <f t="shared" ca="1" si="469"/>
        <v>0</v>
      </c>
      <c r="Y2705" s="678">
        <f t="shared" ca="1" si="469"/>
        <v>0</v>
      </c>
      <c r="Z2705" s="678">
        <f t="shared" ca="1" si="469"/>
        <v>0</v>
      </c>
      <c r="AA2705" t="str">
        <f t="shared" si="463"/>
        <v>ASR_CMS_19</v>
      </c>
      <c r="AB2705" s="957">
        <f t="shared" si="464"/>
        <v>45406</v>
      </c>
      <c r="AC2705" t="str">
        <f t="shared" si="465"/>
        <v>Unaudited</v>
      </c>
    </row>
    <row r="2706" spans="1:29" x14ac:dyDescent="0.25">
      <c r="A2706" t="s">
        <v>421</v>
      </c>
      <c r="B2706" t="s">
        <v>1380</v>
      </c>
      <c r="C2706" t="s">
        <v>1381</v>
      </c>
      <c r="D2706">
        <v>1900</v>
      </c>
      <c r="E2706" s="957">
        <v>1</v>
      </c>
      <c r="F2706" t="s">
        <v>441</v>
      </c>
      <c r="G2706" s="957">
        <v>274</v>
      </c>
      <c r="H2706" t="s">
        <v>387</v>
      </c>
      <c r="I2706" s="937" t="s">
        <v>488</v>
      </c>
      <c r="J2706" s="937" t="s">
        <v>491</v>
      </c>
      <c r="K2706" s="937" t="s">
        <v>492</v>
      </c>
      <c r="L2706" s="937" t="s">
        <v>63</v>
      </c>
      <c r="M2706" s="958" t="s">
        <v>344</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ASR_CMS_19</v>
      </c>
      <c r="AB2706" s="957">
        <f t="shared" si="464"/>
        <v>45406</v>
      </c>
      <c r="AC2706" t="str">
        <f t="shared" si="465"/>
        <v>Unaudited</v>
      </c>
    </row>
    <row r="2707" spans="1:29" x14ac:dyDescent="0.25">
      <c r="A2707" t="s">
        <v>421</v>
      </c>
      <c r="B2707" t="s">
        <v>1380</v>
      </c>
      <c r="C2707" t="s">
        <v>1381</v>
      </c>
      <c r="D2707">
        <v>1900</v>
      </c>
      <c r="E2707" s="957">
        <v>1</v>
      </c>
      <c r="F2707" t="s">
        <v>441</v>
      </c>
      <c r="G2707" s="957">
        <v>274</v>
      </c>
      <c r="H2707" t="s">
        <v>387</v>
      </c>
      <c r="I2707" s="958" t="s">
        <v>488</v>
      </c>
      <c r="J2707" s="958" t="s">
        <v>491</v>
      </c>
      <c r="K2707" s="958" t="s">
        <v>1014</v>
      </c>
      <c r="L2707" s="937" t="s">
        <v>910</v>
      </c>
      <c r="M2707" s="958" t="s">
        <v>911</v>
      </c>
      <c r="N2707" s="678">
        <f t="shared" ca="1" si="466"/>
        <v>0</v>
      </c>
      <c r="O2707" s="678">
        <f t="shared" ca="1" si="470"/>
        <v>0</v>
      </c>
      <c r="P2707" s="678">
        <f t="shared" ca="1" si="470"/>
        <v>0</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ASR_CMS_19</v>
      </c>
      <c r="AB2707" s="957">
        <f t="shared" si="464"/>
        <v>45406</v>
      </c>
      <c r="AC2707" t="str">
        <f t="shared" si="465"/>
        <v>Unaudited</v>
      </c>
    </row>
    <row r="2708" spans="1:29" x14ac:dyDescent="0.25">
      <c r="A2708" t="s">
        <v>421</v>
      </c>
      <c r="B2708" t="s">
        <v>1380</v>
      </c>
      <c r="C2708" t="s">
        <v>1381</v>
      </c>
      <c r="D2708">
        <v>1900</v>
      </c>
      <c r="E2708" s="957">
        <v>1</v>
      </c>
      <c r="F2708" t="s">
        <v>441</v>
      </c>
      <c r="G2708" s="957">
        <v>274</v>
      </c>
      <c r="H2708" t="s">
        <v>387</v>
      </c>
      <c r="I2708" s="958" t="s">
        <v>488</v>
      </c>
      <c r="J2708" s="958" t="s">
        <v>13</v>
      </c>
      <c r="K2708" s="958" t="s">
        <v>493</v>
      </c>
      <c r="L2708" s="953" t="s">
        <v>95</v>
      </c>
      <c r="M2708" s="958" t="s">
        <v>147</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ASR_CMS_19</v>
      </c>
      <c r="AB2708" s="957">
        <f t="shared" si="464"/>
        <v>45406</v>
      </c>
      <c r="AC2708" t="str">
        <f t="shared" si="465"/>
        <v>Unaudited</v>
      </c>
    </row>
    <row r="2709" spans="1:29" x14ac:dyDescent="0.25">
      <c r="A2709" t="s">
        <v>421</v>
      </c>
      <c r="B2709" t="s">
        <v>1380</v>
      </c>
      <c r="C2709" t="s">
        <v>1381</v>
      </c>
      <c r="D2709">
        <v>1900</v>
      </c>
      <c r="E2709" s="957">
        <v>1</v>
      </c>
      <c r="F2709" t="s">
        <v>441</v>
      </c>
      <c r="G2709" s="957">
        <v>274</v>
      </c>
      <c r="H2709" t="s">
        <v>387</v>
      </c>
      <c r="I2709" s="937" t="s">
        <v>488</v>
      </c>
      <c r="J2709" s="937" t="s">
        <v>13</v>
      </c>
      <c r="K2709" s="937" t="s">
        <v>13</v>
      </c>
      <c r="L2709" s="937" t="s">
        <v>35</v>
      </c>
      <c r="M2709" s="958" t="s">
        <v>13</v>
      </c>
      <c r="N2709" s="678">
        <f t="shared" ca="1" si="466"/>
        <v>138695.21848459169</v>
      </c>
      <c r="O2709" s="678">
        <f t="shared" ca="1" si="470"/>
        <v>49167.490543163563</v>
      </c>
      <c r="P2709" s="678">
        <f t="shared" ca="1" si="470"/>
        <v>7672.7058114055653</v>
      </c>
      <c r="Q2709" s="678">
        <f t="shared" ca="1" si="470"/>
        <v>33784.123937169192</v>
      </c>
      <c r="R2709" s="678">
        <f t="shared" ca="1" si="470"/>
        <v>5502.161092215285</v>
      </c>
      <c r="S2709" s="678">
        <f t="shared" ca="1" si="470"/>
        <v>98.293390525891894</v>
      </c>
      <c r="T2709" s="678">
        <f t="shared" ca="1" si="470"/>
        <v>2946.7266146422849</v>
      </c>
      <c r="U2709" s="678">
        <f t="shared" ca="1" si="470"/>
        <v>0</v>
      </c>
      <c r="V2709" s="678">
        <f t="shared" ca="1" si="470"/>
        <v>249.59316442438521</v>
      </c>
      <c r="W2709" s="678">
        <f t="shared" ca="1" si="461"/>
        <v>39274.12393104552</v>
      </c>
      <c r="X2709" s="678">
        <f t="shared" ca="1" si="469"/>
        <v>0</v>
      </c>
      <c r="Y2709" s="678">
        <f t="shared" ca="1" si="469"/>
        <v>0</v>
      </c>
      <c r="Z2709" s="678">
        <f t="shared" ca="1" si="469"/>
        <v>0</v>
      </c>
      <c r="AA2709" t="str">
        <f t="shared" si="463"/>
        <v>ASR_CMS_19</v>
      </c>
      <c r="AB2709" s="957">
        <f t="shared" si="464"/>
        <v>45406</v>
      </c>
      <c r="AC2709" t="str">
        <f t="shared" si="465"/>
        <v>Unaudited</v>
      </c>
    </row>
    <row r="2710" spans="1:29" x14ac:dyDescent="0.25">
      <c r="A2710" t="s">
        <v>421</v>
      </c>
      <c r="B2710" t="s">
        <v>1380</v>
      </c>
      <c r="C2710" t="s">
        <v>1381</v>
      </c>
      <c r="D2710">
        <v>1900</v>
      </c>
      <c r="E2710" s="957">
        <v>1</v>
      </c>
      <c r="F2710" t="s">
        <v>441</v>
      </c>
      <c r="G2710" s="957">
        <v>274</v>
      </c>
      <c r="H2710" t="s">
        <v>387</v>
      </c>
      <c r="I2710" s="937" t="s">
        <v>489</v>
      </c>
      <c r="J2710" s="937" t="s">
        <v>445</v>
      </c>
      <c r="K2710" s="937" t="s">
        <v>0</v>
      </c>
      <c r="L2710" s="937">
        <v>2.1</v>
      </c>
      <c r="M2710" s="958" t="s">
        <v>148</v>
      </c>
      <c r="N2710" s="678">
        <f t="shared" ca="1" si="466"/>
        <v>5162502.16</v>
      </c>
      <c r="O2710" s="678">
        <f t="shared" ca="1" si="470"/>
        <v>645286.6100000001</v>
      </c>
      <c r="P2710" s="678">
        <f t="shared" ca="1" si="470"/>
        <v>235099.22000000003</v>
      </c>
      <c r="Q2710" s="678">
        <f t="shared" ca="1" si="470"/>
        <v>2320218.7399999998</v>
      </c>
      <c r="R2710" s="678">
        <f t="shared" ca="1" si="470"/>
        <v>226117.79999999996</v>
      </c>
      <c r="S2710" s="678">
        <f t="shared" ca="1" si="470"/>
        <v>1600</v>
      </c>
      <c r="T2710" s="678">
        <f t="shared" ca="1" si="470"/>
        <v>138999.20000000001</v>
      </c>
      <c r="U2710" s="678">
        <f t="shared" ca="1" si="470"/>
        <v>0</v>
      </c>
      <c r="V2710" s="678">
        <f t="shared" ca="1" si="470"/>
        <v>2495.4699999999998</v>
      </c>
      <c r="W2710" s="678">
        <f t="shared" ca="1" si="461"/>
        <v>1592685.1199999999</v>
      </c>
      <c r="X2710" s="678">
        <f t="shared" ca="1" si="469"/>
        <v>0</v>
      </c>
      <c r="Y2710" s="678">
        <f t="shared" ca="1" si="469"/>
        <v>0</v>
      </c>
      <c r="Z2710" s="678">
        <f t="shared" ca="1" si="469"/>
        <v>0</v>
      </c>
      <c r="AA2710" t="str">
        <f t="shared" si="463"/>
        <v>ASR_CMS_19</v>
      </c>
      <c r="AB2710" s="957">
        <f t="shared" si="464"/>
        <v>45406</v>
      </c>
      <c r="AC2710" t="str">
        <f t="shared" si="465"/>
        <v>Unaudited</v>
      </c>
    </row>
    <row r="2711" spans="1:29" ht="30" x14ac:dyDescent="0.25">
      <c r="A2711" t="s">
        <v>421</v>
      </c>
      <c r="B2711" t="s">
        <v>1380</v>
      </c>
      <c r="C2711" t="s">
        <v>1381</v>
      </c>
      <c r="D2711">
        <v>1900</v>
      </c>
      <c r="E2711" s="957">
        <v>1</v>
      </c>
      <c r="F2711" t="s">
        <v>441</v>
      </c>
      <c r="G2711" s="957">
        <v>274</v>
      </c>
      <c r="H2711" t="s">
        <v>387</v>
      </c>
      <c r="I2711" s="937" t="s">
        <v>489</v>
      </c>
      <c r="J2711" s="937" t="s">
        <v>445</v>
      </c>
      <c r="K2711" s="937" t="s">
        <v>0</v>
      </c>
      <c r="L2711" s="937">
        <v>2.2000000000000002</v>
      </c>
      <c r="M2711" s="958" t="s">
        <v>149</v>
      </c>
      <c r="N2711" s="678">
        <f t="shared" ca="1" si="466"/>
        <v>210655.7257146815</v>
      </c>
      <c r="O2711" s="678">
        <f t="shared" ca="1" si="470"/>
        <v>26330.89825642158</v>
      </c>
      <c r="P2711" s="678">
        <f t="shared" ca="1" si="470"/>
        <v>9593.2157060938771</v>
      </c>
      <c r="Q2711" s="678">
        <f t="shared" ca="1" si="470"/>
        <v>94676.447068354129</v>
      </c>
      <c r="R2711" s="678">
        <f t="shared" ca="1" si="470"/>
        <v>9226.7291673166492</v>
      </c>
      <c r="S2711" s="678">
        <f t="shared" ca="1" si="470"/>
        <v>65.287945786252308</v>
      </c>
      <c r="T2711" s="678">
        <f t="shared" ca="1" si="470"/>
        <v>5671.8576462077754</v>
      </c>
      <c r="U2711" s="678">
        <f t="shared" ca="1" si="470"/>
        <v>0</v>
      </c>
      <c r="V2711" s="678">
        <f t="shared" ca="1" si="470"/>
        <v>101.82756879451188</v>
      </c>
      <c r="W2711" s="678">
        <f t="shared" ca="1" si="461"/>
        <v>64989.462355706717</v>
      </c>
      <c r="X2711" s="678">
        <f t="shared" ca="1" si="469"/>
        <v>0</v>
      </c>
      <c r="Y2711" s="678">
        <f t="shared" ca="1" si="469"/>
        <v>0</v>
      </c>
      <c r="Z2711" s="678">
        <f t="shared" ca="1" si="469"/>
        <v>0</v>
      </c>
      <c r="AA2711" t="str">
        <f t="shared" si="463"/>
        <v>ASR_CMS_19</v>
      </c>
      <c r="AB2711" s="957">
        <f t="shared" si="464"/>
        <v>45406</v>
      </c>
      <c r="AC2711" t="str">
        <f t="shared" si="465"/>
        <v>Unaudited</v>
      </c>
    </row>
    <row r="2712" spans="1:29" x14ac:dyDescent="0.25">
      <c r="A2712" t="s">
        <v>421</v>
      </c>
      <c r="B2712" t="s">
        <v>1380</v>
      </c>
      <c r="C2712" t="s">
        <v>1381</v>
      </c>
      <c r="D2712">
        <v>1900</v>
      </c>
      <c r="E2712" s="957">
        <v>1</v>
      </c>
      <c r="F2712" t="s">
        <v>441</v>
      </c>
      <c r="G2712" s="957">
        <v>274</v>
      </c>
      <c r="H2712" t="s">
        <v>387</v>
      </c>
      <c r="I2712" s="937" t="s">
        <v>489</v>
      </c>
      <c r="J2712" s="937" t="s">
        <v>445</v>
      </c>
      <c r="K2712" s="937" t="s">
        <v>0</v>
      </c>
      <c r="L2712" s="953">
        <v>2.2999999999999998</v>
      </c>
      <c r="M2712" s="958" t="s">
        <v>150</v>
      </c>
      <c r="N2712" s="678">
        <f t="shared" ca="1" si="466"/>
        <v>692410.98999999987</v>
      </c>
      <c r="O2712" s="678">
        <f t="shared" ca="1" si="470"/>
        <v>276690.06</v>
      </c>
      <c r="P2712" s="678">
        <f t="shared" ca="1" si="470"/>
        <v>51607.979999999996</v>
      </c>
      <c r="Q2712" s="678">
        <f t="shared" ca="1" si="470"/>
        <v>227113.62999999998</v>
      </c>
      <c r="R2712" s="678">
        <f t="shared" ca="1" si="470"/>
        <v>42848.61</v>
      </c>
      <c r="S2712" s="678">
        <f t="shared" ca="1" si="470"/>
        <v>0</v>
      </c>
      <c r="T2712" s="678">
        <f t="shared" ca="1" si="470"/>
        <v>10651.08</v>
      </c>
      <c r="U2712" s="678">
        <f t="shared" ca="1" si="470"/>
        <v>0</v>
      </c>
      <c r="V2712" s="678">
        <f t="shared" ca="1" si="470"/>
        <v>1516.3799999999999</v>
      </c>
      <c r="W2712" s="678">
        <f t="shared" ca="1" si="461"/>
        <v>81983.25</v>
      </c>
      <c r="X2712" s="678">
        <f t="shared" ca="1" si="469"/>
        <v>0</v>
      </c>
      <c r="Y2712" s="678">
        <f t="shared" ca="1" si="469"/>
        <v>0</v>
      </c>
      <c r="Z2712" s="678">
        <f t="shared" ca="1" si="469"/>
        <v>0</v>
      </c>
      <c r="AA2712" t="str">
        <f t="shared" si="463"/>
        <v>ASR_CMS_19</v>
      </c>
      <c r="AB2712" s="957">
        <f t="shared" si="464"/>
        <v>45406</v>
      </c>
      <c r="AC2712" t="str">
        <f t="shared" si="465"/>
        <v>Unaudited</v>
      </c>
    </row>
    <row r="2713" spans="1:29" x14ac:dyDescent="0.25">
      <c r="A2713" t="s">
        <v>421</v>
      </c>
      <c r="B2713" t="s">
        <v>1380</v>
      </c>
      <c r="C2713" t="s">
        <v>1381</v>
      </c>
      <c r="D2713">
        <v>1900</v>
      </c>
      <c r="E2713" s="957">
        <v>1</v>
      </c>
      <c r="F2713" t="s">
        <v>441</v>
      </c>
      <c r="G2713" s="957">
        <v>274</v>
      </c>
      <c r="H2713" t="s">
        <v>387</v>
      </c>
      <c r="I2713" s="937" t="s">
        <v>489</v>
      </c>
      <c r="J2713" s="937" t="s">
        <v>445</v>
      </c>
      <c r="K2713" s="937" t="s">
        <v>0</v>
      </c>
      <c r="L2713" s="953">
        <v>2.4</v>
      </c>
      <c r="M2713" s="958" t="s">
        <v>151</v>
      </c>
      <c r="N2713" s="678">
        <f t="shared" ca="1" si="466"/>
        <v>2062411.7099999995</v>
      </c>
      <c r="O2713" s="678">
        <f t="shared" ca="1" si="470"/>
        <v>744416.29999999993</v>
      </c>
      <c r="P2713" s="678">
        <f t="shared" ca="1" si="470"/>
        <v>63741.299999999981</v>
      </c>
      <c r="Q2713" s="678">
        <f t="shared" ca="1" si="470"/>
        <v>944934.22999999986</v>
      </c>
      <c r="R2713" s="678">
        <f t="shared" ca="1" si="470"/>
        <v>88737.37</v>
      </c>
      <c r="S2713" s="678">
        <f t="shared" ca="1" si="470"/>
        <v>33.4</v>
      </c>
      <c r="T2713" s="678">
        <f t="shared" ca="1" si="470"/>
        <v>72628.149999999994</v>
      </c>
      <c r="U2713" s="678">
        <f t="shared" ca="1" si="470"/>
        <v>0</v>
      </c>
      <c r="V2713" s="678">
        <f t="shared" ca="1" si="470"/>
        <v>6559.48</v>
      </c>
      <c r="W2713" s="678">
        <f t="shared" ca="1" si="461"/>
        <v>141361.48000000001</v>
      </c>
      <c r="X2713" s="678">
        <f t="shared" ca="1" si="469"/>
        <v>0</v>
      </c>
      <c r="Y2713" s="678">
        <f t="shared" ca="1" si="469"/>
        <v>0</v>
      </c>
      <c r="Z2713" s="678">
        <f t="shared" ca="1" si="469"/>
        <v>0</v>
      </c>
      <c r="AA2713" t="str">
        <f t="shared" si="463"/>
        <v>ASR_CMS_19</v>
      </c>
      <c r="AB2713" s="957">
        <f t="shared" si="464"/>
        <v>45406</v>
      </c>
      <c r="AC2713" t="str">
        <f t="shared" si="465"/>
        <v>Unaudited</v>
      </c>
    </row>
    <row r="2714" spans="1:29" ht="30" x14ac:dyDescent="0.25">
      <c r="A2714" t="s">
        <v>421</v>
      </c>
      <c r="B2714" t="s">
        <v>1380</v>
      </c>
      <c r="C2714" t="s">
        <v>1381</v>
      </c>
      <c r="D2714">
        <v>1900</v>
      </c>
      <c r="E2714" s="957">
        <v>1</v>
      </c>
      <c r="F2714" t="s">
        <v>441</v>
      </c>
      <c r="G2714" s="957">
        <v>274</v>
      </c>
      <c r="H2714" t="s">
        <v>387</v>
      </c>
      <c r="I2714" s="937" t="s">
        <v>489</v>
      </c>
      <c r="J2714" s="937" t="s">
        <v>445</v>
      </c>
      <c r="K2714" s="937" t="s">
        <v>0</v>
      </c>
      <c r="L2714" s="937">
        <v>2.5</v>
      </c>
      <c r="M2714" s="958" t="s">
        <v>152</v>
      </c>
      <c r="N2714" s="678">
        <f t="shared" ca="1" si="466"/>
        <v>24263.652459953733</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8994.0884242575885</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1015.8410356252823</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10322.903642699805</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1159.0329723463778</v>
      </c>
      <c r="S2714" s="678">
        <f t="shared" ca="1" si="471"/>
        <v>0.2941932056619484</v>
      </c>
      <c r="T2714" s="678">
        <f t="shared" ca="1" si="471"/>
        <v>733.53843229816471</v>
      </c>
      <c r="U2714" s="678">
        <f t="shared" ca="1" si="471"/>
        <v>0</v>
      </c>
      <c r="V2714" s="678">
        <f t="shared" ca="1" si="471"/>
        <v>71.133627002308458</v>
      </c>
      <c r="W2714" s="678">
        <f t="shared" ca="1" si="461"/>
        <v>1966.8201325185398</v>
      </c>
      <c r="X2714" s="678">
        <f t="shared" ca="1" si="471"/>
        <v>0</v>
      </c>
      <c r="Y2714" s="678">
        <f t="shared" ca="1" si="471"/>
        <v>0</v>
      </c>
      <c r="Z2714" s="678">
        <f t="shared" ca="1" si="471"/>
        <v>0</v>
      </c>
      <c r="AA2714" t="str">
        <f t="shared" si="463"/>
        <v>ASR_CMS_19</v>
      </c>
      <c r="AB2714" s="957">
        <f t="shared" si="464"/>
        <v>45406</v>
      </c>
      <c r="AC2714" t="str">
        <f t="shared" si="465"/>
        <v>Unaudited</v>
      </c>
    </row>
    <row r="2715" spans="1:29" x14ac:dyDescent="0.25">
      <c r="A2715" t="s">
        <v>421</v>
      </c>
      <c r="B2715" t="s">
        <v>1380</v>
      </c>
      <c r="C2715" t="s">
        <v>1381</v>
      </c>
      <c r="D2715">
        <v>1900</v>
      </c>
      <c r="E2715" s="957">
        <v>1</v>
      </c>
      <c r="F2715" t="s">
        <v>441</v>
      </c>
      <c r="G2715" s="957">
        <v>274</v>
      </c>
      <c r="H2715" t="s">
        <v>387</v>
      </c>
      <c r="I2715" s="958" t="s">
        <v>489</v>
      </c>
      <c r="J2715" s="958" t="s">
        <v>445</v>
      </c>
      <c r="K2715" s="958" t="s">
        <v>0</v>
      </c>
      <c r="L2715" s="937" t="s">
        <v>97</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ASR_CMS_19</v>
      </c>
      <c r="AB2715" s="957">
        <f t="shared" si="464"/>
        <v>45406</v>
      </c>
      <c r="AC2715" t="str">
        <f t="shared" si="465"/>
        <v>Unaudited</v>
      </c>
    </row>
    <row r="2716" spans="1:29" x14ac:dyDescent="0.25">
      <c r="A2716" t="s">
        <v>421</v>
      </c>
      <c r="B2716" t="s">
        <v>1380</v>
      </c>
      <c r="C2716" t="s">
        <v>1381</v>
      </c>
      <c r="D2716">
        <v>1900</v>
      </c>
      <c r="E2716" s="957">
        <v>1</v>
      </c>
      <c r="F2716" t="s">
        <v>441</v>
      </c>
      <c r="G2716" s="957">
        <v>274</v>
      </c>
      <c r="H2716" t="s">
        <v>387</v>
      </c>
      <c r="I2716" s="937" t="s">
        <v>489</v>
      </c>
      <c r="J2716" s="937" t="s">
        <v>445</v>
      </c>
      <c r="K2716" s="937" t="s">
        <v>0</v>
      </c>
      <c r="L2716" s="937" t="s">
        <v>153</v>
      </c>
      <c r="M2716" s="958" t="s">
        <v>452</v>
      </c>
      <c r="N2716" s="678">
        <f t="shared" ca="1" si="472"/>
        <v>5437.8759865550601</v>
      </c>
      <c r="O2716" s="678">
        <f t="shared" ca="1" si="471"/>
        <v>1129.1221983840869</v>
      </c>
      <c r="P2716" s="678">
        <f t="shared" ca="1" si="471"/>
        <v>157.6841627260371</v>
      </c>
      <c r="Q2716" s="678">
        <f t="shared" ca="1" si="471"/>
        <v>1753.5712860664798</v>
      </c>
      <c r="R2716" s="678">
        <f t="shared" ca="1" si="471"/>
        <v>235.85578752561281</v>
      </c>
      <c r="S2716" s="678">
        <f t="shared" ca="1" si="471"/>
        <v>2.933101178806329</v>
      </c>
      <c r="T2716" s="678">
        <f t="shared" ca="1" si="471"/>
        <v>148.40939610668548</v>
      </c>
      <c r="U2716" s="678">
        <f t="shared" ca="1" si="471"/>
        <v>0</v>
      </c>
      <c r="V2716" s="678">
        <f t="shared" ca="1" si="471"/>
        <v>7.7373268188728215</v>
      </c>
      <c r="W2716" s="678">
        <f t="shared" ca="1" si="461"/>
        <v>2002.5627277484784</v>
      </c>
      <c r="X2716" s="678">
        <f t="shared" ca="1" si="471"/>
        <v>0</v>
      </c>
      <c r="Y2716" s="678">
        <f t="shared" ca="1" si="471"/>
        <v>0</v>
      </c>
      <c r="Z2716" s="678">
        <f t="shared" ca="1" si="471"/>
        <v>0</v>
      </c>
      <c r="AA2716" t="str">
        <f t="shared" si="463"/>
        <v>ASR_CMS_19</v>
      </c>
      <c r="AB2716" s="957">
        <f t="shared" si="464"/>
        <v>45406</v>
      </c>
      <c r="AC2716" t="str">
        <f t="shared" si="465"/>
        <v>Unaudited</v>
      </c>
    </row>
    <row r="2717" spans="1:29" x14ac:dyDescent="0.25">
      <c r="A2717" t="s">
        <v>421</v>
      </c>
      <c r="B2717" t="s">
        <v>1380</v>
      </c>
      <c r="C2717" t="s">
        <v>1381</v>
      </c>
      <c r="D2717">
        <v>1900</v>
      </c>
      <c r="E2717" s="957">
        <v>1</v>
      </c>
      <c r="F2717" t="s">
        <v>441</v>
      </c>
      <c r="G2717" s="957">
        <v>274</v>
      </c>
      <c r="H2717" t="s">
        <v>387</v>
      </c>
      <c r="I2717" s="937" t="s">
        <v>489</v>
      </c>
      <c r="J2717" s="937" t="s">
        <v>445</v>
      </c>
      <c r="K2717" s="937" t="s">
        <v>0</v>
      </c>
      <c r="L2717" s="937" t="s">
        <v>912</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ASR_CMS_19</v>
      </c>
      <c r="AB2717" s="957">
        <f t="shared" si="464"/>
        <v>45406</v>
      </c>
      <c r="AC2717" t="str">
        <f t="shared" si="465"/>
        <v>Unaudited</v>
      </c>
    </row>
    <row r="2718" spans="1:29" x14ac:dyDescent="0.25">
      <c r="A2718" t="s">
        <v>421</v>
      </c>
      <c r="B2718" t="s">
        <v>1380</v>
      </c>
      <c r="C2718" t="s">
        <v>1381</v>
      </c>
      <c r="D2718">
        <v>1900</v>
      </c>
      <c r="E2718" s="957">
        <v>1</v>
      </c>
      <c r="F2718" t="s">
        <v>441</v>
      </c>
      <c r="G2718" s="957">
        <v>274</v>
      </c>
      <c r="H2718" t="s">
        <v>387</v>
      </c>
      <c r="I2718" s="937" t="s">
        <v>489</v>
      </c>
      <c r="J2718" s="937" t="s">
        <v>445</v>
      </c>
      <c r="K2718" s="937" t="s">
        <v>53</v>
      </c>
      <c r="L2718" s="937">
        <v>3.1</v>
      </c>
      <c r="M2718" s="958" t="s">
        <v>33</v>
      </c>
      <c r="N2718" s="678">
        <f t="shared" ca="1" si="472"/>
        <v>1512556.3300000003</v>
      </c>
      <c r="O2718" s="678">
        <f t="shared" ca="1" si="471"/>
        <v>682049.41000000015</v>
      </c>
      <c r="P2718" s="678">
        <f t="shared" ca="1" si="471"/>
        <v>106665.90999999999</v>
      </c>
      <c r="Q2718" s="678">
        <f t="shared" ca="1" si="471"/>
        <v>510379.63999999996</v>
      </c>
      <c r="R2718" s="678">
        <f t="shared" ca="1" si="471"/>
        <v>94003.82</v>
      </c>
      <c r="S2718" s="678">
        <f t="shared" ca="1" si="471"/>
        <v>196.74</v>
      </c>
      <c r="T2718" s="678">
        <f t="shared" ca="1" si="471"/>
        <v>46891.610000000008</v>
      </c>
      <c r="U2718" s="678">
        <f t="shared" ca="1" si="471"/>
        <v>0</v>
      </c>
      <c r="V2718" s="678">
        <f t="shared" ca="1" si="471"/>
        <v>2660.24</v>
      </c>
      <c r="W2718" s="678">
        <f t="shared" ca="1" si="461"/>
        <v>69708.959999999992</v>
      </c>
      <c r="X2718" s="678">
        <f t="shared" ca="1" si="471"/>
        <v>0</v>
      </c>
      <c r="Y2718" s="678">
        <f t="shared" ca="1" si="471"/>
        <v>0</v>
      </c>
      <c r="Z2718" s="678">
        <f t="shared" ca="1" si="471"/>
        <v>0</v>
      </c>
      <c r="AA2718" t="str">
        <f t="shared" si="463"/>
        <v>ASR_CMS_19</v>
      </c>
      <c r="AB2718" s="957">
        <f t="shared" si="464"/>
        <v>45406</v>
      </c>
      <c r="AC2718" t="str">
        <f t="shared" si="465"/>
        <v>Unaudited</v>
      </c>
    </row>
    <row r="2719" spans="1:29" x14ac:dyDescent="0.25">
      <c r="A2719" t="s">
        <v>421</v>
      </c>
      <c r="B2719" t="s">
        <v>1380</v>
      </c>
      <c r="C2719" t="s">
        <v>1381</v>
      </c>
      <c r="D2719">
        <v>1900</v>
      </c>
      <c r="E2719" s="957">
        <v>1</v>
      </c>
      <c r="F2719" t="s">
        <v>441</v>
      </c>
      <c r="G2719" s="957">
        <v>274</v>
      </c>
      <c r="H2719" t="s">
        <v>387</v>
      </c>
      <c r="I2719" s="958" t="s">
        <v>489</v>
      </c>
      <c r="J2719" s="958" t="s">
        <v>445</v>
      </c>
      <c r="K2719" s="958" t="s">
        <v>53</v>
      </c>
      <c r="L2719" s="937">
        <v>3.2</v>
      </c>
      <c r="M2719" s="958" t="s">
        <v>34</v>
      </c>
      <c r="N2719" s="678">
        <f t="shared" ca="1" si="472"/>
        <v>3088836.9200000004</v>
      </c>
      <c r="O2719" s="678">
        <f t="shared" ca="1" si="471"/>
        <v>1031216.0200000001</v>
      </c>
      <c r="P2719" s="678">
        <f t="shared" ca="1" si="471"/>
        <v>133971.07</v>
      </c>
      <c r="Q2719" s="678">
        <f t="shared" ca="1" si="471"/>
        <v>1252925.9400000004</v>
      </c>
      <c r="R2719" s="678">
        <f t="shared" ca="1" si="471"/>
        <v>163053.04</v>
      </c>
      <c r="S2719" s="678">
        <f t="shared" ca="1" si="471"/>
        <v>1080.73</v>
      </c>
      <c r="T2719" s="678">
        <f t="shared" ca="1" si="471"/>
        <v>108801.84999999999</v>
      </c>
      <c r="U2719" s="678">
        <f t="shared" ca="1" si="471"/>
        <v>0</v>
      </c>
      <c r="V2719" s="678">
        <f t="shared" ca="1" si="471"/>
        <v>7404.3899999999994</v>
      </c>
      <c r="W2719" s="678">
        <f t="shared" ca="1" si="461"/>
        <v>390383.88</v>
      </c>
      <c r="X2719" s="678">
        <f t="shared" ca="1" si="471"/>
        <v>0</v>
      </c>
      <c r="Y2719" s="678">
        <f t="shared" ca="1" si="471"/>
        <v>0</v>
      </c>
      <c r="Z2719" s="678">
        <f t="shared" ca="1" si="471"/>
        <v>0</v>
      </c>
      <c r="AA2719" t="str">
        <f t="shared" si="463"/>
        <v>ASR_CMS_19</v>
      </c>
      <c r="AB2719" s="957">
        <f t="shared" si="464"/>
        <v>45406</v>
      </c>
      <c r="AC2719" t="str">
        <f t="shared" si="465"/>
        <v>Unaudited</v>
      </c>
    </row>
    <row r="2720" spans="1:29" x14ac:dyDescent="0.25">
      <c r="A2720" t="s">
        <v>421</v>
      </c>
      <c r="B2720" t="s">
        <v>1380</v>
      </c>
      <c r="C2720" t="s">
        <v>1381</v>
      </c>
      <c r="D2720">
        <v>1900</v>
      </c>
      <c r="E2720" s="957">
        <v>1</v>
      </c>
      <c r="F2720" t="s">
        <v>441</v>
      </c>
      <c r="G2720" s="957">
        <v>274</v>
      </c>
      <c r="H2720" t="s">
        <v>387</v>
      </c>
      <c r="I2720" s="958" t="s">
        <v>489</v>
      </c>
      <c r="J2720" s="958" t="s">
        <v>445</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ASR_CMS_19</v>
      </c>
      <c r="AB2720" s="957">
        <f t="shared" si="464"/>
        <v>45406</v>
      </c>
      <c r="AC2720" t="str">
        <f t="shared" si="465"/>
        <v>Unaudited</v>
      </c>
    </row>
    <row r="2721" spans="1:29" x14ac:dyDescent="0.25">
      <c r="A2721" t="s">
        <v>421</v>
      </c>
      <c r="B2721" t="s">
        <v>1380</v>
      </c>
      <c r="C2721" t="s">
        <v>1381</v>
      </c>
      <c r="D2721">
        <v>1900</v>
      </c>
      <c r="E2721" s="957">
        <v>1</v>
      </c>
      <c r="F2721" t="s">
        <v>441</v>
      </c>
      <c r="G2721" s="957">
        <v>274</v>
      </c>
      <c r="H2721" t="s">
        <v>387</v>
      </c>
      <c r="I2721" s="958" t="s">
        <v>489</v>
      </c>
      <c r="J2721" s="958" t="s">
        <v>445</v>
      </c>
      <c r="K2721" s="958" t="s">
        <v>53</v>
      </c>
      <c r="L2721" s="937" t="s">
        <v>44</v>
      </c>
      <c r="M2721" s="958" t="s">
        <v>154</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ASR_CMS_19</v>
      </c>
      <c r="AB2721" s="957">
        <f t="shared" si="464"/>
        <v>45406</v>
      </c>
      <c r="AC2721" t="str">
        <f t="shared" si="465"/>
        <v>Unaudited</v>
      </c>
    </row>
    <row r="2722" spans="1:29" x14ac:dyDescent="0.25">
      <c r="A2722" t="s">
        <v>421</v>
      </c>
      <c r="B2722" t="s">
        <v>1380</v>
      </c>
      <c r="C2722" t="s">
        <v>1381</v>
      </c>
      <c r="D2722">
        <v>1900</v>
      </c>
      <c r="E2722" s="957">
        <v>1</v>
      </c>
      <c r="F2722" t="s">
        <v>441</v>
      </c>
      <c r="G2722" s="957">
        <v>274</v>
      </c>
      <c r="H2722" t="s">
        <v>387</v>
      </c>
      <c r="I2722" s="958" t="s">
        <v>489</v>
      </c>
      <c r="J2722" s="958" t="s">
        <v>445</v>
      </c>
      <c r="K2722" s="958" t="s">
        <v>53</v>
      </c>
      <c r="L2722" s="937" t="s">
        <v>41</v>
      </c>
      <c r="M2722" s="958" t="s">
        <v>52</v>
      </c>
      <c r="N2722" s="678">
        <f t="shared" ca="1" si="472"/>
        <v>81399.417023486851</v>
      </c>
      <c r="O2722" s="678">
        <f t="shared" ca="1" si="471"/>
        <v>38980.429251166701</v>
      </c>
      <c r="P2722" s="678">
        <f t="shared" ca="1" si="471"/>
        <v>6499.2892647639255</v>
      </c>
      <c r="Q2722" s="678">
        <f t="shared" ca="1" si="471"/>
        <v>27492.069844014488</v>
      </c>
      <c r="R2722" s="678">
        <f t="shared" ca="1" si="471"/>
        <v>4619.2934613100188</v>
      </c>
      <c r="S2722" s="678">
        <f t="shared" ca="1" si="471"/>
        <v>86.877808748253969</v>
      </c>
      <c r="T2722" s="678">
        <f t="shared" ca="1" si="471"/>
        <v>2064.1900839529744</v>
      </c>
      <c r="U2722" s="678">
        <f t="shared" ca="1" si="471"/>
        <v>0</v>
      </c>
      <c r="V2722" s="678">
        <f t="shared" ca="1" si="471"/>
        <v>196.33570413325052</v>
      </c>
      <c r="W2722" s="678">
        <f t="shared" ca="1" si="461"/>
        <v>1460.931605397247</v>
      </c>
      <c r="X2722" s="678">
        <f t="shared" ca="1" si="471"/>
        <v>0</v>
      </c>
      <c r="Y2722" s="678">
        <f t="shared" ca="1" si="471"/>
        <v>0</v>
      </c>
      <c r="Z2722" s="678">
        <f t="shared" ca="1" si="471"/>
        <v>0</v>
      </c>
      <c r="AA2722" t="str">
        <f t="shared" si="463"/>
        <v>ASR_CMS_19</v>
      </c>
      <c r="AB2722" s="957">
        <f t="shared" si="464"/>
        <v>45406</v>
      </c>
      <c r="AC2722" t="str">
        <f t="shared" si="465"/>
        <v>Unaudited</v>
      </c>
    </row>
    <row r="2723" spans="1:29" x14ac:dyDescent="0.25">
      <c r="A2723" t="s">
        <v>421</v>
      </c>
      <c r="B2723" t="s">
        <v>1380</v>
      </c>
      <c r="C2723" t="s">
        <v>1381</v>
      </c>
      <c r="D2723">
        <v>1900</v>
      </c>
      <c r="E2723" s="957">
        <v>1</v>
      </c>
      <c r="F2723" t="s">
        <v>441</v>
      </c>
      <c r="G2723" s="957">
        <v>274</v>
      </c>
      <c r="H2723" t="s">
        <v>387</v>
      </c>
      <c r="I2723" s="958" t="s">
        <v>489</v>
      </c>
      <c r="J2723" s="958" t="s">
        <v>445</v>
      </c>
      <c r="K2723" s="958" t="s">
        <v>53</v>
      </c>
      <c r="L2723" s="953" t="s">
        <v>42</v>
      </c>
      <c r="M2723" s="958" t="s">
        <v>155</v>
      </c>
      <c r="N2723" s="678">
        <f t="shared" ca="1" si="472"/>
        <v>66303.873963266014</v>
      </c>
      <c r="O2723" s="678">
        <f t="shared" ca="1" si="471"/>
        <v>24687.355814816878</v>
      </c>
      <c r="P2723" s="678">
        <f t="shared" ca="1" si="471"/>
        <v>3466.3399243942185</v>
      </c>
      <c r="Q2723" s="678">
        <f t="shared" ca="1" si="471"/>
        <v>25409.12365931756</v>
      </c>
      <c r="R2723" s="678">
        <f t="shared" ca="1" si="471"/>
        <v>3704.1733533310098</v>
      </c>
      <c r="S2723" s="678">
        <f t="shared" ca="1" si="471"/>
        <v>18.408263190018602</v>
      </c>
      <c r="T2723" s="678">
        <f t="shared" ca="1" si="471"/>
        <v>2243.5330682087515</v>
      </c>
      <c r="U2723" s="678">
        <f t="shared" ca="1" si="471"/>
        <v>0</v>
      </c>
      <c r="V2723" s="678">
        <f t="shared" ca="1" si="471"/>
        <v>145.03069187547018</v>
      </c>
      <c r="W2723" s="678">
        <f t="shared" ca="1" si="461"/>
        <v>6629.9091881321037</v>
      </c>
      <c r="X2723" s="678">
        <f t="shared" ca="1" si="471"/>
        <v>0</v>
      </c>
      <c r="Y2723" s="678">
        <f t="shared" ca="1" si="471"/>
        <v>0</v>
      </c>
      <c r="Z2723" s="678">
        <f t="shared" ca="1" si="471"/>
        <v>0</v>
      </c>
      <c r="AA2723" t="str">
        <f t="shared" si="463"/>
        <v>ASR_CMS_19</v>
      </c>
      <c r="AB2723" s="957">
        <f t="shared" si="464"/>
        <v>45406</v>
      </c>
      <c r="AC2723" t="str">
        <f t="shared" si="465"/>
        <v>Unaudited</v>
      </c>
    </row>
    <row r="2724" spans="1:29" x14ac:dyDescent="0.25">
      <c r="A2724" t="s">
        <v>421</v>
      </c>
      <c r="B2724" t="s">
        <v>1380</v>
      </c>
      <c r="C2724" t="s">
        <v>1381</v>
      </c>
      <c r="D2724">
        <v>1900</v>
      </c>
      <c r="E2724" s="957">
        <v>1</v>
      </c>
      <c r="F2724" t="s">
        <v>441</v>
      </c>
      <c r="G2724" s="957">
        <v>274</v>
      </c>
      <c r="H2724" t="s">
        <v>387</v>
      </c>
      <c r="I2724" s="958" t="s">
        <v>489</v>
      </c>
      <c r="J2724" s="958" t="s">
        <v>445</v>
      </c>
      <c r="K2724" s="958" t="s">
        <v>53</v>
      </c>
      <c r="L2724" s="937" t="s">
        <v>43</v>
      </c>
      <c r="M2724" s="958" t="s">
        <v>463</v>
      </c>
      <c r="N2724" s="678">
        <f t="shared" ca="1" si="472"/>
        <v>120844.41998897426</v>
      </c>
      <c r="O2724" s="678">
        <f t="shared" ca="1" si="471"/>
        <v>25092.171557012938</v>
      </c>
      <c r="P2724" s="678">
        <f t="shared" ca="1" si="471"/>
        <v>3504.1717084369639</v>
      </c>
      <c r="Q2724" s="678">
        <f t="shared" ca="1" si="471"/>
        <v>38969.131605421135</v>
      </c>
      <c r="R2724" s="678">
        <f t="shared" ca="1" si="471"/>
        <v>5241.3581911476431</v>
      </c>
      <c r="S2724" s="678">
        <f t="shared" ca="1" si="471"/>
        <v>65.181499467473841</v>
      </c>
      <c r="T2724" s="678">
        <f t="shared" ca="1" si="471"/>
        <v>3298.0611249260883</v>
      </c>
      <c r="U2724" s="678">
        <f t="shared" ca="1" si="471"/>
        <v>0</v>
      </c>
      <c r="V2724" s="678">
        <f t="shared" ca="1" si="471"/>
        <v>171.94448236841089</v>
      </c>
      <c r="W2724" s="678">
        <f t="shared" ca="1" si="461"/>
        <v>44502.399820193605</v>
      </c>
      <c r="X2724" s="678">
        <f t="shared" ca="1" si="471"/>
        <v>0</v>
      </c>
      <c r="Y2724" s="678">
        <f t="shared" ca="1" si="471"/>
        <v>0</v>
      </c>
      <c r="Z2724" s="678">
        <f t="shared" ca="1" si="471"/>
        <v>0</v>
      </c>
      <c r="AA2724" t="str">
        <f t="shared" si="463"/>
        <v>ASR_CMS_19</v>
      </c>
      <c r="AB2724" s="957">
        <f t="shared" si="464"/>
        <v>45406</v>
      </c>
      <c r="AC2724" t="str">
        <f t="shared" si="465"/>
        <v>Unaudited</v>
      </c>
    </row>
    <row r="2725" spans="1:29" x14ac:dyDescent="0.25">
      <c r="A2725" t="s">
        <v>421</v>
      </c>
      <c r="B2725" t="s">
        <v>1380</v>
      </c>
      <c r="C2725" t="s">
        <v>1381</v>
      </c>
      <c r="D2725">
        <v>1900</v>
      </c>
      <c r="E2725" s="957">
        <v>1</v>
      </c>
      <c r="F2725" t="s">
        <v>441</v>
      </c>
      <c r="G2725" s="957">
        <v>274</v>
      </c>
      <c r="H2725" t="s">
        <v>387</v>
      </c>
      <c r="I2725" s="937" t="s">
        <v>489</v>
      </c>
      <c r="J2725" s="937" t="s">
        <v>445</v>
      </c>
      <c r="K2725" s="937" t="s">
        <v>915</v>
      </c>
      <c r="L2725" s="937" t="s">
        <v>916</v>
      </c>
      <c r="M2725" s="958" t="s">
        <v>915</v>
      </c>
      <c r="N2725" s="678">
        <f t="shared" ca="1" si="472"/>
        <v>8413.61</v>
      </c>
      <c r="O2725" s="678">
        <f t="shared" ca="1" si="471"/>
        <v>5557.92</v>
      </c>
      <c r="P2725" s="678">
        <f t="shared" ca="1" si="471"/>
        <v>2855.69</v>
      </c>
      <c r="Q2725" s="678">
        <f t="shared" ca="1" si="471"/>
        <v>0</v>
      </c>
      <c r="R2725" s="678">
        <f t="shared" ca="1" si="471"/>
        <v>0</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ASR_CMS_19</v>
      </c>
      <c r="AB2725" s="957">
        <f t="shared" si="464"/>
        <v>45406</v>
      </c>
      <c r="AC2725" t="str">
        <f t="shared" si="465"/>
        <v>Unaudited</v>
      </c>
    </row>
    <row r="2726" spans="1:29" x14ac:dyDescent="0.25">
      <c r="A2726" t="s">
        <v>421</v>
      </c>
      <c r="B2726" t="s">
        <v>1380</v>
      </c>
      <c r="C2726" t="s">
        <v>1381</v>
      </c>
      <c r="D2726">
        <v>1900</v>
      </c>
      <c r="E2726" s="957">
        <v>1</v>
      </c>
      <c r="F2726" t="s">
        <v>441</v>
      </c>
      <c r="G2726" s="957">
        <v>274</v>
      </c>
      <c r="H2726" t="s">
        <v>387</v>
      </c>
      <c r="I2726" s="958" t="s">
        <v>489</v>
      </c>
      <c r="J2726" s="958" t="s">
        <v>445</v>
      </c>
      <c r="K2726" s="958" t="s">
        <v>915</v>
      </c>
      <c r="L2726" s="937" t="s">
        <v>917</v>
      </c>
      <c r="M2726" s="958" t="s">
        <v>920</v>
      </c>
      <c r="N2726" s="678">
        <f t="shared" ca="1" si="472"/>
        <v>80.409554282416408</v>
      </c>
      <c r="O2726" s="678">
        <f t="shared" ca="1" si="471"/>
        <v>53.117492959303775</v>
      </c>
      <c r="P2726" s="678">
        <f t="shared" ca="1" si="471"/>
        <v>27.292061323112637</v>
      </c>
      <c r="Q2726" s="678">
        <f t="shared" ca="1" si="471"/>
        <v>0</v>
      </c>
      <c r="R2726" s="678">
        <f t="shared" ca="1" si="471"/>
        <v>0</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ASR_CMS_19</v>
      </c>
      <c r="AB2726" s="957">
        <f t="shared" si="464"/>
        <v>45406</v>
      </c>
      <c r="AC2726" t="str">
        <f t="shared" si="465"/>
        <v>Unaudited</v>
      </c>
    </row>
    <row r="2727" spans="1:29" x14ac:dyDescent="0.25">
      <c r="A2727" t="s">
        <v>421</v>
      </c>
      <c r="B2727" t="s">
        <v>1380</v>
      </c>
      <c r="C2727" t="s">
        <v>1381</v>
      </c>
      <c r="D2727">
        <v>1900</v>
      </c>
      <c r="E2727" s="957">
        <v>1</v>
      </c>
      <c r="F2727" t="s">
        <v>441</v>
      </c>
      <c r="G2727" s="957">
        <v>274</v>
      </c>
      <c r="H2727" t="s">
        <v>387</v>
      </c>
      <c r="I2727" s="937" t="s">
        <v>489</v>
      </c>
      <c r="J2727" s="937" t="s">
        <v>445</v>
      </c>
      <c r="K2727" s="937" t="s">
        <v>915</v>
      </c>
      <c r="L2727" s="937" t="s">
        <v>918</v>
      </c>
      <c r="M2727" s="937" t="s">
        <v>921</v>
      </c>
      <c r="N2727" s="678">
        <f t="shared" ca="1" si="472"/>
        <v>11.522603982446824</v>
      </c>
      <c r="O2727" s="678">
        <f t="shared" ca="1" si="471"/>
        <v>2.3925569417061694</v>
      </c>
      <c r="P2727" s="678">
        <f t="shared" ca="1" si="471"/>
        <v>0.33412533972604813</v>
      </c>
      <c r="Q2727" s="678">
        <f t="shared" ca="1" si="471"/>
        <v>3.7157352492575888</v>
      </c>
      <c r="R2727" s="678">
        <f t="shared" ca="1" si="471"/>
        <v>0.49976734359979902</v>
      </c>
      <c r="S2727" s="678">
        <f t="shared" ca="1" si="471"/>
        <v>6.2151037293595853E-3</v>
      </c>
      <c r="T2727" s="678">
        <f t="shared" ca="1" si="471"/>
        <v>0.31447254458165047</v>
      </c>
      <c r="U2727" s="678">
        <f t="shared" ca="1" si="471"/>
        <v>0</v>
      </c>
      <c r="V2727" s="678">
        <f t="shared" ca="1" si="471"/>
        <v>1.6395032368716544E-2</v>
      </c>
      <c r="W2727" s="678">
        <f t="shared" ca="1" si="461"/>
        <v>4.2433364274774927</v>
      </c>
      <c r="X2727" s="678">
        <f t="shared" ca="1" si="471"/>
        <v>0</v>
      </c>
      <c r="Y2727" s="678">
        <f t="shared" ca="1" si="471"/>
        <v>0</v>
      </c>
      <c r="Z2727" s="678">
        <f t="shared" ca="1" si="471"/>
        <v>0</v>
      </c>
      <c r="AA2727" t="str">
        <f t="shared" si="463"/>
        <v>ASR_CMS_19</v>
      </c>
      <c r="AB2727" s="957">
        <f t="shared" si="464"/>
        <v>45406</v>
      </c>
      <c r="AC2727" t="str">
        <f t="shared" si="465"/>
        <v>Unaudited</v>
      </c>
    </row>
    <row r="2728" spans="1:29" x14ac:dyDescent="0.25">
      <c r="A2728" t="s">
        <v>421</v>
      </c>
      <c r="B2728" t="s">
        <v>1380</v>
      </c>
      <c r="C2728" t="s">
        <v>1381</v>
      </c>
      <c r="D2728">
        <v>1900</v>
      </c>
      <c r="E2728" s="957">
        <v>1</v>
      </c>
      <c r="F2728" t="s">
        <v>441</v>
      </c>
      <c r="G2728" s="957">
        <v>274</v>
      </c>
      <c r="H2728" t="s">
        <v>387</v>
      </c>
      <c r="I2728" s="937" t="s">
        <v>489</v>
      </c>
      <c r="J2728" s="937" t="s">
        <v>445</v>
      </c>
      <c r="K2728" s="937" t="s">
        <v>446</v>
      </c>
      <c r="L2728" s="937">
        <v>5.0999999999999996</v>
      </c>
      <c r="M2728" s="958" t="s">
        <v>37</v>
      </c>
      <c r="N2728" s="678">
        <f t="shared" ca="1" si="472"/>
        <v>1913506.84</v>
      </c>
      <c r="O2728" s="678">
        <f t="shared" ca="1" si="471"/>
        <v>632815.57999999996</v>
      </c>
      <c r="P2728" s="678">
        <f t="shared" ca="1" si="471"/>
        <v>392140.08000000013</v>
      </c>
      <c r="Q2728" s="678">
        <f t="shared" ca="1" si="471"/>
        <v>412095.3</v>
      </c>
      <c r="R2728" s="678">
        <f t="shared" ca="1" si="471"/>
        <v>387583.61999999994</v>
      </c>
      <c r="S2728" s="678">
        <f t="shared" ca="1" si="471"/>
        <v>1155.8000000000002</v>
      </c>
      <c r="T2728" s="678">
        <f t="shared" ca="1" si="471"/>
        <v>74629.25</v>
      </c>
      <c r="U2728" s="678">
        <f t="shared" ca="1" si="471"/>
        <v>0</v>
      </c>
      <c r="V2728" s="678">
        <f t="shared" ca="1" si="471"/>
        <v>3770.8</v>
      </c>
      <c r="W2728" s="678">
        <f t="shared" ca="1" si="461"/>
        <v>9316.41</v>
      </c>
      <c r="X2728" s="678">
        <f t="shared" ca="1" si="471"/>
        <v>0</v>
      </c>
      <c r="Y2728" s="678">
        <f t="shared" ca="1" si="471"/>
        <v>0</v>
      </c>
      <c r="Z2728" s="678">
        <f t="shared" ca="1" si="471"/>
        <v>0</v>
      </c>
      <c r="AA2728" t="str">
        <f t="shared" si="463"/>
        <v>ASR_CMS_19</v>
      </c>
      <c r="AB2728" s="957">
        <f t="shared" si="464"/>
        <v>45406</v>
      </c>
      <c r="AC2728" t="str">
        <f t="shared" si="465"/>
        <v>Unaudited</v>
      </c>
    </row>
    <row r="2729" spans="1:29" ht="30" x14ac:dyDescent="0.25">
      <c r="A2729" t="s">
        <v>421</v>
      </c>
      <c r="B2729" t="s">
        <v>1380</v>
      </c>
      <c r="C2729" t="s">
        <v>1381</v>
      </c>
      <c r="D2729">
        <v>1900</v>
      </c>
      <c r="E2729" s="957">
        <v>1</v>
      </c>
      <c r="F2729" t="s">
        <v>441</v>
      </c>
      <c r="G2729" s="957">
        <v>274</v>
      </c>
      <c r="H2729" t="s">
        <v>387</v>
      </c>
      <c r="I2729" s="937" t="s">
        <v>489</v>
      </c>
      <c r="J2729" s="937" t="s">
        <v>445</v>
      </c>
      <c r="K2729" s="937" t="s">
        <v>446</v>
      </c>
      <c r="L2729" s="937">
        <v>5.2</v>
      </c>
      <c r="M2729" s="958" t="s">
        <v>304</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ASR_CMS_19</v>
      </c>
      <c r="AB2729" s="957">
        <f t="shared" si="464"/>
        <v>45406</v>
      </c>
      <c r="AC2729" t="str">
        <f t="shared" si="465"/>
        <v>Unaudited</v>
      </c>
    </row>
    <row r="2730" spans="1:29" ht="30" x14ac:dyDescent="0.25">
      <c r="A2730" t="s">
        <v>421</v>
      </c>
      <c r="B2730" t="s">
        <v>1380</v>
      </c>
      <c r="C2730" t="s">
        <v>1381</v>
      </c>
      <c r="D2730">
        <v>1900</v>
      </c>
      <c r="E2730" s="957">
        <v>1</v>
      </c>
      <c r="F2730" t="s">
        <v>441</v>
      </c>
      <c r="G2730" s="957">
        <v>274</v>
      </c>
      <c r="H2730" t="s">
        <v>387</v>
      </c>
      <c r="I2730" s="937" t="s">
        <v>489</v>
      </c>
      <c r="J2730" s="937" t="s">
        <v>445</v>
      </c>
      <c r="K2730" s="937" t="s">
        <v>446</v>
      </c>
      <c r="L2730" s="937">
        <v>5.3</v>
      </c>
      <c r="M2730" s="958" t="s">
        <v>305</v>
      </c>
      <c r="N2730" s="678">
        <f t="shared" ca="1" si="472"/>
        <v>11184.881540177004</v>
      </c>
      <c r="O2730" s="678">
        <f t="shared" ca="1" si="472"/>
        <v>3698.9506131467006</v>
      </c>
      <c r="P2730" s="678">
        <f t="shared" ca="1" si="472"/>
        <v>2292.1477207552257</v>
      </c>
      <c r="Q2730" s="678">
        <f t="shared" ca="1" si="472"/>
        <v>2408.790508302392</v>
      </c>
      <c r="R2730" s="678">
        <f t="shared" ca="1" si="472"/>
        <v>2265.514178466683</v>
      </c>
      <c r="S2730" s="678">
        <f t="shared" ca="1" si="472"/>
        <v>6.7559131819652043</v>
      </c>
      <c r="T2730" s="678">
        <f t="shared" ca="1" si="472"/>
        <v>436.22489516800198</v>
      </c>
      <c r="U2730" s="678">
        <f t="shared" ca="1" si="472"/>
        <v>0</v>
      </c>
      <c r="V2730" s="678">
        <f t="shared" ca="1" si="472"/>
        <v>22.041181369228582</v>
      </c>
      <c r="W2730" s="678">
        <f t="shared" ca="1" si="461"/>
        <v>54.456529786807792</v>
      </c>
      <c r="X2730" s="678">
        <f t="shared" ca="1" si="472"/>
        <v>0</v>
      </c>
      <c r="Y2730" s="678">
        <f t="shared" ca="1" si="472"/>
        <v>0</v>
      </c>
      <c r="Z2730" s="678">
        <f t="shared" ca="1" si="472"/>
        <v>0</v>
      </c>
      <c r="AA2730" t="str">
        <f t="shared" si="463"/>
        <v>ASR_CMS_19</v>
      </c>
      <c r="AB2730" s="957">
        <f t="shared" si="464"/>
        <v>45406</v>
      </c>
      <c r="AC2730" t="str">
        <f t="shared" si="465"/>
        <v>Unaudited</v>
      </c>
    </row>
    <row r="2731" spans="1:29" x14ac:dyDescent="0.25">
      <c r="A2731" t="s">
        <v>421</v>
      </c>
      <c r="B2731" t="s">
        <v>1380</v>
      </c>
      <c r="C2731" t="s">
        <v>1381</v>
      </c>
      <c r="D2731">
        <v>1900</v>
      </c>
      <c r="E2731" s="957">
        <v>1</v>
      </c>
      <c r="F2731" t="s">
        <v>441</v>
      </c>
      <c r="G2731" s="957">
        <v>274</v>
      </c>
      <c r="H2731" t="s">
        <v>387</v>
      </c>
      <c r="I2731" s="937" t="s">
        <v>489</v>
      </c>
      <c r="J2731" s="937" t="s">
        <v>445</v>
      </c>
      <c r="K2731" s="937" t="s">
        <v>446</v>
      </c>
      <c r="L2731" s="943" t="s">
        <v>82</v>
      </c>
      <c r="M2731" s="959" t="s">
        <v>454</v>
      </c>
      <c r="N2731" s="678">
        <f t="shared" ca="1" si="472"/>
        <v>844.78782617478123</v>
      </c>
      <c r="O2731" s="678">
        <f t="shared" ca="1" si="472"/>
        <v>175.41199722409755</v>
      </c>
      <c r="P2731" s="678">
        <f t="shared" ca="1" si="472"/>
        <v>24.496634601611941</v>
      </c>
      <c r="Q2731" s="678">
        <f t="shared" ca="1" si="472"/>
        <v>272.42174673738629</v>
      </c>
      <c r="R2731" s="678">
        <f t="shared" ca="1" si="472"/>
        <v>36.640794774860041</v>
      </c>
      <c r="S2731" s="678">
        <f t="shared" ca="1" si="472"/>
        <v>0.4556647071247803</v>
      </c>
      <c r="T2731" s="678">
        <f t="shared" ca="1" si="472"/>
        <v>23.055776084423847</v>
      </c>
      <c r="U2731" s="678">
        <f t="shared" ca="1" si="472"/>
        <v>0</v>
      </c>
      <c r="V2731" s="678">
        <f t="shared" ca="1" si="472"/>
        <v>1.202013344894294</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311.10319870038251</v>
      </c>
      <c r="X2731" s="678">
        <f t="shared" ca="1" si="472"/>
        <v>0</v>
      </c>
      <c r="Y2731" s="678">
        <f t="shared" ca="1" si="472"/>
        <v>0</v>
      </c>
      <c r="Z2731" s="678">
        <f t="shared" ca="1" si="472"/>
        <v>0</v>
      </c>
      <c r="AA2731" t="str">
        <f t="shared" si="463"/>
        <v>ASR_CMS_19</v>
      </c>
      <c r="AB2731" s="957">
        <f t="shared" si="464"/>
        <v>45406</v>
      </c>
      <c r="AC2731" t="str">
        <f t="shared" si="465"/>
        <v>Unaudited</v>
      </c>
    </row>
    <row r="2732" spans="1:29" x14ac:dyDescent="0.25">
      <c r="A2732" t="s">
        <v>421</v>
      </c>
      <c r="B2732" t="s">
        <v>1380</v>
      </c>
      <c r="C2732" t="s">
        <v>1381</v>
      </c>
      <c r="D2732">
        <v>1900</v>
      </c>
      <c r="E2732" s="957">
        <v>1</v>
      </c>
      <c r="F2732" t="s">
        <v>441</v>
      </c>
      <c r="G2732" s="957">
        <v>274</v>
      </c>
      <c r="H2732" t="s">
        <v>387</v>
      </c>
      <c r="I2732" s="937" t="s">
        <v>489</v>
      </c>
      <c r="J2732" s="937" t="s">
        <v>445</v>
      </c>
      <c r="K2732" s="937" t="s">
        <v>447</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ASR_CMS_19</v>
      </c>
      <c r="AB2732" s="957">
        <f t="shared" si="464"/>
        <v>45406</v>
      </c>
      <c r="AC2732" t="str">
        <f t="shared" si="465"/>
        <v>Unaudited</v>
      </c>
    </row>
    <row r="2733" spans="1:29" x14ac:dyDescent="0.25">
      <c r="A2733" t="s">
        <v>421</v>
      </c>
      <c r="B2733" t="s">
        <v>1380</v>
      </c>
      <c r="C2733" t="s">
        <v>1381</v>
      </c>
      <c r="D2733">
        <v>1900</v>
      </c>
      <c r="E2733" s="957">
        <v>1</v>
      </c>
      <c r="F2733" t="s">
        <v>441</v>
      </c>
      <c r="G2733" s="957">
        <v>274</v>
      </c>
      <c r="H2733" t="s">
        <v>387</v>
      </c>
      <c r="I2733" s="937" t="s">
        <v>489</v>
      </c>
      <c r="J2733" s="937" t="s">
        <v>445</v>
      </c>
      <c r="K2733" s="937" t="s">
        <v>447</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ASR_CMS_19</v>
      </c>
      <c r="AB2733" s="957">
        <f t="shared" si="464"/>
        <v>45406</v>
      </c>
      <c r="AC2733" t="str">
        <f t="shared" si="465"/>
        <v>Unaudited</v>
      </c>
    </row>
    <row r="2734" spans="1:29" x14ac:dyDescent="0.25">
      <c r="A2734" t="s">
        <v>421</v>
      </c>
      <c r="B2734" t="s">
        <v>1380</v>
      </c>
      <c r="C2734" t="s">
        <v>1381</v>
      </c>
      <c r="D2734">
        <v>1900</v>
      </c>
      <c r="E2734" s="957">
        <v>1</v>
      </c>
      <c r="F2734" t="s">
        <v>441</v>
      </c>
      <c r="G2734" s="957">
        <v>274</v>
      </c>
      <c r="H2734" t="s">
        <v>387</v>
      </c>
      <c r="I2734" s="937" t="s">
        <v>489</v>
      </c>
      <c r="J2734" s="937" t="s">
        <v>445</v>
      </c>
      <c r="K2734" s="937" t="s">
        <v>447</v>
      </c>
      <c r="L2734" s="937">
        <v>6.3</v>
      </c>
      <c r="M2734" s="958" t="s">
        <v>185</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ASR_CMS_19</v>
      </c>
      <c r="AB2734" s="957">
        <f t="shared" si="464"/>
        <v>45406</v>
      </c>
      <c r="AC2734" t="str">
        <f t="shared" si="465"/>
        <v>Unaudited</v>
      </c>
    </row>
    <row r="2735" spans="1:29" x14ac:dyDescent="0.25">
      <c r="A2735" t="s">
        <v>421</v>
      </c>
      <c r="B2735" t="s">
        <v>1380</v>
      </c>
      <c r="C2735" t="s">
        <v>1381</v>
      </c>
      <c r="D2735">
        <v>1900</v>
      </c>
      <c r="E2735" s="957">
        <v>1</v>
      </c>
      <c r="F2735" t="s">
        <v>441</v>
      </c>
      <c r="G2735" s="957">
        <v>274</v>
      </c>
      <c r="H2735" t="s">
        <v>387</v>
      </c>
      <c r="I2735" s="937" t="s">
        <v>489</v>
      </c>
      <c r="J2735" s="937" t="s">
        <v>445</v>
      </c>
      <c r="K2735" s="937" t="s">
        <v>447</v>
      </c>
      <c r="L2735" s="937" t="s">
        <v>87</v>
      </c>
      <c r="M2735" s="958" t="s">
        <v>455</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ASR_CMS_19</v>
      </c>
      <c r="AB2735" s="957">
        <f t="shared" si="464"/>
        <v>45406</v>
      </c>
      <c r="AC2735" t="str">
        <f t="shared" si="465"/>
        <v>Unaudited</v>
      </c>
    </row>
    <row r="2736" spans="1:29" x14ac:dyDescent="0.25">
      <c r="A2736" t="s">
        <v>421</v>
      </c>
      <c r="B2736" t="s">
        <v>1380</v>
      </c>
      <c r="C2736" t="s">
        <v>1381</v>
      </c>
      <c r="D2736">
        <v>1900</v>
      </c>
      <c r="E2736" s="957">
        <v>1</v>
      </c>
      <c r="F2736" t="s">
        <v>441</v>
      </c>
      <c r="G2736" s="957">
        <v>274</v>
      </c>
      <c r="H2736" t="s">
        <v>387</v>
      </c>
      <c r="I2736" s="937" t="s">
        <v>489</v>
      </c>
      <c r="J2736" s="937" t="s">
        <v>445</v>
      </c>
      <c r="K2736" s="937" t="s">
        <v>448</v>
      </c>
      <c r="L2736" s="937">
        <v>7.1</v>
      </c>
      <c r="M2736" s="958" t="s">
        <v>20</v>
      </c>
      <c r="N2736" s="678">
        <f t="shared" ca="1" si="472"/>
        <v>1041639.9999999995</v>
      </c>
      <c r="O2736" s="678">
        <f t="shared" ca="1" si="472"/>
        <v>216338.29287263262</v>
      </c>
      <c r="P2736" s="678">
        <f t="shared" ca="1" si="472"/>
        <v>15370.235110824953</v>
      </c>
      <c r="Q2736" s="678">
        <f t="shared" ca="1" si="472"/>
        <v>516218.7782165485</v>
      </c>
      <c r="R2736" s="678">
        <f t="shared" ca="1" si="472"/>
        <v>33053.127154352864</v>
      </c>
      <c r="S2736" s="678">
        <f t="shared" ca="1" si="472"/>
        <v>2855.1565937876435</v>
      </c>
      <c r="T2736" s="678">
        <f t="shared" ca="1" si="472"/>
        <v>69921.865141357935</v>
      </c>
      <c r="U2736" s="678">
        <f t="shared" ca="1" si="472"/>
        <v>0</v>
      </c>
      <c r="V2736" s="678">
        <f t="shared" ca="1" si="472"/>
        <v>4011.0585138251381</v>
      </c>
      <c r="W2736" s="678">
        <f t="shared" ca="1" si="473"/>
        <v>183871.48639666996</v>
      </c>
      <c r="X2736" s="678">
        <f t="shared" ca="1" si="472"/>
        <v>0</v>
      </c>
      <c r="Y2736" s="678">
        <f t="shared" ca="1" si="472"/>
        <v>0</v>
      </c>
      <c r="Z2736" s="678">
        <f t="shared" ca="1" si="472"/>
        <v>0</v>
      </c>
      <c r="AA2736" t="str">
        <f t="shared" si="463"/>
        <v>ASR_CMS_19</v>
      </c>
      <c r="AB2736" s="957">
        <f t="shared" si="464"/>
        <v>45406</v>
      </c>
      <c r="AC2736" t="str">
        <f t="shared" si="465"/>
        <v>Unaudited</v>
      </c>
    </row>
    <row r="2737" spans="1:29" x14ac:dyDescent="0.25">
      <c r="A2737" t="s">
        <v>421</v>
      </c>
      <c r="B2737" t="s">
        <v>1380</v>
      </c>
      <c r="C2737" t="s">
        <v>1381</v>
      </c>
      <c r="D2737">
        <v>1900</v>
      </c>
      <c r="E2737" s="957">
        <v>1</v>
      </c>
      <c r="F2737" t="s">
        <v>441</v>
      </c>
      <c r="G2737" s="957">
        <v>274</v>
      </c>
      <c r="H2737" t="s">
        <v>387</v>
      </c>
      <c r="I2737" s="937" t="s">
        <v>489</v>
      </c>
      <c r="J2737" s="937" t="s">
        <v>445</v>
      </c>
      <c r="K2737" s="937" t="s">
        <v>448</v>
      </c>
      <c r="L2737" s="937">
        <v>7.2</v>
      </c>
      <c r="M2737" s="958"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ASR_CMS_19</v>
      </c>
      <c r="AB2737" s="957">
        <f t="shared" si="464"/>
        <v>45406</v>
      </c>
      <c r="AC2737" t="str">
        <f t="shared" si="465"/>
        <v>Unaudited</v>
      </c>
    </row>
    <row r="2738" spans="1:29" x14ac:dyDescent="0.25">
      <c r="A2738" t="s">
        <v>421</v>
      </c>
      <c r="B2738" t="s">
        <v>1380</v>
      </c>
      <c r="C2738" t="s">
        <v>1381</v>
      </c>
      <c r="D2738">
        <v>1900</v>
      </c>
      <c r="E2738" s="957">
        <v>1</v>
      </c>
      <c r="F2738" t="s">
        <v>441</v>
      </c>
      <c r="G2738" s="957">
        <v>274</v>
      </c>
      <c r="H2738" t="s">
        <v>387</v>
      </c>
      <c r="I2738" s="937" t="s">
        <v>489</v>
      </c>
      <c r="J2738" s="937" t="s">
        <v>445</v>
      </c>
      <c r="K2738" s="937" t="s">
        <v>448</v>
      </c>
      <c r="L2738" s="937">
        <v>7.3</v>
      </c>
      <c r="M2738" s="958" t="s">
        <v>156</v>
      </c>
      <c r="N2738" s="678">
        <f t="shared" ca="1" si="472"/>
        <v>5491.8903549028655</v>
      </c>
      <c r="O2738" s="678">
        <f t="shared" ca="1" si="472"/>
        <v>1105.0155736589672</v>
      </c>
      <c r="P2738" s="678">
        <f t="shared" ca="1" si="472"/>
        <v>196.77624871265979</v>
      </c>
      <c r="Q2738" s="678">
        <f t="shared" ca="1" si="472"/>
        <v>1676.181241566763</v>
      </c>
      <c r="R2738" s="678">
        <f t="shared" ca="1" si="472"/>
        <v>270.43260684510233</v>
      </c>
      <c r="S2738" s="678">
        <f t="shared" ca="1" si="472"/>
        <v>2.4946308595947895</v>
      </c>
      <c r="T2738" s="678">
        <f t="shared" ca="1" si="472"/>
        <v>165.91468121234141</v>
      </c>
      <c r="U2738" s="678">
        <f t="shared" ca="1" si="472"/>
        <v>0</v>
      </c>
      <c r="V2738" s="678">
        <f t="shared" ca="1" si="472"/>
        <v>14.617977812713606</v>
      </c>
      <c r="W2738" s="678">
        <f t="shared" ca="1" si="473"/>
        <v>2060.4573942347233</v>
      </c>
      <c r="X2738" s="678">
        <f t="shared" ca="1" si="472"/>
        <v>0</v>
      </c>
      <c r="Y2738" s="678">
        <f t="shared" ca="1" si="472"/>
        <v>0</v>
      </c>
      <c r="Z2738" s="678">
        <f t="shared" ca="1" si="472"/>
        <v>0</v>
      </c>
      <c r="AA2738" t="str">
        <f t="shared" si="463"/>
        <v>ASR_CMS_19</v>
      </c>
      <c r="AB2738" s="957">
        <f t="shared" si="464"/>
        <v>45406</v>
      </c>
      <c r="AC2738" t="str">
        <f t="shared" si="465"/>
        <v>Unaudited</v>
      </c>
    </row>
    <row r="2739" spans="1:29" x14ac:dyDescent="0.25">
      <c r="A2739" t="s">
        <v>421</v>
      </c>
      <c r="B2739" t="s">
        <v>1380</v>
      </c>
      <c r="C2739" t="s">
        <v>1381</v>
      </c>
      <c r="D2739">
        <v>1900</v>
      </c>
      <c r="E2739" s="957">
        <v>1</v>
      </c>
      <c r="F2739" t="s">
        <v>441</v>
      </c>
      <c r="G2739" s="957">
        <v>274</v>
      </c>
      <c r="H2739" t="s">
        <v>387</v>
      </c>
      <c r="I2739" s="937" t="s">
        <v>489</v>
      </c>
      <c r="J2739" s="937" t="s">
        <v>445</v>
      </c>
      <c r="K2739" s="937" t="s">
        <v>448</v>
      </c>
      <c r="L2739" s="937" t="s">
        <v>91</v>
      </c>
      <c r="M2739" s="958" t="s">
        <v>456</v>
      </c>
      <c r="N2739" s="678">
        <f t="shared" ca="1" si="472"/>
        <v>31.872974464802176</v>
      </c>
      <c r="O2739" s="678">
        <f t="shared" ca="1" si="472"/>
        <v>6.6181139631939825</v>
      </c>
      <c r="P2739" s="678">
        <f t="shared" ca="1" si="472"/>
        <v>0.92423278951137289</v>
      </c>
      <c r="Q2739" s="678">
        <f t="shared" ca="1" si="472"/>
        <v>10.278191882491784</v>
      </c>
      <c r="R2739" s="678">
        <f t="shared" ca="1" si="472"/>
        <v>1.3824194431366605</v>
      </c>
      <c r="S2739" s="678">
        <f t="shared" ca="1" si="472"/>
        <v>1.7191760019154071E-2</v>
      </c>
      <c r="T2739" s="678">
        <f t="shared" ca="1" si="472"/>
        <v>0.8698706818876446</v>
      </c>
      <c r="U2739" s="678">
        <f t="shared" ca="1" si="472"/>
        <v>0</v>
      </c>
      <c r="V2739" s="678">
        <f t="shared" ca="1" si="472"/>
        <v>4.5350725307730495E-2</v>
      </c>
      <c r="W2739" s="678">
        <f t="shared" ca="1" si="473"/>
        <v>11.737603219253844</v>
      </c>
      <c r="X2739" s="678">
        <f t="shared" ca="1" si="472"/>
        <v>0</v>
      </c>
      <c r="Y2739" s="678">
        <f t="shared" ca="1" si="472"/>
        <v>0</v>
      </c>
      <c r="Z2739" s="678">
        <f t="shared" ca="1" si="472"/>
        <v>0</v>
      </c>
      <c r="AA2739" t="str">
        <f t="shared" si="463"/>
        <v>ASR_CMS_19</v>
      </c>
      <c r="AB2739" s="957">
        <f t="shared" si="464"/>
        <v>45406</v>
      </c>
      <c r="AC2739" t="str">
        <f t="shared" si="465"/>
        <v>Unaudited</v>
      </c>
    </row>
    <row r="2740" spans="1:29" x14ac:dyDescent="0.25">
      <c r="A2740" t="s">
        <v>421</v>
      </c>
      <c r="B2740" t="s">
        <v>1380</v>
      </c>
      <c r="C2740" t="s">
        <v>1381</v>
      </c>
      <c r="D2740">
        <v>1900</v>
      </c>
      <c r="E2740" s="957">
        <v>1</v>
      </c>
      <c r="F2740" t="s">
        <v>441</v>
      </c>
      <c r="G2740" s="957">
        <v>274</v>
      </c>
      <c r="H2740" t="s">
        <v>387</v>
      </c>
      <c r="I2740" s="937" t="s">
        <v>489</v>
      </c>
      <c r="J2740" s="937" t="s">
        <v>445</v>
      </c>
      <c r="K2740" s="937" t="s">
        <v>449</v>
      </c>
      <c r="L2740" s="937">
        <v>8.1</v>
      </c>
      <c r="M2740" s="958" t="s">
        <v>22</v>
      </c>
      <c r="N2740" s="678">
        <f t="shared" ca="1" si="472"/>
        <v>17928827.42003395</v>
      </c>
      <c r="O2740" s="678">
        <f t="shared" ca="1" si="472"/>
        <v>4160649.4634144725</v>
      </c>
      <c r="P2740" s="678">
        <f t="shared" ca="1" si="472"/>
        <v>712127.90431623883</v>
      </c>
      <c r="Q2740" s="678">
        <f t="shared" ca="1" si="472"/>
        <v>9202048.3665173855</v>
      </c>
      <c r="R2740" s="678">
        <f t="shared" ca="1" si="472"/>
        <v>1125410.472845016</v>
      </c>
      <c r="S2740" s="678">
        <f t="shared" ca="1" si="472"/>
        <v>14103.196336538373</v>
      </c>
      <c r="T2740" s="678">
        <f t="shared" ca="1" si="472"/>
        <v>604368.58544369694</v>
      </c>
      <c r="U2740" s="678">
        <f t="shared" ca="1" si="472"/>
        <v>0</v>
      </c>
      <c r="V2740" s="678">
        <f t="shared" ca="1" si="472"/>
        <v>142117.394281316</v>
      </c>
      <c r="W2740" s="678">
        <f t="shared" ca="1" si="473"/>
        <v>1968002.0368792866</v>
      </c>
      <c r="X2740" s="678">
        <f t="shared" ca="1" si="472"/>
        <v>0</v>
      </c>
      <c r="Y2740" s="678">
        <f t="shared" ca="1" si="472"/>
        <v>0</v>
      </c>
      <c r="Z2740" s="678">
        <f t="shared" ca="1" si="472"/>
        <v>0</v>
      </c>
      <c r="AA2740" t="str">
        <f t="shared" si="463"/>
        <v>ASR_CMS_19</v>
      </c>
      <c r="AB2740" s="957">
        <f t="shared" si="464"/>
        <v>45406</v>
      </c>
      <c r="AC2740" t="str">
        <f t="shared" si="465"/>
        <v>Unaudited</v>
      </c>
    </row>
    <row r="2741" spans="1:29" x14ac:dyDescent="0.25">
      <c r="A2741" t="s">
        <v>421</v>
      </c>
      <c r="B2741" t="s">
        <v>1380</v>
      </c>
      <c r="C2741" t="s">
        <v>1381</v>
      </c>
      <c r="D2741">
        <v>1900</v>
      </c>
      <c r="E2741" s="957">
        <v>1</v>
      </c>
      <c r="F2741" t="s">
        <v>441</v>
      </c>
      <c r="G2741" s="957">
        <v>274</v>
      </c>
      <c r="H2741" t="s">
        <v>387</v>
      </c>
      <c r="I2741" s="937" t="s">
        <v>489</v>
      </c>
      <c r="J2741" s="937" t="s">
        <v>445</v>
      </c>
      <c r="K2741" s="937" t="s">
        <v>449</v>
      </c>
      <c r="L2741" s="945" t="s">
        <v>113</v>
      </c>
      <c r="M2741" s="960" t="s">
        <v>444</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ASR_CMS_19</v>
      </c>
      <c r="AB2741" s="957">
        <f t="shared" si="464"/>
        <v>45406</v>
      </c>
      <c r="AC2741" t="str">
        <f t="shared" si="465"/>
        <v>Unaudited</v>
      </c>
    </row>
    <row r="2742" spans="1:29" x14ac:dyDescent="0.25">
      <c r="A2742" t="s">
        <v>421</v>
      </c>
      <c r="B2742" t="s">
        <v>1380</v>
      </c>
      <c r="C2742" t="s">
        <v>1381</v>
      </c>
      <c r="D2742">
        <v>1900</v>
      </c>
      <c r="E2742" s="957">
        <v>1</v>
      </c>
      <c r="F2742" t="s">
        <v>441</v>
      </c>
      <c r="G2742" s="957">
        <v>274</v>
      </c>
      <c r="H2742" t="s">
        <v>387</v>
      </c>
      <c r="I2742" s="937" t="s">
        <v>489</v>
      </c>
      <c r="J2742" s="937" t="s">
        <v>445</v>
      </c>
      <c r="K2742" s="937" t="s">
        <v>449</v>
      </c>
      <c r="L2742" s="947" t="s">
        <v>115</v>
      </c>
      <c r="M2742" s="961" t="s">
        <v>158</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ASR_CMS_19</v>
      </c>
      <c r="AB2742" s="957">
        <f t="shared" si="464"/>
        <v>45406</v>
      </c>
      <c r="AC2742" t="str">
        <f t="shared" si="465"/>
        <v>Unaudited</v>
      </c>
    </row>
    <row r="2743" spans="1:29" x14ac:dyDescent="0.25">
      <c r="A2743" t="s">
        <v>421</v>
      </c>
      <c r="B2743" t="s">
        <v>1380</v>
      </c>
      <c r="C2743" t="s">
        <v>1381</v>
      </c>
      <c r="D2743">
        <v>1900</v>
      </c>
      <c r="E2743" s="957">
        <v>1</v>
      </c>
      <c r="F2743" t="s">
        <v>441</v>
      </c>
      <c r="G2743" s="957">
        <v>274</v>
      </c>
      <c r="H2743" t="s">
        <v>387</v>
      </c>
      <c r="I2743" s="958" t="s">
        <v>489</v>
      </c>
      <c r="J2743" s="958" t="s">
        <v>445</v>
      </c>
      <c r="K2743" s="958" t="s">
        <v>449</v>
      </c>
      <c r="L2743" s="937" t="s">
        <v>116</v>
      </c>
      <c r="M2743" s="958" t="s">
        <v>114</v>
      </c>
      <c r="N2743" s="678">
        <f t="shared" ca="1" si="472"/>
        <v>-57653.517264611939</v>
      </c>
      <c r="O2743" s="678">
        <f t="shared" ca="1" si="472"/>
        <v>-13379.351033460418</v>
      </c>
      <c r="P2743" s="678">
        <f t="shared" ca="1" si="472"/>
        <v>-2289.981238830534</v>
      </c>
      <c r="Q2743" s="678">
        <f t="shared" ca="1" si="472"/>
        <v>-29590.917573113631</v>
      </c>
      <c r="R2743" s="678">
        <f t="shared" ca="1" si="472"/>
        <v>-3618.9690829107408</v>
      </c>
      <c r="S2743" s="678">
        <f t="shared" ca="1" si="472"/>
        <v>-45.351480854027159</v>
      </c>
      <c r="T2743" s="678">
        <f t="shared" ca="1" si="472"/>
        <v>-1943.4608777667231</v>
      </c>
      <c r="U2743" s="678">
        <f t="shared" ca="1" si="472"/>
        <v>0</v>
      </c>
      <c r="V2743" s="678">
        <f t="shared" ca="1" si="472"/>
        <v>-457.00521583714357</v>
      </c>
      <c r="W2743" s="678">
        <f t="shared" ca="1" si="473"/>
        <v>-6328.4807618387213</v>
      </c>
      <c r="X2743" s="678">
        <f t="shared" ca="1" si="472"/>
        <v>0</v>
      </c>
      <c r="Y2743" s="678">
        <f t="shared" ca="1" si="472"/>
        <v>0</v>
      </c>
      <c r="Z2743" s="678">
        <f t="shared" ca="1" si="472"/>
        <v>0</v>
      </c>
      <c r="AA2743" t="str">
        <f t="shared" si="463"/>
        <v>ASR_CMS_19</v>
      </c>
      <c r="AB2743" s="957">
        <f t="shared" si="464"/>
        <v>45406</v>
      </c>
      <c r="AC2743" t="str">
        <f t="shared" si="465"/>
        <v>Unaudited</v>
      </c>
    </row>
    <row r="2744" spans="1:29" x14ac:dyDescent="0.25">
      <c r="A2744" t="s">
        <v>421</v>
      </c>
      <c r="B2744" t="s">
        <v>1380</v>
      </c>
      <c r="C2744" t="s">
        <v>1381</v>
      </c>
      <c r="D2744">
        <v>1900</v>
      </c>
      <c r="E2744" s="957">
        <v>1</v>
      </c>
      <c r="F2744" t="s">
        <v>441</v>
      </c>
      <c r="G2744" s="957">
        <v>274</v>
      </c>
      <c r="H2744" t="s">
        <v>387</v>
      </c>
      <c r="I2744" s="937" t="s">
        <v>489</v>
      </c>
      <c r="J2744" s="937" t="s">
        <v>445</v>
      </c>
      <c r="K2744" s="937" t="s">
        <v>449</v>
      </c>
      <c r="L2744" s="937" t="s">
        <v>117</v>
      </c>
      <c r="M2744" s="962" t="s">
        <v>159</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ASR_CMS_19</v>
      </c>
      <c r="AB2744" s="957">
        <f t="shared" si="464"/>
        <v>45406</v>
      </c>
      <c r="AC2744" t="str">
        <f t="shared" si="465"/>
        <v>Unaudited</v>
      </c>
    </row>
    <row r="2745" spans="1:29" x14ac:dyDescent="0.25">
      <c r="A2745" t="s">
        <v>421</v>
      </c>
      <c r="B2745" t="s">
        <v>1380</v>
      </c>
      <c r="C2745" t="s">
        <v>1381</v>
      </c>
      <c r="D2745">
        <v>1900</v>
      </c>
      <c r="E2745" s="957">
        <v>1</v>
      </c>
      <c r="F2745" t="s">
        <v>441</v>
      </c>
      <c r="G2745" s="957">
        <v>274</v>
      </c>
      <c r="H2745" t="s">
        <v>387</v>
      </c>
      <c r="I2745" s="937" t="s">
        <v>489</v>
      </c>
      <c r="J2745" s="937" t="s">
        <v>445</v>
      </c>
      <c r="K2745" s="937" t="s">
        <v>449</v>
      </c>
      <c r="L2745" s="937" t="s">
        <v>160</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ASR_CMS_19</v>
      </c>
      <c r="AB2745" s="957">
        <f t="shared" si="464"/>
        <v>45406</v>
      </c>
      <c r="AC2745" t="str">
        <f t="shared" si="465"/>
        <v>Unaudited</v>
      </c>
    </row>
    <row r="2746" spans="1:29" x14ac:dyDescent="0.25">
      <c r="A2746" t="s">
        <v>421</v>
      </c>
      <c r="B2746" t="s">
        <v>1380</v>
      </c>
      <c r="C2746" t="s">
        <v>1381</v>
      </c>
      <c r="D2746">
        <v>1900</v>
      </c>
      <c r="E2746" s="957">
        <v>1</v>
      </c>
      <c r="F2746" t="s">
        <v>441</v>
      </c>
      <c r="G2746" s="957">
        <v>274</v>
      </c>
      <c r="H2746" t="s">
        <v>387</v>
      </c>
      <c r="I2746" s="937" t="s">
        <v>489</v>
      </c>
      <c r="J2746" s="937" t="s">
        <v>445</v>
      </c>
      <c r="K2746" s="937" t="s">
        <v>449</v>
      </c>
      <c r="L2746" s="937" t="s">
        <v>443</v>
      </c>
      <c r="M2746" s="962" t="s">
        <v>457</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ASR_CMS_19</v>
      </c>
      <c r="AB2746" s="957">
        <f t="shared" si="464"/>
        <v>45406</v>
      </c>
      <c r="AC2746" t="str">
        <f t="shared" si="465"/>
        <v>Unaudited</v>
      </c>
    </row>
    <row r="2747" spans="1:29" ht="30" x14ac:dyDescent="0.25">
      <c r="A2747" t="s">
        <v>421</v>
      </c>
      <c r="B2747" t="s">
        <v>1380</v>
      </c>
      <c r="C2747" t="s">
        <v>1381</v>
      </c>
      <c r="D2747">
        <v>1900</v>
      </c>
      <c r="E2747" s="957">
        <v>1</v>
      </c>
      <c r="F2747" t="s">
        <v>441</v>
      </c>
      <c r="G2747" s="957">
        <v>274</v>
      </c>
      <c r="H2747" t="s">
        <v>387</v>
      </c>
      <c r="I2747" s="937" t="s">
        <v>489</v>
      </c>
      <c r="J2747" s="937" t="s">
        <v>445</v>
      </c>
      <c r="K2747" s="937" t="s">
        <v>450</v>
      </c>
      <c r="L2747" s="937">
        <v>9.1</v>
      </c>
      <c r="M2747" s="962" t="s">
        <v>186</v>
      </c>
      <c r="N2747" s="678">
        <f t="shared" ca="1" si="472"/>
        <v>22482499.509999998</v>
      </c>
      <c r="O2747" s="678">
        <f t="shared" ca="1" si="472"/>
        <v>1796733.7200000004</v>
      </c>
      <c r="P2747" s="678">
        <f t="shared" ca="1" si="472"/>
        <v>108502.9</v>
      </c>
      <c r="Q2747" s="678">
        <f t="shared" ca="1" si="472"/>
        <v>5364000.63</v>
      </c>
      <c r="R2747" s="678">
        <f t="shared" ca="1" si="472"/>
        <v>688638.4</v>
      </c>
      <c r="S2747" s="678">
        <f t="shared" ca="1" si="472"/>
        <v>25365</v>
      </c>
      <c r="T2747" s="678">
        <f t="shared" ca="1" si="472"/>
        <v>453892.32</v>
      </c>
      <c r="U2747" s="678">
        <f t="shared" ca="1" si="472"/>
        <v>0</v>
      </c>
      <c r="V2747" s="678">
        <f t="shared" ca="1" si="472"/>
        <v>8970</v>
      </c>
      <c r="W2747" s="678">
        <f t="shared" ca="1" si="473"/>
        <v>14036396.539999999</v>
      </c>
      <c r="X2747" s="678">
        <f t="shared" ca="1" si="472"/>
        <v>0</v>
      </c>
      <c r="Y2747" s="678">
        <f t="shared" ca="1" si="472"/>
        <v>0</v>
      </c>
      <c r="Z2747" s="678">
        <f t="shared" ca="1" si="472"/>
        <v>0</v>
      </c>
      <c r="AA2747" t="str">
        <f t="shared" si="463"/>
        <v>ASR_CMS_19</v>
      </c>
      <c r="AB2747" s="957">
        <f t="shared" si="464"/>
        <v>45406</v>
      </c>
      <c r="AC2747" t="str">
        <f t="shared" si="465"/>
        <v>Unaudited</v>
      </c>
    </row>
    <row r="2748" spans="1:29" x14ac:dyDescent="0.25">
      <c r="A2748" t="s">
        <v>421</v>
      </c>
      <c r="B2748" t="s">
        <v>1380</v>
      </c>
      <c r="C2748" t="s">
        <v>1381</v>
      </c>
      <c r="D2748">
        <v>1900</v>
      </c>
      <c r="E2748" s="957">
        <v>1</v>
      </c>
      <c r="F2748" t="s">
        <v>441</v>
      </c>
      <c r="G2748" s="957">
        <v>274</v>
      </c>
      <c r="H2748" t="s">
        <v>387</v>
      </c>
      <c r="I2748" s="937" t="s">
        <v>489</v>
      </c>
      <c r="J2748" s="937" t="s">
        <v>445</v>
      </c>
      <c r="K2748" s="937" t="s">
        <v>450</v>
      </c>
      <c r="L2748" s="937" t="s">
        <v>107</v>
      </c>
      <c r="M2748" s="962" t="s">
        <v>187</v>
      </c>
      <c r="N2748" s="678">
        <f t="shared" ca="1" si="472"/>
        <v>78171.13</v>
      </c>
      <c r="O2748" s="678">
        <f t="shared" ca="1" si="472"/>
        <v>5351.8099999999995</v>
      </c>
      <c r="P2748" s="678">
        <f t="shared" ca="1" si="472"/>
        <v>0</v>
      </c>
      <c r="Q2748" s="678">
        <f t="shared" ca="1" si="472"/>
        <v>0</v>
      </c>
      <c r="R2748" s="678">
        <f t="shared" ca="1" si="472"/>
        <v>0</v>
      </c>
      <c r="S2748" s="678">
        <f t="shared" ca="1" si="472"/>
        <v>0</v>
      </c>
      <c r="T2748" s="678">
        <f t="shared" ca="1" si="472"/>
        <v>0</v>
      </c>
      <c r="U2748" s="678">
        <f t="shared" ca="1" si="472"/>
        <v>0</v>
      </c>
      <c r="V2748" s="678">
        <f t="shared" ca="1" si="472"/>
        <v>0</v>
      </c>
      <c r="W2748" s="678">
        <f t="shared" ca="1" si="473"/>
        <v>72819.320000000007</v>
      </c>
      <c r="X2748" s="678">
        <f t="shared" ca="1" si="472"/>
        <v>0</v>
      </c>
      <c r="Y2748" s="678">
        <f t="shared" ca="1" si="472"/>
        <v>0</v>
      </c>
      <c r="Z2748" s="678">
        <f t="shared" ca="1" si="472"/>
        <v>0</v>
      </c>
      <c r="AA2748" t="str">
        <f t="shared" si="463"/>
        <v>ASR_CMS_19</v>
      </c>
      <c r="AB2748" s="957">
        <f t="shared" si="464"/>
        <v>45406</v>
      </c>
      <c r="AC2748" t="str">
        <f t="shared" si="465"/>
        <v>Unaudited</v>
      </c>
    </row>
    <row r="2749" spans="1:29" x14ac:dyDescent="0.25">
      <c r="A2749" t="s">
        <v>421</v>
      </c>
      <c r="B2749" t="s">
        <v>1380</v>
      </c>
      <c r="C2749" t="s">
        <v>1381</v>
      </c>
      <c r="D2749">
        <v>1900</v>
      </c>
      <c r="E2749" s="957">
        <v>1</v>
      </c>
      <c r="F2749" t="s">
        <v>441</v>
      </c>
      <c r="G2749" s="957">
        <v>274</v>
      </c>
      <c r="H2749" t="s">
        <v>387</v>
      </c>
      <c r="I2749" s="937" t="s">
        <v>489</v>
      </c>
      <c r="J2749" s="937" t="s">
        <v>445</v>
      </c>
      <c r="K2749" s="937" t="s">
        <v>450</v>
      </c>
      <c r="L2749" s="937" t="s">
        <v>1316</v>
      </c>
      <c r="M2749" s="962" t="s">
        <v>1317</v>
      </c>
      <c r="N2749" s="678">
        <f t="shared" ca="1" si="472"/>
        <v>0</v>
      </c>
      <c r="O2749" s="678">
        <f t="shared" ca="1" si="472"/>
        <v>0</v>
      </c>
      <c r="P2749" s="678">
        <f t="shared" ca="1" si="472"/>
        <v>0</v>
      </c>
      <c r="Q2749" s="678">
        <f t="shared" ca="1" si="472"/>
        <v>0</v>
      </c>
      <c r="R2749" s="678">
        <f t="shared" ca="1" si="472"/>
        <v>0</v>
      </c>
      <c r="S2749" s="678">
        <f t="shared" ca="1" si="472"/>
        <v>0</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ASR_CMS_19</v>
      </c>
      <c r="AB2749" s="957">
        <f t="shared" si="464"/>
        <v>45406</v>
      </c>
      <c r="AC2749" t="str">
        <f t="shared" si="465"/>
        <v>Unaudited</v>
      </c>
    </row>
    <row r="2750" spans="1:29" x14ac:dyDescent="0.25">
      <c r="A2750" t="s">
        <v>421</v>
      </c>
      <c r="B2750" t="s">
        <v>1380</v>
      </c>
      <c r="C2750" t="s">
        <v>1381</v>
      </c>
      <c r="D2750">
        <v>1900</v>
      </c>
      <c r="E2750" s="957">
        <v>1</v>
      </c>
      <c r="F2750" t="s">
        <v>441</v>
      </c>
      <c r="G2750" s="957">
        <v>274</v>
      </c>
      <c r="H2750" t="s">
        <v>387</v>
      </c>
      <c r="I2750" s="937" t="s">
        <v>489</v>
      </c>
      <c r="J2750" s="937" t="s">
        <v>445</v>
      </c>
      <c r="K2750" s="937" t="s">
        <v>450</v>
      </c>
      <c r="L2750" s="945" t="s">
        <v>108</v>
      </c>
      <c r="M2750" s="960" t="s">
        <v>188</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3848572.1700000004</v>
      </c>
      <c r="O2750" s="678">
        <f t="shared" ca="1" si="474"/>
        <v>687556.00999999989</v>
      </c>
      <c r="P2750" s="678">
        <f t="shared" ca="1" si="474"/>
        <v>76547.760000000009</v>
      </c>
      <c r="Q2750" s="678">
        <f t="shared" ca="1" si="474"/>
        <v>1614282.0200000005</v>
      </c>
      <c r="R2750" s="678">
        <f t="shared" ca="1" si="474"/>
        <v>148397.10000000003</v>
      </c>
      <c r="S2750" s="678">
        <f t="shared" ca="1" si="474"/>
        <v>1067.8699999999999</v>
      </c>
      <c r="T2750" s="678">
        <f t="shared" ca="1" si="474"/>
        <v>201251.37</v>
      </c>
      <c r="U2750" s="678">
        <f t="shared" ca="1" si="474"/>
        <v>0</v>
      </c>
      <c r="V2750" s="678">
        <f t="shared" ca="1" si="474"/>
        <v>6127.8200000000015</v>
      </c>
      <c r="W2750" s="678">
        <f t="shared" ca="1" si="473"/>
        <v>1113342.2199999997</v>
      </c>
      <c r="X2750" s="678">
        <f t="shared" ca="1" si="474"/>
        <v>0</v>
      </c>
      <c r="Y2750" s="678">
        <f t="shared" ca="1" si="474"/>
        <v>0</v>
      </c>
      <c r="Z2750" s="678">
        <f t="shared" ca="1" si="474"/>
        <v>0</v>
      </c>
      <c r="AA2750" t="str">
        <f t="shared" si="463"/>
        <v>ASR_CMS_19</v>
      </c>
      <c r="AB2750" s="957">
        <f t="shared" si="464"/>
        <v>45406</v>
      </c>
      <c r="AC2750" t="str">
        <f t="shared" si="465"/>
        <v>Unaudited</v>
      </c>
    </row>
    <row r="2751" spans="1:29" x14ac:dyDescent="0.25">
      <c r="A2751" t="s">
        <v>421</v>
      </c>
      <c r="B2751" t="s">
        <v>1380</v>
      </c>
      <c r="C2751" t="s">
        <v>1381</v>
      </c>
      <c r="D2751">
        <v>1900</v>
      </c>
      <c r="E2751" s="957">
        <v>1</v>
      </c>
      <c r="F2751" t="s">
        <v>441</v>
      </c>
      <c r="G2751" s="957">
        <v>274</v>
      </c>
      <c r="H2751" t="s">
        <v>387</v>
      </c>
      <c r="I2751" s="962" t="s">
        <v>489</v>
      </c>
      <c r="J2751" s="962" t="s">
        <v>445</v>
      </c>
      <c r="K2751" s="962" t="s">
        <v>450</v>
      </c>
      <c r="L2751" s="937" t="s">
        <v>109</v>
      </c>
      <c r="M2751" s="962" t="s">
        <v>161</v>
      </c>
      <c r="N2751" s="678">
        <f t="shared" ca="1" si="474"/>
        <v>6422424.9678861285</v>
      </c>
      <c r="O2751" s="678">
        <f t="shared" ca="1" si="474"/>
        <v>2692885.9582539555</v>
      </c>
      <c r="P2751" s="678">
        <f t="shared" ca="1" si="474"/>
        <v>121793.16749169443</v>
      </c>
      <c r="Q2751" s="678">
        <f t="shared" ca="1" si="474"/>
        <v>2682811.8730038325</v>
      </c>
      <c r="R2751" s="678">
        <f t="shared" ca="1" si="474"/>
        <v>218947.48444362299</v>
      </c>
      <c r="S2751" s="678">
        <f t="shared" ca="1" si="474"/>
        <v>400.55881618208889</v>
      </c>
      <c r="T2751" s="678">
        <f t="shared" ca="1" si="474"/>
        <v>216780.86815162731</v>
      </c>
      <c r="U2751" s="678">
        <f t="shared" ca="1" si="474"/>
        <v>0</v>
      </c>
      <c r="V2751" s="678">
        <f t="shared" ca="1" si="474"/>
        <v>10047.615503737856</v>
      </c>
      <c r="W2751" s="678">
        <f t="shared" ca="1" si="473"/>
        <v>478757.44222147611</v>
      </c>
      <c r="X2751" s="678">
        <f t="shared" ca="1" si="474"/>
        <v>0</v>
      </c>
      <c r="Y2751" s="678">
        <f t="shared" ca="1" si="474"/>
        <v>0</v>
      </c>
      <c r="Z2751" s="678">
        <f t="shared" ca="1" si="474"/>
        <v>0</v>
      </c>
      <c r="AA2751" t="str">
        <f t="shared" si="463"/>
        <v>ASR_CMS_19</v>
      </c>
      <c r="AB2751" s="957">
        <f t="shared" si="464"/>
        <v>45406</v>
      </c>
      <c r="AC2751" t="str">
        <f t="shared" si="465"/>
        <v>Unaudited</v>
      </c>
    </row>
    <row r="2752" spans="1:29" x14ac:dyDescent="0.25">
      <c r="A2752" t="s">
        <v>421</v>
      </c>
      <c r="B2752" t="s">
        <v>1380</v>
      </c>
      <c r="C2752" t="s">
        <v>1381</v>
      </c>
      <c r="D2752">
        <v>1900</v>
      </c>
      <c r="E2752" s="957">
        <v>1</v>
      </c>
      <c r="F2752" t="s">
        <v>441</v>
      </c>
      <c r="G2752" s="957">
        <v>274</v>
      </c>
      <c r="H2752" t="s">
        <v>387</v>
      </c>
      <c r="I2752" s="937" t="s">
        <v>489</v>
      </c>
      <c r="J2752" s="937" t="s">
        <v>445</v>
      </c>
      <c r="K2752" s="937" t="s">
        <v>450</v>
      </c>
      <c r="L2752" s="943" t="s">
        <v>110</v>
      </c>
      <c r="M2752" s="963" t="s">
        <v>135</v>
      </c>
      <c r="N2752" s="678">
        <f t="shared" ca="1" si="474"/>
        <v>53432.375195830326</v>
      </c>
      <c r="O2752" s="678">
        <f t="shared" ca="1" si="474"/>
        <v>29480.509703951924</v>
      </c>
      <c r="P2752" s="678">
        <f t="shared" ca="1" si="474"/>
        <v>4600.5048382555933</v>
      </c>
      <c r="Q2752" s="678">
        <f t="shared" ca="1" si="474"/>
        <v>14198.651260315055</v>
      </c>
      <c r="R2752" s="678">
        <f t="shared" ca="1" si="474"/>
        <v>2312.4254064344118</v>
      </c>
      <c r="S2752" s="678">
        <f t="shared" ca="1" si="474"/>
        <v>41.310337834026924</v>
      </c>
      <c r="T2752" s="678">
        <f t="shared" ca="1" si="474"/>
        <v>1940.2195648805466</v>
      </c>
      <c r="U2752" s="678">
        <f t="shared" ca="1" si="474"/>
        <v>0</v>
      </c>
      <c r="V2752" s="678">
        <f t="shared" ca="1" si="474"/>
        <v>104.8979782696495</v>
      </c>
      <c r="W2752" s="678">
        <f t="shared" ca="1" si="473"/>
        <v>753.85610588912357</v>
      </c>
      <c r="X2752" s="678">
        <f t="shared" ca="1" si="474"/>
        <v>0</v>
      </c>
      <c r="Y2752" s="678">
        <f t="shared" ca="1" si="474"/>
        <v>0</v>
      </c>
      <c r="Z2752" s="678">
        <f t="shared" ca="1" si="474"/>
        <v>0</v>
      </c>
      <c r="AA2752" t="str">
        <f t="shared" si="463"/>
        <v>ASR_CMS_19</v>
      </c>
      <c r="AB2752" s="957">
        <f t="shared" si="464"/>
        <v>45406</v>
      </c>
      <c r="AC2752" t="str">
        <f t="shared" si="465"/>
        <v>Unaudited</v>
      </c>
    </row>
    <row r="2753" spans="1:29" x14ac:dyDescent="0.25">
      <c r="A2753" t="s">
        <v>421</v>
      </c>
      <c r="B2753" t="s">
        <v>1380</v>
      </c>
      <c r="C2753" t="s">
        <v>1381</v>
      </c>
      <c r="D2753">
        <v>1900</v>
      </c>
      <c r="E2753" s="957">
        <v>1</v>
      </c>
      <c r="F2753" t="s">
        <v>441</v>
      </c>
      <c r="G2753" s="957">
        <v>274</v>
      </c>
      <c r="H2753" t="s">
        <v>387</v>
      </c>
      <c r="I2753" s="937" t="s">
        <v>489</v>
      </c>
      <c r="J2753" s="937" t="s">
        <v>445</v>
      </c>
      <c r="K2753" s="937" t="s">
        <v>450</v>
      </c>
      <c r="L2753" s="943" t="s">
        <v>111</v>
      </c>
      <c r="M2753" s="963" t="s">
        <v>163</v>
      </c>
      <c r="N2753" s="678">
        <f t="shared" ca="1" si="474"/>
        <v>196065.53766501462</v>
      </c>
      <c r="O2753" s="678">
        <f t="shared" ca="1" si="474"/>
        <v>30940.150970918603</v>
      </c>
      <c r="P2753" s="678">
        <f t="shared" ca="1" si="474"/>
        <v>1832.1797840487784</v>
      </c>
      <c r="Q2753" s="678">
        <f t="shared" ca="1" si="474"/>
        <v>57692.009311838243</v>
      </c>
      <c r="R2753" s="678">
        <f t="shared" ca="1" si="474"/>
        <v>6306.2190345914396</v>
      </c>
      <c r="S2753" s="678">
        <f t="shared" ca="1" si="474"/>
        <v>158.98000060756496</v>
      </c>
      <c r="T2753" s="678">
        <f t="shared" ca="1" si="474"/>
        <v>5206.8811328312486</v>
      </c>
      <c r="U2753" s="678">
        <f t="shared" ca="1" si="474"/>
        <v>0</v>
      </c>
      <c r="V2753" s="678">
        <f t="shared" ca="1" si="474"/>
        <v>150.14435061747292</v>
      </c>
      <c r="W2753" s="678">
        <f t="shared" ca="1" si="473"/>
        <v>93778.973079561256</v>
      </c>
      <c r="X2753" s="678">
        <f t="shared" ca="1" si="474"/>
        <v>0</v>
      </c>
      <c r="Y2753" s="678">
        <f t="shared" ca="1" si="474"/>
        <v>0</v>
      </c>
      <c r="Z2753" s="678">
        <f t="shared" ca="1" si="474"/>
        <v>0</v>
      </c>
      <c r="AA2753" t="str">
        <f t="shared" si="463"/>
        <v>ASR_CMS_19</v>
      </c>
      <c r="AB2753" s="957">
        <f t="shared" si="464"/>
        <v>45406</v>
      </c>
      <c r="AC2753" t="str">
        <f t="shared" si="465"/>
        <v>Unaudited</v>
      </c>
    </row>
    <row r="2754" spans="1:29" x14ac:dyDescent="0.25">
      <c r="A2754" t="s">
        <v>421</v>
      </c>
      <c r="B2754" t="s">
        <v>1380</v>
      </c>
      <c r="C2754" t="s">
        <v>1381</v>
      </c>
      <c r="D2754">
        <v>1900</v>
      </c>
      <c r="E2754" s="957">
        <v>1</v>
      </c>
      <c r="F2754" t="s">
        <v>441</v>
      </c>
      <c r="G2754" s="957">
        <v>274</v>
      </c>
      <c r="H2754" t="s">
        <v>387</v>
      </c>
      <c r="I2754" s="937" t="s">
        <v>489</v>
      </c>
      <c r="J2754" s="937" t="s">
        <v>445</v>
      </c>
      <c r="K2754" s="937" t="s">
        <v>450</v>
      </c>
      <c r="L2754" s="947" t="s">
        <v>112</v>
      </c>
      <c r="M2754" s="964" t="s">
        <v>464</v>
      </c>
      <c r="N2754" s="678">
        <f t="shared" ca="1" si="474"/>
        <v>577181.09277359932</v>
      </c>
      <c r="O2754" s="678">
        <f t="shared" ca="1" si="474"/>
        <v>119846.05495777747</v>
      </c>
      <c r="P2754" s="678">
        <f t="shared" ca="1" si="474"/>
        <v>16736.740150074886</v>
      </c>
      <c r="Q2754" s="678">
        <f t="shared" ca="1" si="474"/>
        <v>186125.64789096054</v>
      </c>
      <c r="R2754" s="678">
        <f t="shared" ca="1" si="474"/>
        <v>25033.947356944325</v>
      </c>
      <c r="S2754" s="678">
        <f t="shared" ca="1" si="474"/>
        <v>311.32202127902059</v>
      </c>
      <c r="T2754" s="678">
        <f t="shared" ca="1" si="474"/>
        <v>15752.308003072436</v>
      </c>
      <c r="U2754" s="678">
        <f t="shared" ca="1" si="474"/>
        <v>0</v>
      </c>
      <c r="V2754" s="678">
        <f t="shared" ca="1" si="474"/>
        <v>821.24689115844262</v>
      </c>
      <c r="W2754" s="678">
        <f t="shared" ca="1" si="473"/>
        <v>212553.82550233218</v>
      </c>
      <c r="X2754" s="678">
        <f t="shared" ca="1" si="474"/>
        <v>0</v>
      </c>
      <c r="Y2754" s="678">
        <f t="shared" ca="1" si="474"/>
        <v>0</v>
      </c>
      <c r="Z2754" s="678">
        <f t="shared" ca="1" si="474"/>
        <v>0</v>
      </c>
      <c r="AA2754" t="str">
        <f t="shared" ref="AA2754:AA2817" si="475">file_name</f>
        <v>ASR_CMS_19</v>
      </c>
      <c r="AB2754" s="957">
        <f t="shared" ref="AB2754:AB2817" si="476">file_date</f>
        <v>45406</v>
      </c>
      <c r="AC2754" t="str">
        <f t="shared" ref="AC2754:AC2817" si="477">status</f>
        <v>Unaudited</v>
      </c>
    </row>
    <row r="2755" spans="1:29" x14ac:dyDescent="0.25">
      <c r="A2755" t="s">
        <v>421</v>
      </c>
      <c r="B2755" t="s">
        <v>1380</v>
      </c>
      <c r="C2755" t="s">
        <v>1381</v>
      </c>
      <c r="D2755">
        <v>1900</v>
      </c>
      <c r="E2755" s="957">
        <v>1</v>
      </c>
      <c r="F2755" t="s">
        <v>441</v>
      </c>
      <c r="G2755" s="957">
        <v>274</v>
      </c>
      <c r="H2755" t="s">
        <v>387</v>
      </c>
      <c r="I2755" s="963" t="s">
        <v>489</v>
      </c>
      <c r="J2755" s="963" t="s">
        <v>445</v>
      </c>
      <c r="K2755" s="963" t="s">
        <v>6</v>
      </c>
      <c r="L2755" s="943" t="s">
        <v>118</v>
      </c>
      <c r="M2755" s="963" t="s">
        <v>189</v>
      </c>
      <c r="N2755" s="678">
        <f t="shared" ca="1" si="474"/>
        <v>206842.60582116363</v>
      </c>
      <c r="O2755" s="678">
        <f t="shared" ca="1" si="474"/>
        <v>48000.884651242071</v>
      </c>
      <c r="P2755" s="678">
        <f t="shared" ca="1" si="474"/>
        <v>8215.7292251104827</v>
      </c>
      <c r="Q2755" s="678">
        <f t="shared" ca="1" si="474"/>
        <v>106162.8637741237</v>
      </c>
      <c r="R2755" s="678">
        <f t="shared" ca="1" si="474"/>
        <v>12983.717750641954</v>
      </c>
      <c r="S2755" s="678">
        <f t="shared" ca="1" si="474"/>
        <v>162.70678568735764</v>
      </c>
      <c r="T2755" s="678">
        <f t="shared" ca="1" si="474"/>
        <v>6972.5236436788746</v>
      </c>
      <c r="U2755" s="678">
        <f t="shared" ca="1" si="474"/>
        <v>0</v>
      </c>
      <c r="V2755" s="678">
        <f t="shared" ca="1" si="474"/>
        <v>1639.5903355516525</v>
      </c>
      <c r="W2755" s="678">
        <f t="shared" ca="1" si="473"/>
        <v>22704.589655127515</v>
      </c>
      <c r="X2755" s="678">
        <f t="shared" ca="1" si="474"/>
        <v>0</v>
      </c>
      <c r="Y2755" s="678">
        <f t="shared" ca="1" si="474"/>
        <v>0</v>
      </c>
      <c r="Z2755" s="678">
        <f t="shared" ca="1" si="474"/>
        <v>0</v>
      </c>
      <c r="AA2755" t="str">
        <f t="shared" si="475"/>
        <v>ASR_CMS_19</v>
      </c>
      <c r="AB2755" s="957">
        <f t="shared" si="476"/>
        <v>45406</v>
      </c>
      <c r="AC2755" t="str">
        <f t="shared" si="477"/>
        <v>Unaudited</v>
      </c>
    </row>
    <row r="2756" spans="1:29" x14ac:dyDescent="0.25">
      <c r="A2756" t="s">
        <v>421</v>
      </c>
      <c r="B2756" t="s">
        <v>1380</v>
      </c>
      <c r="C2756" t="s">
        <v>1381</v>
      </c>
      <c r="D2756">
        <v>1900</v>
      </c>
      <c r="E2756" s="957">
        <v>1</v>
      </c>
      <c r="F2756" t="s">
        <v>441</v>
      </c>
      <c r="G2756" s="957">
        <v>274</v>
      </c>
      <c r="H2756" t="s">
        <v>387</v>
      </c>
      <c r="I2756" s="937" t="s">
        <v>489</v>
      </c>
      <c r="J2756" s="937" t="s">
        <v>445</v>
      </c>
      <c r="K2756" s="937" t="s">
        <v>6</v>
      </c>
      <c r="L2756" s="937" t="s">
        <v>45</v>
      </c>
      <c r="M2756" s="962" t="s">
        <v>164</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ASR_CMS_19</v>
      </c>
      <c r="AB2756" s="957">
        <f t="shared" si="476"/>
        <v>45406</v>
      </c>
      <c r="AC2756" t="str">
        <f t="shared" si="477"/>
        <v>Unaudited</v>
      </c>
    </row>
    <row r="2757" spans="1:29" x14ac:dyDescent="0.25">
      <c r="A2757" t="s">
        <v>421</v>
      </c>
      <c r="B2757" t="s">
        <v>1380</v>
      </c>
      <c r="C2757" t="s">
        <v>1381</v>
      </c>
      <c r="D2757">
        <v>1900</v>
      </c>
      <c r="E2757" s="957">
        <v>1</v>
      </c>
      <c r="F2757" t="s">
        <v>441</v>
      </c>
      <c r="G2757" s="957">
        <v>274</v>
      </c>
      <c r="H2757" t="s">
        <v>387</v>
      </c>
      <c r="I2757" s="937" t="s">
        <v>489</v>
      </c>
      <c r="J2757" s="937" t="s">
        <v>445</v>
      </c>
      <c r="K2757" s="937" t="s">
        <v>6</v>
      </c>
      <c r="L2757" s="937" t="s">
        <v>46</v>
      </c>
      <c r="M2757" s="962" t="s">
        <v>165</v>
      </c>
      <c r="N2757" s="678">
        <f t="shared" ca="1" si="474"/>
        <v>12.2697050612631</v>
      </c>
      <c r="O2757" s="678">
        <f t="shared" ca="1" si="474"/>
        <v>5.8239456535620793</v>
      </c>
      <c r="P2757" s="678">
        <f t="shared" ca="1" si="474"/>
        <v>1.5004170006746487</v>
      </c>
      <c r="Q2757" s="678">
        <f t="shared" ca="1" si="474"/>
        <v>1.1438284739276909</v>
      </c>
      <c r="R2757" s="678">
        <f t="shared" ca="1" si="474"/>
        <v>0</v>
      </c>
      <c r="S2757" s="678">
        <f t="shared" ca="1" si="474"/>
        <v>3.0866211368938745</v>
      </c>
      <c r="T2757" s="678">
        <f t="shared" ca="1" si="474"/>
        <v>0</v>
      </c>
      <c r="U2757" s="678">
        <f t="shared" ca="1" si="474"/>
        <v>0</v>
      </c>
      <c r="V2757" s="678">
        <f t="shared" ca="1" si="474"/>
        <v>0</v>
      </c>
      <c r="W2757" s="678">
        <f t="shared" ca="1" si="473"/>
        <v>0.71489279620480684</v>
      </c>
      <c r="X2757" s="678">
        <f t="shared" ca="1" si="474"/>
        <v>0</v>
      </c>
      <c r="Y2757" s="678">
        <f t="shared" ca="1" si="474"/>
        <v>0</v>
      </c>
      <c r="Z2757" s="678">
        <f t="shared" ca="1" si="474"/>
        <v>0</v>
      </c>
      <c r="AA2757" t="str">
        <f t="shared" si="475"/>
        <v>ASR_CMS_19</v>
      </c>
      <c r="AB2757" s="957">
        <f t="shared" si="476"/>
        <v>45406</v>
      </c>
      <c r="AC2757" t="str">
        <f t="shared" si="477"/>
        <v>Unaudited</v>
      </c>
    </row>
    <row r="2758" spans="1:29" x14ac:dyDescent="0.25">
      <c r="A2758" t="s">
        <v>421</v>
      </c>
      <c r="B2758" t="s">
        <v>1380</v>
      </c>
      <c r="C2758" t="s">
        <v>1381</v>
      </c>
      <c r="D2758">
        <v>1900</v>
      </c>
      <c r="E2758" s="957">
        <v>1</v>
      </c>
      <c r="F2758" t="s">
        <v>441</v>
      </c>
      <c r="G2758" s="957">
        <v>274</v>
      </c>
      <c r="H2758" t="s">
        <v>387</v>
      </c>
      <c r="I2758" s="937" t="s">
        <v>489</v>
      </c>
      <c r="J2758" s="937" t="s">
        <v>445</v>
      </c>
      <c r="K2758" s="937" t="s">
        <v>6</v>
      </c>
      <c r="L2758" s="937" t="s">
        <v>166</v>
      </c>
      <c r="M2758" s="962" t="s">
        <v>462</v>
      </c>
      <c r="N2758" s="678">
        <f t="shared" ca="1" si="474"/>
        <v>282238.85437272361</v>
      </c>
      <c r="O2758" s="678">
        <f t="shared" ca="1" si="474"/>
        <v>58604.160246880449</v>
      </c>
      <c r="P2758" s="678">
        <f t="shared" ca="1" si="474"/>
        <v>8184.1876406440224</v>
      </c>
      <c r="Q2758" s="678">
        <f t="shared" ca="1" si="474"/>
        <v>91014.571142113637</v>
      </c>
      <c r="R2758" s="678">
        <f t="shared" ca="1" si="474"/>
        <v>12241.483151324432</v>
      </c>
      <c r="S2758" s="678">
        <f t="shared" ca="1" si="474"/>
        <v>152.235012073165</v>
      </c>
      <c r="T2758" s="678">
        <f t="shared" ca="1" si="474"/>
        <v>7702.8049258317797</v>
      </c>
      <c r="U2758" s="678">
        <f t="shared" ca="1" si="474"/>
        <v>0</v>
      </c>
      <c r="V2758" s="678">
        <f t="shared" ca="1" si="474"/>
        <v>401.58588806830346</v>
      </c>
      <c r="W2758" s="678">
        <f t="shared" ca="1" si="473"/>
        <v>103937.82636578783</v>
      </c>
      <c r="X2758" s="678">
        <f t="shared" ca="1" si="474"/>
        <v>0</v>
      </c>
      <c r="Y2758" s="678">
        <f t="shared" ca="1" si="474"/>
        <v>0</v>
      </c>
      <c r="Z2758" s="678">
        <f t="shared" ca="1" si="474"/>
        <v>0</v>
      </c>
      <c r="AA2758" t="str">
        <f t="shared" si="475"/>
        <v>ASR_CMS_19</v>
      </c>
      <c r="AB2758" s="957">
        <f t="shared" si="476"/>
        <v>45406</v>
      </c>
      <c r="AC2758" t="str">
        <f t="shared" si="477"/>
        <v>Unaudited</v>
      </c>
    </row>
    <row r="2759" spans="1:29" x14ac:dyDescent="0.25">
      <c r="A2759" t="s">
        <v>421</v>
      </c>
      <c r="B2759" t="s">
        <v>1380</v>
      </c>
      <c r="C2759" t="s">
        <v>1381</v>
      </c>
      <c r="D2759">
        <v>1900</v>
      </c>
      <c r="E2759" s="957">
        <v>1</v>
      </c>
      <c r="F2759" t="s">
        <v>441</v>
      </c>
      <c r="G2759" s="957">
        <v>274</v>
      </c>
      <c r="H2759" t="s">
        <v>387</v>
      </c>
      <c r="I2759" s="937" t="s">
        <v>489</v>
      </c>
      <c r="J2759" s="937" t="s">
        <v>445</v>
      </c>
      <c r="K2759" s="937" t="s">
        <v>435</v>
      </c>
      <c r="L2759" s="945" t="s">
        <v>121</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ASR_CMS_19</v>
      </c>
      <c r="AB2759" s="957">
        <f t="shared" si="476"/>
        <v>45406</v>
      </c>
      <c r="AC2759" t="str">
        <f t="shared" si="477"/>
        <v>Unaudited</v>
      </c>
    </row>
    <row r="2760" spans="1:29" x14ac:dyDescent="0.25">
      <c r="A2760" t="s">
        <v>421</v>
      </c>
      <c r="B2760" t="s">
        <v>1380</v>
      </c>
      <c r="C2760" t="s">
        <v>1381</v>
      </c>
      <c r="D2760">
        <v>1900</v>
      </c>
      <c r="E2760" s="957">
        <v>1</v>
      </c>
      <c r="F2760" t="s">
        <v>441</v>
      </c>
      <c r="G2760" s="957">
        <v>274</v>
      </c>
      <c r="H2760" t="s">
        <v>387</v>
      </c>
      <c r="I2760" s="962" t="s">
        <v>489</v>
      </c>
      <c r="J2760" s="962" t="s">
        <v>445</v>
      </c>
      <c r="K2760" s="962" t="s">
        <v>435</v>
      </c>
      <c r="L2760" s="937" t="s">
        <v>938</v>
      </c>
      <c r="M2760" s="962" t="s">
        <v>930</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ASR_CMS_19</v>
      </c>
      <c r="AB2760" s="957">
        <f t="shared" si="476"/>
        <v>45406</v>
      </c>
      <c r="AC2760" t="str">
        <f t="shared" si="477"/>
        <v>Unaudited</v>
      </c>
    </row>
    <row r="2761" spans="1:29" x14ac:dyDescent="0.25">
      <c r="A2761" t="s">
        <v>421</v>
      </c>
      <c r="B2761" t="s">
        <v>1380</v>
      </c>
      <c r="C2761" t="s">
        <v>1381</v>
      </c>
      <c r="D2761">
        <v>1900</v>
      </c>
      <c r="E2761" s="957">
        <v>1</v>
      </c>
      <c r="F2761" t="s">
        <v>441</v>
      </c>
      <c r="G2761" s="957">
        <v>274</v>
      </c>
      <c r="H2761" t="s">
        <v>387</v>
      </c>
      <c r="I2761" s="937" t="s">
        <v>489</v>
      </c>
      <c r="J2761" s="937" t="s">
        <v>445</v>
      </c>
      <c r="K2761" s="937" t="s">
        <v>435</v>
      </c>
      <c r="L2761" s="937" t="s">
        <v>168</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ASR_CMS_19</v>
      </c>
      <c r="AB2761" s="957">
        <f t="shared" si="476"/>
        <v>45406</v>
      </c>
      <c r="AC2761" t="str">
        <f t="shared" si="477"/>
        <v>Unaudited</v>
      </c>
    </row>
    <row r="2762" spans="1:29" x14ac:dyDescent="0.25">
      <c r="A2762" t="s">
        <v>421</v>
      </c>
      <c r="B2762" t="s">
        <v>1380</v>
      </c>
      <c r="C2762" t="s">
        <v>1381</v>
      </c>
      <c r="D2762">
        <v>1900</v>
      </c>
      <c r="E2762" s="957">
        <v>1</v>
      </c>
      <c r="F2762" t="s">
        <v>441</v>
      </c>
      <c r="G2762" s="957">
        <v>274</v>
      </c>
      <c r="H2762" t="s">
        <v>387</v>
      </c>
      <c r="I2762" s="937" t="s">
        <v>489</v>
      </c>
      <c r="J2762" s="937" t="s">
        <v>445</v>
      </c>
      <c r="K2762" s="937" t="s">
        <v>435</v>
      </c>
      <c r="L2762" s="937" t="s">
        <v>169</v>
      </c>
      <c r="M2762" s="962" t="s">
        <v>330</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ASR_CMS_19</v>
      </c>
      <c r="AB2762" s="957">
        <f t="shared" si="476"/>
        <v>45406</v>
      </c>
      <c r="AC2762" t="str">
        <f t="shared" si="477"/>
        <v>Unaudited</v>
      </c>
    </row>
    <row r="2763" spans="1:29" x14ac:dyDescent="0.25">
      <c r="A2763" t="s">
        <v>421</v>
      </c>
      <c r="B2763" t="s">
        <v>1380</v>
      </c>
      <c r="C2763" t="s">
        <v>1381</v>
      </c>
      <c r="D2763">
        <v>1900</v>
      </c>
      <c r="E2763" s="957">
        <v>1</v>
      </c>
      <c r="F2763" t="s">
        <v>441</v>
      </c>
      <c r="G2763" s="957">
        <v>274</v>
      </c>
      <c r="H2763" t="s">
        <v>387</v>
      </c>
      <c r="I2763" s="937" t="s">
        <v>489</v>
      </c>
      <c r="J2763" s="937" t="s">
        <v>451</v>
      </c>
      <c r="K2763" s="937" t="s">
        <v>436</v>
      </c>
      <c r="L2763" s="937" t="s">
        <v>122</v>
      </c>
      <c r="M2763" s="962" t="s">
        <v>27</v>
      </c>
      <c r="N2763" s="678">
        <f t="shared" ca="1" si="474"/>
        <v>3790952.6055881637</v>
      </c>
      <c r="O2763" s="678">
        <f t="shared" ca="1" si="474"/>
        <v>83.583915729775612</v>
      </c>
      <c r="P2763" s="678">
        <f t="shared" ca="1" si="474"/>
        <v>3790869.0216724337</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ASR_CMS_19</v>
      </c>
      <c r="AB2763" s="957">
        <f t="shared" si="476"/>
        <v>45406</v>
      </c>
      <c r="AC2763" t="str">
        <f t="shared" si="477"/>
        <v>Unaudited</v>
      </c>
    </row>
    <row r="2764" spans="1:29" x14ac:dyDescent="0.25">
      <c r="A2764" t="s">
        <v>421</v>
      </c>
      <c r="B2764" t="s">
        <v>1380</v>
      </c>
      <c r="C2764" t="s">
        <v>1381</v>
      </c>
      <c r="D2764">
        <v>1900</v>
      </c>
      <c r="E2764" s="957">
        <v>1</v>
      </c>
      <c r="F2764" t="s">
        <v>441</v>
      </c>
      <c r="G2764" s="957">
        <v>274</v>
      </c>
      <c r="H2764" t="s">
        <v>387</v>
      </c>
      <c r="I2764" s="937" t="s">
        <v>489</v>
      </c>
      <c r="J2764" s="937" t="s">
        <v>451</v>
      </c>
      <c r="K2764" s="937" t="s">
        <v>436</v>
      </c>
      <c r="L2764" s="945" t="s">
        <v>123</v>
      </c>
      <c r="M2764" s="960" t="s">
        <v>98</v>
      </c>
      <c r="N2764" s="678">
        <f t="shared" ca="1" si="474"/>
        <v>472722.68301340193</v>
      </c>
      <c r="O2764" s="678">
        <f t="shared" ca="1" si="474"/>
        <v>43457.077114265565</v>
      </c>
      <c r="P2764" s="678">
        <f t="shared" ca="1" si="474"/>
        <v>429265.60589913634</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ASR_CMS_19</v>
      </c>
      <c r="AB2764" s="957">
        <f t="shared" si="476"/>
        <v>45406</v>
      </c>
      <c r="AC2764" t="str">
        <f t="shared" si="477"/>
        <v>Unaudited</v>
      </c>
    </row>
    <row r="2765" spans="1:29" x14ac:dyDescent="0.25">
      <c r="A2765" t="s">
        <v>421</v>
      </c>
      <c r="B2765" t="s">
        <v>1380</v>
      </c>
      <c r="C2765" t="s">
        <v>1381</v>
      </c>
      <c r="D2765">
        <v>1900</v>
      </c>
      <c r="E2765" s="957">
        <v>1</v>
      </c>
      <c r="F2765" t="s">
        <v>441</v>
      </c>
      <c r="G2765" s="957">
        <v>274</v>
      </c>
      <c r="H2765" t="s">
        <v>387</v>
      </c>
      <c r="I2765" s="962" t="s">
        <v>489</v>
      </c>
      <c r="J2765" s="962" t="s">
        <v>451</v>
      </c>
      <c r="K2765" s="962" t="s">
        <v>436</v>
      </c>
      <c r="L2765" s="937" t="s">
        <v>124</v>
      </c>
      <c r="M2765" s="962" t="s">
        <v>99</v>
      </c>
      <c r="N2765" s="678">
        <f t="shared" ca="1" si="474"/>
        <v>383757.21840876265</v>
      </c>
      <c r="O2765" s="678">
        <f t="shared" ca="1" si="474"/>
        <v>69334.521595262166</v>
      </c>
      <c r="P2765" s="678">
        <f t="shared" ca="1" si="474"/>
        <v>314422.69681350049</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ASR_CMS_19</v>
      </c>
      <c r="AB2765" s="957">
        <f t="shared" si="476"/>
        <v>45406</v>
      </c>
      <c r="AC2765" t="str">
        <f t="shared" si="477"/>
        <v>Unaudited</v>
      </c>
    </row>
    <row r="2766" spans="1:29" x14ac:dyDescent="0.25">
      <c r="A2766" t="s">
        <v>421</v>
      </c>
      <c r="B2766" t="s">
        <v>1380</v>
      </c>
      <c r="C2766" t="s">
        <v>1381</v>
      </c>
      <c r="D2766">
        <v>1900</v>
      </c>
      <c r="E2766" s="957">
        <v>1</v>
      </c>
      <c r="F2766" t="s">
        <v>441</v>
      </c>
      <c r="G2766" s="957">
        <v>274</v>
      </c>
      <c r="H2766" t="s">
        <v>387</v>
      </c>
      <c r="I2766" s="937" t="s">
        <v>489</v>
      </c>
      <c r="J2766" s="937" t="s">
        <v>451</v>
      </c>
      <c r="K2766" s="937" t="s">
        <v>436</v>
      </c>
      <c r="L2766" s="937" t="s">
        <v>125</v>
      </c>
      <c r="M2766" s="962" t="s">
        <v>100</v>
      </c>
      <c r="N2766" s="678">
        <f t="shared" ca="1" si="474"/>
        <v>22733.09015618734</v>
      </c>
      <c r="O2766" s="678">
        <f t="shared" ca="1" si="474"/>
        <v>21156.376251394999</v>
      </c>
      <c r="P2766" s="678">
        <f t="shared" ca="1" si="474"/>
        <v>1576.7139047923424</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ASR_CMS_19</v>
      </c>
      <c r="AB2766" s="957">
        <f t="shared" si="476"/>
        <v>45406</v>
      </c>
      <c r="AC2766" t="str">
        <f t="shared" si="477"/>
        <v>Unaudited</v>
      </c>
    </row>
    <row r="2767" spans="1:29" x14ac:dyDescent="0.25">
      <c r="A2767" t="s">
        <v>421</v>
      </c>
      <c r="B2767" t="s">
        <v>1380</v>
      </c>
      <c r="C2767" t="s">
        <v>1381</v>
      </c>
      <c r="D2767">
        <v>1900</v>
      </c>
      <c r="E2767" s="957">
        <v>1</v>
      </c>
      <c r="F2767" t="s">
        <v>441</v>
      </c>
      <c r="G2767" s="957">
        <v>274</v>
      </c>
      <c r="H2767" t="s">
        <v>387</v>
      </c>
      <c r="I2767" s="937" t="s">
        <v>489</v>
      </c>
      <c r="J2767" s="937" t="s">
        <v>451</v>
      </c>
      <c r="K2767" s="937" t="s">
        <v>436</v>
      </c>
      <c r="L2767" s="937" t="s">
        <v>126</v>
      </c>
      <c r="M2767" s="962" t="s">
        <v>101</v>
      </c>
      <c r="N2767" s="678">
        <f t="shared" ca="1" si="474"/>
        <v>471316.3201899007</v>
      </c>
      <c r="O2767" s="678">
        <f t="shared" ca="1" si="474"/>
        <v>75232.544576720276</v>
      </c>
      <c r="P2767" s="678">
        <f t="shared" ca="1" si="474"/>
        <v>396083.77561318042</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ASR_CMS_19</v>
      </c>
      <c r="AB2767" s="957">
        <f t="shared" si="476"/>
        <v>45406</v>
      </c>
      <c r="AC2767" t="str">
        <f t="shared" si="477"/>
        <v>Unaudited</v>
      </c>
    </row>
    <row r="2768" spans="1:29" x14ac:dyDescent="0.25">
      <c r="A2768" t="s">
        <v>421</v>
      </c>
      <c r="B2768" t="s">
        <v>1380</v>
      </c>
      <c r="C2768" t="s">
        <v>1381</v>
      </c>
      <c r="D2768">
        <v>1900</v>
      </c>
      <c r="E2768" s="957">
        <v>1</v>
      </c>
      <c r="F2768" t="s">
        <v>441</v>
      </c>
      <c r="G2768" s="957">
        <v>274</v>
      </c>
      <c r="H2768" t="s">
        <v>387</v>
      </c>
      <c r="I2768" s="937" t="s">
        <v>489</v>
      </c>
      <c r="J2768" s="937" t="s">
        <v>451</v>
      </c>
      <c r="K2768" s="937" t="s">
        <v>436</v>
      </c>
      <c r="L2768" s="937" t="s">
        <v>127</v>
      </c>
      <c r="M2768" s="962" t="s">
        <v>28</v>
      </c>
      <c r="N2768" s="678">
        <f t="shared" ca="1" si="474"/>
        <v>21847.331764184684</v>
      </c>
      <c r="O2768" s="678">
        <f t="shared" ca="1" si="474"/>
        <v>21847.331764184684</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ASR_CMS_19</v>
      </c>
      <c r="AB2768" s="957">
        <f t="shared" si="476"/>
        <v>45406</v>
      </c>
      <c r="AC2768" t="str">
        <f t="shared" si="477"/>
        <v>Unaudited</v>
      </c>
    </row>
    <row r="2769" spans="1:29" x14ac:dyDescent="0.25">
      <c r="A2769" t="s">
        <v>421</v>
      </c>
      <c r="B2769" t="s">
        <v>1380</v>
      </c>
      <c r="C2769" t="s">
        <v>1381</v>
      </c>
      <c r="D2769">
        <v>1900</v>
      </c>
      <c r="E2769" s="957">
        <v>1</v>
      </c>
      <c r="F2769" t="s">
        <v>441</v>
      </c>
      <c r="G2769" s="957">
        <v>274</v>
      </c>
      <c r="H2769" t="s">
        <v>387</v>
      </c>
      <c r="I2769" s="937" t="s">
        <v>489</v>
      </c>
      <c r="J2769" s="937" t="s">
        <v>437</v>
      </c>
      <c r="K2769" s="937" t="s">
        <v>437</v>
      </c>
      <c r="L2769" s="945" t="s">
        <v>129</v>
      </c>
      <c r="M2769" s="960" t="s">
        <v>327</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ASR_CMS_19</v>
      </c>
      <c r="AB2769" s="957">
        <f t="shared" si="476"/>
        <v>45406</v>
      </c>
      <c r="AC2769" t="str">
        <f t="shared" si="477"/>
        <v>Unaudited</v>
      </c>
    </row>
    <row r="2770" spans="1:29" x14ac:dyDescent="0.25">
      <c r="A2770" t="s">
        <v>421</v>
      </c>
      <c r="B2770" t="s">
        <v>1380</v>
      </c>
      <c r="C2770" t="s">
        <v>1381</v>
      </c>
      <c r="D2770">
        <v>1900</v>
      </c>
      <c r="E2770" s="957">
        <v>1</v>
      </c>
      <c r="F2770" t="s">
        <v>441</v>
      </c>
      <c r="G2770" s="957">
        <v>274</v>
      </c>
      <c r="H2770" t="s">
        <v>387</v>
      </c>
      <c r="I2770" s="962" t="s">
        <v>489</v>
      </c>
      <c r="J2770" s="962" t="s">
        <v>437</v>
      </c>
      <c r="K2770" s="962" t="s">
        <v>437</v>
      </c>
      <c r="L2770" s="937" t="s">
        <v>130</v>
      </c>
      <c r="M2770" s="962" t="s">
        <v>326</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ASR_CMS_19</v>
      </c>
      <c r="AB2770" s="957">
        <f t="shared" si="476"/>
        <v>45406</v>
      </c>
      <c r="AC2770" t="str">
        <f t="shared" si="477"/>
        <v>Unaudited</v>
      </c>
    </row>
    <row r="2771" spans="1:29" ht="30" x14ac:dyDescent="0.25">
      <c r="A2771" t="s">
        <v>421</v>
      </c>
      <c r="B2771" t="s">
        <v>1380</v>
      </c>
      <c r="C2771" t="s">
        <v>1381</v>
      </c>
      <c r="D2771">
        <v>1900</v>
      </c>
      <c r="E2771" s="957">
        <v>1</v>
      </c>
      <c r="F2771" t="s">
        <v>441</v>
      </c>
      <c r="G2771" s="957">
        <v>274</v>
      </c>
      <c r="H2771" t="s">
        <v>387</v>
      </c>
      <c r="I2771" s="937" t="s">
        <v>489</v>
      </c>
      <c r="J2771" s="937" t="s">
        <v>437</v>
      </c>
      <c r="K2771" s="937" t="s">
        <v>437</v>
      </c>
      <c r="L2771" s="937" t="s">
        <v>131</v>
      </c>
      <c r="M2771" s="962" t="s">
        <v>180</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ASR_CMS_19</v>
      </c>
      <c r="AB2771" s="957">
        <f t="shared" si="476"/>
        <v>45406</v>
      </c>
      <c r="AC2771" t="str">
        <f t="shared" si="477"/>
        <v>Unaudited</v>
      </c>
    </row>
    <row r="2772" spans="1:29" x14ac:dyDescent="0.25">
      <c r="A2772" t="s">
        <v>421</v>
      </c>
      <c r="B2772" t="s">
        <v>1380</v>
      </c>
      <c r="C2772" t="s">
        <v>1381</v>
      </c>
      <c r="D2772">
        <v>1900</v>
      </c>
      <c r="E2772" s="957">
        <v>1</v>
      </c>
      <c r="F2772" t="s">
        <v>441</v>
      </c>
      <c r="G2772" s="957">
        <v>274</v>
      </c>
      <c r="H2772" t="s">
        <v>387</v>
      </c>
      <c r="I2772" s="937" t="s">
        <v>489</v>
      </c>
      <c r="J2772" s="937" t="s">
        <v>437</v>
      </c>
      <c r="K2772" s="937" t="s">
        <v>437</v>
      </c>
      <c r="L2772" s="937" t="s">
        <v>132</v>
      </c>
      <c r="M2772" s="962" t="s">
        <v>495</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ASR_CMS_19</v>
      </c>
      <c r="AB2772" s="957">
        <f t="shared" si="476"/>
        <v>45406</v>
      </c>
      <c r="AC2772" t="str">
        <f t="shared" si="477"/>
        <v>Unaudited</v>
      </c>
    </row>
    <row r="2773" spans="1:29" x14ac:dyDescent="0.25">
      <c r="A2773" t="s">
        <v>421</v>
      </c>
      <c r="B2773" t="s">
        <v>1380</v>
      </c>
      <c r="C2773" t="s">
        <v>1381</v>
      </c>
      <c r="D2773">
        <v>1900</v>
      </c>
      <c r="E2773" s="957">
        <v>1</v>
      </c>
      <c r="F2773" t="s">
        <v>441</v>
      </c>
      <c r="G2773" s="957">
        <v>274</v>
      </c>
      <c r="H2773" t="s">
        <v>387</v>
      </c>
      <c r="I2773" s="937" t="s">
        <v>489</v>
      </c>
      <c r="J2773" s="937" t="s">
        <v>437</v>
      </c>
      <c r="K2773" s="937" t="s">
        <v>437</v>
      </c>
      <c r="L2773" s="937" t="s">
        <v>133</v>
      </c>
      <c r="M2773" s="962" t="s">
        <v>496</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ASR_CMS_19</v>
      </c>
      <c r="AB2773" s="957">
        <f t="shared" si="476"/>
        <v>45406</v>
      </c>
      <c r="AC2773" t="str">
        <f t="shared" si="477"/>
        <v>Unaudited</v>
      </c>
    </row>
    <row r="2774" spans="1:29" x14ac:dyDescent="0.25">
      <c r="A2774" t="s">
        <v>421</v>
      </c>
      <c r="B2774" t="s">
        <v>1380</v>
      </c>
      <c r="C2774" t="s">
        <v>1381</v>
      </c>
      <c r="D2774">
        <v>1900</v>
      </c>
      <c r="E2774" s="957">
        <v>1</v>
      </c>
      <c r="F2774" t="s">
        <v>441</v>
      </c>
      <c r="G2774" s="957">
        <v>274</v>
      </c>
      <c r="H2774" t="s">
        <v>387</v>
      </c>
      <c r="I2774" s="937" t="s">
        <v>489</v>
      </c>
      <c r="J2774" s="937" t="s">
        <v>437</v>
      </c>
      <c r="K2774" s="937" t="s">
        <v>437</v>
      </c>
      <c r="L2774" s="937" t="s">
        <v>134</v>
      </c>
      <c r="M2774" s="962" t="s">
        <v>497</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ASR_CMS_19</v>
      </c>
      <c r="AB2774" s="957">
        <f t="shared" si="476"/>
        <v>45406</v>
      </c>
      <c r="AC2774" t="str">
        <f t="shared" si="477"/>
        <v>Unaudited</v>
      </c>
    </row>
    <row r="2775" spans="1:29" x14ac:dyDescent="0.25">
      <c r="A2775" t="s">
        <v>421</v>
      </c>
      <c r="B2775" t="s">
        <v>1380</v>
      </c>
      <c r="C2775" t="s">
        <v>1381</v>
      </c>
      <c r="D2775">
        <v>1900</v>
      </c>
      <c r="E2775" s="957">
        <v>1</v>
      </c>
      <c r="F2775" t="s">
        <v>441</v>
      </c>
      <c r="G2775" s="957">
        <v>274</v>
      </c>
      <c r="H2775" t="s">
        <v>387</v>
      </c>
      <c r="I2775" s="937" t="s">
        <v>490</v>
      </c>
      <c r="J2775" s="937" t="s">
        <v>26</v>
      </c>
      <c r="K2775" s="937" t="s">
        <v>26</v>
      </c>
      <c r="L2775" s="937" t="s">
        <v>270</v>
      </c>
      <c r="M2775" s="962" t="s">
        <v>26</v>
      </c>
      <c r="N2775" s="678">
        <f t="shared" ca="1" si="479"/>
        <v>-1812572.72793196</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ASR_CMS_19</v>
      </c>
      <c r="AB2775" s="957">
        <f t="shared" si="476"/>
        <v>45406</v>
      </c>
      <c r="AC2775" t="str">
        <f t="shared" si="477"/>
        <v>Unaudited</v>
      </c>
    </row>
    <row r="2776" spans="1:29" x14ac:dyDescent="0.25">
      <c r="A2776" t="s">
        <v>421</v>
      </c>
      <c r="B2776" t="s">
        <v>1380</v>
      </c>
      <c r="C2776" t="s">
        <v>1381</v>
      </c>
      <c r="D2776">
        <v>1900</v>
      </c>
      <c r="E2776" s="957">
        <v>1</v>
      </c>
      <c r="F2776" t="s">
        <v>442</v>
      </c>
      <c r="G2776" s="957">
        <v>366</v>
      </c>
      <c r="H2776" t="s">
        <v>387</v>
      </c>
      <c r="I2776" s="937" t="s">
        <v>433</v>
      </c>
      <c r="J2776" s="937" t="s">
        <v>433</v>
      </c>
      <c r="K2776" s="937" t="s">
        <v>433</v>
      </c>
      <c r="L2776" s="937"/>
      <c r="M2776" s="962" t="s">
        <v>433</v>
      </c>
      <c r="N2776" s="678">
        <f t="shared" ca="1" si="479"/>
        <v>38520.655913919989</v>
      </c>
      <c r="O2776" s="678">
        <f t="shared" ca="1" si="478"/>
        <v>17900.376344075001</v>
      </c>
      <c r="P2776" s="678">
        <f t="shared" ca="1" si="478"/>
        <v>2759.8182795709999</v>
      </c>
      <c r="Q2776" s="678">
        <f t="shared" ca="1" si="478"/>
        <v>13521.173118241</v>
      </c>
      <c r="R2776" s="678">
        <f t="shared" ca="1" si="478"/>
        <v>2271.9849462289999</v>
      </c>
      <c r="S2776" s="678">
        <f t="shared" ca="1" si="478"/>
        <v>39.967741934999999</v>
      </c>
      <c r="T2776" s="678">
        <f t="shared" ca="1" si="478"/>
        <v>1160.2720430090001</v>
      </c>
      <c r="U2776" s="678">
        <f t="shared" ca="1" si="478"/>
        <v>0</v>
      </c>
      <c r="V2776" s="678">
        <f t="shared" ca="1" si="478"/>
        <v>93.967741934999992</v>
      </c>
      <c r="W2776" s="678">
        <f t="shared" ca="1" si="473"/>
        <v>773.09569892500008</v>
      </c>
      <c r="X2776" s="678">
        <f t="shared" ca="1" si="478"/>
        <v>0</v>
      </c>
      <c r="Y2776" s="678">
        <f t="shared" ca="1" si="478"/>
        <v>0</v>
      </c>
      <c r="Z2776" s="678">
        <f t="shared" ca="1" si="478"/>
        <v>0</v>
      </c>
      <c r="AA2776" t="str">
        <f t="shared" si="475"/>
        <v>ASR_CMS_19</v>
      </c>
      <c r="AB2776" s="957">
        <f t="shared" si="476"/>
        <v>45406</v>
      </c>
      <c r="AC2776" t="str">
        <f t="shared" si="477"/>
        <v>Unaudited</v>
      </c>
    </row>
    <row r="2777" spans="1:29" x14ac:dyDescent="0.25">
      <c r="A2777" t="s">
        <v>421</v>
      </c>
      <c r="B2777" t="s">
        <v>1380</v>
      </c>
      <c r="C2777" t="s">
        <v>1381</v>
      </c>
      <c r="D2777">
        <v>1900</v>
      </c>
      <c r="E2777" s="957">
        <v>1</v>
      </c>
      <c r="F2777" t="s">
        <v>442</v>
      </c>
      <c r="G2777" s="957">
        <v>366</v>
      </c>
      <c r="H2777" t="s">
        <v>387</v>
      </c>
      <c r="I2777" s="937" t="s">
        <v>488</v>
      </c>
      <c r="J2777" s="937" t="s">
        <v>12</v>
      </c>
      <c r="K2777" s="937" t="s">
        <v>12</v>
      </c>
      <c r="L2777" s="945">
        <v>1.1000000000000001</v>
      </c>
      <c r="M2777" s="960" t="s">
        <v>12</v>
      </c>
      <c r="N2777" s="678">
        <f t="shared" ca="1" si="479"/>
        <v>75688737.05094412</v>
      </c>
      <c r="O2777" s="678">
        <f t="shared" ca="1" si="478"/>
        <v>25432662.099976152</v>
      </c>
      <c r="P2777" s="678">
        <f t="shared" ca="1" si="478"/>
        <v>3921121.4593181587</v>
      </c>
      <c r="Q2777" s="678">
        <f t="shared" ca="1" si="478"/>
        <v>19210710.466212608</v>
      </c>
      <c r="R2777" s="678">
        <f t="shared" ca="1" si="478"/>
        <v>3228006.6589864679</v>
      </c>
      <c r="S2777" s="678">
        <f t="shared" ca="1" si="478"/>
        <v>56785.751726883012</v>
      </c>
      <c r="T2777" s="678">
        <f t="shared" ca="1" si="478"/>
        <v>1648500.2360860726</v>
      </c>
      <c r="U2777" s="678">
        <f t="shared" ca="1" si="478"/>
        <v>0</v>
      </c>
      <c r="V2777" s="678">
        <f t="shared" ca="1" si="478"/>
        <v>133508.41694768661</v>
      </c>
      <c r="W2777" s="678">
        <f t="shared" ca="1" si="473"/>
        <v>22057441.961690105</v>
      </c>
      <c r="X2777" s="678">
        <f t="shared" ca="1" si="478"/>
        <v>0</v>
      </c>
      <c r="Y2777" s="678">
        <f t="shared" ca="1" si="478"/>
        <v>0</v>
      </c>
      <c r="Z2777" s="678">
        <f t="shared" ca="1" si="478"/>
        <v>0</v>
      </c>
      <c r="AA2777" t="str">
        <f t="shared" si="475"/>
        <v>ASR_CMS_19</v>
      </c>
      <c r="AB2777" s="957">
        <f t="shared" si="476"/>
        <v>45406</v>
      </c>
      <c r="AC2777" t="str">
        <f t="shared" si="477"/>
        <v>Unaudited</v>
      </c>
    </row>
    <row r="2778" spans="1:29" x14ac:dyDescent="0.25">
      <c r="A2778" t="s">
        <v>421</v>
      </c>
      <c r="B2778" t="s">
        <v>1380</v>
      </c>
      <c r="C2778" t="s">
        <v>1381</v>
      </c>
      <c r="D2778">
        <v>1900</v>
      </c>
      <c r="E2778" s="957">
        <v>1</v>
      </c>
      <c r="F2778" t="s">
        <v>442</v>
      </c>
      <c r="G2778" s="957">
        <v>366</v>
      </c>
      <c r="H2778" t="s">
        <v>387</v>
      </c>
      <c r="I2778" s="962" t="s">
        <v>488</v>
      </c>
      <c r="J2778" s="962" t="s">
        <v>12</v>
      </c>
      <c r="K2778" s="962" t="s">
        <v>1323</v>
      </c>
      <c r="L2778" s="937" t="s">
        <v>1314</v>
      </c>
      <c r="M2778" s="962" t="s">
        <v>1323</v>
      </c>
      <c r="N2778" s="678">
        <f t="shared" ca="1" si="479"/>
        <v>923640.79806476831</v>
      </c>
      <c r="O2778" s="678">
        <f t="shared" ca="1" si="478"/>
        <v>329391.23942649277</v>
      </c>
      <c r="P2778" s="678">
        <f t="shared" ca="1" si="478"/>
        <v>52069.446369488614</v>
      </c>
      <c r="Q2778" s="678">
        <f t="shared" ca="1" si="478"/>
        <v>223165.35950097078</v>
      </c>
      <c r="R2778" s="678">
        <f t="shared" ca="1" si="478"/>
        <v>36924.291976355686</v>
      </c>
      <c r="S2778" s="678">
        <f t="shared" ca="1" si="478"/>
        <v>748.89091908883086</v>
      </c>
      <c r="T2778" s="678">
        <f t="shared" ca="1" si="478"/>
        <v>19630.957073787322</v>
      </c>
      <c r="U2778" s="678">
        <f t="shared" ca="1" si="478"/>
        <v>0</v>
      </c>
      <c r="V2778" s="678">
        <f t="shared" ca="1" si="478"/>
        <v>1786.8135670849767</v>
      </c>
      <c r="W2778" s="678">
        <f t="shared" ca="1" si="473"/>
        <v>259923.79923149938</v>
      </c>
      <c r="X2778" s="678">
        <f t="shared" ca="1" si="478"/>
        <v>0</v>
      </c>
      <c r="Y2778" s="678">
        <f t="shared" ca="1" si="478"/>
        <v>0</v>
      </c>
      <c r="Z2778" s="678">
        <f t="shared" ca="1" si="478"/>
        <v>0</v>
      </c>
      <c r="AA2778" t="str">
        <f t="shared" si="475"/>
        <v>ASR_CMS_19</v>
      </c>
      <c r="AB2778" s="957">
        <f t="shared" si="476"/>
        <v>45406</v>
      </c>
      <c r="AC2778" t="str">
        <f t="shared" si="477"/>
        <v>Unaudited</v>
      </c>
    </row>
    <row r="2779" spans="1:29" x14ac:dyDescent="0.25">
      <c r="A2779" t="s">
        <v>421</v>
      </c>
      <c r="B2779" t="s">
        <v>1380</v>
      </c>
      <c r="C2779" t="s">
        <v>1381</v>
      </c>
      <c r="D2779">
        <v>1900</v>
      </c>
      <c r="E2779" s="957">
        <v>1</v>
      </c>
      <c r="F2779" t="s">
        <v>442</v>
      </c>
      <c r="G2779" s="957">
        <v>366</v>
      </c>
      <c r="H2779" t="s">
        <v>387</v>
      </c>
      <c r="I2779" s="937" t="s">
        <v>488</v>
      </c>
      <c r="J2779" s="937" t="s">
        <v>491</v>
      </c>
      <c r="K2779" s="937" t="s">
        <v>492</v>
      </c>
      <c r="L2779" s="937" t="s">
        <v>63</v>
      </c>
      <c r="M2779" s="962" t="s">
        <v>344</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ASR_CMS_19</v>
      </c>
      <c r="AB2779" s="957">
        <f t="shared" si="476"/>
        <v>45406</v>
      </c>
      <c r="AC2779" t="str">
        <f t="shared" si="477"/>
        <v>Unaudited</v>
      </c>
    </row>
    <row r="2780" spans="1:29" x14ac:dyDescent="0.25">
      <c r="A2780" t="s">
        <v>421</v>
      </c>
      <c r="B2780" t="s">
        <v>1380</v>
      </c>
      <c r="C2780" t="s">
        <v>1381</v>
      </c>
      <c r="D2780">
        <v>1900</v>
      </c>
      <c r="E2780" s="957">
        <v>1</v>
      </c>
      <c r="F2780" t="s">
        <v>442</v>
      </c>
      <c r="G2780" s="957">
        <v>366</v>
      </c>
      <c r="H2780" t="s">
        <v>387</v>
      </c>
      <c r="I2780" s="937" t="s">
        <v>488</v>
      </c>
      <c r="J2780" s="937" t="s">
        <v>491</v>
      </c>
      <c r="K2780" s="937" t="s">
        <v>1014</v>
      </c>
      <c r="L2780" s="937" t="s">
        <v>910</v>
      </c>
      <c r="M2780" s="962" t="s">
        <v>911</v>
      </c>
      <c r="N2780" s="678">
        <f t="shared" ca="1" si="479"/>
        <v>0</v>
      </c>
      <c r="O2780" s="678">
        <f t="shared" ca="1" si="478"/>
        <v>0</v>
      </c>
      <c r="P2780" s="678">
        <f t="shared" ca="1" si="478"/>
        <v>0</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ASR_CMS_19</v>
      </c>
      <c r="AB2780" s="957">
        <f t="shared" si="476"/>
        <v>45406</v>
      </c>
      <c r="AC2780" t="str">
        <f t="shared" si="477"/>
        <v>Unaudited</v>
      </c>
    </row>
    <row r="2781" spans="1:29" x14ac:dyDescent="0.25">
      <c r="A2781" t="s">
        <v>421</v>
      </c>
      <c r="B2781" t="s">
        <v>1380</v>
      </c>
      <c r="C2781" t="s">
        <v>1381</v>
      </c>
      <c r="D2781">
        <v>1900</v>
      </c>
      <c r="E2781" s="957">
        <v>1</v>
      </c>
      <c r="F2781" t="s">
        <v>442</v>
      </c>
      <c r="G2781" s="957">
        <v>366</v>
      </c>
      <c r="H2781" t="s">
        <v>387</v>
      </c>
      <c r="I2781" s="937" t="s">
        <v>488</v>
      </c>
      <c r="J2781" s="937" t="s">
        <v>13</v>
      </c>
      <c r="K2781" s="937" t="s">
        <v>493</v>
      </c>
      <c r="L2781" s="937" t="s">
        <v>95</v>
      </c>
      <c r="M2781" s="962" t="s">
        <v>147</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ASR_CMS_19</v>
      </c>
      <c r="AB2781" s="957">
        <f t="shared" si="476"/>
        <v>45406</v>
      </c>
      <c r="AC2781" t="str">
        <f t="shared" si="477"/>
        <v>Unaudited</v>
      </c>
    </row>
    <row r="2782" spans="1:29" x14ac:dyDescent="0.25">
      <c r="A2782" t="s">
        <v>421</v>
      </c>
      <c r="B2782" t="s">
        <v>1380</v>
      </c>
      <c r="C2782" t="s">
        <v>1381</v>
      </c>
      <c r="D2782">
        <v>1900</v>
      </c>
      <c r="E2782" s="957">
        <v>1</v>
      </c>
      <c r="F2782" t="s">
        <v>442</v>
      </c>
      <c r="G2782" s="957">
        <v>366</v>
      </c>
      <c r="H2782" t="s">
        <v>387</v>
      </c>
      <c r="I2782" s="937" t="s">
        <v>488</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ASR_CMS_19</v>
      </c>
      <c r="AB2782" s="957">
        <f t="shared" si="476"/>
        <v>45406</v>
      </c>
      <c r="AC2782" t="str">
        <f t="shared" si="477"/>
        <v>Unaudited</v>
      </c>
    </row>
    <row r="2783" spans="1:29" x14ac:dyDescent="0.25">
      <c r="A2783" t="s">
        <v>421</v>
      </c>
      <c r="B2783" t="s">
        <v>1380</v>
      </c>
      <c r="C2783" t="s">
        <v>1381</v>
      </c>
      <c r="D2783">
        <v>1900</v>
      </c>
      <c r="E2783" s="957">
        <v>1</v>
      </c>
      <c r="F2783" t="s">
        <v>442</v>
      </c>
      <c r="G2783" s="957">
        <v>366</v>
      </c>
      <c r="H2783" t="s">
        <v>387</v>
      </c>
      <c r="I2783" s="937" t="s">
        <v>489</v>
      </c>
      <c r="J2783" s="937" t="s">
        <v>445</v>
      </c>
      <c r="K2783" s="937" t="s">
        <v>0</v>
      </c>
      <c r="L2783" s="937">
        <v>2.1</v>
      </c>
      <c r="M2783" s="962" t="s">
        <v>148</v>
      </c>
      <c r="N2783" s="678">
        <f t="shared" ca="1" si="479"/>
        <v>5385023.7699999996</v>
      </c>
      <c r="O2783" s="678">
        <f t="shared" ca="1" si="478"/>
        <v>1046797.8500000001</v>
      </c>
      <c r="P2783" s="678">
        <f t="shared" ca="1" si="478"/>
        <v>372936.81999999995</v>
      </c>
      <c r="Q2783" s="678">
        <f t="shared" ca="1" si="478"/>
        <v>2106801.2599999998</v>
      </c>
      <c r="R2783" s="678">
        <f t="shared" ca="1" si="478"/>
        <v>172072.02000000002</v>
      </c>
      <c r="S2783" s="678">
        <f t="shared" ca="1" si="478"/>
        <v>0</v>
      </c>
      <c r="T2783" s="678">
        <f t="shared" ca="1" si="478"/>
        <v>96971.69</v>
      </c>
      <c r="U2783" s="678">
        <f t="shared" ca="1" si="478"/>
        <v>0</v>
      </c>
      <c r="V2783" s="678">
        <f t="shared" ca="1" si="478"/>
        <v>16241.15</v>
      </c>
      <c r="W2783" s="678">
        <f t="shared" ca="1" si="473"/>
        <v>1573202.98</v>
      </c>
      <c r="X2783" s="678">
        <f t="shared" ca="1" si="478"/>
        <v>0</v>
      </c>
      <c r="Y2783" s="678">
        <f t="shared" ca="1" si="478"/>
        <v>0</v>
      </c>
      <c r="Z2783" s="678">
        <f t="shared" ca="1" si="478"/>
        <v>0</v>
      </c>
      <c r="AA2783" t="str">
        <f t="shared" si="475"/>
        <v>ASR_CMS_19</v>
      </c>
      <c r="AB2783" s="957">
        <f t="shared" si="476"/>
        <v>45406</v>
      </c>
      <c r="AC2783" t="str">
        <f t="shared" si="477"/>
        <v>Unaudited</v>
      </c>
    </row>
    <row r="2784" spans="1:29" ht="30" x14ac:dyDescent="0.25">
      <c r="A2784" t="s">
        <v>421</v>
      </c>
      <c r="B2784" t="s">
        <v>1380</v>
      </c>
      <c r="C2784" t="s">
        <v>1381</v>
      </c>
      <c r="D2784">
        <v>1900</v>
      </c>
      <c r="E2784" s="957">
        <v>1</v>
      </c>
      <c r="F2784" t="s">
        <v>442</v>
      </c>
      <c r="G2784" s="957">
        <v>366</v>
      </c>
      <c r="H2784" t="s">
        <v>387</v>
      </c>
      <c r="I2784" s="937" t="s">
        <v>489</v>
      </c>
      <c r="J2784" s="937" t="s">
        <v>445</v>
      </c>
      <c r="K2784" s="937" t="s">
        <v>0</v>
      </c>
      <c r="L2784" s="937">
        <v>2.2000000000000002</v>
      </c>
      <c r="M2784" s="962" t="s">
        <v>149</v>
      </c>
      <c r="N2784" s="678">
        <f t="shared" ca="1" si="479"/>
        <v>426115.92421050975</v>
      </c>
      <c r="O2784" s="678">
        <f t="shared" ca="1" si="478"/>
        <v>81868.415653256772</v>
      </c>
      <c r="P2784" s="678">
        <f t="shared" ca="1" si="478"/>
        <v>29166.802923949264</v>
      </c>
      <c r="Q2784" s="678">
        <f t="shared" ca="1" si="478"/>
        <v>164769.61741226839</v>
      </c>
      <c r="R2784" s="678">
        <f t="shared" ca="1" si="478"/>
        <v>13457.482412344953</v>
      </c>
      <c r="S2784" s="678">
        <f t="shared" ca="1" si="478"/>
        <v>0</v>
      </c>
      <c r="T2784" s="678">
        <f t="shared" ca="1" si="478"/>
        <v>7584.0035624058291</v>
      </c>
      <c r="U2784" s="678">
        <f t="shared" ca="1" si="478"/>
        <v>0</v>
      </c>
      <c r="V2784" s="678">
        <f t="shared" ca="1" si="478"/>
        <v>1270.1948316830142</v>
      </c>
      <c r="W2784" s="678">
        <f t="shared" ca="1" si="473"/>
        <v>127999.40741460153</v>
      </c>
      <c r="X2784" s="678">
        <f t="shared" ca="1" si="478"/>
        <v>0</v>
      </c>
      <c r="Y2784" s="678">
        <f t="shared" ca="1" si="478"/>
        <v>0</v>
      </c>
      <c r="Z2784" s="678">
        <f t="shared" ca="1" si="478"/>
        <v>0</v>
      </c>
      <c r="AA2784" t="str">
        <f t="shared" si="475"/>
        <v>ASR_CMS_19</v>
      </c>
      <c r="AB2784" s="957">
        <f t="shared" si="476"/>
        <v>45406</v>
      </c>
      <c r="AC2784" t="str">
        <f t="shared" si="477"/>
        <v>Unaudited</v>
      </c>
    </row>
    <row r="2785" spans="1:29" x14ac:dyDescent="0.25">
      <c r="A2785" t="s">
        <v>421</v>
      </c>
      <c r="B2785" t="s">
        <v>1380</v>
      </c>
      <c r="C2785" t="s">
        <v>1381</v>
      </c>
      <c r="D2785">
        <v>1900</v>
      </c>
      <c r="E2785" s="957">
        <v>1</v>
      </c>
      <c r="F2785" t="s">
        <v>442</v>
      </c>
      <c r="G2785" s="957">
        <v>366</v>
      </c>
      <c r="H2785" t="s">
        <v>387</v>
      </c>
      <c r="I2785" s="937" t="s">
        <v>489</v>
      </c>
      <c r="J2785" s="937" t="s">
        <v>445</v>
      </c>
      <c r="K2785" s="937" t="s">
        <v>0</v>
      </c>
      <c r="L2785" s="945">
        <v>2.2999999999999998</v>
      </c>
      <c r="M2785" s="960" t="s">
        <v>150</v>
      </c>
      <c r="N2785" s="678">
        <f t="shared" ca="1" si="479"/>
        <v>807101.08000000019</v>
      </c>
      <c r="O2785" s="678">
        <f t="shared" ca="1" si="478"/>
        <v>319827.64999999997</v>
      </c>
      <c r="P2785" s="678">
        <f t="shared" ca="1" si="478"/>
        <v>60725.360000000008</v>
      </c>
      <c r="Q2785" s="678">
        <f t="shared" ca="1" si="478"/>
        <v>290438.01</v>
      </c>
      <c r="R2785" s="678">
        <f t="shared" ca="1" si="478"/>
        <v>45363.040000000008</v>
      </c>
      <c r="S2785" s="678">
        <f t="shared" ca="1" si="478"/>
        <v>38.03</v>
      </c>
      <c r="T2785" s="678">
        <f t="shared" ca="1" si="478"/>
        <v>18651.560000000001</v>
      </c>
      <c r="U2785" s="678">
        <f t="shared" ca="1" si="478"/>
        <v>0</v>
      </c>
      <c r="V2785" s="678">
        <f t="shared" ca="1" si="478"/>
        <v>3129.0399999999995</v>
      </c>
      <c r="W2785" s="678">
        <f t="shared" ca="1" si="473"/>
        <v>68928.390000000014</v>
      </c>
      <c r="X2785" s="678">
        <f t="shared" ca="1" si="478"/>
        <v>0</v>
      </c>
      <c r="Y2785" s="678">
        <f t="shared" ca="1" si="478"/>
        <v>0</v>
      </c>
      <c r="Z2785" s="678">
        <f t="shared" ca="1" si="478"/>
        <v>0</v>
      </c>
      <c r="AA2785" t="str">
        <f t="shared" si="475"/>
        <v>ASR_CMS_19</v>
      </c>
      <c r="AB2785" s="957">
        <f t="shared" si="476"/>
        <v>45406</v>
      </c>
      <c r="AC2785" t="str">
        <f t="shared" si="477"/>
        <v>Unaudited</v>
      </c>
    </row>
    <row r="2786" spans="1:29" x14ac:dyDescent="0.25">
      <c r="A2786" t="s">
        <v>421</v>
      </c>
      <c r="B2786" t="s">
        <v>1380</v>
      </c>
      <c r="C2786" t="s">
        <v>1381</v>
      </c>
      <c r="D2786">
        <v>1900</v>
      </c>
      <c r="E2786" s="957">
        <v>1</v>
      </c>
      <c r="F2786" t="s">
        <v>442</v>
      </c>
      <c r="G2786" s="957">
        <v>366</v>
      </c>
      <c r="H2786" t="s">
        <v>387</v>
      </c>
      <c r="I2786" s="937" t="s">
        <v>489</v>
      </c>
      <c r="J2786" s="937" t="s">
        <v>445</v>
      </c>
      <c r="K2786" s="937" t="s">
        <v>0</v>
      </c>
      <c r="L2786" s="937">
        <v>2.4</v>
      </c>
      <c r="M2786" s="962" t="s">
        <v>151</v>
      </c>
      <c r="N2786" s="678">
        <f t="shared" ca="1" si="479"/>
        <v>2179052.7099999995</v>
      </c>
      <c r="O2786" s="678">
        <f t="shared" ca="1" si="478"/>
        <v>897491.95999999973</v>
      </c>
      <c r="P2786" s="678">
        <f t="shared" ca="1" si="478"/>
        <v>37629.800000000003</v>
      </c>
      <c r="Q2786" s="678">
        <f t="shared" ca="1" si="478"/>
        <v>907480.96999999974</v>
      </c>
      <c r="R2786" s="678">
        <f t="shared" ca="1" si="478"/>
        <v>81207.039999999994</v>
      </c>
      <c r="S2786" s="678">
        <f t="shared" ca="1" si="478"/>
        <v>0</v>
      </c>
      <c r="T2786" s="678">
        <f t="shared" ca="1" si="478"/>
        <v>47801.000000000007</v>
      </c>
      <c r="U2786" s="678">
        <f t="shared" ca="1" si="478"/>
        <v>0</v>
      </c>
      <c r="V2786" s="678">
        <f t="shared" ca="1" si="478"/>
        <v>11840.279999999999</v>
      </c>
      <c r="W2786" s="678">
        <f t="shared" ca="1" si="473"/>
        <v>195601.66000000006</v>
      </c>
      <c r="X2786" s="678">
        <f t="shared" ca="1" si="478"/>
        <v>0</v>
      </c>
      <c r="Y2786" s="678">
        <f t="shared" ca="1" si="478"/>
        <v>0</v>
      </c>
      <c r="Z2786" s="678">
        <f t="shared" ca="1" si="478"/>
        <v>0</v>
      </c>
      <c r="AA2786" t="str">
        <f t="shared" si="475"/>
        <v>ASR_CMS_19</v>
      </c>
      <c r="AB2786" s="957">
        <f t="shared" si="476"/>
        <v>45406</v>
      </c>
      <c r="AC2786" t="str">
        <f t="shared" si="477"/>
        <v>Unaudited</v>
      </c>
    </row>
    <row r="2787" spans="1:29" ht="30" x14ac:dyDescent="0.25">
      <c r="A2787" t="s">
        <v>421</v>
      </c>
      <c r="B2787" t="s">
        <v>1380</v>
      </c>
      <c r="C2787" t="s">
        <v>1381</v>
      </c>
      <c r="D2787">
        <v>1900</v>
      </c>
      <c r="E2787" s="957">
        <v>1</v>
      </c>
      <c r="F2787" t="s">
        <v>442</v>
      </c>
      <c r="G2787" s="957">
        <v>366</v>
      </c>
      <c r="H2787" t="s">
        <v>387</v>
      </c>
      <c r="I2787" s="937" t="s">
        <v>489</v>
      </c>
      <c r="J2787" s="937" t="s">
        <v>445</v>
      </c>
      <c r="K2787" s="937" t="s">
        <v>0</v>
      </c>
      <c r="L2787" s="937">
        <v>2.5</v>
      </c>
      <c r="M2787" s="962" t="s">
        <v>152</v>
      </c>
      <c r="N2787" s="678">
        <f t="shared" ca="1" si="479"/>
        <v>77559.092501194842</v>
      </c>
      <c r="O2787" s="678">
        <f t="shared" ca="1" si="478"/>
        <v>31620.2370975505</v>
      </c>
      <c r="P2787" s="678">
        <f t="shared" ca="1" si="478"/>
        <v>2554.4947260795152</v>
      </c>
      <c r="Q2787" s="678">
        <f t="shared" ca="1" si="478"/>
        <v>31113.660848625623</v>
      </c>
      <c r="R2787" s="678">
        <f t="shared" ca="1" si="478"/>
        <v>3284.068766762065</v>
      </c>
      <c r="S2787" s="678">
        <f t="shared" ca="1" si="478"/>
        <v>0.98792165928040354</v>
      </c>
      <c r="T2787" s="678">
        <f t="shared" ca="1" si="478"/>
        <v>1724.9678479007769</v>
      </c>
      <c r="U2787" s="678">
        <f t="shared" ca="1" si="478"/>
        <v>0</v>
      </c>
      <c r="V2787" s="678">
        <f t="shared" ca="1" si="478"/>
        <v>388.86446102285908</v>
      </c>
      <c r="W2787" s="678">
        <f t="shared" ca="1" si="473"/>
        <v>6871.8108315942172</v>
      </c>
      <c r="X2787" s="678">
        <f t="shared" ca="1" si="478"/>
        <v>0</v>
      </c>
      <c r="Y2787" s="678">
        <f t="shared" ca="1" si="478"/>
        <v>0</v>
      </c>
      <c r="Z2787" s="678">
        <f t="shared" ca="1" si="478"/>
        <v>0</v>
      </c>
      <c r="AA2787" t="str">
        <f t="shared" si="475"/>
        <v>ASR_CMS_19</v>
      </c>
      <c r="AB2787" s="957">
        <f t="shared" si="476"/>
        <v>45406</v>
      </c>
      <c r="AC2787" t="str">
        <f t="shared" si="477"/>
        <v>Unaudited</v>
      </c>
    </row>
    <row r="2788" spans="1:29" x14ac:dyDescent="0.25">
      <c r="A2788" t="s">
        <v>421</v>
      </c>
      <c r="B2788" t="s">
        <v>1380</v>
      </c>
      <c r="C2788" t="s">
        <v>1381</v>
      </c>
      <c r="D2788">
        <v>1900</v>
      </c>
      <c r="E2788" s="957">
        <v>1</v>
      </c>
      <c r="F2788" t="s">
        <v>442</v>
      </c>
      <c r="G2788" s="957">
        <v>366</v>
      </c>
      <c r="H2788" t="s">
        <v>387</v>
      </c>
      <c r="I2788" s="937" t="s">
        <v>489</v>
      </c>
      <c r="J2788" s="937" t="s">
        <v>445</v>
      </c>
      <c r="K2788" s="937" t="s">
        <v>0</v>
      </c>
      <c r="L2788" s="937" t="s">
        <v>97</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ASR_CMS_19</v>
      </c>
      <c r="AB2788" s="957">
        <f t="shared" si="476"/>
        <v>45406</v>
      </c>
      <c r="AC2788" t="str">
        <f t="shared" si="477"/>
        <v>Unaudited</v>
      </c>
    </row>
    <row r="2789" spans="1:29" x14ac:dyDescent="0.25">
      <c r="A2789" t="s">
        <v>421</v>
      </c>
      <c r="B2789" t="s">
        <v>1380</v>
      </c>
      <c r="C2789" t="s">
        <v>1381</v>
      </c>
      <c r="D2789">
        <v>1900</v>
      </c>
      <c r="E2789" s="957">
        <v>1</v>
      </c>
      <c r="F2789" t="s">
        <v>442</v>
      </c>
      <c r="G2789" s="957">
        <v>366</v>
      </c>
      <c r="H2789" t="s">
        <v>387</v>
      </c>
      <c r="I2789" s="937" t="s">
        <v>489</v>
      </c>
      <c r="J2789" s="937" t="s">
        <v>445</v>
      </c>
      <c r="K2789" s="937" t="s">
        <v>0</v>
      </c>
      <c r="L2789" s="937" t="s">
        <v>153</v>
      </c>
      <c r="M2789" s="962" t="s">
        <v>452</v>
      </c>
      <c r="N2789" s="678">
        <f t="shared" ca="1" si="479"/>
        <v>-9589.1233661876486</v>
      </c>
      <c r="O2789" s="678">
        <f t="shared" ca="1" si="478"/>
        <v>-1991.0884475070927</v>
      </c>
      <c r="P2789" s="678">
        <f t="shared" ca="1" si="478"/>
        <v>-278.05946531558845</v>
      </c>
      <c r="Q2789" s="678">
        <f t="shared" ca="1" si="478"/>
        <v>-3092.2388511747558</v>
      </c>
      <c r="R2789" s="678">
        <f t="shared" ca="1" si="478"/>
        <v>-415.90691821665064</v>
      </c>
      <c r="S2789" s="678">
        <f t="shared" ca="1" si="478"/>
        <v>-5.1722159752492418</v>
      </c>
      <c r="T2789" s="678">
        <f t="shared" ca="1" si="478"/>
        <v>-261.70438816313873</v>
      </c>
      <c r="U2789" s="678">
        <f t="shared" ca="1" si="478"/>
        <v>0</v>
      </c>
      <c r="V2789" s="678">
        <f t="shared" ca="1" si="478"/>
        <v>-13.64396348392755</v>
      </c>
      <c r="W2789" s="678">
        <f t="shared" ca="1" si="473"/>
        <v>-3531.3091163512468</v>
      </c>
      <c r="X2789" s="678">
        <f t="shared" ca="1" si="478"/>
        <v>0</v>
      </c>
      <c r="Y2789" s="678">
        <f t="shared" ca="1" si="478"/>
        <v>0</v>
      </c>
      <c r="Z2789" s="678">
        <f t="shared" ca="1" si="478"/>
        <v>0</v>
      </c>
      <c r="AA2789" t="str">
        <f t="shared" si="475"/>
        <v>ASR_CMS_19</v>
      </c>
      <c r="AB2789" s="957">
        <f t="shared" si="476"/>
        <v>45406</v>
      </c>
      <c r="AC2789" t="str">
        <f t="shared" si="477"/>
        <v>Unaudited</v>
      </c>
    </row>
    <row r="2790" spans="1:29" x14ac:dyDescent="0.25">
      <c r="A2790" t="s">
        <v>421</v>
      </c>
      <c r="B2790" t="s">
        <v>1380</v>
      </c>
      <c r="C2790" t="s">
        <v>1381</v>
      </c>
      <c r="D2790">
        <v>1900</v>
      </c>
      <c r="E2790" s="957">
        <v>1</v>
      </c>
      <c r="F2790" t="s">
        <v>442</v>
      </c>
      <c r="G2790" s="957">
        <v>366</v>
      </c>
      <c r="H2790" t="s">
        <v>387</v>
      </c>
      <c r="I2790" s="937" t="s">
        <v>489</v>
      </c>
      <c r="J2790" s="937" t="s">
        <v>445</v>
      </c>
      <c r="K2790" s="937" t="s">
        <v>0</v>
      </c>
      <c r="L2790" s="945" t="s">
        <v>912</v>
      </c>
      <c r="M2790" s="960" t="s">
        <v>24</v>
      </c>
      <c r="N2790" s="678">
        <f t="shared" ca="1" si="479"/>
        <v>63441.67</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63441.67</v>
      </c>
      <c r="X2790" s="678">
        <f t="shared" ca="1" si="478"/>
        <v>0</v>
      </c>
      <c r="Y2790" s="678">
        <f t="shared" ca="1" si="478"/>
        <v>0</v>
      </c>
      <c r="Z2790" s="678">
        <f t="shared" ca="1" si="478"/>
        <v>0</v>
      </c>
      <c r="AA2790" t="str">
        <f t="shared" si="475"/>
        <v>ASR_CMS_19</v>
      </c>
      <c r="AB2790" s="957">
        <f t="shared" si="476"/>
        <v>45406</v>
      </c>
      <c r="AC2790" t="str">
        <f t="shared" si="477"/>
        <v>Unaudited</v>
      </c>
    </row>
    <row r="2791" spans="1:29" x14ac:dyDescent="0.25">
      <c r="A2791" t="s">
        <v>421</v>
      </c>
      <c r="B2791" t="s">
        <v>1380</v>
      </c>
      <c r="C2791" t="s">
        <v>1381</v>
      </c>
      <c r="D2791">
        <v>1900</v>
      </c>
      <c r="E2791" s="957">
        <v>1</v>
      </c>
      <c r="F2791" t="s">
        <v>442</v>
      </c>
      <c r="G2791" s="957">
        <v>366</v>
      </c>
      <c r="H2791" t="s">
        <v>387</v>
      </c>
      <c r="I2791" s="962" t="s">
        <v>489</v>
      </c>
      <c r="J2791" s="962" t="s">
        <v>445</v>
      </c>
      <c r="K2791" s="962" t="s">
        <v>53</v>
      </c>
      <c r="L2791" s="953">
        <v>3.1</v>
      </c>
      <c r="M2791" s="962" t="s">
        <v>33</v>
      </c>
      <c r="N2791" s="678">
        <f t="shared" ca="1" si="479"/>
        <v>1551985.5799999996</v>
      </c>
      <c r="O2791" s="678">
        <f t="shared" ca="1" si="478"/>
        <v>671502.71999999962</v>
      </c>
      <c r="P2791" s="678">
        <f t="shared" ca="1" si="478"/>
        <v>100836.40999999999</v>
      </c>
      <c r="Q2791" s="678">
        <f t="shared" ca="1" si="478"/>
        <v>536030.43999999983</v>
      </c>
      <c r="R2791" s="678">
        <f t="shared" ca="1" si="478"/>
        <v>91043.910000000033</v>
      </c>
      <c r="S2791" s="678">
        <f t="shared" ca="1" si="478"/>
        <v>400.83</v>
      </c>
      <c r="T2791" s="678">
        <f t="shared" ca="1" si="478"/>
        <v>50109.32</v>
      </c>
      <c r="U2791" s="678">
        <f t="shared" ca="1" si="478"/>
        <v>0</v>
      </c>
      <c r="V2791" s="678">
        <f t="shared" ca="1" si="478"/>
        <v>3431.9299999999994</v>
      </c>
      <c r="W2791" s="678">
        <f t="shared" ca="1" si="473"/>
        <v>98630.02</v>
      </c>
      <c r="X2791" s="678">
        <f t="shared" ca="1" si="478"/>
        <v>0</v>
      </c>
      <c r="Y2791" s="678">
        <f t="shared" ca="1" si="478"/>
        <v>0</v>
      </c>
      <c r="Z2791" s="678">
        <f t="shared" ca="1" si="478"/>
        <v>0</v>
      </c>
      <c r="AA2791" t="str">
        <f t="shared" si="475"/>
        <v>ASR_CMS_19</v>
      </c>
      <c r="AB2791" s="957">
        <f t="shared" si="476"/>
        <v>45406</v>
      </c>
      <c r="AC2791" t="str">
        <f t="shared" si="477"/>
        <v>Unaudited</v>
      </c>
    </row>
    <row r="2792" spans="1:29" x14ac:dyDescent="0.25">
      <c r="A2792" t="s">
        <v>421</v>
      </c>
      <c r="B2792" t="s">
        <v>1380</v>
      </c>
      <c r="C2792" t="s">
        <v>1381</v>
      </c>
      <c r="D2792">
        <v>1900</v>
      </c>
      <c r="E2792" s="957">
        <v>1</v>
      </c>
      <c r="F2792" t="s">
        <v>442</v>
      </c>
      <c r="G2792" s="957">
        <v>366</v>
      </c>
      <c r="H2792" t="s">
        <v>387</v>
      </c>
      <c r="I2792" s="958" t="s">
        <v>489</v>
      </c>
      <c r="J2792" s="958" t="s">
        <v>445</v>
      </c>
      <c r="K2792" s="958" t="s">
        <v>53</v>
      </c>
      <c r="L2792" s="953">
        <v>3.2</v>
      </c>
      <c r="M2792" s="958" t="s">
        <v>34</v>
      </c>
      <c r="N2792" s="678">
        <f t="shared" ca="1" si="479"/>
        <v>3248753.09</v>
      </c>
      <c r="O2792" s="678">
        <f t="shared" ca="1" si="478"/>
        <v>1149957.0399999998</v>
      </c>
      <c r="P2792" s="678">
        <f t="shared" ca="1" si="478"/>
        <v>146206.64999999997</v>
      </c>
      <c r="Q2792" s="678">
        <f t="shared" ca="1" si="478"/>
        <v>1238464.9600000002</v>
      </c>
      <c r="R2792" s="678">
        <f t="shared" ca="1" si="478"/>
        <v>156472.30000000002</v>
      </c>
      <c r="S2792" s="678">
        <f t="shared" ca="1" si="478"/>
        <v>1794.1799999999998</v>
      </c>
      <c r="T2792" s="678">
        <f t="shared" ca="1" si="478"/>
        <v>85047.209999999992</v>
      </c>
      <c r="U2792" s="678">
        <f t="shared" ca="1" si="478"/>
        <v>0</v>
      </c>
      <c r="V2792" s="678">
        <f t="shared" ca="1" si="478"/>
        <v>5200.3799999999992</v>
      </c>
      <c r="W2792" s="678">
        <f t="shared" ca="1" si="473"/>
        <v>465610.36999999994</v>
      </c>
      <c r="X2792" s="678">
        <f t="shared" ca="1" si="478"/>
        <v>0</v>
      </c>
      <c r="Y2792" s="678">
        <f t="shared" ca="1" si="478"/>
        <v>0</v>
      </c>
      <c r="Z2792" s="678">
        <f t="shared" ca="1" si="478"/>
        <v>0</v>
      </c>
      <c r="AA2792" t="str">
        <f t="shared" si="475"/>
        <v>ASR_CMS_19</v>
      </c>
      <c r="AB2792" s="957">
        <f t="shared" si="476"/>
        <v>45406</v>
      </c>
      <c r="AC2792" t="str">
        <f t="shared" si="477"/>
        <v>Unaudited</v>
      </c>
    </row>
    <row r="2793" spans="1:29" x14ac:dyDescent="0.25">
      <c r="A2793" t="s">
        <v>421</v>
      </c>
      <c r="B2793" t="s">
        <v>1380</v>
      </c>
      <c r="C2793" t="s">
        <v>1381</v>
      </c>
      <c r="D2793">
        <v>1900</v>
      </c>
      <c r="E2793" s="957">
        <v>1</v>
      </c>
      <c r="F2793" t="s">
        <v>442</v>
      </c>
      <c r="G2793" s="957">
        <v>366</v>
      </c>
      <c r="H2793" t="s">
        <v>387</v>
      </c>
      <c r="I2793" s="958" t="s">
        <v>489</v>
      </c>
      <c r="J2793" s="958" t="s">
        <v>445</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ASR_CMS_19</v>
      </c>
      <c r="AB2793" s="957">
        <f t="shared" si="476"/>
        <v>45406</v>
      </c>
      <c r="AC2793" t="str">
        <f t="shared" si="477"/>
        <v>Unaudited</v>
      </c>
    </row>
    <row r="2794" spans="1:29" x14ac:dyDescent="0.25">
      <c r="A2794" t="s">
        <v>421</v>
      </c>
      <c r="B2794" t="s">
        <v>1380</v>
      </c>
      <c r="C2794" t="s">
        <v>1381</v>
      </c>
      <c r="D2794">
        <v>1900</v>
      </c>
      <c r="E2794" s="957">
        <v>1</v>
      </c>
      <c r="F2794" t="s">
        <v>442</v>
      </c>
      <c r="G2794" s="957">
        <v>366</v>
      </c>
      <c r="H2794" t="s">
        <v>387</v>
      </c>
      <c r="I2794" s="958" t="s">
        <v>489</v>
      </c>
      <c r="J2794" s="958" t="s">
        <v>445</v>
      </c>
      <c r="K2794" s="958" t="s">
        <v>53</v>
      </c>
      <c r="L2794" s="937" t="s">
        <v>44</v>
      </c>
      <c r="M2794" s="958" t="s">
        <v>154</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ASR_CMS_19</v>
      </c>
      <c r="AB2794" s="957">
        <f t="shared" si="476"/>
        <v>45406</v>
      </c>
      <c r="AC2794" t="str">
        <f t="shared" si="477"/>
        <v>Unaudited</v>
      </c>
    </row>
    <row r="2795" spans="1:29" x14ac:dyDescent="0.25">
      <c r="A2795" t="s">
        <v>421</v>
      </c>
      <c r="B2795" t="s">
        <v>1380</v>
      </c>
      <c r="C2795" t="s">
        <v>1381</v>
      </c>
      <c r="D2795">
        <v>1900</v>
      </c>
      <c r="E2795" s="957">
        <v>1</v>
      </c>
      <c r="F2795" t="s">
        <v>442</v>
      </c>
      <c r="G2795" s="957">
        <v>366</v>
      </c>
      <c r="H2795" t="s">
        <v>387</v>
      </c>
      <c r="I2795" s="965" t="s">
        <v>489</v>
      </c>
      <c r="J2795" s="965" t="s">
        <v>445</v>
      </c>
      <c r="K2795" s="965" t="s">
        <v>53</v>
      </c>
      <c r="L2795" s="945" t="s">
        <v>41</v>
      </c>
      <c r="M2795" s="965" t="s">
        <v>52</v>
      </c>
      <c r="N2795" s="678">
        <f t="shared" ca="1" si="479"/>
        <v>86144.803610020623</v>
      </c>
      <c r="O2795" s="678">
        <f t="shared" ca="1" si="480"/>
        <v>39519.801090686189</v>
      </c>
      <c r="P2795" s="678">
        <f t="shared" ca="1" si="480"/>
        <v>6379.6118704075025</v>
      </c>
      <c r="Q2795" s="678">
        <f t="shared" ca="1" si="480"/>
        <v>30705.589150665121</v>
      </c>
      <c r="R2795" s="678">
        <f t="shared" ca="1" si="480"/>
        <v>5264.1640117849747</v>
      </c>
      <c r="S2795" s="678">
        <f t="shared" ca="1" si="480"/>
        <v>94.652521670347213</v>
      </c>
      <c r="T2795" s="678">
        <f t="shared" ca="1" si="480"/>
        <v>2268.1903264999137</v>
      </c>
      <c r="U2795" s="678">
        <f t="shared" ca="1" si="480"/>
        <v>0</v>
      </c>
      <c r="V2795" s="678">
        <f t="shared" ca="1" si="480"/>
        <v>204.14311247738604</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1708.6515258291874</v>
      </c>
      <c r="X2795" s="678">
        <f t="shared" ca="1" si="480"/>
        <v>0</v>
      </c>
      <c r="Y2795" s="678">
        <f t="shared" ca="1" si="480"/>
        <v>0</v>
      </c>
      <c r="Z2795" s="678">
        <f t="shared" ca="1" si="480"/>
        <v>0</v>
      </c>
      <c r="AA2795" t="str">
        <f t="shared" si="475"/>
        <v>ASR_CMS_19</v>
      </c>
      <c r="AB2795" s="957">
        <f t="shared" si="476"/>
        <v>45406</v>
      </c>
      <c r="AC2795" t="str">
        <f t="shared" si="477"/>
        <v>Unaudited</v>
      </c>
    </row>
    <row r="2796" spans="1:29" x14ac:dyDescent="0.25">
      <c r="A2796" t="s">
        <v>421</v>
      </c>
      <c r="B2796" t="s">
        <v>1380</v>
      </c>
      <c r="C2796" t="s">
        <v>1381</v>
      </c>
      <c r="D2796">
        <v>1900</v>
      </c>
      <c r="E2796" s="957">
        <v>1</v>
      </c>
      <c r="F2796" t="s">
        <v>442</v>
      </c>
      <c r="G2796" s="957">
        <v>366</v>
      </c>
      <c r="H2796" t="s">
        <v>387</v>
      </c>
      <c r="I2796" s="937" t="s">
        <v>489</v>
      </c>
      <c r="J2796" s="937" t="s">
        <v>445</v>
      </c>
      <c r="K2796" s="937" t="s">
        <v>53</v>
      </c>
      <c r="L2796" s="937" t="s">
        <v>42</v>
      </c>
      <c r="M2796" s="958" t="s">
        <v>155</v>
      </c>
      <c r="N2796" s="678">
        <f t="shared" ca="1" si="479"/>
        <v>165388.34249797542</v>
      </c>
      <c r="O2796" s="678">
        <f t="shared" ca="1" si="480"/>
        <v>62754.851048723358</v>
      </c>
      <c r="P2796" s="678">
        <f t="shared" ca="1" si="480"/>
        <v>8499.6228005524026</v>
      </c>
      <c r="Q2796" s="678">
        <f t="shared" ca="1" si="480"/>
        <v>61136.785428432828</v>
      </c>
      <c r="R2796" s="678">
        <f t="shared" ca="1" si="480"/>
        <v>8527.6892917439636</v>
      </c>
      <c r="S2796" s="678">
        <f t="shared" ca="1" si="480"/>
        <v>75.624797552737718</v>
      </c>
      <c r="T2796" s="678">
        <f t="shared" ca="1" si="480"/>
        <v>4656.5551952749747</v>
      </c>
      <c r="U2796" s="678">
        <f t="shared" ca="1" si="480"/>
        <v>0</v>
      </c>
      <c r="V2796" s="678">
        <f t="shared" ca="1" si="480"/>
        <v>297.4094405777073</v>
      </c>
      <c r="W2796" s="678">
        <f t="shared" ca="1" si="481"/>
        <v>19439.80449511746</v>
      </c>
      <c r="X2796" s="678">
        <f t="shared" ca="1" si="480"/>
        <v>0</v>
      </c>
      <c r="Y2796" s="678">
        <f t="shared" ca="1" si="480"/>
        <v>0</v>
      </c>
      <c r="Z2796" s="678">
        <f t="shared" ca="1" si="480"/>
        <v>0</v>
      </c>
      <c r="AA2796" t="str">
        <f t="shared" si="475"/>
        <v>ASR_CMS_19</v>
      </c>
      <c r="AB2796" s="957">
        <f t="shared" si="476"/>
        <v>45406</v>
      </c>
      <c r="AC2796" t="str">
        <f t="shared" si="477"/>
        <v>Unaudited</v>
      </c>
    </row>
    <row r="2797" spans="1:29" x14ac:dyDescent="0.25">
      <c r="A2797" t="s">
        <v>421</v>
      </c>
      <c r="B2797" t="s">
        <v>1380</v>
      </c>
      <c r="C2797" t="s">
        <v>1381</v>
      </c>
      <c r="D2797">
        <v>1900</v>
      </c>
      <c r="E2797" s="957">
        <v>1</v>
      </c>
      <c r="F2797" t="s">
        <v>442</v>
      </c>
      <c r="G2797" s="957">
        <v>366</v>
      </c>
      <c r="H2797" t="s">
        <v>387</v>
      </c>
      <c r="I2797" s="937" t="s">
        <v>489</v>
      </c>
      <c r="J2797" s="937" t="s">
        <v>445</v>
      </c>
      <c r="K2797" s="937" t="s">
        <v>53</v>
      </c>
      <c r="L2797" s="943" t="s">
        <v>43</v>
      </c>
      <c r="M2797" s="959" t="s">
        <v>463</v>
      </c>
      <c r="N2797" s="678">
        <f t="shared" ca="1" si="479"/>
        <v>123914.03774171177</v>
      </c>
      <c r="O2797" s="678">
        <f t="shared" ca="1" si="480"/>
        <v>25729.547906480864</v>
      </c>
      <c r="P2797" s="678">
        <f t="shared" ca="1" si="480"/>
        <v>3593.1825844529199</v>
      </c>
      <c r="Q2797" s="678">
        <f t="shared" ca="1" si="480"/>
        <v>39959.002202637617</v>
      </c>
      <c r="R2797" s="678">
        <f t="shared" ca="1" si="480"/>
        <v>5374.4960402388206</v>
      </c>
      <c r="S2797" s="678">
        <f t="shared" ca="1" si="480"/>
        <v>66.837200971388256</v>
      </c>
      <c r="T2797" s="678">
        <f t="shared" ca="1" si="480"/>
        <v>3381.8365030495484</v>
      </c>
      <c r="U2797" s="678">
        <f t="shared" ca="1" si="480"/>
        <v>0</v>
      </c>
      <c r="V2797" s="678">
        <f t="shared" ca="1" si="480"/>
        <v>176.31211337372741</v>
      </c>
      <c r="W2797" s="678">
        <f t="shared" ca="1" si="481"/>
        <v>45632.823190506882</v>
      </c>
      <c r="X2797" s="678">
        <f t="shared" ca="1" si="480"/>
        <v>0</v>
      </c>
      <c r="Y2797" s="678">
        <f t="shared" ca="1" si="480"/>
        <v>0</v>
      </c>
      <c r="Z2797" s="678">
        <f t="shared" ca="1" si="480"/>
        <v>0</v>
      </c>
      <c r="AA2797" t="str">
        <f t="shared" si="475"/>
        <v>ASR_CMS_19</v>
      </c>
      <c r="AB2797" s="957">
        <f t="shared" si="476"/>
        <v>45406</v>
      </c>
      <c r="AC2797" t="str">
        <f t="shared" si="477"/>
        <v>Unaudited</v>
      </c>
    </row>
    <row r="2798" spans="1:29" x14ac:dyDescent="0.25">
      <c r="A2798" t="s">
        <v>421</v>
      </c>
      <c r="B2798" t="s">
        <v>1380</v>
      </c>
      <c r="C2798" t="s">
        <v>1381</v>
      </c>
      <c r="D2798">
        <v>1900</v>
      </c>
      <c r="E2798" s="957">
        <v>1</v>
      </c>
      <c r="F2798" t="s">
        <v>442</v>
      </c>
      <c r="G2798" s="957">
        <v>366</v>
      </c>
      <c r="H2798" t="s">
        <v>387</v>
      </c>
      <c r="I2798" s="958" t="s">
        <v>489</v>
      </c>
      <c r="J2798" s="958" t="s">
        <v>445</v>
      </c>
      <c r="K2798" s="958" t="s">
        <v>915</v>
      </c>
      <c r="L2798" s="937" t="s">
        <v>916</v>
      </c>
      <c r="M2798" s="958" t="s">
        <v>915</v>
      </c>
      <c r="N2798" s="678">
        <f t="shared" ca="1" si="479"/>
        <v>19401.36</v>
      </c>
      <c r="O2798" s="678">
        <f t="shared" ca="1" si="480"/>
        <v>0</v>
      </c>
      <c r="P2798" s="678">
        <f t="shared" ca="1" si="480"/>
        <v>9469.66</v>
      </c>
      <c r="Q2798" s="678">
        <f t="shared" ca="1" si="480"/>
        <v>4335.5600000000004</v>
      </c>
      <c r="R2798" s="678">
        <f t="shared" ca="1" si="480"/>
        <v>2819.31</v>
      </c>
      <c r="S2798" s="678">
        <f t="shared" ca="1" si="480"/>
        <v>0</v>
      </c>
      <c r="T2798" s="678">
        <f t="shared" ca="1" si="480"/>
        <v>0</v>
      </c>
      <c r="U2798" s="678">
        <f t="shared" ca="1" si="480"/>
        <v>0</v>
      </c>
      <c r="V2798" s="678">
        <f t="shared" ca="1" si="480"/>
        <v>2776.83</v>
      </c>
      <c r="W2798" s="678">
        <f t="shared" ca="1" si="481"/>
        <v>0</v>
      </c>
      <c r="X2798" s="678">
        <f t="shared" ca="1" si="480"/>
        <v>0</v>
      </c>
      <c r="Y2798" s="678">
        <f t="shared" ca="1" si="480"/>
        <v>0</v>
      </c>
      <c r="Z2798" s="678">
        <f t="shared" ca="1" si="480"/>
        <v>0</v>
      </c>
      <c r="AA2798" t="str">
        <f t="shared" si="475"/>
        <v>ASR_CMS_19</v>
      </c>
      <c r="AB2798" s="957">
        <f t="shared" si="476"/>
        <v>45406</v>
      </c>
      <c r="AC2798" t="str">
        <f t="shared" si="477"/>
        <v>Unaudited</v>
      </c>
    </row>
    <row r="2799" spans="1:29" x14ac:dyDescent="0.25">
      <c r="A2799" t="s">
        <v>421</v>
      </c>
      <c r="B2799" t="s">
        <v>1380</v>
      </c>
      <c r="C2799" t="s">
        <v>1381</v>
      </c>
      <c r="D2799">
        <v>1900</v>
      </c>
      <c r="E2799" s="957">
        <v>1</v>
      </c>
      <c r="F2799" t="s">
        <v>442</v>
      </c>
      <c r="G2799" s="957">
        <v>366</v>
      </c>
      <c r="H2799" t="s">
        <v>387</v>
      </c>
      <c r="I2799" s="937" t="s">
        <v>489</v>
      </c>
      <c r="J2799" s="937" t="s">
        <v>445</v>
      </c>
      <c r="K2799" s="937" t="s">
        <v>915</v>
      </c>
      <c r="L2799" s="937" t="s">
        <v>917</v>
      </c>
      <c r="M2799" s="958" t="s">
        <v>920</v>
      </c>
      <c r="N2799" s="678">
        <f t="shared" ca="1" si="479"/>
        <v>633.63869580817004</v>
      </c>
      <c r="O2799" s="678">
        <f t="shared" ca="1" si="480"/>
        <v>0</v>
      </c>
      <c r="P2799" s="678">
        <f t="shared" ca="1" si="480"/>
        <v>309.27435046547225</v>
      </c>
      <c r="Q2799" s="678">
        <f t="shared" ca="1" si="480"/>
        <v>141.59721710220674</v>
      </c>
      <c r="R2799" s="678">
        <f t="shared" ca="1" si="480"/>
        <v>92.077251877132952</v>
      </c>
      <c r="S2799" s="678">
        <f t="shared" ca="1" si="480"/>
        <v>0</v>
      </c>
      <c r="T2799" s="678">
        <f t="shared" ca="1" si="480"/>
        <v>0</v>
      </c>
      <c r="U2799" s="678">
        <f t="shared" ca="1" si="480"/>
        <v>0</v>
      </c>
      <c r="V2799" s="678">
        <f t="shared" ca="1" si="480"/>
        <v>90.689876363358081</v>
      </c>
      <c r="W2799" s="678">
        <f t="shared" ca="1" si="481"/>
        <v>0</v>
      </c>
      <c r="X2799" s="678">
        <f t="shared" ca="1" si="480"/>
        <v>0</v>
      </c>
      <c r="Y2799" s="678">
        <f t="shared" ca="1" si="480"/>
        <v>0</v>
      </c>
      <c r="Z2799" s="678">
        <f t="shared" ca="1" si="480"/>
        <v>0</v>
      </c>
      <c r="AA2799" t="str">
        <f t="shared" si="475"/>
        <v>ASR_CMS_19</v>
      </c>
      <c r="AB2799" s="957">
        <f t="shared" si="476"/>
        <v>45406</v>
      </c>
      <c r="AC2799" t="str">
        <f t="shared" si="477"/>
        <v>Unaudited</v>
      </c>
    </row>
    <row r="2800" spans="1:29" x14ac:dyDescent="0.25">
      <c r="A2800" t="s">
        <v>421</v>
      </c>
      <c r="B2800" t="s">
        <v>1380</v>
      </c>
      <c r="C2800" t="s">
        <v>1381</v>
      </c>
      <c r="D2800">
        <v>1900</v>
      </c>
      <c r="E2800" s="957">
        <v>1</v>
      </c>
      <c r="F2800" t="s">
        <v>442</v>
      </c>
      <c r="G2800" s="957">
        <v>366</v>
      </c>
      <c r="H2800" t="s">
        <v>387</v>
      </c>
      <c r="I2800" s="937" t="s">
        <v>489</v>
      </c>
      <c r="J2800" s="937" t="s">
        <v>445</v>
      </c>
      <c r="K2800" s="937" t="s">
        <v>915</v>
      </c>
      <c r="L2800" s="937" t="s">
        <v>918</v>
      </c>
      <c r="M2800" s="958" t="s">
        <v>921</v>
      </c>
      <c r="N2800" s="678">
        <f t="shared" ca="1" si="479"/>
        <v>-20.318902336241969</v>
      </c>
      <c r="O2800" s="678">
        <f t="shared" ca="1" si="480"/>
        <v>-4.2190229662047471</v>
      </c>
      <c r="P2800" s="678">
        <f t="shared" ca="1" si="480"/>
        <v>-0.58919495595782712</v>
      </c>
      <c r="Q2800" s="678">
        <f t="shared" ca="1" si="480"/>
        <v>-6.5523089877956826</v>
      </c>
      <c r="R2800" s="678">
        <f t="shared" ca="1" si="480"/>
        <v>-0.88128723862390723</v>
      </c>
      <c r="S2800" s="678">
        <f t="shared" ca="1" si="480"/>
        <v>-1.0959682887552839E-2</v>
      </c>
      <c r="T2800" s="678">
        <f t="shared" ca="1" si="480"/>
        <v>-0.5545393151164425</v>
      </c>
      <c r="U2800" s="678">
        <f t="shared" ca="1" si="480"/>
        <v>0</v>
      </c>
      <c r="V2800" s="678">
        <f t="shared" ca="1" si="480"/>
        <v>-2.8910918227073989E-2</v>
      </c>
      <c r="W2800" s="678">
        <f t="shared" ca="1" si="481"/>
        <v>-7.4826782714287363</v>
      </c>
      <c r="X2800" s="678">
        <f t="shared" ca="1" si="480"/>
        <v>0</v>
      </c>
      <c r="Y2800" s="678">
        <f t="shared" ca="1" si="480"/>
        <v>0</v>
      </c>
      <c r="Z2800" s="678">
        <f t="shared" ca="1" si="480"/>
        <v>0</v>
      </c>
      <c r="AA2800" t="str">
        <f t="shared" si="475"/>
        <v>ASR_CMS_19</v>
      </c>
      <c r="AB2800" s="957">
        <f t="shared" si="476"/>
        <v>45406</v>
      </c>
      <c r="AC2800" t="str">
        <f t="shared" si="477"/>
        <v>Unaudited</v>
      </c>
    </row>
    <row r="2801" spans="1:29" x14ac:dyDescent="0.25">
      <c r="A2801" t="s">
        <v>421</v>
      </c>
      <c r="B2801" t="s">
        <v>1380</v>
      </c>
      <c r="C2801" t="s">
        <v>1381</v>
      </c>
      <c r="D2801">
        <v>1900</v>
      </c>
      <c r="E2801" s="957">
        <v>1</v>
      </c>
      <c r="F2801" t="s">
        <v>442</v>
      </c>
      <c r="G2801" s="957">
        <v>366</v>
      </c>
      <c r="H2801" t="s">
        <v>387</v>
      </c>
      <c r="I2801" s="958" t="s">
        <v>489</v>
      </c>
      <c r="J2801" s="958" t="s">
        <v>445</v>
      </c>
      <c r="K2801" s="958" t="s">
        <v>446</v>
      </c>
      <c r="L2801" s="937">
        <v>5.0999999999999996</v>
      </c>
      <c r="M2801" s="958" t="s">
        <v>37</v>
      </c>
      <c r="N2801" s="678">
        <f t="shared" ca="1" si="479"/>
        <v>2106721.54</v>
      </c>
      <c r="O2801" s="678">
        <f t="shared" ca="1" si="480"/>
        <v>624537.55999999994</v>
      </c>
      <c r="P2801" s="678">
        <f t="shared" ca="1" si="480"/>
        <v>419548.64</v>
      </c>
      <c r="Q2801" s="678">
        <f t="shared" ca="1" si="480"/>
        <v>460107.16000000003</v>
      </c>
      <c r="R2801" s="678">
        <f t="shared" ca="1" si="480"/>
        <v>457834.93000000005</v>
      </c>
      <c r="S2801" s="678">
        <f t="shared" ca="1" si="480"/>
        <v>0</v>
      </c>
      <c r="T2801" s="678">
        <f t="shared" ca="1" si="480"/>
        <v>108679.86</v>
      </c>
      <c r="U2801" s="678">
        <f t="shared" ca="1" si="480"/>
        <v>0</v>
      </c>
      <c r="V2801" s="678">
        <f t="shared" ca="1" si="480"/>
        <v>27438.12</v>
      </c>
      <c r="W2801" s="678">
        <f t="shared" ca="1" si="481"/>
        <v>8575.27</v>
      </c>
      <c r="X2801" s="678">
        <f t="shared" ca="1" si="480"/>
        <v>0</v>
      </c>
      <c r="Y2801" s="678">
        <f t="shared" ca="1" si="480"/>
        <v>0</v>
      </c>
      <c r="Z2801" s="678">
        <f t="shared" ca="1" si="480"/>
        <v>0</v>
      </c>
      <c r="AA2801" t="str">
        <f t="shared" si="475"/>
        <v>ASR_CMS_19</v>
      </c>
      <c r="AB2801" s="957">
        <f t="shared" si="476"/>
        <v>45406</v>
      </c>
      <c r="AC2801" t="str">
        <f t="shared" si="477"/>
        <v>Unaudited</v>
      </c>
    </row>
    <row r="2802" spans="1:29" ht="30" x14ac:dyDescent="0.25">
      <c r="A2802" t="s">
        <v>421</v>
      </c>
      <c r="B2802" t="s">
        <v>1380</v>
      </c>
      <c r="C2802" t="s">
        <v>1381</v>
      </c>
      <c r="D2802">
        <v>1900</v>
      </c>
      <c r="E2802" s="957">
        <v>1</v>
      </c>
      <c r="F2802" t="s">
        <v>442</v>
      </c>
      <c r="G2802" s="957">
        <v>366</v>
      </c>
      <c r="H2802" t="s">
        <v>387</v>
      </c>
      <c r="I2802" s="958" t="s">
        <v>489</v>
      </c>
      <c r="J2802" s="958" t="s">
        <v>445</v>
      </c>
      <c r="K2802" s="958" t="s">
        <v>446</v>
      </c>
      <c r="L2802" s="953">
        <v>5.2</v>
      </c>
      <c r="M2802" s="958" t="s">
        <v>304</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ASR_CMS_19</v>
      </c>
      <c r="AB2802" s="957">
        <f t="shared" si="476"/>
        <v>45406</v>
      </c>
      <c r="AC2802" t="str">
        <f t="shared" si="477"/>
        <v>Unaudited</v>
      </c>
    </row>
    <row r="2803" spans="1:29" ht="30" x14ac:dyDescent="0.25">
      <c r="A2803" t="s">
        <v>421</v>
      </c>
      <c r="B2803" t="s">
        <v>1380</v>
      </c>
      <c r="C2803" t="s">
        <v>1381</v>
      </c>
      <c r="D2803">
        <v>1900</v>
      </c>
      <c r="E2803" s="957">
        <v>1</v>
      </c>
      <c r="F2803" t="s">
        <v>442</v>
      </c>
      <c r="G2803" s="957">
        <v>366</v>
      </c>
      <c r="H2803" t="s">
        <v>387</v>
      </c>
      <c r="I2803" s="937" t="s">
        <v>489</v>
      </c>
      <c r="J2803" s="937" t="s">
        <v>445</v>
      </c>
      <c r="K2803" s="937" t="s">
        <v>446</v>
      </c>
      <c r="L2803" s="937">
        <v>5.3</v>
      </c>
      <c r="M2803" s="958" t="s">
        <v>305</v>
      </c>
      <c r="N2803" s="678">
        <f t="shared" ca="1" si="479"/>
        <v>44889.255576515025</v>
      </c>
      <c r="O2803" s="678">
        <f t="shared" ca="1" si="480"/>
        <v>13307.418951995471</v>
      </c>
      <c r="P2803" s="678">
        <f t="shared" ca="1" si="480"/>
        <v>8939.5896753110028</v>
      </c>
      <c r="Q2803" s="678">
        <f t="shared" ca="1" si="480"/>
        <v>9803.7958532595112</v>
      </c>
      <c r="R2803" s="678">
        <f t="shared" ca="1" si="480"/>
        <v>9755.3800036742723</v>
      </c>
      <c r="S2803" s="678">
        <f t="shared" ca="1" si="480"/>
        <v>0</v>
      </c>
      <c r="T2803" s="678">
        <f t="shared" ca="1" si="480"/>
        <v>2315.7108896128111</v>
      </c>
      <c r="U2803" s="678">
        <f t="shared" ca="1" si="480"/>
        <v>0</v>
      </c>
      <c r="V2803" s="678">
        <f t="shared" ca="1" si="480"/>
        <v>584.64147151554187</v>
      </c>
      <c r="W2803" s="678">
        <f t="shared" ca="1" si="481"/>
        <v>182.71873114641528</v>
      </c>
      <c r="X2803" s="678">
        <f t="shared" ca="1" si="480"/>
        <v>0</v>
      </c>
      <c r="Y2803" s="678">
        <f t="shared" ca="1" si="480"/>
        <v>0</v>
      </c>
      <c r="Z2803" s="678">
        <f t="shared" ca="1" si="480"/>
        <v>0</v>
      </c>
      <c r="AA2803" t="str">
        <f t="shared" si="475"/>
        <v>ASR_CMS_19</v>
      </c>
      <c r="AB2803" s="957">
        <f t="shared" si="476"/>
        <v>45406</v>
      </c>
      <c r="AC2803" t="str">
        <f t="shared" si="477"/>
        <v>Unaudited</v>
      </c>
    </row>
    <row r="2804" spans="1:29" x14ac:dyDescent="0.25">
      <c r="A2804" t="s">
        <v>421</v>
      </c>
      <c r="B2804" t="s">
        <v>1380</v>
      </c>
      <c r="C2804" t="s">
        <v>1381</v>
      </c>
      <c r="D2804">
        <v>1900</v>
      </c>
      <c r="E2804" s="957">
        <v>1</v>
      </c>
      <c r="F2804" t="s">
        <v>442</v>
      </c>
      <c r="G2804" s="957">
        <v>366</v>
      </c>
      <c r="H2804" t="s">
        <v>387</v>
      </c>
      <c r="I2804" s="937" t="s">
        <v>489</v>
      </c>
      <c r="J2804" s="937" t="s">
        <v>445</v>
      </c>
      <c r="K2804" s="937" t="s">
        <v>446</v>
      </c>
      <c r="L2804" s="937" t="s">
        <v>82</v>
      </c>
      <c r="M2804" s="958" t="s">
        <v>454</v>
      </c>
      <c r="N2804" s="678">
        <f t="shared" ca="1" si="479"/>
        <v>-1489.694635087729</v>
      </c>
      <c r="O2804" s="678">
        <f t="shared" ca="1" si="480"/>
        <v>-309.32064016355548</v>
      </c>
      <c r="P2804" s="678">
        <f t="shared" ca="1" si="480"/>
        <v>-43.197243157450131</v>
      </c>
      <c r="Q2804" s="678">
        <f t="shared" ca="1" si="480"/>
        <v>-480.38714813576132</v>
      </c>
      <c r="R2804" s="678">
        <f t="shared" ca="1" si="480"/>
        <v>-64.612194577442338</v>
      </c>
      <c r="S2804" s="678">
        <f t="shared" ca="1" si="480"/>
        <v>-0.80351686964552316</v>
      </c>
      <c r="T2804" s="678">
        <f t="shared" ca="1" si="480"/>
        <v>-40.65644044170233</v>
      </c>
      <c r="U2804" s="678">
        <f t="shared" ca="1" si="480"/>
        <v>0</v>
      </c>
      <c r="V2804" s="678">
        <f t="shared" ca="1" si="480"/>
        <v>-2.1196243313553804</v>
      </c>
      <c r="W2804" s="678">
        <f t="shared" ca="1" si="481"/>
        <v>-548.59782741081665</v>
      </c>
      <c r="X2804" s="678">
        <f t="shared" ca="1" si="480"/>
        <v>0</v>
      </c>
      <c r="Y2804" s="678">
        <f t="shared" ca="1" si="480"/>
        <v>0</v>
      </c>
      <c r="Z2804" s="678">
        <f t="shared" ca="1" si="480"/>
        <v>0</v>
      </c>
      <c r="AA2804" t="str">
        <f t="shared" si="475"/>
        <v>ASR_CMS_19</v>
      </c>
      <c r="AB2804" s="957">
        <f t="shared" si="476"/>
        <v>45406</v>
      </c>
      <c r="AC2804" t="str">
        <f t="shared" si="477"/>
        <v>Unaudited</v>
      </c>
    </row>
    <row r="2805" spans="1:29" x14ac:dyDescent="0.25">
      <c r="A2805" t="s">
        <v>421</v>
      </c>
      <c r="B2805" t="s">
        <v>1380</v>
      </c>
      <c r="C2805" t="s">
        <v>1381</v>
      </c>
      <c r="D2805">
        <v>1900</v>
      </c>
      <c r="E2805" s="957">
        <v>1</v>
      </c>
      <c r="F2805" t="s">
        <v>442</v>
      </c>
      <c r="G2805" s="957">
        <v>366</v>
      </c>
      <c r="H2805" t="s">
        <v>387</v>
      </c>
      <c r="I2805" s="937" t="s">
        <v>489</v>
      </c>
      <c r="J2805" s="937" t="s">
        <v>445</v>
      </c>
      <c r="K2805" s="937" t="s">
        <v>447</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ASR_CMS_19</v>
      </c>
      <c r="AB2805" s="957">
        <f t="shared" si="476"/>
        <v>45406</v>
      </c>
      <c r="AC2805" t="str">
        <f t="shared" si="477"/>
        <v>Unaudited</v>
      </c>
    </row>
    <row r="2806" spans="1:29" x14ac:dyDescent="0.25">
      <c r="A2806" t="s">
        <v>421</v>
      </c>
      <c r="B2806" t="s">
        <v>1380</v>
      </c>
      <c r="C2806" t="s">
        <v>1381</v>
      </c>
      <c r="D2806">
        <v>1900</v>
      </c>
      <c r="E2806" s="957">
        <v>1</v>
      </c>
      <c r="F2806" t="s">
        <v>442</v>
      </c>
      <c r="G2806" s="957">
        <v>366</v>
      </c>
      <c r="H2806" t="s">
        <v>387</v>
      </c>
      <c r="I2806" s="937" t="s">
        <v>489</v>
      </c>
      <c r="J2806" s="937" t="s">
        <v>445</v>
      </c>
      <c r="K2806" s="937" t="s">
        <v>447</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ASR_CMS_19</v>
      </c>
      <c r="AB2806" s="957">
        <f t="shared" si="476"/>
        <v>45406</v>
      </c>
      <c r="AC2806" t="str">
        <f t="shared" si="477"/>
        <v>Unaudited</v>
      </c>
    </row>
    <row r="2807" spans="1:29" x14ac:dyDescent="0.25">
      <c r="A2807" t="s">
        <v>421</v>
      </c>
      <c r="B2807" t="s">
        <v>1380</v>
      </c>
      <c r="C2807" t="s">
        <v>1381</v>
      </c>
      <c r="D2807">
        <v>1900</v>
      </c>
      <c r="E2807" s="957">
        <v>1</v>
      </c>
      <c r="F2807" t="s">
        <v>442</v>
      </c>
      <c r="G2807" s="957">
        <v>366</v>
      </c>
      <c r="H2807" t="s">
        <v>387</v>
      </c>
      <c r="I2807" s="937" t="s">
        <v>489</v>
      </c>
      <c r="J2807" s="937" t="s">
        <v>445</v>
      </c>
      <c r="K2807" s="937" t="s">
        <v>447</v>
      </c>
      <c r="L2807" s="953">
        <v>6.3</v>
      </c>
      <c r="M2807" s="958" t="s">
        <v>185</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ASR_CMS_19</v>
      </c>
      <c r="AB2807" s="957">
        <f t="shared" si="476"/>
        <v>45406</v>
      </c>
      <c r="AC2807" t="str">
        <f t="shared" si="477"/>
        <v>Unaudited</v>
      </c>
    </row>
    <row r="2808" spans="1:29" x14ac:dyDescent="0.25">
      <c r="A2808" t="s">
        <v>421</v>
      </c>
      <c r="B2808" t="s">
        <v>1380</v>
      </c>
      <c r="C2808" t="s">
        <v>1381</v>
      </c>
      <c r="D2808">
        <v>1900</v>
      </c>
      <c r="E2808" s="957">
        <v>1</v>
      </c>
      <c r="F2808" t="s">
        <v>442</v>
      </c>
      <c r="G2808" s="957">
        <v>366</v>
      </c>
      <c r="H2808" t="s">
        <v>387</v>
      </c>
      <c r="I2808" s="937" t="s">
        <v>489</v>
      </c>
      <c r="J2808" s="937" t="s">
        <v>445</v>
      </c>
      <c r="K2808" s="937" t="s">
        <v>447</v>
      </c>
      <c r="L2808" s="937" t="s">
        <v>87</v>
      </c>
      <c r="M2808" s="958" t="s">
        <v>455</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ASR_CMS_19</v>
      </c>
      <c r="AB2808" s="957">
        <f t="shared" si="476"/>
        <v>45406</v>
      </c>
      <c r="AC2808" t="str">
        <f t="shared" si="477"/>
        <v>Unaudited</v>
      </c>
    </row>
    <row r="2809" spans="1:29" x14ac:dyDescent="0.25">
      <c r="A2809" t="s">
        <v>421</v>
      </c>
      <c r="B2809" t="s">
        <v>1380</v>
      </c>
      <c r="C2809" t="s">
        <v>1381</v>
      </c>
      <c r="D2809">
        <v>1900</v>
      </c>
      <c r="E2809" s="957">
        <v>1</v>
      </c>
      <c r="F2809" t="s">
        <v>442</v>
      </c>
      <c r="G2809" s="957">
        <v>366</v>
      </c>
      <c r="H2809" t="s">
        <v>387</v>
      </c>
      <c r="I2809" s="958" t="s">
        <v>489</v>
      </c>
      <c r="J2809" s="958" t="s">
        <v>445</v>
      </c>
      <c r="K2809" s="958" t="s">
        <v>448</v>
      </c>
      <c r="L2809" s="937">
        <v>7.1</v>
      </c>
      <c r="M2809" s="958" t="s">
        <v>20</v>
      </c>
      <c r="N2809" s="678">
        <f t="shared" ca="1" si="479"/>
        <v>1064331.3999999999</v>
      </c>
      <c r="O2809" s="678">
        <f t="shared" ca="1" si="480"/>
        <v>221158.95583018439</v>
      </c>
      <c r="P2809" s="678">
        <f t="shared" ca="1" si="480"/>
        <v>16775.181766756548</v>
      </c>
      <c r="Q2809" s="678">
        <f t="shared" ca="1" si="480"/>
        <v>527500.32248925674</v>
      </c>
      <c r="R2809" s="678">
        <f t="shared" ca="1" si="480"/>
        <v>36460.943713743829</v>
      </c>
      <c r="S2809" s="678">
        <f t="shared" ca="1" si="480"/>
        <v>3028.8496617852325</v>
      </c>
      <c r="T2809" s="678">
        <f t="shared" ca="1" si="480"/>
        <v>70255.21643039753</v>
      </c>
      <c r="U2809" s="678">
        <f t="shared" ca="1" si="480"/>
        <v>0</v>
      </c>
      <c r="V2809" s="678">
        <f t="shared" ca="1" si="480"/>
        <v>4361.0831882386656</v>
      </c>
      <c r="W2809" s="678">
        <f t="shared" ca="1" si="481"/>
        <v>184790.84691963694</v>
      </c>
      <c r="X2809" s="678">
        <f t="shared" ca="1" si="480"/>
        <v>0</v>
      </c>
      <c r="Y2809" s="678">
        <f t="shared" ca="1" si="480"/>
        <v>0</v>
      </c>
      <c r="Z2809" s="678">
        <f t="shared" ca="1" si="480"/>
        <v>0</v>
      </c>
      <c r="AA2809" t="str">
        <f t="shared" si="475"/>
        <v>ASR_CMS_19</v>
      </c>
      <c r="AB2809" s="957">
        <f t="shared" si="476"/>
        <v>45406</v>
      </c>
      <c r="AC2809" t="str">
        <f t="shared" si="477"/>
        <v>Unaudited</v>
      </c>
    </row>
    <row r="2810" spans="1:29" x14ac:dyDescent="0.25">
      <c r="A2810" t="s">
        <v>421</v>
      </c>
      <c r="B2810" t="s">
        <v>1380</v>
      </c>
      <c r="C2810" t="s">
        <v>1381</v>
      </c>
      <c r="D2810">
        <v>1900</v>
      </c>
      <c r="E2810" s="957">
        <v>1</v>
      </c>
      <c r="F2810" t="s">
        <v>442</v>
      </c>
      <c r="G2810" s="957">
        <v>366</v>
      </c>
      <c r="H2810" t="s">
        <v>387</v>
      </c>
      <c r="I2810" s="937" t="s">
        <v>489</v>
      </c>
      <c r="J2810" s="937" t="s">
        <v>445</v>
      </c>
      <c r="K2810" s="937" t="s">
        <v>448</v>
      </c>
      <c r="L2810" s="937">
        <v>7.2</v>
      </c>
      <c r="M2810" s="958"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ASR_CMS_19</v>
      </c>
      <c r="AB2810" s="957">
        <f t="shared" si="476"/>
        <v>45406</v>
      </c>
      <c r="AC2810" t="str">
        <f t="shared" si="477"/>
        <v>Unaudited</v>
      </c>
    </row>
    <row r="2811" spans="1:29" x14ac:dyDescent="0.25">
      <c r="A2811" t="s">
        <v>421</v>
      </c>
      <c r="B2811" t="s">
        <v>1380</v>
      </c>
      <c r="C2811" t="s">
        <v>1381</v>
      </c>
      <c r="D2811">
        <v>1900</v>
      </c>
      <c r="E2811" s="957">
        <v>1</v>
      </c>
      <c r="F2811" t="s">
        <v>442</v>
      </c>
      <c r="G2811" s="957">
        <v>366</v>
      </c>
      <c r="H2811" t="s">
        <v>387</v>
      </c>
      <c r="I2811" s="937" t="s">
        <v>489</v>
      </c>
      <c r="J2811" s="937" t="s">
        <v>445</v>
      </c>
      <c r="K2811" s="937" t="s">
        <v>448</v>
      </c>
      <c r="L2811" s="937">
        <v>7.3</v>
      </c>
      <c r="M2811" s="958" t="s">
        <v>156</v>
      </c>
      <c r="N2811" s="678">
        <f t="shared" ca="1" si="479"/>
        <v>14781.103774681194</v>
      </c>
      <c r="O2811" s="678">
        <f t="shared" ca="1" si="480"/>
        <v>2946.1403959397558</v>
      </c>
      <c r="P2811" s="678">
        <f t="shared" ca="1" si="480"/>
        <v>618.26920671706546</v>
      </c>
      <c r="Q2811" s="678">
        <f t="shared" ca="1" si="480"/>
        <v>4410.5305725951339</v>
      </c>
      <c r="R2811" s="678">
        <f t="shared" ca="1" si="480"/>
        <v>890.34801537475687</v>
      </c>
      <c r="S2811" s="678">
        <f t="shared" ca="1" si="480"/>
        <v>11.549595225802364</v>
      </c>
      <c r="T2811" s="678">
        <f t="shared" ca="1" si="480"/>
        <v>400.41289556983412</v>
      </c>
      <c r="U2811" s="678">
        <f t="shared" ca="1" si="480"/>
        <v>0</v>
      </c>
      <c r="V2811" s="678">
        <f t="shared" ca="1" si="480"/>
        <v>58.380957563323889</v>
      </c>
      <c r="W2811" s="678">
        <f t="shared" ca="1" si="481"/>
        <v>5445.4721356955215</v>
      </c>
      <c r="X2811" s="678">
        <f t="shared" ca="1" si="480"/>
        <v>0</v>
      </c>
      <c r="Y2811" s="678">
        <f t="shared" ca="1" si="480"/>
        <v>0</v>
      </c>
      <c r="Z2811" s="678">
        <f t="shared" ca="1" si="480"/>
        <v>0</v>
      </c>
      <c r="AA2811" t="str">
        <f t="shared" si="475"/>
        <v>ASR_CMS_19</v>
      </c>
      <c r="AB2811" s="957">
        <f t="shared" si="476"/>
        <v>45406</v>
      </c>
      <c r="AC2811" t="str">
        <f t="shared" si="477"/>
        <v>Unaudited</v>
      </c>
    </row>
    <row r="2812" spans="1:29" x14ac:dyDescent="0.25">
      <c r="A2812" t="s">
        <v>421</v>
      </c>
      <c r="B2812" t="s">
        <v>1380</v>
      </c>
      <c r="C2812" t="s">
        <v>1381</v>
      </c>
      <c r="D2812">
        <v>1900</v>
      </c>
      <c r="E2812" s="957">
        <v>1</v>
      </c>
      <c r="F2812" t="s">
        <v>442</v>
      </c>
      <c r="G2812" s="957">
        <v>366</v>
      </c>
      <c r="H2812" t="s">
        <v>387</v>
      </c>
      <c r="I2812" s="937" t="s">
        <v>489</v>
      </c>
      <c r="J2812" s="937" t="s">
        <v>445</v>
      </c>
      <c r="K2812" s="937" t="s">
        <v>448</v>
      </c>
      <c r="L2812" s="937" t="s">
        <v>91</v>
      </c>
      <c r="M2812" s="958" t="s">
        <v>456</v>
      </c>
      <c r="N2812" s="678">
        <f t="shared" ca="1" si="479"/>
        <v>-56.204644045948243</v>
      </c>
      <c r="O2812" s="678">
        <f t="shared" ca="1" si="480"/>
        <v>-11.670349121874665</v>
      </c>
      <c r="P2812" s="678">
        <f t="shared" ca="1" si="480"/>
        <v>-1.6297874868078441</v>
      </c>
      <c r="Q2812" s="678">
        <f t="shared" ca="1" si="480"/>
        <v>-18.124512251887534</v>
      </c>
      <c r="R2812" s="678">
        <f t="shared" ca="1" si="480"/>
        <v>-2.4377515443215869</v>
      </c>
      <c r="S2812" s="678">
        <f t="shared" ca="1" si="480"/>
        <v>-3.0315863788206263E-2</v>
      </c>
      <c r="T2812" s="678">
        <f t="shared" ca="1" si="480"/>
        <v>-1.5339256176260612</v>
      </c>
      <c r="U2812" s="678">
        <f t="shared" ca="1" si="480"/>
        <v>0</v>
      </c>
      <c r="V2812" s="678">
        <f t="shared" ca="1" si="480"/>
        <v>-7.9971242594925787E-2</v>
      </c>
      <c r="W2812" s="678">
        <f t="shared" ca="1" si="481"/>
        <v>-20.698030917047426</v>
      </c>
      <c r="X2812" s="678">
        <f t="shared" ca="1" si="480"/>
        <v>0</v>
      </c>
      <c r="Y2812" s="678">
        <f t="shared" ca="1" si="480"/>
        <v>0</v>
      </c>
      <c r="Z2812" s="678">
        <f t="shared" ca="1" si="480"/>
        <v>0</v>
      </c>
      <c r="AA2812" t="str">
        <f t="shared" si="475"/>
        <v>ASR_CMS_19</v>
      </c>
      <c r="AB2812" s="957">
        <f t="shared" si="476"/>
        <v>45406</v>
      </c>
      <c r="AC2812" t="str">
        <f t="shared" si="477"/>
        <v>Unaudited</v>
      </c>
    </row>
    <row r="2813" spans="1:29" x14ac:dyDescent="0.25">
      <c r="A2813" t="s">
        <v>421</v>
      </c>
      <c r="B2813" t="s">
        <v>1380</v>
      </c>
      <c r="C2813" t="s">
        <v>1381</v>
      </c>
      <c r="D2813">
        <v>1900</v>
      </c>
      <c r="E2813" s="957">
        <v>1</v>
      </c>
      <c r="F2813" t="s">
        <v>442</v>
      </c>
      <c r="G2813" s="957">
        <v>366</v>
      </c>
      <c r="H2813" t="s">
        <v>387</v>
      </c>
      <c r="I2813" s="958" t="s">
        <v>489</v>
      </c>
      <c r="J2813" s="958" t="s">
        <v>445</v>
      </c>
      <c r="K2813" s="958" t="s">
        <v>449</v>
      </c>
      <c r="L2813" s="937">
        <v>8.1</v>
      </c>
      <c r="M2813" s="958" t="s">
        <v>22</v>
      </c>
      <c r="N2813" s="678">
        <f t="shared" ca="1" si="479"/>
        <v>14774852.078317191</v>
      </c>
      <c r="O2813" s="678">
        <f t="shared" ca="1" si="480"/>
        <v>4186579.6086500986</v>
      </c>
      <c r="P2813" s="678">
        <f t="shared" ca="1" si="480"/>
        <v>662406.78623774741</v>
      </c>
      <c r="Q2813" s="678">
        <f t="shared" ca="1" si="480"/>
        <v>5923166.1855362728</v>
      </c>
      <c r="R2813" s="678">
        <f t="shared" ca="1" si="480"/>
        <v>1069894.2958740056</v>
      </c>
      <c r="S2813" s="678">
        <f t="shared" ca="1" si="480"/>
        <v>14434.895967205472</v>
      </c>
      <c r="T2813" s="678">
        <f t="shared" ca="1" si="480"/>
        <v>579928.69217880548</v>
      </c>
      <c r="U2813" s="678">
        <f t="shared" ca="1" si="480"/>
        <v>0</v>
      </c>
      <c r="V2813" s="678">
        <f t="shared" ca="1" si="480"/>
        <v>169284.76513053503</v>
      </c>
      <c r="W2813" s="678">
        <f t="shared" ca="1" si="481"/>
        <v>2169156.84874252</v>
      </c>
      <c r="X2813" s="678">
        <f t="shared" ca="1" si="480"/>
        <v>0</v>
      </c>
      <c r="Y2813" s="678">
        <f t="shared" ca="1" si="480"/>
        <v>0</v>
      </c>
      <c r="Z2813" s="678">
        <f t="shared" ca="1" si="480"/>
        <v>0</v>
      </c>
      <c r="AA2813" t="str">
        <f t="shared" si="475"/>
        <v>ASR_CMS_19</v>
      </c>
      <c r="AB2813" s="957">
        <f t="shared" si="476"/>
        <v>45406</v>
      </c>
      <c r="AC2813" t="str">
        <f t="shared" si="477"/>
        <v>Unaudited</v>
      </c>
    </row>
    <row r="2814" spans="1:29" x14ac:dyDescent="0.25">
      <c r="A2814" t="s">
        <v>421</v>
      </c>
      <c r="B2814" t="s">
        <v>1380</v>
      </c>
      <c r="C2814" t="s">
        <v>1381</v>
      </c>
      <c r="D2814">
        <v>1900</v>
      </c>
      <c r="E2814" s="957">
        <v>1</v>
      </c>
      <c r="F2814" t="s">
        <v>442</v>
      </c>
      <c r="G2814" s="957">
        <v>366</v>
      </c>
      <c r="H2814" t="s">
        <v>387</v>
      </c>
      <c r="I2814" s="958" t="s">
        <v>489</v>
      </c>
      <c r="J2814" s="958" t="s">
        <v>445</v>
      </c>
      <c r="K2814" s="958" t="s">
        <v>449</v>
      </c>
      <c r="L2814" s="937" t="s">
        <v>113</v>
      </c>
      <c r="M2814" s="958" t="s">
        <v>444</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ASR_CMS_19</v>
      </c>
      <c r="AB2814" s="957">
        <f t="shared" si="476"/>
        <v>45406</v>
      </c>
      <c r="AC2814" t="str">
        <f t="shared" si="477"/>
        <v>Unaudited</v>
      </c>
    </row>
    <row r="2815" spans="1:29" x14ac:dyDescent="0.25">
      <c r="A2815" t="s">
        <v>421</v>
      </c>
      <c r="B2815" t="s">
        <v>1380</v>
      </c>
      <c r="C2815" t="s">
        <v>1381</v>
      </c>
      <c r="D2815">
        <v>1900</v>
      </c>
      <c r="E2815" s="957">
        <v>1</v>
      </c>
      <c r="F2815" t="s">
        <v>442</v>
      </c>
      <c r="G2815" s="957">
        <v>366</v>
      </c>
      <c r="H2815" t="s">
        <v>387</v>
      </c>
      <c r="I2815" s="958" t="s">
        <v>489</v>
      </c>
      <c r="J2815" s="958" t="s">
        <v>445</v>
      </c>
      <c r="K2815" s="958" t="s">
        <v>449</v>
      </c>
      <c r="L2815" s="937" t="s">
        <v>115</v>
      </c>
      <c r="M2815" s="958" t="s">
        <v>158</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ASR_CMS_19</v>
      </c>
      <c r="AB2815" s="957">
        <f t="shared" si="476"/>
        <v>45406</v>
      </c>
      <c r="AC2815" t="str">
        <f t="shared" si="477"/>
        <v>Unaudited</v>
      </c>
    </row>
    <row r="2816" spans="1:29" x14ac:dyDescent="0.25">
      <c r="A2816" t="s">
        <v>421</v>
      </c>
      <c r="B2816" t="s">
        <v>1380</v>
      </c>
      <c r="C2816" t="s">
        <v>1381</v>
      </c>
      <c r="D2816">
        <v>1900</v>
      </c>
      <c r="E2816" s="957">
        <v>1</v>
      </c>
      <c r="F2816" t="s">
        <v>442</v>
      </c>
      <c r="G2816" s="957">
        <v>366</v>
      </c>
      <c r="H2816" t="s">
        <v>387</v>
      </c>
      <c r="I2816" s="958" t="s">
        <v>489</v>
      </c>
      <c r="J2816" s="958" t="s">
        <v>445</v>
      </c>
      <c r="K2816" s="958" t="s">
        <v>449</v>
      </c>
      <c r="L2816" s="937" t="s">
        <v>116</v>
      </c>
      <c r="M2816" s="958" t="s">
        <v>114</v>
      </c>
      <c r="N2816" s="678">
        <f t="shared" ca="1" si="479"/>
        <v>-33110.264809147287</v>
      </c>
      <c r="O2816" s="678">
        <f t="shared" ca="1" si="480"/>
        <v>-9382.0742672889901</v>
      </c>
      <c r="P2816" s="678">
        <f t="shared" ca="1" si="480"/>
        <v>-1484.4455963044791</v>
      </c>
      <c r="Q2816" s="678">
        <f t="shared" ca="1" si="480"/>
        <v>-13273.743782484622</v>
      </c>
      <c r="R2816" s="678">
        <f t="shared" ca="1" si="480"/>
        <v>-2397.6201769337267</v>
      </c>
      <c r="S2816" s="678">
        <f t="shared" ca="1" si="480"/>
        <v>-32.348427275835142</v>
      </c>
      <c r="T2816" s="678">
        <f t="shared" ca="1" si="480"/>
        <v>-1299.6131850715431</v>
      </c>
      <c r="U2816" s="678">
        <f t="shared" ca="1" si="480"/>
        <v>0</v>
      </c>
      <c r="V2816" s="678">
        <f t="shared" ca="1" si="480"/>
        <v>-379.36511119810251</v>
      </c>
      <c r="W2816" s="678">
        <f t="shared" ca="1" si="481"/>
        <v>-4861.0542625899843</v>
      </c>
      <c r="X2816" s="678">
        <f t="shared" ca="1" si="480"/>
        <v>0</v>
      </c>
      <c r="Y2816" s="678">
        <f t="shared" ca="1" si="480"/>
        <v>0</v>
      </c>
      <c r="Z2816" s="678">
        <f t="shared" ca="1" si="480"/>
        <v>0</v>
      </c>
      <c r="AA2816" t="str">
        <f t="shared" si="475"/>
        <v>ASR_CMS_19</v>
      </c>
      <c r="AB2816" s="957">
        <f t="shared" si="476"/>
        <v>45406</v>
      </c>
      <c r="AC2816" t="str">
        <f t="shared" si="477"/>
        <v>Unaudited</v>
      </c>
    </row>
    <row r="2817" spans="1:29" x14ac:dyDescent="0.25">
      <c r="A2817" t="s">
        <v>421</v>
      </c>
      <c r="B2817" t="s">
        <v>1380</v>
      </c>
      <c r="C2817" t="s">
        <v>1381</v>
      </c>
      <c r="D2817">
        <v>1900</v>
      </c>
      <c r="E2817" s="957">
        <v>1</v>
      </c>
      <c r="F2817" t="s">
        <v>442</v>
      </c>
      <c r="G2817" s="957">
        <v>366</v>
      </c>
      <c r="H2817" t="s">
        <v>387</v>
      </c>
      <c r="I2817" s="958" t="s">
        <v>489</v>
      </c>
      <c r="J2817" s="958" t="s">
        <v>445</v>
      </c>
      <c r="K2817" s="958" t="s">
        <v>449</v>
      </c>
      <c r="L2817" s="953" t="s">
        <v>117</v>
      </c>
      <c r="M2817" s="958" t="s">
        <v>159</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ASR_CMS_19</v>
      </c>
      <c r="AB2817" s="957">
        <f t="shared" si="476"/>
        <v>45406</v>
      </c>
      <c r="AC2817" t="str">
        <f t="shared" si="477"/>
        <v>Unaudited</v>
      </c>
    </row>
    <row r="2818" spans="1:29" x14ac:dyDescent="0.25">
      <c r="A2818" t="s">
        <v>421</v>
      </c>
      <c r="B2818" t="s">
        <v>1380</v>
      </c>
      <c r="C2818" t="s">
        <v>1381</v>
      </c>
      <c r="D2818">
        <v>1900</v>
      </c>
      <c r="E2818" s="957">
        <v>1</v>
      </c>
      <c r="F2818" t="s">
        <v>442</v>
      </c>
      <c r="G2818" s="957">
        <v>366</v>
      </c>
      <c r="H2818" t="s">
        <v>387</v>
      </c>
      <c r="I2818" s="958" t="s">
        <v>489</v>
      </c>
      <c r="J2818" s="958" t="s">
        <v>445</v>
      </c>
      <c r="K2818" s="958" t="s">
        <v>449</v>
      </c>
      <c r="L2818" s="937" t="s">
        <v>160</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ASR_CMS_19</v>
      </c>
      <c r="AB2818" s="957">
        <f t="shared" ref="AB2818:AB2881" si="486">file_date</f>
        <v>45406</v>
      </c>
      <c r="AC2818" t="str">
        <f t="shared" ref="AC2818:AC2881" si="487">status</f>
        <v>Unaudited</v>
      </c>
    </row>
    <row r="2819" spans="1:29" x14ac:dyDescent="0.25">
      <c r="A2819" t="s">
        <v>421</v>
      </c>
      <c r="B2819" t="s">
        <v>1380</v>
      </c>
      <c r="C2819" t="s">
        <v>1381</v>
      </c>
      <c r="D2819">
        <v>1900</v>
      </c>
      <c r="E2819" s="957">
        <v>1</v>
      </c>
      <c r="F2819" t="s">
        <v>442</v>
      </c>
      <c r="G2819" s="957">
        <v>366</v>
      </c>
      <c r="H2819" t="s">
        <v>387</v>
      </c>
      <c r="I2819" s="937" t="s">
        <v>489</v>
      </c>
      <c r="J2819" s="937" t="s">
        <v>445</v>
      </c>
      <c r="K2819" s="937" t="s">
        <v>449</v>
      </c>
      <c r="L2819" s="937" t="s">
        <v>443</v>
      </c>
      <c r="M2819" s="958" t="s">
        <v>457</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ASR_CMS_19</v>
      </c>
      <c r="AB2819" s="957">
        <f t="shared" si="486"/>
        <v>45406</v>
      </c>
      <c r="AC2819" t="str">
        <f t="shared" si="487"/>
        <v>Unaudited</v>
      </c>
    </row>
    <row r="2820" spans="1:29" ht="30" x14ac:dyDescent="0.25">
      <c r="A2820" t="s">
        <v>421</v>
      </c>
      <c r="B2820" t="s">
        <v>1380</v>
      </c>
      <c r="C2820" t="s">
        <v>1381</v>
      </c>
      <c r="D2820">
        <v>1900</v>
      </c>
      <c r="E2820" s="957">
        <v>1</v>
      </c>
      <c r="F2820" t="s">
        <v>442</v>
      </c>
      <c r="G2820" s="957">
        <v>366</v>
      </c>
      <c r="H2820" t="s">
        <v>387</v>
      </c>
      <c r="I2820" s="958" t="s">
        <v>489</v>
      </c>
      <c r="J2820" s="958" t="s">
        <v>445</v>
      </c>
      <c r="K2820" s="958" t="s">
        <v>450</v>
      </c>
      <c r="L2820" s="937">
        <v>9.1</v>
      </c>
      <c r="M2820" s="958" t="s">
        <v>186</v>
      </c>
      <c r="N2820" s="678">
        <f t="shared" ca="1" si="479"/>
        <v>23903054.279999997</v>
      </c>
      <c r="O2820" s="678">
        <f t="shared" ca="1" si="483"/>
        <v>1994980.0199999998</v>
      </c>
      <c r="P2820" s="678">
        <f t="shared" ca="1" si="483"/>
        <v>115031.63999999998</v>
      </c>
      <c r="Q2820" s="678">
        <f t="shared" ca="1" si="483"/>
        <v>4917626.45</v>
      </c>
      <c r="R2820" s="678">
        <f t="shared" ca="1" si="483"/>
        <v>658272.17000000004</v>
      </c>
      <c r="S2820" s="678">
        <f t="shared" ca="1" si="483"/>
        <v>21601</v>
      </c>
      <c r="T2820" s="678">
        <f t="shared" ca="1" si="483"/>
        <v>488802.76999999996</v>
      </c>
      <c r="U2820" s="678">
        <f t="shared" ca="1" si="483"/>
        <v>0</v>
      </c>
      <c r="V2820" s="678">
        <f t="shared" ca="1" si="483"/>
        <v>11040</v>
      </c>
      <c r="W2820" s="678">
        <f t="shared" ca="1" si="481"/>
        <v>15695700.229999999</v>
      </c>
      <c r="X2820" s="678">
        <f t="shared" ca="1" si="484"/>
        <v>0</v>
      </c>
      <c r="Y2820" s="678">
        <f t="shared" ca="1" si="484"/>
        <v>0</v>
      </c>
      <c r="Z2820" s="678">
        <f t="shared" ca="1" si="484"/>
        <v>0</v>
      </c>
      <c r="AA2820" t="str">
        <f t="shared" si="485"/>
        <v>ASR_CMS_19</v>
      </c>
      <c r="AB2820" s="957">
        <f t="shared" si="486"/>
        <v>45406</v>
      </c>
      <c r="AC2820" t="str">
        <f t="shared" si="487"/>
        <v>Unaudited</v>
      </c>
    </row>
    <row r="2821" spans="1:29" x14ac:dyDescent="0.25">
      <c r="A2821" t="s">
        <v>421</v>
      </c>
      <c r="B2821" t="s">
        <v>1380</v>
      </c>
      <c r="C2821" t="s">
        <v>1381</v>
      </c>
      <c r="D2821">
        <v>1900</v>
      </c>
      <c r="E2821" s="957">
        <v>1</v>
      </c>
      <c r="F2821" t="s">
        <v>442</v>
      </c>
      <c r="G2821" s="957">
        <v>366</v>
      </c>
      <c r="H2821" t="s">
        <v>387</v>
      </c>
      <c r="I2821" s="937" t="s">
        <v>489</v>
      </c>
      <c r="J2821" s="937" t="s">
        <v>445</v>
      </c>
      <c r="K2821" s="937" t="s">
        <v>450</v>
      </c>
      <c r="L2821" s="937" t="s">
        <v>107</v>
      </c>
      <c r="M2821" s="937" t="s">
        <v>187</v>
      </c>
      <c r="N2821" s="678">
        <f t="shared" ca="1" si="479"/>
        <v>67943.839999999997</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0</v>
      </c>
      <c r="W2821" s="678">
        <f t="shared" ca="1" si="481"/>
        <v>67943.839999999997</v>
      </c>
      <c r="X2821" s="678">
        <f t="shared" ca="1" si="484"/>
        <v>0</v>
      </c>
      <c r="Y2821" s="678">
        <f t="shared" ca="1" si="484"/>
        <v>0</v>
      </c>
      <c r="Z2821" s="678">
        <f t="shared" ca="1" si="484"/>
        <v>0</v>
      </c>
      <c r="AA2821" t="str">
        <f t="shared" si="485"/>
        <v>ASR_CMS_19</v>
      </c>
      <c r="AB2821" s="957">
        <f t="shared" si="486"/>
        <v>45406</v>
      </c>
      <c r="AC2821" t="str">
        <f t="shared" si="487"/>
        <v>Unaudited</v>
      </c>
    </row>
    <row r="2822" spans="1:29" x14ac:dyDescent="0.25">
      <c r="A2822" t="s">
        <v>421</v>
      </c>
      <c r="B2822" t="s">
        <v>1380</v>
      </c>
      <c r="C2822" t="s">
        <v>1381</v>
      </c>
      <c r="D2822">
        <v>1900</v>
      </c>
      <c r="E2822" s="957">
        <v>1</v>
      </c>
      <c r="F2822" t="s">
        <v>442</v>
      </c>
      <c r="G2822" s="957">
        <v>366</v>
      </c>
      <c r="H2822" t="s">
        <v>387</v>
      </c>
      <c r="I2822" s="937" t="s">
        <v>489</v>
      </c>
      <c r="J2822" s="937" t="s">
        <v>445</v>
      </c>
      <c r="K2822" s="937" t="s">
        <v>450</v>
      </c>
      <c r="L2822" s="937" t="s">
        <v>1316</v>
      </c>
      <c r="M2822" s="958" t="s">
        <v>1317</v>
      </c>
      <c r="N2822" s="678">
        <f t="shared" ca="1" si="479"/>
        <v>0</v>
      </c>
      <c r="O2822" s="678">
        <f t="shared" ca="1" si="483"/>
        <v>0</v>
      </c>
      <c r="P2822" s="678">
        <f t="shared" ca="1" si="483"/>
        <v>0</v>
      </c>
      <c r="Q2822" s="678">
        <f t="shared" ca="1" si="483"/>
        <v>0</v>
      </c>
      <c r="R2822" s="678">
        <f t="shared" ca="1" si="483"/>
        <v>0</v>
      </c>
      <c r="S2822" s="678">
        <f t="shared" ca="1" si="483"/>
        <v>0</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ASR_CMS_19</v>
      </c>
      <c r="AB2822" s="957">
        <f t="shared" si="486"/>
        <v>45406</v>
      </c>
      <c r="AC2822" t="str">
        <f t="shared" si="487"/>
        <v>Unaudited</v>
      </c>
    </row>
    <row r="2823" spans="1:29" x14ac:dyDescent="0.25">
      <c r="A2823" t="s">
        <v>421</v>
      </c>
      <c r="B2823" t="s">
        <v>1380</v>
      </c>
      <c r="C2823" t="s">
        <v>1381</v>
      </c>
      <c r="D2823">
        <v>1900</v>
      </c>
      <c r="E2823" s="957">
        <v>1</v>
      </c>
      <c r="F2823" t="s">
        <v>442</v>
      </c>
      <c r="G2823" s="957">
        <v>366</v>
      </c>
      <c r="H2823" t="s">
        <v>387</v>
      </c>
      <c r="I2823" s="937" t="s">
        <v>489</v>
      </c>
      <c r="J2823" s="937" t="s">
        <v>445</v>
      </c>
      <c r="K2823" s="937" t="s">
        <v>450</v>
      </c>
      <c r="L2823" s="937" t="s">
        <v>108</v>
      </c>
      <c r="M2823" s="958" t="s">
        <v>188</v>
      </c>
      <c r="N2823" s="678">
        <f t="shared" ca="1" si="479"/>
        <v>4172539.5700000003</v>
      </c>
      <c r="O2823" s="678">
        <f t="shared" ca="1" si="483"/>
        <v>665799.63</v>
      </c>
      <c r="P2823" s="678">
        <f t="shared" ca="1" si="483"/>
        <v>52120.749999999993</v>
      </c>
      <c r="Q2823" s="678">
        <f t="shared" ca="1" si="483"/>
        <v>1781635.4900000002</v>
      </c>
      <c r="R2823" s="678">
        <f t="shared" ca="1" si="483"/>
        <v>130987.43999999999</v>
      </c>
      <c r="S2823" s="678">
        <f t="shared" ca="1" si="483"/>
        <v>833.9799999999999</v>
      </c>
      <c r="T2823" s="678">
        <f t="shared" ca="1" si="483"/>
        <v>192762.69000000003</v>
      </c>
      <c r="U2823" s="678">
        <f t="shared" ca="1" si="483"/>
        <v>0</v>
      </c>
      <c r="V2823" s="678">
        <f t="shared" ca="1" si="483"/>
        <v>6190.22</v>
      </c>
      <c r="W2823" s="678">
        <f t="shared" ca="1" si="481"/>
        <v>1342209.37</v>
      </c>
      <c r="X2823" s="678">
        <f t="shared" ca="1" si="484"/>
        <v>0</v>
      </c>
      <c r="Y2823" s="678">
        <f t="shared" ca="1" si="484"/>
        <v>0</v>
      </c>
      <c r="Z2823" s="678">
        <f t="shared" ca="1" si="484"/>
        <v>0</v>
      </c>
      <c r="AA2823" t="str">
        <f t="shared" si="485"/>
        <v>ASR_CMS_19</v>
      </c>
      <c r="AB2823" s="957">
        <f t="shared" si="486"/>
        <v>45406</v>
      </c>
      <c r="AC2823" t="str">
        <f t="shared" si="487"/>
        <v>Unaudited</v>
      </c>
    </row>
    <row r="2824" spans="1:29" x14ac:dyDescent="0.25">
      <c r="A2824" t="s">
        <v>421</v>
      </c>
      <c r="B2824" t="s">
        <v>1380</v>
      </c>
      <c r="C2824" t="s">
        <v>1381</v>
      </c>
      <c r="D2824">
        <v>1900</v>
      </c>
      <c r="E2824" s="957">
        <v>1</v>
      </c>
      <c r="F2824" t="s">
        <v>442</v>
      </c>
      <c r="G2824" s="957">
        <v>366</v>
      </c>
      <c r="H2824" t="s">
        <v>387</v>
      </c>
      <c r="I2824" s="937" t="s">
        <v>489</v>
      </c>
      <c r="J2824" s="937" t="s">
        <v>445</v>
      </c>
      <c r="K2824" s="937" t="s">
        <v>450</v>
      </c>
      <c r="L2824" s="937" t="s">
        <v>109</v>
      </c>
      <c r="M2824" s="958" t="s">
        <v>161</v>
      </c>
      <c r="N2824" s="678">
        <f t="shared" ca="1" si="479"/>
        <v>6375466.174830623</v>
      </c>
      <c r="O2824" s="678">
        <f t="shared" ca="1" si="483"/>
        <v>2593487.3412175956</v>
      </c>
      <c r="P2824" s="678">
        <f t="shared" ca="1" si="483"/>
        <v>92666.69904453303</v>
      </c>
      <c r="Q2824" s="678">
        <f t="shared" ca="1" si="483"/>
        <v>2740637.7753625084</v>
      </c>
      <c r="R2824" s="678">
        <f t="shared" ca="1" si="483"/>
        <v>211795.48466359579</v>
      </c>
      <c r="S2824" s="678">
        <f t="shared" ca="1" si="483"/>
        <v>511.31948575262476</v>
      </c>
      <c r="T2824" s="678">
        <f t="shared" ca="1" si="483"/>
        <v>216976.55529436041</v>
      </c>
      <c r="U2824" s="678">
        <f t="shared" ca="1" si="483"/>
        <v>0</v>
      </c>
      <c r="V2824" s="678">
        <f t="shared" ca="1" si="483"/>
        <v>11437.3579435839</v>
      </c>
      <c r="W2824" s="678">
        <f t="shared" ca="1" si="481"/>
        <v>507953.64181869308</v>
      </c>
      <c r="X2824" s="678">
        <f t="shared" ca="1" si="484"/>
        <v>0</v>
      </c>
      <c r="Y2824" s="678">
        <f t="shared" ca="1" si="484"/>
        <v>0</v>
      </c>
      <c r="Z2824" s="678">
        <f t="shared" ca="1" si="484"/>
        <v>0</v>
      </c>
      <c r="AA2824" t="str">
        <f t="shared" si="485"/>
        <v>ASR_CMS_19</v>
      </c>
      <c r="AB2824" s="957">
        <f t="shared" si="486"/>
        <v>45406</v>
      </c>
      <c r="AC2824" t="str">
        <f t="shared" si="487"/>
        <v>Unaudited</v>
      </c>
    </row>
    <row r="2825" spans="1:29" x14ac:dyDescent="0.25">
      <c r="A2825" t="s">
        <v>421</v>
      </c>
      <c r="B2825" t="s">
        <v>1380</v>
      </c>
      <c r="C2825" t="s">
        <v>1381</v>
      </c>
      <c r="D2825">
        <v>1900</v>
      </c>
      <c r="E2825" s="957">
        <v>1</v>
      </c>
      <c r="F2825" t="s">
        <v>442</v>
      </c>
      <c r="G2825" s="957">
        <v>366</v>
      </c>
      <c r="H2825" t="s">
        <v>387</v>
      </c>
      <c r="I2825" s="937" t="s">
        <v>489</v>
      </c>
      <c r="J2825" s="937" t="s">
        <v>445</v>
      </c>
      <c r="K2825" s="937" t="s">
        <v>450</v>
      </c>
      <c r="L2825" s="943" t="s">
        <v>110</v>
      </c>
      <c r="M2825" s="959" t="s">
        <v>135</v>
      </c>
      <c r="N2825" s="678">
        <f t="shared" ca="1" si="479"/>
        <v>50002.057308464413</v>
      </c>
      <c r="O2825" s="678">
        <f t="shared" ca="1" si="483"/>
        <v>26606.834343372513</v>
      </c>
      <c r="P2825" s="678">
        <f t="shared" ca="1" si="483"/>
        <v>4102.1499420408645</v>
      </c>
      <c r="Q2825" s="678">
        <f t="shared" ca="1" si="483"/>
        <v>14087.142340019465</v>
      </c>
      <c r="R2825" s="678">
        <f t="shared" ca="1" si="483"/>
        <v>2367.085684949287</v>
      </c>
      <c r="S2825" s="678">
        <f t="shared" ca="1" si="483"/>
        <v>41.640711550977905</v>
      </c>
      <c r="T2825" s="678">
        <f t="shared" ca="1" si="483"/>
        <v>1893.8473068958776</v>
      </c>
      <c r="U2825" s="678">
        <f t="shared" ca="1" si="483"/>
        <v>0</v>
      </c>
      <c r="V2825" s="678">
        <f t="shared" ca="1" si="483"/>
        <v>97.9010433808253</v>
      </c>
      <c r="W2825" s="678">
        <f t="shared" ca="1" si="481"/>
        <v>805.45593625459821</v>
      </c>
      <c r="X2825" s="678">
        <f t="shared" ca="1" si="484"/>
        <v>0</v>
      </c>
      <c r="Y2825" s="678">
        <f t="shared" ca="1" si="484"/>
        <v>0</v>
      </c>
      <c r="Z2825" s="678">
        <f t="shared" ca="1" si="484"/>
        <v>0</v>
      </c>
      <c r="AA2825" t="str">
        <f t="shared" si="485"/>
        <v>ASR_CMS_19</v>
      </c>
      <c r="AB2825" s="957">
        <f t="shared" si="486"/>
        <v>45406</v>
      </c>
      <c r="AC2825" t="str">
        <f t="shared" si="487"/>
        <v>Unaudited</v>
      </c>
    </row>
    <row r="2826" spans="1:29" x14ac:dyDescent="0.25">
      <c r="A2826" t="s">
        <v>421</v>
      </c>
      <c r="B2826" t="s">
        <v>1380</v>
      </c>
      <c r="C2826" t="s">
        <v>1381</v>
      </c>
      <c r="D2826">
        <v>1900</v>
      </c>
      <c r="E2826" s="957">
        <v>1</v>
      </c>
      <c r="F2826" t="s">
        <v>442</v>
      </c>
      <c r="G2826" s="957">
        <v>366</v>
      </c>
      <c r="H2826" t="s">
        <v>387</v>
      </c>
      <c r="I2826" s="937" t="s">
        <v>489</v>
      </c>
      <c r="J2826" s="937" t="s">
        <v>445</v>
      </c>
      <c r="K2826" s="937" t="s">
        <v>450</v>
      </c>
      <c r="L2826" s="937" t="s">
        <v>111</v>
      </c>
      <c r="M2826" s="958" t="s">
        <v>163</v>
      </c>
      <c r="N2826" s="678">
        <f t="shared" ca="1" si="479"/>
        <v>535089.04281774652</v>
      </c>
      <c r="O2826" s="678">
        <f t="shared" ca="1" si="483"/>
        <v>81435.49564209579</v>
      </c>
      <c r="P2826" s="678">
        <f t="shared" ca="1" si="483"/>
        <v>4027.2075574551623</v>
      </c>
      <c r="Q2826" s="678">
        <f t="shared" ca="1" si="483"/>
        <v>146323.98619391813</v>
      </c>
      <c r="R2826" s="678">
        <f t="shared" ca="1" si="483"/>
        <v>15512.015759457257</v>
      </c>
      <c r="S2826" s="678">
        <f t="shared" ca="1" si="483"/>
        <v>355.73136427128537</v>
      </c>
      <c r="T2826" s="678">
        <f t="shared" ca="1" si="483"/>
        <v>13928.28725452109</v>
      </c>
      <c r="U2826" s="678">
        <f t="shared" ca="1" si="483"/>
        <v>0</v>
      </c>
      <c r="V2826" s="678">
        <f t="shared" ca="1" si="483"/>
        <v>444.33883698529382</v>
      </c>
      <c r="W2826" s="678">
        <f t="shared" ca="1" si="481"/>
        <v>273061.98020904255</v>
      </c>
      <c r="X2826" s="678">
        <f t="shared" ca="1" si="484"/>
        <v>0</v>
      </c>
      <c r="Y2826" s="678">
        <f t="shared" ca="1" si="484"/>
        <v>0</v>
      </c>
      <c r="Z2826" s="678">
        <f t="shared" ca="1" si="484"/>
        <v>0</v>
      </c>
      <c r="AA2826" t="str">
        <f t="shared" si="485"/>
        <v>ASR_CMS_19</v>
      </c>
      <c r="AB2826" s="957">
        <f t="shared" si="486"/>
        <v>45406</v>
      </c>
      <c r="AC2826" t="str">
        <f t="shared" si="487"/>
        <v>Unaudited</v>
      </c>
    </row>
    <row r="2827" spans="1:29" x14ac:dyDescent="0.25">
      <c r="A2827" t="s">
        <v>421</v>
      </c>
      <c r="B2827" t="s">
        <v>1380</v>
      </c>
      <c r="C2827" t="s">
        <v>1381</v>
      </c>
      <c r="D2827">
        <v>1900</v>
      </c>
      <c r="E2827" s="957">
        <v>1</v>
      </c>
      <c r="F2827" t="s">
        <v>442</v>
      </c>
      <c r="G2827" s="957">
        <v>366</v>
      </c>
      <c r="H2827" t="s">
        <v>387</v>
      </c>
      <c r="I2827" s="937" t="s">
        <v>489</v>
      </c>
      <c r="J2827" s="937" t="s">
        <v>445</v>
      </c>
      <c r="K2827" s="937" t="s">
        <v>450</v>
      </c>
      <c r="L2827" s="937" t="s">
        <v>112</v>
      </c>
      <c r="M2827" s="958" t="s">
        <v>464</v>
      </c>
      <c r="N2827" s="678">
        <f t="shared" ca="1" si="479"/>
        <v>252492.14432476542</v>
      </c>
      <c r="O2827" s="678">
        <f t="shared" ca="1" si="483"/>
        <v>52427.544463973885</v>
      </c>
      <c r="P2827" s="678">
        <f t="shared" ca="1" si="483"/>
        <v>7321.6109508916679</v>
      </c>
      <c r="Q2827" s="678">
        <f t="shared" ca="1" si="483"/>
        <v>81422.04333824027</v>
      </c>
      <c r="R2827" s="678">
        <f t="shared" ca="1" si="483"/>
        <v>10951.285702540408</v>
      </c>
      <c r="S2827" s="678">
        <f t="shared" ca="1" si="483"/>
        <v>136.19012423037512</v>
      </c>
      <c r="T2827" s="678">
        <f t="shared" ca="1" si="483"/>
        <v>6890.9638163078944</v>
      </c>
      <c r="U2827" s="678">
        <f t="shared" ca="1" si="483"/>
        <v>0</v>
      </c>
      <c r="V2827" s="678">
        <f t="shared" ca="1" si="483"/>
        <v>359.260535670352</v>
      </c>
      <c r="W2827" s="678">
        <f t="shared" ca="1" si="481"/>
        <v>92983.245392910554</v>
      </c>
      <c r="X2827" s="678">
        <f t="shared" ca="1" si="484"/>
        <v>0</v>
      </c>
      <c r="Y2827" s="678">
        <f t="shared" ca="1" si="484"/>
        <v>0</v>
      </c>
      <c r="Z2827" s="678">
        <f t="shared" ca="1" si="484"/>
        <v>0</v>
      </c>
      <c r="AA2827" t="str">
        <f t="shared" si="485"/>
        <v>ASR_CMS_19</v>
      </c>
      <c r="AB2827" s="957">
        <f t="shared" si="486"/>
        <v>45406</v>
      </c>
      <c r="AC2827" t="str">
        <f t="shared" si="487"/>
        <v>Unaudited</v>
      </c>
    </row>
    <row r="2828" spans="1:29" x14ac:dyDescent="0.25">
      <c r="A2828" t="s">
        <v>421</v>
      </c>
      <c r="B2828" t="s">
        <v>1380</v>
      </c>
      <c r="C2828" t="s">
        <v>1381</v>
      </c>
      <c r="D2828">
        <v>1900</v>
      </c>
      <c r="E2828" s="957">
        <v>1</v>
      </c>
      <c r="F2828" t="s">
        <v>442</v>
      </c>
      <c r="G2828" s="957">
        <v>366</v>
      </c>
      <c r="H2828" t="s">
        <v>387</v>
      </c>
      <c r="I2828" s="937" t="s">
        <v>489</v>
      </c>
      <c r="J2828" s="937" t="s">
        <v>445</v>
      </c>
      <c r="K2828" s="937" t="s">
        <v>6</v>
      </c>
      <c r="L2828" s="937" t="s">
        <v>118</v>
      </c>
      <c r="M2828" s="958" t="s">
        <v>189</v>
      </c>
      <c r="N2828" s="678">
        <f t="shared" ca="1" si="479"/>
        <v>164874.06552501567</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46718.464392293878</v>
      </c>
      <c r="P2828" s="678">
        <f t="shared" ca="1" si="488"/>
        <v>7391.8641824275046</v>
      </c>
      <c r="Q2828" s="678">
        <f t="shared" ca="1" si="488"/>
        <v>66097.209272425665</v>
      </c>
      <c r="R2828" s="678">
        <f t="shared" ca="1" si="488"/>
        <v>11939.058428993931</v>
      </c>
      <c r="S2828" s="678">
        <f t="shared" ca="1" si="488"/>
        <v>161.08046097033326</v>
      </c>
      <c r="T2828" s="678">
        <f t="shared" ca="1" si="488"/>
        <v>6471.4828065483616</v>
      </c>
      <c r="U2828" s="678">
        <f t="shared" ca="1" si="488"/>
        <v>0</v>
      </c>
      <c r="V2828" s="678">
        <f t="shared" ca="1" si="488"/>
        <v>1889.0657795132161</v>
      </c>
      <c r="W2828" s="678">
        <f t="shared" ca="1" si="481"/>
        <v>24205.840201842791</v>
      </c>
      <c r="X2828" s="678">
        <f t="shared" ca="1" si="484"/>
        <v>0</v>
      </c>
      <c r="Y2828" s="678">
        <f t="shared" ca="1" si="484"/>
        <v>0</v>
      </c>
      <c r="Z2828" s="678">
        <f t="shared" ca="1" si="484"/>
        <v>0</v>
      </c>
      <c r="AA2828" t="str">
        <f t="shared" si="485"/>
        <v>ASR_CMS_19</v>
      </c>
      <c r="AB2828" s="957">
        <f t="shared" si="486"/>
        <v>45406</v>
      </c>
      <c r="AC2828" t="str">
        <f t="shared" si="487"/>
        <v>Unaudited</v>
      </c>
    </row>
    <row r="2829" spans="1:29" x14ac:dyDescent="0.25">
      <c r="A2829" t="s">
        <v>421</v>
      </c>
      <c r="B2829" t="s">
        <v>1380</v>
      </c>
      <c r="C2829" t="s">
        <v>1381</v>
      </c>
      <c r="D2829">
        <v>1900</v>
      </c>
      <c r="E2829" s="957">
        <v>1</v>
      </c>
      <c r="F2829" t="s">
        <v>442</v>
      </c>
      <c r="G2829" s="957">
        <v>366</v>
      </c>
      <c r="H2829" t="s">
        <v>387</v>
      </c>
      <c r="I2829" s="937" t="s">
        <v>489</v>
      </c>
      <c r="J2829" s="937" t="s">
        <v>445</v>
      </c>
      <c r="K2829" s="937" t="s">
        <v>6</v>
      </c>
      <c r="L2829" s="937" t="s">
        <v>45</v>
      </c>
      <c r="M2829" s="958" t="s">
        <v>164</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ASR_CMS_19</v>
      </c>
      <c r="AB2829" s="957">
        <f t="shared" si="486"/>
        <v>45406</v>
      </c>
      <c r="AC2829" t="str">
        <f t="shared" si="487"/>
        <v>Unaudited</v>
      </c>
    </row>
    <row r="2830" spans="1:29" x14ac:dyDescent="0.25">
      <c r="A2830" t="s">
        <v>421</v>
      </c>
      <c r="B2830" t="s">
        <v>1380</v>
      </c>
      <c r="C2830" t="s">
        <v>1381</v>
      </c>
      <c r="D2830">
        <v>1900</v>
      </c>
      <c r="E2830" s="957">
        <v>1</v>
      </c>
      <c r="F2830" t="s">
        <v>442</v>
      </c>
      <c r="G2830" s="957">
        <v>366</v>
      </c>
      <c r="H2830" t="s">
        <v>387</v>
      </c>
      <c r="I2830" s="937" t="s">
        <v>489</v>
      </c>
      <c r="J2830" s="937" t="s">
        <v>445</v>
      </c>
      <c r="K2830" s="937" t="s">
        <v>6</v>
      </c>
      <c r="L2830" s="937" t="s">
        <v>46</v>
      </c>
      <c r="M2830" s="958" t="s">
        <v>165</v>
      </c>
      <c r="N2830" s="678">
        <f t="shared" ca="1" si="479"/>
        <v>19.353364317406569</v>
      </c>
      <c r="O2830" s="678">
        <f t="shared" ca="1" si="488"/>
        <v>1.5853537400804885</v>
      </c>
      <c r="P2830" s="678">
        <f t="shared" ca="1" si="488"/>
        <v>5.730736699642951</v>
      </c>
      <c r="Q2830" s="678">
        <f t="shared" ca="1" si="488"/>
        <v>3.1707074801609769</v>
      </c>
      <c r="R2830" s="678">
        <f t="shared" ca="1" si="488"/>
        <v>8.0738895274819118</v>
      </c>
      <c r="S2830" s="678">
        <f t="shared" ca="1" si="488"/>
        <v>0</v>
      </c>
      <c r="T2830" s="678">
        <f t="shared" ca="1" si="488"/>
        <v>0.79267687004024423</v>
      </c>
      <c r="U2830" s="678">
        <f t="shared" ca="1" si="488"/>
        <v>0</v>
      </c>
      <c r="V2830" s="678">
        <f t="shared" ca="1" si="488"/>
        <v>0</v>
      </c>
      <c r="W2830" s="678">
        <f t="shared" ca="1" si="481"/>
        <v>0</v>
      </c>
      <c r="X2830" s="678">
        <f t="shared" ca="1" si="484"/>
        <v>0</v>
      </c>
      <c r="Y2830" s="678">
        <f t="shared" ca="1" si="484"/>
        <v>0</v>
      </c>
      <c r="Z2830" s="678">
        <f t="shared" ca="1" si="484"/>
        <v>0</v>
      </c>
      <c r="AA2830" t="str">
        <f t="shared" si="485"/>
        <v>ASR_CMS_19</v>
      </c>
      <c r="AB2830" s="957">
        <f t="shared" si="486"/>
        <v>45406</v>
      </c>
      <c r="AC2830" t="str">
        <f t="shared" si="487"/>
        <v>Unaudited</v>
      </c>
    </row>
    <row r="2831" spans="1:29" x14ac:dyDescent="0.25">
      <c r="A2831" t="s">
        <v>421</v>
      </c>
      <c r="B2831" t="s">
        <v>1380</v>
      </c>
      <c r="C2831" t="s">
        <v>1381</v>
      </c>
      <c r="D2831">
        <v>1900</v>
      </c>
      <c r="E2831" s="957">
        <v>1</v>
      </c>
      <c r="F2831" t="s">
        <v>442</v>
      </c>
      <c r="G2831" s="957">
        <v>366</v>
      </c>
      <c r="H2831" t="s">
        <v>387</v>
      </c>
      <c r="I2831" s="937" t="s">
        <v>489</v>
      </c>
      <c r="J2831" s="937" t="s">
        <v>445</v>
      </c>
      <c r="K2831" s="937" t="s">
        <v>6</v>
      </c>
      <c r="L2831" s="937" t="s">
        <v>166</v>
      </c>
      <c r="M2831" s="958" t="s">
        <v>462</v>
      </c>
      <c r="N2831" s="678">
        <f t="shared" ca="1" si="479"/>
        <v>282238.85437272361</v>
      </c>
      <c r="O2831" s="678">
        <f t="shared" ca="1" si="488"/>
        <v>58604.160246880449</v>
      </c>
      <c r="P2831" s="678">
        <f t="shared" ca="1" si="488"/>
        <v>8184.1876406440224</v>
      </c>
      <c r="Q2831" s="678">
        <f t="shared" ca="1" si="488"/>
        <v>91014.571142113637</v>
      </c>
      <c r="R2831" s="678">
        <f t="shared" ca="1" si="488"/>
        <v>12241.483151324432</v>
      </c>
      <c r="S2831" s="678">
        <f t="shared" ca="1" si="488"/>
        <v>152.235012073165</v>
      </c>
      <c r="T2831" s="678">
        <f t="shared" ca="1" si="488"/>
        <v>7702.8049258317797</v>
      </c>
      <c r="U2831" s="678">
        <f t="shared" ca="1" si="488"/>
        <v>0</v>
      </c>
      <c r="V2831" s="678">
        <f t="shared" ca="1" si="488"/>
        <v>401.58588806830346</v>
      </c>
      <c r="W2831" s="678">
        <f t="shared" ca="1" si="481"/>
        <v>103937.82636578783</v>
      </c>
      <c r="X2831" s="678">
        <f t="shared" ca="1" si="484"/>
        <v>0</v>
      </c>
      <c r="Y2831" s="678">
        <f t="shared" ca="1" si="484"/>
        <v>0</v>
      </c>
      <c r="Z2831" s="678">
        <f t="shared" ca="1" si="484"/>
        <v>0</v>
      </c>
      <c r="AA2831" t="str">
        <f t="shared" si="485"/>
        <v>ASR_CMS_19</v>
      </c>
      <c r="AB2831" s="957">
        <f t="shared" si="486"/>
        <v>45406</v>
      </c>
      <c r="AC2831" t="str">
        <f t="shared" si="487"/>
        <v>Unaudited</v>
      </c>
    </row>
    <row r="2832" spans="1:29" x14ac:dyDescent="0.25">
      <c r="A2832" t="s">
        <v>421</v>
      </c>
      <c r="B2832" t="s">
        <v>1380</v>
      </c>
      <c r="C2832" t="s">
        <v>1381</v>
      </c>
      <c r="D2832">
        <v>1900</v>
      </c>
      <c r="E2832" s="957">
        <v>1</v>
      </c>
      <c r="F2832" t="s">
        <v>442</v>
      </c>
      <c r="G2832" s="957">
        <v>366</v>
      </c>
      <c r="H2832" t="s">
        <v>387</v>
      </c>
      <c r="I2832" s="937" t="s">
        <v>489</v>
      </c>
      <c r="J2832" s="937" t="s">
        <v>445</v>
      </c>
      <c r="K2832" s="937" t="s">
        <v>435</v>
      </c>
      <c r="L2832" s="937" t="s">
        <v>121</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ASR_CMS_19</v>
      </c>
      <c r="AB2832" s="957">
        <f t="shared" si="486"/>
        <v>45406</v>
      </c>
      <c r="AC2832" t="str">
        <f t="shared" si="487"/>
        <v>Unaudited</v>
      </c>
    </row>
    <row r="2833" spans="1:29" x14ac:dyDescent="0.25">
      <c r="A2833" t="s">
        <v>421</v>
      </c>
      <c r="B2833" t="s">
        <v>1380</v>
      </c>
      <c r="C2833" t="s">
        <v>1381</v>
      </c>
      <c r="D2833">
        <v>1900</v>
      </c>
      <c r="E2833" s="957">
        <v>1</v>
      </c>
      <c r="F2833" t="s">
        <v>442</v>
      </c>
      <c r="G2833" s="957">
        <v>366</v>
      </c>
      <c r="H2833" t="s">
        <v>387</v>
      </c>
      <c r="I2833" s="937" t="s">
        <v>489</v>
      </c>
      <c r="J2833" s="937" t="s">
        <v>445</v>
      </c>
      <c r="K2833" s="937" t="s">
        <v>435</v>
      </c>
      <c r="L2833" s="937" t="s">
        <v>938</v>
      </c>
      <c r="M2833" s="958" t="s">
        <v>930</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ASR_CMS_19</v>
      </c>
      <c r="AB2833" s="957">
        <f t="shared" si="486"/>
        <v>45406</v>
      </c>
      <c r="AC2833" t="str">
        <f t="shared" si="487"/>
        <v>Unaudited</v>
      </c>
    </row>
    <row r="2834" spans="1:29" x14ac:dyDescent="0.25">
      <c r="A2834" t="s">
        <v>421</v>
      </c>
      <c r="B2834" t="s">
        <v>1380</v>
      </c>
      <c r="C2834" t="s">
        <v>1381</v>
      </c>
      <c r="D2834">
        <v>1900</v>
      </c>
      <c r="E2834" s="957">
        <v>1</v>
      </c>
      <c r="F2834" t="s">
        <v>442</v>
      </c>
      <c r="G2834" s="957">
        <v>366</v>
      </c>
      <c r="H2834" t="s">
        <v>387</v>
      </c>
      <c r="I2834" s="937" t="s">
        <v>489</v>
      </c>
      <c r="J2834" s="937" t="s">
        <v>445</v>
      </c>
      <c r="K2834" s="937" t="s">
        <v>435</v>
      </c>
      <c r="L2834" s="937" t="s">
        <v>168</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ASR_CMS_19</v>
      </c>
      <c r="AB2834" s="957">
        <f t="shared" si="486"/>
        <v>45406</v>
      </c>
      <c r="AC2834" t="str">
        <f t="shared" si="487"/>
        <v>Unaudited</v>
      </c>
    </row>
    <row r="2835" spans="1:29" x14ac:dyDescent="0.25">
      <c r="A2835" t="s">
        <v>421</v>
      </c>
      <c r="B2835" t="s">
        <v>1380</v>
      </c>
      <c r="C2835" t="s">
        <v>1381</v>
      </c>
      <c r="D2835">
        <v>1900</v>
      </c>
      <c r="E2835" s="957">
        <v>1</v>
      </c>
      <c r="F2835" t="s">
        <v>442</v>
      </c>
      <c r="G2835" s="957">
        <v>366</v>
      </c>
      <c r="H2835" t="s">
        <v>387</v>
      </c>
      <c r="I2835" s="937" t="s">
        <v>489</v>
      </c>
      <c r="J2835" s="937" t="s">
        <v>445</v>
      </c>
      <c r="K2835" s="937" t="s">
        <v>435</v>
      </c>
      <c r="L2835" s="945" t="s">
        <v>169</v>
      </c>
      <c r="M2835" s="960" t="s">
        <v>330</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ASR_CMS_19</v>
      </c>
      <c r="AB2835" s="957">
        <f t="shared" si="486"/>
        <v>45406</v>
      </c>
      <c r="AC2835" t="str">
        <f t="shared" si="487"/>
        <v>Unaudited</v>
      </c>
    </row>
    <row r="2836" spans="1:29" x14ac:dyDescent="0.25">
      <c r="A2836" t="s">
        <v>421</v>
      </c>
      <c r="B2836" t="s">
        <v>1380</v>
      </c>
      <c r="C2836" t="s">
        <v>1381</v>
      </c>
      <c r="D2836">
        <v>1900</v>
      </c>
      <c r="E2836" s="957">
        <v>1</v>
      </c>
      <c r="F2836" t="s">
        <v>442</v>
      </c>
      <c r="G2836" s="957">
        <v>366</v>
      </c>
      <c r="H2836" t="s">
        <v>387</v>
      </c>
      <c r="I2836" s="937" t="s">
        <v>489</v>
      </c>
      <c r="J2836" s="937" t="s">
        <v>451</v>
      </c>
      <c r="K2836" s="937" t="s">
        <v>436</v>
      </c>
      <c r="L2836" s="947" t="s">
        <v>122</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4119308.5712729525</v>
      </c>
      <c r="O2836" s="678">
        <f t="shared" ca="1" si="489"/>
        <v>90.823594043007489</v>
      </c>
      <c r="P2836" s="678">
        <f t="shared" ca="1" si="489"/>
        <v>4119217.7476789095</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ASR_CMS_19</v>
      </c>
      <c r="AB2836" s="957">
        <f t="shared" si="486"/>
        <v>45406</v>
      </c>
      <c r="AC2836" t="str">
        <f t="shared" si="487"/>
        <v>Unaudited</v>
      </c>
    </row>
    <row r="2837" spans="1:29" x14ac:dyDescent="0.25">
      <c r="A2837" t="s">
        <v>421</v>
      </c>
      <c r="B2837" t="s">
        <v>1380</v>
      </c>
      <c r="C2837" t="s">
        <v>1381</v>
      </c>
      <c r="D2837">
        <v>1900</v>
      </c>
      <c r="E2837" s="957">
        <v>1</v>
      </c>
      <c r="F2837" t="s">
        <v>442</v>
      </c>
      <c r="G2837" s="957">
        <v>366</v>
      </c>
      <c r="H2837" t="s">
        <v>387</v>
      </c>
      <c r="I2837" s="958" t="s">
        <v>489</v>
      </c>
      <c r="J2837" s="958" t="s">
        <v>451</v>
      </c>
      <c r="K2837" s="958" t="s">
        <v>436</v>
      </c>
      <c r="L2837" s="937" t="s">
        <v>123</v>
      </c>
      <c r="M2837" s="958" t="s">
        <v>98</v>
      </c>
      <c r="N2837" s="678">
        <f t="shared" ca="1" si="490"/>
        <v>513667.88313359371</v>
      </c>
      <c r="O2837" s="678">
        <f t="shared" ca="1" si="489"/>
        <v>47221.141719203864</v>
      </c>
      <c r="P2837" s="678">
        <f t="shared" ca="1" si="489"/>
        <v>466446.74141438986</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ASR_CMS_19</v>
      </c>
      <c r="AB2837" s="957">
        <f t="shared" si="486"/>
        <v>45406</v>
      </c>
      <c r="AC2837" t="str">
        <f t="shared" si="487"/>
        <v>Unaudited</v>
      </c>
    </row>
    <row r="2838" spans="1:29" x14ac:dyDescent="0.25">
      <c r="A2838" t="s">
        <v>421</v>
      </c>
      <c r="B2838" t="s">
        <v>1380</v>
      </c>
      <c r="C2838" t="s">
        <v>1381</v>
      </c>
      <c r="D2838">
        <v>1900</v>
      </c>
      <c r="E2838" s="957">
        <v>1</v>
      </c>
      <c r="F2838" t="s">
        <v>442</v>
      </c>
      <c r="G2838" s="957">
        <v>366</v>
      </c>
      <c r="H2838" t="s">
        <v>387</v>
      </c>
      <c r="I2838" s="937" t="s">
        <v>489</v>
      </c>
      <c r="J2838" s="937" t="s">
        <v>451</v>
      </c>
      <c r="K2838" s="937" t="s">
        <v>436</v>
      </c>
      <c r="L2838" s="937" t="s">
        <v>124</v>
      </c>
      <c r="M2838" s="962" t="s">
        <v>99</v>
      </c>
      <c r="N2838" s="678">
        <f t="shared" ca="1" si="490"/>
        <v>416996.61366086116</v>
      </c>
      <c r="O2838" s="678">
        <f t="shared" ca="1" si="489"/>
        <v>75339.97884105987</v>
      </c>
      <c r="P2838" s="678">
        <f t="shared" ca="1" si="489"/>
        <v>341656.63481980131</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ASR_CMS_19</v>
      </c>
      <c r="AB2838" s="957">
        <f t="shared" si="486"/>
        <v>45406</v>
      </c>
      <c r="AC2838" t="str">
        <f t="shared" si="487"/>
        <v>Unaudited</v>
      </c>
    </row>
    <row r="2839" spans="1:29" x14ac:dyDescent="0.25">
      <c r="A2839" t="s">
        <v>421</v>
      </c>
      <c r="B2839" t="s">
        <v>1380</v>
      </c>
      <c r="C2839" t="s">
        <v>1381</v>
      </c>
      <c r="D2839">
        <v>1900</v>
      </c>
      <c r="E2839" s="957">
        <v>1</v>
      </c>
      <c r="F2839" t="s">
        <v>442</v>
      </c>
      <c r="G2839" s="957">
        <v>366</v>
      </c>
      <c r="H2839" t="s">
        <v>387</v>
      </c>
      <c r="I2839" s="937" t="s">
        <v>489</v>
      </c>
      <c r="J2839" s="937" t="s">
        <v>451</v>
      </c>
      <c r="K2839" s="937" t="s">
        <v>436</v>
      </c>
      <c r="L2839" s="937" t="s">
        <v>125</v>
      </c>
      <c r="M2839" s="962" t="s">
        <v>100</v>
      </c>
      <c r="N2839" s="678">
        <f t="shared" ca="1" si="490"/>
        <v>24702.132385897869</v>
      </c>
      <c r="O2839" s="678">
        <f t="shared" ca="1" si="489"/>
        <v>22988.850322470793</v>
      </c>
      <c r="P2839" s="678">
        <f t="shared" ca="1" si="489"/>
        <v>1713.282063427077</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ASR_CMS_19</v>
      </c>
      <c r="AB2839" s="957">
        <f t="shared" si="486"/>
        <v>45406</v>
      </c>
      <c r="AC2839" t="str">
        <f t="shared" si="487"/>
        <v>Unaudited</v>
      </c>
    </row>
    <row r="2840" spans="1:29" x14ac:dyDescent="0.25">
      <c r="A2840" t="s">
        <v>421</v>
      </c>
      <c r="B2840" t="s">
        <v>1380</v>
      </c>
      <c r="C2840" t="s">
        <v>1381</v>
      </c>
      <c r="D2840">
        <v>1900</v>
      </c>
      <c r="E2840" s="957">
        <v>1</v>
      </c>
      <c r="F2840" t="s">
        <v>442</v>
      </c>
      <c r="G2840" s="957">
        <v>366</v>
      </c>
      <c r="H2840" t="s">
        <v>387</v>
      </c>
      <c r="I2840" s="937" t="s">
        <v>489</v>
      </c>
      <c r="J2840" s="937" t="s">
        <v>451</v>
      </c>
      <c r="K2840" s="937" t="s">
        <v>436</v>
      </c>
      <c r="L2840" s="937" t="s">
        <v>126</v>
      </c>
      <c r="M2840" s="962" t="s">
        <v>101</v>
      </c>
      <c r="N2840" s="678">
        <f t="shared" ca="1" si="490"/>
        <v>512139.70722745644</v>
      </c>
      <c r="O2840" s="678">
        <f t="shared" ca="1" si="489"/>
        <v>81748.8631371261</v>
      </c>
      <c r="P2840" s="678">
        <f t="shared" ca="1" si="489"/>
        <v>430390.84409033036</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ASR_CMS_19</v>
      </c>
      <c r="AB2840" s="957">
        <f t="shared" si="486"/>
        <v>45406</v>
      </c>
      <c r="AC2840" t="str">
        <f t="shared" si="487"/>
        <v>Unaudited</v>
      </c>
    </row>
    <row r="2841" spans="1:29" x14ac:dyDescent="0.25">
      <c r="A2841" t="s">
        <v>421</v>
      </c>
      <c r="B2841" t="s">
        <v>1380</v>
      </c>
      <c r="C2841" t="s">
        <v>1381</v>
      </c>
      <c r="D2841">
        <v>1900</v>
      </c>
      <c r="E2841" s="957">
        <v>1</v>
      </c>
      <c r="F2841" t="s">
        <v>442</v>
      </c>
      <c r="G2841" s="957">
        <v>366</v>
      </c>
      <c r="H2841" t="s">
        <v>387</v>
      </c>
      <c r="I2841" s="937" t="s">
        <v>489</v>
      </c>
      <c r="J2841" s="937" t="s">
        <v>451</v>
      </c>
      <c r="K2841" s="937" t="s">
        <v>436</v>
      </c>
      <c r="L2841" s="937" t="s">
        <v>127</v>
      </c>
      <c r="M2841" s="962" t="s">
        <v>28</v>
      </c>
      <c r="N2841" s="678">
        <f t="shared" ca="1" si="490"/>
        <v>23739.653421936411</v>
      </c>
      <c r="O2841" s="678">
        <f t="shared" ca="1" si="489"/>
        <v>23739.653421936411</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ASR_CMS_19</v>
      </c>
      <c r="AB2841" s="957">
        <f t="shared" si="486"/>
        <v>45406</v>
      </c>
      <c r="AC2841" t="str">
        <f t="shared" si="487"/>
        <v>Unaudited</v>
      </c>
    </row>
    <row r="2842" spans="1:29" x14ac:dyDescent="0.25">
      <c r="A2842" t="s">
        <v>421</v>
      </c>
      <c r="B2842" t="s">
        <v>1380</v>
      </c>
      <c r="C2842" t="s">
        <v>1381</v>
      </c>
      <c r="D2842">
        <v>1900</v>
      </c>
      <c r="E2842" s="957">
        <v>1</v>
      </c>
      <c r="F2842" t="s">
        <v>442</v>
      </c>
      <c r="G2842" s="957">
        <v>366</v>
      </c>
      <c r="H2842" t="s">
        <v>387</v>
      </c>
      <c r="I2842" s="937" t="s">
        <v>489</v>
      </c>
      <c r="J2842" s="937" t="s">
        <v>437</v>
      </c>
      <c r="K2842" s="937" t="s">
        <v>437</v>
      </c>
      <c r="L2842" s="937" t="s">
        <v>129</v>
      </c>
      <c r="M2842" s="962" t="s">
        <v>327</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ASR_CMS_19</v>
      </c>
      <c r="AB2842" s="957">
        <f t="shared" si="486"/>
        <v>45406</v>
      </c>
      <c r="AC2842" t="str">
        <f t="shared" si="487"/>
        <v>Unaudited</v>
      </c>
    </row>
    <row r="2843" spans="1:29" x14ac:dyDescent="0.25">
      <c r="A2843" t="s">
        <v>421</v>
      </c>
      <c r="B2843" t="s">
        <v>1380</v>
      </c>
      <c r="C2843" t="s">
        <v>1381</v>
      </c>
      <c r="D2843">
        <v>1900</v>
      </c>
      <c r="E2843" s="957">
        <v>1</v>
      </c>
      <c r="F2843" t="s">
        <v>442</v>
      </c>
      <c r="G2843" s="957">
        <v>366</v>
      </c>
      <c r="H2843" t="s">
        <v>387</v>
      </c>
      <c r="I2843" s="937" t="s">
        <v>489</v>
      </c>
      <c r="J2843" s="937" t="s">
        <v>437</v>
      </c>
      <c r="K2843" s="937" t="s">
        <v>437</v>
      </c>
      <c r="L2843" s="937" t="s">
        <v>130</v>
      </c>
      <c r="M2843" s="962" t="s">
        <v>326</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ASR_CMS_19</v>
      </c>
      <c r="AB2843" s="957">
        <f t="shared" si="486"/>
        <v>45406</v>
      </c>
      <c r="AC2843" t="str">
        <f t="shared" si="487"/>
        <v>Unaudited</v>
      </c>
    </row>
    <row r="2844" spans="1:29" ht="30" x14ac:dyDescent="0.25">
      <c r="A2844" t="s">
        <v>421</v>
      </c>
      <c r="B2844" t="s">
        <v>1380</v>
      </c>
      <c r="C2844" t="s">
        <v>1381</v>
      </c>
      <c r="D2844">
        <v>1900</v>
      </c>
      <c r="E2844" s="957">
        <v>1</v>
      </c>
      <c r="F2844" t="s">
        <v>442</v>
      </c>
      <c r="G2844" s="957">
        <v>366</v>
      </c>
      <c r="H2844" t="s">
        <v>387</v>
      </c>
      <c r="I2844" s="937" t="s">
        <v>489</v>
      </c>
      <c r="J2844" s="937" t="s">
        <v>437</v>
      </c>
      <c r="K2844" s="937" t="s">
        <v>437</v>
      </c>
      <c r="L2844" s="945" t="s">
        <v>131</v>
      </c>
      <c r="M2844" s="960" t="s">
        <v>180</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ASR_CMS_19</v>
      </c>
      <c r="AB2844" s="957">
        <f t="shared" si="486"/>
        <v>45406</v>
      </c>
      <c r="AC2844" t="str">
        <f t="shared" si="487"/>
        <v>Unaudited</v>
      </c>
    </row>
    <row r="2845" spans="1:29" x14ac:dyDescent="0.25">
      <c r="A2845" t="s">
        <v>421</v>
      </c>
      <c r="B2845" t="s">
        <v>1380</v>
      </c>
      <c r="C2845" t="s">
        <v>1381</v>
      </c>
      <c r="D2845">
        <v>1900</v>
      </c>
      <c r="E2845" s="957">
        <v>1</v>
      </c>
      <c r="F2845" t="s">
        <v>442</v>
      </c>
      <c r="G2845" s="957">
        <v>366</v>
      </c>
      <c r="H2845" t="s">
        <v>387</v>
      </c>
      <c r="I2845" s="962" t="s">
        <v>489</v>
      </c>
      <c r="J2845" s="962" t="s">
        <v>437</v>
      </c>
      <c r="K2845" s="962" t="s">
        <v>437</v>
      </c>
      <c r="L2845" s="937" t="s">
        <v>132</v>
      </c>
      <c r="M2845" s="962" t="s">
        <v>495</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ASR_CMS_19</v>
      </c>
      <c r="AB2845" s="957">
        <f t="shared" si="486"/>
        <v>45406</v>
      </c>
      <c r="AC2845" t="str">
        <f t="shared" si="487"/>
        <v>Unaudited</v>
      </c>
    </row>
    <row r="2846" spans="1:29" x14ac:dyDescent="0.25">
      <c r="A2846" t="s">
        <v>421</v>
      </c>
      <c r="B2846" t="s">
        <v>1380</v>
      </c>
      <c r="C2846" t="s">
        <v>1381</v>
      </c>
      <c r="D2846">
        <v>1900</v>
      </c>
      <c r="E2846" s="957">
        <v>1</v>
      </c>
      <c r="F2846" t="s">
        <v>442</v>
      </c>
      <c r="G2846" s="957">
        <v>366</v>
      </c>
      <c r="H2846" t="s">
        <v>387</v>
      </c>
      <c r="I2846" s="937" t="s">
        <v>489</v>
      </c>
      <c r="J2846" s="937" t="s">
        <v>437</v>
      </c>
      <c r="K2846" s="937" t="s">
        <v>437</v>
      </c>
      <c r="L2846" s="943" t="s">
        <v>133</v>
      </c>
      <c r="M2846" s="963" t="s">
        <v>496</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ASR_CMS_19</v>
      </c>
      <c r="AB2846" s="957">
        <f t="shared" si="486"/>
        <v>45406</v>
      </c>
      <c r="AC2846" t="str">
        <f t="shared" si="487"/>
        <v>Unaudited</v>
      </c>
    </row>
    <row r="2847" spans="1:29" x14ac:dyDescent="0.25">
      <c r="A2847" t="s">
        <v>421</v>
      </c>
      <c r="B2847" t="s">
        <v>1380</v>
      </c>
      <c r="C2847" t="s">
        <v>1381</v>
      </c>
      <c r="D2847">
        <v>1900</v>
      </c>
      <c r="E2847" s="957">
        <v>1</v>
      </c>
      <c r="F2847" t="s">
        <v>442</v>
      </c>
      <c r="G2847" s="957">
        <v>366</v>
      </c>
      <c r="H2847" t="s">
        <v>387</v>
      </c>
      <c r="I2847" s="937" t="s">
        <v>489</v>
      </c>
      <c r="J2847" s="937" t="s">
        <v>437</v>
      </c>
      <c r="K2847" s="937" t="s">
        <v>437</v>
      </c>
      <c r="L2847" s="943" t="s">
        <v>134</v>
      </c>
      <c r="M2847" s="963" t="s">
        <v>497</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ASR_CMS_19</v>
      </c>
      <c r="AB2847" s="957">
        <f t="shared" si="486"/>
        <v>45406</v>
      </c>
      <c r="AC2847" t="str">
        <f t="shared" si="487"/>
        <v>Unaudited</v>
      </c>
    </row>
    <row r="2848" spans="1:29" x14ac:dyDescent="0.25">
      <c r="A2848" t="s">
        <v>421</v>
      </c>
      <c r="B2848" t="s">
        <v>1380</v>
      </c>
      <c r="C2848" t="s">
        <v>1381</v>
      </c>
      <c r="D2848">
        <v>1900</v>
      </c>
      <c r="E2848" s="957">
        <v>1</v>
      </c>
      <c r="F2848" t="s">
        <v>442</v>
      </c>
      <c r="G2848" s="957">
        <v>366</v>
      </c>
      <c r="H2848" t="s">
        <v>387</v>
      </c>
      <c r="I2848" s="937" t="s">
        <v>490</v>
      </c>
      <c r="J2848" s="937" t="s">
        <v>26</v>
      </c>
      <c r="K2848" s="937" t="s">
        <v>26</v>
      </c>
      <c r="L2848" s="947" t="s">
        <v>270</v>
      </c>
      <c r="M2848" s="964" t="s">
        <v>26</v>
      </c>
      <c r="N2848" s="678">
        <f t="shared" ca="1" si="490"/>
        <v>738342.4102809052</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ASR_CMS_19</v>
      </c>
      <c r="AB2848" s="957">
        <f t="shared" si="486"/>
        <v>45406</v>
      </c>
      <c r="AC2848" t="str">
        <f t="shared" si="487"/>
        <v>Unaudited</v>
      </c>
    </row>
    <row r="2849" spans="1:29" x14ac:dyDescent="0.25">
      <c r="A2849" t="s">
        <v>421</v>
      </c>
      <c r="B2849" t="s">
        <v>1380</v>
      </c>
      <c r="C2849" t="s">
        <v>1381</v>
      </c>
      <c r="D2849">
        <v>1900</v>
      </c>
      <c r="E2849" s="957">
        <v>1</v>
      </c>
      <c r="F2849" t="s">
        <v>1026</v>
      </c>
      <c r="G2849" s="957" t="s">
        <v>1379</v>
      </c>
      <c r="H2849" t="s">
        <v>387</v>
      </c>
      <c r="I2849" s="963" t="s">
        <v>433</v>
      </c>
      <c r="J2849" s="963" t="s">
        <v>433</v>
      </c>
      <c r="K2849" s="963" t="s">
        <v>433</v>
      </c>
      <c r="L2849" s="943"/>
      <c r="M2849" s="963" t="s">
        <v>433</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ASR_CMS_19</v>
      </c>
      <c r="AB2849" s="957">
        <f t="shared" si="486"/>
        <v>45406</v>
      </c>
      <c r="AC2849" t="str">
        <f t="shared" si="487"/>
        <v>Unaudited</v>
      </c>
    </row>
    <row r="2850" spans="1:29" x14ac:dyDescent="0.25">
      <c r="A2850" t="s">
        <v>421</v>
      </c>
      <c r="B2850" t="s">
        <v>1380</v>
      </c>
      <c r="C2850" t="s">
        <v>1381</v>
      </c>
      <c r="D2850">
        <v>1900</v>
      </c>
      <c r="E2850" s="957">
        <v>1</v>
      </c>
      <c r="F2850" t="s">
        <v>1026</v>
      </c>
      <c r="G2850" s="957" t="s">
        <v>1379</v>
      </c>
      <c r="H2850" t="s">
        <v>387</v>
      </c>
      <c r="I2850" s="937" t="s">
        <v>488</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687618.66103842459</v>
      </c>
      <c r="AA2850" t="str">
        <f t="shared" si="485"/>
        <v>ASR_CMS_19</v>
      </c>
      <c r="AB2850" s="957">
        <f t="shared" si="486"/>
        <v>45406</v>
      </c>
      <c r="AC2850" t="str">
        <f t="shared" si="487"/>
        <v>Unaudited</v>
      </c>
    </row>
    <row r="2851" spans="1:29" x14ac:dyDescent="0.25">
      <c r="A2851" t="s">
        <v>421</v>
      </c>
      <c r="B2851" t="s">
        <v>1380</v>
      </c>
      <c r="C2851" t="s">
        <v>1381</v>
      </c>
      <c r="D2851">
        <v>1900</v>
      </c>
      <c r="E2851" s="957">
        <v>1</v>
      </c>
      <c r="F2851" t="s">
        <v>1026</v>
      </c>
      <c r="G2851" s="957" t="s">
        <v>1379</v>
      </c>
      <c r="H2851" t="s">
        <v>387</v>
      </c>
      <c r="I2851" s="937" t="s">
        <v>488</v>
      </c>
      <c r="J2851" s="937" t="s">
        <v>12</v>
      </c>
      <c r="K2851" s="937" t="s">
        <v>1323</v>
      </c>
      <c r="L2851" s="937" t="s">
        <v>1314</v>
      </c>
      <c r="M2851" s="962" t="s">
        <v>1323</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ASR_CMS_19</v>
      </c>
      <c r="AB2851" s="957">
        <f t="shared" si="486"/>
        <v>45406</v>
      </c>
      <c r="AC2851" t="str">
        <f t="shared" si="487"/>
        <v>Unaudited</v>
      </c>
    </row>
    <row r="2852" spans="1:29" x14ac:dyDescent="0.25">
      <c r="A2852" t="s">
        <v>421</v>
      </c>
      <c r="B2852" t="s">
        <v>1380</v>
      </c>
      <c r="C2852" t="s">
        <v>1381</v>
      </c>
      <c r="D2852">
        <v>1900</v>
      </c>
      <c r="E2852" s="957">
        <v>1</v>
      </c>
      <c r="F2852" t="s">
        <v>1026</v>
      </c>
      <c r="G2852" s="957" t="s">
        <v>1379</v>
      </c>
      <c r="H2852" t="s">
        <v>387</v>
      </c>
      <c r="I2852" s="937" t="s">
        <v>488</v>
      </c>
      <c r="J2852" s="937" t="s">
        <v>491</v>
      </c>
      <c r="K2852" s="937" t="s">
        <v>492</v>
      </c>
      <c r="L2852" s="937" t="s">
        <v>63</v>
      </c>
      <c r="M2852" s="962" t="s">
        <v>344</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ASR_CMS_19</v>
      </c>
      <c r="AB2852" s="957">
        <f t="shared" si="486"/>
        <v>45406</v>
      </c>
      <c r="AC2852" t="str">
        <f t="shared" si="487"/>
        <v>Unaudited</v>
      </c>
    </row>
    <row r="2853" spans="1:29" x14ac:dyDescent="0.25">
      <c r="A2853" t="s">
        <v>421</v>
      </c>
      <c r="B2853" t="s">
        <v>1380</v>
      </c>
      <c r="C2853" t="s">
        <v>1381</v>
      </c>
      <c r="D2853">
        <v>1900</v>
      </c>
      <c r="E2853" s="957">
        <v>1</v>
      </c>
      <c r="F2853" t="s">
        <v>1026</v>
      </c>
      <c r="G2853" s="957" t="s">
        <v>1379</v>
      </c>
      <c r="H2853" t="s">
        <v>387</v>
      </c>
      <c r="I2853" s="937" t="s">
        <v>488</v>
      </c>
      <c r="J2853" s="937" t="s">
        <v>491</v>
      </c>
      <c r="K2853" s="937" t="s">
        <v>1014</v>
      </c>
      <c r="L2853" s="945" t="s">
        <v>910</v>
      </c>
      <c r="M2853" s="960" t="s">
        <v>911</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ASR_CMS_19</v>
      </c>
      <c r="AB2853" s="957">
        <f t="shared" si="486"/>
        <v>45406</v>
      </c>
      <c r="AC2853" t="str">
        <f t="shared" si="487"/>
        <v>Unaudited</v>
      </c>
    </row>
    <row r="2854" spans="1:29" x14ac:dyDescent="0.25">
      <c r="A2854" t="s">
        <v>421</v>
      </c>
      <c r="B2854" t="s">
        <v>1380</v>
      </c>
      <c r="C2854" t="s">
        <v>1381</v>
      </c>
      <c r="D2854">
        <v>1900</v>
      </c>
      <c r="E2854" s="957">
        <v>1</v>
      </c>
      <c r="F2854" t="s">
        <v>1026</v>
      </c>
      <c r="G2854" s="957" t="s">
        <v>1379</v>
      </c>
      <c r="H2854" t="s">
        <v>387</v>
      </c>
      <c r="I2854" s="962" t="s">
        <v>488</v>
      </c>
      <c r="J2854" s="962" t="s">
        <v>13</v>
      </c>
      <c r="K2854" s="962" t="s">
        <v>493</v>
      </c>
      <c r="L2854" s="937" t="s">
        <v>95</v>
      </c>
      <c r="M2854" s="962" t="s">
        <v>147</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ASR_CMS_19</v>
      </c>
      <c r="AB2854" s="957">
        <f t="shared" si="486"/>
        <v>45406</v>
      </c>
      <c r="AC2854" t="str">
        <f t="shared" si="487"/>
        <v>Unaudited</v>
      </c>
    </row>
    <row r="2855" spans="1:29" x14ac:dyDescent="0.25">
      <c r="A2855" t="s">
        <v>421</v>
      </c>
      <c r="B2855" t="s">
        <v>1380</v>
      </c>
      <c r="C2855" t="s">
        <v>1381</v>
      </c>
      <c r="D2855">
        <v>1900</v>
      </c>
      <c r="E2855" s="957">
        <v>1</v>
      </c>
      <c r="F2855" t="s">
        <v>1026</v>
      </c>
      <c r="G2855" s="957" t="s">
        <v>1379</v>
      </c>
      <c r="H2855" t="s">
        <v>387</v>
      </c>
      <c r="I2855" s="937" t="s">
        <v>488</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ASR_CMS_19</v>
      </c>
      <c r="AB2855" s="957">
        <f t="shared" si="486"/>
        <v>45406</v>
      </c>
      <c r="AC2855" t="str">
        <f t="shared" si="487"/>
        <v>Unaudited</v>
      </c>
    </row>
    <row r="2856" spans="1:29" x14ac:dyDescent="0.25">
      <c r="A2856" t="s">
        <v>421</v>
      </c>
      <c r="B2856" t="s">
        <v>1380</v>
      </c>
      <c r="C2856" t="s">
        <v>1381</v>
      </c>
      <c r="D2856">
        <v>1900</v>
      </c>
      <c r="E2856" s="957">
        <v>1</v>
      </c>
      <c r="F2856" t="s">
        <v>1026</v>
      </c>
      <c r="G2856" s="957" t="s">
        <v>1379</v>
      </c>
      <c r="H2856" t="s">
        <v>387</v>
      </c>
      <c r="I2856" s="937" t="s">
        <v>489</v>
      </c>
      <c r="J2856" s="937" t="s">
        <v>445</v>
      </c>
      <c r="K2856" s="937" t="s">
        <v>0</v>
      </c>
      <c r="L2856" s="937">
        <v>2.1</v>
      </c>
      <c r="M2856" s="962" t="s">
        <v>148</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948606.1476485848</v>
      </c>
      <c r="AA2856" t="str">
        <f t="shared" si="485"/>
        <v>ASR_CMS_19</v>
      </c>
      <c r="AB2856" s="957">
        <f t="shared" si="486"/>
        <v>45406</v>
      </c>
      <c r="AC2856" t="str">
        <f t="shared" si="487"/>
        <v>Unaudited</v>
      </c>
    </row>
    <row r="2857" spans="1:29" ht="30" x14ac:dyDescent="0.25">
      <c r="A2857" t="s">
        <v>421</v>
      </c>
      <c r="B2857" t="s">
        <v>1380</v>
      </c>
      <c r="C2857" t="s">
        <v>1381</v>
      </c>
      <c r="D2857">
        <v>1900</v>
      </c>
      <c r="E2857" s="957">
        <v>1</v>
      </c>
      <c r="F2857" t="s">
        <v>1026</v>
      </c>
      <c r="G2857" s="957" t="s">
        <v>1379</v>
      </c>
      <c r="H2857" t="s">
        <v>387</v>
      </c>
      <c r="I2857" s="937" t="s">
        <v>489</v>
      </c>
      <c r="J2857" s="937" t="s">
        <v>445</v>
      </c>
      <c r="K2857" s="937" t="s">
        <v>0</v>
      </c>
      <c r="L2857" s="937">
        <v>2.2000000000000002</v>
      </c>
      <c r="M2857" s="962" t="s">
        <v>149</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-668423.65933756914</v>
      </c>
      <c r="AA2857" t="str">
        <f t="shared" si="485"/>
        <v>ASR_CMS_19</v>
      </c>
      <c r="AB2857" s="957">
        <f t="shared" si="486"/>
        <v>45406</v>
      </c>
      <c r="AC2857" t="str">
        <f t="shared" si="487"/>
        <v>Unaudited</v>
      </c>
    </row>
    <row r="2858" spans="1:29" x14ac:dyDescent="0.25">
      <c r="A2858" t="s">
        <v>421</v>
      </c>
      <c r="B2858" t="s">
        <v>1380</v>
      </c>
      <c r="C2858" t="s">
        <v>1381</v>
      </c>
      <c r="D2858">
        <v>1900</v>
      </c>
      <c r="E2858" s="957">
        <v>1</v>
      </c>
      <c r="F2858" t="s">
        <v>1026</v>
      </c>
      <c r="G2858" s="957" t="s">
        <v>1379</v>
      </c>
      <c r="H2858" t="s">
        <v>387</v>
      </c>
      <c r="I2858" s="937" t="s">
        <v>489</v>
      </c>
      <c r="J2858" s="937" t="s">
        <v>445</v>
      </c>
      <c r="K2858" s="937" t="s">
        <v>0</v>
      </c>
      <c r="L2858" s="945">
        <v>2.2999999999999998</v>
      </c>
      <c r="M2858" s="960" t="s">
        <v>150</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91968.091894073485</v>
      </c>
      <c r="AA2858" t="str">
        <f t="shared" si="485"/>
        <v>ASR_CMS_19</v>
      </c>
      <c r="AB2858" s="957">
        <f t="shared" si="486"/>
        <v>45406</v>
      </c>
      <c r="AC2858" t="str">
        <f t="shared" si="487"/>
        <v>Unaudited</v>
      </c>
    </row>
    <row r="2859" spans="1:29" x14ac:dyDescent="0.25">
      <c r="A2859" t="s">
        <v>421</v>
      </c>
      <c r="B2859" t="s">
        <v>1380</v>
      </c>
      <c r="C2859" t="s">
        <v>1381</v>
      </c>
      <c r="D2859">
        <v>1900</v>
      </c>
      <c r="E2859" s="957">
        <v>1</v>
      </c>
      <c r="F2859" t="s">
        <v>1026</v>
      </c>
      <c r="G2859" s="957" t="s">
        <v>1379</v>
      </c>
      <c r="H2859" t="s">
        <v>387</v>
      </c>
      <c r="I2859" s="962" t="s">
        <v>489</v>
      </c>
      <c r="J2859" s="962" t="s">
        <v>445</v>
      </c>
      <c r="K2859" s="962" t="s">
        <v>0</v>
      </c>
      <c r="L2859" s="937">
        <v>2.4</v>
      </c>
      <c r="M2859" s="962" t="s">
        <v>151</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104413.94924391271</v>
      </c>
      <c r="AA2859" t="str">
        <f t="shared" si="485"/>
        <v>ASR_CMS_19</v>
      </c>
      <c r="AB2859" s="957">
        <f t="shared" si="486"/>
        <v>45406</v>
      </c>
      <c r="AC2859" t="str">
        <f t="shared" si="487"/>
        <v>Unaudited</v>
      </c>
    </row>
    <row r="2860" spans="1:29" ht="30" x14ac:dyDescent="0.25">
      <c r="A2860" t="s">
        <v>421</v>
      </c>
      <c r="B2860" t="s">
        <v>1380</v>
      </c>
      <c r="C2860" t="s">
        <v>1381</v>
      </c>
      <c r="D2860">
        <v>1900</v>
      </c>
      <c r="E2860" s="957">
        <v>1</v>
      </c>
      <c r="F2860" t="s">
        <v>1026</v>
      </c>
      <c r="G2860" s="957" t="s">
        <v>1379</v>
      </c>
      <c r="H2860" t="s">
        <v>387</v>
      </c>
      <c r="I2860" s="937" t="s">
        <v>489</v>
      </c>
      <c r="J2860" s="937" t="s">
        <v>445</v>
      </c>
      <c r="K2860" s="937" t="s">
        <v>0</v>
      </c>
      <c r="L2860" s="937">
        <v>2.5</v>
      </c>
      <c r="M2860" s="962" t="s">
        <v>152</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-476466.71823418967</v>
      </c>
      <c r="AA2860" t="str">
        <f t="shared" si="485"/>
        <v>ASR_CMS_19</v>
      </c>
      <c r="AB2860" s="957">
        <f t="shared" si="486"/>
        <v>45406</v>
      </c>
      <c r="AC2860" t="str">
        <f t="shared" si="487"/>
        <v>Unaudited</v>
      </c>
    </row>
    <row r="2861" spans="1:29" x14ac:dyDescent="0.25">
      <c r="A2861" t="s">
        <v>421</v>
      </c>
      <c r="B2861" t="s">
        <v>1380</v>
      </c>
      <c r="C2861" t="s">
        <v>1381</v>
      </c>
      <c r="D2861">
        <v>1900</v>
      </c>
      <c r="E2861" s="957">
        <v>1</v>
      </c>
      <c r="F2861" t="s">
        <v>1026</v>
      </c>
      <c r="G2861" s="957" t="s">
        <v>1379</v>
      </c>
      <c r="H2861" t="s">
        <v>387</v>
      </c>
      <c r="I2861" s="937" t="s">
        <v>489</v>
      </c>
      <c r="J2861" s="937" t="s">
        <v>445</v>
      </c>
      <c r="K2861" s="937" t="s">
        <v>0</v>
      </c>
      <c r="L2861" s="937" t="s">
        <v>97</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ASR_CMS_19</v>
      </c>
      <c r="AB2861" s="957">
        <f t="shared" si="486"/>
        <v>45406</v>
      </c>
      <c r="AC2861" t="str">
        <f t="shared" si="487"/>
        <v>Unaudited</v>
      </c>
    </row>
    <row r="2862" spans="1:29" x14ac:dyDescent="0.25">
      <c r="A2862" t="s">
        <v>421</v>
      </c>
      <c r="B2862" t="s">
        <v>1380</v>
      </c>
      <c r="C2862" t="s">
        <v>1381</v>
      </c>
      <c r="D2862">
        <v>1900</v>
      </c>
      <c r="E2862" s="957">
        <v>1</v>
      </c>
      <c r="F2862" t="s">
        <v>1026</v>
      </c>
      <c r="G2862" s="957" t="s">
        <v>1379</v>
      </c>
      <c r="H2862" t="s">
        <v>387</v>
      </c>
      <c r="I2862" s="937" t="s">
        <v>489</v>
      </c>
      <c r="J2862" s="937" t="s">
        <v>445</v>
      </c>
      <c r="K2862" s="937" t="s">
        <v>0</v>
      </c>
      <c r="L2862" s="937" t="s">
        <v>153</v>
      </c>
      <c r="M2862" s="962" t="s">
        <v>452</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ASR_CMS_19</v>
      </c>
      <c r="AB2862" s="957">
        <f t="shared" si="486"/>
        <v>45406</v>
      </c>
      <c r="AC2862" t="str">
        <f t="shared" si="487"/>
        <v>Unaudited</v>
      </c>
    </row>
    <row r="2863" spans="1:29" x14ac:dyDescent="0.25">
      <c r="A2863" t="s">
        <v>421</v>
      </c>
      <c r="B2863" t="s">
        <v>1380</v>
      </c>
      <c r="C2863" t="s">
        <v>1381</v>
      </c>
      <c r="D2863">
        <v>1900</v>
      </c>
      <c r="E2863" s="957">
        <v>1</v>
      </c>
      <c r="F2863" t="s">
        <v>1026</v>
      </c>
      <c r="G2863" s="957" t="s">
        <v>1379</v>
      </c>
      <c r="H2863" t="s">
        <v>387</v>
      </c>
      <c r="I2863" s="937" t="s">
        <v>489</v>
      </c>
      <c r="J2863" s="937" t="s">
        <v>445</v>
      </c>
      <c r="K2863" s="937" t="s">
        <v>0</v>
      </c>
      <c r="L2863" s="945" t="s">
        <v>912</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52435.01</v>
      </c>
      <c r="AA2863" t="str">
        <f t="shared" si="485"/>
        <v>ASR_CMS_19</v>
      </c>
      <c r="AB2863" s="957">
        <f t="shared" si="486"/>
        <v>45406</v>
      </c>
      <c r="AC2863" t="str">
        <f t="shared" si="487"/>
        <v>Unaudited</v>
      </c>
    </row>
    <row r="2864" spans="1:29" x14ac:dyDescent="0.25">
      <c r="A2864" t="s">
        <v>421</v>
      </c>
      <c r="B2864" t="s">
        <v>1380</v>
      </c>
      <c r="C2864" t="s">
        <v>1381</v>
      </c>
      <c r="D2864">
        <v>1900</v>
      </c>
      <c r="E2864" s="957">
        <v>1</v>
      </c>
      <c r="F2864" t="s">
        <v>1026</v>
      </c>
      <c r="G2864" s="957" t="s">
        <v>1379</v>
      </c>
      <c r="H2864" t="s">
        <v>387</v>
      </c>
      <c r="I2864" s="962" t="s">
        <v>489</v>
      </c>
      <c r="J2864" s="962" t="s">
        <v>445</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248921.21481386697</v>
      </c>
      <c r="AA2864" t="str">
        <f t="shared" si="485"/>
        <v>ASR_CMS_19</v>
      </c>
      <c r="AB2864" s="957">
        <f t="shared" si="486"/>
        <v>45406</v>
      </c>
      <c r="AC2864" t="str">
        <f t="shared" si="487"/>
        <v>Unaudited</v>
      </c>
    </row>
    <row r="2865" spans="1:29" x14ac:dyDescent="0.25">
      <c r="A2865" t="s">
        <v>421</v>
      </c>
      <c r="B2865" t="s">
        <v>1380</v>
      </c>
      <c r="C2865" t="s">
        <v>1381</v>
      </c>
      <c r="D2865">
        <v>1900</v>
      </c>
      <c r="E2865" s="957">
        <v>1</v>
      </c>
      <c r="F2865" t="s">
        <v>1026</v>
      </c>
      <c r="G2865" s="957" t="s">
        <v>1379</v>
      </c>
      <c r="H2865" t="s">
        <v>387</v>
      </c>
      <c r="I2865" s="937" t="s">
        <v>489</v>
      </c>
      <c r="J2865" s="937" t="s">
        <v>445</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173744.09465586429</v>
      </c>
      <c r="AA2865" t="str">
        <f t="shared" si="485"/>
        <v>ASR_CMS_19</v>
      </c>
      <c r="AB2865" s="957">
        <f t="shared" si="486"/>
        <v>45406</v>
      </c>
      <c r="AC2865" t="str">
        <f t="shared" si="487"/>
        <v>Unaudited</v>
      </c>
    </row>
    <row r="2866" spans="1:29" x14ac:dyDescent="0.25">
      <c r="A2866" t="s">
        <v>421</v>
      </c>
      <c r="B2866" t="s">
        <v>1380</v>
      </c>
      <c r="C2866" t="s">
        <v>1381</v>
      </c>
      <c r="D2866">
        <v>1900</v>
      </c>
      <c r="E2866" s="957">
        <v>1</v>
      </c>
      <c r="F2866" t="s">
        <v>1026</v>
      </c>
      <c r="G2866" s="957" t="s">
        <v>1379</v>
      </c>
      <c r="H2866" t="s">
        <v>387</v>
      </c>
      <c r="I2866" s="937" t="s">
        <v>489</v>
      </c>
      <c r="J2866" s="937" t="s">
        <v>445</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ASR_CMS_19</v>
      </c>
      <c r="AB2866" s="957">
        <f t="shared" si="486"/>
        <v>45406</v>
      </c>
      <c r="AC2866" t="str">
        <f t="shared" si="487"/>
        <v>Unaudited</v>
      </c>
    </row>
    <row r="2867" spans="1:29" x14ac:dyDescent="0.25">
      <c r="A2867" t="s">
        <v>421</v>
      </c>
      <c r="B2867" t="s">
        <v>1380</v>
      </c>
      <c r="C2867" t="s">
        <v>1381</v>
      </c>
      <c r="D2867">
        <v>1900</v>
      </c>
      <c r="E2867" s="957">
        <v>1</v>
      </c>
      <c r="F2867" t="s">
        <v>1026</v>
      </c>
      <c r="G2867" s="957" t="s">
        <v>1379</v>
      </c>
      <c r="H2867" t="s">
        <v>387</v>
      </c>
      <c r="I2867" s="937" t="s">
        <v>489</v>
      </c>
      <c r="J2867" s="937" t="s">
        <v>445</v>
      </c>
      <c r="K2867" s="937" t="s">
        <v>53</v>
      </c>
      <c r="L2867" s="937" t="s">
        <v>44</v>
      </c>
      <c r="M2867" s="962" t="s">
        <v>154</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ASR_CMS_19</v>
      </c>
      <c r="AB2867" s="957">
        <f t="shared" si="486"/>
        <v>45406</v>
      </c>
      <c r="AC2867" t="str">
        <f t="shared" si="487"/>
        <v>Unaudited</v>
      </c>
    </row>
    <row r="2868" spans="1:29" x14ac:dyDescent="0.25">
      <c r="A2868" t="s">
        <v>421</v>
      </c>
      <c r="B2868" t="s">
        <v>1380</v>
      </c>
      <c r="C2868" t="s">
        <v>1381</v>
      </c>
      <c r="D2868">
        <v>1900</v>
      </c>
      <c r="E2868" s="957">
        <v>1</v>
      </c>
      <c r="F2868" t="s">
        <v>1026</v>
      </c>
      <c r="G2868" s="957" t="s">
        <v>1379</v>
      </c>
      <c r="H2868" t="s">
        <v>387</v>
      </c>
      <c r="I2868" s="937" t="s">
        <v>489</v>
      </c>
      <c r="J2868" s="937" t="s">
        <v>445</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ASR_CMS_19</v>
      </c>
      <c r="AB2868" s="957">
        <f t="shared" si="486"/>
        <v>45406</v>
      </c>
      <c r="AC2868" t="str">
        <f t="shared" si="487"/>
        <v>Unaudited</v>
      </c>
    </row>
    <row r="2869" spans="1:29" x14ac:dyDescent="0.25">
      <c r="A2869" t="s">
        <v>421</v>
      </c>
      <c r="B2869" t="s">
        <v>1380</v>
      </c>
      <c r="C2869" t="s">
        <v>1381</v>
      </c>
      <c r="D2869">
        <v>1900</v>
      </c>
      <c r="E2869" s="957">
        <v>1</v>
      </c>
      <c r="F2869" t="s">
        <v>1026</v>
      </c>
      <c r="G2869" s="957" t="s">
        <v>1379</v>
      </c>
      <c r="H2869" t="s">
        <v>387</v>
      </c>
      <c r="I2869" s="937" t="s">
        <v>489</v>
      </c>
      <c r="J2869" s="937" t="s">
        <v>445</v>
      </c>
      <c r="K2869" s="937" t="s">
        <v>53</v>
      </c>
      <c r="L2869" s="937" t="s">
        <v>42</v>
      </c>
      <c r="M2869" s="962" t="s">
        <v>155</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-2181161.8673910303</v>
      </c>
      <c r="AA2869" t="str">
        <f t="shared" si="485"/>
        <v>ASR_CMS_19</v>
      </c>
      <c r="AB2869" s="957">
        <f t="shared" si="486"/>
        <v>45406</v>
      </c>
      <c r="AC2869" t="str">
        <f t="shared" si="487"/>
        <v>Unaudited</v>
      </c>
    </row>
    <row r="2870" spans="1:29" x14ac:dyDescent="0.25">
      <c r="A2870" t="s">
        <v>421</v>
      </c>
      <c r="B2870" t="s">
        <v>1380</v>
      </c>
      <c r="C2870" t="s">
        <v>1381</v>
      </c>
      <c r="D2870">
        <v>1900</v>
      </c>
      <c r="E2870" s="957">
        <v>1</v>
      </c>
      <c r="F2870" t="s">
        <v>1026</v>
      </c>
      <c r="G2870" s="957" t="s">
        <v>1379</v>
      </c>
      <c r="H2870" t="s">
        <v>387</v>
      </c>
      <c r="I2870" s="937" t="s">
        <v>489</v>
      </c>
      <c r="J2870" s="937" t="s">
        <v>445</v>
      </c>
      <c r="K2870" s="937" t="s">
        <v>53</v>
      </c>
      <c r="L2870" s="937" t="s">
        <v>43</v>
      </c>
      <c r="M2870" s="962" t="s">
        <v>463</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-1571.7369561608893</v>
      </c>
      <c r="AA2870" t="str">
        <f t="shared" si="485"/>
        <v>ASR_CMS_19</v>
      </c>
      <c r="AB2870" s="957">
        <f t="shared" si="486"/>
        <v>45406</v>
      </c>
      <c r="AC2870" t="str">
        <f t="shared" si="487"/>
        <v>Unaudited</v>
      </c>
    </row>
    <row r="2871" spans="1:29" x14ac:dyDescent="0.25">
      <c r="A2871" t="s">
        <v>421</v>
      </c>
      <c r="B2871" t="s">
        <v>1380</v>
      </c>
      <c r="C2871" t="s">
        <v>1381</v>
      </c>
      <c r="D2871">
        <v>1900</v>
      </c>
      <c r="E2871" s="957">
        <v>1</v>
      </c>
      <c r="F2871" t="s">
        <v>1026</v>
      </c>
      <c r="G2871" s="957" t="s">
        <v>1379</v>
      </c>
      <c r="H2871" t="s">
        <v>387</v>
      </c>
      <c r="I2871" s="937" t="s">
        <v>489</v>
      </c>
      <c r="J2871" s="937" t="s">
        <v>445</v>
      </c>
      <c r="K2871" s="937" t="s">
        <v>915</v>
      </c>
      <c r="L2871" s="945" t="s">
        <v>916</v>
      </c>
      <c r="M2871" s="960" t="s">
        <v>915</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127.00606215582967</v>
      </c>
      <c r="AA2871" t="str">
        <f t="shared" si="485"/>
        <v>ASR_CMS_19</v>
      </c>
      <c r="AB2871" s="957">
        <f t="shared" si="486"/>
        <v>45406</v>
      </c>
      <c r="AC2871" t="str">
        <f t="shared" si="487"/>
        <v>Unaudited</v>
      </c>
    </row>
    <row r="2872" spans="1:29" x14ac:dyDescent="0.25">
      <c r="A2872" t="s">
        <v>421</v>
      </c>
      <c r="B2872" t="s">
        <v>1380</v>
      </c>
      <c r="C2872" t="s">
        <v>1381</v>
      </c>
      <c r="D2872">
        <v>1900</v>
      </c>
      <c r="E2872" s="957">
        <v>1</v>
      </c>
      <c r="F2872" t="s">
        <v>1026</v>
      </c>
      <c r="G2872" s="957" t="s">
        <v>1379</v>
      </c>
      <c r="H2872" t="s">
        <v>387</v>
      </c>
      <c r="I2872" s="962" t="s">
        <v>489</v>
      </c>
      <c r="J2872" s="962" t="s">
        <v>445</v>
      </c>
      <c r="K2872" s="962" t="s">
        <v>915</v>
      </c>
      <c r="L2872" s="937" t="s">
        <v>917</v>
      </c>
      <c r="M2872" s="962" t="s">
        <v>920</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-92071.147957187553</v>
      </c>
      <c r="AA2872" t="str">
        <f t="shared" si="485"/>
        <v>ASR_CMS_19</v>
      </c>
      <c r="AB2872" s="957">
        <f t="shared" si="486"/>
        <v>45406</v>
      </c>
      <c r="AC2872" t="str">
        <f t="shared" si="487"/>
        <v>Unaudited</v>
      </c>
    </row>
    <row r="2873" spans="1:29" x14ac:dyDescent="0.25">
      <c r="A2873" t="s">
        <v>421</v>
      </c>
      <c r="B2873" t="s">
        <v>1380</v>
      </c>
      <c r="C2873" t="s">
        <v>1381</v>
      </c>
      <c r="D2873">
        <v>1900</v>
      </c>
      <c r="E2873" s="957">
        <v>1</v>
      </c>
      <c r="F2873" t="s">
        <v>1026</v>
      </c>
      <c r="G2873" s="957" t="s">
        <v>1379</v>
      </c>
      <c r="H2873" t="s">
        <v>387</v>
      </c>
      <c r="I2873" s="937" t="s">
        <v>489</v>
      </c>
      <c r="J2873" s="937" t="s">
        <v>445</v>
      </c>
      <c r="K2873" s="937" t="s">
        <v>915</v>
      </c>
      <c r="L2873" s="937" t="s">
        <v>918</v>
      </c>
      <c r="M2873" s="962" t="s">
        <v>921</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ASR_CMS_19</v>
      </c>
      <c r="AB2873" s="957">
        <f t="shared" si="486"/>
        <v>45406</v>
      </c>
      <c r="AC2873" t="str">
        <f t="shared" si="487"/>
        <v>Unaudited</v>
      </c>
    </row>
    <row r="2874" spans="1:29" x14ac:dyDescent="0.25">
      <c r="A2874" t="s">
        <v>421</v>
      </c>
      <c r="B2874" t="s">
        <v>1380</v>
      </c>
      <c r="C2874" t="s">
        <v>1381</v>
      </c>
      <c r="D2874">
        <v>1900</v>
      </c>
      <c r="E2874" s="957">
        <v>1</v>
      </c>
      <c r="F2874" t="s">
        <v>1026</v>
      </c>
      <c r="G2874" s="957" t="s">
        <v>1379</v>
      </c>
      <c r="H2874" t="s">
        <v>387</v>
      </c>
      <c r="I2874" s="937" t="s">
        <v>489</v>
      </c>
      <c r="J2874" s="937" t="s">
        <v>445</v>
      </c>
      <c r="K2874" s="937" t="s">
        <v>446</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103830.10927471351</v>
      </c>
      <c r="AA2874" t="str">
        <f t="shared" si="485"/>
        <v>ASR_CMS_19</v>
      </c>
      <c r="AB2874" s="957">
        <f t="shared" si="486"/>
        <v>45406</v>
      </c>
      <c r="AC2874" t="str">
        <f t="shared" si="487"/>
        <v>Unaudited</v>
      </c>
    </row>
    <row r="2875" spans="1:29" ht="30" x14ac:dyDescent="0.25">
      <c r="A2875" t="s">
        <v>421</v>
      </c>
      <c r="B2875" t="s">
        <v>1380</v>
      </c>
      <c r="C2875" t="s">
        <v>1381</v>
      </c>
      <c r="D2875">
        <v>1900</v>
      </c>
      <c r="E2875" s="957">
        <v>1</v>
      </c>
      <c r="F2875" t="s">
        <v>1026</v>
      </c>
      <c r="G2875" s="957" t="s">
        <v>1379</v>
      </c>
      <c r="H2875" t="s">
        <v>387</v>
      </c>
      <c r="I2875" s="937" t="s">
        <v>489</v>
      </c>
      <c r="J2875" s="937" t="s">
        <v>445</v>
      </c>
      <c r="K2875" s="937" t="s">
        <v>446</v>
      </c>
      <c r="L2875" s="937">
        <v>5.2</v>
      </c>
      <c r="M2875" s="962" t="s">
        <v>304</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ASR_CMS_19</v>
      </c>
      <c r="AB2875" s="957">
        <f t="shared" si="486"/>
        <v>45406</v>
      </c>
      <c r="AC2875" t="str">
        <f t="shared" si="487"/>
        <v>Unaudited</v>
      </c>
    </row>
    <row r="2876" spans="1:29" ht="30" x14ac:dyDescent="0.25">
      <c r="A2876" t="s">
        <v>421</v>
      </c>
      <c r="B2876" t="s">
        <v>1380</v>
      </c>
      <c r="C2876" t="s">
        <v>1381</v>
      </c>
      <c r="D2876">
        <v>1900</v>
      </c>
      <c r="E2876" s="957">
        <v>1</v>
      </c>
      <c r="F2876" t="s">
        <v>1026</v>
      </c>
      <c r="G2876" s="957" t="s">
        <v>1379</v>
      </c>
      <c r="H2876" t="s">
        <v>387</v>
      </c>
      <c r="I2876" s="937" t="s">
        <v>489</v>
      </c>
      <c r="J2876" s="937" t="s">
        <v>445</v>
      </c>
      <c r="K2876" s="937" t="s">
        <v>446</v>
      </c>
      <c r="L2876" s="937">
        <v>5.3</v>
      </c>
      <c r="M2876" s="962" t="s">
        <v>305</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-189814.94237231131</v>
      </c>
      <c r="AA2876" t="str">
        <f t="shared" si="485"/>
        <v>ASR_CMS_19</v>
      </c>
      <c r="AB2876" s="957">
        <f t="shared" si="486"/>
        <v>45406</v>
      </c>
      <c r="AC2876" t="str">
        <f t="shared" si="487"/>
        <v>Unaudited</v>
      </c>
    </row>
    <row r="2877" spans="1:29" x14ac:dyDescent="0.25">
      <c r="A2877" t="s">
        <v>421</v>
      </c>
      <c r="B2877" t="s">
        <v>1380</v>
      </c>
      <c r="C2877" t="s">
        <v>1381</v>
      </c>
      <c r="D2877">
        <v>1900</v>
      </c>
      <c r="E2877" s="957">
        <v>1</v>
      </c>
      <c r="F2877" t="s">
        <v>1026</v>
      </c>
      <c r="G2877" s="957" t="s">
        <v>1379</v>
      </c>
      <c r="H2877" t="s">
        <v>387</v>
      </c>
      <c r="I2877" s="937" t="s">
        <v>489</v>
      </c>
      <c r="J2877" s="937" t="s">
        <v>445</v>
      </c>
      <c r="K2877" s="937" t="s">
        <v>446</v>
      </c>
      <c r="L2877" s="937" t="s">
        <v>82</v>
      </c>
      <c r="M2877" s="962" t="s">
        <v>454</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ASR_CMS_19</v>
      </c>
      <c r="AB2877" s="957">
        <f t="shared" si="486"/>
        <v>45406</v>
      </c>
      <c r="AC2877" t="str">
        <f t="shared" si="487"/>
        <v>Unaudited</v>
      </c>
    </row>
    <row r="2878" spans="1:29" x14ac:dyDescent="0.25">
      <c r="A2878" t="s">
        <v>421</v>
      </c>
      <c r="B2878" t="s">
        <v>1380</v>
      </c>
      <c r="C2878" t="s">
        <v>1381</v>
      </c>
      <c r="D2878">
        <v>1900</v>
      </c>
      <c r="E2878" s="957">
        <v>1</v>
      </c>
      <c r="F2878" t="s">
        <v>1026</v>
      </c>
      <c r="G2878" s="957" t="s">
        <v>1379</v>
      </c>
      <c r="H2878" t="s">
        <v>387</v>
      </c>
      <c r="I2878" s="937" t="s">
        <v>489</v>
      </c>
      <c r="J2878" s="937" t="s">
        <v>445</v>
      </c>
      <c r="K2878" s="937" t="s">
        <v>447</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ASR_CMS_19</v>
      </c>
      <c r="AB2878" s="957">
        <f t="shared" si="486"/>
        <v>45406</v>
      </c>
      <c r="AC2878" t="str">
        <f t="shared" si="487"/>
        <v>Unaudited</v>
      </c>
    </row>
    <row r="2879" spans="1:29" x14ac:dyDescent="0.25">
      <c r="A2879" t="s">
        <v>421</v>
      </c>
      <c r="B2879" t="s">
        <v>1380</v>
      </c>
      <c r="C2879" t="s">
        <v>1381</v>
      </c>
      <c r="D2879">
        <v>1900</v>
      </c>
      <c r="E2879" s="957">
        <v>1</v>
      </c>
      <c r="F2879" t="s">
        <v>1026</v>
      </c>
      <c r="G2879" s="957" t="s">
        <v>1379</v>
      </c>
      <c r="H2879" t="s">
        <v>387</v>
      </c>
      <c r="I2879" s="937" t="s">
        <v>489</v>
      </c>
      <c r="J2879" s="937" t="s">
        <v>445</v>
      </c>
      <c r="K2879" s="937" t="s">
        <v>447</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ASR_CMS_19</v>
      </c>
      <c r="AB2879" s="957">
        <f t="shared" si="486"/>
        <v>45406</v>
      </c>
      <c r="AC2879" t="str">
        <f t="shared" si="487"/>
        <v>Unaudited</v>
      </c>
    </row>
    <row r="2880" spans="1:29" x14ac:dyDescent="0.25">
      <c r="A2880" t="s">
        <v>421</v>
      </c>
      <c r="B2880" t="s">
        <v>1380</v>
      </c>
      <c r="C2880" t="s">
        <v>1381</v>
      </c>
      <c r="D2880">
        <v>1900</v>
      </c>
      <c r="E2880" s="957">
        <v>1</v>
      </c>
      <c r="F2880" t="s">
        <v>1026</v>
      </c>
      <c r="G2880" s="957" t="s">
        <v>1379</v>
      </c>
      <c r="H2880" t="s">
        <v>387</v>
      </c>
      <c r="I2880" s="937" t="s">
        <v>489</v>
      </c>
      <c r="J2880" s="937" t="s">
        <v>445</v>
      </c>
      <c r="K2880" s="937" t="s">
        <v>447</v>
      </c>
      <c r="L2880" s="937">
        <v>6.3</v>
      </c>
      <c r="M2880" s="962" t="s">
        <v>185</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ASR_CMS_19</v>
      </c>
      <c r="AB2880" s="957">
        <f t="shared" si="486"/>
        <v>45406</v>
      </c>
      <c r="AC2880" t="str">
        <f t="shared" si="487"/>
        <v>Unaudited</v>
      </c>
    </row>
    <row r="2881" spans="1:29" x14ac:dyDescent="0.25">
      <c r="A2881" t="s">
        <v>421</v>
      </c>
      <c r="B2881" t="s">
        <v>1380</v>
      </c>
      <c r="C2881" t="s">
        <v>1381</v>
      </c>
      <c r="D2881">
        <v>1900</v>
      </c>
      <c r="E2881" s="957">
        <v>1</v>
      </c>
      <c r="F2881" t="s">
        <v>1026</v>
      </c>
      <c r="G2881" s="957" t="s">
        <v>1379</v>
      </c>
      <c r="H2881" t="s">
        <v>387</v>
      </c>
      <c r="I2881" s="937" t="s">
        <v>489</v>
      </c>
      <c r="J2881" s="937" t="s">
        <v>445</v>
      </c>
      <c r="K2881" s="937" t="s">
        <v>447</v>
      </c>
      <c r="L2881" s="937" t="s">
        <v>87</v>
      </c>
      <c r="M2881" s="962" t="s">
        <v>455</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ASR_CMS_19</v>
      </c>
      <c r="AB2881" s="957">
        <f t="shared" si="486"/>
        <v>45406</v>
      </c>
      <c r="AC2881" t="str">
        <f t="shared" si="487"/>
        <v>Unaudited</v>
      </c>
    </row>
    <row r="2882" spans="1:29" x14ac:dyDescent="0.25">
      <c r="A2882" t="s">
        <v>421</v>
      </c>
      <c r="B2882" t="s">
        <v>1380</v>
      </c>
      <c r="C2882" t="s">
        <v>1381</v>
      </c>
      <c r="D2882">
        <v>1900</v>
      </c>
      <c r="E2882" s="957">
        <v>1</v>
      </c>
      <c r="F2882" t="s">
        <v>1026</v>
      </c>
      <c r="G2882" s="957" t="s">
        <v>1379</v>
      </c>
      <c r="H2882" t="s">
        <v>387</v>
      </c>
      <c r="I2882" s="937" t="s">
        <v>489</v>
      </c>
      <c r="J2882" s="937" t="s">
        <v>445</v>
      </c>
      <c r="K2882" s="937" t="s">
        <v>448</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-9840.3781658566877</v>
      </c>
      <c r="AA2882" t="str">
        <f t="shared" ref="AA2882:AA2945" si="497">file_name</f>
        <v>ASR_CMS_19</v>
      </c>
      <c r="AB2882" s="957">
        <f t="shared" ref="AB2882:AB2945" si="498">file_date</f>
        <v>45406</v>
      </c>
      <c r="AC2882" t="str">
        <f t="shared" ref="AC2882:AC2945" si="499">status</f>
        <v>Unaudited</v>
      </c>
    </row>
    <row r="2883" spans="1:29" x14ac:dyDescent="0.25">
      <c r="A2883" t="s">
        <v>421</v>
      </c>
      <c r="B2883" t="s">
        <v>1380</v>
      </c>
      <c r="C2883" t="s">
        <v>1381</v>
      </c>
      <c r="D2883">
        <v>1900</v>
      </c>
      <c r="E2883" s="957">
        <v>1</v>
      </c>
      <c r="F2883" t="s">
        <v>1026</v>
      </c>
      <c r="G2883" s="957" t="s">
        <v>1379</v>
      </c>
      <c r="H2883" t="s">
        <v>387</v>
      </c>
      <c r="I2883" s="937" t="s">
        <v>489</v>
      </c>
      <c r="J2883" s="937" t="s">
        <v>445</v>
      </c>
      <c r="K2883" s="937" t="s">
        <v>448</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ASR_CMS_19</v>
      </c>
      <c r="AB2883" s="957">
        <f t="shared" si="498"/>
        <v>45406</v>
      </c>
      <c r="AC2883" t="str">
        <f t="shared" si="499"/>
        <v>Unaudited</v>
      </c>
    </row>
    <row r="2884" spans="1:29" x14ac:dyDescent="0.25">
      <c r="A2884" t="s">
        <v>421</v>
      </c>
      <c r="B2884" t="s">
        <v>1380</v>
      </c>
      <c r="C2884" t="s">
        <v>1381</v>
      </c>
      <c r="D2884">
        <v>1900</v>
      </c>
      <c r="E2884" s="957">
        <v>1</v>
      </c>
      <c r="F2884" t="s">
        <v>1026</v>
      </c>
      <c r="G2884" s="957" t="s">
        <v>1379</v>
      </c>
      <c r="H2884" t="s">
        <v>387</v>
      </c>
      <c r="I2884" s="937" t="s">
        <v>489</v>
      </c>
      <c r="J2884" s="937" t="s">
        <v>445</v>
      </c>
      <c r="K2884" s="937" t="s">
        <v>448</v>
      </c>
      <c r="L2884" s="945">
        <v>7.3</v>
      </c>
      <c r="M2884" s="960" t="s">
        <v>156</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ASR_CMS_19</v>
      </c>
      <c r="AB2884" s="957">
        <f t="shared" si="498"/>
        <v>45406</v>
      </c>
      <c r="AC2884" t="str">
        <f t="shared" si="499"/>
        <v>Unaudited</v>
      </c>
    </row>
    <row r="2885" spans="1:29" x14ac:dyDescent="0.25">
      <c r="A2885" t="s">
        <v>421</v>
      </c>
      <c r="B2885" t="s">
        <v>1380</v>
      </c>
      <c r="C2885" t="s">
        <v>1381</v>
      </c>
      <c r="D2885">
        <v>1900</v>
      </c>
      <c r="E2885" s="957">
        <v>1</v>
      </c>
      <c r="F2885" t="s">
        <v>1026</v>
      </c>
      <c r="G2885" s="957" t="s">
        <v>1379</v>
      </c>
      <c r="H2885" t="s">
        <v>387</v>
      </c>
      <c r="I2885" s="962" t="s">
        <v>489</v>
      </c>
      <c r="J2885" s="962" t="s">
        <v>445</v>
      </c>
      <c r="K2885" s="962" t="s">
        <v>448</v>
      </c>
      <c r="L2885" s="953" t="s">
        <v>91</v>
      </c>
      <c r="M2885" s="962" t="s">
        <v>456</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ASR_CMS_19</v>
      </c>
      <c r="AB2885" s="957">
        <f t="shared" si="498"/>
        <v>45406</v>
      </c>
      <c r="AC2885" t="str">
        <f t="shared" si="499"/>
        <v>Unaudited</v>
      </c>
    </row>
    <row r="2886" spans="1:29" x14ac:dyDescent="0.25">
      <c r="A2886" t="s">
        <v>421</v>
      </c>
      <c r="B2886" t="s">
        <v>1380</v>
      </c>
      <c r="C2886" t="s">
        <v>1381</v>
      </c>
      <c r="D2886">
        <v>1900</v>
      </c>
      <c r="E2886" s="957">
        <v>1</v>
      </c>
      <c r="F2886" t="s">
        <v>1026</v>
      </c>
      <c r="G2886" s="957" t="s">
        <v>1379</v>
      </c>
      <c r="H2886" t="s">
        <v>387</v>
      </c>
      <c r="I2886" s="958" t="s">
        <v>489</v>
      </c>
      <c r="J2886" s="958" t="s">
        <v>445</v>
      </c>
      <c r="K2886" s="958" t="s">
        <v>449</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-15846.935428798392</v>
      </c>
      <c r="AA2886" t="str">
        <f t="shared" si="497"/>
        <v>ASR_CMS_19</v>
      </c>
      <c r="AB2886" s="957">
        <f t="shared" si="498"/>
        <v>45406</v>
      </c>
      <c r="AC2886" t="str">
        <f t="shared" si="499"/>
        <v>Unaudited</v>
      </c>
    </row>
    <row r="2887" spans="1:29" x14ac:dyDescent="0.25">
      <c r="A2887" t="s">
        <v>421</v>
      </c>
      <c r="B2887" t="s">
        <v>1380</v>
      </c>
      <c r="C2887" t="s">
        <v>1381</v>
      </c>
      <c r="D2887">
        <v>1900</v>
      </c>
      <c r="E2887" s="957">
        <v>1</v>
      </c>
      <c r="F2887" t="s">
        <v>1026</v>
      </c>
      <c r="G2887" s="957" t="s">
        <v>1379</v>
      </c>
      <c r="H2887" t="s">
        <v>387</v>
      </c>
      <c r="I2887" s="958" t="s">
        <v>489</v>
      </c>
      <c r="J2887" s="958" t="s">
        <v>445</v>
      </c>
      <c r="K2887" s="958" t="s">
        <v>449</v>
      </c>
      <c r="L2887" s="937" t="s">
        <v>113</v>
      </c>
      <c r="M2887" s="958" t="s">
        <v>444</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ASR_CMS_19</v>
      </c>
      <c r="AB2887" s="957">
        <f t="shared" si="498"/>
        <v>45406</v>
      </c>
      <c r="AC2887" t="str">
        <f t="shared" si="499"/>
        <v>Unaudited</v>
      </c>
    </row>
    <row r="2888" spans="1:29" x14ac:dyDescent="0.25">
      <c r="A2888" t="s">
        <v>421</v>
      </c>
      <c r="B2888" t="s">
        <v>1380</v>
      </c>
      <c r="C2888" t="s">
        <v>1381</v>
      </c>
      <c r="D2888">
        <v>1900</v>
      </c>
      <c r="E2888" s="957">
        <v>1</v>
      </c>
      <c r="F2888" t="s">
        <v>1026</v>
      </c>
      <c r="G2888" s="957" t="s">
        <v>1379</v>
      </c>
      <c r="H2888" t="s">
        <v>387</v>
      </c>
      <c r="I2888" s="958" t="s">
        <v>489</v>
      </c>
      <c r="J2888" s="958" t="s">
        <v>445</v>
      </c>
      <c r="K2888" s="958" t="s">
        <v>449</v>
      </c>
      <c r="L2888" s="937" t="s">
        <v>115</v>
      </c>
      <c r="M2888" s="958" t="s">
        <v>158</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ASR_CMS_19</v>
      </c>
      <c r="AB2888" s="957">
        <f t="shared" si="498"/>
        <v>45406</v>
      </c>
      <c r="AC2888" t="str">
        <f t="shared" si="499"/>
        <v>Unaudited</v>
      </c>
    </row>
    <row r="2889" spans="1:29" x14ac:dyDescent="0.25">
      <c r="A2889" t="s">
        <v>421</v>
      </c>
      <c r="B2889" t="s">
        <v>1380</v>
      </c>
      <c r="C2889" t="s">
        <v>1381</v>
      </c>
      <c r="D2889">
        <v>1900</v>
      </c>
      <c r="E2889" s="957">
        <v>1</v>
      </c>
      <c r="F2889" t="s">
        <v>1026</v>
      </c>
      <c r="G2889" s="957" t="s">
        <v>1379</v>
      </c>
      <c r="H2889" t="s">
        <v>387</v>
      </c>
      <c r="I2889" s="965" t="s">
        <v>489</v>
      </c>
      <c r="J2889" s="965" t="s">
        <v>445</v>
      </c>
      <c r="K2889" s="965" t="s">
        <v>449</v>
      </c>
      <c r="L2889" s="945" t="s">
        <v>116</v>
      </c>
      <c r="M2889" s="965" t="s">
        <v>114</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ASR_CMS_19</v>
      </c>
      <c r="AB2889" s="957">
        <f t="shared" si="498"/>
        <v>45406</v>
      </c>
      <c r="AC2889" t="str">
        <f t="shared" si="499"/>
        <v>Unaudited</v>
      </c>
    </row>
    <row r="2890" spans="1:29" x14ac:dyDescent="0.25">
      <c r="A2890" t="s">
        <v>421</v>
      </c>
      <c r="B2890" t="s">
        <v>1380</v>
      </c>
      <c r="C2890" t="s">
        <v>1381</v>
      </c>
      <c r="D2890">
        <v>1900</v>
      </c>
      <c r="E2890" s="957">
        <v>1</v>
      </c>
      <c r="F2890" t="s">
        <v>1026</v>
      </c>
      <c r="G2890" s="957" t="s">
        <v>1379</v>
      </c>
      <c r="H2890" t="s">
        <v>387</v>
      </c>
      <c r="I2890" s="937" t="s">
        <v>489</v>
      </c>
      <c r="J2890" s="937" t="s">
        <v>445</v>
      </c>
      <c r="K2890" s="937" t="s">
        <v>449</v>
      </c>
      <c r="L2890" s="937" t="s">
        <v>117</v>
      </c>
      <c r="M2890" s="958" t="s">
        <v>159</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ASR_CMS_19</v>
      </c>
      <c r="AB2890" s="957">
        <f t="shared" si="498"/>
        <v>45406</v>
      </c>
      <c r="AC2890" t="str">
        <f t="shared" si="499"/>
        <v>Unaudited</v>
      </c>
    </row>
    <row r="2891" spans="1:29" x14ac:dyDescent="0.25">
      <c r="A2891" t="s">
        <v>421</v>
      </c>
      <c r="B2891" t="s">
        <v>1380</v>
      </c>
      <c r="C2891" t="s">
        <v>1381</v>
      </c>
      <c r="D2891">
        <v>1900</v>
      </c>
      <c r="E2891" s="957">
        <v>1</v>
      </c>
      <c r="F2891" t="s">
        <v>1026</v>
      </c>
      <c r="G2891" s="957" t="s">
        <v>1379</v>
      </c>
      <c r="H2891" t="s">
        <v>387</v>
      </c>
      <c r="I2891" s="937" t="s">
        <v>489</v>
      </c>
      <c r="J2891" s="937" t="s">
        <v>445</v>
      </c>
      <c r="K2891" s="937" t="s">
        <v>449</v>
      </c>
      <c r="L2891" s="943" t="s">
        <v>160</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ASR_CMS_19</v>
      </c>
      <c r="AB2891" s="957">
        <f t="shared" si="498"/>
        <v>45406</v>
      </c>
      <c r="AC2891" t="str">
        <f t="shared" si="499"/>
        <v>Unaudited</v>
      </c>
    </row>
    <row r="2892" spans="1:29" x14ac:dyDescent="0.25">
      <c r="A2892" t="s">
        <v>421</v>
      </c>
      <c r="B2892" t="s">
        <v>1380</v>
      </c>
      <c r="C2892" t="s">
        <v>1381</v>
      </c>
      <c r="D2892">
        <v>1900</v>
      </c>
      <c r="E2892" s="957">
        <v>1</v>
      </c>
      <c r="F2892" t="s">
        <v>1026</v>
      </c>
      <c r="G2892" s="957" t="s">
        <v>1379</v>
      </c>
      <c r="H2892" t="s">
        <v>387</v>
      </c>
      <c r="I2892" s="958" t="s">
        <v>489</v>
      </c>
      <c r="J2892" s="958" t="s">
        <v>445</v>
      </c>
      <c r="K2892" s="958" t="s">
        <v>449</v>
      </c>
      <c r="L2892" s="937" t="s">
        <v>443</v>
      </c>
      <c r="M2892" s="958" t="s">
        <v>457</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ASR_CMS_19</v>
      </c>
      <c r="AB2892" s="957">
        <f t="shared" si="498"/>
        <v>45406</v>
      </c>
      <c r="AC2892" t="str">
        <f t="shared" si="499"/>
        <v>Unaudited</v>
      </c>
    </row>
    <row r="2893" spans="1:29" ht="30" x14ac:dyDescent="0.25">
      <c r="A2893" t="s">
        <v>421</v>
      </c>
      <c r="B2893" t="s">
        <v>1380</v>
      </c>
      <c r="C2893" t="s">
        <v>1381</v>
      </c>
      <c r="D2893">
        <v>1900</v>
      </c>
      <c r="E2893" s="957">
        <v>1</v>
      </c>
      <c r="F2893" t="s">
        <v>1026</v>
      </c>
      <c r="G2893" s="957" t="s">
        <v>1379</v>
      </c>
      <c r="H2893" t="s">
        <v>387</v>
      </c>
      <c r="I2893" s="937" t="s">
        <v>489</v>
      </c>
      <c r="J2893" s="937" t="s">
        <v>445</v>
      </c>
      <c r="K2893" s="937" t="s">
        <v>450</v>
      </c>
      <c r="L2893" s="937">
        <v>9.1</v>
      </c>
      <c r="M2893" s="958" t="s">
        <v>186</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-766836.78466320841</v>
      </c>
      <c r="AA2893" t="str">
        <f t="shared" si="497"/>
        <v>ASR_CMS_19</v>
      </c>
      <c r="AB2893" s="957">
        <f t="shared" si="498"/>
        <v>45406</v>
      </c>
      <c r="AC2893" t="str">
        <f t="shared" si="499"/>
        <v>Unaudited</v>
      </c>
    </row>
    <row r="2894" spans="1:29" x14ac:dyDescent="0.25">
      <c r="A2894" t="s">
        <v>421</v>
      </c>
      <c r="B2894" t="s">
        <v>1380</v>
      </c>
      <c r="C2894" t="s">
        <v>1381</v>
      </c>
      <c r="D2894">
        <v>1900</v>
      </c>
      <c r="E2894" s="957">
        <v>1</v>
      </c>
      <c r="F2894" t="s">
        <v>1026</v>
      </c>
      <c r="G2894" s="957" t="s">
        <v>1379</v>
      </c>
      <c r="H2894" t="s">
        <v>387</v>
      </c>
      <c r="I2894" s="937" t="s">
        <v>489</v>
      </c>
      <c r="J2894" s="937" t="s">
        <v>445</v>
      </c>
      <c r="K2894" s="937" t="s">
        <v>450</v>
      </c>
      <c r="L2894" s="937" t="s">
        <v>107</v>
      </c>
      <c r="M2894" s="958" t="s">
        <v>187</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3629.9368617313417</v>
      </c>
      <c r="AA2894" t="str">
        <f t="shared" si="497"/>
        <v>ASR_CMS_19</v>
      </c>
      <c r="AB2894" s="957">
        <f t="shared" si="498"/>
        <v>45406</v>
      </c>
      <c r="AC2894" t="str">
        <f t="shared" si="499"/>
        <v>Unaudited</v>
      </c>
    </row>
    <row r="2895" spans="1:29" x14ac:dyDescent="0.25">
      <c r="A2895" t="s">
        <v>421</v>
      </c>
      <c r="B2895" t="s">
        <v>1380</v>
      </c>
      <c r="C2895" t="s">
        <v>1381</v>
      </c>
      <c r="D2895">
        <v>1900</v>
      </c>
      <c r="E2895" s="957">
        <v>1</v>
      </c>
      <c r="F2895" t="s">
        <v>1026</v>
      </c>
      <c r="G2895" s="957" t="s">
        <v>1379</v>
      </c>
      <c r="H2895" t="s">
        <v>387</v>
      </c>
      <c r="I2895" s="958" t="s">
        <v>489</v>
      </c>
      <c r="J2895" s="958" t="s">
        <v>445</v>
      </c>
      <c r="K2895" s="958" t="s">
        <v>450</v>
      </c>
      <c r="L2895" s="937" t="s">
        <v>1316</v>
      </c>
      <c r="M2895" s="958" t="s">
        <v>1317</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-425.36874555595745</v>
      </c>
      <c r="AA2895" t="str">
        <f t="shared" si="497"/>
        <v>ASR_CMS_19</v>
      </c>
      <c r="AB2895" s="957">
        <f t="shared" si="498"/>
        <v>45406</v>
      </c>
      <c r="AC2895" t="str">
        <f t="shared" si="499"/>
        <v>Unaudited</v>
      </c>
    </row>
    <row r="2896" spans="1:29" x14ac:dyDescent="0.25">
      <c r="A2896" t="s">
        <v>421</v>
      </c>
      <c r="B2896" t="s">
        <v>1380</v>
      </c>
      <c r="C2896" t="s">
        <v>1381</v>
      </c>
      <c r="D2896">
        <v>1900</v>
      </c>
      <c r="E2896" s="957">
        <v>1</v>
      </c>
      <c r="F2896" t="s">
        <v>1026</v>
      </c>
      <c r="G2896" s="957" t="s">
        <v>1379</v>
      </c>
      <c r="H2896" t="s">
        <v>387</v>
      </c>
      <c r="I2896" s="958" t="s">
        <v>489</v>
      </c>
      <c r="J2896" s="958" t="s">
        <v>445</v>
      </c>
      <c r="K2896" s="958" t="s">
        <v>450</v>
      </c>
      <c r="L2896" s="953" t="s">
        <v>108</v>
      </c>
      <c r="M2896" s="958" t="s">
        <v>188</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136869.35868163034</v>
      </c>
      <c r="AA2896" t="str">
        <f t="shared" si="497"/>
        <v>ASR_CMS_19</v>
      </c>
      <c r="AB2896" s="957">
        <f t="shared" si="498"/>
        <v>45406</v>
      </c>
      <c r="AC2896" t="str">
        <f t="shared" si="499"/>
        <v>Unaudited</v>
      </c>
    </row>
    <row r="2897" spans="1:29" x14ac:dyDescent="0.25">
      <c r="A2897" t="s">
        <v>421</v>
      </c>
      <c r="B2897" t="s">
        <v>1380</v>
      </c>
      <c r="C2897" t="s">
        <v>1381</v>
      </c>
      <c r="D2897">
        <v>1900</v>
      </c>
      <c r="E2897" s="957">
        <v>1</v>
      </c>
      <c r="F2897" t="s">
        <v>1026</v>
      </c>
      <c r="G2897" s="957" t="s">
        <v>1379</v>
      </c>
      <c r="H2897" t="s">
        <v>387</v>
      </c>
      <c r="I2897" s="937" t="s">
        <v>489</v>
      </c>
      <c r="J2897" s="937" t="s">
        <v>445</v>
      </c>
      <c r="K2897" s="937" t="s">
        <v>450</v>
      </c>
      <c r="L2897" s="937" t="s">
        <v>109</v>
      </c>
      <c r="M2897" s="958" t="s">
        <v>161</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232705.91287251428</v>
      </c>
      <c r="AA2897" t="str">
        <f t="shared" si="497"/>
        <v>ASR_CMS_19</v>
      </c>
      <c r="AB2897" s="957">
        <f t="shared" si="498"/>
        <v>45406</v>
      </c>
      <c r="AC2897" t="str">
        <f t="shared" si="499"/>
        <v>Unaudited</v>
      </c>
    </row>
    <row r="2898" spans="1:29" x14ac:dyDescent="0.25">
      <c r="A2898" t="s">
        <v>421</v>
      </c>
      <c r="B2898" t="s">
        <v>1380</v>
      </c>
      <c r="C2898" t="s">
        <v>1381</v>
      </c>
      <c r="D2898">
        <v>1900</v>
      </c>
      <c r="E2898" s="957">
        <v>1</v>
      </c>
      <c r="F2898" t="s">
        <v>1026</v>
      </c>
      <c r="G2898" s="957" t="s">
        <v>1379</v>
      </c>
      <c r="H2898" t="s">
        <v>387</v>
      </c>
      <c r="I2898" s="937" t="s">
        <v>489</v>
      </c>
      <c r="J2898" s="937" t="s">
        <v>445</v>
      </c>
      <c r="K2898" s="937" t="s">
        <v>450</v>
      </c>
      <c r="L2898" s="937" t="s">
        <v>110</v>
      </c>
      <c r="M2898" s="958" t="s">
        <v>135</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ASR_CMS_19</v>
      </c>
      <c r="AB2898" s="957">
        <f t="shared" si="498"/>
        <v>45406</v>
      </c>
      <c r="AC2898" t="str">
        <f t="shared" si="499"/>
        <v>Unaudited</v>
      </c>
    </row>
    <row r="2899" spans="1:29" x14ac:dyDescent="0.25">
      <c r="A2899" t="s">
        <v>421</v>
      </c>
      <c r="B2899" t="s">
        <v>1380</v>
      </c>
      <c r="C2899" t="s">
        <v>1381</v>
      </c>
      <c r="D2899">
        <v>1900</v>
      </c>
      <c r="E2899" s="957">
        <v>1</v>
      </c>
      <c r="F2899" t="s">
        <v>1026</v>
      </c>
      <c r="G2899" s="957" t="s">
        <v>1379</v>
      </c>
      <c r="H2899" t="s">
        <v>387</v>
      </c>
      <c r="I2899" s="937" t="s">
        <v>489</v>
      </c>
      <c r="J2899" s="937" t="s">
        <v>445</v>
      </c>
      <c r="K2899" s="937" t="s">
        <v>450</v>
      </c>
      <c r="L2899" s="937" t="s">
        <v>111</v>
      </c>
      <c r="M2899" s="958" t="s">
        <v>163</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-1098258.6624712255</v>
      </c>
      <c r="AA2899" t="str">
        <f t="shared" si="497"/>
        <v>ASR_CMS_19</v>
      </c>
      <c r="AB2899" s="957">
        <f t="shared" si="498"/>
        <v>45406</v>
      </c>
      <c r="AC2899" t="str">
        <f t="shared" si="499"/>
        <v>Unaudited</v>
      </c>
    </row>
    <row r="2900" spans="1:29" x14ac:dyDescent="0.25">
      <c r="A2900" t="s">
        <v>421</v>
      </c>
      <c r="B2900" t="s">
        <v>1380</v>
      </c>
      <c r="C2900" t="s">
        <v>1381</v>
      </c>
      <c r="D2900">
        <v>1900</v>
      </c>
      <c r="E2900" s="957">
        <v>1</v>
      </c>
      <c r="F2900" t="s">
        <v>1026</v>
      </c>
      <c r="G2900" s="957" t="s">
        <v>1379</v>
      </c>
      <c r="H2900" t="s">
        <v>387</v>
      </c>
      <c r="I2900" s="937" t="s">
        <v>489</v>
      </c>
      <c r="J2900" s="937" t="s">
        <v>445</v>
      </c>
      <c r="K2900" s="937" t="s">
        <v>450</v>
      </c>
      <c r="L2900" s="953" t="s">
        <v>112</v>
      </c>
      <c r="M2900" s="958" t="s">
        <v>464</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-3650.3616263156209</v>
      </c>
      <c r="AA2900" t="str">
        <f t="shared" si="497"/>
        <v>ASR_CMS_19</v>
      </c>
      <c r="AB2900" s="957">
        <f t="shared" si="498"/>
        <v>45406</v>
      </c>
      <c r="AC2900" t="str">
        <f t="shared" si="499"/>
        <v>Unaudited</v>
      </c>
    </row>
    <row r="2901" spans="1:29" x14ac:dyDescent="0.25">
      <c r="A2901" t="s">
        <v>421</v>
      </c>
      <c r="B2901" t="s">
        <v>1380</v>
      </c>
      <c r="C2901" t="s">
        <v>1381</v>
      </c>
      <c r="D2901">
        <v>1900</v>
      </c>
      <c r="E2901" s="957">
        <v>1</v>
      </c>
      <c r="F2901" t="s">
        <v>1026</v>
      </c>
      <c r="G2901" s="957" t="s">
        <v>1379</v>
      </c>
      <c r="H2901" t="s">
        <v>387</v>
      </c>
      <c r="I2901" s="937" t="s">
        <v>489</v>
      </c>
      <c r="J2901" s="937" t="s">
        <v>445</v>
      </c>
      <c r="K2901" s="937" t="s">
        <v>6</v>
      </c>
      <c r="L2901" s="953" t="s">
        <v>118</v>
      </c>
      <c r="M2901" s="958" t="s">
        <v>189</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225.26</v>
      </c>
      <c r="AA2901" t="str">
        <f t="shared" si="497"/>
        <v>ASR_CMS_19</v>
      </c>
      <c r="AB2901" s="957">
        <f t="shared" si="498"/>
        <v>45406</v>
      </c>
      <c r="AC2901" t="str">
        <f t="shared" si="499"/>
        <v>Unaudited</v>
      </c>
    </row>
    <row r="2902" spans="1:29" x14ac:dyDescent="0.25">
      <c r="A2902" t="s">
        <v>421</v>
      </c>
      <c r="B2902" t="s">
        <v>1380</v>
      </c>
      <c r="C2902" t="s">
        <v>1381</v>
      </c>
      <c r="D2902">
        <v>1900</v>
      </c>
      <c r="E2902" s="957">
        <v>1</v>
      </c>
      <c r="F2902" t="s">
        <v>1026</v>
      </c>
      <c r="G2902" s="957" t="s">
        <v>1379</v>
      </c>
      <c r="H2902" t="s">
        <v>387</v>
      </c>
      <c r="I2902" s="937" t="s">
        <v>489</v>
      </c>
      <c r="J2902" s="937" t="s">
        <v>445</v>
      </c>
      <c r="K2902" s="937" t="s">
        <v>6</v>
      </c>
      <c r="L2902" s="937" t="s">
        <v>45</v>
      </c>
      <c r="M2902" s="958" t="s">
        <v>164</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ASR_CMS_19</v>
      </c>
      <c r="AB2902" s="957">
        <f t="shared" si="498"/>
        <v>45406</v>
      </c>
      <c r="AC2902" t="str">
        <f t="shared" si="499"/>
        <v>Unaudited</v>
      </c>
    </row>
    <row r="2903" spans="1:29" x14ac:dyDescent="0.25">
      <c r="A2903" t="s">
        <v>421</v>
      </c>
      <c r="B2903" t="s">
        <v>1380</v>
      </c>
      <c r="C2903" t="s">
        <v>1381</v>
      </c>
      <c r="D2903">
        <v>1900</v>
      </c>
      <c r="E2903" s="957">
        <v>1</v>
      </c>
      <c r="F2903" t="s">
        <v>1026</v>
      </c>
      <c r="G2903" s="957" t="s">
        <v>1379</v>
      </c>
      <c r="H2903" t="s">
        <v>387</v>
      </c>
      <c r="I2903" s="958" t="s">
        <v>489</v>
      </c>
      <c r="J2903" s="958" t="s">
        <v>445</v>
      </c>
      <c r="K2903" s="958" t="s">
        <v>6</v>
      </c>
      <c r="L2903" s="937" t="s">
        <v>46</v>
      </c>
      <c r="M2903" s="958" t="s">
        <v>165</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-24.219843536771201</v>
      </c>
      <c r="AA2903" t="str">
        <f t="shared" si="497"/>
        <v>ASR_CMS_19</v>
      </c>
      <c r="AB2903" s="957">
        <f t="shared" si="498"/>
        <v>45406</v>
      </c>
      <c r="AC2903" t="str">
        <f t="shared" si="499"/>
        <v>Unaudited</v>
      </c>
    </row>
    <row r="2904" spans="1:29" x14ac:dyDescent="0.25">
      <c r="A2904" t="s">
        <v>421</v>
      </c>
      <c r="B2904" t="s">
        <v>1380</v>
      </c>
      <c r="C2904" t="s">
        <v>1381</v>
      </c>
      <c r="D2904">
        <v>1900</v>
      </c>
      <c r="E2904" s="957">
        <v>1</v>
      </c>
      <c r="F2904" t="s">
        <v>1026</v>
      </c>
      <c r="G2904" s="957" t="s">
        <v>1379</v>
      </c>
      <c r="H2904" t="s">
        <v>387</v>
      </c>
      <c r="I2904" s="937" t="s">
        <v>489</v>
      </c>
      <c r="J2904" s="937" t="s">
        <v>445</v>
      </c>
      <c r="K2904" s="937" t="s">
        <v>6</v>
      </c>
      <c r="L2904" s="937" t="s">
        <v>166</v>
      </c>
      <c r="M2904" s="958" t="s">
        <v>462</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ASR_CMS_19</v>
      </c>
      <c r="AB2904" s="957">
        <f t="shared" si="498"/>
        <v>45406</v>
      </c>
      <c r="AC2904" t="str">
        <f t="shared" si="499"/>
        <v>Unaudited</v>
      </c>
    </row>
    <row r="2905" spans="1:29" x14ac:dyDescent="0.25">
      <c r="A2905" t="s">
        <v>421</v>
      </c>
      <c r="B2905" t="s">
        <v>1380</v>
      </c>
      <c r="C2905" t="s">
        <v>1381</v>
      </c>
      <c r="D2905">
        <v>1900</v>
      </c>
      <c r="E2905" s="957">
        <v>1</v>
      </c>
      <c r="F2905" t="s">
        <v>1026</v>
      </c>
      <c r="G2905" s="957" t="s">
        <v>1379</v>
      </c>
      <c r="H2905" t="s">
        <v>387</v>
      </c>
      <c r="I2905" s="937" t="s">
        <v>489</v>
      </c>
      <c r="J2905" s="937" t="s">
        <v>445</v>
      </c>
      <c r="K2905" s="937" t="s">
        <v>435</v>
      </c>
      <c r="L2905" s="937" t="s">
        <v>121</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ASR_CMS_19</v>
      </c>
      <c r="AB2905" s="957">
        <f t="shared" si="498"/>
        <v>45406</v>
      </c>
      <c r="AC2905" t="str">
        <f t="shared" si="499"/>
        <v>Unaudited</v>
      </c>
    </row>
    <row r="2906" spans="1:29" x14ac:dyDescent="0.25">
      <c r="A2906" t="s">
        <v>421</v>
      </c>
      <c r="B2906" t="s">
        <v>1380</v>
      </c>
      <c r="C2906" t="s">
        <v>1381</v>
      </c>
      <c r="D2906">
        <v>1900</v>
      </c>
      <c r="E2906" s="957">
        <v>1</v>
      </c>
      <c r="F2906" t="s">
        <v>1026</v>
      </c>
      <c r="G2906" s="957" t="s">
        <v>1379</v>
      </c>
      <c r="H2906" t="s">
        <v>387</v>
      </c>
      <c r="I2906" s="937" t="s">
        <v>489</v>
      </c>
      <c r="J2906" s="937" t="s">
        <v>445</v>
      </c>
      <c r="K2906" s="937" t="s">
        <v>435</v>
      </c>
      <c r="L2906" s="937" t="s">
        <v>938</v>
      </c>
      <c r="M2906" s="958" t="s">
        <v>930</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ASR_CMS_19</v>
      </c>
      <c r="AB2906" s="957">
        <f t="shared" si="498"/>
        <v>45406</v>
      </c>
      <c r="AC2906" t="str">
        <f t="shared" si="499"/>
        <v>Unaudited</v>
      </c>
    </row>
    <row r="2907" spans="1:29" x14ac:dyDescent="0.25">
      <c r="A2907" t="s">
        <v>421</v>
      </c>
      <c r="B2907" t="s">
        <v>1380</v>
      </c>
      <c r="C2907" t="s">
        <v>1381</v>
      </c>
      <c r="D2907">
        <v>1900</v>
      </c>
      <c r="E2907" s="957">
        <v>1</v>
      </c>
      <c r="F2907" t="s">
        <v>1026</v>
      </c>
      <c r="G2907" s="957" t="s">
        <v>1379</v>
      </c>
      <c r="H2907" t="s">
        <v>387</v>
      </c>
      <c r="I2907" s="958" t="s">
        <v>489</v>
      </c>
      <c r="J2907" s="958" t="s">
        <v>445</v>
      </c>
      <c r="K2907" s="958" t="s">
        <v>435</v>
      </c>
      <c r="L2907" s="937" t="s">
        <v>168</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ASR_CMS_19</v>
      </c>
      <c r="AB2907" s="957">
        <f t="shared" si="498"/>
        <v>45406</v>
      </c>
      <c r="AC2907" t="str">
        <f t="shared" si="499"/>
        <v>Unaudited</v>
      </c>
    </row>
    <row r="2908" spans="1:29" x14ac:dyDescent="0.25">
      <c r="A2908" t="s">
        <v>421</v>
      </c>
      <c r="B2908" t="s">
        <v>1380</v>
      </c>
      <c r="C2908" t="s">
        <v>1381</v>
      </c>
      <c r="D2908">
        <v>1900</v>
      </c>
      <c r="E2908" s="957">
        <v>1</v>
      </c>
      <c r="F2908" t="s">
        <v>1026</v>
      </c>
      <c r="G2908" s="957" t="s">
        <v>1379</v>
      </c>
      <c r="H2908" t="s">
        <v>387</v>
      </c>
      <c r="I2908" s="958" t="s">
        <v>489</v>
      </c>
      <c r="J2908" s="958" t="s">
        <v>445</v>
      </c>
      <c r="K2908" s="958" t="s">
        <v>435</v>
      </c>
      <c r="L2908" s="937" t="s">
        <v>169</v>
      </c>
      <c r="M2908" s="958" t="s">
        <v>330</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ASR_CMS_19</v>
      </c>
      <c r="AB2908" s="957">
        <f t="shared" si="498"/>
        <v>45406</v>
      </c>
      <c r="AC2908" t="str">
        <f t="shared" si="499"/>
        <v>Unaudited</v>
      </c>
    </row>
    <row r="2909" spans="1:29" x14ac:dyDescent="0.25">
      <c r="A2909" t="s">
        <v>421</v>
      </c>
      <c r="B2909" t="s">
        <v>1380</v>
      </c>
      <c r="C2909" t="s">
        <v>1381</v>
      </c>
      <c r="D2909">
        <v>1900</v>
      </c>
      <c r="E2909" s="957">
        <v>1</v>
      </c>
      <c r="F2909" t="s">
        <v>1026</v>
      </c>
      <c r="G2909" s="957" t="s">
        <v>1379</v>
      </c>
      <c r="H2909" t="s">
        <v>387</v>
      </c>
      <c r="I2909" s="958" t="s">
        <v>489</v>
      </c>
      <c r="J2909" s="958" t="s">
        <v>451</v>
      </c>
      <c r="K2909" s="958" t="s">
        <v>436</v>
      </c>
      <c r="L2909" s="937" t="s">
        <v>122</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ASR_CMS_19</v>
      </c>
      <c r="AB2909" s="957">
        <f t="shared" si="498"/>
        <v>45406</v>
      </c>
      <c r="AC2909" t="str">
        <f t="shared" si="499"/>
        <v>Unaudited</v>
      </c>
    </row>
    <row r="2910" spans="1:29" x14ac:dyDescent="0.25">
      <c r="A2910" t="s">
        <v>421</v>
      </c>
      <c r="B2910" t="s">
        <v>1380</v>
      </c>
      <c r="C2910" t="s">
        <v>1381</v>
      </c>
      <c r="D2910">
        <v>1900</v>
      </c>
      <c r="E2910" s="957">
        <v>1</v>
      </c>
      <c r="F2910" t="s">
        <v>1026</v>
      </c>
      <c r="G2910" s="957" t="s">
        <v>1379</v>
      </c>
      <c r="H2910" t="s">
        <v>387</v>
      </c>
      <c r="I2910" s="958" t="s">
        <v>489</v>
      </c>
      <c r="J2910" s="958" t="s">
        <v>451</v>
      </c>
      <c r="K2910" s="958" t="s">
        <v>436</v>
      </c>
      <c r="L2910" s="937" t="s">
        <v>123</v>
      </c>
      <c r="M2910" s="958" t="s">
        <v>98</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ASR_CMS_19</v>
      </c>
      <c r="AB2910" s="957">
        <f t="shared" si="498"/>
        <v>45406</v>
      </c>
      <c r="AC2910" t="str">
        <f t="shared" si="499"/>
        <v>Unaudited</v>
      </c>
    </row>
    <row r="2911" spans="1:29" x14ac:dyDescent="0.25">
      <c r="A2911" t="s">
        <v>421</v>
      </c>
      <c r="B2911" t="s">
        <v>1380</v>
      </c>
      <c r="C2911" t="s">
        <v>1381</v>
      </c>
      <c r="D2911">
        <v>1900</v>
      </c>
      <c r="E2911" s="957">
        <v>1</v>
      </c>
      <c r="F2911" t="s">
        <v>1026</v>
      </c>
      <c r="G2911" s="957" t="s">
        <v>1379</v>
      </c>
      <c r="H2911" t="s">
        <v>387</v>
      </c>
      <c r="I2911" s="958" t="s">
        <v>489</v>
      </c>
      <c r="J2911" s="958" t="s">
        <v>451</v>
      </c>
      <c r="K2911" s="958" t="s">
        <v>436</v>
      </c>
      <c r="L2911" s="953" t="s">
        <v>124</v>
      </c>
      <c r="M2911" s="958" t="s">
        <v>99</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ASR_CMS_19</v>
      </c>
      <c r="AB2911" s="957">
        <f t="shared" si="498"/>
        <v>45406</v>
      </c>
      <c r="AC2911" t="str">
        <f t="shared" si="499"/>
        <v>Unaudited</v>
      </c>
    </row>
    <row r="2912" spans="1:29" x14ac:dyDescent="0.25">
      <c r="A2912" t="s">
        <v>421</v>
      </c>
      <c r="B2912" t="s">
        <v>1380</v>
      </c>
      <c r="C2912" t="s">
        <v>1381</v>
      </c>
      <c r="D2912">
        <v>1900</v>
      </c>
      <c r="E2912" s="957">
        <v>1</v>
      </c>
      <c r="F2912" t="s">
        <v>1026</v>
      </c>
      <c r="G2912" s="957" t="s">
        <v>1379</v>
      </c>
      <c r="H2912" t="s">
        <v>387</v>
      </c>
      <c r="I2912" s="958" t="s">
        <v>489</v>
      </c>
      <c r="J2912" s="958" t="s">
        <v>451</v>
      </c>
      <c r="K2912" s="958" t="s">
        <v>436</v>
      </c>
      <c r="L2912" s="937" t="s">
        <v>125</v>
      </c>
      <c r="M2912" s="958" t="s">
        <v>100</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ASR_CMS_19</v>
      </c>
      <c r="AB2912" s="957">
        <f t="shared" si="498"/>
        <v>45406</v>
      </c>
      <c r="AC2912" t="str">
        <f t="shared" si="499"/>
        <v>Unaudited</v>
      </c>
    </row>
    <row r="2913" spans="1:29" x14ac:dyDescent="0.25">
      <c r="A2913" t="s">
        <v>421</v>
      </c>
      <c r="B2913" t="s">
        <v>1380</v>
      </c>
      <c r="C2913" t="s">
        <v>1381</v>
      </c>
      <c r="D2913">
        <v>1900</v>
      </c>
      <c r="E2913" s="957">
        <v>1</v>
      </c>
      <c r="F2913" t="s">
        <v>1026</v>
      </c>
      <c r="G2913" s="957" t="s">
        <v>1379</v>
      </c>
      <c r="H2913" t="s">
        <v>387</v>
      </c>
      <c r="I2913" s="937" t="s">
        <v>489</v>
      </c>
      <c r="J2913" s="937" t="s">
        <v>451</v>
      </c>
      <c r="K2913" s="937" t="s">
        <v>436</v>
      </c>
      <c r="L2913" s="937" t="s">
        <v>126</v>
      </c>
      <c r="M2913" s="958" t="s">
        <v>101</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ASR_CMS_19</v>
      </c>
      <c r="AB2913" s="957">
        <f t="shared" si="498"/>
        <v>45406</v>
      </c>
      <c r="AC2913" t="str">
        <f t="shared" si="499"/>
        <v>Unaudited</v>
      </c>
    </row>
    <row r="2914" spans="1:29" x14ac:dyDescent="0.25">
      <c r="A2914" t="s">
        <v>421</v>
      </c>
      <c r="B2914" t="s">
        <v>1380</v>
      </c>
      <c r="C2914" t="s">
        <v>1381</v>
      </c>
      <c r="D2914">
        <v>1900</v>
      </c>
      <c r="E2914" s="957">
        <v>1</v>
      </c>
      <c r="F2914" t="s">
        <v>1026</v>
      </c>
      <c r="G2914" s="957" t="s">
        <v>1379</v>
      </c>
      <c r="H2914" t="s">
        <v>387</v>
      </c>
      <c r="I2914" s="958" t="s">
        <v>489</v>
      </c>
      <c r="J2914" s="958" t="s">
        <v>451</v>
      </c>
      <c r="K2914" s="958" t="s">
        <v>436</v>
      </c>
      <c r="L2914" s="937" t="s">
        <v>127</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ASR_CMS_19</v>
      </c>
      <c r="AB2914" s="957">
        <f t="shared" si="498"/>
        <v>45406</v>
      </c>
      <c r="AC2914" t="str">
        <f t="shared" si="499"/>
        <v>Unaudited</v>
      </c>
    </row>
    <row r="2915" spans="1:29" x14ac:dyDescent="0.25">
      <c r="A2915" t="s">
        <v>421</v>
      </c>
      <c r="B2915" t="s">
        <v>1380</v>
      </c>
      <c r="C2915" t="s">
        <v>1381</v>
      </c>
      <c r="D2915">
        <v>1900</v>
      </c>
      <c r="E2915" s="957">
        <v>1</v>
      </c>
      <c r="F2915" t="s">
        <v>1026</v>
      </c>
      <c r="G2915" s="957" t="s">
        <v>1379</v>
      </c>
      <c r="H2915" t="s">
        <v>387</v>
      </c>
      <c r="I2915" s="937" t="s">
        <v>489</v>
      </c>
      <c r="J2915" s="937" t="s">
        <v>437</v>
      </c>
      <c r="K2915" s="937" t="s">
        <v>437</v>
      </c>
      <c r="L2915" s="937" t="s">
        <v>129</v>
      </c>
      <c r="M2915" s="937" t="s">
        <v>327</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ASR_CMS_19</v>
      </c>
      <c r="AB2915" s="957">
        <f t="shared" si="498"/>
        <v>45406</v>
      </c>
      <c r="AC2915" t="str">
        <f t="shared" si="499"/>
        <v>Unaudited</v>
      </c>
    </row>
    <row r="2916" spans="1:29" x14ac:dyDescent="0.25">
      <c r="A2916" t="s">
        <v>421</v>
      </c>
      <c r="B2916" t="s">
        <v>1380</v>
      </c>
      <c r="C2916" t="s">
        <v>1381</v>
      </c>
      <c r="D2916">
        <v>1900</v>
      </c>
      <c r="E2916" s="957">
        <v>1</v>
      </c>
      <c r="F2916" t="s">
        <v>1026</v>
      </c>
      <c r="G2916" s="957" t="s">
        <v>1379</v>
      </c>
      <c r="H2916" t="s">
        <v>387</v>
      </c>
      <c r="I2916" s="937" t="s">
        <v>489</v>
      </c>
      <c r="J2916" s="937" t="s">
        <v>437</v>
      </c>
      <c r="K2916" s="937" t="s">
        <v>437</v>
      </c>
      <c r="L2916" s="937" t="s">
        <v>130</v>
      </c>
      <c r="M2916" s="958" t="s">
        <v>326</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ASR_CMS_19</v>
      </c>
      <c r="AB2916" s="957">
        <f t="shared" si="498"/>
        <v>45406</v>
      </c>
      <c r="AC2916" t="str">
        <f t="shared" si="499"/>
        <v>Unaudited</v>
      </c>
    </row>
    <row r="2917" spans="1:29" ht="30" x14ac:dyDescent="0.25">
      <c r="A2917" t="s">
        <v>421</v>
      </c>
      <c r="B2917" t="s">
        <v>1380</v>
      </c>
      <c r="C2917" t="s">
        <v>1381</v>
      </c>
      <c r="D2917">
        <v>1900</v>
      </c>
      <c r="E2917" s="957">
        <v>1</v>
      </c>
      <c r="F2917" t="s">
        <v>1026</v>
      </c>
      <c r="G2917" s="957" t="s">
        <v>1379</v>
      </c>
      <c r="H2917" t="s">
        <v>387</v>
      </c>
      <c r="I2917" s="937" t="s">
        <v>489</v>
      </c>
      <c r="J2917" s="937" t="s">
        <v>437</v>
      </c>
      <c r="K2917" s="937" t="s">
        <v>437</v>
      </c>
      <c r="L2917" s="937" t="s">
        <v>131</v>
      </c>
      <c r="M2917" s="958" t="s">
        <v>180</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ASR_CMS_19</v>
      </c>
      <c r="AB2917" s="957">
        <f t="shared" si="498"/>
        <v>45406</v>
      </c>
      <c r="AC2917" t="str">
        <f t="shared" si="499"/>
        <v>Unaudited</v>
      </c>
    </row>
    <row r="2918" spans="1:29" x14ac:dyDescent="0.25">
      <c r="A2918" t="s">
        <v>421</v>
      </c>
      <c r="B2918" t="s">
        <v>1380</v>
      </c>
      <c r="C2918" t="s">
        <v>1381</v>
      </c>
      <c r="D2918">
        <v>1900</v>
      </c>
      <c r="E2918" s="957">
        <v>1</v>
      </c>
      <c r="F2918" t="s">
        <v>1026</v>
      </c>
      <c r="G2918" s="957" t="s">
        <v>1379</v>
      </c>
      <c r="H2918" t="s">
        <v>387</v>
      </c>
      <c r="I2918" s="937" t="s">
        <v>489</v>
      </c>
      <c r="J2918" s="937" t="s">
        <v>437</v>
      </c>
      <c r="K2918" s="937" t="s">
        <v>437</v>
      </c>
      <c r="L2918" s="937" t="s">
        <v>132</v>
      </c>
      <c r="M2918" s="958" t="s">
        <v>495</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ASR_CMS_19</v>
      </c>
      <c r="AB2918" s="957">
        <f t="shared" si="498"/>
        <v>45406</v>
      </c>
      <c r="AC2918" t="str">
        <f t="shared" si="499"/>
        <v>Unaudited</v>
      </c>
    </row>
    <row r="2919" spans="1:29" x14ac:dyDescent="0.25">
      <c r="A2919" t="s">
        <v>421</v>
      </c>
      <c r="B2919" t="s">
        <v>1380</v>
      </c>
      <c r="C2919" t="s">
        <v>1381</v>
      </c>
      <c r="D2919">
        <v>1900</v>
      </c>
      <c r="E2919" s="957">
        <v>1</v>
      </c>
      <c r="F2919" t="s">
        <v>1026</v>
      </c>
      <c r="G2919" s="957" t="s">
        <v>1379</v>
      </c>
      <c r="H2919" t="s">
        <v>387</v>
      </c>
      <c r="I2919" s="937" t="s">
        <v>489</v>
      </c>
      <c r="J2919" s="937" t="s">
        <v>437</v>
      </c>
      <c r="K2919" s="937" t="s">
        <v>437</v>
      </c>
      <c r="L2919" s="943" t="s">
        <v>133</v>
      </c>
      <c r="M2919" s="959" t="s">
        <v>496</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ASR_CMS_19</v>
      </c>
      <c r="AB2919" s="957">
        <f t="shared" si="498"/>
        <v>45406</v>
      </c>
      <c r="AC2919" t="str">
        <f t="shared" si="499"/>
        <v>Unaudited</v>
      </c>
    </row>
    <row r="2920" spans="1:29" x14ac:dyDescent="0.25">
      <c r="A2920" t="s">
        <v>421</v>
      </c>
      <c r="B2920" t="s">
        <v>1380</v>
      </c>
      <c r="C2920" t="s">
        <v>1381</v>
      </c>
      <c r="D2920">
        <v>1900</v>
      </c>
      <c r="E2920" s="957">
        <v>1</v>
      </c>
      <c r="F2920" t="s">
        <v>1026</v>
      </c>
      <c r="G2920" s="957" t="s">
        <v>1379</v>
      </c>
      <c r="H2920" t="s">
        <v>387</v>
      </c>
      <c r="I2920" s="937" t="s">
        <v>489</v>
      </c>
      <c r="J2920" s="937" t="s">
        <v>437</v>
      </c>
      <c r="K2920" s="937" t="s">
        <v>437</v>
      </c>
      <c r="L2920" s="937" t="s">
        <v>134</v>
      </c>
      <c r="M2920" s="958" t="s">
        <v>497</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ASR_CMS_19</v>
      </c>
      <c r="AB2920" s="957">
        <f t="shared" si="498"/>
        <v>45406</v>
      </c>
      <c r="AC2920" t="str">
        <f t="shared" si="499"/>
        <v>Unaudited</v>
      </c>
    </row>
    <row r="2921" spans="1:29" x14ac:dyDescent="0.25">
      <c r="A2921" t="s">
        <v>421</v>
      </c>
      <c r="B2921" t="s">
        <v>1380</v>
      </c>
      <c r="C2921" t="s">
        <v>1381</v>
      </c>
      <c r="D2921">
        <v>1900</v>
      </c>
      <c r="E2921" s="957">
        <v>1</v>
      </c>
      <c r="F2921" t="s">
        <v>1026</v>
      </c>
      <c r="G2921" s="957" t="s">
        <v>1379</v>
      </c>
      <c r="H2921" t="s">
        <v>387</v>
      </c>
      <c r="I2921" s="937" t="s">
        <v>490</v>
      </c>
      <c r="J2921" s="937" t="s">
        <v>26</v>
      </c>
      <c r="K2921" s="937" t="s">
        <v>26</v>
      </c>
      <c r="L2921" s="937" t="s">
        <v>270</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974499.41382891289</v>
      </c>
      <c r="AA2921" t="str">
        <f t="shared" si="497"/>
        <v>ASR_CMS_19</v>
      </c>
      <c r="AB2921" s="957">
        <f t="shared" si="498"/>
        <v>45406</v>
      </c>
      <c r="AC2921" t="str">
        <f t="shared" si="499"/>
        <v>Unaudited</v>
      </c>
    </row>
    <row r="2922" spans="1:29" x14ac:dyDescent="0.25">
      <c r="A2922" t="s">
        <v>421</v>
      </c>
      <c r="B2922" t="s">
        <v>1380</v>
      </c>
      <c r="C2922" t="s">
        <v>1381</v>
      </c>
      <c r="D2922">
        <v>1900</v>
      </c>
      <c r="E2922" s="957">
        <v>1</v>
      </c>
      <c r="F2922" t="s">
        <v>439</v>
      </c>
      <c r="G2922" s="957">
        <v>91</v>
      </c>
      <c r="H2922" t="s">
        <v>388</v>
      </c>
      <c r="I2922" s="937" t="s">
        <v>433</v>
      </c>
      <c r="J2922" s="937" t="s">
        <v>433</v>
      </c>
      <c r="K2922" s="937" t="s">
        <v>433</v>
      </c>
      <c r="L2922" s="937"/>
      <c r="M2922" s="958" t="s">
        <v>433</v>
      </c>
      <c r="N2922" s="678">
        <f t="shared" ca="1" si="500"/>
        <v>18541.236175113001</v>
      </c>
      <c r="O2922" s="678">
        <f t="shared" ca="1" si="501"/>
        <v>10379.684331795001</v>
      </c>
      <c r="P2922" s="678">
        <f t="shared" ca="1" si="501"/>
        <v>1377.1428571430001</v>
      </c>
      <c r="Q2922" s="678">
        <f t="shared" ca="1" si="501"/>
        <v>4802.4089861749999</v>
      </c>
      <c r="R2922" s="678">
        <f t="shared" ca="1" si="501"/>
        <v>806</v>
      </c>
      <c r="S2922" s="678">
        <f t="shared" ca="1" si="501"/>
        <v>23</v>
      </c>
      <c r="T2922" s="678">
        <f t="shared" ca="1" si="501"/>
        <v>761</v>
      </c>
      <c r="U2922" s="678">
        <f t="shared" ca="1" si="501"/>
        <v>0</v>
      </c>
      <c r="V2922" s="678">
        <f t="shared" ca="1" si="501"/>
        <v>57</v>
      </c>
      <c r="W2922" s="678">
        <f t="shared" ca="1" si="493"/>
        <v>335</v>
      </c>
      <c r="X2922" s="678">
        <f t="shared" ca="1" si="501"/>
        <v>0</v>
      </c>
      <c r="Y2922" s="678">
        <f t="shared" ca="1" si="501"/>
        <v>0</v>
      </c>
      <c r="Z2922" s="678">
        <f t="shared" ca="1" si="501"/>
        <v>0</v>
      </c>
      <c r="AA2922" t="str">
        <f t="shared" si="497"/>
        <v>ASR_CMS_19</v>
      </c>
      <c r="AB2922" s="957">
        <f t="shared" si="498"/>
        <v>45406</v>
      </c>
      <c r="AC2922" t="str">
        <f t="shared" si="499"/>
        <v>Unaudited</v>
      </c>
    </row>
    <row r="2923" spans="1:29" x14ac:dyDescent="0.25">
      <c r="A2923" t="s">
        <v>421</v>
      </c>
      <c r="B2923" t="s">
        <v>1380</v>
      </c>
      <c r="C2923" t="s">
        <v>1381</v>
      </c>
      <c r="D2923">
        <v>1900</v>
      </c>
      <c r="E2923" s="957">
        <v>1</v>
      </c>
      <c r="F2923" t="s">
        <v>439</v>
      </c>
      <c r="G2923" s="957">
        <v>91</v>
      </c>
      <c r="H2923" t="s">
        <v>388</v>
      </c>
      <c r="I2923" s="937" t="s">
        <v>488</v>
      </c>
      <c r="J2923" s="937" t="s">
        <v>12</v>
      </c>
      <c r="K2923" s="937" t="s">
        <v>12</v>
      </c>
      <c r="L2923" s="937">
        <v>1.1000000000000001</v>
      </c>
      <c r="M2923" s="958" t="s">
        <v>12</v>
      </c>
      <c r="N2923" s="678">
        <f t="shared" ca="1" si="500"/>
        <v>32781514.875046119</v>
      </c>
      <c r="O2923" s="678">
        <f t="shared" ca="1" si="501"/>
        <v>13975761.77950424</v>
      </c>
      <c r="P2923" s="678">
        <f t="shared" ca="1" si="501"/>
        <v>1854810.3469003637</v>
      </c>
      <c r="Q2923" s="678">
        <f t="shared" ca="1" si="501"/>
        <v>6464316.7172584571</v>
      </c>
      <c r="R2923" s="678">
        <f t="shared" ca="1" si="501"/>
        <v>1084996.355574714</v>
      </c>
      <c r="S2923" s="678">
        <f t="shared" ca="1" si="501"/>
        <v>30966.435243025982</v>
      </c>
      <c r="T2923" s="678">
        <f t="shared" ca="1" si="501"/>
        <v>1024383.4509688215</v>
      </c>
      <c r="U2923" s="678">
        <f t="shared" ca="1" si="501"/>
        <v>0</v>
      </c>
      <c r="V2923" s="678">
        <f t="shared" ca="1" si="501"/>
        <v>76754.873139661169</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8269524.91645684</v>
      </c>
      <c r="X2923" s="678">
        <f t="shared" ca="1" si="501"/>
        <v>0</v>
      </c>
      <c r="Y2923" s="678">
        <f t="shared" ca="1" si="501"/>
        <v>0</v>
      </c>
      <c r="Z2923" s="678">
        <f t="shared" ca="1" si="501"/>
        <v>0</v>
      </c>
      <c r="AA2923" t="str">
        <f t="shared" si="497"/>
        <v>ASR_CMS_19</v>
      </c>
      <c r="AB2923" s="957">
        <f t="shared" si="498"/>
        <v>45406</v>
      </c>
      <c r="AC2923" t="str">
        <f t="shared" si="499"/>
        <v>Unaudited</v>
      </c>
    </row>
    <row r="2924" spans="1:29" x14ac:dyDescent="0.25">
      <c r="A2924" t="s">
        <v>421</v>
      </c>
      <c r="B2924" t="s">
        <v>1380</v>
      </c>
      <c r="C2924" t="s">
        <v>1381</v>
      </c>
      <c r="D2924">
        <v>1900</v>
      </c>
      <c r="E2924" s="957">
        <v>1</v>
      </c>
      <c r="F2924" t="s">
        <v>439</v>
      </c>
      <c r="G2924" s="957">
        <v>91</v>
      </c>
      <c r="H2924" t="s">
        <v>388</v>
      </c>
      <c r="I2924" s="937" t="s">
        <v>488</v>
      </c>
      <c r="J2924" s="937" t="s">
        <v>12</v>
      </c>
      <c r="K2924" s="937" t="s">
        <v>1323</v>
      </c>
      <c r="L2924" s="937" t="s">
        <v>1314</v>
      </c>
      <c r="M2924" s="958" t="s">
        <v>1323</v>
      </c>
      <c r="N2924" s="678">
        <f t="shared" ca="1" si="500"/>
        <v>492551.07913058967</v>
      </c>
      <c r="O2924" s="678">
        <f t="shared" ca="1" si="501"/>
        <v>200834.35035032965</v>
      </c>
      <c r="P2924" s="678">
        <f t="shared" ca="1" si="501"/>
        <v>25089.479031897616</v>
      </c>
      <c r="Q2924" s="678">
        <f t="shared" ca="1" si="501"/>
        <v>98292.184630688906</v>
      </c>
      <c r="R2924" s="678">
        <f t="shared" ca="1" si="501"/>
        <v>16286.855449618526</v>
      </c>
      <c r="S2924" s="678">
        <f t="shared" ca="1" si="501"/>
        <v>450.64947217274585</v>
      </c>
      <c r="T2924" s="678">
        <f t="shared" ca="1" si="501"/>
        <v>15479.6517047079</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1083.05279278135</v>
      </c>
      <c r="W2924" s="678">
        <f t="shared" ca="1" si="502"/>
        <v>135034.85569839302</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ASR_CMS_19</v>
      </c>
      <c r="AB2924" s="957">
        <f t="shared" si="498"/>
        <v>45406</v>
      </c>
      <c r="AC2924" t="str">
        <f t="shared" si="499"/>
        <v>Unaudited</v>
      </c>
    </row>
    <row r="2925" spans="1:29" x14ac:dyDescent="0.25">
      <c r="A2925" t="s">
        <v>421</v>
      </c>
      <c r="B2925" t="s">
        <v>1380</v>
      </c>
      <c r="C2925" t="s">
        <v>1381</v>
      </c>
      <c r="D2925">
        <v>1900</v>
      </c>
      <c r="E2925" s="957">
        <v>1</v>
      </c>
      <c r="F2925" t="s">
        <v>439</v>
      </c>
      <c r="G2925" s="957">
        <v>91</v>
      </c>
      <c r="H2925" t="s">
        <v>388</v>
      </c>
      <c r="I2925" s="937" t="s">
        <v>488</v>
      </c>
      <c r="J2925" s="937" t="s">
        <v>491</v>
      </c>
      <c r="K2925" s="937" t="s">
        <v>492</v>
      </c>
      <c r="L2925" s="937" t="s">
        <v>63</v>
      </c>
      <c r="M2925" s="958" t="s">
        <v>344</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ASR_CMS_19</v>
      </c>
      <c r="AB2925" s="957">
        <f t="shared" si="498"/>
        <v>45406</v>
      </c>
      <c r="AC2925" t="str">
        <f t="shared" si="499"/>
        <v>Unaudited</v>
      </c>
    </row>
    <row r="2926" spans="1:29" x14ac:dyDescent="0.25">
      <c r="A2926" t="s">
        <v>421</v>
      </c>
      <c r="B2926" t="s">
        <v>1380</v>
      </c>
      <c r="C2926" t="s">
        <v>1381</v>
      </c>
      <c r="D2926">
        <v>1900</v>
      </c>
      <c r="E2926" s="957">
        <v>1</v>
      </c>
      <c r="F2926" t="s">
        <v>439</v>
      </c>
      <c r="G2926" s="957">
        <v>91</v>
      </c>
      <c r="H2926" t="s">
        <v>388</v>
      </c>
      <c r="I2926" s="937" t="s">
        <v>488</v>
      </c>
      <c r="J2926" s="937" t="s">
        <v>491</v>
      </c>
      <c r="K2926" s="937" t="s">
        <v>1014</v>
      </c>
      <c r="L2926" s="937" t="s">
        <v>910</v>
      </c>
      <c r="M2926" s="958" t="s">
        <v>911</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ASR_CMS_19</v>
      </c>
      <c r="AB2926" s="957">
        <f t="shared" si="498"/>
        <v>45406</v>
      </c>
      <c r="AC2926" t="str">
        <f t="shared" si="499"/>
        <v>Unaudited</v>
      </c>
    </row>
    <row r="2927" spans="1:29" x14ac:dyDescent="0.25">
      <c r="A2927" t="s">
        <v>421</v>
      </c>
      <c r="B2927" t="s">
        <v>1380</v>
      </c>
      <c r="C2927" t="s">
        <v>1381</v>
      </c>
      <c r="D2927">
        <v>1900</v>
      </c>
      <c r="E2927" s="957">
        <v>1</v>
      </c>
      <c r="F2927" t="s">
        <v>439</v>
      </c>
      <c r="G2927" s="957">
        <v>91</v>
      </c>
      <c r="H2927" t="s">
        <v>388</v>
      </c>
      <c r="I2927" s="937" t="s">
        <v>488</v>
      </c>
      <c r="J2927" s="937" t="s">
        <v>13</v>
      </c>
      <c r="K2927" s="937" t="s">
        <v>493</v>
      </c>
      <c r="L2927" s="937" t="s">
        <v>95</v>
      </c>
      <c r="M2927" s="958" t="s">
        <v>147</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ASR_CMS_19</v>
      </c>
      <c r="AB2927" s="957">
        <f t="shared" si="498"/>
        <v>45406</v>
      </c>
      <c r="AC2927" t="str">
        <f t="shared" si="499"/>
        <v>Unaudited</v>
      </c>
    </row>
    <row r="2928" spans="1:29" x14ac:dyDescent="0.25">
      <c r="A2928" t="s">
        <v>421</v>
      </c>
      <c r="B2928" t="s">
        <v>1380</v>
      </c>
      <c r="C2928" t="s">
        <v>1381</v>
      </c>
      <c r="D2928">
        <v>1900</v>
      </c>
      <c r="E2928" s="957">
        <v>1</v>
      </c>
      <c r="F2928" t="s">
        <v>439</v>
      </c>
      <c r="G2928" s="957">
        <v>91</v>
      </c>
      <c r="H2928" t="s">
        <v>388</v>
      </c>
      <c r="I2928" s="937" t="s">
        <v>488</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ASR_CMS_19</v>
      </c>
      <c r="AB2928" s="957">
        <f t="shared" si="498"/>
        <v>45406</v>
      </c>
      <c r="AC2928" t="str">
        <f t="shared" si="499"/>
        <v>Unaudited</v>
      </c>
    </row>
    <row r="2929" spans="1:29" x14ac:dyDescent="0.25">
      <c r="A2929" t="s">
        <v>421</v>
      </c>
      <c r="B2929" t="s">
        <v>1380</v>
      </c>
      <c r="C2929" t="s">
        <v>1381</v>
      </c>
      <c r="D2929">
        <v>1900</v>
      </c>
      <c r="E2929" s="957">
        <v>1</v>
      </c>
      <c r="F2929" t="s">
        <v>439</v>
      </c>
      <c r="G2929" s="957">
        <v>91</v>
      </c>
      <c r="H2929" t="s">
        <v>388</v>
      </c>
      <c r="I2929" s="937" t="s">
        <v>489</v>
      </c>
      <c r="J2929" s="937" t="s">
        <v>445</v>
      </c>
      <c r="K2929" s="937" t="s">
        <v>0</v>
      </c>
      <c r="L2929" s="945">
        <v>2.1</v>
      </c>
      <c r="M2929" s="960" t="s">
        <v>148</v>
      </c>
      <c r="N2929" s="678">
        <f t="shared" ca="1" si="500"/>
        <v>2356371.1500000004</v>
      </c>
      <c r="O2929" s="678">
        <f t="shared" ca="1" si="505"/>
        <v>679101.22</v>
      </c>
      <c r="P2929" s="678">
        <f t="shared" ca="1" si="505"/>
        <v>47963.520000000004</v>
      </c>
      <c r="Q2929" s="678">
        <f t="shared" ca="1" si="505"/>
        <v>1103273.7100000002</v>
      </c>
      <c r="R2929" s="678">
        <f t="shared" ca="1" si="505"/>
        <v>45247.079999999994</v>
      </c>
      <c r="S2929" s="678">
        <f t="shared" ca="1" si="505"/>
        <v>1600</v>
      </c>
      <c r="T2929" s="678">
        <f t="shared" ca="1" si="505"/>
        <v>103117.16</v>
      </c>
      <c r="U2929" s="678">
        <f t="shared" ca="1" si="505"/>
        <v>0</v>
      </c>
      <c r="V2929" s="678">
        <f t="shared" ca="1" si="503"/>
        <v>78841.789999999994</v>
      </c>
      <c r="W2929" s="678">
        <f t="shared" ca="1" si="502"/>
        <v>297226.66999999993</v>
      </c>
      <c r="X2929" s="678">
        <f t="shared" ca="1" si="504"/>
        <v>0</v>
      </c>
      <c r="Y2929" s="678">
        <f t="shared" ca="1" si="504"/>
        <v>0</v>
      </c>
      <c r="Z2929" s="678">
        <f t="shared" ca="1" si="504"/>
        <v>0</v>
      </c>
      <c r="AA2929" t="str">
        <f t="shared" si="497"/>
        <v>ASR_CMS_19</v>
      </c>
      <c r="AB2929" s="957">
        <f t="shared" si="498"/>
        <v>45406</v>
      </c>
      <c r="AC2929" t="str">
        <f t="shared" si="499"/>
        <v>Unaudited</v>
      </c>
    </row>
    <row r="2930" spans="1:29" ht="30" x14ac:dyDescent="0.25">
      <c r="A2930" t="s">
        <v>421</v>
      </c>
      <c r="B2930" t="s">
        <v>1380</v>
      </c>
      <c r="C2930" t="s">
        <v>1381</v>
      </c>
      <c r="D2930">
        <v>1900</v>
      </c>
      <c r="E2930" s="957">
        <v>1</v>
      </c>
      <c r="F2930" t="s">
        <v>439</v>
      </c>
      <c r="G2930" s="957">
        <v>91</v>
      </c>
      <c r="H2930" t="s">
        <v>388</v>
      </c>
      <c r="I2930" s="937" t="s">
        <v>489</v>
      </c>
      <c r="J2930" s="937" t="s">
        <v>445</v>
      </c>
      <c r="K2930" s="937" t="s">
        <v>0</v>
      </c>
      <c r="L2930" s="947">
        <v>2.2000000000000002</v>
      </c>
      <c r="M2930" s="961" t="s">
        <v>149</v>
      </c>
      <c r="N2930" s="678">
        <f t="shared" ca="1" si="500"/>
        <v>86713.191701505624</v>
      </c>
      <c r="O2930" s="678">
        <f t="shared" ca="1" si="505"/>
        <v>24990.559859208235</v>
      </c>
      <c r="P2930" s="678">
        <f t="shared" ca="1" si="505"/>
        <v>1765.031754203492</v>
      </c>
      <c r="Q2930" s="678">
        <f t="shared" ca="1" si="505"/>
        <v>40599.879486073885</v>
      </c>
      <c r="R2930" s="678">
        <f t="shared" ca="1" si="505"/>
        <v>1665.0682223695371</v>
      </c>
      <c r="S2930" s="678">
        <f t="shared" ca="1" si="505"/>
        <v>58.879139953147451</v>
      </c>
      <c r="T2930" s="678">
        <f t="shared" ca="1" si="505"/>
        <v>3794.6560595069368</v>
      </c>
      <c r="U2930" s="678">
        <f t="shared" ca="1" si="505"/>
        <v>0</v>
      </c>
      <c r="V2930" s="678">
        <f t="shared" ca="1" si="503"/>
        <v>2901.3354922291628</v>
      </c>
      <c r="W2930" s="678">
        <f t="shared" ca="1" si="502"/>
        <v>10937.781687961233</v>
      </c>
      <c r="X2930" s="678">
        <f t="shared" ca="1" si="504"/>
        <v>0</v>
      </c>
      <c r="Y2930" s="678">
        <f t="shared" ca="1" si="504"/>
        <v>0</v>
      </c>
      <c r="Z2930" s="678">
        <f t="shared" ca="1" si="504"/>
        <v>0</v>
      </c>
      <c r="AA2930" t="str">
        <f t="shared" si="497"/>
        <v>ASR_CMS_19</v>
      </c>
      <c r="AB2930" s="957">
        <f t="shared" si="498"/>
        <v>45406</v>
      </c>
      <c r="AC2930" t="str">
        <f t="shared" si="499"/>
        <v>Unaudited</v>
      </c>
    </row>
    <row r="2931" spans="1:29" x14ac:dyDescent="0.25">
      <c r="A2931" t="s">
        <v>421</v>
      </c>
      <c r="B2931" t="s">
        <v>1380</v>
      </c>
      <c r="C2931" t="s">
        <v>1381</v>
      </c>
      <c r="D2931">
        <v>1900</v>
      </c>
      <c r="E2931" s="957">
        <v>1</v>
      </c>
      <c r="F2931" t="s">
        <v>439</v>
      </c>
      <c r="G2931" s="957">
        <v>91</v>
      </c>
      <c r="H2931" t="s">
        <v>388</v>
      </c>
      <c r="I2931" s="958" t="s">
        <v>489</v>
      </c>
      <c r="J2931" s="958" t="s">
        <v>445</v>
      </c>
      <c r="K2931" s="958" t="s">
        <v>0</v>
      </c>
      <c r="L2931" s="937">
        <v>2.2999999999999998</v>
      </c>
      <c r="M2931" s="958" t="s">
        <v>150</v>
      </c>
      <c r="N2931" s="678">
        <f t="shared" ca="1" si="500"/>
        <v>321103.0199999999</v>
      </c>
      <c r="O2931" s="678">
        <f t="shared" ca="1" si="505"/>
        <v>150842.34999999995</v>
      </c>
      <c r="P2931" s="678">
        <f t="shared" ca="1" si="505"/>
        <v>23622.769999999997</v>
      </c>
      <c r="Q2931" s="678">
        <f t="shared" ca="1" si="505"/>
        <v>96508.160000000003</v>
      </c>
      <c r="R2931" s="678">
        <f t="shared" ca="1" si="505"/>
        <v>16453.37</v>
      </c>
      <c r="S2931" s="678">
        <f t="shared" ca="1" si="505"/>
        <v>129.18</v>
      </c>
      <c r="T2931" s="678">
        <f t="shared" ca="1" si="505"/>
        <v>11333.359999999999</v>
      </c>
      <c r="U2931" s="678">
        <f t="shared" ca="1" si="505"/>
        <v>0</v>
      </c>
      <c r="V2931" s="678">
        <f t="shared" ca="1" si="503"/>
        <v>2576.77</v>
      </c>
      <c r="W2931" s="678">
        <f t="shared" ca="1" si="502"/>
        <v>19637.059999999998</v>
      </c>
      <c r="X2931" s="678">
        <f t="shared" ca="1" si="504"/>
        <v>0</v>
      </c>
      <c r="Y2931" s="678">
        <f t="shared" ca="1" si="504"/>
        <v>0</v>
      </c>
      <c r="Z2931" s="678">
        <f t="shared" ca="1" si="504"/>
        <v>0</v>
      </c>
      <c r="AA2931" t="str">
        <f t="shared" si="497"/>
        <v>ASR_CMS_19</v>
      </c>
      <c r="AB2931" s="957">
        <f t="shared" si="498"/>
        <v>45406</v>
      </c>
      <c r="AC2931" t="str">
        <f t="shared" si="499"/>
        <v>Unaudited</v>
      </c>
    </row>
    <row r="2932" spans="1:29" x14ac:dyDescent="0.25">
      <c r="A2932" t="s">
        <v>421</v>
      </c>
      <c r="B2932" t="s">
        <v>1380</v>
      </c>
      <c r="C2932" t="s">
        <v>1381</v>
      </c>
      <c r="D2932">
        <v>1900</v>
      </c>
      <c r="E2932" s="957">
        <v>1</v>
      </c>
      <c r="F2932" t="s">
        <v>439</v>
      </c>
      <c r="G2932" s="957">
        <v>91</v>
      </c>
      <c r="H2932" t="s">
        <v>388</v>
      </c>
      <c r="I2932" s="937" t="s">
        <v>489</v>
      </c>
      <c r="J2932" s="937" t="s">
        <v>445</v>
      </c>
      <c r="K2932" s="937" t="s">
        <v>0</v>
      </c>
      <c r="L2932" s="937">
        <v>2.4</v>
      </c>
      <c r="M2932" s="962" t="s">
        <v>151</v>
      </c>
      <c r="N2932" s="678">
        <f t="shared" ca="1" si="500"/>
        <v>1229811.3499999999</v>
      </c>
      <c r="O2932" s="678">
        <f t="shared" ca="1" si="505"/>
        <v>543808.39</v>
      </c>
      <c r="P2932" s="678">
        <f t="shared" ca="1" si="505"/>
        <v>13727.81</v>
      </c>
      <c r="Q2932" s="678">
        <f t="shared" ca="1" si="505"/>
        <v>494132.11999999988</v>
      </c>
      <c r="R2932" s="678">
        <f t="shared" ca="1" si="505"/>
        <v>23395.29</v>
      </c>
      <c r="S2932" s="678">
        <f t="shared" ca="1" si="505"/>
        <v>0</v>
      </c>
      <c r="T2932" s="678">
        <f t="shared" ca="1" si="505"/>
        <v>41762.46</v>
      </c>
      <c r="U2932" s="678">
        <f t="shared" ca="1" si="505"/>
        <v>0</v>
      </c>
      <c r="V2932" s="678">
        <f t="shared" ca="1" si="503"/>
        <v>34416.270000000004</v>
      </c>
      <c r="W2932" s="678">
        <f t="shared" ca="1" si="502"/>
        <v>78569.010000000009</v>
      </c>
      <c r="X2932" s="678">
        <f t="shared" ca="1" si="504"/>
        <v>0</v>
      </c>
      <c r="Y2932" s="678">
        <f t="shared" ca="1" si="504"/>
        <v>0</v>
      </c>
      <c r="Z2932" s="678">
        <f t="shared" ca="1" si="504"/>
        <v>0</v>
      </c>
      <c r="AA2932" t="str">
        <f t="shared" si="497"/>
        <v>ASR_CMS_19</v>
      </c>
      <c r="AB2932" s="957">
        <f t="shared" si="498"/>
        <v>45406</v>
      </c>
      <c r="AC2932" t="str">
        <f t="shared" si="499"/>
        <v>Unaudited</v>
      </c>
    </row>
    <row r="2933" spans="1:29" ht="30" x14ac:dyDescent="0.25">
      <c r="A2933" t="s">
        <v>421</v>
      </c>
      <c r="B2933" t="s">
        <v>1380</v>
      </c>
      <c r="C2933" t="s">
        <v>1381</v>
      </c>
      <c r="D2933">
        <v>1900</v>
      </c>
      <c r="E2933" s="957">
        <v>1</v>
      </c>
      <c r="F2933" t="s">
        <v>439</v>
      </c>
      <c r="G2933" s="957">
        <v>91</v>
      </c>
      <c r="H2933" t="s">
        <v>388</v>
      </c>
      <c r="I2933" s="937" t="s">
        <v>489</v>
      </c>
      <c r="J2933" s="937" t="s">
        <v>445</v>
      </c>
      <c r="K2933" s="937" t="s">
        <v>0</v>
      </c>
      <c r="L2933" s="937">
        <v>2.5</v>
      </c>
      <c r="M2933" s="962" t="s">
        <v>152</v>
      </c>
      <c r="N2933" s="678">
        <f t="shared" ca="1" si="500"/>
        <v>5798.6943232865051</v>
      </c>
      <c r="O2933" s="678">
        <f t="shared" ca="1" si="505"/>
        <v>2597.1177402112903</v>
      </c>
      <c r="P2933" s="678">
        <f t="shared" ca="1" si="505"/>
        <v>139.65411831432976</v>
      </c>
      <c r="Q2933" s="678">
        <f t="shared" ca="1" si="505"/>
        <v>2208.4087461112749</v>
      </c>
      <c r="R2933" s="678">
        <f t="shared" ca="1" si="505"/>
        <v>148.99445947847397</v>
      </c>
      <c r="S2933" s="678">
        <f t="shared" ca="1" si="505"/>
        <v>0.48300505651706399</v>
      </c>
      <c r="T2933" s="678">
        <f t="shared" ca="1" si="505"/>
        <v>198.52569701130093</v>
      </c>
      <c r="U2933" s="678">
        <f t="shared" ca="1" si="505"/>
        <v>0</v>
      </c>
      <c r="V2933" s="678">
        <f t="shared" ca="1" si="503"/>
        <v>138.31727338549317</v>
      </c>
      <c r="W2933" s="678">
        <f t="shared" ca="1" si="502"/>
        <v>367.19328371782586</v>
      </c>
      <c r="X2933" s="678">
        <f t="shared" ca="1" si="504"/>
        <v>0</v>
      </c>
      <c r="Y2933" s="678">
        <f t="shared" ca="1" si="504"/>
        <v>0</v>
      </c>
      <c r="Z2933" s="678">
        <f t="shared" ca="1" si="504"/>
        <v>0</v>
      </c>
      <c r="AA2933" t="str">
        <f t="shared" si="497"/>
        <v>ASR_CMS_19</v>
      </c>
      <c r="AB2933" s="957">
        <f t="shared" si="498"/>
        <v>45406</v>
      </c>
      <c r="AC2933" t="str">
        <f t="shared" si="499"/>
        <v>Unaudited</v>
      </c>
    </row>
    <row r="2934" spans="1:29" x14ac:dyDescent="0.25">
      <c r="A2934" t="s">
        <v>421</v>
      </c>
      <c r="B2934" t="s">
        <v>1380</v>
      </c>
      <c r="C2934" t="s">
        <v>1381</v>
      </c>
      <c r="D2934">
        <v>1900</v>
      </c>
      <c r="E2934" s="957">
        <v>1</v>
      </c>
      <c r="F2934" t="s">
        <v>439</v>
      </c>
      <c r="G2934" s="957">
        <v>91</v>
      </c>
      <c r="H2934" t="s">
        <v>388</v>
      </c>
      <c r="I2934" s="937" t="s">
        <v>489</v>
      </c>
      <c r="J2934" s="937" t="s">
        <v>445</v>
      </c>
      <c r="K2934" s="937" t="s">
        <v>0</v>
      </c>
      <c r="L2934" s="937" t="s">
        <v>97</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ASR_CMS_19</v>
      </c>
      <c r="AB2934" s="957">
        <f t="shared" si="498"/>
        <v>45406</v>
      </c>
      <c r="AC2934" t="str">
        <f t="shared" si="499"/>
        <v>Unaudited</v>
      </c>
    </row>
    <row r="2935" spans="1:29" x14ac:dyDescent="0.25">
      <c r="A2935" t="s">
        <v>421</v>
      </c>
      <c r="B2935" t="s">
        <v>1380</v>
      </c>
      <c r="C2935" t="s">
        <v>1381</v>
      </c>
      <c r="D2935">
        <v>1900</v>
      </c>
      <c r="E2935" s="957">
        <v>1</v>
      </c>
      <c r="F2935" t="s">
        <v>439</v>
      </c>
      <c r="G2935" s="957">
        <v>91</v>
      </c>
      <c r="H2935" t="s">
        <v>388</v>
      </c>
      <c r="I2935" s="937" t="s">
        <v>489</v>
      </c>
      <c r="J2935" s="937" t="s">
        <v>445</v>
      </c>
      <c r="K2935" s="937" t="s">
        <v>0</v>
      </c>
      <c r="L2935" s="937" t="s">
        <v>153</v>
      </c>
      <c r="M2935" s="962" t="s">
        <v>452</v>
      </c>
      <c r="N2935" s="678">
        <f t="shared" ca="1" si="500"/>
        <v>-7546.2347288897909</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-1590.2152284167589</v>
      </c>
      <c r="P2935" s="678">
        <f t="shared" ca="1" si="506"/>
        <v>-175.18974033349147</v>
      </c>
      <c r="Q2935" s="678">
        <f t="shared" ca="1" si="506"/>
        <v>-1989.8828725673336</v>
      </c>
      <c r="R2935" s="678">
        <f t="shared" ca="1" si="506"/>
        <v>-207.81808423531106</v>
      </c>
      <c r="S2935" s="678">
        <f t="shared" ca="1" si="506"/>
        <v>-3.9438946035416858</v>
      </c>
      <c r="T2935" s="678">
        <f t="shared" ca="1" si="506"/>
        <v>-362.65675878606436</v>
      </c>
      <c r="U2935" s="678">
        <f t="shared" ca="1" si="506"/>
        <v>0</v>
      </c>
      <c r="V2935" s="678">
        <f t="shared" ca="1" si="503"/>
        <v>-49.076311974497081</v>
      </c>
      <c r="W2935" s="678">
        <f t="shared" ca="1" si="502"/>
        <v>-3167.4518379727929</v>
      </c>
      <c r="X2935" s="678">
        <f t="shared" ca="1" si="504"/>
        <v>0</v>
      </c>
      <c r="Y2935" s="678">
        <f t="shared" ca="1" si="504"/>
        <v>0</v>
      </c>
      <c r="Z2935" s="678">
        <f t="shared" ca="1" si="504"/>
        <v>0</v>
      </c>
      <c r="AA2935" t="str">
        <f t="shared" si="497"/>
        <v>ASR_CMS_19</v>
      </c>
      <c r="AB2935" s="957">
        <f t="shared" si="498"/>
        <v>45406</v>
      </c>
      <c r="AC2935" t="str">
        <f t="shared" si="499"/>
        <v>Unaudited</v>
      </c>
    </row>
    <row r="2936" spans="1:29" x14ac:dyDescent="0.25">
      <c r="A2936" t="s">
        <v>421</v>
      </c>
      <c r="B2936" t="s">
        <v>1380</v>
      </c>
      <c r="C2936" t="s">
        <v>1381</v>
      </c>
      <c r="D2936">
        <v>1900</v>
      </c>
      <c r="E2936" s="957">
        <v>1</v>
      </c>
      <c r="F2936" t="s">
        <v>439</v>
      </c>
      <c r="G2936" s="957">
        <v>91</v>
      </c>
      <c r="H2936" t="s">
        <v>388</v>
      </c>
      <c r="I2936" s="937" t="s">
        <v>489</v>
      </c>
      <c r="J2936" s="937" t="s">
        <v>445</v>
      </c>
      <c r="K2936" s="937" t="s">
        <v>0</v>
      </c>
      <c r="L2936" s="937" t="s">
        <v>912</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ASR_CMS_19</v>
      </c>
      <c r="AB2936" s="957">
        <f t="shared" si="498"/>
        <v>45406</v>
      </c>
      <c r="AC2936" t="str">
        <f t="shared" si="499"/>
        <v>Unaudited</v>
      </c>
    </row>
    <row r="2937" spans="1:29" x14ac:dyDescent="0.25">
      <c r="A2937" t="s">
        <v>421</v>
      </c>
      <c r="B2937" t="s">
        <v>1380</v>
      </c>
      <c r="C2937" t="s">
        <v>1381</v>
      </c>
      <c r="D2937">
        <v>1900</v>
      </c>
      <c r="E2937" s="957">
        <v>1</v>
      </c>
      <c r="F2937" t="s">
        <v>439</v>
      </c>
      <c r="G2937" s="957">
        <v>91</v>
      </c>
      <c r="H2937" t="s">
        <v>388</v>
      </c>
      <c r="I2937" s="937" t="s">
        <v>489</v>
      </c>
      <c r="J2937" s="937" t="s">
        <v>445</v>
      </c>
      <c r="K2937" s="937" t="s">
        <v>53</v>
      </c>
      <c r="L2937" s="937">
        <v>3.1</v>
      </c>
      <c r="M2937" s="962" t="s">
        <v>33</v>
      </c>
      <c r="N2937" s="678">
        <f t="shared" ca="1" si="500"/>
        <v>435197.77999999991</v>
      </c>
      <c r="O2937" s="678">
        <f t="shared" ca="1" si="506"/>
        <v>222720.64999999994</v>
      </c>
      <c r="P2937" s="678">
        <f t="shared" ca="1" si="506"/>
        <v>24283.410000000003</v>
      </c>
      <c r="Q2937" s="678">
        <f t="shared" ca="1" si="506"/>
        <v>121008.74999999999</v>
      </c>
      <c r="R2937" s="678">
        <f t="shared" ca="1" si="506"/>
        <v>17438.800000000003</v>
      </c>
      <c r="S2937" s="678">
        <f t="shared" ca="1" si="506"/>
        <v>88.79</v>
      </c>
      <c r="T2937" s="678">
        <f t="shared" ca="1" si="506"/>
        <v>31152.549999999992</v>
      </c>
      <c r="U2937" s="678">
        <f t="shared" ca="1" si="506"/>
        <v>0</v>
      </c>
      <c r="V2937" s="678">
        <f t="shared" ca="1" si="503"/>
        <v>997.7</v>
      </c>
      <c r="W2937" s="678">
        <f t="shared" ca="1" si="502"/>
        <v>17507.13</v>
      </c>
      <c r="X2937" s="678">
        <f t="shared" ca="1" si="504"/>
        <v>0</v>
      </c>
      <c r="Y2937" s="678">
        <f t="shared" ca="1" si="504"/>
        <v>0</v>
      </c>
      <c r="Z2937" s="678">
        <f t="shared" ca="1" si="504"/>
        <v>0</v>
      </c>
      <c r="AA2937" t="str">
        <f t="shared" si="497"/>
        <v>ASR_CMS_19</v>
      </c>
      <c r="AB2937" s="957">
        <f t="shared" si="498"/>
        <v>45406</v>
      </c>
      <c r="AC2937" t="str">
        <f t="shared" si="499"/>
        <v>Unaudited</v>
      </c>
    </row>
    <row r="2938" spans="1:29" x14ac:dyDescent="0.25">
      <c r="A2938" t="s">
        <v>421</v>
      </c>
      <c r="B2938" t="s">
        <v>1380</v>
      </c>
      <c r="C2938" t="s">
        <v>1381</v>
      </c>
      <c r="D2938">
        <v>1900</v>
      </c>
      <c r="E2938" s="957">
        <v>1</v>
      </c>
      <c r="F2938" t="s">
        <v>439</v>
      </c>
      <c r="G2938" s="957">
        <v>91</v>
      </c>
      <c r="H2938" t="s">
        <v>388</v>
      </c>
      <c r="I2938" s="937" t="s">
        <v>489</v>
      </c>
      <c r="J2938" s="937" t="s">
        <v>445</v>
      </c>
      <c r="K2938" s="937" t="s">
        <v>53</v>
      </c>
      <c r="L2938" s="945">
        <v>3.2</v>
      </c>
      <c r="M2938" s="960" t="s">
        <v>34</v>
      </c>
      <c r="N2938" s="678">
        <f t="shared" ca="1" si="500"/>
        <v>1150977.6000000001</v>
      </c>
      <c r="O2938" s="678">
        <f t="shared" ca="1" si="506"/>
        <v>441826.39999999997</v>
      </c>
      <c r="P2938" s="678">
        <f t="shared" ca="1" si="506"/>
        <v>49716.810000000005</v>
      </c>
      <c r="Q2938" s="678">
        <f t="shared" ca="1" si="506"/>
        <v>404833.10000000021</v>
      </c>
      <c r="R2938" s="678">
        <f t="shared" ca="1" si="506"/>
        <v>38586.079999999994</v>
      </c>
      <c r="S2938" s="678">
        <f t="shared" ca="1" si="506"/>
        <v>113.27</v>
      </c>
      <c r="T2938" s="678">
        <f t="shared" ca="1" si="506"/>
        <v>69779.599999999977</v>
      </c>
      <c r="U2938" s="678">
        <f t="shared" ca="1" si="506"/>
        <v>0</v>
      </c>
      <c r="V2938" s="678">
        <f t="shared" ca="1" si="503"/>
        <v>13057.759999999998</v>
      </c>
      <c r="W2938" s="678">
        <f t="shared" ca="1" si="502"/>
        <v>133064.58000000002</v>
      </c>
      <c r="X2938" s="678">
        <f t="shared" ca="1" si="504"/>
        <v>0</v>
      </c>
      <c r="Y2938" s="678">
        <f t="shared" ca="1" si="504"/>
        <v>0</v>
      </c>
      <c r="Z2938" s="678">
        <f t="shared" ca="1" si="504"/>
        <v>0</v>
      </c>
      <c r="AA2938" t="str">
        <f t="shared" si="497"/>
        <v>ASR_CMS_19</v>
      </c>
      <c r="AB2938" s="957">
        <f t="shared" si="498"/>
        <v>45406</v>
      </c>
      <c r="AC2938" t="str">
        <f t="shared" si="499"/>
        <v>Unaudited</v>
      </c>
    </row>
    <row r="2939" spans="1:29" x14ac:dyDescent="0.25">
      <c r="A2939" t="s">
        <v>421</v>
      </c>
      <c r="B2939" t="s">
        <v>1380</v>
      </c>
      <c r="C2939" t="s">
        <v>1381</v>
      </c>
      <c r="D2939">
        <v>1900</v>
      </c>
      <c r="E2939" s="957">
        <v>1</v>
      </c>
      <c r="F2939" t="s">
        <v>439</v>
      </c>
      <c r="G2939" s="957">
        <v>91</v>
      </c>
      <c r="H2939" t="s">
        <v>388</v>
      </c>
      <c r="I2939" s="962" t="s">
        <v>489</v>
      </c>
      <c r="J2939" s="962" t="s">
        <v>445</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ASR_CMS_19</v>
      </c>
      <c r="AB2939" s="957">
        <f t="shared" si="498"/>
        <v>45406</v>
      </c>
      <c r="AC2939" t="str">
        <f t="shared" si="499"/>
        <v>Unaudited</v>
      </c>
    </row>
    <row r="2940" spans="1:29" x14ac:dyDescent="0.25">
      <c r="A2940" t="s">
        <v>421</v>
      </c>
      <c r="B2940" t="s">
        <v>1380</v>
      </c>
      <c r="C2940" t="s">
        <v>1381</v>
      </c>
      <c r="D2940">
        <v>1900</v>
      </c>
      <c r="E2940" s="957">
        <v>1</v>
      </c>
      <c r="F2940" t="s">
        <v>439</v>
      </c>
      <c r="G2940" s="957">
        <v>91</v>
      </c>
      <c r="H2940" t="s">
        <v>388</v>
      </c>
      <c r="I2940" s="937" t="s">
        <v>489</v>
      </c>
      <c r="J2940" s="937" t="s">
        <v>445</v>
      </c>
      <c r="K2940" s="937" t="s">
        <v>53</v>
      </c>
      <c r="L2940" s="943" t="s">
        <v>44</v>
      </c>
      <c r="M2940" s="963" t="s">
        <v>154</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ASR_CMS_19</v>
      </c>
      <c r="AB2940" s="957">
        <f t="shared" si="498"/>
        <v>45406</v>
      </c>
      <c r="AC2940" t="str">
        <f t="shared" si="499"/>
        <v>Unaudited</v>
      </c>
    </row>
    <row r="2941" spans="1:29" x14ac:dyDescent="0.25">
      <c r="A2941" t="s">
        <v>421</v>
      </c>
      <c r="B2941" t="s">
        <v>1380</v>
      </c>
      <c r="C2941" t="s">
        <v>1381</v>
      </c>
      <c r="D2941">
        <v>1900</v>
      </c>
      <c r="E2941" s="957">
        <v>1</v>
      </c>
      <c r="F2941" t="s">
        <v>439</v>
      </c>
      <c r="G2941" s="957">
        <v>91</v>
      </c>
      <c r="H2941" t="s">
        <v>388</v>
      </c>
      <c r="I2941" s="937" t="s">
        <v>489</v>
      </c>
      <c r="J2941" s="937" t="s">
        <v>445</v>
      </c>
      <c r="K2941" s="937" t="s">
        <v>53</v>
      </c>
      <c r="L2941" s="943" t="s">
        <v>41</v>
      </c>
      <c r="M2941" s="963" t="s">
        <v>52</v>
      </c>
      <c r="N2941" s="678">
        <f t="shared" ca="1" si="500"/>
        <v>26360.875150233354</v>
      </c>
      <c r="O2941" s="678">
        <f t="shared" ca="1" si="506"/>
        <v>14632.905016225382</v>
      </c>
      <c r="P2941" s="678">
        <f t="shared" ca="1" si="506"/>
        <v>2115.2618883592254</v>
      </c>
      <c r="Q2941" s="678">
        <f t="shared" ca="1" si="506"/>
        <v>6779.5130327448887</v>
      </c>
      <c r="R2941" s="678">
        <f t="shared" ca="1" si="506"/>
        <v>1199.5699519099569</v>
      </c>
      <c r="S2941" s="678">
        <f t="shared" ca="1" si="506"/>
        <v>37.444947218927332</v>
      </c>
      <c r="T2941" s="678">
        <f t="shared" ca="1" si="506"/>
        <v>1059.7874074350545</v>
      </c>
      <c r="U2941" s="678">
        <f t="shared" ca="1" si="506"/>
        <v>0</v>
      </c>
      <c r="V2941" s="678">
        <f t="shared" ca="1" si="503"/>
        <v>78.944442862834066</v>
      </c>
      <c r="W2941" s="678">
        <f t="shared" ca="1" si="502"/>
        <v>457.44846347708699</v>
      </c>
      <c r="X2941" s="678">
        <f t="shared" ca="1" si="504"/>
        <v>0</v>
      </c>
      <c r="Y2941" s="678">
        <f t="shared" ca="1" si="504"/>
        <v>0</v>
      </c>
      <c r="Z2941" s="678">
        <f t="shared" ca="1" si="504"/>
        <v>0</v>
      </c>
      <c r="AA2941" t="str">
        <f t="shared" si="497"/>
        <v>ASR_CMS_19</v>
      </c>
      <c r="AB2941" s="957">
        <f t="shared" si="498"/>
        <v>45406</v>
      </c>
      <c r="AC2941" t="str">
        <f t="shared" si="499"/>
        <v>Unaudited</v>
      </c>
    </row>
    <row r="2942" spans="1:29" x14ac:dyDescent="0.25">
      <c r="A2942" t="s">
        <v>421</v>
      </c>
      <c r="B2942" t="s">
        <v>1380</v>
      </c>
      <c r="C2942" t="s">
        <v>1381</v>
      </c>
      <c r="D2942">
        <v>1900</v>
      </c>
      <c r="E2942" s="957">
        <v>1</v>
      </c>
      <c r="F2942" t="s">
        <v>439</v>
      </c>
      <c r="G2942" s="957">
        <v>91</v>
      </c>
      <c r="H2942" t="s">
        <v>388</v>
      </c>
      <c r="I2942" s="937" t="s">
        <v>489</v>
      </c>
      <c r="J2942" s="937" t="s">
        <v>445</v>
      </c>
      <c r="K2942" s="937" t="s">
        <v>53</v>
      </c>
      <c r="L2942" s="947" t="s">
        <v>42</v>
      </c>
      <c r="M2942" s="964" t="s">
        <v>155</v>
      </c>
      <c r="N2942" s="678">
        <f t="shared" ca="1" si="500"/>
        <v>13599.296413662878</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5697.6038025482421</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633.88762919174417</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4508.7178823429422</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480.37328773302738</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1.7325200253768596</v>
      </c>
      <c r="T2942" s="678">
        <f t="shared" ca="1" si="507"/>
        <v>865.42101890201445</v>
      </c>
      <c r="U2942" s="678">
        <f t="shared" ca="1" si="507"/>
        <v>0</v>
      </c>
      <c r="V2942" s="678">
        <f t="shared" ca="1" si="507"/>
        <v>120.51551972623692</v>
      </c>
      <c r="W2942" s="678">
        <f t="shared" ca="1" si="502"/>
        <v>1291.0447531932948</v>
      </c>
      <c r="X2942" s="678">
        <f t="shared" ca="1" si="507"/>
        <v>0</v>
      </c>
      <c r="Y2942" s="678">
        <f t="shared" ca="1" si="507"/>
        <v>0</v>
      </c>
      <c r="Z2942" s="678">
        <f t="shared" ca="1" si="507"/>
        <v>0</v>
      </c>
      <c r="AA2942" t="str">
        <f t="shared" si="497"/>
        <v>ASR_CMS_19</v>
      </c>
      <c r="AB2942" s="957">
        <f t="shared" si="498"/>
        <v>45406</v>
      </c>
      <c r="AC2942" t="str">
        <f t="shared" si="499"/>
        <v>Unaudited</v>
      </c>
    </row>
    <row r="2943" spans="1:29" x14ac:dyDescent="0.25">
      <c r="A2943" t="s">
        <v>421</v>
      </c>
      <c r="B2943" t="s">
        <v>1380</v>
      </c>
      <c r="C2943" t="s">
        <v>1381</v>
      </c>
      <c r="D2943">
        <v>1900</v>
      </c>
      <c r="E2943" s="957">
        <v>1</v>
      </c>
      <c r="F2943" t="s">
        <v>439</v>
      </c>
      <c r="G2943" s="957">
        <v>91</v>
      </c>
      <c r="H2943" t="s">
        <v>388</v>
      </c>
      <c r="I2943" s="963" t="s">
        <v>489</v>
      </c>
      <c r="J2943" s="963" t="s">
        <v>445</v>
      </c>
      <c r="K2943" s="963" t="s">
        <v>53</v>
      </c>
      <c r="L2943" s="943" t="s">
        <v>43</v>
      </c>
      <c r="M2943" s="963" t="s">
        <v>463</v>
      </c>
      <c r="N2943" s="678">
        <f t="shared" ca="1" si="500"/>
        <v>61217.314229615018</v>
      </c>
      <c r="O2943" s="678">
        <f t="shared" ca="1" si="507"/>
        <v>12900.301783354385</v>
      </c>
      <c r="P2943" s="678">
        <f t="shared" ca="1" si="507"/>
        <v>1421.1915967498442</v>
      </c>
      <c r="Q2943" s="678">
        <f t="shared" ca="1" si="507"/>
        <v>16142.525307850454</v>
      </c>
      <c r="R2943" s="678">
        <f t="shared" ca="1" si="507"/>
        <v>1685.8824860728027</v>
      </c>
      <c r="S2943" s="678">
        <f t="shared" ca="1" si="507"/>
        <v>31.994053181143816</v>
      </c>
      <c r="T2943" s="678">
        <f t="shared" ca="1" si="507"/>
        <v>2941.9801474113988</v>
      </c>
      <c r="U2943" s="678">
        <f t="shared" ca="1" si="507"/>
        <v>0</v>
      </c>
      <c r="V2943" s="678">
        <f t="shared" ca="1" si="507"/>
        <v>398.12172816090032</v>
      </c>
      <c r="W2943" s="678">
        <f t="shared" ca="1" si="502"/>
        <v>25695.317126834099</v>
      </c>
      <c r="X2943" s="678">
        <f t="shared" ca="1" si="507"/>
        <v>0</v>
      </c>
      <c r="Y2943" s="678">
        <f t="shared" ca="1" si="507"/>
        <v>0</v>
      </c>
      <c r="Z2943" s="678">
        <f t="shared" ca="1" si="507"/>
        <v>0</v>
      </c>
      <c r="AA2943" t="str">
        <f t="shared" si="497"/>
        <v>ASR_CMS_19</v>
      </c>
      <c r="AB2943" s="957">
        <f t="shared" si="498"/>
        <v>45406</v>
      </c>
      <c r="AC2943" t="str">
        <f t="shared" si="499"/>
        <v>Unaudited</v>
      </c>
    </row>
    <row r="2944" spans="1:29" x14ac:dyDescent="0.25">
      <c r="A2944" t="s">
        <v>421</v>
      </c>
      <c r="B2944" t="s">
        <v>1380</v>
      </c>
      <c r="C2944" t="s">
        <v>1381</v>
      </c>
      <c r="D2944">
        <v>1900</v>
      </c>
      <c r="E2944" s="957">
        <v>1</v>
      </c>
      <c r="F2944" t="s">
        <v>439</v>
      </c>
      <c r="G2944" s="957">
        <v>91</v>
      </c>
      <c r="H2944" t="s">
        <v>388</v>
      </c>
      <c r="I2944" s="937" t="s">
        <v>489</v>
      </c>
      <c r="J2944" s="937" t="s">
        <v>445</v>
      </c>
      <c r="K2944" s="937" t="s">
        <v>915</v>
      </c>
      <c r="L2944" s="937" t="s">
        <v>916</v>
      </c>
      <c r="M2944" s="962" t="s">
        <v>915</v>
      </c>
      <c r="N2944" s="678">
        <f t="shared" ca="1" si="500"/>
        <v>14897.220000000001</v>
      </c>
      <c r="O2944" s="678">
        <f t="shared" ca="1" si="507"/>
        <v>5583.98</v>
      </c>
      <c r="P2944" s="678">
        <f t="shared" ca="1" si="507"/>
        <v>9313.2400000000016</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ASR_CMS_19</v>
      </c>
      <c r="AB2944" s="957">
        <f t="shared" si="498"/>
        <v>45406</v>
      </c>
      <c r="AC2944" t="str">
        <f t="shared" si="499"/>
        <v>Unaudited</v>
      </c>
    </row>
    <row r="2945" spans="1:29" x14ac:dyDescent="0.25">
      <c r="A2945" t="s">
        <v>421</v>
      </c>
      <c r="B2945" t="s">
        <v>1380</v>
      </c>
      <c r="C2945" t="s">
        <v>1381</v>
      </c>
      <c r="D2945">
        <v>1900</v>
      </c>
      <c r="E2945" s="957">
        <v>1</v>
      </c>
      <c r="F2945" t="s">
        <v>439</v>
      </c>
      <c r="G2945" s="957">
        <v>91</v>
      </c>
      <c r="H2945" t="s">
        <v>388</v>
      </c>
      <c r="I2945" s="937" t="s">
        <v>489</v>
      </c>
      <c r="J2945" s="937" t="s">
        <v>445</v>
      </c>
      <c r="K2945" s="937" t="s">
        <v>915</v>
      </c>
      <c r="L2945" s="937" t="s">
        <v>917</v>
      </c>
      <c r="M2945" s="962" t="s">
        <v>920</v>
      </c>
      <c r="N2945" s="678">
        <f t="shared" ca="1" si="500"/>
        <v>5.3751565388400575</v>
      </c>
      <c r="O2945" s="678">
        <f t="shared" ca="1" si="507"/>
        <v>2.0147897802242372</v>
      </c>
      <c r="P2945" s="678">
        <f t="shared" ca="1" si="507"/>
        <v>3.3603667586158208</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ASR_CMS_19</v>
      </c>
      <c r="AB2945" s="957">
        <f t="shared" si="498"/>
        <v>45406</v>
      </c>
      <c r="AC2945" t="str">
        <f t="shared" si="499"/>
        <v>Unaudited</v>
      </c>
    </row>
    <row r="2946" spans="1:29" x14ac:dyDescent="0.25">
      <c r="A2946" t="s">
        <v>421</v>
      </c>
      <c r="B2946" t="s">
        <v>1380</v>
      </c>
      <c r="C2946" t="s">
        <v>1381</v>
      </c>
      <c r="D2946">
        <v>1900</v>
      </c>
      <c r="E2946" s="957">
        <v>1</v>
      </c>
      <c r="F2946" t="s">
        <v>439</v>
      </c>
      <c r="G2946" s="957">
        <v>91</v>
      </c>
      <c r="H2946" t="s">
        <v>388</v>
      </c>
      <c r="I2946" s="937" t="s">
        <v>489</v>
      </c>
      <c r="J2946" s="937" t="s">
        <v>445</v>
      </c>
      <c r="K2946" s="937" t="s">
        <v>915</v>
      </c>
      <c r="L2946" s="937" t="s">
        <v>918</v>
      </c>
      <c r="M2946" s="962" t="s">
        <v>921</v>
      </c>
      <c r="N2946" s="678">
        <f t="shared" ca="1" si="500"/>
        <v>-15.990117199173024</v>
      </c>
      <c r="O2946" s="678">
        <f t="shared" ca="1" si="507"/>
        <v>-3.3695914304052699</v>
      </c>
      <c r="P2946" s="678">
        <f t="shared" ca="1" si="507"/>
        <v>-0.37121883703150438</v>
      </c>
      <c r="Q2946" s="678">
        <f t="shared" ca="1" si="507"/>
        <v>-4.2164684094924656</v>
      </c>
      <c r="R2946" s="678">
        <f t="shared" ca="1" si="507"/>
        <v>-0.4403567663100143</v>
      </c>
      <c r="S2946" s="678">
        <f t="shared" ca="1" si="507"/>
        <v>-8.3569275536033473E-3</v>
      </c>
      <c r="T2946" s="678">
        <f t="shared" ca="1" si="507"/>
        <v>-0.76845265014894837</v>
      </c>
      <c r="U2946" s="678">
        <f t="shared" ca="1" si="507"/>
        <v>0</v>
      </c>
      <c r="V2946" s="678">
        <f t="shared" ca="1" si="507"/>
        <v>-0.10399040161991328</v>
      </c>
      <c r="W2946" s="678">
        <f t="shared" ca="1" si="502"/>
        <v>-6.7116817766113046</v>
      </c>
      <c r="X2946" s="678">
        <f t="shared" ca="1" si="507"/>
        <v>0</v>
      </c>
      <c r="Y2946" s="678">
        <f t="shared" ca="1" si="507"/>
        <v>0</v>
      </c>
      <c r="Z2946" s="678">
        <f t="shared" ca="1" si="507"/>
        <v>0</v>
      </c>
      <c r="AA2946" t="str">
        <f t="shared" ref="AA2946:AA3009" si="508">file_name</f>
        <v>ASR_CMS_19</v>
      </c>
      <c r="AB2946" s="957">
        <f t="shared" ref="AB2946:AB3009" si="509">file_date</f>
        <v>45406</v>
      </c>
      <c r="AC2946" t="str">
        <f t="shared" ref="AC2946:AC3009" si="510">status</f>
        <v>Unaudited</v>
      </c>
    </row>
    <row r="2947" spans="1:29" x14ac:dyDescent="0.25">
      <c r="A2947" t="s">
        <v>421</v>
      </c>
      <c r="B2947" t="s">
        <v>1380</v>
      </c>
      <c r="C2947" t="s">
        <v>1381</v>
      </c>
      <c r="D2947">
        <v>1900</v>
      </c>
      <c r="E2947" s="957">
        <v>1</v>
      </c>
      <c r="F2947" t="s">
        <v>439</v>
      </c>
      <c r="G2947" s="957">
        <v>91</v>
      </c>
      <c r="H2947" t="s">
        <v>388</v>
      </c>
      <c r="I2947" s="937" t="s">
        <v>489</v>
      </c>
      <c r="J2947" s="937" t="s">
        <v>445</v>
      </c>
      <c r="K2947" s="937" t="s">
        <v>446</v>
      </c>
      <c r="L2947" s="945">
        <v>5.0999999999999996</v>
      </c>
      <c r="M2947" s="960" t="s">
        <v>37</v>
      </c>
      <c r="N2947" s="678">
        <f t="shared" ca="1" si="500"/>
        <v>531211.1</v>
      </c>
      <c r="O2947" s="678">
        <f t="shared" ca="1" si="507"/>
        <v>187235.88</v>
      </c>
      <c r="P2947" s="678">
        <f t="shared" ca="1" si="507"/>
        <v>156632.12</v>
      </c>
      <c r="Q2947" s="678">
        <f t="shared" ca="1" si="507"/>
        <v>74717.289999999979</v>
      </c>
      <c r="R2947" s="678">
        <f t="shared" ca="1" si="507"/>
        <v>60392.44999999999</v>
      </c>
      <c r="S2947" s="678">
        <f t="shared" ca="1" si="507"/>
        <v>0</v>
      </c>
      <c r="T2947" s="678">
        <f t="shared" ca="1" si="507"/>
        <v>42580.340000000004</v>
      </c>
      <c r="U2947" s="678">
        <f t="shared" ca="1" si="507"/>
        <v>0</v>
      </c>
      <c r="V2947" s="678">
        <f t="shared" ca="1" si="507"/>
        <v>4508.92</v>
      </c>
      <c r="W2947" s="678">
        <f t="shared" ca="1" si="502"/>
        <v>5144.1000000000013</v>
      </c>
      <c r="X2947" s="678">
        <f t="shared" ca="1" si="507"/>
        <v>0</v>
      </c>
      <c r="Y2947" s="678">
        <f t="shared" ca="1" si="507"/>
        <v>0</v>
      </c>
      <c r="Z2947" s="678">
        <f t="shared" ca="1" si="507"/>
        <v>0</v>
      </c>
      <c r="AA2947" t="str">
        <f t="shared" si="508"/>
        <v>ASR_CMS_19</v>
      </c>
      <c r="AB2947" s="957">
        <f t="shared" si="509"/>
        <v>45406</v>
      </c>
      <c r="AC2947" t="str">
        <f t="shared" si="510"/>
        <v>Unaudited</v>
      </c>
    </row>
    <row r="2948" spans="1:29" ht="30" x14ac:dyDescent="0.25">
      <c r="A2948" t="s">
        <v>421</v>
      </c>
      <c r="B2948" t="s">
        <v>1380</v>
      </c>
      <c r="C2948" t="s">
        <v>1381</v>
      </c>
      <c r="D2948">
        <v>1900</v>
      </c>
      <c r="E2948" s="957">
        <v>1</v>
      </c>
      <c r="F2948" t="s">
        <v>439</v>
      </c>
      <c r="G2948" s="957">
        <v>91</v>
      </c>
      <c r="H2948" t="s">
        <v>388</v>
      </c>
      <c r="I2948" s="962" t="s">
        <v>489</v>
      </c>
      <c r="J2948" s="962" t="s">
        <v>445</v>
      </c>
      <c r="K2948" s="962" t="s">
        <v>446</v>
      </c>
      <c r="L2948" s="937">
        <v>5.2</v>
      </c>
      <c r="M2948" s="962" t="s">
        <v>304</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ASR_CMS_19</v>
      </c>
      <c r="AB2948" s="957">
        <f t="shared" si="509"/>
        <v>45406</v>
      </c>
      <c r="AC2948" t="str">
        <f t="shared" si="510"/>
        <v>Unaudited</v>
      </c>
    </row>
    <row r="2949" spans="1:29" ht="30" x14ac:dyDescent="0.25">
      <c r="A2949" t="s">
        <v>421</v>
      </c>
      <c r="B2949" t="s">
        <v>1380</v>
      </c>
      <c r="C2949" t="s">
        <v>1381</v>
      </c>
      <c r="D2949">
        <v>1900</v>
      </c>
      <c r="E2949" s="957">
        <v>1</v>
      </c>
      <c r="F2949" t="s">
        <v>439</v>
      </c>
      <c r="G2949" s="957">
        <v>91</v>
      </c>
      <c r="H2949" t="s">
        <v>388</v>
      </c>
      <c r="I2949" s="937" t="s">
        <v>489</v>
      </c>
      <c r="J2949" s="937" t="s">
        <v>445</v>
      </c>
      <c r="K2949" s="937" t="s">
        <v>446</v>
      </c>
      <c r="L2949" s="937">
        <v>5.3</v>
      </c>
      <c r="M2949" s="962" t="s">
        <v>305</v>
      </c>
      <c r="N2949" s="678">
        <f t="shared" ca="1" si="500"/>
        <v>3271.9605366272849</v>
      </c>
      <c r="O2949" s="678">
        <f t="shared" ca="1" si="507"/>
        <v>1153.2673364707214</v>
      </c>
      <c r="P2949" s="678">
        <f t="shared" ca="1" si="507"/>
        <v>964.76544900561998</v>
      </c>
      <c r="Q2949" s="678">
        <f t="shared" ca="1" si="507"/>
        <v>460.21633261002353</v>
      </c>
      <c r="R2949" s="678">
        <f t="shared" ca="1" si="507"/>
        <v>371.98340379227108</v>
      </c>
      <c r="S2949" s="678">
        <f t="shared" ca="1" si="507"/>
        <v>0</v>
      </c>
      <c r="T2949" s="678">
        <f t="shared" ca="1" si="507"/>
        <v>262.27086014613064</v>
      </c>
      <c r="U2949" s="678">
        <f t="shared" ca="1" si="507"/>
        <v>0</v>
      </c>
      <c r="V2949" s="678">
        <f t="shared" ca="1" si="507"/>
        <v>27.772402163300988</v>
      </c>
      <c r="W2949" s="678">
        <f t="shared" ca="1" si="502"/>
        <v>31.684752439217508</v>
      </c>
      <c r="X2949" s="678">
        <f t="shared" ca="1" si="507"/>
        <v>0</v>
      </c>
      <c r="Y2949" s="678">
        <f t="shared" ca="1" si="507"/>
        <v>0</v>
      </c>
      <c r="Z2949" s="678">
        <f t="shared" ca="1" si="507"/>
        <v>0</v>
      </c>
      <c r="AA2949" t="str">
        <f t="shared" si="508"/>
        <v>ASR_CMS_19</v>
      </c>
      <c r="AB2949" s="957">
        <f t="shared" si="509"/>
        <v>45406</v>
      </c>
      <c r="AC2949" t="str">
        <f t="shared" si="510"/>
        <v>Unaudited</v>
      </c>
    </row>
    <row r="2950" spans="1:29" x14ac:dyDescent="0.25">
      <c r="A2950" t="s">
        <v>421</v>
      </c>
      <c r="B2950" t="s">
        <v>1380</v>
      </c>
      <c r="C2950" t="s">
        <v>1381</v>
      </c>
      <c r="D2950">
        <v>1900</v>
      </c>
      <c r="E2950" s="957">
        <v>1</v>
      </c>
      <c r="F2950" t="s">
        <v>439</v>
      </c>
      <c r="G2950" s="957">
        <v>91</v>
      </c>
      <c r="H2950" t="s">
        <v>388</v>
      </c>
      <c r="I2950" s="937" t="s">
        <v>489</v>
      </c>
      <c r="J2950" s="937" t="s">
        <v>445</v>
      </c>
      <c r="K2950" s="937" t="s">
        <v>446</v>
      </c>
      <c r="L2950" s="937" t="s">
        <v>82</v>
      </c>
      <c r="M2950" s="962" t="s">
        <v>454</v>
      </c>
      <c r="N2950" s="678">
        <f t="shared" ca="1" si="500"/>
        <v>-1172.3267040633712</v>
      </c>
      <c r="O2950" s="678">
        <f t="shared" ca="1" si="507"/>
        <v>-247.04396887419247</v>
      </c>
      <c r="P2950" s="678">
        <f t="shared" ca="1" si="507"/>
        <v>-27.216170480969854</v>
      </c>
      <c r="Q2950" s="678">
        <f t="shared" ca="1" si="507"/>
        <v>-309.13335103905757</v>
      </c>
      <c r="R2950" s="678">
        <f t="shared" ca="1" si="507"/>
        <v>-32.285066458857607</v>
      </c>
      <c r="S2950" s="678">
        <f t="shared" ca="1" si="507"/>
        <v>-0.61269402925444894</v>
      </c>
      <c r="T2950" s="678">
        <f t="shared" ca="1" si="507"/>
        <v>-56.339647255648067</v>
      </c>
      <c r="U2950" s="678">
        <f t="shared" ca="1" si="507"/>
        <v>0</v>
      </c>
      <c r="V2950" s="678">
        <f t="shared" ca="1" si="507"/>
        <v>-7.6241295336849788</v>
      </c>
      <c r="W2950" s="678">
        <f t="shared" ca="1" si="502"/>
        <v>-492.07167639170603</v>
      </c>
      <c r="X2950" s="678">
        <f t="shared" ca="1" si="507"/>
        <v>0</v>
      </c>
      <c r="Y2950" s="678">
        <f t="shared" ca="1" si="507"/>
        <v>0</v>
      </c>
      <c r="Z2950" s="678">
        <f t="shared" ca="1" si="507"/>
        <v>0</v>
      </c>
      <c r="AA2950" t="str">
        <f t="shared" si="508"/>
        <v>ASR_CMS_19</v>
      </c>
      <c r="AB2950" s="957">
        <f t="shared" si="509"/>
        <v>45406</v>
      </c>
      <c r="AC2950" t="str">
        <f t="shared" si="510"/>
        <v>Unaudited</v>
      </c>
    </row>
    <row r="2951" spans="1:29" x14ac:dyDescent="0.25">
      <c r="A2951" t="s">
        <v>421</v>
      </c>
      <c r="B2951" t="s">
        <v>1380</v>
      </c>
      <c r="C2951" t="s">
        <v>1381</v>
      </c>
      <c r="D2951">
        <v>1900</v>
      </c>
      <c r="E2951" s="957">
        <v>1</v>
      </c>
      <c r="F2951" t="s">
        <v>439</v>
      </c>
      <c r="G2951" s="957">
        <v>91</v>
      </c>
      <c r="H2951" t="s">
        <v>388</v>
      </c>
      <c r="I2951" s="937" t="s">
        <v>489</v>
      </c>
      <c r="J2951" s="937" t="s">
        <v>445</v>
      </c>
      <c r="K2951" s="937" t="s">
        <v>447</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ASR_CMS_19</v>
      </c>
      <c r="AB2951" s="957">
        <f t="shared" si="509"/>
        <v>45406</v>
      </c>
      <c r="AC2951" t="str">
        <f t="shared" si="510"/>
        <v>Unaudited</v>
      </c>
    </row>
    <row r="2952" spans="1:29" x14ac:dyDescent="0.25">
      <c r="A2952" t="s">
        <v>421</v>
      </c>
      <c r="B2952" t="s">
        <v>1380</v>
      </c>
      <c r="C2952" t="s">
        <v>1381</v>
      </c>
      <c r="D2952">
        <v>1900</v>
      </c>
      <c r="E2952" s="957">
        <v>1</v>
      </c>
      <c r="F2952" t="s">
        <v>439</v>
      </c>
      <c r="G2952" s="957">
        <v>91</v>
      </c>
      <c r="H2952" t="s">
        <v>388</v>
      </c>
      <c r="I2952" s="937" t="s">
        <v>489</v>
      </c>
      <c r="J2952" s="937" t="s">
        <v>445</v>
      </c>
      <c r="K2952" s="937" t="s">
        <v>447</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ASR_CMS_19</v>
      </c>
      <c r="AB2952" s="957">
        <f t="shared" si="509"/>
        <v>45406</v>
      </c>
      <c r="AC2952" t="str">
        <f t="shared" si="510"/>
        <v>Unaudited</v>
      </c>
    </row>
    <row r="2953" spans="1:29" x14ac:dyDescent="0.25">
      <c r="A2953" t="s">
        <v>421</v>
      </c>
      <c r="B2953" t="s">
        <v>1380</v>
      </c>
      <c r="C2953" t="s">
        <v>1381</v>
      </c>
      <c r="D2953">
        <v>1900</v>
      </c>
      <c r="E2953" s="957">
        <v>1</v>
      </c>
      <c r="F2953" t="s">
        <v>439</v>
      </c>
      <c r="G2953" s="957">
        <v>91</v>
      </c>
      <c r="H2953" t="s">
        <v>388</v>
      </c>
      <c r="I2953" s="962" t="s">
        <v>489</v>
      </c>
      <c r="J2953" s="962" t="s">
        <v>445</v>
      </c>
      <c r="K2953" s="962" t="s">
        <v>447</v>
      </c>
      <c r="L2953" s="937">
        <v>6.3</v>
      </c>
      <c r="M2953" s="962" t="s">
        <v>185</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ASR_CMS_19</v>
      </c>
      <c r="AB2953" s="957">
        <f t="shared" si="509"/>
        <v>45406</v>
      </c>
      <c r="AC2953" t="str">
        <f t="shared" si="510"/>
        <v>Unaudited</v>
      </c>
    </row>
    <row r="2954" spans="1:29" x14ac:dyDescent="0.25">
      <c r="A2954" t="s">
        <v>421</v>
      </c>
      <c r="B2954" t="s">
        <v>1380</v>
      </c>
      <c r="C2954" t="s">
        <v>1381</v>
      </c>
      <c r="D2954">
        <v>1900</v>
      </c>
      <c r="E2954" s="957">
        <v>1</v>
      </c>
      <c r="F2954" t="s">
        <v>439</v>
      </c>
      <c r="G2954" s="957">
        <v>91</v>
      </c>
      <c r="H2954" t="s">
        <v>388</v>
      </c>
      <c r="I2954" s="937" t="s">
        <v>489</v>
      </c>
      <c r="J2954" s="937" t="s">
        <v>445</v>
      </c>
      <c r="K2954" s="937" t="s">
        <v>447</v>
      </c>
      <c r="L2954" s="937" t="s">
        <v>87</v>
      </c>
      <c r="M2954" s="962" t="s">
        <v>455</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ASR_CMS_19</v>
      </c>
      <c r="AB2954" s="957">
        <f t="shared" si="509"/>
        <v>45406</v>
      </c>
      <c r="AC2954" t="str">
        <f t="shared" si="510"/>
        <v>Unaudited</v>
      </c>
    </row>
    <row r="2955" spans="1:29" x14ac:dyDescent="0.25">
      <c r="A2955" t="s">
        <v>421</v>
      </c>
      <c r="B2955" t="s">
        <v>1380</v>
      </c>
      <c r="C2955" t="s">
        <v>1381</v>
      </c>
      <c r="D2955">
        <v>1900</v>
      </c>
      <c r="E2955" s="957">
        <v>1</v>
      </c>
      <c r="F2955" t="s">
        <v>439</v>
      </c>
      <c r="G2955" s="957">
        <v>91</v>
      </c>
      <c r="H2955" t="s">
        <v>388</v>
      </c>
      <c r="I2955" s="937" t="s">
        <v>489</v>
      </c>
      <c r="J2955" s="937" t="s">
        <v>445</v>
      </c>
      <c r="K2955" s="937" t="s">
        <v>448</v>
      </c>
      <c r="L2955" s="937">
        <v>7.1</v>
      </c>
      <c r="M2955" s="962" t="s">
        <v>20</v>
      </c>
      <c r="N2955" s="678">
        <f t="shared" ca="1" si="500"/>
        <v>284000.36999999994</v>
      </c>
      <c r="O2955" s="678">
        <f t="shared" ca="1" si="507"/>
        <v>61388.002774198685</v>
      </c>
      <c r="P2955" s="678">
        <f t="shared" ca="1" si="507"/>
        <v>4696.4507865031819</v>
      </c>
      <c r="Q2955" s="678">
        <f t="shared" ca="1" si="507"/>
        <v>144038.39182249023</v>
      </c>
      <c r="R2955" s="678">
        <f t="shared" ca="1" si="507"/>
        <v>9048.2237501066265</v>
      </c>
      <c r="S2955" s="678">
        <f t="shared" ca="1" si="507"/>
        <v>774.27485393806194</v>
      </c>
      <c r="T2955" s="678">
        <f t="shared" ca="1" si="507"/>
        <v>18924.255658857099</v>
      </c>
      <c r="U2955" s="678">
        <f t="shared" ca="1" si="507"/>
        <v>0</v>
      </c>
      <c r="V2955" s="678">
        <f t="shared" ca="1" si="507"/>
        <v>929.37405403555499</v>
      </c>
      <c r="W2955" s="678">
        <f t="shared" ca="1" si="502"/>
        <v>44201.396299870532</v>
      </c>
      <c r="X2955" s="678">
        <f t="shared" ca="1" si="507"/>
        <v>0</v>
      </c>
      <c r="Y2955" s="678">
        <f t="shared" ca="1" si="507"/>
        <v>0</v>
      </c>
      <c r="Z2955" s="678">
        <f t="shared" ca="1" si="507"/>
        <v>0</v>
      </c>
      <c r="AA2955" t="str">
        <f t="shared" si="508"/>
        <v>ASR_CMS_19</v>
      </c>
      <c r="AB2955" s="957">
        <f t="shared" si="509"/>
        <v>45406</v>
      </c>
      <c r="AC2955" t="str">
        <f t="shared" si="510"/>
        <v>Unaudited</v>
      </c>
    </row>
    <row r="2956" spans="1:29" x14ac:dyDescent="0.25">
      <c r="A2956" t="s">
        <v>421</v>
      </c>
      <c r="B2956" t="s">
        <v>1380</v>
      </c>
      <c r="C2956" t="s">
        <v>1381</v>
      </c>
      <c r="D2956">
        <v>1900</v>
      </c>
      <c r="E2956" s="957">
        <v>1</v>
      </c>
      <c r="F2956" t="s">
        <v>439</v>
      </c>
      <c r="G2956" s="957">
        <v>91</v>
      </c>
      <c r="H2956" t="s">
        <v>388</v>
      </c>
      <c r="I2956" s="937" t="s">
        <v>489</v>
      </c>
      <c r="J2956" s="937" t="s">
        <v>445</v>
      </c>
      <c r="K2956" s="937" t="s">
        <v>448</v>
      </c>
      <c r="L2956" s="937">
        <v>7.2</v>
      </c>
      <c r="M2956" s="962"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ASR_CMS_19</v>
      </c>
      <c r="AB2956" s="957">
        <f t="shared" si="509"/>
        <v>45406</v>
      </c>
      <c r="AC2956" t="str">
        <f t="shared" si="510"/>
        <v>Unaudited</v>
      </c>
    </row>
    <row r="2957" spans="1:29" x14ac:dyDescent="0.25">
      <c r="A2957" t="s">
        <v>421</v>
      </c>
      <c r="B2957" t="s">
        <v>1380</v>
      </c>
      <c r="C2957" t="s">
        <v>1381</v>
      </c>
      <c r="D2957">
        <v>1900</v>
      </c>
      <c r="E2957" s="957">
        <v>1</v>
      </c>
      <c r="F2957" t="s">
        <v>439</v>
      </c>
      <c r="G2957" s="957">
        <v>91</v>
      </c>
      <c r="H2957" t="s">
        <v>388</v>
      </c>
      <c r="I2957" s="937" t="s">
        <v>489</v>
      </c>
      <c r="J2957" s="937" t="s">
        <v>445</v>
      </c>
      <c r="K2957" s="937" t="s">
        <v>448</v>
      </c>
      <c r="L2957" s="945">
        <v>7.3</v>
      </c>
      <c r="M2957" s="960" t="s">
        <v>156</v>
      </c>
      <c r="N2957" s="678">
        <f t="shared" ca="1" si="500"/>
        <v>-21.378052601533259</v>
      </c>
      <c r="O2957" s="678">
        <f t="shared" ca="1" si="507"/>
        <v>-6.4015702556600056</v>
      </c>
      <c r="P2957" s="678">
        <f t="shared" ca="1" si="507"/>
        <v>-2.0257582468814679</v>
      </c>
      <c r="Q2957" s="678">
        <f t="shared" ca="1" si="507"/>
        <v>-8.8338957777353606</v>
      </c>
      <c r="R2957" s="678">
        <f t="shared" ca="1" si="507"/>
        <v>-1.678435831391385</v>
      </c>
      <c r="S2957" s="678">
        <f t="shared" ca="1" si="507"/>
        <v>0</v>
      </c>
      <c r="T2957" s="678">
        <f t="shared" ca="1" si="507"/>
        <v>-0.85554587256906411</v>
      </c>
      <c r="U2957" s="678">
        <f t="shared" ca="1" si="507"/>
        <v>0</v>
      </c>
      <c r="V2957" s="678">
        <f t="shared" ca="1" si="507"/>
        <v>0</v>
      </c>
      <c r="W2957" s="678">
        <f t="shared" ca="1" si="502"/>
        <v>-1.5828466172959736</v>
      </c>
      <c r="X2957" s="678">
        <f t="shared" ca="1" si="507"/>
        <v>0</v>
      </c>
      <c r="Y2957" s="678">
        <f t="shared" ca="1" si="507"/>
        <v>0</v>
      </c>
      <c r="Z2957" s="678">
        <f t="shared" ca="1" si="507"/>
        <v>0</v>
      </c>
      <c r="AA2957" t="str">
        <f t="shared" si="508"/>
        <v>ASR_CMS_19</v>
      </c>
      <c r="AB2957" s="957">
        <f t="shared" si="509"/>
        <v>45406</v>
      </c>
      <c r="AC2957" t="str">
        <f t="shared" si="510"/>
        <v>Unaudited</v>
      </c>
    </row>
    <row r="2958" spans="1:29" x14ac:dyDescent="0.25">
      <c r="A2958" t="s">
        <v>421</v>
      </c>
      <c r="B2958" t="s">
        <v>1380</v>
      </c>
      <c r="C2958" t="s">
        <v>1381</v>
      </c>
      <c r="D2958">
        <v>1900</v>
      </c>
      <c r="E2958" s="957">
        <v>1</v>
      </c>
      <c r="F2958" t="s">
        <v>439</v>
      </c>
      <c r="G2958" s="957">
        <v>91</v>
      </c>
      <c r="H2958" t="s">
        <v>388</v>
      </c>
      <c r="I2958" s="962" t="s">
        <v>489</v>
      </c>
      <c r="J2958" s="962" t="s">
        <v>445</v>
      </c>
      <c r="K2958" s="962" t="s">
        <v>448</v>
      </c>
      <c r="L2958" s="937" t="s">
        <v>91</v>
      </c>
      <c r="M2958" s="962" t="s">
        <v>456</v>
      </c>
      <c r="N2958" s="678">
        <f t="shared" ca="1" si="500"/>
        <v>-44.230678929417749</v>
      </c>
      <c r="O2958" s="678">
        <f t="shared" ca="1" si="507"/>
        <v>-9.3207144653874714</v>
      </c>
      <c r="P2958" s="678">
        <f t="shared" ca="1" si="507"/>
        <v>-1.0268380768429575</v>
      </c>
      <c r="Q2958" s="678">
        <f t="shared" ca="1" si="507"/>
        <v>-11.663282896134072</v>
      </c>
      <c r="R2958" s="678">
        <f t="shared" ca="1" si="507"/>
        <v>-1.2180823006139199</v>
      </c>
      <c r="S2958" s="678">
        <f t="shared" ca="1" si="507"/>
        <v>-2.3116314587046983E-2</v>
      </c>
      <c r="T2958" s="678">
        <f t="shared" ca="1" si="507"/>
        <v>-2.125636855429438</v>
      </c>
      <c r="U2958" s="678">
        <f t="shared" ca="1" si="507"/>
        <v>0</v>
      </c>
      <c r="V2958" s="678">
        <f t="shared" ca="1" si="507"/>
        <v>-0.28765055368258768</v>
      </c>
      <c r="W2958" s="678">
        <f t="shared" ca="1" si="502"/>
        <v>-18.565357466740259</v>
      </c>
      <c r="X2958" s="678">
        <f t="shared" ca="1" si="507"/>
        <v>0</v>
      </c>
      <c r="Y2958" s="678">
        <f t="shared" ca="1" si="507"/>
        <v>0</v>
      </c>
      <c r="Z2958" s="678">
        <f t="shared" ca="1" si="507"/>
        <v>0</v>
      </c>
      <c r="AA2958" t="str">
        <f t="shared" si="508"/>
        <v>ASR_CMS_19</v>
      </c>
      <c r="AB2958" s="957">
        <f t="shared" si="509"/>
        <v>45406</v>
      </c>
      <c r="AC2958" t="str">
        <f t="shared" si="510"/>
        <v>Unaudited</v>
      </c>
    </row>
    <row r="2959" spans="1:29" x14ac:dyDescent="0.25">
      <c r="A2959" t="s">
        <v>421</v>
      </c>
      <c r="B2959" t="s">
        <v>1380</v>
      </c>
      <c r="C2959" t="s">
        <v>1381</v>
      </c>
      <c r="D2959">
        <v>1900</v>
      </c>
      <c r="E2959" s="957">
        <v>1</v>
      </c>
      <c r="F2959" t="s">
        <v>439</v>
      </c>
      <c r="G2959" s="957">
        <v>91</v>
      </c>
      <c r="H2959" t="s">
        <v>388</v>
      </c>
      <c r="I2959" s="937" t="s">
        <v>489</v>
      </c>
      <c r="J2959" s="937" t="s">
        <v>445</v>
      </c>
      <c r="K2959" s="937" t="s">
        <v>449</v>
      </c>
      <c r="L2959" s="937">
        <v>8.1</v>
      </c>
      <c r="M2959" s="962" t="s">
        <v>22</v>
      </c>
      <c r="N2959" s="678">
        <f t="shared" ca="1" si="500"/>
        <v>7726460.6222528359</v>
      </c>
      <c r="O2959" s="678">
        <f t="shared" ca="1" si="507"/>
        <v>2563566.8199495287</v>
      </c>
      <c r="P2959" s="678">
        <f t="shared" ca="1" si="507"/>
        <v>459226.84200094617</v>
      </c>
      <c r="Q2959" s="678">
        <f t="shared" ca="1" si="507"/>
        <v>2672807.1915885848</v>
      </c>
      <c r="R2959" s="678">
        <f t="shared" ca="1" si="507"/>
        <v>515196.20613955008</v>
      </c>
      <c r="S2959" s="678">
        <f t="shared" ca="1" si="507"/>
        <v>3.5839877269277181</v>
      </c>
      <c r="T2959" s="678">
        <f t="shared" ca="1" si="507"/>
        <v>537435.01250403433</v>
      </c>
      <c r="U2959" s="678">
        <f t="shared" ca="1" si="507"/>
        <v>0</v>
      </c>
      <c r="V2959" s="678">
        <f t="shared" ca="1" si="507"/>
        <v>56379.344613112378</v>
      </c>
      <c r="W2959" s="678">
        <f t="shared" ca="1" si="502"/>
        <v>921845.62146935321</v>
      </c>
      <c r="X2959" s="678">
        <f t="shared" ca="1" si="507"/>
        <v>0</v>
      </c>
      <c r="Y2959" s="678">
        <f t="shared" ca="1" si="507"/>
        <v>0</v>
      </c>
      <c r="Z2959" s="678">
        <f t="shared" ca="1" si="507"/>
        <v>0</v>
      </c>
      <c r="AA2959" t="str">
        <f t="shared" si="508"/>
        <v>ASR_CMS_19</v>
      </c>
      <c r="AB2959" s="957">
        <f t="shared" si="509"/>
        <v>45406</v>
      </c>
      <c r="AC2959" t="str">
        <f t="shared" si="510"/>
        <v>Unaudited</v>
      </c>
    </row>
    <row r="2960" spans="1:29" x14ac:dyDescent="0.25">
      <c r="A2960" t="s">
        <v>421</v>
      </c>
      <c r="B2960" t="s">
        <v>1380</v>
      </c>
      <c r="C2960" t="s">
        <v>1381</v>
      </c>
      <c r="D2960">
        <v>1900</v>
      </c>
      <c r="E2960" s="957">
        <v>1</v>
      </c>
      <c r="F2960" t="s">
        <v>439</v>
      </c>
      <c r="G2960" s="957">
        <v>91</v>
      </c>
      <c r="H2960" t="s">
        <v>388</v>
      </c>
      <c r="I2960" s="937" t="s">
        <v>489</v>
      </c>
      <c r="J2960" s="937" t="s">
        <v>445</v>
      </c>
      <c r="K2960" s="937" t="s">
        <v>449</v>
      </c>
      <c r="L2960" s="937" t="s">
        <v>113</v>
      </c>
      <c r="M2960" s="962" t="s">
        <v>444</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ASR_CMS_19</v>
      </c>
      <c r="AB2960" s="957">
        <f t="shared" si="509"/>
        <v>45406</v>
      </c>
      <c r="AC2960" t="str">
        <f t="shared" si="510"/>
        <v>Unaudited</v>
      </c>
    </row>
    <row r="2961" spans="1:29" x14ac:dyDescent="0.25">
      <c r="A2961" t="s">
        <v>421</v>
      </c>
      <c r="B2961" t="s">
        <v>1380</v>
      </c>
      <c r="C2961" t="s">
        <v>1381</v>
      </c>
      <c r="D2961">
        <v>1900</v>
      </c>
      <c r="E2961" s="957">
        <v>1</v>
      </c>
      <c r="F2961" t="s">
        <v>439</v>
      </c>
      <c r="G2961" s="957">
        <v>91</v>
      </c>
      <c r="H2961" t="s">
        <v>388</v>
      </c>
      <c r="I2961" s="937" t="s">
        <v>489</v>
      </c>
      <c r="J2961" s="937" t="s">
        <v>445</v>
      </c>
      <c r="K2961" s="937" t="s">
        <v>449</v>
      </c>
      <c r="L2961" s="937" t="s">
        <v>115</v>
      </c>
      <c r="M2961" s="962" t="s">
        <v>158</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ASR_CMS_19</v>
      </c>
      <c r="AB2961" s="957">
        <f t="shared" si="509"/>
        <v>45406</v>
      </c>
      <c r="AC2961" t="str">
        <f t="shared" si="510"/>
        <v>Unaudited</v>
      </c>
    </row>
    <row r="2962" spans="1:29" x14ac:dyDescent="0.25">
      <c r="A2962" t="s">
        <v>421</v>
      </c>
      <c r="B2962" t="s">
        <v>1380</v>
      </c>
      <c r="C2962" t="s">
        <v>1381</v>
      </c>
      <c r="D2962">
        <v>1900</v>
      </c>
      <c r="E2962" s="957">
        <v>1</v>
      </c>
      <c r="F2962" t="s">
        <v>439</v>
      </c>
      <c r="G2962" s="957">
        <v>91</v>
      </c>
      <c r="H2962" t="s">
        <v>388</v>
      </c>
      <c r="I2962" s="937" t="s">
        <v>489</v>
      </c>
      <c r="J2962" s="937" t="s">
        <v>445</v>
      </c>
      <c r="K2962" s="937" t="s">
        <v>449</v>
      </c>
      <c r="L2962" s="937" t="s">
        <v>116</v>
      </c>
      <c r="M2962" s="962" t="s">
        <v>114</v>
      </c>
      <c r="N2962" s="678">
        <f t="shared" ca="1" si="500"/>
        <v>-22388.865414720698</v>
      </c>
      <c r="O2962" s="678">
        <f t="shared" ca="1" si="507"/>
        <v>-7428.4145509251957</v>
      </c>
      <c r="P2962" s="678">
        <f t="shared" ca="1" si="507"/>
        <v>-1330.6957044179628</v>
      </c>
      <c r="Q2962" s="678">
        <f t="shared" ca="1" si="507"/>
        <v>-7744.9589686158643</v>
      </c>
      <c r="R2962" s="678">
        <f t="shared" ca="1" si="507"/>
        <v>-1492.8774098986964</v>
      </c>
      <c r="S2962" s="678">
        <f t="shared" ca="1" si="507"/>
        <v>-1.038527506826264E-2</v>
      </c>
      <c r="T2962" s="678">
        <f t="shared" ca="1" si="507"/>
        <v>-1557.3185126261826</v>
      </c>
      <c r="U2962" s="678">
        <f t="shared" ca="1" si="507"/>
        <v>0</v>
      </c>
      <c r="V2962" s="678">
        <f t="shared" ca="1" si="507"/>
        <v>-163.36970062044864</v>
      </c>
      <c r="W2962" s="678">
        <f t="shared" ca="1" si="502"/>
        <v>-2671.2201823412756</v>
      </c>
      <c r="X2962" s="678">
        <f t="shared" ca="1" si="507"/>
        <v>0</v>
      </c>
      <c r="Y2962" s="678">
        <f t="shared" ca="1" si="507"/>
        <v>0</v>
      </c>
      <c r="Z2962" s="678">
        <f t="shared" ca="1" si="507"/>
        <v>0</v>
      </c>
      <c r="AA2962" t="str">
        <f t="shared" si="508"/>
        <v>ASR_CMS_19</v>
      </c>
      <c r="AB2962" s="957">
        <f t="shared" si="509"/>
        <v>45406</v>
      </c>
      <c r="AC2962" t="str">
        <f t="shared" si="510"/>
        <v>Unaudited</v>
      </c>
    </row>
    <row r="2963" spans="1:29" x14ac:dyDescent="0.25">
      <c r="A2963" t="s">
        <v>421</v>
      </c>
      <c r="B2963" t="s">
        <v>1380</v>
      </c>
      <c r="C2963" t="s">
        <v>1381</v>
      </c>
      <c r="D2963">
        <v>1900</v>
      </c>
      <c r="E2963" s="957">
        <v>1</v>
      </c>
      <c r="F2963" t="s">
        <v>439</v>
      </c>
      <c r="G2963" s="957">
        <v>91</v>
      </c>
      <c r="H2963" t="s">
        <v>388</v>
      </c>
      <c r="I2963" s="937" t="s">
        <v>489</v>
      </c>
      <c r="J2963" s="937" t="s">
        <v>445</v>
      </c>
      <c r="K2963" s="937" t="s">
        <v>449</v>
      </c>
      <c r="L2963" s="937" t="s">
        <v>117</v>
      </c>
      <c r="M2963" s="962" t="s">
        <v>159</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ASR_CMS_19</v>
      </c>
      <c r="AB2963" s="957">
        <f t="shared" si="509"/>
        <v>45406</v>
      </c>
      <c r="AC2963" t="str">
        <f t="shared" si="510"/>
        <v>Unaudited</v>
      </c>
    </row>
    <row r="2964" spans="1:29" x14ac:dyDescent="0.25">
      <c r="A2964" t="s">
        <v>421</v>
      </c>
      <c r="B2964" t="s">
        <v>1380</v>
      </c>
      <c r="C2964" t="s">
        <v>1381</v>
      </c>
      <c r="D2964">
        <v>1900</v>
      </c>
      <c r="E2964" s="957">
        <v>1</v>
      </c>
      <c r="F2964" t="s">
        <v>439</v>
      </c>
      <c r="G2964" s="957">
        <v>91</v>
      </c>
      <c r="H2964" t="s">
        <v>388</v>
      </c>
      <c r="I2964" s="937" t="s">
        <v>489</v>
      </c>
      <c r="J2964" s="937" t="s">
        <v>445</v>
      </c>
      <c r="K2964" s="937" t="s">
        <v>449</v>
      </c>
      <c r="L2964" s="937" t="s">
        <v>160</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ASR_CMS_19</v>
      </c>
      <c r="AB2964" s="957">
        <f t="shared" si="509"/>
        <v>45406</v>
      </c>
      <c r="AC2964" t="str">
        <f t="shared" si="510"/>
        <v>Unaudited</v>
      </c>
    </row>
    <row r="2965" spans="1:29" x14ac:dyDescent="0.25">
      <c r="A2965" t="s">
        <v>421</v>
      </c>
      <c r="B2965" t="s">
        <v>1380</v>
      </c>
      <c r="C2965" t="s">
        <v>1381</v>
      </c>
      <c r="D2965">
        <v>1900</v>
      </c>
      <c r="E2965" s="957">
        <v>1</v>
      </c>
      <c r="F2965" t="s">
        <v>439</v>
      </c>
      <c r="G2965" s="957">
        <v>91</v>
      </c>
      <c r="H2965" t="s">
        <v>388</v>
      </c>
      <c r="I2965" s="937" t="s">
        <v>489</v>
      </c>
      <c r="J2965" s="937" t="s">
        <v>445</v>
      </c>
      <c r="K2965" s="937" t="s">
        <v>449</v>
      </c>
      <c r="L2965" s="945" t="s">
        <v>443</v>
      </c>
      <c r="M2965" s="960" t="s">
        <v>457</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ASR_CMS_19</v>
      </c>
      <c r="AB2965" s="957">
        <f t="shared" si="509"/>
        <v>45406</v>
      </c>
      <c r="AC2965" t="str">
        <f t="shared" si="510"/>
        <v>Unaudited</v>
      </c>
    </row>
    <row r="2966" spans="1:29" ht="30" x14ac:dyDescent="0.25">
      <c r="A2966" t="s">
        <v>421</v>
      </c>
      <c r="B2966" t="s">
        <v>1380</v>
      </c>
      <c r="C2966" t="s">
        <v>1381</v>
      </c>
      <c r="D2966">
        <v>1900</v>
      </c>
      <c r="E2966" s="957">
        <v>1</v>
      </c>
      <c r="F2966" t="s">
        <v>439</v>
      </c>
      <c r="G2966" s="957">
        <v>91</v>
      </c>
      <c r="H2966" t="s">
        <v>388</v>
      </c>
      <c r="I2966" s="962" t="s">
        <v>489</v>
      </c>
      <c r="J2966" s="962" t="s">
        <v>445</v>
      </c>
      <c r="K2966" s="962" t="s">
        <v>450</v>
      </c>
      <c r="L2966" s="937">
        <v>9.1</v>
      </c>
      <c r="M2966" s="962" t="s">
        <v>186</v>
      </c>
      <c r="N2966" s="678">
        <f t="shared" ca="1" si="511"/>
        <v>10877197.1</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1078723.8899999999</v>
      </c>
      <c r="P2966" s="678">
        <f t="shared" ca="1" si="513"/>
        <v>90024.800000000032</v>
      </c>
      <c r="Q2966" s="678">
        <f t="shared" ca="1" si="513"/>
        <v>2129950.3400000003</v>
      </c>
      <c r="R2966" s="678">
        <f t="shared" ca="1" si="513"/>
        <v>241341.80000000002</v>
      </c>
      <c r="S2966" s="678">
        <f t="shared" ca="1" si="513"/>
        <v>0</v>
      </c>
      <c r="T2966" s="678">
        <f t="shared" ca="1" si="513"/>
        <v>253907.93</v>
      </c>
      <c r="U2966" s="678">
        <f t="shared" ca="1" si="513"/>
        <v>0</v>
      </c>
      <c r="V2966" s="678">
        <f t="shared" ca="1" si="513"/>
        <v>42510</v>
      </c>
      <c r="W2966" s="678">
        <f t="shared" ca="1" si="502"/>
        <v>7040738.3399999999</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ASR_CMS_19</v>
      </c>
      <c r="AB2966" s="957">
        <f t="shared" si="509"/>
        <v>45406</v>
      </c>
      <c r="AC2966" t="str">
        <f t="shared" si="510"/>
        <v>Unaudited</v>
      </c>
    </row>
    <row r="2967" spans="1:29" x14ac:dyDescent="0.25">
      <c r="A2967" t="s">
        <v>421</v>
      </c>
      <c r="B2967" t="s">
        <v>1380</v>
      </c>
      <c r="C2967" t="s">
        <v>1381</v>
      </c>
      <c r="D2967">
        <v>1900</v>
      </c>
      <c r="E2967" s="957">
        <v>1</v>
      </c>
      <c r="F2967" t="s">
        <v>439</v>
      </c>
      <c r="G2967" s="957">
        <v>91</v>
      </c>
      <c r="H2967" t="s">
        <v>388</v>
      </c>
      <c r="I2967" s="937" t="s">
        <v>489</v>
      </c>
      <c r="J2967" s="937" t="s">
        <v>445</v>
      </c>
      <c r="K2967" s="937" t="s">
        <v>450</v>
      </c>
      <c r="L2967" s="937" t="s">
        <v>107</v>
      </c>
      <c r="M2967" s="962" t="s">
        <v>187</v>
      </c>
      <c r="N2967" s="678">
        <f t="shared" ca="1" si="511"/>
        <v>22383.1</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22383.1</v>
      </c>
      <c r="X2967" s="678">
        <f t="shared" ca="1" si="514"/>
        <v>0</v>
      </c>
      <c r="Y2967" s="678">
        <f t="shared" ca="1" si="514"/>
        <v>0</v>
      </c>
      <c r="Z2967" s="678">
        <f t="shared" ca="1" si="514"/>
        <v>0</v>
      </c>
      <c r="AA2967" t="str">
        <f t="shared" si="508"/>
        <v>ASR_CMS_19</v>
      </c>
      <c r="AB2967" s="957">
        <f t="shared" si="509"/>
        <v>45406</v>
      </c>
      <c r="AC2967" t="str">
        <f t="shared" si="510"/>
        <v>Unaudited</v>
      </c>
    </row>
    <row r="2968" spans="1:29" x14ac:dyDescent="0.25">
      <c r="A2968" t="s">
        <v>421</v>
      </c>
      <c r="B2968" t="s">
        <v>1380</v>
      </c>
      <c r="C2968" t="s">
        <v>1381</v>
      </c>
      <c r="D2968">
        <v>1900</v>
      </c>
      <c r="E2968" s="957">
        <v>1</v>
      </c>
      <c r="F2968" t="s">
        <v>439</v>
      </c>
      <c r="G2968" s="957">
        <v>91</v>
      </c>
      <c r="H2968" t="s">
        <v>388</v>
      </c>
      <c r="I2968" s="937" t="s">
        <v>489</v>
      </c>
      <c r="J2968" s="937" t="s">
        <v>445</v>
      </c>
      <c r="K2968" s="937" t="s">
        <v>450</v>
      </c>
      <c r="L2968" s="937" t="s">
        <v>1316</v>
      </c>
      <c r="M2968" s="962" t="s">
        <v>1317</v>
      </c>
      <c r="N2968" s="678">
        <f t="shared" ca="1" si="511"/>
        <v>45348.29</v>
      </c>
      <c r="O2968" s="678">
        <f t="shared" ca="1" si="513"/>
        <v>0</v>
      </c>
      <c r="P2968" s="678">
        <f t="shared" ca="1" si="513"/>
        <v>0</v>
      </c>
      <c r="Q2968" s="678">
        <f t="shared" ca="1" si="513"/>
        <v>44067.69</v>
      </c>
      <c r="R2968" s="678">
        <f t="shared" ca="1" si="513"/>
        <v>0</v>
      </c>
      <c r="S2968" s="678">
        <f t="shared" ca="1" si="513"/>
        <v>0</v>
      </c>
      <c r="T2968" s="678">
        <f t="shared" ca="1" si="513"/>
        <v>1280.6000000000001</v>
      </c>
      <c r="U2968" s="678">
        <f t="shared" ca="1" si="513"/>
        <v>0</v>
      </c>
      <c r="V2968" s="678">
        <f t="shared" ca="1" si="513"/>
        <v>0</v>
      </c>
      <c r="W2968" s="678">
        <f t="shared" ca="1" si="502"/>
        <v>0</v>
      </c>
      <c r="X2968" s="678">
        <f t="shared" ca="1" si="514"/>
        <v>0</v>
      </c>
      <c r="Y2968" s="678">
        <f t="shared" ca="1" si="514"/>
        <v>0</v>
      </c>
      <c r="Z2968" s="678">
        <f t="shared" ca="1" si="514"/>
        <v>0</v>
      </c>
      <c r="AA2968" t="str">
        <f t="shared" si="508"/>
        <v>ASR_CMS_19</v>
      </c>
      <c r="AB2968" s="957">
        <f t="shared" si="509"/>
        <v>45406</v>
      </c>
      <c r="AC2968" t="str">
        <f t="shared" si="510"/>
        <v>Unaudited</v>
      </c>
    </row>
    <row r="2969" spans="1:29" x14ac:dyDescent="0.25">
      <c r="A2969" t="s">
        <v>421</v>
      </c>
      <c r="B2969" t="s">
        <v>1380</v>
      </c>
      <c r="C2969" t="s">
        <v>1381</v>
      </c>
      <c r="D2969">
        <v>1900</v>
      </c>
      <c r="E2969" s="957">
        <v>1</v>
      </c>
      <c r="F2969" t="s">
        <v>439</v>
      </c>
      <c r="G2969" s="957">
        <v>91</v>
      </c>
      <c r="H2969" t="s">
        <v>388</v>
      </c>
      <c r="I2969" s="937" t="s">
        <v>489</v>
      </c>
      <c r="J2969" s="937" t="s">
        <v>445</v>
      </c>
      <c r="K2969" s="937" t="s">
        <v>450</v>
      </c>
      <c r="L2969" s="937" t="s">
        <v>108</v>
      </c>
      <c r="M2969" s="962" t="s">
        <v>188</v>
      </c>
      <c r="N2969" s="678">
        <f t="shared" ca="1" si="511"/>
        <v>2004160.1799999997</v>
      </c>
      <c r="O2969" s="678">
        <f t="shared" ca="1" si="513"/>
        <v>366922.10999999987</v>
      </c>
      <c r="P2969" s="678">
        <f t="shared" ca="1" si="513"/>
        <v>21453.75</v>
      </c>
      <c r="Q2969" s="678">
        <f t="shared" ca="1" si="513"/>
        <v>647186.46</v>
      </c>
      <c r="R2969" s="678">
        <f t="shared" ca="1" si="513"/>
        <v>28220.019999999997</v>
      </c>
      <c r="S2969" s="678">
        <f t="shared" ca="1" si="513"/>
        <v>1260.18</v>
      </c>
      <c r="T2969" s="678">
        <f t="shared" ca="1" si="513"/>
        <v>208121.09</v>
      </c>
      <c r="U2969" s="678">
        <f t="shared" ca="1" si="513"/>
        <v>0</v>
      </c>
      <c r="V2969" s="678">
        <f t="shared" ca="1" si="513"/>
        <v>3702.2299999999996</v>
      </c>
      <c r="W2969" s="678">
        <f t="shared" ca="1" si="502"/>
        <v>727294.33999999985</v>
      </c>
      <c r="X2969" s="678">
        <f t="shared" ca="1" si="514"/>
        <v>0</v>
      </c>
      <c r="Y2969" s="678">
        <f t="shared" ca="1" si="514"/>
        <v>0</v>
      </c>
      <c r="Z2969" s="678">
        <f t="shared" ca="1" si="514"/>
        <v>0</v>
      </c>
      <c r="AA2969" t="str">
        <f t="shared" si="508"/>
        <v>ASR_CMS_19</v>
      </c>
      <c r="AB2969" s="957">
        <f t="shared" si="509"/>
        <v>45406</v>
      </c>
      <c r="AC2969" t="str">
        <f t="shared" si="510"/>
        <v>Unaudited</v>
      </c>
    </row>
    <row r="2970" spans="1:29" x14ac:dyDescent="0.25">
      <c r="A2970" t="s">
        <v>421</v>
      </c>
      <c r="B2970" t="s">
        <v>1380</v>
      </c>
      <c r="C2970" t="s">
        <v>1381</v>
      </c>
      <c r="D2970">
        <v>1900</v>
      </c>
      <c r="E2970" s="957">
        <v>1</v>
      </c>
      <c r="F2970" t="s">
        <v>439</v>
      </c>
      <c r="G2970" s="957">
        <v>91</v>
      </c>
      <c r="H2970" t="s">
        <v>388</v>
      </c>
      <c r="I2970" s="937" t="s">
        <v>489</v>
      </c>
      <c r="J2970" s="937" t="s">
        <v>445</v>
      </c>
      <c r="K2970" s="937" t="s">
        <v>450</v>
      </c>
      <c r="L2970" s="937" t="s">
        <v>109</v>
      </c>
      <c r="M2970" s="962" t="s">
        <v>161</v>
      </c>
      <c r="N2970" s="678">
        <f t="shared" ca="1" si="511"/>
        <v>1953735.6878239501</v>
      </c>
      <c r="O2970" s="678">
        <f t="shared" ca="1" si="513"/>
        <v>1206194.0296455927</v>
      </c>
      <c r="P2970" s="678">
        <f t="shared" ca="1" si="513"/>
        <v>23540.760596182194</v>
      </c>
      <c r="Q2970" s="678">
        <f t="shared" ca="1" si="513"/>
        <v>562039.73453132226</v>
      </c>
      <c r="R2970" s="678">
        <f t="shared" ca="1" si="513"/>
        <v>27709.880027709827</v>
      </c>
      <c r="S2970" s="678">
        <f t="shared" ca="1" si="513"/>
        <v>40.823065836487203</v>
      </c>
      <c r="T2970" s="678">
        <f t="shared" ca="1" si="513"/>
        <v>72637.791746643372</v>
      </c>
      <c r="U2970" s="678">
        <f t="shared" ca="1" si="513"/>
        <v>0</v>
      </c>
      <c r="V2970" s="678">
        <f t="shared" ca="1" si="513"/>
        <v>4144.8979460583059</v>
      </c>
      <c r="W2970" s="678">
        <f t="shared" ca="1" si="502"/>
        <v>57427.770264605104</v>
      </c>
      <c r="X2970" s="678">
        <f t="shared" ca="1" si="514"/>
        <v>0</v>
      </c>
      <c r="Y2970" s="678">
        <f t="shared" ca="1" si="514"/>
        <v>0</v>
      </c>
      <c r="Z2970" s="678">
        <f t="shared" ca="1" si="514"/>
        <v>0</v>
      </c>
      <c r="AA2970" t="str">
        <f t="shared" si="508"/>
        <v>ASR_CMS_19</v>
      </c>
      <c r="AB2970" s="957">
        <f t="shared" si="509"/>
        <v>45406</v>
      </c>
      <c r="AC2970" t="str">
        <f t="shared" si="510"/>
        <v>Unaudited</v>
      </c>
    </row>
    <row r="2971" spans="1:29" x14ac:dyDescent="0.25">
      <c r="A2971" t="s">
        <v>421</v>
      </c>
      <c r="B2971" t="s">
        <v>1380</v>
      </c>
      <c r="C2971" t="s">
        <v>1381</v>
      </c>
      <c r="D2971">
        <v>1900</v>
      </c>
      <c r="E2971" s="957">
        <v>1</v>
      </c>
      <c r="F2971" t="s">
        <v>439</v>
      </c>
      <c r="G2971" s="957">
        <v>91</v>
      </c>
      <c r="H2971" t="s">
        <v>388</v>
      </c>
      <c r="I2971" s="937" t="s">
        <v>489</v>
      </c>
      <c r="J2971" s="937" t="s">
        <v>445</v>
      </c>
      <c r="K2971" s="937" t="s">
        <v>450</v>
      </c>
      <c r="L2971" s="937" t="s">
        <v>110</v>
      </c>
      <c r="M2971" s="962" t="s">
        <v>135</v>
      </c>
      <c r="N2971" s="678">
        <f t="shared" ca="1" si="511"/>
        <v>23084.306773886343</v>
      </c>
      <c r="O2971" s="678">
        <f t="shared" ca="1" si="513"/>
        <v>14250.053619175333</v>
      </c>
      <c r="P2971" s="678">
        <f t="shared" ca="1" si="513"/>
        <v>1890.6509030760037</v>
      </c>
      <c r="Q2971" s="678">
        <f t="shared" ca="1" si="513"/>
        <v>4621.3512772829781</v>
      </c>
      <c r="R2971" s="678">
        <f t="shared" ca="1" si="513"/>
        <v>775.61264361551162</v>
      </c>
      <c r="S2971" s="678">
        <f t="shared" ca="1" si="513"/>
        <v>22.132867001435198</v>
      </c>
      <c r="T2971" s="678">
        <f t="shared" ca="1" si="513"/>
        <v>1147.2844261454097</v>
      </c>
      <c r="U2971" s="678">
        <f t="shared" ca="1" si="513"/>
        <v>0</v>
      </c>
      <c r="V2971" s="678">
        <f t="shared" ca="1" si="513"/>
        <v>54.851018220948092</v>
      </c>
      <c r="W2971" s="678">
        <f t="shared" ca="1" si="502"/>
        <v>322.37001936873003</v>
      </c>
      <c r="X2971" s="678">
        <f t="shared" ca="1" si="514"/>
        <v>0</v>
      </c>
      <c r="Y2971" s="678">
        <f t="shared" ca="1" si="514"/>
        <v>0</v>
      </c>
      <c r="Z2971" s="678">
        <f t="shared" ca="1" si="514"/>
        <v>0</v>
      </c>
      <c r="AA2971" t="str">
        <f t="shared" si="508"/>
        <v>ASR_CMS_19</v>
      </c>
      <c r="AB2971" s="957">
        <f t="shared" si="509"/>
        <v>45406</v>
      </c>
      <c r="AC2971" t="str">
        <f t="shared" si="510"/>
        <v>Unaudited</v>
      </c>
    </row>
    <row r="2972" spans="1:29" x14ac:dyDescent="0.25">
      <c r="A2972" t="s">
        <v>421</v>
      </c>
      <c r="B2972" t="s">
        <v>1380</v>
      </c>
      <c r="C2972" t="s">
        <v>1381</v>
      </c>
      <c r="D2972">
        <v>1900</v>
      </c>
      <c r="E2972" s="957">
        <v>1</v>
      </c>
      <c r="F2972" t="s">
        <v>439</v>
      </c>
      <c r="G2972" s="957">
        <v>91</v>
      </c>
      <c r="H2972" t="s">
        <v>388</v>
      </c>
      <c r="I2972" s="937" t="s">
        <v>489</v>
      </c>
      <c r="J2972" s="937" t="s">
        <v>445</v>
      </c>
      <c r="K2972" s="937" t="s">
        <v>450</v>
      </c>
      <c r="L2972" s="937" t="s">
        <v>111</v>
      </c>
      <c r="M2972" s="962" t="s">
        <v>163</v>
      </c>
      <c r="N2972" s="678">
        <f t="shared" ca="1" si="511"/>
        <v>335.09668537295209</v>
      </c>
      <c r="O2972" s="678">
        <f t="shared" ca="1" si="513"/>
        <v>59.603288932576987</v>
      </c>
      <c r="P2972" s="678">
        <f t="shared" ca="1" si="513"/>
        <v>3.0358283154268744</v>
      </c>
      <c r="Q2972" s="678">
        <f t="shared" ca="1" si="513"/>
        <v>76.067796624326476</v>
      </c>
      <c r="R2972" s="678">
        <f t="shared" ca="1" si="513"/>
        <v>6.6846812129633761</v>
      </c>
      <c r="S2972" s="678">
        <f t="shared" ca="1" si="513"/>
        <v>2.9257712344644173E-2</v>
      </c>
      <c r="T2972" s="678">
        <f t="shared" ca="1" si="513"/>
        <v>12.051064714583564</v>
      </c>
      <c r="U2972" s="678">
        <f t="shared" ca="1" si="513"/>
        <v>0</v>
      </c>
      <c r="V2972" s="678">
        <f t="shared" ca="1" si="513"/>
        <v>1.1323853529899794</v>
      </c>
      <c r="W2972" s="678">
        <f t="shared" ca="1" si="502"/>
        <v>176.49238250774019</v>
      </c>
      <c r="X2972" s="678">
        <f t="shared" ca="1" si="514"/>
        <v>0</v>
      </c>
      <c r="Y2972" s="678">
        <f t="shared" ca="1" si="514"/>
        <v>0</v>
      </c>
      <c r="Z2972" s="678">
        <f t="shared" ca="1" si="514"/>
        <v>0</v>
      </c>
      <c r="AA2972" t="str">
        <f t="shared" si="508"/>
        <v>ASR_CMS_19</v>
      </c>
      <c r="AB2972" s="957">
        <f t="shared" si="509"/>
        <v>45406</v>
      </c>
      <c r="AC2972" t="str">
        <f t="shared" si="510"/>
        <v>Unaudited</v>
      </c>
    </row>
    <row r="2973" spans="1:29" x14ac:dyDescent="0.25">
      <c r="A2973" t="s">
        <v>421</v>
      </c>
      <c r="B2973" t="s">
        <v>1380</v>
      </c>
      <c r="C2973" t="s">
        <v>1381</v>
      </c>
      <c r="D2973">
        <v>1900</v>
      </c>
      <c r="E2973" s="957">
        <v>1</v>
      </c>
      <c r="F2973" t="s">
        <v>439</v>
      </c>
      <c r="G2973" s="957">
        <v>91</v>
      </c>
      <c r="H2973" t="s">
        <v>388</v>
      </c>
      <c r="I2973" s="937" t="s">
        <v>489</v>
      </c>
      <c r="J2973" s="937" t="s">
        <v>445</v>
      </c>
      <c r="K2973" s="937" t="s">
        <v>450</v>
      </c>
      <c r="L2973" s="945" t="s">
        <v>112</v>
      </c>
      <c r="M2973" s="960" t="s">
        <v>464</v>
      </c>
      <c r="N2973" s="678">
        <f t="shared" ca="1" si="511"/>
        <v>198250.14447783364</v>
      </c>
      <c r="O2973" s="678">
        <f t="shared" ca="1" si="513"/>
        <v>41777.178965496489</v>
      </c>
      <c r="P2973" s="678">
        <f t="shared" ca="1" si="513"/>
        <v>4602.4795914688648</v>
      </c>
      <c r="Q2973" s="678">
        <f t="shared" ca="1" si="513"/>
        <v>52277.007163608185</v>
      </c>
      <c r="R2973" s="678">
        <f t="shared" ca="1" si="513"/>
        <v>5459.671837006108</v>
      </c>
      <c r="S2973" s="678">
        <f t="shared" ca="1" si="513"/>
        <v>103.61162924924257</v>
      </c>
      <c r="T2973" s="678">
        <f t="shared" ca="1" si="513"/>
        <v>9527.5004566121734</v>
      </c>
      <c r="U2973" s="678">
        <f t="shared" ca="1" si="513"/>
        <v>0</v>
      </c>
      <c r="V2973" s="678">
        <f t="shared" ca="1" si="513"/>
        <v>1289.3033796226318</v>
      </c>
      <c r="W2973" s="678">
        <f t="shared" ca="1" si="502"/>
        <v>83213.391454769924</v>
      </c>
      <c r="X2973" s="678">
        <f t="shared" ca="1" si="514"/>
        <v>0</v>
      </c>
      <c r="Y2973" s="678">
        <f t="shared" ca="1" si="514"/>
        <v>0</v>
      </c>
      <c r="Z2973" s="678">
        <f t="shared" ca="1" si="514"/>
        <v>0</v>
      </c>
      <c r="AA2973" t="str">
        <f t="shared" si="508"/>
        <v>ASR_CMS_19</v>
      </c>
      <c r="AB2973" s="957">
        <f t="shared" si="509"/>
        <v>45406</v>
      </c>
      <c r="AC2973" t="str">
        <f t="shared" si="510"/>
        <v>Unaudited</v>
      </c>
    </row>
    <row r="2974" spans="1:29" x14ac:dyDescent="0.25">
      <c r="A2974" t="s">
        <v>421</v>
      </c>
      <c r="B2974" t="s">
        <v>1380</v>
      </c>
      <c r="C2974" t="s">
        <v>1381</v>
      </c>
      <c r="D2974">
        <v>1900</v>
      </c>
      <c r="E2974" s="957">
        <v>1</v>
      </c>
      <c r="F2974" t="s">
        <v>439</v>
      </c>
      <c r="G2974" s="957">
        <v>91</v>
      </c>
      <c r="H2974" t="s">
        <v>388</v>
      </c>
      <c r="I2974" s="937" t="s">
        <v>489</v>
      </c>
      <c r="J2974" s="937" t="s">
        <v>445</v>
      </c>
      <c r="K2974" s="937" t="s">
        <v>6</v>
      </c>
      <c r="L2974" s="937" t="s">
        <v>118</v>
      </c>
      <c r="M2974" s="962" t="s">
        <v>189</v>
      </c>
      <c r="N2974" s="678">
        <f t="shared" ca="1" si="511"/>
        <v>61587.037797446283</v>
      </c>
      <c r="O2974" s="678">
        <f t="shared" ca="1" si="513"/>
        <v>20433.998742166157</v>
      </c>
      <c r="P2974" s="678">
        <f t="shared" ca="1" si="513"/>
        <v>3660.4626954880855</v>
      </c>
      <c r="Q2974" s="678">
        <f t="shared" ca="1" si="513"/>
        <v>21304.745546694616</v>
      </c>
      <c r="R2974" s="678">
        <f t="shared" ca="1" si="513"/>
        <v>4106.5902968862765</v>
      </c>
      <c r="S2974" s="678">
        <f t="shared" ca="1" si="513"/>
        <v>2.8567697215484238E-2</v>
      </c>
      <c r="T2974" s="678">
        <f t="shared" ca="1" si="513"/>
        <v>4283.8541535342938</v>
      </c>
      <c r="U2974" s="678">
        <f t="shared" ca="1" si="513"/>
        <v>0</v>
      </c>
      <c r="V2974" s="678">
        <f t="shared" ca="1" si="513"/>
        <v>449.39552499402851</v>
      </c>
      <c r="W2974" s="678">
        <f t="shared" ca="1" si="502"/>
        <v>7347.9622699856145</v>
      </c>
      <c r="X2974" s="678">
        <f t="shared" ca="1" si="514"/>
        <v>0</v>
      </c>
      <c r="Y2974" s="678">
        <f t="shared" ca="1" si="514"/>
        <v>0</v>
      </c>
      <c r="Z2974" s="678">
        <f t="shared" ca="1" si="514"/>
        <v>0</v>
      </c>
      <c r="AA2974" t="str">
        <f t="shared" si="508"/>
        <v>ASR_CMS_19</v>
      </c>
      <c r="AB2974" s="957">
        <f t="shared" si="509"/>
        <v>45406</v>
      </c>
      <c r="AC2974" t="str">
        <f t="shared" si="510"/>
        <v>Unaudited</v>
      </c>
    </row>
    <row r="2975" spans="1:29" x14ac:dyDescent="0.25">
      <c r="A2975" t="s">
        <v>421</v>
      </c>
      <c r="B2975" t="s">
        <v>1380</v>
      </c>
      <c r="C2975" t="s">
        <v>1381</v>
      </c>
      <c r="D2975">
        <v>1900</v>
      </c>
      <c r="E2975" s="957">
        <v>1</v>
      </c>
      <c r="F2975" t="s">
        <v>439</v>
      </c>
      <c r="G2975" s="957">
        <v>91</v>
      </c>
      <c r="H2975" t="s">
        <v>388</v>
      </c>
      <c r="I2975" s="937" t="s">
        <v>489</v>
      </c>
      <c r="J2975" s="937" t="s">
        <v>445</v>
      </c>
      <c r="K2975" s="937" t="s">
        <v>6</v>
      </c>
      <c r="L2975" s="937" t="s">
        <v>45</v>
      </c>
      <c r="M2975" s="962" t="s">
        <v>164</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ASR_CMS_19</v>
      </c>
      <c r="AB2975" s="957">
        <f t="shared" si="509"/>
        <v>45406</v>
      </c>
      <c r="AC2975" t="str">
        <f t="shared" si="510"/>
        <v>Unaudited</v>
      </c>
    </row>
    <row r="2976" spans="1:29" x14ac:dyDescent="0.25">
      <c r="A2976" t="s">
        <v>421</v>
      </c>
      <c r="B2976" t="s">
        <v>1380</v>
      </c>
      <c r="C2976" t="s">
        <v>1381</v>
      </c>
      <c r="D2976">
        <v>1900</v>
      </c>
      <c r="E2976" s="957">
        <v>1</v>
      </c>
      <c r="F2976" t="s">
        <v>439</v>
      </c>
      <c r="G2976" s="957">
        <v>91</v>
      </c>
      <c r="H2976" t="s">
        <v>388</v>
      </c>
      <c r="I2976" s="937" t="s">
        <v>489</v>
      </c>
      <c r="J2976" s="937" t="s">
        <v>445</v>
      </c>
      <c r="K2976" s="937" t="s">
        <v>6</v>
      </c>
      <c r="L2976" s="937" t="s">
        <v>46</v>
      </c>
      <c r="M2976" s="962" t="s">
        <v>165</v>
      </c>
      <c r="N2976" s="678">
        <f t="shared" ca="1" si="511"/>
        <v>1.5369542523365889</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0.4810494603428434</v>
      </c>
      <c r="P2976" s="678">
        <f t="shared" ca="1" si="515"/>
        <v>0.34980955147827364</v>
      </c>
      <c r="Q2976" s="678">
        <f t="shared" ca="1" si="515"/>
        <v>0.7060952405154719</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ASR_CMS_19</v>
      </c>
      <c r="AB2976" s="957">
        <f t="shared" si="509"/>
        <v>45406</v>
      </c>
      <c r="AC2976" t="str">
        <f t="shared" si="510"/>
        <v>Unaudited</v>
      </c>
    </row>
    <row r="2977" spans="1:29" x14ac:dyDescent="0.25">
      <c r="A2977" t="s">
        <v>421</v>
      </c>
      <c r="B2977" t="s">
        <v>1380</v>
      </c>
      <c r="C2977" t="s">
        <v>1381</v>
      </c>
      <c r="D2977">
        <v>1900</v>
      </c>
      <c r="E2977" s="957">
        <v>1</v>
      </c>
      <c r="F2977" t="s">
        <v>439</v>
      </c>
      <c r="G2977" s="957">
        <v>91</v>
      </c>
      <c r="H2977" t="s">
        <v>388</v>
      </c>
      <c r="I2977" s="937" t="s">
        <v>489</v>
      </c>
      <c r="J2977" s="937" t="s">
        <v>445</v>
      </c>
      <c r="K2977" s="937" t="s">
        <v>6</v>
      </c>
      <c r="L2977" s="937" t="s">
        <v>166</v>
      </c>
      <c r="M2977" s="962" t="s">
        <v>462</v>
      </c>
      <c r="N2977" s="678">
        <f t="shared" ca="1" si="511"/>
        <v>129258.56278264249</v>
      </c>
      <c r="O2977" s="678">
        <f t="shared" ca="1" si="515"/>
        <v>27238.608700217617</v>
      </c>
      <c r="P2977" s="678">
        <f t="shared" ca="1" si="515"/>
        <v>3000.804356519528</v>
      </c>
      <c r="Q2977" s="678">
        <f t="shared" ca="1" si="515"/>
        <v>34084.468540205424</v>
      </c>
      <c r="R2977" s="678">
        <f t="shared" ca="1" si="515"/>
        <v>3559.6914028740321</v>
      </c>
      <c r="S2977" s="678">
        <f t="shared" ca="1" si="515"/>
        <v>67.554504535670276</v>
      </c>
      <c r="T2977" s="678">
        <f t="shared" ca="1" si="515"/>
        <v>6211.9047588908816</v>
      </c>
      <c r="U2977" s="678">
        <f t="shared" ca="1" si="515"/>
        <v>0</v>
      </c>
      <c r="V2977" s="678">
        <f t="shared" ca="1" si="515"/>
        <v>840.62234748816866</v>
      </c>
      <c r="W2977" s="678">
        <f t="shared" ca="1" si="502"/>
        <v>54254.908171911164</v>
      </c>
      <c r="X2977" s="678">
        <f t="shared" ca="1" si="514"/>
        <v>0</v>
      </c>
      <c r="Y2977" s="678">
        <f t="shared" ca="1" si="514"/>
        <v>0</v>
      </c>
      <c r="Z2977" s="678">
        <f t="shared" ca="1" si="514"/>
        <v>0</v>
      </c>
      <c r="AA2977" t="str">
        <f t="shared" si="508"/>
        <v>ASR_CMS_19</v>
      </c>
      <c r="AB2977" s="957">
        <f t="shared" si="509"/>
        <v>45406</v>
      </c>
      <c r="AC2977" t="str">
        <f t="shared" si="510"/>
        <v>Unaudited</v>
      </c>
    </row>
    <row r="2978" spans="1:29" x14ac:dyDescent="0.25">
      <c r="A2978" t="s">
        <v>421</v>
      </c>
      <c r="B2978" t="s">
        <v>1380</v>
      </c>
      <c r="C2978" t="s">
        <v>1381</v>
      </c>
      <c r="D2978">
        <v>1900</v>
      </c>
      <c r="E2978" s="957">
        <v>1</v>
      </c>
      <c r="F2978" t="s">
        <v>439</v>
      </c>
      <c r="G2978" s="957">
        <v>91</v>
      </c>
      <c r="H2978" t="s">
        <v>388</v>
      </c>
      <c r="I2978" s="937" t="s">
        <v>489</v>
      </c>
      <c r="J2978" s="937" t="s">
        <v>445</v>
      </c>
      <c r="K2978" s="937" t="s">
        <v>435</v>
      </c>
      <c r="L2978" s="945" t="s">
        <v>121</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ASR_CMS_19</v>
      </c>
      <c r="AB2978" s="957">
        <f t="shared" si="509"/>
        <v>45406</v>
      </c>
      <c r="AC2978" t="str">
        <f t="shared" si="510"/>
        <v>Unaudited</v>
      </c>
    </row>
    <row r="2979" spans="1:29" x14ac:dyDescent="0.25">
      <c r="A2979" t="s">
        <v>421</v>
      </c>
      <c r="B2979" t="s">
        <v>1380</v>
      </c>
      <c r="C2979" t="s">
        <v>1381</v>
      </c>
      <c r="D2979">
        <v>1900</v>
      </c>
      <c r="E2979" s="957">
        <v>1</v>
      </c>
      <c r="F2979" t="s">
        <v>439</v>
      </c>
      <c r="G2979" s="957">
        <v>91</v>
      </c>
      <c r="H2979" t="s">
        <v>388</v>
      </c>
      <c r="I2979" s="962" t="s">
        <v>489</v>
      </c>
      <c r="J2979" s="962" t="s">
        <v>445</v>
      </c>
      <c r="K2979" s="962" t="s">
        <v>435</v>
      </c>
      <c r="L2979" s="953" t="s">
        <v>938</v>
      </c>
      <c r="M2979" s="962" t="s">
        <v>930</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ASR_CMS_19</v>
      </c>
      <c r="AB2979" s="957">
        <f t="shared" si="509"/>
        <v>45406</v>
      </c>
      <c r="AC2979" t="str">
        <f t="shared" si="510"/>
        <v>Unaudited</v>
      </c>
    </row>
    <row r="2980" spans="1:29" x14ac:dyDescent="0.25">
      <c r="A2980" t="s">
        <v>421</v>
      </c>
      <c r="B2980" t="s">
        <v>1380</v>
      </c>
      <c r="C2980" t="s">
        <v>1381</v>
      </c>
      <c r="D2980">
        <v>1900</v>
      </c>
      <c r="E2980" s="957">
        <v>1</v>
      </c>
      <c r="F2980" t="s">
        <v>439</v>
      </c>
      <c r="G2980" s="957">
        <v>91</v>
      </c>
      <c r="H2980" t="s">
        <v>388</v>
      </c>
      <c r="I2980" s="958" t="s">
        <v>489</v>
      </c>
      <c r="J2980" s="958" t="s">
        <v>445</v>
      </c>
      <c r="K2980" s="958" t="s">
        <v>435</v>
      </c>
      <c r="L2980" s="953" t="s">
        <v>168</v>
      </c>
      <c r="M2980" s="958" t="s">
        <v>40</v>
      </c>
      <c r="N2980" s="678">
        <f t="shared" ca="1" si="511"/>
        <v>537.72053000320898</v>
      </c>
      <c r="O2980" s="678">
        <f t="shared" ca="1" si="515"/>
        <v>301.02466240360025</v>
      </c>
      <c r="P2980" s="678">
        <f t="shared" ca="1" si="515"/>
        <v>39.93897602291635</v>
      </c>
      <c r="Q2980" s="678">
        <f t="shared" ca="1" si="515"/>
        <v>139.27625326321888</v>
      </c>
      <c r="R2980" s="678">
        <f t="shared" ca="1" si="515"/>
        <v>23.37507289639737</v>
      </c>
      <c r="S2980" s="678">
        <f t="shared" ca="1" si="515"/>
        <v>0.66703061615029724</v>
      </c>
      <c r="T2980" s="678">
        <f t="shared" ca="1" si="515"/>
        <v>22.070012995233746</v>
      </c>
      <c r="U2980" s="678">
        <f t="shared" ca="1" si="515"/>
        <v>0</v>
      </c>
      <c r="V2980" s="678">
        <f t="shared" ca="1" si="515"/>
        <v>1.6530758748072583</v>
      </c>
      <c r="W2980" s="678">
        <f t="shared" ca="1" si="502"/>
        <v>9.7154459308847638</v>
      </c>
      <c r="X2980" s="678">
        <f t="shared" ca="1" si="514"/>
        <v>0</v>
      </c>
      <c r="Y2980" s="678">
        <f t="shared" ca="1" si="514"/>
        <v>0</v>
      </c>
      <c r="Z2980" s="678">
        <f t="shared" ca="1" si="514"/>
        <v>0</v>
      </c>
      <c r="AA2980" t="str">
        <f t="shared" si="508"/>
        <v>ASR_CMS_19</v>
      </c>
      <c r="AB2980" s="957">
        <f t="shared" si="509"/>
        <v>45406</v>
      </c>
      <c r="AC2980" t="str">
        <f t="shared" si="510"/>
        <v>Unaudited</v>
      </c>
    </row>
    <row r="2981" spans="1:29" x14ac:dyDescent="0.25">
      <c r="A2981" t="s">
        <v>421</v>
      </c>
      <c r="B2981" t="s">
        <v>1380</v>
      </c>
      <c r="C2981" t="s">
        <v>1381</v>
      </c>
      <c r="D2981">
        <v>1900</v>
      </c>
      <c r="E2981" s="957">
        <v>1</v>
      </c>
      <c r="F2981" t="s">
        <v>439</v>
      </c>
      <c r="G2981" s="957">
        <v>91</v>
      </c>
      <c r="H2981" t="s">
        <v>388</v>
      </c>
      <c r="I2981" s="958" t="s">
        <v>489</v>
      </c>
      <c r="J2981" s="958" t="s">
        <v>445</v>
      </c>
      <c r="K2981" s="958" t="s">
        <v>435</v>
      </c>
      <c r="L2981" s="937" t="s">
        <v>169</v>
      </c>
      <c r="M2981" s="958" t="s">
        <v>330</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ASR_CMS_19</v>
      </c>
      <c r="AB2981" s="957">
        <f t="shared" si="509"/>
        <v>45406</v>
      </c>
      <c r="AC2981" t="str">
        <f t="shared" si="510"/>
        <v>Unaudited</v>
      </c>
    </row>
    <row r="2982" spans="1:29" x14ac:dyDescent="0.25">
      <c r="A2982" t="s">
        <v>421</v>
      </c>
      <c r="B2982" t="s">
        <v>1380</v>
      </c>
      <c r="C2982" t="s">
        <v>1381</v>
      </c>
      <c r="D2982">
        <v>1900</v>
      </c>
      <c r="E2982" s="957">
        <v>1</v>
      </c>
      <c r="F2982" t="s">
        <v>439</v>
      </c>
      <c r="G2982" s="957">
        <v>91</v>
      </c>
      <c r="H2982" t="s">
        <v>388</v>
      </c>
      <c r="I2982" s="958" t="s">
        <v>489</v>
      </c>
      <c r="J2982" s="958" t="s">
        <v>451</v>
      </c>
      <c r="K2982" s="958" t="s">
        <v>436</v>
      </c>
      <c r="L2982" s="937" t="s">
        <v>122</v>
      </c>
      <c r="M2982" s="958" t="s">
        <v>27</v>
      </c>
      <c r="N2982" s="678">
        <f t="shared" ca="1" si="511"/>
        <v>1865184.8775176073</v>
      </c>
      <c r="O2982" s="678">
        <f t="shared" ca="1" si="515"/>
        <v>41.124084588415968</v>
      </c>
      <c r="P2982" s="678">
        <f t="shared" ca="1" si="515"/>
        <v>1865143.7534330189</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ASR_CMS_19</v>
      </c>
      <c r="AB2982" s="957">
        <f t="shared" si="509"/>
        <v>45406</v>
      </c>
      <c r="AC2982" t="str">
        <f t="shared" si="510"/>
        <v>Unaudited</v>
      </c>
    </row>
    <row r="2983" spans="1:29" x14ac:dyDescent="0.25">
      <c r="A2983" t="s">
        <v>421</v>
      </c>
      <c r="B2983" t="s">
        <v>1380</v>
      </c>
      <c r="C2983" t="s">
        <v>1381</v>
      </c>
      <c r="D2983">
        <v>1900</v>
      </c>
      <c r="E2983" s="957">
        <v>1</v>
      </c>
      <c r="F2983" t="s">
        <v>439</v>
      </c>
      <c r="G2983" s="957">
        <v>91</v>
      </c>
      <c r="H2983" t="s">
        <v>388</v>
      </c>
      <c r="I2983" s="965" t="s">
        <v>489</v>
      </c>
      <c r="J2983" s="965" t="s">
        <v>451</v>
      </c>
      <c r="K2983" s="965" t="s">
        <v>436</v>
      </c>
      <c r="L2983" s="945" t="s">
        <v>123</v>
      </c>
      <c r="M2983" s="965" t="s">
        <v>98</v>
      </c>
      <c r="N2983" s="678">
        <f t="shared" ca="1" si="511"/>
        <v>232584.0735430005</v>
      </c>
      <c r="O2983" s="678">
        <f t="shared" ca="1" si="515"/>
        <v>21381.296863263986</v>
      </c>
      <c r="P2983" s="678">
        <f t="shared" ca="1" si="515"/>
        <v>211202.7766797365</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ASR_CMS_19</v>
      </c>
      <c r="AB2983" s="957">
        <f t="shared" si="509"/>
        <v>45406</v>
      </c>
      <c r="AC2983" t="str">
        <f t="shared" si="510"/>
        <v>Unaudited</v>
      </c>
    </row>
    <row r="2984" spans="1:29" x14ac:dyDescent="0.25">
      <c r="A2984" t="s">
        <v>421</v>
      </c>
      <c r="B2984" t="s">
        <v>1380</v>
      </c>
      <c r="C2984" t="s">
        <v>1381</v>
      </c>
      <c r="D2984">
        <v>1900</v>
      </c>
      <c r="E2984" s="957">
        <v>1</v>
      </c>
      <c r="F2984" t="s">
        <v>439</v>
      </c>
      <c r="G2984" s="957">
        <v>91</v>
      </c>
      <c r="H2984" t="s">
        <v>388</v>
      </c>
      <c r="I2984" s="937" t="s">
        <v>489</v>
      </c>
      <c r="J2984" s="937" t="s">
        <v>451</v>
      </c>
      <c r="K2984" s="937" t="s">
        <v>436</v>
      </c>
      <c r="L2984" s="937" t="s">
        <v>124</v>
      </c>
      <c r="M2984" s="958" t="s">
        <v>99</v>
      </c>
      <c r="N2984" s="678">
        <f t="shared" ca="1" si="511"/>
        <v>188812.21552575784</v>
      </c>
      <c r="O2984" s="678">
        <f t="shared" ca="1" si="515"/>
        <v>34113.246622701263</v>
      </c>
      <c r="P2984" s="678">
        <f t="shared" ca="1" si="515"/>
        <v>154698.96890305658</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ASR_CMS_19</v>
      </c>
      <c r="AB2984" s="957">
        <f t="shared" si="509"/>
        <v>45406</v>
      </c>
      <c r="AC2984" t="str">
        <f t="shared" si="510"/>
        <v>Unaudited</v>
      </c>
    </row>
    <row r="2985" spans="1:29" x14ac:dyDescent="0.25">
      <c r="A2985" t="s">
        <v>421</v>
      </c>
      <c r="B2985" t="s">
        <v>1380</v>
      </c>
      <c r="C2985" t="s">
        <v>1381</v>
      </c>
      <c r="D2985">
        <v>1900</v>
      </c>
      <c r="E2985" s="957">
        <v>1</v>
      </c>
      <c r="F2985" t="s">
        <v>439</v>
      </c>
      <c r="G2985" s="957">
        <v>91</v>
      </c>
      <c r="H2985" t="s">
        <v>388</v>
      </c>
      <c r="I2985" s="937" t="s">
        <v>489</v>
      </c>
      <c r="J2985" s="937" t="s">
        <v>451</v>
      </c>
      <c r="K2985" s="937" t="s">
        <v>436</v>
      </c>
      <c r="L2985" s="943" t="s">
        <v>125</v>
      </c>
      <c r="M2985" s="959" t="s">
        <v>100</v>
      </c>
      <c r="N2985" s="678">
        <f t="shared" ca="1" si="511"/>
        <v>11184.897409706988</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10409.139114270809</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775.75829543617863</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ASR_CMS_19</v>
      </c>
      <c r="AB2985" s="957">
        <f t="shared" si="509"/>
        <v>45406</v>
      </c>
      <c r="AC2985" t="str">
        <f t="shared" si="510"/>
        <v>Unaudited</v>
      </c>
    </row>
    <row r="2986" spans="1:29" x14ac:dyDescent="0.25">
      <c r="A2986" t="s">
        <v>421</v>
      </c>
      <c r="B2986" t="s">
        <v>1380</v>
      </c>
      <c r="C2986" t="s">
        <v>1381</v>
      </c>
      <c r="D2986">
        <v>1900</v>
      </c>
      <c r="E2986" s="957">
        <v>1</v>
      </c>
      <c r="F2986" t="s">
        <v>439</v>
      </c>
      <c r="G2986" s="957">
        <v>91</v>
      </c>
      <c r="H2986" t="s">
        <v>388</v>
      </c>
      <c r="I2986" s="958" t="s">
        <v>489</v>
      </c>
      <c r="J2986" s="958" t="s">
        <v>451</v>
      </c>
      <c r="K2986" s="958" t="s">
        <v>436</v>
      </c>
      <c r="L2986" s="937" t="s">
        <v>126</v>
      </c>
      <c r="M2986" s="958" t="s">
        <v>101</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231892.12960605157</v>
      </c>
      <c r="O2986" s="678">
        <f t="shared" ca="1" si="516"/>
        <v>37015.130243206251</v>
      </c>
      <c r="P2986" s="678">
        <f t="shared" ca="1" si="516"/>
        <v>194876.99936284532</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ASR_CMS_19</v>
      </c>
      <c r="AB2986" s="957">
        <f t="shared" si="509"/>
        <v>45406</v>
      </c>
      <c r="AC2986" t="str">
        <f t="shared" si="510"/>
        <v>Unaudited</v>
      </c>
    </row>
    <row r="2987" spans="1:29" x14ac:dyDescent="0.25">
      <c r="A2987" t="s">
        <v>421</v>
      </c>
      <c r="B2987" t="s">
        <v>1380</v>
      </c>
      <c r="C2987" t="s">
        <v>1381</v>
      </c>
      <c r="D2987">
        <v>1900</v>
      </c>
      <c r="E2987" s="957">
        <v>1</v>
      </c>
      <c r="F2987" t="s">
        <v>439</v>
      </c>
      <c r="G2987" s="957">
        <v>91</v>
      </c>
      <c r="H2987" t="s">
        <v>388</v>
      </c>
      <c r="I2987" s="937" t="s">
        <v>489</v>
      </c>
      <c r="J2987" s="937" t="s">
        <v>451</v>
      </c>
      <c r="K2987" s="937" t="s">
        <v>436</v>
      </c>
      <c r="L2987" s="937" t="s">
        <v>127</v>
      </c>
      <c r="M2987" s="958" t="s">
        <v>28</v>
      </c>
      <c r="N2987" s="678">
        <f t="shared" ca="1" si="517"/>
        <v>10749.095823725054</v>
      </c>
      <c r="O2987" s="678">
        <f t="shared" ca="1" si="516"/>
        <v>10749.095823725054</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ASR_CMS_19</v>
      </c>
      <c r="AB2987" s="957">
        <f t="shared" si="509"/>
        <v>45406</v>
      </c>
      <c r="AC2987" t="str">
        <f t="shared" si="510"/>
        <v>Unaudited</v>
      </c>
    </row>
    <row r="2988" spans="1:29" x14ac:dyDescent="0.25">
      <c r="A2988" t="s">
        <v>421</v>
      </c>
      <c r="B2988" t="s">
        <v>1380</v>
      </c>
      <c r="C2988" t="s">
        <v>1381</v>
      </c>
      <c r="D2988">
        <v>1900</v>
      </c>
      <c r="E2988" s="957">
        <v>1</v>
      </c>
      <c r="F2988" t="s">
        <v>439</v>
      </c>
      <c r="G2988" s="957">
        <v>91</v>
      </c>
      <c r="H2988" t="s">
        <v>388</v>
      </c>
      <c r="I2988" s="937" t="s">
        <v>489</v>
      </c>
      <c r="J2988" s="937" t="s">
        <v>437</v>
      </c>
      <c r="K2988" s="937" t="s">
        <v>437</v>
      </c>
      <c r="L2988" s="937" t="s">
        <v>129</v>
      </c>
      <c r="M2988" s="958" t="s">
        <v>327</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ASR_CMS_19</v>
      </c>
      <c r="AB2988" s="957">
        <f t="shared" si="509"/>
        <v>45406</v>
      </c>
      <c r="AC2988" t="str">
        <f t="shared" si="510"/>
        <v>Unaudited</v>
      </c>
    </row>
    <row r="2989" spans="1:29" x14ac:dyDescent="0.25">
      <c r="A2989" t="s">
        <v>421</v>
      </c>
      <c r="B2989" t="s">
        <v>1380</v>
      </c>
      <c r="C2989" t="s">
        <v>1381</v>
      </c>
      <c r="D2989">
        <v>1900</v>
      </c>
      <c r="E2989" s="957">
        <v>1</v>
      </c>
      <c r="F2989" t="s">
        <v>439</v>
      </c>
      <c r="G2989" s="957">
        <v>91</v>
      </c>
      <c r="H2989" t="s">
        <v>388</v>
      </c>
      <c r="I2989" s="958" t="s">
        <v>489</v>
      </c>
      <c r="J2989" s="958" t="s">
        <v>437</v>
      </c>
      <c r="K2989" s="958" t="s">
        <v>437</v>
      </c>
      <c r="L2989" s="937" t="s">
        <v>130</v>
      </c>
      <c r="M2989" s="958" t="s">
        <v>326</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ASR_CMS_19</v>
      </c>
      <c r="AB2989" s="957">
        <f t="shared" si="509"/>
        <v>45406</v>
      </c>
      <c r="AC2989" t="str">
        <f t="shared" si="510"/>
        <v>Unaudited</v>
      </c>
    </row>
    <row r="2990" spans="1:29" ht="30" x14ac:dyDescent="0.25">
      <c r="A2990" t="s">
        <v>421</v>
      </c>
      <c r="B2990" t="s">
        <v>1380</v>
      </c>
      <c r="C2990" t="s">
        <v>1381</v>
      </c>
      <c r="D2990">
        <v>1900</v>
      </c>
      <c r="E2990" s="957">
        <v>1</v>
      </c>
      <c r="F2990" t="s">
        <v>439</v>
      </c>
      <c r="G2990" s="957">
        <v>91</v>
      </c>
      <c r="H2990" t="s">
        <v>388</v>
      </c>
      <c r="I2990" s="958" t="s">
        <v>489</v>
      </c>
      <c r="J2990" s="958" t="s">
        <v>437</v>
      </c>
      <c r="K2990" s="958" t="s">
        <v>437</v>
      </c>
      <c r="L2990" s="953" t="s">
        <v>131</v>
      </c>
      <c r="M2990" s="958" t="s">
        <v>180</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ASR_CMS_19</v>
      </c>
      <c r="AB2990" s="957">
        <f t="shared" si="509"/>
        <v>45406</v>
      </c>
      <c r="AC2990" t="str">
        <f t="shared" si="510"/>
        <v>Unaudited</v>
      </c>
    </row>
    <row r="2991" spans="1:29" x14ac:dyDescent="0.25">
      <c r="A2991" t="s">
        <v>421</v>
      </c>
      <c r="B2991" t="s">
        <v>1380</v>
      </c>
      <c r="C2991" t="s">
        <v>1381</v>
      </c>
      <c r="D2991">
        <v>1900</v>
      </c>
      <c r="E2991" s="957">
        <v>1</v>
      </c>
      <c r="F2991" t="s">
        <v>439</v>
      </c>
      <c r="G2991" s="957">
        <v>91</v>
      </c>
      <c r="H2991" t="s">
        <v>388</v>
      </c>
      <c r="I2991" s="937" t="s">
        <v>489</v>
      </c>
      <c r="J2991" s="937" t="s">
        <v>437</v>
      </c>
      <c r="K2991" s="937" t="s">
        <v>437</v>
      </c>
      <c r="L2991" s="937" t="s">
        <v>132</v>
      </c>
      <c r="M2991" s="958" t="s">
        <v>495</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ASR_CMS_19</v>
      </c>
      <c r="AB2991" s="957">
        <f t="shared" si="509"/>
        <v>45406</v>
      </c>
      <c r="AC2991" t="str">
        <f t="shared" si="510"/>
        <v>Unaudited</v>
      </c>
    </row>
    <row r="2992" spans="1:29" x14ac:dyDescent="0.25">
      <c r="A2992" t="s">
        <v>421</v>
      </c>
      <c r="B2992" t="s">
        <v>1380</v>
      </c>
      <c r="C2992" t="s">
        <v>1381</v>
      </c>
      <c r="D2992">
        <v>1900</v>
      </c>
      <c r="E2992" s="957">
        <v>1</v>
      </c>
      <c r="F2992" t="s">
        <v>439</v>
      </c>
      <c r="G2992" s="957">
        <v>91</v>
      </c>
      <c r="H2992" t="s">
        <v>388</v>
      </c>
      <c r="I2992" s="937" t="s">
        <v>489</v>
      </c>
      <c r="J2992" s="937" t="s">
        <v>437</v>
      </c>
      <c r="K2992" s="937" t="s">
        <v>437</v>
      </c>
      <c r="L2992" s="937" t="s">
        <v>133</v>
      </c>
      <c r="M2992" s="958" t="s">
        <v>496</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ASR_CMS_19</v>
      </c>
      <c r="AB2992" s="957">
        <f t="shared" si="509"/>
        <v>45406</v>
      </c>
      <c r="AC2992" t="str">
        <f t="shared" si="510"/>
        <v>Unaudited</v>
      </c>
    </row>
    <row r="2993" spans="1:29" x14ac:dyDescent="0.25">
      <c r="A2993" t="s">
        <v>421</v>
      </c>
      <c r="B2993" t="s">
        <v>1380</v>
      </c>
      <c r="C2993" t="s">
        <v>1381</v>
      </c>
      <c r="D2993">
        <v>1900</v>
      </c>
      <c r="E2993" s="957">
        <v>1</v>
      </c>
      <c r="F2993" t="s">
        <v>439</v>
      </c>
      <c r="G2993" s="957">
        <v>91</v>
      </c>
      <c r="H2993" t="s">
        <v>388</v>
      </c>
      <c r="I2993" s="937" t="s">
        <v>489</v>
      </c>
      <c r="J2993" s="937" t="s">
        <v>437</v>
      </c>
      <c r="K2993" s="937" t="s">
        <v>437</v>
      </c>
      <c r="L2993" s="937" t="s">
        <v>134</v>
      </c>
      <c r="M2993" s="958" t="s">
        <v>497</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ASR_CMS_19</v>
      </c>
      <c r="AB2993" s="957">
        <f t="shared" si="509"/>
        <v>45406</v>
      </c>
      <c r="AC2993" t="str">
        <f t="shared" si="510"/>
        <v>Unaudited</v>
      </c>
    </row>
    <row r="2994" spans="1:29" x14ac:dyDescent="0.25">
      <c r="A2994" t="s">
        <v>421</v>
      </c>
      <c r="B2994" t="s">
        <v>1380</v>
      </c>
      <c r="C2994" t="s">
        <v>1381</v>
      </c>
      <c r="D2994">
        <v>1900</v>
      </c>
      <c r="E2994" s="957">
        <v>1</v>
      </c>
      <c r="F2994" t="s">
        <v>439</v>
      </c>
      <c r="G2994" s="957">
        <v>91</v>
      </c>
      <c r="H2994" t="s">
        <v>388</v>
      </c>
      <c r="I2994" s="937" t="s">
        <v>490</v>
      </c>
      <c r="J2994" s="937" t="s">
        <v>26</v>
      </c>
      <c r="K2994" s="937" t="s">
        <v>26</v>
      </c>
      <c r="L2994" s="953" t="s">
        <v>270</v>
      </c>
      <c r="M2994" s="958" t="s">
        <v>26</v>
      </c>
      <c r="N2994" s="678">
        <f t="shared" ca="1" si="517"/>
        <v>286069.3376321026</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ASR_CMS_19</v>
      </c>
      <c r="AB2994" s="957">
        <f t="shared" si="509"/>
        <v>45406</v>
      </c>
      <c r="AC2994" t="str">
        <f t="shared" si="510"/>
        <v>Unaudited</v>
      </c>
    </row>
    <row r="2995" spans="1:29" x14ac:dyDescent="0.25">
      <c r="A2995" t="s">
        <v>421</v>
      </c>
      <c r="B2995" t="s">
        <v>1380</v>
      </c>
      <c r="C2995" t="s">
        <v>1381</v>
      </c>
      <c r="D2995">
        <v>1900</v>
      </c>
      <c r="E2995" s="957">
        <v>1</v>
      </c>
      <c r="F2995" t="s">
        <v>440</v>
      </c>
      <c r="G2995" s="957">
        <v>182</v>
      </c>
      <c r="H2995" t="s">
        <v>388</v>
      </c>
      <c r="I2995" s="937" t="s">
        <v>433</v>
      </c>
      <c r="J2995" s="937" t="s">
        <v>433</v>
      </c>
      <c r="K2995" s="937" t="s">
        <v>433</v>
      </c>
      <c r="L2995" s="953"/>
      <c r="M2995" s="958" t="s">
        <v>433</v>
      </c>
      <c r="N2995" s="678">
        <f t="shared" ca="1" si="517"/>
        <v>18700.346236560003</v>
      </c>
      <c r="O2995" s="678">
        <f t="shared" ca="1" si="516"/>
        <v>10440.410752689</v>
      </c>
      <c r="P2995" s="678">
        <f t="shared" ca="1" si="516"/>
        <v>1330.1021505369999</v>
      </c>
      <c r="Q2995" s="678">
        <f t="shared" ca="1" si="516"/>
        <v>4905.0666666669995</v>
      </c>
      <c r="R2995" s="678">
        <f t="shared" ca="1" si="516"/>
        <v>819</v>
      </c>
      <c r="S2995" s="678">
        <f t="shared" ca="1" si="516"/>
        <v>26</v>
      </c>
      <c r="T2995" s="678">
        <f t="shared" ca="1" si="516"/>
        <v>771</v>
      </c>
      <c r="U2995" s="678">
        <f t="shared" ca="1" si="516"/>
        <v>0</v>
      </c>
      <c r="V2995" s="678">
        <f t="shared" ca="1" si="516"/>
        <v>51.766666666999996</v>
      </c>
      <c r="W2995" s="678">
        <f t="shared" ca="1" si="516"/>
        <v>357</v>
      </c>
      <c r="X2995" s="678">
        <f t="shared" ca="1" si="516"/>
        <v>0</v>
      </c>
      <c r="Y2995" s="678">
        <f t="shared" ca="1" si="516"/>
        <v>0</v>
      </c>
      <c r="Z2995" s="678">
        <f t="shared" ca="1" si="516"/>
        <v>0</v>
      </c>
      <c r="AA2995" t="str">
        <f t="shared" si="508"/>
        <v>ASR_CMS_19</v>
      </c>
      <c r="AB2995" s="957">
        <f t="shared" si="509"/>
        <v>45406</v>
      </c>
      <c r="AC2995" t="str">
        <f t="shared" si="510"/>
        <v>Unaudited</v>
      </c>
    </row>
    <row r="2996" spans="1:29" x14ac:dyDescent="0.25">
      <c r="A2996" t="s">
        <v>421</v>
      </c>
      <c r="B2996" t="s">
        <v>1380</v>
      </c>
      <c r="C2996" t="s">
        <v>1381</v>
      </c>
      <c r="D2996">
        <v>1900</v>
      </c>
      <c r="E2996" s="957">
        <v>1</v>
      </c>
      <c r="F2996" t="s">
        <v>440</v>
      </c>
      <c r="G2996" s="957">
        <v>182</v>
      </c>
      <c r="H2996" t="s">
        <v>388</v>
      </c>
      <c r="I2996" s="937" t="s">
        <v>488</v>
      </c>
      <c r="J2996" s="937" t="s">
        <v>12</v>
      </c>
      <c r="K2996" s="937" t="s">
        <v>12</v>
      </c>
      <c r="L2996" s="937">
        <v>1.1000000000000001</v>
      </c>
      <c r="M2996" s="958" t="s">
        <v>12</v>
      </c>
      <c r="N2996" s="678">
        <f t="shared" ca="1" si="517"/>
        <v>33521390.27258338</v>
      </c>
      <c r="O2996" s="678">
        <f t="shared" ca="1" si="516"/>
        <v>14061249.107903298</v>
      </c>
      <c r="P2996" s="678">
        <f t="shared" ca="1" si="516"/>
        <v>1791562.6513655211</v>
      </c>
      <c r="Q2996" s="678">
        <f t="shared" ca="1" si="516"/>
        <v>6604862.2341920109</v>
      </c>
      <c r="R2996" s="678">
        <f t="shared" ca="1" si="516"/>
        <v>1102857.4609168724</v>
      </c>
      <c r="S2996" s="678">
        <f t="shared" ca="1" si="516"/>
        <v>35033.78275906029</v>
      </c>
      <c r="T2996" s="678">
        <f t="shared" ca="1" si="516"/>
        <v>1038171.3400495048</v>
      </c>
      <c r="U2996" s="678">
        <f t="shared" ca="1" si="516"/>
        <v>0</v>
      </c>
      <c r="V2996" s="678">
        <f t="shared" ca="1" si="516"/>
        <v>69690.37743690396</v>
      </c>
      <c r="W2996" s="678">
        <f t="shared" ca="1" si="516"/>
        <v>8817963.317960212</v>
      </c>
      <c r="X2996" s="678">
        <f t="shared" ca="1" si="516"/>
        <v>0</v>
      </c>
      <c r="Y2996" s="678">
        <f t="shared" ca="1" si="516"/>
        <v>0</v>
      </c>
      <c r="Z2996" s="678">
        <f t="shared" ca="1" si="516"/>
        <v>0</v>
      </c>
      <c r="AA2996" t="str">
        <f t="shared" si="508"/>
        <v>ASR_CMS_19</v>
      </c>
      <c r="AB2996" s="957">
        <f t="shared" si="509"/>
        <v>45406</v>
      </c>
      <c r="AC2996" t="str">
        <f t="shared" si="510"/>
        <v>Unaudited</v>
      </c>
    </row>
    <row r="2997" spans="1:29" x14ac:dyDescent="0.25">
      <c r="A2997" t="s">
        <v>421</v>
      </c>
      <c r="B2997" t="s">
        <v>1380</v>
      </c>
      <c r="C2997" t="s">
        <v>1381</v>
      </c>
      <c r="D2997">
        <v>1900</v>
      </c>
      <c r="E2997" s="957">
        <v>1</v>
      </c>
      <c r="F2997" t="s">
        <v>440</v>
      </c>
      <c r="G2997" s="957">
        <v>182</v>
      </c>
      <c r="H2997" t="s">
        <v>388</v>
      </c>
      <c r="I2997" s="958" t="s">
        <v>488</v>
      </c>
      <c r="J2997" s="958" t="s">
        <v>12</v>
      </c>
      <c r="K2997" s="958" t="s">
        <v>1323</v>
      </c>
      <c r="L2997" s="937" t="s">
        <v>1314</v>
      </c>
      <c r="M2997" s="958" t="s">
        <v>1323</v>
      </c>
      <c r="N2997" s="678">
        <f t="shared" ca="1" si="517"/>
        <v>497368.87594360032</v>
      </c>
      <c r="O2997" s="678">
        <f t="shared" ca="1" si="516"/>
        <v>202798.77421225433</v>
      </c>
      <c r="P2997" s="678">
        <f t="shared" ca="1" si="516"/>
        <v>25334.887106798869</v>
      </c>
      <c r="Q2997" s="678">
        <f t="shared" ca="1" si="516"/>
        <v>99253.611361685951</v>
      </c>
      <c r="R2997" s="678">
        <f t="shared" ca="1" si="516"/>
        <v>16446.162298397823</v>
      </c>
      <c r="S2997" s="678">
        <f t="shared" ca="1" si="516"/>
        <v>455.05741620699928</v>
      </c>
      <c r="T2997" s="678">
        <f t="shared" ca="1" si="516"/>
        <v>15631.063040119234</v>
      </c>
      <c r="U2997" s="678">
        <f t="shared" ca="1" si="516"/>
        <v>0</v>
      </c>
      <c r="V2997" s="678">
        <f t="shared" ca="1" si="516"/>
        <v>1093.646472329458</v>
      </c>
      <c r="W2997" s="678">
        <f t="shared" ca="1" si="516"/>
        <v>136355.67403580769</v>
      </c>
      <c r="X2997" s="678">
        <f t="shared" ca="1" si="516"/>
        <v>0</v>
      </c>
      <c r="Y2997" s="678">
        <f t="shared" ca="1" si="516"/>
        <v>0</v>
      </c>
      <c r="Z2997" s="678">
        <f t="shared" ca="1" si="516"/>
        <v>0</v>
      </c>
      <c r="AA2997" t="str">
        <f t="shared" si="508"/>
        <v>ASR_CMS_19</v>
      </c>
      <c r="AB2997" s="957">
        <f t="shared" si="509"/>
        <v>45406</v>
      </c>
      <c r="AC2997" t="str">
        <f t="shared" si="510"/>
        <v>Unaudited</v>
      </c>
    </row>
    <row r="2998" spans="1:29" x14ac:dyDescent="0.25">
      <c r="A2998" t="s">
        <v>421</v>
      </c>
      <c r="B2998" t="s">
        <v>1380</v>
      </c>
      <c r="C2998" t="s">
        <v>1381</v>
      </c>
      <c r="D2998">
        <v>1900</v>
      </c>
      <c r="E2998" s="957">
        <v>1</v>
      </c>
      <c r="F2998" t="s">
        <v>440</v>
      </c>
      <c r="G2998" s="957">
        <v>182</v>
      </c>
      <c r="H2998" t="s">
        <v>388</v>
      </c>
      <c r="I2998" s="937" t="s">
        <v>488</v>
      </c>
      <c r="J2998" s="937" t="s">
        <v>491</v>
      </c>
      <c r="K2998" s="937" t="s">
        <v>492</v>
      </c>
      <c r="L2998" s="937" t="s">
        <v>63</v>
      </c>
      <c r="M2998" s="958" t="s">
        <v>344</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ASR_CMS_19</v>
      </c>
      <c r="AB2998" s="957">
        <f t="shared" si="509"/>
        <v>45406</v>
      </c>
      <c r="AC2998" t="str">
        <f t="shared" si="510"/>
        <v>Unaudited</v>
      </c>
    </row>
    <row r="2999" spans="1:29" x14ac:dyDescent="0.25">
      <c r="A2999" t="s">
        <v>421</v>
      </c>
      <c r="B2999" t="s">
        <v>1380</v>
      </c>
      <c r="C2999" t="s">
        <v>1381</v>
      </c>
      <c r="D2999">
        <v>1900</v>
      </c>
      <c r="E2999" s="957">
        <v>1</v>
      </c>
      <c r="F2999" t="s">
        <v>440</v>
      </c>
      <c r="G2999" s="957">
        <v>182</v>
      </c>
      <c r="H2999" t="s">
        <v>388</v>
      </c>
      <c r="I2999" s="937" t="s">
        <v>488</v>
      </c>
      <c r="J2999" s="937" t="s">
        <v>491</v>
      </c>
      <c r="K2999" s="937" t="s">
        <v>1014</v>
      </c>
      <c r="L2999" s="937" t="s">
        <v>910</v>
      </c>
      <c r="M2999" s="958" t="s">
        <v>911</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ASR_CMS_19</v>
      </c>
      <c r="AB2999" s="957">
        <f t="shared" si="509"/>
        <v>45406</v>
      </c>
      <c r="AC2999" t="str">
        <f t="shared" si="510"/>
        <v>Unaudited</v>
      </c>
    </row>
    <row r="3000" spans="1:29" x14ac:dyDescent="0.25">
      <c r="A3000" t="s">
        <v>421</v>
      </c>
      <c r="B3000" t="s">
        <v>1380</v>
      </c>
      <c r="C3000" t="s">
        <v>1381</v>
      </c>
      <c r="D3000">
        <v>1900</v>
      </c>
      <c r="E3000" s="957">
        <v>1</v>
      </c>
      <c r="F3000" t="s">
        <v>440</v>
      </c>
      <c r="G3000" s="957">
        <v>182</v>
      </c>
      <c r="H3000" t="s">
        <v>388</v>
      </c>
      <c r="I3000" s="937" t="s">
        <v>488</v>
      </c>
      <c r="J3000" s="937" t="s">
        <v>13</v>
      </c>
      <c r="K3000" s="937" t="s">
        <v>493</v>
      </c>
      <c r="L3000" s="937" t="s">
        <v>95</v>
      </c>
      <c r="M3000" s="958" t="s">
        <v>147</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ASR_CMS_19</v>
      </c>
      <c r="AB3000" s="957">
        <f t="shared" si="509"/>
        <v>45406</v>
      </c>
      <c r="AC3000" t="str">
        <f t="shared" si="510"/>
        <v>Unaudited</v>
      </c>
    </row>
    <row r="3001" spans="1:29" x14ac:dyDescent="0.25">
      <c r="A3001" t="s">
        <v>421</v>
      </c>
      <c r="B3001" t="s">
        <v>1380</v>
      </c>
      <c r="C3001" t="s">
        <v>1381</v>
      </c>
      <c r="D3001">
        <v>1900</v>
      </c>
      <c r="E3001" s="957">
        <v>1</v>
      </c>
      <c r="F3001" t="s">
        <v>440</v>
      </c>
      <c r="G3001" s="957">
        <v>182</v>
      </c>
      <c r="H3001" t="s">
        <v>388</v>
      </c>
      <c r="I3001" s="958" t="s">
        <v>488</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ASR_CMS_19</v>
      </c>
      <c r="AB3001" s="957">
        <f t="shared" si="509"/>
        <v>45406</v>
      </c>
      <c r="AC3001" t="str">
        <f t="shared" si="510"/>
        <v>Unaudited</v>
      </c>
    </row>
    <row r="3002" spans="1:29" x14ac:dyDescent="0.25">
      <c r="A3002" t="s">
        <v>421</v>
      </c>
      <c r="B3002" t="s">
        <v>1380</v>
      </c>
      <c r="C3002" t="s">
        <v>1381</v>
      </c>
      <c r="D3002">
        <v>1900</v>
      </c>
      <c r="E3002" s="957">
        <v>1</v>
      </c>
      <c r="F3002" t="s">
        <v>440</v>
      </c>
      <c r="G3002" s="957">
        <v>182</v>
      </c>
      <c r="H3002" t="s">
        <v>388</v>
      </c>
      <c r="I3002" s="958" t="s">
        <v>489</v>
      </c>
      <c r="J3002" s="958" t="s">
        <v>445</v>
      </c>
      <c r="K3002" s="958" t="s">
        <v>0</v>
      </c>
      <c r="L3002" s="937">
        <v>2.1</v>
      </c>
      <c r="M3002" s="958" t="s">
        <v>148</v>
      </c>
      <c r="N3002" s="678">
        <f t="shared" ca="1" si="517"/>
        <v>2315884.0599999996</v>
      </c>
      <c r="O3002" s="678">
        <f t="shared" ca="1" si="517"/>
        <v>615020</v>
      </c>
      <c r="P3002" s="678">
        <f t="shared" ca="1" si="517"/>
        <v>112224.87000000001</v>
      </c>
      <c r="Q3002" s="678">
        <f t="shared" ca="1" si="517"/>
        <v>650134.53</v>
      </c>
      <c r="R3002" s="678">
        <f t="shared" ca="1" si="517"/>
        <v>132419.90999999997</v>
      </c>
      <c r="S3002" s="678">
        <f t="shared" ca="1" si="517"/>
        <v>0</v>
      </c>
      <c r="T3002" s="678">
        <f t="shared" ca="1" si="517"/>
        <v>352332.64</v>
      </c>
      <c r="U3002" s="678">
        <f t="shared" ca="1" si="517"/>
        <v>0</v>
      </c>
      <c r="V3002" s="678">
        <f t="shared" ca="1" si="517"/>
        <v>60570.58</v>
      </c>
      <c r="W3002" s="678">
        <f t="shared" ca="1" si="518"/>
        <v>393181.53</v>
      </c>
      <c r="X3002" s="678">
        <f t="shared" ca="1" si="517"/>
        <v>0</v>
      </c>
      <c r="Y3002" s="678">
        <f t="shared" ca="1" si="517"/>
        <v>0</v>
      </c>
      <c r="Z3002" s="678">
        <f t="shared" ca="1" si="517"/>
        <v>0</v>
      </c>
      <c r="AA3002" t="str">
        <f t="shared" si="508"/>
        <v>ASR_CMS_19</v>
      </c>
      <c r="AB3002" s="957">
        <f t="shared" si="509"/>
        <v>45406</v>
      </c>
      <c r="AC3002" t="str">
        <f t="shared" si="510"/>
        <v>Unaudited</v>
      </c>
    </row>
    <row r="3003" spans="1:29" ht="30" x14ac:dyDescent="0.25">
      <c r="A3003" t="s">
        <v>421</v>
      </c>
      <c r="B3003" t="s">
        <v>1380</v>
      </c>
      <c r="C3003" t="s">
        <v>1381</v>
      </c>
      <c r="D3003">
        <v>1900</v>
      </c>
      <c r="E3003" s="957">
        <v>1</v>
      </c>
      <c r="F3003" t="s">
        <v>440</v>
      </c>
      <c r="G3003" s="957">
        <v>182</v>
      </c>
      <c r="H3003" t="s">
        <v>388</v>
      </c>
      <c r="I3003" s="958" t="s">
        <v>489</v>
      </c>
      <c r="J3003" s="958" t="s">
        <v>445</v>
      </c>
      <c r="K3003" s="958" t="s">
        <v>0</v>
      </c>
      <c r="L3003" s="937">
        <v>2.2000000000000002</v>
      </c>
      <c r="M3003" s="958" t="s">
        <v>149</v>
      </c>
      <c r="N3003" s="678">
        <f t="shared" ca="1" si="517"/>
        <v>83273.809422876846</v>
      </c>
      <c r="O3003" s="678">
        <f t="shared" ca="1" si="517"/>
        <v>22114.690089994278</v>
      </c>
      <c r="P3003" s="678">
        <f t="shared" ca="1" si="517"/>
        <v>4035.3455504534745</v>
      </c>
      <c r="Q3003" s="678">
        <f t="shared" ca="1" si="517"/>
        <v>23377.32699384425</v>
      </c>
      <c r="R3003" s="678">
        <f t="shared" ca="1" si="517"/>
        <v>4761.5122620320217</v>
      </c>
      <c r="S3003" s="678">
        <f t="shared" ca="1" si="517"/>
        <v>0</v>
      </c>
      <c r="T3003" s="678">
        <f t="shared" ca="1" si="517"/>
        <v>12669.063025900821</v>
      </c>
      <c r="U3003" s="678">
        <f t="shared" ca="1" si="517"/>
        <v>0</v>
      </c>
      <c r="V3003" s="678">
        <f t="shared" ca="1" si="517"/>
        <v>2177.9773101219566</v>
      </c>
      <c r="W3003" s="678">
        <f t="shared" ca="1" si="518"/>
        <v>14137.894190530045</v>
      </c>
      <c r="X3003" s="678">
        <f t="shared" ca="1" si="517"/>
        <v>0</v>
      </c>
      <c r="Y3003" s="678">
        <f t="shared" ca="1" si="517"/>
        <v>0</v>
      </c>
      <c r="Z3003" s="678">
        <f t="shared" ca="1" si="517"/>
        <v>0</v>
      </c>
      <c r="AA3003" t="str">
        <f t="shared" si="508"/>
        <v>ASR_CMS_19</v>
      </c>
      <c r="AB3003" s="957">
        <f t="shared" si="509"/>
        <v>45406</v>
      </c>
      <c r="AC3003" t="str">
        <f t="shared" si="510"/>
        <v>Unaudited</v>
      </c>
    </row>
    <row r="3004" spans="1:29" x14ac:dyDescent="0.25">
      <c r="A3004" t="s">
        <v>421</v>
      </c>
      <c r="B3004" t="s">
        <v>1380</v>
      </c>
      <c r="C3004" t="s">
        <v>1381</v>
      </c>
      <c r="D3004">
        <v>1900</v>
      </c>
      <c r="E3004" s="957">
        <v>1</v>
      </c>
      <c r="F3004" t="s">
        <v>440</v>
      </c>
      <c r="G3004" s="957">
        <v>182</v>
      </c>
      <c r="H3004" t="s">
        <v>388</v>
      </c>
      <c r="I3004" s="958" t="s">
        <v>489</v>
      </c>
      <c r="J3004" s="958" t="s">
        <v>445</v>
      </c>
      <c r="K3004" s="958" t="s">
        <v>0</v>
      </c>
      <c r="L3004" s="937">
        <v>2.2999999999999998</v>
      </c>
      <c r="M3004" s="958" t="s">
        <v>150</v>
      </c>
      <c r="N3004" s="678">
        <f t="shared" ca="1" si="517"/>
        <v>267814.77</v>
      </c>
      <c r="O3004" s="678">
        <f t="shared" ca="1" si="517"/>
        <v>113589.42999999998</v>
      </c>
      <c r="P3004" s="678">
        <f t="shared" ca="1" si="517"/>
        <v>22159.870000000003</v>
      </c>
      <c r="Q3004" s="678">
        <f t="shared" ca="1" si="517"/>
        <v>69966.45</v>
      </c>
      <c r="R3004" s="678">
        <f t="shared" ca="1" si="517"/>
        <v>17947</v>
      </c>
      <c r="S3004" s="678">
        <f t="shared" ca="1" si="517"/>
        <v>0</v>
      </c>
      <c r="T3004" s="678">
        <f t="shared" ca="1" si="517"/>
        <v>20977.89</v>
      </c>
      <c r="U3004" s="678">
        <f t="shared" ca="1" si="517"/>
        <v>0</v>
      </c>
      <c r="V3004" s="678">
        <f t="shared" ca="1" si="517"/>
        <v>1210.1600000000001</v>
      </c>
      <c r="W3004" s="678">
        <f t="shared" ca="1" si="518"/>
        <v>21963.97</v>
      </c>
      <c r="X3004" s="678">
        <f t="shared" ca="1" si="517"/>
        <v>0</v>
      </c>
      <c r="Y3004" s="678">
        <f t="shared" ca="1" si="517"/>
        <v>0</v>
      </c>
      <c r="Z3004" s="678">
        <f t="shared" ca="1" si="517"/>
        <v>0</v>
      </c>
      <c r="AA3004" t="str">
        <f t="shared" si="508"/>
        <v>ASR_CMS_19</v>
      </c>
      <c r="AB3004" s="957">
        <f t="shared" si="509"/>
        <v>45406</v>
      </c>
      <c r="AC3004" t="str">
        <f t="shared" si="510"/>
        <v>Unaudited</v>
      </c>
    </row>
    <row r="3005" spans="1:29" x14ac:dyDescent="0.25">
      <c r="A3005" t="s">
        <v>421</v>
      </c>
      <c r="B3005" t="s">
        <v>1380</v>
      </c>
      <c r="C3005" t="s">
        <v>1381</v>
      </c>
      <c r="D3005">
        <v>1900</v>
      </c>
      <c r="E3005" s="957">
        <v>1</v>
      </c>
      <c r="F3005" t="s">
        <v>440</v>
      </c>
      <c r="G3005" s="957">
        <v>182</v>
      </c>
      <c r="H3005" t="s">
        <v>388</v>
      </c>
      <c r="I3005" s="958" t="s">
        <v>489</v>
      </c>
      <c r="J3005" s="958" t="s">
        <v>445</v>
      </c>
      <c r="K3005" s="958" t="s">
        <v>0</v>
      </c>
      <c r="L3005" s="953">
        <v>2.4</v>
      </c>
      <c r="M3005" s="958" t="s">
        <v>151</v>
      </c>
      <c r="N3005" s="678">
        <f t="shared" ca="1" si="517"/>
        <v>1276241.1400000001</v>
      </c>
      <c r="O3005" s="678">
        <f t="shared" ca="1" si="517"/>
        <v>547130.55000000016</v>
      </c>
      <c r="P3005" s="678">
        <f t="shared" ca="1" si="517"/>
        <v>19134.62</v>
      </c>
      <c r="Q3005" s="678">
        <f t="shared" ca="1" si="517"/>
        <v>521007.41000000003</v>
      </c>
      <c r="R3005" s="678">
        <f t="shared" ca="1" si="517"/>
        <v>30529.829999999998</v>
      </c>
      <c r="S3005" s="678">
        <f t="shared" ca="1" si="517"/>
        <v>0</v>
      </c>
      <c r="T3005" s="678">
        <f t="shared" ca="1" si="517"/>
        <v>52827.92</v>
      </c>
      <c r="U3005" s="678">
        <f t="shared" ca="1" si="517"/>
        <v>0</v>
      </c>
      <c r="V3005" s="678">
        <f t="shared" ca="1" si="517"/>
        <v>3974.96</v>
      </c>
      <c r="W3005" s="678">
        <f t="shared" ca="1" si="518"/>
        <v>101635.85000000003</v>
      </c>
      <c r="X3005" s="678">
        <f t="shared" ca="1" si="517"/>
        <v>0</v>
      </c>
      <c r="Y3005" s="678">
        <f t="shared" ca="1" si="517"/>
        <v>0</v>
      </c>
      <c r="Z3005" s="678">
        <f t="shared" ca="1" si="517"/>
        <v>0</v>
      </c>
      <c r="AA3005" t="str">
        <f t="shared" si="508"/>
        <v>ASR_CMS_19</v>
      </c>
      <c r="AB3005" s="957">
        <f t="shared" si="509"/>
        <v>45406</v>
      </c>
      <c r="AC3005" t="str">
        <f t="shared" si="510"/>
        <v>Unaudited</v>
      </c>
    </row>
    <row r="3006" spans="1:29" ht="30" x14ac:dyDescent="0.25">
      <c r="A3006" t="s">
        <v>421</v>
      </c>
      <c r="B3006" t="s">
        <v>1380</v>
      </c>
      <c r="C3006" t="s">
        <v>1381</v>
      </c>
      <c r="D3006">
        <v>1900</v>
      </c>
      <c r="E3006" s="957">
        <v>1</v>
      </c>
      <c r="F3006" t="s">
        <v>440</v>
      </c>
      <c r="G3006" s="957">
        <v>182</v>
      </c>
      <c r="H3006" t="s">
        <v>388</v>
      </c>
      <c r="I3006" s="958" t="s">
        <v>489</v>
      </c>
      <c r="J3006" s="958" t="s">
        <v>445</v>
      </c>
      <c r="K3006" s="958" t="s">
        <v>0</v>
      </c>
      <c r="L3006" s="937">
        <v>2.5</v>
      </c>
      <c r="M3006" s="958" t="s">
        <v>152</v>
      </c>
      <c r="N3006" s="678">
        <f t="shared" ca="1" si="517"/>
        <v>11028.304771848459</v>
      </c>
      <c r="O3006" s="678">
        <f t="shared" ca="1" si="517"/>
        <v>4719.1434332773733</v>
      </c>
      <c r="P3006" s="678">
        <f t="shared" ca="1" si="517"/>
        <v>294.9428308707088</v>
      </c>
      <c r="Q3006" s="678">
        <f t="shared" ca="1" si="517"/>
        <v>4220.9869461758699</v>
      </c>
      <c r="R3006" s="678">
        <f t="shared" ca="1" si="517"/>
        <v>346.24216140792885</v>
      </c>
      <c r="S3006" s="678">
        <f t="shared" ca="1" si="517"/>
        <v>0</v>
      </c>
      <c r="T3006" s="678">
        <f t="shared" ca="1" si="517"/>
        <v>527.15252170702843</v>
      </c>
      <c r="U3006" s="678">
        <f t="shared" ca="1" si="517"/>
        <v>0</v>
      </c>
      <c r="V3006" s="678">
        <f t="shared" ca="1" si="517"/>
        <v>37.034334876259024</v>
      </c>
      <c r="W3006" s="678">
        <f t="shared" ca="1" si="518"/>
        <v>882.8025435332911</v>
      </c>
      <c r="X3006" s="678">
        <f t="shared" ca="1" si="517"/>
        <v>0</v>
      </c>
      <c r="Y3006" s="678">
        <f t="shared" ca="1" si="517"/>
        <v>0</v>
      </c>
      <c r="Z3006" s="678">
        <f t="shared" ca="1" si="517"/>
        <v>0</v>
      </c>
      <c r="AA3006" t="str">
        <f t="shared" si="508"/>
        <v>ASR_CMS_19</v>
      </c>
      <c r="AB3006" s="957">
        <f t="shared" si="509"/>
        <v>45406</v>
      </c>
      <c r="AC3006" t="str">
        <f t="shared" si="510"/>
        <v>Unaudited</v>
      </c>
    </row>
    <row r="3007" spans="1:29" x14ac:dyDescent="0.25">
      <c r="A3007" t="s">
        <v>421</v>
      </c>
      <c r="B3007" t="s">
        <v>1380</v>
      </c>
      <c r="C3007" t="s">
        <v>1381</v>
      </c>
      <c r="D3007">
        <v>1900</v>
      </c>
      <c r="E3007" s="957">
        <v>1</v>
      </c>
      <c r="F3007" t="s">
        <v>440</v>
      </c>
      <c r="G3007" s="957">
        <v>182</v>
      </c>
      <c r="H3007" t="s">
        <v>388</v>
      </c>
      <c r="I3007" s="937" t="s">
        <v>489</v>
      </c>
      <c r="J3007" s="937" t="s">
        <v>445</v>
      </c>
      <c r="K3007" s="937" t="s">
        <v>0</v>
      </c>
      <c r="L3007" s="937" t="s">
        <v>97</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ASR_CMS_19</v>
      </c>
      <c r="AB3007" s="957">
        <f t="shared" si="509"/>
        <v>45406</v>
      </c>
      <c r="AC3007" t="str">
        <f t="shared" si="510"/>
        <v>Unaudited</v>
      </c>
    </row>
    <row r="3008" spans="1:29" x14ac:dyDescent="0.25">
      <c r="A3008" t="s">
        <v>421</v>
      </c>
      <c r="B3008" t="s">
        <v>1380</v>
      </c>
      <c r="C3008" t="s">
        <v>1381</v>
      </c>
      <c r="D3008">
        <v>1900</v>
      </c>
      <c r="E3008" s="957">
        <v>1</v>
      </c>
      <c r="F3008" t="s">
        <v>440</v>
      </c>
      <c r="G3008" s="957">
        <v>182</v>
      </c>
      <c r="H3008" t="s">
        <v>388</v>
      </c>
      <c r="I3008" s="958" t="s">
        <v>489</v>
      </c>
      <c r="J3008" s="958" t="s">
        <v>445</v>
      </c>
      <c r="K3008" s="958" t="s">
        <v>0</v>
      </c>
      <c r="L3008" s="937" t="s">
        <v>153</v>
      </c>
      <c r="M3008" s="958" t="s">
        <v>452</v>
      </c>
      <c r="N3008" s="678">
        <f t="shared" ca="1" si="517"/>
        <v>-10984.625554570026</v>
      </c>
      <c r="O3008" s="678">
        <f t="shared" ca="1" si="517"/>
        <v>-2314.7860440200006</v>
      </c>
      <c r="P3008" s="678">
        <f t="shared" ca="1" si="517"/>
        <v>-255.01376086254822</v>
      </c>
      <c r="Q3008" s="678">
        <f t="shared" ca="1" si="517"/>
        <v>-2896.559547627553</v>
      </c>
      <c r="R3008" s="678">
        <f t="shared" ca="1" si="517"/>
        <v>-302.50898902648265</v>
      </c>
      <c r="S3008" s="678">
        <f t="shared" ca="1" si="517"/>
        <v>-5.7409035105602158</v>
      </c>
      <c r="T3008" s="678">
        <f t="shared" ca="1" si="517"/>
        <v>-527.89885859871981</v>
      </c>
      <c r="U3008" s="678">
        <f t="shared" ca="1" si="517"/>
        <v>0</v>
      </c>
      <c r="V3008" s="678">
        <f t="shared" ca="1" si="517"/>
        <v>-71.437601665807478</v>
      </c>
      <c r="W3008" s="678">
        <f t="shared" ca="1" si="518"/>
        <v>-4610.6798492583539</v>
      </c>
      <c r="X3008" s="678">
        <f t="shared" ca="1" si="517"/>
        <v>0</v>
      </c>
      <c r="Y3008" s="678">
        <f t="shared" ca="1" si="517"/>
        <v>0</v>
      </c>
      <c r="Z3008" s="678">
        <f t="shared" ca="1" si="517"/>
        <v>0</v>
      </c>
      <c r="AA3008" t="str">
        <f t="shared" si="508"/>
        <v>ASR_CMS_19</v>
      </c>
      <c r="AB3008" s="957">
        <f t="shared" si="509"/>
        <v>45406</v>
      </c>
      <c r="AC3008" t="str">
        <f t="shared" si="510"/>
        <v>Unaudited</v>
      </c>
    </row>
    <row r="3009" spans="1:29" x14ac:dyDescent="0.25">
      <c r="A3009" t="s">
        <v>421</v>
      </c>
      <c r="B3009" t="s">
        <v>1380</v>
      </c>
      <c r="C3009" t="s">
        <v>1381</v>
      </c>
      <c r="D3009">
        <v>1900</v>
      </c>
      <c r="E3009" s="957">
        <v>1</v>
      </c>
      <c r="F3009" t="s">
        <v>440</v>
      </c>
      <c r="G3009" s="957">
        <v>182</v>
      </c>
      <c r="H3009" t="s">
        <v>388</v>
      </c>
      <c r="I3009" s="937" t="s">
        <v>489</v>
      </c>
      <c r="J3009" s="937" t="s">
        <v>445</v>
      </c>
      <c r="K3009" s="937" t="s">
        <v>0</v>
      </c>
      <c r="L3009" s="937" t="s">
        <v>912</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ASR_CMS_19</v>
      </c>
      <c r="AB3009" s="957">
        <f t="shared" si="509"/>
        <v>45406</v>
      </c>
      <c r="AC3009" t="str">
        <f t="shared" si="510"/>
        <v>Unaudited</v>
      </c>
    </row>
    <row r="3010" spans="1:29" x14ac:dyDescent="0.25">
      <c r="A3010" t="s">
        <v>421</v>
      </c>
      <c r="B3010" t="s">
        <v>1380</v>
      </c>
      <c r="C3010" t="s">
        <v>1381</v>
      </c>
      <c r="D3010">
        <v>1900</v>
      </c>
      <c r="E3010" s="957">
        <v>1</v>
      </c>
      <c r="F3010" t="s">
        <v>440</v>
      </c>
      <c r="G3010" s="957">
        <v>182</v>
      </c>
      <c r="H3010" t="s">
        <v>388</v>
      </c>
      <c r="I3010" s="937" t="s">
        <v>489</v>
      </c>
      <c r="J3010" s="937" t="s">
        <v>445</v>
      </c>
      <c r="K3010" s="937" t="s">
        <v>53</v>
      </c>
      <c r="L3010" s="937">
        <v>3.1</v>
      </c>
      <c r="M3010" s="958" t="s">
        <v>33</v>
      </c>
      <c r="N3010" s="678">
        <f t="shared" ca="1" si="517"/>
        <v>426433.44999999995</v>
      </c>
      <c r="O3010" s="678">
        <f t="shared" ca="1" si="517"/>
        <v>220588.94999999998</v>
      </c>
      <c r="P3010" s="678">
        <f t="shared" ca="1" si="517"/>
        <v>23355.989999999998</v>
      </c>
      <c r="Q3010" s="678">
        <f t="shared" ca="1" si="517"/>
        <v>113280.05999999995</v>
      </c>
      <c r="R3010" s="678">
        <f t="shared" ca="1" si="517"/>
        <v>17981.209999999995</v>
      </c>
      <c r="S3010" s="678">
        <f t="shared" ca="1" si="517"/>
        <v>0</v>
      </c>
      <c r="T3010" s="678">
        <f t="shared" ca="1" si="517"/>
        <v>30344.889999999996</v>
      </c>
      <c r="U3010" s="678">
        <f t="shared" ca="1" si="517"/>
        <v>0</v>
      </c>
      <c r="V3010" s="678">
        <f t="shared" ca="1" si="517"/>
        <v>1058.54</v>
      </c>
      <c r="W3010" s="678">
        <f t="shared" ca="1" si="518"/>
        <v>19823.810000000005</v>
      </c>
      <c r="X3010" s="678">
        <f t="shared" ca="1" si="517"/>
        <v>0</v>
      </c>
      <c r="Y3010" s="678">
        <f t="shared" ca="1" si="517"/>
        <v>0</v>
      </c>
      <c r="Z3010" s="678">
        <f t="shared" ca="1" si="517"/>
        <v>0</v>
      </c>
      <c r="AA3010" t="str">
        <f t="shared" ref="AA3010:AA3073" si="519">file_name</f>
        <v>ASR_CMS_19</v>
      </c>
      <c r="AB3010" s="957">
        <f t="shared" ref="AB3010:AB3073" si="520">file_date</f>
        <v>45406</v>
      </c>
      <c r="AC3010" t="str">
        <f t="shared" ref="AC3010:AC3073" si="521">status</f>
        <v>Unaudited</v>
      </c>
    </row>
    <row r="3011" spans="1:29" x14ac:dyDescent="0.25">
      <c r="A3011" t="s">
        <v>421</v>
      </c>
      <c r="B3011" t="s">
        <v>1380</v>
      </c>
      <c r="C3011" t="s">
        <v>1381</v>
      </c>
      <c r="D3011">
        <v>1900</v>
      </c>
      <c r="E3011" s="957">
        <v>1</v>
      </c>
      <c r="F3011" t="s">
        <v>440</v>
      </c>
      <c r="G3011" s="957">
        <v>182</v>
      </c>
      <c r="H3011" t="s">
        <v>388</v>
      </c>
      <c r="I3011" s="937" t="s">
        <v>489</v>
      </c>
      <c r="J3011" s="937" t="s">
        <v>445</v>
      </c>
      <c r="K3011" s="937" t="s">
        <v>53</v>
      </c>
      <c r="L3011" s="937">
        <v>3.2</v>
      </c>
      <c r="M3011" s="958" t="s">
        <v>34</v>
      </c>
      <c r="N3011" s="678">
        <f t="shared" ca="1" si="517"/>
        <v>1234108.0900000003</v>
      </c>
      <c r="O3011" s="678">
        <f t="shared" ca="1" si="517"/>
        <v>426713.1700000001</v>
      </c>
      <c r="P3011" s="678">
        <f t="shared" ca="1" si="517"/>
        <v>44527.280000000006</v>
      </c>
      <c r="Q3011" s="678">
        <f t="shared" ca="1" si="517"/>
        <v>468121.62000000005</v>
      </c>
      <c r="R3011" s="678">
        <f t="shared" ca="1" si="517"/>
        <v>56826.030000000006</v>
      </c>
      <c r="S3011" s="678">
        <f t="shared" ca="1" si="517"/>
        <v>0</v>
      </c>
      <c r="T3011" s="678">
        <f t="shared" ca="1" si="517"/>
        <v>89563.83</v>
      </c>
      <c r="U3011" s="678">
        <f t="shared" ca="1" si="517"/>
        <v>0</v>
      </c>
      <c r="V3011" s="678">
        <f t="shared" ca="1" si="517"/>
        <v>15588.089999999998</v>
      </c>
      <c r="W3011" s="678">
        <f t="shared" ca="1" si="518"/>
        <v>132768.07</v>
      </c>
      <c r="X3011" s="678">
        <f t="shared" ca="1" si="517"/>
        <v>0</v>
      </c>
      <c r="Y3011" s="678">
        <f t="shared" ca="1" si="517"/>
        <v>0</v>
      </c>
      <c r="Z3011" s="678">
        <f t="shared" ca="1" si="517"/>
        <v>0</v>
      </c>
      <c r="AA3011" t="str">
        <f t="shared" si="519"/>
        <v>ASR_CMS_19</v>
      </c>
      <c r="AB3011" s="957">
        <f t="shared" si="520"/>
        <v>45406</v>
      </c>
      <c r="AC3011" t="str">
        <f t="shared" si="521"/>
        <v>Unaudited</v>
      </c>
    </row>
    <row r="3012" spans="1:29" x14ac:dyDescent="0.25">
      <c r="A3012" t="s">
        <v>421</v>
      </c>
      <c r="B3012" t="s">
        <v>1380</v>
      </c>
      <c r="C3012" t="s">
        <v>1381</v>
      </c>
      <c r="D3012">
        <v>1900</v>
      </c>
      <c r="E3012" s="957">
        <v>1</v>
      </c>
      <c r="F3012" t="s">
        <v>440</v>
      </c>
      <c r="G3012" s="957">
        <v>182</v>
      </c>
      <c r="H3012" t="s">
        <v>388</v>
      </c>
      <c r="I3012" s="937" t="s">
        <v>489</v>
      </c>
      <c r="J3012" s="937" t="s">
        <v>445</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ASR_CMS_19</v>
      </c>
      <c r="AB3012" s="957">
        <f t="shared" si="520"/>
        <v>45406</v>
      </c>
      <c r="AC3012" t="str">
        <f t="shared" si="521"/>
        <v>Unaudited</v>
      </c>
    </row>
    <row r="3013" spans="1:29" x14ac:dyDescent="0.25">
      <c r="A3013" t="s">
        <v>421</v>
      </c>
      <c r="B3013" t="s">
        <v>1380</v>
      </c>
      <c r="C3013" t="s">
        <v>1381</v>
      </c>
      <c r="D3013">
        <v>1900</v>
      </c>
      <c r="E3013" s="957">
        <v>1</v>
      </c>
      <c r="F3013" t="s">
        <v>440</v>
      </c>
      <c r="G3013" s="957">
        <v>182</v>
      </c>
      <c r="H3013" t="s">
        <v>388</v>
      </c>
      <c r="I3013" s="937" t="s">
        <v>489</v>
      </c>
      <c r="J3013" s="937" t="s">
        <v>445</v>
      </c>
      <c r="K3013" s="937" t="s">
        <v>53</v>
      </c>
      <c r="L3013" s="943" t="s">
        <v>44</v>
      </c>
      <c r="M3013" s="959" t="s">
        <v>154</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ASR_CMS_19</v>
      </c>
      <c r="AB3013" s="957">
        <f t="shared" si="520"/>
        <v>45406</v>
      </c>
      <c r="AC3013" t="str">
        <f t="shared" si="521"/>
        <v>Unaudited</v>
      </c>
    </row>
    <row r="3014" spans="1:29" x14ac:dyDescent="0.25">
      <c r="A3014" t="s">
        <v>421</v>
      </c>
      <c r="B3014" t="s">
        <v>1380</v>
      </c>
      <c r="C3014" t="s">
        <v>1381</v>
      </c>
      <c r="D3014">
        <v>1900</v>
      </c>
      <c r="E3014" s="957">
        <v>1</v>
      </c>
      <c r="F3014" t="s">
        <v>440</v>
      </c>
      <c r="G3014" s="957">
        <v>182</v>
      </c>
      <c r="H3014" t="s">
        <v>388</v>
      </c>
      <c r="I3014" s="937" t="s">
        <v>489</v>
      </c>
      <c r="J3014" s="937" t="s">
        <v>445</v>
      </c>
      <c r="K3014" s="937" t="s">
        <v>53</v>
      </c>
      <c r="L3014" s="937" t="s">
        <v>41</v>
      </c>
      <c r="M3014" s="958" t="s">
        <v>52</v>
      </c>
      <c r="N3014" s="678">
        <f t="shared" ca="1" si="517"/>
        <v>26894.981317994097</v>
      </c>
      <c r="O3014" s="678">
        <f t="shared" ca="1" si="517"/>
        <v>14908.804694949305</v>
      </c>
      <c r="P3014" s="678">
        <f t="shared" ca="1" si="517"/>
        <v>2073.7349988712613</v>
      </c>
      <c r="Q3014" s="678">
        <f t="shared" ca="1" si="517"/>
        <v>6985.4874441897473</v>
      </c>
      <c r="R3014" s="678">
        <f t="shared" ca="1" si="517"/>
        <v>1233.1721990697108</v>
      </c>
      <c r="S3014" s="678">
        <f t="shared" ca="1" si="517"/>
        <v>42.979380731693013</v>
      </c>
      <c r="T3014" s="678">
        <f t="shared" ca="1" si="517"/>
        <v>1085.9537350606145</v>
      </c>
      <c r="U3014" s="678">
        <f t="shared" ca="1" si="517"/>
        <v>0</v>
      </c>
      <c r="V3014" s="678">
        <f t="shared" ca="1" si="517"/>
        <v>73.402987317048741</v>
      </c>
      <c r="W3014" s="678">
        <f t="shared" ca="1" si="518"/>
        <v>491.44587780471448</v>
      </c>
      <c r="X3014" s="678">
        <f t="shared" ca="1" si="517"/>
        <v>0</v>
      </c>
      <c r="Y3014" s="678">
        <f t="shared" ca="1" si="517"/>
        <v>0</v>
      </c>
      <c r="Z3014" s="678">
        <f t="shared" ca="1" si="517"/>
        <v>0</v>
      </c>
      <c r="AA3014" t="str">
        <f t="shared" si="519"/>
        <v>ASR_CMS_19</v>
      </c>
      <c r="AB3014" s="957">
        <f t="shared" si="520"/>
        <v>45406</v>
      </c>
      <c r="AC3014" t="str">
        <f t="shared" si="521"/>
        <v>Unaudited</v>
      </c>
    </row>
    <row r="3015" spans="1:29" x14ac:dyDescent="0.25">
      <c r="A3015" t="s">
        <v>421</v>
      </c>
      <c r="B3015" t="s">
        <v>1380</v>
      </c>
      <c r="C3015" t="s">
        <v>1381</v>
      </c>
      <c r="D3015">
        <v>1900</v>
      </c>
      <c r="E3015" s="957">
        <v>1</v>
      </c>
      <c r="F3015" t="s">
        <v>440</v>
      </c>
      <c r="G3015" s="957">
        <v>182</v>
      </c>
      <c r="H3015" t="s">
        <v>388</v>
      </c>
      <c r="I3015" s="937" t="s">
        <v>489</v>
      </c>
      <c r="J3015" s="937" t="s">
        <v>445</v>
      </c>
      <c r="K3015" s="937" t="s">
        <v>53</v>
      </c>
      <c r="L3015" s="937" t="s">
        <v>42</v>
      </c>
      <c r="M3015" s="958" t="s">
        <v>155</v>
      </c>
      <c r="N3015" s="678">
        <f t="shared" ca="1" si="517"/>
        <v>12059.867819978377</v>
      </c>
      <c r="O3015" s="678">
        <f t="shared" ca="1" si="517"/>
        <v>4701.6271755005782</v>
      </c>
      <c r="P3015" s="678">
        <f t="shared" ca="1" si="517"/>
        <v>490.94335342473642</v>
      </c>
      <c r="Q3015" s="678">
        <f t="shared" ca="1" si="517"/>
        <v>4223.6345203471528</v>
      </c>
      <c r="R3015" s="678">
        <f t="shared" ca="1" si="517"/>
        <v>543.13182265162004</v>
      </c>
      <c r="S3015" s="678">
        <f t="shared" ca="1" si="517"/>
        <v>0</v>
      </c>
      <c r="T3015" s="678">
        <f t="shared" ca="1" si="517"/>
        <v>871.0855618488082</v>
      </c>
      <c r="U3015" s="678">
        <f t="shared" ca="1" si="517"/>
        <v>0</v>
      </c>
      <c r="V3015" s="678">
        <f t="shared" ca="1" si="517"/>
        <v>120.93064663219847</v>
      </c>
      <c r="W3015" s="678">
        <f t="shared" ca="1" si="518"/>
        <v>1108.5147395732849</v>
      </c>
      <c r="X3015" s="678">
        <f t="shared" ca="1" si="517"/>
        <v>0</v>
      </c>
      <c r="Y3015" s="678">
        <f t="shared" ca="1" si="517"/>
        <v>0</v>
      </c>
      <c r="Z3015" s="678">
        <f t="shared" ca="1" si="517"/>
        <v>0</v>
      </c>
      <c r="AA3015" t="str">
        <f t="shared" si="519"/>
        <v>ASR_CMS_19</v>
      </c>
      <c r="AB3015" s="957">
        <f t="shared" si="520"/>
        <v>45406</v>
      </c>
      <c r="AC3015" t="str">
        <f t="shared" si="521"/>
        <v>Unaudited</v>
      </c>
    </row>
    <row r="3016" spans="1:29" x14ac:dyDescent="0.25">
      <c r="A3016" t="s">
        <v>421</v>
      </c>
      <c r="B3016" t="s">
        <v>1380</v>
      </c>
      <c r="C3016" t="s">
        <v>1381</v>
      </c>
      <c r="D3016">
        <v>1900</v>
      </c>
      <c r="E3016" s="957">
        <v>1</v>
      </c>
      <c r="F3016" t="s">
        <v>440</v>
      </c>
      <c r="G3016" s="957">
        <v>182</v>
      </c>
      <c r="H3016" t="s">
        <v>388</v>
      </c>
      <c r="I3016" s="937" t="s">
        <v>489</v>
      </c>
      <c r="J3016" s="937" t="s">
        <v>445</v>
      </c>
      <c r="K3016" s="937" t="s">
        <v>53</v>
      </c>
      <c r="L3016" s="937" t="s">
        <v>43</v>
      </c>
      <c r="M3016" s="958" t="s">
        <v>463</v>
      </c>
      <c r="N3016" s="678">
        <f t="shared" ca="1" si="517"/>
        <v>52576.646643143744</v>
      </c>
      <c r="O3016" s="678">
        <f t="shared" ca="1" si="517"/>
        <v>11079.457127265185</v>
      </c>
      <c r="P3016" s="678">
        <f t="shared" ca="1" si="517"/>
        <v>1220.5940318494709</v>
      </c>
      <c r="Q3016" s="678">
        <f t="shared" ca="1" si="517"/>
        <v>13864.049080223684</v>
      </c>
      <c r="R3016" s="678">
        <f t="shared" ca="1" si="517"/>
        <v>1447.9244780267429</v>
      </c>
      <c r="S3016" s="678">
        <f t="shared" ca="1" si="517"/>
        <v>27.478174270722587</v>
      </c>
      <c r="T3016" s="678">
        <f t="shared" ca="1" si="517"/>
        <v>2526.7271618846021</v>
      </c>
      <c r="U3016" s="678">
        <f t="shared" ca="1" si="517"/>
        <v>0</v>
      </c>
      <c r="V3016" s="678">
        <f t="shared" ca="1" si="517"/>
        <v>341.92786282589282</v>
      </c>
      <c r="W3016" s="678">
        <f t="shared" ca="1" si="518"/>
        <v>22068.488726797441</v>
      </c>
      <c r="X3016" s="678">
        <f t="shared" ca="1" si="517"/>
        <v>0</v>
      </c>
      <c r="Y3016" s="678">
        <f t="shared" ca="1" si="517"/>
        <v>0</v>
      </c>
      <c r="Z3016" s="678">
        <f t="shared" ca="1" si="517"/>
        <v>0</v>
      </c>
      <c r="AA3016" t="str">
        <f t="shared" si="519"/>
        <v>ASR_CMS_19</v>
      </c>
      <c r="AB3016" s="957">
        <f t="shared" si="520"/>
        <v>45406</v>
      </c>
      <c r="AC3016" t="str">
        <f t="shared" si="521"/>
        <v>Unaudited</v>
      </c>
    </row>
    <row r="3017" spans="1:29" x14ac:dyDescent="0.25">
      <c r="A3017" t="s">
        <v>421</v>
      </c>
      <c r="B3017" t="s">
        <v>1380</v>
      </c>
      <c r="C3017" t="s">
        <v>1381</v>
      </c>
      <c r="D3017">
        <v>1900</v>
      </c>
      <c r="E3017" s="957">
        <v>1</v>
      </c>
      <c r="F3017" t="s">
        <v>440</v>
      </c>
      <c r="G3017" s="957">
        <v>182</v>
      </c>
      <c r="H3017" t="s">
        <v>388</v>
      </c>
      <c r="I3017" s="937" t="s">
        <v>489</v>
      </c>
      <c r="J3017" s="937" t="s">
        <v>445</v>
      </c>
      <c r="K3017" s="937" t="s">
        <v>915</v>
      </c>
      <c r="L3017" s="937" t="s">
        <v>916</v>
      </c>
      <c r="M3017" s="958" t="s">
        <v>915</v>
      </c>
      <c r="N3017" s="678">
        <f t="shared" ca="1" si="517"/>
        <v>23709.88</v>
      </c>
      <c r="O3017" s="678">
        <f t="shared" ca="1" si="517"/>
        <v>11560.85</v>
      </c>
      <c r="P3017" s="678">
        <f t="shared" ca="1" si="517"/>
        <v>912.15000000000009</v>
      </c>
      <c r="Q3017" s="678">
        <f t="shared" ca="1" si="517"/>
        <v>2608.13</v>
      </c>
      <c r="R3017" s="678">
        <f t="shared" ca="1" si="517"/>
        <v>8628.75</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ASR_CMS_19</v>
      </c>
      <c r="AB3017" s="957">
        <f t="shared" si="520"/>
        <v>45406</v>
      </c>
      <c r="AC3017" t="str">
        <f t="shared" si="521"/>
        <v>Unaudited</v>
      </c>
    </row>
    <row r="3018" spans="1:29" x14ac:dyDescent="0.25">
      <c r="A3018" t="s">
        <v>421</v>
      </c>
      <c r="B3018" t="s">
        <v>1380</v>
      </c>
      <c r="C3018" t="s">
        <v>1381</v>
      </c>
      <c r="D3018">
        <v>1900</v>
      </c>
      <c r="E3018" s="957">
        <v>1</v>
      </c>
      <c r="F3018" t="s">
        <v>440</v>
      </c>
      <c r="G3018" s="957">
        <v>182</v>
      </c>
      <c r="H3018" t="s">
        <v>388</v>
      </c>
      <c r="I3018" s="937" t="s">
        <v>489</v>
      </c>
      <c r="J3018" s="937" t="s">
        <v>445</v>
      </c>
      <c r="K3018" s="937" t="s">
        <v>915</v>
      </c>
      <c r="L3018" s="937" t="s">
        <v>917</v>
      </c>
      <c r="M3018" s="958" t="s">
        <v>920</v>
      </c>
      <c r="N3018" s="678">
        <f t="shared" ca="1" si="517"/>
        <v>55.732999131832614</v>
      </c>
      <c r="O3018" s="678">
        <f t="shared" ca="1" si="517"/>
        <v>27.175204725340116</v>
      </c>
      <c r="P3018" s="678">
        <f t="shared" ca="1" si="517"/>
        <v>2.1441211494153967</v>
      </c>
      <c r="Q3018" s="678">
        <f t="shared" ca="1" si="517"/>
        <v>6.1307314514331832</v>
      </c>
      <c r="R3018" s="678">
        <f t="shared" ca="1" si="517"/>
        <v>20.282941805643919</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ASR_CMS_19</v>
      </c>
      <c r="AB3018" s="957">
        <f t="shared" si="520"/>
        <v>45406</v>
      </c>
      <c r="AC3018" t="str">
        <f t="shared" si="521"/>
        <v>Unaudited</v>
      </c>
    </row>
    <row r="3019" spans="1:29" x14ac:dyDescent="0.25">
      <c r="A3019" t="s">
        <v>421</v>
      </c>
      <c r="B3019" t="s">
        <v>1380</v>
      </c>
      <c r="C3019" t="s">
        <v>1381</v>
      </c>
      <c r="D3019">
        <v>1900</v>
      </c>
      <c r="E3019" s="957">
        <v>1</v>
      </c>
      <c r="F3019" t="s">
        <v>440</v>
      </c>
      <c r="G3019" s="957">
        <v>182</v>
      </c>
      <c r="H3019" t="s">
        <v>388</v>
      </c>
      <c r="I3019" s="937" t="s">
        <v>489</v>
      </c>
      <c r="J3019" s="937" t="s">
        <v>445</v>
      </c>
      <c r="K3019" s="937" t="s">
        <v>915</v>
      </c>
      <c r="L3019" s="937" t="s">
        <v>918</v>
      </c>
      <c r="M3019" s="958" t="s">
        <v>921</v>
      </c>
      <c r="N3019" s="678">
        <f t="shared" ca="1" si="517"/>
        <v>-23.275905973898428</v>
      </c>
      <c r="O3019" s="678">
        <f t="shared" ca="1" si="517"/>
        <v>-4.9049229800906788</v>
      </c>
      <c r="P3019" s="678">
        <f t="shared" ca="1" si="517"/>
        <v>-0.54036218989890117</v>
      </c>
      <c r="Q3019" s="678">
        <f t="shared" ca="1" si="517"/>
        <v>-6.1376737280159137</v>
      </c>
      <c r="R3019" s="678">
        <f t="shared" ca="1" si="517"/>
        <v>-0.64100234913424825</v>
      </c>
      <c r="S3019" s="678">
        <f t="shared" ca="1" si="517"/>
        <v>-1.2164705082862836E-2</v>
      </c>
      <c r="T3019" s="678">
        <f t="shared" ca="1" si="517"/>
        <v>-1.1185929038209321</v>
      </c>
      <c r="U3019" s="678">
        <f t="shared" ca="1" si="517"/>
        <v>0</v>
      </c>
      <c r="V3019" s="678">
        <f t="shared" ca="1" si="517"/>
        <v>-0.15137292492254018</v>
      </c>
      <c r="W3019" s="678">
        <f t="shared" ca="1" si="518"/>
        <v>-9.7698141929323494</v>
      </c>
      <c r="X3019" s="678">
        <f t="shared" ca="1" si="517"/>
        <v>0</v>
      </c>
      <c r="Y3019" s="678">
        <f t="shared" ca="1" si="517"/>
        <v>0</v>
      </c>
      <c r="Z3019" s="678">
        <f t="shared" ca="1" si="517"/>
        <v>0</v>
      </c>
      <c r="AA3019" t="str">
        <f t="shared" si="519"/>
        <v>ASR_CMS_19</v>
      </c>
      <c r="AB3019" s="957">
        <f t="shared" si="520"/>
        <v>45406</v>
      </c>
      <c r="AC3019" t="str">
        <f t="shared" si="521"/>
        <v>Unaudited</v>
      </c>
    </row>
    <row r="3020" spans="1:29" x14ac:dyDescent="0.25">
      <c r="A3020" t="s">
        <v>421</v>
      </c>
      <c r="B3020" t="s">
        <v>1380</v>
      </c>
      <c r="C3020" t="s">
        <v>1381</v>
      </c>
      <c r="D3020">
        <v>1900</v>
      </c>
      <c r="E3020" s="957">
        <v>1</v>
      </c>
      <c r="F3020" t="s">
        <v>440</v>
      </c>
      <c r="G3020" s="957">
        <v>182</v>
      </c>
      <c r="H3020" t="s">
        <v>388</v>
      </c>
      <c r="I3020" s="937" t="s">
        <v>489</v>
      </c>
      <c r="J3020" s="937" t="s">
        <v>445</v>
      </c>
      <c r="K3020" s="937" t="s">
        <v>446</v>
      </c>
      <c r="L3020" s="937">
        <v>5.0999999999999996</v>
      </c>
      <c r="M3020" s="958" t="s">
        <v>37</v>
      </c>
      <c r="N3020" s="678">
        <f t="shared" ca="1" si="517"/>
        <v>493534.35999999993</v>
      </c>
      <c r="O3020" s="678">
        <f t="shared" ca="1" si="517"/>
        <v>164307.90000000002</v>
      </c>
      <c r="P3020" s="678">
        <f t="shared" ca="1" si="517"/>
        <v>123364.48000000001</v>
      </c>
      <c r="Q3020" s="678">
        <f t="shared" ca="1" si="517"/>
        <v>68344.029999999984</v>
      </c>
      <c r="R3020" s="678">
        <f t="shared" ca="1" si="517"/>
        <v>86510.98</v>
      </c>
      <c r="S3020" s="678">
        <f t="shared" ca="1" si="517"/>
        <v>0</v>
      </c>
      <c r="T3020" s="678">
        <f t="shared" ca="1" si="517"/>
        <v>42916.429999999993</v>
      </c>
      <c r="U3020" s="678">
        <f t="shared" ca="1" si="517"/>
        <v>0</v>
      </c>
      <c r="V3020" s="678">
        <f t="shared" ca="1" si="517"/>
        <v>3865.1099999999997</v>
      </c>
      <c r="W3020" s="678">
        <f t="shared" ca="1" si="518"/>
        <v>4225.43</v>
      </c>
      <c r="X3020" s="678">
        <f t="shared" ca="1" si="517"/>
        <v>0</v>
      </c>
      <c r="Y3020" s="678">
        <f t="shared" ca="1" si="517"/>
        <v>0</v>
      </c>
      <c r="Z3020" s="678">
        <f t="shared" ca="1" si="517"/>
        <v>0</v>
      </c>
      <c r="AA3020" t="str">
        <f t="shared" si="519"/>
        <v>ASR_CMS_19</v>
      </c>
      <c r="AB3020" s="957">
        <f t="shared" si="520"/>
        <v>45406</v>
      </c>
      <c r="AC3020" t="str">
        <f t="shared" si="521"/>
        <v>Unaudited</v>
      </c>
    </row>
    <row r="3021" spans="1:29" ht="30" x14ac:dyDescent="0.25">
      <c r="A3021" t="s">
        <v>421</v>
      </c>
      <c r="B3021" t="s">
        <v>1380</v>
      </c>
      <c r="C3021" t="s">
        <v>1381</v>
      </c>
      <c r="D3021">
        <v>1900</v>
      </c>
      <c r="E3021" s="957">
        <v>1</v>
      </c>
      <c r="F3021" t="s">
        <v>440</v>
      </c>
      <c r="G3021" s="957">
        <v>182</v>
      </c>
      <c r="H3021" t="s">
        <v>388</v>
      </c>
      <c r="I3021" s="937" t="s">
        <v>489</v>
      </c>
      <c r="J3021" s="937" t="s">
        <v>445</v>
      </c>
      <c r="K3021" s="937" t="s">
        <v>446</v>
      </c>
      <c r="L3021" s="937">
        <v>5.2</v>
      </c>
      <c r="M3021" s="958" t="s">
        <v>304</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ASR_CMS_19</v>
      </c>
      <c r="AB3021" s="957">
        <f t="shared" si="520"/>
        <v>45406</v>
      </c>
      <c r="AC3021" t="str">
        <f t="shared" si="521"/>
        <v>Unaudited</v>
      </c>
    </row>
    <row r="3022" spans="1:29" ht="30" x14ac:dyDescent="0.25">
      <c r="A3022" t="s">
        <v>421</v>
      </c>
      <c r="B3022" t="s">
        <v>1380</v>
      </c>
      <c r="C3022" t="s">
        <v>1381</v>
      </c>
      <c r="D3022">
        <v>1900</v>
      </c>
      <c r="E3022" s="957">
        <v>1</v>
      </c>
      <c r="F3022" t="s">
        <v>440</v>
      </c>
      <c r="G3022" s="957">
        <v>182</v>
      </c>
      <c r="H3022" t="s">
        <v>388</v>
      </c>
      <c r="I3022" s="937" t="s">
        <v>489</v>
      </c>
      <c r="J3022" s="937" t="s">
        <v>445</v>
      </c>
      <c r="K3022" s="937" t="s">
        <v>446</v>
      </c>
      <c r="L3022" s="937">
        <v>5.3</v>
      </c>
      <c r="M3022" s="958" t="s">
        <v>305</v>
      </c>
      <c r="N3022" s="678">
        <f t="shared" ca="1" si="522"/>
        <v>3650.6788442067991</v>
      </c>
      <c r="O3022" s="678">
        <f t="shared" ca="1" si="522"/>
        <v>1215.3872619244714</v>
      </c>
      <c r="P3022" s="678">
        <f t="shared" ca="1" si="522"/>
        <v>912.52835418099937</v>
      </c>
      <c r="Q3022" s="678">
        <f t="shared" ca="1" si="522"/>
        <v>505.54150768516865</v>
      </c>
      <c r="R3022" s="678">
        <f t="shared" ca="1" si="522"/>
        <v>639.92262763143287</v>
      </c>
      <c r="S3022" s="678">
        <f t="shared" ca="1" si="522"/>
        <v>0</v>
      </c>
      <c r="T3022" s="678">
        <f t="shared" ca="1" si="522"/>
        <v>317.45328343477854</v>
      </c>
      <c r="U3022" s="678">
        <f t="shared" ca="1" si="522"/>
        <v>0</v>
      </c>
      <c r="V3022" s="678">
        <f t="shared" ca="1" si="522"/>
        <v>28.59025926286499</v>
      </c>
      <c r="W3022" s="678">
        <f t="shared" ca="1" si="518"/>
        <v>31.255550087083577</v>
      </c>
      <c r="X3022" s="678">
        <f t="shared" ca="1" si="522"/>
        <v>0</v>
      </c>
      <c r="Y3022" s="678">
        <f t="shared" ca="1" si="522"/>
        <v>0</v>
      </c>
      <c r="Z3022" s="678">
        <f t="shared" ca="1" si="522"/>
        <v>0</v>
      </c>
      <c r="AA3022" t="str">
        <f t="shared" si="519"/>
        <v>ASR_CMS_19</v>
      </c>
      <c r="AB3022" s="957">
        <f t="shared" si="520"/>
        <v>45406</v>
      </c>
      <c r="AC3022" t="str">
        <f t="shared" si="521"/>
        <v>Unaudited</v>
      </c>
    </row>
    <row r="3023" spans="1:29" x14ac:dyDescent="0.25">
      <c r="A3023" t="s">
        <v>421</v>
      </c>
      <c r="B3023" t="s">
        <v>1380</v>
      </c>
      <c r="C3023" t="s">
        <v>1381</v>
      </c>
      <c r="D3023">
        <v>1900</v>
      </c>
      <c r="E3023" s="957">
        <v>1</v>
      </c>
      <c r="F3023" t="s">
        <v>440</v>
      </c>
      <c r="G3023" s="957">
        <v>182</v>
      </c>
      <c r="H3023" t="s">
        <v>388</v>
      </c>
      <c r="I3023" s="937" t="s">
        <v>489</v>
      </c>
      <c r="J3023" s="937" t="s">
        <v>445</v>
      </c>
      <c r="K3023" s="937" t="s">
        <v>446</v>
      </c>
      <c r="L3023" s="945" t="s">
        <v>82</v>
      </c>
      <c r="M3023" s="960" t="s">
        <v>454</v>
      </c>
      <c r="N3023" s="678">
        <f t="shared" ca="1" si="522"/>
        <v>-1706.4894393569862</v>
      </c>
      <c r="O3023" s="678">
        <f t="shared" ca="1" si="522"/>
        <v>-359.60788275096451</v>
      </c>
      <c r="P3023" s="678">
        <f t="shared" ca="1" si="522"/>
        <v>-39.617034521636072</v>
      </c>
      <c r="Q3023" s="678">
        <f t="shared" ca="1" si="522"/>
        <v>-449.98787204345007</v>
      </c>
      <c r="R3023" s="678">
        <f t="shared" ca="1" si="522"/>
        <v>-46.995538675369801</v>
      </c>
      <c r="S3023" s="678">
        <f t="shared" ca="1" si="522"/>
        <v>-0.89186392057420794</v>
      </c>
      <c r="T3023" s="678">
        <f t="shared" ca="1" si="522"/>
        <v>-82.010426552276286</v>
      </c>
      <c r="U3023" s="678">
        <f t="shared" ca="1" si="522"/>
        <v>0</v>
      </c>
      <c r="V3023" s="678">
        <f t="shared" ca="1" si="522"/>
        <v>-11.098012600436189</v>
      </c>
      <c r="W3023" s="678">
        <f t="shared" ca="1" si="518"/>
        <v>-716.28080829227895</v>
      </c>
      <c r="X3023" s="678">
        <f t="shared" ca="1" si="522"/>
        <v>0</v>
      </c>
      <c r="Y3023" s="678">
        <f t="shared" ca="1" si="522"/>
        <v>0</v>
      </c>
      <c r="Z3023" s="678">
        <f t="shared" ca="1" si="522"/>
        <v>0</v>
      </c>
      <c r="AA3023" t="str">
        <f t="shared" si="519"/>
        <v>ASR_CMS_19</v>
      </c>
      <c r="AB3023" s="957">
        <f t="shared" si="520"/>
        <v>45406</v>
      </c>
      <c r="AC3023" t="str">
        <f t="shared" si="521"/>
        <v>Unaudited</v>
      </c>
    </row>
    <row r="3024" spans="1:29" x14ac:dyDescent="0.25">
      <c r="A3024" t="s">
        <v>421</v>
      </c>
      <c r="B3024" t="s">
        <v>1380</v>
      </c>
      <c r="C3024" t="s">
        <v>1381</v>
      </c>
      <c r="D3024">
        <v>1900</v>
      </c>
      <c r="E3024" s="957">
        <v>1</v>
      </c>
      <c r="F3024" t="s">
        <v>440</v>
      </c>
      <c r="G3024" s="957">
        <v>182</v>
      </c>
      <c r="H3024" t="s">
        <v>388</v>
      </c>
      <c r="I3024" s="937" t="s">
        <v>489</v>
      </c>
      <c r="J3024" s="937" t="s">
        <v>445</v>
      </c>
      <c r="K3024" s="937" t="s">
        <v>447</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ASR_CMS_19</v>
      </c>
      <c r="AB3024" s="957">
        <f t="shared" si="520"/>
        <v>45406</v>
      </c>
      <c r="AC3024" t="str">
        <f t="shared" si="521"/>
        <v>Unaudited</v>
      </c>
    </row>
    <row r="3025" spans="1:29" x14ac:dyDescent="0.25">
      <c r="A3025" t="s">
        <v>421</v>
      </c>
      <c r="B3025" t="s">
        <v>1380</v>
      </c>
      <c r="C3025" t="s">
        <v>1381</v>
      </c>
      <c r="D3025">
        <v>1900</v>
      </c>
      <c r="E3025" s="957">
        <v>1</v>
      </c>
      <c r="F3025" t="s">
        <v>440</v>
      </c>
      <c r="G3025" s="957">
        <v>182</v>
      </c>
      <c r="H3025" t="s">
        <v>388</v>
      </c>
      <c r="I3025" s="958" t="s">
        <v>489</v>
      </c>
      <c r="J3025" s="958" t="s">
        <v>445</v>
      </c>
      <c r="K3025" s="958" t="s">
        <v>447</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ASR_CMS_19</v>
      </c>
      <c r="AB3025" s="957">
        <f t="shared" si="520"/>
        <v>45406</v>
      </c>
      <c r="AC3025" t="str">
        <f t="shared" si="521"/>
        <v>Unaudited</v>
      </c>
    </row>
    <row r="3026" spans="1:29" x14ac:dyDescent="0.25">
      <c r="A3026" t="s">
        <v>421</v>
      </c>
      <c r="B3026" t="s">
        <v>1380</v>
      </c>
      <c r="C3026" t="s">
        <v>1381</v>
      </c>
      <c r="D3026">
        <v>1900</v>
      </c>
      <c r="E3026" s="957">
        <v>1</v>
      </c>
      <c r="F3026" t="s">
        <v>440</v>
      </c>
      <c r="G3026" s="957">
        <v>182</v>
      </c>
      <c r="H3026" t="s">
        <v>388</v>
      </c>
      <c r="I3026" s="937" t="s">
        <v>489</v>
      </c>
      <c r="J3026" s="937" t="s">
        <v>445</v>
      </c>
      <c r="K3026" s="937" t="s">
        <v>447</v>
      </c>
      <c r="L3026" s="937">
        <v>6.3</v>
      </c>
      <c r="M3026" s="962" t="s">
        <v>185</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ASR_CMS_19</v>
      </c>
      <c r="AB3026" s="957">
        <f t="shared" si="520"/>
        <v>45406</v>
      </c>
      <c r="AC3026" t="str">
        <f t="shared" si="521"/>
        <v>Unaudited</v>
      </c>
    </row>
    <row r="3027" spans="1:29" x14ac:dyDescent="0.25">
      <c r="A3027" t="s">
        <v>421</v>
      </c>
      <c r="B3027" t="s">
        <v>1380</v>
      </c>
      <c r="C3027" t="s">
        <v>1381</v>
      </c>
      <c r="D3027">
        <v>1900</v>
      </c>
      <c r="E3027" s="957">
        <v>1</v>
      </c>
      <c r="F3027" t="s">
        <v>440</v>
      </c>
      <c r="G3027" s="957">
        <v>182</v>
      </c>
      <c r="H3027" t="s">
        <v>388</v>
      </c>
      <c r="I3027" s="937" t="s">
        <v>489</v>
      </c>
      <c r="J3027" s="937" t="s">
        <v>445</v>
      </c>
      <c r="K3027" s="937" t="s">
        <v>447</v>
      </c>
      <c r="L3027" s="937" t="s">
        <v>87</v>
      </c>
      <c r="M3027" s="962" t="s">
        <v>455</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ASR_CMS_19</v>
      </c>
      <c r="AB3027" s="957">
        <f t="shared" si="520"/>
        <v>45406</v>
      </c>
      <c r="AC3027" t="str">
        <f t="shared" si="521"/>
        <v>Unaudited</v>
      </c>
    </row>
    <row r="3028" spans="1:29" x14ac:dyDescent="0.25">
      <c r="A3028" t="s">
        <v>421</v>
      </c>
      <c r="B3028" t="s">
        <v>1380</v>
      </c>
      <c r="C3028" t="s">
        <v>1381</v>
      </c>
      <c r="D3028">
        <v>1900</v>
      </c>
      <c r="E3028" s="957">
        <v>1</v>
      </c>
      <c r="F3028" t="s">
        <v>440</v>
      </c>
      <c r="G3028" s="957">
        <v>182</v>
      </c>
      <c r="H3028" t="s">
        <v>388</v>
      </c>
      <c r="I3028" s="937" t="s">
        <v>489</v>
      </c>
      <c r="J3028" s="937" t="s">
        <v>445</v>
      </c>
      <c r="K3028" s="937" t="s">
        <v>448</v>
      </c>
      <c r="L3028" s="937">
        <v>7.1</v>
      </c>
      <c r="M3028" s="962" t="s">
        <v>20</v>
      </c>
      <c r="N3028" s="678">
        <f t="shared" ca="1" si="522"/>
        <v>255257.25999999995</v>
      </c>
      <c r="O3028" s="678">
        <f t="shared" ca="1" si="522"/>
        <v>53342.614721264566</v>
      </c>
      <c r="P3028" s="678">
        <f t="shared" ca="1" si="522"/>
        <v>4068.2543067988681</v>
      </c>
      <c r="Q3028" s="678">
        <f t="shared" ca="1" si="522"/>
        <v>127674.89300852301</v>
      </c>
      <c r="R3028" s="678">
        <f t="shared" ca="1" si="522"/>
        <v>9830.2329746479481</v>
      </c>
      <c r="S3028" s="678">
        <f t="shared" ca="1" si="522"/>
        <v>688.24790630382233</v>
      </c>
      <c r="T3028" s="678">
        <f t="shared" ca="1" si="522"/>
        <v>17922.794917248328</v>
      </c>
      <c r="U3028" s="678">
        <f t="shared" ca="1" si="522"/>
        <v>0</v>
      </c>
      <c r="V3028" s="678">
        <f t="shared" ca="1" si="522"/>
        <v>964.07458141740733</v>
      </c>
      <c r="W3028" s="678">
        <f t="shared" ca="1" si="518"/>
        <v>40766.147583795988</v>
      </c>
      <c r="X3028" s="678">
        <f t="shared" ca="1" si="522"/>
        <v>0</v>
      </c>
      <c r="Y3028" s="678">
        <f t="shared" ca="1" si="522"/>
        <v>0</v>
      </c>
      <c r="Z3028" s="678">
        <f t="shared" ca="1" si="522"/>
        <v>0</v>
      </c>
      <c r="AA3028" t="str">
        <f t="shared" si="519"/>
        <v>ASR_CMS_19</v>
      </c>
      <c r="AB3028" s="957">
        <f t="shared" si="520"/>
        <v>45406</v>
      </c>
      <c r="AC3028" t="str">
        <f t="shared" si="521"/>
        <v>Unaudited</v>
      </c>
    </row>
    <row r="3029" spans="1:29" x14ac:dyDescent="0.25">
      <c r="A3029" t="s">
        <v>421</v>
      </c>
      <c r="B3029" t="s">
        <v>1380</v>
      </c>
      <c r="C3029" t="s">
        <v>1381</v>
      </c>
      <c r="D3029">
        <v>1900</v>
      </c>
      <c r="E3029" s="957">
        <v>1</v>
      </c>
      <c r="F3029" t="s">
        <v>440</v>
      </c>
      <c r="G3029" s="957">
        <v>182</v>
      </c>
      <c r="H3029" t="s">
        <v>388</v>
      </c>
      <c r="I3029" s="937" t="s">
        <v>489</v>
      </c>
      <c r="J3029" s="937" t="s">
        <v>445</v>
      </c>
      <c r="K3029" s="937" t="s">
        <v>448</v>
      </c>
      <c r="L3029" s="937">
        <v>7.2</v>
      </c>
      <c r="M3029" s="962"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ASR_CMS_19</v>
      </c>
      <c r="AB3029" s="957">
        <f t="shared" si="520"/>
        <v>45406</v>
      </c>
      <c r="AC3029" t="str">
        <f t="shared" si="521"/>
        <v>Unaudited</v>
      </c>
    </row>
    <row r="3030" spans="1:29" x14ac:dyDescent="0.25">
      <c r="A3030" t="s">
        <v>421</v>
      </c>
      <c r="B3030" t="s">
        <v>1380</v>
      </c>
      <c r="C3030" t="s">
        <v>1381</v>
      </c>
      <c r="D3030">
        <v>1900</v>
      </c>
      <c r="E3030" s="957">
        <v>1</v>
      </c>
      <c r="F3030" t="s">
        <v>440</v>
      </c>
      <c r="G3030" s="957">
        <v>182</v>
      </c>
      <c r="H3030" t="s">
        <v>388</v>
      </c>
      <c r="I3030" s="937" t="s">
        <v>489</v>
      </c>
      <c r="J3030" s="937" t="s">
        <v>445</v>
      </c>
      <c r="K3030" s="937" t="s">
        <v>448</v>
      </c>
      <c r="L3030" s="937">
        <v>7.3</v>
      </c>
      <c r="M3030" s="962" t="s">
        <v>156</v>
      </c>
      <c r="N3030" s="678">
        <f t="shared" ca="1" si="522"/>
        <v>5932.1159324358632</v>
      </c>
      <c r="O3030" s="678">
        <f t="shared" ca="1" si="522"/>
        <v>1249.0969434904655</v>
      </c>
      <c r="P3030" s="678">
        <f t="shared" ca="1" si="522"/>
        <v>140.53677679880735</v>
      </c>
      <c r="Q3030" s="678">
        <f t="shared" ca="1" si="522"/>
        <v>1568.0761550346137</v>
      </c>
      <c r="R3030" s="678">
        <f t="shared" ca="1" si="522"/>
        <v>170.4826072979865</v>
      </c>
      <c r="S3030" s="678">
        <f t="shared" ca="1" si="522"/>
        <v>3.0721178457201517</v>
      </c>
      <c r="T3030" s="678">
        <f t="shared" ca="1" si="522"/>
        <v>287.40780019843083</v>
      </c>
      <c r="U3030" s="678">
        <f t="shared" ca="1" si="522"/>
        <v>0</v>
      </c>
      <c r="V3030" s="678">
        <f t="shared" ca="1" si="522"/>
        <v>38.612822877086245</v>
      </c>
      <c r="W3030" s="678">
        <f t="shared" ca="1" si="518"/>
        <v>2474.8307088927536</v>
      </c>
      <c r="X3030" s="678">
        <f t="shared" ca="1" si="522"/>
        <v>0</v>
      </c>
      <c r="Y3030" s="678">
        <f t="shared" ca="1" si="522"/>
        <v>0</v>
      </c>
      <c r="Z3030" s="678">
        <f t="shared" ca="1" si="522"/>
        <v>0</v>
      </c>
      <c r="AA3030" t="str">
        <f t="shared" si="519"/>
        <v>ASR_CMS_19</v>
      </c>
      <c r="AB3030" s="957">
        <f t="shared" si="520"/>
        <v>45406</v>
      </c>
      <c r="AC3030" t="str">
        <f t="shared" si="521"/>
        <v>Unaudited</v>
      </c>
    </row>
    <row r="3031" spans="1:29" x14ac:dyDescent="0.25">
      <c r="A3031" t="s">
        <v>421</v>
      </c>
      <c r="B3031" t="s">
        <v>1380</v>
      </c>
      <c r="C3031" t="s">
        <v>1381</v>
      </c>
      <c r="D3031">
        <v>1900</v>
      </c>
      <c r="E3031" s="957">
        <v>1</v>
      </c>
      <c r="F3031" t="s">
        <v>440</v>
      </c>
      <c r="G3031" s="957">
        <v>182</v>
      </c>
      <c r="H3031" t="s">
        <v>388</v>
      </c>
      <c r="I3031" s="937" t="s">
        <v>489</v>
      </c>
      <c r="J3031" s="937" t="s">
        <v>445</v>
      </c>
      <c r="K3031" s="937" t="s">
        <v>448</v>
      </c>
      <c r="L3031" s="937" t="s">
        <v>91</v>
      </c>
      <c r="M3031" s="962" t="s">
        <v>456</v>
      </c>
      <c r="N3031" s="678">
        <f t="shared" ca="1" si="522"/>
        <v>-64.384088690485768</v>
      </c>
      <c r="O3031" s="678">
        <f t="shared" ca="1" si="522"/>
        <v>-13.56763498375946</v>
      </c>
      <c r="P3031" s="678">
        <f t="shared" ca="1" si="522"/>
        <v>-1.4947099029550237</v>
      </c>
      <c r="Q3031" s="678">
        <f t="shared" ca="1" si="522"/>
        <v>-16.977578879248892</v>
      </c>
      <c r="R3031" s="678">
        <f t="shared" ca="1" si="522"/>
        <v>-1.7730932640709967</v>
      </c>
      <c r="S3031" s="678">
        <f t="shared" ca="1" si="522"/>
        <v>-3.364910701336131E-2</v>
      </c>
      <c r="T3031" s="678">
        <f t="shared" ca="1" si="522"/>
        <v>-3.0941689147961675</v>
      </c>
      <c r="U3031" s="678">
        <f t="shared" ca="1" si="522"/>
        <v>0</v>
      </c>
      <c r="V3031" s="678">
        <f t="shared" ca="1" si="522"/>
        <v>-0.41871658334074008</v>
      </c>
      <c r="W3031" s="678">
        <f t="shared" ca="1" si="518"/>
        <v>-27.024537055301135</v>
      </c>
      <c r="X3031" s="678">
        <f t="shared" ca="1" si="522"/>
        <v>0</v>
      </c>
      <c r="Y3031" s="678">
        <f t="shared" ca="1" si="522"/>
        <v>0</v>
      </c>
      <c r="Z3031" s="678">
        <f t="shared" ca="1" si="522"/>
        <v>0</v>
      </c>
      <c r="AA3031" t="str">
        <f t="shared" si="519"/>
        <v>ASR_CMS_19</v>
      </c>
      <c r="AB3031" s="957">
        <f t="shared" si="520"/>
        <v>45406</v>
      </c>
      <c r="AC3031" t="str">
        <f t="shared" si="521"/>
        <v>Unaudited</v>
      </c>
    </row>
    <row r="3032" spans="1:29" x14ac:dyDescent="0.25">
      <c r="A3032" t="s">
        <v>421</v>
      </c>
      <c r="B3032" t="s">
        <v>1380</v>
      </c>
      <c r="C3032" t="s">
        <v>1381</v>
      </c>
      <c r="D3032">
        <v>1900</v>
      </c>
      <c r="E3032" s="957">
        <v>1</v>
      </c>
      <c r="F3032" t="s">
        <v>440</v>
      </c>
      <c r="G3032" s="957">
        <v>182</v>
      </c>
      <c r="H3032" t="s">
        <v>388</v>
      </c>
      <c r="I3032" s="937" t="s">
        <v>489</v>
      </c>
      <c r="J3032" s="937" t="s">
        <v>445</v>
      </c>
      <c r="K3032" s="937" t="s">
        <v>449</v>
      </c>
      <c r="L3032" s="945">
        <v>8.1</v>
      </c>
      <c r="M3032" s="960" t="s">
        <v>22</v>
      </c>
      <c r="N3032" s="678">
        <f t="shared" ca="1" si="522"/>
        <v>8543335.7620025203</v>
      </c>
      <c r="O3032" s="678">
        <f t="shared" ca="1" si="522"/>
        <v>2987519.4223017422</v>
      </c>
      <c r="P3032" s="678">
        <f t="shared" ca="1" si="522"/>
        <v>540830.12925762951</v>
      </c>
      <c r="Q3032" s="678">
        <f t="shared" ca="1" si="522"/>
        <v>3022281.7934706006</v>
      </c>
      <c r="R3032" s="678">
        <f t="shared" ca="1" si="522"/>
        <v>617140.14329375362</v>
      </c>
      <c r="S3032" s="678">
        <f t="shared" ca="1" si="522"/>
        <v>140.90154287540338</v>
      </c>
      <c r="T3032" s="678">
        <f t="shared" ca="1" si="522"/>
        <v>415796.26459575549</v>
      </c>
      <c r="U3032" s="678">
        <f t="shared" ca="1" si="522"/>
        <v>0</v>
      </c>
      <c r="V3032" s="678">
        <f t="shared" ca="1" si="522"/>
        <v>97770.035932184881</v>
      </c>
      <c r="W3032" s="678">
        <f t="shared" ca="1" si="518"/>
        <v>861857.07160797808</v>
      </c>
      <c r="X3032" s="678">
        <f t="shared" ca="1" si="522"/>
        <v>0</v>
      </c>
      <c r="Y3032" s="678">
        <f t="shared" ca="1" si="522"/>
        <v>0</v>
      </c>
      <c r="Z3032" s="678">
        <f t="shared" ca="1" si="522"/>
        <v>0</v>
      </c>
      <c r="AA3032" t="str">
        <f t="shared" si="519"/>
        <v>ASR_CMS_19</v>
      </c>
      <c r="AB3032" s="957">
        <f t="shared" si="520"/>
        <v>45406</v>
      </c>
      <c r="AC3032" t="str">
        <f t="shared" si="521"/>
        <v>Unaudited</v>
      </c>
    </row>
    <row r="3033" spans="1:29" x14ac:dyDescent="0.25">
      <c r="A3033" t="s">
        <v>421</v>
      </c>
      <c r="B3033" t="s">
        <v>1380</v>
      </c>
      <c r="C3033" t="s">
        <v>1381</v>
      </c>
      <c r="D3033">
        <v>1900</v>
      </c>
      <c r="E3033" s="957">
        <v>1</v>
      </c>
      <c r="F3033" t="s">
        <v>440</v>
      </c>
      <c r="G3033" s="957">
        <v>182</v>
      </c>
      <c r="H3033" t="s">
        <v>388</v>
      </c>
      <c r="I3033" s="962" t="s">
        <v>489</v>
      </c>
      <c r="J3033" s="962" t="s">
        <v>445</v>
      </c>
      <c r="K3033" s="962" t="s">
        <v>449</v>
      </c>
      <c r="L3033" s="937" t="s">
        <v>113</v>
      </c>
      <c r="M3033" s="962" t="s">
        <v>444</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ASR_CMS_19</v>
      </c>
      <c r="AB3033" s="957">
        <f t="shared" si="520"/>
        <v>45406</v>
      </c>
      <c r="AC3033" t="str">
        <f t="shared" si="521"/>
        <v>Unaudited</v>
      </c>
    </row>
    <row r="3034" spans="1:29" x14ac:dyDescent="0.25">
      <c r="A3034" t="s">
        <v>421</v>
      </c>
      <c r="B3034" t="s">
        <v>1380</v>
      </c>
      <c r="C3034" t="s">
        <v>1381</v>
      </c>
      <c r="D3034">
        <v>1900</v>
      </c>
      <c r="E3034" s="957">
        <v>1</v>
      </c>
      <c r="F3034" t="s">
        <v>440</v>
      </c>
      <c r="G3034" s="957">
        <v>182</v>
      </c>
      <c r="H3034" t="s">
        <v>388</v>
      </c>
      <c r="I3034" s="937" t="s">
        <v>489</v>
      </c>
      <c r="J3034" s="937" t="s">
        <v>445</v>
      </c>
      <c r="K3034" s="937" t="s">
        <v>449</v>
      </c>
      <c r="L3034" s="943" t="s">
        <v>115</v>
      </c>
      <c r="M3034" s="963" t="s">
        <v>158</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ASR_CMS_19</v>
      </c>
      <c r="AB3034" s="957">
        <f t="shared" si="520"/>
        <v>45406</v>
      </c>
      <c r="AC3034" t="str">
        <f t="shared" si="521"/>
        <v>Unaudited</v>
      </c>
    </row>
    <row r="3035" spans="1:29" x14ac:dyDescent="0.25">
      <c r="A3035" t="s">
        <v>421</v>
      </c>
      <c r="B3035" t="s">
        <v>1380</v>
      </c>
      <c r="C3035" t="s">
        <v>1381</v>
      </c>
      <c r="D3035">
        <v>1900</v>
      </c>
      <c r="E3035" s="957">
        <v>1</v>
      </c>
      <c r="F3035" t="s">
        <v>440</v>
      </c>
      <c r="G3035" s="957">
        <v>182</v>
      </c>
      <c r="H3035" t="s">
        <v>388</v>
      </c>
      <c r="I3035" s="937" t="s">
        <v>489</v>
      </c>
      <c r="J3035" s="937" t="s">
        <v>445</v>
      </c>
      <c r="K3035" s="937" t="s">
        <v>449</v>
      </c>
      <c r="L3035" s="943" t="s">
        <v>116</v>
      </c>
      <c r="M3035" s="963" t="s">
        <v>114</v>
      </c>
      <c r="N3035" s="678">
        <f t="shared" ca="1" si="522"/>
        <v>-30700.093847297103</v>
      </c>
      <c r="O3035" s="678">
        <f t="shared" ca="1" si="522"/>
        <v>-10735.517038111611</v>
      </c>
      <c r="P3035" s="678">
        <f t="shared" ca="1" si="522"/>
        <v>-1943.4488104167933</v>
      </c>
      <c r="Q3035" s="678">
        <f t="shared" ca="1" si="522"/>
        <v>-10860.434059632064</v>
      </c>
      <c r="R3035" s="678">
        <f t="shared" ca="1" si="522"/>
        <v>-2217.6654229508704</v>
      </c>
      <c r="S3035" s="678">
        <f t="shared" ca="1" si="522"/>
        <v>-0.50632337414887196</v>
      </c>
      <c r="T3035" s="678">
        <f t="shared" ca="1" si="522"/>
        <v>-1494.1452261795705</v>
      </c>
      <c r="U3035" s="678">
        <f t="shared" ca="1" si="522"/>
        <v>0</v>
      </c>
      <c r="V3035" s="678">
        <f t="shared" ca="1" si="522"/>
        <v>-351.3322386229305</v>
      </c>
      <c r="W3035" s="678">
        <f t="shared" ca="1" si="518"/>
        <v>-3097.0447280091084</v>
      </c>
      <c r="X3035" s="678">
        <f t="shared" ca="1" si="522"/>
        <v>0</v>
      </c>
      <c r="Y3035" s="678">
        <f t="shared" ca="1" si="522"/>
        <v>0</v>
      </c>
      <c r="Z3035" s="678">
        <f t="shared" ca="1" si="522"/>
        <v>0</v>
      </c>
      <c r="AA3035" t="str">
        <f t="shared" si="519"/>
        <v>ASR_CMS_19</v>
      </c>
      <c r="AB3035" s="957">
        <f t="shared" si="520"/>
        <v>45406</v>
      </c>
      <c r="AC3035" t="str">
        <f t="shared" si="521"/>
        <v>Unaudited</v>
      </c>
    </row>
    <row r="3036" spans="1:29" x14ac:dyDescent="0.25">
      <c r="A3036" t="s">
        <v>421</v>
      </c>
      <c r="B3036" t="s">
        <v>1380</v>
      </c>
      <c r="C3036" t="s">
        <v>1381</v>
      </c>
      <c r="D3036">
        <v>1900</v>
      </c>
      <c r="E3036" s="957">
        <v>1</v>
      </c>
      <c r="F3036" t="s">
        <v>440</v>
      </c>
      <c r="G3036" s="957">
        <v>182</v>
      </c>
      <c r="H3036" t="s">
        <v>388</v>
      </c>
      <c r="I3036" s="937" t="s">
        <v>489</v>
      </c>
      <c r="J3036" s="937" t="s">
        <v>445</v>
      </c>
      <c r="K3036" s="937" t="s">
        <v>449</v>
      </c>
      <c r="L3036" s="947" t="s">
        <v>117</v>
      </c>
      <c r="M3036" s="964" t="s">
        <v>159</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ASR_CMS_19</v>
      </c>
      <c r="AB3036" s="957">
        <f t="shared" si="520"/>
        <v>45406</v>
      </c>
      <c r="AC3036" t="str">
        <f t="shared" si="521"/>
        <v>Unaudited</v>
      </c>
    </row>
    <row r="3037" spans="1:29" x14ac:dyDescent="0.25">
      <c r="A3037" t="s">
        <v>421</v>
      </c>
      <c r="B3037" t="s">
        <v>1380</v>
      </c>
      <c r="C3037" t="s">
        <v>1381</v>
      </c>
      <c r="D3037">
        <v>1900</v>
      </c>
      <c r="E3037" s="957">
        <v>1</v>
      </c>
      <c r="F3037" t="s">
        <v>440</v>
      </c>
      <c r="G3037" s="957">
        <v>182</v>
      </c>
      <c r="H3037" t="s">
        <v>388</v>
      </c>
      <c r="I3037" s="963" t="s">
        <v>489</v>
      </c>
      <c r="J3037" s="963" t="s">
        <v>445</v>
      </c>
      <c r="K3037" s="963" t="s">
        <v>449</v>
      </c>
      <c r="L3037" s="943" t="s">
        <v>160</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ASR_CMS_19</v>
      </c>
      <c r="AB3037" s="957">
        <f t="shared" si="520"/>
        <v>45406</v>
      </c>
      <c r="AC3037" t="str">
        <f t="shared" si="521"/>
        <v>Unaudited</v>
      </c>
    </row>
    <row r="3038" spans="1:29" x14ac:dyDescent="0.25">
      <c r="A3038" t="s">
        <v>421</v>
      </c>
      <c r="B3038" t="s">
        <v>1380</v>
      </c>
      <c r="C3038" t="s">
        <v>1381</v>
      </c>
      <c r="D3038">
        <v>1900</v>
      </c>
      <c r="E3038" s="957">
        <v>1</v>
      </c>
      <c r="F3038" t="s">
        <v>440</v>
      </c>
      <c r="G3038" s="957">
        <v>182</v>
      </c>
      <c r="H3038" t="s">
        <v>388</v>
      </c>
      <c r="I3038" s="937" t="s">
        <v>489</v>
      </c>
      <c r="J3038" s="937" t="s">
        <v>445</v>
      </c>
      <c r="K3038" s="937" t="s">
        <v>449</v>
      </c>
      <c r="L3038" s="937" t="s">
        <v>443</v>
      </c>
      <c r="M3038" s="962" t="s">
        <v>457</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ASR_CMS_19</v>
      </c>
      <c r="AB3038" s="957">
        <f t="shared" si="520"/>
        <v>45406</v>
      </c>
      <c r="AC3038" t="str">
        <f t="shared" si="521"/>
        <v>Unaudited</v>
      </c>
    </row>
    <row r="3039" spans="1:29" ht="30" x14ac:dyDescent="0.25">
      <c r="A3039" t="s">
        <v>421</v>
      </c>
      <c r="B3039" t="s">
        <v>1380</v>
      </c>
      <c r="C3039" t="s">
        <v>1381</v>
      </c>
      <c r="D3039">
        <v>1900</v>
      </c>
      <c r="E3039" s="957">
        <v>1</v>
      </c>
      <c r="F3039" t="s">
        <v>440</v>
      </c>
      <c r="G3039" s="957">
        <v>182</v>
      </c>
      <c r="H3039" t="s">
        <v>388</v>
      </c>
      <c r="I3039" s="937" t="s">
        <v>489</v>
      </c>
      <c r="J3039" s="937" t="s">
        <v>445</v>
      </c>
      <c r="K3039" s="937" t="s">
        <v>450</v>
      </c>
      <c r="L3039" s="937">
        <v>9.1</v>
      </c>
      <c r="M3039" s="962" t="s">
        <v>186</v>
      </c>
      <c r="N3039" s="678">
        <f t="shared" ca="1" si="522"/>
        <v>11491844.359999999</v>
      </c>
      <c r="O3039" s="678">
        <f t="shared" ca="1" si="522"/>
        <v>1157456.8500000001</v>
      </c>
      <c r="P3039" s="678">
        <f t="shared" ca="1" si="522"/>
        <v>97529.5</v>
      </c>
      <c r="Q3039" s="678">
        <f t="shared" ca="1" si="522"/>
        <v>2102867.6799999997</v>
      </c>
      <c r="R3039" s="678">
        <f t="shared" ca="1" si="522"/>
        <v>300315.15000000002</v>
      </c>
      <c r="S3039" s="678">
        <f t="shared" ca="1" si="522"/>
        <v>0</v>
      </c>
      <c r="T3039" s="678">
        <f t="shared" ca="1" si="522"/>
        <v>207744</v>
      </c>
      <c r="U3039" s="678">
        <f t="shared" ca="1" si="522"/>
        <v>0</v>
      </c>
      <c r="V3039" s="678">
        <f t="shared" ca="1" si="522"/>
        <v>35010</v>
      </c>
      <c r="W3039" s="678">
        <f t="shared" ca="1" si="518"/>
        <v>7590921.1799999997</v>
      </c>
      <c r="X3039" s="678">
        <f t="shared" ca="1" si="522"/>
        <v>0</v>
      </c>
      <c r="Y3039" s="678">
        <f t="shared" ca="1" si="522"/>
        <v>0</v>
      </c>
      <c r="Z3039" s="678">
        <f t="shared" ca="1" si="522"/>
        <v>0</v>
      </c>
      <c r="AA3039" t="str">
        <f t="shared" si="519"/>
        <v>ASR_CMS_19</v>
      </c>
      <c r="AB3039" s="957">
        <f t="shared" si="520"/>
        <v>45406</v>
      </c>
      <c r="AC3039" t="str">
        <f t="shared" si="521"/>
        <v>Unaudited</v>
      </c>
    </row>
    <row r="3040" spans="1:29" x14ac:dyDescent="0.25">
      <c r="A3040" t="s">
        <v>421</v>
      </c>
      <c r="B3040" t="s">
        <v>1380</v>
      </c>
      <c r="C3040" t="s">
        <v>1381</v>
      </c>
      <c r="D3040">
        <v>1900</v>
      </c>
      <c r="E3040" s="957">
        <v>1</v>
      </c>
      <c r="F3040" t="s">
        <v>440</v>
      </c>
      <c r="G3040" s="957">
        <v>182</v>
      </c>
      <c r="H3040" t="s">
        <v>388</v>
      </c>
      <c r="I3040" s="937" t="s">
        <v>489</v>
      </c>
      <c r="J3040" s="937" t="s">
        <v>445</v>
      </c>
      <c r="K3040" s="937" t="s">
        <v>450</v>
      </c>
      <c r="L3040" s="937" t="s">
        <v>107</v>
      </c>
      <c r="M3040" s="962" t="s">
        <v>187</v>
      </c>
      <c r="N3040" s="678">
        <f t="shared" ca="1" si="522"/>
        <v>33007.9</v>
      </c>
      <c r="O3040" s="678">
        <f t="shared" ca="1" si="522"/>
        <v>5500.97</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27506.93</v>
      </c>
      <c r="X3040" s="678">
        <f t="shared" ca="1" si="522"/>
        <v>0</v>
      </c>
      <c r="Y3040" s="678">
        <f t="shared" ca="1" si="522"/>
        <v>0</v>
      </c>
      <c r="Z3040" s="678">
        <f t="shared" ca="1" si="522"/>
        <v>0</v>
      </c>
      <c r="AA3040" t="str">
        <f t="shared" si="519"/>
        <v>ASR_CMS_19</v>
      </c>
      <c r="AB3040" s="957">
        <f t="shared" si="520"/>
        <v>45406</v>
      </c>
      <c r="AC3040" t="str">
        <f t="shared" si="521"/>
        <v>Unaudited</v>
      </c>
    </row>
    <row r="3041" spans="1:29" x14ac:dyDescent="0.25">
      <c r="A3041" t="s">
        <v>421</v>
      </c>
      <c r="B3041" t="s">
        <v>1380</v>
      </c>
      <c r="C3041" t="s">
        <v>1381</v>
      </c>
      <c r="D3041">
        <v>1900</v>
      </c>
      <c r="E3041" s="957">
        <v>1</v>
      </c>
      <c r="F3041" t="s">
        <v>440</v>
      </c>
      <c r="G3041" s="957">
        <v>182</v>
      </c>
      <c r="H3041" t="s">
        <v>388</v>
      </c>
      <c r="I3041" s="937" t="s">
        <v>489</v>
      </c>
      <c r="J3041" s="937" t="s">
        <v>445</v>
      </c>
      <c r="K3041" s="937" t="s">
        <v>450</v>
      </c>
      <c r="L3041" s="945" t="s">
        <v>1316</v>
      </c>
      <c r="M3041" s="960" t="s">
        <v>1317</v>
      </c>
      <c r="N3041" s="678">
        <f t="shared" ca="1" si="522"/>
        <v>50583.47</v>
      </c>
      <c r="O3041" s="678">
        <f t="shared" ca="1" si="522"/>
        <v>0</v>
      </c>
      <c r="P3041" s="678">
        <f t="shared" ca="1" si="522"/>
        <v>0</v>
      </c>
      <c r="Q3041" s="678">
        <f t="shared" ca="1" si="522"/>
        <v>22407.3</v>
      </c>
      <c r="R3041" s="678">
        <f t="shared" ca="1" si="522"/>
        <v>0</v>
      </c>
      <c r="S3041" s="678">
        <f t="shared" ca="1" si="522"/>
        <v>0</v>
      </c>
      <c r="T3041" s="678">
        <f t="shared" ca="1" si="522"/>
        <v>28176.17</v>
      </c>
      <c r="U3041" s="678">
        <f t="shared" ca="1" si="522"/>
        <v>0</v>
      </c>
      <c r="V3041" s="678">
        <f t="shared" ca="1" si="522"/>
        <v>0</v>
      </c>
      <c r="W3041" s="678">
        <f t="shared" ca="1" si="518"/>
        <v>0</v>
      </c>
      <c r="X3041" s="678">
        <f t="shared" ca="1" si="522"/>
        <v>0</v>
      </c>
      <c r="Y3041" s="678">
        <f t="shared" ca="1" si="522"/>
        <v>0</v>
      </c>
      <c r="Z3041" s="678">
        <f t="shared" ca="1" si="522"/>
        <v>0</v>
      </c>
      <c r="AA3041" t="str">
        <f t="shared" si="519"/>
        <v>ASR_CMS_19</v>
      </c>
      <c r="AB3041" s="957">
        <f t="shared" si="520"/>
        <v>45406</v>
      </c>
      <c r="AC3041" t="str">
        <f t="shared" si="521"/>
        <v>Unaudited</v>
      </c>
    </row>
    <row r="3042" spans="1:29" x14ac:dyDescent="0.25">
      <c r="A3042" t="s">
        <v>421</v>
      </c>
      <c r="B3042" t="s">
        <v>1380</v>
      </c>
      <c r="C3042" t="s">
        <v>1381</v>
      </c>
      <c r="D3042">
        <v>1900</v>
      </c>
      <c r="E3042" s="957">
        <v>1</v>
      </c>
      <c r="F3042" t="s">
        <v>440</v>
      </c>
      <c r="G3042" s="957">
        <v>182</v>
      </c>
      <c r="H3042" t="s">
        <v>388</v>
      </c>
      <c r="I3042" s="962" t="s">
        <v>489</v>
      </c>
      <c r="J3042" s="962" t="s">
        <v>445</v>
      </c>
      <c r="K3042" s="962" t="s">
        <v>450</v>
      </c>
      <c r="L3042" s="937" t="s">
        <v>108</v>
      </c>
      <c r="M3042" s="962" t="s">
        <v>188</v>
      </c>
      <c r="N3042" s="678">
        <f t="shared" ca="1" si="522"/>
        <v>1932267.3699999999</v>
      </c>
      <c r="O3042" s="678">
        <f t="shared" ca="1" si="522"/>
        <v>465335.36</v>
      </c>
      <c r="P3042" s="678">
        <f t="shared" ca="1" si="522"/>
        <v>35403.480000000003</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593985.54</v>
      </c>
      <c r="R3042" s="678">
        <f t="shared" ca="1" si="523"/>
        <v>37074.46</v>
      </c>
      <c r="S3042" s="678">
        <f t="shared" ca="1" si="523"/>
        <v>1883.9299999999998</v>
      </c>
      <c r="T3042" s="678">
        <f t="shared" ca="1" si="523"/>
        <v>159595.15000000002</v>
      </c>
      <c r="U3042" s="678">
        <f t="shared" ca="1" si="523"/>
        <v>0</v>
      </c>
      <c r="V3042" s="678">
        <f t="shared" ca="1" si="523"/>
        <v>6859.4900000000007</v>
      </c>
      <c r="W3042" s="678">
        <f t="shared" ca="1" si="518"/>
        <v>632129.96</v>
      </c>
      <c r="X3042" s="678">
        <f t="shared" ca="1" si="523"/>
        <v>0</v>
      </c>
      <c r="Y3042" s="678">
        <f t="shared" ca="1" si="523"/>
        <v>0</v>
      </c>
      <c r="Z3042" s="678">
        <f t="shared" ca="1" si="523"/>
        <v>0</v>
      </c>
      <c r="AA3042" t="str">
        <f t="shared" si="519"/>
        <v>ASR_CMS_19</v>
      </c>
      <c r="AB3042" s="957">
        <f t="shared" si="520"/>
        <v>45406</v>
      </c>
      <c r="AC3042" t="str">
        <f t="shared" si="521"/>
        <v>Unaudited</v>
      </c>
    </row>
    <row r="3043" spans="1:29" x14ac:dyDescent="0.25">
      <c r="A3043" t="s">
        <v>421</v>
      </c>
      <c r="B3043" t="s">
        <v>1380</v>
      </c>
      <c r="C3043" t="s">
        <v>1381</v>
      </c>
      <c r="D3043">
        <v>1900</v>
      </c>
      <c r="E3043" s="957">
        <v>1</v>
      </c>
      <c r="F3043" t="s">
        <v>440</v>
      </c>
      <c r="G3043" s="957">
        <v>182</v>
      </c>
      <c r="H3043" t="s">
        <v>388</v>
      </c>
      <c r="I3043" s="937" t="s">
        <v>489</v>
      </c>
      <c r="J3043" s="937" t="s">
        <v>445</v>
      </c>
      <c r="K3043" s="937" t="s">
        <v>450</v>
      </c>
      <c r="L3043" s="937" t="s">
        <v>109</v>
      </c>
      <c r="M3043" s="962" t="s">
        <v>161</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1997679.5388182141</v>
      </c>
      <c r="O3043" s="678">
        <f t="shared" ca="1" si="523"/>
        <v>1230955.2668862056</v>
      </c>
      <c r="P3043" s="678">
        <f t="shared" ca="1" si="523"/>
        <v>29195.032387391511</v>
      </c>
      <c r="Q3043" s="678">
        <f t="shared" ca="1" si="523"/>
        <v>581503.59072642867</v>
      </c>
      <c r="R3043" s="678">
        <f t="shared" ca="1" si="523"/>
        <v>25236.136168936118</v>
      </c>
      <c r="S3043" s="678">
        <f t="shared" ca="1" si="523"/>
        <v>0</v>
      </c>
      <c r="T3043" s="678">
        <f t="shared" ca="1" si="523"/>
        <v>73034.956032744987</v>
      </c>
      <c r="U3043" s="678">
        <f t="shared" ca="1" si="523"/>
        <v>0</v>
      </c>
      <c r="V3043" s="678">
        <f t="shared" ca="1" si="523"/>
        <v>3860.4290234445898</v>
      </c>
      <c r="W3043" s="678">
        <f t="shared" ca="1" si="518"/>
        <v>53894.127593062614</v>
      </c>
      <c r="X3043" s="678">
        <f t="shared" ca="1" si="523"/>
        <v>0</v>
      </c>
      <c r="Y3043" s="678">
        <f t="shared" ca="1" si="523"/>
        <v>0</v>
      </c>
      <c r="Z3043" s="678">
        <f t="shared" ca="1" si="523"/>
        <v>0</v>
      </c>
      <c r="AA3043" t="str">
        <f t="shared" si="519"/>
        <v>ASR_CMS_19</v>
      </c>
      <c r="AB3043" s="957">
        <f t="shared" si="520"/>
        <v>45406</v>
      </c>
      <c r="AC3043" t="str">
        <f t="shared" si="521"/>
        <v>Unaudited</v>
      </c>
    </row>
    <row r="3044" spans="1:29" x14ac:dyDescent="0.25">
      <c r="A3044" t="s">
        <v>421</v>
      </c>
      <c r="B3044" t="s">
        <v>1380</v>
      </c>
      <c r="C3044" t="s">
        <v>1381</v>
      </c>
      <c r="D3044">
        <v>1900</v>
      </c>
      <c r="E3044" s="957">
        <v>1</v>
      </c>
      <c r="F3044" t="s">
        <v>440</v>
      </c>
      <c r="G3044" s="957">
        <v>182</v>
      </c>
      <c r="H3044" t="s">
        <v>388</v>
      </c>
      <c r="I3044" s="937" t="s">
        <v>489</v>
      </c>
      <c r="J3044" s="937" t="s">
        <v>445</v>
      </c>
      <c r="K3044" s="937" t="s">
        <v>450</v>
      </c>
      <c r="L3044" s="937" t="s">
        <v>110</v>
      </c>
      <c r="M3044" s="962" t="s">
        <v>135</v>
      </c>
      <c r="N3044" s="678">
        <f t="shared" ca="1" si="524"/>
        <v>24433.183686481523</v>
      </c>
      <c r="O3044" s="678">
        <f t="shared" ca="1" si="523"/>
        <v>15063.824322964401</v>
      </c>
      <c r="P3044" s="678">
        <f t="shared" ca="1" si="523"/>
        <v>1919.1223029348726</v>
      </c>
      <c r="Q3044" s="678">
        <f t="shared" ca="1" si="523"/>
        <v>4960.6667991184459</v>
      </c>
      <c r="R3044" s="678">
        <f t="shared" ca="1" si="523"/>
        <v>828.28356566225364</v>
      </c>
      <c r="S3044" s="678">
        <f t="shared" ca="1" si="523"/>
        <v>26.294716370230276</v>
      </c>
      <c r="T3044" s="678">
        <f t="shared" ca="1" si="523"/>
        <v>1221.5918424461981</v>
      </c>
      <c r="U3044" s="678">
        <f t="shared" ca="1" si="523"/>
        <v>0</v>
      </c>
      <c r="V3044" s="678">
        <f t="shared" ca="1" si="523"/>
        <v>52.353454516962259</v>
      </c>
      <c r="W3044" s="678">
        <f t="shared" ca="1" si="518"/>
        <v>361.04668246816186</v>
      </c>
      <c r="X3044" s="678">
        <f t="shared" ca="1" si="523"/>
        <v>0</v>
      </c>
      <c r="Y3044" s="678">
        <f t="shared" ca="1" si="523"/>
        <v>0</v>
      </c>
      <c r="Z3044" s="678">
        <f t="shared" ca="1" si="523"/>
        <v>0</v>
      </c>
      <c r="AA3044" t="str">
        <f t="shared" si="519"/>
        <v>ASR_CMS_19</v>
      </c>
      <c r="AB3044" s="957">
        <f t="shared" si="520"/>
        <v>45406</v>
      </c>
      <c r="AC3044" t="str">
        <f t="shared" si="521"/>
        <v>Unaudited</v>
      </c>
    </row>
    <row r="3045" spans="1:29" x14ac:dyDescent="0.25">
      <c r="A3045" t="s">
        <v>421</v>
      </c>
      <c r="B3045" t="s">
        <v>1380</v>
      </c>
      <c r="C3045" t="s">
        <v>1381</v>
      </c>
      <c r="D3045">
        <v>1900</v>
      </c>
      <c r="E3045" s="957">
        <v>1</v>
      </c>
      <c r="F3045" t="s">
        <v>440</v>
      </c>
      <c r="G3045" s="957">
        <v>182</v>
      </c>
      <c r="H3045" t="s">
        <v>388</v>
      </c>
      <c r="I3045" s="937" t="s">
        <v>489</v>
      </c>
      <c r="J3045" s="937" t="s">
        <v>445</v>
      </c>
      <c r="K3045" s="937" t="s">
        <v>450</v>
      </c>
      <c r="L3045" s="937" t="s">
        <v>111</v>
      </c>
      <c r="M3045" s="962" t="s">
        <v>163</v>
      </c>
      <c r="N3045" s="678">
        <f t="shared" ca="1" si="524"/>
        <v>23091.216807546625</v>
      </c>
      <c r="O3045" s="678">
        <f t="shared" ca="1" si="523"/>
        <v>4255.770502210059</v>
      </c>
      <c r="P3045" s="678">
        <f t="shared" ca="1" si="523"/>
        <v>240.83534851329188</v>
      </c>
      <c r="Q3045" s="678">
        <f t="shared" ca="1" si="523"/>
        <v>4915.3099774018838</v>
      </c>
      <c r="R3045" s="678">
        <f t="shared" ca="1" si="523"/>
        <v>540.11106472133326</v>
      </c>
      <c r="S3045" s="678">
        <f t="shared" ca="1" si="523"/>
        <v>2.8063812024671599</v>
      </c>
      <c r="T3045" s="678">
        <f t="shared" ca="1" si="523"/>
        <v>697.76532682889604</v>
      </c>
      <c r="U3045" s="678">
        <f t="shared" ca="1" si="523"/>
        <v>0</v>
      </c>
      <c r="V3045" s="678">
        <f t="shared" ca="1" si="523"/>
        <v>68.110274288482572</v>
      </c>
      <c r="W3045" s="678">
        <f t="shared" ca="1" si="518"/>
        <v>12370.507932380209</v>
      </c>
      <c r="X3045" s="678">
        <f t="shared" ca="1" si="523"/>
        <v>0</v>
      </c>
      <c r="Y3045" s="678">
        <f t="shared" ca="1" si="523"/>
        <v>0</v>
      </c>
      <c r="Z3045" s="678">
        <f t="shared" ca="1" si="523"/>
        <v>0</v>
      </c>
      <c r="AA3045" t="str">
        <f t="shared" si="519"/>
        <v>ASR_CMS_19</v>
      </c>
      <c r="AB3045" s="957">
        <f t="shared" si="520"/>
        <v>45406</v>
      </c>
      <c r="AC3045" t="str">
        <f t="shared" si="521"/>
        <v>Unaudited</v>
      </c>
    </row>
    <row r="3046" spans="1:29" x14ac:dyDescent="0.25">
      <c r="A3046" t="s">
        <v>421</v>
      </c>
      <c r="B3046" t="s">
        <v>1380</v>
      </c>
      <c r="C3046" t="s">
        <v>1381</v>
      </c>
      <c r="D3046">
        <v>1900</v>
      </c>
      <c r="E3046" s="957">
        <v>1</v>
      </c>
      <c r="F3046" t="s">
        <v>440</v>
      </c>
      <c r="G3046" s="957">
        <v>182</v>
      </c>
      <c r="H3046" t="s">
        <v>388</v>
      </c>
      <c r="I3046" s="937" t="s">
        <v>489</v>
      </c>
      <c r="J3046" s="937" t="s">
        <v>445</v>
      </c>
      <c r="K3046" s="937" t="s">
        <v>450</v>
      </c>
      <c r="L3046" s="945" t="s">
        <v>112</v>
      </c>
      <c r="M3046" s="960" t="s">
        <v>464</v>
      </c>
      <c r="N3046" s="678">
        <f t="shared" ca="1" si="524"/>
        <v>188415.94048081918</v>
      </c>
      <c r="O3046" s="678">
        <f t="shared" ca="1" si="523"/>
        <v>39704.820827001357</v>
      </c>
      <c r="P3046" s="678">
        <f t="shared" ca="1" si="523"/>
        <v>4374.1734617870206</v>
      </c>
      <c r="Q3046" s="678">
        <f t="shared" ca="1" si="523"/>
        <v>49683.804751804695</v>
      </c>
      <c r="R3046" s="678">
        <f t="shared" ca="1" si="523"/>
        <v>5188.8446618568059</v>
      </c>
      <c r="S3046" s="678">
        <f t="shared" ca="1" si="523"/>
        <v>98.471971463953992</v>
      </c>
      <c r="T3046" s="678">
        <f t="shared" ca="1" si="523"/>
        <v>9054.8885282892224</v>
      </c>
      <c r="U3046" s="678">
        <f t="shared" ca="1" si="523"/>
        <v>0</v>
      </c>
      <c r="V3046" s="678">
        <f t="shared" ca="1" si="523"/>
        <v>1225.3474491861382</v>
      </c>
      <c r="W3046" s="678">
        <f t="shared" ca="1" si="518"/>
        <v>79085.588829429966</v>
      </c>
      <c r="X3046" s="678">
        <f t="shared" ca="1" si="523"/>
        <v>0</v>
      </c>
      <c r="Y3046" s="678">
        <f t="shared" ca="1" si="523"/>
        <v>0</v>
      </c>
      <c r="Z3046" s="678">
        <f t="shared" ca="1" si="523"/>
        <v>0</v>
      </c>
      <c r="AA3046" t="str">
        <f t="shared" si="519"/>
        <v>ASR_CMS_19</v>
      </c>
      <c r="AB3046" s="957">
        <f t="shared" si="520"/>
        <v>45406</v>
      </c>
      <c r="AC3046" t="str">
        <f t="shared" si="521"/>
        <v>Unaudited</v>
      </c>
    </row>
    <row r="3047" spans="1:29" x14ac:dyDescent="0.25">
      <c r="A3047" t="s">
        <v>421</v>
      </c>
      <c r="B3047" t="s">
        <v>1380</v>
      </c>
      <c r="C3047" t="s">
        <v>1381</v>
      </c>
      <c r="D3047">
        <v>1900</v>
      </c>
      <c r="E3047" s="957">
        <v>1</v>
      </c>
      <c r="F3047" t="s">
        <v>440</v>
      </c>
      <c r="G3047" s="957">
        <v>182</v>
      </c>
      <c r="H3047" t="s">
        <v>388</v>
      </c>
      <c r="I3047" s="962" t="s">
        <v>489</v>
      </c>
      <c r="J3047" s="962" t="s">
        <v>445</v>
      </c>
      <c r="K3047" s="962" t="s">
        <v>6</v>
      </c>
      <c r="L3047" s="937" t="s">
        <v>118</v>
      </c>
      <c r="M3047" s="962" t="s">
        <v>189</v>
      </c>
      <c r="N3047" s="678">
        <f t="shared" ca="1" si="524"/>
        <v>80374.53380883763</v>
      </c>
      <c r="O3047" s="678">
        <f t="shared" ca="1" si="523"/>
        <v>28106.173923342008</v>
      </c>
      <c r="P3047" s="678">
        <f t="shared" ca="1" si="523"/>
        <v>5088.0558507589822</v>
      </c>
      <c r="Q3047" s="678">
        <f t="shared" ca="1" si="523"/>
        <v>28433.213554537761</v>
      </c>
      <c r="R3047" s="678">
        <f t="shared" ca="1" si="523"/>
        <v>5805.970020816334</v>
      </c>
      <c r="S3047" s="678">
        <f t="shared" ca="1" si="523"/>
        <v>1.3255824348991745</v>
      </c>
      <c r="T3047" s="678">
        <f t="shared" ca="1" si="523"/>
        <v>3911.7543612152945</v>
      </c>
      <c r="U3047" s="678">
        <f t="shared" ca="1" si="523"/>
        <v>0</v>
      </c>
      <c r="V3047" s="678">
        <f t="shared" ca="1" si="523"/>
        <v>919.807119541411</v>
      </c>
      <c r="W3047" s="678">
        <f t="shared" ca="1" si="518"/>
        <v>8108.2333961909435</v>
      </c>
      <c r="X3047" s="678">
        <f t="shared" ca="1" si="523"/>
        <v>0</v>
      </c>
      <c r="Y3047" s="678">
        <f t="shared" ca="1" si="523"/>
        <v>0</v>
      </c>
      <c r="Z3047" s="678">
        <f t="shared" ca="1" si="523"/>
        <v>0</v>
      </c>
      <c r="AA3047" t="str">
        <f t="shared" si="519"/>
        <v>ASR_CMS_19</v>
      </c>
      <c r="AB3047" s="957">
        <f t="shared" si="520"/>
        <v>45406</v>
      </c>
      <c r="AC3047" t="str">
        <f t="shared" si="521"/>
        <v>Unaudited</v>
      </c>
    </row>
    <row r="3048" spans="1:29" x14ac:dyDescent="0.25">
      <c r="A3048" t="s">
        <v>421</v>
      </c>
      <c r="B3048" t="s">
        <v>1380</v>
      </c>
      <c r="C3048" t="s">
        <v>1381</v>
      </c>
      <c r="D3048">
        <v>1900</v>
      </c>
      <c r="E3048" s="957">
        <v>1</v>
      </c>
      <c r="F3048" t="s">
        <v>440</v>
      </c>
      <c r="G3048" s="957">
        <v>182</v>
      </c>
      <c r="H3048" t="s">
        <v>388</v>
      </c>
      <c r="I3048" s="937" t="s">
        <v>489</v>
      </c>
      <c r="J3048" s="937" t="s">
        <v>445</v>
      </c>
      <c r="K3048" s="937" t="s">
        <v>6</v>
      </c>
      <c r="L3048" s="937" t="s">
        <v>45</v>
      </c>
      <c r="M3048" s="962" t="s">
        <v>164</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ASR_CMS_19</v>
      </c>
      <c r="AB3048" s="957">
        <f t="shared" si="520"/>
        <v>45406</v>
      </c>
      <c r="AC3048" t="str">
        <f t="shared" si="521"/>
        <v>Unaudited</v>
      </c>
    </row>
    <row r="3049" spans="1:29" x14ac:dyDescent="0.25">
      <c r="A3049" t="s">
        <v>421</v>
      </c>
      <c r="B3049" t="s">
        <v>1380</v>
      </c>
      <c r="C3049" t="s">
        <v>1381</v>
      </c>
      <c r="D3049">
        <v>1900</v>
      </c>
      <c r="E3049" s="957">
        <v>1</v>
      </c>
      <c r="F3049" t="s">
        <v>440</v>
      </c>
      <c r="G3049" s="957">
        <v>182</v>
      </c>
      <c r="H3049" t="s">
        <v>388</v>
      </c>
      <c r="I3049" s="937" t="s">
        <v>489</v>
      </c>
      <c r="J3049" s="937" t="s">
        <v>445</v>
      </c>
      <c r="K3049" s="937" t="s">
        <v>6</v>
      </c>
      <c r="L3049" s="937" t="s">
        <v>46</v>
      </c>
      <c r="M3049" s="962" t="s">
        <v>165</v>
      </c>
      <c r="N3049" s="678">
        <f t="shared" ca="1" si="524"/>
        <v>7.0101264865744151</v>
      </c>
      <c r="O3049" s="678">
        <f t="shared" ca="1" si="523"/>
        <v>0.84930871738856917</v>
      </c>
      <c r="P3049" s="678">
        <f t="shared" ca="1" si="523"/>
        <v>5.8069322434248347</v>
      </c>
      <c r="Q3049" s="678">
        <f t="shared" ca="1" si="523"/>
        <v>0</v>
      </c>
      <c r="R3049" s="678">
        <f t="shared" ca="1" si="523"/>
        <v>0.3538855257610109</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ASR_CMS_19</v>
      </c>
      <c r="AB3049" s="957">
        <f t="shared" si="520"/>
        <v>45406</v>
      </c>
      <c r="AC3049" t="str">
        <f t="shared" si="521"/>
        <v>Unaudited</v>
      </c>
    </row>
    <row r="3050" spans="1:29" x14ac:dyDescent="0.25">
      <c r="A3050" t="s">
        <v>421</v>
      </c>
      <c r="B3050" t="s">
        <v>1380</v>
      </c>
      <c r="C3050" t="s">
        <v>1381</v>
      </c>
      <c r="D3050">
        <v>1900</v>
      </c>
      <c r="E3050" s="957">
        <v>1</v>
      </c>
      <c r="F3050" t="s">
        <v>440</v>
      </c>
      <c r="G3050" s="957">
        <v>182</v>
      </c>
      <c r="H3050" t="s">
        <v>388</v>
      </c>
      <c r="I3050" s="937" t="s">
        <v>489</v>
      </c>
      <c r="J3050" s="937" t="s">
        <v>445</v>
      </c>
      <c r="K3050" s="937" t="s">
        <v>6</v>
      </c>
      <c r="L3050" s="937" t="s">
        <v>166</v>
      </c>
      <c r="M3050" s="962" t="s">
        <v>462</v>
      </c>
      <c r="N3050" s="678">
        <f t="shared" ca="1" si="524"/>
        <v>129258.56278264249</v>
      </c>
      <c r="O3050" s="678">
        <f t="shared" ca="1" si="523"/>
        <v>27238.608700217617</v>
      </c>
      <c r="P3050" s="678">
        <f t="shared" ca="1" si="523"/>
        <v>3000.804356519528</v>
      </c>
      <c r="Q3050" s="678">
        <f t="shared" ca="1" si="523"/>
        <v>34084.468540205424</v>
      </c>
      <c r="R3050" s="678">
        <f t="shared" ca="1" si="523"/>
        <v>3559.6914028740321</v>
      </c>
      <c r="S3050" s="678">
        <f t="shared" ca="1" si="523"/>
        <v>67.554504535670276</v>
      </c>
      <c r="T3050" s="678">
        <f t="shared" ca="1" si="523"/>
        <v>6211.9047588908816</v>
      </c>
      <c r="U3050" s="678">
        <f t="shared" ca="1" si="523"/>
        <v>0</v>
      </c>
      <c r="V3050" s="678">
        <f t="shared" ca="1" si="523"/>
        <v>840.62234748816866</v>
      </c>
      <c r="W3050" s="678">
        <f t="shared" ca="1" si="518"/>
        <v>54254.908171911164</v>
      </c>
      <c r="X3050" s="678">
        <f t="shared" ca="1" si="523"/>
        <v>0</v>
      </c>
      <c r="Y3050" s="678">
        <f t="shared" ca="1" si="523"/>
        <v>0</v>
      </c>
      <c r="Z3050" s="678">
        <f t="shared" ca="1" si="523"/>
        <v>0</v>
      </c>
      <c r="AA3050" t="str">
        <f t="shared" si="519"/>
        <v>ASR_CMS_19</v>
      </c>
      <c r="AB3050" s="957">
        <f t="shared" si="520"/>
        <v>45406</v>
      </c>
      <c r="AC3050" t="str">
        <f t="shared" si="521"/>
        <v>Unaudited</v>
      </c>
    </row>
    <row r="3051" spans="1:29" x14ac:dyDescent="0.25">
      <c r="A3051" t="s">
        <v>421</v>
      </c>
      <c r="B3051" t="s">
        <v>1380</v>
      </c>
      <c r="C3051" t="s">
        <v>1381</v>
      </c>
      <c r="D3051">
        <v>1900</v>
      </c>
      <c r="E3051" s="957">
        <v>1</v>
      </c>
      <c r="F3051" t="s">
        <v>440</v>
      </c>
      <c r="G3051" s="957">
        <v>182</v>
      </c>
      <c r="H3051" t="s">
        <v>388</v>
      </c>
      <c r="I3051" s="937" t="s">
        <v>489</v>
      </c>
      <c r="J3051" s="937" t="s">
        <v>445</v>
      </c>
      <c r="K3051" s="937" t="s">
        <v>435</v>
      </c>
      <c r="L3051" s="945" t="s">
        <v>121</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ASR_CMS_19</v>
      </c>
      <c r="AB3051" s="957">
        <f t="shared" si="520"/>
        <v>45406</v>
      </c>
      <c r="AC3051" t="str">
        <f t="shared" si="521"/>
        <v>Unaudited</v>
      </c>
    </row>
    <row r="3052" spans="1:29" x14ac:dyDescent="0.25">
      <c r="A3052" t="s">
        <v>421</v>
      </c>
      <c r="B3052" t="s">
        <v>1380</v>
      </c>
      <c r="C3052" t="s">
        <v>1381</v>
      </c>
      <c r="D3052">
        <v>1900</v>
      </c>
      <c r="E3052" s="957">
        <v>1</v>
      </c>
      <c r="F3052" t="s">
        <v>440</v>
      </c>
      <c r="G3052" s="957">
        <v>182</v>
      </c>
      <c r="H3052" t="s">
        <v>388</v>
      </c>
      <c r="I3052" s="962" t="s">
        <v>489</v>
      </c>
      <c r="J3052" s="962" t="s">
        <v>445</v>
      </c>
      <c r="K3052" s="962" t="s">
        <v>435</v>
      </c>
      <c r="L3052" s="937" t="s">
        <v>938</v>
      </c>
      <c r="M3052" s="962" t="s">
        <v>930</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ASR_CMS_19</v>
      </c>
      <c r="AB3052" s="957">
        <f t="shared" si="520"/>
        <v>45406</v>
      </c>
      <c r="AC3052" t="str">
        <f t="shared" si="521"/>
        <v>Unaudited</v>
      </c>
    </row>
    <row r="3053" spans="1:29" x14ac:dyDescent="0.25">
      <c r="A3053" t="s">
        <v>421</v>
      </c>
      <c r="B3053" t="s">
        <v>1380</v>
      </c>
      <c r="C3053" t="s">
        <v>1381</v>
      </c>
      <c r="D3053">
        <v>1900</v>
      </c>
      <c r="E3053" s="957">
        <v>1</v>
      </c>
      <c r="F3053" t="s">
        <v>440</v>
      </c>
      <c r="G3053" s="957">
        <v>182</v>
      </c>
      <c r="H3053" t="s">
        <v>388</v>
      </c>
      <c r="I3053" s="937" t="s">
        <v>489</v>
      </c>
      <c r="J3053" s="937" t="s">
        <v>445</v>
      </c>
      <c r="K3053" s="937" t="s">
        <v>435</v>
      </c>
      <c r="L3053" s="937" t="s">
        <v>168</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ASR_CMS_19</v>
      </c>
      <c r="AB3053" s="957">
        <f t="shared" si="520"/>
        <v>45406</v>
      </c>
      <c r="AC3053" t="str">
        <f t="shared" si="521"/>
        <v>Unaudited</v>
      </c>
    </row>
    <row r="3054" spans="1:29" x14ac:dyDescent="0.25">
      <c r="A3054" t="s">
        <v>421</v>
      </c>
      <c r="B3054" t="s">
        <v>1380</v>
      </c>
      <c r="C3054" t="s">
        <v>1381</v>
      </c>
      <c r="D3054">
        <v>1900</v>
      </c>
      <c r="E3054" s="957">
        <v>1</v>
      </c>
      <c r="F3054" t="s">
        <v>440</v>
      </c>
      <c r="G3054" s="957">
        <v>182</v>
      </c>
      <c r="H3054" t="s">
        <v>388</v>
      </c>
      <c r="I3054" s="937" t="s">
        <v>489</v>
      </c>
      <c r="J3054" s="937" t="s">
        <v>445</v>
      </c>
      <c r="K3054" s="937" t="s">
        <v>435</v>
      </c>
      <c r="L3054" s="937" t="s">
        <v>169</v>
      </c>
      <c r="M3054" s="962" t="s">
        <v>330</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ASR_CMS_19</v>
      </c>
      <c r="AB3054" s="957">
        <f t="shared" si="520"/>
        <v>45406</v>
      </c>
      <c r="AC3054" t="str">
        <f t="shared" si="521"/>
        <v>Unaudited</v>
      </c>
    </row>
    <row r="3055" spans="1:29" x14ac:dyDescent="0.25">
      <c r="A3055" t="s">
        <v>421</v>
      </c>
      <c r="B3055" t="s">
        <v>1380</v>
      </c>
      <c r="C3055" t="s">
        <v>1381</v>
      </c>
      <c r="D3055">
        <v>1900</v>
      </c>
      <c r="E3055" s="957">
        <v>1</v>
      </c>
      <c r="F3055" t="s">
        <v>440</v>
      </c>
      <c r="G3055" s="957">
        <v>182</v>
      </c>
      <c r="H3055" t="s">
        <v>388</v>
      </c>
      <c r="I3055" s="937" t="s">
        <v>489</v>
      </c>
      <c r="J3055" s="937" t="s">
        <v>451</v>
      </c>
      <c r="K3055" s="937" t="s">
        <v>436</v>
      </c>
      <c r="L3055" s="937" t="s">
        <v>122</v>
      </c>
      <c r="M3055" s="962" t="s">
        <v>27</v>
      </c>
      <c r="N3055" s="678">
        <f t="shared" ca="1" si="524"/>
        <v>1895298.4277311924</v>
      </c>
      <c r="O3055" s="678">
        <f t="shared" ca="1" si="523"/>
        <v>41.788036028923663</v>
      </c>
      <c r="P3055" s="678">
        <f t="shared" ca="1" si="523"/>
        <v>1895256.6396951636</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ASR_CMS_19</v>
      </c>
      <c r="AB3055" s="957">
        <f t="shared" si="520"/>
        <v>45406</v>
      </c>
      <c r="AC3055" t="str">
        <f t="shared" si="521"/>
        <v>Unaudited</v>
      </c>
    </row>
    <row r="3056" spans="1:29" x14ac:dyDescent="0.25">
      <c r="A3056" t="s">
        <v>421</v>
      </c>
      <c r="B3056" t="s">
        <v>1380</v>
      </c>
      <c r="C3056" t="s">
        <v>1381</v>
      </c>
      <c r="D3056">
        <v>1900</v>
      </c>
      <c r="E3056" s="957">
        <v>1</v>
      </c>
      <c r="F3056" t="s">
        <v>440</v>
      </c>
      <c r="G3056" s="957">
        <v>182</v>
      </c>
      <c r="H3056" t="s">
        <v>388</v>
      </c>
      <c r="I3056" s="937" t="s">
        <v>489</v>
      </c>
      <c r="J3056" s="937" t="s">
        <v>451</v>
      </c>
      <c r="K3056" s="937" t="s">
        <v>436</v>
      </c>
      <c r="L3056" s="937" t="s">
        <v>123</v>
      </c>
      <c r="M3056" s="962" t="s">
        <v>98</v>
      </c>
      <c r="N3056" s="678">
        <f t="shared" ca="1" si="524"/>
        <v>236339.16091366316</v>
      </c>
      <c r="O3056" s="678">
        <f t="shared" ca="1" si="523"/>
        <v>21726.49951018894</v>
      </c>
      <c r="P3056" s="678">
        <f t="shared" ca="1" si="523"/>
        <v>214612.66140347422</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ASR_CMS_19</v>
      </c>
      <c r="AB3056" s="957">
        <f t="shared" si="520"/>
        <v>45406</v>
      </c>
      <c r="AC3056" t="str">
        <f t="shared" si="521"/>
        <v>Unaudited</v>
      </c>
    </row>
    <row r="3057" spans="1:29" x14ac:dyDescent="0.25">
      <c r="A3057" t="s">
        <v>421</v>
      </c>
      <c r="B3057" t="s">
        <v>1380</v>
      </c>
      <c r="C3057" t="s">
        <v>1381</v>
      </c>
      <c r="D3057">
        <v>1900</v>
      </c>
      <c r="E3057" s="957">
        <v>1</v>
      </c>
      <c r="F3057" t="s">
        <v>440</v>
      </c>
      <c r="G3057" s="957">
        <v>182</v>
      </c>
      <c r="H3057" t="s">
        <v>388</v>
      </c>
      <c r="I3057" s="937" t="s">
        <v>489</v>
      </c>
      <c r="J3057" s="937" t="s">
        <v>451</v>
      </c>
      <c r="K3057" s="937" t="s">
        <v>436</v>
      </c>
      <c r="L3057" s="937" t="s">
        <v>124</v>
      </c>
      <c r="M3057" s="962" t="s">
        <v>99</v>
      </c>
      <c r="N3057" s="678">
        <f t="shared" ca="1" si="524"/>
        <v>191860.60295464395</v>
      </c>
      <c r="O3057" s="678">
        <f t="shared" ca="1" si="523"/>
        <v>34664.007556645964</v>
      </c>
      <c r="P3057" s="678">
        <f t="shared" ca="1" si="523"/>
        <v>157196.595397998</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ASR_CMS_19</v>
      </c>
      <c r="AB3057" s="957">
        <f t="shared" si="520"/>
        <v>45406</v>
      </c>
      <c r="AC3057" t="str">
        <f t="shared" si="521"/>
        <v>Unaudited</v>
      </c>
    </row>
    <row r="3058" spans="1:29" x14ac:dyDescent="0.25">
      <c r="A3058" t="s">
        <v>421</v>
      </c>
      <c r="B3058" t="s">
        <v>1380</v>
      </c>
      <c r="C3058" t="s">
        <v>1381</v>
      </c>
      <c r="D3058">
        <v>1900</v>
      </c>
      <c r="E3058" s="957">
        <v>1</v>
      </c>
      <c r="F3058" t="s">
        <v>440</v>
      </c>
      <c r="G3058" s="957">
        <v>182</v>
      </c>
      <c r="H3058" t="s">
        <v>388</v>
      </c>
      <c r="I3058" s="937" t="s">
        <v>489</v>
      </c>
      <c r="J3058" s="937" t="s">
        <v>451</v>
      </c>
      <c r="K3058" s="937" t="s">
        <v>436</v>
      </c>
      <c r="L3058" s="937" t="s">
        <v>125</v>
      </c>
      <c r="M3058" s="962" t="s">
        <v>100</v>
      </c>
      <c r="N3058" s="678">
        <f t="shared" ca="1" si="524"/>
        <v>11365.478420115609</v>
      </c>
      <c r="O3058" s="678">
        <f t="shared" ca="1" si="523"/>
        <v>10577.195448619268</v>
      </c>
      <c r="P3058" s="678">
        <f t="shared" ca="1" si="523"/>
        <v>788.28297149634147</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ASR_CMS_19</v>
      </c>
      <c r="AB3058" s="957">
        <f t="shared" si="520"/>
        <v>45406</v>
      </c>
      <c r="AC3058" t="str">
        <f t="shared" si="521"/>
        <v>Unaudited</v>
      </c>
    </row>
    <row r="3059" spans="1:29" x14ac:dyDescent="0.25">
      <c r="A3059" t="s">
        <v>421</v>
      </c>
      <c r="B3059" t="s">
        <v>1380</v>
      </c>
      <c r="C3059" t="s">
        <v>1381</v>
      </c>
      <c r="D3059">
        <v>1900</v>
      </c>
      <c r="E3059" s="957">
        <v>1</v>
      </c>
      <c r="F3059" t="s">
        <v>440</v>
      </c>
      <c r="G3059" s="957">
        <v>182</v>
      </c>
      <c r="H3059" t="s">
        <v>388</v>
      </c>
      <c r="I3059" s="937" t="s">
        <v>489</v>
      </c>
      <c r="J3059" s="937" t="s">
        <v>451</v>
      </c>
      <c r="K3059" s="937" t="s">
        <v>436</v>
      </c>
      <c r="L3059" s="945" t="s">
        <v>126</v>
      </c>
      <c r="M3059" s="960" t="s">
        <v>101</v>
      </c>
      <c r="N3059" s="678">
        <f t="shared" ca="1" si="524"/>
        <v>235636.04548977932</v>
      </c>
      <c r="O3059" s="678">
        <f t="shared" ca="1" si="523"/>
        <v>37612.742306587708</v>
      </c>
      <c r="P3059" s="678">
        <f t="shared" ca="1" si="523"/>
        <v>198023.30318319163</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ASR_CMS_19</v>
      </c>
      <c r="AB3059" s="957">
        <f t="shared" si="520"/>
        <v>45406</v>
      </c>
      <c r="AC3059" t="str">
        <f t="shared" si="521"/>
        <v>Unaudited</v>
      </c>
    </row>
    <row r="3060" spans="1:29" x14ac:dyDescent="0.25">
      <c r="A3060" t="s">
        <v>421</v>
      </c>
      <c r="B3060" t="s">
        <v>1380</v>
      </c>
      <c r="C3060" t="s">
        <v>1381</v>
      </c>
      <c r="D3060">
        <v>1900</v>
      </c>
      <c r="E3060" s="957">
        <v>1</v>
      </c>
      <c r="F3060" t="s">
        <v>440</v>
      </c>
      <c r="G3060" s="957">
        <v>182</v>
      </c>
      <c r="H3060" t="s">
        <v>388</v>
      </c>
      <c r="I3060" s="962" t="s">
        <v>489</v>
      </c>
      <c r="J3060" s="962" t="s">
        <v>451</v>
      </c>
      <c r="K3060" s="962" t="s">
        <v>436</v>
      </c>
      <c r="L3060" s="937" t="s">
        <v>127</v>
      </c>
      <c r="M3060" s="962" t="s">
        <v>28</v>
      </c>
      <c r="N3060" s="678">
        <f t="shared" ca="1" si="524"/>
        <v>10922.64078473138</v>
      </c>
      <c r="O3060" s="678">
        <f t="shared" ca="1" si="523"/>
        <v>10922.64078473138</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ASR_CMS_19</v>
      </c>
      <c r="AB3060" s="957">
        <f t="shared" si="520"/>
        <v>45406</v>
      </c>
      <c r="AC3060" t="str">
        <f t="shared" si="521"/>
        <v>Unaudited</v>
      </c>
    </row>
    <row r="3061" spans="1:29" x14ac:dyDescent="0.25">
      <c r="A3061" t="s">
        <v>421</v>
      </c>
      <c r="B3061" t="s">
        <v>1380</v>
      </c>
      <c r="C3061" t="s">
        <v>1381</v>
      </c>
      <c r="D3061">
        <v>1900</v>
      </c>
      <c r="E3061" s="957">
        <v>1</v>
      </c>
      <c r="F3061" t="s">
        <v>440</v>
      </c>
      <c r="G3061" s="957">
        <v>182</v>
      </c>
      <c r="H3061" t="s">
        <v>388</v>
      </c>
      <c r="I3061" s="937" t="s">
        <v>489</v>
      </c>
      <c r="J3061" s="937" t="s">
        <v>437</v>
      </c>
      <c r="K3061" s="937" t="s">
        <v>437</v>
      </c>
      <c r="L3061" s="937" t="s">
        <v>129</v>
      </c>
      <c r="M3061" s="962" t="s">
        <v>327</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ASR_CMS_19</v>
      </c>
      <c r="AB3061" s="957">
        <f t="shared" si="520"/>
        <v>45406</v>
      </c>
      <c r="AC3061" t="str">
        <f t="shared" si="521"/>
        <v>Unaudited</v>
      </c>
    </row>
    <row r="3062" spans="1:29" x14ac:dyDescent="0.25">
      <c r="A3062" t="s">
        <v>421</v>
      </c>
      <c r="B3062" t="s">
        <v>1380</v>
      </c>
      <c r="C3062" t="s">
        <v>1381</v>
      </c>
      <c r="D3062">
        <v>1900</v>
      </c>
      <c r="E3062" s="957">
        <v>1</v>
      </c>
      <c r="F3062" t="s">
        <v>440</v>
      </c>
      <c r="G3062" s="957">
        <v>182</v>
      </c>
      <c r="H3062" t="s">
        <v>388</v>
      </c>
      <c r="I3062" s="937" t="s">
        <v>489</v>
      </c>
      <c r="J3062" s="937" t="s">
        <v>437</v>
      </c>
      <c r="K3062" s="937" t="s">
        <v>437</v>
      </c>
      <c r="L3062" s="937" t="s">
        <v>130</v>
      </c>
      <c r="M3062" s="962" t="s">
        <v>326</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ASR_CMS_19</v>
      </c>
      <c r="AB3062" s="957">
        <f t="shared" si="520"/>
        <v>45406</v>
      </c>
      <c r="AC3062" t="str">
        <f t="shared" si="521"/>
        <v>Unaudited</v>
      </c>
    </row>
    <row r="3063" spans="1:29" ht="30" x14ac:dyDescent="0.25">
      <c r="A3063" t="s">
        <v>421</v>
      </c>
      <c r="B3063" t="s">
        <v>1380</v>
      </c>
      <c r="C3063" t="s">
        <v>1381</v>
      </c>
      <c r="D3063">
        <v>1900</v>
      </c>
      <c r="E3063" s="957">
        <v>1</v>
      </c>
      <c r="F3063" t="s">
        <v>440</v>
      </c>
      <c r="G3063" s="957">
        <v>182</v>
      </c>
      <c r="H3063" t="s">
        <v>388</v>
      </c>
      <c r="I3063" s="937" t="s">
        <v>489</v>
      </c>
      <c r="J3063" s="937" t="s">
        <v>437</v>
      </c>
      <c r="K3063" s="937" t="s">
        <v>437</v>
      </c>
      <c r="L3063" s="937" t="s">
        <v>131</v>
      </c>
      <c r="M3063" s="962" t="s">
        <v>180</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ASR_CMS_19</v>
      </c>
      <c r="AB3063" s="957">
        <f t="shared" si="520"/>
        <v>45406</v>
      </c>
      <c r="AC3063" t="str">
        <f t="shared" si="521"/>
        <v>Unaudited</v>
      </c>
    </row>
    <row r="3064" spans="1:29" x14ac:dyDescent="0.25">
      <c r="A3064" t="s">
        <v>421</v>
      </c>
      <c r="B3064" t="s">
        <v>1380</v>
      </c>
      <c r="C3064" t="s">
        <v>1381</v>
      </c>
      <c r="D3064">
        <v>1900</v>
      </c>
      <c r="E3064" s="957">
        <v>1</v>
      </c>
      <c r="F3064" t="s">
        <v>440</v>
      </c>
      <c r="G3064" s="957">
        <v>182</v>
      </c>
      <c r="H3064" t="s">
        <v>388</v>
      </c>
      <c r="I3064" s="937" t="s">
        <v>489</v>
      </c>
      <c r="J3064" s="937" t="s">
        <v>437</v>
      </c>
      <c r="K3064" s="937" t="s">
        <v>437</v>
      </c>
      <c r="L3064" s="937" t="s">
        <v>132</v>
      </c>
      <c r="M3064" s="962" t="s">
        <v>495</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ASR_CMS_19</v>
      </c>
      <c r="AB3064" s="957">
        <f t="shared" si="520"/>
        <v>45406</v>
      </c>
      <c r="AC3064" t="str">
        <f t="shared" si="521"/>
        <v>Unaudited</v>
      </c>
    </row>
    <row r="3065" spans="1:29" x14ac:dyDescent="0.25">
      <c r="A3065" t="s">
        <v>421</v>
      </c>
      <c r="B3065" t="s">
        <v>1380</v>
      </c>
      <c r="C3065" t="s">
        <v>1381</v>
      </c>
      <c r="D3065">
        <v>1900</v>
      </c>
      <c r="E3065" s="957">
        <v>1</v>
      </c>
      <c r="F3065" t="s">
        <v>440</v>
      </c>
      <c r="G3065" s="957">
        <v>182</v>
      </c>
      <c r="H3065" t="s">
        <v>388</v>
      </c>
      <c r="I3065" s="937" t="s">
        <v>489</v>
      </c>
      <c r="J3065" s="937" t="s">
        <v>437</v>
      </c>
      <c r="K3065" s="937" t="s">
        <v>437</v>
      </c>
      <c r="L3065" s="937" t="s">
        <v>133</v>
      </c>
      <c r="M3065" s="962" t="s">
        <v>496</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ASR_CMS_19</v>
      </c>
      <c r="AB3065" s="957">
        <f t="shared" si="520"/>
        <v>45406</v>
      </c>
      <c r="AC3065" t="str">
        <f t="shared" si="521"/>
        <v>Unaudited</v>
      </c>
    </row>
    <row r="3066" spans="1:29" x14ac:dyDescent="0.25">
      <c r="A3066" t="s">
        <v>421</v>
      </c>
      <c r="B3066" t="s">
        <v>1380</v>
      </c>
      <c r="C3066" t="s">
        <v>1381</v>
      </c>
      <c r="D3066">
        <v>1900</v>
      </c>
      <c r="E3066" s="957">
        <v>1</v>
      </c>
      <c r="F3066" t="s">
        <v>440</v>
      </c>
      <c r="G3066" s="957">
        <v>182</v>
      </c>
      <c r="H3066" t="s">
        <v>388</v>
      </c>
      <c r="I3066" s="937" t="s">
        <v>489</v>
      </c>
      <c r="J3066" s="937" t="s">
        <v>437</v>
      </c>
      <c r="K3066" s="937" t="s">
        <v>437</v>
      </c>
      <c r="L3066" s="937" t="s">
        <v>134</v>
      </c>
      <c r="M3066" s="962" t="s">
        <v>497</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ASR_CMS_19</v>
      </c>
      <c r="AB3066" s="957">
        <f t="shared" si="520"/>
        <v>45406</v>
      </c>
      <c r="AC3066" t="str">
        <f t="shared" si="521"/>
        <v>Unaudited</v>
      </c>
    </row>
    <row r="3067" spans="1:29" x14ac:dyDescent="0.25">
      <c r="A3067" t="s">
        <v>421</v>
      </c>
      <c r="B3067" t="s">
        <v>1380</v>
      </c>
      <c r="C3067" t="s">
        <v>1381</v>
      </c>
      <c r="D3067">
        <v>1900</v>
      </c>
      <c r="E3067" s="957">
        <v>1</v>
      </c>
      <c r="F3067" t="s">
        <v>440</v>
      </c>
      <c r="G3067" s="957">
        <v>182</v>
      </c>
      <c r="H3067" t="s">
        <v>388</v>
      </c>
      <c r="I3067" s="937" t="s">
        <v>490</v>
      </c>
      <c r="J3067" s="937" t="s">
        <v>26</v>
      </c>
      <c r="K3067" s="937" t="s">
        <v>26</v>
      </c>
      <c r="L3067" s="945" t="s">
        <v>270</v>
      </c>
      <c r="M3067" s="960" t="s">
        <v>26</v>
      </c>
      <c r="N3067" s="678">
        <f t="shared" ca="1" si="524"/>
        <v>118538.67622325191</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ASR_CMS_19</v>
      </c>
      <c r="AB3067" s="957">
        <f t="shared" si="520"/>
        <v>45406</v>
      </c>
      <c r="AC3067" t="str">
        <f t="shared" si="521"/>
        <v>Unaudited</v>
      </c>
    </row>
    <row r="3068" spans="1:29" x14ac:dyDescent="0.25">
      <c r="A3068" t="s">
        <v>421</v>
      </c>
      <c r="B3068" t="s">
        <v>1380</v>
      </c>
      <c r="C3068" t="s">
        <v>1381</v>
      </c>
      <c r="D3068">
        <v>1900</v>
      </c>
      <c r="E3068" s="957">
        <v>1</v>
      </c>
      <c r="F3068" t="s">
        <v>441</v>
      </c>
      <c r="G3068" s="957">
        <v>274</v>
      </c>
      <c r="H3068" t="s">
        <v>388</v>
      </c>
      <c r="I3068" s="937" t="s">
        <v>433</v>
      </c>
      <c r="J3068" s="937" t="s">
        <v>433</v>
      </c>
      <c r="K3068" s="937" t="s">
        <v>433</v>
      </c>
      <c r="L3068" s="937"/>
      <c r="M3068" s="962" t="s">
        <v>433</v>
      </c>
      <c r="N3068" s="678">
        <f t="shared" ca="1" si="524"/>
        <v>18034.338709681</v>
      </c>
      <c r="O3068" s="678">
        <f t="shared" ca="1" si="525"/>
        <v>9912.9408602120002</v>
      </c>
      <c r="P3068" s="678">
        <f t="shared" ca="1" si="525"/>
        <v>1213.821505379</v>
      </c>
      <c r="Q3068" s="678">
        <f t="shared" ca="1" si="525"/>
        <v>4877.6720430139994</v>
      </c>
      <c r="R3068" s="678">
        <f t="shared" ca="1" si="525"/>
        <v>808.39139784999998</v>
      </c>
      <c r="S3068" s="678">
        <f t="shared" ca="1" si="525"/>
        <v>22</v>
      </c>
      <c r="T3068" s="678">
        <f t="shared" ca="1" si="525"/>
        <v>773.41612903199996</v>
      </c>
      <c r="U3068" s="678">
        <f t="shared" ca="1" si="525"/>
        <v>0</v>
      </c>
      <c r="V3068" s="678">
        <f t="shared" ca="1" si="525"/>
        <v>51</v>
      </c>
      <c r="W3068" s="678">
        <f t="shared" ca="1" si="526"/>
        <v>375.09677419399998</v>
      </c>
      <c r="X3068" s="678">
        <f t="shared" ca="1" si="525"/>
        <v>0</v>
      </c>
      <c r="Y3068" s="678">
        <f t="shared" ca="1" si="525"/>
        <v>0</v>
      </c>
      <c r="Z3068" s="678">
        <f t="shared" ca="1" si="525"/>
        <v>0</v>
      </c>
      <c r="AA3068" t="str">
        <f t="shared" si="519"/>
        <v>ASR_CMS_19</v>
      </c>
      <c r="AB3068" s="957">
        <f t="shared" si="520"/>
        <v>45406</v>
      </c>
      <c r="AC3068" t="str">
        <f t="shared" si="521"/>
        <v>Unaudited</v>
      </c>
    </row>
    <row r="3069" spans="1:29" x14ac:dyDescent="0.25">
      <c r="A3069" t="s">
        <v>421</v>
      </c>
      <c r="B3069" t="s">
        <v>1380</v>
      </c>
      <c r="C3069" t="s">
        <v>1381</v>
      </c>
      <c r="D3069">
        <v>1900</v>
      </c>
      <c r="E3069" s="957">
        <v>1</v>
      </c>
      <c r="F3069" t="s">
        <v>441</v>
      </c>
      <c r="G3069" s="957">
        <v>274</v>
      </c>
      <c r="H3069" t="s">
        <v>388</v>
      </c>
      <c r="I3069" s="937" t="s">
        <v>488</v>
      </c>
      <c r="J3069" s="937" t="s">
        <v>12</v>
      </c>
      <c r="K3069" s="937" t="s">
        <v>12</v>
      </c>
      <c r="L3069" s="937">
        <v>1.1000000000000001</v>
      </c>
      <c r="M3069" s="962" t="s">
        <v>12</v>
      </c>
      <c r="N3069" s="678">
        <f t="shared" ca="1" si="524"/>
        <v>33113659.743762475</v>
      </c>
      <c r="O3069" s="678">
        <f t="shared" ca="1" si="525"/>
        <v>13375458.566395456</v>
      </c>
      <c r="P3069" s="678">
        <f t="shared" ca="1" si="525"/>
        <v>1637701.7904202878</v>
      </c>
      <c r="Q3069" s="678">
        <f t="shared" ca="1" si="525"/>
        <v>6581512.0021871449</v>
      </c>
      <c r="R3069" s="678">
        <f t="shared" ca="1" si="525"/>
        <v>1090774.6432082672</v>
      </c>
      <c r="S3069" s="678">
        <f t="shared" ca="1" si="525"/>
        <v>29683.460748010166</v>
      </c>
      <c r="T3069" s="678">
        <f t="shared" ca="1" si="525"/>
        <v>1043602.322537713</v>
      </c>
      <c r="U3069" s="678">
        <f t="shared" ca="1" si="525"/>
        <v>0</v>
      </c>
      <c r="V3069" s="678">
        <f t="shared" ca="1" si="525"/>
        <v>68804.051538258485</v>
      </c>
      <c r="W3069" s="678">
        <f t="shared" ca="1" si="526"/>
        <v>9286122.9067273401</v>
      </c>
      <c r="X3069" s="678">
        <f t="shared" ca="1" si="525"/>
        <v>0</v>
      </c>
      <c r="Y3069" s="678">
        <f t="shared" ca="1" si="525"/>
        <v>0</v>
      </c>
      <c r="Z3069" s="678">
        <f t="shared" ca="1" si="525"/>
        <v>0</v>
      </c>
      <c r="AA3069" t="str">
        <f t="shared" si="519"/>
        <v>ASR_CMS_19</v>
      </c>
      <c r="AB3069" s="957">
        <f t="shared" si="520"/>
        <v>45406</v>
      </c>
      <c r="AC3069" t="str">
        <f t="shared" si="521"/>
        <v>Unaudited</v>
      </c>
    </row>
    <row r="3070" spans="1:29" x14ac:dyDescent="0.25">
      <c r="A3070" t="s">
        <v>421</v>
      </c>
      <c r="B3070" t="s">
        <v>1380</v>
      </c>
      <c r="C3070" t="s">
        <v>1381</v>
      </c>
      <c r="D3070">
        <v>1900</v>
      </c>
      <c r="E3070" s="957">
        <v>1</v>
      </c>
      <c r="F3070" t="s">
        <v>441</v>
      </c>
      <c r="G3070" s="957">
        <v>274</v>
      </c>
      <c r="H3070" t="s">
        <v>388</v>
      </c>
      <c r="I3070" s="937" t="s">
        <v>488</v>
      </c>
      <c r="J3070" s="937" t="s">
        <v>12</v>
      </c>
      <c r="K3070" s="937" t="s">
        <v>1323</v>
      </c>
      <c r="L3070" s="937" t="s">
        <v>1314</v>
      </c>
      <c r="M3070" s="962" t="s">
        <v>1323</v>
      </c>
      <c r="N3070" s="678">
        <f t="shared" ca="1" si="524"/>
        <v>484080.06869978679</v>
      </c>
      <c r="O3070" s="678">
        <f t="shared" ca="1" si="525"/>
        <v>197380.3534985024</v>
      </c>
      <c r="P3070" s="678">
        <f t="shared" ca="1" si="525"/>
        <v>24657.984213212494</v>
      </c>
      <c r="Q3070" s="678">
        <f t="shared" ca="1" si="525"/>
        <v>96601.732296805756</v>
      </c>
      <c r="R3070" s="678">
        <f t="shared" ca="1" si="525"/>
        <v>16006.750241764301</v>
      </c>
      <c r="S3070" s="678">
        <f t="shared" ca="1" si="525"/>
        <v>442.89909552927287</v>
      </c>
      <c r="T3070" s="678">
        <f t="shared" ca="1" si="525"/>
        <v>15213.428978554841</v>
      </c>
      <c r="U3070" s="678">
        <f t="shared" ca="1" si="525"/>
        <v>0</v>
      </c>
      <c r="V3070" s="678">
        <f t="shared" ca="1" si="525"/>
        <v>1064.4261936457738</v>
      </c>
      <c r="W3070" s="678">
        <f t="shared" ca="1" si="526"/>
        <v>132712.49418177197</v>
      </c>
      <c r="X3070" s="678">
        <f t="shared" ca="1" si="525"/>
        <v>0</v>
      </c>
      <c r="Y3070" s="678">
        <f t="shared" ca="1" si="525"/>
        <v>0</v>
      </c>
      <c r="Z3070" s="678">
        <f t="shared" ca="1" si="525"/>
        <v>0</v>
      </c>
      <c r="AA3070" t="str">
        <f t="shared" si="519"/>
        <v>ASR_CMS_19</v>
      </c>
      <c r="AB3070" s="957">
        <f t="shared" si="520"/>
        <v>45406</v>
      </c>
      <c r="AC3070" t="str">
        <f t="shared" si="521"/>
        <v>Unaudited</v>
      </c>
    </row>
    <row r="3071" spans="1:29" x14ac:dyDescent="0.25">
      <c r="A3071" t="s">
        <v>421</v>
      </c>
      <c r="B3071" t="s">
        <v>1380</v>
      </c>
      <c r="C3071" t="s">
        <v>1381</v>
      </c>
      <c r="D3071">
        <v>1900</v>
      </c>
      <c r="E3071" s="957">
        <v>1</v>
      </c>
      <c r="F3071" t="s">
        <v>441</v>
      </c>
      <c r="G3071" s="957">
        <v>274</v>
      </c>
      <c r="H3071" t="s">
        <v>388</v>
      </c>
      <c r="I3071" s="937" t="s">
        <v>488</v>
      </c>
      <c r="J3071" s="937" t="s">
        <v>491</v>
      </c>
      <c r="K3071" s="937" t="s">
        <v>492</v>
      </c>
      <c r="L3071" s="937" t="s">
        <v>63</v>
      </c>
      <c r="M3071" s="962" t="s">
        <v>344</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ASR_CMS_19</v>
      </c>
      <c r="AB3071" s="957">
        <f t="shared" si="520"/>
        <v>45406</v>
      </c>
      <c r="AC3071" t="str">
        <f t="shared" si="521"/>
        <v>Unaudited</v>
      </c>
    </row>
    <row r="3072" spans="1:29" x14ac:dyDescent="0.25">
      <c r="A3072" t="s">
        <v>421</v>
      </c>
      <c r="B3072" t="s">
        <v>1380</v>
      </c>
      <c r="C3072" t="s">
        <v>1381</v>
      </c>
      <c r="D3072">
        <v>1900</v>
      </c>
      <c r="E3072" s="957">
        <v>1</v>
      </c>
      <c r="F3072" t="s">
        <v>441</v>
      </c>
      <c r="G3072" s="957">
        <v>274</v>
      </c>
      <c r="H3072" t="s">
        <v>388</v>
      </c>
      <c r="I3072" s="937" t="s">
        <v>488</v>
      </c>
      <c r="J3072" s="937" t="s">
        <v>491</v>
      </c>
      <c r="K3072" s="937" t="s">
        <v>1014</v>
      </c>
      <c r="L3072" s="945" t="s">
        <v>910</v>
      </c>
      <c r="M3072" s="960" t="s">
        <v>911</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ASR_CMS_19</v>
      </c>
      <c r="AB3072" s="957">
        <f t="shared" si="520"/>
        <v>45406</v>
      </c>
      <c r="AC3072" t="str">
        <f t="shared" si="521"/>
        <v>Unaudited</v>
      </c>
    </row>
    <row r="3073" spans="1:29" x14ac:dyDescent="0.25">
      <c r="A3073" t="s">
        <v>421</v>
      </c>
      <c r="B3073" t="s">
        <v>1380</v>
      </c>
      <c r="C3073" t="s">
        <v>1381</v>
      </c>
      <c r="D3073">
        <v>1900</v>
      </c>
      <c r="E3073" s="957">
        <v>1</v>
      </c>
      <c r="F3073" t="s">
        <v>441</v>
      </c>
      <c r="G3073" s="957">
        <v>274</v>
      </c>
      <c r="H3073" t="s">
        <v>388</v>
      </c>
      <c r="I3073" s="962" t="s">
        <v>488</v>
      </c>
      <c r="J3073" s="962" t="s">
        <v>13</v>
      </c>
      <c r="K3073" s="962" t="s">
        <v>493</v>
      </c>
      <c r="L3073" s="953" t="s">
        <v>95</v>
      </c>
      <c r="M3073" s="962" t="s">
        <v>147</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ASR_CMS_19</v>
      </c>
      <c r="AB3073" s="957">
        <f t="shared" si="520"/>
        <v>45406</v>
      </c>
      <c r="AC3073" t="str">
        <f t="shared" si="521"/>
        <v>Unaudited</v>
      </c>
    </row>
    <row r="3074" spans="1:29" x14ac:dyDescent="0.25">
      <c r="A3074" t="s">
        <v>421</v>
      </c>
      <c r="B3074" t="s">
        <v>1380</v>
      </c>
      <c r="C3074" t="s">
        <v>1381</v>
      </c>
      <c r="D3074">
        <v>1900</v>
      </c>
      <c r="E3074" s="957">
        <v>1</v>
      </c>
      <c r="F3074" t="s">
        <v>441</v>
      </c>
      <c r="G3074" s="957">
        <v>274</v>
      </c>
      <c r="H3074" t="s">
        <v>388</v>
      </c>
      <c r="I3074" s="958" t="s">
        <v>488</v>
      </c>
      <c r="J3074" s="958" t="s">
        <v>13</v>
      </c>
      <c r="K3074" s="958" t="s">
        <v>13</v>
      </c>
      <c r="L3074" s="953" t="s">
        <v>35</v>
      </c>
      <c r="M3074" s="958" t="s">
        <v>13</v>
      </c>
      <c r="N3074" s="678">
        <f t="shared" ca="1" si="524"/>
        <v>71244.965309728897</v>
      </c>
      <c r="O3074" s="678">
        <f t="shared" ca="1" si="525"/>
        <v>28778.473119371378</v>
      </c>
      <c r="P3074" s="678">
        <f t="shared" ca="1" si="525"/>
        <v>3523.8714783896526</v>
      </c>
      <c r="Q3074" s="678">
        <f t="shared" ca="1" si="525"/>
        <v>14160.475256985004</v>
      </c>
      <c r="R3074" s="678">
        <f t="shared" ca="1" si="525"/>
        <v>2346.8585600398451</v>
      </c>
      <c r="S3074" s="678">
        <f t="shared" ca="1" si="525"/>
        <v>63.868676062355746</v>
      </c>
      <c r="T3074" s="678">
        <f t="shared" ca="1" si="525"/>
        <v>2245.3211002975427</v>
      </c>
      <c r="U3074" s="678">
        <f t="shared" ca="1" si="525"/>
        <v>0</v>
      </c>
      <c r="V3074" s="678">
        <f t="shared" ca="1" si="525"/>
        <v>148.05920359909737</v>
      </c>
      <c r="W3074" s="678">
        <f t="shared" ca="1" si="526"/>
        <v>19978.037914984026</v>
      </c>
      <c r="X3074" s="678">
        <f t="shared" ca="1" si="525"/>
        <v>0</v>
      </c>
      <c r="Y3074" s="678">
        <f t="shared" ca="1" si="525"/>
        <v>0</v>
      </c>
      <c r="Z3074" s="678">
        <f t="shared" ca="1" si="525"/>
        <v>0</v>
      </c>
      <c r="AA3074" t="str">
        <f t="shared" ref="AA3074:AA3137" si="527">file_name</f>
        <v>ASR_CMS_19</v>
      </c>
      <c r="AB3074" s="957">
        <f t="shared" ref="AB3074:AB3137" si="528">file_date</f>
        <v>45406</v>
      </c>
      <c r="AC3074" t="str">
        <f t="shared" ref="AC3074:AC3137" si="529">status</f>
        <v>Unaudited</v>
      </c>
    </row>
    <row r="3075" spans="1:29" x14ac:dyDescent="0.25">
      <c r="A3075" t="s">
        <v>421</v>
      </c>
      <c r="B3075" t="s">
        <v>1380</v>
      </c>
      <c r="C3075" t="s">
        <v>1381</v>
      </c>
      <c r="D3075">
        <v>1900</v>
      </c>
      <c r="E3075" s="957">
        <v>1</v>
      </c>
      <c r="F3075" t="s">
        <v>441</v>
      </c>
      <c r="G3075" s="957">
        <v>274</v>
      </c>
      <c r="H3075" t="s">
        <v>388</v>
      </c>
      <c r="I3075" s="958" t="s">
        <v>489</v>
      </c>
      <c r="J3075" s="958" t="s">
        <v>445</v>
      </c>
      <c r="K3075" s="958" t="s">
        <v>0</v>
      </c>
      <c r="L3075" s="937">
        <v>2.1</v>
      </c>
      <c r="M3075" s="958" t="s">
        <v>148</v>
      </c>
      <c r="N3075" s="678">
        <f t="shared" ca="1" si="524"/>
        <v>1748916.9800000002</v>
      </c>
      <c r="O3075" s="678">
        <f t="shared" ca="1" si="525"/>
        <v>274605.43</v>
      </c>
      <c r="P3075" s="678">
        <f t="shared" ca="1" si="525"/>
        <v>212935.55</v>
      </c>
      <c r="Q3075" s="678">
        <f t="shared" ca="1" si="525"/>
        <v>616445.59000000008</v>
      </c>
      <c r="R3075" s="678">
        <f t="shared" ca="1" si="525"/>
        <v>64046.09</v>
      </c>
      <c r="S3075" s="678">
        <f t="shared" ca="1" si="525"/>
        <v>0</v>
      </c>
      <c r="T3075" s="678">
        <f t="shared" ca="1" si="525"/>
        <v>84607.47</v>
      </c>
      <c r="U3075" s="678">
        <f t="shared" ca="1" si="525"/>
        <v>0</v>
      </c>
      <c r="V3075" s="678">
        <f t="shared" ca="1" si="525"/>
        <v>0</v>
      </c>
      <c r="W3075" s="678">
        <f t="shared" ca="1" si="526"/>
        <v>496276.85000000003</v>
      </c>
      <c r="X3075" s="678">
        <f t="shared" ca="1" si="525"/>
        <v>0</v>
      </c>
      <c r="Y3075" s="678">
        <f t="shared" ca="1" si="525"/>
        <v>0</v>
      </c>
      <c r="Z3075" s="678">
        <f t="shared" ca="1" si="525"/>
        <v>0</v>
      </c>
      <c r="AA3075" t="str">
        <f t="shared" si="527"/>
        <v>ASR_CMS_19</v>
      </c>
      <c r="AB3075" s="957">
        <f t="shared" si="528"/>
        <v>45406</v>
      </c>
      <c r="AC3075" t="str">
        <f t="shared" si="529"/>
        <v>Unaudited</v>
      </c>
    </row>
    <row r="3076" spans="1:29" ht="30" x14ac:dyDescent="0.25">
      <c r="A3076" t="s">
        <v>421</v>
      </c>
      <c r="B3076" t="s">
        <v>1380</v>
      </c>
      <c r="C3076" t="s">
        <v>1381</v>
      </c>
      <c r="D3076">
        <v>1900</v>
      </c>
      <c r="E3076" s="957">
        <v>1</v>
      </c>
      <c r="F3076" t="s">
        <v>441</v>
      </c>
      <c r="G3076" s="957">
        <v>274</v>
      </c>
      <c r="H3076" t="s">
        <v>388</v>
      </c>
      <c r="I3076" s="958" t="s">
        <v>489</v>
      </c>
      <c r="J3076" s="958" t="s">
        <v>445</v>
      </c>
      <c r="K3076" s="958" t="s">
        <v>0</v>
      </c>
      <c r="L3076" s="937">
        <v>2.2000000000000002</v>
      </c>
      <c r="M3076" s="958" t="s">
        <v>149</v>
      </c>
      <c r="N3076" s="678">
        <f t="shared" ca="1" si="524"/>
        <v>153072.80461278319</v>
      </c>
      <c r="O3076" s="678">
        <f t="shared" ca="1" si="525"/>
        <v>36805.53635132638</v>
      </c>
      <c r="P3076" s="678">
        <f t="shared" ca="1" si="525"/>
        <v>16093.299007101676</v>
      </c>
      <c r="Q3076" s="678">
        <f t="shared" ca="1" si="525"/>
        <v>51431.249089015539</v>
      </c>
      <c r="R3076" s="678">
        <f t="shared" ca="1" si="525"/>
        <v>4840.4922362928337</v>
      </c>
      <c r="S3076" s="678">
        <f t="shared" ca="1" si="525"/>
        <v>0</v>
      </c>
      <c r="T3076" s="678">
        <f t="shared" ca="1" si="525"/>
        <v>6394.4856222663848</v>
      </c>
      <c r="U3076" s="678">
        <f t="shared" ca="1" si="525"/>
        <v>0</v>
      </c>
      <c r="V3076" s="678">
        <f t="shared" ca="1" si="525"/>
        <v>0</v>
      </c>
      <c r="W3076" s="678">
        <f t="shared" ca="1" si="526"/>
        <v>37507.742306780368</v>
      </c>
      <c r="X3076" s="678">
        <f t="shared" ca="1" si="525"/>
        <v>0</v>
      </c>
      <c r="Y3076" s="678">
        <f t="shared" ca="1" si="525"/>
        <v>0</v>
      </c>
      <c r="Z3076" s="678">
        <f t="shared" ca="1" si="525"/>
        <v>0</v>
      </c>
      <c r="AA3076" t="str">
        <f t="shared" si="527"/>
        <v>ASR_CMS_19</v>
      </c>
      <c r="AB3076" s="957">
        <f t="shared" si="528"/>
        <v>45406</v>
      </c>
      <c r="AC3076" t="str">
        <f t="shared" si="529"/>
        <v>Unaudited</v>
      </c>
    </row>
    <row r="3077" spans="1:29" x14ac:dyDescent="0.25">
      <c r="A3077" t="s">
        <v>421</v>
      </c>
      <c r="B3077" t="s">
        <v>1380</v>
      </c>
      <c r="C3077" t="s">
        <v>1381</v>
      </c>
      <c r="D3077">
        <v>1900</v>
      </c>
      <c r="E3077" s="957">
        <v>1</v>
      </c>
      <c r="F3077" t="s">
        <v>441</v>
      </c>
      <c r="G3077" s="957">
        <v>274</v>
      </c>
      <c r="H3077" t="s">
        <v>388</v>
      </c>
      <c r="I3077" s="965" t="s">
        <v>489</v>
      </c>
      <c r="J3077" s="965" t="s">
        <v>445</v>
      </c>
      <c r="K3077" s="965" t="s">
        <v>0</v>
      </c>
      <c r="L3077" s="945">
        <v>2.2999999999999998</v>
      </c>
      <c r="M3077" s="965" t="s">
        <v>150</v>
      </c>
      <c r="N3077" s="678">
        <f t="shared" ca="1" si="524"/>
        <v>232554.59999999998</v>
      </c>
      <c r="O3077" s="678">
        <f t="shared" ca="1" si="525"/>
        <v>104647.26</v>
      </c>
      <c r="P3077" s="678">
        <f t="shared" ca="1" si="525"/>
        <v>24462.529999999995</v>
      </c>
      <c r="Q3077" s="678">
        <f t="shared" ca="1" si="525"/>
        <v>58178.87999999999</v>
      </c>
      <c r="R3077" s="678">
        <f t="shared" ca="1" si="525"/>
        <v>17261.419999999998</v>
      </c>
      <c r="S3077" s="678">
        <f t="shared" ca="1" si="525"/>
        <v>0</v>
      </c>
      <c r="T3077" s="678">
        <f t="shared" ca="1" si="525"/>
        <v>13829.710000000003</v>
      </c>
      <c r="U3077" s="678">
        <f t="shared" ca="1" si="525"/>
        <v>0</v>
      </c>
      <c r="V3077" s="678">
        <f t="shared" ca="1" si="525"/>
        <v>612.91</v>
      </c>
      <c r="W3077" s="678">
        <f t="shared" ca="1" si="526"/>
        <v>13561.890000000001</v>
      </c>
      <c r="X3077" s="678">
        <f t="shared" ca="1" si="525"/>
        <v>0</v>
      </c>
      <c r="Y3077" s="678">
        <f t="shared" ca="1" si="525"/>
        <v>0</v>
      </c>
      <c r="Z3077" s="678">
        <f t="shared" ca="1" si="525"/>
        <v>0</v>
      </c>
      <c r="AA3077" t="str">
        <f t="shared" si="527"/>
        <v>ASR_CMS_19</v>
      </c>
      <c r="AB3077" s="957">
        <f t="shared" si="528"/>
        <v>45406</v>
      </c>
      <c r="AC3077" t="str">
        <f t="shared" si="529"/>
        <v>Unaudited</v>
      </c>
    </row>
    <row r="3078" spans="1:29" x14ac:dyDescent="0.25">
      <c r="A3078" t="s">
        <v>421</v>
      </c>
      <c r="B3078" t="s">
        <v>1380</v>
      </c>
      <c r="C3078" t="s">
        <v>1381</v>
      </c>
      <c r="D3078">
        <v>1900</v>
      </c>
      <c r="E3078" s="957">
        <v>1</v>
      </c>
      <c r="F3078" t="s">
        <v>441</v>
      </c>
      <c r="G3078" s="957">
        <v>274</v>
      </c>
      <c r="H3078" t="s">
        <v>388</v>
      </c>
      <c r="I3078" s="937" t="s">
        <v>489</v>
      </c>
      <c r="J3078" s="937" t="s">
        <v>445</v>
      </c>
      <c r="K3078" s="937" t="s">
        <v>0</v>
      </c>
      <c r="L3078" s="937">
        <v>2.4</v>
      </c>
      <c r="M3078" s="958" t="s">
        <v>151</v>
      </c>
      <c r="N3078" s="678">
        <f t="shared" ca="1" si="524"/>
        <v>1300188.3899999999</v>
      </c>
      <c r="O3078" s="678">
        <f t="shared" ca="1" si="525"/>
        <v>499087.59000000008</v>
      </c>
      <c r="P3078" s="678">
        <f t="shared" ca="1" si="525"/>
        <v>38268.25</v>
      </c>
      <c r="Q3078" s="678">
        <f t="shared" ca="1" si="525"/>
        <v>552673.7699999999</v>
      </c>
      <c r="R3078" s="678">
        <f t="shared" ca="1" si="525"/>
        <v>39115.370000000003</v>
      </c>
      <c r="S3078" s="678">
        <f t="shared" ca="1" si="525"/>
        <v>0</v>
      </c>
      <c r="T3078" s="678">
        <f t="shared" ca="1" si="525"/>
        <v>69658.64</v>
      </c>
      <c r="U3078" s="678">
        <f t="shared" ca="1" si="525"/>
        <v>0</v>
      </c>
      <c r="V3078" s="678">
        <f t="shared" ca="1" si="525"/>
        <v>12751.42</v>
      </c>
      <c r="W3078" s="678">
        <f t="shared" ca="1" si="526"/>
        <v>88633.349999999991</v>
      </c>
      <c r="X3078" s="678">
        <f t="shared" ca="1" si="525"/>
        <v>0</v>
      </c>
      <c r="Y3078" s="678">
        <f t="shared" ca="1" si="525"/>
        <v>0</v>
      </c>
      <c r="Z3078" s="678">
        <f t="shared" ca="1" si="525"/>
        <v>0</v>
      </c>
      <c r="AA3078" t="str">
        <f t="shared" si="527"/>
        <v>ASR_CMS_19</v>
      </c>
      <c r="AB3078" s="957">
        <f t="shared" si="528"/>
        <v>45406</v>
      </c>
      <c r="AC3078" t="str">
        <f t="shared" si="529"/>
        <v>Unaudited</v>
      </c>
    </row>
    <row r="3079" spans="1:29" ht="30" x14ac:dyDescent="0.25">
      <c r="A3079" t="s">
        <v>421</v>
      </c>
      <c r="B3079" t="s">
        <v>1380</v>
      </c>
      <c r="C3079" t="s">
        <v>1381</v>
      </c>
      <c r="D3079">
        <v>1900</v>
      </c>
      <c r="E3079" s="957">
        <v>1</v>
      </c>
      <c r="F3079" t="s">
        <v>441</v>
      </c>
      <c r="G3079" s="957">
        <v>274</v>
      </c>
      <c r="H3079" t="s">
        <v>388</v>
      </c>
      <c r="I3079" s="937" t="s">
        <v>489</v>
      </c>
      <c r="J3079" s="937" t="s">
        <v>445</v>
      </c>
      <c r="K3079" s="937" t="s">
        <v>0</v>
      </c>
      <c r="L3079" s="943">
        <v>2.5</v>
      </c>
      <c r="M3079" s="959" t="s">
        <v>152</v>
      </c>
      <c r="N3079" s="678">
        <f t="shared" ca="1" si="524"/>
        <v>26393.399553286414</v>
      </c>
      <c r="O3079" s="678">
        <f t="shared" ca="1" si="525"/>
        <v>10396.82119336444</v>
      </c>
      <c r="P3079" s="678">
        <f t="shared" ca="1" si="525"/>
        <v>1080.2767191264215</v>
      </c>
      <c r="Q3079" s="678">
        <f t="shared" ca="1" si="525"/>
        <v>10519.395687598339</v>
      </c>
      <c r="R3079" s="678">
        <f t="shared" ca="1" si="525"/>
        <v>969.99463262090683</v>
      </c>
      <c r="S3079" s="678">
        <f t="shared" ca="1" si="525"/>
        <v>0</v>
      </c>
      <c r="T3079" s="678">
        <f t="shared" ca="1" si="525"/>
        <v>1437.7395087910331</v>
      </c>
      <c r="U3079" s="678">
        <f t="shared" ca="1" si="525"/>
        <v>0</v>
      </c>
      <c r="V3079" s="678">
        <f t="shared" ca="1" si="525"/>
        <v>230.14498728890044</v>
      </c>
      <c r="W3079" s="678">
        <f t="shared" ca="1" si="526"/>
        <v>1759.0268244963784</v>
      </c>
      <c r="X3079" s="678">
        <f t="shared" ca="1" si="525"/>
        <v>0</v>
      </c>
      <c r="Y3079" s="678">
        <f t="shared" ca="1" si="525"/>
        <v>0</v>
      </c>
      <c r="Z3079" s="678">
        <f t="shared" ca="1" si="525"/>
        <v>0</v>
      </c>
      <c r="AA3079" t="str">
        <f t="shared" si="527"/>
        <v>ASR_CMS_19</v>
      </c>
      <c r="AB3079" s="957">
        <f t="shared" si="528"/>
        <v>45406</v>
      </c>
      <c r="AC3079" t="str">
        <f t="shared" si="529"/>
        <v>Unaudited</v>
      </c>
    </row>
    <row r="3080" spans="1:29" x14ac:dyDescent="0.25">
      <c r="A3080" t="s">
        <v>421</v>
      </c>
      <c r="B3080" t="s">
        <v>1380</v>
      </c>
      <c r="C3080" t="s">
        <v>1381</v>
      </c>
      <c r="D3080">
        <v>1900</v>
      </c>
      <c r="E3080" s="957">
        <v>1</v>
      </c>
      <c r="F3080" t="s">
        <v>441</v>
      </c>
      <c r="G3080" s="957">
        <v>274</v>
      </c>
      <c r="H3080" t="s">
        <v>388</v>
      </c>
      <c r="I3080" s="958" t="s">
        <v>489</v>
      </c>
      <c r="J3080" s="958" t="s">
        <v>445</v>
      </c>
      <c r="K3080" s="958" t="s">
        <v>0</v>
      </c>
      <c r="L3080" s="937" t="s">
        <v>97</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ASR_CMS_19</v>
      </c>
      <c r="AB3080" s="957">
        <f t="shared" si="528"/>
        <v>45406</v>
      </c>
      <c r="AC3080" t="str">
        <f t="shared" si="529"/>
        <v>Unaudited</v>
      </c>
    </row>
    <row r="3081" spans="1:29" x14ac:dyDescent="0.25">
      <c r="A3081" t="s">
        <v>421</v>
      </c>
      <c r="B3081" t="s">
        <v>1380</v>
      </c>
      <c r="C3081" t="s">
        <v>1381</v>
      </c>
      <c r="D3081">
        <v>1900</v>
      </c>
      <c r="E3081" s="957">
        <v>1</v>
      </c>
      <c r="F3081" t="s">
        <v>441</v>
      </c>
      <c r="G3081" s="957">
        <v>274</v>
      </c>
      <c r="H3081" t="s">
        <v>388</v>
      </c>
      <c r="I3081" s="937" t="s">
        <v>489</v>
      </c>
      <c r="J3081" s="937" t="s">
        <v>445</v>
      </c>
      <c r="K3081" s="937" t="s">
        <v>0</v>
      </c>
      <c r="L3081" s="937" t="s">
        <v>153</v>
      </c>
      <c r="M3081" s="958" t="s">
        <v>452</v>
      </c>
      <c r="N3081" s="678">
        <f t="shared" ca="1" si="524"/>
        <v>2490.4155601627917</v>
      </c>
      <c r="O3081" s="678">
        <f t="shared" ca="1" si="525"/>
        <v>524.80434165338602</v>
      </c>
      <c r="P3081" s="678">
        <f t="shared" ca="1" si="525"/>
        <v>57.816284674674357</v>
      </c>
      <c r="Q3081" s="678">
        <f t="shared" ca="1" si="525"/>
        <v>656.70303757860961</v>
      </c>
      <c r="R3081" s="678">
        <f t="shared" ca="1" si="525"/>
        <v>68.584321752072427</v>
      </c>
      <c r="S3081" s="678">
        <f t="shared" ca="1" si="525"/>
        <v>1.3015678469025427</v>
      </c>
      <c r="T3081" s="678">
        <f t="shared" ca="1" si="525"/>
        <v>119.68432834740268</v>
      </c>
      <c r="U3081" s="678">
        <f t="shared" ca="1" si="525"/>
        <v>0</v>
      </c>
      <c r="V3081" s="678">
        <f t="shared" ca="1" si="525"/>
        <v>16.196211139415784</v>
      </c>
      <c r="W3081" s="678">
        <f t="shared" ca="1" si="526"/>
        <v>1045.3254671703282</v>
      </c>
      <c r="X3081" s="678">
        <f t="shared" ca="1" si="525"/>
        <v>0</v>
      </c>
      <c r="Y3081" s="678">
        <f t="shared" ca="1" si="525"/>
        <v>0</v>
      </c>
      <c r="Z3081" s="678">
        <f t="shared" ca="1" si="525"/>
        <v>0</v>
      </c>
      <c r="AA3081" t="str">
        <f t="shared" si="527"/>
        <v>ASR_CMS_19</v>
      </c>
      <c r="AB3081" s="957">
        <f t="shared" si="528"/>
        <v>45406</v>
      </c>
      <c r="AC3081" t="str">
        <f t="shared" si="529"/>
        <v>Unaudited</v>
      </c>
    </row>
    <row r="3082" spans="1:29" x14ac:dyDescent="0.25">
      <c r="A3082" t="s">
        <v>421</v>
      </c>
      <c r="B3082" t="s">
        <v>1380</v>
      </c>
      <c r="C3082" t="s">
        <v>1381</v>
      </c>
      <c r="D3082">
        <v>1900</v>
      </c>
      <c r="E3082" s="957">
        <v>1</v>
      </c>
      <c r="F3082" t="s">
        <v>441</v>
      </c>
      <c r="G3082" s="957">
        <v>274</v>
      </c>
      <c r="H3082" t="s">
        <v>388</v>
      </c>
      <c r="I3082" s="937" t="s">
        <v>489</v>
      </c>
      <c r="J3082" s="937" t="s">
        <v>445</v>
      </c>
      <c r="K3082" s="937" t="s">
        <v>0</v>
      </c>
      <c r="L3082" s="937" t="s">
        <v>912</v>
      </c>
      <c r="M3082" s="958" t="s">
        <v>24</v>
      </c>
      <c r="N3082" s="678">
        <f t="shared" ca="1" si="524"/>
        <v>276437.90999999997</v>
      </c>
      <c r="O3082" s="678">
        <f t="shared" ca="1" si="525"/>
        <v>212380.31</v>
      </c>
      <c r="P3082" s="678">
        <f t="shared" ca="1" si="525"/>
        <v>0</v>
      </c>
      <c r="Q3082" s="678">
        <f t="shared" ca="1" si="525"/>
        <v>64057.599999999999</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ASR_CMS_19</v>
      </c>
      <c r="AB3082" s="957">
        <f t="shared" si="528"/>
        <v>45406</v>
      </c>
      <c r="AC3082" t="str">
        <f t="shared" si="529"/>
        <v>Unaudited</v>
      </c>
    </row>
    <row r="3083" spans="1:29" x14ac:dyDescent="0.25">
      <c r="A3083" t="s">
        <v>421</v>
      </c>
      <c r="B3083" t="s">
        <v>1380</v>
      </c>
      <c r="C3083" t="s">
        <v>1381</v>
      </c>
      <c r="D3083">
        <v>1900</v>
      </c>
      <c r="E3083" s="957">
        <v>1</v>
      </c>
      <c r="F3083" t="s">
        <v>441</v>
      </c>
      <c r="G3083" s="957">
        <v>274</v>
      </c>
      <c r="H3083" t="s">
        <v>388</v>
      </c>
      <c r="I3083" s="958" t="s">
        <v>489</v>
      </c>
      <c r="J3083" s="958" t="s">
        <v>445</v>
      </c>
      <c r="K3083" s="958" t="s">
        <v>53</v>
      </c>
      <c r="L3083" s="937">
        <v>3.1</v>
      </c>
      <c r="M3083" s="958" t="s">
        <v>33</v>
      </c>
      <c r="N3083" s="678">
        <f t="shared" ca="1" si="524"/>
        <v>390184.42999999993</v>
      </c>
      <c r="O3083" s="678">
        <f t="shared" ca="1" si="525"/>
        <v>192746.83</v>
      </c>
      <c r="P3083" s="678">
        <f t="shared" ca="1" si="525"/>
        <v>28194.920000000002</v>
      </c>
      <c r="Q3083" s="678">
        <f t="shared" ca="1" si="525"/>
        <v>106555.01999999997</v>
      </c>
      <c r="R3083" s="678">
        <f t="shared" ca="1" si="525"/>
        <v>16897.990000000002</v>
      </c>
      <c r="S3083" s="678">
        <f t="shared" ca="1" si="525"/>
        <v>36.07</v>
      </c>
      <c r="T3083" s="678">
        <f t="shared" ca="1" si="525"/>
        <v>25787.599999999999</v>
      </c>
      <c r="U3083" s="678">
        <f t="shared" ca="1" si="525"/>
        <v>0</v>
      </c>
      <c r="V3083" s="678">
        <f t="shared" ca="1" si="525"/>
        <v>476.78999999999996</v>
      </c>
      <c r="W3083" s="678">
        <f t="shared" ca="1" si="526"/>
        <v>19489.21</v>
      </c>
      <c r="X3083" s="678">
        <f t="shared" ca="1" si="525"/>
        <v>0</v>
      </c>
      <c r="Y3083" s="678">
        <f t="shared" ca="1" si="525"/>
        <v>0</v>
      </c>
      <c r="Z3083" s="678">
        <f t="shared" ca="1" si="525"/>
        <v>0</v>
      </c>
      <c r="AA3083" t="str">
        <f t="shared" si="527"/>
        <v>ASR_CMS_19</v>
      </c>
      <c r="AB3083" s="957">
        <f t="shared" si="528"/>
        <v>45406</v>
      </c>
      <c r="AC3083" t="str">
        <f t="shared" si="529"/>
        <v>Unaudited</v>
      </c>
    </row>
    <row r="3084" spans="1:29" x14ac:dyDescent="0.25">
      <c r="A3084" t="s">
        <v>421</v>
      </c>
      <c r="B3084" t="s">
        <v>1380</v>
      </c>
      <c r="C3084" t="s">
        <v>1381</v>
      </c>
      <c r="D3084">
        <v>1900</v>
      </c>
      <c r="E3084" s="957">
        <v>1</v>
      </c>
      <c r="F3084" t="s">
        <v>441</v>
      </c>
      <c r="G3084" s="957">
        <v>274</v>
      </c>
      <c r="H3084" t="s">
        <v>388</v>
      </c>
      <c r="I3084" s="958" t="s">
        <v>489</v>
      </c>
      <c r="J3084" s="958" t="s">
        <v>445</v>
      </c>
      <c r="K3084" s="958" t="s">
        <v>53</v>
      </c>
      <c r="L3084" s="953">
        <v>3.2</v>
      </c>
      <c r="M3084" s="958" t="s">
        <v>34</v>
      </c>
      <c r="N3084" s="678">
        <f t="shared" ca="1" si="524"/>
        <v>1134020.3</v>
      </c>
      <c r="O3084" s="678">
        <f t="shared" ca="1" si="525"/>
        <v>415422.27999999991</v>
      </c>
      <c r="P3084" s="678">
        <f t="shared" ca="1" si="525"/>
        <v>51561.58</v>
      </c>
      <c r="Q3084" s="678">
        <f t="shared" ca="1" si="525"/>
        <v>433323.77</v>
      </c>
      <c r="R3084" s="678">
        <f t="shared" ca="1" si="525"/>
        <v>42068.92</v>
      </c>
      <c r="S3084" s="678">
        <f t="shared" ca="1" si="525"/>
        <v>306.13</v>
      </c>
      <c r="T3084" s="678">
        <f t="shared" ca="1" si="525"/>
        <v>55272.52</v>
      </c>
      <c r="U3084" s="678">
        <f t="shared" ca="1" si="525"/>
        <v>0</v>
      </c>
      <c r="V3084" s="678">
        <f t="shared" ca="1" si="525"/>
        <v>9501.7899999999991</v>
      </c>
      <c r="W3084" s="678">
        <f t="shared" ca="1" si="526"/>
        <v>126563.31</v>
      </c>
      <c r="X3084" s="678">
        <f t="shared" ca="1" si="525"/>
        <v>0</v>
      </c>
      <c r="Y3084" s="678">
        <f t="shared" ca="1" si="525"/>
        <v>0</v>
      </c>
      <c r="Z3084" s="678">
        <f t="shared" ca="1" si="525"/>
        <v>0</v>
      </c>
      <c r="AA3084" t="str">
        <f t="shared" si="527"/>
        <v>ASR_CMS_19</v>
      </c>
      <c r="AB3084" s="957">
        <f t="shared" si="528"/>
        <v>45406</v>
      </c>
      <c r="AC3084" t="str">
        <f t="shared" si="529"/>
        <v>Unaudited</v>
      </c>
    </row>
    <row r="3085" spans="1:29" x14ac:dyDescent="0.25">
      <c r="A3085" t="s">
        <v>421</v>
      </c>
      <c r="B3085" t="s">
        <v>1380</v>
      </c>
      <c r="C3085" t="s">
        <v>1381</v>
      </c>
      <c r="D3085">
        <v>1900</v>
      </c>
      <c r="E3085" s="957">
        <v>1</v>
      </c>
      <c r="F3085" t="s">
        <v>441</v>
      </c>
      <c r="G3085" s="957">
        <v>274</v>
      </c>
      <c r="H3085" t="s">
        <v>388</v>
      </c>
      <c r="I3085" s="937" t="s">
        <v>489</v>
      </c>
      <c r="J3085" s="937" t="s">
        <v>445</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ASR_CMS_19</v>
      </c>
      <c r="AB3085" s="957">
        <f t="shared" si="528"/>
        <v>45406</v>
      </c>
      <c r="AC3085" t="str">
        <f t="shared" si="529"/>
        <v>Unaudited</v>
      </c>
    </row>
    <row r="3086" spans="1:29" x14ac:dyDescent="0.25">
      <c r="A3086" t="s">
        <v>421</v>
      </c>
      <c r="B3086" t="s">
        <v>1380</v>
      </c>
      <c r="C3086" t="s">
        <v>1381</v>
      </c>
      <c r="D3086">
        <v>1900</v>
      </c>
      <c r="E3086" s="957">
        <v>1</v>
      </c>
      <c r="F3086" t="s">
        <v>441</v>
      </c>
      <c r="G3086" s="957">
        <v>274</v>
      </c>
      <c r="H3086" t="s">
        <v>388</v>
      </c>
      <c r="I3086" s="937" t="s">
        <v>489</v>
      </c>
      <c r="J3086" s="937" t="s">
        <v>445</v>
      </c>
      <c r="K3086" s="937" t="s">
        <v>53</v>
      </c>
      <c r="L3086" s="937" t="s">
        <v>44</v>
      </c>
      <c r="M3086" s="958" t="s">
        <v>154</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ASR_CMS_19</v>
      </c>
      <c r="AB3086" s="957">
        <f t="shared" si="528"/>
        <v>45406</v>
      </c>
      <c r="AC3086" t="str">
        <f t="shared" si="529"/>
        <v>Unaudited</v>
      </c>
    </row>
    <row r="3087" spans="1:29" x14ac:dyDescent="0.25">
      <c r="A3087" t="s">
        <v>421</v>
      </c>
      <c r="B3087" t="s">
        <v>1380</v>
      </c>
      <c r="C3087" t="s">
        <v>1381</v>
      </c>
      <c r="D3087">
        <v>1900</v>
      </c>
      <c r="E3087" s="957">
        <v>1</v>
      </c>
      <c r="F3087" t="s">
        <v>441</v>
      </c>
      <c r="G3087" s="957">
        <v>274</v>
      </c>
      <c r="H3087" t="s">
        <v>388</v>
      </c>
      <c r="I3087" s="937" t="s">
        <v>489</v>
      </c>
      <c r="J3087" s="937" t="s">
        <v>445</v>
      </c>
      <c r="K3087" s="937" t="s">
        <v>53</v>
      </c>
      <c r="L3087" s="937" t="s">
        <v>41</v>
      </c>
      <c r="M3087" s="958" t="s">
        <v>52</v>
      </c>
      <c r="N3087" s="678">
        <f t="shared" ca="1" si="524"/>
        <v>23767.160658598423</v>
      </c>
      <c r="O3087" s="678">
        <f t="shared" ca="1" si="525"/>
        <v>12976.202033836202</v>
      </c>
      <c r="P3087" s="678">
        <f t="shared" ca="1" si="525"/>
        <v>1711.2744347813293</v>
      </c>
      <c r="Q3087" s="678">
        <f t="shared" ca="1" si="525"/>
        <v>6381.99311799314</v>
      </c>
      <c r="R3087" s="678">
        <f t="shared" ca="1" si="525"/>
        <v>1121.5084834044417</v>
      </c>
      <c r="S3087" s="678">
        <f t="shared" ca="1" si="525"/>
        <v>34.203278774344561</v>
      </c>
      <c r="T3087" s="678">
        <f t="shared" ca="1" si="525"/>
        <v>996.05944469637484</v>
      </c>
      <c r="U3087" s="678">
        <f t="shared" ca="1" si="525"/>
        <v>0</v>
      </c>
      <c r="V3087" s="678">
        <f t="shared" ca="1" si="525"/>
        <v>66.259598491425052</v>
      </c>
      <c r="W3087" s="678">
        <f t="shared" ca="1" si="526"/>
        <v>479.66026662116502</v>
      </c>
      <c r="X3087" s="678">
        <f t="shared" ca="1" si="525"/>
        <v>0</v>
      </c>
      <c r="Y3087" s="678">
        <f t="shared" ca="1" si="525"/>
        <v>0</v>
      </c>
      <c r="Z3087" s="678">
        <f t="shared" ca="1" si="525"/>
        <v>0</v>
      </c>
      <c r="AA3087" t="str">
        <f t="shared" si="527"/>
        <v>ASR_CMS_19</v>
      </c>
      <c r="AB3087" s="957">
        <f t="shared" si="528"/>
        <v>45406</v>
      </c>
      <c r="AC3087" t="str">
        <f t="shared" si="529"/>
        <v>Unaudited</v>
      </c>
    </row>
    <row r="3088" spans="1:29" x14ac:dyDescent="0.25">
      <c r="A3088" t="s">
        <v>421</v>
      </c>
      <c r="B3088" t="s">
        <v>1380</v>
      </c>
      <c r="C3088" t="s">
        <v>1381</v>
      </c>
      <c r="D3088">
        <v>1900</v>
      </c>
      <c r="E3088" s="957">
        <v>1</v>
      </c>
      <c r="F3088" t="s">
        <v>441</v>
      </c>
      <c r="G3088" s="957">
        <v>274</v>
      </c>
      <c r="H3088" t="s">
        <v>388</v>
      </c>
      <c r="I3088" s="937" t="s">
        <v>489</v>
      </c>
      <c r="J3088" s="937" t="s">
        <v>445</v>
      </c>
      <c r="K3088" s="937" t="s">
        <v>53</v>
      </c>
      <c r="L3088" s="953" t="s">
        <v>42</v>
      </c>
      <c r="M3088" s="958" t="s">
        <v>155</v>
      </c>
      <c r="N3088" s="678">
        <f t="shared" ca="1" si="524"/>
        <v>20810.174493430146</v>
      </c>
      <c r="O3088" s="678">
        <f t="shared" ca="1" si="525"/>
        <v>8303.4840418533749</v>
      </c>
      <c r="P3088" s="678">
        <f t="shared" ca="1" si="525"/>
        <v>1087.8615633695756</v>
      </c>
      <c r="Q3088" s="678">
        <f t="shared" ca="1" si="525"/>
        <v>7371.6817459012336</v>
      </c>
      <c r="R3088" s="678">
        <f t="shared" ca="1" si="525"/>
        <v>805.15349391518214</v>
      </c>
      <c r="S3088" s="678">
        <f t="shared" ca="1" si="525"/>
        <v>4.6725108305280934</v>
      </c>
      <c r="T3088" s="678">
        <f t="shared" ca="1" si="525"/>
        <v>1106.8214162007798</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136.25079813936594</v>
      </c>
      <c r="W3088" s="678">
        <f t="shared" ca="1" si="526"/>
        <v>1994.2489232201078</v>
      </c>
      <c r="X3088" s="678">
        <f t="shared" ca="1" si="530"/>
        <v>0</v>
      </c>
      <c r="Y3088" s="678">
        <f t="shared" ca="1" si="530"/>
        <v>0</v>
      </c>
      <c r="Z3088" s="678">
        <f t="shared" ca="1" si="530"/>
        <v>0</v>
      </c>
      <c r="AA3088" t="str">
        <f t="shared" si="527"/>
        <v>ASR_CMS_19</v>
      </c>
      <c r="AB3088" s="957">
        <f t="shared" si="528"/>
        <v>45406</v>
      </c>
      <c r="AC3088" t="str">
        <f t="shared" si="529"/>
        <v>Unaudited</v>
      </c>
    </row>
    <row r="3089" spans="1:29" x14ac:dyDescent="0.25">
      <c r="A3089" t="s">
        <v>421</v>
      </c>
      <c r="B3089" t="s">
        <v>1380</v>
      </c>
      <c r="C3089" t="s">
        <v>1381</v>
      </c>
      <c r="D3089">
        <v>1900</v>
      </c>
      <c r="E3089" s="957">
        <v>1</v>
      </c>
      <c r="F3089" t="s">
        <v>441</v>
      </c>
      <c r="G3089" s="957">
        <v>274</v>
      </c>
      <c r="H3089" t="s">
        <v>388</v>
      </c>
      <c r="I3089" s="937" t="s">
        <v>489</v>
      </c>
      <c r="J3089" s="937" t="s">
        <v>445</v>
      </c>
      <c r="K3089" s="937" t="s">
        <v>53</v>
      </c>
      <c r="L3089" s="953" t="s">
        <v>43</v>
      </c>
      <c r="M3089" s="958" t="s">
        <v>463</v>
      </c>
      <c r="N3089" s="678">
        <f t="shared" ca="1" si="524"/>
        <v>55343.818918173813</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11662.582308166213</v>
      </c>
      <c r="P3089" s="678">
        <f t="shared" ca="1" si="531"/>
        <v>1284.8353667319698</v>
      </c>
      <c r="Q3089" s="678">
        <f t="shared" ca="1" si="531"/>
        <v>14593.730691431083</v>
      </c>
      <c r="R3089" s="678">
        <f t="shared" ca="1" si="531"/>
        <v>1524.1304882564855</v>
      </c>
      <c r="S3089" s="678">
        <f t="shared" ca="1" si="531"/>
        <v>28.924383697627981</v>
      </c>
      <c r="T3089" s="678">
        <f t="shared" ca="1" si="531"/>
        <v>2659.7118574736705</v>
      </c>
      <c r="U3089" s="678">
        <f t="shared" ca="1" si="531"/>
        <v>0</v>
      </c>
      <c r="V3089" s="678">
        <f t="shared" ca="1" si="531"/>
        <v>359.92393831724371</v>
      </c>
      <c r="W3089" s="678">
        <f t="shared" ca="1" si="526"/>
        <v>23229.979884099521</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ASR_CMS_19</v>
      </c>
      <c r="AB3089" s="957">
        <f t="shared" si="528"/>
        <v>45406</v>
      </c>
      <c r="AC3089" t="str">
        <f t="shared" si="529"/>
        <v>Unaudited</v>
      </c>
    </row>
    <row r="3090" spans="1:29" x14ac:dyDescent="0.25">
      <c r="A3090" t="s">
        <v>421</v>
      </c>
      <c r="B3090" t="s">
        <v>1380</v>
      </c>
      <c r="C3090" t="s">
        <v>1381</v>
      </c>
      <c r="D3090">
        <v>1900</v>
      </c>
      <c r="E3090" s="957">
        <v>1</v>
      </c>
      <c r="F3090" t="s">
        <v>441</v>
      </c>
      <c r="G3090" s="957">
        <v>274</v>
      </c>
      <c r="H3090" t="s">
        <v>388</v>
      </c>
      <c r="I3090" s="937" t="s">
        <v>489</v>
      </c>
      <c r="J3090" s="937" t="s">
        <v>445</v>
      </c>
      <c r="K3090" s="937" t="s">
        <v>915</v>
      </c>
      <c r="L3090" s="937" t="s">
        <v>916</v>
      </c>
      <c r="M3090" s="958" t="s">
        <v>915</v>
      </c>
      <c r="N3090" s="678">
        <f t="shared" ca="1" si="524"/>
        <v>2388.5300000000002</v>
      </c>
      <c r="O3090" s="678">
        <f t="shared" ca="1" si="531"/>
        <v>0</v>
      </c>
      <c r="P3090" s="678">
        <f t="shared" ca="1" si="531"/>
        <v>2388.5300000000002</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ASR_CMS_19</v>
      </c>
      <c r="AB3090" s="957">
        <f t="shared" si="528"/>
        <v>45406</v>
      </c>
      <c r="AC3090" t="str">
        <f t="shared" si="529"/>
        <v>Unaudited</v>
      </c>
    </row>
    <row r="3091" spans="1:29" x14ac:dyDescent="0.25">
      <c r="A3091" t="s">
        <v>421</v>
      </c>
      <c r="B3091" t="s">
        <v>1380</v>
      </c>
      <c r="C3091" t="s">
        <v>1381</v>
      </c>
      <c r="D3091">
        <v>1900</v>
      </c>
      <c r="E3091" s="957">
        <v>1</v>
      </c>
      <c r="F3091" t="s">
        <v>441</v>
      </c>
      <c r="G3091" s="957">
        <v>274</v>
      </c>
      <c r="H3091" t="s">
        <v>388</v>
      </c>
      <c r="I3091" s="958" t="s">
        <v>489</v>
      </c>
      <c r="J3091" s="958" t="s">
        <v>445</v>
      </c>
      <c r="K3091" s="958" t="s">
        <v>915</v>
      </c>
      <c r="L3091" s="937" t="s">
        <v>917</v>
      </c>
      <c r="M3091" s="958" t="s">
        <v>920</v>
      </c>
      <c r="N3091" s="678">
        <f t="shared" ca="1" si="524"/>
        <v>22.827375251548396</v>
      </c>
      <c r="O3091" s="678">
        <f t="shared" ca="1" si="531"/>
        <v>0</v>
      </c>
      <c r="P3091" s="678">
        <f t="shared" ca="1" si="531"/>
        <v>22.827375251548396</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ASR_CMS_19</v>
      </c>
      <c r="AB3091" s="957">
        <f t="shared" si="528"/>
        <v>45406</v>
      </c>
      <c r="AC3091" t="str">
        <f t="shared" si="529"/>
        <v>Unaudited</v>
      </c>
    </row>
    <row r="3092" spans="1:29" x14ac:dyDescent="0.25">
      <c r="A3092" t="s">
        <v>421</v>
      </c>
      <c r="B3092" t="s">
        <v>1380</v>
      </c>
      <c r="C3092" t="s">
        <v>1381</v>
      </c>
      <c r="D3092">
        <v>1900</v>
      </c>
      <c r="E3092" s="957">
        <v>1</v>
      </c>
      <c r="F3092" t="s">
        <v>441</v>
      </c>
      <c r="G3092" s="957">
        <v>274</v>
      </c>
      <c r="H3092" t="s">
        <v>388</v>
      </c>
      <c r="I3092" s="937" t="s">
        <v>489</v>
      </c>
      <c r="J3092" s="937" t="s">
        <v>445</v>
      </c>
      <c r="K3092" s="937" t="s">
        <v>915</v>
      </c>
      <c r="L3092" s="937" t="s">
        <v>918</v>
      </c>
      <c r="M3092" s="958" t="s">
        <v>921</v>
      </c>
      <c r="N3092" s="678">
        <f t="shared" ca="1" si="524"/>
        <v>5.2770736814206991</v>
      </c>
      <c r="O3092" s="678">
        <f t="shared" ca="1" si="531"/>
        <v>1.1120357676585388</v>
      </c>
      <c r="P3092" s="678">
        <f t="shared" ca="1" si="531"/>
        <v>0.12250999355075799</v>
      </c>
      <c r="Q3092" s="678">
        <f t="shared" ca="1" si="531"/>
        <v>1.3915229135046767</v>
      </c>
      <c r="R3092" s="678">
        <f t="shared" ca="1" si="531"/>
        <v>0.14532695870736229</v>
      </c>
      <c r="S3092" s="678">
        <f t="shared" ca="1" si="531"/>
        <v>2.7579611769787695E-3</v>
      </c>
      <c r="T3092" s="678">
        <f t="shared" ca="1" si="531"/>
        <v>0.25360547424434948</v>
      </c>
      <c r="U3092" s="678">
        <f t="shared" ca="1" si="531"/>
        <v>0</v>
      </c>
      <c r="V3092" s="678">
        <f t="shared" ca="1" si="531"/>
        <v>3.4319011216327661E-2</v>
      </c>
      <c r="W3092" s="678">
        <f t="shared" ca="1" si="526"/>
        <v>2.2149956013617076</v>
      </c>
      <c r="X3092" s="678">
        <f t="shared" ca="1" si="532"/>
        <v>0</v>
      </c>
      <c r="Y3092" s="678">
        <f t="shared" ca="1" si="532"/>
        <v>0</v>
      </c>
      <c r="Z3092" s="678">
        <f t="shared" ca="1" si="532"/>
        <v>0</v>
      </c>
      <c r="AA3092" t="str">
        <f t="shared" si="527"/>
        <v>ASR_CMS_19</v>
      </c>
      <c r="AB3092" s="957">
        <f t="shared" si="528"/>
        <v>45406</v>
      </c>
      <c r="AC3092" t="str">
        <f t="shared" si="529"/>
        <v>Unaudited</v>
      </c>
    </row>
    <row r="3093" spans="1:29" x14ac:dyDescent="0.25">
      <c r="A3093" t="s">
        <v>421</v>
      </c>
      <c r="B3093" t="s">
        <v>1380</v>
      </c>
      <c r="C3093" t="s">
        <v>1381</v>
      </c>
      <c r="D3093">
        <v>1900</v>
      </c>
      <c r="E3093" s="957">
        <v>1</v>
      </c>
      <c r="F3093" t="s">
        <v>441</v>
      </c>
      <c r="G3093" s="957">
        <v>274</v>
      </c>
      <c r="H3093" t="s">
        <v>388</v>
      </c>
      <c r="I3093" s="937" t="s">
        <v>489</v>
      </c>
      <c r="J3093" s="937" t="s">
        <v>445</v>
      </c>
      <c r="K3093" s="937" t="s">
        <v>446</v>
      </c>
      <c r="L3093" s="937">
        <v>5.0999999999999996</v>
      </c>
      <c r="M3093" s="958" t="s">
        <v>37</v>
      </c>
      <c r="N3093" s="678">
        <f t="shared" ca="1" si="524"/>
        <v>377563.16000000003</v>
      </c>
      <c r="O3093" s="678">
        <f t="shared" ca="1" si="531"/>
        <v>124867.19</v>
      </c>
      <c r="P3093" s="678">
        <f t="shared" ca="1" si="531"/>
        <v>89943.74000000002</v>
      </c>
      <c r="Q3093" s="678">
        <f t="shared" ca="1" si="531"/>
        <v>57768.480000000003</v>
      </c>
      <c r="R3093" s="678">
        <f t="shared" ca="1" si="531"/>
        <v>52181.770000000004</v>
      </c>
      <c r="S3093" s="678">
        <f t="shared" ca="1" si="531"/>
        <v>2106.96</v>
      </c>
      <c r="T3093" s="678">
        <f t="shared" ca="1" si="531"/>
        <v>45690.920000000013</v>
      </c>
      <c r="U3093" s="678">
        <f t="shared" ca="1" si="531"/>
        <v>0</v>
      </c>
      <c r="V3093" s="678">
        <f t="shared" ca="1" si="531"/>
        <v>1384.75</v>
      </c>
      <c r="W3093" s="678">
        <f t="shared" ca="1" si="526"/>
        <v>3619.35</v>
      </c>
      <c r="X3093" s="678">
        <f t="shared" ca="1" si="532"/>
        <v>0</v>
      </c>
      <c r="Y3093" s="678">
        <f t="shared" ca="1" si="532"/>
        <v>0</v>
      </c>
      <c r="Z3093" s="678">
        <f t="shared" ca="1" si="532"/>
        <v>0</v>
      </c>
      <c r="AA3093" t="str">
        <f t="shared" si="527"/>
        <v>ASR_CMS_19</v>
      </c>
      <c r="AB3093" s="957">
        <f t="shared" si="528"/>
        <v>45406</v>
      </c>
      <c r="AC3093" t="str">
        <f t="shared" si="529"/>
        <v>Unaudited</v>
      </c>
    </row>
    <row r="3094" spans="1:29" ht="30" x14ac:dyDescent="0.25">
      <c r="A3094" t="s">
        <v>421</v>
      </c>
      <c r="B3094" t="s">
        <v>1380</v>
      </c>
      <c r="C3094" t="s">
        <v>1381</v>
      </c>
      <c r="D3094">
        <v>1900</v>
      </c>
      <c r="E3094" s="957">
        <v>1</v>
      </c>
      <c r="F3094" t="s">
        <v>441</v>
      </c>
      <c r="G3094" s="957">
        <v>274</v>
      </c>
      <c r="H3094" t="s">
        <v>388</v>
      </c>
      <c r="I3094" s="937" t="s">
        <v>489</v>
      </c>
      <c r="J3094" s="937" t="s">
        <v>445</v>
      </c>
      <c r="K3094" s="937" t="s">
        <v>446</v>
      </c>
      <c r="L3094" s="937">
        <v>5.2</v>
      </c>
      <c r="M3094" s="958" t="s">
        <v>304</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ASR_CMS_19</v>
      </c>
      <c r="AB3094" s="957">
        <f t="shared" si="528"/>
        <v>45406</v>
      </c>
      <c r="AC3094" t="str">
        <f t="shared" si="529"/>
        <v>Unaudited</v>
      </c>
    </row>
    <row r="3095" spans="1:29" ht="30" x14ac:dyDescent="0.25">
      <c r="A3095" t="s">
        <v>421</v>
      </c>
      <c r="B3095" t="s">
        <v>1380</v>
      </c>
      <c r="C3095" t="s">
        <v>1381</v>
      </c>
      <c r="D3095">
        <v>1900</v>
      </c>
      <c r="E3095" s="957">
        <v>1</v>
      </c>
      <c r="F3095" t="s">
        <v>441</v>
      </c>
      <c r="G3095" s="957">
        <v>274</v>
      </c>
      <c r="H3095" t="s">
        <v>388</v>
      </c>
      <c r="I3095" s="958" t="s">
        <v>489</v>
      </c>
      <c r="J3095" s="958" t="s">
        <v>445</v>
      </c>
      <c r="K3095" s="958" t="s">
        <v>446</v>
      </c>
      <c r="L3095" s="937">
        <v>5.3</v>
      </c>
      <c r="M3095" s="958" t="s">
        <v>305</v>
      </c>
      <c r="N3095" s="678">
        <f t="shared" ca="1" si="524"/>
        <v>5446.4283536501771</v>
      </c>
      <c r="O3095" s="678">
        <f t="shared" ca="1" si="531"/>
        <v>1801.2355973941521</v>
      </c>
      <c r="P3095" s="678">
        <f t="shared" ca="1" si="531"/>
        <v>1297.457452600353</v>
      </c>
      <c r="Q3095" s="678">
        <f t="shared" ca="1" si="531"/>
        <v>833.32252918762822</v>
      </c>
      <c r="R3095" s="678">
        <f t="shared" ca="1" si="531"/>
        <v>752.73305709077169</v>
      </c>
      <c r="S3095" s="678">
        <f t="shared" ca="1" si="531"/>
        <v>30.393343153518408</v>
      </c>
      <c r="T3095" s="678">
        <f t="shared" ca="1" si="531"/>
        <v>659.10117446935749</v>
      </c>
      <c r="U3095" s="678">
        <f t="shared" ca="1" si="531"/>
        <v>0</v>
      </c>
      <c r="V3095" s="678">
        <f t="shared" ca="1" si="531"/>
        <v>19.975311316700186</v>
      </c>
      <c r="W3095" s="678">
        <f t="shared" ca="1" si="526"/>
        <v>52.209888437695469</v>
      </c>
      <c r="X3095" s="678">
        <f t="shared" ca="1" si="532"/>
        <v>0</v>
      </c>
      <c r="Y3095" s="678">
        <f t="shared" ca="1" si="532"/>
        <v>0</v>
      </c>
      <c r="Z3095" s="678">
        <f t="shared" ca="1" si="532"/>
        <v>0</v>
      </c>
      <c r="AA3095" t="str">
        <f t="shared" si="527"/>
        <v>ASR_CMS_19</v>
      </c>
      <c r="AB3095" s="957">
        <f t="shared" si="528"/>
        <v>45406</v>
      </c>
      <c r="AC3095" t="str">
        <f t="shared" si="529"/>
        <v>Unaudited</v>
      </c>
    </row>
    <row r="3096" spans="1:29" x14ac:dyDescent="0.25">
      <c r="A3096" t="s">
        <v>421</v>
      </c>
      <c r="B3096" t="s">
        <v>1380</v>
      </c>
      <c r="C3096" t="s">
        <v>1381</v>
      </c>
      <c r="D3096">
        <v>1900</v>
      </c>
      <c r="E3096" s="957">
        <v>1</v>
      </c>
      <c r="F3096" t="s">
        <v>441</v>
      </c>
      <c r="G3096" s="957">
        <v>274</v>
      </c>
      <c r="H3096" t="s">
        <v>388</v>
      </c>
      <c r="I3096" s="958" t="s">
        <v>489</v>
      </c>
      <c r="J3096" s="958" t="s">
        <v>445</v>
      </c>
      <c r="K3096" s="958" t="s">
        <v>446</v>
      </c>
      <c r="L3096" s="937" t="s">
        <v>82</v>
      </c>
      <c r="M3096" s="958" t="s">
        <v>454</v>
      </c>
      <c r="N3096" s="678">
        <f t="shared" ca="1" si="524"/>
        <v>386.89237351927846</v>
      </c>
      <c r="O3096" s="678">
        <f t="shared" ca="1" si="531"/>
        <v>81.529685496435178</v>
      </c>
      <c r="P3096" s="678">
        <f t="shared" ca="1" si="531"/>
        <v>8.9819064591729685</v>
      </c>
      <c r="Q3096" s="678">
        <f t="shared" ca="1" si="531"/>
        <v>102.02048243285955</v>
      </c>
      <c r="R3096" s="678">
        <f t="shared" ca="1" si="531"/>
        <v>10.654748329284722</v>
      </c>
      <c r="S3096" s="678">
        <f t="shared" ca="1" si="531"/>
        <v>0.20220186608197421</v>
      </c>
      <c r="T3096" s="678">
        <f t="shared" ca="1" si="531"/>
        <v>18.593263954855974</v>
      </c>
      <c r="U3096" s="678">
        <f t="shared" ca="1" si="531"/>
        <v>0</v>
      </c>
      <c r="V3096" s="678">
        <f t="shared" ca="1" si="531"/>
        <v>2.5161224777034183</v>
      </c>
      <c r="W3096" s="678">
        <f t="shared" ca="1" si="526"/>
        <v>162.39396250288468</v>
      </c>
      <c r="X3096" s="678">
        <f t="shared" ca="1" si="532"/>
        <v>0</v>
      </c>
      <c r="Y3096" s="678">
        <f t="shared" ca="1" si="532"/>
        <v>0</v>
      </c>
      <c r="Z3096" s="678">
        <f t="shared" ca="1" si="532"/>
        <v>0</v>
      </c>
      <c r="AA3096" t="str">
        <f t="shared" si="527"/>
        <v>ASR_CMS_19</v>
      </c>
      <c r="AB3096" s="957">
        <f t="shared" si="528"/>
        <v>45406</v>
      </c>
      <c r="AC3096" t="str">
        <f t="shared" si="529"/>
        <v>Unaudited</v>
      </c>
    </row>
    <row r="3097" spans="1:29" x14ac:dyDescent="0.25">
      <c r="A3097" t="s">
        <v>421</v>
      </c>
      <c r="B3097" t="s">
        <v>1380</v>
      </c>
      <c r="C3097" t="s">
        <v>1381</v>
      </c>
      <c r="D3097">
        <v>1900</v>
      </c>
      <c r="E3097" s="957">
        <v>1</v>
      </c>
      <c r="F3097" t="s">
        <v>441</v>
      </c>
      <c r="G3097" s="957">
        <v>274</v>
      </c>
      <c r="H3097" t="s">
        <v>388</v>
      </c>
      <c r="I3097" s="958" t="s">
        <v>489</v>
      </c>
      <c r="J3097" s="958" t="s">
        <v>445</v>
      </c>
      <c r="K3097" s="958" t="s">
        <v>447</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ASR_CMS_19</v>
      </c>
      <c r="AB3097" s="957">
        <f t="shared" si="528"/>
        <v>45406</v>
      </c>
      <c r="AC3097" t="str">
        <f t="shared" si="529"/>
        <v>Unaudited</v>
      </c>
    </row>
    <row r="3098" spans="1:29" x14ac:dyDescent="0.25">
      <c r="A3098" t="s">
        <v>421</v>
      </c>
      <c r="B3098" t="s">
        <v>1380</v>
      </c>
      <c r="C3098" t="s">
        <v>1381</v>
      </c>
      <c r="D3098">
        <v>1900</v>
      </c>
      <c r="E3098" s="957">
        <v>1</v>
      </c>
      <c r="F3098" t="s">
        <v>441</v>
      </c>
      <c r="G3098" s="957">
        <v>274</v>
      </c>
      <c r="H3098" t="s">
        <v>388</v>
      </c>
      <c r="I3098" s="958" t="s">
        <v>489</v>
      </c>
      <c r="J3098" s="958" t="s">
        <v>445</v>
      </c>
      <c r="K3098" s="958" t="s">
        <v>447</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ASR_CMS_19</v>
      </c>
      <c r="AB3098" s="957">
        <f t="shared" si="528"/>
        <v>45406</v>
      </c>
      <c r="AC3098" t="str">
        <f t="shared" si="529"/>
        <v>Unaudited</v>
      </c>
    </row>
    <row r="3099" spans="1:29" x14ac:dyDescent="0.25">
      <c r="A3099" t="s">
        <v>421</v>
      </c>
      <c r="B3099" t="s">
        <v>1380</v>
      </c>
      <c r="C3099" t="s">
        <v>1381</v>
      </c>
      <c r="D3099">
        <v>1900</v>
      </c>
      <c r="E3099" s="957">
        <v>1</v>
      </c>
      <c r="F3099" t="s">
        <v>441</v>
      </c>
      <c r="G3099" s="957">
        <v>274</v>
      </c>
      <c r="H3099" t="s">
        <v>388</v>
      </c>
      <c r="I3099" s="958" t="s">
        <v>489</v>
      </c>
      <c r="J3099" s="958" t="s">
        <v>445</v>
      </c>
      <c r="K3099" s="958" t="s">
        <v>447</v>
      </c>
      <c r="L3099" s="953">
        <v>6.3</v>
      </c>
      <c r="M3099" s="958" t="s">
        <v>185</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ASR_CMS_19</v>
      </c>
      <c r="AB3099" s="957">
        <f t="shared" si="528"/>
        <v>45406</v>
      </c>
      <c r="AC3099" t="str">
        <f t="shared" si="529"/>
        <v>Unaudited</v>
      </c>
    </row>
    <row r="3100" spans="1:29" x14ac:dyDescent="0.25">
      <c r="A3100" t="s">
        <v>421</v>
      </c>
      <c r="B3100" t="s">
        <v>1380</v>
      </c>
      <c r="C3100" t="s">
        <v>1381</v>
      </c>
      <c r="D3100">
        <v>1900</v>
      </c>
      <c r="E3100" s="957">
        <v>1</v>
      </c>
      <c r="F3100" t="s">
        <v>441</v>
      </c>
      <c r="G3100" s="957">
        <v>274</v>
      </c>
      <c r="H3100" t="s">
        <v>388</v>
      </c>
      <c r="I3100" s="958" t="s">
        <v>489</v>
      </c>
      <c r="J3100" s="958" t="s">
        <v>445</v>
      </c>
      <c r="K3100" s="958" t="s">
        <v>447</v>
      </c>
      <c r="L3100" s="937" t="s">
        <v>87</v>
      </c>
      <c r="M3100" s="958" t="s">
        <v>455</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ASR_CMS_19</v>
      </c>
      <c r="AB3100" s="957">
        <f t="shared" si="528"/>
        <v>45406</v>
      </c>
      <c r="AC3100" t="str">
        <f t="shared" si="529"/>
        <v>Unaudited</v>
      </c>
    </row>
    <row r="3101" spans="1:29" x14ac:dyDescent="0.25">
      <c r="A3101" t="s">
        <v>421</v>
      </c>
      <c r="B3101" t="s">
        <v>1380</v>
      </c>
      <c r="C3101" t="s">
        <v>1381</v>
      </c>
      <c r="D3101">
        <v>1900</v>
      </c>
      <c r="E3101" s="957">
        <v>1</v>
      </c>
      <c r="F3101" t="s">
        <v>441</v>
      </c>
      <c r="G3101" s="957">
        <v>274</v>
      </c>
      <c r="H3101" t="s">
        <v>388</v>
      </c>
      <c r="I3101" s="937" t="s">
        <v>489</v>
      </c>
      <c r="J3101" s="937" t="s">
        <v>445</v>
      </c>
      <c r="K3101" s="937" t="s">
        <v>448</v>
      </c>
      <c r="L3101" s="937">
        <v>7.1</v>
      </c>
      <c r="M3101" s="958" t="s">
        <v>20</v>
      </c>
      <c r="N3101" s="678">
        <f t="shared" ca="1" si="524"/>
        <v>296634.7</v>
      </c>
      <c r="O3101" s="678">
        <f t="shared" ca="1" si="533"/>
        <v>63068.235384184562</v>
      </c>
      <c r="P3101" s="678">
        <f t="shared" ca="1" si="533"/>
        <v>4054.3204871663561</v>
      </c>
      <c r="Q3101" s="678">
        <f t="shared" ca="1" si="533"/>
        <v>149154.31384580099</v>
      </c>
      <c r="R3101" s="678">
        <f t="shared" ca="1" si="533"/>
        <v>10598.58302725974</v>
      </c>
      <c r="S3101" s="678">
        <f t="shared" ca="1" si="533"/>
        <v>808.26836328664763</v>
      </c>
      <c r="T3101" s="678">
        <f t="shared" ca="1" si="533"/>
        <v>19860.370617985016</v>
      </c>
      <c r="U3101" s="678">
        <f t="shared" ca="1" si="533"/>
        <v>0</v>
      </c>
      <c r="V3101" s="678">
        <f t="shared" ca="1" si="533"/>
        <v>970.17698781741058</v>
      </c>
      <c r="W3101" s="678">
        <f t="shared" ca="1" si="526"/>
        <v>48120.431286499232</v>
      </c>
      <c r="X3101" s="678">
        <f t="shared" ca="1" si="532"/>
        <v>0</v>
      </c>
      <c r="Y3101" s="678">
        <f t="shared" ca="1" si="532"/>
        <v>0</v>
      </c>
      <c r="Z3101" s="678">
        <f t="shared" ca="1" si="532"/>
        <v>0</v>
      </c>
      <c r="AA3101" t="str">
        <f t="shared" si="527"/>
        <v>ASR_CMS_19</v>
      </c>
      <c r="AB3101" s="957">
        <f t="shared" si="528"/>
        <v>45406</v>
      </c>
      <c r="AC3101" t="str">
        <f t="shared" si="529"/>
        <v>Unaudited</v>
      </c>
    </row>
    <row r="3102" spans="1:29" x14ac:dyDescent="0.25">
      <c r="A3102" t="s">
        <v>421</v>
      </c>
      <c r="B3102" t="s">
        <v>1380</v>
      </c>
      <c r="C3102" t="s">
        <v>1381</v>
      </c>
      <c r="D3102">
        <v>1900</v>
      </c>
      <c r="E3102" s="957">
        <v>1</v>
      </c>
      <c r="F3102" t="s">
        <v>441</v>
      </c>
      <c r="G3102" s="957">
        <v>274</v>
      </c>
      <c r="H3102" t="s">
        <v>388</v>
      </c>
      <c r="I3102" s="958" t="s">
        <v>489</v>
      </c>
      <c r="J3102" s="958" t="s">
        <v>445</v>
      </c>
      <c r="K3102" s="958" t="s">
        <v>448</v>
      </c>
      <c r="L3102" s="937">
        <v>7.2</v>
      </c>
      <c r="M3102" s="958"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ASR_CMS_19</v>
      </c>
      <c r="AB3102" s="957">
        <f t="shared" si="528"/>
        <v>45406</v>
      </c>
      <c r="AC3102" t="str">
        <f t="shared" si="529"/>
        <v>Unaudited</v>
      </c>
    </row>
    <row r="3103" spans="1:29" x14ac:dyDescent="0.25">
      <c r="A3103" t="s">
        <v>421</v>
      </c>
      <c r="B3103" t="s">
        <v>1380</v>
      </c>
      <c r="C3103" t="s">
        <v>1381</v>
      </c>
      <c r="D3103">
        <v>1900</v>
      </c>
      <c r="E3103" s="957">
        <v>1</v>
      </c>
      <c r="F3103" t="s">
        <v>441</v>
      </c>
      <c r="G3103" s="957">
        <v>274</v>
      </c>
      <c r="H3103" t="s">
        <v>388</v>
      </c>
      <c r="I3103" s="937" t="s">
        <v>489</v>
      </c>
      <c r="J3103" s="937" t="s">
        <v>445</v>
      </c>
      <c r="K3103" s="937" t="s">
        <v>448</v>
      </c>
      <c r="L3103" s="937">
        <v>7.3</v>
      </c>
      <c r="M3103" s="937" t="s">
        <v>156</v>
      </c>
      <c r="N3103" s="678">
        <f t="shared" ca="1" si="524"/>
        <v>2327.6693232828929</v>
      </c>
      <c r="O3103" s="678">
        <f t="shared" ca="1" si="533"/>
        <v>497.71073199343141</v>
      </c>
      <c r="P3103" s="678">
        <f t="shared" ca="1" si="533"/>
        <v>59.786445538911401</v>
      </c>
      <c r="Q3103" s="678">
        <f t="shared" ca="1" si="533"/>
        <v>631.46740950428045</v>
      </c>
      <c r="R3103" s="678">
        <f t="shared" ca="1" si="533"/>
        <v>86.980369625909276</v>
      </c>
      <c r="S3103" s="678">
        <f t="shared" ca="1" si="533"/>
        <v>1.1069960150712628</v>
      </c>
      <c r="T3103" s="678">
        <f t="shared" ca="1" si="533"/>
        <v>111.23395787095831</v>
      </c>
      <c r="U3103" s="678">
        <f t="shared" ca="1" si="533"/>
        <v>0</v>
      </c>
      <c r="V3103" s="678">
        <f t="shared" ca="1" si="533"/>
        <v>13.775033881832321</v>
      </c>
      <c r="W3103" s="678">
        <f t="shared" ca="1" si="526"/>
        <v>925.60837885249862</v>
      </c>
      <c r="X3103" s="678">
        <f t="shared" ca="1" si="532"/>
        <v>0</v>
      </c>
      <c r="Y3103" s="678">
        <f t="shared" ca="1" si="532"/>
        <v>0</v>
      </c>
      <c r="Z3103" s="678">
        <f t="shared" ca="1" si="532"/>
        <v>0</v>
      </c>
      <c r="AA3103" t="str">
        <f t="shared" si="527"/>
        <v>ASR_CMS_19</v>
      </c>
      <c r="AB3103" s="957">
        <f t="shared" si="528"/>
        <v>45406</v>
      </c>
      <c r="AC3103" t="str">
        <f t="shared" si="529"/>
        <v>Unaudited</v>
      </c>
    </row>
    <row r="3104" spans="1:29" x14ac:dyDescent="0.25">
      <c r="A3104" t="s">
        <v>421</v>
      </c>
      <c r="B3104" t="s">
        <v>1380</v>
      </c>
      <c r="C3104" t="s">
        <v>1381</v>
      </c>
      <c r="D3104">
        <v>1900</v>
      </c>
      <c r="E3104" s="957">
        <v>1</v>
      </c>
      <c r="F3104" t="s">
        <v>441</v>
      </c>
      <c r="G3104" s="957">
        <v>274</v>
      </c>
      <c r="H3104" t="s">
        <v>388</v>
      </c>
      <c r="I3104" s="937" t="s">
        <v>489</v>
      </c>
      <c r="J3104" s="937" t="s">
        <v>445</v>
      </c>
      <c r="K3104" s="937" t="s">
        <v>448</v>
      </c>
      <c r="L3104" s="937" t="s">
        <v>91</v>
      </c>
      <c r="M3104" s="958" t="s">
        <v>456</v>
      </c>
      <c r="N3104" s="678">
        <f t="shared" ca="1" si="524"/>
        <v>14.597050714667114</v>
      </c>
      <c r="O3104" s="678">
        <f t="shared" ca="1" si="533"/>
        <v>3.0760310499711179</v>
      </c>
      <c r="P3104" s="678">
        <f t="shared" ca="1" si="533"/>
        <v>0.33887807843390039</v>
      </c>
      <c r="Q3104" s="678">
        <f t="shared" ca="1" si="533"/>
        <v>3.849127710792291</v>
      </c>
      <c r="R3104" s="678">
        <f t="shared" ca="1" si="533"/>
        <v>0.40199267899715779</v>
      </c>
      <c r="S3104" s="678">
        <f t="shared" ca="1" si="533"/>
        <v>7.6288681189313565E-3</v>
      </c>
      <c r="T3104" s="678">
        <f t="shared" ca="1" si="533"/>
        <v>0.70150469607719146</v>
      </c>
      <c r="U3104" s="678">
        <f t="shared" ca="1" si="533"/>
        <v>0</v>
      </c>
      <c r="V3104" s="678">
        <f t="shared" ca="1" si="533"/>
        <v>9.4930709223505924E-2</v>
      </c>
      <c r="W3104" s="678">
        <f t="shared" ca="1" si="526"/>
        <v>6.126956923053017</v>
      </c>
      <c r="X3104" s="678">
        <f t="shared" ca="1" si="532"/>
        <v>0</v>
      </c>
      <c r="Y3104" s="678">
        <f t="shared" ca="1" si="532"/>
        <v>0</v>
      </c>
      <c r="Z3104" s="678">
        <f t="shared" ca="1" si="532"/>
        <v>0</v>
      </c>
      <c r="AA3104" t="str">
        <f t="shared" si="527"/>
        <v>ASR_CMS_19</v>
      </c>
      <c r="AB3104" s="957">
        <f t="shared" si="528"/>
        <v>45406</v>
      </c>
      <c r="AC3104" t="str">
        <f t="shared" si="529"/>
        <v>Unaudited</v>
      </c>
    </row>
    <row r="3105" spans="1:29" x14ac:dyDescent="0.25">
      <c r="A3105" t="s">
        <v>421</v>
      </c>
      <c r="B3105" t="s">
        <v>1380</v>
      </c>
      <c r="C3105" t="s">
        <v>1381</v>
      </c>
      <c r="D3105">
        <v>1900</v>
      </c>
      <c r="E3105" s="957">
        <v>1</v>
      </c>
      <c r="F3105" t="s">
        <v>441</v>
      </c>
      <c r="G3105" s="957">
        <v>274</v>
      </c>
      <c r="H3105" t="s">
        <v>388</v>
      </c>
      <c r="I3105" s="937" t="s">
        <v>489</v>
      </c>
      <c r="J3105" s="937" t="s">
        <v>445</v>
      </c>
      <c r="K3105" s="937" t="s">
        <v>449</v>
      </c>
      <c r="L3105" s="937">
        <v>8.1</v>
      </c>
      <c r="M3105" s="958" t="s">
        <v>22</v>
      </c>
      <c r="N3105" s="678">
        <f t="shared" ca="1" si="524"/>
        <v>7734495.998386411</v>
      </c>
      <c r="O3105" s="678">
        <f t="shared" ca="1" si="533"/>
        <v>2524554.0213375716</v>
      </c>
      <c r="P3105" s="678">
        <f t="shared" ca="1" si="533"/>
        <v>454720.04269698658</v>
      </c>
      <c r="Q3105" s="678">
        <f t="shared" ca="1" si="533"/>
        <v>2584912.8966495912</v>
      </c>
      <c r="R3105" s="678">
        <f t="shared" ca="1" si="533"/>
        <v>581060.79950127529</v>
      </c>
      <c r="S3105" s="678">
        <f t="shared" ca="1" si="533"/>
        <v>415.23667881420056</v>
      </c>
      <c r="T3105" s="678">
        <f t="shared" ca="1" si="533"/>
        <v>548055.68619593314</v>
      </c>
      <c r="U3105" s="678">
        <f t="shared" ca="1" si="533"/>
        <v>0</v>
      </c>
      <c r="V3105" s="678">
        <f t="shared" ca="1" si="533"/>
        <v>95438.716638604223</v>
      </c>
      <c r="W3105" s="678">
        <f t="shared" ca="1" si="526"/>
        <v>945338.5986876348</v>
      </c>
      <c r="X3105" s="678">
        <f t="shared" ca="1" si="532"/>
        <v>0</v>
      </c>
      <c r="Y3105" s="678">
        <f t="shared" ca="1" si="532"/>
        <v>0</v>
      </c>
      <c r="Z3105" s="678">
        <f t="shared" ca="1" si="532"/>
        <v>0</v>
      </c>
      <c r="AA3105" t="str">
        <f t="shared" si="527"/>
        <v>ASR_CMS_19</v>
      </c>
      <c r="AB3105" s="957">
        <f t="shared" si="528"/>
        <v>45406</v>
      </c>
      <c r="AC3105" t="str">
        <f t="shared" si="529"/>
        <v>Unaudited</v>
      </c>
    </row>
    <row r="3106" spans="1:29" x14ac:dyDescent="0.25">
      <c r="A3106" t="s">
        <v>421</v>
      </c>
      <c r="B3106" t="s">
        <v>1380</v>
      </c>
      <c r="C3106" t="s">
        <v>1381</v>
      </c>
      <c r="D3106">
        <v>1900</v>
      </c>
      <c r="E3106" s="957">
        <v>1</v>
      </c>
      <c r="F3106" t="s">
        <v>441</v>
      </c>
      <c r="G3106" s="957">
        <v>274</v>
      </c>
      <c r="H3106" t="s">
        <v>388</v>
      </c>
      <c r="I3106" s="937" t="s">
        <v>489</v>
      </c>
      <c r="J3106" s="937" t="s">
        <v>445</v>
      </c>
      <c r="K3106" s="937" t="s">
        <v>449</v>
      </c>
      <c r="L3106" s="937" t="s">
        <v>113</v>
      </c>
      <c r="M3106" s="958" t="s">
        <v>444</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ASR_CMS_19</v>
      </c>
      <c r="AB3106" s="957">
        <f t="shared" si="528"/>
        <v>45406</v>
      </c>
      <c r="AC3106" t="str">
        <f t="shared" si="529"/>
        <v>Unaudited</v>
      </c>
    </row>
    <row r="3107" spans="1:29" x14ac:dyDescent="0.25">
      <c r="A3107" t="s">
        <v>421</v>
      </c>
      <c r="B3107" t="s">
        <v>1380</v>
      </c>
      <c r="C3107" t="s">
        <v>1381</v>
      </c>
      <c r="D3107">
        <v>1900</v>
      </c>
      <c r="E3107" s="957">
        <v>1</v>
      </c>
      <c r="F3107" t="s">
        <v>441</v>
      </c>
      <c r="G3107" s="957">
        <v>274</v>
      </c>
      <c r="H3107" t="s">
        <v>388</v>
      </c>
      <c r="I3107" s="937" t="s">
        <v>489</v>
      </c>
      <c r="J3107" s="937" t="s">
        <v>445</v>
      </c>
      <c r="K3107" s="937" t="s">
        <v>449</v>
      </c>
      <c r="L3107" s="943" t="s">
        <v>115</v>
      </c>
      <c r="M3107" s="959" t="s">
        <v>158</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ASR_CMS_19</v>
      </c>
      <c r="AB3107" s="957">
        <f t="shared" si="528"/>
        <v>45406</v>
      </c>
      <c r="AC3107" t="str">
        <f t="shared" si="529"/>
        <v>Unaudited</v>
      </c>
    </row>
    <row r="3108" spans="1:29" x14ac:dyDescent="0.25">
      <c r="A3108" t="s">
        <v>421</v>
      </c>
      <c r="B3108" t="s">
        <v>1380</v>
      </c>
      <c r="C3108" t="s">
        <v>1381</v>
      </c>
      <c r="D3108">
        <v>1900</v>
      </c>
      <c r="E3108" s="957">
        <v>1</v>
      </c>
      <c r="F3108" t="s">
        <v>441</v>
      </c>
      <c r="G3108" s="957">
        <v>274</v>
      </c>
      <c r="H3108" t="s">
        <v>388</v>
      </c>
      <c r="I3108" s="937" t="s">
        <v>489</v>
      </c>
      <c r="J3108" s="937" t="s">
        <v>445</v>
      </c>
      <c r="K3108" s="937" t="s">
        <v>449</v>
      </c>
      <c r="L3108" s="937" t="s">
        <v>116</v>
      </c>
      <c r="M3108" s="958" t="s">
        <v>114</v>
      </c>
      <c r="N3108" s="678">
        <f t="shared" ca="1" si="535"/>
        <v>-24871.726863618755</v>
      </c>
      <c r="O3108" s="678">
        <f t="shared" ca="1" si="534"/>
        <v>-8118.1783640792928</v>
      </c>
      <c r="P3108" s="678">
        <f t="shared" ca="1" si="534"/>
        <v>-1462.2378373111781</v>
      </c>
      <c r="Q3108" s="678">
        <f t="shared" ca="1" si="534"/>
        <v>-8312.2736821024646</v>
      </c>
      <c r="R3108" s="678">
        <f t="shared" ca="1" si="534"/>
        <v>-1868.5103075063544</v>
      </c>
      <c r="S3108" s="678">
        <f t="shared" ca="1" si="534"/>
        <v>-1.3352716533019817</v>
      </c>
      <c r="T3108" s="678">
        <f t="shared" ca="1" si="534"/>
        <v>-1762.3761568901389</v>
      </c>
      <c r="U3108" s="678">
        <f t="shared" ca="1" si="534"/>
        <v>0</v>
      </c>
      <c r="V3108" s="678">
        <f t="shared" ca="1" si="534"/>
        <v>-306.90114688079007</v>
      </c>
      <c r="W3108" s="678">
        <f t="shared" ca="1" si="526"/>
        <v>-3039.9140971952315</v>
      </c>
      <c r="X3108" s="678">
        <f t="shared" ca="1" si="534"/>
        <v>0</v>
      </c>
      <c r="Y3108" s="678">
        <f t="shared" ca="1" si="534"/>
        <v>0</v>
      </c>
      <c r="Z3108" s="678">
        <f t="shared" ca="1" si="534"/>
        <v>0</v>
      </c>
      <c r="AA3108" t="str">
        <f t="shared" si="527"/>
        <v>ASR_CMS_19</v>
      </c>
      <c r="AB3108" s="957">
        <f t="shared" si="528"/>
        <v>45406</v>
      </c>
      <c r="AC3108" t="str">
        <f t="shared" si="529"/>
        <v>Unaudited</v>
      </c>
    </row>
    <row r="3109" spans="1:29" x14ac:dyDescent="0.25">
      <c r="A3109" t="s">
        <v>421</v>
      </c>
      <c r="B3109" t="s">
        <v>1380</v>
      </c>
      <c r="C3109" t="s">
        <v>1381</v>
      </c>
      <c r="D3109">
        <v>1900</v>
      </c>
      <c r="E3109" s="957">
        <v>1</v>
      </c>
      <c r="F3109" t="s">
        <v>441</v>
      </c>
      <c r="G3109" s="957">
        <v>274</v>
      </c>
      <c r="H3109" t="s">
        <v>388</v>
      </c>
      <c r="I3109" s="937" t="s">
        <v>489</v>
      </c>
      <c r="J3109" s="937" t="s">
        <v>445</v>
      </c>
      <c r="K3109" s="937" t="s">
        <v>449</v>
      </c>
      <c r="L3109" s="937" t="s">
        <v>117</v>
      </c>
      <c r="M3109" s="958" t="s">
        <v>159</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ASR_CMS_19</v>
      </c>
      <c r="AB3109" s="957">
        <f t="shared" si="528"/>
        <v>45406</v>
      </c>
      <c r="AC3109" t="str">
        <f t="shared" si="529"/>
        <v>Unaudited</v>
      </c>
    </row>
    <row r="3110" spans="1:29" x14ac:dyDescent="0.25">
      <c r="A3110" t="s">
        <v>421</v>
      </c>
      <c r="B3110" t="s">
        <v>1380</v>
      </c>
      <c r="C3110" t="s">
        <v>1381</v>
      </c>
      <c r="D3110">
        <v>1900</v>
      </c>
      <c r="E3110" s="957">
        <v>1</v>
      </c>
      <c r="F3110" t="s">
        <v>441</v>
      </c>
      <c r="G3110" s="957">
        <v>274</v>
      </c>
      <c r="H3110" t="s">
        <v>388</v>
      </c>
      <c r="I3110" s="937" t="s">
        <v>489</v>
      </c>
      <c r="J3110" s="937" t="s">
        <v>445</v>
      </c>
      <c r="K3110" s="937" t="s">
        <v>449</v>
      </c>
      <c r="L3110" s="937" t="s">
        <v>160</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ASR_CMS_19</v>
      </c>
      <c r="AB3110" s="957">
        <f t="shared" si="528"/>
        <v>45406</v>
      </c>
      <c r="AC3110" t="str">
        <f t="shared" si="529"/>
        <v>Unaudited</v>
      </c>
    </row>
    <row r="3111" spans="1:29" x14ac:dyDescent="0.25">
      <c r="A3111" t="s">
        <v>421</v>
      </c>
      <c r="B3111" t="s">
        <v>1380</v>
      </c>
      <c r="C3111" t="s">
        <v>1381</v>
      </c>
      <c r="D3111">
        <v>1900</v>
      </c>
      <c r="E3111" s="957">
        <v>1</v>
      </c>
      <c r="F3111" t="s">
        <v>441</v>
      </c>
      <c r="G3111" s="957">
        <v>274</v>
      </c>
      <c r="H3111" t="s">
        <v>388</v>
      </c>
      <c r="I3111" s="937" t="s">
        <v>489</v>
      </c>
      <c r="J3111" s="937" t="s">
        <v>445</v>
      </c>
      <c r="K3111" s="937" t="s">
        <v>449</v>
      </c>
      <c r="L3111" s="937" t="s">
        <v>443</v>
      </c>
      <c r="M3111" s="958" t="s">
        <v>457</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ASR_CMS_19</v>
      </c>
      <c r="AB3111" s="957">
        <f t="shared" si="528"/>
        <v>45406</v>
      </c>
      <c r="AC3111" t="str">
        <f t="shared" si="529"/>
        <v>Unaudited</v>
      </c>
    </row>
    <row r="3112" spans="1:29" ht="30" x14ac:dyDescent="0.25">
      <c r="A3112" t="s">
        <v>421</v>
      </c>
      <c r="B3112" t="s">
        <v>1380</v>
      </c>
      <c r="C3112" t="s">
        <v>1381</v>
      </c>
      <c r="D3112">
        <v>1900</v>
      </c>
      <c r="E3112" s="957">
        <v>1</v>
      </c>
      <c r="F3112" t="s">
        <v>441</v>
      </c>
      <c r="G3112" s="957">
        <v>274</v>
      </c>
      <c r="H3112" t="s">
        <v>388</v>
      </c>
      <c r="I3112" s="937" t="s">
        <v>489</v>
      </c>
      <c r="J3112" s="937" t="s">
        <v>445</v>
      </c>
      <c r="K3112" s="937" t="s">
        <v>450</v>
      </c>
      <c r="L3112" s="937">
        <v>9.1</v>
      </c>
      <c r="M3112" s="958" t="s">
        <v>186</v>
      </c>
      <c r="N3112" s="678">
        <f t="shared" ca="1" si="535"/>
        <v>11768423.68</v>
      </c>
      <c r="O3112" s="678">
        <f t="shared" ca="1" si="534"/>
        <v>1148985.7099999997</v>
      </c>
      <c r="P3112" s="678">
        <f t="shared" ca="1" si="534"/>
        <v>68535</v>
      </c>
      <c r="Q3112" s="678">
        <f t="shared" ca="1" si="534"/>
        <v>2136211.29</v>
      </c>
      <c r="R3112" s="678">
        <f t="shared" ca="1" si="534"/>
        <v>307076.13</v>
      </c>
      <c r="S3112" s="678">
        <f t="shared" ca="1" si="534"/>
        <v>12335</v>
      </c>
      <c r="T3112" s="678">
        <f t="shared" ca="1" si="534"/>
        <v>224689.53</v>
      </c>
      <c r="U3112" s="678">
        <f t="shared" ca="1" si="534"/>
        <v>0</v>
      </c>
      <c r="V3112" s="678">
        <f t="shared" ca="1" si="534"/>
        <v>43005</v>
      </c>
      <c r="W3112" s="678">
        <f t="shared" ca="1" si="526"/>
        <v>7827586.0199999996</v>
      </c>
      <c r="X3112" s="678">
        <f t="shared" ca="1" si="534"/>
        <v>0</v>
      </c>
      <c r="Y3112" s="678">
        <f t="shared" ca="1" si="534"/>
        <v>0</v>
      </c>
      <c r="Z3112" s="678">
        <f t="shared" ca="1" si="534"/>
        <v>0</v>
      </c>
      <c r="AA3112" t="str">
        <f t="shared" si="527"/>
        <v>ASR_CMS_19</v>
      </c>
      <c r="AB3112" s="957">
        <f t="shared" si="528"/>
        <v>45406</v>
      </c>
      <c r="AC3112" t="str">
        <f t="shared" si="529"/>
        <v>Unaudited</v>
      </c>
    </row>
    <row r="3113" spans="1:29" x14ac:dyDescent="0.25">
      <c r="A3113" t="s">
        <v>421</v>
      </c>
      <c r="B3113" t="s">
        <v>1380</v>
      </c>
      <c r="C3113" t="s">
        <v>1381</v>
      </c>
      <c r="D3113">
        <v>1900</v>
      </c>
      <c r="E3113" s="957">
        <v>1</v>
      </c>
      <c r="F3113" t="s">
        <v>441</v>
      </c>
      <c r="G3113" s="957">
        <v>274</v>
      </c>
      <c r="H3113" t="s">
        <v>388</v>
      </c>
      <c r="I3113" s="937" t="s">
        <v>489</v>
      </c>
      <c r="J3113" s="937" t="s">
        <v>445</v>
      </c>
      <c r="K3113" s="937" t="s">
        <v>450</v>
      </c>
      <c r="L3113" s="937" t="s">
        <v>107</v>
      </c>
      <c r="M3113" s="958" t="s">
        <v>187</v>
      </c>
      <c r="N3113" s="678">
        <f t="shared" ca="1" si="535"/>
        <v>18701.64</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18701.64</v>
      </c>
      <c r="X3113" s="678">
        <f t="shared" ca="1" si="534"/>
        <v>0</v>
      </c>
      <c r="Y3113" s="678">
        <f t="shared" ca="1" si="534"/>
        <v>0</v>
      </c>
      <c r="Z3113" s="678">
        <f t="shared" ca="1" si="534"/>
        <v>0</v>
      </c>
      <c r="AA3113" t="str">
        <f t="shared" si="527"/>
        <v>ASR_CMS_19</v>
      </c>
      <c r="AB3113" s="957">
        <f t="shared" si="528"/>
        <v>45406</v>
      </c>
      <c r="AC3113" t="str">
        <f t="shared" si="529"/>
        <v>Unaudited</v>
      </c>
    </row>
    <row r="3114" spans="1:29" x14ac:dyDescent="0.25">
      <c r="A3114" t="s">
        <v>421</v>
      </c>
      <c r="B3114" t="s">
        <v>1380</v>
      </c>
      <c r="C3114" t="s">
        <v>1381</v>
      </c>
      <c r="D3114">
        <v>1900</v>
      </c>
      <c r="E3114" s="957">
        <v>1</v>
      </c>
      <c r="F3114" t="s">
        <v>441</v>
      </c>
      <c r="G3114" s="957">
        <v>274</v>
      </c>
      <c r="H3114" t="s">
        <v>388</v>
      </c>
      <c r="I3114" s="937" t="s">
        <v>489</v>
      </c>
      <c r="J3114" s="937" t="s">
        <v>445</v>
      </c>
      <c r="K3114" s="937" t="s">
        <v>450</v>
      </c>
      <c r="L3114" s="937" t="s">
        <v>1316</v>
      </c>
      <c r="M3114" s="958" t="s">
        <v>1317</v>
      </c>
      <c r="N3114" s="678">
        <f t="shared" ca="1" si="535"/>
        <v>87178.51</v>
      </c>
      <c r="O3114" s="678">
        <f t="shared" ca="1" si="534"/>
        <v>0</v>
      </c>
      <c r="P3114" s="678">
        <f t="shared" ca="1" si="534"/>
        <v>0</v>
      </c>
      <c r="Q3114" s="678">
        <f t="shared" ca="1" si="534"/>
        <v>63487.409999999996</v>
      </c>
      <c r="R3114" s="678">
        <f t="shared" ca="1" si="534"/>
        <v>0</v>
      </c>
      <c r="S3114" s="678">
        <f t="shared" ca="1" si="534"/>
        <v>0</v>
      </c>
      <c r="T3114" s="678">
        <f t="shared" ca="1" si="534"/>
        <v>23691.1</v>
      </c>
      <c r="U3114" s="678">
        <f t="shared" ca="1" si="534"/>
        <v>0</v>
      </c>
      <c r="V3114" s="678">
        <f t="shared" ca="1" si="534"/>
        <v>0</v>
      </c>
      <c r="W3114" s="678">
        <f t="shared" ca="1" si="526"/>
        <v>0</v>
      </c>
      <c r="X3114" s="678">
        <f t="shared" ca="1" si="534"/>
        <v>0</v>
      </c>
      <c r="Y3114" s="678">
        <f t="shared" ca="1" si="534"/>
        <v>0</v>
      </c>
      <c r="Z3114" s="678">
        <f t="shared" ca="1" si="534"/>
        <v>0</v>
      </c>
      <c r="AA3114" t="str">
        <f t="shared" si="527"/>
        <v>ASR_CMS_19</v>
      </c>
      <c r="AB3114" s="957">
        <f t="shared" si="528"/>
        <v>45406</v>
      </c>
      <c r="AC3114" t="str">
        <f t="shared" si="529"/>
        <v>Unaudited</v>
      </c>
    </row>
    <row r="3115" spans="1:29" x14ac:dyDescent="0.25">
      <c r="A3115" t="s">
        <v>421</v>
      </c>
      <c r="B3115" t="s">
        <v>1380</v>
      </c>
      <c r="C3115" t="s">
        <v>1381</v>
      </c>
      <c r="D3115">
        <v>1900</v>
      </c>
      <c r="E3115" s="957">
        <v>1</v>
      </c>
      <c r="F3115" t="s">
        <v>441</v>
      </c>
      <c r="G3115" s="957">
        <v>274</v>
      </c>
      <c r="H3115" t="s">
        <v>388</v>
      </c>
      <c r="I3115" s="937" t="s">
        <v>489</v>
      </c>
      <c r="J3115" s="937" t="s">
        <v>445</v>
      </c>
      <c r="K3115" s="937" t="s">
        <v>450</v>
      </c>
      <c r="L3115" s="937" t="s">
        <v>108</v>
      </c>
      <c r="M3115" s="958" t="s">
        <v>188</v>
      </c>
      <c r="N3115" s="678">
        <f t="shared" ca="1" si="535"/>
        <v>2104933.9399999995</v>
      </c>
      <c r="O3115" s="678">
        <f t="shared" ca="1" si="534"/>
        <v>343294.15999999992</v>
      </c>
      <c r="P3115" s="678">
        <f t="shared" ca="1" si="534"/>
        <v>37389</v>
      </c>
      <c r="Q3115" s="678">
        <f t="shared" ca="1" si="534"/>
        <v>779220.89</v>
      </c>
      <c r="R3115" s="678">
        <f t="shared" ca="1" si="534"/>
        <v>48336.639999999999</v>
      </c>
      <c r="S3115" s="678">
        <f t="shared" ca="1" si="534"/>
        <v>3214.28</v>
      </c>
      <c r="T3115" s="678">
        <f t="shared" ca="1" si="534"/>
        <v>187839.71</v>
      </c>
      <c r="U3115" s="678">
        <f t="shared" ca="1" si="534"/>
        <v>0</v>
      </c>
      <c r="V3115" s="678">
        <f t="shared" ca="1" si="534"/>
        <v>12898.030000000002</v>
      </c>
      <c r="W3115" s="678">
        <f t="shared" ca="1" si="526"/>
        <v>692741.22999999986</v>
      </c>
      <c r="X3115" s="678">
        <f t="shared" ca="1" si="534"/>
        <v>0</v>
      </c>
      <c r="Y3115" s="678">
        <f t="shared" ca="1" si="534"/>
        <v>0</v>
      </c>
      <c r="Z3115" s="678">
        <f t="shared" ca="1" si="534"/>
        <v>0</v>
      </c>
      <c r="AA3115" t="str">
        <f t="shared" si="527"/>
        <v>ASR_CMS_19</v>
      </c>
      <c r="AB3115" s="957">
        <f t="shared" si="528"/>
        <v>45406</v>
      </c>
      <c r="AC3115" t="str">
        <f t="shared" si="529"/>
        <v>Unaudited</v>
      </c>
    </row>
    <row r="3116" spans="1:29" x14ac:dyDescent="0.25">
      <c r="A3116" t="s">
        <v>421</v>
      </c>
      <c r="B3116" t="s">
        <v>1380</v>
      </c>
      <c r="C3116" t="s">
        <v>1381</v>
      </c>
      <c r="D3116">
        <v>1900</v>
      </c>
      <c r="E3116" s="957">
        <v>1</v>
      </c>
      <c r="F3116" t="s">
        <v>441</v>
      </c>
      <c r="G3116" s="957">
        <v>274</v>
      </c>
      <c r="H3116" t="s">
        <v>388</v>
      </c>
      <c r="I3116" s="937" t="s">
        <v>489</v>
      </c>
      <c r="J3116" s="937" t="s">
        <v>445</v>
      </c>
      <c r="K3116" s="937" t="s">
        <v>450</v>
      </c>
      <c r="L3116" s="937" t="s">
        <v>109</v>
      </c>
      <c r="M3116" s="958" t="s">
        <v>161</v>
      </c>
      <c r="N3116" s="678">
        <f t="shared" ca="1" si="535"/>
        <v>1893219.1081708423</v>
      </c>
      <c r="O3116" s="678">
        <f t="shared" ca="1" si="534"/>
        <v>1168281.145708275</v>
      </c>
      <c r="P3116" s="678">
        <f t="shared" ca="1" si="534"/>
        <v>35442.990409368307</v>
      </c>
      <c r="Q3116" s="678">
        <f t="shared" ca="1" si="534"/>
        <v>530998.95429887087</v>
      </c>
      <c r="R3116" s="678">
        <f t="shared" ca="1" si="534"/>
        <v>18470.719124428731</v>
      </c>
      <c r="S3116" s="678">
        <f t="shared" ca="1" si="534"/>
        <v>175.73109509212713</v>
      </c>
      <c r="T3116" s="678">
        <f t="shared" ca="1" si="534"/>
        <v>71877.450453364319</v>
      </c>
      <c r="U3116" s="678">
        <f t="shared" ca="1" si="534"/>
        <v>0</v>
      </c>
      <c r="V3116" s="678">
        <f t="shared" ca="1" si="534"/>
        <v>3052.6372621026253</v>
      </c>
      <c r="W3116" s="678">
        <f t="shared" ca="1" si="526"/>
        <v>64919.479819340173</v>
      </c>
      <c r="X3116" s="678">
        <f t="shared" ca="1" si="534"/>
        <v>0</v>
      </c>
      <c r="Y3116" s="678">
        <f t="shared" ca="1" si="534"/>
        <v>0</v>
      </c>
      <c r="Z3116" s="678">
        <f t="shared" ca="1" si="534"/>
        <v>0</v>
      </c>
      <c r="AA3116" t="str">
        <f t="shared" si="527"/>
        <v>ASR_CMS_19</v>
      </c>
      <c r="AB3116" s="957">
        <f t="shared" si="528"/>
        <v>45406</v>
      </c>
      <c r="AC3116" t="str">
        <f t="shared" si="529"/>
        <v>Unaudited</v>
      </c>
    </row>
    <row r="3117" spans="1:29" x14ac:dyDescent="0.25">
      <c r="A3117" t="s">
        <v>421</v>
      </c>
      <c r="B3117" t="s">
        <v>1380</v>
      </c>
      <c r="C3117" t="s">
        <v>1381</v>
      </c>
      <c r="D3117">
        <v>1900</v>
      </c>
      <c r="E3117" s="957">
        <v>1</v>
      </c>
      <c r="F3117" t="s">
        <v>441</v>
      </c>
      <c r="G3117" s="957">
        <v>274</v>
      </c>
      <c r="H3117" t="s">
        <v>388</v>
      </c>
      <c r="I3117" s="937" t="s">
        <v>489</v>
      </c>
      <c r="J3117" s="937" t="s">
        <v>445</v>
      </c>
      <c r="K3117" s="937" t="s">
        <v>450</v>
      </c>
      <c r="L3117" s="945" t="s">
        <v>110</v>
      </c>
      <c r="M3117" s="960" t="s">
        <v>135</v>
      </c>
      <c r="N3117" s="678">
        <f t="shared" ca="1" si="535"/>
        <v>25110.658050456455</v>
      </c>
      <c r="O3117" s="678">
        <f t="shared" ca="1" si="534"/>
        <v>15293.97631324863</v>
      </c>
      <c r="P3117" s="678">
        <f t="shared" ca="1" si="534"/>
        <v>1872.7194697882221</v>
      </c>
      <c r="Q3117" s="678">
        <f t="shared" ca="1" si="534"/>
        <v>5274.8240822119533</v>
      </c>
      <c r="R3117" s="678">
        <f t="shared" ca="1" si="534"/>
        <v>874.21261118598852</v>
      </c>
      <c r="S3117" s="678">
        <f t="shared" ca="1" si="534"/>
        <v>23.791294040539064</v>
      </c>
      <c r="T3117" s="678">
        <f t="shared" ca="1" si="534"/>
        <v>1310.3436597731866</v>
      </c>
      <c r="U3117" s="678">
        <f t="shared" ca="1" si="534"/>
        <v>0</v>
      </c>
      <c r="V3117" s="678">
        <f t="shared" ca="1" si="534"/>
        <v>55.152545275795106</v>
      </c>
      <c r="W3117" s="678">
        <f t="shared" ca="1" si="526"/>
        <v>405.63807493214273</v>
      </c>
      <c r="X3117" s="678">
        <f t="shared" ca="1" si="534"/>
        <v>0</v>
      </c>
      <c r="Y3117" s="678">
        <f t="shared" ca="1" si="534"/>
        <v>0</v>
      </c>
      <c r="Z3117" s="678">
        <f t="shared" ca="1" si="534"/>
        <v>0</v>
      </c>
      <c r="AA3117" t="str">
        <f t="shared" si="527"/>
        <v>ASR_CMS_19</v>
      </c>
      <c r="AB3117" s="957">
        <f t="shared" si="528"/>
        <v>45406</v>
      </c>
      <c r="AC3117" t="str">
        <f t="shared" si="529"/>
        <v>Unaudited</v>
      </c>
    </row>
    <row r="3118" spans="1:29" x14ac:dyDescent="0.25">
      <c r="A3118" t="s">
        <v>421</v>
      </c>
      <c r="B3118" t="s">
        <v>1380</v>
      </c>
      <c r="C3118" t="s">
        <v>1381</v>
      </c>
      <c r="D3118">
        <v>1900</v>
      </c>
      <c r="E3118" s="957">
        <v>1</v>
      </c>
      <c r="F3118" t="s">
        <v>441</v>
      </c>
      <c r="G3118" s="957">
        <v>274</v>
      </c>
      <c r="H3118" t="s">
        <v>388</v>
      </c>
      <c r="I3118" s="937" t="s">
        <v>489</v>
      </c>
      <c r="J3118" s="937" t="s">
        <v>445</v>
      </c>
      <c r="K3118" s="937" t="s">
        <v>450</v>
      </c>
      <c r="L3118" s="947" t="s">
        <v>111</v>
      </c>
      <c r="M3118" s="961" t="s">
        <v>163</v>
      </c>
      <c r="N3118" s="678">
        <f t="shared" ca="1" si="535"/>
        <v>75316.57686196774</v>
      </c>
      <c r="O3118" s="678">
        <f t="shared" ca="1" si="534"/>
        <v>12621.646082872563</v>
      </c>
      <c r="P3118" s="678">
        <f t="shared" ca="1" si="534"/>
        <v>670.73634447678216</v>
      </c>
      <c r="Q3118" s="678">
        <f t="shared" ca="1" si="534"/>
        <v>16654.55694668027</v>
      </c>
      <c r="R3118" s="678">
        <f t="shared" ca="1" si="534"/>
        <v>1774.2113115874722</v>
      </c>
      <c r="S3118" s="678">
        <f t="shared" ca="1" si="534"/>
        <v>74.622948110333965</v>
      </c>
      <c r="T3118" s="678">
        <f t="shared" ca="1" si="534"/>
        <v>2410.9407344073647</v>
      </c>
      <c r="U3118" s="678">
        <f t="shared" ca="1" si="534"/>
        <v>0</v>
      </c>
      <c r="V3118" s="678">
        <f t="shared" ca="1" si="534"/>
        <v>279.76529950615082</v>
      </c>
      <c r="W3118" s="678">
        <f t="shared" ca="1" si="526"/>
        <v>40830.097194326801</v>
      </c>
      <c r="X3118" s="678">
        <f t="shared" ca="1" si="534"/>
        <v>0</v>
      </c>
      <c r="Y3118" s="678">
        <f t="shared" ca="1" si="534"/>
        <v>0</v>
      </c>
      <c r="Z3118" s="678">
        <f t="shared" ca="1" si="534"/>
        <v>0</v>
      </c>
      <c r="AA3118" t="str">
        <f t="shared" si="527"/>
        <v>ASR_CMS_19</v>
      </c>
      <c r="AB3118" s="957">
        <f t="shared" si="528"/>
        <v>45406</v>
      </c>
      <c r="AC3118" t="str">
        <f t="shared" si="529"/>
        <v>Unaudited</v>
      </c>
    </row>
    <row r="3119" spans="1:29" x14ac:dyDescent="0.25">
      <c r="A3119" t="s">
        <v>421</v>
      </c>
      <c r="B3119" t="s">
        <v>1380</v>
      </c>
      <c r="C3119" t="s">
        <v>1381</v>
      </c>
      <c r="D3119">
        <v>1900</v>
      </c>
      <c r="E3119" s="957">
        <v>1</v>
      </c>
      <c r="F3119" t="s">
        <v>441</v>
      </c>
      <c r="G3119" s="957">
        <v>274</v>
      </c>
      <c r="H3119" t="s">
        <v>388</v>
      </c>
      <c r="I3119" s="958" t="s">
        <v>489</v>
      </c>
      <c r="J3119" s="958" t="s">
        <v>445</v>
      </c>
      <c r="K3119" s="958" t="s">
        <v>450</v>
      </c>
      <c r="L3119" s="937" t="s">
        <v>112</v>
      </c>
      <c r="M3119" s="958" t="s">
        <v>464</v>
      </c>
      <c r="N3119" s="678">
        <f t="shared" ca="1" si="535"/>
        <v>264334.96792297275</v>
      </c>
      <c r="O3119" s="678">
        <f t="shared" ca="1" si="534"/>
        <v>55703.209149446775</v>
      </c>
      <c r="P3119" s="678">
        <f t="shared" ca="1" si="534"/>
        <v>6136.6729309651873</v>
      </c>
      <c r="Q3119" s="678">
        <f t="shared" ca="1" si="534"/>
        <v>69703.056449708922</v>
      </c>
      <c r="R3119" s="678">
        <f t="shared" ca="1" si="534"/>
        <v>7279.6021597166091</v>
      </c>
      <c r="S3119" s="678">
        <f t="shared" ca="1" si="534"/>
        <v>138.14959260777619</v>
      </c>
      <c r="T3119" s="678">
        <f t="shared" ca="1" si="534"/>
        <v>12703.403239467882</v>
      </c>
      <c r="U3119" s="678">
        <f t="shared" ca="1" si="534"/>
        <v>0</v>
      </c>
      <c r="V3119" s="678">
        <f t="shared" ca="1" si="534"/>
        <v>1719.0805504489031</v>
      </c>
      <c r="W3119" s="678">
        <f t="shared" ca="1" si="526"/>
        <v>110951.7938506107</v>
      </c>
      <c r="X3119" s="678">
        <f t="shared" ca="1" si="534"/>
        <v>0</v>
      </c>
      <c r="Y3119" s="678">
        <f t="shared" ca="1" si="534"/>
        <v>0</v>
      </c>
      <c r="Z3119" s="678">
        <f t="shared" ca="1" si="534"/>
        <v>0</v>
      </c>
      <c r="AA3119" t="str">
        <f t="shared" si="527"/>
        <v>ASR_CMS_19</v>
      </c>
      <c r="AB3119" s="957">
        <f t="shared" si="528"/>
        <v>45406</v>
      </c>
      <c r="AC3119" t="str">
        <f t="shared" si="529"/>
        <v>Unaudited</v>
      </c>
    </row>
    <row r="3120" spans="1:29" x14ac:dyDescent="0.25">
      <c r="A3120" t="s">
        <v>421</v>
      </c>
      <c r="B3120" t="s">
        <v>1380</v>
      </c>
      <c r="C3120" t="s">
        <v>1381</v>
      </c>
      <c r="D3120">
        <v>1900</v>
      </c>
      <c r="E3120" s="957">
        <v>1</v>
      </c>
      <c r="F3120" t="s">
        <v>441</v>
      </c>
      <c r="G3120" s="957">
        <v>274</v>
      </c>
      <c r="H3120" t="s">
        <v>388</v>
      </c>
      <c r="I3120" s="937" t="s">
        <v>489</v>
      </c>
      <c r="J3120" s="937" t="s">
        <v>445</v>
      </c>
      <c r="K3120" s="937" t="s">
        <v>6</v>
      </c>
      <c r="L3120" s="937" t="s">
        <v>118</v>
      </c>
      <c r="M3120" s="962" t="s">
        <v>189</v>
      </c>
      <c r="N3120" s="678">
        <f t="shared" ca="1" si="535"/>
        <v>89231.898413609597</v>
      </c>
      <c r="O3120" s="678">
        <f t="shared" ca="1" si="534"/>
        <v>29125.459243712881</v>
      </c>
      <c r="P3120" s="678">
        <f t="shared" ca="1" si="534"/>
        <v>5246.0474043861013</v>
      </c>
      <c r="Q3120" s="678">
        <f t="shared" ca="1" si="534"/>
        <v>29821.811925429371</v>
      </c>
      <c r="R3120" s="678">
        <f t="shared" ca="1" si="534"/>
        <v>6703.6246762614483</v>
      </c>
      <c r="S3120" s="678">
        <f t="shared" ca="1" si="534"/>
        <v>4.7905328478136564</v>
      </c>
      <c r="T3120" s="678">
        <f t="shared" ca="1" si="534"/>
        <v>6322.8488741656975</v>
      </c>
      <c r="U3120" s="678">
        <f t="shared" ca="1" si="534"/>
        <v>0</v>
      </c>
      <c r="V3120" s="678">
        <f t="shared" ca="1" si="534"/>
        <v>1101.0643575997542</v>
      </c>
      <c r="W3120" s="678">
        <f t="shared" ca="1" si="526"/>
        <v>10906.251399206529</v>
      </c>
      <c r="X3120" s="678">
        <f t="shared" ca="1" si="534"/>
        <v>0</v>
      </c>
      <c r="Y3120" s="678">
        <f t="shared" ca="1" si="534"/>
        <v>0</v>
      </c>
      <c r="Z3120" s="678">
        <f t="shared" ca="1" si="534"/>
        <v>0</v>
      </c>
      <c r="AA3120" t="str">
        <f t="shared" si="527"/>
        <v>ASR_CMS_19</v>
      </c>
      <c r="AB3120" s="957">
        <f t="shared" si="528"/>
        <v>45406</v>
      </c>
      <c r="AC3120" t="str">
        <f t="shared" si="529"/>
        <v>Unaudited</v>
      </c>
    </row>
    <row r="3121" spans="1:29" x14ac:dyDescent="0.25">
      <c r="A3121" t="s">
        <v>421</v>
      </c>
      <c r="B3121" t="s">
        <v>1380</v>
      </c>
      <c r="C3121" t="s">
        <v>1381</v>
      </c>
      <c r="D3121">
        <v>1900</v>
      </c>
      <c r="E3121" s="957">
        <v>1</v>
      </c>
      <c r="F3121" t="s">
        <v>441</v>
      </c>
      <c r="G3121" s="957">
        <v>274</v>
      </c>
      <c r="H3121" t="s">
        <v>388</v>
      </c>
      <c r="I3121" s="937" t="s">
        <v>489</v>
      </c>
      <c r="J3121" s="937" t="s">
        <v>445</v>
      </c>
      <c r="K3121" s="937" t="s">
        <v>6</v>
      </c>
      <c r="L3121" s="937" t="s">
        <v>45</v>
      </c>
      <c r="M3121" s="962" t="s">
        <v>164</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ASR_CMS_19</v>
      </c>
      <c r="AB3121" s="957">
        <f t="shared" si="528"/>
        <v>45406</v>
      </c>
      <c r="AC3121" t="str">
        <f t="shared" si="529"/>
        <v>Unaudited</v>
      </c>
    </row>
    <row r="3122" spans="1:29" x14ac:dyDescent="0.25">
      <c r="A3122" t="s">
        <v>421</v>
      </c>
      <c r="B3122" t="s">
        <v>1380</v>
      </c>
      <c r="C3122" t="s">
        <v>1381</v>
      </c>
      <c r="D3122">
        <v>1900</v>
      </c>
      <c r="E3122" s="957">
        <v>1</v>
      </c>
      <c r="F3122" t="s">
        <v>441</v>
      </c>
      <c r="G3122" s="957">
        <v>274</v>
      </c>
      <c r="H3122" t="s">
        <v>388</v>
      </c>
      <c r="I3122" s="937" t="s">
        <v>489</v>
      </c>
      <c r="J3122" s="937" t="s">
        <v>445</v>
      </c>
      <c r="K3122" s="937" t="s">
        <v>6</v>
      </c>
      <c r="L3122" s="937" t="s">
        <v>46</v>
      </c>
      <c r="M3122" s="962" t="s">
        <v>165</v>
      </c>
      <c r="N3122" s="678">
        <f t="shared" ca="1" si="535"/>
        <v>3.331257451755159</v>
      </c>
      <c r="O3122" s="678">
        <f t="shared" ca="1" si="534"/>
        <v>0.68701197715281936</v>
      </c>
      <c r="P3122" s="678">
        <f t="shared" ca="1" si="534"/>
        <v>1.2144598821927259</v>
      </c>
      <c r="Q3122" s="678">
        <f t="shared" ca="1" si="534"/>
        <v>0</v>
      </c>
      <c r="R3122" s="678">
        <f t="shared" ca="1" si="534"/>
        <v>0.71489279620480684</v>
      </c>
      <c r="S3122" s="678">
        <f t="shared" ca="1" si="534"/>
        <v>0</v>
      </c>
      <c r="T3122" s="678">
        <f t="shared" ca="1" si="534"/>
        <v>0</v>
      </c>
      <c r="U3122" s="678">
        <f t="shared" ca="1" si="534"/>
        <v>0</v>
      </c>
      <c r="V3122" s="678">
        <f t="shared" ca="1" si="534"/>
        <v>0</v>
      </c>
      <c r="W3122" s="678">
        <f t="shared" ca="1" si="526"/>
        <v>0.71489279620480684</v>
      </c>
      <c r="X3122" s="678">
        <f t="shared" ca="1" si="534"/>
        <v>0</v>
      </c>
      <c r="Y3122" s="678">
        <f t="shared" ca="1" si="534"/>
        <v>0</v>
      </c>
      <c r="Z3122" s="678">
        <f t="shared" ca="1" si="534"/>
        <v>0</v>
      </c>
      <c r="AA3122" t="str">
        <f t="shared" si="527"/>
        <v>ASR_CMS_19</v>
      </c>
      <c r="AB3122" s="957">
        <f t="shared" si="528"/>
        <v>45406</v>
      </c>
      <c r="AC3122" t="str">
        <f t="shared" si="529"/>
        <v>Unaudited</v>
      </c>
    </row>
    <row r="3123" spans="1:29" x14ac:dyDescent="0.25">
      <c r="A3123" t="s">
        <v>421</v>
      </c>
      <c r="B3123" t="s">
        <v>1380</v>
      </c>
      <c r="C3123" t="s">
        <v>1381</v>
      </c>
      <c r="D3123">
        <v>1900</v>
      </c>
      <c r="E3123" s="957">
        <v>1</v>
      </c>
      <c r="F3123" t="s">
        <v>441</v>
      </c>
      <c r="G3123" s="957">
        <v>274</v>
      </c>
      <c r="H3123" t="s">
        <v>388</v>
      </c>
      <c r="I3123" s="937" t="s">
        <v>489</v>
      </c>
      <c r="J3123" s="937" t="s">
        <v>445</v>
      </c>
      <c r="K3123" s="937" t="s">
        <v>6</v>
      </c>
      <c r="L3123" s="937" t="s">
        <v>166</v>
      </c>
      <c r="M3123" s="962" t="s">
        <v>462</v>
      </c>
      <c r="N3123" s="678">
        <f t="shared" ca="1" si="535"/>
        <v>129258.56278264249</v>
      </c>
      <c r="O3123" s="678">
        <f t="shared" ca="1" si="534"/>
        <v>27238.608700217617</v>
      </c>
      <c r="P3123" s="678">
        <f t="shared" ca="1" si="534"/>
        <v>3000.804356519528</v>
      </c>
      <c r="Q3123" s="678">
        <f t="shared" ca="1" si="534"/>
        <v>34084.468540205424</v>
      </c>
      <c r="R3123" s="678">
        <f t="shared" ca="1" si="534"/>
        <v>3559.6914028740321</v>
      </c>
      <c r="S3123" s="678">
        <f t="shared" ca="1" si="534"/>
        <v>67.554504535670276</v>
      </c>
      <c r="T3123" s="678">
        <f t="shared" ca="1" si="534"/>
        <v>6211.9047588908816</v>
      </c>
      <c r="U3123" s="678">
        <f t="shared" ca="1" si="534"/>
        <v>0</v>
      </c>
      <c r="V3123" s="678">
        <f t="shared" ca="1" si="534"/>
        <v>840.62234748816866</v>
      </c>
      <c r="W3123" s="678">
        <f t="shared" ca="1" si="526"/>
        <v>54254.908171911164</v>
      </c>
      <c r="X3123" s="678">
        <f t="shared" ca="1" si="534"/>
        <v>0</v>
      </c>
      <c r="Y3123" s="678">
        <f t="shared" ca="1" si="534"/>
        <v>0</v>
      </c>
      <c r="Z3123" s="678">
        <f t="shared" ca="1" si="534"/>
        <v>0</v>
      </c>
      <c r="AA3123" t="str">
        <f t="shared" si="527"/>
        <v>ASR_CMS_19</v>
      </c>
      <c r="AB3123" s="957">
        <f t="shared" si="528"/>
        <v>45406</v>
      </c>
      <c r="AC3123" t="str">
        <f t="shared" si="529"/>
        <v>Unaudited</v>
      </c>
    </row>
    <row r="3124" spans="1:29" x14ac:dyDescent="0.25">
      <c r="A3124" t="s">
        <v>421</v>
      </c>
      <c r="B3124" t="s">
        <v>1380</v>
      </c>
      <c r="C3124" t="s">
        <v>1381</v>
      </c>
      <c r="D3124">
        <v>1900</v>
      </c>
      <c r="E3124" s="957">
        <v>1</v>
      </c>
      <c r="F3124" t="s">
        <v>441</v>
      </c>
      <c r="G3124" s="957">
        <v>274</v>
      </c>
      <c r="H3124" t="s">
        <v>388</v>
      </c>
      <c r="I3124" s="937" t="s">
        <v>489</v>
      </c>
      <c r="J3124" s="937" t="s">
        <v>445</v>
      </c>
      <c r="K3124" s="937" t="s">
        <v>435</v>
      </c>
      <c r="L3124" s="937" t="s">
        <v>121</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ASR_CMS_19</v>
      </c>
      <c r="AB3124" s="957">
        <f t="shared" si="528"/>
        <v>45406</v>
      </c>
      <c r="AC3124" t="str">
        <f t="shared" si="529"/>
        <v>Unaudited</v>
      </c>
    </row>
    <row r="3125" spans="1:29" x14ac:dyDescent="0.25">
      <c r="A3125" t="s">
        <v>421</v>
      </c>
      <c r="B3125" t="s">
        <v>1380</v>
      </c>
      <c r="C3125" t="s">
        <v>1381</v>
      </c>
      <c r="D3125">
        <v>1900</v>
      </c>
      <c r="E3125" s="957">
        <v>1</v>
      </c>
      <c r="F3125" t="s">
        <v>441</v>
      </c>
      <c r="G3125" s="957">
        <v>274</v>
      </c>
      <c r="H3125" t="s">
        <v>388</v>
      </c>
      <c r="I3125" s="937" t="s">
        <v>489</v>
      </c>
      <c r="J3125" s="937" t="s">
        <v>445</v>
      </c>
      <c r="K3125" s="937" t="s">
        <v>435</v>
      </c>
      <c r="L3125" s="937" t="s">
        <v>938</v>
      </c>
      <c r="M3125" s="962" t="s">
        <v>930</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ASR_CMS_19</v>
      </c>
      <c r="AB3125" s="957">
        <f t="shared" si="528"/>
        <v>45406</v>
      </c>
      <c r="AC3125" t="str">
        <f t="shared" si="529"/>
        <v>Unaudited</v>
      </c>
    </row>
    <row r="3126" spans="1:29" x14ac:dyDescent="0.25">
      <c r="A3126" t="s">
        <v>421</v>
      </c>
      <c r="B3126" t="s">
        <v>1380</v>
      </c>
      <c r="C3126" t="s">
        <v>1381</v>
      </c>
      <c r="D3126">
        <v>1900</v>
      </c>
      <c r="E3126" s="957">
        <v>1</v>
      </c>
      <c r="F3126" t="s">
        <v>441</v>
      </c>
      <c r="G3126" s="957">
        <v>274</v>
      </c>
      <c r="H3126" t="s">
        <v>388</v>
      </c>
      <c r="I3126" s="937" t="s">
        <v>489</v>
      </c>
      <c r="J3126" s="937" t="s">
        <v>445</v>
      </c>
      <c r="K3126" s="937" t="s">
        <v>435</v>
      </c>
      <c r="L3126" s="945" t="s">
        <v>168</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ASR_CMS_19</v>
      </c>
      <c r="AB3126" s="957">
        <f t="shared" si="528"/>
        <v>45406</v>
      </c>
      <c r="AC3126" t="str">
        <f t="shared" si="529"/>
        <v>Unaudited</v>
      </c>
    </row>
    <row r="3127" spans="1:29" x14ac:dyDescent="0.25">
      <c r="A3127" t="s">
        <v>421</v>
      </c>
      <c r="B3127" t="s">
        <v>1380</v>
      </c>
      <c r="C3127" t="s">
        <v>1381</v>
      </c>
      <c r="D3127">
        <v>1900</v>
      </c>
      <c r="E3127" s="957">
        <v>1</v>
      </c>
      <c r="F3127" t="s">
        <v>441</v>
      </c>
      <c r="G3127" s="957">
        <v>274</v>
      </c>
      <c r="H3127" t="s">
        <v>388</v>
      </c>
      <c r="I3127" s="962" t="s">
        <v>489</v>
      </c>
      <c r="J3127" s="962" t="s">
        <v>445</v>
      </c>
      <c r="K3127" s="962" t="s">
        <v>435</v>
      </c>
      <c r="L3127" s="937" t="s">
        <v>169</v>
      </c>
      <c r="M3127" s="962" t="s">
        <v>330</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ASR_CMS_19</v>
      </c>
      <c r="AB3127" s="957">
        <f t="shared" si="528"/>
        <v>45406</v>
      </c>
      <c r="AC3127" t="str">
        <f t="shared" si="529"/>
        <v>Unaudited</v>
      </c>
    </row>
    <row r="3128" spans="1:29" x14ac:dyDescent="0.25">
      <c r="A3128" t="s">
        <v>421</v>
      </c>
      <c r="B3128" t="s">
        <v>1380</v>
      </c>
      <c r="C3128" t="s">
        <v>1381</v>
      </c>
      <c r="D3128">
        <v>1900</v>
      </c>
      <c r="E3128" s="957">
        <v>1</v>
      </c>
      <c r="F3128" t="s">
        <v>441</v>
      </c>
      <c r="G3128" s="957">
        <v>274</v>
      </c>
      <c r="H3128" t="s">
        <v>388</v>
      </c>
      <c r="I3128" s="937" t="s">
        <v>489</v>
      </c>
      <c r="J3128" s="937" t="s">
        <v>451</v>
      </c>
      <c r="K3128" s="937" t="s">
        <v>436</v>
      </c>
      <c r="L3128" s="943" t="s">
        <v>122</v>
      </c>
      <c r="M3128" s="963" t="s">
        <v>27</v>
      </c>
      <c r="N3128" s="678">
        <f t="shared" ca="1" si="535"/>
        <v>1875999.9453125598</v>
      </c>
      <c r="O3128" s="678">
        <f t="shared" ca="1" si="534"/>
        <v>41.362538035143999</v>
      </c>
      <c r="P3128" s="678">
        <f t="shared" ca="1" si="534"/>
        <v>1875958.5827745248</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ASR_CMS_19</v>
      </c>
      <c r="AB3128" s="957">
        <f t="shared" si="528"/>
        <v>45406</v>
      </c>
      <c r="AC3128" t="str">
        <f t="shared" si="529"/>
        <v>Unaudited</v>
      </c>
    </row>
    <row r="3129" spans="1:29" x14ac:dyDescent="0.25">
      <c r="A3129" t="s">
        <v>421</v>
      </c>
      <c r="B3129" t="s">
        <v>1380</v>
      </c>
      <c r="C3129" t="s">
        <v>1381</v>
      </c>
      <c r="D3129">
        <v>1900</v>
      </c>
      <c r="E3129" s="957">
        <v>1</v>
      </c>
      <c r="F3129" t="s">
        <v>441</v>
      </c>
      <c r="G3129" s="957">
        <v>274</v>
      </c>
      <c r="H3129" t="s">
        <v>388</v>
      </c>
      <c r="I3129" s="937" t="s">
        <v>489</v>
      </c>
      <c r="J3129" s="937" t="s">
        <v>451</v>
      </c>
      <c r="K3129" s="937" t="s">
        <v>436</v>
      </c>
      <c r="L3129" s="943" t="s">
        <v>123</v>
      </c>
      <c r="M3129" s="963" t="s">
        <v>98</v>
      </c>
      <c r="N3129" s="678">
        <f t="shared" ca="1" si="535"/>
        <v>233932.68651628471</v>
      </c>
      <c r="O3129" s="678">
        <f t="shared" ca="1" si="534"/>
        <v>21505.273943449178</v>
      </c>
      <c r="P3129" s="678">
        <f t="shared" ca="1" si="534"/>
        <v>212427.41257283554</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ASR_CMS_19</v>
      </c>
      <c r="AB3129" s="957">
        <f t="shared" si="528"/>
        <v>45406</v>
      </c>
      <c r="AC3129" t="str">
        <f t="shared" si="529"/>
        <v>Unaudited</v>
      </c>
    </row>
    <row r="3130" spans="1:29" x14ac:dyDescent="0.25">
      <c r="A3130" t="s">
        <v>421</v>
      </c>
      <c r="B3130" t="s">
        <v>1380</v>
      </c>
      <c r="C3130" t="s">
        <v>1381</v>
      </c>
      <c r="D3130">
        <v>1900</v>
      </c>
      <c r="E3130" s="957">
        <v>1</v>
      </c>
      <c r="F3130" t="s">
        <v>441</v>
      </c>
      <c r="G3130" s="957">
        <v>274</v>
      </c>
      <c r="H3130" t="s">
        <v>388</v>
      </c>
      <c r="I3130" s="937" t="s">
        <v>489</v>
      </c>
      <c r="J3130" s="937" t="s">
        <v>451</v>
      </c>
      <c r="K3130" s="937" t="s">
        <v>436</v>
      </c>
      <c r="L3130" s="947" t="s">
        <v>124</v>
      </c>
      <c r="M3130" s="964" t="s">
        <v>99</v>
      </c>
      <c r="N3130" s="678">
        <f t="shared" ca="1" si="535"/>
        <v>189907.02223153814</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34311.048502492114</v>
      </c>
      <c r="P3130" s="678">
        <f t="shared" ca="1" si="537"/>
        <v>155595.97372904603</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ASR_CMS_19</v>
      </c>
      <c r="AB3130" s="957">
        <f t="shared" si="528"/>
        <v>45406</v>
      </c>
      <c r="AC3130" t="str">
        <f t="shared" si="529"/>
        <v>Unaudited</v>
      </c>
    </row>
    <row r="3131" spans="1:29" x14ac:dyDescent="0.25">
      <c r="A3131" t="s">
        <v>421</v>
      </c>
      <c r="B3131" t="s">
        <v>1380</v>
      </c>
      <c r="C3131" t="s">
        <v>1381</v>
      </c>
      <c r="D3131">
        <v>1900</v>
      </c>
      <c r="E3131" s="957">
        <v>1</v>
      </c>
      <c r="F3131" t="s">
        <v>441</v>
      </c>
      <c r="G3131" s="957">
        <v>274</v>
      </c>
      <c r="H3131" t="s">
        <v>388</v>
      </c>
      <c r="I3131" s="963" t="s">
        <v>489</v>
      </c>
      <c r="J3131" s="963" t="s">
        <v>451</v>
      </c>
      <c r="K3131" s="963" t="s">
        <v>436</v>
      </c>
      <c r="L3131" s="943" t="s">
        <v>125</v>
      </c>
      <c r="M3131" s="963" t="s">
        <v>100</v>
      </c>
      <c r="N3131" s="678">
        <f t="shared" ca="1" si="535"/>
        <v>11249.75179772163</v>
      </c>
      <c r="O3131" s="678">
        <f t="shared" ca="1" si="537"/>
        <v>10469.495353786197</v>
      </c>
      <c r="P3131" s="678">
        <f t="shared" ca="1" si="537"/>
        <v>780.25644393543371</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ASR_CMS_19</v>
      </c>
      <c r="AB3131" s="957">
        <f t="shared" si="528"/>
        <v>45406</v>
      </c>
      <c r="AC3131" t="str">
        <f t="shared" si="529"/>
        <v>Unaudited</v>
      </c>
    </row>
    <row r="3132" spans="1:29" x14ac:dyDescent="0.25">
      <c r="A3132" t="s">
        <v>421</v>
      </c>
      <c r="B3132" t="s">
        <v>1380</v>
      </c>
      <c r="C3132" t="s">
        <v>1381</v>
      </c>
      <c r="D3132">
        <v>1900</v>
      </c>
      <c r="E3132" s="957">
        <v>1</v>
      </c>
      <c r="F3132" t="s">
        <v>441</v>
      </c>
      <c r="G3132" s="957">
        <v>274</v>
      </c>
      <c r="H3132" t="s">
        <v>388</v>
      </c>
      <c r="I3132" s="937" t="s">
        <v>489</v>
      </c>
      <c r="J3132" s="937" t="s">
        <v>451</v>
      </c>
      <c r="K3132" s="937" t="s">
        <v>436</v>
      </c>
      <c r="L3132" s="937" t="s">
        <v>126</v>
      </c>
      <c r="M3132" s="962" t="s">
        <v>101</v>
      </c>
      <c r="N3132" s="678">
        <f t="shared" ca="1" si="535"/>
        <v>233236.73041910509</v>
      </c>
      <c r="O3132" s="678">
        <f t="shared" ca="1" si="537"/>
        <v>37229.758373556557</v>
      </c>
      <c r="P3132" s="678">
        <f t="shared" ca="1" si="537"/>
        <v>196006.97204554855</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ASR_CMS_19</v>
      </c>
      <c r="AB3132" s="957">
        <f t="shared" si="528"/>
        <v>45406</v>
      </c>
      <c r="AC3132" t="str">
        <f t="shared" si="529"/>
        <v>Unaudited</v>
      </c>
    </row>
    <row r="3133" spans="1:29" x14ac:dyDescent="0.25">
      <c r="A3133" t="s">
        <v>421</v>
      </c>
      <c r="B3133" t="s">
        <v>1380</v>
      </c>
      <c r="C3133" t="s">
        <v>1381</v>
      </c>
      <c r="D3133">
        <v>1900</v>
      </c>
      <c r="E3133" s="957">
        <v>1</v>
      </c>
      <c r="F3133" t="s">
        <v>441</v>
      </c>
      <c r="G3133" s="957">
        <v>274</v>
      </c>
      <c r="H3133" t="s">
        <v>388</v>
      </c>
      <c r="I3133" s="937" t="s">
        <v>489</v>
      </c>
      <c r="J3133" s="937" t="s">
        <v>451</v>
      </c>
      <c r="K3133" s="937" t="s">
        <v>436</v>
      </c>
      <c r="L3133" s="937" t="s">
        <v>127</v>
      </c>
      <c r="M3133" s="962" t="s">
        <v>28</v>
      </c>
      <c r="N3133" s="678">
        <f t="shared" ca="1" si="535"/>
        <v>10811.423264543011</v>
      </c>
      <c r="O3133" s="678">
        <f t="shared" ca="1" si="537"/>
        <v>10811.423264543011</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ASR_CMS_19</v>
      </c>
      <c r="AB3133" s="957">
        <f t="shared" si="528"/>
        <v>45406</v>
      </c>
      <c r="AC3133" t="str">
        <f t="shared" si="529"/>
        <v>Unaudited</v>
      </c>
    </row>
    <row r="3134" spans="1:29" x14ac:dyDescent="0.25">
      <c r="A3134" t="s">
        <v>421</v>
      </c>
      <c r="B3134" t="s">
        <v>1380</v>
      </c>
      <c r="C3134" t="s">
        <v>1381</v>
      </c>
      <c r="D3134">
        <v>1900</v>
      </c>
      <c r="E3134" s="957">
        <v>1</v>
      </c>
      <c r="F3134" t="s">
        <v>441</v>
      </c>
      <c r="G3134" s="957">
        <v>274</v>
      </c>
      <c r="H3134" t="s">
        <v>388</v>
      </c>
      <c r="I3134" s="937" t="s">
        <v>489</v>
      </c>
      <c r="J3134" s="937" t="s">
        <v>437</v>
      </c>
      <c r="K3134" s="937" t="s">
        <v>437</v>
      </c>
      <c r="L3134" s="937" t="s">
        <v>129</v>
      </c>
      <c r="M3134" s="962" t="s">
        <v>327</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ASR_CMS_19</v>
      </c>
      <c r="AB3134" s="957">
        <f t="shared" si="528"/>
        <v>45406</v>
      </c>
      <c r="AC3134" t="str">
        <f t="shared" si="529"/>
        <v>Unaudited</v>
      </c>
    </row>
    <row r="3135" spans="1:29" x14ac:dyDescent="0.25">
      <c r="A3135" t="s">
        <v>421</v>
      </c>
      <c r="B3135" t="s">
        <v>1380</v>
      </c>
      <c r="C3135" t="s">
        <v>1381</v>
      </c>
      <c r="D3135">
        <v>1900</v>
      </c>
      <c r="E3135" s="957">
        <v>1</v>
      </c>
      <c r="F3135" t="s">
        <v>441</v>
      </c>
      <c r="G3135" s="957">
        <v>274</v>
      </c>
      <c r="H3135" t="s">
        <v>388</v>
      </c>
      <c r="I3135" s="937" t="s">
        <v>489</v>
      </c>
      <c r="J3135" s="937" t="s">
        <v>437</v>
      </c>
      <c r="K3135" s="937" t="s">
        <v>437</v>
      </c>
      <c r="L3135" s="945" t="s">
        <v>130</v>
      </c>
      <c r="M3135" s="960" t="s">
        <v>326</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ASR_CMS_19</v>
      </c>
      <c r="AB3135" s="957">
        <f t="shared" si="528"/>
        <v>45406</v>
      </c>
      <c r="AC3135" t="str">
        <f t="shared" si="529"/>
        <v>Unaudited</v>
      </c>
    </row>
    <row r="3136" spans="1:29" ht="30" x14ac:dyDescent="0.25">
      <c r="A3136" t="s">
        <v>421</v>
      </c>
      <c r="B3136" t="s">
        <v>1380</v>
      </c>
      <c r="C3136" t="s">
        <v>1381</v>
      </c>
      <c r="D3136">
        <v>1900</v>
      </c>
      <c r="E3136" s="957">
        <v>1</v>
      </c>
      <c r="F3136" t="s">
        <v>441</v>
      </c>
      <c r="G3136" s="957">
        <v>274</v>
      </c>
      <c r="H3136" t="s">
        <v>388</v>
      </c>
      <c r="I3136" s="962" t="s">
        <v>489</v>
      </c>
      <c r="J3136" s="962" t="s">
        <v>437</v>
      </c>
      <c r="K3136" s="962" t="s">
        <v>437</v>
      </c>
      <c r="L3136" s="937" t="s">
        <v>131</v>
      </c>
      <c r="M3136" s="962" t="s">
        <v>180</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ASR_CMS_19</v>
      </c>
      <c r="AB3136" s="957">
        <f t="shared" si="528"/>
        <v>45406</v>
      </c>
      <c r="AC3136" t="str">
        <f t="shared" si="529"/>
        <v>Unaudited</v>
      </c>
    </row>
    <row r="3137" spans="1:29" x14ac:dyDescent="0.25">
      <c r="A3137" t="s">
        <v>421</v>
      </c>
      <c r="B3137" t="s">
        <v>1380</v>
      </c>
      <c r="C3137" t="s">
        <v>1381</v>
      </c>
      <c r="D3137">
        <v>1900</v>
      </c>
      <c r="E3137" s="957">
        <v>1</v>
      </c>
      <c r="F3137" t="s">
        <v>441</v>
      </c>
      <c r="G3137" s="957">
        <v>274</v>
      </c>
      <c r="H3137" t="s">
        <v>388</v>
      </c>
      <c r="I3137" s="937" t="s">
        <v>489</v>
      </c>
      <c r="J3137" s="937" t="s">
        <v>437</v>
      </c>
      <c r="K3137" s="937" t="s">
        <v>437</v>
      </c>
      <c r="L3137" s="937" t="s">
        <v>132</v>
      </c>
      <c r="M3137" s="962" t="s">
        <v>495</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ASR_CMS_19</v>
      </c>
      <c r="AB3137" s="957">
        <f t="shared" si="528"/>
        <v>45406</v>
      </c>
      <c r="AC3137" t="str">
        <f t="shared" si="529"/>
        <v>Unaudited</v>
      </c>
    </row>
    <row r="3138" spans="1:29" x14ac:dyDescent="0.25">
      <c r="A3138" t="s">
        <v>421</v>
      </c>
      <c r="B3138" t="s">
        <v>1380</v>
      </c>
      <c r="C3138" t="s">
        <v>1381</v>
      </c>
      <c r="D3138">
        <v>1900</v>
      </c>
      <c r="E3138" s="957">
        <v>1</v>
      </c>
      <c r="F3138" t="s">
        <v>441</v>
      </c>
      <c r="G3138" s="957">
        <v>274</v>
      </c>
      <c r="H3138" t="s">
        <v>388</v>
      </c>
      <c r="I3138" s="937" t="s">
        <v>489</v>
      </c>
      <c r="J3138" s="937" t="s">
        <v>437</v>
      </c>
      <c r="K3138" s="937" t="s">
        <v>437</v>
      </c>
      <c r="L3138" s="937" t="s">
        <v>133</v>
      </c>
      <c r="M3138" s="962" t="s">
        <v>496</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ASR_CMS_19</v>
      </c>
      <c r="AB3138" s="957">
        <f t="shared" ref="AB3138:AB3201" si="539">file_date</f>
        <v>45406</v>
      </c>
      <c r="AC3138" t="str">
        <f t="shared" ref="AC3138:AC3201" si="540">status</f>
        <v>Unaudited</v>
      </c>
    </row>
    <row r="3139" spans="1:29" x14ac:dyDescent="0.25">
      <c r="A3139" t="s">
        <v>421</v>
      </c>
      <c r="B3139" t="s">
        <v>1380</v>
      </c>
      <c r="C3139" t="s">
        <v>1381</v>
      </c>
      <c r="D3139">
        <v>1900</v>
      </c>
      <c r="E3139" s="957">
        <v>1</v>
      </c>
      <c r="F3139" t="s">
        <v>441</v>
      </c>
      <c r="G3139" s="957">
        <v>274</v>
      </c>
      <c r="H3139" t="s">
        <v>388</v>
      </c>
      <c r="I3139" s="937" t="s">
        <v>489</v>
      </c>
      <c r="J3139" s="937" t="s">
        <v>437</v>
      </c>
      <c r="K3139" s="937" t="s">
        <v>437</v>
      </c>
      <c r="L3139" s="937" t="s">
        <v>134</v>
      </c>
      <c r="M3139" s="962" t="s">
        <v>497</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ASR_CMS_19</v>
      </c>
      <c r="AB3139" s="957">
        <f t="shared" si="539"/>
        <v>45406</v>
      </c>
      <c r="AC3139" t="str">
        <f t="shared" si="540"/>
        <v>Unaudited</v>
      </c>
    </row>
    <row r="3140" spans="1:29" x14ac:dyDescent="0.25">
      <c r="A3140" t="s">
        <v>421</v>
      </c>
      <c r="B3140" t="s">
        <v>1380</v>
      </c>
      <c r="C3140" t="s">
        <v>1381</v>
      </c>
      <c r="D3140">
        <v>1900</v>
      </c>
      <c r="E3140" s="957">
        <v>1</v>
      </c>
      <c r="F3140" t="s">
        <v>441</v>
      </c>
      <c r="G3140" s="957">
        <v>274</v>
      </c>
      <c r="H3140" t="s">
        <v>388</v>
      </c>
      <c r="I3140" s="937" t="s">
        <v>490</v>
      </c>
      <c r="J3140" s="937" t="s">
        <v>26</v>
      </c>
      <c r="K3140" s="937" t="s">
        <v>26</v>
      </c>
      <c r="L3140" s="945" t="s">
        <v>270</v>
      </c>
      <c r="M3140" s="960" t="s">
        <v>26</v>
      </c>
      <c r="N3140" s="678">
        <f t="shared" ca="1" si="535"/>
        <v>214090.42668043255</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ASR_CMS_19</v>
      </c>
      <c r="AB3140" s="957">
        <f t="shared" si="539"/>
        <v>45406</v>
      </c>
      <c r="AC3140" t="str">
        <f t="shared" si="540"/>
        <v>Unaudited</v>
      </c>
    </row>
    <row r="3141" spans="1:29" x14ac:dyDescent="0.25">
      <c r="A3141" t="s">
        <v>421</v>
      </c>
      <c r="B3141" t="s">
        <v>1380</v>
      </c>
      <c r="C3141" t="s">
        <v>1381</v>
      </c>
      <c r="D3141">
        <v>1900</v>
      </c>
      <c r="E3141" s="957">
        <v>1</v>
      </c>
      <c r="F3141" t="s">
        <v>442</v>
      </c>
      <c r="G3141" s="957">
        <v>366</v>
      </c>
      <c r="H3141" t="s">
        <v>388</v>
      </c>
      <c r="I3141" s="962" t="s">
        <v>433</v>
      </c>
      <c r="J3141" s="962" t="s">
        <v>433</v>
      </c>
      <c r="K3141" s="962" t="s">
        <v>433</v>
      </c>
      <c r="L3141" s="937"/>
      <c r="M3141" s="962" t="s">
        <v>433</v>
      </c>
      <c r="N3141" s="678">
        <f t="shared" ca="1" si="535"/>
        <v>17494.622580628002</v>
      </c>
      <c r="O3141" s="678">
        <f t="shared" ca="1" si="542"/>
        <v>9347.2924731170006</v>
      </c>
      <c r="P3141" s="678">
        <f t="shared" ca="1" si="542"/>
        <v>1091.180645161</v>
      </c>
      <c r="Q3141" s="678">
        <f t="shared" ca="1" si="542"/>
        <v>5002.1086021370002</v>
      </c>
      <c r="R3141" s="678">
        <f t="shared" ca="1" si="542"/>
        <v>813.23763440700009</v>
      </c>
      <c r="S3141" s="678">
        <f t="shared" ca="1" si="542"/>
        <v>19.064516129000001</v>
      </c>
      <c r="T3141" s="678">
        <f t="shared" ca="1" si="542"/>
        <v>779.838709677</v>
      </c>
      <c r="U3141" s="678">
        <f t="shared" ca="1" si="541"/>
        <v>0</v>
      </c>
      <c r="V3141" s="678">
        <f t="shared" ca="1" si="541"/>
        <v>56</v>
      </c>
      <c r="W3141" s="678">
        <f t="shared" ca="1" si="541"/>
        <v>385.9</v>
      </c>
      <c r="X3141" s="678">
        <f t="shared" ca="1" si="541"/>
        <v>0</v>
      </c>
      <c r="Y3141" s="678">
        <f t="shared" ca="1" si="541"/>
        <v>0</v>
      </c>
      <c r="Z3141" s="678">
        <f t="shared" ca="1" si="541"/>
        <v>0</v>
      </c>
      <c r="AA3141" t="str">
        <f t="shared" si="538"/>
        <v>ASR_CMS_19</v>
      </c>
      <c r="AB3141" s="957">
        <f t="shared" si="539"/>
        <v>45406</v>
      </c>
      <c r="AC3141" t="str">
        <f t="shared" si="540"/>
        <v>Unaudited</v>
      </c>
    </row>
    <row r="3142" spans="1:29" x14ac:dyDescent="0.25">
      <c r="A3142" t="s">
        <v>421</v>
      </c>
      <c r="B3142" t="s">
        <v>1380</v>
      </c>
      <c r="C3142" t="s">
        <v>1381</v>
      </c>
      <c r="D3142">
        <v>1900</v>
      </c>
      <c r="E3142" s="957">
        <v>1</v>
      </c>
      <c r="F3142" t="s">
        <v>442</v>
      </c>
      <c r="G3142" s="957">
        <v>366</v>
      </c>
      <c r="H3142" t="s">
        <v>388</v>
      </c>
      <c r="I3142" s="937" t="s">
        <v>488</v>
      </c>
      <c r="J3142" s="937" t="s">
        <v>12</v>
      </c>
      <c r="K3142" s="937" t="s">
        <v>12</v>
      </c>
      <c r="L3142" s="937">
        <v>1.1000000000000001</v>
      </c>
      <c r="M3142" s="962" t="s">
        <v>12</v>
      </c>
      <c r="N3142" s="678">
        <f t="shared" ca="1" si="535"/>
        <v>35265435.711883545</v>
      </c>
      <c r="O3142" s="678">
        <f t="shared" ca="1" si="542"/>
        <v>13503199.684077676</v>
      </c>
      <c r="P3142" s="678">
        <f t="shared" ca="1" si="542"/>
        <v>1576332.9401414893</v>
      </c>
      <c r="Q3142" s="678">
        <f t="shared" ca="1" si="542"/>
        <v>7226091.2332873773</v>
      </c>
      <c r="R3142" s="678">
        <f t="shared" ca="1" si="542"/>
        <v>1174810.7234257821</v>
      </c>
      <c r="S3142" s="678">
        <f t="shared" ca="1" si="542"/>
        <v>27540.845679264716</v>
      </c>
      <c r="T3142" s="678">
        <f t="shared" ca="1" si="542"/>
        <v>1126562.1892052789</v>
      </c>
      <c r="U3142" s="678">
        <f t="shared" ca="1" si="541"/>
        <v>0</v>
      </c>
      <c r="V3142" s="678">
        <f t="shared" ca="1" si="541"/>
        <v>80898.088625301476</v>
      </c>
      <c r="W3142" s="678">
        <f t="shared" ca="1" si="541"/>
        <v>10550000.007441374</v>
      </c>
      <c r="X3142" s="678">
        <f t="shared" ca="1" si="541"/>
        <v>0</v>
      </c>
      <c r="Y3142" s="678">
        <f t="shared" ca="1" si="541"/>
        <v>0</v>
      </c>
      <c r="Z3142" s="678">
        <f t="shared" ca="1" si="541"/>
        <v>0</v>
      </c>
      <c r="AA3142" t="str">
        <f t="shared" si="538"/>
        <v>ASR_CMS_19</v>
      </c>
      <c r="AB3142" s="957">
        <f t="shared" si="539"/>
        <v>45406</v>
      </c>
      <c r="AC3142" t="str">
        <f t="shared" si="540"/>
        <v>Unaudited</v>
      </c>
    </row>
    <row r="3143" spans="1:29" x14ac:dyDescent="0.25">
      <c r="A3143" t="s">
        <v>421</v>
      </c>
      <c r="B3143" t="s">
        <v>1380</v>
      </c>
      <c r="C3143" t="s">
        <v>1381</v>
      </c>
      <c r="D3143">
        <v>1900</v>
      </c>
      <c r="E3143" s="957">
        <v>1</v>
      </c>
      <c r="F3143" t="s">
        <v>442</v>
      </c>
      <c r="G3143" s="957">
        <v>366</v>
      </c>
      <c r="H3143" t="s">
        <v>388</v>
      </c>
      <c r="I3143" s="937" t="s">
        <v>488</v>
      </c>
      <c r="J3143" s="937" t="s">
        <v>12</v>
      </c>
      <c r="K3143" s="937" t="s">
        <v>1323</v>
      </c>
      <c r="L3143" s="937" t="s">
        <v>1314</v>
      </c>
      <c r="M3143" s="962" t="s">
        <v>1323</v>
      </c>
      <c r="N3143" s="678">
        <f t="shared" ca="1" si="535"/>
        <v>456109.22762621898</v>
      </c>
      <c r="O3143" s="678">
        <f t="shared" ca="1" si="542"/>
        <v>185975.43341249251</v>
      </c>
      <c r="P3143" s="678">
        <f t="shared" ca="1" si="542"/>
        <v>23233.210498659817</v>
      </c>
      <c r="Q3143" s="678">
        <f t="shared" ca="1" si="542"/>
        <v>91019.945571393138</v>
      </c>
      <c r="R3143" s="678">
        <f t="shared" ca="1" si="542"/>
        <v>15081.857241481846</v>
      </c>
      <c r="S3143" s="678">
        <f t="shared" ca="1" si="542"/>
        <v>417.3077501843789</v>
      </c>
      <c r="T3143" s="678">
        <f t="shared" ca="1" si="542"/>
        <v>14334.375219357264</v>
      </c>
      <c r="U3143" s="678">
        <f t="shared" ca="1" si="541"/>
        <v>0</v>
      </c>
      <c r="V3143" s="678">
        <f t="shared" ca="1" si="541"/>
        <v>1002.9221206171587</v>
      </c>
      <c r="W3143" s="678">
        <f t="shared" ca="1" si="541"/>
        <v>125044.17581203287</v>
      </c>
      <c r="X3143" s="678">
        <f t="shared" ca="1" si="541"/>
        <v>0</v>
      </c>
      <c r="Y3143" s="678">
        <f t="shared" ca="1" si="541"/>
        <v>0</v>
      </c>
      <c r="Z3143" s="678">
        <f t="shared" ca="1" si="541"/>
        <v>0</v>
      </c>
      <c r="AA3143" t="str">
        <f t="shared" si="538"/>
        <v>ASR_CMS_19</v>
      </c>
      <c r="AB3143" s="957">
        <f t="shared" si="539"/>
        <v>45406</v>
      </c>
      <c r="AC3143" t="str">
        <f t="shared" si="540"/>
        <v>Unaudited</v>
      </c>
    </row>
    <row r="3144" spans="1:29" x14ac:dyDescent="0.25">
      <c r="A3144" t="s">
        <v>421</v>
      </c>
      <c r="B3144" t="s">
        <v>1380</v>
      </c>
      <c r="C3144" t="s">
        <v>1381</v>
      </c>
      <c r="D3144">
        <v>1900</v>
      </c>
      <c r="E3144" s="957">
        <v>1</v>
      </c>
      <c r="F3144" t="s">
        <v>442</v>
      </c>
      <c r="G3144" s="957">
        <v>366</v>
      </c>
      <c r="H3144" t="s">
        <v>388</v>
      </c>
      <c r="I3144" s="937" t="s">
        <v>488</v>
      </c>
      <c r="J3144" s="937" t="s">
        <v>491</v>
      </c>
      <c r="K3144" s="937" t="s">
        <v>492</v>
      </c>
      <c r="L3144" s="937" t="s">
        <v>63</v>
      </c>
      <c r="M3144" s="962" t="s">
        <v>344</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ASR_CMS_19</v>
      </c>
      <c r="AB3144" s="957">
        <f t="shared" si="539"/>
        <v>45406</v>
      </c>
      <c r="AC3144" t="str">
        <f t="shared" si="540"/>
        <v>Unaudited</v>
      </c>
    </row>
    <row r="3145" spans="1:29" x14ac:dyDescent="0.25">
      <c r="A3145" t="s">
        <v>421</v>
      </c>
      <c r="B3145" t="s">
        <v>1380</v>
      </c>
      <c r="C3145" t="s">
        <v>1381</v>
      </c>
      <c r="D3145">
        <v>1900</v>
      </c>
      <c r="E3145" s="957">
        <v>1</v>
      </c>
      <c r="F3145" t="s">
        <v>442</v>
      </c>
      <c r="G3145" s="957">
        <v>366</v>
      </c>
      <c r="H3145" t="s">
        <v>388</v>
      </c>
      <c r="I3145" s="937" t="s">
        <v>488</v>
      </c>
      <c r="J3145" s="937" t="s">
        <v>491</v>
      </c>
      <c r="K3145" s="937" t="s">
        <v>1014</v>
      </c>
      <c r="L3145" s="945" t="s">
        <v>910</v>
      </c>
      <c r="M3145" s="960" t="s">
        <v>911</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ASR_CMS_19</v>
      </c>
      <c r="AB3145" s="957">
        <f t="shared" si="539"/>
        <v>45406</v>
      </c>
      <c r="AC3145" t="str">
        <f t="shared" si="540"/>
        <v>Unaudited</v>
      </c>
    </row>
    <row r="3146" spans="1:29" x14ac:dyDescent="0.25">
      <c r="A3146" t="s">
        <v>421</v>
      </c>
      <c r="B3146" t="s">
        <v>1380</v>
      </c>
      <c r="C3146" t="s">
        <v>1381</v>
      </c>
      <c r="D3146">
        <v>1900</v>
      </c>
      <c r="E3146" s="957">
        <v>1</v>
      </c>
      <c r="F3146" t="s">
        <v>442</v>
      </c>
      <c r="G3146" s="957">
        <v>366</v>
      </c>
      <c r="H3146" t="s">
        <v>388</v>
      </c>
      <c r="I3146" s="962" t="s">
        <v>488</v>
      </c>
      <c r="J3146" s="962" t="s">
        <v>13</v>
      </c>
      <c r="K3146" s="962" t="s">
        <v>493</v>
      </c>
      <c r="L3146" s="937" t="s">
        <v>95</v>
      </c>
      <c r="M3146" s="962" t="s">
        <v>147</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ASR_CMS_19</v>
      </c>
      <c r="AB3146" s="957">
        <f t="shared" si="539"/>
        <v>45406</v>
      </c>
      <c r="AC3146" t="str">
        <f t="shared" si="540"/>
        <v>Unaudited</v>
      </c>
    </row>
    <row r="3147" spans="1:29" x14ac:dyDescent="0.25">
      <c r="A3147" t="s">
        <v>421</v>
      </c>
      <c r="B3147" t="s">
        <v>1380</v>
      </c>
      <c r="C3147" t="s">
        <v>1381</v>
      </c>
      <c r="D3147">
        <v>1900</v>
      </c>
      <c r="E3147" s="957">
        <v>1</v>
      </c>
      <c r="F3147" t="s">
        <v>442</v>
      </c>
      <c r="G3147" s="957">
        <v>366</v>
      </c>
      <c r="H3147" t="s">
        <v>388</v>
      </c>
      <c r="I3147" s="937" t="s">
        <v>488</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ASR_CMS_19</v>
      </c>
      <c r="AB3147" s="957">
        <f t="shared" si="539"/>
        <v>45406</v>
      </c>
      <c r="AC3147" t="str">
        <f t="shared" si="540"/>
        <v>Unaudited</v>
      </c>
    </row>
    <row r="3148" spans="1:29" x14ac:dyDescent="0.25">
      <c r="A3148" t="s">
        <v>421</v>
      </c>
      <c r="B3148" t="s">
        <v>1380</v>
      </c>
      <c r="C3148" t="s">
        <v>1381</v>
      </c>
      <c r="D3148">
        <v>1900</v>
      </c>
      <c r="E3148" s="957">
        <v>1</v>
      </c>
      <c r="F3148" t="s">
        <v>442</v>
      </c>
      <c r="G3148" s="957">
        <v>366</v>
      </c>
      <c r="H3148" t="s">
        <v>388</v>
      </c>
      <c r="I3148" s="937" t="s">
        <v>489</v>
      </c>
      <c r="J3148" s="937" t="s">
        <v>445</v>
      </c>
      <c r="K3148" s="937" t="s">
        <v>0</v>
      </c>
      <c r="L3148" s="937">
        <v>2.1</v>
      </c>
      <c r="M3148" s="962" t="s">
        <v>148</v>
      </c>
      <c r="N3148" s="678">
        <f t="shared" ca="1" si="535"/>
        <v>3761661.9</v>
      </c>
      <c r="O3148" s="678">
        <f t="shared" ca="1" si="542"/>
        <v>327629.06</v>
      </c>
      <c r="P3148" s="678">
        <f t="shared" ca="1" si="542"/>
        <v>81214.320000000007</v>
      </c>
      <c r="Q3148" s="678">
        <f t="shared" ca="1" si="542"/>
        <v>1975478.48</v>
      </c>
      <c r="R3148" s="678">
        <f t="shared" ca="1" si="542"/>
        <v>60013.789999999994</v>
      </c>
      <c r="S3148" s="678">
        <f t="shared" ca="1" si="542"/>
        <v>0</v>
      </c>
      <c r="T3148" s="678">
        <f t="shared" ca="1" si="542"/>
        <v>816395.19</v>
      </c>
      <c r="U3148" s="678">
        <f t="shared" ca="1" si="543"/>
        <v>0</v>
      </c>
      <c r="V3148" s="678">
        <f t="shared" ca="1" si="543"/>
        <v>79130.94</v>
      </c>
      <c r="W3148" s="678">
        <f t="shared" ca="1" si="544"/>
        <v>421800.12</v>
      </c>
      <c r="X3148" s="678">
        <f t="shared" ca="1" si="545"/>
        <v>0</v>
      </c>
      <c r="Y3148" s="678">
        <f t="shared" ca="1" si="545"/>
        <v>0</v>
      </c>
      <c r="Z3148" s="678">
        <f t="shared" ca="1" si="545"/>
        <v>0</v>
      </c>
      <c r="AA3148" t="str">
        <f t="shared" si="538"/>
        <v>ASR_CMS_19</v>
      </c>
      <c r="AB3148" s="957">
        <f t="shared" si="539"/>
        <v>45406</v>
      </c>
      <c r="AC3148" t="str">
        <f t="shared" si="540"/>
        <v>Unaudited</v>
      </c>
    </row>
    <row r="3149" spans="1:29" ht="30" x14ac:dyDescent="0.25">
      <c r="A3149" t="s">
        <v>421</v>
      </c>
      <c r="B3149" t="s">
        <v>1380</v>
      </c>
      <c r="C3149" t="s">
        <v>1381</v>
      </c>
      <c r="D3149">
        <v>1900</v>
      </c>
      <c r="E3149" s="957">
        <v>1</v>
      </c>
      <c r="F3149" t="s">
        <v>442</v>
      </c>
      <c r="G3149" s="957">
        <v>366</v>
      </c>
      <c r="H3149" t="s">
        <v>388</v>
      </c>
      <c r="I3149" s="937" t="s">
        <v>489</v>
      </c>
      <c r="J3149" s="937" t="s">
        <v>445</v>
      </c>
      <c r="K3149" s="937" t="s">
        <v>0</v>
      </c>
      <c r="L3149" s="937">
        <v>2.2000000000000002</v>
      </c>
      <c r="M3149" s="962" t="s">
        <v>149</v>
      </c>
      <c r="N3149" s="678">
        <f t="shared" ca="1" si="535"/>
        <v>454950.32693122863</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39624.759460485038</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9822.3823452866454</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238922.21156867038</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7258.3060643706704</v>
      </c>
      <c r="S3149" s="678">
        <f t="shared" ca="1" si="546"/>
        <v>0</v>
      </c>
      <c r="T3149" s="678">
        <f t="shared" ca="1" si="546"/>
        <v>98738.07600719844</v>
      </c>
      <c r="U3149" s="678">
        <f t="shared" ca="1" si="546"/>
        <v>0</v>
      </c>
      <c r="V3149" s="678">
        <f t="shared" ca="1" si="546"/>
        <v>9570.4100954355927</v>
      </c>
      <c r="W3149" s="678">
        <f t="shared" ca="1" si="544"/>
        <v>51014.181389781857</v>
      </c>
      <c r="X3149" s="678">
        <f t="shared" ca="1" si="546"/>
        <v>0</v>
      </c>
      <c r="Y3149" s="678">
        <f t="shared" ca="1" si="546"/>
        <v>0</v>
      </c>
      <c r="Z3149" s="678">
        <f t="shared" ca="1" si="546"/>
        <v>0</v>
      </c>
      <c r="AA3149" t="str">
        <f t="shared" si="538"/>
        <v>ASR_CMS_19</v>
      </c>
      <c r="AB3149" s="957">
        <f t="shared" si="539"/>
        <v>45406</v>
      </c>
      <c r="AC3149" t="str">
        <f t="shared" si="540"/>
        <v>Unaudited</v>
      </c>
    </row>
    <row r="3150" spans="1:29" x14ac:dyDescent="0.25">
      <c r="A3150" t="s">
        <v>421</v>
      </c>
      <c r="B3150" t="s">
        <v>1380</v>
      </c>
      <c r="C3150" t="s">
        <v>1381</v>
      </c>
      <c r="D3150">
        <v>1900</v>
      </c>
      <c r="E3150" s="957">
        <v>1</v>
      </c>
      <c r="F3150" t="s">
        <v>442</v>
      </c>
      <c r="G3150" s="957">
        <v>366</v>
      </c>
      <c r="H3150" t="s">
        <v>388</v>
      </c>
      <c r="I3150" s="937" t="s">
        <v>489</v>
      </c>
      <c r="J3150" s="937" t="s">
        <v>445</v>
      </c>
      <c r="K3150" s="937" t="s">
        <v>0</v>
      </c>
      <c r="L3150" s="937">
        <v>2.2999999999999998</v>
      </c>
      <c r="M3150" s="962" t="s">
        <v>150</v>
      </c>
      <c r="N3150" s="678">
        <f t="shared" ca="1" si="535"/>
        <v>267099.99</v>
      </c>
      <c r="O3150" s="678">
        <f t="shared" ca="1" si="546"/>
        <v>131130.32999999999</v>
      </c>
      <c r="P3150" s="678">
        <f t="shared" ca="1" si="546"/>
        <v>15020.01</v>
      </c>
      <c r="Q3150" s="678">
        <f t="shared" ca="1" si="546"/>
        <v>78660.010000000009</v>
      </c>
      <c r="R3150" s="678">
        <f t="shared" ca="1" si="546"/>
        <v>18360.359999999997</v>
      </c>
      <c r="S3150" s="678">
        <f t="shared" ca="1" si="546"/>
        <v>0</v>
      </c>
      <c r="T3150" s="678">
        <f t="shared" ca="1" si="546"/>
        <v>10306.14</v>
      </c>
      <c r="U3150" s="678">
        <f t="shared" ca="1" si="546"/>
        <v>0</v>
      </c>
      <c r="V3150" s="678">
        <f t="shared" ca="1" si="546"/>
        <v>0</v>
      </c>
      <c r="W3150" s="678">
        <f t="shared" ca="1" si="544"/>
        <v>13623.14</v>
      </c>
      <c r="X3150" s="678">
        <f t="shared" ca="1" si="546"/>
        <v>0</v>
      </c>
      <c r="Y3150" s="678">
        <f t="shared" ca="1" si="546"/>
        <v>0</v>
      </c>
      <c r="Z3150" s="678">
        <f t="shared" ca="1" si="546"/>
        <v>0</v>
      </c>
      <c r="AA3150" t="str">
        <f t="shared" si="538"/>
        <v>ASR_CMS_19</v>
      </c>
      <c r="AB3150" s="957">
        <f t="shared" si="539"/>
        <v>45406</v>
      </c>
      <c r="AC3150" t="str">
        <f t="shared" si="540"/>
        <v>Unaudited</v>
      </c>
    </row>
    <row r="3151" spans="1:29" x14ac:dyDescent="0.25">
      <c r="A3151" t="s">
        <v>421</v>
      </c>
      <c r="B3151" t="s">
        <v>1380</v>
      </c>
      <c r="C3151" t="s">
        <v>1381</v>
      </c>
      <c r="D3151">
        <v>1900</v>
      </c>
      <c r="E3151" s="957">
        <v>1</v>
      </c>
      <c r="F3151" t="s">
        <v>442</v>
      </c>
      <c r="G3151" s="957">
        <v>366</v>
      </c>
      <c r="H3151" t="s">
        <v>388</v>
      </c>
      <c r="I3151" s="937" t="s">
        <v>489</v>
      </c>
      <c r="J3151" s="937" t="s">
        <v>445</v>
      </c>
      <c r="K3151" s="937" t="s">
        <v>0</v>
      </c>
      <c r="L3151" s="937">
        <v>2.4</v>
      </c>
      <c r="M3151" s="962" t="s">
        <v>151</v>
      </c>
      <c r="N3151" s="678">
        <f t="shared" ca="1" si="535"/>
        <v>1378130.8299999994</v>
      </c>
      <c r="O3151" s="678">
        <f t="shared" ca="1" si="546"/>
        <v>568745.05999999959</v>
      </c>
      <c r="P3151" s="678">
        <f t="shared" ca="1" si="546"/>
        <v>26418.080000000002</v>
      </c>
      <c r="Q3151" s="678">
        <f t="shared" ca="1" si="546"/>
        <v>578162.25</v>
      </c>
      <c r="R3151" s="678">
        <f t="shared" ca="1" si="546"/>
        <v>17732.98</v>
      </c>
      <c r="S3151" s="678">
        <f t="shared" ca="1" si="546"/>
        <v>106.46</v>
      </c>
      <c r="T3151" s="678">
        <f t="shared" ca="1" si="546"/>
        <v>36461.17</v>
      </c>
      <c r="U3151" s="678">
        <f t="shared" ca="1" si="546"/>
        <v>0</v>
      </c>
      <c r="V3151" s="678">
        <f t="shared" ca="1" si="546"/>
        <v>23227.379999999997</v>
      </c>
      <c r="W3151" s="678">
        <f t="shared" ca="1" si="544"/>
        <v>127277.45000000003</v>
      </c>
      <c r="X3151" s="678">
        <f t="shared" ca="1" si="546"/>
        <v>0</v>
      </c>
      <c r="Y3151" s="678">
        <f t="shared" ca="1" si="546"/>
        <v>0</v>
      </c>
      <c r="Z3151" s="678">
        <f t="shared" ca="1" si="546"/>
        <v>0</v>
      </c>
      <c r="AA3151" t="str">
        <f t="shared" si="538"/>
        <v>ASR_CMS_19</v>
      </c>
      <c r="AB3151" s="957">
        <f t="shared" si="539"/>
        <v>45406</v>
      </c>
      <c r="AC3151" t="str">
        <f t="shared" si="540"/>
        <v>Unaudited</v>
      </c>
    </row>
    <row r="3152" spans="1:29" ht="30" x14ac:dyDescent="0.25">
      <c r="A3152" t="s">
        <v>421</v>
      </c>
      <c r="B3152" t="s">
        <v>1380</v>
      </c>
      <c r="C3152" t="s">
        <v>1381</v>
      </c>
      <c r="D3152">
        <v>1900</v>
      </c>
      <c r="E3152" s="957">
        <v>1</v>
      </c>
      <c r="F3152" t="s">
        <v>442</v>
      </c>
      <c r="G3152" s="957">
        <v>366</v>
      </c>
      <c r="H3152" t="s">
        <v>388</v>
      </c>
      <c r="I3152" s="937" t="s">
        <v>489</v>
      </c>
      <c r="J3152" s="937" t="s">
        <v>445</v>
      </c>
      <c r="K3152" s="937" t="s">
        <v>0</v>
      </c>
      <c r="L3152" s="937">
        <v>2.5</v>
      </c>
      <c r="M3152" s="962" t="s">
        <v>152</v>
      </c>
      <c r="N3152" s="678">
        <f t="shared" ca="1" si="535"/>
        <v>62979.265332143485</v>
      </c>
      <c r="O3152" s="678">
        <f t="shared" ca="1" si="546"/>
        <v>26794.292094242446</v>
      </c>
      <c r="P3152" s="678">
        <f t="shared" ca="1" si="546"/>
        <v>1586.5447340907519</v>
      </c>
      <c r="Q3152" s="678">
        <f t="shared" ca="1" si="546"/>
        <v>25143.997789550089</v>
      </c>
      <c r="R3152" s="678">
        <f t="shared" ca="1" si="546"/>
        <v>1377.6981176496583</v>
      </c>
      <c r="S3152" s="678">
        <f t="shared" ca="1" si="546"/>
        <v>4.0760457924412412</v>
      </c>
      <c r="T3152" s="678">
        <f t="shared" ca="1" si="546"/>
        <v>1790.585169540627</v>
      </c>
      <c r="U3152" s="678">
        <f t="shared" ca="1" si="546"/>
        <v>0</v>
      </c>
      <c r="V3152" s="678">
        <f t="shared" ca="1" si="546"/>
        <v>887.39491103524108</v>
      </c>
      <c r="W3152" s="678">
        <f t="shared" ca="1" si="544"/>
        <v>5394.6764702422361</v>
      </c>
      <c r="X3152" s="678">
        <f t="shared" ca="1" si="546"/>
        <v>0</v>
      </c>
      <c r="Y3152" s="678">
        <f t="shared" ca="1" si="546"/>
        <v>0</v>
      </c>
      <c r="Z3152" s="678">
        <f t="shared" ca="1" si="546"/>
        <v>0</v>
      </c>
      <c r="AA3152" t="str">
        <f t="shared" si="538"/>
        <v>ASR_CMS_19</v>
      </c>
      <c r="AB3152" s="957">
        <f t="shared" si="539"/>
        <v>45406</v>
      </c>
      <c r="AC3152" t="str">
        <f t="shared" si="540"/>
        <v>Unaudited</v>
      </c>
    </row>
    <row r="3153" spans="1:29" x14ac:dyDescent="0.25">
      <c r="A3153" t="s">
        <v>421</v>
      </c>
      <c r="B3153" t="s">
        <v>1380</v>
      </c>
      <c r="C3153" t="s">
        <v>1381</v>
      </c>
      <c r="D3153">
        <v>1900</v>
      </c>
      <c r="E3153" s="957">
        <v>1</v>
      </c>
      <c r="F3153" t="s">
        <v>442</v>
      </c>
      <c r="G3153" s="957">
        <v>366</v>
      </c>
      <c r="H3153" t="s">
        <v>388</v>
      </c>
      <c r="I3153" s="937" t="s">
        <v>489</v>
      </c>
      <c r="J3153" s="937" t="s">
        <v>445</v>
      </c>
      <c r="K3153" s="937" t="s">
        <v>0</v>
      </c>
      <c r="L3153" s="945" t="s">
        <v>97</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ASR_CMS_19</v>
      </c>
      <c r="AB3153" s="957">
        <f t="shared" si="539"/>
        <v>45406</v>
      </c>
      <c r="AC3153" t="str">
        <f t="shared" si="540"/>
        <v>Unaudited</v>
      </c>
    </row>
    <row r="3154" spans="1:29" x14ac:dyDescent="0.25">
      <c r="A3154" t="s">
        <v>421</v>
      </c>
      <c r="B3154" t="s">
        <v>1380</v>
      </c>
      <c r="C3154" t="s">
        <v>1381</v>
      </c>
      <c r="D3154">
        <v>1900</v>
      </c>
      <c r="E3154" s="957">
        <v>1</v>
      </c>
      <c r="F3154" t="s">
        <v>442</v>
      </c>
      <c r="G3154" s="957">
        <v>366</v>
      </c>
      <c r="H3154" t="s">
        <v>388</v>
      </c>
      <c r="I3154" s="962" t="s">
        <v>489</v>
      </c>
      <c r="J3154" s="962" t="s">
        <v>445</v>
      </c>
      <c r="K3154" s="962" t="s">
        <v>0</v>
      </c>
      <c r="L3154" s="937" t="s">
        <v>153</v>
      </c>
      <c r="M3154" s="962" t="s">
        <v>452</v>
      </c>
      <c r="N3154" s="678">
        <f t="shared" ca="1" si="535"/>
        <v>-4391.5863654336636</v>
      </c>
      <c r="O3154" s="678">
        <f t="shared" ca="1" si="546"/>
        <v>-925.43735599481499</v>
      </c>
      <c r="P3154" s="678">
        <f t="shared" ca="1" si="546"/>
        <v>-101.95294774850109</v>
      </c>
      <c r="Q3154" s="678">
        <f t="shared" ca="1" si="546"/>
        <v>-1158.0268578873543</v>
      </c>
      <c r="R3154" s="678">
        <f t="shared" ca="1" si="546"/>
        <v>-120.94125057154255</v>
      </c>
      <c r="S3154" s="678">
        <f t="shared" ca="1" si="546"/>
        <v>-2.2951782431725656</v>
      </c>
      <c r="T3154" s="678">
        <f t="shared" ca="1" si="546"/>
        <v>-211.05074708583254</v>
      </c>
      <c r="U3154" s="678">
        <f t="shared" ca="1" si="546"/>
        <v>0</v>
      </c>
      <c r="V3154" s="678">
        <f t="shared" ca="1" si="546"/>
        <v>-28.56031786393665</v>
      </c>
      <c r="W3154" s="678">
        <f t="shared" ca="1" si="544"/>
        <v>-1843.3217100385091</v>
      </c>
      <c r="X3154" s="678">
        <f t="shared" ca="1" si="546"/>
        <v>0</v>
      </c>
      <c r="Y3154" s="678">
        <f t="shared" ca="1" si="546"/>
        <v>0</v>
      </c>
      <c r="Z3154" s="678">
        <f t="shared" ca="1" si="546"/>
        <v>0</v>
      </c>
      <c r="AA3154" t="str">
        <f t="shared" si="538"/>
        <v>ASR_CMS_19</v>
      </c>
      <c r="AB3154" s="957">
        <f t="shared" si="539"/>
        <v>45406</v>
      </c>
      <c r="AC3154" t="str">
        <f t="shared" si="540"/>
        <v>Unaudited</v>
      </c>
    </row>
    <row r="3155" spans="1:29" x14ac:dyDescent="0.25">
      <c r="A3155" t="s">
        <v>421</v>
      </c>
      <c r="B3155" t="s">
        <v>1380</v>
      </c>
      <c r="C3155" t="s">
        <v>1381</v>
      </c>
      <c r="D3155">
        <v>1900</v>
      </c>
      <c r="E3155" s="957">
        <v>1</v>
      </c>
      <c r="F3155" t="s">
        <v>442</v>
      </c>
      <c r="G3155" s="957">
        <v>366</v>
      </c>
      <c r="H3155" t="s">
        <v>388</v>
      </c>
      <c r="I3155" s="937" t="s">
        <v>489</v>
      </c>
      <c r="J3155" s="937" t="s">
        <v>445</v>
      </c>
      <c r="K3155" s="937" t="s">
        <v>0</v>
      </c>
      <c r="L3155" s="937" t="s">
        <v>912</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ASR_CMS_19</v>
      </c>
      <c r="AB3155" s="957">
        <f t="shared" si="539"/>
        <v>45406</v>
      </c>
      <c r="AC3155" t="str">
        <f t="shared" si="540"/>
        <v>Unaudited</v>
      </c>
    </row>
    <row r="3156" spans="1:29" x14ac:dyDescent="0.25">
      <c r="A3156" t="s">
        <v>421</v>
      </c>
      <c r="B3156" t="s">
        <v>1380</v>
      </c>
      <c r="C3156" t="s">
        <v>1381</v>
      </c>
      <c r="D3156">
        <v>1900</v>
      </c>
      <c r="E3156" s="957">
        <v>1</v>
      </c>
      <c r="F3156" t="s">
        <v>442</v>
      </c>
      <c r="G3156" s="957">
        <v>366</v>
      </c>
      <c r="H3156" t="s">
        <v>388</v>
      </c>
      <c r="I3156" s="937" t="s">
        <v>489</v>
      </c>
      <c r="J3156" s="937" t="s">
        <v>445</v>
      </c>
      <c r="K3156" s="937" t="s">
        <v>53</v>
      </c>
      <c r="L3156" s="937">
        <v>3.1</v>
      </c>
      <c r="M3156" s="962" t="s">
        <v>33</v>
      </c>
      <c r="N3156" s="678">
        <f t="shared" ca="1" si="535"/>
        <v>415127.41999999993</v>
      </c>
      <c r="O3156" s="678">
        <f t="shared" ca="1" si="546"/>
        <v>193999.87</v>
      </c>
      <c r="P3156" s="678">
        <f t="shared" ca="1" si="546"/>
        <v>19543.68</v>
      </c>
      <c r="Q3156" s="678">
        <f t="shared" ca="1" si="546"/>
        <v>133177.77000000002</v>
      </c>
      <c r="R3156" s="678">
        <f t="shared" ca="1" si="546"/>
        <v>17796.23</v>
      </c>
      <c r="S3156" s="678">
        <f t="shared" ca="1" si="546"/>
        <v>35.659999999999997</v>
      </c>
      <c r="T3156" s="678">
        <f t="shared" ca="1" si="546"/>
        <v>25983.109999999993</v>
      </c>
      <c r="U3156" s="678">
        <f t="shared" ca="1" si="546"/>
        <v>0</v>
      </c>
      <c r="V3156" s="678">
        <f t="shared" ca="1" si="546"/>
        <v>738.22</v>
      </c>
      <c r="W3156" s="678">
        <f t="shared" ca="1" si="544"/>
        <v>23852.880000000001</v>
      </c>
      <c r="X3156" s="678">
        <f t="shared" ca="1" si="546"/>
        <v>0</v>
      </c>
      <c r="Y3156" s="678">
        <f t="shared" ca="1" si="546"/>
        <v>0</v>
      </c>
      <c r="Z3156" s="678">
        <f t="shared" ca="1" si="546"/>
        <v>0</v>
      </c>
      <c r="AA3156" t="str">
        <f t="shared" si="538"/>
        <v>ASR_CMS_19</v>
      </c>
      <c r="AB3156" s="957">
        <f t="shared" si="539"/>
        <v>45406</v>
      </c>
      <c r="AC3156" t="str">
        <f t="shared" si="540"/>
        <v>Unaudited</v>
      </c>
    </row>
    <row r="3157" spans="1:29" x14ac:dyDescent="0.25">
      <c r="A3157" t="s">
        <v>421</v>
      </c>
      <c r="B3157" t="s">
        <v>1380</v>
      </c>
      <c r="C3157" t="s">
        <v>1381</v>
      </c>
      <c r="D3157">
        <v>1900</v>
      </c>
      <c r="E3157" s="957">
        <v>1</v>
      </c>
      <c r="F3157" t="s">
        <v>442</v>
      </c>
      <c r="G3157" s="957">
        <v>366</v>
      </c>
      <c r="H3157" t="s">
        <v>388</v>
      </c>
      <c r="I3157" s="937" t="s">
        <v>489</v>
      </c>
      <c r="J3157" s="937" t="s">
        <v>445</v>
      </c>
      <c r="K3157" s="937" t="s">
        <v>53</v>
      </c>
      <c r="L3157" s="937">
        <v>3.2</v>
      </c>
      <c r="M3157" s="962" t="s">
        <v>34</v>
      </c>
      <c r="N3157" s="678">
        <f t="shared" ca="1" si="535"/>
        <v>1317148.0499999998</v>
      </c>
      <c r="O3157" s="678">
        <f t="shared" ca="1" si="546"/>
        <v>381624.76000000007</v>
      </c>
      <c r="P3157" s="678">
        <f t="shared" ca="1" si="546"/>
        <v>70689.210000000006</v>
      </c>
      <c r="Q3157" s="678">
        <f t="shared" ca="1" si="546"/>
        <v>612358.16</v>
      </c>
      <c r="R3157" s="678">
        <f t="shared" ca="1" si="546"/>
        <v>39510.469999999994</v>
      </c>
      <c r="S3157" s="678">
        <f t="shared" ca="1" si="546"/>
        <v>589.14</v>
      </c>
      <c r="T3157" s="678">
        <f t="shared" ca="1" si="546"/>
        <v>74528.14999999998</v>
      </c>
      <c r="U3157" s="678">
        <f t="shared" ca="1" si="546"/>
        <v>0</v>
      </c>
      <c r="V3157" s="678">
        <f t="shared" ca="1" si="546"/>
        <v>12875.95</v>
      </c>
      <c r="W3157" s="678">
        <f t="shared" ca="1" si="544"/>
        <v>124972.20999999998</v>
      </c>
      <c r="X3157" s="678">
        <f t="shared" ca="1" si="546"/>
        <v>0</v>
      </c>
      <c r="Y3157" s="678">
        <f t="shared" ca="1" si="546"/>
        <v>0</v>
      </c>
      <c r="Z3157" s="678">
        <f t="shared" ca="1" si="546"/>
        <v>0</v>
      </c>
      <c r="AA3157" t="str">
        <f t="shared" si="538"/>
        <v>ASR_CMS_19</v>
      </c>
      <c r="AB3157" s="957">
        <f t="shared" si="539"/>
        <v>45406</v>
      </c>
      <c r="AC3157" t="str">
        <f t="shared" si="540"/>
        <v>Unaudited</v>
      </c>
    </row>
    <row r="3158" spans="1:29" x14ac:dyDescent="0.25">
      <c r="A3158" t="s">
        <v>421</v>
      </c>
      <c r="B3158" t="s">
        <v>1380</v>
      </c>
      <c r="C3158" t="s">
        <v>1381</v>
      </c>
      <c r="D3158">
        <v>1900</v>
      </c>
      <c r="E3158" s="957">
        <v>1</v>
      </c>
      <c r="F3158" t="s">
        <v>442</v>
      </c>
      <c r="G3158" s="957">
        <v>366</v>
      </c>
      <c r="H3158" t="s">
        <v>388</v>
      </c>
      <c r="I3158" s="937" t="s">
        <v>489</v>
      </c>
      <c r="J3158" s="937" t="s">
        <v>445</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ASR_CMS_19</v>
      </c>
      <c r="AB3158" s="957">
        <f t="shared" si="539"/>
        <v>45406</v>
      </c>
      <c r="AC3158" t="str">
        <f t="shared" si="540"/>
        <v>Unaudited</v>
      </c>
    </row>
    <row r="3159" spans="1:29" x14ac:dyDescent="0.25">
      <c r="A3159" t="s">
        <v>421</v>
      </c>
      <c r="B3159" t="s">
        <v>1380</v>
      </c>
      <c r="C3159" t="s">
        <v>1381</v>
      </c>
      <c r="D3159">
        <v>1900</v>
      </c>
      <c r="E3159" s="957">
        <v>1</v>
      </c>
      <c r="F3159" t="s">
        <v>442</v>
      </c>
      <c r="G3159" s="957">
        <v>366</v>
      </c>
      <c r="H3159" t="s">
        <v>388</v>
      </c>
      <c r="I3159" s="937" t="s">
        <v>489</v>
      </c>
      <c r="J3159" s="937" t="s">
        <v>445</v>
      </c>
      <c r="K3159" s="937" t="s">
        <v>53</v>
      </c>
      <c r="L3159" s="937" t="s">
        <v>44</v>
      </c>
      <c r="M3159" s="962" t="s">
        <v>154</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ASR_CMS_19</v>
      </c>
      <c r="AB3159" s="957">
        <f t="shared" si="539"/>
        <v>45406</v>
      </c>
      <c r="AC3159" t="str">
        <f t="shared" si="540"/>
        <v>Unaudited</v>
      </c>
    </row>
    <row r="3160" spans="1:29" x14ac:dyDescent="0.25">
      <c r="A3160" t="s">
        <v>421</v>
      </c>
      <c r="B3160" t="s">
        <v>1380</v>
      </c>
      <c r="C3160" t="s">
        <v>1381</v>
      </c>
      <c r="D3160">
        <v>1900</v>
      </c>
      <c r="E3160" s="957">
        <v>1</v>
      </c>
      <c r="F3160" t="s">
        <v>442</v>
      </c>
      <c r="G3160" s="957">
        <v>366</v>
      </c>
      <c r="H3160" t="s">
        <v>388</v>
      </c>
      <c r="I3160" s="937" t="s">
        <v>489</v>
      </c>
      <c r="J3160" s="937" t="s">
        <v>445</v>
      </c>
      <c r="K3160" s="937" t="s">
        <v>53</v>
      </c>
      <c r="L3160" s="937" t="s">
        <v>41</v>
      </c>
      <c r="M3160" s="962" t="s">
        <v>52</v>
      </c>
      <c r="N3160" s="678">
        <f t="shared" ca="1" si="535"/>
        <v>24858.233179612493</v>
      </c>
      <c r="O3160" s="678">
        <f t="shared" ca="1" si="546"/>
        <v>13243.714619225824</v>
      </c>
      <c r="P3160" s="678">
        <f t="shared" ca="1" si="546"/>
        <v>1643.9344097692904</v>
      </c>
      <c r="Q3160" s="678">
        <f t="shared" ca="1" si="546"/>
        <v>7050.8948933536112</v>
      </c>
      <c r="R3160" s="678">
        <f t="shared" ca="1" si="546"/>
        <v>1202.3223601809002</v>
      </c>
      <c r="S3160" s="678">
        <f t="shared" ca="1" si="546"/>
        <v>30.553658491144525</v>
      </c>
      <c r="T3160" s="678">
        <f t="shared" ca="1" si="546"/>
        <v>1087.3871552954784</v>
      </c>
      <c r="U3160" s="678">
        <f t="shared" ca="1" si="546"/>
        <v>0</v>
      </c>
      <c r="V3160" s="678">
        <f t="shared" ca="1" si="546"/>
        <v>79.774565251030083</v>
      </c>
      <c r="W3160" s="678">
        <f t="shared" ca="1" si="544"/>
        <v>519.65151804521008</v>
      </c>
      <c r="X3160" s="678">
        <f t="shared" ca="1" si="546"/>
        <v>0</v>
      </c>
      <c r="Y3160" s="678">
        <f t="shared" ca="1" si="546"/>
        <v>0</v>
      </c>
      <c r="Z3160" s="678">
        <f t="shared" ca="1" si="546"/>
        <v>0</v>
      </c>
      <c r="AA3160" t="str">
        <f t="shared" si="538"/>
        <v>ASR_CMS_19</v>
      </c>
      <c r="AB3160" s="957">
        <f t="shared" si="539"/>
        <v>45406</v>
      </c>
      <c r="AC3160" t="str">
        <f t="shared" si="540"/>
        <v>Unaudited</v>
      </c>
    </row>
    <row r="3161" spans="1:29" x14ac:dyDescent="0.25">
      <c r="A3161" t="s">
        <v>421</v>
      </c>
      <c r="B3161" t="s">
        <v>1380</v>
      </c>
      <c r="C3161" t="s">
        <v>1381</v>
      </c>
      <c r="D3161">
        <v>1900</v>
      </c>
      <c r="E3161" s="957">
        <v>1</v>
      </c>
      <c r="F3161" t="s">
        <v>442</v>
      </c>
      <c r="G3161" s="957">
        <v>366</v>
      </c>
      <c r="H3161" t="s">
        <v>388</v>
      </c>
      <c r="I3161" s="937" t="s">
        <v>489</v>
      </c>
      <c r="J3161" s="937" t="s">
        <v>445</v>
      </c>
      <c r="K3161" s="937" t="s">
        <v>53</v>
      </c>
      <c r="L3161" s="945" t="s">
        <v>42</v>
      </c>
      <c r="M3161" s="960" t="s">
        <v>155</v>
      </c>
      <c r="N3161" s="678">
        <f t="shared" ca="1" si="535"/>
        <v>48378.312403237942</v>
      </c>
      <c r="O3161" s="678">
        <f t="shared" ca="1" si="546"/>
        <v>16082.259780023589</v>
      </c>
      <c r="P3161" s="678">
        <f t="shared" ca="1" si="546"/>
        <v>2504.0686176788331</v>
      </c>
      <c r="Q3161" s="678">
        <f t="shared" ca="1" si="546"/>
        <v>20826.926335263968</v>
      </c>
      <c r="R3161" s="678">
        <f t="shared" ca="1" si="546"/>
        <v>1601.0802674233689</v>
      </c>
      <c r="S3161" s="678">
        <f t="shared" ca="1" si="546"/>
        <v>17.456160467905512</v>
      </c>
      <c r="T3161" s="678">
        <f t="shared" ca="1" si="546"/>
        <v>2808.1637058120559</v>
      </c>
      <c r="U3161" s="678">
        <f t="shared" ca="1" si="546"/>
        <v>0</v>
      </c>
      <c r="V3161" s="678">
        <f t="shared" ca="1" si="546"/>
        <v>380.36353418269078</v>
      </c>
      <c r="W3161" s="678">
        <f t="shared" ca="1" si="544"/>
        <v>4157.9940023855324</v>
      </c>
      <c r="X3161" s="678">
        <f t="shared" ca="1" si="546"/>
        <v>0</v>
      </c>
      <c r="Y3161" s="678">
        <f t="shared" ca="1" si="546"/>
        <v>0</v>
      </c>
      <c r="Z3161" s="678">
        <f t="shared" ca="1" si="546"/>
        <v>0</v>
      </c>
      <c r="AA3161" t="str">
        <f t="shared" si="538"/>
        <v>ASR_CMS_19</v>
      </c>
      <c r="AB3161" s="957">
        <f t="shared" si="539"/>
        <v>45406</v>
      </c>
      <c r="AC3161" t="str">
        <f t="shared" si="540"/>
        <v>Unaudited</v>
      </c>
    </row>
    <row r="3162" spans="1:29" x14ac:dyDescent="0.25">
      <c r="A3162" t="s">
        <v>421</v>
      </c>
      <c r="B3162" t="s">
        <v>1380</v>
      </c>
      <c r="C3162" t="s">
        <v>1381</v>
      </c>
      <c r="D3162">
        <v>1900</v>
      </c>
      <c r="E3162" s="957">
        <v>1</v>
      </c>
      <c r="F3162" t="s">
        <v>442</v>
      </c>
      <c r="G3162" s="957">
        <v>366</v>
      </c>
      <c r="H3162" t="s">
        <v>388</v>
      </c>
      <c r="I3162" s="937" t="s">
        <v>489</v>
      </c>
      <c r="J3162" s="937" t="s">
        <v>445</v>
      </c>
      <c r="K3162" s="937" t="s">
        <v>53</v>
      </c>
      <c r="L3162" s="937" t="s">
        <v>43</v>
      </c>
      <c r="M3162" s="962" t="s">
        <v>463</v>
      </c>
      <c r="N3162" s="678">
        <f t="shared" ca="1" si="535"/>
        <v>56749.629538730529</v>
      </c>
      <c r="O3162" s="678">
        <f t="shared" ca="1" si="546"/>
        <v>11958.828255634664</v>
      </c>
      <c r="P3162" s="678">
        <f t="shared" ca="1" si="546"/>
        <v>1317.4719870362035</v>
      </c>
      <c r="Q3162" s="678">
        <f t="shared" ca="1" si="546"/>
        <v>14964.431918787499</v>
      </c>
      <c r="R3162" s="678">
        <f t="shared" ca="1" si="546"/>
        <v>1562.8455402602729</v>
      </c>
      <c r="S3162" s="678">
        <f t="shared" ca="1" si="546"/>
        <v>29.659103610167847</v>
      </c>
      <c r="T3162" s="678">
        <f t="shared" ca="1" si="546"/>
        <v>2727.2722689151965</v>
      </c>
      <c r="U3162" s="678">
        <f t="shared" ca="1" si="546"/>
        <v>0</v>
      </c>
      <c r="V3162" s="678">
        <f t="shared" ca="1" si="546"/>
        <v>369.06651114596531</v>
      </c>
      <c r="W3162" s="678">
        <f t="shared" ca="1" si="544"/>
        <v>23820.053953340561</v>
      </c>
      <c r="X3162" s="678">
        <f t="shared" ca="1" si="546"/>
        <v>0</v>
      </c>
      <c r="Y3162" s="678">
        <f t="shared" ca="1" si="546"/>
        <v>0</v>
      </c>
      <c r="Z3162" s="678">
        <f t="shared" ca="1" si="546"/>
        <v>0</v>
      </c>
      <c r="AA3162" t="str">
        <f t="shared" si="538"/>
        <v>ASR_CMS_19</v>
      </c>
      <c r="AB3162" s="957">
        <f t="shared" si="539"/>
        <v>45406</v>
      </c>
      <c r="AC3162" t="str">
        <f t="shared" si="540"/>
        <v>Unaudited</v>
      </c>
    </row>
    <row r="3163" spans="1:29" x14ac:dyDescent="0.25">
      <c r="A3163" t="s">
        <v>421</v>
      </c>
      <c r="B3163" t="s">
        <v>1380</v>
      </c>
      <c r="C3163" t="s">
        <v>1381</v>
      </c>
      <c r="D3163">
        <v>1900</v>
      </c>
      <c r="E3163" s="957">
        <v>1</v>
      </c>
      <c r="F3163" t="s">
        <v>442</v>
      </c>
      <c r="G3163" s="957">
        <v>366</v>
      </c>
      <c r="H3163" t="s">
        <v>388</v>
      </c>
      <c r="I3163" s="937" t="s">
        <v>489</v>
      </c>
      <c r="J3163" s="937" t="s">
        <v>445</v>
      </c>
      <c r="K3163" s="937" t="s">
        <v>915</v>
      </c>
      <c r="L3163" s="937" t="s">
        <v>916</v>
      </c>
      <c r="M3163" s="962" t="s">
        <v>915</v>
      </c>
      <c r="N3163" s="678">
        <f t="shared" ca="1" si="535"/>
        <v>3090.45</v>
      </c>
      <c r="O3163" s="678">
        <f t="shared" ca="1" si="546"/>
        <v>0</v>
      </c>
      <c r="P3163" s="678">
        <f t="shared" ca="1" si="546"/>
        <v>3090.45</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ASR_CMS_19</v>
      </c>
      <c r="AB3163" s="957">
        <f t="shared" si="539"/>
        <v>45406</v>
      </c>
      <c r="AC3163" t="str">
        <f t="shared" si="540"/>
        <v>Unaudited</v>
      </c>
    </row>
    <row r="3164" spans="1:29" x14ac:dyDescent="0.25">
      <c r="A3164" t="s">
        <v>421</v>
      </c>
      <c r="B3164" t="s">
        <v>1380</v>
      </c>
      <c r="C3164" t="s">
        <v>1381</v>
      </c>
      <c r="D3164">
        <v>1900</v>
      </c>
      <c r="E3164" s="957">
        <v>1</v>
      </c>
      <c r="F3164" t="s">
        <v>442</v>
      </c>
      <c r="G3164" s="957">
        <v>366</v>
      </c>
      <c r="H3164" t="s">
        <v>388</v>
      </c>
      <c r="I3164" s="937" t="s">
        <v>489</v>
      </c>
      <c r="J3164" s="937" t="s">
        <v>445</v>
      </c>
      <c r="K3164" s="937" t="s">
        <v>915</v>
      </c>
      <c r="L3164" s="937" t="s">
        <v>917</v>
      </c>
      <c r="M3164" s="962" t="s">
        <v>920</v>
      </c>
      <c r="N3164" s="678">
        <f t="shared" ca="1" si="535"/>
        <v>100.93254841208859</v>
      </c>
      <c r="O3164" s="678">
        <f t="shared" ca="1" si="546"/>
        <v>0</v>
      </c>
      <c r="P3164" s="678">
        <f t="shared" ca="1" si="546"/>
        <v>100.93254841208859</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ASR_CMS_19</v>
      </c>
      <c r="AB3164" s="957">
        <f t="shared" si="539"/>
        <v>45406</v>
      </c>
      <c r="AC3164" t="str">
        <f t="shared" si="540"/>
        <v>Unaudited</v>
      </c>
    </row>
    <row r="3165" spans="1:29" x14ac:dyDescent="0.25">
      <c r="A3165" t="s">
        <v>421</v>
      </c>
      <c r="B3165" t="s">
        <v>1380</v>
      </c>
      <c r="C3165" t="s">
        <v>1381</v>
      </c>
      <c r="D3165">
        <v>1900</v>
      </c>
      <c r="E3165" s="957">
        <v>1</v>
      </c>
      <c r="F3165" t="s">
        <v>442</v>
      </c>
      <c r="G3165" s="957">
        <v>366</v>
      </c>
      <c r="H3165" t="s">
        <v>388</v>
      </c>
      <c r="I3165" s="937" t="s">
        <v>489</v>
      </c>
      <c r="J3165" s="937" t="s">
        <v>445</v>
      </c>
      <c r="K3165" s="937" t="s">
        <v>915</v>
      </c>
      <c r="L3165" s="937" t="s">
        <v>918</v>
      </c>
      <c r="M3165" s="962" t="s">
        <v>921</v>
      </c>
      <c r="N3165" s="678">
        <f t="shared" ca="1" si="535"/>
        <v>-9.3055653841164947</v>
      </c>
      <c r="O3165" s="678">
        <f t="shared" ca="1" si="546"/>
        <v>-1.9609583208693766</v>
      </c>
      <c r="P3165" s="678">
        <f t="shared" ca="1" si="546"/>
        <v>-0.2160335109983437</v>
      </c>
      <c r="Q3165" s="678">
        <f t="shared" ca="1" si="546"/>
        <v>-2.4538045585196251</v>
      </c>
      <c r="R3165" s="678">
        <f t="shared" ca="1" si="546"/>
        <v>-0.25626883344218859</v>
      </c>
      <c r="S3165" s="678">
        <f t="shared" ca="1" si="546"/>
        <v>-4.8633749704100086E-3</v>
      </c>
      <c r="T3165" s="678">
        <f t="shared" ca="1" si="546"/>
        <v>-0.44720662716146115</v>
      </c>
      <c r="U3165" s="678">
        <f t="shared" ca="1" si="546"/>
        <v>0</v>
      </c>
      <c r="V3165" s="678">
        <f t="shared" ca="1" si="546"/>
        <v>-6.0517973041791344E-2</v>
      </c>
      <c r="W3165" s="678">
        <f t="shared" ca="1" si="544"/>
        <v>-3.9059121851132996</v>
      </c>
      <c r="X3165" s="678">
        <f t="shared" ca="1" si="546"/>
        <v>0</v>
      </c>
      <c r="Y3165" s="678">
        <f t="shared" ca="1" si="546"/>
        <v>0</v>
      </c>
      <c r="Z3165" s="678">
        <f t="shared" ca="1" si="546"/>
        <v>0</v>
      </c>
      <c r="AA3165" t="str">
        <f t="shared" si="538"/>
        <v>ASR_CMS_19</v>
      </c>
      <c r="AB3165" s="957">
        <f t="shared" si="539"/>
        <v>45406</v>
      </c>
      <c r="AC3165" t="str">
        <f t="shared" si="540"/>
        <v>Unaudited</v>
      </c>
    </row>
    <row r="3166" spans="1:29" x14ac:dyDescent="0.25">
      <c r="A3166" t="s">
        <v>421</v>
      </c>
      <c r="B3166" t="s">
        <v>1380</v>
      </c>
      <c r="C3166" t="s">
        <v>1381</v>
      </c>
      <c r="D3166">
        <v>1900</v>
      </c>
      <c r="E3166" s="957">
        <v>1</v>
      </c>
      <c r="F3166" t="s">
        <v>442</v>
      </c>
      <c r="G3166" s="957">
        <v>366</v>
      </c>
      <c r="H3166" t="s">
        <v>388</v>
      </c>
      <c r="I3166" s="937" t="s">
        <v>489</v>
      </c>
      <c r="J3166" s="937" t="s">
        <v>445</v>
      </c>
      <c r="K3166" s="937" t="s">
        <v>446</v>
      </c>
      <c r="L3166" s="945">
        <v>5.0999999999999996</v>
      </c>
      <c r="M3166" s="960" t="s">
        <v>37</v>
      </c>
      <c r="N3166" s="678">
        <f t="shared" ca="1" si="535"/>
        <v>443944.08000000013</v>
      </c>
      <c r="O3166" s="678">
        <f t="shared" ca="1" si="546"/>
        <v>139437.38000000003</v>
      </c>
      <c r="P3166" s="678">
        <f t="shared" ca="1" si="546"/>
        <v>133914.61000000002</v>
      </c>
      <c r="Q3166" s="678">
        <f t="shared" ca="1" si="546"/>
        <v>74930.750000000029</v>
      </c>
      <c r="R3166" s="678">
        <f t="shared" ca="1" si="546"/>
        <v>56922.62999999999</v>
      </c>
      <c r="S3166" s="678">
        <f t="shared" ca="1" si="546"/>
        <v>0</v>
      </c>
      <c r="T3166" s="678">
        <f t="shared" ca="1" si="546"/>
        <v>36201.860000000008</v>
      </c>
      <c r="U3166" s="678">
        <f t="shared" ca="1" si="546"/>
        <v>0</v>
      </c>
      <c r="V3166" s="678">
        <f t="shared" ca="1" si="546"/>
        <v>1448.52</v>
      </c>
      <c r="W3166" s="678">
        <f t="shared" ca="1" si="544"/>
        <v>1088.33</v>
      </c>
      <c r="X3166" s="678">
        <f t="shared" ca="1" si="546"/>
        <v>0</v>
      </c>
      <c r="Y3166" s="678">
        <f t="shared" ca="1" si="546"/>
        <v>0</v>
      </c>
      <c r="Z3166" s="678">
        <f t="shared" ca="1" si="546"/>
        <v>0</v>
      </c>
      <c r="AA3166" t="str">
        <f t="shared" si="538"/>
        <v>ASR_CMS_19</v>
      </c>
      <c r="AB3166" s="957">
        <f t="shared" si="539"/>
        <v>45406</v>
      </c>
      <c r="AC3166" t="str">
        <f t="shared" si="540"/>
        <v>Unaudited</v>
      </c>
    </row>
    <row r="3167" spans="1:29" ht="30" x14ac:dyDescent="0.25">
      <c r="A3167" t="s">
        <v>421</v>
      </c>
      <c r="B3167" t="s">
        <v>1380</v>
      </c>
      <c r="C3167" t="s">
        <v>1381</v>
      </c>
      <c r="D3167">
        <v>1900</v>
      </c>
      <c r="E3167" s="957">
        <v>1</v>
      </c>
      <c r="F3167" t="s">
        <v>442</v>
      </c>
      <c r="G3167" s="957">
        <v>366</v>
      </c>
      <c r="H3167" t="s">
        <v>388</v>
      </c>
      <c r="I3167" s="962" t="s">
        <v>489</v>
      </c>
      <c r="J3167" s="962" t="s">
        <v>445</v>
      </c>
      <c r="K3167" s="962" t="s">
        <v>446</v>
      </c>
      <c r="L3167" s="953">
        <v>5.2</v>
      </c>
      <c r="M3167" s="962" t="s">
        <v>304</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ASR_CMS_19</v>
      </c>
      <c r="AB3167" s="957">
        <f t="shared" si="539"/>
        <v>45406</v>
      </c>
      <c r="AC3167" t="str">
        <f t="shared" si="540"/>
        <v>Unaudited</v>
      </c>
    </row>
    <row r="3168" spans="1:29" ht="30" x14ac:dyDescent="0.25">
      <c r="A3168" t="s">
        <v>421</v>
      </c>
      <c r="B3168" t="s">
        <v>1380</v>
      </c>
      <c r="C3168" t="s">
        <v>1381</v>
      </c>
      <c r="D3168">
        <v>1900</v>
      </c>
      <c r="E3168" s="957">
        <v>1</v>
      </c>
      <c r="F3168" t="s">
        <v>442</v>
      </c>
      <c r="G3168" s="957">
        <v>366</v>
      </c>
      <c r="H3168" t="s">
        <v>388</v>
      </c>
      <c r="I3168" s="958" t="s">
        <v>489</v>
      </c>
      <c r="J3168" s="958" t="s">
        <v>445</v>
      </c>
      <c r="K3168" s="958" t="s">
        <v>446</v>
      </c>
      <c r="L3168" s="953">
        <v>5.3</v>
      </c>
      <c r="M3168" s="958" t="s">
        <v>305</v>
      </c>
      <c r="N3168" s="678">
        <f t="shared" ca="1" si="535"/>
        <v>12707.702957934001</v>
      </c>
      <c r="O3168" s="678">
        <f t="shared" ca="1" si="546"/>
        <v>3991.3333370107493</v>
      </c>
      <c r="P3168" s="678">
        <f t="shared" ca="1" si="546"/>
        <v>3833.2464881783717</v>
      </c>
      <c r="Q3168" s="678">
        <f t="shared" ca="1" si="546"/>
        <v>2144.8595809977082</v>
      </c>
      <c r="R3168" s="678">
        <f t="shared" ca="1" si="546"/>
        <v>1629.3851099994004</v>
      </c>
      <c r="S3168" s="678">
        <f t="shared" ca="1" si="546"/>
        <v>0</v>
      </c>
      <c r="T3168" s="678">
        <f t="shared" ca="1" si="546"/>
        <v>1036.2622324070917</v>
      </c>
      <c r="U3168" s="678">
        <f t="shared" ca="1" si="546"/>
        <v>0</v>
      </c>
      <c r="V3168" s="678">
        <f t="shared" ca="1" si="546"/>
        <v>41.463244399219285</v>
      </c>
      <c r="W3168" s="678">
        <f t="shared" ca="1" si="544"/>
        <v>31.152964941459086</v>
      </c>
      <c r="X3168" s="678">
        <f t="shared" ca="1" si="546"/>
        <v>0</v>
      </c>
      <c r="Y3168" s="678">
        <f t="shared" ca="1" si="546"/>
        <v>0</v>
      </c>
      <c r="Z3168" s="678">
        <f t="shared" ca="1" si="546"/>
        <v>0</v>
      </c>
      <c r="AA3168" t="str">
        <f t="shared" si="538"/>
        <v>ASR_CMS_19</v>
      </c>
      <c r="AB3168" s="957">
        <f t="shared" si="539"/>
        <v>45406</v>
      </c>
      <c r="AC3168" t="str">
        <f t="shared" si="540"/>
        <v>Unaudited</v>
      </c>
    </row>
    <row r="3169" spans="1:29" x14ac:dyDescent="0.25">
      <c r="A3169" t="s">
        <v>421</v>
      </c>
      <c r="B3169" t="s">
        <v>1380</v>
      </c>
      <c r="C3169" t="s">
        <v>1381</v>
      </c>
      <c r="D3169">
        <v>1900</v>
      </c>
      <c r="E3169" s="957">
        <v>1</v>
      </c>
      <c r="F3169" t="s">
        <v>442</v>
      </c>
      <c r="G3169" s="957">
        <v>366</v>
      </c>
      <c r="H3169" t="s">
        <v>388</v>
      </c>
      <c r="I3169" s="958" t="s">
        <v>489</v>
      </c>
      <c r="J3169" s="958" t="s">
        <v>445</v>
      </c>
      <c r="K3169" s="958" t="s">
        <v>446</v>
      </c>
      <c r="L3169" s="937" t="s">
        <v>82</v>
      </c>
      <c r="M3169" s="958" t="s">
        <v>454</v>
      </c>
      <c r="N3169" s="678">
        <f t="shared" ca="1" si="535"/>
        <v>-682.2440799102892</v>
      </c>
      <c r="O3169" s="678">
        <f t="shared" ca="1" si="546"/>
        <v>-143.76904036884309</v>
      </c>
      <c r="P3169" s="678">
        <f t="shared" ca="1" si="546"/>
        <v>-15.838649008090103</v>
      </c>
      <c r="Q3169" s="678">
        <f t="shared" ca="1" si="546"/>
        <v>-179.90240938657803</v>
      </c>
      <c r="R3169" s="678">
        <f t="shared" ca="1" si="546"/>
        <v>-18.788530010210533</v>
      </c>
      <c r="S3169" s="678">
        <f t="shared" ca="1" si="546"/>
        <v>-0.35656176115956972</v>
      </c>
      <c r="T3169" s="678">
        <f t="shared" ca="1" si="546"/>
        <v>-32.787268831438389</v>
      </c>
      <c r="U3169" s="678">
        <f t="shared" ca="1" si="546"/>
        <v>0</v>
      </c>
      <c r="V3169" s="678">
        <f t="shared" ca="1" si="546"/>
        <v>-4.4369178154834543</v>
      </c>
      <c r="W3169" s="678">
        <f t="shared" ca="1" si="544"/>
        <v>-286.36470272848601</v>
      </c>
      <c r="X3169" s="678">
        <f t="shared" ca="1" si="546"/>
        <v>0</v>
      </c>
      <c r="Y3169" s="678">
        <f t="shared" ca="1" si="546"/>
        <v>0</v>
      </c>
      <c r="Z3169" s="678">
        <f t="shared" ca="1" si="546"/>
        <v>0</v>
      </c>
      <c r="AA3169" t="str">
        <f t="shared" si="538"/>
        <v>ASR_CMS_19</v>
      </c>
      <c r="AB3169" s="957">
        <f t="shared" si="539"/>
        <v>45406</v>
      </c>
      <c r="AC3169" t="str">
        <f t="shared" si="540"/>
        <v>Unaudited</v>
      </c>
    </row>
    <row r="3170" spans="1:29" x14ac:dyDescent="0.25">
      <c r="A3170" t="s">
        <v>421</v>
      </c>
      <c r="B3170" t="s">
        <v>1380</v>
      </c>
      <c r="C3170" t="s">
        <v>1381</v>
      </c>
      <c r="D3170">
        <v>1900</v>
      </c>
      <c r="E3170" s="957">
        <v>1</v>
      </c>
      <c r="F3170" t="s">
        <v>442</v>
      </c>
      <c r="G3170" s="957">
        <v>366</v>
      </c>
      <c r="H3170" t="s">
        <v>388</v>
      </c>
      <c r="I3170" s="958" t="s">
        <v>489</v>
      </c>
      <c r="J3170" s="958" t="s">
        <v>445</v>
      </c>
      <c r="K3170" s="958" t="s">
        <v>447</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ASR_CMS_19</v>
      </c>
      <c r="AB3170" s="957">
        <f t="shared" si="539"/>
        <v>45406</v>
      </c>
      <c r="AC3170" t="str">
        <f t="shared" si="540"/>
        <v>Unaudited</v>
      </c>
    </row>
    <row r="3171" spans="1:29" x14ac:dyDescent="0.25">
      <c r="A3171" t="s">
        <v>421</v>
      </c>
      <c r="B3171" t="s">
        <v>1380</v>
      </c>
      <c r="C3171" t="s">
        <v>1381</v>
      </c>
      <c r="D3171">
        <v>1900</v>
      </c>
      <c r="E3171" s="957">
        <v>1</v>
      </c>
      <c r="F3171" t="s">
        <v>442</v>
      </c>
      <c r="G3171" s="957">
        <v>366</v>
      </c>
      <c r="H3171" t="s">
        <v>388</v>
      </c>
      <c r="I3171" s="965" t="s">
        <v>489</v>
      </c>
      <c r="J3171" s="965" t="s">
        <v>445</v>
      </c>
      <c r="K3171" s="965" t="s">
        <v>447</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ASR_CMS_19</v>
      </c>
      <c r="AB3171" s="957">
        <f t="shared" si="539"/>
        <v>45406</v>
      </c>
      <c r="AC3171" t="str">
        <f t="shared" si="540"/>
        <v>Unaudited</v>
      </c>
    </row>
    <row r="3172" spans="1:29" x14ac:dyDescent="0.25">
      <c r="A3172" t="s">
        <v>421</v>
      </c>
      <c r="B3172" t="s">
        <v>1380</v>
      </c>
      <c r="C3172" t="s">
        <v>1381</v>
      </c>
      <c r="D3172">
        <v>1900</v>
      </c>
      <c r="E3172" s="957">
        <v>1</v>
      </c>
      <c r="F3172" t="s">
        <v>442</v>
      </c>
      <c r="G3172" s="957">
        <v>366</v>
      </c>
      <c r="H3172" t="s">
        <v>388</v>
      </c>
      <c r="I3172" s="937" t="s">
        <v>489</v>
      </c>
      <c r="J3172" s="937" t="s">
        <v>445</v>
      </c>
      <c r="K3172" s="937" t="s">
        <v>447</v>
      </c>
      <c r="L3172" s="937">
        <v>6.3</v>
      </c>
      <c r="M3172" s="958" t="s">
        <v>185</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ASR_CMS_19</v>
      </c>
      <c r="AB3172" s="957">
        <f t="shared" si="539"/>
        <v>45406</v>
      </c>
      <c r="AC3172" t="str">
        <f t="shared" si="540"/>
        <v>Unaudited</v>
      </c>
    </row>
    <row r="3173" spans="1:29" x14ac:dyDescent="0.25">
      <c r="A3173" t="s">
        <v>421</v>
      </c>
      <c r="B3173" t="s">
        <v>1380</v>
      </c>
      <c r="C3173" t="s">
        <v>1381</v>
      </c>
      <c r="D3173">
        <v>1900</v>
      </c>
      <c r="E3173" s="957">
        <v>1</v>
      </c>
      <c r="F3173" t="s">
        <v>442</v>
      </c>
      <c r="G3173" s="957">
        <v>366</v>
      </c>
      <c r="H3173" t="s">
        <v>388</v>
      </c>
      <c r="I3173" s="937" t="s">
        <v>489</v>
      </c>
      <c r="J3173" s="937" t="s">
        <v>445</v>
      </c>
      <c r="K3173" s="937" t="s">
        <v>447</v>
      </c>
      <c r="L3173" s="943" t="s">
        <v>87</v>
      </c>
      <c r="M3173" s="959" t="s">
        <v>455</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ASR_CMS_19</v>
      </c>
      <c r="AB3173" s="957">
        <f t="shared" si="539"/>
        <v>45406</v>
      </c>
      <c r="AC3173" t="str">
        <f t="shared" si="540"/>
        <v>Unaudited</v>
      </c>
    </row>
    <row r="3174" spans="1:29" x14ac:dyDescent="0.25">
      <c r="A3174" t="s">
        <v>421</v>
      </c>
      <c r="B3174" t="s">
        <v>1380</v>
      </c>
      <c r="C3174" t="s">
        <v>1381</v>
      </c>
      <c r="D3174">
        <v>1900</v>
      </c>
      <c r="E3174" s="957">
        <v>1</v>
      </c>
      <c r="F3174" t="s">
        <v>442</v>
      </c>
      <c r="G3174" s="957">
        <v>366</v>
      </c>
      <c r="H3174" t="s">
        <v>388</v>
      </c>
      <c r="I3174" s="958" t="s">
        <v>489</v>
      </c>
      <c r="J3174" s="958" t="s">
        <v>445</v>
      </c>
      <c r="K3174" s="958" t="s">
        <v>448</v>
      </c>
      <c r="L3174" s="937">
        <v>7.1</v>
      </c>
      <c r="M3174" s="958" t="s">
        <v>20</v>
      </c>
      <c r="N3174" s="678">
        <f t="shared" ca="1" si="547"/>
        <v>283275.72000000003</v>
      </c>
      <c r="O3174" s="678">
        <f t="shared" ca="1" si="548"/>
        <v>59533.920812404562</v>
      </c>
      <c r="P3174" s="678">
        <f t="shared" ca="1" si="548"/>
        <v>3824.9055103426062</v>
      </c>
      <c r="Q3174" s="678">
        <f t="shared" ca="1" si="548"/>
        <v>142330.19167545153</v>
      </c>
      <c r="R3174" s="678">
        <f t="shared" ca="1" si="548"/>
        <v>9112.6667698227302</v>
      </c>
      <c r="S3174" s="678">
        <f t="shared" ca="1" si="548"/>
        <v>769.67288483565846</v>
      </c>
      <c r="T3174" s="678">
        <f t="shared" ca="1" si="548"/>
        <v>21786.80313556004</v>
      </c>
      <c r="U3174" s="678">
        <f t="shared" ca="1" si="548"/>
        <v>0</v>
      </c>
      <c r="V3174" s="678">
        <f t="shared" ca="1" si="548"/>
        <v>923.85023951478888</v>
      </c>
      <c r="W3174" s="678">
        <f t="shared" ca="1" si="544"/>
        <v>44993.708972068118</v>
      </c>
      <c r="X3174" s="678">
        <f t="shared" ca="1" si="548"/>
        <v>0</v>
      </c>
      <c r="Y3174" s="678">
        <f t="shared" ca="1" si="548"/>
        <v>0</v>
      </c>
      <c r="Z3174" s="678">
        <f t="shared" ca="1" si="548"/>
        <v>0</v>
      </c>
      <c r="AA3174" t="str">
        <f t="shared" si="538"/>
        <v>ASR_CMS_19</v>
      </c>
      <c r="AB3174" s="957">
        <f t="shared" si="539"/>
        <v>45406</v>
      </c>
      <c r="AC3174" t="str">
        <f t="shared" si="540"/>
        <v>Unaudited</v>
      </c>
    </row>
    <row r="3175" spans="1:29" x14ac:dyDescent="0.25">
      <c r="A3175" t="s">
        <v>421</v>
      </c>
      <c r="B3175" t="s">
        <v>1380</v>
      </c>
      <c r="C3175" t="s">
        <v>1381</v>
      </c>
      <c r="D3175">
        <v>1900</v>
      </c>
      <c r="E3175" s="957">
        <v>1</v>
      </c>
      <c r="F3175" t="s">
        <v>442</v>
      </c>
      <c r="G3175" s="957">
        <v>366</v>
      </c>
      <c r="H3175" t="s">
        <v>388</v>
      </c>
      <c r="I3175" s="937" t="s">
        <v>489</v>
      </c>
      <c r="J3175" s="937" t="s">
        <v>445</v>
      </c>
      <c r="K3175" s="937" t="s">
        <v>448</v>
      </c>
      <c r="L3175" s="937">
        <v>7.2</v>
      </c>
      <c r="M3175" s="958"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ASR_CMS_19</v>
      </c>
      <c r="AB3175" s="957">
        <f t="shared" si="539"/>
        <v>45406</v>
      </c>
      <c r="AC3175" t="str">
        <f t="shared" si="540"/>
        <v>Unaudited</v>
      </c>
    </row>
    <row r="3176" spans="1:29" x14ac:dyDescent="0.25">
      <c r="A3176" t="s">
        <v>421</v>
      </c>
      <c r="B3176" t="s">
        <v>1380</v>
      </c>
      <c r="C3176" t="s">
        <v>1381</v>
      </c>
      <c r="D3176">
        <v>1900</v>
      </c>
      <c r="E3176" s="957">
        <v>1</v>
      </c>
      <c r="F3176" t="s">
        <v>442</v>
      </c>
      <c r="G3176" s="957">
        <v>366</v>
      </c>
      <c r="H3176" t="s">
        <v>388</v>
      </c>
      <c r="I3176" s="937" t="s">
        <v>489</v>
      </c>
      <c r="J3176" s="937" t="s">
        <v>445</v>
      </c>
      <c r="K3176" s="937" t="s">
        <v>448</v>
      </c>
      <c r="L3176" s="937">
        <v>7.3</v>
      </c>
      <c r="M3176" s="958" t="s">
        <v>156</v>
      </c>
      <c r="N3176" s="678">
        <f t="shared" ca="1" si="547"/>
        <v>6126.3727152699867</v>
      </c>
      <c r="O3176" s="678">
        <f t="shared" ca="1" si="548"/>
        <v>1288.9894589105115</v>
      </c>
      <c r="P3176" s="678">
        <f t="shared" ca="1" si="548"/>
        <v>160.16096373238975</v>
      </c>
      <c r="Q3176" s="678">
        <f t="shared" ca="1" si="548"/>
        <v>1680.5724732880155</v>
      </c>
      <c r="R3176" s="678">
        <f t="shared" ca="1" si="548"/>
        <v>209.29528383126578</v>
      </c>
      <c r="S3176" s="678">
        <f t="shared" ca="1" si="548"/>
        <v>2.8028972038847217</v>
      </c>
      <c r="T3176" s="678">
        <f t="shared" ca="1" si="548"/>
        <v>403.48170726641064</v>
      </c>
      <c r="U3176" s="678">
        <f t="shared" ca="1" si="548"/>
        <v>0</v>
      </c>
      <c r="V3176" s="678">
        <f t="shared" ca="1" si="548"/>
        <v>34.878177902311236</v>
      </c>
      <c r="W3176" s="678">
        <f t="shared" ca="1" si="544"/>
        <v>2346.1917531351983</v>
      </c>
      <c r="X3176" s="678">
        <f t="shared" ca="1" si="548"/>
        <v>0</v>
      </c>
      <c r="Y3176" s="678">
        <f t="shared" ca="1" si="548"/>
        <v>0</v>
      </c>
      <c r="Z3176" s="678">
        <f t="shared" ca="1" si="548"/>
        <v>0</v>
      </c>
      <c r="AA3176" t="str">
        <f t="shared" si="538"/>
        <v>ASR_CMS_19</v>
      </c>
      <c r="AB3176" s="957">
        <f t="shared" si="539"/>
        <v>45406</v>
      </c>
      <c r="AC3176" t="str">
        <f t="shared" si="540"/>
        <v>Unaudited</v>
      </c>
    </row>
    <row r="3177" spans="1:29" x14ac:dyDescent="0.25">
      <c r="A3177" t="s">
        <v>421</v>
      </c>
      <c r="B3177" t="s">
        <v>1380</v>
      </c>
      <c r="C3177" t="s">
        <v>1381</v>
      </c>
      <c r="D3177">
        <v>1900</v>
      </c>
      <c r="E3177" s="957">
        <v>1</v>
      </c>
      <c r="F3177" t="s">
        <v>442</v>
      </c>
      <c r="G3177" s="957">
        <v>366</v>
      </c>
      <c r="H3177" t="s">
        <v>388</v>
      </c>
      <c r="I3177" s="958" t="s">
        <v>489</v>
      </c>
      <c r="J3177" s="958" t="s">
        <v>445</v>
      </c>
      <c r="K3177" s="958" t="s">
        <v>448</v>
      </c>
      <c r="L3177" s="937" t="s">
        <v>91</v>
      </c>
      <c r="M3177" s="958" t="s">
        <v>456</v>
      </c>
      <c r="N3177" s="678">
        <f t="shared" ca="1" si="547"/>
        <v>-25.740366354716112</v>
      </c>
      <c r="O3177" s="678">
        <f t="shared" ca="1" si="548"/>
        <v>-5.424257796486275</v>
      </c>
      <c r="P3177" s="678">
        <f t="shared" ca="1" si="548"/>
        <v>-0.59757591166728663</v>
      </c>
      <c r="Q3177" s="678">
        <f t="shared" ca="1" si="548"/>
        <v>-6.7875325885063775</v>
      </c>
      <c r="R3177" s="678">
        <f t="shared" ca="1" si="548"/>
        <v>-0.70887188320196282</v>
      </c>
      <c r="S3177" s="678">
        <f t="shared" ca="1" si="548"/>
        <v>-1.3452707953928987E-2</v>
      </c>
      <c r="T3177" s="678">
        <f t="shared" ca="1" si="548"/>
        <v>-1.2370298788122338</v>
      </c>
      <c r="U3177" s="678">
        <f t="shared" ca="1" si="548"/>
        <v>0</v>
      </c>
      <c r="V3177" s="678">
        <f t="shared" ca="1" si="548"/>
        <v>-0.16740033870477622</v>
      </c>
      <c r="W3177" s="678">
        <f t="shared" ca="1" si="544"/>
        <v>-10.804245249383271</v>
      </c>
      <c r="X3177" s="678">
        <f t="shared" ca="1" si="548"/>
        <v>0</v>
      </c>
      <c r="Y3177" s="678">
        <f t="shared" ca="1" si="548"/>
        <v>0</v>
      </c>
      <c r="Z3177" s="678">
        <f t="shared" ca="1" si="548"/>
        <v>0</v>
      </c>
      <c r="AA3177" t="str">
        <f t="shared" si="538"/>
        <v>ASR_CMS_19</v>
      </c>
      <c r="AB3177" s="957">
        <f t="shared" si="539"/>
        <v>45406</v>
      </c>
      <c r="AC3177" t="str">
        <f t="shared" si="540"/>
        <v>Unaudited</v>
      </c>
    </row>
    <row r="3178" spans="1:29" x14ac:dyDescent="0.25">
      <c r="A3178" t="s">
        <v>421</v>
      </c>
      <c r="B3178" t="s">
        <v>1380</v>
      </c>
      <c r="C3178" t="s">
        <v>1381</v>
      </c>
      <c r="D3178">
        <v>1900</v>
      </c>
      <c r="E3178" s="957">
        <v>1</v>
      </c>
      <c r="F3178" t="s">
        <v>442</v>
      </c>
      <c r="G3178" s="957">
        <v>366</v>
      </c>
      <c r="H3178" t="s">
        <v>388</v>
      </c>
      <c r="I3178" s="958" t="s">
        <v>489</v>
      </c>
      <c r="J3178" s="958" t="s">
        <v>445</v>
      </c>
      <c r="K3178" s="958" t="s">
        <v>449</v>
      </c>
      <c r="L3178" s="953">
        <v>8.1</v>
      </c>
      <c r="M3178" s="958" t="s">
        <v>22</v>
      </c>
      <c r="N3178" s="678">
        <f t="shared" ca="1" si="547"/>
        <v>8424617.4464731105</v>
      </c>
      <c r="O3178" s="678">
        <f t="shared" ca="1" si="548"/>
        <v>2571300.072062585</v>
      </c>
      <c r="P3178" s="678">
        <f t="shared" ca="1" si="548"/>
        <v>601537.32527876354</v>
      </c>
      <c r="Q3178" s="678">
        <f t="shared" ca="1" si="548"/>
        <v>3176051.4590256982</v>
      </c>
      <c r="R3178" s="678">
        <f t="shared" ca="1" si="548"/>
        <v>571359.21723989886</v>
      </c>
      <c r="S3178" s="678">
        <f t="shared" ca="1" si="548"/>
        <v>57.020609420730089</v>
      </c>
      <c r="T3178" s="678">
        <f t="shared" ca="1" si="548"/>
        <v>554214.76328937069</v>
      </c>
      <c r="U3178" s="678">
        <f t="shared" ca="1" si="548"/>
        <v>0</v>
      </c>
      <c r="V3178" s="678">
        <f t="shared" ca="1" si="548"/>
        <v>69356.483700691722</v>
      </c>
      <c r="W3178" s="678">
        <f t="shared" ca="1" si="544"/>
        <v>880741.1052666828</v>
      </c>
      <c r="X3178" s="678">
        <f t="shared" ca="1" si="548"/>
        <v>0</v>
      </c>
      <c r="Y3178" s="678">
        <f t="shared" ca="1" si="548"/>
        <v>0</v>
      </c>
      <c r="Z3178" s="678">
        <f t="shared" ca="1" si="548"/>
        <v>0</v>
      </c>
      <c r="AA3178" t="str">
        <f t="shared" si="538"/>
        <v>ASR_CMS_19</v>
      </c>
      <c r="AB3178" s="957">
        <f t="shared" si="539"/>
        <v>45406</v>
      </c>
      <c r="AC3178" t="str">
        <f t="shared" si="540"/>
        <v>Unaudited</v>
      </c>
    </row>
    <row r="3179" spans="1:29" x14ac:dyDescent="0.25">
      <c r="A3179" t="s">
        <v>421</v>
      </c>
      <c r="B3179" t="s">
        <v>1380</v>
      </c>
      <c r="C3179" t="s">
        <v>1381</v>
      </c>
      <c r="D3179">
        <v>1900</v>
      </c>
      <c r="E3179" s="957">
        <v>1</v>
      </c>
      <c r="F3179" t="s">
        <v>442</v>
      </c>
      <c r="G3179" s="957">
        <v>366</v>
      </c>
      <c r="H3179" t="s">
        <v>388</v>
      </c>
      <c r="I3179" s="937" t="s">
        <v>489</v>
      </c>
      <c r="J3179" s="937" t="s">
        <v>445</v>
      </c>
      <c r="K3179" s="937" t="s">
        <v>449</v>
      </c>
      <c r="L3179" s="937" t="s">
        <v>113</v>
      </c>
      <c r="M3179" s="958" t="s">
        <v>444</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ASR_CMS_19</v>
      </c>
      <c r="AB3179" s="957">
        <f t="shared" si="539"/>
        <v>45406</v>
      </c>
      <c r="AC3179" t="str">
        <f t="shared" si="540"/>
        <v>Unaudited</v>
      </c>
    </row>
    <row r="3180" spans="1:29" x14ac:dyDescent="0.25">
      <c r="A3180" t="s">
        <v>421</v>
      </c>
      <c r="B3180" t="s">
        <v>1380</v>
      </c>
      <c r="C3180" t="s">
        <v>1381</v>
      </c>
      <c r="D3180">
        <v>1900</v>
      </c>
      <c r="E3180" s="957">
        <v>1</v>
      </c>
      <c r="F3180" t="s">
        <v>442</v>
      </c>
      <c r="G3180" s="957">
        <v>366</v>
      </c>
      <c r="H3180" t="s">
        <v>388</v>
      </c>
      <c r="I3180" s="937" t="s">
        <v>489</v>
      </c>
      <c r="J3180" s="937" t="s">
        <v>445</v>
      </c>
      <c r="K3180" s="937" t="s">
        <v>449</v>
      </c>
      <c r="L3180" s="937" t="s">
        <v>115</v>
      </c>
      <c r="M3180" s="958" t="s">
        <v>158</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ASR_CMS_19</v>
      </c>
      <c r="AB3180" s="957">
        <f t="shared" si="539"/>
        <v>45406</v>
      </c>
      <c r="AC3180" t="str">
        <f t="shared" si="540"/>
        <v>Unaudited</v>
      </c>
    </row>
    <row r="3181" spans="1:29" x14ac:dyDescent="0.25">
      <c r="A3181" t="s">
        <v>421</v>
      </c>
      <c r="B3181" t="s">
        <v>1380</v>
      </c>
      <c r="C3181" t="s">
        <v>1381</v>
      </c>
      <c r="D3181">
        <v>1900</v>
      </c>
      <c r="E3181" s="957">
        <v>1</v>
      </c>
      <c r="F3181" t="s">
        <v>442</v>
      </c>
      <c r="G3181" s="957">
        <v>366</v>
      </c>
      <c r="H3181" t="s">
        <v>388</v>
      </c>
      <c r="I3181" s="937" t="s">
        <v>489</v>
      </c>
      <c r="J3181" s="937" t="s">
        <v>445</v>
      </c>
      <c r="K3181" s="937" t="s">
        <v>449</v>
      </c>
      <c r="L3181" s="937" t="s">
        <v>116</v>
      </c>
      <c r="M3181" s="958" t="s">
        <v>114</v>
      </c>
      <c r="N3181" s="678">
        <f t="shared" ca="1" si="547"/>
        <v>-18879.465803779298</v>
      </c>
      <c r="O3181" s="678">
        <f t="shared" ca="1" si="548"/>
        <v>-5762.252362222529</v>
      </c>
      <c r="P3181" s="678">
        <f t="shared" ca="1" si="548"/>
        <v>-1348.0378704972129</v>
      </c>
      <c r="Q3181" s="678">
        <f t="shared" ca="1" si="548"/>
        <v>-7117.49290608105</v>
      </c>
      <c r="R3181" s="678">
        <f t="shared" ca="1" si="548"/>
        <v>-1280.4090953792374</v>
      </c>
      <c r="S3181" s="678">
        <f t="shared" ca="1" si="548"/>
        <v>-0.12778249606099376</v>
      </c>
      <c r="T3181" s="678">
        <f t="shared" ca="1" si="548"/>
        <v>-1241.9885814342429</v>
      </c>
      <c r="U3181" s="678">
        <f t="shared" ca="1" si="548"/>
        <v>0</v>
      </c>
      <c r="V3181" s="678">
        <f t="shared" ca="1" si="548"/>
        <v>-155.42704112288916</v>
      </c>
      <c r="W3181" s="678">
        <f t="shared" ca="1" si="544"/>
        <v>-1973.7301645460768</v>
      </c>
      <c r="X3181" s="678">
        <f t="shared" ca="1" si="548"/>
        <v>0</v>
      </c>
      <c r="Y3181" s="678">
        <f t="shared" ca="1" si="548"/>
        <v>0</v>
      </c>
      <c r="Z3181" s="678">
        <f t="shared" ca="1" si="548"/>
        <v>0</v>
      </c>
      <c r="AA3181" t="str">
        <f t="shared" si="538"/>
        <v>ASR_CMS_19</v>
      </c>
      <c r="AB3181" s="957">
        <f t="shared" si="539"/>
        <v>45406</v>
      </c>
      <c r="AC3181" t="str">
        <f t="shared" si="540"/>
        <v>Unaudited</v>
      </c>
    </row>
    <row r="3182" spans="1:29" x14ac:dyDescent="0.25">
      <c r="A3182" t="s">
        <v>421</v>
      </c>
      <c r="B3182" t="s">
        <v>1380</v>
      </c>
      <c r="C3182" t="s">
        <v>1381</v>
      </c>
      <c r="D3182">
        <v>1900</v>
      </c>
      <c r="E3182" s="957">
        <v>1</v>
      </c>
      <c r="F3182" t="s">
        <v>442</v>
      </c>
      <c r="G3182" s="957">
        <v>366</v>
      </c>
      <c r="H3182" t="s">
        <v>388</v>
      </c>
      <c r="I3182" s="937" t="s">
        <v>489</v>
      </c>
      <c r="J3182" s="937" t="s">
        <v>445</v>
      </c>
      <c r="K3182" s="937" t="s">
        <v>449</v>
      </c>
      <c r="L3182" s="953" t="s">
        <v>117</v>
      </c>
      <c r="M3182" s="958" t="s">
        <v>159</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ASR_CMS_19</v>
      </c>
      <c r="AB3182" s="957">
        <f t="shared" si="539"/>
        <v>45406</v>
      </c>
      <c r="AC3182" t="str">
        <f t="shared" si="540"/>
        <v>Unaudited</v>
      </c>
    </row>
    <row r="3183" spans="1:29" x14ac:dyDescent="0.25">
      <c r="A3183" t="s">
        <v>421</v>
      </c>
      <c r="B3183" t="s">
        <v>1380</v>
      </c>
      <c r="C3183" t="s">
        <v>1381</v>
      </c>
      <c r="D3183">
        <v>1900</v>
      </c>
      <c r="E3183" s="957">
        <v>1</v>
      </c>
      <c r="F3183" t="s">
        <v>442</v>
      </c>
      <c r="G3183" s="957">
        <v>366</v>
      </c>
      <c r="H3183" t="s">
        <v>388</v>
      </c>
      <c r="I3183" s="937" t="s">
        <v>489</v>
      </c>
      <c r="J3183" s="937" t="s">
        <v>445</v>
      </c>
      <c r="K3183" s="937" t="s">
        <v>449</v>
      </c>
      <c r="L3183" s="953" t="s">
        <v>160</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ASR_CMS_19</v>
      </c>
      <c r="AB3183" s="957">
        <f t="shared" si="539"/>
        <v>45406</v>
      </c>
      <c r="AC3183" t="str">
        <f t="shared" si="540"/>
        <v>Unaudited</v>
      </c>
    </row>
    <row r="3184" spans="1:29" x14ac:dyDescent="0.25">
      <c r="A3184" t="s">
        <v>421</v>
      </c>
      <c r="B3184" t="s">
        <v>1380</v>
      </c>
      <c r="C3184" t="s">
        <v>1381</v>
      </c>
      <c r="D3184">
        <v>1900</v>
      </c>
      <c r="E3184" s="957">
        <v>1</v>
      </c>
      <c r="F3184" t="s">
        <v>442</v>
      </c>
      <c r="G3184" s="957">
        <v>366</v>
      </c>
      <c r="H3184" t="s">
        <v>388</v>
      </c>
      <c r="I3184" s="937" t="s">
        <v>489</v>
      </c>
      <c r="J3184" s="937" t="s">
        <v>445</v>
      </c>
      <c r="K3184" s="937" t="s">
        <v>449</v>
      </c>
      <c r="L3184" s="937" t="s">
        <v>443</v>
      </c>
      <c r="M3184" s="958" t="s">
        <v>457</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ASR_CMS_19</v>
      </c>
      <c r="AB3184" s="957">
        <f t="shared" si="539"/>
        <v>45406</v>
      </c>
      <c r="AC3184" t="str">
        <f t="shared" si="540"/>
        <v>Unaudited</v>
      </c>
    </row>
    <row r="3185" spans="1:29" ht="30" x14ac:dyDescent="0.25">
      <c r="A3185" t="s">
        <v>421</v>
      </c>
      <c r="B3185" t="s">
        <v>1380</v>
      </c>
      <c r="C3185" t="s">
        <v>1381</v>
      </c>
      <c r="D3185">
        <v>1900</v>
      </c>
      <c r="E3185" s="957">
        <v>1</v>
      </c>
      <c r="F3185" t="s">
        <v>442</v>
      </c>
      <c r="G3185" s="957">
        <v>366</v>
      </c>
      <c r="H3185" t="s">
        <v>388</v>
      </c>
      <c r="I3185" s="958" t="s">
        <v>489</v>
      </c>
      <c r="J3185" s="958" t="s">
        <v>445</v>
      </c>
      <c r="K3185" s="958" t="s">
        <v>450</v>
      </c>
      <c r="L3185" s="937">
        <v>9.1</v>
      </c>
      <c r="M3185" s="958" t="s">
        <v>186</v>
      </c>
      <c r="N3185" s="678">
        <f t="shared" ca="1" si="547"/>
        <v>12658386.019999998</v>
      </c>
      <c r="O3185" s="678">
        <f t="shared" ca="1" si="548"/>
        <v>1203557.5900000001</v>
      </c>
      <c r="P3185" s="678">
        <f t="shared" ca="1" si="548"/>
        <v>59128.459999999992</v>
      </c>
      <c r="Q3185" s="678">
        <f t="shared" ca="1" si="548"/>
        <v>2139841.34</v>
      </c>
      <c r="R3185" s="678">
        <f t="shared" ca="1" si="548"/>
        <v>302646.56</v>
      </c>
      <c r="S3185" s="678">
        <f t="shared" ca="1" si="548"/>
        <v>18100</v>
      </c>
      <c r="T3185" s="678">
        <f t="shared" ca="1" si="548"/>
        <v>320653</v>
      </c>
      <c r="U3185" s="678">
        <f t="shared" ca="1" si="548"/>
        <v>0</v>
      </c>
      <c r="V3185" s="678">
        <f t="shared" ca="1" si="548"/>
        <v>41880</v>
      </c>
      <c r="W3185" s="678">
        <f t="shared" ca="1" si="544"/>
        <v>8572579.0699999984</v>
      </c>
      <c r="X3185" s="678">
        <f t="shared" ca="1" si="548"/>
        <v>0</v>
      </c>
      <c r="Y3185" s="678">
        <f t="shared" ca="1" si="548"/>
        <v>0</v>
      </c>
      <c r="Z3185" s="678">
        <f t="shared" ca="1" si="548"/>
        <v>0</v>
      </c>
      <c r="AA3185" t="str">
        <f t="shared" si="538"/>
        <v>ASR_CMS_19</v>
      </c>
      <c r="AB3185" s="957">
        <f t="shared" si="539"/>
        <v>45406</v>
      </c>
      <c r="AC3185" t="str">
        <f t="shared" si="540"/>
        <v>Unaudited</v>
      </c>
    </row>
    <row r="3186" spans="1:29" x14ac:dyDescent="0.25">
      <c r="A3186" t="s">
        <v>421</v>
      </c>
      <c r="B3186" t="s">
        <v>1380</v>
      </c>
      <c r="C3186" t="s">
        <v>1381</v>
      </c>
      <c r="D3186">
        <v>1900</v>
      </c>
      <c r="E3186" s="957">
        <v>1</v>
      </c>
      <c r="F3186" t="s">
        <v>442</v>
      </c>
      <c r="G3186" s="957">
        <v>366</v>
      </c>
      <c r="H3186" t="s">
        <v>388</v>
      </c>
      <c r="I3186" s="937" t="s">
        <v>489</v>
      </c>
      <c r="J3186" s="937" t="s">
        <v>445</v>
      </c>
      <c r="K3186" s="937" t="s">
        <v>450</v>
      </c>
      <c r="L3186" s="937" t="s">
        <v>107</v>
      </c>
      <c r="M3186" s="958" t="s">
        <v>187</v>
      </c>
      <c r="N3186" s="678">
        <f t="shared" ca="1" si="547"/>
        <v>15704.739999999998</v>
      </c>
      <c r="O3186" s="678">
        <f t="shared" ca="1" si="548"/>
        <v>0</v>
      </c>
      <c r="P3186" s="678">
        <f t="shared" ca="1" si="548"/>
        <v>0</v>
      </c>
      <c r="Q3186" s="678">
        <f t="shared" ca="1" si="548"/>
        <v>2280.41</v>
      </c>
      <c r="R3186" s="678">
        <f t="shared" ca="1" si="548"/>
        <v>0</v>
      </c>
      <c r="S3186" s="678">
        <f t="shared" ca="1" si="548"/>
        <v>0</v>
      </c>
      <c r="T3186" s="678">
        <f t="shared" ca="1" si="548"/>
        <v>0</v>
      </c>
      <c r="U3186" s="678">
        <f t="shared" ca="1" si="548"/>
        <v>0</v>
      </c>
      <c r="V3186" s="678">
        <f t="shared" ca="1" si="548"/>
        <v>0</v>
      </c>
      <c r="W3186" s="678">
        <f t="shared" ca="1" si="544"/>
        <v>13424.329999999998</v>
      </c>
      <c r="X3186" s="678">
        <f t="shared" ca="1" si="548"/>
        <v>0</v>
      </c>
      <c r="Y3186" s="678">
        <f t="shared" ca="1" si="548"/>
        <v>0</v>
      </c>
      <c r="Z3186" s="678">
        <f t="shared" ca="1" si="548"/>
        <v>0</v>
      </c>
      <c r="AA3186" t="str">
        <f t="shared" si="538"/>
        <v>ASR_CMS_19</v>
      </c>
      <c r="AB3186" s="957">
        <f t="shared" si="539"/>
        <v>45406</v>
      </c>
      <c r="AC3186" t="str">
        <f t="shared" si="540"/>
        <v>Unaudited</v>
      </c>
    </row>
    <row r="3187" spans="1:29" x14ac:dyDescent="0.25">
      <c r="A3187" t="s">
        <v>421</v>
      </c>
      <c r="B3187" t="s">
        <v>1380</v>
      </c>
      <c r="C3187" t="s">
        <v>1381</v>
      </c>
      <c r="D3187">
        <v>1900</v>
      </c>
      <c r="E3187" s="957">
        <v>1</v>
      </c>
      <c r="F3187" t="s">
        <v>442</v>
      </c>
      <c r="G3187" s="957">
        <v>366</v>
      </c>
      <c r="H3187" t="s">
        <v>388</v>
      </c>
      <c r="I3187" s="937" t="s">
        <v>489</v>
      </c>
      <c r="J3187" s="937" t="s">
        <v>445</v>
      </c>
      <c r="K3187" s="937" t="s">
        <v>450</v>
      </c>
      <c r="L3187" s="937" t="s">
        <v>1316</v>
      </c>
      <c r="M3187" s="958" t="s">
        <v>1317</v>
      </c>
      <c r="N3187" s="678">
        <f t="shared" ca="1" si="547"/>
        <v>69361.5</v>
      </c>
      <c r="O3187" s="678">
        <f t="shared" ca="1" si="548"/>
        <v>0</v>
      </c>
      <c r="P3187" s="678">
        <f t="shared" ca="1" si="548"/>
        <v>0</v>
      </c>
      <c r="Q3187" s="678">
        <f t="shared" ca="1" si="548"/>
        <v>69361.5</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ASR_CMS_19</v>
      </c>
      <c r="AB3187" s="957">
        <f t="shared" si="539"/>
        <v>45406</v>
      </c>
      <c r="AC3187" t="str">
        <f t="shared" si="540"/>
        <v>Unaudited</v>
      </c>
    </row>
    <row r="3188" spans="1:29" x14ac:dyDescent="0.25">
      <c r="A3188" t="s">
        <v>421</v>
      </c>
      <c r="B3188" t="s">
        <v>1380</v>
      </c>
      <c r="C3188" t="s">
        <v>1381</v>
      </c>
      <c r="D3188">
        <v>1900</v>
      </c>
      <c r="E3188" s="957">
        <v>1</v>
      </c>
      <c r="F3188" t="s">
        <v>442</v>
      </c>
      <c r="G3188" s="957">
        <v>366</v>
      </c>
      <c r="H3188" t="s">
        <v>388</v>
      </c>
      <c r="I3188" s="937" t="s">
        <v>489</v>
      </c>
      <c r="J3188" s="937" t="s">
        <v>445</v>
      </c>
      <c r="K3188" s="937" t="s">
        <v>450</v>
      </c>
      <c r="L3188" s="937" t="s">
        <v>108</v>
      </c>
      <c r="M3188" s="958" t="s">
        <v>188</v>
      </c>
      <c r="N3188" s="678">
        <f t="shared" ca="1" si="547"/>
        <v>1910519.2200000002</v>
      </c>
      <c r="O3188" s="678">
        <f t="shared" ca="1" si="548"/>
        <v>318304.90999999997</v>
      </c>
      <c r="P3188" s="678">
        <f t="shared" ca="1" si="548"/>
        <v>37581.86</v>
      </c>
      <c r="Q3188" s="678">
        <f t="shared" ca="1" si="548"/>
        <v>683797.72999999975</v>
      </c>
      <c r="R3188" s="678">
        <f t="shared" ca="1" si="548"/>
        <v>53301.26</v>
      </c>
      <c r="S3188" s="678">
        <f t="shared" ca="1" si="548"/>
        <v>2385.5700000000002</v>
      </c>
      <c r="T3188" s="678">
        <f t="shared" ca="1" si="548"/>
        <v>118359.84000000001</v>
      </c>
      <c r="U3188" s="678">
        <f t="shared" ca="1" si="548"/>
        <v>0</v>
      </c>
      <c r="V3188" s="678">
        <f t="shared" ca="1" si="548"/>
        <v>6651.77</v>
      </c>
      <c r="W3188" s="678">
        <f t="shared" ca="1" si="544"/>
        <v>690136.28000000014</v>
      </c>
      <c r="X3188" s="678">
        <f t="shared" ca="1" si="548"/>
        <v>0</v>
      </c>
      <c r="Y3188" s="678">
        <f t="shared" ca="1" si="548"/>
        <v>0</v>
      </c>
      <c r="Z3188" s="678">
        <f t="shared" ca="1" si="548"/>
        <v>0</v>
      </c>
      <c r="AA3188" t="str">
        <f t="shared" si="538"/>
        <v>ASR_CMS_19</v>
      </c>
      <c r="AB3188" s="957">
        <f t="shared" si="539"/>
        <v>45406</v>
      </c>
      <c r="AC3188" t="str">
        <f t="shared" si="540"/>
        <v>Unaudited</v>
      </c>
    </row>
    <row r="3189" spans="1:29" x14ac:dyDescent="0.25">
      <c r="A3189" t="s">
        <v>421</v>
      </c>
      <c r="B3189" t="s">
        <v>1380</v>
      </c>
      <c r="C3189" t="s">
        <v>1381</v>
      </c>
      <c r="D3189">
        <v>1900</v>
      </c>
      <c r="E3189" s="957">
        <v>1</v>
      </c>
      <c r="F3189" t="s">
        <v>442</v>
      </c>
      <c r="G3189" s="957">
        <v>366</v>
      </c>
      <c r="H3189" t="s">
        <v>388</v>
      </c>
      <c r="I3189" s="958" t="s">
        <v>489</v>
      </c>
      <c r="J3189" s="958" t="s">
        <v>445</v>
      </c>
      <c r="K3189" s="958" t="s">
        <v>450</v>
      </c>
      <c r="L3189" s="937" t="s">
        <v>109</v>
      </c>
      <c r="M3189" s="958" t="s">
        <v>161</v>
      </c>
      <c r="N3189" s="678">
        <f t="shared" ca="1" si="547"/>
        <v>1809767.8698133698</v>
      </c>
      <c r="O3189" s="678">
        <f t="shared" ca="1" si="548"/>
        <v>1079184.3031491928</v>
      </c>
      <c r="P3189" s="678">
        <f t="shared" ca="1" si="548"/>
        <v>26387.317168071884</v>
      </c>
      <c r="Q3189" s="678">
        <f t="shared" ca="1" si="548"/>
        <v>535453.93556979252</v>
      </c>
      <c r="R3189" s="678">
        <f t="shared" ca="1" si="548"/>
        <v>21602.645455339429</v>
      </c>
      <c r="S3189" s="678">
        <f t="shared" ca="1" si="548"/>
        <v>1312.2416036373254</v>
      </c>
      <c r="T3189" s="678">
        <f t="shared" ca="1" si="548"/>
        <v>71151.969924607125</v>
      </c>
      <c r="U3189" s="678">
        <f t="shared" ca="1" si="548"/>
        <v>0</v>
      </c>
      <c r="V3189" s="678">
        <f t="shared" ca="1" si="548"/>
        <v>3631.4739315297857</v>
      </c>
      <c r="W3189" s="678">
        <f t="shared" ca="1" si="544"/>
        <v>71043.98301119887</v>
      </c>
      <c r="X3189" s="678">
        <f t="shared" ca="1" si="548"/>
        <v>0</v>
      </c>
      <c r="Y3189" s="678">
        <f t="shared" ca="1" si="548"/>
        <v>0</v>
      </c>
      <c r="Z3189" s="678">
        <f t="shared" ca="1" si="548"/>
        <v>0</v>
      </c>
      <c r="AA3189" t="str">
        <f t="shared" si="538"/>
        <v>ASR_CMS_19</v>
      </c>
      <c r="AB3189" s="957">
        <f t="shared" si="539"/>
        <v>45406</v>
      </c>
      <c r="AC3189" t="str">
        <f t="shared" si="540"/>
        <v>Unaudited</v>
      </c>
    </row>
    <row r="3190" spans="1:29" x14ac:dyDescent="0.25">
      <c r="A3190" t="s">
        <v>421</v>
      </c>
      <c r="B3190" t="s">
        <v>1380</v>
      </c>
      <c r="C3190" t="s">
        <v>1381</v>
      </c>
      <c r="D3190">
        <v>1900</v>
      </c>
      <c r="E3190" s="957">
        <v>1</v>
      </c>
      <c r="F3190" t="s">
        <v>442</v>
      </c>
      <c r="G3190" s="957">
        <v>366</v>
      </c>
      <c r="H3190" t="s">
        <v>388</v>
      </c>
      <c r="I3190" s="958" t="s">
        <v>489</v>
      </c>
      <c r="J3190" s="958" t="s">
        <v>445</v>
      </c>
      <c r="K3190" s="958" t="s">
        <v>450</v>
      </c>
      <c r="L3190" s="937" t="s">
        <v>110</v>
      </c>
      <c r="M3190" s="958" t="s">
        <v>135</v>
      </c>
      <c r="N3190" s="678">
        <f t="shared" ca="1" si="547"/>
        <v>23327.491970929339</v>
      </c>
      <c r="O3190" s="678">
        <f t="shared" ca="1" si="548"/>
        <v>13893.666681125213</v>
      </c>
      <c r="P3190" s="678">
        <f t="shared" ca="1" si="548"/>
        <v>1621.9135344661572</v>
      </c>
      <c r="Q3190" s="678">
        <f t="shared" ca="1" si="548"/>
        <v>5211.4868482437359</v>
      </c>
      <c r="R3190" s="678">
        <f t="shared" ca="1" si="548"/>
        <v>847.27813274551761</v>
      </c>
      <c r="S3190" s="678">
        <f t="shared" ca="1" si="548"/>
        <v>19.862518585055884</v>
      </c>
      <c r="T3190" s="678">
        <f t="shared" ca="1" si="548"/>
        <v>1272.887206956073</v>
      </c>
      <c r="U3190" s="678">
        <f t="shared" ca="1" si="548"/>
        <v>0</v>
      </c>
      <c r="V3190" s="678">
        <f t="shared" ca="1" si="548"/>
        <v>58.344047823545438</v>
      </c>
      <c r="W3190" s="678">
        <f t="shared" ca="1" si="544"/>
        <v>402.05300098403899</v>
      </c>
      <c r="X3190" s="678">
        <f t="shared" ca="1" si="548"/>
        <v>0</v>
      </c>
      <c r="Y3190" s="678">
        <f t="shared" ca="1" si="548"/>
        <v>0</v>
      </c>
      <c r="Z3190" s="678">
        <f t="shared" ca="1" si="548"/>
        <v>0</v>
      </c>
      <c r="AA3190" t="str">
        <f t="shared" si="538"/>
        <v>ASR_CMS_19</v>
      </c>
      <c r="AB3190" s="957">
        <f t="shared" si="539"/>
        <v>45406</v>
      </c>
      <c r="AC3190" t="str">
        <f t="shared" si="540"/>
        <v>Unaudited</v>
      </c>
    </row>
    <row r="3191" spans="1:29" x14ac:dyDescent="0.25">
      <c r="A3191" t="s">
        <v>421</v>
      </c>
      <c r="B3191" t="s">
        <v>1380</v>
      </c>
      <c r="C3191" t="s">
        <v>1381</v>
      </c>
      <c r="D3191">
        <v>1900</v>
      </c>
      <c r="E3191" s="957">
        <v>1</v>
      </c>
      <c r="F3191" t="s">
        <v>442</v>
      </c>
      <c r="G3191" s="957">
        <v>366</v>
      </c>
      <c r="H3191" t="s">
        <v>388</v>
      </c>
      <c r="I3191" s="958" t="s">
        <v>489</v>
      </c>
      <c r="J3191" s="958" t="s">
        <v>445</v>
      </c>
      <c r="K3191" s="958" t="s">
        <v>450</v>
      </c>
      <c r="L3191" s="937" t="s">
        <v>111</v>
      </c>
      <c r="M3191" s="958" t="s">
        <v>163</v>
      </c>
      <c r="N3191" s="678">
        <f t="shared" ca="1" si="547"/>
        <v>259288.74239035751</v>
      </c>
      <c r="O3191" s="678">
        <f t="shared" ca="1" si="548"/>
        <v>40957.508483830337</v>
      </c>
      <c r="P3191" s="678">
        <f t="shared" ca="1" si="548"/>
        <v>1938.5677777468027</v>
      </c>
      <c r="Q3191" s="678">
        <f t="shared" ca="1" si="548"/>
        <v>54029.60315461838</v>
      </c>
      <c r="R3191" s="678">
        <f t="shared" ca="1" si="548"/>
        <v>5946.2375354417054</v>
      </c>
      <c r="S3191" s="678">
        <f t="shared" ca="1" si="548"/>
        <v>343.30446826465527</v>
      </c>
      <c r="T3191" s="678">
        <f t="shared" ca="1" si="548"/>
        <v>8034.5011133043681</v>
      </c>
      <c r="U3191" s="678">
        <f t="shared" ca="1" si="548"/>
        <v>0</v>
      </c>
      <c r="V3191" s="678">
        <f t="shared" ca="1" si="548"/>
        <v>821.54053653084475</v>
      </c>
      <c r="W3191" s="678">
        <f t="shared" ca="1" si="544"/>
        <v>147217.47932062042</v>
      </c>
      <c r="X3191" s="678">
        <f t="shared" ca="1" si="548"/>
        <v>0</v>
      </c>
      <c r="Y3191" s="678">
        <f t="shared" ca="1" si="548"/>
        <v>0</v>
      </c>
      <c r="Z3191" s="678">
        <f t="shared" ca="1" si="548"/>
        <v>0</v>
      </c>
      <c r="AA3191" t="str">
        <f t="shared" si="538"/>
        <v>ASR_CMS_19</v>
      </c>
      <c r="AB3191" s="957">
        <f t="shared" si="539"/>
        <v>45406</v>
      </c>
      <c r="AC3191" t="str">
        <f t="shared" si="540"/>
        <v>Unaudited</v>
      </c>
    </row>
    <row r="3192" spans="1:29" x14ac:dyDescent="0.25">
      <c r="A3192" t="s">
        <v>421</v>
      </c>
      <c r="B3192" t="s">
        <v>1380</v>
      </c>
      <c r="C3192" t="s">
        <v>1381</v>
      </c>
      <c r="D3192">
        <v>1900</v>
      </c>
      <c r="E3192" s="957">
        <v>1</v>
      </c>
      <c r="F3192" t="s">
        <v>442</v>
      </c>
      <c r="G3192" s="957">
        <v>366</v>
      </c>
      <c r="H3192" t="s">
        <v>388</v>
      </c>
      <c r="I3192" s="958" t="s">
        <v>489</v>
      </c>
      <c r="J3192" s="958" t="s">
        <v>445</v>
      </c>
      <c r="K3192" s="958" t="s">
        <v>450</v>
      </c>
      <c r="L3192" s="937" t="s">
        <v>112</v>
      </c>
      <c r="M3192" s="958" t="s">
        <v>464</v>
      </c>
      <c r="N3192" s="678">
        <f t="shared" ca="1" si="547"/>
        <v>115635.28969766406</v>
      </c>
      <c r="O3192" s="678">
        <f t="shared" ca="1" si="548"/>
        <v>24367.781446769586</v>
      </c>
      <c r="P3192" s="678">
        <f t="shared" ca="1" si="548"/>
        <v>2684.5330291630385</v>
      </c>
      <c r="Q3192" s="678">
        <f t="shared" ca="1" si="548"/>
        <v>30492.118347820888</v>
      </c>
      <c r="R3192" s="678">
        <f t="shared" ca="1" si="548"/>
        <v>3184.5158861761552</v>
      </c>
      <c r="S3192" s="678">
        <f t="shared" ca="1" si="548"/>
        <v>60.434562586776551</v>
      </c>
      <c r="T3192" s="678">
        <f t="shared" ca="1" si="548"/>
        <v>5557.1978436472627</v>
      </c>
      <c r="U3192" s="678">
        <f t="shared" ca="1" si="548"/>
        <v>0</v>
      </c>
      <c r="V3192" s="678">
        <f t="shared" ca="1" si="548"/>
        <v>752.02452035292242</v>
      </c>
      <c r="W3192" s="678">
        <f t="shared" ca="1" si="544"/>
        <v>48536.68406114744</v>
      </c>
      <c r="X3192" s="678">
        <f t="shared" ca="1" si="548"/>
        <v>0</v>
      </c>
      <c r="Y3192" s="678">
        <f t="shared" ca="1" si="548"/>
        <v>0</v>
      </c>
      <c r="Z3192" s="678">
        <f t="shared" ca="1" si="548"/>
        <v>0</v>
      </c>
      <c r="AA3192" t="str">
        <f t="shared" si="538"/>
        <v>ASR_CMS_19</v>
      </c>
      <c r="AB3192" s="957">
        <f t="shared" si="539"/>
        <v>45406</v>
      </c>
      <c r="AC3192" t="str">
        <f t="shared" si="540"/>
        <v>Unaudited</v>
      </c>
    </row>
    <row r="3193" spans="1:29" x14ac:dyDescent="0.25">
      <c r="A3193" t="s">
        <v>421</v>
      </c>
      <c r="B3193" t="s">
        <v>1380</v>
      </c>
      <c r="C3193" t="s">
        <v>1381</v>
      </c>
      <c r="D3193">
        <v>1900</v>
      </c>
      <c r="E3193" s="957">
        <v>1</v>
      </c>
      <c r="F3193" t="s">
        <v>442</v>
      </c>
      <c r="G3193" s="957">
        <v>366</v>
      </c>
      <c r="H3193" t="s">
        <v>388</v>
      </c>
      <c r="I3193" s="958" t="s">
        <v>489</v>
      </c>
      <c r="J3193" s="958" t="s">
        <v>445</v>
      </c>
      <c r="K3193" s="958" t="s">
        <v>6</v>
      </c>
      <c r="L3193" s="953" t="s">
        <v>118</v>
      </c>
      <c r="M3193" s="958" t="s">
        <v>189</v>
      </c>
      <c r="N3193" s="678">
        <f t="shared" ca="1" si="547"/>
        <v>94081.156357458516</v>
      </c>
      <c r="O3193" s="678">
        <f t="shared" ca="1" si="548"/>
        <v>28693.397018023457</v>
      </c>
      <c r="P3193" s="678">
        <f t="shared" ca="1" si="548"/>
        <v>6712.6157242076151</v>
      </c>
      <c r="Q3193" s="678">
        <f t="shared" ca="1" si="548"/>
        <v>35511.878780952684</v>
      </c>
      <c r="R3193" s="678">
        <f t="shared" ca="1" si="548"/>
        <v>6375.8551708127898</v>
      </c>
      <c r="S3193" s="678">
        <f t="shared" ca="1" si="548"/>
        <v>0.63629873545106586</v>
      </c>
      <c r="T3193" s="678">
        <f t="shared" ca="1" si="548"/>
        <v>6184.5384788387109</v>
      </c>
      <c r="U3193" s="678">
        <f t="shared" ca="1" si="548"/>
        <v>0</v>
      </c>
      <c r="V3193" s="678">
        <f t="shared" ca="1" si="548"/>
        <v>773.95600156525893</v>
      </c>
      <c r="W3193" s="678">
        <f t="shared" ca="1" si="544"/>
        <v>9828.2788843225389</v>
      </c>
      <c r="X3193" s="678">
        <f t="shared" ca="1" si="548"/>
        <v>0</v>
      </c>
      <c r="Y3193" s="678">
        <f t="shared" ca="1" si="548"/>
        <v>0</v>
      </c>
      <c r="Z3193" s="678">
        <f t="shared" ca="1" si="548"/>
        <v>0</v>
      </c>
      <c r="AA3193" t="str">
        <f t="shared" si="538"/>
        <v>ASR_CMS_19</v>
      </c>
      <c r="AB3193" s="957">
        <f t="shared" si="539"/>
        <v>45406</v>
      </c>
      <c r="AC3193" t="str">
        <f t="shared" si="540"/>
        <v>Unaudited</v>
      </c>
    </row>
    <row r="3194" spans="1:29" x14ac:dyDescent="0.25">
      <c r="A3194" t="s">
        <v>421</v>
      </c>
      <c r="B3194" t="s">
        <v>1380</v>
      </c>
      <c r="C3194" t="s">
        <v>1381</v>
      </c>
      <c r="D3194">
        <v>1900</v>
      </c>
      <c r="E3194" s="957">
        <v>1</v>
      </c>
      <c r="F3194" t="s">
        <v>442</v>
      </c>
      <c r="G3194" s="957">
        <v>366</v>
      </c>
      <c r="H3194" t="s">
        <v>388</v>
      </c>
      <c r="I3194" s="958" t="s">
        <v>489</v>
      </c>
      <c r="J3194" s="958" t="s">
        <v>445</v>
      </c>
      <c r="K3194" s="958" t="s">
        <v>6</v>
      </c>
      <c r="L3194" s="937" t="s">
        <v>45</v>
      </c>
      <c r="M3194" s="958" t="s">
        <v>164</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ASR_CMS_19</v>
      </c>
      <c r="AB3194" s="957">
        <f t="shared" si="539"/>
        <v>45406</v>
      </c>
      <c r="AC3194" t="str">
        <f t="shared" si="540"/>
        <v>Unaudited</v>
      </c>
    </row>
    <row r="3195" spans="1:29" x14ac:dyDescent="0.25">
      <c r="A3195" t="s">
        <v>421</v>
      </c>
      <c r="B3195" t="s">
        <v>1380</v>
      </c>
      <c r="C3195" t="s">
        <v>1381</v>
      </c>
      <c r="D3195">
        <v>1900</v>
      </c>
      <c r="E3195" s="957">
        <v>1</v>
      </c>
      <c r="F3195" t="s">
        <v>442</v>
      </c>
      <c r="G3195" s="957">
        <v>366</v>
      </c>
      <c r="H3195" t="s">
        <v>388</v>
      </c>
      <c r="I3195" s="937" t="s">
        <v>489</v>
      </c>
      <c r="J3195" s="937" t="s">
        <v>445</v>
      </c>
      <c r="K3195" s="937" t="s">
        <v>6</v>
      </c>
      <c r="L3195" s="937" t="s">
        <v>46</v>
      </c>
      <c r="M3195" s="958" t="s">
        <v>165</v>
      </c>
      <c r="N3195" s="678">
        <f t="shared" ca="1" si="547"/>
        <v>17.02162603649619</v>
      </c>
      <c r="O3195" s="678">
        <f t="shared" ca="1" si="548"/>
        <v>0.79267687004024423</v>
      </c>
      <c r="P3195" s="678">
        <f t="shared" ca="1" si="548"/>
        <v>9.6066095233917306</v>
      </c>
      <c r="Q3195" s="678">
        <f t="shared" ca="1" si="548"/>
        <v>4.0857736589354356</v>
      </c>
      <c r="R3195" s="678">
        <f t="shared" ca="1" si="548"/>
        <v>1.7438891140885373</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0.79267687004024423</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ASR_CMS_19</v>
      </c>
      <c r="AB3195" s="957">
        <f t="shared" si="539"/>
        <v>45406</v>
      </c>
      <c r="AC3195" t="str">
        <f t="shared" si="540"/>
        <v>Unaudited</v>
      </c>
    </row>
    <row r="3196" spans="1:29" x14ac:dyDescent="0.25">
      <c r="A3196" t="s">
        <v>421</v>
      </c>
      <c r="B3196" t="s">
        <v>1380</v>
      </c>
      <c r="C3196" t="s">
        <v>1381</v>
      </c>
      <c r="D3196">
        <v>1900</v>
      </c>
      <c r="E3196" s="957">
        <v>1</v>
      </c>
      <c r="F3196" t="s">
        <v>442</v>
      </c>
      <c r="G3196" s="957">
        <v>366</v>
      </c>
      <c r="H3196" t="s">
        <v>388</v>
      </c>
      <c r="I3196" s="958" t="s">
        <v>489</v>
      </c>
      <c r="J3196" s="958" t="s">
        <v>445</v>
      </c>
      <c r="K3196" s="958" t="s">
        <v>6</v>
      </c>
      <c r="L3196" s="937" t="s">
        <v>166</v>
      </c>
      <c r="M3196" s="958" t="s">
        <v>462</v>
      </c>
      <c r="N3196" s="678">
        <f t="shared" ca="1" si="547"/>
        <v>129258.56278264249</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27238.608700217617</v>
      </c>
      <c r="P3196" s="678">
        <f t="shared" ca="1" si="551"/>
        <v>3000.804356519528</v>
      </c>
      <c r="Q3196" s="678">
        <f t="shared" ca="1" si="551"/>
        <v>34084.468540205424</v>
      </c>
      <c r="R3196" s="678">
        <f t="shared" ca="1" si="551"/>
        <v>3559.6914028740321</v>
      </c>
      <c r="S3196" s="678">
        <f t="shared" ca="1" si="551"/>
        <v>67.554504535670276</v>
      </c>
      <c r="T3196" s="678">
        <f t="shared" ca="1" si="551"/>
        <v>6211.9047588908816</v>
      </c>
      <c r="U3196" s="678">
        <f t="shared" ca="1" si="551"/>
        <v>0</v>
      </c>
      <c r="V3196" s="678">
        <f t="shared" ca="1" si="549"/>
        <v>840.62234748816866</v>
      </c>
      <c r="W3196" s="678">
        <f t="shared" ca="1" si="544"/>
        <v>54254.908171911164</v>
      </c>
      <c r="X3196" s="678">
        <f t="shared" ca="1" si="550"/>
        <v>0</v>
      </c>
      <c r="Y3196" s="678">
        <f t="shared" ca="1" si="550"/>
        <v>0</v>
      </c>
      <c r="Z3196" s="678">
        <f t="shared" ca="1" si="550"/>
        <v>0</v>
      </c>
      <c r="AA3196" t="str">
        <f t="shared" si="538"/>
        <v>ASR_CMS_19</v>
      </c>
      <c r="AB3196" s="957">
        <f t="shared" si="539"/>
        <v>45406</v>
      </c>
      <c r="AC3196" t="str">
        <f t="shared" si="540"/>
        <v>Unaudited</v>
      </c>
    </row>
    <row r="3197" spans="1:29" x14ac:dyDescent="0.25">
      <c r="A3197" t="s">
        <v>421</v>
      </c>
      <c r="B3197" t="s">
        <v>1380</v>
      </c>
      <c r="C3197" t="s">
        <v>1381</v>
      </c>
      <c r="D3197">
        <v>1900</v>
      </c>
      <c r="E3197" s="957">
        <v>1</v>
      </c>
      <c r="F3197" t="s">
        <v>442</v>
      </c>
      <c r="G3197" s="957">
        <v>366</v>
      </c>
      <c r="H3197" t="s">
        <v>388</v>
      </c>
      <c r="I3197" s="937" t="s">
        <v>489</v>
      </c>
      <c r="J3197" s="937" t="s">
        <v>445</v>
      </c>
      <c r="K3197" s="937" t="s">
        <v>435</v>
      </c>
      <c r="L3197" s="937" t="s">
        <v>121</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ASR_CMS_19</v>
      </c>
      <c r="AB3197" s="957">
        <f t="shared" si="539"/>
        <v>45406</v>
      </c>
      <c r="AC3197" t="str">
        <f t="shared" si="540"/>
        <v>Unaudited</v>
      </c>
    </row>
    <row r="3198" spans="1:29" x14ac:dyDescent="0.25">
      <c r="A3198" t="s">
        <v>421</v>
      </c>
      <c r="B3198" t="s">
        <v>1380</v>
      </c>
      <c r="C3198" t="s">
        <v>1381</v>
      </c>
      <c r="D3198">
        <v>1900</v>
      </c>
      <c r="E3198" s="957">
        <v>1</v>
      </c>
      <c r="F3198" t="s">
        <v>442</v>
      </c>
      <c r="G3198" s="957">
        <v>366</v>
      </c>
      <c r="H3198" t="s">
        <v>388</v>
      </c>
      <c r="I3198" s="937" t="s">
        <v>489</v>
      </c>
      <c r="J3198" s="937" t="s">
        <v>445</v>
      </c>
      <c r="K3198" s="937" t="s">
        <v>435</v>
      </c>
      <c r="L3198" s="937" t="s">
        <v>938</v>
      </c>
      <c r="M3198" s="958" t="s">
        <v>930</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ASR_CMS_19</v>
      </c>
      <c r="AB3198" s="957">
        <f t="shared" si="539"/>
        <v>45406</v>
      </c>
      <c r="AC3198" t="str">
        <f t="shared" si="540"/>
        <v>Unaudited</v>
      </c>
    </row>
    <row r="3199" spans="1:29" x14ac:dyDescent="0.25">
      <c r="A3199" t="s">
        <v>421</v>
      </c>
      <c r="B3199" t="s">
        <v>1380</v>
      </c>
      <c r="C3199" t="s">
        <v>1381</v>
      </c>
      <c r="D3199">
        <v>1900</v>
      </c>
      <c r="E3199" s="957">
        <v>1</v>
      </c>
      <c r="F3199" t="s">
        <v>442</v>
      </c>
      <c r="G3199" s="957">
        <v>366</v>
      </c>
      <c r="H3199" t="s">
        <v>388</v>
      </c>
      <c r="I3199" s="937" t="s">
        <v>489</v>
      </c>
      <c r="J3199" s="937" t="s">
        <v>445</v>
      </c>
      <c r="K3199" s="937" t="s">
        <v>435</v>
      </c>
      <c r="L3199" s="937" t="s">
        <v>168</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ASR_CMS_19</v>
      </c>
      <c r="AB3199" s="957">
        <f t="shared" si="539"/>
        <v>45406</v>
      </c>
      <c r="AC3199" t="str">
        <f t="shared" si="540"/>
        <v>Unaudited</v>
      </c>
    </row>
    <row r="3200" spans="1:29" x14ac:dyDescent="0.25">
      <c r="A3200" t="s">
        <v>421</v>
      </c>
      <c r="B3200" t="s">
        <v>1380</v>
      </c>
      <c r="C3200" t="s">
        <v>1381</v>
      </c>
      <c r="D3200">
        <v>1900</v>
      </c>
      <c r="E3200" s="957">
        <v>1</v>
      </c>
      <c r="F3200" t="s">
        <v>442</v>
      </c>
      <c r="G3200" s="957">
        <v>366</v>
      </c>
      <c r="H3200" t="s">
        <v>388</v>
      </c>
      <c r="I3200" s="937" t="s">
        <v>489</v>
      </c>
      <c r="J3200" s="937" t="s">
        <v>445</v>
      </c>
      <c r="K3200" s="937" t="s">
        <v>435</v>
      </c>
      <c r="L3200" s="937" t="s">
        <v>169</v>
      </c>
      <c r="M3200" s="958" t="s">
        <v>330</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ASR_CMS_19</v>
      </c>
      <c r="AB3200" s="957">
        <f t="shared" si="539"/>
        <v>45406</v>
      </c>
      <c r="AC3200" t="str">
        <f t="shared" si="540"/>
        <v>Unaudited</v>
      </c>
    </row>
    <row r="3201" spans="1:29" x14ac:dyDescent="0.25">
      <c r="A3201" t="s">
        <v>421</v>
      </c>
      <c r="B3201" t="s">
        <v>1380</v>
      </c>
      <c r="C3201" t="s">
        <v>1381</v>
      </c>
      <c r="D3201">
        <v>1900</v>
      </c>
      <c r="E3201" s="957">
        <v>1</v>
      </c>
      <c r="F3201" t="s">
        <v>442</v>
      </c>
      <c r="G3201" s="957">
        <v>366</v>
      </c>
      <c r="H3201" t="s">
        <v>388</v>
      </c>
      <c r="I3201" s="937" t="s">
        <v>489</v>
      </c>
      <c r="J3201" s="937" t="s">
        <v>451</v>
      </c>
      <c r="K3201" s="937" t="s">
        <v>436</v>
      </c>
      <c r="L3201" s="943" t="s">
        <v>122</v>
      </c>
      <c r="M3201" s="959" t="s">
        <v>27</v>
      </c>
      <c r="N3201" s="678">
        <f t="shared" ca="1" si="547"/>
        <v>2038490.97006441</v>
      </c>
      <c r="O3201" s="678">
        <f t="shared" ca="1" si="551"/>
        <v>44.945182698040369</v>
      </c>
      <c r="P3201" s="678">
        <f t="shared" ca="1" si="551"/>
        <v>2038446.0248817119</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ASR_CMS_19</v>
      </c>
      <c r="AB3201" s="957">
        <f t="shared" si="539"/>
        <v>45406</v>
      </c>
      <c r="AC3201" t="str">
        <f t="shared" si="540"/>
        <v>Unaudited</v>
      </c>
    </row>
    <row r="3202" spans="1:29" x14ac:dyDescent="0.25">
      <c r="A3202" t="s">
        <v>421</v>
      </c>
      <c r="B3202" t="s">
        <v>1380</v>
      </c>
      <c r="C3202" t="s">
        <v>1381</v>
      </c>
      <c r="D3202">
        <v>1900</v>
      </c>
      <c r="E3202" s="957">
        <v>1</v>
      </c>
      <c r="F3202" t="s">
        <v>442</v>
      </c>
      <c r="G3202" s="957">
        <v>366</v>
      </c>
      <c r="H3202" t="s">
        <v>388</v>
      </c>
      <c r="I3202" s="937" t="s">
        <v>489</v>
      </c>
      <c r="J3202" s="937" t="s">
        <v>451</v>
      </c>
      <c r="K3202" s="937" t="s">
        <v>436</v>
      </c>
      <c r="L3202" s="937" t="s">
        <v>123</v>
      </c>
      <c r="M3202" s="958" t="s">
        <v>98</v>
      </c>
      <c r="N3202" s="678">
        <f t="shared" ca="1" si="547"/>
        <v>254194.92695502378</v>
      </c>
      <c r="O3202" s="678">
        <f t="shared" ca="1" si="551"/>
        <v>23367.968027940802</v>
      </c>
      <c r="P3202" s="678">
        <f t="shared" ca="1" si="551"/>
        <v>230826.95892708297</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ASR_CMS_19</v>
      </c>
      <c r="AB3202" s="957">
        <f t="shared" ref="AB3202:AB3265" si="553">file_date</f>
        <v>45406</v>
      </c>
      <c r="AC3202" t="str">
        <f t="shared" ref="AC3202:AC3265" si="554">status</f>
        <v>Unaudited</v>
      </c>
    </row>
    <row r="3203" spans="1:29" x14ac:dyDescent="0.25">
      <c r="A3203" t="s">
        <v>421</v>
      </c>
      <c r="B3203" t="s">
        <v>1380</v>
      </c>
      <c r="C3203" t="s">
        <v>1381</v>
      </c>
      <c r="D3203">
        <v>1900</v>
      </c>
      <c r="E3203" s="957">
        <v>1</v>
      </c>
      <c r="F3203" t="s">
        <v>442</v>
      </c>
      <c r="G3203" s="957">
        <v>366</v>
      </c>
      <c r="H3203" t="s">
        <v>388</v>
      </c>
      <c r="I3203" s="937" t="s">
        <v>489</v>
      </c>
      <c r="J3203" s="937" t="s">
        <v>451</v>
      </c>
      <c r="K3203" s="937" t="s">
        <v>436</v>
      </c>
      <c r="L3203" s="937" t="s">
        <v>124</v>
      </c>
      <c r="M3203" s="958" t="s">
        <v>99</v>
      </c>
      <c r="N3203" s="678">
        <f t="shared" ca="1" si="547"/>
        <v>206355.94949674324</v>
      </c>
      <c r="O3203" s="678">
        <f t="shared" ca="1" si="551"/>
        <v>37282.923552601183</v>
      </c>
      <c r="P3203" s="678">
        <f t="shared" ca="1" si="551"/>
        <v>169073.02594414205</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ASR_CMS_19</v>
      </c>
      <c r="AB3203" s="957">
        <f t="shared" si="553"/>
        <v>45406</v>
      </c>
      <c r="AC3203" t="str">
        <f t="shared" si="554"/>
        <v>Unaudited</v>
      </c>
    </row>
    <row r="3204" spans="1:29" x14ac:dyDescent="0.25">
      <c r="A3204" t="s">
        <v>421</v>
      </c>
      <c r="B3204" t="s">
        <v>1380</v>
      </c>
      <c r="C3204" t="s">
        <v>1381</v>
      </c>
      <c r="D3204">
        <v>1900</v>
      </c>
      <c r="E3204" s="957">
        <v>1</v>
      </c>
      <c r="F3204" t="s">
        <v>442</v>
      </c>
      <c r="G3204" s="957">
        <v>366</v>
      </c>
      <c r="H3204" t="s">
        <v>388</v>
      </c>
      <c r="I3204" s="937" t="s">
        <v>489</v>
      </c>
      <c r="J3204" s="937" t="s">
        <v>451</v>
      </c>
      <c r="K3204" s="937" t="s">
        <v>436</v>
      </c>
      <c r="L3204" s="937" t="s">
        <v>125</v>
      </c>
      <c r="M3204" s="958" t="s">
        <v>100</v>
      </c>
      <c r="N3204" s="678">
        <f t="shared" ca="1" si="547"/>
        <v>12224.156782318363</v>
      </c>
      <c r="O3204" s="678">
        <f t="shared" ca="1" si="551"/>
        <v>11376.317890173859</v>
      </c>
      <c r="P3204" s="678">
        <f t="shared" ca="1" si="551"/>
        <v>847.83889214450312</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ASR_CMS_19</v>
      </c>
      <c r="AB3204" s="957">
        <f t="shared" si="553"/>
        <v>45406</v>
      </c>
      <c r="AC3204" t="str">
        <f t="shared" si="554"/>
        <v>Unaudited</v>
      </c>
    </row>
    <row r="3205" spans="1:29" x14ac:dyDescent="0.25">
      <c r="A3205" t="s">
        <v>421</v>
      </c>
      <c r="B3205" t="s">
        <v>1380</v>
      </c>
      <c r="C3205" t="s">
        <v>1381</v>
      </c>
      <c r="D3205">
        <v>1900</v>
      </c>
      <c r="E3205" s="957">
        <v>1</v>
      </c>
      <c r="F3205" t="s">
        <v>442</v>
      </c>
      <c r="G3205" s="957">
        <v>366</v>
      </c>
      <c r="H3205" t="s">
        <v>388</v>
      </c>
      <c r="I3205" s="937" t="s">
        <v>489</v>
      </c>
      <c r="J3205" s="937" t="s">
        <v>451</v>
      </c>
      <c r="K3205" s="937" t="s">
        <v>436</v>
      </c>
      <c r="L3205" s="937" t="s">
        <v>126</v>
      </c>
      <c r="M3205" s="958" t="s">
        <v>101</v>
      </c>
      <c r="N3205" s="678">
        <f t="shared" ca="1" si="547"/>
        <v>253438.69014211412</v>
      </c>
      <c r="O3205" s="678">
        <f t="shared" ca="1" si="551"/>
        <v>40454.439485354284</v>
      </c>
      <c r="P3205" s="678">
        <f t="shared" ca="1" si="551"/>
        <v>212984.25065675983</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ASR_CMS_19</v>
      </c>
      <c r="AB3205" s="957">
        <f t="shared" si="553"/>
        <v>45406</v>
      </c>
      <c r="AC3205" t="str">
        <f t="shared" si="554"/>
        <v>Unaudited</v>
      </c>
    </row>
    <row r="3206" spans="1:29" x14ac:dyDescent="0.25">
      <c r="A3206" t="s">
        <v>421</v>
      </c>
      <c r="B3206" t="s">
        <v>1380</v>
      </c>
      <c r="C3206" t="s">
        <v>1381</v>
      </c>
      <c r="D3206">
        <v>1900</v>
      </c>
      <c r="E3206" s="957">
        <v>1</v>
      </c>
      <c r="F3206" t="s">
        <v>442</v>
      </c>
      <c r="G3206" s="957">
        <v>366</v>
      </c>
      <c r="H3206" t="s">
        <v>388</v>
      </c>
      <c r="I3206" s="937" t="s">
        <v>489</v>
      </c>
      <c r="J3206" s="937" t="s">
        <v>451</v>
      </c>
      <c r="K3206" s="937" t="s">
        <v>436</v>
      </c>
      <c r="L3206" s="937" t="s">
        <v>127</v>
      </c>
      <c r="M3206" s="958" t="s">
        <v>28</v>
      </c>
      <c r="N3206" s="678">
        <f t="shared" ca="1" si="547"/>
        <v>11747.862121948678</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11747.862121948678</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ASR_CMS_19</v>
      </c>
      <c r="AB3206" s="957">
        <f t="shared" si="553"/>
        <v>45406</v>
      </c>
      <c r="AC3206" t="str">
        <f t="shared" si="554"/>
        <v>Unaudited</v>
      </c>
    </row>
    <row r="3207" spans="1:29" x14ac:dyDescent="0.25">
      <c r="A3207" t="s">
        <v>421</v>
      </c>
      <c r="B3207" t="s">
        <v>1380</v>
      </c>
      <c r="C3207" t="s">
        <v>1381</v>
      </c>
      <c r="D3207">
        <v>1900</v>
      </c>
      <c r="E3207" s="957">
        <v>1</v>
      </c>
      <c r="F3207" t="s">
        <v>442</v>
      </c>
      <c r="G3207" s="957">
        <v>366</v>
      </c>
      <c r="H3207" t="s">
        <v>388</v>
      </c>
      <c r="I3207" s="937" t="s">
        <v>489</v>
      </c>
      <c r="J3207" s="937" t="s">
        <v>437</v>
      </c>
      <c r="K3207" s="937" t="s">
        <v>437</v>
      </c>
      <c r="L3207" s="937" t="s">
        <v>129</v>
      </c>
      <c r="M3207" s="958" t="s">
        <v>327</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ASR_CMS_19</v>
      </c>
      <c r="AB3207" s="957">
        <f t="shared" si="553"/>
        <v>45406</v>
      </c>
      <c r="AC3207" t="str">
        <f t="shared" si="554"/>
        <v>Unaudited</v>
      </c>
    </row>
    <row r="3208" spans="1:29" x14ac:dyDescent="0.25">
      <c r="A3208" t="s">
        <v>421</v>
      </c>
      <c r="B3208" t="s">
        <v>1380</v>
      </c>
      <c r="C3208" t="s">
        <v>1381</v>
      </c>
      <c r="D3208">
        <v>1900</v>
      </c>
      <c r="E3208" s="957">
        <v>1</v>
      </c>
      <c r="F3208" t="s">
        <v>442</v>
      </c>
      <c r="G3208" s="957">
        <v>366</v>
      </c>
      <c r="H3208" t="s">
        <v>388</v>
      </c>
      <c r="I3208" s="937" t="s">
        <v>489</v>
      </c>
      <c r="J3208" s="937" t="s">
        <v>437</v>
      </c>
      <c r="K3208" s="937" t="s">
        <v>437</v>
      </c>
      <c r="L3208" s="937" t="s">
        <v>130</v>
      </c>
      <c r="M3208" s="958" t="s">
        <v>326</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ASR_CMS_19</v>
      </c>
      <c r="AB3208" s="957">
        <f t="shared" si="553"/>
        <v>45406</v>
      </c>
      <c r="AC3208" t="str">
        <f t="shared" si="554"/>
        <v>Unaudited</v>
      </c>
    </row>
    <row r="3209" spans="1:29" ht="30" x14ac:dyDescent="0.25">
      <c r="A3209" t="s">
        <v>421</v>
      </c>
      <c r="B3209" t="s">
        <v>1380</v>
      </c>
      <c r="C3209" t="s">
        <v>1381</v>
      </c>
      <c r="D3209">
        <v>1900</v>
      </c>
      <c r="E3209" s="957">
        <v>1</v>
      </c>
      <c r="F3209" t="s">
        <v>442</v>
      </c>
      <c r="G3209" s="957">
        <v>366</v>
      </c>
      <c r="H3209" t="s">
        <v>388</v>
      </c>
      <c r="I3209" s="937" t="s">
        <v>489</v>
      </c>
      <c r="J3209" s="937" t="s">
        <v>437</v>
      </c>
      <c r="K3209" s="937" t="s">
        <v>437</v>
      </c>
      <c r="L3209" s="937" t="s">
        <v>131</v>
      </c>
      <c r="M3209" s="958" t="s">
        <v>180</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ASR_CMS_19</v>
      </c>
      <c r="AB3209" s="957">
        <f t="shared" si="553"/>
        <v>45406</v>
      </c>
      <c r="AC3209" t="str">
        <f t="shared" si="554"/>
        <v>Unaudited</v>
      </c>
    </row>
    <row r="3210" spans="1:29" x14ac:dyDescent="0.25">
      <c r="A3210" t="s">
        <v>421</v>
      </c>
      <c r="B3210" t="s">
        <v>1380</v>
      </c>
      <c r="C3210" t="s">
        <v>1381</v>
      </c>
      <c r="D3210">
        <v>1900</v>
      </c>
      <c r="E3210" s="957">
        <v>1</v>
      </c>
      <c r="F3210" t="s">
        <v>442</v>
      </c>
      <c r="G3210" s="957">
        <v>366</v>
      </c>
      <c r="H3210" t="s">
        <v>388</v>
      </c>
      <c r="I3210" s="937" t="s">
        <v>489</v>
      </c>
      <c r="J3210" s="937" t="s">
        <v>437</v>
      </c>
      <c r="K3210" s="937" t="s">
        <v>437</v>
      </c>
      <c r="L3210" s="937" t="s">
        <v>132</v>
      </c>
      <c r="M3210" s="958" t="s">
        <v>495</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ASR_CMS_19</v>
      </c>
      <c r="AB3210" s="957">
        <f t="shared" si="553"/>
        <v>45406</v>
      </c>
      <c r="AC3210" t="str">
        <f t="shared" si="554"/>
        <v>Unaudited</v>
      </c>
    </row>
    <row r="3211" spans="1:29" x14ac:dyDescent="0.25">
      <c r="A3211" t="s">
        <v>421</v>
      </c>
      <c r="B3211" t="s">
        <v>1380</v>
      </c>
      <c r="C3211" t="s">
        <v>1381</v>
      </c>
      <c r="D3211">
        <v>1900</v>
      </c>
      <c r="E3211" s="957">
        <v>1</v>
      </c>
      <c r="F3211" t="s">
        <v>442</v>
      </c>
      <c r="G3211" s="957">
        <v>366</v>
      </c>
      <c r="H3211" t="s">
        <v>388</v>
      </c>
      <c r="I3211" s="937" t="s">
        <v>489</v>
      </c>
      <c r="J3211" s="937" t="s">
        <v>437</v>
      </c>
      <c r="K3211" s="937" t="s">
        <v>437</v>
      </c>
      <c r="L3211" s="945" t="s">
        <v>133</v>
      </c>
      <c r="M3211" s="960" t="s">
        <v>496</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ASR_CMS_19</v>
      </c>
      <c r="AB3211" s="957">
        <f t="shared" si="553"/>
        <v>45406</v>
      </c>
      <c r="AC3211" t="str">
        <f t="shared" si="554"/>
        <v>Unaudited</v>
      </c>
    </row>
    <row r="3212" spans="1:29" x14ac:dyDescent="0.25">
      <c r="A3212" t="s">
        <v>421</v>
      </c>
      <c r="B3212" t="s">
        <v>1380</v>
      </c>
      <c r="C3212" t="s">
        <v>1381</v>
      </c>
      <c r="D3212">
        <v>1900</v>
      </c>
      <c r="E3212" s="957">
        <v>1</v>
      </c>
      <c r="F3212" t="s">
        <v>442</v>
      </c>
      <c r="G3212" s="957">
        <v>366</v>
      </c>
      <c r="H3212" t="s">
        <v>388</v>
      </c>
      <c r="I3212" s="937" t="s">
        <v>489</v>
      </c>
      <c r="J3212" s="937" t="s">
        <v>437</v>
      </c>
      <c r="K3212" s="937" t="s">
        <v>437</v>
      </c>
      <c r="L3212" s="947" t="s">
        <v>134</v>
      </c>
      <c r="M3212" s="961" t="s">
        <v>497</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ASR_CMS_19</v>
      </c>
      <c r="AB3212" s="957">
        <f t="shared" si="553"/>
        <v>45406</v>
      </c>
      <c r="AC3212" t="str">
        <f t="shared" si="554"/>
        <v>Unaudited</v>
      </c>
    </row>
    <row r="3213" spans="1:29" ht="30" x14ac:dyDescent="0.25">
      <c r="A3213" t="s">
        <v>421</v>
      </c>
      <c r="B3213" t="s">
        <v>1380</v>
      </c>
      <c r="C3213" t="s">
        <v>1381</v>
      </c>
      <c r="D3213">
        <v>1900</v>
      </c>
      <c r="E3213" s="957">
        <v>1</v>
      </c>
      <c r="F3213" t="s">
        <v>442</v>
      </c>
      <c r="G3213" s="957">
        <v>366</v>
      </c>
      <c r="H3213" t="s">
        <v>388</v>
      </c>
      <c r="I3213" s="958" t="s">
        <v>490</v>
      </c>
      <c r="J3213" s="958" t="s">
        <v>26</v>
      </c>
      <c r="K3213" s="958" t="s">
        <v>26</v>
      </c>
      <c r="L3213" s="937" t="s">
        <v>270</v>
      </c>
      <c r="M3213" s="958" t="s">
        <v>26</v>
      </c>
      <c r="N3213" s="678">
        <f t="shared" ca="1" si="547"/>
        <v>-256376.82504043443</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ASR_CMS_19</v>
      </c>
      <c r="AB3213" s="957">
        <f t="shared" si="553"/>
        <v>45406</v>
      </c>
      <c r="AC3213" t="str">
        <f t="shared" si="554"/>
        <v>Unaudited</v>
      </c>
    </row>
    <row r="3214" spans="1:29" x14ac:dyDescent="0.25">
      <c r="A3214" t="s">
        <v>421</v>
      </c>
      <c r="B3214" t="s">
        <v>1380</v>
      </c>
      <c r="C3214" t="s">
        <v>1381</v>
      </c>
      <c r="D3214">
        <v>1900</v>
      </c>
      <c r="E3214" s="957">
        <v>1</v>
      </c>
      <c r="F3214" t="s">
        <v>1026</v>
      </c>
      <c r="G3214" s="957" t="s">
        <v>1379</v>
      </c>
      <c r="H3214" t="s">
        <v>388</v>
      </c>
      <c r="I3214" s="937" t="s">
        <v>433</v>
      </c>
      <c r="J3214" s="937" t="s">
        <v>433</v>
      </c>
      <c r="K3214" s="937" t="s">
        <v>433</v>
      </c>
      <c r="L3214" s="937"/>
      <c r="M3214" s="962" t="s">
        <v>433</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ASR_CMS_19</v>
      </c>
      <c r="AB3214" s="957">
        <f t="shared" si="553"/>
        <v>45406</v>
      </c>
      <c r="AC3214" t="str">
        <f t="shared" si="554"/>
        <v>Unaudited</v>
      </c>
    </row>
    <row r="3215" spans="1:29" x14ac:dyDescent="0.25">
      <c r="A3215" t="s">
        <v>421</v>
      </c>
      <c r="B3215" t="s">
        <v>1380</v>
      </c>
      <c r="C3215" t="s">
        <v>1381</v>
      </c>
      <c r="D3215">
        <v>1900</v>
      </c>
      <c r="E3215" s="957">
        <v>1</v>
      </c>
      <c r="F3215" t="s">
        <v>1026</v>
      </c>
      <c r="G3215" s="957" t="s">
        <v>1379</v>
      </c>
      <c r="H3215" t="s">
        <v>388</v>
      </c>
      <c r="I3215" s="937" t="s">
        <v>488</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323126.02346469549</v>
      </c>
      <c r="AA3215" t="str">
        <f t="shared" si="552"/>
        <v>ASR_CMS_19</v>
      </c>
      <c r="AB3215" s="957">
        <f t="shared" si="553"/>
        <v>45406</v>
      </c>
      <c r="AC3215" t="str">
        <f t="shared" si="554"/>
        <v>Unaudited</v>
      </c>
    </row>
    <row r="3216" spans="1:29" x14ac:dyDescent="0.25">
      <c r="A3216" t="s">
        <v>421</v>
      </c>
      <c r="B3216" t="s">
        <v>1380</v>
      </c>
      <c r="C3216" t="s">
        <v>1381</v>
      </c>
      <c r="D3216">
        <v>1900</v>
      </c>
      <c r="E3216" s="957">
        <v>1</v>
      </c>
      <c r="F3216" t="s">
        <v>1026</v>
      </c>
      <c r="G3216" s="957" t="s">
        <v>1379</v>
      </c>
      <c r="H3216" t="s">
        <v>388</v>
      </c>
      <c r="I3216" s="937" t="s">
        <v>488</v>
      </c>
      <c r="J3216" s="937" t="s">
        <v>12</v>
      </c>
      <c r="K3216" s="937" t="s">
        <v>1323</v>
      </c>
      <c r="L3216" s="937" t="s">
        <v>1314</v>
      </c>
      <c r="M3216" s="962" t="s">
        <v>1323</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ASR_CMS_19</v>
      </c>
      <c r="AB3216" s="957">
        <f t="shared" si="553"/>
        <v>45406</v>
      </c>
      <c r="AC3216" t="str">
        <f t="shared" si="554"/>
        <v>Unaudited</v>
      </c>
    </row>
    <row r="3217" spans="1:29" x14ac:dyDescent="0.25">
      <c r="A3217" t="s">
        <v>421</v>
      </c>
      <c r="B3217" t="s">
        <v>1380</v>
      </c>
      <c r="C3217" t="s">
        <v>1381</v>
      </c>
      <c r="D3217">
        <v>1900</v>
      </c>
      <c r="E3217" s="957">
        <v>1</v>
      </c>
      <c r="F3217" t="s">
        <v>1026</v>
      </c>
      <c r="G3217" s="957" t="s">
        <v>1379</v>
      </c>
      <c r="H3217" t="s">
        <v>388</v>
      </c>
      <c r="I3217" s="937" t="s">
        <v>488</v>
      </c>
      <c r="J3217" s="937" t="s">
        <v>491</v>
      </c>
      <c r="K3217" s="937" t="s">
        <v>492</v>
      </c>
      <c r="L3217" s="937" t="s">
        <v>63</v>
      </c>
      <c r="M3217" s="962" t="s">
        <v>344</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ASR_CMS_19</v>
      </c>
      <c r="AB3217" s="957">
        <f t="shared" si="553"/>
        <v>45406</v>
      </c>
      <c r="AC3217" t="str">
        <f t="shared" si="554"/>
        <v>Unaudited</v>
      </c>
    </row>
    <row r="3218" spans="1:29" x14ac:dyDescent="0.25">
      <c r="A3218" t="s">
        <v>421</v>
      </c>
      <c r="B3218" t="s">
        <v>1380</v>
      </c>
      <c r="C3218" t="s">
        <v>1381</v>
      </c>
      <c r="D3218">
        <v>1900</v>
      </c>
      <c r="E3218" s="957">
        <v>1</v>
      </c>
      <c r="F3218" t="s">
        <v>1026</v>
      </c>
      <c r="G3218" s="957" t="s">
        <v>1379</v>
      </c>
      <c r="H3218" t="s">
        <v>388</v>
      </c>
      <c r="I3218" s="937" t="s">
        <v>488</v>
      </c>
      <c r="J3218" s="937" t="s">
        <v>491</v>
      </c>
      <c r="K3218" s="937" t="s">
        <v>1014</v>
      </c>
      <c r="L3218" s="937" t="s">
        <v>910</v>
      </c>
      <c r="M3218" s="962" t="s">
        <v>911</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ASR_CMS_19</v>
      </c>
      <c r="AB3218" s="957">
        <f t="shared" si="553"/>
        <v>45406</v>
      </c>
      <c r="AC3218" t="str">
        <f t="shared" si="554"/>
        <v>Unaudited</v>
      </c>
    </row>
    <row r="3219" spans="1:29" x14ac:dyDescent="0.25">
      <c r="A3219" t="s">
        <v>421</v>
      </c>
      <c r="B3219" t="s">
        <v>1380</v>
      </c>
      <c r="C3219" t="s">
        <v>1381</v>
      </c>
      <c r="D3219">
        <v>1900</v>
      </c>
      <c r="E3219" s="957">
        <v>1</v>
      </c>
      <c r="F3219" t="s">
        <v>1026</v>
      </c>
      <c r="G3219" s="957" t="s">
        <v>1379</v>
      </c>
      <c r="H3219" t="s">
        <v>388</v>
      </c>
      <c r="I3219" s="937" t="s">
        <v>488</v>
      </c>
      <c r="J3219" s="937" t="s">
        <v>13</v>
      </c>
      <c r="K3219" s="937" t="s">
        <v>493</v>
      </c>
      <c r="L3219" s="937" t="s">
        <v>95</v>
      </c>
      <c r="M3219" s="962" t="s">
        <v>147</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ASR_CMS_19</v>
      </c>
      <c r="AB3219" s="957">
        <f t="shared" si="553"/>
        <v>45406</v>
      </c>
      <c r="AC3219" t="str">
        <f t="shared" si="554"/>
        <v>Unaudited</v>
      </c>
    </row>
    <row r="3220" spans="1:29" x14ac:dyDescent="0.25">
      <c r="A3220" t="s">
        <v>421</v>
      </c>
      <c r="B3220" t="s">
        <v>1380</v>
      </c>
      <c r="C3220" t="s">
        <v>1381</v>
      </c>
      <c r="D3220">
        <v>1900</v>
      </c>
      <c r="E3220" s="957">
        <v>1</v>
      </c>
      <c r="F3220" t="s">
        <v>1026</v>
      </c>
      <c r="G3220" s="957" t="s">
        <v>1379</v>
      </c>
      <c r="H3220" t="s">
        <v>388</v>
      </c>
      <c r="I3220" s="937" t="s">
        <v>488</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ASR_CMS_19</v>
      </c>
      <c r="AB3220" s="957">
        <f t="shared" si="553"/>
        <v>45406</v>
      </c>
      <c r="AC3220" t="str">
        <f t="shared" si="554"/>
        <v>Unaudited</v>
      </c>
    </row>
    <row r="3221" spans="1:29" x14ac:dyDescent="0.25">
      <c r="A3221" t="s">
        <v>421</v>
      </c>
      <c r="B3221" t="s">
        <v>1380</v>
      </c>
      <c r="C3221" t="s">
        <v>1381</v>
      </c>
      <c r="D3221">
        <v>1900</v>
      </c>
      <c r="E3221" s="957">
        <v>1</v>
      </c>
      <c r="F3221" t="s">
        <v>1026</v>
      </c>
      <c r="G3221" s="957" t="s">
        <v>1379</v>
      </c>
      <c r="H3221" t="s">
        <v>388</v>
      </c>
      <c r="I3221" s="962" t="s">
        <v>489</v>
      </c>
      <c r="J3221" s="962" t="s">
        <v>445</v>
      </c>
      <c r="K3221" s="962" t="s">
        <v>0</v>
      </c>
      <c r="L3221" s="937">
        <v>2.1</v>
      </c>
      <c r="M3221" s="962" t="s">
        <v>148</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1105481.2056177079</v>
      </c>
      <c r="AA3221" t="str">
        <f t="shared" si="552"/>
        <v>ASR_CMS_19</v>
      </c>
      <c r="AB3221" s="957">
        <f t="shared" si="553"/>
        <v>45406</v>
      </c>
      <c r="AC3221" t="str">
        <f t="shared" si="554"/>
        <v>Unaudited</v>
      </c>
    </row>
    <row r="3222" spans="1:29" ht="30" x14ac:dyDescent="0.25">
      <c r="A3222" t="s">
        <v>421</v>
      </c>
      <c r="B3222" t="s">
        <v>1380</v>
      </c>
      <c r="C3222" t="s">
        <v>1381</v>
      </c>
      <c r="D3222">
        <v>1900</v>
      </c>
      <c r="E3222" s="957">
        <v>1</v>
      </c>
      <c r="F3222" t="s">
        <v>1026</v>
      </c>
      <c r="G3222" s="957" t="s">
        <v>1379</v>
      </c>
      <c r="H3222" t="s">
        <v>388</v>
      </c>
      <c r="I3222" s="937" t="s">
        <v>489</v>
      </c>
      <c r="J3222" s="937" t="s">
        <v>445</v>
      </c>
      <c r="K3222" s="937" t="s">
        <v>0</v>
      </c>
      <c r="L3222" s="943">
        <v>2.2000000000000002</v>
      </c>
      <c r="M3222" s="963" t="s">
        <v>149</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-345390.82763140625</v>
      </c>
      <c r="AA3222" t="str">
        <f t="shared" si="552"/>
        <v>ASR_CMS_19</v>
      </c>
      <c r="AB3222" s="957">
        <f t="shared" si="553"/>
        <v>45406</v>
      </c>
      <c r="AC3222" t="str">
        <f t="shared" si="554"/>
        <v>Unaudited</v>
      </c>
    </row>
    <row r="3223" spans="1:29" x14ac:dyDescent="0.25">
      <c r="A3223" t="s">
        <v>421</v>
      </c>
      <c r="B3223" t="s">
        <v>1380</v>
      </c>
      <c r="C3223" t="s">
        <v>1381</v>
      </c>
      <c r="D3223">
        <v>1900</v>
      </c>
      <c r="E3223" s="957">
        <v>1</v>
      </c>
      <c r="F3223" t="s">
        <v>1026</v>
      </c>
      <c r="G3223" s="957" t="s">
        <v>1379</v>
      </c>
      <c r="H3223" t="s">
        <v>388</v>
      </c>
      <c r="I3223" s="937" t="s">
        <v>489</v>
      </c>
      <c r="J3223" s="937" t="s">
        <v>445</v>
      </c>
      <c r="K3223" s="937" t="s">
        <v>0</v>
      </c>
      <c r="L3223" s="943">
        <v>2.2999999999999998</v>
      </c>
      <c r="M3223" s="963" t="s">
        <v>150</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13883.217515403237</v>
      </c>
      <c r="AA3223" t="str">
        <f t="shared" si="552"/>
        <v>ASR_CMS_19</v>
      </c>
      <c r="AB3223" s="957">
        <f t="shared" si="553"/>
        <v>45406</v>
      </c>
      <c r="AC3223" t="str">
        <f t="shared" si="554"/>
        <v>Unaudited</v>
      </c>
    </row>
    <row r="3224" spans="1:29" x14ac:dyDescent="0.25">
      <c r="A3224" t="s">
        <v>421</v>
      </c>
      <c r="B3224" t="s">
        <v>1380</v>
      </c>
      <c r="C3224" t="s">
        <v>1381</v>
      </c>
      <c r="D3224">
        <v>1900</v>
      </c>
      <c r="E3224" s="957">
        <v>1</v>
      </c>
      <c r="F3224" t="s">
        <v>1026</v>
      </c>
      <c r="G3224" s="957" t="s">
        <v>1379</v>
      </c>
      <c r="H3224" t="s">
        <v>388</v>
      </c>
      <c r="I3224" s="937" t="s">
        <v>489</v>
      </c>
      <c r="J3224" s="937" t="s">
        <v>445</v>
      </c>
      <c r="K3224" s="937" t="s">
        <v>0</v>
      </c>
      <c r="L3224" s="947">
        <v>2.4</v>
      </c>
      <c r="M3224" s="964" t="s">
        <v>151</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-4873.3073328945629</v>
      </c>
      <c r="AA3224" t="str">
        <f t="shared" si="552"/>
        <v>ASR_CMS_19</v>
      </c>
      <c r="AB3224" s="957">
        <f t="shared" si="553"/>
        <v>45406</v>
      </c>
      <c r="AC3224" t="str">
        <f t="shared" si="554"/>
        <v>Unaudited</v>
      </c>
    </row>
    <row r="3225" spans="1:29" ht="30" x14ac:dyDescent="0.25">
      <c r="A3225" t="s">
        <v>421</v>
      </c>
      <c r="B3225" t="s">
        <v>1380</v>
      </c>
      <c r="C3225" t="s">
        <v>1381</v>
      </c>
      <c r="D3225">
        <v>1900</v>
      </c>
      <c r="E3225" s="957">
        <v>1</v>
      </c>
      <c r="F3225" t="s">
        <v>1026</v>
      </c>
      <c r="G3225" s="957" t="s">
        <v>1379</v>
      </c>
      <c r="H3225" t="s">
        <v>388</v>
      </c>
      <c r="I3225" s="963" t="s">
        <v>489</v>
      </c>
      <c r="J3225" s="963" t="s">
        <v>445</v>
      </c>
      <c r="K3225" s="963" t="s">
        <v>0</v>
      </c>
      <c r="L3225" s="943">
        <v>2.5</v>
      </c>
      <c r="M3225" s="963" t="s">
        <v>152</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-296348.51792482939</v>
      </c>
      <c r="AA3225" t="str">
        <f t="shared" si="552"/>
        <v>ASR_CMS_19</v>
      </c>
      <c r="AB3225" s="957">
        <f t="shared" si="553"/>
        <v>45406</v>
      </c>
      <c r="AC3225" t="str">
        <f t="shared" si="554"/>
        <v>Unaudited</v>
      </c>
    </row>
    <row r="3226" spans="1:29" x14ac:dyDescent="0.25">
      <c r="A3226" t="s">
        <v>421</v>
      </c>
      <c r="B3226" t="s">
        <v>1380</v>
      </c>
      <c r="C3226" t="s">
        <v>1381</v>
      </c>
      <c r="D3226">
        <v>1900</v>
      </c>
      <c r="E3226" s="957">
        <v>1</v>
      </c>
      <c r="F3226" t="s">
        <v>1026</v>
      </c>
      <c r="G3226" s="957" t="s">
        <v>1379</v>
      </c>
      <c r="H3226" t="s">
        <v>388</v>
      </c>
      <c r="I3226" s="937" t="s">
        <v>489</v>
      </c>
      <c r="J3226" s="937" t="s">
        <v>445</v>
      </c>
      <c r="K3226" s="937" t="s">
        <v>0</v>
      </c>
      <c r="L3226" s="937" t="s">
        <v>97</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ASR_CMS_19</v>
      </c>
      <c r="AB3226" s="957">
        <f t="shared" si="553"/>
        <v>45406</v>
      </c>
      <c r="AC3226" t="str">
        <f t="shared" si="554"/>
        <v>Unaudited</v>
      </c>
    </row>
    <row r="3227" spans="1:29" x14ac:dyDescent="0.25">
      <c r="A3227" t="s">
        <v>421</v>
      </c>
      <c r="B3227" t="s">
        <v>1380</v>
      </c>
      <c r="C3227" t="s">
        <v>1381</v>
      </c>
      <c r="D3227">
        <v>1900</v>
      </c>
      <c r="E3227" s="957">
        <v>1</v>
      </c>
      <c r="F3227" t="s">
        <v>1026</v>
      </c>
      <c r="G3227" s="957" t="s">
        <v>1379</v>
      </c>
      <c r="H3227" t="s">
        <v>388</v>
      </c>
      <c r="I3227" s="937" t="s">
        <v>489</v>
      </c>
      <c r="J3227" s="937" t="s">
        <v>445</v>
      </c>
      <c r="K3227" s="937" t="s">
        <v>0</v>
      </c>
      <c r="L3227" s="937" t="s">
        <v>153</v>
      </c>
      <c r="M3227" s="962" t="s">
        <v>452</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ASR_CMS_19</v>
      </c>
      <c r="AB3227" s="957">
        <f t="shared" si="553"/>
        <v>45406</v>
      </c>
      <c r="AC3227" t="str">
        <f t="shared" si="554"/>
        <v>Unaudited</v>
      </c>
    </row>
    <row r="3228" spans="1:29" x14ac:dyDescent="0.25">
      <c r="A3228" t="s">
        <v>421</v>
      </c>
      <c r="B3228" t="s">
        <v>1380</v>
      </c>
      <c r="C3228" t="s">
        <v>1381</v>
      </c>
      <c r="D3228">
        <v>1900</v>
      </c>
      <c r="E3228" s="957">
        <v>1</v>
      </c>
      <c r="F3228" t="s">
        <v>1026</v>
      </c>
      <c r="G3228" s="957" t="s">
        <v>1379</v>
      </c>
      <c r="H3228" t="s">
        <v>388</v>
      </c>
      <c r="I3228" s="937" t="s">
        <v>489</v>
      </c>
      <c r="J3228" s="937" t="s">
        <v>445</v>
      </c>
      <c r="K3228" s="937" t="s">
        <v>0</v>
      </c>
      <c r="L3228" s="937" t="s">
        <v>912</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-2103.9957883699417</v>
      </c>
      <c r="AA3228" t="str">
        <f t="shared" si="552"/>
        <v>ASR_CMS_19</v>
      </c>
      <c r="AB3228" s="957">
        <f t="shared" si="553"/>
        <v>45406</v>
      </c>
      <c r="AC3228" t="str">
        <f t="shared" si="554"/>
        <v>Unaudited</v>
      </c>
    </row>
    <row r="3229" spans="1:29" x14ac:dyDescent="0.25">
      <c r="A3229" t="s">
        <v>421</v>
      </c>
      <c r="B3229" t="s">
        <v>1380</v>
      </c>
      <c r="C3229" t="s">
        <v>1381</v>
      </c>
      <c r="D3229">
        <v>1900</v>
      </c>
      <c r="E3229" s="957">
        <v>1</v>
      </c>
      <c r="F3229" t="s">
        <v>1026</v>
      </c>
      <c r="G3229" s="957" t="s">
        <v>1379</v>
      </c>
      <c r="H3229" t="s">
        <v>388</v>
      </c>
      <c r="I3229" s="937" t="s">
        <v>489</v>
      </c>
      <c r="J3229" s="937" t="s">
        <v>445</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149938.01926924294</v>
      </c>
      <c r="AA3229" t="str">
        <f t="shared" si="552"/>
        <v>ASR_CMS_19</v>
      </c>
      <c r="AB3229" s="957">
        <f t="shared" si="553"/>
        <v>45406</v>
      </c>
      <c r="AC3229" t="str">
        <f t="shared" si="554"/>
        <v>Unaudited</v>
      </c>
    </row>
    <row r="3230" spans="1:29" x14ac:dyDescent="0.25">
      <c r="A3230" t="s">
        <v>421</v>
      </c>
      <c r="B3230" t="s">
        <v>1380</v>
      </c>
      <c r="C3230" t="s">
        <v>1381</v>
      </c>
      <c r="D3230">
        <v>1900</v>
      </c>
      <c r="E3230" s="957">
        <v>1</v>
      </c>
      <c r="F3230" t="s">
        <v>1026</v>
      </c>
      <c r="G3230" s="957" t="s">
        <v>1379</v>
      </c>
      <c r="H3230" t="s">
        <v>388</v>
      </c>
      <c r="I3230" s="962" t="s">
        <v>489</v>
      </c>
      <c r="J3230" s="962" t="s">
        <v>445</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163312.76049252009</v>
      </c>
      <c r="AA3230" t="str">
        <f t="shared" si="552"/>
        <v>ASR_CMS_19</v>
      </c>
      <c r="AB3230" s="957">
        <f t="shared" si="553"/>
        <v>45406</v>
      </c>
      <c r="AC3230" t="str">
        <f t="shared" si="554"/>
        <v>Unaudited</v>
      </c>
    </row>
    <row r="3231" spans="1:29" x14ac:dyDescent="0.25">
      <c r="A3231" t="s">
        <v>421</v>
      </c>
      <c r="B3231" t="s">
        <v>1380</v>
      </c>
      <c r="C3231" t="s">
        <v>1381</v>
      </c>
      <c r="D3231">
        <v>1900</v>
      </c>
      <c r="E3231" s="957">
        <v>1</v>
      </c>
      <c r="F3231" t="s">
        <v>1026</v>
      </c>
      <c r="G3231" s="957" t="s">
        <v>1379</v>
      </c>
      <c r="H3231" t="s">
        <v>388</v>
      </c>
      <c r="I3231" s="937" t="s">
        <v>489</v>
      </c>
      <c r="J3231" s="937" t="s">
        <v>445</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ASR_CMS_19</v>
      </c>
      <c r="AB3231" s="957">
        <f t="shared" si="553"/>
        <v>45406</v>
      </c>
      <c r="AC3231" t="str">
        <f t="shared" si="554"/>
        <v>Unaudited</v>
      </c>
    </row>
    <row r="3232" spans="1:29" x14ac:dyDescent="0.25">
      <c r="A3232" t="s">
        <v>421</v>
      </c>
      <c r="B3232" t="s">
        <v>1380</v>
      </c>
      <c r="C3232" t="s">
        <v>1381</v>
      </c>
      <c r="D3232">
        <v>1900</v>
      </c>
      <c r="E3232" s="957">
        <v>1</v>
      </c>
      <c r="F3232" t="s">
        <v>1026</v>
      </c>
      <c r="G3232" s="957" t="s">
        <v>1379</v>
      </c>
      <c r="H3232" t="s">
        <v>388</v>
      </c>
      <c r="I3232" s="937" t="s">
        <v>489</v>
      </c>
      <c r="J3232" s="937" t="s">
        <v>445</v>
      </c>
      <c r="K3232" s="937" t="s">
        <v>53</v>
      </c>
      <c r="L3232" s="937" t="s">
        <v>44</v>
      </c>
      <c r="M3232" s="962" t="s">
        <v>154</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ASR_CMS_19</v>
      </c>
      <c r="AB3232" s="957">
        <f t="shared" si="553"/>
        <v>45406</v>
      </c>
      <c r="AC3232" t="str">
        <f t="shared" si="554"/>
        <v>Unaudited</v>
      </c>
    </row>
    <row r="3233" spans="1:29" x14ac:dyDescent="0.25">
      <c r="A3233" t="s">
        <v>421</v>
      </c>
      <c r="B3233" t="s">
        <v>1380</v>
      </c>
      <c r="C3233" t="s">
        <v>1381</v>
      </c>
      <c r="D3233">
        <v>1900</v>
      </c>
      <c r="E3233" s="957">
        <v>1</v>
      </c>
      <c r="F3233" t="s">
        <v>1026</v>
      </c>
      <c r="G3233" s="957" t="s">
        <v>1379</v>
      </c>
      <c r="H3233" t="s">
        <v>388</v>
      </c>
      <c r="I3233" s="937" t="s">
        <v>489</v>
      </c>
      <c r="J3233" s="937" t="s">
        <v>445</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ASR_CMS_19</v>
      </c>
      <c r="AB3233" s="957">
        <f t="shared" si="553"/>
        <v>45406</v>
      </c>
      <c r="AC3233" t="str">
        <f t="shared" si="554"/>
        <v>Unaudited</v>
      </c>
    </row>
    <row r="3234" spans="1:29" x14ac:dyDescent="0.25">
      <c r="A3234" t="s">
        <v>421</v>
      </c>
      <c r="B3234" t="s">
        <v>1380</v>
      </c>
      <c r="C3234" t="s">
        <v>1381</v>
      </c>
      <c r="D3234">
        <v>1900</v>
      </c>
      <c r="E3234" s="957">
        <v>1</v>
      </c>
      <c r="F3234" t="s">
        <v>1026</v>
      </c>
      <c r="G3234" s="957" t="s">
        <v>1379</v>
      </c>
      <c r="H3234" t="s">
        <v>388</v>
      </c>
      <c r="I3234" s="937" t="s">
        <v>489</v>
      </c>
      <c r="J3234" s="937" t="s">
        <v>445</v>
      </c>
      <c r="K3234" s="937" t="s">
        <v>53</v>
      </c>
      <c r="L3234" s="945" t="s">
        <v>42</v>
      </c>
      <c r="M3234" s="960" t="s">
        <v>155</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-789231.31804141903</v>
      </c>
      <c r="AA3234" t="str">
        <f t="shared" si="552"/>
        <v>ASR_CMS_19</v>
      </c>
      <c r="AB3234" s="957">
        <f t="shared" si="553"/>
        <v>45406</v>
      </c>
      <c r="AC3234" t="str">
        <f t="shared" si="554"/>
        <v>Unaudited</v>
      </c>
    </row>
    <row r="3235" spans="1:29" x14ac:dyDescent="0.25">
      <c r="A3235" t="s">
        <v>421</v>
      </c>
      <c r="B3235" t="s">
        <v>1380</v>
      </c>
      <c r="C3235" t="s">
        <v>1381</v>
      </c>
      <c r="D3235">
        <v>1900</v>
      </c>
      <c r="E3235" s="957">
        <v>1</v>
      </c>
      <c r="F3235" t="s">
        <v>1026</v>
      </c>
      <c r="G3235" s="957" t="s">
        <v>1379</v>
      </c>
      <c r="H3235" t="s">
        <v>388</v>
      </c>
      <c r="I3235" s="962" t="s">
        <v>489</v>
      </c>
      <c r="J3235" s="962" t="s">
        <v>445</v>
      </c>
      <c r="K3235" s="962" t="s">
        <v>53</v>
      </c>
      <c r="L3235" s="937" t="s">
        <v>43</v>
      </c>
      <c r="M3235" s="962" t="s">
        <v>463</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-676.87156182259946</v>
      </c>
      <c r="AA3235" t="str">
        <f t="shared" si="552"/>
        <v>ASR_CMS_19</v>
      </c>
      <c r="AB3235" s="957">
        <f t="shared" si="553"/>
        <v>45406</v>
      </c>
      <c r="AC3235" t="str">
        <f t="shared" si="554"/>
        <v>Unaudited</v>
      </c>
    </row>
    <row r="3236" spans="1:29" x14ac:dyDescent="0.25">
      <c r="A3236" t="s">
        <v>421</v>
      </c>
      <c r="B3236" t="s">
        <v>1380</v>
      </c>
      <c r="C3236" t="s">
        <v>1381</v>
      </c>
      <c r="D3236">
        <v>1900</v>
      </c>
      <c r="E3236" s="957">
        <v>1</v>
      </c>
      <c r="F3236" t="s">
        <v>1026</v>
      </c>
      <c r="G3236" s="957" t="s">
        <v>1379</v>
      </c>
      <c r="H3236" t="s">
        <v>388</v>
      </c>
      <c r="I3236" s="937" t="s">
        <v>489</v>
      </c>
      <c r="J3236" s="937" t="s">
        <v>445</v>
      </c>
      <c r="K3236" s="937" t="s">
        <v>915</v>
      </c>
      <c r="L3236" s="937" t="s">
        <v>916</v>
      </c>
      <c r="M3236" s="962" t="s">
        <v>915</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65.101638594341892</v>
      </c>
      <c r="AA3236" t="str">
        <f t="shared" si="552"/>
        <v>ASR_CMS_19</v>
      </c>
      <c r="AB3236" s="957">
        <f t="shared" si="553"/>
        <v>45406</v>
      </c>
      <c r="AC3236" t="str">
        <f t="shared" si="554"/>
        <v>Unaudited</v>
      </c>
    </row>
    <row r="3237" spans="1:29" x14ac:dyDescent="0.25">
      <c r="A3237" t="s">
        <v>421</v>
      </c>
      <c r="B3237" t="s">
        <v>1380</v>
      </c>
      <c r="C3237" t="s">
        <v>1381</v>
      </c>
      <c r="D3237">
        <v>1900</v>
      </c>
      <c r="E3237" s="957">
        <v>1</v>
      </c>
      <c r="F3237" t="s">
        <v>1026</v>
      </c>
      <c r="G3237" s="957" t="s">
        <v>1379</v>
      </c>
      <c r="H3237" t="s">
        <v>388</v>
      </c>
      <c r="I3237" s="937" t="s">
        <v>489</v>
      </c>
      <c r="J3237" s="937" t="s">
        <v>445</v>
      </c>
      <c r="K3237" s="937" t="s">
        <v>915</v>
      </c>
      <c r="L3237" s="937" t="s">
        <v>917</v>
      </c>
      <c r="M3237" s="962" t="s">
        <v>920</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-47575.41051946317</v>
      </c>
      <c r="AA3237" t="str">
        <f t="shared" si="552"/>
        <v>ASR_CMS_19</v>
      </c>
      <c r="AB3237" s="957">
        <f t="shared" si="553"/>
        <v>45406</v>
      </c>
      <c r="AC3237" t="str">
        <f t="shared" si="554"/>
        <v>Unaudited</v>
      </c>
    </row>
    <row r="3238" spans="1:29" x14ac:dyDescent="0.25">
      <c r="A3238" t="s">
        <v>421</v>
      </c>
      <c r="B3238" t="s">
        <v>1380</v>
      </c>
      <c r="C3238" t="s">
        <v>1381</v>
      </c>
      <c r="D3238">
        <v>1900</v>
      </c>
      <c r="E3238" s="957">
        <v>1</v>
      </c>
      <c r="F3238" t="s">
        <v>1026</v>
      </c>
      <c r="G3238" s="957" t="s">
        <v>1379</v>
      </c>
      <c r="H3238" t="s">
        <v>388</v>
      </c>
      <c r="I3238" s="937" t="s">
        <v>489</v>
      </c>
      <c r="J3238" s="937" t="s">
        <v>445</v>
      </c>
      <c r="K3238" s="937" t="s">
        <v>915</v>
      </c>
      <c r="L3238" s="937" t="s">
        <v>918</v>
      </c>
      <c r="M3238" s="962" t="s">
        <v>921</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ASR_CMS_19</v>
      </c>
      <c r="AB3238" s="957">
        <f t="shared" si="553"/>
        <v>45406</v>
      </c>
      <c r="AC3238" t="str">
        <f t="shared" si="554"/>
        <v>Unaudited</v>
      </c>
    </row>
    <row r="3239" spans="1:29" x14ac:dyDescent="0.25">
      <c r="A3239" t="s">
        <v>421</v>
      </c>
      <c r="B3239" t="s">
        <v>1380</v>
      </c>
      <c r="C3239" t="s">
        <v>1381</v>
      </c>
      <c r="D3239">
        <v>1900</v>
      </c>
      <c r="E3239" s="957">
        <v>1</v>
      </c>
      <c r="F3239" t="s">
        <v>1026</v>
      </c>
      <c r="G3239" s="957" t="s">
        <v>1379</v>
      </c>
      <c r="H3239" t="s">
        <v>388</v>
      </c>
      <c r="I3239" s="937" t="s">
        <v>489</v>
      </c>
      <c r="J3239" s="937" t="s">
        <v>445</v>
      </c>
      <c r="K3239" s="937" t="s">
        <v>446</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34689.244850395538</v>
      </c>
      <c r="AA3239" t="str">
        <f t="shared" si="552"/>
        <v>ASR_CMS_19</v>
      </c>
      <c r="AB3239" s="957">
        <f t="shared" si="553"/>
        <v>45406</v>
      </c>
      <c r="AC3239" t="str">
        <f t="shared" si="554"/>
        <v>Unaudited</v>
      </c>
    </row>
    <row r="3240" spans="1:29" ht="30" x14ac:dyDescent="0.25">
      <c r="A3240" t="s">
        <v>421</v>
      </c>
      <c r="B3240" t="s">
        <v>1380</v>
      </c>
      <c r="C3240" t="s">
        <v>1381</v>
      </c>
      <c r="D3240">
        <v>1900</v>
      </c>
      <c r="E3240" s="957">
        <v>1</v>
      </c>
      <c r="F3240" t="s">
        <v>1026</v>
      </c>
      <c r="G3240" s="957" t="s">
        <v>1379</v>
      </c>
      <c r="H3240" t="s">
        <v>388</v>
      </c>
      <c r="I3240" s="962" t="s">
        <v>489</v>
      </c>
      <c r="J3240" s="962" t="s">
        <v>445</v>
      </c>
      <c r="K3240" s="962" t="s">
        <v>446</v>
      </c>
      <c r="L3240" s="937">
        <v>5.2</v>
      </c>
      <c r="M3240" s="962" t="s">
        <v>304</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ASR_CMS_19</v>
      </c>
      <c r="AB3240" s="957">
        <f t="shared" si="553"/>
        <v>45406</v>
      </c>
      <c r="AC3240" t="str">
        <f t="shared" si="554"/>
        <v>Unaudited</v>
      </c>
    </row>
    <row r="3241" spans="1:29" ht="30" x14ac:dyDescent="0.25">
      <c r="A3241" t="s">
        <v>421</v>
      </c>
      <c r="B3241" t="s">
        <v>1380</v>
      </c>
      <c r="C3241" t="s">
        <v>1381</v>
      </c>
      <c r="D3241">
        <v>1900</v>
      </c>
      <c r="E3241" s="957">
        <v>1</v>
      </c>
      <c r="F3241" t="s">
        <v>1026</v>
      </c>
      <c r="G3241" s="957" t="s">
        <v>1379</v>
      </c>
      <c r="H3241" t="s">
        <v>388</v>
      </c>
      <c r="I3241" s="937" t="s">
        <v>489</v>
      </c>
      <c r="J3241" s="937" t="s">
        <v>445</v>
      </c>
      <c r="K3241" s="937" t="s">
        <v>446</v>
      </c>
      <c r="L3241" s="937">
        <v>5.3</v>
      </c>
      <c r="M3241" s="962" t="s">
        <v>305</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-49362.806912051863</v>
      </c>
      <c r="AA3241" t="str">
        <f t="shared" si="552"/>
        <v>ASR_CMS_19</v>
      </c>
      <c r="AB3241" s="957">
        <f t="shared" si="553"/>
        <v>45406</v>
      </c>
      <c r="AC3241" t="str">
        <f t="shared" si="554"/>
        <v>Unaudited</v>
      </c>
    </row>
    <row r="3242" spans="1:29" x14ac:dyDescent="0.25">
      <c r="A3242" t="s">
        <v>421</v>
      </c>
      <c r="B3242" t="s">
        <v>1380</v>
      </c>
      <c r="C3242" t="s">
        <v>1381</v>
      </c>
      <c r="D3242">
        <v>1900</v>
      </c>
      <c r="E3242" s="957">
        <v>1</v>
      </c>
      <c r="F3242" t="s">
        <v>1026</v>
      </c>
      <c r="G3242" s="957" t="s">
        <v>1379</v>
      </c>
      <c r="H3242" t="s">
        <v>388</v>
      </c>
      <c r="I3242" s="937" t="s">
        <v>489</v>
      </c>
      <c r="J3242" s="937" t="s">
        <v>445</v>
      </c>
      <c r="K3242" s="937" t="s">
        <v>446</v>
      </c>
      <c r="L3242" s="937" t="s">
        <v>82</v>
      </c>
      <c r="M3242" s="962" t="s">
        <v>454</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ASR_CMS_19</v>
      </c>
      <c r="AB3242" s="957">
        <f t="shared" si="553"/>
        <v>45406</v>
      </c>
      <c r="AC3242" t="str">
        <f t="shared" si="554"/>
        <v>Unaudited</v>
      </c>
    </row>
    <row r="3243" spans="1:29" x14ac:dyDescent="0.25">
      <c r="A3243" t="s">
        <v>421</v>
      </c>
      <c r="B3243" t="s">
        <v>1380</v>
      </c>
      <c r="C3243" t="s">
        <v>1381</v>
      </c>
      <c r="D3243">
        <v>1900</v>
      </c>
      <c r="E3243" s="957">
        <v>1</v>
      </c>
      <c r="F3243" t="s">
        <v>1026</v>
      </c>
      <c r="G3243" s="957" t="s">
        <v>1379</v>
      </c>
      <c r="H3243" t="s">
        <v>388</v>
      </c>
      <c r="I3243" s="937" t="s">
        <v>489</v>
      </c>
      <c r="J3243" s="937" t="s">
        <v>445</v>
      </c>
      <c r="K3243" s="937" t="s">
        <v>447</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ASR_CMS_19</v>
      </c>
      <c r="AB3243" s="957">
        <f t="shared" si="553"/>
        <v>45406</v>
      </c>
      <c r="AC3243" t="str">
        <f t="shared" si="554"/>
        <v>Unaudited</v>
      </c>
    </row>
    <row r="3244" spans="1:29" x14ac:dyDescent="0.25">
      <c r="A3244" t="s">
        <v>421</v>
      </c>
      <c r="B3244" t="s">
        <v>1380</v>
      </c>
      <c r="C3244" t="s">
        <v>1381</v>
      </c>
      <c r="D3244">
        <v>1900</v>
      </c>
      <c r="E3244" s="957">
        <v>1</v>
      </c>
      <c r="F3244" t="s">
        <v>1026</v>
      </c>
      <c r="G3244" s="957" t="s">
        <v>1379</v>
      </c>
      <c r="H3244" t="s">
        <v>388</v>
      </c>
      <c r="I3244" s="937" t="s">
        <v>489</v>
      </c>
      <c r="J3244" s="937" t="s">
        <v>445</v>
      </c>
      <c r="K3244" s="937" t="s">
        <v>447</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ASR_CMS_19</v>
      </c>
      <c r="AB3244" s="957">
        <f t="shared" si="553"/>
        <v>45406</v>
      </c>
      <c r="AC3244" t="str">
        <f t="shared" si="554"/>
        <v>Unaudited</v>
      </c>
    </row>
    <row r="3245" spans="1:29" x14ac:dyDescent="0.25">
      <c r="A3245" t="s">
        <v>421</v>
      </c>
      <c r="B3245" t="s">
        <v>1380</v>
      </c>
      <c r="C3245" t="s">
        <v>1381</v>
      </c>
      <c r="D3245">
        <v>1900</v>
      </c>
      <c r="E3245" s="957">
        <v>1</v>
      </c>
      <c r="F3245" t="s">
        <v>1026</v>
      </c>
      <c r="G3245" s="957" t="s">
        <v>1379</v>
      </c>
      <c r="H3245" t="s">
        <v>388</v>
      </c>
      <c r="I3245" s="937" t="s">
        <v>489</v>
      </c>
      <c r="J3245" s="937" t="s">
        <v>445</v>
      </c>
      <c r="K3245" s="937" t="s">
        <v>447</v>
      </c>
      <c r="L3245" s="937">
        <v>6.3</v>
      </c>
      <c r="M3245" s="962" t="s">
        <v>185</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ASR_CMS_19</v>
      </c>
      <c r="AB3245" s="957">
        <f t="shared" si="553"/>
        <v>45406</v>
      </c>
      <c r="AC3245" t="str">
        <f t="shared" si="554"/>
        <v>Unaudited</v>
      </c>
    </row>
    <row r="3246" spans="1:29" x14ac:dyDescent="0.25">
      <c r="A3246" t="s">
        <v>421</v>
      </c>
      <c r="B3246" t="s">
        <v>1380</v>
      </c>
      <c r="C3246" t="s">
        <v>1381</v>
      </c>
      <c r="D3246">
        <v>1900</v>
      </c>
      <c r="E3246" s="957">
        <v>1</v>
      </c>
      <c r="F3246" t="s">
        <v>1026</v>
      </c>
      <c r="G3246" s="957" t="s">
        <v>1379</v>
      </c>
      <c r="H3246" t="s">
        <v>388</v>
      </c>
      <c r="I3246" s="937" t="s">
        <v>489</v>
      </c>
      <c r="J3246" s="937" t="s">
        <v>445</v>
      </c>
      <c r="K3246" s="937" t="s">
        <v>447</v>
      </c>
      <c r="L3246" s="937" t="s">
        <v>87</v>
      </c>
      <c r="M3246" s="962" t="s">
        <v>455</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ASR_CMS_19</v>
      </c>
      <c r="AB3246" s="957">
        <f t="shared" si="553"/>
        <v>45406</v>
      </c>
      <c r="AC3246" t="str">
        <f t="shared" si="554"/>
        <v>Unaudited</v>
      </c>
    </row>
    <row r="3247" spans="1:29" x14ac:dyDescent="0.25">
      <c r="A3247" t="s">
        <v>421</v>
      </c>
      <c r="B3247" t="s">
        <v>1380</v>
      </c>
      <c r="C3247" t="s">
        <v>1381</v>
      </c>
      <c r="D3247">
        <v>1900</v>
      </c>
      <c r="E3247" s="957">
        <v>1</v>
      </c>
      <c r="F3247" t="s">
        <v>1026</v>
      </c>
      <c r="G3247" s="957" t="s">
        <v>1379</v>
      </c>
      <c r="H3247" t="s">
        <v>388</v>
      </c>
      <c r="I3247" s="937" t="s">
        <v>489</v>
      </c>
      <c r="J3247" s="937" t="s">
        <v>445</v>
      </c>
      <c r="K3247" s="937" t="s">
        <v>448</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-1560.5196866246802</v>
      </c>
      <c r="AA3247" t="str">
        <f t="shared" si="552"/>
        <v>ASR_CMS_19</v>
      </c>
      <c r="AB3247" s="957">
        <f t="shared" si="553"/>
        <v>45406</v>
      </c>
      <c r="AC3247" t="str">
        <f t="shared" si="554"/>
        <v>Unaudited</v>
      </c>
    </row>
    <row r="3248" spans="1:29" x14ac:dyDescent="0.25">
      <c r="A3248" t="s">
        <v>421</v>
      </c>
      <c r="B3248" t="s">
        <v>1380</v>
      </c>
      <c r="C3248" t="s">
        <v>1381</v>
      </c>
      <c r="D3248">
        <v>1900</v>
      </c>
      <c r="E3248" s="957">
        <v>1</v>
      </c>
      <c r="F3248" t="s">
        <v>1026</v>
      </c>
      <c r="G3248" s="957" t="s">
        <v>1379</v>
      </c>
      <c r="H3248" t="s">
        <v>388</v>
      </c>
      <c r="I3248" s="962" t="s">
        <v>489</v>
      </c>
      <c r="J3248" s="962" t="s">
        <v>445</v>
      </c>
      <c r="K3248" s="962" t="s">
        <v>448</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ASR_CMS_19</v>
      </c>
      <c r="AB3248" s="957">
        <f t="shared" si="553"/>
        <v>45406</v>
      </c>
      <c r="AC3248" t="str">
        <f t="shared" si="554"/>
        <v>Unaudited</v>
      </c>
    </row>
    <row r="3249" spans="1:29" x14ac:dyDescent="0.25">
      <c r="A3249" t="s">
        <v>421</v>
      </c>
      <c r="B3249" t="s">
        <v>1380</v>
      </c>
      <c r="C3249" t="s">
        <v>1381</v>
      </c>
      <c r="D3249">
        <v>1900</v>
      </c>
      <c r="E3249" s="957">
        <v>1</v>
      </c>
      <c r="F3249" t="s">
        <v>1026</v>
      </c>
      <c r="G3249" s="957" t="s">
        <v>1379</v>
      </c>
      <c r="H3249" t="s">
        <v>388</v>
      </c>
      <c r="I3249" s="937" t="s">
        <v>489</v>
      </c>
      <c r="J3249" s="937" t="s">
        <v>445</v>
      </c>
      <c r="K3249" s="937" t="s">
        <v>448</v>
      </c>
      <c r="L3249" s="937">
        <v>7.3</v>
      </c>
      <c r="M3249" s="962" t="s">
        <v>156</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ASR_CMS_19</v>
      </c>
      <c r="AB3249" s="957">
        <f t="shared" si="553"/>
        <v>45406</v>
      </c>
      <c r="AC3249" t="str">
        <f t="shared" si="554"/>
        <v>Unaudited</v>
      </c>
    </row>
    <row r="3250" spans="1:29" x14ac:dyDescent="0.25">
      <c r="A3250" t="s">
        <v>421</v>
      </c>
      <c r="B3250" t="s">
        <v>1380</v>
      </c>
      <c r="C3250" t="s">
        <v>1381</v>
      </c>
      <c r="D3250">
        <v>1900</v>
      </c>
      <c r="E3250" s="957">
        <v>1</v>
      </c>
      <c r="F3250" t="s">
        <v>1026</v>
      </c>
      <c r="G3250" s="957" t="s">
        <v>1379</v>
      </c>
      <c r="H3250" t="s">
        <v>388</v>
      </c>
      <c r="I3250" s="937" t="s">
        <v>489</v>
      </c>
      <c r="J3250" s="937" t="s">
        <v>445</v>
      </c>
      <c r="K3250" s="937" t="s">
        <v>448</v>
      </c>
      <c r="L3250" s="937" t="s">
        <v>91</v>
      </c>
      <c r="M3250" s="962" t="s">
        <v>456</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ASR_CMS_19</v>
      </c>
      <c r="AB3250" s="957">
        <f t="shared" si="553"/>
        <v>45406</v>
      </c>
      <c r="AC3250" t="str">
        <f t="shared" si="554"/>
        <v>Unaudited</v>
      </c>
    </row>
    <row r="3251" spans="1:29" x14ac:dyDescent="0.25">
      <c r="A3251" t="s">
        <v>421</v>
      </c>
      <c r="B3251" t="s">
        <v>1380</v>
      </c>
      <c r="C3251" t="s">
        <v>1381</v>
      </c>
      <c r="D3251">
        <v>1900</v>
      </c>
      <c r="E3251" s="957">
        <v>1</v>
      </c>
      <c r="F3251" t="s">
        <v>1026</v>
      </c>
      <c r="G3251" s="957" t="s">
        <v>1379</v>
      </c>
      <c r="H3251" t="s">
        <v>388</v>
      </c>
      <c r="I3251" s="937" t="s">
        <v>489</v>
      </c>
      <c r="J3251" s="937" t="s">
        <v>445</v>
      </c>
      <c r="K3251" s="937" t="s">
        <v>449</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-8850.3266470498802</v>
      </c>
      <c r="AA3251" t="str">
        <f t="shared" si="552"/>
        <v>ASR_CMS_19</v>
      </c>
      <c r="AB3251" s="957">
        <f t="shared" si="553"/>
        <v>45406</v>
      </c>
      <c r="AC3251" t="str">
        <f t="shared" si="554"/>
        <v>Unaudited</v>
      </c>
    </row>
    <row r="3252" spans="1:29" x14ac:dyDescent="0.25">
      <c r="A3252" t="s">
        <v>421</v>
      </c>
      <c r="B3252" t="s">
        <v>1380</v>
      </c>
      <c r="C3252" t="s">
        <v>1381</v>
      </c>
      <c r="D3252">
        <v>1900</v>
      </c>
      <c r="E3252" s="957">
        <v>1</v>
      </c>
      <c r="F3252" t="s">
        <v>1026</v>
      </c>
      <c r="G3252" s="957" t="s">
        <v>1379</v>
      </c>
      <c r="H3252" t="s">
        <v>388</v>
      </c>
      <c r="I3252" s="937" t="s">
        <v>489</v>
      </c>
      <c r="J3252" s="937" t="s">
        <v>445</v>
      </c>
      <c r="K3252" s="937" t="s">
        <v>449</v>
      </c>
      <c r="L3252" s="937" t="s">
        <v>113</v>
      </c>
      <c r="M3252" s="962" t="s">
        <v>444</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ASR_CMS_19</v>
      </c>
      <c r="AB3252" s="957">
        <f t="shared" si="553"/>
        <v>45406</v>
      </c>
      <c r="AC3252" t="str">
        <f t="shared" si="554"/>
        <v>Unaudited</v>
      </c>
    </row>
    <row r="3253" spans="1:29" x14ac:dyDescent="0.25">
      <c r="A3253" t="s">
        <v>421</v>
      </c>
      <c r="B3253" t="s">
        <v>1380</v>
      </c>
      <c r="C3253" t="s">
        <v>1381</v>
      </c>
      <c r="D3253">
        <v>1900</v>
      </c>
      <c r="E3253" s="957">
        <v>1</v>
      </c>
      <c r="F3253" t="s">
        <v>1026</v>
      </c>
      <c r="G3253" s="957" t="s">
        <v>1379</v>
      </c>
      <c r="H3253" t="s">
        <v>388</v>
      </c>
      <c r="I3253" s="937" t="s">
        <v>489</v>
      </c>
      <c r="J3253" s="937" t="s">
        <v>445</v>
      </c>
      <c r="K3253" s="937" t="s">
        <v>449</v>
      </c>
      <c r="L3253" s="937" t="s">
        <v>115</v>
      </c>
      <c r="M3253" s="962" t="s">
        <v>158</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ASR_CMS_19</v>
      </c>
      <c r="AB3253" s="957">
        <f t="shared" si="553"/>
        <v>45406</v>
      </c>
      <c r="AC3253" t="str">
        <f t="shared" si="554"/>
        <v>Unaudited</v>
      </c>
    </row>
    <row r="3254" spans="1:29" x14ac:dyDescent="0.25">
      <c r="A3254" t="s">
        <v>421</v>
      </c>
      <c r="B3254" t="s">
        <v>1380</v>
      </c>
      <c r="C3254" t="s">
        <v>1381</v>
      </c>
      <c r="D3254">
        <v>1900</v>
      </c>
      <c r="E3254" s="957">
        <v>1</v>
      </c>
      <c r="F3254" t="s">
        <v>1026</v>
      </c>
      <c r="G3254" s="957" t="s">
        <v>1379</v>
      </c>
      <c r="H3254" t="s">
        <v>388</v>
      </c>
      <c r="I3254" s="937" t="s">
        <v>489</v>
      </c>
      <c r="J3254" s="937" t="s">
        <v>445</v>
      </c>
      <c r="K3254" s="937" t="s">
        <v>449</v>
      </c>
      <c r="L3254" s="937" t="s">
        <v>116</v>
      </c>
      <c r="M3254" s="962" t="s">
        <v>114</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ASR_CMS_19</v>
      </c>
      <c r="AB3254" s="957">
        <f t="shared" si="553"/>
        <v>45406</v>
      </c>
      <c r="AC3254" t="str">
        <f t="shared" si="554"/>
        <v>Unaudited</v>
      </c>
    </row>
    <row r="3255" spans="1:29" x14ac:dyDescent="0.25">
      <c r="A3255" t="s">
        <v>421</v>
      </c>
      <c r="B3255" t="s">
        <v>1380</v>
      </c>
      <c r="C3255" t="s">
        <v>1381</v>
      </c>
      <c r="D3255">
        <v>1900</v>
      </c>
      <c r="E3255" s="957">
        <v>1</v>
      </c>
      <c r="F3255" t="s">
        <v>1026</v>
      </c>
      <c r="G3255" s="957" t="s">
        <v>1379</v>
      </c>
      <c r="H3255" t="s">
        <v>388</v>
      </c>
      <c r="I3255" s="937" t="s">
        <v>489</v>
      </c>
      <c r="J3255" s="937" t="s">
        <v>445</v>
      </c>
      <c r="K3255" s="937" t="s">
        <v>449</v>
      </c>
      <c r="L3255" s="945" t="s">
        <v>117</v>
      </c>
      <c r="M3255" s="960" t="s">
        <v>159</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ASR_CMS_19</v>
      </c>
      <c r="AB3255" s="957">
        <f t="shared" si="553"/>
        <v>45406</v>
      </c>
      <c r="AC3255" t="str">
        <f t="shared" si="554"/>
        <v>Unaudited</v>
      </c>
    </row>
    <row r="3256" spans="1:29" x14ac:dyDescent="0.25">
      <c r="A3256" t="s">
        <v>421</v>
      </c>
      <c r="B3256" t="s">
        <v>1380</v>
      </c>
      <c r="C3256" t="s">
        <v>1381</v>
      </c>
      <c r="D3256">
        <v>1900</v>
      </c>
      <c r="E3256" s="957">
        <v>1</v>
      </c>
      <c r="F3256" t="s">
        <v>1026</v>
      </c>
      <c r="G3256" s="957" t="s">
        <v>1379</v>
      </c>
      <c r="H3256" t="s">
        <v>388</v>
      </c>
      <c r="I3256" s="937" t="s">
        <v>489</v>
      </c>
      <c r="J3256" s="937" t="s">
        <v>445</v>
      </c>
      <c r="K3256" s="937" t="s">
        <v>449</v>
      </c>
      <c r="L3256" s="937" t="s">
        <v>160</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ASR_CMS_19</v>
      </c>
      <c r="AB3256" s="957">
        <f t="shared" si="553"/>
        <v>45406</v>
      </c>
      <c r="AC3256" t="str">
        <f t="shared" si="554"/>
        <v>Unaudited</v>
      </c>
    </row>
    <row r="3257" spans="1:29" x14ac:dyDescent="0.25">
      <c r="A3257" t="s">
        <v>421</v>
      </c>
      <c r="B3257" t="s">
        <v>1380</v>
      </c>
      <c r="C3257" t="s">
        <v>1381</v>
      </c>
      <c r="D3257">
        <v>1900</v>
      </c>
      <c r="E3257" s="957">
        <v>1</v>
      </c>
      <c r="F3257" t="s">
        <v>1026</v>
      </c>
      <c r="G3257" s="957" t="s">
        <v>1379</v>
      </c>
      <c r="H3257" t="s">
        <v>388</v>
      </c>
      <c r="I3257" s="937" t="s">
        <v>489</v>
      </c>
      <c r="J3257" s="937" t="s">
        <v>445</v>
      </c>
      <c r="K3257" s="937" t="s">
        <v>449</v>
      </c>
      <c r="L3257" s="937" t="s">
        <v>443</v>
      </c>
      <c r="M3257" s="962" t="s">
        <v>457</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ASR_CMS_19</v>
      </c>
      <c r="AB3257" s="957">
        <f t="shared" si="553"/>
        <v>45406</v>
      </c>
      <c r="AC3257" t="str">
        <f t="shared" si="554"/>
        <v>Unaudited</v>
      </c>
    </row>
    <row r="3258" spans="1:29" ht="30" x14ac:dyDescent="0.25">
      <c r="A3258" t="s">
        <v>421</v>
      </c>
      <c r="B3258" t="s">
        <v>1380</v>
      </c>
      <c r="C3258" t="s">
        <v>1381</v>
      </c>
      <c r="D3258">
        <v>1900</v>
      </c>
      <c r="E3258" s="957">
        <v>1</v>
      </c>
      <c r="F3258" t="s">
        <v>1026</v>
      </c>
      <c r="G3258" s="957" t="s">
        <v>1379</v>
      </c>
      <c r="H3258" t="s">
        <v>388</v>
      </c>
      <c r="I3258" s="937" t="s">
        <v>489</v>
      </c>
      <c r="J3258" s="937" t="s">
        <v>445</v>
      </c>
      <c r="K3258" s="937" t="s">
        <v>450</v>
      </c>
      <c r="L3258" s="937">
        <v>9.1</v>
      </c>
      <c r="M3258" s="962" t="s">
        <v>186</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51383.974920200431</v>
      </c>
      <c r="AA3258" t="str">
        <f t="shared" si="552"/>
        <v>ASR_CMS_19</v>
      </c>
      <c r="AB3258" s="957">
        <f t="shared" si="553"/>
        <v>45406</v>
      </c>
      <c r="AC3258" t="str">
        <f t="shared" si="554"/>
        <v>Unaudited</v>
      </c>
    </row>
    <row r="3259" spans="1:29" x14ac:dyDescent="0.25">
      <c r="A3259" t="s">
        <v>421</v>
      </c>
      <c r="B3259" t="s">
        <v>1380</v>
      </c>
      <c r="C3259" t="s">
        <v>1381</v>
      </c>
      <c r="D3259">
        <v>1900</v>
      </c>
      <c r="E3259" s="957">
        <v>1</v>
      </c>
      <c r="F3259" t="s">
        <v>1026</v>
      </c>
      <c r="G3259" s="957" t="s">
        <v>1379</v>
      </c>
      <c r="H3259" t="s">
        <v>388</v>
      </c>
      <c r="I3259" s="937" t="s">
        <v>489</v>
      </c>
      <c r="J3259" s="937" t="s">
        <v>445</v>
      </c>
      <c r="K3259" s="937" t="s">
        <v>450</v>
      </c>
      <c r="L3259" s="937" t="s">
        <v>107</v>
      </c>
      <c r="M3259" s="962" t="s">
        <v>187</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1873.4549601042213</v>
      </c>
      <c r="AA3259" t="str">
        <f t="shared" si="552"/>
        <v>ASR_CMS_19</v>
      </c>
      <c r="AB3259" s="957">
        <f t="shared" si="553"/>
        <v>45406</v>
      </c>
      <c r="AC3259" t="str">
        <f t="shared" si="554"/>
        <v>Unaudited</v>
      </c>
    </row>
    <row r="3260" spans="1:29" x14ac:dyDescent="0.25">
      <c r="A3260" t="s">
        <v>421</v>
      </c>
      <c r="B3260" t="s">
        <v>1380</v>
      </c>
      <c r="C3260" t="s">
        <v>1381</v>
      </c>
      <c r="D3260">
        <v>1900</v>
      </c>
      <c r="E3260" s="957">
        <v>1</v>
      </c>
      <c r="F3260" t="s">
        <v>1026</v>
      </c>
      <c r="G3260" s="957" t="s">
        <v>1379</v>
      </c>
      <c r="H3260" t="s">
        <v>388</v>
      </c>
      <c r="I3260" s="937" t="s">
        <v>489</v>
      </c>
      <c r="J3260" s="937" t="s">
        <v>445</v>
      </c>
      <c r="K3260" s="937" t="s">
        <v>450</v>
      </c>
      <c r="L3260" s="945" t="s">
        <v>1316</v>
      </c>
      <c r="M3260" s="960" t="s">
        <v>1317</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-1531.7707006869427</v>
      </c>
      <c r="AA3260" t="str">
        <f t="shared" si="552"/>
        <v>ASR_CMS_19</v>
      </c>
      <c r="AB3260" s="957">
        <f t="shared" si="553"/>
        <v>45406</v>
      </c>
      <c r="AC3260" t="str">
        <f t="shared" si="554"/>
        <v>Unaudited</v>
      </c>
    </row>
    <row r="3261" spans="1:29" x14ac:dyDescent="0.25">
      <c r="A3261" t="s">
        <v>421</v>
      </c>
      <c r="B3261" t="s">
        <v>1380</v>
      </c>
      <c r="C3261" t="s">
        <v>1381</v>
      </c>
      <c r="D3261">
        <v>1900</v>
      </c>
      <c r="E3261" s="957">
        <v>1</v>
      </c>
      <c r="F3261" t="s">
        <v>1026</v>
      </c>
      <c r="G3261" s="957" t="s">
        <v>1379</v>
      </c>
      <c r="H3261" t="s">
        <v>388</v>
      </c>
      <c r="I3261" s="962" t="s">
        <v>489</v>
      </c>
      <c r="J3261" s="962" t="s">
        <v>445</v>
      </c>
      <c r="K3261" s="962" t="s">
        <v>450</v>
      </c>
      <c r="L3261" s="953" t="s">
        <v>108</v>
      </c>
      <c r="M3261" s="962" t="s">
        <v>188</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184367.88723277065</v>
      </c>
      <c r="AA3261" t="str">
        <f t="shared" si="552"/>
        <v>ASR_CMS_19</v>
      </c>
      <c r="AB3261" s="957">
        <f t="shared" si="553"/>
        <v>45406</v>
      </c>
      <c r="AC3261" t="str">
        <f t="shared" si="554"/>
        <v>Unaudited</v>
      </c>
    </row>
    <row r="3262" spans="1:29" x14ac:dyDescent="0.25">
      <c r="A3262" t="s">
        <v>421</v>
      </c>
      <c r="B3262" t="s">
        <v>1380</v>
      </c>
      <c r="C3262" t="s">
        <v>1381</v>
      </c>
      <c r="D3262">
        <v>1900</v>
      </c>
      <c r="E3262" s="957">
        <v>1</v>
      </c>
      <c r="F3262" t="s">
        <v>1026</v>
      </c>
      <c r="G3262" s="957" t="s">
        <v>1379</v>
      </c>
      <c r="H3262" t="s">
        <v>388</v>
      </c>
      <c r="I3262" s="958" t="s">
        <v>489</v>
      </c>
      <c r="J3262" s="958" t="s">
        <v>445</v>
      </c>
      <c r="K3262" s="958" t="s">
        <v>450</v>
      </c>
      <c r="L3262" s="953" t="s">
        <v>109</v>
      </c>
      <c r="M3262" s="958" t="s">
        <v>161</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50452.365143385665</v>
      </c>
      <c r="AA3262" t="str">
        <f t="shared" si="552"/>
        <v>ASR_CMS_19</v>
      </c>
      <c r="AB3262" s="957">
        <f t="shared" si="553"/>
        <v>45406</v>
      </c>
      <c r="AC3262" t="str">
        <f t="shared" si="554"/>
        <v>Unaudited</v>
      </c>
    </row>
    <row r="3263" spans="1:29" x14ac:dyDescent="0.25">
      <c r="A3263" t="s">
        <v>421</v>
      </c>
      <c r="B3263" t="s">
        <v>1380</v>
      </c>
      <c r="C3263" t="s">
        <v>1381</v>
      </c>
      <c r="D3263">
        <v>1900</v>
      </c>
      <c r="E3263" s="957">
        <v>1</v>
      </c>
      <c r="F3263" t="s">
        <v>1026</v>
      </c>
      <c r="G3263" s="957" t="s">
        <v>1379</v>
      </c>
      <c r="H3263" t="s">
        <v>388</v>
      </c>
      <c r="I3263" s="958" t="s">
        <v>489</v>
      </c>
      <c r="J3263" s="958" t="s">
        <v>445</v>
      </c>
      <c r="K3263" s="958" t="s">
        <v>450</v>
      </c>
      <c r="L3263" s="937" t="s">
        <v>110</v>
      </c>
      <c r="M3263" s="958" t="s">
        <v>135</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ASR_CMS_19</v>
      </c>
      <c r="AB3263" s="957">
        <f t="shared" si="553"/>
        <v>45406</v>
      </c>
      <c r="AC3263" t="str">
        <f t="shared" si="554"/>
        <v>Unaudited</v>
      </c>
    </row>
    <row r="3264" spans="1:29" x14ac:dyDescent="0.25">
      <c r="A3264" t="s">
        <v>421</v>
      </c>
      <c r="B3264" t="s">
        <v>1380</v>
      </c>
      <c r="C3264" t="s">
        <v>1381</v>
      </c>
      <c r="D3264">
        <v>1900</v>
      </c>
      <c r="E3264" s="957">
        <v>1</v>
      </c>
      <c r="F3264" t="s">
        <v>1026</v>
      </c>
      <c r="G3264" s="957" t="s">
        <v>1379</v>
      </c>
      <c r="H3264" t="s">
        <v>388</v>
      </c>
      <c r="I3264" s="958" t="s">
        <v>489</v>
      </c>
      <c r="J3264" s="958" t="s">
        <v>445</v>
      </c>
      <c r="K3264" s="958" t="s">
        <v>450</v>
      </c>
      <c r="L3264" s="937" t="s">
        <v>111</v>
      </c>
      <c r="M3264" s="958" t="s">
        <v>163</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-456471.60315293859</v>
      </c>
      <c r="AA3264" t="str">
        <f t="shared" si="552"/>
        <v>ASR_CMS_19</v>
      </c>
      <c r="AB3264" s="957">
        <f t="shared" si="553"/>
        <v>45406</v>
      </c>
      <c r="AC3264" t="str">
        <f t="shared" si="554"/>
        <v>Unaudited</v>
      </c>
    </row>
    <row r="3265" spans="1:29" x14ac:dyDescent="0.25">
      <c r="A3265" t="s">
        <v>421</v>
      </c>
      <c r="B3265" t="s">
        <v>1380</v>
      </c>
      <c r="C3265" t="s">
        <v>1381</v>
      </c>
      <c r="D3265">
        <v>1900</v>
      </c>
      <c r="E3265" s="957">
        <v>1</v>
      </c>
      <c r="F3265" t="s">
        <v>1026</v>
      </c>
      <c r="G3265" s="957" t="s">
        <v>1379</v>
      </c>
      <c r="H3265" t="s">
        <v>388</v>
      </c>
      <c r="I3265" s="965" t="s">
        <v>489</v>
      </c>
      <c r="J3265" s="965" t="s">
        <v>445</v>
      </c>
      <c r="K3265" s="965" t="s">
        <v>450</v>
      </c>
      <c r="L3265" s="945" t="s">
        <v>112</v>
      </c>
      <c r="M3265" s="965" t="s">
        <v>464</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-1572.0352986143157</v>
      </c>
      <c r="AA3265" t="str">
        <f t="shared" si="552"/>
        <v>ASR_CMS_19</v>
      </c>
      <c r="AB3265" s="957">
        <f t="shared" si="553"/>
        <v>45406</v>
      </c>
      <c r="AC3265" t="str">
        <f t="shared" si="554"/>
        <v>Unaudited</v>
      </c>
    </row>
    <row r="3266" spans="1:29" x14ac:dyDescent="0.25">
      <c r="A3266" t="s">
        <v>421</v>
      </c>
      <c r="B3266" t="s">
        <v>1380</v>
      </c>
      <c r="C3266" t="s">
        <v>1381</v>
      </c>
      <c r="D3266">
        <v>1900</v>
      </c>
      <c r="E3266" s="957">
        <v>1</v>
      </c>
      <c r="F3266" t="s">
        <v>1026</v>
      </c>
      <c r="G3266" s="957" t="s">
        <v>1379</v>
      </c>
      <c r="H3266" t="s">
        <v>388</v>
      </c>
      <c r="I3266" s="937" t="s">
        <v>489</v>
      </c>
      <c r="J3266" s="937" t="s">
        <v>445</v>
      </c>
      <c r="K3266" s="937" t="s">
        <v>6</v>
      </c>
      <c r="L3266" s="937" t="s">
        <v>118</v>
      </c>
      <c r="M3266" s="958" t="s">
        <v>189</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ASR_CMS_19</v>
      </c>
      <c r="AB3266" s="957">
        <f t="shared" ref="AB3266:AB3329" si="566">file_date</f>
        <v>45406</v>
      </c>
      <c r="AC3266" t="str">
        <f t="shared" ref="AC3266:AC3329" si="567">status</f>
        <v>Unaudited</v>
      </c>
    </row>
    <row r="3267" spans="1:29" x14ac:dyDescent="0.25">
      <c r="A3267" t="s">
        <v>421</v>
      </c>
      <c r="B3267" t="s">
        <v>1380</v>
      </c>
      <c r="C3267" t="s">
        <v>1381</v>
      </c>
      <c r="D3267">
        <v>1900</v>
      </c>
      <c r="E3267" s="957">
        <v>1</v>
      </c>
      <c r="F3267" t="s">
        <v>1026</v>
      </c>
      <c r="G3267" s="957" t="s">
        <v>1379</v>
      </c>
      <c r="H3267" t="s">
        <v>388</v>
      </c>
      <c r="I3267" s="937" t="s">
        <v>489</v>
      </c>
      <c r="J3267" s="937" t="s">
        <v>445</v>
      </c>
      <c r="K3267" s="937" t="s">
        <v>6</v>
      </c>
      <c r="L3267" s="943" t="s">
        <v>45</v>
      </c>
      <c r="M3267" s="959" t="s">
        <v>164</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ASR_CMS_19</v>
      </c>
      <c r="AB3267" s="957">
        <f t="shared" si="566"/>
        <v>45406</v>
      </c>
      <c r="AC3267" t="str">
        <f t="shared" si="567"/>
        <v>Unaudited</v>
      </c>
    </row>
    <row r="3268" spans="1:29" x14ac:dyDescent="0.25">
      <c r="A3268" t="s">
        <v>421</v>
      </c>
      <c r="B3268" t="s">
        <v>1380</v>
      </c>
      <c r="C3268" t="s">
        <v>1381</v>
      </c>
      <c r="D3268">
        <v>1900</v>
      </c>
      <c r="E3268" s="957">
        <v>1</v>
      </c>
      <c r="F3268" t="s">
        <v>1026</v>
      </c>
      <c r="G3268" s="957" t="s">
        <v>1379</v>
      </c>
      <c r="H3268" t="s">
        <v>388</v>
      </c>
      <c r="I3268" s="958" t="s">
        <v>489</v>
      </c>
      <c r="J3268" s="958" t="s">
        <v>445</v>
      </c>
      <c r="K3268" s="958" t="s">
        <v>6</v>
      </c>
      <c r="L3268" s="937" t="s">
        <v>46</v>
      </c>
      <c r="M3268" s="958" t="s">
        <v>165</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-81.512934757957112</v>
      </c>
      <c r="AA3268" t="str">
        <f t="shared" si="565"/>
        <v>ASR_CMS_19</v>
      </c>
      <c r="AB3268" s="957">
        <f t="shared" si="566"/>
        <v>45406</v>
      </c>
      <c r="AC3268" t="str">
        <f t="shared" si="567"/>
        <v>Unaudited</v>
      </c>
    </row>
    <row r="3269" spans="1:29" x14ac:dyDescent="0.25">
      <c r="A3269" t="s">
        <v>421</v>
      </c>
      <c r="B3269" t="s">
        <v>1380</v>
      </c>
      <c r="C3269" t="s">
        <v>1381</v>
      </c>
      <c r="D3269">
        <v>1900</v>
      </c>
      <c r="E3269" s="957">
        <v>1</v>
      </c>
      <c r="F3269" t="s">
        <v>1026</v>
      </c>
      <c r="G3269" s="957" t="s">
        <v>1379</v>
      </c>
      <c r="H3269" t="s">
        <v>388</v>
      </c>
      <c r="I3269" s="937" t="s">
        <v>489</v>
      </c>
      <c r="J3269" s="937" t="s">
        <v>445</v>
      </c>
      <c r="K3269" s="937" t="s">
        <v>6</v>
      </c>
      <c r="L3269" s="937" t="s">
        <v>166</v>
      </c>
      <c r="M3269" s="958" t="s">
        <v>462</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ASR_CMS_19</v>
      </c>
      <c r="AB3269" s="957">
        <f t="shared" si="566"/>
        <v>45406</v>
      </c>
      <c r="AC3269" t="str">
        <f t="shared" si="567"/>
        <v>Unaudited</v>
      </c>
    </row>
    <row r="3270" spans="1:29" x14ac:dyDescent="0.25">
      <c r="A3270" t="s">
        <v>421</v>
      </c>
      <c r="B3270" t="s">
        <v>1380</v>
      </c>
      <c r="C3270" t="s">
        <v>1381</v>
      </c>
      <c r="D3270">
        <v>1900</v>
      </c>
      <c r="E3270" s="957">
        <v>1</v>
      </c>
      <c r="F3270" t="s">
        <v>1026</v>
      </c>
      <c r="G3270" s="957" t="s">
        <v>1379</v>
      </c>
      <c r="H3270" t="s">
        <v>388</v>
      </c>
      <c r="I3270" s="937" t="s">
        <v>489</v>
      </c>
      <c r="J3270" s="937" t="s">
        <v>445</v>
      </c>
      <c r="K3270" s="937" t="s">
        <v>435</v>
      </c>
      <c r="L3270" s="937" t="s">
        <v>121</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ASR_CMS_19</v>
      </c>
      <c r="AB3270" s="957">
        <f t="shared" si="566"/>
        <v>45406</v>
      </c>
      <c r="AC3270" t="str">
        <f t="shared" si="567"/>
        <v>Unaudited</v>
      </c>
    </row>
    <row r="3271" spans="1:29" x14ac:dyDescent="0.25">
      <c r="A3271" t="s">
        <v>421</v>
      </c>
      <c r="B3271" t="s">
        <v>1380</v>
      </c>
      <c r="C3271" t="s">
        <v>1381</v>
      </c>
      <c r="D3271">
        <v>1900</v>
      </c>
      <c r="E3271" s="957">
        <v>1</v>
      </c>
      <c r="F3271" t="s">
        <v>1026</v>
      </c>
      <c r="G3271" s="957" t="s">
        <v>1379</v>
      </c>
      <c r="H3271" t="s">
        <v>388</v>
      </c>
      <c r="I3271" s="958" t="s">
        <v>489</v>
      </c>
      <c r="J3271" s="958" t="s">
        <v>445</v>
      </c>
      <c r="K3271" s="958" t="s">
        <v>435</v>
      </c>
      <c r="L3271" s="937" t="s">
        <v>938</v>
      </c>
      <c r="M3271" s="958" t="s">
        <v>930</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ASR_CMS_19</v>
      </c>
      <c r="AB3271" s="957">
        <f t="shared" si="566"/>
        <v>45406</v>
      </c>
      <c r="AC3271" t="str">
        <f t="shared" si="567"/>
        <v>Unaudited</v>
      </c>
    </row>
    <row r="3272" spans="1:29" x14ac:dyDescent="0.25">
      <c r="A3272" t="s">
        <v>421</v>
      </c>
      <c r="B3272" t="s">
        <v>1380</v>
      </c>
      <c r="C3272" t="s">
        <v>1381</v>
      </c>
      <c r="D3272">
        <v>1900</v>
      </c>
      <c r="E3272" s="957">
        <v>1</v>
      </c>
      <c r="F3272" t="s">
        <v>1026</v>
      </c>
      <c r="G3272" s="957" t="s">
        <v>1379</v>
      </c>
      <c r="H3272" t="s">
        <v>388</v>
      </c>
      <c r="I3272" s="958" t="s">
        <v>489</v>
      </c>
      <c r="J3272" s="958" t="s">
        <v>445</v>
      </c>
      <c r="K3272" s="958" t="s">
        <v>435</v>
      </c>
      <c r="L3272" s="953" t="s">
        <v>168</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ASR_CMS_19</v>
      </c>
      <c r="AB3272" s="957">
        <f t="shared" si="566"/>
        <v>45406</v>
      </c>
      <c r="AC3272" t="str">
        <f t="shared" si="567"/>
        <v>Unaudited</v>
      </c>
    </row>
    <row r="3273" spans="1:29" x14ac:dyDescent="0.25">
      <c r="A3273" t="s">
        <v>421</v>
      </c>
      <c r="B3273" t="s">
        <v>1380</v>
      </c>
      <c r="C3273" t="s">
        <v>1381</v>
      </c>
      <c r="D3273">
        <v>1900</v>
      </c>
      <c r="E3273" s="957">
        <v>1</v>
      </c>
      <c r="F3273" t="s">
        <v>1026</v>
      </c>
      <c r="G3273" s="957" t="s">
        <v>1379</v>
      </c>
      <c r="H3273" t="s">
        <v>388</v>
      </c>
      <c r="I3273" s="937" t="s">
        <v>489</v>
      </c>
      <c r="J3273" s="937" t="s">
        <v>445</v>
      </c>
      <c r="K3273" s="937" t="s">
        <v>435</v>
      </c>
      <c r="L3273" s="937" t="s">
        <v>169</v>
      </c>
      <c r="M3273" s="958" t="s">
        <v>330</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ASR_CMS_19</v>
      </c>
      <c r="AB3273" s="957">
        <f t="shared" si="566"/>
        <v>45406</v>
      </c>
      <c r="AC3273" t="str">
        <f t="shared" si="567"/>
        <v>Unaudited</v>
      </c>
    </row>
    <row r="3274" spans="1:29" x14ac:dyDescent="0.25">
      <c r="A3274" t="s">
        <v>421</v>
      </c>
      <c r="B3274" t="s">
        <v>1380</v>
      </c>
      <c r="C3274" t="s">
        <v>1381</v>
      </c>
      <c r="D3274">
        <v>1900</v>
      </c>
      <c r="E3274" s="957">
        <v>1</v>
      </c>
      <c r="F3274" t="s">
        <v>1026</v>
      </c>
      <c r="G3274" s="957" t="s">
        <v>1379</v>
      </c>
      <c r="H3274" t="s">
        <v>388</v>
      </c>
      <c r="I3274" s="937" t="s">
        <v>489</v>
      </c>
      <c r="J3274" s="937" t="s">
        <v>451</v>
      </c>
      <c r="K3274" s="937" t="s">
        <v>436</v>
      </c>
      <c r="L3274" s="937" t="s">
        <v>122</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ASR_CMS_19</v>
      </c>
      <c r="AB3274" s="957">
        <f t="shared" si="566"/>
        <v>45406</v>
      </c>
      <c r="AC3274" t="str">
        <f t="shared" si="567"/>
        <v>Unaudited</v>
      </c>
    </row>
    <row r="3275" spans="1:29" x14ac:dyDescent="0.25">
      <c r="A3275" t="s">
        <v>421</v>
      </c>
      <c r="B3275" t="s">
        <v>1380</v>
      </c>
      <c r="C3275" t="s">
        <v>1381</v>
      </c>
      <c r="D3275">
        <v>1900</v>
      </c>
      <c r="E3275" s="957">
        <v>1</v>
      </c>
      <c r="F3275" t="s">
        <v>1026</v>
      </c>
      <c r="G3275" s="957" t="s">
        <v>1379</v>
      </c>
      <c r="H3275" t="s">
        <v>388</v>
      </c>
      <c r="I3275" s="937" t="s">
        <v>489</v>
      </c>
      <c r="J3275" s="937" t="s">
        <v>451</v>
      </c>
      <c r="K3275" s="937" t="s">
        <v>436</v>
      </c>
      <c r="L3275" s="937" t="s">
        <v>123</v>
      </c>
      <c r="M3275" s="958" t="s">
        <v>98</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ASR_CMS_19</v>
      </c>
      <c r="AB3275" s="957">
        <f t="shared" si="566"/>
        <v>45406</v>
      </c>
      <c r="AC3275" t="str">
        <f t="shared" si="567"/>
        <v>Unaudited</v>
      </c>
    </row>
    <row r="3276" spans="1:29" x14ac:dyDescent="0.25">
      <c r="A3276" t="s">
        <v>421</v>
      </c>
      <c r="B3276" t="s">
        <v>1380</v>
      </c>
      <c r="C3276" t="s">
        <v>1381</v>
      </c>
      <c r="D3276">
        <v>1900</v>
      </c>
      <c r="E3276" s="957">
        <v>1</v>
      </c>
      <c r="F3276" t="s">
        <v>1026</v>
      </c>
      <c r="G3276" s="957" t="s">
        <v>1379</v>
      </c>
      <c r="H3276" t="s">
        <v>388</v>
      </c>
      <c r="I3276" s="937" t="s">
        <v>489</v>
      </c>
      <c r="J3276" s="937" t="s">
        <v>451</v>
      </c>
      <c r="K3276" s="937" t="s">
        <v>436</v>
      </c>
      <c r="L3276" s="953" t="s">
        <v>124</v>
      </c>
      <c r="M3276" s="958" t="s">
        <v>99</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ASR_CMS_19</v>
      </c>
      <c r="AB3276" s="957">
        <f t="shared" si="566"/>
        <v>45406</v>
      </c>
      <c r="AC3276" t="str">
        <f t="shared" si="567"/>
        <v>Unaudited</v>
      </c>
    </row>
    <row r="3277" spans="1:29" x14ac:dyDescent="0.25">
      <c r="A3277" t="s">
        <v>421</v>
      </c>
      <c r="B3277" t="s">
        <v>1380</v>
      </c>
      <c r="C3277" t="s">
        <v>1381</v>
      </c>
      <c r="D3277">
        <v>1900</v>
      </c>
      <c r="E3277" s="957">
        <v>1</v>
      </c>
      <c r="F3277" t="s">
        <v>1026</v>
      </c>
      <c r="G3277" s="957" t="s">
        <v>1379</v>
      </c>
      <c r="H3277" t="s">
        <v>388</v>
      </c>
      <c r="I3277" s="937" t="s">
        <v>489</v>
      </c>
      <c r="J3277" s="937" t="s">
        <v>451</v>
      </c>
      <c r="K3277" s="937" t="s">
        <v>436</v>
      </c>
      <c r="L3277" s="953" t="s">
        <v>125</v>
      </c>
      <c r="M3277" s="958" t="s">
        <v>100</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ASR_CMS_19</v>
      </c>
      <c r="AB3277" s="957">
        <f t="shared" si="566"/>
        <v>45406</v>
      </c>
      <c r="AC3277" t="str">
        <f t="shared" si="567"/>
        <v>Unaudited</v>
      </c>
    </row>
    <row r="3278" spans="1:29" x14ac:dyDescent="0.25">
      <c r="A3278" t="s">
        <v>421</v>
      </c>
      <c r="B3278" t="s">
        <v>1380</v>
      </c>
      <c r="C3278" t="s">
        <v>1381</v>
      </c>
      <c r="D3278">
        <v>1900</v>
      </c>
      <c r="E3278" s="957">
        <v>1</v>
      </c>
      <c r="F3278" t="s">
        <v>1026</v>
      </c>
      <c r="G3278" s="957" t="s">
        <v>1379</v>
      </c>
      <c r="H3278" t="s">
        <v>388</v>
      </c>
      <c r="I3278" s="937" t="s">
        <v>489</v>
      </c>
      <c r="J3278" s="937" t="s">
        <v>451</v>
      </c>
      <c r="K3278" s="937" t="s">
        <v>436</v>
      </c>
      <c r="L3278" s="937" t="s">
        <v>126</v>
      </c>
      <c r="M3278" s="958" t="s">
        <v>101</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ASR_CMS_19</v>
      </c>
      <c r="AB3278" s="957">
        <f t="shared" si="566"/>
        <v>45406</v>
      </c>
      <c r="AC3278" t="str">
        <f t="shared" si="567"/>
        <v>Unaudited</v>
      </c>
    </row>
    <row r="3279" spans="1:29" x14ac:dyDescent="0.25">
      <c r="A3279" t="s">
        <v>421</v>
      </c>
      <c r="B3279" t="s">
        <v>1380</v>
      </c>
      <c r="C3279" t="s">
        <v>1381</v>
      </c>
      <c r="D3279">
        <v>1900</v>
      </c>
      <c r="E3279" s="957">
        <v>1</v>
      </c>
      <c r="F3279" t="s">
        <v>1026</v>
      </c>
      <c r="G3279" s="957" t="s">
        <v>1379</v>
      </c>
      <c r="H3279" t="s">
        <v>388</v>
      </c>
      <c r="I3279" s="958" t="s">
        <v>489</v>
      </c>
      <c r="J3279" s="958" t="s">
        <v>451</v>
      </c>
      <c r="K3279" s="958" t="s">
        <v>436</v>
      </c>
      <c r="L3279" s="937" t="s">
        <v>127</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ASR_CMS_19</v>
      </c>
      <c r="AB3279" s="957">
        <f t="shared" si="566"/>
        <v>45406</v>
      </c>
      <c r="AC3279" t="str">
        <f t="shared" si="567"/>
        <v>Unaudited</v>
      </c>
    </row>
    <row r="3280" spans="1:29" x14ac:dyDescent="0.25">
      <c r="A3280" t="s">
        <v>421</v>
      </c>
      <c r="B3280" t="s">
        <v>1380</v>
      </c>
      <c r="C3280" t="s">
        <v>1381</v>
      </c>
      <c r="D3280">
        <v>1900</v>
      </c>
      <c r="E3280" s="957">
        <v>1</v>
      </c>
      <c r="F3280" t="s">
        <v>1026</v>
      </c>
      <c r="G3280" s="957" t="s">
        <v>1379</v>
      </c>
      <c r="H3280" t="s">
        <v>388</v>
      </c>
      <c r="I3280" s="937" t="s">
        <v>489</v>
      </c>
      <c r="J3280" s="937" t="s">
        <v>437</v>
      </c>
      <c r="K3280" s="937" t="s">
        <v>437</v>
      </c>
      <c r="L3280" s="937" t="s">
        <v>129</v>
      </c>
      <c r="M3280" s="958" t="s">
        <v>327</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ASR_CMS_19</v>
      </c>
      <c r="AB3280" s="957">
        <f t="shared" si="566"/>
        <v>45406</v>
      </c>
      <c r="AC3280" t="str">
        <f t="shared" si="567"/>
        <v>Unaudited</v>
      </c>
    </row>
    <row r="3281" spans="1:29" x14ac:dyDescent="0.25">
      <c r="A3281" t="s">
        <v>421</v>
      </c>
      <c r="B3281" t="s">
        <v>1380</v>
      </c>
      <c r="C3281" t="s">
        <v>1381</v>
      </c>
      <c r="D3281">
        <v>1900</v>
      </c>
      <c r="E3281" s="957">
        <v>1</v>
      </c>
      <c r="F3281" t="s">
        <v>1026</v>
      </c>
      <c r="G3281" s="957" t="s">
        <v>1379</v>
      </c>
      <c r="H3281" t="s">
        <v>388</v>
      </c>
      <c r="I3281" s="937" t="s">
        <v>489</v>
      </c>
      <c r="J3281" s="937" t="s">
        <v>437</v>
      </c>
      <c r="K3281" s="937" t="s">
        <v>437</v>
      </c>
      <c r="L3281" s="937" t="s">
        <v>130</v>
      </c>
      <c r="M3281" s="958" t="s">
        <v>326</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ASR_CMS_19</v>
      </c>
      <c r="AB3281" s="957">
        <f t="shared" si="566"/>
        <v>45406</v>
      </c>
      <c r="AC3281" t="str">
        <f t="shared" si="567"/>
        <v>Unaudited</v>
      </c>
    </row>
    <row r="3282" spans="1:29" ht="30" x14ac:dyDescent="0.25">
      <c r="A3282" t="s">
        <v>421</v>
      </c>
      <c r="B3282" t="s">
        <v>1380</v>
      </c>
      <c r="C3282" t="s">
        <v>1381</v>
      </c>
      <c r="D3282">
        <v>1900</v>
      </c>
      <c r="E3282" s="957">
        <v>1</v>
      </c>
      <c r="F3282" t="s">
        <v>1026</v>
      </c>
      <c r="G3282" s="957" t="s">
        <v>1379</v>
      </c>
      <c r="H3282" t="s">
        <v>388</v>
      </c>
      <c r="I3282" s="937" t="s">
        <v>489</v>
      </c>
      <c r="J3282" s="937" t="s">
        <v>437</v>
      </c>
      <c r="K3282" s="937" t="s">
        <v>437</v>
      </c>
      <c r="L3282" s="937" t="s">
        <v>131</v>
      </c>
      <c r="M3282" s="958" t="s">
        <v>180</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ASR_CMS_19</v>
      </c>
      <c r="AB3282" s="957">
        <f t="shared" si="566"/>
        <v>45406</v>
      </c>
      <c r="AC3282" t="str">
        <f t="shared" si="567"/>
        <v>Unaudited</v>
      </c>
    </row>
    <row r="3283" spans="1:29" x14ac:dyDescent="0.25">
      <c r="A3283" t="s">
        <v>421</v>
      </c>
      <c r="B3283" t="s">
        <v>1380</v>
      </c>
      <c r="C3283" t="s">
        <v>1381</v>
      </c>
      <c r="D3283">
        <v>1900</v>
      </c>
      <c r="E3283" s="957">
        <v>1</v>
      </c>
      <c r="F3283" t="s">
        <v>1026</v>
      </c>
      <c r="G3283" s="957" t="s">
        <v>1379</v>
      </c>
      <c r="H3283" t="s">
        <v>388</v>
      </c>
      <c r="I3283" s="958" t="s">
        <v>489</v>
      </c>
      <c r="J3283" s="958" t="s">
        <v>437</v>
      </c>
      <c r="K3283" s="958" t="s">
        <v>437</v>
      </c>
      <c r="L3283" s="937" t="s">
        <v>132</v>
      </c>
      <c r="M3283" s="958" t="s">
        <v>495</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ASR_CMS_19</v>
      </c>
      <c r="AB3283" s="957">
        <f t="shared" si="566"/>
        <v>45406</v>
      </c>
      <c r="AC3283" t="str">
        <f t="shared" si="567"/>
        <v>Unaudited</v>
      </c>
    </row>
    <row r="3284" spans="1:29" x14ac:dyDescent="0.25">
      <c r="A3284" t="s">
        <v>421</v>
      </c>
      <c r="B3284" t="s">
        <v>1380</v>
      </c>
      <c r="C3284" t="s">
        <v>1381</v>
      </c>
      <c r="D3284">
        <v>1900</v>
      </c>
      <c r="E3284" s="957">
        <v>1</v>
      </c>
      <c r="F3284" t="s">
        <v>1026</v>
      </c>
      <c r="G3284" s="957" t="s">
        <v>1379</v>
      </c>
      <c r="H3284" t="s">
        <v>388</v>
      </c>
      <c r="I3284" s="958" t="s">
        <v>489</v>
      </c>
      <c r="J3284" s="958" t="s">
        <v>437</v>
      </c>
      <c r="K3284" s="958" t="s">
        <v>437</v>
      </c>
      <c r="L3284" s="937" t="s">
        <v>133</v>
      </c>
      <c r="M3284" s="958" t="s">
        <v>496</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ASR_CMS_19</v>
      </c>
      <c r="AB3284" s="957">
        <f t="shared" si="566"/>
        <v>45406</v>
      </c>
      <c r="AC3284" t="str">
        <f t="shared" si="567"/>
        <v>Unaudited</v>
      </c>
    </row>
    <row r="3285" spans="1:29" x14ac:dyDescent="0.25">
      <c r="A3285" t="s">
        <v>421</v>
      </c>
      <c r="B3285" t="s">
        <v>1380</v>
      </c>
      <c r="C3285" t="s">
        <v>1381</v>
      </c>
      <c r="D3285">
        <v>1900</v>
      </c>
      <c r="E3285" s="957">
        <v>1</v>
      </c>
      <c r="F3285" t="s">
        <v>1026</v>
      </c>
      <c r="G3285" s="957" t="s">
        <v>1379</v>
      </c>
      <c r="H3285" t="s">
        <v>388</v>
      </c>
      <c r="I3285" s="958" t="s">
        <v>489</v>
      </c>
      <c r="J3285" s="958" t="s">
        <v>437</v>
      </c>
      <c r="K3285" s="958" t="s">
        <v>437</v>
      </c>
      <c r="L3285" s="937" t="s">
        <v>134</v>
      </c>
      <c r="M3285" s="958" t="s">
        <v>497</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ASR_CMS_19</v>
      </c>
      <c r="AB3285" s="957">
        <f t="shared" si="566"/>
        <v>45406</v>
      </c>
      <c r="AC3285" t="str">
        <f t="shared" si="567"/>
        <v>Unaudited</v>
      </c>
    </row>
    <row r="3286" spans="1:29" ht="30" x14ac:dyDescent="0.25">
      <c r="A3286" t="s">
        <v>421</v>
      </c>
      <c r="B3286" t="s">
        <v>1380</v>
      </c>
      <c r="C3286" t="s">
        <v>1381</v>
      </c>
      <c r="D3286">
        <v>1900</v>
      </c>
      <c r="E3286" s="957">
        <v>1</v>
      </c>
      <c r="F3286" t="s">
        <v>1026</v>
      </c>
      <c r="G3286" s="957" t="s">
        <v>1379</v>
      </c>
      <c r="H3286" t="s">
        <v>388</v>
      </c>
      <c r="I3286" s="958" t="s">
        <v>490</v>
      </c>
      <c r="J3286" s="958" t="s">
        <v>26</v>
      </c>
      <c r="K3286" s="958" t="s">
        <v>26</v>
      </c>
      <c r="L3286" s="937" t="s">
        <v>270</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136447.68859783723</v>
      </c>
      <c r="AA3286" t="str">
        <f t="shared" si="565"/>
        <v>ASR_CMS_19</v>
      </c>
      <c r="AB3286" s="957">
        <f t="shared" si="566"/>
        <v>45406</v>
      </c>
      <c r="AC3286" t="str">
        <f t="shared" si="567"/>
        <v>Unaudited</v>
      </c>
    </row>
    <row r="3287" spans="1:29" x14ac:dyDescent="0.25">
      <c r="A3287" t="s">
        <v>421</v>
      </c>
      <c r="B3287" t="s">
        <v>1380</v>
      </c>
      <c r="C3287" t="s">
        <v>1381</v>
      </c>
      <c r="D3287">
        <v>1900</v>
      </c>
      <c r="E3287" s="957">
        <v>1</v>
      </c>
      <c r="F3287" t="s">
        <v>439</v>
      </c>
      <c r="G3287" s="957">
        <v>91</v>
      </c>
      <c r="H3287" t="s">
        <v>389</v>
      </c>
      <c r="I3287" s="958" t="s">
        <v>433</v>
      </c>
      <c r="J3287" s="958" t="s">
        <v>433</v>
      </c>
      <c r="K3287" s="958" t="s">
        <v>433</v>
      </c>
      <c r="L3287" s="953"/>
      <c r="M3287" s="958" t="s">
        <v>433</v>
      </c>
      <c r="N3287" s="678">
        <f t="shared" ca="1" si="564"/>
        <v>21401.731566818002</v>
      </c>
      <c r="O3287" s="678">
        <f t="shared" ca="1" si="564"/>
        <v>11992.035714284</v>
      </c>
      <c r="P3287" s="678">
        <f t="shared" ca="1" si="564"/>
        <v>1723.5449308749999</v>
      </c>
      <c r="Q3287" s="678">
        <f t="shared" ca="1" si="564"/>
        <v>5762.8928571429997</v>
      </c>
      <c r="R3287" s="678">
        <f t="shared" ca="1" si="564"/>
        <v>864</v>
      </c>
      <c r="S3287" s="678">
        <f t="shared" ca="1" si="564"/>
        <v>33.258064515999997</v>
      </c>
      <c r="T3287" s="678">
        <f t="shared" ca="1" si="564"/>
        <v>632</v>
      </c>
      <c r="U3287" s="678">
        <f t="shared" ca="1" si="564"/>
        <v>0</v>
      </c>
      <c r="V3287" s="678">
        <f t="shared" ca="1" si="564"/>
        <v>86</v>
      </c>
      <c r="W3287" s="678">
        <f t="shared" ca="1" si="568"/>
        <v>308</v>
      </c>
      <c r="X3287" s="678">
        <f t="shared" ca="1" si="564"/>
        <v>0</v>
      </c>
      <c r="Y3287" s="678">
        <f t="shared" ca="1" si="564"/>
        <v>0</v>
      </c>
      <c r="Z3287" s="678">
        <f t="shared" ca="1" si="564"/>
        <v>0</v>
      </c>
      <c r="AA3287" t="str">
        <f t="shared" si="565"/>
        <v>ASR_CMS_19</v>
      </c>
      <c r="AB3287" s="957">
        <f t="shared" si="566"/>
        <v>45406</v>
      </c>
      <c r="AC3287" t="str">
        <f t="shared" si="567"/>
        <v>Unaudited</v>
      </c>
    </row>
    <row r="3288" spans="1:29" x14ac:dyDescent="0.25">
      <c r="A3288" t="s">
        <v>421</v>
      </c>
      <c r="B3288" t="s">
        <v>1380</v>
      </c>
      <c r="C3288" t="s">
        <v>1381</v>
      </c>
      <c r="D3288">
        <v>1900</v>
      </c>
      <c r="E3288" s="957">
        <v>1</v>
      </c>
      <c r="F3288" t="s">
        <v>439</v>
      </c>
      <c r="G3288" s="957">
        <v>91</v>
      </c>
      <c r="H3288" t="s">
        <v>389</v>
      </c>
      <c r="I3288" s="958" t="s">
        <v>488</v>
      </c>
      <c r="J3288" s="958" t="s">
        <v>12</v>
      </c>
      <c r="K3288" s="958" t="s">
        <v>12</v>
      </c>
      <c r="L3288" s="937">
        <v>1.1000000000000001</v>
      </c>
      <c r="M3288" s="958" t="s">
        <v>12</v>
      </c>
      <c r="N3288" s="678">
        <f t="shared" ca="1" si="564"/>
        <v>31325586.601119682</v>
      </c>
      <c r="O3288" s="678">
        <f t="shared" ca="1" si="564"/>
        <v>13021535.255861912</v>
      </c>
      <c r="P3288" s="678">
        <f t="shared" ca="1" si="564"/>
        <v>1872021.5356257574</v>
      </c>
      <c r="Q3288" s="678">
        <f t="shared" ca="1" si="564"/>
        <v>6255304.8768408094</v>
      </c>
      <c r="R3288" s="678">
        <f t="shared" ca="1" si="564"/>
        <v>937864.22744809766</v>
      </c>
      <c r="S3288" s="678">
        <f t="shared" ca="1" si="564"/>
        <v>36130.398914481673</v>
      </c>
      <c r="T3288" s="678">
        <f t="shared" ca="1" si="564"/>
        <v>686049.91067927948</v>
      </c>
      <c r="U3288" s="678">
        <f t="shared" ca="1" si="564"/>
        <v>-13.566612953850409</v>
      </c>
      <c r="V3288" s="678">
        <f t="shared" ca="1" si="564"/>
        <v>93358.784648555666</v>
      </c>
      <c r="W3288" s="678">
        <f t="shared" ca="1" si="568"/>
        <v>8423335.1777137388</v>
      </c>
      <c r="X3288" s="678">
        <f t="shared" ca="1" si="564"/>
        <v>0</v>
      </c>
      <c r="Y3288" s="678">
        <f t="shared" ca="1" si="564"/>
        <v>0</v>
      </c>
      <c r="Z3288" s="678">
        <f t="shared" ca="1" si="564"/>
        <v>0</v>
      </c>
      <c r="AA3288" t="str">
        <f t="shared" si="565"/>
        <v>ASR_CMS_19</v>
      </c>
      <c r="AB3288" s="957">
        <f t="shared" si="566"/>
        <v>45406</v>
      </c>
      <c r="AC3288" t="str">
        <f t="shared" si="567"/>
        <v>Unaudited</v>
      </c>
    </row>
    <row r="3289" spans="1:29" x14ac:dyDescent="0.25">
      <c r="A3289" t="s">
        <v>421</v>
      </c>
      <c r="B3289" t="s">
        <v>1380</v>
      </c>
      <c r="C3289" t="s">
        <v>1381</v>
      </c>
      <c r="D3289">
        <v>1900</v>
      </c>
      <c r="E3289" s="957">
        <v>1</v>
      </c>
      <c r="F3289" t="s">
        <v>439</v>
      </c>
      <c r="G3289" s="957">
        <v>91</v>
      </c>
      <c r="H3289" t="s">
        <v>389</v>
      </c>
      <c r="I3289" s="937" t="s">
        <v>488</v>
      </c>
      <c r="J3289" s="937" t="s">
        <v>12</v>
      </c>
      <c r="K3289" s="937" t="s">
        <v>1323</v>
      </c>
      <c r="L3289" s="937" t="s">
        <v>1314</v>
      </c>
      <c r="M3289" s="958" t="s">
        <v>1323</v>
      </c>
      <c r="N3289" s="678">
        <f t="shared" ca="1" si="564"/>
        <v>474568.13289083185</v>
      </c>
      <c r="O3289" s="678">
        <f t="shared" ca="1" si="564"/>
        <v>190232.710920474</v>
      </c>
      <c r="P3289" s="678">
        <f t="shared" ca="1" si="564"/>
        <v>25894.288590975073</v>
      </c>
      <c r="Q3289" s="678">
        <f t="shared" ca="1" si="564"/>
        <v>97977.261803505316</v>
      </c>
      <c r="R3289" s="678">
        <f t="shared" ca="1" si="564"/>
        <v>14577.740496613729</v>
      </c>
      <c r="S3289" s="678">
        <f t="shared" ca="1" si="564"/>
        <v>479.11160384514858</v>
      </c>
      <c r="T3289" s="678">
        <f t="shared" ca="1" si="564"/>
        <v>10608.047980482303</v>
      </c>
      <c r="U3289" s="678">
        <f t="shared" ca="1" si="564"/>
        <v>38.28420596062135</v>
      </c>
      <c r="V3289" s="678">
        <f t="shared" ca="1" si="564"/>
        <v>1432.5179330830144</v>
      </c>
      <c r="W3289" s="678">
        <f t="shared" ca="1" si="568"/>
        <v>133328.16935589269</v>
      </c>
      <c r="X3289" s="678">
        <f t="shared" ca="1" si="564"/>
        <v>0</v>
      </c>
      <c r="Y3289" s="678">
        <f t="shared" ca="1" si="564"/>
        <v>0</v>
      </c>
      <c r="Z3289" s="678">
        <f t="shared" ca="1" si="564"/>
        <v>0</v>
      </c>
      <c r="AA3289" t="str">
        <f t="shared" si="565"/>
        <v>ASR_CMS_19</v>
      </c>
      <c r="AB3289" s="957">
        <f t="shared" si="566"/>
        <v>45406</v>
      </c>
      <c r="AC3289" t="str">
        <f t="shared" si="567"/>
        <v>Unaudited</v>
      </c>
    </row>
    <row r="3290" spans="1:29" x14ac:dyDescent="0.25">
      <c r="A3290" t="s">
        <v>421</v>
      </c>
      <c r="B3290" t="s">
        <v>1380</v>
      </c>
      <c r="C3290" t="s">
        <v>1381</v>
      </c>
      <c r="D3290">
        <v>1900</v>
      </c>
      <c r="E3290" s="957">
        <v>1</v>
      </c>
      <c r="F3290" t="s">
        <v>439</v>
      </c>
      <c r="G3290" s="957">
        <v>91</v>
      </c>
      <c r="H3290" t="s">
        <v>389</v>
      </c>
      <c r="I3290" s="958" t="s">
        <v>488</v>
      </c>
      <c r="J3290" s="958" t="s">
        <v>491</v>
      </c>
      <c r="K3290" s="958" t="s">
        <v>492</v>
      </c>
      <c r="L3290" s="937" t="s">
        <v>63</v>
      </c>
      <c r="M3290" s="958" t="s">
        <v>344</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ASR_CMS_19</v>
      </c>
      <c r="AB3290" s="957">
        <f t="shared" si="566"/>
        <v>45406</v>
      </c>
      <c r="AC3290" t="str">
        <f t="shared" si="567"/>
        <v>Unaudited</v>
      </c>
    </row>
    <row r="3291" spans="1:29" x14ac:dyDescent="0.25">
      <c r="A3291" t="s">
        <v>421</v>
      </c>
      <c r="B3291" t="s">
        <v>1380</v>
      </c>
      <c r="C3291" t="s">
        <v>1381</v>
      </c>
      <c r="D3291">
        <v>1900</v>
      </c>
      <c r="E3291" s="957">
        <v>1</v>
      </c>
      <c r="F3291" t="s">
        <v>439</v>
      </c>
      <c r="G3291" s="957">
        <v>91</v>
      </c>
      <c r="H3291" t="s">
        <v>389</v>
      </c>
      <c r="I3291" s="937" t="s">
        <v>488</v>
      </c>
      <c r="J3291" s="937" t="s">
        <v>491</v>
      </c>
      <c r="K3291" s="937" t="s">
        <v>1014</v>
      </c>
      <c r="L3291" s="937" t="s">
        <v>910</v>
      </c>
      <c r="M3291" s="937" t="s">
        <v>911</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ASR_CMS_19</v>
      </c>
      <c r="AB3291" s="957">
        <f t="shared" si="566"/>
        <v>45406</v>
      </c>
      <c r="AC3291" t="str">
        <f t="shared" si="567"/>
        <v>Unaudited</v>
      </c>
    </row>
    <row r="3292" spans="1:29" x14ac:dyDescent="0.25">
      <c r="A3292" t="s">
        <v>421</v>
      </c>
      <c r="B3292" t="s">
        <v>1380</v>
      </c>
      <c r="C3292" t="s">
        <v>1381</v>
      </c>
      <c r="D3292">
        <v>1900</v>
      </c>
      <c r="E3292" s="957">
        <v>1</v>
      </c>
      <c r="F3292" t="s">
        <v>439</v>
      </c>
      <c r="G3292" s="957">
        <v>91</v>
      </c>
      <c r="H3292" t="s">
        <v>389</v>
      </c>
      <c r="I3292" s="937" t="s">
        <v>488</v>
      </c>
      <c r="J3292" s="937" t="s">
        <v>13</v>
      </c>
      <c r="K3292" s="937" t="s">
        <v>493</v>
      </c>
      <c r="L3292" s="937" t="s">
        <v>95</v>
      </c>
      <c r="M3292" s="958" t="s">
        <v>147</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ASR_CMS_19</v>
      </c>
      <c r="AB3292" s="957">
        <f t="shared" si="566"/>
        <v>45406</v>
      </c>
      <c r="AC3292" t="str">
        <f t="shared" si="567"/>
        <v>Unaudited</v>
      </c>
    </row>
    <row r="3293" spans="1:29" x14ac:dyDescent="0.25">
      <c r="A3293" t="s">
        <v>421</v>
      </c>
      <c r="B3293" t="s">
        <v>1380</v>
      </c>
      <c r="C3293" t="s">
        <v>1381</v>
      </c>
      <c r="D3293">
        <v>1900</v>
      </c>
      <c r="E3293" s="957">
        <v>1</v>
      </c>
      <c r="F3293" t="s">
        <v>439</v>
      </c>
      <c r="G3293" s="957">
        <v>91</v>
      </c>
      <c r="H3293" t="s">
        <v>389</v>
      </c>
      <c r="I3293" s="937" t="s">
        <v>488</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ASR_CMS_19</v>
      </c>
      <c r="AB3293" s="957">
        <f t="shared" si="566"/>
        <v>45406</v>
      </c>
      <c r="AC3293" t="str">
        <f t="shared" si="567"/>
        <v>Unaudited</v>
      </c>
    </row>
    <row r="3294" spans="1:29" x14ac:dyDescent="0.25">
      <c r="A3294" t="s">
        <v>421</v>
      </c>
      <c r="B3294" t="s">
        <v>1380</v>
      </c>
      <c r="C3294" t="s">
        <v>1381</v>
      </c>
      <c r="D3294">
        <v>1900</v>
      </c>
      <c r="E3294" s="957">
        <v>1</v>
      </c>
      <c r="F3294" t="s">
        <v>439</v>
      </c>
      <c r="G3294" s="957">
        <v>91</v>
      </c>
      <c r="H3294" t="s">
        <v>389</v>
      </c>
      <c r="I3294" s="937" t="s">
        <v>489</v>
      </c>
      <c r="J3294" s="937" t="s">
        <v>445</v>
      </c>
      <c r="K3294" s="937" t="s">
        <v>0</v>
      </c>
      <c r="L3294" s="937">
        <v>2.1</v>
      </c>
      <c r="M3294" s="958" t="s">
        <v>148</v>
      </c>
      <c r="N3294" s="678">
        <f t="shared" ca="1" si="569"/>
        <v>3110694.8499999996</v>
      </c>
      <c r="O3294" s="678">
        <f t="shared" ca="1" si="569"/>
        <v>692884.41999999969</v>
      </c>
      <c r="P3294" s="678">
        <f t="shared" ca="1" si="569"/>
        <v>149287.91999999998</v>
      </c>
      <c r="Q3294" s="678">
        <f t="shared" ca="1" si="569"/>
        <v>1747033.7400000005</v>
      </c>
      <c r="R3294" s="678">
        <f t="shared" ca="1" si="569"/>
        <v>54346.19</v>
      </c>
      <c r="S3294" s="678">
        <f t="shared" ca="1" si="569"/>
        <v>0</v>
      </c>
      <c r="T3294" s="678">
        <f t="shared" ca="1" si="569"/>
        <v>19505.78</v>
      </c>
      <c r="U3294" s="678">
        <f t="shared" ca="1" si="569"/>
        <v>0</v>
      </c>
      <c r="V3294" s="678">
        <f t="shared" ca="1" si="569"/>
        <v>10884.26</v>
      </c>
      <c r="W3294" s="678">
        <f t="shared" ca="1" si="568"/>
        <v>436752.54000000004</v>
      </c>
      <c r="X3294" s="678">
        <f t="shared" ca="1" si="569"/>
        <v>0</v>
      </c>
      <c r="Y3294" s="678">
        <f t="shared" ca="1" si="569"/>
        <v>0</v>
      </c>
      <c r="Z3294" s="678">
        <f t="shared" ca="1" si="569"/>
        <v>0</v>
      </c>
      <c r="AA3294" t="str">
        <f t="shared" si="565"/>
        <v>ASR_CMS_19</v>
      </c>
      <c r="AB3294" s="957">
        <f t="shared" si="566"/>
        <v>45406</v>
      </c>
      <c r="AC3294" t="str">
        <f t="shared" si="567"/>
        <v>Unaudited</v>
      </c>
    </row>
    <row r="3295" spans="1:29" ht="30" x14ac:dyDescent="0.25">
      <c r="A3295" t="s">
        <v>421</v>
      </c>
      <c r="B3295" t="s">
        <v>1380</v>
      </c>
      <c r="C3295" t="s">
        <v>1381</v>
      </c>
      <c r="D3295">
        <v>1900</v>
      </c>
      <c r="E3295" s="957">
        <v>1</v>
      </c>
      <c r="F3295" t="s">
        <v>439</v>
      </c>
      <c r="G3295" s="957">
        <v>91</v>
      </c>
      <c r="H3295" t="s">
        <v>389</v>
      </c>
      <c r="I3295" s="937" t="s">
        <v>489</v>
      </c>
      <c r="J3295" s="937" t="s">
        <v>445</v>
      </c>
      <c r="K3295" s="937" t="s">
        <v>0</v>
      </c>
      <c r="L3295" s="943">
        <v>2.2000000000000002</v>
      </c>
      <c r="M3295" s="959" t="s">
        <v>149</v>
      </c>
      <c r="N3295" s="678">
        <f t="shared" ca="1" si="569"/>
        <v>26224.354613241656</v>
      </c>
      <c r="O3295" s="678">
        <f t="shared" ca="1" si="569"/>
        <v>5388.47026613649</v>
      </c>
      <c r="P3295" s="678">
        <f t="shared" ca="1" si="569"/>
        <v>1160.992360043776</v>
      </c>
      <c r="Q3295" s="678">
        <f t="shared" ca="1" si="569"/>
        <v>15619.342965957569</v>
      </c>
      <c r="R3295" s="678">
        <f t="shared" ca="1" si="569"/>
        <v>422.64311397390668</v>
      </c>
      <c r="S3295" s="678">
        <f t="shared" ca="1" si="569"/>
        <v>0</v>
      </c>
      <c r="T3295" s="678">
        <f t="shared" ca="1" si="569"/>
        <v>151.69386482640178</v>
      </c>
      <c r="U3295" s="678">
        <f t="shared" ca="1" si="569"/>
        <v>0</v>
      </c>
      <c r="V3295" s="678">
        <f t="shared" ca="1" si="569"/>
        <v>84.645446897043442</v>
      </c>
      <c r="W3295" s="678">
        <f t="shared" ca="1" si="568"/>
        <v>3396.5665954064712</v>
      </c>
      <c r="X3295" s="678">
        <f t="shared" ca="1" si="569"/>
        <v>0</v>
      </c>
      <c r="Y3295" s="678">
        <f t="shared" ca="1" si="569"/>
        <v>0</v>
      </c>
      <c r="Z3295" s="678">
        <f t="shared" ca="1" si="569"/>
        <v>0</v>
      </c>
      <c r="AA3295" t="str">
        <f t="shared" si="565"/>
        <v>ASR_CMS_19</v>
      </c>
      <c r="AB3295" s="957">
        <f t="shared" si="566"/>
        <v>45406</v>
      </c>
      <c r="AC3295" t="str">
        <f t="shared" si="567"/>
        <v>Unaudited</v>
      </c>
    </row>
    <row r="3296" spans="1:29" x14ac:dyDescent="0.25">
      <c r="A3296" t="s">
        <v>421</v>
      </c>
      <c r="B3296" t="s">
        <v>1380</v>
      </c>
      <c r="C3296" t="s">
        <v>1381</v>
      </c>
      <c r="D3296">
        <v>1900</v>
      </c>
      <c r="E3296" s="957">
        <v>1</v>
      </c>
      <c r="F3296" t="s">
        <v>439</v>
      </c>
      <c r="G3296" s="957">
        <v>91</v>
      </c>
      <c r="H3296" t="s">
        <v>389</v>
      </c>
      <c r="I3296" s="937" t="s">
        <v>489</v>
      </c>
      <c r="J3296" s="937" t="s">
        <v>445</v>
      </c>
      <c r="K3296" s="937" t="s">
        <v>0</v>
      </c>
      <c r="L3296" s="937">
        <v>2.2999999999999998</v>
      </c>
      <c r="M3296" s="958" t="s">
        <v>150</v>
      </c>
      <c r="N3296" s="678">
        <f t="shared" ca="1" si="569"/>
        <v>367192.57</v>
      </c>
      <c r="O3296" s="678">
        <f t="shared" ca="1" si="569"/>
        <v>165663.40000000005</v>
      </c>
      <c r="P3296" s="678">
        <f t="shared" ca="1" si="569"/>
        <v>36951.4</v>
      </c>
      <c r="Q3296" s="678">
        <f t="shared" ca="1" si="569"/>
        <v>111580.08000000002</v>
      </c>
      <c r="R3296" s="678">
        <f t="shared" ca="1" si="569"/>
        <v>16621.29</v>
      </c>
      <c r="S3296" s="678">
        <f t="shared" ca="1" si="569"/>
        <v>0</v>
      </c>
      <c r="T3296" s="678">
        <f t="shared" ca="1" si="569"/>
        <v>11082.62</v>
      </c>
      <c r="U3296" s="678">
        <f t="shared" ca="1" si="569"/>
        <v>0</v>
      </c>
      <c r="V3296" s="678">
        <f t="shared" ca="1" si="569"/>
        <v>9024.5600000000013</v>
      </c>
      <c r="W3296" s="678">
        <f t="shared" ca="1" si="568"/>
        <v>16269.22</v>
      </c>
      <c r="X3296" s="678">
        <f t="shared" ca="1" si="569"/>
        <v>0</v>
      </c>
      <c r="Y3296" s="678">
        <f t="shared" ca="1" si="569"/>
        <v>0</v>
      </c>
      <c r="Z3296" s="678">
        <f t="shared" ca="1" si="569"/>
        <v>0</v>
      </c>
      <c r="AA3296" t="str">
        <f t="shared" si="565"/>
        <v>ASR_CMS_19</v>
      </c>
      <c r="AB3296" s="957">
        <f t="shared" si="566"/>
        <v>45406</v>
      </c>
      <c r="AC3296" t="str">
        <f t="shared" si="567"/>
        <v>Unaudited</v>
      </c>
    </row>
    <row r="3297" spans="1:29" x14ac:dyDescent="0.25">
      <c r="A3297" t="s">
        <v>421</v>
      </c>
      <c r="B3297" t="s">
        <v>1380</v>
      </c>
      <c r="C3297" t="s">
        <v>1381</v>
      </c>
      <c r="D3297">
        <v>1900</v>
      </c>
      <c r="E3297" s="957">
        <v>1</v>
      </c>
      <c r="F3297" t="s">
        <v>439</v>
      </c>
      <c r="G3297" s="957">
        <v>91</v>
      </c>
      <c r="H3297" t="s">
        <v>389</v>
      </c>
      <c r="I3297" s="937" t="s">
        <v>489</v>
      </c>
      <c r="J3297" s="937" t="s">
        <v>445</v>
      </c>
      <c r="K3297" s="937" t="s">
        <v>0</v>
      </c>
      <c r="L3297" s="937">
        <v>2.4</v>
      </c>
      <c r="M3297" s="958" t="s">
        <v>151</v>
      </c>
      <c r="N3297" s="678">
        <f t="shared" ca="1" si="569"/>
        <v>892191.83000000019</v>
      </c>
      <c r="O3297" s="678">
        <f t="shared" ca="1" si="569"/>
        <v>418884.2900000001</v>
      </c>
      <c r="P3297" s="678">
        <f t="shared" ca="1" si="569"/>
        <v>51500.02</v>
      </c>
      <c r="Q3297" s="678">
        <f t="shared" ca="1" si="569"/>
        <v>341613.84000000014</v>
      </c>
      <c r="R3297" s="678">
        <f t="shared" ca="1" si="569"/>
        <v>15872.710000000001</v>
      </c>
      <c r="S3297" s="678">
        <f t="shared" ca="1" si="569"/>
        <v>12491.919999999998</v>
      </c>
      <c r="T3297" s="678">
        <f t="shared" ca="1" si="569"/>
        <v>26656.07</v>
      </c>
      <c r="U3297" s="678">
        <f t="shared" ca="1" si="569"/>
        <v>0</v>
      </c>
      <c r="V3297" s="678">
        <f t="shared" ca="1" si="569"/>
        <v>62.2</v>
      </c>
      <c r="W3297" s="678">
        <f t="shared" ca="1" si="568"/>
        <v>25110.780000000006</v>
      </c>
      <c r="X3297" s="678">
        <f t="shared" ca="1" si="569"/>
        <v>0</v>
      </c>
      <c r="Y3297" s="678">
        <f t="shared" ca="1" si="569"/>
        <v>0</v>
      </c>
      <c r="Z3297" s="678">
        <f t="shared" ca="1" si="569"/>
        <v>0</v>
      </c>
      <c r="AA3297" t="str">
        <f t="shared" si="565"/>
        <v>ASR_CMS_19</v>
      </c>
      <c r="AB3297" s="957">
        <f t="shared" si="566"/>
        <v>45406</v>
      </c>
      <c r="AC3297" t="str">
        <f t="shared" si="567"/>
        <v>Unaudited</v>
      </c>
    </row>
    <row r="3298" spans="1:29" ht="30" x14ac:dyDescent="0.25">
      <c r="A3298" t="s">
        <v>421</v>
      </c>
      <c r="B3298" t="s">
        <v>1380</v>
      </c>
      <c r="C3298" t="s">
        <v>1381</v>
      </c>
      <c r="D3298">
        <v>1900</v>
      </c>
      <c r="E3298" s="957">
        <v>1</v>
      </c>
      <c r="F3298" t="s">
        <v>439</v>
      </c>
      <c r="G3298" s="957">
        <v>91</v>
      </c>
      <c r="H3298" t="s">
        <v>389</v>
      </c>
      <c r="I3298" s="937" t="s">
        <v>489</v>
      </c>
      <c r="J3298" s="937" t="s">
        <v>445</v>
      </c>
      <c r="K3298" s="937" t="s">
        <v>0</v>
      </c>
      <c r="L3298" s="937">
        <v>2.5</v>
      </c>
      <c r="M3298" s="958" t="s">
        <v>152</v>
      </c>
      <c r="N3298" s="678">
        <f t="shared" ca="1" si="569"/>
        <v>16290.32038956036</v>
      </c>
      <c r="O3298" s="678">
        <f t="shared" ca="1" si="569"/>
        <v>7561.2093917293314</v>
      </c>
      <c r="P3298" s="678">
        <f t="shared" ca="1" si="569"/>
        <v>1144.1319828255509</v>
      </c>
      <c r="Q3298" s="678">
        <f t="shared" ca="1" si="569"/>
        <v>5862.12927157172</v>
      </c>
      <c r="R3298" s="678">
        <f t="shared" ca="1" si="569"/>
        <v>420.31461620326115</v>
      </c>
      <c r="S3298" s="678">
        <f t="shared" ca="1" si="569"/>
        <v>161.58480213091164</v>
      </c>
      <c r="T3298" s="678">
        <f t="shared" ca="1" si="569"/>
        <v>488.15544418550644</v>
      </c>
      <c r="U3298" s="678">
        <f t="shared" ca="1" si="569"/>
        <v>0</v>
      </c>
      <c r="V3298" s="678">
        <f t="shared" ca="1" si="569"/>
        <v>117.53856225552857</v>
      </c>
      <c r="W3298" s="678">
        <f t="shared" ca="1" si="568"/>
        <v>535.25631865855075</v>
      </c>
      <c r="X3298" s="678">
        <f t="shared" ca="1" si="569"/>
        <v>0</v>
      </c>
      <c r="Y3298" s="678">
        <f t="shared" ca="1" si="569"/>
        <v>0</v>
      </c>
      <c r="Z3298" s="678">
        <f t="shared" ca="1" si="569"/>
        <v>0</v>
      </c>
      <c r="AA3298" t="str">
        <f t="shared" si="565"/>
        <v>ASR_CMS_19</v>
      </c>
      <c r="AB3298" s="957">
        <f t="shared" si="566"/>
        <v>45406</v>
      </c>
      <c r="AC3298" t="str">
        <f t="shared" si="567"/>
        <v>Unaudited</v>
      </c>
    </row>
    <row r="3299" spans="1:29" x14ac:dyDescent="0.25">
      <c r="A3299" t="s">
        <v>421</v>
      </c>
      <c r="B3299" t="s">
        <v>1380</v>
      </c>
      <c r="C3299" t="s">
        <v>1381</v>
      </c>
      <c r="D3299">
        <v>1900</v>
      </c>
      <c r="E3299" s="957">
        <v>1</v>
      </c>
      <c r="F3299" t="s">
        <v>439</v>
      </c>
      <c r="G3299" s="957">
        <v>91</v>
      </c>
      <c r="H3299" t="s">
        <v>389</v>
      </c>
      <c r="I3299" s="937" t="s">
        <v>489</v>
      </c>
      <c r="J3299" s="937" t="s">
        <v>445</v>
      </c>
      <c r="K3299" s="937" t="s">
        <v>0</v>
      </c>
      <c r="L3299" s="937" t="s">
        <v>97</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ASR_CMS_19</v>
      </c>
      <c r="AB3299" s="957">
        <f t="shared" si="566"/>
        <v>45406</v>
      </c>
      <c r="AC3299" t="str">
        <f t="shared" si="567"/>
        <v>Unaudited</v>
      </c>
    </row>
    <row r="3300" spans="1:29" x14ac:dyDescent="0.25">
      <c r="A3300" t="s">
        <v>421</v>
      </c>
      <c r="B3300" t="s">
        <v>1380</v>
      </c>
      <c r="C3300" t="s">
        <v>1381</v>
      </c>
      <c r="D3300">
        <v>1900</v>
      </c>
      <c r="E3300" s="957">
        <v>1</v>
      </c>
      <c r="F3300" t="s">
        <v>439</v>
      </c>
      <c r="G3300" s="957">
        <v>91</v>
      </c>
      <c r="H3300" t="s">
        <v>389</v>
      </c>
      <c r="I3300" s="937" t="s">
        <v>489</v>
      </c>
      <c r="J3300" s="937" t="s">
        <v>445</v>
      </c>
      <c r="K3300" s="937" t="s">
        <v>0</v>
      </c>
      <c r="L3300" s="937" t="s">
        <v>153</v>
      </c>
      <c r="M3300" s="958" t="s">
        <v>452</v>
      </c>
      <c r="N3300" s="678">
        <f t="shared" ca="1" si="569"/>
        <v>-7496.4588119926766</v>
      </c>
      <c r="O3300" s="678">
        <f t="shared" ca="1" si="569"/>
        <v>-1674.0008707091397</v>
      </c>
      <c r="P3300" s="678">
        <f t="shared" ca="1" si="569"/>
        <v>-285.07849279329366</v>
      </c>
      <c r="Q3300" s="678">
        <f t="shared" ca="1" si="569"/>
        <v>-2190.177999891685</v>
      </c>
      <c r="R3300" s="678">
        <f t="shared" ca="1" si="569"/>
        <v>-278.72305916465859</v>
      </c>
      <c r="S3300" s="678">
        <f t="shared" ca="1" si="569"/>
        <v>-10.202192635166012</v>
      </c>
      <c r="T3300" s="678">
        <f t="shared" ca="1" si="569"/>
        <v>-275.03190906669232</v>
      </c>
      <c r="U3300" s="678">
        <f t="shared" ca="1" si="569"/>
        <v>-6.6288744636819177E-2</v>
      </c>
      <c r="V3300" s="678">
        <f t="shared" ca="1" si="569"/>
        <v>-31.699383716127169</v>
      </c>
      <c r="W3300" s="678">
        <f t="shared" ca="1" si="568"/>
        <v>-2751.4786152712768</v>
      </c>
      <c r="X3300" s="678">
        <f t="shared" ca="1" si="569"/>
        <v>0</v>
      </c>
      <c r="Y3300" s="678">
        <f t="shared" ca="1" si="569"/>
        <v>0</v>
      </c>
      <c r="Z3300" s="678">
        <f t="shared" ca="1" si="569"/>
        <v>0</v>
      </c>
      <c r="AA3300" t="str">
        <f t="shared" si="565"/>
        <v>ASR_CMS_19</v>
      </c>
      <c r="AB3300" s="957">
        <f t="shared" si="566"/>
        <v>45406</v>
      </c>
      <c r="AC3300" t="str">
        <f t="shared" si="567"/>
        <v>Unaudited</v>
      </c>
    </row>
    <row r="3301" spans="1:29" x14ac:dyDescent="0.25">
      <c r="A3301" t="s">
        <v>421</v>
      </c>
      <c r="B3301" t="s">
        <v>1380</v>
      </c>
      <c r="C3301" t="s">
        <v>1381</v>
      </c>
      <c r="D3301">
        <v>1900</v>
      </c>
      <c r="E3301" s="957">
        <v>1</v>
      </c>
      <c r="F3301" t="s">
        <v>439</v>
      </c>
      <c r="G3301" s="957">
        <v>91</v>
      </c>
      <c r="H3301" t="s">
        <v>389</v>
      </c>
      <c r="I3301" s="937" t="s">
        <v>489</v>
      </c>
      <c r="J3301" s="937" t="s">
        <v>445</v>
      </c>
      <c r="K3301" s="937" t="s">
        <v>0</v>
      </c>
      <c r="L3301" s="937" t="s">
        <v>912</v>
      </c>
      <c r="M3301" s="958" t="s">
        <v>24</v>
      </c>
      <c r="N3301" s="678">
        <f t="shared" ca="1" si="569"/>
        <v>261402.58</v>
      </c>
      <c r="O3301" s="678">
        <f t="shared" ca="1" si="569"/>
        <v>0</v>
      </c>
      <c r="P3301" s="678">
        <f t="shared" ca="1" si="569"/>
        <v>0</v>
      </c>
      <c r="Q3301" s="678">
        <f t="shared" ca="1" si="569"/>
        <v>261402.58</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ASR_CMS_19</v>
      </c>
      <c r="AB3301" s="957">
        <f t="shared" si="566"/>
        <v>45406</v>
      </c>
      <c r="AC3301" t="str">
        <f t="shared" si="567"/>
        <v>Unaudited</v>
      </c>
    </row>
    <row r="3302" spans="1:29" x14ac:dyDescent="0.25">
      <c r="A3302" t="s">
        <v>421</v>
      </c>
      <c r="B3302" t="s">
        <v>1380</v>
      </c>
      <c r="C3302" t="s">
        <v>1381</v>
      </c>
      <c r="D3302">
        <v>1900</v>
      </c>
      <c r="E3302" s="957">
        <v>1</v>
      </c>
      <c r="F3302" t="s">
        <v>439</v>
      </c>
      <c r="G3302" s="957">
        <v>91</v>
      </c>
      <c r="H3302" t="s">
        <v>389</v>
      </c>
      <c r="I3302" s="937" t="s">
        <v>489</v>
      </c>
      <c r="J3302" s="937" t="s">
        <v>445</v>
      </c>
      <c r="K3302" s="937" t="s">
        <v>53</v>
      </c>
      <c r="L3302" s="937">
        <v>3.1</v>
      </c>
      <c r="M3302" s="958" t="s">
        <v>33</v>
      </c>
      <c r="N3302" s="678">
        <f t="shared" ca="1" si="569"/>
        <v>750845.27000000025</v>
      </c>
      <c r="O3302" s="678">
        <f t="shared" ca="1" si="569"/>
        <v>401010.82000000018</v>
      </c>
      <c r="P3302" s="678">
        <f t="shared" ca="1" si="569"/>
        <v>50338.5</v>
      </c>
      <c r="Q3302" s="678">
        <f t="shared" ca="1" si="569"/>
        <v>217306.02000000002</v>
      </c>
      <c r="R3302" s="678">
        <f t="shared" ca="1" si="569"/>
        <v>28338.359999999997</v>
      </c>
      <c r="S3302" s="678">
        <f t="shared" ca="1" si="569"/>
        <v>931.29000000000008</v>
      </c>
      <c r="T3302" s="678">
        <f t="shared" ca="1" si="569"/>
        <v>22230.31</v>
      </c>
      <c r="U3302" s="678">
        <f t="shared" ca="1" si="569"/>
        <v>0</v>
      </c>
      <c r="V3302" s="678">
        <f t="shared" ca="1" si="569"/>
        <v>3928.33</v>
      </c>
      <c r="W3302" s="678">
        <f t="shared" ca="1" si="568"/>
        <v>26761.64</v>
      </c>
      <c r="X3302" s="678">
        <f t="shared" ca="1" si="569"/>
        <v>0</v>
      </c>
      <c r="Y3302" s="678">
        <f t="shared" ca="1" si="569"/>
        <v>0</v>
      </c>
      <c r="Z3302" s="678">
        <f t="shared" ca="1" si="569"/>
        <v>0</v>
      </c>
      <c r="AA3302" t="str">
        <f t="shared" si="565"/>
        <v>ASR_CMS_19</v>
      </c>
      <c r="AB3302" s="957">
        <f t="shared" si="566"/>
        <v>45406</v>
      </c>
      <c r="AC3302" t="str">
        <f t="shared" si="567"/>
        <v>Unaudited</v>
      </c>
    </row>
    <row r="3303" spans="1:29" x14ac:dyDescent="0.25">
      <c r="A3303" t="s">
        <v>421</v>
      </c>
      <c r="B3303" t="s">
        <v>1380</v>
      </c>
      <c r="C3303" t="s">
        <v>1381</v>
      </c>
      <c r="D3303">
        <v>1900</v>
      </c>
      <c r="E3303" s="957">
        <v>1</v>
      </c>
      <c r="F3303" t="s">
        <v>439</v>
      </c>
      <c r="G3303" s="957">
        <v>91</v>
      </c>
      <c r="H3303" t="s">
        <v>389</v>
      </c>
      <c r="I3303" s="937" t="s">
        <v>489</v>
      </c>
      <c r="J3303" s="937" t="s">
        <v>445</v>
      </c>
      <c r="K3303" s="937" t="s">
        <v>53</v>
      </c>
      <c r="L3303" s="937">
        <v>3.2</v>
      </c>
      <c r="M3303" s="958" t="s">
        <v>34</v>
      </c>
      <c r="N3303" s="678">
        <f t="shared" ca="1" si="569"/>
        <v>1484449.6199999996</v>
      </c>
      <c r="O3303" s="678">
        <f t="shared" ca="1" si="569"/>
        <v>522714.14999999991</v>
      </c>
      <c r="P3303" s="678">
        <f t="shared" ca="1" si="569"/>
        <v>81482.33</v>
      </c>
      <c r="Q3303" s="678">
        <f t="shared" ca="1" si="569"/>
        <v>628765.3899999999</v>
      </c>
      <c r="R3303" s="678">
        <f t="shared" ca="1" si="569"/>
        <v>64621.25</v>
      </c>
      <c r="S3303" s="678">
        <f t="shared" ca="1" si="569"/>
        <v>846.07</v>
      </c>
      <c r="T3303" s="678">
        <f t="shared" ca="1" si="569"/>
        <v>40510.689999999995</v>
      </c>
      <c r="U3303" s="678">
        <f t="shared" ca="1" si="569"/>
        <v>0</v>
      </c>
      <c r="V3303" s="678">
        <f t="shared" ca="1" si="569"/>
        <v>7142.7500000000009</v>
      </c>
      <c r="W3303" s="678">
        <f t="shared" ca="1" si="568"/>
        <v>138366.99</v>
      </c>
      <c r="X3303" s="678">
        <f t="shared" ca="1" si="569"/>
        <v>0</v>
      </c>
      <c r="Y3303" s="678">
        <f t="shared" ca="1" si="569"/>
        <v>0</v>
      </c>
      <c r="Z3303" s="678">
        <f t="shared" ca="1" si="569"/>
        <v>0</v>
      </c>
      <c r="AA3303" t="str">
        <f t="shared" si="565"/>
        <v>ASR_CMS_19</v>
      </c>
      <c r="AB3303" s="957">
        <f t="shared" si="566"/>
        <v>45406</v>
      </c>
      <c r="AC3303" t="str">
        <f t="shared" si="567"/>
        <v>Unaudited</v>
      </c>
    </row>
    <row r="3304" spans="1:29" x14ac:dyDescent="0.25">
      <c r="A3304" t="s">
        <v>421</v>
      </c>
      <c r="B3304" t="s">
        <v>1380</v>
      </c>
      <c r="C3304" t="s">
        <v>1381</v>
      </c>
      <c r="D3304">
        <v>1900</v>
      </c>
      <c r="E3304" s="957">
        <v>1</v>
      </c>
      <c r="F3304" t="s">
        <v>439</v>
      </c>
      <c r="G3304" s="957">
        <v>91</v>
      </c>
      <c r="H3304" t="s">
        <v>389</v>
      </c>
      <c r="I3304" s="937" t="s">
        <v>489</v>
      </c>
      <c r="J3304" s="937" t="s">
        <v>445</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ASR_CMS_19</v>
      </c>
      <c r="AB3304" s="957">
        <f t="shared" si="566"/>
        <v>45406</v>
      </c>
      <c r="AC3304" t="str">
        <f t="shared" si="567"/>
        <v>Unaudited</v>
      </c>
    </row>
    <row r="3305" spans="1:29" x14ac:dyDescent="0.25">
      <c r="A3305" t="s">
        <v>421</v>
      </c>
      <c r="B3305" t="s">
        <v>1380</v>
      </c>
      <c r="C3305" t="s">
        <v>1381</v>
      </c>
      <c r="D3305">
        <v>1900</v>
      </c>
      <c r="E3305" s="957">
        <v>1</v>
      </c>
      <c r="F3305" t="s">
        <v>439</v>
      </c>
      <c r="G3305" s="957">
        <v>91</v>
      </c>
      <c r="H3305" t="s">
        <v>389</v>
      </c>
      <c r="I3305" s="937" t="s">
        <v>489</v>
      </c>
      <c r="J3305" s="937" t="s">
        <v>445</v>
      </c>
      <c r="K3305" s="937" t="s">
        <v>53</v>
      </c>
      <c r="L3305" s="945" t="s">
        <v>44</v>
      </c>
      <c r="M3305" s="960" t="s">
        <v>154</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ASR_CMS_19</v>
      </c>
      <c r="AB3305" s="957">
        <f t="shared" si="566"/>
        <v>45406</v>
      </c>
      <c r="AC3305" t="str">
        <f t="shared" si="567"/>
        <v>Unaudited</v>
      </c>
    </row>
    <row r="3306" spans="1:29" x14ac:dyDescent="0.25">
      <c r="A3306" t="s">
        <v>421</v>
      </c>
      <c r="B3306" t="s">
        <v>1380</v>
      </c>
      <c r="C3306" t="s">
        <v>1381</v>
      </c>
      <c r="D3306">
        <v>1900</v>
      </c>
      <c r="E3306" s="957">
        <v>1</v>
      </c>
      <c r="F3306" t="s">
        <v>439</v>
      </c>
      <c r="G3306" s="957">
        <v>91</v>
      </c>
      <c r="H3306" t="s">
        <v>389</v>
      </c>
      <c r="I3306" s="937" t="s">
        <v>489</v>
      </c>
      <c r="J3306" s="937" t="s">
        <v>445</v>
      </c>
      <c r="K3306" s="937" t="s">
        <v>53</v>
      </c>
      <c r="L3306" s="947" t="s">
        <v>41</v>
      </c>
      <c r="M3306" s="961" t="s">
        <v>52</v>
      </c>
      <c r="N3306" s="678">
        <f t="shared" ca="1" si="569"/>
        <v>30329.085544045549</v>
      </c>
      <c r="O3306" s="678">
        <f t="shared" ca="1" si="569"/>
        <v>16900.908103829544</v>
      </c>
      <c r="P3306" s="678">
        <f t="shared" ca="1" si="569"/>
        <v>2610.8906828382014</v>
      </c>
      <c r="Q3306" s="678">
        <f t="shared" ca="1" si="569"/>
        <v>8061.0782764551095</v>
      </c>
      <c r="R3306" s="678">
        <f t="shared" ca="1" si="569"/>
        <v>1265.4961142906268</v>
      </c>
      <c r="S3306" s="678">
        <f t="shared" ca="1" si="569"/>
        <v>57.558687444805493</v>
      </c>
      <c r="T3306" s="678">
        <f t="shared" ca="1" si="569"/>
        <v>872.11547849942826</v>
      </c>
      <c r="U3306" s="678">
        <f t="shared" ca="1" si="569"/>
        <v>0</v>
      </c>
      <c r="V3306" s="678">
        <f t="shared" ca="1" si="569"/>
        <v>127.99652871013377</v>
      </c>
      <c r="W3306" s="678">
        <f t="shared" ca="1" si="568"/>
        <v>433.04167197770096</v>
      </c>
      <c r="X3306" s="678">
        <f t="shared" ca="1" si="569"/>
        <v>0</v>
      </c>
      <c r="Y3306" s="678">
        <f t="shared" ca="1" si="569"/>
        <v>0</v>
      </c>
      <c r="Z3306" s="678">
        <f t="shared" ca="1" si="569"/>
        <v>0</v>
      </c>
      <c r="AA3306" t="str">
        <f t="shared" si="565"/>
        <v>ASR_CMS_19</v>
      </c>
      <c r="AB3306" s="957">
        <f t="shared" si="566"/>
        <v>45406</v>
      </c>
      <c r="AC3306" t="str">
        <f t="shared" si="567"/>
        <v>Unaudited</v>
      </c>
    </row>
    <row r="3307" spans="1:29" x14ac:dyDescent="0.25">
      <c r="A3307" t="s">
        <v>421</v>
      </c>
      <c r="B3307" t="s">
        <v>1380</v>
      </c>
      <c r="C3307" t="s">
        <v>1381</v>
      </c>
      <c r="D3307">
        <v>1900</v>
      </c>
      <c r="E3307" s="957">
        <v>1</v>
      </c>
      <c r="F3307" t="s">
        <v>439</v>
      </c>
      <c r="G3307" s="957">
        <v>91</v>
      </c>
      <c r="H3307" t="s">
        <v>389</v>
      </c>
      <c r="I3307" s="958" t="s">
        <v>489</v>
      </c>
      <c r="J3307" s="958" t="s">
        <v>445</v>
      </c>
      <c r="K3307" s="958" t="s">
        <v>53</v>
      </c>
      <c r="L3307" s="937" t="s">
        <v>42</v>
      </c>
      <c r="M3307" s="958" t="s">
        <v>155</v>
      </c>
      <c r="N3307" s="678">
        <f t="shared" ca="1" si="569"/>
        <v>38568.748745353012</v>
      </c>
      <c r="O3307" s="678">
        <f t="shared" ca="1" si="569"/>
        <v>15934.903718312924</v>
      </c>
      <c r="P3307" s="678">
        <f t="shared" ca="1" si="569"/>
        <v>2275.3417088502647</v>
      </c>
      <c r="Q3307" s="678">
        <f t="shared" ca="1" si="569"/>
        <v>14598.937530169896</v>
      </c>
      <c r="R3307" s="678">
        <f t="shared" ca="1" si="569"/>
        <v>1604.5633901065112</v>
      </c>
      <c r="S3307" s="678">
        <f t="shared" ca="1" si="569"/>
        <v>30.678773147173366</v>
      </c>
      <c r="T3307" s="678">
        <f t="shared" ca="1" si="569"/>
        <v>1082.9640061815303</v>
      </c>
      <c r="U3307" s="678">
        <f t="shared" ca="1" si="569"/>
        <v>0</v>
      </c>
      <c r="V3307" s="678">
        <f t="shared" ca="1" si="569"/>
        <v>191.09643055667286</v>
      </c>
      <c r="W3307" s="678">
        <f t="shared" ca="1" si="568"/>
        <v>2850.263188028046</v>
      </c>
      <c r="X3307" s="678">
        <f t="shared" ca="1" si="569"/>
        <v>0</v>
      </c>
      <c r="Y3307" s="678">
        <f t="shared" ca="1" si="569"/>
        <v>0</v>
      </c>
      <c r="Z3307" s="678">
        <f t="shared" ca="1" si="569"/>
        <v>0</v>
      </c>
      <c r="AA3307" t="str">
        <f t="shared" si="565"/>
        <v>ASR_CMS_19</v>
      </c>
      <c r="AB3307" s="957">
        <f t="shared" si="566"/>
        <v>45406</v>
      </c>
      <c r="AC3307" t="str">
        <f t="shared" si="567"/>
        <v>Unaudited</v>
      </c>
    </row>
    <row r="3308" spans="1:29" x14ac:dyDescent="0.25">
      <c r="A3308" t="s">
        <v>421</v>
      </c>
      <c r="B3308" t="s">
        <v>1380</v>
      </c>
      <c r="C3308" t="s">
        <v>1381</v>
      </c>
      <c r="D3308">
        <v>1900</v>
      </c>
      <c r="E3308" s="957">
        <v>1</v>
      </c>
      <c r="F3308" t="s">
        <v>439</v>
      </c>
      <c r="G3308" s="957">
        <v>91</v>
      </c>
      <c r="H3308" t="s">
        <v>389</v>
      </c>
      <c r="I3308" s="937" t="s">
        <v>489</v>
      </c>
      <c r="J3308" s="937" t="s">
        <v>445</v>
      </c>
      <c r="K3308" s="937" t="s">
        <v>53</v>
      </c>
      <c r="L3308" s="937" t="s">
        <v>43</v>
      </c>
      <c r="M3308" s="962" t="s">
        <v>463</v>
      </c>
      <c r="N3308" s="678">
        <f t="shared" ca="1" si="569"/>
        <v>60813.517096974523</v>
      </c>
      <c r="O3308" s="678">
        <f t="shared" ca="1" si="569"/>
        <v>13579.995985352445</v>
      </c>
      <c r="P3308" s="678">
        <f t="shared" ca="1" si="569"/>
        <v>2312.6420394293268</v>
      </c>
      <c r="Q3308" s="678">
        <f t="shared" ca="1" si="569"/>
        <v>17767.379316318264</v>
      </c>
      <c r="R3308" s="678">
        <f t="shared" ca="1" si="569"/>
        <v>2261.0848600561303</v>
      </c>
      <c r="S3308" s="678">
        <f t="shared" ca="1" si="569"/>
        <v>82.763239524873143</v>
      </c>
      <c r="T3308" s="678">
        <f t="shared" ca="1" si="569"/>
        <v>2231.1411459345954</v>
      </c>
      <c r="U3308" s="678">
        <f t="shared" ca="1" si="569"/>
        <v>0.53775413250574655</v>
      </c>
      <c r="V3308" s="678">
        <f t="shared" ca="1" si="569"/>
        <v>257.15488631782785</v>
      </c>
      <c r="W3308" s="678">
        <f t="shared" ca="1" si="568"/>
        <v>22320.817869908555</v>
      </c>
      <c r="X3308" s="678">
        <f t="shared" ca="1" si="569"/>
        <v>0</v>
      </c>
      <c r="Y3308" s="678">
        <f t="shared" ca="1" si="569"/>
        <v>0</v>
      </c>
      <c r="Z3308" s="678">
        <f t="shared" ca="1" si="569"/>
        <v>0</v>
      </c>
      <c r="AA3308" t="str">
        <f t="shared" si="565"/>
        <v>ASR_CMS_19</v>
      </c>
      <c r="AB3308" s="957">
        <f t="shared" si="566"/>
        <v>45406</v>
      </c>
      <c r="AC3308" t="str">
        <f t="shared" si="567"/>
        <v>Unaudited</v>
      </c>
    </row>
    <row r="3309" spans="1:29" x14ac:dyDescent="0.25">
      <c r="A3309" t="s">
        <v>421</v>
      </c>
      <c r="B3309" t="s">
        <v>1380</v>
      </c>
      <c r="C3309" t="s">
        <v>1381</v>
      </c>
      <c r="D3309">
        <v>1900</v>
      </c>
      <c r="E3309" s="957">
        <v>1</v>
      </c>
      <c r="F3309" t="s">
        <v>439</v>
      </c>
      <c r="G3309" s="957">
        <v>91</v>
      </c>
      <c r="H3309" t="s">
        <v>389</v>
      </c>
      <c r="I3309" s="937" t="s">
        <v>489</v>
      </c>
      <c r="J3309" s="937" t="s">
        <v>445</v>
      </c>
      <c r="K3309" s="937" t="s">
        <v>915</v>
      </c>
      <c r="L3309" s="937" t="s">
        <v>916</v>
      </c>
      <c r="M3309" s="962" t="s">
        <v>915</v>
      </c>
      <c r="N3309" s="678">
        <f t="shared" ca="1" si="569"/>
        <v>8430.18</v>
      </c>
      <c r="O3309" s="678">
        <f t="shared" ca="1" si="569"/>
        <v>6048.95</v>
      </c>
      <c r="P3309" s="678">
        <f t="shared" ca="1" si="569"/>
        <v>0</v>
      </c>
      <c r="Q3309" s="678">
        <f t="shared" ca="1" si="569"/>
        <v>0</v>
      </c>
      <c r="R3309" s="678">
        <f t="shared" ca="1" si="569"/>
        <v>0</v>
      </c>
      <c r="S3309" s="678">
        <f t="shared" ca="1" si="569"/>
        <v>0</v>
      </c>
      <c r="T3309" s="678">
        <f t="shared" ca="1" si="569"/>
        <v>0</v>
      </c>
      <c r="U3309" s="678">
        <f t="shared" ca="1" si="569"/>
        <v>0</v>
      </c>
      <c r="V3309" s="678">
        <f t="shared" ca="1" si="569"/>
        <v>2381.23</v>
      </c>
      <c r="W3309" s="678">
        <f t="shared" ca="1" si="568"/>
        <v>0</v>
      </c>
      <c r="X3309" s="678">
        <f t="shared" ca="1" si="569"/>
        <v>0</v>
      </c>
      <c r="Y3309" s="678">
        <f t="shared" ca="1" si="569"/>
        <v>0</v>
      </c>
      <c r="Z3309" s="678">
        <f t="shared" ca="1" si="569"/>
        <v>0</v>
      </c>
      <c r="AA3309" t="str">
        <f t="shared" si="565"/>
        <v>ASR_CMS_19</v>
      </c>
      <c r="AB3309" s="957">
        <f t="shared" si="566"/>
        <v>45406</v>
      </c>
      <c r="AC3309" t="str">
        <f t="shared" si="567"/>
        <v>Unaudited</v>
      </c>
    </row>
    <row r="3310" spans="1:29" x14ac:dyDescent="0.25">
      <c r="A3310" t="s">
        <v>421</v>
      </c>
      <c r="B3310" t="s">
        <v>1380</v>
      </c>
      <c r="C3310" t="s">
        <v>1381</v>
      </c>
      <c r="D3310">
        <v>1900</v>
      </c>
      <c r="E3310" s="957">
        <v>1</v>
      </c>
      <c r="F3310" t="s">
        <v>439</v>
      </c>
      <c r="G3310" s="957">
        <v>91</v>
      </c>
      <c r="H3310" t="s">
        <v>389</v>
      </c>
      <c r="I3310" s="937" t="s">
        <v>489</v>
      </c>
      <c r="J3310" s="937" t="s">
        <v>445</v>
      </c>
      <c r="K3310" s="937" t="s">
        <v>915</v>
      </c>
      <c r="L3310" s="937" t="s">
        <v>917</v>
      </c>
      <c r="M3310" s="962" t="s">
        <v>920</v>
      </c>
      <c r="N3310" s="678">
        <f t="shared" ca="1" si="569"/>
        <v>3.0417445100897131</v>
      </c>
      <c r="O3310" s="678">
        <f t="shared" ca="1" si="569"/>
        <v>2.1825584334269461</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0.85918607666276725</v>
      </c>
      <c r="W3310" s="678">
        <f t="shared" ca="1" si="568"/>
        <v>0</v>
      </c>
      <c r="X3310" s="678">
        <f t="shared" ca="1" si="569"/>
        <v>0</v>
      </c>
      <c r="Y3310" s="678">
        <f t="shared" ca="1" si="569"/>
        <v>0</v>
      </c>
      <c r="Z3310" s="678">
        <f t="shared" ca="1" si="569"/>
        <v>0</v>
      </c>
      <c r="AA3310" t="str">
        <f t="shared" si="565"/>
        <v>ASR_CMS_19</v>
      </c>
      <c r="AB3310" s="957">
        <f t="shared" si="566"/>
        <v>45406</v>
      </c>
      <c r="AC3310" t="str">
        <f t="shared" si="567"/>
        <v>Unaudited</v>
      </c>
    </row>
    <row r="3311" spans="1:29" x14ac:dyDescent="0.25">
      <c r="A3311" t="s">
        <v>421</v>
      </c>
      <c r="B3311" t="s">
        <v>1380</v>
      </c>
      <c r="C3311" t="s">
        <v>1381</v>
      </c>
      <c r="D3311">
        <v>1900</v>
      </c>
      <c r="E3311" s="957">
        <v>1</v>
      </c>
      <c r="F3311" t="s">
        <v>439</v>
      </c>
      <c r="G3311" s="957">
        <v>91</v>
      </c>
      <c r="H3311" t="s">
        <v>389</v>
      </c>
      <c r="I3311" s="937" t="s">
        <v>489</v>
      </c>
      <c r="J3311" s="937" t="s">
        <v>445</v>
      </c>
      <c r="K3311" s="937" t="s">
        <v>915</v>
      </c>
      <c r="L3311" s="937" t="s">
        <v>918</v>
      </c>
      <c r="M3311" s="962" t="s">
        <v>921</v>
      </c>
      <c r="N3311" s="678">
        <f t="shared" ca="1" si="569"/>
        <v>-15.884644367558858</v>
      </c>
      <c r="O3311" s="678">
        <f t="shared" ca="1" si="569"/>
        <v>-3.5471292738458038</v>
      </c>
      <c r="P3311" s="678">
        <f t="shared" ca="1" si="569"/>
        <v>-0.60406794573682832</v>
      </c>
      <c r="Q3311" s="678">
        <f t="shared" ca="1" si="569"/>
        <v>-4.6408843832069291</v>
      </c>
      <c r="R3311" s="678">
        <f t="shared" ca="1" si="569"/>
        <v>-0.59060108017745394</v>
      </c>
      <c r="S3311" s="678">
        <f t="shared" ca="1" si="569"/>
        <v>-2.1617967342084633E-2</v>
      </c>
      <c r="T3311" s="678">
        <f t="shared" ca="1" si="569"/>
        <v>-0.58277970636830623</v>
      </c>
      <c r="U3311" s="678">
        <f t="shared" ca="1" si="569"/>
        <v>-1.4046273854573482E-4</v>
      </c>
      <c r="V3311" s="678">
        <f t="shared" ca="1" si="569"/>
        <v>-6.7169506246859426E-2</v>
      </c>
      <c r="W3311" s="678">
        <f t="shared" ca="1" si="568"/>
        <v>-5.8302540418960458</v>
      </c>
      <c r="X3311" s="678">
        <f t="shared" ca="1" si="569"/>
        <v>0</v>
      </c>
      <c r="Y3311" s="678">
        <f t="shared" ca="1" si="569"/>
        <v>0</v>
      </c>
      <c r="Z3311" s="678">
        <f t="shared" ca="1" si="569"/>
        <v>0</v>
      </c>
      <c r="AA3311" t="str">
        <f t="shared" si="565"/>
        <v>ASR_CMS_19</v>
      </c>
      <c r="AB3311" s="957">
        <f t="shared" si="566"/>
        <v>45406</v>
      </c>
      <c r="AC3311" t="str">
        <f t="shared" si="567"/>
        <v>Unaudited</v>
      </c>
    </row>
    <row r="3312" spans="1:29" x14ac:dyDescent="0.25">
      <c r="A3312" t="s">
        <v>421</v>
      </c>
      <c r="B3312" t="s">
        <v>1380</v>
      </c>
      <c r="C3312" t="s">
        <v>1381</v>
      </c>
      <c r="D3312">
        <v>1900</v>
      </c>
      <c r="E3312" s="957">
        <v>1</v>
      </c>
      <c r="F3312" t="s">
        <v>439</v>
      </c>
      <c r="G3312" s="957">
        <v>91</v>
      </c>
      <c r="H3312" t="s">
        <v>389</v>
      </c>
      <c r="I3312" s="937" t="s">
        <v>489</v>
      </c>
      <c r="J3312" s="937" t="s">
        <v>445</v>
      </c>
      <c r="K3312" s="937" t="s">
        <v>446</v>
      </c>
      <c r="L3312" s="937">
        <v>5.0999999999999996</v>
      </c>
      <c r="M3312" s="962" t="s">
        <v>37</v>
      </c>
      <c r="N3312" s="678">
        <f t="shared" ca="1" si="569"/>
        <v>975414.08000000031</v>
      </c>
      <c r="O3312" s="678">
        <f t="shared" ca="1" si="569"/>
        <v>336629.7100000002</v>
      </c>
      <c r="P3312" s="678">
        <f t="shared" ca="1" si="569"/>
        <v>229252.89000000007</v>
      </c>
      <c r="Q3312" s="678">
        <f t="shared" ca="1" si="569"/>
        <v>169376.12</v>
      </c>
      <c r="R3312" s="678">
        <f t="shared" ca="1" si="569"/>
        <v>128531.62999999999</v>
      </c>
      <c r="S3312" s="678">
        <f t="shared" ca="1" si="569"/>
        <v>4651.1400000000003</v>
      </c>
      <c r="T3312" s="678">
        <f t="shared" ca="1" si="569"/>
        <v>75534.830000000016</v>
      </c>
      <c r="U3312" s="678">
        <f t="shared" ca="1" si="569"/>
        <v>0</v>
      </c>
      <c r="V3312" s="678">
        <f t="shared" ca="1" si="569"/>
        <v>26273.95</v>
      </c>
      <c r="W3312" s="678">
        <f t="shared" ca="1" si="568"/>
        <v>5163.8100000000004</v>
      </c>
      <c r="X3312" s="678">
        <f t="shared" ca="1" si="569"/>
        <v>0</v>
      </c>
      <c r="Y3312" s="678">
        <f t="shared" ca="1" si="569"/>
        <v>0</v>
      </c>
      <c r="Z3312" s="678">
        <f t="shared" ca="1" si="569"/>
        <v>0</v>
      </c>
      <c r="AA3312" t="str">
        <f t="shared" si="565"/>
        <v>ASR_CMS_19</v>
      </c>
      <c r="AB3312" s="957">
        <f t="shared" si="566"/>
        <v>45406</v>
      </c>
      <c r="AC3312" t="str">
        <f t="shared" si="567"/>
        <v>Unaudited</v>
      </c>
    </row>
    <row r="3313" spans="1:29" ht="30" x14ac:dyDescent="0.25">
      <c r="A3313" t="s">
        <v>421</v>
      </c>
      <c r="B3313" t="s">
        <v>1380</v>
      </c>
      <c r="C3313" t="s">
        <v>1381</v>
      </c>
      <c r="D3313">
        <v>1900</v>
      </c>
      <c r="E3313" s="957">
        <v>1</v>
      </c>
      <c r="F3313" t="s">
        <v>439</v>
      </c>
      <c r="G3313" s="957">
        <v>91</v>
      </c>
      <c r="H3313" t="s">
        <v>389</v>
      </c>
      <c r="I3313" s="937" t="s">
        <v>489</v>
      </c>
      <c r="J3313" s="937" t="s">
        <v>445</v>
      </c>
      <c r="K3313" s="937" t="s">
        <v>446</v>
      </c>
      <c r="L3313" s="937">
        <v>5.2</v>
      </c>
      <c r="M3313" s="962" t="s">
        <v>304</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ASR_CMS_19</v>
      </c>
      <c r="AB3313" s="957">
        <f t="shared" si="566"/>
        <v>45406</v>
      </c>
      <c r="AC3313" t="str">
        <f t="shared" si="567"/>
        <v>Unaudited</v>
      </c>
    </row>
    <row r="3314" spans="1:29" ht="30" x14ac:dyDescent="0.25">
      <c r="A3314" t="s">
        <v>421</v>
      </c>
      <c r="B3314" t="s">
        <v>1380</v>
      </c>
      <c r="C3314" t="s">
        <v>1381</v>
      </c>
      <c r="D3314">
        <v>1900</v>
      </c>
      <c r="E3314" s="957">
        <v>1</v>
      </c>
      <c r="F3314" t="s">
        <v>439</v>
      </c>
      <c r="G3314" s="957">
        <v>91</v>
      </c>
      <c r="H3314" t="s">
        <v>389</v>
      </c>
      <c r="I3314" s="937" t="s">
        <v>489</v>
      </c>
      <c r="J3314" s="937" t="s">
        <v>445</v>
      </c>
      <c r="K3314" s="937" t="s">
        <v>446</v>
      </c>
      <c r="L3314" s="945">
        <v>5.3</v>
      </c>
      <c r="M3314" s="960" t="s">
        <v>305</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1755.4574281138455</v>
      </c>
      <c r="O3314" s="678">
        <f t="shared" ca="1" si="570"/>
        <v>605.83411400346995</v>
      </c>
      <c r="P3314" s="678">
        <f t="shared" ca="1" si="570"/>
        <v>412.58753274000958</v>
      </c>
      <c r="Q3314" s="678">
        <f t="shared" ca="1" si="570"/>
        <v>304.82702074497649</v>
      </c>
      <c r="R3314" s="678">
        <f t="shared" ca="1" si="570"/>
        <v>231.31899493503357</v>
      </c>
      <c r="S3314" s="678">
        <f t="shared" ca="1" si="570"/>
        <v>8.3706791091199246</v>
      </c>
      <c r="T3314" s="678">
        <f t="shared" ca="1" si="570"/>
        <v>135.94039815871483</v>
      </c>
      <c r="U3314" s="678">
        <f t="shared" ca="1" si="570"/>
        <v>0</v>
      </c>
      <c r="V3314" s="678">
        <f t="shared" ca="1" si="570"/>
        <v>47.285354639735957</v>
      </c>
      <c r="W3314" s="678">
        <f t="shared" ca="1" si="568"/>
        <v>9.2933337827854157</v>
      </c>
      <c r="X3314" s="678">
        <f t="shared" ca="1" si="570"/>
        <v>0</v>
      </c>
      <c r="Y3314" s="678">
        <f t="shared" ca="1" si="570"/>
        <v>0</v>
      </c>
      <c r="Z3314" s="678">
        <f t="shared" ca="1" si="570"/>
        <v>0</v>
      </c>
      <c r="AA3314" t="str">
        <f t="shared" si="565"/>
        <v>ASR_CMS_19</v>
      </c>
      <c r="AB3314" s="957">
        <f t="shared" si="566"/>
        <v>45406</v>
      </c>
      <c r="AC3314" t="str">
        <f t="shared" si="567"/>
        <v>Unaudited</v>
      </c>
    </row>
    <row r="3315" spans="1:29" x14ac:dyDescent="0.25">
      <c r="A3315" t="s">
        <v>421</v>
      </c>
      <c r="B3315" t="s">
        <v>1380</v>
      </c>
      <c r="C3315" t="s">
        <v>1381</v>
      </c>
      <c r="D3315">
        <v>1900</v>
      </c>
      <c r="E3315" s="957">
        <v>1</v>
      </c>
      <c r="F3315" t="s">
        <v>439</v>
      </c>
      <c r="G3315" s="957">
        <v>91</v>
      </c>
      <c r="H3315" t="s">
        <v>389</v>
      </c>
      <c r="I3315" s="962" t="s">
        <v>489</v>
      </c>
      <c r="J3315" s="962" t="s">
        <v>445</v>
      </c>
      <c r="K3315" s="962" t="s">
        <v>446</v>
      </c>
      <c r="L3315" s="937" t="s">
        <v>82</v>
      </c>
      <c r="M3315" s="962" t="s">
        <v>454</v>
      </c>
      <c r="N3315" s="678">
        <f t="shared" ca="1" si="571"/>
        <v>-1164.5938891306037</v>
      </c>
      <c r="O3315" s="678">
        <f t="shared" ca="1" si="570"/>
        <v>-260.0602809033453</v>
      </c>
      <c r="P3315" s="678">
        <f t="shared" ca="1" si="570"/>
        <v>-44.28766687792708</v>
      </c>
      <c r="Q3315" s="678">
        <f t="shared" ca="1" si="570"/>
        <v>-340.24970706190499</v>
      </c>
      <c r="R3315" s="678">
        <f t="shared" ca="1" si="570"/>
        <v>-43.300334144924825</v>
      </c>
      <c r="S3315" s="678">
        <f t="shared" ca="1" si="570"/>
        <v>-1.5849365009035943</v>
      </c>
      <c r="T3315" s="678">
        <f t="shared" ca="1" si="570"/>
        <v>-42.726904615627824</v>
      </c>
      <c r="U3315" s="678">
        <f t="shared" ca="1" si="570"/>
        <v>-1.0298124602335788E-2</v>
      </c>
      <c r="V3315" s="678">
        <f t="shared" ca="1" si="570"/>
        <v>-4.9245796569907085</v>
      </c>
      <c r="W3315" s="678">
        <f t="shared" ca="1" si="568"/>
        <v>-427.44918124437692</v>
      </c>
      <c r="X3315" s="678">
        <f t="shared" ca="1" si="570"/>
        <v>0</v>
      </c>
      <c r="Y3315" s="678">
        <f t="shared" ca="1" si="570"/>
        <v>0</v>
      </c>
      <c r="Z3315" s="678">
        <f t="shared" ca="1" si="570"/>
        <v>0</v>
      </c>
      <c r="AA3315" t="str">
        <f t="shared" si="565"/>
        <v>ASR_CMS_19</v>
      </c>
      <c r="AB3315" s="957">
        <f t="shared" si="566"/>
        <v>45406</v>
      </c>
      <c r="AC3315" t="str">
        <f t="shared" si="567"/>
        <v>Unaudited</v>
      </c>
    </row>
    <row r="3316" spans="1:29" x14ac:dyDescent="0.25">
      <c r="A3316" t="s">
        <v>421</v>
      </c>
      <c r="B3316" t="s">
        <v>1380</v>
      </c>
      <c r="C3316" t="s">
        <v>1381</v>
      </c>
      <c r="D3316">
        <v>1900</v>
      </c>
      <c r="E3316" s="957">
        <v>1</v>
      </c>
      <c r="F3316" t="s">
        <v>439</v>
      </c>
      <c r="G3316" s="957">
        <v>91</v>
      </c>
      <c r="H3316" t="s">
        <v>389</v>
      </c>
      <c r="I3316" s="937" t="s">
        <v>489</v>
      </c>
      <c r="J3316" s="937" t="s">
        <v>445</v>
      </c>
      <c r="K3316" s="937" t="s">
        <v>447</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ASR_CMS_19</v>
      </c>
      <c r="AB3316" s="957">
        <f t="shared" si="566"/>
        <v>45406</v>
      </c>
      <c r="AC3316" t="str">
        <f t="shared" si="567"/>
        <v>Unaudited</v>
      </c>
    </row>
    <row r="3317" spans="1:29" x14ac:dyDescent="0.25">
      <c r="A3317" t="s">
        <v>421</v>
      </c>
      <c r="B3317" t="s">
        <v>1380</v>
      </c>
      <c r="C3317" t="s">
        <v>1381</v>
      </c>
      <c r="D3317">
        <v>1900</v>
      </c>
      <c r="E3317" s="957">
        <v>1</v>
      </c>
      <c r="F3317" t="s">
        <v>439</v>
      </c>
      <c r="G3317" s="957">
        <v>91</v>
      </c>
      <c r="H3317" t="s">
        <v>389</v>
      </c>
      <c r="I3317" s="937" t="s">
        <v>489</v>
      </c>
      <c r="J3317" s="937" t="s">
        <v>445</v>
      </c>
      <c r="K3317" s="937" t="s">
        <v>447</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ASR_CMS_19</v>
      </c>
      <c r="AB3317" s="957">
        <f t="shared" si="566"/>
        <v>45406</v>
      </c>
      <c r="AC3317" t="str">
        <f t="shared" si="567"/>
        <v>Unaudited</v>
      </c>
    </row>
    <row r="3318" spans="1:29" x14ac:dyDescent="0.25">
      <c r="A3318" t="s">
        <v>421</v>
      </c>
      <c r="B3318" t="s">
        <v>1380</v>
      </c>
      <c r="C3318" t="s">
        <v>1381</v>
      </c>
      <c r="D3318">
        <v>1900</v>
      </c>
      <c r="E3318" s="957">
        <v>1</v>
      </c>
      <c r="F3318" t="s">
        <v>439</v>
      </c>
      <c r="G3318" s="957">
        <v>91</v>
      </c>
      <c r="H3318" t="s">
        <v>389</v>
      </c>
      <c r="I3318" s="937" t="s">
        <v>489</v>
      </c>
      <c r="J3318" s="937" t="s">
        <v>445</v>
      </c>
      <c r="K3318" s="937" t="s">
        <v>447</v>
      </c>
      <c r="L3318" s="947">
        <v>6.3</v>
      </c>
      <c r="M3318" s="964" t="s">
        <v>185</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ASR_CMS_19</v>
      </c>
      <c r="AB3318" s="957">
        <f t="shared" si="566"/>
        <v>45406</v>
      </c>
      <c r="AC3318" t="str">
        <f t="shared" si="567"/>
        <v>Unaudited</v>
      </c>
    </row>
    <row r="3319" spans="1:29" x14ac:dyDescent="0.25">
      <c r="A3319" t="s">
        <v>421</v>
      </c>
      <c r="B3319" t="s">
        <v>1380</v>
      </c>
      <c r="C3319" t="s">
        <v>1381</v>
      </c>
      <c r="D3319">
        <v>1900</v>
      </c>
      <c r="E3319" s="957">
        <v>1</v>
      </c>
      <c r="F3319" t="s">
        <v>439</v>
      </c>
      <c r="G3319" s="957">
        <v>91</v>
      </c>
      <c r="H3319" t="s">
        <v>389</v>
      </c>
      <c r="I3319" s="963" t="s">
        <v>489</v>
      </c>
      <c r="J3319" s="963" t="s">
        <v>445</v>
      </c>
      <c r="K3319" s="963" t="s">
        <v>447</v>
      </c>
      <c r="L3319" s="943" t="s">
        <v>87</v>
      </c>
      <c r="M3319" s="963" t="s">
        <v>455</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ASR_CMS_19</v>
      </c>
      <c r="AB3319" s="957">
        <f t="shared" si="566"/>
        <v>45406</v>
      </c>
      <c r="AC3319" t="str">
        <f t="shared" si="567"/>
        <v>Unaudited</v>
      </c>
    </row>
    <row r="3320" spans="1:29" x14ac:dyDescent="0.25">
      <c r="A3320" t="s">
        <v>421</v>
      </c>
      <c r="B3320" t="s">
        <v>1380</v>
      </c>
      <c r="C3320" t="s">
        <v>1381</v>
      </c>
      <c r="D3320">
        <v>1900</v>
      </c>
      <c r="E3320" s="957">
        <v>1</v>
      </c>
      <c r="F3320" t="s">
        <v>439</v>
      </c>
      <c r="G3320" s="957">
        <v>91</v>
      </c>
      <c r="H3320" t="s">
        <v>389</v>
      </c>
      <c r="I3320" s="937" t="s">
        <v>489</v>
      </c>
      <c r="J3320" s="937" t="s">
        <v>445</v>
      </c>
      <c r="K3320" s="937" t="s">
        <v>448</v>
      </c>
      <c r="L3320" s="937">
        <v>7.1</v>
      </c>
      <c r="M3320" s="962" t="s">
        <v>20</v>
      </c>
      <c r="N3320" s="678">
        <f t="shared" ca="1" si="571"/>
        <v>942023.1100000001</v>
      </c>
      <c r="O3320" s="678">
        <f t="shared" ca="1" si="570"/>
        <v>201251.09449126804</v>
      </c>
      <c r="P3320" s="678">
        <f t="shared" ca="1" si="570"/>
        <v>13333.225775014222</v>
      </c>
      <c r="Q3320" s="678">
        <f t="shared" ca="1" si="570"/>
        <v>476343.11700864264</v>
      </c>
      <c r="R3320" s="678">
        <f t="shared" ca="1" si="570"/>
        <v>28386.44878960793</v>
      </c>
      <c r="S3320" s="678">
        <f t="shared" ca="1" si="570"/>
        <v>2646.4072609058348</v>
      </c>
      <c r="T3320" s="678">
        <f t="shared" ca="1" si="570"/>
        <v>62605.308428059609</v>
      </c>
      <c r="U3320" s="678">
        <f t="shared" ca="1" si="570"/>
        <v>0</v>
      </c>
      <c r="V3320" s="678">
        <f t="shared" ca="1" si="570"/>
        <v>5109.9134686207854</v>
      </c>
      <c r="W3320" s="678">
        <f t="shared" ca="1" si="568"/>
        <v>152347.59477788105</v>
      </c>
      <c r="X3320" s="678">
        <f t="shared" ca="1" si="570"/>
        <v>0</v>
      </c>
      <c r="Y3320" s="678">
        <f t="shared" ca="1" si="570"/>
        <v>0</v>
      </c>
      <c r="Z3320" s="678">
        <f t="shared" ca="1" si="570"/>
        <v>0</v>
      </c>
      <c r="AA3320" t="str">
        <f t="shared" si="565"/>
        <v>ASR_CMS_19</v>
      </c>
      <c r="AB3320" s="957">
        <f t="shared" si="566"/>
        <v>45406</v>
      </c>
      <c r="AC3320" t="str">
        <f t="shared" si="567"/>
        <v>Unaudited</v>
      </c>
    </row>
    <row r="3321" spans="1:29" x14ac:dyDescent="0.25">
      <c r="A3321" t="s">
        <v>421</v>
      </c>
      <c r="B3321" t="s">
        <v>1380</v>
      </c>
      <c r="C3321" t="s">
        <v>1381</v>
      </c>
      <c r="D3321">
        <v>1900</v>
      </c>
      <c r="E3321" s="957">
        <v>1</v>
      </c>
      <c r="F3321" t="s">
        <v>439</v>
      </c>
      <c r="G3321" s="957">
        <v>91</v>
      </c>
      <c r="H3321" t="s">
        <v>389</v>
      </c>
      <c r="I3321" s="937" t="s">
        <v>489</v>
      </c>
      <c r="J3321" s="937" t="s">
        <v>445</v>
      </c>
      <c r="K3321" s="937" t="s">
        <v>448</v>
      </c>
      <c r="L3321" s="937">
        <v>7.2</v>
      </c>
      <c r="M3321" s="962"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ASR_CMS_19</v>
      </c>
      <c r="AB3321" s="957">
        <f t="shared" si="566"/>
        <v>45406</v>
      </c>
      <c r="AC3321" t="str">
        <f t="shared" si="567"/>
        <v>Unaudited</v>
      </c>
    </row>
    <row r="3322" spans="1:29" x14ac:dyDescent="0.25">
      <c r="A3322" t="s">
        <v>421</v>
      </c>
      <c r="B3322" t="s">
        <v>1380</v>
      </c>
      <c r="C3322" t="s">
        <v>1381</v>
      </c>
      <c r="D3322">
        <v>1900</v>
      </c>
      <c r="E3322" s="957">
        <v>1</v>
      </c>
      <c r="F3322" t="s">
        <v>439</v>
      </c>
      <c r="G3322" s="957">
        <v>91</v>
      </c>
      <c r="H3322" t="s">
        <v>389</v>
      </c>
      <c r="I3322" s="937" t="s">
        <v>489</v>
      </c>
      <c r="J3322" s="937" t="s">
        <v>445</v>
      </c>
      <c r="K3322" s="937" t="s">
        <v>448</v>
      </c>
      <c r="L3322" s="937">
        <v>7.3</v>
      </c>
      <c r="M3322" s="962" t="s">
        <v>156</v>
      </c>
      <c r="N3322" s="678">
        <f t="shared" ca="1" si="571"/>
        <v>2.3999115480593107</v>
      </c>
      <c r="O3322" s="678">
        <f t="shared" ca="1" si="570"/>
        <v>0.71974930489038236</v>
      </c>
      <c r="P3322" s="678">
        <f t="shared" ca="1" si="570"/>
        <v>0.22724498503822416</v>
      </c>
      <c r="Q3322" s="678">
        <f t="shared" ca="1" si="570"/>
        <v>0.70840801476043935</v>
      </c>
      <c r="R3322" s="678">
        <f t="shared" ca="1" si="570"/>
        <v>0.1685656281861905</v>
      </c>
      <c r="S3322" s="678">
        <f t="shared" ca="1" si="570"/>
        <v>0</v>
      </c>
      <c r="T3322" s="678">
        <f t="shared" ca="1" si="570"/>
        <v>3.2204893476719509E-2</v>
      </c>
      <c r="U3322" s="678">
        <f t="shared" ca="1" si="570"/>
        <v>0</v>
      </c>
      <c r="V3322" s="678">
        <f t="shared" ca="1" si="570"/>
        <v>0.13285953056429048</v>
      </c>
      <c r="W3322" s="678">
        <f t="shared" ca="1" si="568"/>
        <v>0.41087919114306409</v>
      </c>
      <c r="X3322" s="678">
        <f t="shared" ca="1" si="570"/>
        <v>0</v>
      </c>
      <c r="Y3322" s="678">
        <f t="shared" ca="1" si="570"/>
        <v>0</v>
      </c>
      <c r="Z3322" s="678">
        <f t="shared" ca="1" si="570"/>
        <v>0</v>
      </c>
      <c r="AA3322" t="str">
        <f t="shared" si="565"/>
        <v>ASR_CMS_19</v>
      </c>
      <c r="AB3322" s="957">
        <f t="shared" si="566"/>
        <v>45406</v>
      </c>
      <c r="AC3322" t="str">
        <f t="shared" si="567"/>
        <v>Unaudited</v>
      </c>
    </row>
    <row r="3323" spans="1:29" x14ac:dyDescent="0.25">
      <c r="A3323" t="s">
        <v>421</v>
      </c>
      <c r="B3323" t="s">
        <v>1380</v>
      </c>
      <c r="C3323" t="s">
        <v>1381</v>
      </c>
      <c r="D3323">
        <v>1900</v>
      </c>
      <c r="E3323" s="957">
        <v>1</v>
      </c>
      <c r="F3323" t="s">
        <v>439</v>
      </c>
      <c r="G3323" s="957">
        <v>91</v>
      </c>
      <c r="H3323" t="s">
        <v>389</v>
      </c>
      <c r="I3323" s="937" t="s">
        <v>489</v>
      </c>
      <c r="J3323" s="937" t="s">
        <v>445</v>
      </c>
      <c r="K3323" s="937" t="s">
        <v>448</v>
      </c>
      <c r="L3323" s="945" t="s">
        <v>91</v>
      </c>
      <c r="M3323" s="960" t="s">
        <v>456</v>
      </c>
      <c r="N3323" s="678">
        <f t="shared" ca="1" si="571"/>
        <v>-43.938927787584724</v>
      </c>
      <c r="O3323" s="678">
        <f t="shared" ca="1" si="570"/>
        <v>-9.811806510131559</v>
      </c>
      <c r="P3323" s="678">
        <f t="shared" ca="1" si="570"/>
        <v>-1.6709280505348902</v>
      </c>
      <c r="Q3323" s="678">
        <f t="shared" ca="1" si="570"/>
        <v>-12.837270955887099</v>
      </c>
      <c r="R3323" s="678">
        <f t="shared" ca="1" si="570"/>
        <v>-1.6336770035711365</v>
      </c>
      <c r="S3323" s="678">
        <f t="shared" ca="1" si="570"/>
        <v>-5.9798021534441005E-2</v>
      </c>
      <c r="T3323" s="678">
        <f t="shared" ca="1" si="570"/>
        <v>-1.6120420981210837</v>
      </c>
      <c r="U3323" s="678">
        <f t="shared" ca="1" si="570"/>
        <v>-3.885376331378271E-4</v>
      </c>
      <c r="V3323" s="678">
        <f t="shared" ca="1" si="570"/>
        <v>-0.18579931764390137</v>
      </c>
      <c r="W3323" s="678">
        <f t="shared" ca="1" si="568"/>
        <v>-16.127217292527472</v>
      </c>
      <c r="X3323" s="678">
        <f t="shared" ca="1" si="570"/>
        <v>0</v>
      </c>
      <c r="Y3323" s="678">
        <f t="shared" ca="1" si="570"/>
        <v>0</v>
      </c>
      <c r="Z3323" s="678">
        <f t="shared" ca="1" si="570"/>
        <v>0</v>
      </c>
      <c r="AA3323" t="str">
        <f t="shared" si="565"/>
        <v>ASR_CMS_19</v>
      </c>
      <c r="AB3323" s="957">
        <f t="shared" si="566"/>
        <v>45406</v>
      </c>
      <c r="AC3323" t="str">
        <f t="shared" si="567"/>
        <v>Unaudited</v>
      </c>
    </row>
    <row r="3324" spans="1:29" x14ac:dyDescent="0.25">
      <c r="A3324" t="s">
        <v>421</v>
      </c>
      <c r="B3324" t="s">
        <v>1380</v>
      </c>
      <c r="C3324" t="s">
        <v>1381</v>
      </c>
      <c r="D3324">
        <v>1900</v>
      </c>
      <c r="E3324" s="957">
        <v>1</v>
      </c>
      <c r="F3324" t="s">
        <v>439</v>
      </c>
      <c r="G3324" s="957">
        <v>91</v>
      </c>
      <c r="H3324" t="s">
        <v>389</v>
      </c>
      <c r="I3324" s="962" t="s">
        <v>489</v>
      </c>
      <c r="J3324" s="962" t="s">
        <v>445</v>
      </c>
      <c r="K3324" s="962" t="s">
        <v>449</v>
      </c>
      <c r="L3324" s="937">
        <v>8.1</v>
      </c>
      <c r="M3324" s="962" t="s">
        <v>22</v>
      </c>
      <c r="N3324" s="678">
        <f t="shared" ca="1" si="571"/>
        <v>7108279.748307988</v>
      </c>
      <c r="O3324" s="678">
        <f t="shared" ca="1" si="570"/>
        <v>2470254.194695388</v>
      </c>
      <c r="P3324" s="678">
        <f t="shared" ca="1" si="570"/>
        <v>278820.8200517784</v>
      </c>
      <c r="Q3324" s="678">
        <f t="shared" ca="1" si="570"/>
        <v>2621450.8750783917</v>
      </c>
      <c r="R3324" s="678">
        <f t="shared" ca="1" si="570"/>
        <v>440778.2849776228</v>
      </c>
      <c r="S3324" s="678">
        <f t="shared" ca="1" si="570"/>
        <v>2257.555849295486</v>
      </c>
      <c r="T3324" s="678">
        <f t="shared" ca="1" si="570"/>
        <v>394675.60532396089</v>
      </c>
      <c r="U3324" s="678">
        <f t="shared" ca="1" si="570"/>
        <v>0</v>
      </c>
      <c r="V3324" s="678">
        <f t="shared" ca="1" si="570"/>
        <v>83596.365222810273</v>
      </c>
      <c r="W3324" s="678">
        <f t="shared" ca="1" si="568"/>
        <v>816446.04710874113</v>
      </c>
      <c r="X3324" s="678">
        <f t="shared" ca="1" si="570"/>
        <v>0</v>
      </c>
      <c r="Y3324" s="678">
        <f t="shared" ca="1" si="570"/>
        <v>0</v>
      </c>
      <c r="Z3324" s="678">
        <f t="shared" ca="1" si="570"/>
        <v>0</v>
      </c>
      <c r="AA3324" t="str">
        <f t="shared" si="565"/>
        <v>ASR_CMS_19</v>
      </c>
      <c r="AB3324" s="957">
        <f t="shared" si="566"/>
        <v>45406</v>
      </c>
      <c r="AC3324" t="str">
        <f t="shared" si="567"/>
        <v>Unaudited</v>
      </c>
    </row>
    <row r="3325" spans="1:29" x14ac:dyDescent="0.25">
      <c r="A3325" t="s">
        <v>421</v>
      </c>
      <c r="B3325" t="s">
        <v>1380</v>
      </c>
      <c r="C3325" t="s">
        <v>1381</v>
      </c>
      <c r="D3325">
        <v>1900</v>
      </c>
      <c r="E3325" s="957">
        <v>1</v>
      </c>
      <c r="F3325" t="s">
        <v>439</v>
      </c>
      <c r="G3325" s="957">
        <v>91</v>
      </c>
      <c r="H3325" t="s">
        <v>389</v>
      </c>
      <c r="I3325" s="937" t="s">
        <v>489</v>
      </c>
      <c r="J3325" s="937" t="s">
        <v>445</v>
      </c>
      <c r="K3325" s="937" t="s">
        <v>449</v>
      </c>
      <c r="L3325" s="937" t="s">
        <v>113</v>
      </c>
      <c r="M3325" s="962" t="s">
        <v>444</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ASR_CMS_19</v>
      </c>
      <c r="AB3325" s="957">
        <f t="shared" si="566"/>
        <v>45406</v>
      </c>
      <c r="AC3325" t="str">
        <f t="shared" si="567"/>
        <v>Unaudited</v>
      </c>
    </row>
    <row r="3326" spans="1:29" x14ac:dyDescent="0.25">
      <c r="A3326" t="s">
        <v>421</v>
      </c>
      <c r="B3326" t="s">
        <v>1380</v>
      </c>
      <c r="C3326" t="s">
        <v>1381</v>
      </c>
      <c r="D3326">
        <v>1900</v>
      </c>
      <c r="E3326" s="957">
        <v>1</v>
      </c>
      <c r="F3326" t="s">
        <v>439</v>
      </c>
      <c r="G3326" s="957">
        <v>91</v>
      </c>
      <c r="H3326" t="s">
        <v>389</v>
      </c>
      <c r="I3326" s="937" t="s">
        <v>489</v>
      </c>
      <c r="J3326" s="937" t="s">
        <v>445</v>
      </c>
      <c r="K3326" s="937" t="s">
        <v>449</v>
      </c>
      <c r="L3326" s="937" t="s">
        <v>115</v>
      </c>
      <c r="M3326" s="962" t="s">
        <v>158</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ASR_CMS_19</v>
      </c>
      <c r="AB3326" s="957">
        <f t="shared" si="566"/>
        <v>45406</v>
      </c>
      <c r="AC3326" t="str">
        <f t="shared" si="567"/>
        <v>Unaudited</v>
      </c>
    </row>
    <row r="3327" spans="1:29" x14ac:dyDescent="0.25">
      <c r="A3327" t="s">
        <v>421</v>
      </c>
      <c r="B3327" t="s">
        <v>1380</v>
      </c>
      <c r="C3327" t="s">
        <v>1381</v>
      </c>
      <c r="D3327">
        <v>1900</v>
      </c>
      <c r="E3327" s="957">
        <v>1</v>
      </c>
      <c r="F3327" t="s">
        <v>439</v>
      </c>
      <c r="G3327" s="957">
        <v>91</v>
      </c>
      <c r="H3327" t="s">
        <v>389</v>
      </c>
      <c r="I3327" s="937" t="s">
        <v>489</v>
      </c>
      <c r="J3327" s="937" t="s">
        <v>445</v>
      </c>
      <c r="K3327" s="937" t="s">
        <v>449</v>
      </c>
      <c r="L3327" s="937" t="s">
        <v>116</v>
      </c>
      <c r="M3327" s="962" t="s">
        <v>114</v>
      </c>
      <c r="N3327" s="678">
        <f t="shared" ca="1" si="571"/>
        <v>-20597.570659545956</v>
      </c>
      <c r="O3327" s="678">
        <f t="shared" ca="1" si="570"/>
        <v>-7158.0237587567526</v>
      </c>
      <c r="P3327" s="678">
        <f t="shared" ca="1" si="570"/>
        <v>-807.93549856223524</v>
      </c>
      <c r="Q3327" s="678">
        <f t="shared" ca="1" si="570"/>
        <v>-7596.1444318238218</v>
      </c>
      <c r="R3327" s="678">
        <f t="shared" ca="1" si="570"/>
        <v>-1277.2375583812907</v>
      </c>
      <c r="S3327" s="678">
        <f t="shared" ca="1" si="570"/>
        <v>-6.5416905032196677</v>
      </c>
      <c r="T3327" s="678">
        <f t="shared" ca="1" si="570"/>
        <v>-1143.6464174323501</v>
      </c>
      <c r="U3327" s="678">
        <f t="shared" ca="1" si="570"/>
        <v>0</v>
      </c>
      <c r="V3327" s="678">
        <f t="shared" ca="1" si="570"/>
        <v>-242.2361106381486</v>
      </c>
      <c r="W3327" s="678">
        <f t="shared" ca="1" si="568"/>
        <v>-2365.8051934481409</v>
      </c>
      <c r="X3327" s="678">
        <f t="shared" ca="1" si="570"/>
        <v>0</v>
      </c>
      <c r="Y3327" s="678">
        <f t="shared" ca="1" si="570"/>
        <v>0</v>
      </c>
      <c r="Z3327" s="678">
        <f t="shared" ca="1" si="570"/>
        <v>0</v>
      </c>
      <c r="AA3327" t="str">
        <f t="shared" si="565"/>
        <v>ASR_CMS_19</v>
      </c>
      <c r="AB3327" s="957">
        <f t="shared" si="566"/>
        <v>45406</v>
      </c>
      <c r="AC3327" t="str">
        <f t="shared" si="567"/>
        <v>Unaudited</v>
      </c>
    </row>
    <row r="3328" spans="1:29" x14ac:dyDescent="0.25">
      <c r="A3328" t="s">
        <v>421</v>
      </c>
      <c r="B3328" t="s">
        <v>1380</v>
      </c>
      <c r="C3328" t="s">
        <v>1381</v>
      </c>
      <c r="D3328">
        <v>1900</v>
      </c>
      <c r="E3328" s="957">
        <v>1</v>
      </c>
      <c r="F3328" t="s">
        <v>439</v>
      </c>
      <c r="G3328" s="957">
        <v>91</v>
      </c>
      <c r="H3328" t="s">
        <v>389</v>
      </c>
      <c r="I3328" s="937" t="s">
        <v>489</v>
      </c>
      <c r="J3328" s="937" t="s">
        <v>445</v>
      </c>
      <c r="K3328" s="937" t="s">
        <v>449</v>
      </c>
      <c r="L3328" s="945" t="s">
        <v>117</v>
      </c>
      <c r="M3328" s="960" t="s">
        <v>159</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ASR_CMS_19</v>
      </c>
      <c r="AB3328" s="957">
        <f t="shared" si="566"/>
        <v>45406</v>
      </c>
      <c r="AC3328" t="str">
        <f t="shared" si="567"/>
        <v>Unaudited</v>
      </c>
    </row>
    <row r="3329" spans="1:29" x14ac:dyDescent="0.25">
      <c r="A3329" t="s">
        <v>421</v>
      </c>
      <c r="B3329" t="s">
        <v>1380</v>
      </c>
      <c r="C3329" t="s">
        <v>1381</v>
      </c>
      <c r="D3329">
        <v>1900</v>
      </c>
      <c r="E3329" s="957">
        <v>1</v>
      </c>
      <c r="F3329" t="s">
        <v>439</v>
      </c>
      <c r="G3329" s="957">
        <v>91</v>
      </c>
      <c r="H3329" t="s">
        <v>389</v>
      </c>
      <c r="I3329" s="962" t="s">
        <v>489</v>
      </c>
      <c r="J3329" s="962" t="s">
        <v>445</v>
      </c>
      <c r="K3329" s="962" t="s">
        <v>449</v>
      </c>
      <c r="L3329" s="937" t="s">
        <v>160</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ASR_CMS_19</v>
      </c>
      <c r="AB3329" s="957">
        <f t="shared" si="566"/>
        <v>45406</v>
      </c>
      <c r="AC3329" t="str">
        <f t="shared" si="567"/>
        <v>Unaudited</v>
      </c>
    </row>
    <row r="3330" spans="1:29" x14ac:dyDescent="0.25">
      <c r="A3330" t="s">
        <v>421</v>
      </c>
      <c r="B3330" t="s">
        <v>1380</v>
      </c>
      <c r="C3330" t="s">
        <v>1381</v>
      </c>
      <c r="D3330">
        <v>1900</v>
      </c>
      <c r="E3330" s="957">
        <v>1</v>
      </c>
      <c r="F3330" t="s">
        <v>439</v>
      </c>
      <c r="G3330" s="957">
        <v>91</v>
      </c>
      <c r="H3330" t="s">
        <v>389</v>
      </c>
      <c r="I3330" s="937" t="s">
        <v>489</v>
      </c>
      <c r="J3330" s="937" t="s">
        <v>445</v>
      </c>
      <c r="K3330" s="937" t="s">
        <v>449</v>
      </c>
      <c r="L3330" s="937" t="s">
        <v>443</v>
      </c>
      <c r="M3330" s="962" t="s">
        <v>457</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ASR_CMS_19</v>
      </c>
      <c r="AB3330" s="957">
        <f t="shared" ref="AB3330:AB3393" si="573">file_date</f>
        <v>45406</v>
      </c>
      <c r="AC3330" t="str">
        <f t="shared" ref="AC3330:AC3393" si="574">status</f>
        <v>Unaudited</v>
      </c>
    </row>
    <row r="3331" spans="1:29" ht="30" x14ac:dyDescent="0.25">
      <c r="A3331" t="s">
        <v>421</v>
      </c>
      <c r="B3331" t="s">
        <v>1380</v>
      </c>
      <c r="C3331" t="s">
        <v>1381</v>
      </c>
      <c r="D3331">
        <v>1900</v>
      </c>
      <c r="E3331" s="957">
        <v>1</v>
      </c>
      <c r="F3331" t="s">
        <v>439</v>
      </c>
      <c r="G3331" s="957">
        <v>91</v>
      </c>
      <c r="H3331" t="s">
        <v>389</v>
      </c>
      <c r="I3331" s="937" t="s">
        <v>489</v>
      </c>
      <c r="J3331" s="937" t="s">
        <v>445</v>
      </c>
      <c r="K3331" s="937" t="s">
        <v>450</v>
      </c>
      <c r="L3331" s="937">
        <v>9.1</v>
      </c>
      <c r="M3331" s="962" t="s">
        <v>186</v>
      </c>
      <c r="N3331" s="678">
        <f t="shared" ca="1" si="571"/>
        <v>9879487.1600000001</v>
      </c>
      <c r="O3331" s="678">
        <f t="shared" ca="1" si="570"/>
        <v>663008.41</v>
      </c>
      <c r="P3331" s="678">
        <f t="shared" ca="1" si="570"/>
        <v>172773.97999999995</v>
      </c>
      <c r="Q3331" s="678">
        <f t="shared" ca="1" si="570"/>
        <v>2395314.9900000002</v>
      </c>
      <c r="R3331" s="678">
        <f t="shared" ca="1" si="570"/>
        <v>267802.90999999997</v>
      </c>
      <c r="S3331" s="678">
        <f t="shared" ca="1" si="570"/>
        <v>46805.06</v>
      </c>
      <c r="T3331" s="678">
        <f t="shared" ca="1" si="570"/>
        <v>333201.94</v>
      </c>
      <c r="U3331" s="678">
        <f t="shared" ca="1" si="570"/>
        <v>0</v>
      </c>
      <c r="V3331" s="678">
        <f t="shared" ca="1" si="570"/>
        <v>67980.27</v>
      </c>
      <c r="W3331" s="678">
        <f t="shared" ca="1" si="568"/>
        <v>5932599.5999999996</v>
      </c>
      <c r="X3331" s="678">
        <f t="shared" ca="1" si="570"/>
        <v>0</v>
      </c>
      <c r="Y3331" s="678">
        <f t="shared" ca="1" si="570"/>
        <v>0</v>
      </c>
      <c r="Z3331" s="678">
        <f t="shared" ca="1" si="570"/>
        <v>0</v>
      </c>
      <c r="AA3331" t="str">
        <f t="shared" si="572"/>
        <v>ASR_CMS_19</v>
      </c>
      <c r="AB3331" s="957">
        <f t="shared" si="573"/>
        <v>45406</v>
      </c>
      <c r="AC3331" t="str">
        <f t="shared" si="574"/>
        <v>Unaudited</v>
      </c>
    </row>
    <row r="3332" spans="1:29" x14ac:dyDescent="0.25">
      <c r="A3332" t="s">
        <v>421</v>
      </c>
      <c r="B3332" t="s">
        <v>1380</v>
      </c>
      <c r="C3332" t="s">
        <v>1381</v>
      </c>
      <c r="D3332">
        <v>1900</v>
      </c>
      <c r="E3332" s="957">
        <v>1</v>
      </c>
      <c r="F3332" t="s">
        <v>439</v>
      </c>
      <c r="G3332" s="957">
        <v>91</v>
      </c>
      <c r="H3332" t="s">
        <v>389</v>
      </c>
      <c r="I3332" s="937" t="s">
        <v>489</v>
      </c>
      <c r="J3332" s="937" t="s">
        <v>445</v>
      </c>
      <c r="K3332" s="937" t="s">
        <v>450</v>
      </c>
      <c r="L3332" s="937" t="s">
        <v>107</v>
      </c>
      <c r="M3332" s="962" t="s">
        <v>187</v>
      </c>
      <c r="N3332" s="678">
        <f t="shared" ca="1" si="571"/>
        <v>101743.9</v>
      </c>
      <c r="O3332" s="678">
        <f t="shared" ca="1" si="570"/>
        <v>14024.699999999999</v>
      </c>
      <c r="P3332" s="678">
        <f t="shared" ca="1" si="570"/>
        <v>0</v>
      </c>
      <c r="Q3332" s="678">
        <f t="shared" ca="1" si="570"/>
        <v>36446.619999999995</v>
      </c>
      <c r="R3332" s="678">
        <f t="shared" ca="1" si="570"/>
        <v>0</v>
      </c>
      <c r="S3332" s="678">
        <f t="shared" ca="1" si="570"/>
        <v>0</v>
      </c>
      <c r="T3332" s="678">
        <f t="shared" ca="1" si="570"/>
        <v>0</v>
      </c>
      <c r="U3332" s="678">
        <f t="shared" ca="1" si="570"/>
        <v>0</v>
      </c>
      <c r="V3332" s="678">
        <f t="shared" ca="1" si="570"/>
        <v>0</v>
      </c>
      <c r="W3332" s="678">
        <f t="shared" ca="1" si="568"/>
        <v>51272.580000000009</v>
      </c>
      <c r="X3332" s="678">
        <f t="shared" ca="1" si="570"/>
        <v>0</v>
      </c>
      <c r="Y3332" s="678">
        <f t="shared" ca="1" si="570"/>
        <v>0</v>
      </c>
      <c r="Z3332" s="678">
        <f t="shared" ca="1" si="570"/>
        <v>0</v>
      </c>
      <c r="AA3332" t="str">
        <f t="shared" si="572"/>
        <v>ASR_CMS_19</v>
      </c>
      <c r="AB3332" s="957">
        <f t="shared" si="573"/>
        <v>45406</v>
      </c>
      <c r="AC3332" t="str">
        <f t="shared" si="574"/>
        <v>Unaudited</v>
      </c>
    </row>
    <row r="3333" spans="1:29" x14ac:dyDescent="0.25">
      <c r="A3333" t="s">
        <v>421</v>
      </c>
      <c r="B3333" t="s">
        <v>1380</v>
      </c>
      <c r="C3333" t="s">
        <v>1381</v>
      </c>
      <c r="D3333">
        <v>1900</v>
      </c>
      <c r="E3333" s="957">
        <v>1</v>
      </c>
      <c r="F3333" t="s">
        <v>439</v>
      </c>
      <c r="G3333" s="957">
        <v>91</v>
      </c>
      <c r="H3333" t="s">
        <v>389</v>
      </c>
      <c r="I3333" s="937" t="s">
        <v>489</v>
      </c>
      <c r="J3333" s="937" t="s">
        <v>445</v>
      </c>
      <c r="K3333" s="937" t="s">
        <v>450</v>
      </c>
      <c r="L3333" s="945" t="s">
        <v>1316</v>
      </c>
      <c r="M3333" s="960" t="s">
        <v>1317</v>
      </c>
      <c r="N3333" s="678">
        <f t="shared" ca="1" si="571"/>
        <v>67221.899999999994</v>
      </c>
      <c r="O3333" s="678">
        <f t="shared" ca="1" si="570"/>
        <v>67221.899999999994</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ASR_CMS_19</v>
      </c>
      <c r="AB3333" s="957">
        <f t="shared" si="573"/>
        <v>45406</v>
      </c>
      <c r="AC3333" t="str">
        <f t="shared" si="574"/>
        <v>Unaudited</v>
      </c>
    </row>
    <row r="3334" spans="1:29" x14ac:dyDescent="0.25">
      <c r="A3334" t="s">
        <v>421</v>
      </c>
      <c r="B3334" t="s">
        <v>1380</v>
      </c>
      <c r="C3334" t="s">
        <v>1381</v>
      </c>
      <c r="D3334">
        <v>1900</v>
      </c>
      <c r="E3334" s="957">
        <v>1</v>
      </c>
      <c r="F3334" t="s">
        <v>439</v>
      </c>
      <c r="G3334" s="957">
        <v>91</v>
      </c>
      <c r="H3334" t="s">
        <v>389</v>
      </c>
      <c r="I3334" s="962" t="s">
        <v>489</v>
      </c>
      <c r="J3334" s="962" t="s">
        <v>445</v>
      </c>
      <c r="K3334" s="962" t="s">
        <v>450</v>
      </c>
      <c r="L3334" s="937" t="s">
        <v>108</v>
      </c>
      <c r="M3334" s="962" t="s">
        <v>188</v>
      </c>
      <c r="N3334" s="678">
        <f t="shared" ca="1" si="571"/>
        <v>1711278.6400000001</v>
      </c>
      <c r="O3334" s="678">
        <f t="shared" ca="1" si="570"/>
        <v>382763.9800000001</v>
      </c>
      <c r="P3334" s="678">
        <f t="shared" ca="1" si="570"/>
        <v>31396.300000000007</v>
      </c>
      <c r="Q3334" s="678">
        <f t="shared" ca="1" si="570"/>
        <v>595316.72000000009</v>
      </c>
      <c r="R3334" s="678">
        <f t="shared" ca="1" si="570"/>
        <v>23080.899999999998</v>
      </c>
      <c r="S3334" s="678">
        <f t="shared" ca="1" si="570"/>
        <v>786.64999999999986</v>
      </c>
      <c r="T3334" s="678">
        <f t="shared" ca="1" si="570"/>
        <v>127008.73000000001</v>
      </c>
      <c r="U3334" s="678">
        <f t="shared" ca="1" si="570"/>
        <v>0</v>
      </c>
      <c r="V3334" s="678">
        <f t="shared" ca="1" si="570"/>
        <v>8632.26</v>
      </c>
      <c r="W3334" s="678">
        <f t="shared" ca="1" si="568"/>
        <v>542293.1</v>
      </c>
      <c r="X3334" s="678">
        <f t="shared" ca="1" si="570"/>
        <v>0</v>
      </c>
      <c r="Y3334" s="678">
        <f t="shared" ca="1" si="570"/>
        <v>0</v>
      </c>
      <c r="Z3334" s="678">
        <f t="shared" ca="1" si="570"/>
        <v>0</v>
      </c>
      <c r="AA3334" t="str">
        <f t="shared" si="572"/>
        <v>ASR_CMS_19</v>
      </c>
      <c r="AB3334" s="957">
        <f t="shared" si="573"/>
        <v>45406</v>
      </c>
      <c r="AC3334" t="str">
        <f t="shared" si="574"/>
        <v>Unaudited</v>
      </c>
    </row>
    <row r="3335" spans="1:29" x14ac:dyDescent="0.25">
      <c r="A3335" t="s">
        <v>421</v>
      </c>
      <c r="B3335" t="s">
        <v>1380</v>
      </c>
      <c r="C3335" t="s">
        <v>1381</v>
      </c>
      <c r="D3335">
        <v>1900</v>
      </c>
      <c r="E3335" s="957">
        <v>1</v>
      </c>
      <c r="F3335" t="s">
        <v>439</v>
      </c>
      <c r="G3335" s="957">
        <v>91</v>
      </c>
      <c r="H3335" t="s">
        <v>389</v>
      </c>
      <c r="I3335" s="937" t="s">
        <v>489</v>
      </c>
      <c r="J3335" s="937" t="s">
        <v>445</v>
      </c>
      <c r="K3335" s="937" t="s">
        <v>450</v>
      </c>
      <c r="L3335" s="937" t="s">
        <v>109</v>
      </c>
      <c r="M3335" s="962" t="s">
        <v>161</v>
      </c>
      <c r="N3335" s="678">
        <f t="shared" ca="1" si="571"/>
        <v>2627703.6576852426</v>
      </c>
      <c r="O3335" s="678">
        <f t="shared" ca="1" si="570"/>
        <v>1230123.3653499209</v>
      </c>
      <c r="P3335" s="678">
        <f t="shared" ca="1" si="570"/>
        <v>66213.380665190052</v>
      </c>
      <c r="Q3335" s="678">
        <f t="shared" ca="1" si="570"/>
        <v>1006642.492929516</v>
      </c>
      <c r="R3335" s="678">
        <f t="shared" ca="1" si="570"/>
        <v>52343.090697955835</v>
      </c>
      <c r="S3335" s="678">
        <f t="shared" ca="1" si="570"/>
        <v>4181.2151547384474</v>
      </c>
      <c r="T3335" s="678">
        <f t="shared" ca="1" si="570"/>
        <v>105298.39721425231</v>
      </c>
      <c r="U3335" s="678">
        <f t="shared" ca="1" si="570"/>
        <v>0</v>
      </c>
      <c r="V3335" s="678">
        <f t="shared" ca="1" si="570"/>
        <v>5984.5993709304239</v>
      </c>
      <c r="W3335" s="678">
        <f t="shared" ca="1" si="568"/>
        <v>156917.11630273826</v>
      </c>
      <c r="X3335" s="678">
        <f t="shared" ca="1" si="570"/>
        <v>0</v>
      </c>
      <c r="Y3335" s="678">
        <f t="shared" ca="1" si="570"/>
        <v>0</v>
      </c>
      <c r="Z3335" s="678">
        <f t="shared" ca="1" si="570"/>
        <v>0</v>
      </c>
      <c r="AA3335" t="str">
        <f t="shared" si="572"/>
        <v>ASR_CMS_19</v>
      </c>
      <c r="AB3335" s="957">
        <f t="shared" si="573"/>
        <v>45406</v>
      </c>
      <c r="AC3335" t="str">
        <f t="shared" si="574"/>
        <v>Unaudited</v>
      </c>
    </row>
    <row r="3336" spans="1:29" x14ac:dyDescent="0.25">
      <c r="A3336" t="s">
        <v>421</v>
      </c>
      <c r="B3336" t="s">
        <v>1380</v>
      </c>
      <c r="C3336" t="s">
        <v>1381</v>
      </c>
      <c r="D3336">
        <v>1900</v>
      </c>
      <c r="E3336" s="957">
        <v>1</v>
      </c>
      <c r="F3336" t="s">
        <v>439</v>
      </c>
      <c r="G3336" s="957">
        <v>91</v>
      </c>
      <c r="H3336" t="s">
        <v>389</v>
      </c>
      <c r="I3336" s="937" t="s">
        <v>489</v>
      </c>
      <c r="J3336" s="937" t="s">
        <v>445</v>
      </c>
      <c r="K3336" s="937" t="s">
        <v>450</v>
      </c>
      <c r="L3336" s="937" t="s">
        <v>110</v>
      </c>
      <c r="M3336" s="962" t="s">
        <v>135</v>
      </c>
      <c r="N3336" s="678">
        <f t="shared" ca="1" si="571"/>
        <v>26570.839766872446</v>
      </c>
      <c r="O3336" s="678">
        <f t="shared" ca="1" si="570"/>
        <v>16463.617434699034</v>
      </c>
      <c r="P3336" s="678">
        <f t="shared" ca="1" si="570"/>
        <v>2366.2191348914776</v>
      </c>
      <c r="Q3336" s="678">
        <f t="shared" ca="1" si="570"/>
        <v>5545.6235282898642</v>
      </c>
      <c r="R3336" s="678">
        <f t="shared" ca="1" si="570"/>
        <v>831.42596040173953</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32.004187767729533</v>
      </c>
      <c r="T3336" s="678">
        <f t="shared" ca="1" si="575"/>
        <v>952.80388610236389</v>
      </c>
      <c r="U3336" s="678">
        <f t="shared" ca="1" si="575"/>
        <v>0</v>
      </c>
      <c r="V3336" s="678">
        <f t="shared" ca="1" si="575"/>
        <v>82.757676614062035</v>
      </c>
      <c r="W3336" s="678">
        <f t="shared" ca="1" si="568"/>
        <v>296.38795810617569</v>
      </c>
      <c r="X3336" s="678">
        <f t="shared" ca="1" si="575"/>
        <v>0</v>
      </c>
      <c r="Y3336" s="678">
        <f t="shared" ca="1" si="575"/>
        <v>0</v>
      </c>
      <c r="Z3336" s="678">
        <f t="shared" ca="1" si="575"/>
        <v>0</v>
      </c>
      <c r="AA3336" t="str">
        <f t="shared" si="572"/>
        <v>ASR_CMS_19</v>
      </c>
      <c r="AB3336" s="957">
        <f t="shared" si="573"/>
        <v>45406</v>
      </c>
      <c r="AC3336" t="str">
        <f t="shared" si="574"/>
        <v>Unaudited</v>
      </c>
    </row>
    <row r="3337" spans="1:29" x14ac:dyDescent="0.25">
      <c r="A3337" t="s">
        <v>421</v>
      </c>
      <c r="B3337" t="s">
        <v>1380</v>
      </c>
      <c r="C3337" t="s">
        <v>1381</v>
      </c>
      <c r="D3337">
        <v>1900</v>
      </c>
      <c r="E3337" s="957">
        <v>1</v>
      </c>
      <c r="F3337" t="s">
        <v>439</v>
      </c>
      <c r="G3337" s="957">
        <v>91</v>
      </c>
      <c r="H3337" t="s">
        <v>389</v>
      </c>
      <c r="I3337" s="937" t="s">
        <v>489</v>
      </c>
      <c r="J3337" s="937" t="s">
        <v>445</v>
      </c>
      <c r="K3337" s="937" t="s">
        <v>450</v>
      </c>
      <c r="L3337" s="937" t="s">
        <v>111</v>
      </c>
      <c r="M3337" s="962" t="s">
        <v>163</v>
      </c>
      <c r="N3337" s="678">
        <f t="shared" ca="1" si="571"/>
        <v>-15022.576590094897</v>
      </c>
      <c r="O3337" s="678">
        <f t="shared" ca="1" si="575"/>
        <v>-2460.1141503864947</v>
      </c>
      <c r="P3337" s="678">
        <f t="shared" ca="1" si="575"/>
        <v>-282.29704812831335</v>
      </c>
      <c r="Q3337" s="678">
        <f t="shared" ca="1" si="575"/>
        <v>-4211.4252158272384</v>
      </c>
      <c r="R3337" s="678">
        <f t="shared" ca="1" si="575"/>
        <v>-358.39288547514298</v>
      </c>
      <c r="S3337" s="678">
        <f t="shared" ca="1" si="575"/>
        <v>-54.065630463120229</v>
      </c>
      <c r="T3337" s="678">
        <f t="shared" ca="1" si="575"/>
        <v>-590.47104463950245</v>
      </c>
      <c r="U3337" s="678">
        <f t="shared" ca="1" si="575"/>
        <v>0</v>
      </c>
      <c r="V3337" s="678">
        <f t="shared" ca="1" si="575"/>
        <v>-86.255780940688837</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-6979.5548342343964</v>
      </c>
      <c r="X3337" s="678">
        <f t="shared" ca="1" si="575"/>
        <v>0</v>
      </c>
      <c r="Y3337" s="678">
        <f t="shared" ca="1" si="575"/>
        <v>0</v>
      </c>
      <c r="Z3337" s="678">
        <f t="shared" ca="1" si="575"/>
        <v>0</v>
      </c>
      <c r="AA3337" t="str">
        <f t="shared" si="572"/>
        <v>ASR_CMS_19</v>
      </c>
      <c r="AB3337" s="957">
        <f t="shared" si="573"/>
        <v>45406</v>
      </c>
      <c r="AC3337" t="str">
        <f t="shared" si="574"/>
        <v>Unaudited</v>
      </c>
    </row>
    <row r="3338" spans="1:29" x14ac:dyDescent="0.25">
      <c r="A3338" t="s">
        <v>421</v>
      </c>
      <c r="B3338" t="s">
        <v>1380</v>
      </c>
      <c r="C3338" t="s">
        <v>1381</v>
      </c>
      <c r="D3338">
        <v>1900</v>
      </c>
      <c r="E3338" s="957">
        <v>1</v>
      </c>
      <c r="F3338" t="s">
        <v>439</v>
      </c>
      <c r="G3338" s="957">
        <v>91</v>
      </c>
      <c r="H3338" t="s">
        <v>389</v>
      </c>
      <c r="I3338" s="937" t="s">
        <v>489</v>
      </c>
      <c r="J3338" s="937" t="s">
        <v>445</v>
      </c>
      <c r="K3338" s="937" t="s">
        <v>450</v>
      </c>
      <c r="L3338" s="937" t="s">
        <v>112</v>
      </c>
      <c r="M3338" s="962" t="s">
        <v>464</v>
      </c>
      <c r="N3338" s="678">
        <f t="shared" ca="1" si="571"/>
        <v>196942.46149805683</v>
      </c>
      <c r="O3338" s="678">
        <f t="shared" ca="1" si="575"/>
        <v>43978.345015373168</v>
      </c>
      <c r="P3338" s="678">
        <f t="shared" ca="1" si="575"/>
        <v>7489.4108670415462</v>
      </c>
      <c r="Q3338" s="678">
        <f t="shared" ca="1" si="575"/>
        <v>57539.040396982142</v>
      </c>
      <c r="R3338" s="678">
        <f t="shared" ca="1" si="575"/>
        <v>7322.4447335508175</v>
      </c>
      <c r="S3338" s="678">
        <f t="shared" ca="1" si="575"/>
        <v>268.02587470134483</v>
      </c>
      <c r="T3338" s="678">
        <f t="shared" ca="1" si="575"/>
        <v>7225.4730560850094</v>
      </c>
      <c r="U3338" s="678">
        <f t="shared" ca="1" si="575"/>
        <v>1.7414980680619574</v>
      </c>
      <c r="V3338" s="678">
        <f t="shared" ca="1" si="575"/>
        <v>832.78716172470104</v>
      </c>
      <c r="W3338" s="678">
        <f t="shared" ca="1" si="576"/>
        <v>72285.192894530046</v>
      </c>
      <c r="X3338" s="678">
        <f t="shared" ca="1" si="575"/>
        <v>0</v>
      </c>
      <c r="Y3338" s="678">
        <f t="shared" ca="1" si="575"/>
        <v>0</v>
      </c>
      <c r="Z3338" s="678">
        <f t="shared" ca="1" si="575"/>
        <v>0</v>
      </c>
      <c r="AA3338" t="str">
        <f t="shared" si="572"/>
        <v>ASR_CMS_19</v>
      </c>
      <c r="AB3338" s="957">
        <f t="shared" si="573"/>
        <v>45406</v>
      </c>
      <c r="AC3338" t="str">
        <f t="shared" si="574"/>
        <v>Unaudited</v>
      </c>
    </row>
    <row r="3339" spans="1:29" x14ac:dyDescent="0.25">
      <c r="A3339" t="s">
        <v>421</v>
      </c>
      <c r="B3339" t="s">
        <v>1380</v>
      </c>
      <c r="C3339" t="s">
        <v>1381</v>
      </c>
      <c r="D3339">
        <v>1900</v>
      </c>
      <c r="E3339" s="957">
        <v>1</v>
      </c>
      <c r="F3339" t="s">
        <v>439</v>
      </c>
      <c r="G3339" s="957">
        <v>91</v>
      </c>
      <c r="H3339" t="s">
        <v>389</v>
      </c>
      <c r="I3339" s="937" t="s">
        <v>489</v>
      </c>
      <c r="J3339" s="937" t="s">
        <v>445</v>
      </c>
      <c r="K3339" s="937" t="s">
        <v>6</v>
      </c>
      <c r="L3339" s="937" t="s">
        <v>118</v>
      </c>
      <c r="M3339" s="962" t="s">
        <v>189</v>
      </c>
      <c r="N3339" s="678">
        <f t="shared" ca="1" si="571"/>
        <v>56659.564441838993</v>
      </c>
      <c r="O3339" s="678">
        <f t="shared" ca="1" si="575"/>
        <v>19690.210808794138</v>
      </c>
      <c r="P3339" s="678">
        <f t="shared" ca="1" si="575"/>
        <v>2222.4598328745519</v>
      </c>
      <c r="Q3339" s="678">
        <f t="shared" ca="1" si="575"/>
        <v>20895.388201762122</v>
      </c>
      <c r="R3339" s="678">
        <f t="shared" ca="1" si="575"/>
        <v>3513.4106319039602</v>
      </c>
      <c r="S3339" s="678">
        <f t="shared" ca="1" si="575"/>
        <v>17.994808259291649</v>
      </c>
      <c r="T3339" s="678">
        <f t="shared" ca="1" si="575"/>
        <v>3145.9296321022994</v>
      </c>
      <c r="U3339" s="678">
        <f t="shared" ca="1" si="575"/>
        <v>0</v>
      </c>
      <c r="V3339" s="678">
        <f t="shared" ca="1" si="575"/>
        <v>666.34035380680996</v>
      </c>
      <c r="W3339" s="678">
        <f t="shared" ca="1" si="576"/>
        <v>6507.8301723358254</v>
      </c>
      <c r="X3339" s="678">
        <f t="shared" ca="1" si="575"/>
        <v>0</v>
      </c>
      <c r="Y3339" s="678">
        <f t="shared" ca="1" si="575"/>
        <v>0</v>
      </c>
      <c r="Z3339" s="678">
        <f t="shared" ca="1" si="575"/>
        <v>0</v>
      </c>
      <c r="AA3339" t="str">
        <f t="shared" si="572"/>
        <v>ASR_CMS_19</v>
      </c>
      <c r="AB3339" s="957">
        <f t="shared" si="573"/>
        <v>45406</v>
      </c>
      <c r="AC3339" t="str">
        <f t="shared" si="574"/>
        <v>Unaudited</v>
      </c>
    </row>
    <row r="3340" spans="1:29" x14ac:dyDescent="0.25">
      <c r="A3340" t="s">
        <v>421</v>
      </c>
      <c r="B3340" t="s">
        <v>1380</v>
      </c>
      <c r="C3340" t="s">
        <v>1381</v>
      </c>
      <c r="D3340">
        <v>1900</v>
      </c>
      <c r="E3340" s="957">
        <v>1</v>
      </c>
      <c r="F3340" t="s">
        <v>439</v>
      </c>
      <c r="G3340" s="957">
        <v>91</v>
      </c>
      <c r="H3340" t="s">
        <v>389</v>
      </c>
      <c r="I3340" s="937" t="s">
        <v>489</v>
      </c>
      <c r="J3340" s="937" t="s">
        <v>445</v>
      </c>
      <c r="K3340" s="937" t="s">
        <v>6</v>
      </c>
      <c r="L3340" s="937" t="s">
        <v>45</v>
      </c>
      <c r="M3340" s="962" t="s">
        <v>164</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ASR_CMS_19</v>
      </c>
      <c r="AB3340" s="957">
        <f t="shared" si="573"/>
        <v>45406</v>
      </c>
      <c r="AC3340" t="str">
        <f t="shared" si="574"/>
        <v>Unaudited</v>
      </c>
    </row>
    <row r="3341" spans="1:29" x14ac:dyDescent="0.25">
      <c r="A3341" t="s">
        <v>421</v>
      </c>
      <c r="B3341" t="s">
        <v>1380</v>
      </c>
      <c r="C3341" t="s">
        <v>1381</v>
      </c>
      <c r="D3341">
        <v>1900</v>
      </c>
      <c r="E3341" s="957">
        <v>1</v>
      </c>
      <c r="F3341" t="s">
        <v>439</v>
      </c>
      <c r="G3341" s="957">
        <v>91</v>
      </c>
      <c r="H3341" t="s">
        <v>389</v>
      </c>
      <c r="I3341" s="937" t="s">
        <v>489</v>
      </c>
      <c r="J3341" s="937" t="s">
        <v>445</v>
      </c>
      <c r="K3341" s="937" t="s">
        <v>6</v>
      </c>
      <c r="L3341" s="945" t="s">
        <v>46</v>
      </c>
      <c r="M3341" s="960" t="s">
        <v>165</v>
      </c>
      <c r="N3341" s="678">
        <f t="shared" ca="1" si="571"/>
        <v>4.0865409229777461</v>
      </c>
      <c r="O3341" s="678">
        <f t="shared" ca="1" si="575"/>
        <v>2.6688064757031773</v>
      </c>
      <c r="P3341" s="678">
        <f t="shared" ca="1" si="575"/>
        <v>0</v>
      </c>
      <c r="Q3341" s="678">
        <f t="shared" ca="1" si="575"/>
        <v>1.417734447274569</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ASR_CMS_19</v>
      </c>
      <c r="AB3341" s="957">
        <f t="shared" si="573"/>
        <v>45406</v>
      </c>
      <c r="AC3341" t="str">
        <f t="shared" si="574"/>
        <v>Unaudited</v>
      </c>
    </row>
    <row r="3342" spans="1:29" x14ac:dyDescent="0.25">
      <c r="A3342" t="s">
        <v>421</v>
      </c>
      <c r="B3342" t="s">
        <v>1380</v>
      </c>
      <c r="C3342" t="s">
        <v>1381</v>
      </c>
      <c r="D3342">
        <v>1900</v>
      </c>
      <c r="E3342" s="957">
        <v>1</v>
      </c>
      <c r="F3342" t="s">
        <v>439</v>
      </c>
      <c r="G3342" s="957">
        <v>91</v>
      </c>
      <c r="H3342" t="s">
        <v>389</v>
      </c>
      <c r="I3342" s="962" t="s">
        <v>489</v>
      </c>
      <c r="J3342" s="962" t="s">
        <v>445</v>
      </c>
      <c r="K3342" s="962" t="s">
        <v>6</v>
      </c>
      <c r="L3342" s="937" t="s">
        <v>166</v>
      </c>
      <c r="M3342" s="962" t="s">
        <v>462</v>
      </c>
      <c r="N3342" s="678">
        <f t="shared" ca="1" si="571"/>
        <v>128405.95698512101</v>
      </c>
      <c r="O3342" s="678">
        <f t="shared" ca="1" si="575"/>
        <v>28673.763064429535</v>
      </c>
      <c r="P3342" s="678">
        <f t="shared" ca="1" si="575"/>
        <v>4883.0758096659783</v>
      </c>
      <c r="Q3342" s="678">
        <f t="shared" ca="1" si="575"/>
        <v>37515.300103288937</v>
      </c>
      <c r="R3342" s="678">
        <f t="shared" ca="1" si="575"/>
        <v>4774.21433818897</v>
      </c>
      <c r="S3342" s="678">
        <f t="shared" ca="1" si="575"/>
        <v>174.75215185192499</v>
      </c>
      <c r="T3342" s="678">
        <f t="shared" ca="1" si="575"/>
        <v>4710.9890644174611</v>
      </c>
      <c r="U3342" s="678">
        <f t="shared" ca="1" si="575"/>
        <v>1.1354520722258843</v>
      </c>
      <c r="V3342" s="678">
        <f t="shared" ca="1" si="575"/>
        <v>542.97499712746333</v>
      </c>
      <c r="W3342" s="678">
        <f t="shared" ca="1" si="576"/>
        <v>47129.752004078517</v>
      </c>
      <c r="X3342" s="678">
        <f t="shared" ca="1" si="575"/>
        <v>0</v>
      </c>
      <c r="Y3342" s="678">
        <f t="shared" ca="1" si="575"/>
        <v>0</v>
      </c>
      <c r="Z3342" s="678">
        <f t="shared" ca="1" si="575"/>
        <v>0</v>
      </c>
      <c r="AA3342" t="str">
        <f t="shared" si="572"/>
        <v>ASR_CMS_19</v>
      </c>
      <c r="AB3342" s="957">
        <f t="shared" si="573"/>
        <v>45406</v>
      </c>
      <c r="AC3342" t="str">
        <f t="shared" si="574"/>
        <v>Unaudited</v>
      </c>
    </row>
    <row r="3343" spans="1:29" x14ac:dyDescent="0.25">
      <c r="A3343" t="s">
        <v>421</v>
      </c>
      <c r="B3343" t="s">
        <v>1380</v>
      </c>
      <c r="C3343" t="s">
        <v>1381</v>
      </c>
      <c r="D3343">
        <v>1900</v>
      </c>
      <c r="E3343" s="957">
        <v>1</v>
      </c>
      <c r="F3343" t="s">
        <v>439</v>
      </c>
      <c r="G3343" s="957">
        <v>91</v>
      </c>
      <c r="H3343" t="s">
        <v>389</v>
      </c>
      <c r="I3343" s="937" t="s">
        <v>489</v>
      </c>
      <c r="J3343" s="937" t="s">
        <v>445</v>
      </c>
      <c r="K3343" s="937" t="s">
        <v>435</v>
      </c>
      <c r="L3343" s="937" t="s">
        <v>121</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ASR_CMS_19</v>
      </c>
      <c r="AB3343" s="957">
        <f t="shared" si="573"/>
        <v>45406</v>
      </c>
      <c r="AC3343" t="str">
        <f t="shared" si="574"/>
        <v>Unaudited</v>
      </c>
    </row>
    <row r="3344" spans="1:29" x14ac:dyDescent="0.25">
      <c r="A3344" t="s">
        <v>421</v>
      </c>
      <c r="B3344" t="s">
        <v>1380</v>
      </c>
      <c r="C3344" t="s">
        <v>1381</v>
      </c>
      <c r="D3344">
        <v>1900</v>
      </c>
      <c r="E3344" s="957">
        <v>1</v>
      </c>
      <c r="F3344" t="s">
        <v>439</v>
      </c>
      <c r="G3344" s="957">
        <v>91</v>
      </c>
      <c r="H3344" t="s">
        <v>389</v>
      </c>
      <c r="I3344" s="937" t="s">
        <v>489</v>
      </c>
      <c r="J3344" s="937" t="s">
        <v>445</v>
      </c>
      <c r="K3344" s="937" t="s">
        <v>435</v>
      </c>
      <c r="L3344" s="937" t="s">
        <v>938</v>
      </c>
      <c r="M3344" s="962" t="s">
        <v>930</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ASR_CMS_19</v>
      </c>
      <c r="AB3344" s="957">
        <f t="shared" si="573"/>
        <v>45406</v>
      </c>
      <c r="AC3344" t="str">
        <f t="shared" si="574"/>
        <v>Unaudited</v>
      </c>
    </row>
    <row r="3345" spans="1:29" x14ac:dyDescent="0.25">
      <c r="A3345" t="s">
        <v>421</v>
      </c>
      <c r="B3345" t="s">
        <v>1380</v>
      </c>
      <c r="C3345" t="s">
        <v>1381</v>
      </c>
      <c r="D3345">
        <v>1900</v>
      </c>
      <c r="E3345" s="957">
        <v>1</v>
      </c>
      <c r="F3345" t="s">
        <v>439</v>
      </c>
      <c r="G3345" s="957">
        <v>91</v>
      </c>
      <c r="H3345" t="s">
        <v>389</v>
      </c>
      <c r="I3345" s="937" t="s">
        <v>489</v>
      </c>
      <c r="J3345" s="937" t="s">
        <v>445</v>
      </c>
      <c r="K3345" s="937" t="s">
        <v>435</v>
      </c>
      <c r="L3345" s="937" t="s">
        <v>168</v>
      </c>
      <c r="M3345" s="962" t="s">
        <v>40</v>
      </c>
      <c r="N3345" s="678">
        <f t="shared" ca="1" si="571"/>
        <v>620.67870407382065</v>
      </c>
      <c r="O3345" s="678">
        <f t="shared" ca="1" si="575"/>
        <v>347.78499875631422</v>
      </c>
      <c r="P3345" s="678">
        <f t="shared" ca="1" si="575"/>
        <v>49.98509726975098</v>
      </c>
      <c r="Q3345" s="678">
        <f t="shared" ca="1" si="575"/>
        <v>167.13156405688008</v>
      </c>
      <c r="R3345" s="678">
        <f t="shared" ca="1" si="575"/>
        <v>25.057150102341602</v>
      </c>
      <c r="S3345" s="678">
        <f t="shared" ca="1" si="575"/>
        <v>0.96452814200320935</v>
      </c>
      <c r="T3345" s="678">
        <f t="shared" ca="1" si="575"/>
        <v>18.328841278564688</v>
      </c>
      <c r="U3345" s="678">
        <f t="shared" ca="1" si="575"/>
        <v>0</v>
      </c>
      <c r="V3345" s="678">
        <f t="shared" ca="1" si="575"/>
        <v>2.4941144777793722</v>
      </c>
      <c r="W3345" s="678">
        <f t="shared" ca="1" si="576"/>
        <v>8.9324099901865903</v>
      </c>
      <c r="X3345" s="678">
        <f t="shared" ca="1" si="575"/>
        <v>0</v>
      </c>
      <c r="Y3345" s="678">
        <f t="shared" ca="1" si="575"/>
        <v>0</v>
      </c>
      <c r="Z3345" s="678">
        <f t="shared" ca="1" si="575"/>
        <v>0</v>
      </c>
      <c r="AA3345" t="str">
        <f t="shared" si="572"/>
        <v>ASR_CMS_19</v>
      </c>
      <c r="AB3345" s="957">
        <f t="shared" si="573"/>
        <v>45406</v>
      </c>
      <c r="AC3345" t="str">
        <f t="shared" si="574"/>
        <v>Unaudited</v>
      </c>
    </row>
    <row r="3346" spans="1:29" x14ac:dyDescent="0.25">
      <c r="A3346" t="s">
        <v>421</v>
      </c>
      <c r="B3346" t="s">
        <v>1380</v>
      </c>
      <c r="C3346" t="s">
        <v>1381</v>
      </c>
      <c r="D3346">
        <v>1900</v>
      </c>
      <c r="E3346" s="957">
        <v>1</v>
      </c>
      <c r="F3346" t="s">
        <v>439</v>
      </c>
      <c r="G3346" s="957">
        <v>91</v>
      </c>
      <c r="H3346" t="s">
        <v>389</v>
      </c>
      <c r="I3346" s="937" t="s">
        <v>489</v>
      </c>
      <c r="J3346" s="937" t="s">
        <v>445</v>
      </c>
      <c r="K3346" s="937" t="s">
        <v>435</v>
      </c>
      <c r="L3346" s="937" t="s">
        <v>169</v>
      </c>
      <c r="M3346" s="962" t="s">
        <v>330</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ASR_CMS_19</v>
      </c>
      <c r="AB3346" s="957">
        <f t="shared" si="573"/>
        <v>45406</v>
      </c>
      <c r="AC3346" t="str">
        <f t="shared" si="574"/>
        <v>Unaudited</v>
      </c>
    </row>
    <row r="3347" spans="1:29" x14ac:dyDescent="0.25">
      <c r="A3347" t="s">
        <v>421</v>
      </c>
      <c r="B3347" t="s">
        <v>1380</v>
      </c>
      <c r="C3347" t="s">
        <v>1381</v>
      </c>
      <c r="D3347">
        <v>1900</v>
      </c>
      <c r="E3347" s="957">
        <v>1</v>
      </c>
      <c r="F3347" t="s">
        <v>439</v>
      </c>
      <c r="G3347" s="957">
        <v>91</v>
      </c>
      <c r="H3347" t="s">
        <v>389</v>
      </c>
      <c r="I3347" s="937" t="s">
        <v>489</v>
      </c>
      <c r="J3347" s="937" t="s">
        <v>451</v>
      </c>
      <c r="K3347" s="937" t="s">
        <v>436</v>
      </c>
      <c r="L3347" s="937" t="s">
        <v>122</v>
      </c>
      <c r="M3347" s="962" t="s">
        <v>27</v>
      </c>
      <c r="N3347" s="678">
        <f t="shared" ca="1" si="571"/>
        <v>1799327.3028569471</v>
      </c>
      <c r="O3347" s="678">
        <f t="shared" ca="1" si="575"/>
        <v>39.672039537129962</v>
      </c>
      <c r="P3347" s="678">
        <f t="shared" ca="1" si="575"/>
        <v>1799287.6308174098</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ASR_CMS_19</v>
      </c>
      <c r="AB3347" s="957">
        <f t="shared" si="573"/>
        <v>45406</v>
      </c>
      <c r="AC3347" t="str">
        <f t="shared" si="574"/>
        <v>Unaudited</v>
      </c>
    </row>
    <row r="3348" spans="1:29" x14ac:dyDescent="0.25">
      <c r="A3348" t="s">
        <v>421</v>
      </c>
      <c r="B3348" t="s">
        <v>1380</v>
      </c>
      <c r="C3348" t="s">
        <v>1381</v>
      </c>
      <c r="D3348">
        <v>1900</v>
      </c>
      <c r="E3348" s="957">
        <v>1</v>
      </c>
      <c r="F3348" t="s">
        <v>439</v>
      </c>
      <c r="G3348" s="957">
        <v>91</v>
      </c>
      <c r="H3348" t="s">
        <v>389</v>
      </c>
      <c r="I3348" s="937" t="s">
        <v>489</v>
      </c>
      <c r="J3348" s="937" t="s">
        <v>451</v>
      </c>
      <c r="K3348" s="937" t="s">
        <v>436</v>
      </c>
      <c r="L3348" s="937" t="s">
        <v>123</v>
      </c>
      <c r="M3348" s="962" t="s">
        <v>98</v>
      </c>
      <c r="N3348" s="678">
        <f t="shared" ca="1" si="571"/>
        <v>224371.79219069571</v>
      </c>
      <c r="O3348" s="678">
        <f t="shared" ca="1" si="575"/>
        <v>20626.34738265902</v>
      </c>
      <c r="P3348" s="678">
        <f t="shared" ca="1" si="575"/>
        <v>203745.4448080367</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ASR_CMS_19</v>
      </c>
      <c r="AB3348" s="957">
        <f t="shared" si="573"/>
        <v>45406</v>
      </c>
      <c r="AC3348" t="str">
        <f t="shared" si="574"/>
        <v>Unaudited</v>
      </c>
    </row>
    <row r="3349" spans="1:29" x14ac:dyDescent="0.25">
      <c r="A3349" t="s">
        <v>421</v>
      </c>
      <c r="B3349" t="s">
        <v>1380</v>
      </c>
      <c r="C3349" t="s">
        <v>1381</v>
      </c>
      <c r="D3349">
        <v>1900</v>
      </c>
      <c r="E3349" s="957">
        <v>1</v>
      </c>
      <c r="F3349" t="s">
        <v>439</v>
      </c>
      <c r="G3349" s="957">
        <v>91</v>
      </c>
      <c r="H3349" t="s">
        <v>389</v>
      </c>
      <c r="I3349" s="937" t="s">
        <v>489</v>
      </c>
      <c r="J3349" s="937" t="s">
        <v>451</v>
      </c>
      <c r="K3349" s="937" t="s">
        <v>436</v>
      </c>
      <c r="L3349" s="945" t="s">
        <v>124</v>
      </c>
      <c r="M3349" s="960" t="s">
        <v>99</v>
      </c>
      <c r="N3349" s="678">
        <f t="shared" ca="1" si="571"/>
        <v>182145.46911862324</v>
      </c>
      <c r="O3349" s="678">
        <f t="shared" ca="1" si="575"/>
        <v>32908.746353879586</v>
      </c>
      <c r="P3349" s="678">
        <f t="shared" ca="1" si="575"/>
        <v>149236.72276474364</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ASR_CMS_19</v>
      </c>
      <c r="AB3349" s="957">
        <f t="shared" si="573"/>
        <v>45406</v>
      </c>
      <c r="AC3349" t="str">
        <f t="shared" si="574"/>
        <v>Unaudited</v>
      </c>
    </row>
    <row r="3350" spans="1:29" x14ac:dyDescent="0.25">
      <c r="A3350" t="s">
        <v>421</v>
      </c>
      <c r="B3350" t="s">
        <v>1380</v>
      </c>
      <c r="C3350" t="s">
        <v>1381</v>
      </c>
      <c r="D3350">
        <v>1900</v>
      </c>
      <c r="E3350" s="957">
        <v>1</v>
      </c>
      <c r="F3350" t="s">
        <v>439</v>
      </c>
      <c r="G3350" s="957">
        <v>91</v>
      </c>
      <c r="H3350" t="s">
        <v>389</v>
      </c>
      <c r="I3350" s="937" t="s">
        <v>489</v>
      </c>
      <c r="J3350" s="937" t="s">
        <v>451</v>
      </c>
      <c r="K3350" s="937" t="s">
        <v>436</v>
      </c>
      <c r="L3350" s="937" t="s">
        <v>125</v>
      </c>
      <c r="M3350" s="962" t="s">
        <v>100</v>
      </c>
      <c r="N3350" s="678">
        <f t="shared" ca="1" si="571"/>
        <v>10789.971295352057</v>
      </c>
      <c r="O3350" s="678">
        <f t="shared" ca="1" si="575"/>
        <v>10041.604150506972</v>
      </c>
      <c r="P3350" s="678">
        <f t="shared" ca="1" si="575"/>
        <v>748.36714484508514</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ASR_CMS_19</v>
      </c>
      <c r="AB3350" s="957">
        <f t="shared" si="573"/>
        <v>45406</v>
      </c>
      <c r="AC3350" t="str">
        <f t="shared" si="574"/>
        <v>Unaudited</v>
      </c>
    </row>
    <row r="3351" spans="1:29" x14ac:dyDescent="0.25">
      <c r="A3351" t="s">
        <v>421</v>
      </c>
      <c r="B3351" t="s">
        <v>1380</v>
      </c>
      <c r="C3351" t="s">
        <v>1381</v>
      </c>
      <c r="D3351">
        <v>1900</v>
      </c>
      <c r="E3351" s="957">
        <v>1</v>
      </c>
      <c r="F3351" t="s">
        <v>439</v>
      </c>
      <c r="G3351" s="957">
        <v>91</v>
      </c>
      <c r="H3351" t="s">
        <v>389</v>
      </c>
      <c r="I3351" s="937" t="s">
        <v>489</v>
      </c>
      <c r="J3351" s="937" t="s">
        <v>451</v>
      </c>
      <c r="K3351" s="937" t="s">
        <v>436</v>
      </c>
      <c r="L3351" s="937" t="s">
        <v>126</v>
      </c>
      <c r="M3351" s="962" t="s">
        <v>101</v>
      </c>
      <c r="N3351" s="678">
        <f t="shared" ca="1" si="571"/>
        <v>223704.28001385697</v>
      </c>
      <c r="O3351" s="678">
        <f t="shared" ca="1" si="575"/>
        <v>35708.167736191703</v>
      </c>
      <c r="P3351" s="678">
        <f t="shared" ca="1" si="575"/>
        <v>187996.11227766526</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ASR_CMS_19</v>
      </c>
      <c r="AB3351" s="957">
        <f t="shared" si="573"/>
        <v>45406</v>
      </c>
      <c r="AC3351" t="str">
        <f t="shared" si="574"/>
        <v>Unaudited</v>
      </c>
    </row>
    <row r="3352" spans="1:29" x14ac:dyDescent="0.25">
      <c r="A3352" t="s">
        <v>421</v>
      </c>
      <c r="B3352" t="s">
        <v>1380</v>
      </c>
      <c r="C3352" t="s">
        <v>1381</v>
      </c>
      <c r="D3352">
        <v>1900</v>
      </c>
      <c r="E3352" s="957">
        <v>1</v>
      </c>
      <c r="F3352" t="s">
        <v>439</v>
      </c>
      <c r="G3352" s="957">
        <v>91</v>
      </c>
      <c r="H3352" t="s">
        <v>389</v>
      </c>
      <c r="I3352" s="937" t="s">
        <v>489</v>
      </c>
      <c r="J3352" s="937" t="s">
        <v>451</v>
      </c>
      <c r="K3352" s="937" t="s">
        <v>436</v>
      </c>
      <c r="L3352" s="937" t="s">
        <v>127</v>
      </c>
      <c r="M3352" s="962" t="s">
        <v>28</v>
      </c>
      <c r="N3352" s="678">
        <f t="shared" ca="1" si="571"/>
        <v>10369.557371918747</v>
      </c>
      <c r="O3352" s="678">
        <f t="shared" ca="1" si="575"/>
        <v>10369.557371918747</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ASR_CMS_19</v>
      </c>
      <c r="AB3352" s="957">
        <f t="shared" si="573"/>
        <v>45406</v>
      </c>
      <c r="AC3352" t="str">
        <f t="shared" si="574"/>
        <v>Unaudited</v>
      </c>
    </row>
    <row r="3353" spans="1:29" x14ac:dyDescent="0.25">
      <c r="A3353" t="s">
        <v>421</v>
      </c>
      <c r="B3353" t="s">
        <v>1380</v>
      </c>
      <c r="C3353" t="s">
        <v>1381</v>
      </c>
      <c r="D3353">
        <v>1900</v>
      </c>
      <c r="E3353" s="957">
        <v>1</v>
      </c>
      <c r="F3353" t="s">
        <v>439</v>
      </c>
      <c r="G3353" s="957">
        <v>91</v>
      </c>
      <c r="H3353" t="s">
        <v>389</v>
      </c>
      <c r="I3353" s="937" t="s">
        <v>489</v>
      </c>
      <c r="J3353" s="937" t="s">
        <v>437</v>
      </c>
      <c r="K3353" s="937" t="s">
        <v>437</v>
      </c>
      <c r="L3353" s="937" t="s">
        <v>129</v>
      </c>
      <c r="M3353" s="962" t="s">
        <v>327</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ASR_CMS_19</v>
      </c>
      <c r="AB3353" s="957">
        <f t="shared" si="573"/>
        <v>45406</v>
      </c>
      <c r="AC3353" t="str">
        <f t="shared" si="574"/>
        <v>Unaudited</v>
      </c>
    </row>
    <row r="3354" spans="1:29" x14ac:dyDescent="0.25">
      <c r="A3354" t="s">
        <v>421</v>
      </c>
      <c r="B3354" t="s">
        <v>1380</v>
      </c>
      <c r="C3354" t="s">
        <v>1381</v>
      </c>
      <c r="D3354">
        <v>1900</v>
      </c>
      <c r="E3354" s="957">
        <v>1</v>
      </c>
      <c r="F3354" t="s">
        <v>439</v>
      </c>
      <c r="G3354" s="957">
        <v>91</v>
      </c>
      <c r="H3354" t="s">
        <v>389</v>
      </c>
      <c r="I3354" s="937" t="s">
        <v>489</v>
      </c>
      <c r="J3354" s="937" t="s">
        <v>437</v>
      </c>
      <c r="K3354" s="937" t="s">
        <v>437</v>
      </c>
      <c r="L3354" s="945" t="s">
        <v>130</v>
      </c>
      <c r="M3354" s="960" t="s">
        <v>326</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ASR_CMS_19</v>
      </c>
      <c r="AB3354" s="957">
        <f t="shared" si="573"/>
        <v>45406</v>
      </c>
      <c r="AC3354" t="str">
        <f t="shared" si="574"/>
        <v>Unaudited</v>
      </c>
    </row>
    <row r="3355" spans="1:29" ht="30" x14ac:dyDescent="0.25">
      <c r="A3355" t="s">
        <v>421</v>
      </c>
      <c r="B3355" t="s">
        <v>1380</v>
      </c>
      <c r="C3355" t="s">
        <v>1381</v>
      </c>
      <c r="D3355">
        <v>1900</v>
      </c>
      <c r="E3355" s="957">
        <v>1</v>
      </c>
      <c r="F3355" t="s">
        <v>439</v>
      </c>
      <c r="G3355" s="957">
        <v>91</v>
      </c>
      <c r="H3355" t="s">
        <v>389</v>
      </c>
      <c r="I3355" s="962" t="s">
        <v>489</v>
      </c>
      <c r="J3355" s="962" t="s">
        <v>437</v>
      </c>
      <c r="K3355" s="962" t="s">
        <v>437</v>
      </c>
      <c r="L3355" s="953" t="s">
        <v>131</v>
      </c>
      <c r="M3355" s="962" t="s">
        <v>180</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ASR_CMS_19</v>
      </c>
      <c r="AB3355" s="957">
        <f t="shared" si="573"/>
        <v>45406</v>
      </c>
      <c r="AC3355" t="str">
        <f t="shared" si="574"/>
        <v>Unaudited</v>
      </c>
    </row>
    <row r="3356" spans="1:29" x14ac:dyDescent="0.25">
      <c r="A3356" t="s">
        <v>421</v>
      </c>
      <c r="B3356" t="s">
        <v>1380</v>
      </c>
      <c r="C3356" t="s">
        <v>1381</v>
      </c>
      <c r="D3356">
        <v>1900</v>
      </c>
      <c r="E3356" s="957">
        <v>1</v>
      </c>
      <c r="F3356" t="s">
        <v>439</v>
      </c>
      <c r="G3356" s="957">
        <v>91</v>
      </c>
      <c r="H3356" t="s">
        <v>389</v>
      </c>
      <c r="I3356" s="958" t="s">
        <v>489</v>
      </c>
      <c r="J3356" s="958" t="s">
        <v>437</v>
      </c>
      <c r="K3356" s="958" t="s">
        <v>437</v>
      </c>
      <c r="L3356" s="953" t="s">
        <v>132</v>
      </c>
      <c r="M3356" s="958" t="s">
        <v>495</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ASR_CMS_19</v>
      </c>
      <c r="AB3356" s="957">
        <f t="shared" si="573"/>
        <v>45406</v>
      </c>
      <c r="AC3356" t="str">
        <f t="shared" si="574"/>
        <v>Unaudited</v>
      </c>
    </row>
    <row r="3357" spans="1:29" x14ac:dyDescent="0.25">
      <c r="A3357" t="s">
        <v>421</v>
      </c>
      <c r="B3357" t="s">
        <v>1380</v>
      </c>
      <c r="C3357" t="s">
        <v>1381</v>
      </c>
      <c r="D3357">
        <v>1900</v>
      </c>
      <c r="E3357" s="957">
        <v>1</v>
      </c>
      <c r="F3357" t="s">
        <v>439</v>
      </c>
      <c r="G3357" s="957">
        <v>91</v>
      </c>
      <c r="H3357" t="s">
        <v>389</v>
      </c>
      <c r="I3357" s="958" t="s">
        <v>489</v>
      </c>
      <c r="J3357" s="958" t="s">
        <v>437</v>
      </c>
      <c r="K3357" s="958" t="s">
        <v>437</v>
      </c>
      <c r="L3357" s="937" t="s">
        <v>133</v>
      </c>
      <c r="M3357" s="958" t="s">
        <v>496</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ASR_CMS_19</v>
      </c>
      <c r="AB3357" s="957">
        <f t="shared" si="573"/>
        <v>45406</v>
      </c>
      <c r="AC3357" t="str">
        <f t="shared" si="574"/>
        <v>Unaudited</v>
      </c>
    </row>
    <row r="3358" spans="1:29" x14ac:dyDescent="0.25">
      <c r="A3358" t="s">
        <v>421</v>
      </c>
      <c r="B3358" t="s">
        <v>1380</v>
      </c>
      <c r="C3358" t="s">
        <v>1381</v>
      </c>
      <c r="D3358">
        <v>1900</v>
      </c>
      <c r="E3358" s="957">
        <v>1</v>
      </c>
      <c r="F3358" t="s">
        <v>439</v>
      </c>
      <c r="G3358" s="957">
        <v>91</v>
      </c>
      <c r="H3358" t="s">
        <v>389</v>
      </c>
      <c r="I3358" s="958" t="s">
        <v>489</v>
      </c>
      <c r="J3358" s="958" t="s">
        <v>437</v>
      </c>
      <c r="K3358" s="958" t="s">
        <v>437</v>
      </c>
      <c r="L3358" s="937" t="s">
        <v>134</v>
      </c>
      <c r="M3358" s="958" t="s">
        <v>497</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ASR_CMS_19</v>
      </c>
      <c r="AB3358" s="957">
        <f t="shared" si="573"/>
        <v>45406</v>
      </c>
      <c r="AC3358" t="str">
        <f t="shared" si="574"/>
        <v>Unaudited</v>
      </c>
    </row>
    <row r="3359" spans="1:29" ht="30" x14ac:dyDescent="0.25">
      <c r="A3359" t="s">
        <v>421</v>
      </c>
      <c r="B3359" t="s">
        <v>1380</v>
      </c>
      <c r="C3359" t="s">
        <v>1381</v>
      </c>
      <c r="D3359">
        <v>1900</v>
      </c>
      <c r="E3359" s="957">
        <v>1</v>
      </c>
      <c r="F3359" t="s">
        <v>439</v>
      </c>
      <c r="G3359" s="957">
        <v>91</v>
      </c>
      <c r="H3359" t="s">
        <v>389</v>
      </c>
      <c r="I3359" s="965" t="s">
        <v>490</v>
      </c>
      <c r="J3359" s="965" t="s">
        <v>26</v>
      </c>
      <c r="K3359" s="965" t="s">
        <v>26</v>
      </c>
      <c r="L3359" s="945" t="s">
        <v>270</v>
      </c>
      <c r="M3359" s="965" t="s">
        <v>26</v>
      </c>
      <c r="N3359" s="678">
        <f t="shared" ca="1" si="571"/>
        <v>-351707.40948274761</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ASR_CMS_19</v>
      </c>
      <c r="AB3359" s="957">
        <f t="shared" si="573"/>
        <v>45406</v>
      </c>
      <c r="AC3359" t="str">
        <f t="shared" si="574"/>
        <v>Unaudited</v>
      </c>
    </row>
    <row r="3360" spans="1:29" x14ac:dyDescent="0.25">
      <c r="A3360" t="s">
        <v>421</v>
      </c>
      <c r="B3360" t="s">
        <v>1380</v>
      </c>
      <c r="C3360" t="s">
        <v>1381</v>
      </c>
      <c r="D3360">
        <v>1900</v>
      </c>
      <c r="E3360" s="957">
        <v>1</v>
      </c>
      <c r="F3360" t="s">
        <v>440</v>
      </c>
      <c r="G3360" s="957">
        <v>182</v>
      </c>
      <c r="H3360" t="s">
        <v>389</v>
      </c>
      <c r="I3360" s="937" t="s">
        <v>433</v>
      </c>
      <c r="J3360" s="937" t="s">
        <v>433</v>
      </c>
      <c r="K3360" s="937" t="s">
        <v>433</v>
      </c>
      <c r="L3360" s="937"/>
      <c r="M3360" s="958" t="s">
        <v>433</v>
      </c>
      <c r="N3360" s="678">
        <f t="shared" ca="1" si="571"/>
        <v>21388.491397850001</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11941.761290323</v>
      </c>
      <c r="P3360" s="678">
        <f t="shared" ca="1" si="578"/>
        <v>1666.7623655920002</v>
      </c>
      <c r="Q3360" s="678">
        <f t="shared" ca="1" si="578"/>
        <v>5851.2</v>
      </c>
      <c r="R3360" s="678">
        <f t="shared" ca="1" si="578"/>
        <v>864</v>
      </c>
      <c r="S3360" s="678">
        <f t="shared" ca="1" si="578"/>
        <v>29.767741935</v>
      </c>
      <c r="T3360" s="678">
        <f t="shared" ca="1" si="578"/>
        <v>615</v>
      </c>
      <c r="U3360" s="678">
        <f t="shared" ca="1" si="578"/>
        <v>2</v>
      </c>
      <c r="V3360" s="678">
        <f t="shared" ca="1" si="578"/>
        <v>84</v>
      </c>
      <c r="W3360" s="678">
        <f t="shared" ca="1" si="576"/>
        <v>334</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ASR_CMS_19</v>
      </c>
      <c r="AB3360" s="957">
        <f t="shared" si="573"/>
        <v>45406</v>
      </c>
      <c r="AC3360" t="str">
        <f t="shared" si="574"/>
        <v>Unaudited</v>
      </c>
    </row>
    <row r="3361" spans="1:29" x14ac:dyDescent="0.25">
      <c r="A3361" t="s">
        <v>421</v>
      </c>
      <c r="B3361" t="s">
        <v>1380</v>
      </c>
      <c r="C3361" t="s">
        <v>1381</v>
      </c>
      <c r="D3361">
        <v>1900</v>
      </c>
      <c r="E3361" s="957">
        <v>1</v>
      </c>
      <c r="F3361" t="s">
        <v>440</v>
      </c>
      <c r="G3361" s="957">
        <v>182</v>
      </c>
      <c r="H3361" t="s">
        <v>389</v>
      </c>
      <c r="I3361" s="937" t="s">
        <v>488</v>
      </c>
      <c r="J3361" s="937" t="s">
        <v>12</v>
      </c>
      <c r="K3361" s="937" t="s">
        <v>12</v>
      </c>
      <c r="L3361" s="943">
        <v>1.1000000000000001</v>
      </c>
      <c r="M3361" s="959" t="s">
        <v>12</v>
      </c>
      <c r="N3361" s="678">
        <f t="shared" ca="1" si="571"/>
        <v>32005617.481835954</v>
      </c>
      <c r="O3361" s="678">
        <f t="shared" ca="1" si="578"/>
        <v>12969793.387195105</v>
      </c>
      <c r="P3361" s="678">
        <f t="shared" ca="1" si="578"/>
        <v>1810471.2790725469</v>
      </c>
      <c r="Q3361" s="678">
        <f t="shared" ca="1" si="578"/>
        <v>6353302.1418939177</v>
      </c>
      <c r="R3361" s="678">
        <f t="shared" ca="1" si="578"/>
        <v>938104.17141908768</v>
      </c>
      <c r="S3361" s="678">
        <f t="shared" ca="1" si="578"/>
        <v>32328.702518712216</v>
      </c>
      <c r="T3361" s="678">
        <f t="shared" ca="1" si="578"/>
        <v>667669.5250466353</v>
      </c>
      <c r="U3361" s="678">
        <f t="shared" ca="1" si="578"/>
        <v>2170.003530270782</v>
      </c>
      <c r="V3361" s="678">
        <f t="shared" ca="1" si="578"/>
        <v>91199.423339742993</v>
      </c>
      <c r="W3361" s="678">
        <f t="shared" ca="1" si="576"/>
        <v>9140578.8478199318</v>
      </c>
      <c r="X3361" s="678">
        <f t="shared" ca="1" si="579"/>
        <v>0</v>
      </c>
      <c r="Y3361" s="678">
        <f t="shared" ca="1" si="579"/>
        <v>0</v>
      </c>
      <c r="Z3361" s="678">
        <f t="shared" ca="1" si="579"/>
        <v>0</v>
      </c>
      <c r="AA3361" t="str">
        <f t="shared" si="572"/>
        <v>ASR_CMS_19</v>
      </c>
      <c r="AB3361" s="957">
        <f t="shared" si="573"/>
        <v>45406</v>
      </c>
      <c r="AC3361" t="str">
        <f t="shared" si="574"/>
        <v>Unaudited</v>
      </c>
    </row>
    <row r="3362" spans="1:29" x14ac:dyDescent="0.25">
      <c r="A3362" t="s">
        <v>421</v>
      </c>
      <c r="B3362" t="s">
        <v>1380</v>
      </c>
      <c r="C3362" t="s">
        <v>1381</v>
      </c>
      <c r="D3362">
        <v>1900</v>
      </c>
      <c r="E3362" s="957">
        <v>1</v>
      </c>
      <c r="F3362" t="s">
        <v>440</v>
      </c>
      <c r="G3362" s="957">
        <v>182</v>
      </c>
      <c r="H3362" t="s">
        <v>389</v>
      </c>
      <c r="I3362" s="958" t="s">
        <v>488</v>
      </c>
      <c r="J3362" s="958" t="s">
        <v>12</v>
      </c>
      <c r="K3362" s="958" t="s">
        <v>1323</v>
      </c>
      <c r="L3362" s="937" t="s">
        <v>1314</v>
      </c>
      <c r="M3362" s="958" t="s">
        <v>1323</v>
      </c>
      <c r="N3362" s="678">
        <f t="shared" ca="1" si="571"/>
        <v>479210.03285831056</v>
      </c>
      <c r="O3362" s="678">
        <f t="shared" ca="1" si="578"/>
        <v>192093.43681720895</v>
      </c>
      <c r="P3362" s="678">
        <f t="shared" ca="1" si="578"/>
        <v>26147.568760960658</v>
      </c>
      <c r="Q3362" s="678">
        <f t="shared" ca="1" si="578"/>
        <v>98935.608175413858</v>
      </c>
      <c r="R3362" s="678">
        <f t="shared" ca="1" si="578"/>
        <v>14720.329955212521</v>
      </c>
      <c r="S3362" s="678">
        <f t="shared" ca="1" si="578"/>
        <v>483.79794492911475</v>
      </c>
      <c r="T3362" s="678">
        <f t="shared" ca="1" si="578"/>
        <v>10711.808629718606</v>
      </c>
      <c r="U3362" s="678">
        <f t="shared" ca="1" si="578"/>
        <v>38.658675804015644</v>
      </c>
      <c r="V3362" s="678">
        <f t="shared" ca="1" si="578"/>
        <v>1446.5298409338104</v>
      </c>
      <c r="W3362" s="678">
        <f t="shared" ca="1" si="576"/>
        <v>134632.29405812902</v>
      </c>
      <c r="X3362" s="678">
        <f t="shared" ca="1" si="579"/>
        <v>0</v>
      </c>
      <c r="Y3362" s="678">
        <f t="shared" ca="1" si="579"/>
        <v>0</v>
      </c>
      <c r="Z3362" s="678">
        <f t="shared" ca="1" si="579"/>
        <v>0</v>
      </c>
      <c r="AA3362" t="str">
        <f t="shared" si="572"/>
        <v>ASR_CMS_19</v>
      </c>
      <c r="AB3362" s="957">
        <f t="shared" si="573"/>
        <v>45406</v>
      </c>
      <c r="AC3362" t="str">
        <f t="shared" si="574"/>
        <v>Unaudited</v>
      </c>
    </row>
    <row r="3363" spans="1:29" x14ac:dyDescent="0.25">
      <c r="A3363" t="s">
        <v>421</v>
      </c>
      <c r="B3363" t="s">
        <v>1380</v>
      </c>
      <c r="C3363" t="s">
        <v>1381</v>
      </c>
      <c r="D3363">
        <v>1900</v>
      </c>
      <c r="E3363" s="957">
        <v>1</v>
      </c>
      <c r="F3363" t="s">
        <v>440</v>
      </c>
      <c r="G3363" s="957">
        <v>182</v>
      </c>
      <c r="H3363" t="s">
        <v>389</v>
      </c>
      <c r="I3363" s="937" t="s">
        <v>488</v>
      </c>
      <c r="J3363" s="937" t="s">
        <v>491</v>
      </c>
      <c r="K3363" s="937" t="s">
        <v>492</v>
      </c>
      <c r="L3363" s="937" t="s">
        <v>63</v>
      </c>
      <c r="M3363" s="958" t="s">
        <v>344</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ASR_CMS_19</v>
      </c>
      <c r="AB3363" s="957">
        <f t="shared" si="573"/>
        <v>45406</v>
      </c>
      <c r="AC3363" t="str">
        <f t="shared" si="574"/>
        <v>Unaudited</v>
      </c>
    </row>
    <row r="3364" spans="1:29" x14ac:dyDescent="0.25">
      <c r="A3364" t="s">
        <v>421</v>
      </c>
      <c r="B3364" t="s">
        <v>1380</v>
      </c>
      <c r="C3364" t="s">
        <v>1381</v>
      </c>
      <c r="D3364">
        <v>1900</v>
      </c>
      <c r="E3364" s="957">
        <v>1</v>
      </c>
      <c r="F3364" t="s">
        <v>440</v>
      </c>
      <c r="G3364" s="957">
        <v>182</v>
      </c>
      <c r="H3364" t="s">
        <v>389</v>
      </c>
      <c r="I3364" s="937" t="s">
        <v>488</v>
      </c>
      <c r="J3364" s="937" t="s">
        <v>491</v>
      </c>
      <c r="K3364" s="937" t="s">
        <v>1014</v>
      </c>
      <c r="L3364" s="937" t="s">
        <v>910</v>
      </c>
      <c r="M3364" s="958" t="s">
        <v>911</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ASR_CMS_19</v>
      </c>
      <c r="AB3364" s="957">
        <f t="shared" si="573"/>
        <v>45406</v>
      </c>
      <c r="AC3364" t="str">
        <f t="shared" si="574"/>
        <v>Unaudited</v>
      </c>
    </row>
    <row r="3365" spans="1:29" x14ac:dyDescent="0.25">
      <c r="A3365" t="s">
        <v>421</v>
      </c>
      <c r="B3365" t="s">
        <v>1380</v>
      </c>
      <c r="C3365" t="s">
        <v>1381</v>
      </c>
      <c r="D3365">
        <v>1900</v>
      </c>
      <c r="E3365" s="957">
        <v>1</v>
      </c>
      <c r="F3365" t="s">
        <v>440</v>
      </c>
      <c r="G3365" s="957">
        <v>182</v>
      </c>
      <c r="H3365" t="s">
        <v>389</v>
      </c>
      <c r="I3365" s="958" t="s">
        <v>488</v>
      </c>
      <c r="J3365" s="958" t="s">
        <v>13</v>
      </c>
      <c r="K3365" s="958" t="s">
        <v>493</v>
      </c>
      <c r="L3365" s="937" t="s">
        <v>95</v>
      </c>
      <c r="M3365" s="958" t="s">
        <v>147</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ASR_CMS_19</v>
      </c>
      <c r="AB3365" s="957">
        <f t="shared" si="573"/>
        <v>45406</v>
      </c>
      <c r="AC3365" t="str">
        <f t="shared" si="574"/>
        <v>Unaudited</v>
      </c>
    </row>
    <row r="3366" spans="1:29" x14ac:dyDescent="0.25">
      <c r="A3366" t="s">
        <v>421</v>
      </c>
      <c r="B3366" t="s">
        <v>1380</v>
      </c>
      <c r="C3366" t="s">
        <v>1381</v>
      </c>
      <c r="D3366">
        <v>1900</v>
      </c>
      <c r="E3366" s="957">
        <v>1</v>
      </c>
      <c r="F3366" t="s">
        <v>440</v>
      </c>
      <c r="G3366" s="957">
        <v>182</v>
      </c>
      <c r="H3366" t="s">
        <v>389</v>
      </c>
      <c r="I3366" s="958" t="s">
        <v>488</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ASR_CMS_19</v>
      </c>
      <c r="AB3366" s="957">
        <f t="shared" si="573"/>
        <v>45406</v>
      </c>
      <c r="AC3366" t="str">
        <f t="shared" si="574"/>
        <v>Unaudited</v>
      </c>
    </row>
    <row r="3367" spans="1:29" x14ac:dyDescent="0.25">
      <c r="A3367" t="s">
        <v>421</v>
      </c>
      <c r="B3367" t="s">
        <v>1380</v>
      </c>
      <c r="C3367" t="s">
        <v>1381</v>
      </c>
      <c r="D3367">
        <v>1900</v>
      </c>
      <c r="E3367" s="957">
        <v>1</v>
      </c>
      <c r="F3367" t="s">
        <v>440</v>
      </c>
      <c r="G3367" s="957">
        <v>182</v>
      </c>
      <c r="H3367" t="s">
        <v>389</v>
      </c>
      <c r="I3367" s="937" t="s">
        <v>489</v>
      </c>
      <c r="J3367" s="937" t="s">
        <v>445</v>
      </c>
      <c r="K3367" s="937" t="s">
        <v>0</v>
      </c>
      <c r="L3367" s="937">
        <v>2.1</v>
      </c>
      <c r="M3367" s="958" t="s">
        <v>148</v>
      </c>
      <c r="N3367" s="678">
        <f t="shared" ca="1" si="571"/>
        <v>2271380.1599999997</v>
      </c>
      <c r="O3367" s="678">
        <f t="shared" ca="1" si="578"/>
        <v>609051.29</v>
      </c>
      <c r="P3367" s="678">
        <f t="shared" ca="1" si="578"/>
        <v>136425.1</v>
      </c>
      <c r="Q3367" s="678">
        <f t="shared" ca="1" si="578"/>
        <v>759339.0199999999</v>
      </c>
      <c r="R3367" s="678">
        <f t="shared" ca="1" si="578"/>
        <v>74719.31</v>
      </c>
      <c r="S3367" s="678">
        <f t="shared" ca="1" si="578"/>
        <v>0</v>
      </c>
      <c r="T3367" s="678">
        <f t="shared" ca="1" si="578"/>
        <v>262094.62999999998</v>
      </c>
      <c r="U3367" s="678">
        <f t="shared" ca="1" si="578"/>
        <v>0</v>
      </c>
      <c r="V3367" s="678">
        <f t="shared" ca="1" si="578"/>
        <v>0</v>
      </c>
      <c r="W3367" s="678">
        <f t="shared" ca="1" si="576"/>
        <v>429750.81</v>
      </c>
      <c r="X3367" s="678">
        <f t="shared" ca="1" si="579"/>
        <v>0</v>
      </c>
      <c r="Y3367" s="678">
        <f t="shared" ca="1" si="579"/>
        <v>0</v>
      </c>
      <c r="Z3367" s="678">
        <f t="shared" ca="1" si="579"/>
        <v>0</v>
      </c>
      <c r="AA3367" t="str">
        <f t="shared" si="572"/>
        <v>ASR_CMS_19</v>
      </c>
      <c r="AB3367" s="957">
        <f t="shared" si="573"/>
        <v>45406</v>
      </c>
      <c r="AC3367" t="str">
        <f t="shared" si="574"/>
        <v>Unaudited</v>
      </c>
    </row>
    <row r="3368" spans="1:29" ht="30" x14ac:dyDescent="0.25">
      <c r="A3368" t="s">
        <v>421</v>
      </c>
      <c r="B3368" t="s">
        <v>1380</v>
      </c>
      <c r="C3368" t="s">
        <v>1381</v>
      </c>
      <c r="D3368">
        <v>1900</v>
      </c>
      <c r="E3368" s="957">
        <v>1</v>
      </c>
      <c r="F3368" t="s">
        <v>440</v>
      </c>
      <c r="G3368" s="957">
        <v>182</v>
      </c>
      <c r="H3368" t="s">
        <v>389</v>
      </c>
      <c r="I3368" s="937" t="s">
        <v>489</v>
      </c>
      <c r="J3368" s="937" t="s">
        <v>445</v>
      </c>
      <c r="K3368" s="937" t="s">
        <v>0</v>
      </c>
      <c r="L3368" s="937">
        <v>2.2000000000000002</v>
      </c>
      <c r="M3368" s="958" t="s">
        <v>149</v>
      </c>
      <c r="N3368" s="678">
        <f t="shared" ca="1" si="571"/>
        <v>20414.077108948506</v>
      </c>
      <c r="O3368" s="678">
        <f t="shared" ca="1" si="578"/>
        <v>6697.7589011720593</v>
      </c>
      <c r="P3368" s="678">
        <f t="shared" ca="1" si="578"/>
        <v>1125.6798320104508</v>
      </c>
      <c r="Q3368" s="678">
        <f t="shared" ca="1" si="578"/>
        <v>6265.5084766115651</v>
      </c>
      <c r="R3368" s="678">
        <f t="shared" ca="1" si="578"/>
        <v>616.52892560633506</v>
      </c>
      <c r="S3368" s="678">
        <f t="shared" ca="1" si="578"/>
        <v>0</v>
      </c>
      <c r="T3368" s="678">
        <f t="shared" ca="1" si="578"/>
        <v>2162.6125915923189</v>
      </c>
      <c r="U3368" s="678">
        <f t="shared" ca="1" si="578"/>
        <v>0</v>
      </c>
      <c r="V3368" s="678">
        <f t="shared" ca="1" si="578"/>
        <v>0</v>
      </c>
      <c r="W3368" s="678">
        <f t="shared" ca="1" si="576"/>
        <v>3545.9883819557781</v>
      </c>
      <c r="X3368" s="678">
        <f t="shared" ca="1" si="579"/>
        <v>0</v>
      </c>
      <c r="Y3368" s="678">
        <f t="shared" ca="1" si="579"/>
        <v>0</v>
      </c>
      <c r="Z3368" s="678">
        <f t="shared" ca="1" si="579"/>
        <v>0</v>
      </c>
      <c r="AA3368" t="str">
        <f t="shared" si="572"/>
        <v>ASR_CMS_19</v>
      </c>
      <c r="AB3368" s="957">
        <f t="shared" si="573"/>
        <v>45406</v>
      </c>
      <c r="AC3368" t="str">
        <f t="shared" si="574"/>
        <v>Unaudited</v>
      </c>
    </row>
    <row r="3369" spans="1:29" x14ac:dyDescent="0.25">
      <c r="A3369" t="s">
        <v>421</v>
      </c>
      <c r="B3369" t="s">
        <v>1380</v>
      </c>
      <c r="C3369" t="s">
        <v>1381</v>
      </c>
      <c r="D3369">
        <v>1900</v>
      </c>
      <c r="E3369" s="957">
        <v>1</v>
      </c>
      <c r="F3369" t="s">
        <v>440</v>
      </c>
      <c r="G3369" s="957">
        <v>182</v>
      </c>
      <c r="H3369" t="s">
        <v>389</v>
      </c>
      <c r="I3369" s="937" t="s">
        <v>489</v>
      </c>
      <c r="J3369" s="937" t="s">
        <v>445</v>
      </c>
      <c r="K3369" s="937" t="s">
        <v>0</v>
      </c>
      <c r="L3369" s="937">
        <v>2.2999999999999998</v>
      </c>
      <c r="M3369" s="958" t="s">
        <v>150</v>
      </c>
      <c r="N3369" s="678">
        <f t="shared" ca="1" si="571"/>
        <v>308704.77999999997</v>
      </c>
      <c r="O3369" s="678">
        <f t="shared" ca="1" si="578"/>
        <v>135454.71</v>
      </c>
      <c r="P3369" s="678">
        <f t="shared" ca="1" si="578"/>
        <v>34407.199999999997</v>
      </c>
      <c r="Q3369" s="678">
        <f t="shared" ca="1" si="578"/>
        <v>96466.26</v>
      </c>
      <c r="R3369" s="678">
        <f t="shared" ca="1" si="578"/>
        <v>18097.84</v>
      </c>
      <c r="S3369" s="678">
        <f t="shared" ca="1" si="578"/>
        <v>98.23</v>
      </c>
      <c r="T3369" s="678">
        <f t="shared" ca="1" si="578"/>
        <v>7803.56</v>
      </c>
      <c r="U3369" s="678">
        <f t="shared" ca="1" si="578"/>
        <v>0</v>
      </c>
      <c r="V3369" s="678">
        <f t="shared" ca="1" si="578"/>
        <v>3644.8599999999997</v>
      </c>
      <c r="W3369" s="678">
        <f t="shared" ca="1" si="576"/>
        <v>12732.12</v>
      </c>
      <c r="X3369" s="678">
        <f t="shared" ca="1" si="579"/>
        <v>0</v>
      </c>
      <c r="Y3369" s="678">
        <f t="shared" ca="1" si="579"/>
        <v>0</v>
      </c>
      <c r="Z3369" s="678">
        <f t="shared" ca="1" si="579"/>
        <v>0</v>
      </c>
      <c r="AA3369" t="str">
        <f t="shared" si="572"/>
        <v>ASR_CMS_19</v>
      </c>
      <c r="AB3369" s="957">
        <f t="shared" si="573"/>
        <v>45406</v>
      </c>
      <c r="AC3369" t="str">
        <f t="shared" si="574"/>
        <v>Unaudited</v>
      </c>
    </row>
    <row r="3370" spans="1:29" x14ac:dyDescent="0.25">
      <c r="A3370" t="s">
        <v>421</v>
      </c>
      <c r="B3370" t="s">
        <v>1380</v>
      </c>
      <c r="C3370" t="s">
        <v>1381</v>
      </c>
      <c r="D3370">
        <v>1900</v>
      </c>
      <c r="E3370" s="957">
        <v>1</v>
      </c>
      <c r="F3370" t="s">
        <v>440</v>
      </c>
      <c r="G3370" s="957">
        <v>182</v>
      </c>
      <c r="H3370" t="s">
        <v>389</v>
      </c>
      <c r="I3370" s="937" t="s">
        <v>489</v>
      </c>
      <c r="J3370" s="937" t="s">
        <v>445</v>
      </c>
      <c r="K3370" s="937" t="s">
        <v>0</v>
      </c>
      <c r="L3370" s="953">
        <v>2.4</v>
      </c>
      <c r="M3370" s="958" t="s">
        <v>151</v>
      </c>
      <c r="N3370" s="678">
        <f t="shared" ca="1" si="571"/>
        <v>1056686.9099999997</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566834.89999999979</v>
      </c>
      <c r="P3370" s="678">
        <f t="shared" ca="1" si="580"/>
        <v>73861.459999999992</v>
      </c>
      <c r="Q3370" s="678">
        <f t="shared" ca="1" si="580"/>
        <v>327118.52999999997</v>
      </c>
      <c r="R3370" s="678">
        <f t="shared" ca="1" si="580"/>
        <v>25649.96</v>
      </c>
      <c r="S3370" s="678">
        <f t="shared" ca="1" si="580"/>
        <v>418.39</v>
      </c>
      <c r="T3370" s="678">
        <f t="shared" ca="1" si="580"/>
        <v>27071.920000000002</v>
      </c>
      <c r="U3370" s="678">
        <f t="shared" ca="1" si="580"/>
        <v>0</v>
      </c>
      <c r="V3370" s="678">
        <f t="shared" ca="1" si="580"/>
        <v>518.30999999999995</v>
      </c>
      <c r="W3370" s="678">
        <f t="shared" ca="1" si="576"/>
        <v>35213.439999999995</v>
      </c>
      <c r="X3370" s="678">
        <f t="shared" ca="1" si="579"/>
        <v>0</v>
      </c>
      <c r="Y3370" s="678">
        <f t="shared" ca="1" si="579"/>
        <v>0</v>
      </c>
      <c r="Z3370" s="678">
        <f t="shared" ca="1" si="579"/>
        <v>0</v>
      </c>
      <c r="AA3370" t="str">
        <f t="shared" si="572"/>
        <v>ASR_CMS_19</v>
      </c>
      <c r="AB3370" s="957">
        <f t="shared" si="573"/>
        <v>45406</v>
      </c>
      <c r="AC3370" t="str">
        <f t="shared" si="574"/>
        <v>Unaudited</v>
      </c>
    </row>
    <row r="3371" spans="1:29" ht="30" x14ac:dyDescent="0.25">
      <c r="A3371" t="s">
        <v>421</v>
      </c>
      <c r="B3371" t="s">
        <v>1380</v>
      </c>
      <c r="C3371" t="s">
        <v>1381</v>
      </c>
      <c r="D3371">
        <v>1900</v>
      </c>
      <c r="E3371" s="957">
        <v>1</v>
      </c>
      <c r="F3371" t="s">
        <v>440</v>
      </c>
      <c r="G3371" s="957">
        <v>182</v>
      </c>
      <c r="H3371" t="s">
        <v>389</v>
      </c>
      <c r="I3371" s="937" t="s">
        <v>489</v>
      </c>
      <c r="J3371" s="937" t="s">
        <v>445</v>
      </c>
      <c r="K3371" s="937" t="s">
        <v>0</v>
      </c>
      <c r="L3371" s="953">
        <v>2.5</v>
      </c>
      <c r="M3371" s="958" t="s">
        <v>152</v>
      </c>
      <c r="N3371" s="678">
        <f t="shared" ca="1" si="571"/>
        <v>10931.401111925372</v>
      </c>
      <c r="O3371" s="678">
        <f t="shared" ca="1" si="580"/>
        <v>5622.5693182940313</v>
      </c>
      <c r="P3371" s="678">
        <f t="shared" ca="1" si="580"/>
        <v>866.80485825328992</v>
      </c>
      <c r="Q3371" s="678">
        <f t="shared" ca="1" si="580"/>
        <v>3391.2431709619345</v>
      </c>
      <c r="R3371" s="678">
        <f t="shared" ca="1" si="580"/>
        <v>350.24729758263629</v>
      </c>
      <c r="S3371" s="678">
        <f t="shared" ca="1" si="580"/>
        <v>4.1360881890550285</v>
      </c>
      <c r="T3371" s="678">
        <f t="shared" ca="1" si="580"/>
        <v>279.21501474125051</v>
      </c>
      <c r="U3371" s="678">
        <f t="shared" ca="1" si="580"/>
        <v>0</v>
      </c>
      <c r="V3371" s="678">
        <f t="shared" ca="1" si="580"/>
        <v>33.330568437203794</v>
      </c>
      <c r="W3371" s="678">
        <f t="shared" ca="1" si="576"/>
        <v>383.85479546596963</v>
      </c>
      <c r="X3371" s="678">
        <f t="shared" ca="1" si="579"/>
        <v>0</v>
      </c>
      <c r="Y3371" s="678">
        <f t="shared" ca="1" si="579"/>
        <v>0</v>
      </c>
      <c r="Z3371" s="678">
        <f t="shared" ca="1" si="579"/>
        <v>0</v>
      </c>
      <c r="AA3371" t="str">
        <f t="shared" si="572"/>
        <v>ASR_CMS_19</v>
      </c>
      <c r="AB3371" s="957">
        <f t="shared" si="573"/>
        <v>45406</v>
      </c>
      <c r="AC3371" t="str">
        <f t="shared" si="574"/>
        <v>Unaudited</v>
      </c>
    </row>
    <row r="3372" spans="1:29" x14ac:dyDescent="0.25">
      <c r="A3372" t="s">
        <v>421</v>
      </c>
      <c r="B3372" t="s">
        <v>1380</v>
      </c>
      <c r="C3372" t="s">
        <v>1381</v>
      </c>
      <c r="D3372">
        <v>1900</v>
      </c>
      <c r="E3372" s="957">
        <v>1</v>
      </c>
      <c r="F3372" t="s">
        <v>440</v>
      </c>
      <c r="G3372" s="957">
        <v>182</v>
      </c>
      <c r="H3372" t="s">
        <v>389</v>
      </c>
      <c r="I3372" s="937" t="s">
        <v>489</v>
      </c>
      <c r="J3372" s="937" t="s">
        <v>445</v>
      </c>
      <c r="K3372" s="937" t="s">
        <v>0</v>
      </c>
      <c r="L3372" s="937" t="s">
        <v>97</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ASR_CMS_19</v>
      </c>
      <c r="AB3372" s="957">
        <f t="shared" si="573"/>
        <v>45406</v>
      </c>
      <c r="AC3372" t="str">
        <f t="shared" si="574"/>
        <v>Unaudited</v>
      </c>
    </row>
    <row r="3373" spans="1:29" x14ac:dyDescent="0.25">
      <c r="A3373" t="s">
        <v>421</v>
      </c>
      <c r="B3373" t="s">
        <v>1380</v>
      </c>
      <c r="C3373" t="s">
        <v>1381</v>
      </c>
      <c r="D3373">
        <v>1900</v>
      </c>
      <c r="E3373" s="957">
        <v>1</v>
      </c>
      <c r="F3373" t="s">
        <v>440</v>
      </c>
      <c r="G3373" s="957">
        <v>182</v>
      </c>
      <c r="H3373" t="s">
        <v>389</v>
      </c>
      <c r="I3373" s="958" t="s">
        <v>489</v>
      </c>
      <c r="J3373" s="958" t="s">
        <v>445</v>
      </c>
      <c r="K3373" s="958" t="s">
        <v>0</v>
      </c>
      <c r="L3373" s="937" t="s">
        <v>153</v>
      </c>
      <c r="M3373" s="958" t="s">
        <v>452</v>
      </c>
      <c r="N3373" s="678">
        <f t="shared" ca="1" si="571"/>
        <v>-10912.169577729421</v>
      </c>
      <c r="O3373" s="678">
        <f t="shared" ca="1" si="580"/>
        <v>-2436.7480476544079</v>
      </c>
      <c r="P3373" s="678">
        <f t="shared" ca="1" si="580"/>
        <v>-414.97258029982146</v>
      </c>
      <c r="Q3373" s="678">
        <f t="shared" ca="1" si="580"/>
        <v>-3188.1177952977282</v>
      </c>
      <c r="R3373" s="678">
        <f t="shared" ca="1" si="580"/>
        <v>-405.72133631449827</v>
      </c>
      <c r="S3373" s="678">
        <f t="shared" ca="1" si="580"/>
        <v>-14.850752720937177</v>
      </c>
      <c r="T3373" s="678">
        <f t="shared" ca="1" si="580"/>
        <v>-400.34833863439047</v>
      </c>
      <c r="U3373" s="678">
        <f t="shared" ca="1" si="580"/>
        <v>-9.6492762878196039E-2</v>
      </c>
      <c r="V3373" s="678">
        <f t="shared" ca="1" si="580"/>
        <v>-46.142993551370722</v>
      </c>
      <c r="W3373" s="678">
        <f t="shared" ca="1" si="576"/>
        <v>-4005.1712404933883</v>
      </c>
      <c r="X3373" s="678">
        <f t="shared" ca="1" si="579"/>
        <v>0</v>
      </c>
      <c r="Y3373" s="678">
        <f t="shared" ca="1" si="579"/>
        <v>0</v>
      </c>
      <c r="Z3373" s="678">
        <f t="shared" ca="1" si="579"/>
        <v>0</v>
      </c>
      <c r="AA3373" t="str">
        <f t="shared" si="572"/>
        <v>ASR_CMS_19</v>
      </c>
      <c r="AB3373" s="957">
        <f t="shared" si="573"/>
        <v>45406</v>
      </c>
      <c r="AC3373" t="str">
        <f t="shared" si="574"/>
        <v>Unaudited</v>
      </c>
    </row>
    <row r="3374" spans="1:29" x14ac:dyDescent="0.25">
      <c r="A3374" t="s">
        <v>421</v>
      </c>
      <c r="B3374" t="s">
        <v>1380</v>
      </c>
      <c r="C3374" t="s">
        <v>1381</v>
      </c>
      <c r="D3374">
        <v>1900</v>
      </c>
      <c r="E3374" s="957">
        <v>1</v>
      </c>
      <c r="F3374" t="s">
        <v>440</v>
      </c>
      <c r="G3374" s="957">
        <v>182</v>
      </c>
      <c r="H3374" t="s">
        <v>389</v>
      </c>
      <c r="I3374" s="937" t="s">
        <v>489</v>
      </c>
      <c r="J3374" s="937" t="s">
        <v>445</v>
      </c>
      <c r="K3374" s="937" t="s">
        <v>0</v>
      </c>
      <c r="L3374" s="937" t="s">
        <v>912</v>
      </c>
      <c r="M3374" s="958" t="s">
        <v>24</v>
      </c>
      <c r="N3374" s="678">
        <f t="shared" ca="1" si="571"/>
        <v>202673.68</v>
      </c>
      <c r="O3374" s="678">
        <f t="shared" ca="1" si="580"/>
        <v>202673.68</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ASR_CMS_19</v>
      </c>
      <c r="AB3374" s="957">
        <f t="shared" si="573"/>
        <v>45406</v>
      </c>
      <c r="AC3374" t="str">
        <f t="shared" si="574"/>
        <v>Unaudited</v>
      </c>
    </row>
    <row r="3375" spans="1:29" x14ac:dyDescent="0.25">
      <c r="A3375" t="s">
        <v>421</v>
      </c>
      <c r="B3375" t="s">
        <v>1380</v>
      </c>
      <c r="C3375" t="s">
        <v>1381</v>
      </c>
      <c r="D3375">
        <v>1900</v>
      </c>
      <c r="E3375" s="957">
        <v>1</v>
      </c>
      <c r="F3375" t="s">
        <v>440</v>
      </c>
      <c r="G3375" s="957">
        <v>182</v>
      </c>
      <c r="H3375" t="s">
        <v>389</v>
      </c>
      <c r="I3375" s="937" t="s">
        <v>489</v>
      </c>
      <c r="J3375" s="937" t="s">
        <v>445</v>
      </c>
      <c r="K3375" s="937" t="s">
        <v>53</v>
      </c>
      <c r="L3375" s="937">
        <v>3.1</v>
      </c>
      <c r="M3375" s="958" t="s">
        <v>33</v>
      </c>
      <c r="N3375" s="678">
        <f t="shared" ca="1" si="571"/>
        <v>719016.15000000014</v>
      </c>
      <c r="O3375" s="678">
        <f t="shared" ca="1" si="580"/>
        <v>384614.69000000024</v>
      </c>
      <c r="P3375" s="678">
        <f t="shared" ca="1" si="580"/>
        <v>44895.469999999994</v>
      </c>
      <c r="Q3375" s="678">
        <f t="shared" ca="1" si="580"/>
        <v>201413.99999999997</v>
      </c>
      <c r="R3375" s="678">
        <f t="shared" ca="1" si="580"/>
        <v>27099.64</v>
      </c>
      <c r="S3375" s="678">
        <f t="shared" ca="1" si="580"/>
        <v>1350.0099999999998</v>
      </c>
      <c r="T3375" s="678">
        <f t="shared" ca="1" si="580"/>
        <v>25994.73</v>
      </c>
      <c r="U3375" s="678">
        <f t="shared" ca="1" si="580"/>
        <v>0</v>
      </c>
      <c r="V3375" s="678">
        <f t="shared" ca="1" si="580"/>
        <v>2085.8500000000004</v>
      </c>
      <c r="W3375" s="678">
        <f t="shared" ca="1" si="576"/>
        <v>31561.759999999998</v>
      </c>
      <c r="X3375" s="678">
        <f t="shared" ca="1" si="579"/>
        <v>0</v>
      </c>
      <c r="Y3375" s="678">
        <f t="shared" ca="1" si="579"/>
        <v>0</v>
      </c>
      <c r="Z3375" s="678">
        <f t="shared" ca="1" si="579"/>
        <v>0</v>
      </c>
      <c r="AA3375" t="str">
        <f t="shared" si="572"/>
        <v>ASR_CMS_19</v>
      </c>
      <c r="AB3375" s="957">
        <f t="shared" si="573"/>
        <v>45406</v>
      </c>
      <c r="AC3375" t="str">
        <f t="shared" si="574"/>
        <v>Unaudited</v>
      </c>
    </row>
    <row r="3376" spans="1:29" x14ac:dyDescent="0.25">
      <c r="A3376" t="s">
        <v>421</v>
      </c>
      <c r="B3376" t="s">
        <v>1380</v>
      </c>
      <c r="C3376" t="s">
        <v>1381</v>
      </c>
      <c r="D3376">
        <v>1900</v>
      </c>
      <c r="E3376" s="957">
        <v>1</v>
      </c>
      <c r="F3376" t="s">
        <v>440</v>
      </c>
      <c r="G3376" s="957">
        <v>182</v>
      </c>
      <c r="H3376" t="s">
        <v>389</v>
      </c>
      <c r="I3376" s="937" t="s">
        <v>489</v>
      </c>
      <c r="J3376" s="937" t="s">
        <v>445</v>
      </c>
      <c r="K3376" s="937" t="s">
        <v>53</v>
      </c>
      <c r="L3376" s="937">
        <v>3.2</v>
      </c>
      <c r="M3376" s="958" t="s">
        <v>34</v>
      </c>
      <c r="N3376" s="678">
        <f t="shared" ca="1" si="571"/>
        <v>1555161.9200000002</v>
      </c>
      <c r="O3376" s="678">
        <f t="shared" ca="1" si="580"/>
        <v>588249.37000000011</v>
      </c>
      <c r="P3376" s="678">
        <f t="shared" ca="1" si="580"/>
        <v>82134.86</v>
      </c>
      <c r="Q3376" s="678">
        <f t="shared" ca="1" si="580"/>
        <v>626550.17999999993</v>
      </c>
      <c r="R3376" s="678">
        <f t="shared" ca="1" si="580"/>
        <v>70075.860000000015</v>
      </c>
      <c r="S3376" s="678">
        <f t="shared" ca="1" si="580"/>
        <v>782.45999999999992</v>
      </c>
      <c r="T3376" s="678">
        <f t="shared" ca="1" si="580"/>
        <v>45485.689999999995</v>
      </c>
      <c r="U3376" s="678">
        <f t="shared" ca="1" si="580"/>
        <v>23.38</v>
      </c>
      <c r="V3376" s="678">
        <f t="shared" ca="1" si="580"/>
        <v>4442.75</v>
      </c>
      <c r="W3376" s="678">
        <f t="shared" ca="1" si="576"/>
        <v>137417.37000000002</v>
      </c>
      <c r="X3376" s="678">
        <f t="shared" ca="1" si="579"/>
        <v>0</v>
      </c>
      <c r="Y3376" s="678">
        <f t="shared" ca="1" si="579"/>
        <v>0</v>
      </c>
      <c r="Z3376" s="678">
        <f t="shared" ca="1" si="579"/>
        <v>0</v>
      </c>
      <c r="AA3376" t="str">
        <f t="shared" si="572"/>
        <v>ASR_CMS_19</v>
      </c>
      <c r="AB3376" s="957">
        <f t="shared" si="573"/>
        <v>45406</v>
      </c>
      <c r="AC3376" t="str">
        <f t="shared" si="574"/>
        <v>Unaudited</v>
      </c>
    </row>
    <row r="3377" spans="1:29" x14ac:dyDescent="0.25">
      <c r="A3377" t="s">
        <v>421</v>
      </c>
      <c r="B3377" t="s">
        <v>1380</v>
      </c>
      <c r="C3377" t="s">
        <v>1381</v>
      </c>
      <c r="D3377">
        <v>1900</v>
      </c>
      <c r="E3377" s="957">
        <v>1</v>
      </c>
      <c r="F3377" t="s">
        <v>440</v>
      </c>
      <c r="G3377" s="957">
        <v>182</v>
      </c>
      <c r="H3377" t="s">
        <v>389</v>
      </c>
      <c r="I3377" s="958" t="s">
        <v>489</v>
      </c>
      <c r="J3377" s="958" t="s">
        <v>445</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ASR_CMS_19</v>
      </c>
      <c r="AB3377" s="957">
        <f t="shared" si="573"/>
        <v>45406</v>
      </c>
      <c r="AC3377" t="str">
        <f t="shared" si="574"/>
        <v>Unaudited</v>
      </c>
    </row>
    <row r="3378" spans="1:29" x14ac:dyDescent="0.25">
      <c r="A3378" t="s">
        <v>421</v>
      </c>
      <c r="B3378" t="s">
        <v>1380</v>
      </c>
      <c r="C3378" t="s">
        <v>1381</v>
      </c>
      <c r="D3378">
        <v>1900</v>
      </c>
      <c r="E3378" s="957">
        <v>1</v>
      </c>
      <c r="F3378" t="s">
        <v>440</v>
      </c>
      <c r="G3378" s="957">
        <v>182</v>
      </c>
      <c r="H3378" t="s">
        <v>389</v>
      </c>
      <c r="I3378" s="958" t="s">
        <v>489</v>
      </c>
      <c r="J3378" s="958" t="s">
        <v>445</v>
      </c>
      <c r="K3378" s="958" t="s">
        <v>53</v>
      </c>
      <c r="L3378" s="937" t="s">
        <v>44</v>
      </c>
      <c r="M3378" s="958" t="s">
        <v>154</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ASR_CMS_19</v>
      </c>
      <c r="AB3378" s="957">
        <f t="shared" si="573"/>
        <v>45406</v>
      </c>
      <c r="AC3378" t="str">
        <f t="shared" si="574"/>
        <v>Unaudited</v>
      </c>
    </row>
    <row r="3379" spans="1:29" x14ac:dyDescent="0.25">
      <c r="A3379" t="s">
        <v>421</v>
      </c>
      <c r="B3379" t="s">
        <v>1380</v>
      </c>
      <c r="C3379" t="s">
        <v>1381</v>
      </c>
      <c r="D3379">
        <v>1900</v>
      </c>
      <c r="E3379" s="957">
        <v>1</v>
      </c>
      <c r="F3379" t="s">
        <v>440</v>
      </c>
      <c r="G3379" s="957">
        <v>182</v>
      </c>
      <c r="H3379" t="s">
        <v>389</v>
      </c>
      <c r="I3379" s="958" t="s">
        <v>489</v>
      </c>
      <c r="J3379" s="958" t="s">
        <v>445</v>
      </c>
      <c r="K3379" s="958" t="s">
        <v>53</v>
      </c>
      <c r="L3379" s="937" t="s">
        <v>41</v>
      </c>
      <c r="M3379" s="958" t="s">
        <v>52</v>
      </c>
      <c r="N3379" s="678">
        <f t="shared" ca="1" si="582"/>
        <v>30467.551794867919</v>
      </c>
      <c r="O3379" s="678">
        <f t="shared" ca="1" si="581"/>
        <v>16863.762875253546</v>
      </c>
      <c r="P3379" s="678">
        <f t="shared" ca="1" si="581"/>
        <v>2489.423681706488</v>
      </c>
      <c r="Q3379" s="678">
        <f t="shared" ca="1" si="581"/>
        <v>8290.0706087167564</v>
      </c>
      <c r="R3379" s="678">
        <f t="shared" ca="1" si="581"/>
        <v>1284.3913065849385</v>
      </c>
      <c r="S3379" s="678">
        <f t="shared" ca="1" si="581"/>
        <v>53.050157911567695</v>
      </c>
      <c r="T3379" s="678">
        <f t="shared" ca="1" si="581"/>
        <v>849.88908396313127</v>
      </c>
      <c r="U3379" s="678">
        <f t="shared" ca="1" si="581"/>
        <v>2.7365148780478701</v>
      </c>
      <c r="V3379" s="678">
        <f t="shared" ca="1" si="581"/>
        <v>158.31543426824004</v>
      </c>
      <c r="W3379" s="678">
        <f t="shared" ca="1" si="576"/>
        <v>475.91213158520742</v>
      </c>
      <c r="X3379" s="678">
        <f t="shared" ca="1" si="581"/>
        <v>0</v>
      </c>
      <c r="Y3379" s="678">
        <f t="shared" ca="1" si="581"/>
        <v>0</v>
      </c>
      <c r="Z3379" s="678">
        <f t="shared" ca="1" si="581"/>
        <v>0</v>
      </c>
      <c r="AA3379" t="str">
        <f t="shared" si="572"/>
        <v>ASR_CMS_19</v>
      </c>
      <c r="AB3379" s="957">
        <f t="shared" si="573"/>
        <v>45406</v>
      </c>
      <c r="AC3379" t="str">
        <f t="shared" si="574"/>
        <v>Unaudited</v>
      </c>
    </row>
    <row r="3380" spans="1:29" x14ac:dyDescent="0.25">
      <c r="A3380" t="s">
        <v>421</v>
      </c>
      <c r="B3380" t="s">
        <v>1380</v>
      </c>
      <c r="C3380" t="s">
        <v>1381</v>
      </c>
      <c r="D3380">
        <v>1900</v>
      </c>
      <c r="E3380" s="957">
        <v>1</v>
      </c>
      <c r="F3380" t="s">
        <v>440</v>
      </c>
      <c r="G3380" s="957">
        <v>182</v>
      </c>
      <c r="H3380" t="s">
        <v>389</v>
      </c>
      <c r="I3380" s="958" t="s">
        <v>489</v>
      </c>
      <c r="J3380" s="958" t="s">
        <v>445</v>
      </c>
      <c r="K3380" s="958" t="s">
        <v>53</v>
      </c>
      <c r="L3380" s="937" t="s">
        <v>42</v>
      </c>
      <c r="M3380" s="958" t="s">
        <v>155</v>
      </c>
      <c r="N3380" s="678">
        <f t="shared" ca="1" si="582"/>
        <v>32977.717689531506</v>
      </c>
      <c r="O3380" s="678">
        <f t="shared" ca="1" si="581"/>
        <v>14107.66388381164</v>
      </c>
      <c r="P3380" s="678">
        <f t="shared" ca="1" si="581"/>
        <v>1841.5704411628285</v>
      </c>
      <c r="Q3380" s="678">
        <f t="shared" ca="1" si="581"/>
        <v>12006.446573096468</v>
      </c>
      <c r="R3380" s="678">
        <f t="shared" ca="1" si="581"/>
        <v>1409.1581219901757</v>
      </c>
      <c r="S3380" s="678">
        <f t="shared" ca="1" si="581"/>
        <v>30.923302894252053</v>
      </c>
      <c r="T3380" s="678">
        <f t="shared" ca="1" si="581"/>
        <v>1036.5494842451953</v>
      </c>
      <c r="U3380" s="678">
        <f t="shared" ca="1" si="581"/>
        <v>0.33903727680465046</v>
      </c>
      <c r="V3380" s="678">
        <f t="shared" ca="1" si="581"/>
        <v>94.672316738530398</v>
      </c>
      <c r="W3380" s="678">
        <f t="shared" ca="1" si="576"/>
        <v>2450.3945283156118</v>
      </c>
      <c r="X3380" s="678">
        <f t="shared" ca="1" si="581"/>
        <v>0</v>
      </c>
      <c r="Y3380" s="678">
        <f t="shared" ca="1" si="581"/>
        <v>0</v>
      </c>
      <c r="Z3380" s="678">
        <f t="shared" ca="1" si="581"/>
        <v>0</v>
      </c>
      <c r="AA3380" t="str">
        <f t="shared" si="572"/>
        <v>ASR_CMS_19</v>
      </c>
      <c r="AB3380" s="957">
        <f t="shared" si="573"/>
        <v>45406</v>
      </c>
      <c r="AC3380" t="str">
        <f t="shared" si="574"/>
        <v>Unaudited</v>
      </c>
    </row>
    <row r="3381" spans="1:29" x14ac:dyDescent="0.25">
      <c r="A3381" t="s">
        <v>421</v>
      </c>
      <c r="B3381" t="s">
        <v>1380</v>
      </c>
      <c r="C3381" t="s">
        <v>1381</v>
      </c>
      <c r="D3381">
        <v>1900</v>
      </c>
      <c r="E3381" s="957">
        <v>1</v>
      </c>
      <c r="F3381" t="s">
        <v>440</v>
      </c>
      <c r="G3381" s="957">
        <v>182</v>
      </c>
      <c r="H3381" t="s">
        <v>389</v>
      </c>
      <c r="I3381" s="958" t="s">
        <v>489</v>
      </c>
      <c r="J3381" s="958" t="s">
        <v>445</v>
      </c>
      <c r="K3381" s="958" t="s">
        <v>53</v>
      </c>
      <c r="L3381" s="953" t="s">
        <v>43</v>
      </c>
      <c r="M3381" s="958" t="s">
        <v>463</v>
      </c>
      <c r="N3381" s="678">
        <f t="shared" ca="1" si="582"/>
        <v>52229.844444688526</v>
      </c>
      <c r="O3381" s="678">
        <f t="shared" ca="1" si="581"/>
        <v>11663.214228235118</v>
      </c>
      <c r="P3381" s="678">
        <f t="shared" ca="1" si="581"/>
        <v>1986.2185208434562</v>
      </c>
      <c r="Q3381" s="678">
        <f t="shared" ca="1" si="581"/>
        <v>15259.55909442453</v>
      </c>
      <c r="R3381" s="678">
        <f t="shared" ca="1" si="581"/>
        <v>1941.9385056886852</v>
      </c>
      <c r="S3381" s="678">
        <f t="shared" ca="1" si="581"/>
        <v>71.081419600013177</v>
      </c>
      <c r="T3381" s="678">
        <f t="shared" ca="1" si="581"/>
        <v>1916.2212703548023</v>
      </c>
      <c r="U3381" s="678">
        <f t="shared" ca="1" si="581"/>
        <v>0.4618515098456768</v>
      </c>
      <c r="V3381" s="678">
        <f t="shared" ca="1" si="581"/>
        <v>220.85813075330105</v>
      </c>
      <c r="W3381" s="678">
        <f t="shared" ca="1" si="576"/>
        <v>19170.29142327877</v>
      </c>
      <c r="X3381" s="678">
        <f t="shared" ca="1" si="581"/>
        <v>0</v>
      </c>
      <c r="Y3381" s="678">
        <f t="shared" ca="1" si="581"/>
        <v>0</v>
      </c>
      <c r="Z3381" s="678">
        <f t="shared" ca="1" si="581"/>
        <v>0</v>
      </c>
      <c r="AA3381" t="str">
        <f t="shared" si="572"/>
        <v>ASR_CMS_19</v>
      </c>
      <c r="AB3381" s="957">
        <f t="shared" si="573"/>
        <v>45406</v>
      </c>
      <c r="AC3381" t="str">
        <f t="shared" si="574"/>
        <v>Unaudited</v>
      </c>
    </row>
    <row r="3382" spans="1:29" x14ac:dyDescent="0.25">
      <c r="A3382" t="s">
        <v>421</v>
      </c>
      <c r="B3382" t="s">
        <v>1380</v>
      </c>
      <c r="C3382" t="s">
        <v>1381</v>
      </c>
      <c r="D3382">
        <v>1900</v>
      </c>
      <c r="E3382" s="957">
        <v>1</v>
      </c>
      <c r="F3382" t="s">
        <v>440</v>
      </c>
      <c r="G3382" s="957">
        <v>182</v>
      </c>
      <c r="H3382" t="s">
        <v>389</v>
      </c>
      <c r="I3382" s="958" t="s">
        <v>489</v>
      </c>
      <c r="J3382" s="958" t="s">
        <v>445</v>
      </c>
      <c r="K3382" s="958" t="s">
        <v>915</v>
      </c>
      <c r="L3382" s="937" t="s">
        <v>916</v>
      </c>
      <c r="M3382" s="958" t="s">
        <v>915</v>
      </c>
      <c r="N3382" s="678">
        <f t="shared" ca="1" si="582"/>
        <v>12383.36</v>
      </c>
      <c r="O3382" s="678">
        <f t="shared" ca="1" si="581"/>
        <v>4296.92</v>
      </c>
      <c r="P3382" s="678">
        <f t="shared" ca="1" si="581"/>
        <v>8086.4400000000005</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ASR_CMS_19</v>
      </c>
      <c r="AB3382" s="957">
        <f t="shared" si="573"/>
        <v>45406</v>
      </c>
      <c r="AC3382" t="str">
        <f t="shared" si="574"/>
        <v>Unaudited</v>
      </c>
    </row>
    <row r="3383" spans="1:29" x14ac:dyDescent="0.25">
      <c r="A3383" t="s">
        <v>421</v>
      </c>
      <c r="B3383" t="s">
        <v>1380</v>
      </c>
      <c r="C3383" t="s">
        <v>1381</v>
      </c>
      <c r="D3383">
        <v>1900</v>
      </c>
      <c r="E3383" s="957">
        <v>1</v>
      </c>
      <c r="F3383" t="s">
        <v>440</v>
      </c>
      <c r="G3383" s="957">
        <v>182</v>
      </c>
      <c r="H3383" t="s">
        <v>389</v>
      </c>
      <c r="I3383" s="937" t="s">
        <v>489</v>
      </c>
      <c r="J3383" s="937" t="s">
        <v>445</v>
      </c>
      <c r="K3383" s="937" t="s">
        <v>915</v>
      </c>
      <c r="L3383" s="937" t="s">
        <v>917</v>
      </c>
      <c r="M3383" s="958" t="s">
        <v>920</v>
      </c>
      <c r="N3383" s="678">
        <f t="shared" ca="1" si="582"/>
        <v>29.108615991695054</v>
      </c>
      <c r="O3383" s="678">
        <f t="shared" ca="1" si="581"/>
        <v>10.100440771085902</v>
      </c>
      <c r="P3383" s="678">
        <f t="shared" ca="1" si="581"/>
        <v>19.008175220609154</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ASR_CMS_19</v>
      </c>
      <c r="AB3383" s="957">
        <f t="shared" si="573"/>
        <v>45406</v>
      </c>
      <c r="AC3383" t="str">
        <f t="shared" si="574"/>
        <v>Unaudited</v>
      </c>
    </row>
    <row r="3384" spans="1:29" x14ac:dyDescent="0.25">
      <c r="A3384" t="s">
        <v>421</v>
      </c>
      <c r="B3384" t="s">
        <v>1380</v>
      </c>
      <c r="C3384" t="s">
        <v>1381</v>
      </c>
      <c r="D3384">
        <v>1900</v>
      </c>
      <c r="E3384" s="957">
        <v>1</v>
      </c>
      <c r="F3384" t="s">
        <v>440</v>
      </c>
      <c r="G3384" s="957">
        <v>182</v>
      </c>
      <c r="H3384" t="s">
        <v>389</v>
      </c>
      <c r="I3384" s="958" t="s">
        <v>489</v>
      </c>
      <c r="J3384" s="958" t="s">
        <v>445</v>
      </c>
      <c r="K3384" s="958" t="s">
        <v>915</v>
      </c>
      <c r="L3384" s="937" t="s">
        <v>918</v>
      </c>
      <c r="M3384" s="958" t="s">
        <v>921</v>
      </c>
      <c r="N3384" s="678">
        <f t="shared" ca="1" si="582"/>
        <v>-23.122375159779121</v>
      </c>
      <c r="O3384" s="678">
        <f t="shared" ca="1" si="581"/>
        <v>-5.1633547413628404</v>
      </c>
      <c r="P3384" s="678">
        <f t="shared" ca="1" si="581"/>
        <v>-0.87930742043238808</v>
      </c>
      <c r="Q3384" s="678">
        <f t="shared" ca="1" si="581"/>
        <v>-6.7554719702019881</v>
      </c>
      <c r="R3384" s="678">
        <f t="shared" ca="1" si="581"/>
        <v>-0.85970446864543437</v>
      </c>
      <c r="S3384" s="678">
        <f t="shared" ca="1" si="581"/>
        <v>-3.1468047978234465E-2</v>
      </c>
      <c r="T3384" s="678">
        <f t="shared" ca="1" si="581"/>
        <v>-0.84831933874921006</v>
      </c>
      <c r="U3384" s="678">
        <f t="shared" ca="1" si="581"/>
        <v>-2.0446363553832417E-4</v>
      </c>
      <c r="V3384" s="678">
        <f t="shared" ca="1" si="581"/>
        <v>-9.777483756003616E-2</v>
      </c>
      <c r="W3384" s="678">
        <f t="shared" ca="1" si="576"/>
        <v>-8.4867698712134505</v>
      </c>
      <c r="X3384" s="678">
        <f t="shared" ca="1" si="581"/>
        <v>0</v>
      </c>
      <c r="Y3384" s="678">
        <f t="shared" ca="1" si="581"/>
        <v>0</v>
      </c>
      <c r="Z3384" s="678">
        <f t="shared" ca="1" si="581"/>
        <v>0</v>
      </c>
      <c r="AA3384" t="str">
        <f t="shared" si="572"/>
        <v>ASR_CMS_19</v>
      </c>
      <c r="AB3384" s="957">
        <f t="shared" si="573"/>
        <v>45406</v>
      </c>
      <c r="AC3384" t="str">
        <f t="shared" si="574"/>
        <v>Unaudited</v>
      </c>
    </row>
    <row r="3385" spans="1:29" x14ac:dyDescent="0.25">
      <c r="A3385" t="s">
        <v>421</v>
      </c>
      <c r="B3385" t="s">
        <v>1380</v>
      </c>
      <c r="C3385" t="s">
        <v>1381</v>
      </c>
      <c r="D3385">
        <v>1900</v>
      </c>
      <c r="E3385" s="957">
        <v>1</v>
      </c>
      <c r="F3385" t="s">
        <v>440</v>
      </c>
      <c r="G3385" s="957">
        <v>182</v>
      </c>
      <c r="H3385" t="s">
        <v>389</v>
      </c>
      <c r="I3385" s="937" t="s">
        <v>489</v>
      </c>
      <c r="J3385" s="937" t="s">
        <v>445</v>
      </c>
      <c r="K3385" s="937" t="s">
        <v>446</v>
      </c>
      <c r="L3385" s="937">
        <v>5.0999999999999996</v>
      </c>
      <c r="M3385" s="937" t="s">
        <v>37</v>
      </c>
      <c r="N3385" s="678">
        <f t="shared" ca="1" si="582"/>
        <v>899555.19</v>
      </c>
      <c r="O3385" s="678">
        <f t="shared" ca="1" si="581"/>
        <v>307848.25</v>
      </c>
      <c r="P3385" s="678">
        <f t="shared" ca="1" si="581"/>
        <v>204104.13000000003</v>
      </c>
      <c r="Q3385" s="678">
        <f t="shared" ca="1" si="581"/>
        <v>124342.12</v>
      </c>
      <c r="R3385" s="678">
        <f t="shared" ca="1" si="581"/>
        <v>149478.86999999997</v>
      </c>
      <c r="S3385" s="678">
        <f t="shared" ca="1" si="581"/>
        <v>985.3599999999999</v>
      </c>
      <c r="T3385" s="678">
        <f t="shared" ca="1" si="581"/>
        <v>94534.270000000033</v>
      </c>
      <c r="U3385" s="678">
        <f t="shared" ca="1" si="581"/>
        <v>0</v>
      </c>
      <c r="V3385" s="678">
        <f t="shared" ca="1" si="581"/>
        <v>15006.71</v>
      </c>
      <c r="W3385" s="678">
        <f t="shared" ca="1" si="576"/>
        <v>3255.4800000000005</v>
      </c>
      <c r="X3385" s="678">
        <f t="shared" ca="1" si="581"/>
        <v>0</v>
      </c>
      <c r="Y3385" s="678">
        <f t="shared" ca="1" si="581"/>
        <v>0</v>
      </c>
      <c r="Z3385" s="678">
        <f t="shared" ca="1" si="581"/>
        <v>0</v>
      </c>
      <c r="AA3385" t="str">
        <f t="shared" si="572"/>
        <v>ASR_CMS_19</v>
      </c>
      <c r="AB3385" s="957">
        <f t="shared" si="573"/>
        <v>45406</v>
      </c>
      <c r="AC3385" t="str">
        <f t="shared" si="574"/>
        <v>Unaudited</v>
      </c>
    </row>
    <row r="3386" spans="1:29" ht="30" x14ac:dyDescent="0.25">
      <c r="A3386" t="s">
        <v>421</v>
      </c>
      <c r="B3386" t="s">
        <v>1380</v>
      </c>
      <c r="C3386" t="s">
        <v>1381</v>
      </c>
      <c r="D3386">
        <v>1900</v>
      </c>
      <c r="E3386" s="957">
        <v>1</v>
      </c>
      <c r="F3386" t="s">
        <v>440</v>
      </c>
      <c r="G3386" s="957">
        <v>182</v>
      </c>
      <c r="H3386" t="s">
        <v>389</v>
      </c>
      <c r="I3386" s="937" t="s">
        <v>489</v>
      </c>
      <c r="J3386" s="937" t="s">
        <v>445</v>
      </c>
      <c r="K3386" s="937" t="s">
        <v>446</v>
      </c>
      <c r="L3386" s="937">
        <v>5.2</v>
      </c>
      <c r="M3386" s="958" t="s">
        <v>304</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ASR_CMS_19</v>
      </c>
      <c r="AB3386" s="957">
        <f t="shared" si="573"/>
        <v>45406</v>
      </c>
      <c r="AC3386" t="str">
        <f t="shared" si="574"/>
        <v>Unaudited</v>
      </c>
    </row>
    <row r="3387" spans="1:29" ht="30" x14ac:dyDescent="0.25">
      <c r="A3387" t="s">
        <v>421</v>
      </c>
      <c r="B3387" t="s">
        <v>1380</v>
      </c>
      <c r="C3387" t="s">
        <v>1381</v>
      </c>
      <c r="D3387">
        <v>1900</v>
      </c>
      <c r="E3387" s="957">
        <v>1</v>
      </c>
      <c r="F3387" t="s">
        <v>440</v>
      </c>
      <c r="G3387" s="957">
        <v>182</v>
      </c>
      <c r="H3387" t="s">
        <v>389</v>
      </c>
      <c r="I3387" s="937" t="s">
        <v>489</v>
      </c>
      <c r="J3387" s="937" t="s">
        <v>445</v>
      </c>
      <c r="K3387" s="937" t="s">
        <v>446</v>
      </c>
      <c r="L3387" s="937">
        <v>5.3</v>
      </c>
      <c r="M3387" s="958" t="s">
        <v>305</v>
      </c>
      <c r="N3387" s="678">
        <f t="shared" ca="1" si="582"/>
        <v>1943.6584673083219</v>
      </c>
      <c r="O3387" s="678">
        <f t="shared" ca="1" si="581"/>
        <v>665.16414380150388</v>
      </c>
      <c r="P3387" s="678">
        <f t="shared" ca="1" si="581"/>
        <v>441.00542678998767</v>
      </c>
      <c r="Q3387" s="678">
        <f t="shared" ca="1" si="581"/>
        <v>268.66457674605539</v>
      </c>
      <c r="R3387" s="678">
        <f t="shared" ca="1" si="581"/>
        <v>322.97726097181419</v>
      </c>
      <c r="S3387" s="678">
        <f t="shared" ca="1" si="581"/>
        <v>2.129055925236703</v>
      </c>
      <c r="T3387" s="678">
        <f t="shared" ca="1" si="581"/>
        <v>204.25910091887869</v>
      </c>
      <c r="U3387" s="678">
        <f t="shared" ca="1" si="581"/>
        <v>0</v>
      </c>
      <c r="V3387" s="678">
        <f t="shared" ca="1" si="581"/>
        <v>32.424824271138341</v>
      </c>
      <c r="W3387" s="678">
        <f t="shared" ca="1" si="576"/>
        <v>7.0340778837070532</v>
      </c>
      <c r="X3387" s="678">
        <f t="shared" ca="1" si="581"/>
        <v>0</v>
      </c>
      <c r="Y3387" s="678">
        <f t="shared" ca="1" si="581"/>
        <v>0</v>
      </c>
      <c r="Z3387" s="678">
        <f t="shared" ca="1" si="581"/>
        <v>0</v>
      </c>
      <c r="AA3387" t="str">
        <f t="shared" si="572"/>
        <v>ASR_CMS_19</v>
      </c>
      <c r="AB3387" s="957">
        <f t="shared" si="573"/>
        <v>45406</v>
      </c>
      <c r="AC3387" t="str">
        <f t="shared" si="574"/>
        <v>Unaudited</v>
      </c>
    </row>
    <row r="3388" spans="1:29" x14ac:dyDescent="0.25">
      <c r="A3388" t="s">
        <v>421</v>
      </c>
      <c r="B3388" t="s">
        <v>1380</v>
      </c>
      <c r="C3388" t="s">
        <v>1381</v>
      </c>
      <c r="D3388">
        <v>1900</v>
      </c>
      <c r="E3388" s="957">
        <v>1</v>
      </c>
      <c r="F3388" t="s">
        <v>440</v>
      </c>
      <c r="G3388" s="957">
        <v>182</v>
      </c>
      <c r="H3388" t="s">
        <v>389</v>
      </c>
      <c r="I3388" s="937" t="s">
        <v>489</v>
      </c>
      <c r="J3388" s="937" t="s">
        <v>445</v>
      </c>
      <c r="K3388" s="937" t="s">
        <v>446</v>
      </c>
      <c r="L3388" s="937" t="s">
        <v>82</v>
      </c>
      <c r="M3388" s="958" t="s">
        <v>454</v>
      </c>
      <c r="N3388" s="678">
        <f t="shared" ca="1" si="582"/>
        <v>-1695.2332195903191</v>
      </c>
      <c r="O3388" s="678">
        <f t="shared" ca="1" si="581"/>
        <v>-378.55498933834798</v>
      </c>
      <c r="P3388" s="678">
        <f t="shared" ca="1" si="581"/>
        <v>-64.467042812374089</v>
      </c>
      <c r="Q3388" s="678">
        <f t="shared" ca="1" si="581"/>
        <v>-495.28218527560085</v>
      </c>
      <c r="R3388" s="678">
        <f t="shared" ca="1" si="581"/>
        <v>-63.029838596040939</v>
      </c>
      <c r="S3388" s="678">
        <f t="shared" ca="1" si="581"/>
        <v>-2.3071021000108467</v>
      </c>
      <c r="T3388" s="678">
        <f t="shared" ca="1" si="581"/>
        <v>-62.195129779318556</v>
      </c>
      <c r="U3388" s="678">
        <f t="shared" ca="1" si="581"/>
        <v>-1.4990395440244468E-2</v>
      </c>
      <c r="V3388" s="678">
        <f t="shared" ca="1" si="581"/>
        <v>-7.1684310771041018</v>
      </c>
      <c r="W3388" s="678">
        <f t="shared" ca="1" si="576"/>
        <v>-622.21351021608154</v>
      </c>
      <c r="X3388" s="678">
        <f t="shared" ca="1" si="581"/>
        <v>0</v>
      </c>
      <c r="Y3388" s="678">
        <f t="shared" ca="1" si="581"/>
        <v>0</v>
      </c>
      <c r="Z3388" s="678">
        <f t="shared" ca="1" si="581"/>
        <v>0</v>
      </c>
      <c r="AA3388" t="str">
        <f t="shared" si="572"/>
        <v>ASR_CMS_19</v>
      </c>
      <c r="AB3388" s="957">
        <f t="shared" si="573"/>
        <v>45406</v>
      </c>
      <c r="AC3388" t="str">
        <f t="shared" si="574"/>
        <v>Unaudited</v>
      </c>
    </row>
    <row r="3389" spans="1:29" x14ac:dyDescent="0.25">
      <c r="A3389" t="s">
        <v>421</v>
      </c>
      <c r="B3389" t="s">
        <v>1380</v>
      </c>
      <c r="C3389" t="s">
        <v>1381</v>
      </c>
      <c r="D3389">
        <v>1900</v>
      </c>
      <c r="E3389" s="957">
        <v>1</v>
      </c>
      <c r="F3389" t="s">
        <v>440</v>
      </c>
      <c r="G3389" s="957">
        <v>182</v>
      </c>
      <c r="H3389" t="s">
        <v>389</v>
      </c>
      <c r="I3389" s="937" t="s">
        <v>489</v>
      </c>
      <c r="J3389" s="937" t="s">
        <v>445</v>
      </c>
      <c r="K3389" s="937" t="s">
        <v>447</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ASR_CMS_19</v>
      </c>
      <c r="AB3389" s="957">
        <f t="shared" si="573"/>
        <v>45406</v>
      </c>
      <c r="AC3389" t="str">
        <f t="shared" si="574"/>
        <v>Unaudited</v>
      </c>
    </row>
    <row r="3390" spans="1:29" x14ac:dyDescent="0.25">
      <c r="A3390" t="s">
        <v>421</v>
      </c>
      <c r="B3390" t="s">
        <v>1380</v>
      </c>
      <c r="C3390" t="s">
        <v>1381</v>
      </c>
      <c r="D3390">
        <v>1900</v>
      </c>
      <c r="E3390" s="957">
        <v>1</v>
      </c>
      <c r="F3390" t="s">
        <v>440</v>
      </c>
      <c r="G3390" s="957">
        <v>182</v>
      </c>
      <c r="H3390" t="s">
        <v>389</v>
      </c>
      <c r="I3390" s="937" t="s">
        <v>489</v>
      </c>
      <c r="J3390" s="937" t="s">
        <v>445</v>
      </c>
      <c r="K3390" s="937" t="s">
        <v>447</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ASR_CMS_19</v>
      </c>
      <c r="AB3390" s="957">
        <f t="shared" si="573"/>
        <v>45406</v>
      </c>
      <c r="AC3390" t="str">
        <f t="shared" si="574"/>
        <v>Unaudited</v>
      </c>
    </row>
    <row r="3391" spans="1:29" x14ac:dyDescent="0.25">
      <c r="A3391" t="s">
        <v>421</v>
      </c>
      <c r="B3391" t="s">
        <v>1380</v>
      </c>
      <c r="C3391" t="s">
        <v>1381</v>
      </c>
      <c r="D3391">
        <v>1900</v>
      </c>
      <c r="E3391" s="957">
        <v>1</v>
      </c>
      <c r="F3391" t="s">
        <v>440</v>
      </c>
      <c r="G3391" s="957">
        <v>182</v>
      </c>
      <c r="H3391" t="s">
        <v>389</v>
      </c>
      <c r="I3391" s="937" t="s">
        <v>489</v>
      </c>
      <c r="J3391" s="937" t="s">
        <v>445</v>
      </c>
      <c r="K3391" s="937" t="s">
        <v>447</v>
      </c>
      <c r="L3391" s="937">
        <v>6.3</v>
      </c>
      <c r="M3391" s="958" t="s">
        <v>185</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ASR_CMS_19</v>
      </c>
      <c r="AB3391" s="957">
        <f t="shared" si="573"/>
        <v>45406</v>
      </c>
      <c r="AC3391" t="str">
        <f t="shared" si="574"/>
        <v>Unaudited</v>
      </c>
    </row>
    <row r="3392" spans="1:29" x14ac:dyDescent="0.25">
      <c r="A3392" t="s">
        <v>421</v>
      </c>
      <c r="B3392" t="s">
        <v>1380</v>
      </c>
      <c r="C3392" t="s">
        <v>1381</v>
      </c>
      <c r="D3392">
        <v>1900</v>
      </c>
      <c r="E3392" s="957">
        <v>1</v>
      </c>
      <c r="F3392" t="s">
        <v>440</v>
      </c>
      <c r="G3392" s="957">
        <v>182</v>
      </c>
      <c r="H3392" t="s">
        <v>389</v>
      </c>
      <c r="I3392" s="937" t="s">
        <v>489</v>
      </c>
      <c r="J3392" s="937" t="s">
        <v>445</v>
      </c>
      <c r="K3392" s="937" t="s">
        <v>447</v>
      </c>
      <c r="L3392" s="937" t="s">
        <v>87</v>
      </c>
      <c r="M3392" s="958" t="s">
        <v>455</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ASR_CMS_19</v>
      </c>
      <c r="AB3392" s="957">
        <f t="shared" si="573"/>
        <v>45406</v>
      </c>
      <c r="AC3392" t="str">
        <f t="shared" si="574"/>
        <v>Unaudited</v>
      </c>
    </row>
    <row r="3393" spans="1:29" x14ac:dyDescent="0.25">
      <c r="A3393" t="s">
        <v>421</v>
      </c>
      <c r="B3393" t="s">
        <v>1380</v>
      </c>
      <c r="C3393" t="s">
        <v>1381</v>
      </c>
      <c r="D3393">
        <v>1900</v>
      </c>
      <c r="E3393" s="957">
        <v>1</v>
      </c>
      <c r="F3393" t="s">
        <v>440</v>
      </c>
      <c r="G3393" s="957">
        <v>182</v>
      </c>
      <c r="H3393" t="s">
        <v>389</v>
      </c>
      <c r="I3393" s="937" t="s">
        <v>489</v>
      </c>
      <c r="J3393" s="937" t="s">
        <v>445</v>
      </c>
      <c r="K3393" s="937" t="s">
        <v>448</v>
      </c>
      <c r="L3393" s="937">
        <v>7.1</v>
      </c>
      <c r="M3393" s="958" t="s">
        <v>20</v>
      </c>
      <c r="N3393" s="678">
        <f t="shared" ca="1" si="582"/>
        <v>931040.9099999998</v>
      </c>
      <c r="O3393" s="678">
        <f t="shared" ca="1" si="581"/>
        <v>200271.35293147241</v>
      </c>
      <c r="P3393" s="678">
        <f t="shared" ca="1" si="581"/>
        <v>13749.979222532176</v>
      </c>
      <c r="Q3393" s="678">
        <f t="shared" ca="1" si="581"/>
        <v>471530.80240101641</v>
      </c>
      <c r="R3393" s="678">
        <f t="shared" ca="1" si="581"/>
        <v>28193.541845393709</v>
      </c>
      <c r="S3393" s="678">
        <f t="shared" ca="1" si="581"/>
        <v>2714.6230651098299</v>
      </c>
      <c r="T3393" s="678">
        <f t="shared" ca="1" si="581"/>
        <v>62358.138379816366</v>
      </c>
      <c r="U3393" s="678">
        <f t="shared" ca="1" si="581"/>
        <v>0</v>
      </c>
      <c r="V3393" s="678">
        <f t="shared" ca="1" si="581"/>
        <v>3913.6495529951376</v>
      </c>
      <c r="W3393" s="678">
        <f t="shared" ca="1" si="576"/>
        <v>148308.82260166379</v>
      </c>
      <c r="X3393" s="678">
        <f t="shared" ca="1" si="581"/>
        <v>0</v>
      </c>
      <c r="Y3393" s="678">
        <f t="shared" ca="1" si="581"/>
        <v>0</v>
      </c>
      <c r="Z3393" s="678">
        <f t="shared" ca="1" si="581"/>
        <v>0</v>
      </c>
      <c r="AA3393" t="str">
        <f t="shared" si="572"/>
        <v>ASR_CMS_19</v>
      </c>
      <c r="AB3393" s="957">
        <f t="shared" si="573"/>
        <v>45406</v>
      </c>
      <c r="AC3393" t="str">
        <f t="shared" si="574"/>
        <v>Unaudited</v>
      </c>
    </row>
    <row r="3394" spans="1:29" x14ac:dyDescent="0.25">
      <c r="A3394" t="s">
        <v>421</v>
      </c>
      <c r="B3394" t="s">
        <v>1380</v>
      </c>
      <c r="C3394" t="s">
        <v>1381</v>
      </c>
      <c r="D3394">
        <v>1900</v>
      </c>
      <c r="E3394" s="957">
        <v>1</v>
      </c>
      <c r="F3394" t="s">
        <v>440</v>
      </c>
      <c r="G3394" s="957">
        <v>182</v>
      </c>
      <c r="H3394" t="s">
        <v>389</v>
      </c>
      <c r="I3394" s="937" t="s">
        <v>489</v>
      </c>
      <c r="J3394" s="937" t="s">
        <v>445</v>
      </c>
      <c r="K3394" s="937" t="s">
        <v>448</v>
      </c>
      <c r="L3394" s="937">
        <v>7.2</v>
      </c>
      <c r="M3394" s="958"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ASR_CMS_19</v>
      </c>
      <c r="AB3394" s="957">
        <f t="shared" ref="AB3394:AB3457" si="584">file_date</f>
        <v>45406</v>
      </c>
      <c r="AC3394" t="str">
        <f t="shared" ref="AC3394:AC3457" si="585">status</f>
        <v>Unaudited</v>
      </c>
    </row>
    <row r="3395" spans="1:29" x14ac:dyDescent="0.25">
      <c r="A3395" t="s">
        <v>421</v>
      </c>
      <c r="B3395" t="s">
        <v>1380</v>
      </c>
      <c r="C3395" t="s">
        <v>1381</v>
      </c>
      <c r="D3395">
        <v>1900</v>
      </c>
      <c r="E3395" s="957">
        <v>1</v>
      </c>
      <c r="F3395" t="s">
        <v>440</v>
      </c>
      <c r="G3395" s="957">
        <v>182</v>
      </c>
      <c r="H3395" t="s">
        <v>389</v>
      </c>
      <c r="I3395" s="937" t="s">
        <v>489</v>
      </c>
      <c r="J3395" s="937" t="s">
        <v>445</v>
      </c>
      <c r="K3395" s="937" t="s">
        <v>448</v>
      </c>
      <c r="L3395" s="937">
        <v>7.3</v>
      </c>
      <c r="M3395" s="958" t="s">
        <v>156</v>
      </c>
      <c r="N3395" s="678">
        <f t="shared" ca="1" si="582"/>
        <v>5948.5442917934124</v>
      </c>
      <c r="O3395" s="678">
        <f t="shared" ca="1" si="581"/>
        <v>1341.4117106946187</v>
      </c>
      <c r="P3395" s="678">
        <f t="shared" ca="1" si="581"/>
        <v>234.50781806241838</v>
      </c>
      <c r="Q3395" s="678">
        <f t="shared" ca="1" si="581"/>
        <v>1740.0167466728806</v>
      </c>
      <c r="R3395" s="678">
        <f t="shared" ca="1" si="581"/>
        <v>225.35201372232191</v>
      </c>
      <c r="S3395" s="678">
        <f t="shared" ca="1" si="581"/>
        <v>8.260150930990898</v>
      </c>
      <c r="T3395" s="678">
        <f t="shared" ca="1" si="581"/>
        <v>217.10484818027311</v>
      </c>
      <c r="U3395" s="678">
        <f t="shared" ca="1" si="581"/>
        <v>5.163597302683489E-2</v>
      </c>
      <c r="V3395" s="678">
        <f t="shared" ca="1" si="581"/>
        <v>27.197061186746847</v>
      </c>
      <c r="W3395" s="678">
        <f t="shared" ca="1" si="576"/>
        <v>2154.6423063701359</v>
      </c>
      <c r="X3395" s="678">
        <f t="shared" ca="1" si="581"/>
        <v>0</v>
      </c>
      <c r="Y3395" s="678">
        <f t="shared" ca="1" si="581"/>
        <v>0</v>
      </c>
      <c r="Z3395" s="678">
        <f t="shared" ca="1" si="581"/>
        <v>0</v>
      </c>
      <c r="AA3395" t="str">
        <f t="shared" si="583"/>
        <v>ASR_CMS_19</v>
      </c>
      <c r="AB3395" s="957">
        <f t="shared" si="584"/>
        <v>45406</v>
      </c>
      <c r="AC3395" t="str">
        <f t="shared" si="585"/>
        <v>Unaudited</v>
      </c>
    </row>
    <row r="3396" spans="1:29" x14ac:dyDescent="0.25">
      <c r="A3396" t="s">
        <v>421</v>
      </c>
      <c r="B3396" t="s">
        <v>1380</v>
      </c>
      <c r="C3396" t="s">
        <v>1381</v>
      </c>
      <c r="D3396">
        <v>1900</v>
      </c>
      <c r="E3396" s="957">
        <v>1</v>
      </c>
      <c r="F3396" t="s">
        <v>440</v>
      </c>
      <c r="G3396" s="957">
        <v>182</v>
      </c>
      <c r="H3396" t="s">
        <v>389</v>
      </c>
      <c r="I3396" s="937" t="s">
        <v>489</v>
      </c>
      <c r="J3396" s="937" t="s">
        <v>445</v>
      </c>
      <c r="K3396" s="937" t="s">
        <v>448</v>
      </c>
      <c r="L3396" s="937" t="s">
        <v>91</v>
      </c>
      <c r="M3396" s="958" t="s">
        <v>456</v>
      </c>
      <c r="N3396" s="678">
        <f t="shared" ca="1" si="582"/>
        <v>-63.959403113732499</v>
      </c>
      <c r="O3396" s="678">
        <f t="shared" ca="1" si="581"/>
        <v>-14.282489797868267</v>
      </c>
      <c r="P3396" s="678">
        <f t="shared" ca="1" si="581"/>
        <v>-2.4322751177465376</v>
      </c>
      <c r="Q3396" s="678">
        <f t="shared" ca="1" si="581"/>
        <v>-18.686486659781242</v>
      </c>
      <c r="R3396" s="678">
        <f t="shared" ca="1" si="581"/>
        <v>-2.378050883129768</v>
      </c>
      <c r="S3396" s="678">
        <f t="shared" ca="1" si="581"/>
        <v>-8.7044585685262271E-2</v>
      </c>
      <c r="T3396" s="678">
        <f t="shared" ca="1" si="581"/>
        <v>-2.346558179309207</v>
      </c>
      <c r="U3396" s="678">
        <f t="shared" ca="1" si="581"/>
        <v>-5.6557217833930705E-4</v>
      </c>
      <c r="V3396" s="678">
        <f t="shared" ca="1" si="581"/>
        <v>-0.27045752033122039</v>
      </c>
      <c r="W3396" s="678">
        <f t="shared" ca="1" si="576"/>
        <v>-23.47547479770266</v>
      </c>
      <c r="X3396" s="678">
        <f t="shared" ca="1" si="581"/>
        <v>0</v>
      </c>
      <c r="Y3396" s="678">
        <f t="shared" ca="1" si="581"/>
        <v>0</v>
      </c>
      <c r="Z3396" s="678">
        <f t="shared" ca="1" si="581"/>
        <v>0</v>
      </c>
      <c r="AA3396" t="str">
        <f t="shared" si="583"/>
        <v>ASR_CMS_19</v>
      </c>
      <c r="AB3396" s="957">
        <f t="shared" si="584"/>
        <v>45406</v>
      </c>
      <c r="AC3396" t="str">
        <f t="shared" si="585"/>
        <v>Unaudited</v>
      </c>
    </row>
    <row r="3397" spans="1:29" x14ac:dyDescent="0.25">
      <c r="A3397" t="s">
        <v>421</v>
      </c>
      <c r="B3397" t="s">
        <v>1380</v>
      </c>
      <c r="C3397" t="s">
        <v>1381</v>
      </c>
      <c r="D3397">
        <v>1900</v>
      </c>
      <c r="E3397" s="957">
        <v>1</v>
      </c>
      <c r="F3397" t="s">
        <v>440</v>
      </c>
      <c r="G3397" s="957">
        <v>182</v>
      </c>
      <c r="H3397" t="s">
        <v>389</v>
      </c>
      <c r="I3397" s="937" t="s">
        <v>489</v>
      </c>
      <c r="J3397" s="937" t="s">
        <v>445</v>
      </c>
      <c r="K3397" s="937" t="s">
        <v>449</v>
      </c>
      <c r="L3397" s="937">
        <v>8.1</v>
      </c>
      <c r="M3397" s="958" t="s">
        <v>22</v>
      </c>
      <c r="N3397" s="678">
        <f t="shared" ca="1" si="582"/>
        <v>7237598.9717952153</v>
      </c>
      <c r="O3397" s="678">
        <f t="shared" ca="1" si="581"/>
        <v>2645627.2645614515</v>
      </c>
      <c r="P3397" s="678">
        <f t="shared" ca="1" si="581"/>
        <v>248962.60953860276</v>
      </c>
      <c r="Q3397" s="678">
        <f t="shared" ca="1" si="581"/>
        <v>2683905.0252569416</v>
      </c>
      <c r="R3397" s="678">
        <f t="shared" ca="1" si="581"/>
        <v>385543.52503516385</v>
      </c>
      <c r="S3397" s="678">
        <f t="shared" ca="1" si="581"/>
        <v>2885.501209802726</v>
      </c>
      <c r="T3397" s="678">
        <f t="shared" ca="1" si="581"/>
        <v>358239.69732953113</v>
      </c>
      <c r="U3397" s="678">
        <f t="shared" ca="1" si="581"/>
        <v>0</v>
      </c>
      <c r="V3397" s="678">
        <f t="shared" ca="1" si="581"/>
        <v>93198.568052993898</v>
      </c>
      <c r="W3397" s="678">
        <f t="shared" ca="1" si="576"/>
        <v>819236.78081072692</v>
      </c>
      <c r="X3397" s="678">
        <f t="shared" ca="1" si="581"/>
        <v>0</v>
      </c>
      <c r="Y3397" s="678">
        <f t="shared" ca="1" si="581"/>
        <v>0</v>
      </c>
      <c r="Z3397" s="678">
        <f t="shared" ca="1" si="581"/>
        <v>0</v>
      </c>
      <c r="AA3397" t="str">
        <f t="shared" si="583"/>
        <v>ASR_CMS_19</v>
      </c>
      <c r="AB3397" s="957">
        <f t="shared" si="584"/>
        <v>45406</v>
      </c>
      <c r="AC3397" t="str">
        <f t="shared" si="585"/>
        <v>Unaudited</v>
      </c>
    </row>
    <row r="3398" spans="1:29" x14ac:dyDescent="0.25">
      <c r="A3398" t="s">
        <v>421</v>
      </c>
      <c r="B3398" t="s">
        <v>1380</v>
      </c>
      <c r="C3398" t="s">
        <v>1381</v>
      </c>
      <c r="D3398">
        <v>1900</v>
      </c>
      <c r="E3398" s="957">
        <v>1</v>
      </c>
      <c r="F3398" t="s">
        <v>440</v>
      </c>
      <c r="G3398" s="957">
        <v>182</v>
      </c>
      <c r="H3398" t="s">
        <v>389</v>
      </c>
      <c r="I3398" s="937" t="s">
        <v>489</v>
      </c>
      <c r="J3398" s="937" t="s">
        <v>445</v>
      </c>
      <c r="K3398" s="937" t="s">
        <v>449</v>
      </c>
      <c r="L3398" s="937" t="s">
        <v>113</v>
      </c>
      <c r="M3398" s="958" t="s">
        <v>444</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ASR_CMS_19</v>
      </c>
      <c r="AB3398" s="957">
        <f t="shared" si="584"/>
        <v>45406</v>
      </c>
      <c r="AC3398" t="str">
        <f t="shared" si="585"/>
        <v>Unaudited</v>
      </c>
    </row>
    <row r="3399" spans="1:29" x14ac:dyDescent="0.25">
      <c r="A3399" t="s">
        <v>421</v>
      </c>
      <c r="B3399" t="s">
        <v>1380</v>
      </c>
      <c r="C3399" t="s">
        <v>1381</v>
      </c>
      <c r="D3399">
        <v>1900</v>
      </c>
      <c r="E3399" s="957">
        <v>1</v>
      </c>
      <c r="F3399" t="s">
        <v>440</v>
      </c>
      <c r="G3399" s="957">
        <v>182</v>
      </c>
      <c r="H3399" t="s">
        <v>389</v>
      </c>
      <c r="I3399" s="937" t="s">
        <v>489</v>
      </c>
      <c r="J3399" s="937" t="s">
        <v>445</v>
      </c>
      <c r="K3399" s="937" t="s">
        <v>449</v>
      </c>
      <c r="L3399" s="945" t="s">
        <v>115</v>
      </c>
      <c r="M3399" s="960" t="s">
        <v>158</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ASR_CMS_19</v>
      </c>
      <c r="AB3399" s="957">
        <f t="shared" si="584"/>
        <v>45406</v>
      </c>
      <c r="AC3399" t="str">
        <f t="shared" si="585"/>
        <v>Unaudited</v>
      </c>
    </row>
    <row r="3400" spans="1:29" x14ac:dyDescent="0.25">
      <c r="A3400" t="s">
        <v>421</v>
      </c>
      <c r="B3400" t="s">
        <v>1380</v>
      </c>
      <c r="C3400" t="s">
        <v>1381</v>
      </c>
      <c r="D3400">
        <v>1900</v>
      </c>
      <c r="E3400" s="957">
        <v>1</v>
      </c>
      <c r="F3400" t="s">
        <v>440</v>
      </c>
      <c r="G3400" s="957">
        <v>182</v>
      </c>
      <c r="H3400" t="s">
        <v>389</v>
      </c>
      <c r="I3400" s="937" t="s">
        <v>489</v>
      </c>
      <c r="J3400" s="937" t="s">
        <v>445</v>
      </c>
      <c r="K3400" s="937" t="s">
        <v>449</v>
      </c>
      <c r="L3400" s="947" t="s">
        <v>116</v>
      </c>
      <c r="M3400" s="961" t="s">
        <v>114</v>
      </c>
      <c r="N3400" s="678">
        <f t="shared" ca="1" si="582"/>
        <v>-26007.987260836926</v>
      </c>
      <c r="O3400" s="678">
        <f t="shared" ca="1" si="581"/>
        <v>-9506.9429049299852</v>
      </c>
      <c r="P3400" s="678">
        <f t="shared" ca="1" si="581"/>
        <v>-894.63597009694979</v>
      </c>
      <c r="Q3400" s="678">
        <f t="shared" ca="1" si="581"/>
        <v>-9644.4923210307152</v>
      </c>
      <c r="R3400" s="678">
        <f t="shared" ca="1" si="581"/>
        <v>-1385.433363562772</v>
      </c>
      <c r="S3400" s="678">
        <f t="shared" ca="1" si="581"/>
        <v>-10.368919167548793</v>
      </c>
      <c r="T3400" s="678">
        <f t="shared" ca="1" si="581"/>
        <v>-1287.3182834225906</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-334.904873853391</v>
      </c>
      <c r="W3400" s="678">
        <f t="shared" ca="1" si="576"/>
        <v>-2943.8906247729724</v>
      </c>
      <c r="X3400" s="678">
        <f t="shared" ca="1" si="586"/>
        <v>0</v>
      </c>
      <c r="Y3400" s="678">
        <f t="shared" ca="1" si="586"/>
        <v>0</v>
      </c>
      <c r="Z3400" s="678">
        <f t="shared" ca="1" si="586"/>
        <v>0</v>
      </c>
      <c r="AA3400" t="str">
        <f t="shared" si="583"/>
        <v>ASR_CMS_19</v>
      </c>
      <c r="AB3400" s="957">
        <f t="shared" si="584"/>
        <v>45406</v>
      </c>
      <c r="AC3400" t="str">
        <f t="shared" si="585"/>
        <v>Unaudited</v>
      </c>
    </row>
    <row r="3401" spans="1:29" x14ac:dyDescent="0.25">
      <c r="A3401" t="s">
        <v>421</v>
      </c>
      <c r="B3401" t="s">
        <v>1380</v>
      </c>
      <c r="C3401" t="s">
        <v>1381</v>
      </c>
      <c r="D3401">
        <v>1900</v>
      </c>
      <c r="E3401" s="957">
        <v>1</v>
      </c>
      <c r="F3401" t="s">
        <v>440</v>
      </c>
      <c r="G3401" s="957">
        <v>182</v>
      </c>
      <c r="H3401" t="s">
        <v>389</v>
      </c>
      <c r="I3401" s="958" t="s">
        <v>489</v>
      </c>
      <c r="J3401" s="958" t="s">
        <v>445</v>
      </c>
      <c r="K3401" s="958" t="s">
        <v>449</v>
      </c>
      <c r="L3401" s="937" t="s">
        <v>117</v>
      </c>
      <c r="M3401" s="958" t="s">
        <v>159</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ASR_CMS_19</v>
      </c>
      <c r="AB3401" s="957">
        <f t="shared" si="584"/>
        <v>45406</v>
      </c>
      <c r="AC3401" t="str">
        <f t="shared" si="585"/>
        <v>Unaudited</v>
      </c>
    </row>
    <row r="3402" spans="1:29" x14ac:dyDescent="0.25">
      <c r="A3402" t="s">
        <v>421</v>
      </c>
      <c r="B3402" t="s">
        <v>1380</v>
      </c>
      <c r="C3402" t="s">
        <v>1381</v>
      </c>
      <c r="D3402">
        <v>1900</v>
      </c>
      <c r="E3402" s="957">
        <v>1</v>
      </c>
      <c r="F3402" t="s">
        <v>440</v>
      </c>
      <c r="G3402" s="957">
        <v>182</v>
      </c>
      <c r="H3402" t="s">
        <v>389</v>
      </c>
      <c r="I3402" s="937" t="s">
        <v>489</v>
      </c>
      <c r="J3402" s="937" t="s">
        <v>445</v>
      </c>
      <c r="K3402" s="937" t="s">
        <v>449</v>
      </c>
      <c r="L3402" s="937" t="s">
        <v>160</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ASR_CMS_19</v>
      </c>
      <c r="AB3402" s="957">
        <f t="shared" si="584"/>
        <v>45406</v>
      </c>
      <c r="AC3402" t="str">
        <f t="shared" si="585"/>
        <v>Unaudited</v>
      </c>
    </row>
    <row r="3403" spans="1:29" x14ac:dyDescent="0.25">
      <c r="A3403" t="s">
        <v>421</v>
      </c>
      <c r="B3403" t="s">
        <v>1380</v>
      </c>
      <c r="C3403" t="s">
        <v>1381</v>
      </c>
      <c r="D3403">
        <v>1900</v>
      </c>
      <c r="E3403" s="957">
        <v>1</v>
      </c>
      <c r="F3403" t="s">
        <v>440</v>
      </c>
      <c r="G3403" s="957">
        <v>182</v>
      </c>
      <c r="H3403" t="s">
        <v>389</v>
      </c>
      <c r="I3403" s="937" t="s">
        <v>489</v>
      </c>
      <c r="J3403" s="937" t="s">
        <v>445</v>
      </c>
      <c r="K3403" s="937" t="s">
        <v>449</v>
      </c>
      <c r="L3403" s="937" t="s">
        <v>443</v>
      </c>
      <c r="M3403" s="962" t="s">
        <v>457</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ASR_CMS_19</v>
      </c>
      <c r="AB3403" s="957">
        <f t="shared" si="584"/>
        <v>45406</v>
      </c>
      <c r="AC3403" t="str">
        <f t="shared" si="585"/>
        <v>Unaudited</v>
      </c>
    </row>
    <row r="3404" spans="1:29" ht="30" x14ac:dyDescent="0.25">
      <c r="A3404" t="s">
        <v>421</v>
      </c>
      <c r="B3404" t="s">
        <v>1380</v>
      </c>
      <c r="C3404" t="s">
        <v>1381</v>
      </c>
      <c r="D3404">
        <v>1900</v>
      </c>
      <c r="E3404" s="957">
        <v>1</v>
      </c>
      <c r="F3404" t="s">
        <v>440</v>
      </c>
      <c r="G3404" s="957">
        <v>182</v>
      </c>
      <c r="H3404" t="s">
        <v>389</v>
      </c>
      <c r="I3404" s="937" t="s">
        <v>489</v>
      </c>
      <c r="J3404" s="937" t="s">
        <v>445</v>
      </c>
      <c r="K3404" s="937" t="s">
        <v>450</v>
      </c>
      <c r="L3404" s="937">
        <v>9.1</v>
      </c>
      <c r="M3404" s="962" t="s">
        <v>186</v>
      </c>
      <c r="N3404" s="678">
        <f t="shared" ca="1" si="582"/>
        <v>10082662.020000001</v>
      </c>
      <c r="O3404" s="678">
        <f t="shared" ca="1" si="587"/>
        <v>680518.09000000008</v>
      </c>
      <c r="P3404" s="678">
        <f t="shared" ca="1" si="587"/>
        <v>169846.66999999998</v>
      </c>
      <c r="Q3404" s="678">
        <f t="shared" ca="1" si="587"/>
        <v>2585364.9099999997</v>
      </c>
      <c r="R3404" s="678">
        <f t="shared" ca="1" si="587"/>
        <v>252194.88999999998</v>
      </c>
      <c r="S3404" s="678">
        <f t="shared" ca="1" si="587"/>
        <v>24436.959999999999</v>
      </c>
      <c r="T3404" s="678">
        <f t="shared" ca="1" si="587"/>
        <v>189398.81</v>
      </c>
      <c r="U3404" s="678">
        <f t="shared" ca="1" si="587"/>
        <v>0</v>
      </c>
      <c r="V3404" s="678">
        <f t="shared" ca="1" si="587"/>
        <v>35341.06</v>
      </c>
      <c r="W3404" s="678">
        <f t="shared" ca="1" si="588"/>
        <v>6145560.6300000008</v>
      </c>
      <c r="X3404" s="678">
        <f t="shared" ca="1" si="589"/>
        <v>0</v>
      </c>
      <c r="Y3404" s="678">
        <f t="shared" ca="1" si="589"/>
        <v>0</v>
      </c>
      <c r="Z3404" s="678">
        <f t="shared" ca="1" si="589"/>
        <v>0</v>
      </c>
      <c r="AA3404" t="str">
        <f t="shared" si="583"/>
        <v>ASR_CMS_19</v>
      </c>
      <c r="AB3404" s="957">
        <f t="shared" si="584"/>
        <v>45406</v>
      </c>
      <c r="AC3404" t="str">
        <f t="shared" si="585"/>
        <v>Unaudited</v>
      </c>
    </row>
    <row r="3405" spans="1:29" x14ac:dyDescent="0.25">
      <c r="A3405" t="s">
        <v>421</v>
      </c>
      <c r="B3405" t="s">
        <v>1380</v>
      </c>
      <c r="C3405" t="s">
        <v>1381</v>
      </c>
      <c r="D3405">
        <v>1900</v>
      </c>
      <c r="E3405" s="957">
        <v>1</v>
      </c>
      <c r="F3405" t="s">
        <v>440</v>
      </c>
      <c r="G3405" s="957">
        <v>182</v>
      </c>
      <c r="H3405" t="s">
        <v>389</v>
      </c>
      <c r="I3405" s="937" t="s">
        <v>489</v>
      </c>
      <c r="J3405" s="937" t="s">
        <v>445</v>
      </c>
      <c r="K3405" s="937" t="s">
        <v>450</v>
      </c>
      <c r="L3405" s="937" t="s">
        <v>107</v>
      </c>
      <c r="M3405" s="962" t="s">
        <v>187</v>
      </c>
      <c r="N3405" s="678">
        <f t="shared" ca="1" si="582"/>
        <v>86367.94</v>
      </c>
      <c r="O3405" s="678">
        <f t="shared" ca="1" si="587"/>
        <v>14484.09</v>
      </c>
      <c r="P3405" s="678">
        <f t="shared" ca="1" si="587"/>
        <v>0</v>
      </c>
      <c r="Q3405" s="678">
        <f t="shared" ca="1" si="587"/>
        <v>19253.309999999998</v>
      </c>
      <c r="R3405" s="678">
        <f t="shared" ca="1" si="587"/>
        <v>0</v>
      </c>
      <c r="S3405" s="678">
        <f t="shared" ca="1" si="587"/>
        <v>0</v>
      </c>
      <c r="T3405" s="678">
        <f t="shared" ca="1" si="587"/>
        <v>0</v>
      </c>
      <c r="U3405" s="678">
        <f t="shared" ca="1" si="587"/>
        <v>0</v>
      </c>
      <c r="V3405" s="678">
        <f t="shared" ca="1" si="587"/>
        <v>0</v>
      </c>
      <c r="W3405" s="678">
        <f t="shared" ca="1" si="588"/>
        <v>52630.540000000008</v>
      </c>
      <c r="X3405" s="678">
        <f t="shared" ca="1" si="589"/>
        <v>0</v>
      </c>
      <c r="Y3405" s="678">
        <f t="shared" ca="1" si="589"/>
        <v>0</v>
      </c>
      <c r="Z3405" s="678">
        <f t="shared" ca="1" si="589"/>
        <v>0</v>
      </c>
      <c r="AA3405" t="str">
        <f t="shared" si="583"/>
        <v>ASR_CMS_19</v>
      </c>
      <c r="AB3405" s="957">
        <f t="shared" si="584"/>
        <v>45406</v>
      </c>
      <c r="AC3405" t="str">
        <f t="shared" si="585"/>
        <v>Unaudited</v>
      </c>
    </row>
    <row r="3406" spans="1:29" x14ac:dyDescent="0.25">
      <c r="A3406" t="s">
        <v>421</v>
      </c>
      <c r="B3406" t="s">
        <v>1380</v>
      </c>
      <c r="C3406" t="s">
        <v>1381</v>
      </c>
      <c r="D3406">
        <v>1900</v>
      </c>
      <c r="E3406" s="957">
        <v>1</v>
      </c>
      <c r="F3406" t="s">
        <v>440</v>
      </c>
      <c r="G3406" s="957">
        <v>182</v>
      </c>
      <c r="H3406" t="s">
        <v>389</v>
      </c>
      <c r="I3406" s="937" t="s">
        <v>489</v>
      </c>
      <c r="J3406" s="937" t="s">
        <v>445</v>
      </c>
      <c r="K3406" s="937" t="s">
        <v>450</v>
      </c>
      <c r="L3406" s="937" t="s">
        <v>1316</v>
      </c>
      <c r="M3406" s="962" t="s">
        <v>1317</v>
      </c>
      <c r="N3406" s="678">
        <f t="shared" ca="1" si="582"/>
        <v>66474.989999999991</v>
      </c>
      <c r="O3406" s="678">
        <f t="shared" ca="1" si="587"/>
        <v>66474.989999999991</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ASR_CMS_19</v>
      </c>
      <c r="AB3406" s="957">
        <f t="shared" si="584"/>
        <v>45406</v>
      </c>
      <c r="AC3406" t="str">
        <f t="shared" si="585"/>
        <v>Unaudited</v>
      </c>
    </row>
    <row r="3407" spans="1:29" x14ac:dyDescent="0.25">
      <c r="A3407" t="s">
        <v>421</v>
      </c>
      <c r="B3407" t="s">
        <v>1380</v>
      </c>
      <c r="C3407" t="s">
        <v>1381</v>
      </c>
      <c r="D3407">
        <v>1900</v>
      </c>
      <c r="E3407" s="957">
        <v>1</v>
      </c>
      <c r="F3407" t="s">
        <v>440</v>
      </c>
      <c r="G3407" s="957">
        <v>182</v>
      </c>
      <c r="H3407" t="s">
        <v>389</v>
      </c>
      <c r="I3407" s="937" t="s">
        <v>489</v>
      </c>
      <c r="J3407" s="937" t="s">
        <v>445</v>
      </c>
      <c r="K3407" s="937" t="s">
        <v>450</v>
      </c>
      <c r="L3407" s="937" t="s">
        <v>108</v>
      </c>
      <c r="M3407" s="962" t="s">
        <v>188</v>
      </c>
      <c r="N3407" s="678">
        <f t="shared" ca="1" si="582"/>
        <v>1809369.98</v>
      </c>
      <c r="O3407" s="678">
        <f t="shared" ca="1" si="587"/>
        <v>368590.83</v>
      </c>
      <c r="P3407" s="678">
        <f t="shared" ca="1" si="587"/>
        <v>57882.720000000016</v>
      </c>
      <c r="Q3407" s="678">
        <f t="shared" ca="1" si="587"/>
        <v>616853.5</v>
      </c>
      <c r="R3407" s="678">
        <f t="shared" ca="1" si="587"/>
        <v>52605.04</v>
      </c>
      <c r="S3407" s="678">
        <f t="shared" ca="1" si="587"/>
        <v>211.63</v>
      </c>
      <c r="T3407" s="678">
        <f t="shared" ca="1" si="587"/>
        <v>134129.06000000003</v>
      </c>
      <c r="U3407" s="678">
        <f t="shared" ca="1" si="587"/>
        <v>0</v>
      </c>
      <c r="V3407" s="678">
        <f t="shared" ca="1" si="587"/>
        <v>6429.1399999999994</v>
      </c>
      <c r="W3407" s="678">
        <f t="shared" ca="1" si="588"/>
        <v>572668.06000000017</v>
      </c>
      <c r="X3407" s="678">
        <f t="shared" ca="1" si="589"/>
        <v>0</v>
      </c>
      <c r="Y3407" s="678">
        <f t="shared" ca="1" si="589"/>
        <v>0</v>
      </c>
      <c r="Z3407" s="678">
        <f t="shared" ca="1" si="589"/>
        <v>0</v>
      </c>
      <c r="AA3407" t="str">
        <f t="shared" si="583"/>
        <v>ASR_CMS_19</v>
      </c>
      <c r="AB3407" s="957">
        <f t="shared" si="584"/>
        <v>45406</v>
      </c>
      <c r="AC3407" t="str">
        <f t="shared" si="585"/>
        <v>Unaudited</v>
      </c>
    </row>
    <row r="3408" spans="1:29" x14ac:dyDescent="0.25">
      <c r="A3408" t="s">
        <v>421</v>
      </c>
      <c r="B3408" t="s">
        <v>1380</v>
      </c>
      <c r="C3408" t="s">
        <v>1381</v>
      </c>
      <c r="D3408">
        <v>1900</v>
      </c>
      <c r="E3408" s="957">
        <v>1</v>
      </c>
      <c r="F3408" t="s">
        <v>440</v>
      </c>
      <c r="G3408" s="957">
        <v>182</v>
      </c>
      <c r="H3408" t="s">
        <v>389</v>
      </c>
      <c r="I3408" s="937" t="s">
        <v>489</v>
      </c>
      <c r="J3408" s="937" t="s">
        <v>445</v>
      </c>
      <c r="K3408" s="937" t="s">
        <v>450</v>
      </c>
      <c r="L3408" s="945" t="s">
        <v>109</v>
      </c>
      <c r="M3408" s="960" t="s">
        <v>161</v>
      </c>
      <c r="N3408" s="678">
        <f t="shared" ca="1" si="582"/>
        <v>2666237.1871527708</v>
      </c>
      <c r="O3408" s="678">
        <f t="shared" ca="1" si="587"/>
        <v>1277562.3010580188</v>
      </c>
      <c r="P3408" s="678">
        <f t="shared" ca="1" si="587"/>
        <v>54517.95354240654</v>
      </c>
      <c r="Q3408" s="678">
        <f t="shared" ca="1" si="587"/>
        <v>1015406.429122076</v>
      </c>
      <c r="R3408" s="678">
        <f t="shared" ca="1" si="587"/>
        <v>52792.523344117602</v>
      </c>
      <c r="S3408" s="678">
        <f t="shared" ca="1" si="587"/>
        <v>1641.2501644589888</v>
      </c>
      <c r="T3408" s="678">
        <f t="shared" ca="1" si="587"/>
        <v>89100.488056820104</v>
      </c>
      <c r="U3408" s="678">
        <f t="shared" ca="1" si="587"/>
        <v>0</v>
      </c>
      <c r="V3408" s="678">
        <f t="shared" ca="1" si="587"/>
        <v>4278.3435165551082</v>
      </c>
      <c r="W3408" s="678">
        <f t="shared" ca="1" si="588"/>
        <v>170937.89834831795</v>
      </c>
      <c r="X3408" s="678">
        <f t="shared" ca="1" si="589"/>
        <v>0</v>
      </c>
      <c r="Y3408" s="678">
        <f t="shared" ca="1" si="589"/>
        <v>0</v>
      </c>
      <c r="Z3408" s="678">
        <f t="shared" ca="1" si="589"/>
        <v>0</v>
      </c>
      <c r="AA3408" t="str">
        <f t="shared" si="583"/>
        <v>ASR_CMS_19</v>
      </c>
      <c r="AB3408" s="957">
        <f t="shared" si="584"/>
        <v>45406</v>
      </c>
      <c r="AC3408" t="str">
        <f t="shared" si="585"/>
        <v>Unaudited</v>
      </c>
    </row>
    <row r="3409" spans="1:29" x14ac:dyDescent="0.25">
      <c r="A3409" t="s">
        <v>421</v>
      </c>
      <c r="B3409" t="s">
        <v>1380</v>
      </c>
      <c r="C3409" t="s">
        <v>1381</v>
      </c>
      <c r="D3409">
        <v>1900</v>
      </c>
      <c r="E3409" s="957">
        <v>1</v>
      </c>
      <c r="F3409" t="s">
        <v>440</v>
      </c>
      <c r="G3409" s="957">
        <v>182</v>
      </c>
      <c r="H3409" t="s">
        <v>389</v>
      </c>
      <c r="I3409" s="962" t="s">
        <v>489</v>
      </c>
      <c r="J3409" s="962" t="s">
        <v>445</v>
      </c>
      <c r="K3409" s="962" t="s">
        <v>450</v>
      </c>
      <c r="L3409" s="937" t="s">
        <v>110</v>
      </c>
      <c r="M3409" s="962" t="s">
        <v>135</v>
      </c>
      <c r="N3409" s="678">
        <f t="shared" ca="1" si="582"/>
        <v>27855.504819559181</v>
      </c>
      <c r="O3409" s="678">
        <f t="shared" ca="1" si="587"/>
        <v>17230.030354684161</v>
      </c>
      <c r="P3409" s="678">
        <f t="shared" ca="1" si="587"/>
        <v>2404.8685495386057</v>
      </c>
      <c r="Q3409" s="678">
        <f t="shared" ca="1" si="587"/>
        <v>5917.5247855958223</v>
      </c>
      <c r="R3409" s="678">
        <f t="shared" ca="1" si="587"/>
        <v>873.79365168765219</v>
      </c>
      <c r="S3409" s="678">
        <f t="shared" ca="1" si="587"/>
        <v>30.105166583193647</v>
      </c>
      <c r="T3409" s="678">
        <f t="shared" ca="1" si="587"/>
        <v>974.42150856603359</v>
      </c>
      <c r="U3409" s="678">
        <f t="shared" ca="1" si="587"/>
        <v>2.0226704900177137</v>
      </c>
      <c r="V3409" s="678">
        <f t="shared" ca="1" si="587"/>
        <v>84.952160580743978</v>
      </c>
      <c r="W3409" s="678">
        <f t="shared" ca="1" si="588"/>
        <v>337.78597183295818</v>
      </c>
      <c r="X3409" s="678">
        <f t="shared" ca="1" si="589"/>
        <v>0</v>
      </c>
      <c r="Y3409" s="678">
        <f t="shared" ca="1" si="589"/>
        <v>0</v>
      </c>
      <c r="Z3409" s="678">
        <f t="shared" ca="1" si="589"/>
        <v>0</v>
      </c>
      <c r="AA3409" t="str">
        <f t="shared" si="583"/>
        <v>ASR_CMS_19</v>
      </c>
      <c r="AB3409" s="957">
        <f t="shared" si="584"/>
        <v>45406</v>
      </c>
      <c r="AC3409" t="str">
        <f t="shared" si="585"/>
        <v>Unaudited</v>
      </c>
    </row>
    <row r="3410" spans="1:29" x14ac:dyDescent="0.25">
      <c r="A3410" t="s">
        <v>421</v>
      </c>
      <c r="B3410" t="s">
        <v>1380</v>
      </c>
      <c r="C3410" t="s">
        <v>1381</v>
      </c>
      <c r="D3410">
        <v>1900</v>
      </c>
      <c r="E3410" s="957">
        <v>1</v>
      </c>
      <c r="F3410" t="s">
        <v>440</v>
      </c>
      <c r="G3410" s="957">
        <v>182</v>
      </c>
      <c r="H3410" t="s">
        <v>389</v>
      </c>
      <c r="I3410" s="937" t="s">
        <v>489</v>
      </c>
      <c r="J3410" s="937" t="s">
        <v>445</v>
      </c>
      <c r="K3410" s="937" t="s">
        <v>450</v>
      </c>
      <c r="L3410" s="943" t="s">
        <v>111</v>
      </c>
      <c r="M3410" s="963" t="s">
        <v>163</v>
      </c>
      <c r="N3410" s="678">
        <f t="shared" ca="1" si="582"/>
        <v>-1432.25285591074</v>
      </c>
      <c r="O3410" s="678">
        <f t="shared" ca="1" si="587"/>
        <v>-234.21193949908002</v>
      </c>
      <c r="P3410" s="678">
        <f t="shared" ca="1" si="587"/>
        <v>-27.479419299871989</v>
      </c>
      <c r="Q3410" s="678">
        <f t="shared" ca="1" si="587"/>
        <v>-412.46324296763606</v>
      </c>
      <c r="R3410" s="678">
        <f t="shared" ca="1" si="587"/>
        <v>-34.81798472727754</v>
      </c>
      <c r="S3410" s="678">
        <f t="shared" ca="1" si="587"/>
        <v>-2.560198228414567</v>
      </c>
      <c r="T3410" s="678">
        <f t="shared" ca="1" si="587"/>
        <v>-40.171490558262761</v>
      </c>
      <c r="U3410" s="678">
        <f t="shared" ca="1" si="587"/>
        <v>0</v>
      </c>
      <c r="V3410" s="678">
        <f t="shared" ca="1" si="587"/>
        <v>-4.4841112210835092</v>
      </c>
      <c r="W3410" s="678">
        <f t="shared" ca="1" si="588"/>
        <v>-676.0644694091136</v>
      </c>
      <c r="X3410" s="678">
        <f t="shared" ca="1" si="589"/>
        <v>0</v>
      </c>
      <c r="Y3410" s="678">
        <f t="shared" ca="1" si="589"/>
        <v>0</v>
      </c>
      <c r="Z3410" s="678">
        <f t="shared" ca="1" si="589"/>
        <v>0</v>
      </c>
      <c r="AA3410" t="str">
        <f t="shared" si="583"/>
        <v>ASR_CMS_19</v>
      </c>
      <c r="AB3410" s="957">
        <f t="shared" si="584"/>
        <v>45406</v>
      </c>
      <c r="AC3410" t="str">
        <f t="shared" si="585"/>
        <v>Unaudited</v>
      </c>
    </row>
    <row r="3411" spans="1:29" x14ac:dyDescent="0.25">
      <c r="A3411" t="s">
        <v>421</v>
      </c>
      <c r="B3411" t="s">
        <v>1380</v>
      </c>
      <c r="C3411" t="s">
        <v>1381</v>
      </c>
      <c r="D3411">
        <v>1900</v>
      </c>
      <c r="E3411" s="957">
        <v>1</v>
      </c>
      <c r="F3411" t="s">
        <v>440</v>
      </c>
      <c r="G3411" s="957">
        <v>182</v>
      </c>
      <c r="H3411" t="s">
        <v>389</v>
      </c>
      <c r="I3411" s="937" t="s">
        <v>489</v>
      </c>
      <c r="J3411" s="937" t="s">
        <v>445</v>
      </c>
      <c r="K3411" s="937" t="s">
        <v>450</v>
      </c>
      <c r="L3411" s="943" t="s">
        <v>112</v>
      </c>
      <c r="M3411" s="963" t="s">
        <v>464</v>
      </c>
      <c r="N3411" s="678">
        <f t="shared" ca="1" si="582"/>
        <v>187173.12515206187</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41796.797973017186</v>
      </c>
      <c r="P3411" s="678">
        <f t="shared" ca="1" si="590"/>
        <v>7117.8984301758137</v>
      </c>
      <c r="Q3411" s="678">
        <f t="shared" ca="1" si="590"/>
        <v>54684.814678525494</v>
      </c>
      <c r="R3411" s="678">
        <f t="shared" ca="1" si="590"/>
        <v>6959.2146564365257</v>
      </c>
      <c r="S3411" s="678">
        <f t="shared" ca="1" si="590"/>
        <v>254.73044364259985</v>
      </c>
      <c r="T3411" s="678">
        <f t="shared" ca="1" si="590"/>
        <v>6867.0532617608924</v>
      </c>
      <c r="U3411" s="678">
        <f t="shared" ca="1" si="590"/>
        <v>1.6551110073774051</v>
      </c>
      <c r="V3411" s="678">
        <f t="shared" ca="1" si="590"/>
        <v>791.47673112669918</v>
      </c>
      <c r="W3411" s="678">
        <f t="shared" ca="1" si="588"/>
        <v>68699.48386636925</v>
      </c>
      <c r="X3411" s="678">
        <f t="shared" ca="1" si="589"/>
        <v>0</v>
      </c>
      <c r="Y3411" s="678">
        <f t="shared" ca="1" si="589"/>
        <v>0</v>
      </c>
      <c r="Z3411" s="678">
        <f t="shared" ca="1" si="589"/>
        <v>0</v>
      </c>
      <c r="AA3411" t="str">
        <f t="shared" si="583"/>
        <v>ASR_CMS_19</v>
      </c>
      <c r="AB3411" s="957">
        <f t="shared" si="584"/>
        <v>45406</v>
      </c>
      <c r="AC3411" t="str">
        <f t="shared" si="585"/>
        <v>Unaudited</v>
      </c>
    </row>
    <row r="3412" spans="1:29" x14ac:dyDescent="0.25">
      <c r="A3412" t="s">
        <v>421</v>
      </c>
      <c r="B3412" t="s">
        <v>1380</v>
      </c>
      <c r="C3412" t="s">
        <v>1381</v>
      </c>
      <c r="D3412">
        <v>1900</v>
      </c>
      <c r="E3412" s="957">
        <v>1</v>
      </c>
      <c r="F3412" t="s">
        <v>440</v>
      </c>
      <c r="G3412" s="957">
        <v>182</v>
      </c>
      <c r="H3412" t="s">
        <v>389</v>
      </c>
      <c r="I3412" s="937" t="s">
        <v>489</v>
      </c>
      <c r="J3412" s="937" t="s">
        <v>445</v>
      </c>
      <c r="K3412" s="937" t="s">
        <v>6</v>
      </c>
      <c r="L3412" s="947" t="s">
        <v>118</v>
      </c>
      <c r="M3412" s="964" t="s">
        <v>189</v>
      </c>
      <c r="N3412" s="678">
        <f t="shared" ca="1" si="582"/>
        <v>68141.85075900708</v>
      </c>
      <c r="O3412" s="678">
        <f t="shared" ca="1" si="590"/>
        <v>24889.699286644318</v>
      </c>
      <c r="P3412" s="678">
        <f t="shared" ca="1" si="590"/>
        <v>2342.206163369442</v>
      </c>
      <c r="Q3412" s="678">
        <f t="shared" ca="1" si="590"/>
        <v>25301.321221473052</v>
      </c>
      <c r="R3412" s="678">
        <f t="shared" ca="1" si="590"/>
        <v>3627.1407271079552</v>
      </c>
      <c r="S3412" s="678">
        <f t="shared" ca="1" si="590"/>
        <v>27.146400539965423</v>
      </c>
      <c r="T3412" s="678">
        <f t="shared" ca="1" si="590"/>
        <v>3370.2700522133205</v>
      </c>
      <c r="U3412" s="678">
        <f t="shared" ca="1" si="590"/>
        <v>0</v>
      </c>
      <c r="V3412" s="678">
        <f t="shared" ca="1" si="590"/>
        <v>876.79937527760296</v>
      </c>
      <c r="W3412" s="678">
        <f t="shared" ca="1" si="588"/>
        <v>7707.2675323814165</v>
      </c>
      <c r="X3412" s="678">
        <f t="shared" ca="1" si="589"/>
        <v>0</v>
      </c>
      <c r="Y3412" s="678">
        <f t="shared" ca="1" si="589"/>
        <v>0</v>
      </c>
      <c r="Z3412" s="678">
        <f t="shared" ca="1" si="589"/>
        <v>0</v>
      </c>
      <c r="AA3412" t="str">
        <f t="shared" si="583"/>
        <v>ASR_CMS_19</v>
      </c>
      <c r="AB3412" s="957">
        <f t="shared" si="584"/>
        <v>45406</v>
      </c>
      <c r="AC3412" t="str">
        <f t="shared" si="585"/>
        <v>Unaudited</v>
      </c>
    </row>
    <row r="3413" spans="1:29" x14ac:dyDescent="0.25">
      <c r="A3413" t="s">
        <v>421</v>
      </c>
      <c r="B3413" t="s">
        <v>1380</v>
      </c>
      <c r="C3413" t="s">
        <v>1381</v>
      </c>
      <c r="D3413">
        <v>1900</v>
      </c>
      <c r="E3413" s="957">
        <v>1</v>
      </c>
      <c r="F3413" t="s">
        <v>440</v>
      </c>
      <c r="G3413" s="957">
        <v>182</v>
      </c>
      <c r="H3413" t="s">
        <v>389</v>
      </c>
      <c r="I3413" s="963" t="s">
        <v>489</v>
      </c>
      <c r="J3413" s="963" t="s">
        <v>445</v>
      </c>
      <c r="K3413" s="963" t="s">
        <v>6</v>
      </c>
      <c r="L3413" s="943" t="s">
        <v>45</v>
      </c>
      <c r="M3413" s="963" t="s">
        <v>164</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ASR_CMS_19</v>
      </c>
      <c r="AB3413" s="957">
        <f t="shared" si="584"/>
        <v>45406</v>
      </c>
      <c r="AC3413" t="str">
        <f t="shared" si="585"/>
        <v>Unaudited</v>
      </c>
    </row>
    <row r="3414" spans="1:29" x14ac:dyDescent="0.25">
      <c r="A3414" t="s">
        <v>421</v>
      </c>
      <c r="B3414" t="s">
        <v>1380</v>
      </c>
      <c r="C3414" t="s">
        <v>1381</v>
      </c>
      <c r="D3414">
        <v>1900</v>
      </c>
      <c r="E3414" s="957">
        <v>1</v>
      </c>
      <c r="F3414" t="s">
        <v>440</v>
      </c>
      <c r="G3414" s="957">
        <v>182</v>
      </c>
      <c r="H3414" t="s">
        <v>389</v>
      </c>
      <c r="I3414" s="937" t="s">
        <v>489</v>
      </c>
      <c r="J3414" s="937" t="s">
        <v>445</v>
      </c>
      <c r="K3414" s="937" t="s">
        <v>6</v>
      </c>
      <c r="L3414" s="937" t="s">
        <v>46</v>
      </c>
      <c r="M3414" s="962" t="s">
        <v>165</v>
      </c>
      <c r="N3414" s="678">
        <f t="shared" ca="1" si="582"/>
        <v>4.4576506139980347</v>
      </c>
      <c r="O3414" s="678">
        <f t="shared" ca="1" si="590"/>
        <v>3.6480485474662414</v>
      </c>
      <c r="P3414" s="678">
        <f t="shared" ca="1" si="590"/>
        <v>0.29523549355798223</v>
      </c>
      <c r="Q3414" s="678">
        <f t="shared" ca="1" si="590"/>
        <v>0.4261019970067712</v>
      </c>
      <c r="R3414" s="678">
        <f t="shared" ca="1" si="590"/>
        <v>0</v>
      </c>
      <c r="S3414" s="678">
        <f t="shared" ca="1" si="590"/>
        <v>0</v>
      </c>
      <c r="T3414" s="678">
        <f t="shared" ca="1" si="590"/>
        <v>0</v>
      </c>
      <c r="U3414" s="678">
        <f t="shared" ca="1" si="590"/>
        <v>0</v>
      </c>
      <c r="V3414" s="678">
        <f t="shared" ca="1" si="590"/>
        <v>0</v>
      </c>
      <c r="W3414" s="678">
        <f t="shared" ca="1" si="588"/>
        <v>8.8264575967040362E-2</v>
      </c>
      <c r="X3414" s="678">
        <f t="shared" ca="1" si="589"/>
        <v>0</v>
      </c>
      <c r="Y3414" s="678">
        <f t="shared" ca="1" si="589"/>
        <v>0</v>
      </c>
      <c r="Z3414" s="678">
        <f t="shared" ca="1" si="589"/>
        <v>0</v>
      </c>
      <c r="AA3414" t="str">
        <f t="shared" si="583"/>
        <v>ASR_CMS_19</v>
      </c>
      <c r="AB3414" s="957">
        <f t="shared" si="584"/>
        <v>45406</v>
      </c>
      <c r="AC3414" t="str">
        <f t="shared" si="585"/>
        <v>Unaudited</v>
      </c>
    </row>
    <row r="3415" spans="1:29" x14ac:dyDescent="0.25">
      <c r="A3415" t="s">
        <v>421</v>
      </c>
      <c r="B3415" t="s">
        <v>1380</v>
      </c>
      <c r="C3415" t="s">
        <v>1381</v>
      </c>
      <c r="D3415">
        <v>1900</v>
      </c>
      <c r="E3415" s="957">
        <v>1</v>
      </c>
      <c r="F3415" t="s">
        <v>440</v>
      </c>
      <c r="G3415" s="957">
        <v>182</v>
      </c>
      <c r="H3415" t="s">
        <v>389</v>
      </c>
      <c r="I3415" s="937" t="s">
        <v>489</v>
      </c>
      <c r="J3415" s="937" t="s">
        <v>445</v>
      </c>
      <c r="K3415" s="937" t="s">
        <v>6</v>
      </c>
      <c r="L3415" s="937" t="s">
        <v>166</v>
      </c>
      <c r="M3415" s="962" t="s">
        <v>462</v>
      </c>
      <c r="N3415" s="678">
        <f t="shared" ca="1" si="582"/>
        <v>128405.95698512101</v>
      </c>
      <c r="O3415" s="678">
        <f t="shared" ca="1" si="590"/>
        <v>28673.763064429535</v>
      </c>
      <c r="P3415" s="678">
        <f t="shared" ca="1" si="590"/>
        <v>4883.0758096659783</v>
      </c>
      <c r="Q3415" s="678">
        <f t="shared" ca="1" si="590"/>
        <v>37515.300103288937</v>
      </c>
      <c r="R3415" s="678">
        <f t="shared" ca="1" si="590"/>
        <v>4774.21433818897</v>
      </c>
      <c r="S3415" s="678">
        <f t="shared" ca="1" si="590"/>
        <v>174.75215185192499</v>
      </c>
      <c r="T3415" s="678">
        <f t="shared" ca="1" si="590"/>
        <v>4710.9890644174611</v>
      </c>
      <c r="U3415" s="678">
        <f t="shared" ca="1" si="590"/>
        <v>1.1354520722258843</v>
      </c>
      <c r="V3415" s="678">
        <f t="shared" ca="1" si="590"/>
        <v>542.97499712746333</v>
      </c>
      <c r="W3415" s="678">
        <f t="shared" ca="1" si="588"/>
        <v>47129.752004078517</v>
      </c>
      <c r="X3415" s="678">
        <f t="shared" ca="1" si="589"/>
        <v>0</v>
      </c>
      <c r="Y3415" s="678">
        <f t="shared" ca="1" si="589"/>
        <v>0</v>
      </c>
      <c r="Z3415" s="678">
        <f t="shared" ca="1" si="589"/>
        <v>0</v>
      </c>
      <c r="AA3415" t="str">
        <f t="shared" si="583"/>
        <v>ASR_CMS_19</v>
      </c>
      <c r="AB3415" s="957">
        <f t="shared" si="584"/>
        <v>45406</v>
      </c>
      <c r="AC3415" t="str">
        <f t="shared" si="585"/>
        <v>Unaudited</v>
      </c>
    </row>
    <row r="3416" spans="1:29" x14ac:dyDescent="0.25">
      <c r="A3416" t="s">
        <v>421</v>
      </c>
      <c r="B3416" t="s">
        <v>1380</v>
      </c>
      <c r="C3416" t="s">
        <v>1381</v>
      </c>
      <c r="D3416">
        <v>1900</v>
      </c>
      <c r="E3416" s="957">
        <v>1</v>
      </c>
      <c r="F3416" t="s">
        <v>440</v>
      </c>
      <c r="G3416" s="957">
        <v>182</v>
      </c>
      <c r="H3416" t="s">
        <v>389</v>
      </c>
      <c r="I3416" s="937" t="s">
        <v>489</v>
      </c>
      <c r="J3416" s="937" t="s">
        <v>445</v>
      </c>
      <c r="K3416" s="937" t="s">
        <v>435</v>
      </c>
      <c r="L3416" s="937" t="s">
        <v>121</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ASR_CMS_19</v>
      </c>
      <c r="AB3416" s="957">
        <f t="shared" si="584"/>
        <v>45406</v>
      </c>
      <c r="AC3416" t="str">
        <f t="shared" si="585"/>
        <v>Unaudited</v>
      </c>
    </row>
    <row r="3417" spans="1:29" x14ac:dyDescent="0.25">
      <c r="A3417" t="s">
        <v>421</v>
      </c>
      <c r="B3417" t="s">
        <v>1380</v>
      </c>
      <c r="C3417" t="s">
        <v>1381</v>
      </c>
      <c r="D3417">
        <v>1900</v>
      </c>
      <c r="E3417" s="957">
        <v>1</v>
      </c>
      <c r="F3417" t="s">
        <v>440</v>
      </c>
      <c r="G3417" s="957">
        <v>182</v>
      </c>
      <c r="H3417" t="s">
        <v>389</v>
      </c>
      <c r="I3417" s="937" t="s">
        <v>489</v>
      </c>
      <c r="J3417" s="937" t="s">
        <v>445</v>
      </c>
      <c r="K3417" s="937" t="s">
        <v>435</v>
      </c>
      <c r="L3417" s="945" t="s">
        <v>938</v>
      </c>
      <c r="M3417" s="960" t="s">
        <v>930</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ASR_CMS_19</v>
      </c>
      <c r="AB3417" s="957">
        <f t="shared" si="584"/>
        <v>45406</v>
      </c>
      <c r="AC3417" t="str">
        <f t="shared" si="585"/>
        <v>Unaudited</v>
      </c>
    </row>
    <row r="3418" spans="1:29" x14ac:dyDescent="0.25">
      <c r="A3418" t="s">
        <v>421</v>
      </c>
      <c r="B3418" t="s">
        <v>1380</v>
      </c>
      <c r="C3418" t="s">
        <v>1381</v>
      </c>
      <c r="D3418">
        <v>1900</v>
      </c>
      <c r="E3418" s="957">
        <v>1</v>
      </c>
      <c r="F3418" t="s">
        <v>440</v>
      </c>
      <c r="G3418" s="957">
        <v>182</v>
      </c>
      <c r="H3418" t="s">
        <v>389</v>
      </c>
      <c r="I3418" s="962" t="s">
        <v>489</v>
      </c>
      <c r="J3418" s="962" t="s">
        <v>445</v>
      </c>
      <c r="K3418" s="962" t="s">
        <v>435</v>
      </c>
      <c r="L3418" s="937" t="s">
        <v>168</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ASR_CMS_19</v>
      </c>
      <c r="AB3418" s="957">
        <f t="shared" si="584"/>
        <v>45406</v>
      </c>
      <c r="AC3418" t="str">
        <f t="shared" si="585"/>
        <v>Unaudited</v>
      </c>
    </row>
    <row r="3419" spans="1:29" x14ac:dyDescent="0.25">
      <c r="A3419" t="s">
        <v>421</v>
      </c>
      <c r="B3419" t="s">
        <v>1380</v>
      </c>
      <c r="C3419" t="s">
        <v>1381</v>
      </c>
      <c r="D3419">
        <v>1900</v>
      </c>
      <c r="E3419" s="957">
        <v>1</v>
      </c>
      <c r="F3419" t="s">
        <v>440</v>
      </c>
      <c r="G3419" s="957">
        <v>182</v>
      </c>
      <c r="H3419" t="s">
        <v>389</v>
      </c>
      <c r="I3419" s="937" t="s">
        <v>489</v>
      </c>
      <c r="J3419" s="937" t="s">
        <v>445</v>
      </c>
      <c r="K3419" s="937" t="s">
        <v>435</v>
      </c>
      <c r="L3419" s="937" t="s">
        <v>169</v>
      </c>
      <c r="M3419" s="962" t="s">
        <v>330</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ASR_CMS_19</v>
      </c>
      <c r="AB3419" s="957">
        <f t="shared" si="584"/>
        <v>45406</v>
      </c>
      <c r="AC3419" t="str">
        <f t="shared" si="585"/>
        <v>Unaudited</v>
      </c>
    </row>
    <row r="3420" spans="1:29" x14ac:dyDescent="0.25">
      <c r="A3420" t="s">
        <v>421</v>
      </c>
      <c r="B3420" t="s">
        <v>1380</v>
      </c>
      <c r="C3420" t="s">
        <v>1381</v>
      </c>
      <c r="D3420">
        <v>1900</v>
      </c>
      <c r="E3420" s="957">
        <v>1</v>
      </c>
      <c r="F3420" t="s">
        <v>440</v>
      </c>
      <c r="G3420" s="957">
        <v>182</v>
      </c>
      <c r="H3420" t="s">
        <v>389</v>
      </c>
      <c r="I3420" s="937" t="s">
        <v>489</v>
      </c>
      <c r="J3420" s="937" t="s">
        <v>451</v>
      </c>
      <c r="K3420" s="937" t="s">
        <v>436</v>
      </c>
      <c r="L3420" s="937" t="s">
        <v>122</v>
      </c>
      <c r="M3420" s="962" t="s">
        <v>27</v>
      </c>
      <c r="N3420" s="678">
        <f t="shared" ca="1" si="582"/>
        <v>1828377.5775714684</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40.312547601009769</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1828337.2650238674</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ASR_CMS_19</v>
      </c>
      <c r="AB3420" s="957">
        <f t="shared" si="584"/>
        <v>45406</v>
      </c>
      <c r="AC3420" t="str">
        <f t="shared" si="585"/>
        <v>Unaudited</v>
      </c>
    </row>
    <row r="3421" spans="1:29" x14ac:dyDescent="0.25">
      <c r="A3421" t="s">
        <v>421</v>
      </c>
      <c r="B3421" t="s">
        <v>1380</v>
      </c>
      <c r="C3421" t="s">
        <v>1381</v>
      </c>
      <c r="D3421">
        <v>1900</v>
      </c>
      <c r="E3421" s="957">
        <v>1</v>
      </c>
      <c r="F3421" t="s">
        <v>440</v>
      </c>
      <c r="G3421" s="957">
        <v>182</v>
      </c>
      <c r="H3421" t="s">
        <v>389</v>
      </c>
      <c r="I3421" s="937" t="s">
        <v>489</v>
      </c>
      <c r="J3421" s="937" t="s">
        <v>451</v>
      </c>
      <c r="K3421" s="937" t="s">
        <v>436</v>
      </c>
      <c r="L3421" s="937" t="s">
        <v>123</v>
      </c>
      <c r="M3421" s="962" t="s">
        <v>98</v>
      </c>
      <c r="N3421" s="678">
        <f t="shared" ca="1" si="582"/>
        <v>227994.29166090323</v>
      </c>
      <c r="O3421" s="678">
        <f t="shared" ca="1" si="591"/>
        <v>20959.361313405243</v>
      </c>
      <c r="P3421" s="678">
        <f t="shared" ca="1" si="591"/>
        <v>207034.93034749798</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ASR_CMS_19</v>
      </c>
      <c r="AB3421" s="957">
        <f t="shared" si="584"/>
        <v>45406</v>
      </c>
      <c r="AC3421" t="str">
        <f t="shared" si="585"/>
        <v>Unaudited</v>
      </c>
    </row>
    <row r="3422" spans="1:29" x14ac:dyDescent="0.25">
      <c r="A3422" t="s">
        <v>421</v>
      </c>
      <c r="B3422" t="s">
        <v>1380</v>
      </c>
      <c r="C3422" t="s">
        <v>1381</v>
      </c>
      <c r="D3422">
        <v>1900</v>
      </c>
      <c r="E3422" s="957">
        <v>1</v>
      </c>
      <c r="F3422" t="s">
        <v>440</v>
      </c>
      <c r="G3422" s="957">
        <v>182</v>
      </c>
      <c r="H3422" t="s">
        <v>389</v>
      </c>
      <c r="I3422" s="937" t="s">
        <v>489</v>
      </c>
      <c r="J3422" s="937" t="s">
        <v>451</v>
      </c>
      <c r="K3422" s="937" t="s">
        <v>436</v>
      </c>
      <c r="L3422" s="945" t="s">
        <v>124</v>
      </c>
      <c r="M3422" s="960" t="s">
        <v>99</v>
      </c>
      <c r="N3422" s="678">
        <f t="shared" ca="1" si="582"/>
        <v>185086.22142505454</v>
      </c>
      <c r="O3422" s="678">
        <f t="shared" ca="1" si="591"/>
        <v>33440.060540338476</v>
      </c>
      <c r="P3422" s="678">
        <f t="shared" ca="1" si="591"/>
        <v>151646.16088471605</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ASR_CMS_19</v>
      </c>
      <c r="AB3422" s="957">
        <f t="shared" si="584"/>
        <v>45406</v>
      </c>
      <c r="AC3422" t="str">
        <f t="shared" si="585"/>
        <v>Unaudited</v>
      </c>
    </row>
    <row r="3423" spans="1:29" x14ac:dyDescent="0.25">
      <c r="A3423" t="s">
        <v>421</v>
      </c>
      <c r="B3423" t="s">
        <v>1380</v>
      </c>
      <c r="C3423" t="s">
        <v>1381</v>
      </c>
      <c r="D3423">
        <v>1900</v>
      </c>
      <c r="E3423" s="957">
        <v>1</v>
      </c>
      <c r="F3423" t="s">
        <v>440</v>
      </c>
      <c r="G3423" s="957">
        <v>182</v>
      </c>
      <c r="H3423" t="s">
        <v>389</v>
      </c>
      <c r="I3423" s="962" t="s">
        <v>489</v>
      </c>
      <c r="J3423" s="962" t="s">
        <v>451</v>
      </c>
      <c r="K3423" s="962" t="s">
        <v>436</v>
      </c>
      <c r="L3423" s="937" t="s">
        <v>125</v>
      </c>
      <c r="M3423" s="962" t="s">
        <v>100</v>
      </c>
      <c r="N3423" s="678">
        <f t="shared" ca="1" si="582"/>
        <v>10964.176193923919</v>
      </c>
      <c r="O3423" s="678">
        <f t="shared" ca="1" si="591"/>
        <v>10203.726605206308</v>
      </c>
      <c r="P3423" s="678">
        <f t="shared" ca="1" si="591"/>
        <v>760.44958871761071</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ASR_CMS_19</v>
      </c>
      <c r="AB3423" s="957">
        <f t="shared" si="584"/>
        <v>45406</v>
      </c>
      <c r="AC3423" t="str">
        <f t="shared" si="585"/>
        <v>Unaudited</v>
      </c>
    </row>
    <row r="3424" spans="1:29" x14ac:dyDescent="0.25">
      <c r="A3424" t="s">
        <v>421</v>
      </c>
      <c r="B3424" t="s">
        <v>1380</v>
      </c>
      <c r="C3424" t="s">
        <v>1381</v>
      </c>
      <c r="D3424">
        <v>1900</v>
      </c>
      <c r="E3424" s="957">
        <v>1</v>
      </c>
      <c r="F3424" t="s">
        <v>440</v>
      </c>
      <c r="G3424" s="957">
        <v>182</v>
      </c>
      <c r="H3424" t="s">
        <v>389</v>
      </c>
      <c r="I3424" s="937" t="s">
        <v>489</v>
      </c>
      <c r="J3424" s="937" t="s">
        <v>451</v>
      </c>
      <c r="K3424" s="937" t="s">
        <v>436</v>
      </c>
      <c r="L3424" s="937" t="s">
        <v>126</v>
      </c>
      <c r="M3424" s="962" t="s">
        <v>101</v>
      </c>
      <c r="N3424" s="678">
        <f t="shared" ca="1" si="582"/>
        <v>227316.00244973524</v>
      </c>
      <c r="O3424" s="678">
        <f t="shared" ca="1" si="591"/>
        <v>36284.678791540842</v>
      </c>
      <c r="P3424" s="678">
        <f t="shared" ca="1" si="591"/>
        <v>191031.32365819439</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ASR_CMS_19</v>
      </c>
      <c r="AB3424" s="957">
        <f t="shared" si="584"/>
        <v>45406</v>
      </c>
      <c r="AC3424" t="str">
        <f t="shared" si="585"/>
        <v>Unaudited</v>
      </c>
    </row>
    <row r="3425" spans="1:29" x14ac:dyDescent="0.25">
      <c r="A3425" t="s">
        <v>421</v>
      </c>
      <c r="B3425" t="s">
        <v>1380</v>
      </c>
      <c r="C3425" t="s">
        <v>1381</v>
      </c>
      <c r="D3425">
        <v>1900</v>
      </c>
      <c r="E3425" s="957">
        <v>1</v>
      </c>
      <c r="F3425" t="s">
        <v>440</v>
      </c>
      <c r="G3425" s="957">
        <v>182</v>
      </c>
      <c r="H3425" t="s">
        <v>389</v>
      </c>
      <c r="I3425" s="937" t="s">
        <v>489</v>
      </c>
      <c r="J3425" s="937" t="s">
        <v>451</v>
      </c>
      <c r="K3425" s="937" t="s">
        <v>436</v>
      </c>
      <c r="L3425" s="937" t="s">
        <v>127</v>
      </c>
      <c r="M3425" s="962" t="s">
        <v>28</v>
      </c>
      <c r="N3425" s="678">
        <f t="shared" ca="1" si="582"/>
        <v>10536.974656058175</v>
      </c>
      <c r="O3425" s="678">
        <f t="shared" ca="1" si="591"/>
        <v>10536.974656058175</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ASR_CMS_19</v>
      </c>
      <c r="AB3425" s="957">
        <f t="shared" si="584"/>
        <v>45406</v>
      </c>
      <c r="AC3425" t="str">
        <f t="shared" si="585"/>
        <v>Unaudited</v>
      </c>
    </row>
    <row r="3426" spans="1:29" x14ac:dyDescent="0.25">
      <c r="A3426" t="s">
        <v>421</v>
      </c>
      <c r="B3426" t="s">
        <v>1380</v>
      </c>
      <c r="C3426" t="s">
        <v>1381</v>
      </c>
      <c r="D3426">
        <v>1900</v>
      </c>
      <c r="E3426" s="957">
        <v>1</v>
      </c>
      <c r="F3426" t="s">
        <v>440</v>
      </c>
      <c r="G3426" s="957">
        <v>182</v>
      </c>
      <c r="H3426" t="s">
        <v>389</v>
      </c>
      <c r="I3426" s="937" t="s">
        <v>489</v>
      </c>
      <c r="J3426" s="937" t="s">
        <v>437</v>
      </c>
      <c r="K3426" s="937" t="s">
        <v>437</v>
      </c>
      <c r="L3426" s="937" t="s">
        <v>129</v>
      </c>
      <c r="M3426" s="962" t="s">
        <v>327</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ASR_CMS_19</v>
      </c>
      <c r="AB3426" s="957">
        <f t="shared" si="584"/>
        <v>45406</v>
      </c>
      <c r="AC3426" t="str">
        <f t="shared" si="585"/>
        <v>Unaudited</v>
      </c>
    </row>
    <row r="3427" spans="1:29" x14ac:dyDescent="0.25">
      <c r="A3427" t="s">
        <v>421</v>
      </c>
      <c r="B3427" t="s">
        <v>1380</v>
      </c>
      <c r="C3427" t="s">
        <v>1381</v>
      </c>
      <c r="D3427">
        <v>1900</v>
      </c>
      <c r="E3427" s="957">
        <v>1</v>
      </c>
      <c r="F3427" t="s">
        <v>440</v>
      </c>
      <c r="G3427" s="957">
        <v>182</v>
      </c>
      <c r="H3427" t="s">
        <v>389</v>
      </c>
      <c r="I3427" s="937" t="s">
        <v>489</v>
      </c>
      <c r="J3427" s="937" t="s">
        <v>437</v>
      </c>
      <c r="K3427" s="937" t="s">
        <v>437</v>
      </c>
      <c r="L3427" s="945" t="s">
        <v>130</v>
      </c>
      <c r="M3427" s="960" t="s">
        <v>326</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ASR_CMS_19</v>
      </c>
      <c r="AB3427" s="957">
        <f t="shared" si="584"/>
        <v>45406</v>
      </c>
      <c r="AC3427" t="str">
        <f t="shared" si="585"/>
        <v>Unaudited</v>
      </c>
    </row>
    <row r="3428" spans="1:29" ht="30" x14ac:dyDescent="0.25">
      <c r="A3428" t="s">
        <v>421</v>
      </c>
      <c r="B3428" t="s">
        <v>1380</v>
      </c>
      <c r="C3428" t="s">
        <v>1381</v>
      </c>
      <c r="D3428">
        <v>1900</v>
      </c>
      <c r="E3428" s="957">
        <v>1</v>
      </c>
      <c r="F3428" t="s">
        <v>440</v>
      </c>
      <c r="G3428" s="957">
        <v>182</v>
      </c>
      <c r="H3428" t="s">
        <v>389</v>
      </c>
      <c r="I3428" s="962" t="s">
        <v>489</v>
      </c>
      <c r="J3428" s="962" t="s">
        <v>437</v>
      </c>
      <c r="K3428" s="962" t="s">
        <v>437</v>
      </c>
      <c r="L3428" s="937" t="s">
        <v>131</v>
      </c>
      <c r="M3428" s="962" t="s">
        <v>180</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ASR_CMS_19</v>
      </c>
      <c r="AB3428" s="957">
        <f t="shared" si="584"/>
        <v>45406</v>
      </c>
      <c r="AC3428" t="str">
        <f t="shared" si="585"/>
        <v>Unaudited</v>
      </c>
    </row>
    <row r="3429" spans="1:29" x14ac:dyDescent="0.25">
      <c r="A3429" t="s">
        <v>421</v>
      </c>
      <c r="B3429" t="s">
        <v>1380</v>
      </c>
      <c r="C3429" t="s">
        <v>1381</v>
      </c>
      <c r="D3429">
        <v>1900</v>
      </c>
      <c r="E3429" s="957">
        <v>1</v>
      </c>
      <c r="F3429" t="s">
        <v>440</v>
      </c>
      <c r="G3429" s="957">
        <v>182</v>
      </c>
      <c r="H3429" t="s">
        <v>389</v>
      </c>
      <c r="I3429" s="937" t="s">
        <v>489</v>
      </c>
      <c r="J3429" s="937" t="s">
        <v>437</v>
      </c>
      <c r="K3429" s="937" t="s">
        <v>437</v>
      </c>
      <c r="L3429" s="937" t="s">
        <v>132</v>
      </c>
      <c r="M3429" s="962" t="s">
        <v>495</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ASR_CMS_19</v>
      </c>
      <c r="AB3429" s="957">
        <f t="shared" si="584"/>
        <v>45406</v>
      </c>
      <c r="AC3429" t="str">
        <f t="shared" si="585"/>
        <v>Unaudited</v>
      </c>
    </row>
    <row r="3430" spans="1:29" x14ac:dyDescent="0.25">
      <c r="A3430" t="s">
        <v>421</v>
      </c>
      <c r="B3430" t="s">
        <v>1380</v>
      </c>
      <c r="C3430" t="s">
        <v>1381</v>
      </c>
      <c r="D3430">
        <v>1900</v>
      </c>
      <c r="E3430" s="957">
        <v>1</v>
      </c>
      <c r="F3430" t="s">
        <v>440</v>
      </c>
      <c r="G3430" s="957">
        <v>182</v>
      </c>
      <c r="H3430" t="s">
        <v>389</v>
      </c>
      <c r="I3430" s="937" t="s">
        <v>489</v>
      </c>
      <c r="J3430" s="937" t="s">
        <v>437</v>
      </c>
      <c r="K3430" s="937" t="s">
        <v>437</v>
      </c>
      <c r="L3430" s="937" t="s">
        <v>133</v>
      </c>
      <c r="M3430" s="962" t="s">
        <v>496</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ASR_CMS_19</v>
      </c>
      <c r="AB3430" s="957">
        <f t="shared" si="584"/>
        <v>45406</v>
      </c>
      <c r="AC3430" t="str">
        <f t="shared" si="585"/>
        <v>Unaudited</v>
      </c>
    </row>
    <row r="3431" spans="1:29" x14ac:dyDescent="0.25">
      <c r="A3431" t="s">
        <v>421</v>
      </c>
      <c r="B3431" t="s">
        <v>1380</v>
      </c>
      <c r="C3431" t="s">
        <v>1381</v>
      </c>
      <c r="D3431">
        <v>1900</v>
      </c>
      <c r="E3431" s="957">
        <v>1</v>
      </c>
      <c r="F3431" t="s">
        <v>440</v>
      </c>
      <c r="G3431" s="957">
        <v>182</v>
      </c>
      <c r="H3431" t="s">
        <v>389</v>
      </c>
      <c r="I3431" s="937" t="s">
        <v>489</v>
      </c>
      <c r="J3431" s="937" t="s">
        <v>437</v>
      </c>
      <c r="K3431" s="937" t="s">
        <v>437</v>
      </c>
      <c r="L3431" s="937" t="s">
        <v>134</v>
      </c>
      <c r="M3431" s="962" t="s">
        <v>497</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ASR_CMS_19</v>
      </c>
      <c r="AB3431" s="957">
        <f t="shared" si="584"/>
        <v>45406</v>
      </c>
      <c r="AC3431" t="str">
        <f t="shared" si="585"/>
        <v>Unaudited</v>
      </c>
    </row>
    <row r="3432" spans="1:29" x14ac:dyDescent="0.25">
      <c r="A3432" t="s">
        <v>421</v>
      </c>
      <c r="B3432" t="s">
        <v>1380</v>
      </c>
      <c r="C3432" t="s">
        <v>1381</v>
      </c>
      <c r="D3432">
        <v>1900</v>
      </c>
      <c r="E3432" s="957">
        <v>1</v>
      </c>
      <c r="F3432" t="s">
        <v>440</v>
      </c>
      <c r="G3432" s="957">
        <v>182</v>
      </c>
      <c r="H3432" t="s">
        <v>389</v>
      </c>
      <c r="I3432" s="937" t="s">
        <v>490</v>
      </c>
      <c r="J3432" s="937" t="s">
        <v>26</v>
      </c>
      <c r="K3432" s="937" t="s">
        <v>26</v>
      </c>
      <c r="L3432" s="937" t="s">
        <v>270</v>
      </c>
      <c r="M3432" s="962" t="s">
        <v>26</v>
      </c>
      <c r="N3432" s="678">
        <f t="shared" ca="1" si="582"/>
        <v>-104041.68867356701</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ASR_CMS_19</v>
      </c>
      <c r="AB3432" s="957">
        <f t="shared" si="584"/>
        <v>45406</v>
      </c>
      <c r="AC3432" t="str">
        <f t="shared" si="585"/>
        <v>Unaudited</v>
      </c>
    </row>
    <row r="3433" spans="1:29" x14ac:dyDescent="0.25">
      <c r="A3433" t="s">
        <v>421</v>
      </c>
      <c r="B3433" t="s">
        <v>1380</v>
      </c>
      <c r="C3433" t="s">
        <v>1381</v>
      </c>
      <c r="D3433">
        <v>1900</v>
      </c>
      <c r="E3433" s="957">
        <v>1</v>
      </c>
      <c r="F3433" t="s">
        <v>441</v>
      </c>
      <c r="G3433" s="957">
        <v>274</v>
      </c>
      <c r="H3433" t="s">
        <v>389</v>
      </c>
      <c r="I3433" s="937" t="s">
        <v>433</v>
      </c>
      <c r="J3433" s="937" t="s">
        <v>433</v>
      </c>
      <c r="K3433" s="937" t="s">
        <v>433</v>
      </c>
      <c r="L3433" s="937"/>
      <c r="M3433" s="962" t="s">
        <v>433</v>
      </c>
      <c r="N3433" s="678">
        <f t="shared" ca="1" si="582"/>
        <v>20464.158064520001</v>
      </c>
      <c r="O3433" s="678">
        <f t="shared" ca="1" si="591"/>
        <v>11201.094623659001</v>
      </c>
      <c r="P3433" s="678">
        <f t="shared" ca="1" si="591"/>
        <v>1502.6333333319999</v>
      </c>
      <c r="Q3433" s="678">
        <f t="shared" ca="1" si="591"/>
        <v>5805.177419357</v>
      </c>
      <c r="R3433" s="678">
        <f t="shared" ca="1" si="591"/>
        <v>865.41935483899999</v>
      </c>
      <c r="S3433" s="678">
        <f t="shared" ca="1" si="591"/>
        <v>26</v>
      </c>
      <c r="T3433" s="678">
        <f t="shared" ca="1" si="591"/>
        <v>638</v>
      </c>
      <c r="U3433" s="678">
        <f t="shared" ca="1" si="591"/>
        <v>4</v>
      </c>
      <c r="V3433" s="678">
        <f t="shared" ca="1" si="591"/>
        <v>85</v>
      </c>
      <c r="W3433" s="678">
        <f t="shared" ca="1" si="588"/>
        <v>336.83333333299998</v>
      </c>
      <c r="X3433" s="678">
        <f t="shared" ca="1" si="591"/>
        <v>0</v>
      </c>
      <c r="Y3433" s="678">
        <f t="shared" ca="1" si="591"/>
        <v>0</v>
      </c>
      <c r="Z3433" s="678">
        <f t="shared" ca="1" si="591"/>
        <v>0</v>
      </c>
      <c r="AA3433" t="str">
        <f t="shared" si="583"/>
        <v>ASR_CMS_19</v>
      </c>
      <c r="AB3433" s="957">
        <f t="shared" si="584"/>
        <v>45406</v>
      </c>
      <c r="AC3433" t="str">
        <f t="shared" si="585"/>
        <v>Unaudited</v>
      </c>
    </row>
    <row r="3434" spans="1:29" x14ac:dyDescent="0.25">
      <c r="A3434" t="s">
        <v>421</v>
      </c>
      <c r="B3434" t="s">
        <v>1380</v>
      </c>
      <c r="C3434" t="s">
        <v>1381</v>
      </c>
      <c r="D3434">
        <v>1900</v>
      </c>
      <c r="E3434" s="957">
        <v>1</v>
      </c>
      <c r="F3434" t="s">
        <v>441</v>
      </c>
      <c r="G3434" s="957">
        <v>274</v>
      </c>
      <c r="H3434" t="s">
        <v>389</v>
      </c>
      <c r="I3434" s="937" t="s">
        <v>488</v>
      </c>
      <c r="J3434" s="937" t="s">
        <v>12</v>
      </c>
      <c r="K3434" s="937" t="s">
        <v>12</v>
      </c>
      <c r="L3434" s="937">
        <v>1.1000000000000001</v>
      </c>
      <c r="M3434" s="962" t="s">
        <v>12</v>
      </c>
      <c r="N3434" s="678">
        <f t="shared" ca="1" si="582"/>
        <v>31137822.324472874</v>
      </c>
      <c r="O3434" s="678">
        <f t="shared" ca="1" si="591"/>
        <v>12187937.518080374</v>
      </c>
      <c r="P3434" s="678">
        <f t="shared" ca="1" si="591"/>
        <v>1634944.6276771175</v>
      </c>
      <c r="Q3434" s="678">
        <f t="shared" ca="1" si="591"/>
        <v>6316749.0935865995</v>
      </c>
      <c r="R3434" s="678">
        <f t="shared" ca="1" si="591"/>
        <v>941688.64409325551</v>
      </c>
      <c r="S3434" s="678">
        <f t="shared" ca="1" si="591"/>
        <v>28283.216993932259</v>
      </c>
      <c r="T3434" s="678">
        <f t="shared" ca="1" si="591"/>
        <v>694254.39091561874</v>
      </c>
      <c r="U3434" s="678">
        <f t="shared" ca="1" si="591"/>
        <v>4358.2886275056053</v>
      </c>
      <c r="V3434" s="678">
        <f t="shared" ca="1" si="591"/>
        <v>92490.896120284713</v>
      </c>
      <c r="W3434" s="678">
        <f t="shared" ca="1" si="588"/>
        <v>9237115.6483781915</v>
      </c>
      <c r="X3434" s="678">
        <f t="shared" ca="1" si="591"/>
        <v>0</v>
      </c>
      <c r="Y3434" s="678">
        <f t="shared" ca="1" si="591"/>
        <v>0</v>
      </c>
      <c r="Z3434" s="678">
        <f t="shared" ca="1" si="591"/>
        <v>0</v>
      </c>
      <c r="AA3434" t="str">
        <f t="shared" si="583"/>
        <v>ASR_CMS_19</v>
      </c>
      <c r="AB3434" s="957">
        <f t="shared" si="584"/>
        <v>45406</v>
      </c>
      <c r="AC3434" t="str">
        <f t="shared" si="585"/>
        <v>Unaudited</v>
      </c>
    </row>
    <row r="3435" spans="1:29" x14ac:dyDescent="0.25">
      <c r="A3435" t="s">
        <v>421</v>
      </c>
      <c r="B3435" t="s">
        <v>1380</v>
      </c>
      <c r="C3435" t="s">
        <v>1381</v>
      </c>
      <c r="D3435">
        <v>1900</v>
      </c>
      <c r="E3435" s="957">
        <v>1</v>
      </c>
      <c r="F3435" t="s">
        <v>441</v>
      </c>
      <c r="G3435" s="957">
        <v>274</v>
      </c>
      <c r="H3435" t="s">
        <v>389</v>
      </c>
      <c r="I3435" s="937" t="s">
        <v>488</v>
      </c>
      <c r="J3435" s="937" t="s">
        <v>12</v>
      </c>
      <c r="K3435" s="937" t="s">
        <v>1323</v>
      </c>
      <c r="L3435" s="945" t="s">
        <v>1314</v>
      </c>
      <c r="M3435" s="960" t="s">
        <v>1323</v>
      </c>
      <c r="N3435" s="678">
        <f t="shared" ca="1" si="582"/>
        <v>466406.39744008274</v>
      </c>
      <c r="O3435" s="678">
        <f t="shared" ca="1" si="591"/>
        <v>186961.04358125778</v>
      </c>
      <c r="P3435" s="678">
        <f t="shared" ca="1" si="591"/>
        <v>25448.952466365317</v>
      </c>
      <c r="Q3435" s="678">
        <f t="shared" ca="1" si="591"/>
        <v>96292.225587192515</v>
      </c>
      <c r="R3435" s="678">
        <f t="shared" ca="1" si="591"/>
        <v>14327.029053604969</v>
      </c>
      <c r="S3435" s="678">
        <f t="shared" ca="1" si="591"/>
        <v>470.87172870193541</v>
      </c>
      <c r="T3435" s="678">
        <f t="shared" ca="1" si="591"/>
        <v>10425.608252095679</v>
      </c>
      <c r="U3435" s="678">
        <f t="shared" ca="1" si="591"/>
        <v>37.625785094708583</v>
      </c>
      <c r="V3435" s="678">
        <f t="shared" ca="1" si="591"/>
        <v>1407.8811494729209</v>
      </c>
      <c r="W3435" s="678">
        <f t="shared" ca="1" si="588"/>
        <v>131035.15983629691</v>
      </c>
      <c r="X3435" s="678">
        <f t="shared" ca="1" si="591"/>
        <v>0</v>
      </c>
      <c r="Y3435" s="678">
        <f t="shared" ca="1" si="591"/>
        <v>0</v>
      </c>
      <c r="Z3435" s="678">
        <f t="shared" ca="1" si="591"/>
        <v>0</v>
      </c>
      <c r="AA3435" t="str">
        <f t="shared" si="583"/>
        <v>ASR_CMS_19</v>
      </c>
      <c r="AB3435" s="957">
        <f t="shared" si="584"/>
        <v>45406</v>
      </c>
      <c r="AC3435" t="str">
        <f t="shared" si="585"/>
        <v>Unaudited</v>
      </c>
    </row>
    <row r="3436" spans="1:29" x14ac:dyDescent="0.25">
      <c r="A3436" t="s">
        <v>421</v>
      </c>
      <c r="B3436" t="s">
        <v>1380</v>
      </c>
      <c r="C3436" t="s">
        <v>1381</v>
      </c>
      <c r="D3436">
        <v>1900</v>
      </c>
      <c r="E3436" s="957">
        <v>1</v>
      </c>
      <c r="F3436" t="s">
        <v>441</v>
      </c>
      <c r="G3436" s="957">
        <v>274</v>
      </c>
      <c r="H3436" t="s">
        <v>389</v>
      </c>
      <c r="I3436" s="962" t="s">
        <v>488</v>
      </c>
      <c r="J3436" s="962" t="s">
        <v>491</v>
      </c>
      <c r="K3436" s="962" t="s">
        <v>492</v>
      </c>
      <c r="L3436" s="937" t="s">
        <v>63</v>
      </c>
      <c r="M3436" s="962" t="s">
        <v>344</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ASR_CMS_19</v>
      </c>
      <c r="AB3436" s="957">
        <f t="shared" si="584"/>
        <v>45406</v>
      </c>
      <c r="AC3436" t="str">
        <f t="shared" si="585"/>
        <v>Unaudited</v>
      </c>
    </row>
    <row r="3437" spans="1:29" x14ac:dyDescent="0.25">
      <c r="A3437" t="s">
        <v>421</v>
      </c>
      <c r="B3437" t="s">
        <v>1380</v>
      </c>
      <c r="C3437" t="s">
        <v>1381</v>
      </c>
      <c r="D3437">
        <v>1900</v>
      </c>
      <c r="E3437" s="957">
        <v>1</v>
      </c>
      <c r="F3437" t="s">
        <v>441</v>
      </c>
      <c r="G3437" s="957">
        <v>274</v>
      </c>
      <c r="H3437" t="s">
        <v>389</v>
      </c>
      <c r="I3437" s="937" t="s">
        <v>488</v>
      </c>
      <c r="J3437" s="937" t="s">
        <v>491</v>
      </c>
      <c r="K3437" s="937" t="s">
        <v>1014</v>
      </c>
      <c r="L3437" s="937" t="s">
        <v>910</v>
      </c>
      <c r="M3437" s="962" t="s">
        <v>911</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ASR_CMS_19</v>
      </c>
      <c r="AB3437" s="957">
        <f t="shared" si="584"/>
        <v>45406</v>
      </c>
      <c r="AC3437" t="str">
        <f t="shared" si="585"/>
        <v>Unaudited</v>
      </c>
    </row>
    <row r="3438" spans="1:29" x14ac:dyDescent="0.25">
      <c r="A3438" t="s">
        <v>421</v>
      </c>
      <c r="B3438" t="s">
        <v>1380</v>
      </c>
      <c r="C3438" t="s">
        <v>1381</v>
      </c>
      <c r="D3438">
        <v>1900</v>
      </c>
      <c r="E3438" s="957">
        <v>1</v>
      </c>
      <c r="F3438" t="s">
        <v>441</v>
      </c>
      <c r="G3438" s="957">
        <v>274</v>
      </c>
      <c r="H3438" t="s">
        <v>389</v>
      </c>
      <c r="I3438" s="937" t="s">
        <v>488</v>
      </c>
      <c r="J3438" s="937" t="s">
        <v>13</v>
      </c>
      <c r="K3438" s="937" t="s">
        <v>493</v>
      </c>
      <c r="L3438" s="937" t="s">
        <v>95</v>
      </c>
      <c r="M3438" s="962" t="s">
        <v>147</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ASR_CMS_19</v>
      </c>
      <c r="AB3438" s="957">
        <f t="shared" si="584"/>
        <v>45406</v>
      </c>
      <c r="AC3438" t="str">
        <f t="shared" si="585"/>
        <v>Unaudited</v>
      </c>
    </row>
    <row r="3439" spans="1:29" x14ac:dyDescent="0.25">
      <c r="A3439" t="s">
        <v>421</v>
      </c>
      <c r="B3439" t="s">
        <v>1380</v>
      </c>
      <c r="C3439" t="s">
        <v>1381</v>
      </c>
      <c r="D3439">
        <v>1900</v>
      </c>
      <c r="E3439" s="957">
        <v>1</v>
      </c>
      <c r="F3439" t="s">
        <v>441</v>
      </c>
      <c r="G3439" s="957">
        <v>274</v>
      </c>
      <c r="H3439" t="s">
        <v>389</v>
      </c>
      <c r="I3439" s="937" t="s">
        <v>488</v>
      </c>
      <c r="J3439" s="937" t="s">
        <v>13</v>
      </c>
      <c r="K3439" s="937" t="s">
        <v>13</v>
      </c>
      <c r="L3439" s="937" t="s">
        <v>35</v>
      </c>
      <c r="M3439" s="962" t="s">
        <v>13</v>
      </c>
      <c r="N3439" s="678">
        <f t="shared" ca="1" si="582"/>
        <v>66998.747941618931</v>
      </c>
      <c r="O3439" s="678">
        <f t="shared" ca="1" si="591"/>
        <v>26226.49242770578</v>
      </c>
      <c r="P3439" s="678">
        <f t="shared" ca="1" si="591"/>
        <v>3518.299153996124</v>
      </c>
      <c r="Q3439" s="678">
        <f t="shared" ca="1" si="591"/>
        <v>13592.371705232539</v>
      </c>
      <c r="R3439" s="678">
        <f t="shared" ca="1" si="591"/>
        <v>2026.3121524332571</v>
      </c>
      <c r="S3439" s="678">
        <f t="shared" ca="1" si="591"/>
        <v>60.87697908381756</v>
      </c>
      <c r="T3439" s="678">
        <f t="shared" ca="1" si="591"/>
        <v>1493.8274098259849</v>
      </c>
      <c r="U3439" s="678">
        <f t="shared" ca="1" si="591"/>
        <v>9.3656890898180851</v>
      </c>
      <c r="V3439" s="678">
        <f t="shared" ca="1" si="591"/>
        <v>199.02089315863435</v>
      </c>
      <c r="W3439" s="678">
        <f t="shared" ca="1" si="588"/>
        <v>19872.181531092967</v>
      </c>
      <c r="X3439" s="678">
        <f t="shared" ca="1" si="591"/>
        <v>0</v>
      </c>
      <c r="Y3439" s="678">
        <f t="shared" ca="1" si="591"/>
        <v>0</v>
      </c>
      <c r="Z3439" s="678">
        <f t="shared" ca="1" si="591"/>
        <v>0</v>
      </c>
      <c r="AA3439" t="str">
        <f t="shared" si="583"/>
        <v>ASR_CMS_19</v>
      </c>
      <c r="AB3439" s="957">
        <f t="shared" si="584"/>
        <v>45406</v>
      </c>
      <c r="AC3439" t="str">
        <f t="shared" si="585"/>
        <v>Unaudited</v>
      </c>
    </row>
    <row r="3440" spans="1:29" x14ac:dyDescent="0.25">
      <c r="A3440" t="s">
        <v>421</v>
      </c>
      <c r="B3440" t="s">
        <v>1380</v>
      </c>
      <c r="C3440" t="s">
        <v>1381</v>
      </c>
      <c r="D3440">
        <v>1900</v>
      </c>
      <c r="E3440" s="957">
        <v>1</v>
      </c>
      <c r="F3440" t="s">
        <v>441</v>
      </c>
      <c r="G3440" s="957">
        <v>274</v>
      </c>
      <c r="H3440" t="s">
        <v>389</v>
      </c>
      <c r="I3440" s="937" t="s">
        <v>489</v>
      </c>
      <c r="J3440" s="937" t="s">
        <v>445</v>
      </c>
      <c r="K3440" s="937" t="s">
        <v>0</v>
      </c>
      <c r="L3440" s="937">
        <v>2.1</v>
      </c>
      <c r="M3440" s="962" t="s">
        <v>148</v>
      </c>
      <c r="N3440" s="678">
        <f t="shared" ca="1" si="582"/>
        <v>1993123.4099999997</v>
      </c>
      <c r="O3440" s="678">
        <f t="shared" ca="1" si="591"/>
        <v>524447.5</v>
      </c>
      <c r="P3440" s="678">
        <f t="shared" ca="1" si="591"/>
        <v>128955.36</v>
      </c>
      <c r="Q3440" s="678">
        <f t="shared" ca="1" si="591"/>
        <v>466935.52999999997</v>
      </c>
      <c r="R3440" s="678">
        <f t="shared" ca="1" si="591"/>
        <v>166424.96000000002</v>
      </c>
      <c r="S3440" s="678">
        <f t="shared" ca="1" si="591"/>
        <v>0</v>
      </c>
      <c r="T3440" s="678">
        <f t="shared" ca="1" si="591"/>
        <v>83823.959999999992</v>
      </c>
      <c r="U3440" s="678">
        <f t="shared" ca="1" si="591"/>
        <v>0</v>
      </c>
      <c r="V3440" s="678">
        <f t="shared" ca="1" si="591"/>
        <v>6381.5</v>
      </c>
      <c r="W3440" s="678">
        <f t="shared" ca="1" si="588"/>
        <v>616154.6</v>
      </c>
      <c r="X3440" s="678">
        <f t="shared" ca="1" si="591"/>
        <v>0</v>
      </c>
      <c r="Y3440" s="678">
        <f t="shared" ca="1" si="591"/>
        <v>0</v>
      </c>
      <c r="Z3440" s="678">
        <f t="shared" ca="1" si="591"/>
        <v>0</v>
      </c>
      <c r="AA3440" t="str">
        <f t="shared" si="583"/>
        <v>ASR_CMS_19</v>
      </c>
      <c r="AB3440" s="957">
        <f t="shared" si="584"/>
        <v>45406</v>
      </c>
      <c r="AC3440" t="str">
        <f t="shared" si="585"/>
        <v>Unaudited</v>
      </c>
    </row>
    <row r="3441" spans="1:29" ht="30" x14ac:dyDescent="0.25">
      <c r="A3441" t="s">
        <v>421</v>
      </c>
      <c r="B3441" t="s">
        <v>1380</v>
      </c>
      <c r="C3441" t="s">
        <v>1381</v>
      </c>
      <c r="D3441">
        <v>1900</v>
      </c>
      <c r="E3441" s="957">
        <v>1</v>
      </c>
      <c r="F3441" t="s">
        <v>441</v>
      </c>
      <c r="G3441" s="957">
        <v>274</v>
      </c>
      <c r="H3441" t="s">
        <v>389</v>
      </c>
      <c r="I3441" s="937" t="s">
        <v>489</v>
      </c>
      <c r="J3441" s="937" t="s">
        <v>445</v>
      </c>
      <c r="K3441" s="937" t="s">
        <v>0</v>
      </c>
      <c r="L3441" s="937">
        <v>2.2000000000000002</v>
      </c>
      <c r="M3441" s="962" t="s">
        <v>149</v>
      </c>
      <c r="N3441" s="678">
        <f t="shared" ca="1" si="582"/>
        <v>74151.231537814441</v>
      </c>
      <c r="O3441" s="678">
        <f t="shared" ca="1" si="591"/>
        <v>19511.29960483879</v>
      </c>
      <c r="P3441" s="678">
        <f t="shared" ca="1" si="591"/>
        <v>4797.5949253449471</v>
      </c>
      <c r="Q3441" s="678">
        <f t="shared" ca="1" si="591"/>
        <v>17371.651160457797</v>
      </c>
      <c r="R3441" s="678">
        <f t="shared" ca="1" si="591"/>
        <v>6191.5964062814901</v>
      </c>
      <c r="S3441" s="678">
        <f t="shared" ca="1" si="591"/>
        <v>0</v>
      </c>
      <c r="T3441" s="678">
        <f t="shared" ca="1" si="591"/>
        <v>3118.5474191869016</v>
      </c>
      <c r="U3441" s="678">
        <f t="shared" ca="1" si="591"/>
        <v>0</v>
      </c>
      <c r="V3441" s="678">
        <f t="shared" ca="1" si="591"/>
        <v>237.41434257628978</v>
      </c>
      <c r="W3441" s="678">
        <f t="shared" ca="1" si="588"/>
        <v>22923.127679128233</v>
      </c>
      <c r="X3441" s="678">
        <f t="shared" ca="1" si="591"/>
        <v>0</v>
      </c>
      <c r="Y3441" s="678">
        <f t="shared" ca="1" si="591"/>
        <v>0</v>
      </c>
      <c r="Z3441" s="678">
        <f t="shared" ca="1" si="591"/>
        <v>0</v>
      </c>
      <c r="AA3441" t="str">
        <f t="shared" si="583"/>
        <v>ASR_CMS_19</v>
      </c>
      <c r="AB3441" s="957">
        <f t="shared" si="584"/>
        <v>45406</v>
      </c>
      <c r="AC3441" t="str">
        <f t="shared" si="585"/>
        <v>Unaudited</v>
      </c>
    </row>
    <row r="3442" spans="1:29" x14ac:dyDescent="0.25">
      <c r="A3442" t="s">
        <v>421</v>
      </c>
      <c r="B3442" t="s">
        <v>1380</v>
      </c>
      <c r="C3442" t="s">
        <v>1381</v>
      </c>
      <c r="D3442">
        <v>1900</v>
      </c>
      <c r="E3442" s="957">
        <v>1</v>
      </c>
      <c r="F3442" t="s">
        <v>441</v>
      </c>
      <c r="G3442" s="957">
        <v>274</v>
      </c>
      <c r="H3442" t="s">
        <v>389</v>
      </c>
      <c r="I3442" s="937" t="s">
        <v>489</v>
      </c>
      <c r="J3442" s="937" t="s">
        <v>445</v>
      </c>
      <c r="K3442" s="937" t="s">
        <v>0</v>
      </c>
      <c r="L3442" s="937">
        <v>2.2999999999999998</v>
      </c>
      <c r="M3442" s="962" t="s">
        <v>150</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249724.20000000004</v>
      </c>
      <c r="O3442" s="678">
        <f t="shared" ca="1" si="591"/>
        <v>101327.95000000001</v>
      </c>
      <c r="P3442" s="678">
        <f t="shared" ca="1" si="591"/>
        <v>37520.780000000006</v>
      </c>
      <c r="Q3442" s="678">
        <f t="shared" ca="1" si="591"/>
        <v>73047.470000000016</v>
      </c>
      <c r="R3442" s="678">
        <f t="shared" ca="1" si="591"/>
        <v>16238.199999999999</v>
      </c>
      <c r="S3442" s="678">
        <f t="shared" ca="1" si="591"/>
        <v>0</v>
      </c>
      <c r="T3442" s="678">
        <f t="shared" ca="1" si="591"/>
        <v>8423.5300000000007</v>
      </c>
      <c r="U3442" s="678">
        <f t="shared" ca="1" si="591"/>
        <v>0</v>
      </c>
      <c r="V3442" s="678">
        <f t="shared" ca="1" si="591"/>
        <v>3813.01</v>
      </c>
      <c r="W3442" s="678">
        <f t="shared" ca="1" si="588"/>
        <v>9353.26</v>
      </c>
      <c r="X3442" s="678">
        <f t="shared" ca="1" si="591"/>
        <v>0</v>
      </c>
      <c r="Y3442" s="678">
        <f t="shared" ca="1" si="591"/>
        <v>0</v>
      </c>
      <c r="Z3442" s="678">
        <f t="shared" ca="1" si="591"/>
        <v>0</v>
      </c>
      <c r="AA3442" t="str">
        <f t="shared" si="583"/>
        <v>ASR_CMS_19</v>
      </c>
      <c r="AB3442" s="957">
        <f t="shared" si="584"/>
        <v>45406</v>
      </c>
      <c r="AC3442" t="str">
        <f t="shared" si="585"/>
        <v>Unaudited</v>
      </c>
    </row>
    <row r="3443" spans="1:29" x14ac:dyDescent="0.25">
      <c r="A3443" t="s">
        <v>421</v>
      </c>
      <c r="B3443" t="s">
        <v>1380</v>
      </c>
      <c r="C3443" t="s">
        <v>1381</v>
      </c>
      <c r="D3443">
        <v>1900</v>
      </c>
      <c r="E3443" s="957">
        <v>1</v>
      </c>
      <c r="F3443" t="s">
        <v>441</v>
      </c>
      <c r="G3443" s="957">
        <v>274</v>
      </c>
      <c r="H3443" t="s">
        <v>389</v>
      </c>
      <c r="I3443" s="937" t="s">
        <v>489</v>
      </c>
      <c r="J3443" s="937" t="s">
        <v>445</v>
      </c>
      <c r="K3443" s="937" t="s">
        <v>0</v>
      </c>
      <c r="L3443" s="945">
        <v>2.4</v>
      </c>
      <c r="M3443" s="960" t="s">
        <v>151</v>
      </c>
      <c r="N3443" s="678">
        <f t="shared" ca="1" si="592"/>
        <v>922734.07000000007</v>
      </c>
      <c r="O3443" s="678">
        <f t="shared" ca="1" si="591"/>
        <v>395313.98</v>
      </c>
      <c r="P3443" s="678">
        <f t="shared" ca="1" si="591"/>
        <v>54903.760000000017</v>
      </c>
      <c r="Q3443" s="678">
        <f t="shared" ca="1" si="591"/>
        <v>408314.2900000001</v>
      </c>
      <c r="R3443" s="678">
        <f t="shared" ca="1" si="591"/>
        <v>17639.189999999995</v>
      </c>
      <c r="S3443" s="678">
        <f t="shared" ca="1" si="591"/>
        <v>121.18</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22301.5</v>
      </c>
      <c r="U3443" s="678">
        <f t="shared" ca="1" si="593"/>
        <v>0</v>
      </c>
      <c r="V3443" s="678">
        <f t="shared" ca="1" si="593"/>
        <v>1591.6699999999998</v>
      </c>
      <c r="W3443" s="678">
        <f t="shared" ca="1" si="588"/>
        <v>22548.5</v>
      </c>
      <c r="X3443" s="678">
        <f t="shared" ca="1" si="593"/>
        <v>0</v>
      </c>
      <c r="Y3443" s="678">
        <f t="shared" ca="1" si="593"/>
        <v>0</v>
      </c>
      <c r="Z3443" s="678">
        <f t="shared" ca="1" si="593"/>
        <v>0</v>
      </c>
      <c r="AA3443" t="str">
        <f t="shared" si="583"/>
        <v>ASR_CMS_19</v>
      </c>
      <c r="AB3443" s="957">
        <f t="shared" si="584"/>
        <v>45406</v>
      </c>
      <c r="AC3443" t="str">
        <f t="shared" si="585"/>
        <v>Unaudited</v>
      </c>
    </row>
    <row r="3444" spans="1:29" ht="30" x14ac:dyDescent="0.25">
      <c r="A3444" t="s">
        <v>421</v>
      </c>
      <c r="B3444" t="s">
        <v>1380</v>
      </c>
      <c r="C3444" t="s">
        <v>1381</v>
      </c>
      <c r="D3444">
        <v>1900</v>
      </c>
      <c r="E3444" s="957">
        <v>1</v>
      </c>
      <c r="F3444" t="s">
        <v>441</v>
      </c>
      <c r="G3444" s="957">
        <v>274</v>
      </c>
      <c r="H3444" t="s">
        <v>389</v>
      </c>
      <c r="I3444" s="937" t="s">
        <v>489</v>
      </c>
      <c r="J3444" s="937" t="s">
        <v>445</v>
      </c>
      <c r="K3444" s="937" t="s">
        <v>0</v>
      </c>
      <c r="L3444" s="937">
        <v>2.5</v>
      </c>
      <c r="M3444" s="962" t="s">
        <v>152</v>
      </c>
      <c r="N3444" s="678">
        <f t="shared" ca="1" si="592"/>
        <v>18913.275019589</v>
      </c>
      <c r="O3444" s="678">
        <f t="shared" ca="1" si="593"/>
        <v>8011.479511632826</v>
      </c>
      <c r="P3444" s="678">
        <f t="shared" ca="1" si="593"/>
        <v>1490.9278976547319</v>
      </c>
      <c r="Q3444" s="678">
        <f t="shared" ca="1" si="593"/>
        <v>7764.9905192731458</v>
      </c>
      <c r="R3444" s="678">
        <f t="shared" ca="1" si="593"/>
        <v>546.48631035360779</v>
      </c>
      <c r="S3444" s="678">
        <f t="shared" ca="1" si="593"/>
        <v>1.95479082327919</v>
      </c>
      <c r="T3444" s="678">
        <f t="shared" ca="1" si="593"/>
        <v>495.63464836588389</v>
      </c>
      <c r="U3444" s="678">
        <f t="shared" ca="1" si="593"/>
        <v>0</v>
      </c>
      <c r="V3444" s="678">
        <f t="shared" ca="1" si="593"/>
        <v>87.18450954580436</v>
      </c>
      <c r="W3444" s="678">
        <f t="shared" ca="1" si="588"/>
        <v>514.61683193971885</v>
      </c>
      <c r="X3444" s="678">
        <f t="shared" ca="1" si="593"/>
        <v>0</v>
      </c>
      <c r="Y3444" s="678">
        <f t="shared" ca="1" si="593"/>
        <v>0</v>
      </c>
      <c r="Z3444" s="678">
        <f t="shared" ca="1" si="593"/>
        <v>0</v>
      </c>
      <c r="AA3444" t="str">
        <f t="shared" si="583"/>
        <v>ASR_CMS_19</v>
      </c>
      <c r="AB3444" s="957">
        <f t="shared" si="584"/>
        <v>45406</v>
      </c>
      <c r="AC3444" t="str">
        <f t="shared" si="585"/>
        <v>Unaudited</v>
      </c>
    </row>
    <row r="3445" spans="1:29" x14ac:dyDescent="0.25">
      <c r="A3445" t="s">
        <v>421</v>
      </c>
      <c r="B3445" t="s">
        <v>1380</v>
      </c>
      <c r="C3445" t="s">
        <v>1381</v>
      </c>
      <c r="D3445">
        <v>1900</v>
      </c>
      <c r="E3445" s="957">
        <v>1</v>
      </c>
      <c r="F3445" t="s">
        <v>441</v>
      </c>
      <c r="G3445" s="957">
        <v>274</v>
      </c>
      <c r="H3445" t="s">
        <v>389</v>
      </c>
      <c r="I3445" s="937" t="s">
        <v>489</v>
      </c>
      <c r="J3445" s="937" t="s">
        <v>445</v>
      </c>
      <c r="K3445" s="937" t="s">
        <v>0</v>
      </c>
      <c r="L3445" s="937" t="s">
        <v>97</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ASR_CMS_19</v>
      </c>
      <c r="AB3445" s="957">
        <f t="shared" si="584"/>
        <v>45406</v>
      </c>
      <c r="AC3445" t="str">
        <f t="shared" si="585"/>
        <v>Unaudited</v>
      </c>
    </row>
    <row r="3446" spans="1:29" x14ac:dyDescent="0.25">
      <c r="A3446" t="s">
        <v>421</v>
      </c>
      <c r="B3446" t="s">
        <v>1380</v>
      </c>
      <c r="C3446" t="s">
        <v>1381</v>
      </c>
      <c r="D3446">
        <v>1900</v>
      </c>
      <c r="E3446" s="957">
        <v>1</v>
      </c>
      <c r="F3446" t="s">
        <v>441</v>
      </c>
      <c r="G3446" s="957">
        <v>274</v>
      </c>
      <c r="H3446" t="s">
        <v>389</v>
      </c>
      <c r="I3446" s="937" t="s">
        <v>489</v>
      </c>
      <c r="J3446" s="937" t="s">
        <v>445</v>
      </c>
      <c r="K3446" s="937" t="s">
        <v>0</v>
      </c>
      <c r="L3446" s="937" t="s">
        <v>153</v>
      </c>
      <c r="M3446" s="962" t="s">
        <v>452</v>
      </c>
      <c r="N3446" s="678">
        <f t="shared" ca="1" si="592"/>
        <v>2473.9884647416316</v>
      </c>
      <c r="O3446" s="678">
        <f t="shared" ca="1" si="593"/>
        <v>552.4553589858242</v>
      </c>
      <c r="P3446" s="678">
        <f t="shared" ca="1" si="593"/>
        <v>94.081875243314272</v>
      </c>
      <c r="Q3446" s="678">
        <f t="shared" ca="1" si="593"/>
        <v>722.80462593812513</v>
      </c>
      <c r="R3446" s="678">
        <f t="shared" ca="1" si="593"/>
        <v>91.984448994467215</v>
      </c>
      <c r="S3446" s="678">
        <f t="shared" ca="1" si="593"/>
        <v>3.3669373136679086</v>
      </c>
      <c r="T3446" s="678">
        <f t="shared" ca="1" si="593"/>
        <v>90.766292129603301</v>
      </c>
      <c r="U3446" s="678">
        <f t="shared" ca="1" si="593"/>
        <v>2.1876674532158365E-2</v>
      </c>
      <c r="V3446" s="678">
        <f t="shared" ca="1" si="593"/>
        <v>10.461460753663639</v>
      </c>
      <c r="W3446" s="678">
        <f t="shared" ca="1" si="588"/>
        <v>908.0455887084338</v>
      </c>
      <c r="X3446" s="678">
        <f t="shared" ca="1" si="593"/>
        <v>0</v>
      </c>
      <c r="Y3446" s="678">
        <f t="shared" ca="1" si="593"/>
        <v>0</v>
      </c>
      <c r="Z3446" s="678">
        <f t="shared" ca="1" si="593"/>
        <v>0</v>
      </c>
      <c r="AA3446" t="str">
        <f t="shared" si="583"/>
        <v>ASR_CMS_19</v>
      </c>
      <c r="AB3446" s="957">
        <f t="shared" si="584"/>
        <v>45406</v>
      </c>
      <c r="AC3446" t="str">
        <f t="shared" si="585"/>
        <v>Unaudited</v>
      </c>
    </row>
    <row r="3447" spans="1:29" x14ac:dyDescent="0.25">
      <c r="A3447" t="s">
        <v>421</v>
      </c>
      <c r="B3447" t="s">
        <v>1380</v>
      </c>
      <c r="C3447" t="s">
        <v>1381</v>
      </c>
      <c r="D3447">
        <v>1900</v>
      </c>
      <c r="E3447" s="957">
        <v>1</v>
      </c>
      <c r="F3447" t="s">
        <v>441</v>
      </c>
      <c r="G3447" s="957">
        <v>274</v>
      </c>
      <c r="H3447" t="s">
        <v>389</v>
      </c>
      <c r="I3447" s="937" t="s">
        <v>489</v>
      </c>
      <c r="J3447" s="937" t="s">
        <v>445</v>
      </c>
      <c r="K3447" s="937" t="s">
        <v>0</v>
      </c>
      <c r="L3447" s="937" t="s">
        <v>912</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ASR_CMS_19</v>
      </c>
      <c r="AB3447" s="957">
        <f t="shared" si="584"/>
        <v>45406</v>
      </c>
      <c r="AC3447" t="str">
        <f t="shared" si="585"/>
        <v>Unaudited</v>
      </c>
    </row>
    <row r="3448" spans="1:29" x14ac:dyDescent="0.25">
      <c r="A3448" t="s">
        <v>421</v>
      </c>
      <c r="B3448" t="s">
        <v>1380</v>
      </c>
      <c r="C3448" t="s">
        <v>1381</v>
      </c>
      <c r="D3448">
        <v>1900</v>
      </c>
      <c r="E3448" s="957">
        <v>1</v>
      </c>
      <c r="F3448" t="s">
        <v>441</v>
      </c>
      <c r="G3448" s="957">
        <v>274</v>
      </c>
      <c r="H3448" t="s">
        <v>389</v>
      </c>
      <c r="I3448" s="937" t="s">
        <v>489</v>
      </c>
      <c r="J3448" s="937" t="s">
        <v>445</v>
      </c>
      <c r="K3448" s="937" t="s">
        <v>53</v>
      </c>
      <c r="L3448" s="945">
        <v>3.1</v>
      </c>
      <c r="M3448" s="960" t="s">
        <v>33</v>
      </c>
      <c r="N3448" s="678">
        <f t="shared" ca="1" si="592"/>
        <v>759852.49</v>
      </c>
      <c r="O3448" s="678">
        <f t="shared" ca="1" si="593"/>
        <v>391047.81000000006</v>
      </c>
      <c r="P3448" s="678">
        <f t="shared" ca="1" si="593"/>
        <v>51547.169999999991</v>
      </c>
      <c r="Q3448" s="678">
        <f t="shared" ca="1" si="593"/>
        <v>225867.65999999997</v>
      </c>
      <c r="R3448" s="678">
        <f t="shared" ca="1" si="593"/>
        <v>30702.099999999991</v>
      </c>
      <c r="S3448" s="678">
        <f t="shared" ca="1" si="593"/>
        <v>990.11000000000013</v>
      </c>
      <c r="T3448" s="678">
        <f t="shared" ca="1" si="593"/>
        <v>30028.979999999992</v>
      </c>
      <c r="U3448" s="678">
        <f t="shared" ca="1" si="593"/>
        <v>0</v>
      </c>
      <c r="V3448" s="678">
        <f t="shared" ca="1" si="593"/>
        <v>2094.1799999999998</v>
      </c>
      <c r="W3448" s="678">
        <f t="shared" ca="1" si="588"/>
        <v>27574.479999999996</v>
      </c>
      <c r="X3448" s="678">
        <f t="shared" ca="1" si="593"/>
        <v>0</v>
      </c>
      <c r="Y3448" s="678">
        <f t="shared" ca="1" si="593"/>
        <v>0</v>
      </c>
      <c r="Z3448" s="678">
        <f t="shared" ca="1" si="593"/>
        <v>0</v>
      </c>
      <c r="AA3448" t="str">
        <f t="shared" si="583"/>
        <v>ASR_CMS_19</v>
      </c>
      <c r="AB3448" s="957">
        <f t="shared" si="584"/>
        <v>45406</v>
      </c>
      <c r="AC3448" t="str">
        <f t="shared" si="585"/>
        <v>Unaudited</v>
      </c>
    </row>
    <row r="3449" spans="1:29" x14ac:dyDescent="0.25">
      <c r="A3449" t="s">
        <v>421</v>
      </c>
      <c r="B3449" t="s">
        <v>1380</v>
      </c>
      <c r="C3449" t="s">
        <v>1381</v>
      </c>
      <c r="D3449">
        <v>1900</v>
      </c>
      <c r="E3449" s="957">
        <v>1</v>
      </c>
      <c r="F3449" t="s">
        <v>441</v>
      </c>
      <c r="G3449" s="957">
        <v>274</v>
      </c>
      <c r="H3449" t="s">
        <v>389</v>
      </c>
      <c r="I3449" s="962" t="s">
        <v>489</v>
      </c>
      <c r="J3449" s="962" t="s">
        <v>445</v>
      </c>
      <c r="K3449" s="962" t="s">
        <v>53</v>
      </c>
      <c r="L3449" s="953">
        <v>3.2</v>
      </c>
      <c r="M3449" s="962" t="s">
        <v>34</v>
      </c>
      <c r="N3449" s="678">
        <f t="shared" ca="1" si="592"/>
        <v>1255359.4899999998</v>
      </c>
      <c r="O3449" s="678">
        <f t="shared" ca="1" si="593"/>
        <v>492897.15</v>
      </c>
      <c r="P3449" s="678">
        <f t="shared" ca="1" si="593"/>
        <v>102906.06</v>
      </c>
      <c r="Q3449" s="678">
        <f t="shared" ca="1" si="593"/>
        <v>403938.85</v>
      </c>
      <c r="R3449" s="678">
        <f t="shared" ca="1" si="593"/>
        <v>71625.329999999987</v>
      </c>
      <c r="S3449" s="678">
        <f t="shared" ca="1" si="593"/>
        <v>184.89</v>
      </c>
      <c r="T3449" s="678">
        <f t="shared" ca="1" si="593"/>
        <v>59456.920000000006</v>
      </c>
      <c r="U3449" s="678">
        <f t="shared" ca="1" si="593"/>
        <v>120.27000000000001</v>
      </c>
      <c r="V3449" s="678">
        <f t="shared" ca="1" si="593"/>
        <v>3592</v>
      </c>
      <c r="W3449" s="678">
        <f t="shared" ca="1" si="588"/>
        <v>120638.01999999999</v>
      </c>
      <c r="X3449" s="678">
        <f t="shared" ca="1" si="593"/>
        <v>0</v>
      </c>
      <c r="Y3449" s="678">
        <f t="shared" ca="1" si="593"/>
        <v>0</v>
      </c>
      <c r="Z3449" s="678">
        <f t="shared" ca="1" si="593"/>
        <v>0</v>
      </c>
      <c r="AA3449" t="str">
        <f t="shared" si="583"/>
        <v>ASR_CMS_19</v>
      </c>
      <c r="AB3449" s="957">
        <f t="shared" si="584"/>
        <v>45406</v>
      </c>
      <c r="AC3449" t="str">
        <f t="shared" si="585"/>
        <v>Unaudited</v>
      </c>
    </row>
    <row r="3450" spans="1:29" x14ac:dyDescent="0.25">
      <c r="A3450" t="s">
        <v>421</v>
      </c>
      <c r="B3450" t="s">
        <v>1380</v>
      </c>
      <c r="C3450" t="s">
        <v>1381</v>
      </c>
      <c r="D3450">
        <v>1900</v>
      </c>
      <c r="E3450" s="957">
        <v>1</v>
      </c>
      <c r="F3450" t="s">
        <v>441</v>
      </c>
      <c r="G3450" s="957">
        <v>274</v>
      </c>
      <c r="H3450" t="s">
        <v>389</v>
      </c>
      <c r="I3450" s="958" t="s">
        <v>489</v>
      </c>
      <c r="J3450" s="958" t="s">
        <v>445</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ASR_CMS_19</v>
      </c>
      <c r="AB3450" s="957">
        <f t="shared" si="584"/>
        <v>45406</v>
      </c>
      <c r="AC3450" t="str">
        <f t="shared" si="585"/>
        <v>Unaudited</v>
      </c>
    </row>
    <row r="3451" spans="1:29" x14ac:dyDescent="0.25">
      <c r="A3451" t="s">
        <v>421</v>
      </c>
      <c r="B3451" t="s">
        <v>1380</v>
      </c>
      <c r="C3451" t="s">
        <v>1381</v>
      </c>
      <c r="D3451">
        <v>1900</v>
      </c>
      <c r="E3451" s="957">
        <v>1</v>
      </c>
      <c r="F3451" t="s">
        <v>441</v>
      </c>
      <c r="G3451" s="957">
        <v>274</v>
      </c>
      <c r="H3451" t="s">
        <v>389</v>
      </c>
      <c r="I3451" s="958" t="s">
        <v>489</v>
      </c>
      <c r="J3451" s="958" t="s">
        <v>445</v>
      </c>
      <c r="K3451" s="958" t="s">
        <v>53</v>
      </c>
      <c r="L3451" s="937" t="s">
        <v>44</v>
      </c>
      <c r="M3451" s="958" t="s">
        <v>154</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ASR_CMS_19</v>
      </c>
      <c r="AB3451" s="957">
        <f t="shared" si="584"/>
        <v>45406</v>
      </c>
      <c r="AC3451" t="str">
        <f t="shared" si="585"/>
        <v>Unaudited</v>
      </c>
    </row>
    <row r="3452" spans="1:29" x14ac:dyDescent="0.25">
      <c r="A3452" t="s">
        <v>421</v>
      </c>
      <c r="B3452" t="s">
        <v>1380</v>
      </c>
      <c r="C3452" t="s">
        <v>1381</v>
      </c>
      <c r="D3452">
        <v>1900</v>
      </c>
      <c r="E3452" s="957">
        <v>1</v>
      </c>
      <c r="F3452" t="s">
        <v>441</v>
      </c>
      <c r="G3452" s="957">
        <v>274</v>
      </c>
      <c r="H3452" t="s">
        <v>389</v>
      </c>
      <c r="I3452" s="958" t="s">
        <v>489</v>
      </c>
      <c r="J3452" s="958" t="s">
        <v>445</v>
      </c>
      <c r="K3452" s="958" t="s">
        <v>53</v>
      </c>
      <c r="L3452" s="937" t="s">
        <v>41</v>
      </c>
      <c r="M3452" s="958" t="s">
        <v>52</v>
      </c>
      <c r="N3452" s="678">
        <f t="shared" ca="1" si="592"/>
        <v>26746.399499371531</v>
      </c>
      <c r="O3452" s="678">
        <f t="shared" ca="1" si="593"/>
        <v>14525.223739518342</v>
      </c>
      <c r="P3452" s="678">
        <f t="shared" ca="1" si="593"/>
        <v>2063.3387036371655</v>
      </c>
      <c r="Q3452" s="678">
        <f t="shared" ca="1" si="593"/>
        <v>7559.7019563750209</v>
      </c>
      <c r="R3452" s="678">
        <f t="shared" ca="1" si="593"/>
        <v>1182.9744405524928</v>
      </c>
      <c r="S3452" s="678">
        <f t="shared" ca="1" si="593"/>
        <v>40.218465788230901</v>
      </c>
      <c r="T3452" s="678">
        <f t="shared" ca="1" si="593"/>
        <v>809.77372994324833</v>
      </c>
      <c r="U3452" s="678">
        <f t="shared" ca="1" si="593"/>
        <v>5.3303811076900596</v>
      </c>
      <c r="V3452" s="678">
        <f t="shared" ca="1" si="593"/>
        <v>118.82307885892426</v>
      </c>
      <c r="W3452" s="678">
        <f t="shared" ca="1" si="588"/>
        <v>441.01500359041228</v>
      </c>
      <c r="X3452" s="678">
        <f t="shared" ca="1" si="593"/>
        <v>0</v>
      </c>
      <c r="Y3452" s="678">
        <f t="shared" ca="1" si="593"/>
        <v>0</v>
      </c>
      <c r="Z3452" s="678">
        <f t="shared" ca="1" si="593"/>
        <v>0</v>
      </c>
      <c r="AA3452" t="str">
        <f t="shared" si="583"/>
        <v>ASR_CMS_19</v>
      </c>
      <c r="AB3452" s="957">
        <f t="shared" si="584"/>
        <v>45406</v>
      </c>
      <c r="AC3452" t="str">
        <f t="shared" si="585"/>
        <v>Unaudited</v>
      </c>
    </row>
    <row r="3453" spans="1:29" x14ac:dyDescent="0.25">
      <c r="A3453" t="s">
        <v>421</v>
      </c>
      <c r="B3453" t="s">
        <v>1380</v>
      </c>
      <c r="C3453" t="s">
        <v>1381</v>
      </c>
      <c r="D3453">
        <v>1900</v>
      </c>
      <c r="E3453" s="957">
        <v>1</v>
      </c>
      <c r="F3453" t="s">
        <v>441</v>
      </c>
      <c r="G3453" s="957">
        <v>274</v>
      </c>
      <c r="H3453" t="s">
        <v>389</v>
      </c>
      <c r="I3453" s="965" t="s">
        <v>489</v>
      </c>
      <c r="J3453" s="965" t="s">
        <v>445</v>
      </c>
      <c r="K3453" s="965" t="s">
        <v>53</v>
      </c>
      <c r="L3453" s="945" t="s">
        <v>42</v>
      </c>
      <c r="M3453" s="965" t="s">
        <v>155</v>
      </c>
      <c r="N3453" s="678">
        <f t="shared" ca="1" si="592"/>
        <v>47045.257216130834</v>
      </c>
      <c r="O3453" s="678">
        <f t="shared" ca="1" si="593"/>
        <v>20634.872060205318</v>
      </c>
      <c r="P3453" s="678">
        <f t="shared" ca="1" si="593"/>
        <v>3605.8412565379558</v>
      </c>
      <c r="Q3453" s="678">
        <f t="shared" ca="1" si="593"/>
        <v>14703.365526212592</v>
      </c>
      <c r="R3453" s="678">
        <f t="shared" ca="1" si="593"/>
        <v>2388.9203791303021</v>
      </c>
      <c r="S3453" s="678">
        <f t="shared" ca="1" si="593"/>
        <v>27.431368553652771</v>
      </c>
      <c r="T3453" s="678">
        <f t="shared" ca="1" si="593"/>
        <v>2089.1240027704816</v>
      </c>
      <c r="U3453" s="678">
        <f t="shared" ca="1" si="593"/>
        <v>2.8078048476151642</v>
      </c>
      <c r="V3453" s="678">
        <f t="shared" ca="1" si="593"/>
        <v>132.74868020630578</v>
      </c>
      <c r="W3453" s="678">
        <f t="shared" ca="1" si="588"/>
        <v>3460.1461376666048</v>
      </c>
      <c r="X3453" s="678">
        <f t="shared" ca="1" si="593"/>
        <v>0</v>
      </c>
      <c r="Y3453" s="678">
        <f t="shared" ca="1" si="593"/>
        <v>0</v>
      </c>
      <c r="Z3453" s="678">
        <f t="shared" ca="1" si="593"/>
        <v>0</v>
      </c>
      <c r="AA3453" t="str">
        <f t="shared" si="583"/>
        <v>ASR_CMS_19</v>
      </c>
      <c r="AB3453" s="957">
        <f t="shared" si="584"/>
        <v>45406</v>
      </c>
      <c r="AC3453" t="str">
        <f t="shared" si="585"/>
        <v>Unaudited</v>
      </c>
    </row>
    <row r="3454" spans="1:29" x14ac:dyDescent="0.25">
      <c r="A3454" t="s">
        <v>421</v>
      </c>
      <c r="B3454" t="s">
        <v>1380</v>
      </c>
      <c r="C3454" t="s">
        <v>1381</v>
      </c>
      <c r="D3454">
        <v>1900</v>
      </c>
      <c r="E3454" s="957">
        <v>1</v>
      </c>
      <c r="F3454" t="s">
        <v>441</v>
      </c>
      <c r="G3454" s="957">
        <v>274</v>
      </c>
      <c r="H3454" t="s">
        <v>389</v>
      </c>
      <c r="I3454" s="937" t="s">
        <v>489</v>
      </c>
      <c r="J3454" s="937" t="s">
        <v>445</v>
      </c>
      <c r="K3454" s="937" t="s">
        <v>53</v>
      </c>
      <c r="L3454" s="937" t="s">
        <v>43</v>
      </c>
      <c r="M3454" s="958" t="s">
        <v>463</v>
      </c>
      <c r="N3454" s="678">
        <f t="shared" ca="1" si="592"/>
        <v>54978.76410206881</v>
      </c>
      <c r="O3454" s="678">
        <f t="shared" ca="1" si="593"/>
        <v>12277.063248869017</v>
      </c>
      <c r="P3454" s="678">
        <f t="shared" ca="1" si="593"/>
        <v>2090.7555952661364</v>
      </c>
      <c r="Q3454" s="678">
        <f t="shared" ca="1" si="593"/>
        <v>16062.688079463765</v>
      </c>
      <c r="R3454" s="678">
        <f t="shared" ca="1" si="593"/>
        <v>2044.1450695501676</v>
      </c>
      <c r="S3454" s="678">
        <f t="shared" ca="1" si="593"/>
        <v>74.822520376598845</v>
      </c>
      <c r="T3454" s="678">
        <f t="shared" ca="1" si="593"/>
        <v>2017.0743051278027</v>
      </c>
      <c r="U3454" s="678">
        <f t="shared" ca="1" si="593"/>
        <v>0.4861593114044207</v>
      </c>
      <c r="V3454" s="678">
        <f t="shared" ca="1" si="593"/>
        <v>232.48216033973722</v>
      </c>
      <c r="W3454" s="678">
        <f t="shared" ca="1" si="588"/>
        <v>20179.246963764184</v>
      </c>
      <c r="X3454" s="678">
        <f t="shared" ca="1" si="593"/>
        <v>0</v>
      </c>
      <c r="Y3454" s="678">
        <f t="shared" ca="1" si="593"/>
        <v>0</v>
      </c>
      <c r="Z3454" s="678">
        <f t="shared" ca="1" si="593"/>
        <v>0</v>
      </c>
      <c r="AA3454" t="str">
        <f t="shared" si="583"/>
        <v>ASR_CMS_19</v>
      </c>
      <c r="AB3454" s="957">
        <f t="shared" si="584"/>
        <v>45406</v>
      </c>
      <c r="AC3454" t="str">
        <f t="shared" si="585"/>
        <v>Unaudited</v>
      </c>
    </row>
    <row r="3455" spans="1:29" x14ac:dyDescent="0.25">
      <c r="A3455" t="s">
        <v>421</v>
      </c>
      <c r="B3455" t="s">
        <v>1380</v>
      </c>
      <c r="C3455" t="s">
        <v>1381</v>
      </c>
      <c r="D3455">
        <v>1900</v>
      </c>
      <c r="E3455" s="957">
        <v>1</v>
      </c>
      <c r="F3455" t="s">
        <v>441</v>
      </c>
      <c r="G3455" s="957">
        <v>274</v>
      </c>
      <c r="H3455" t="s">
        <v>389</v>
      </c>
      <c r="I3455" s="937" t="s">
        <v>489</v>
      </c>
      <c r="J3455" s="937" t="s">
        <v>445</v>
      </c>
      <c r="K3455" s="937" t="s">
        <v>915</v>
      </c>
      <c r="L3455" s="943" t="s">
        <v>916</v>
      </c>
      <c r="M3455" s="959" t="s">
        <v>915</v>
      </c>
      <c r="N3455" s="678">
        <f t="shared" ca="1" si="592"/>
        <v>9712.16</v>
      </c>
      <c r="O3455" s="678">
        <f t="shared" ca="1" si="593"/>
        <v>5545.93</v>
      </c>
      <c r="P3455" s="678">
        <f t="shared" ca="1" si="593"/>
        <v>2452.2600000000002</v>
      </c>
      <c r="Q3455" s="678">
        <f t="shared" ca="1" si="593"/>
        <v>0</v>
      </c>
      <c r="R3455" s="678">
        <f t="shared" ca="1" si="593"/>
        <v>1713.97</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ASR_CMS_19</v>
      </c>
      <c r="AB3455" s="957">
        <f t="shared" si="584"/>
        <v>45406</v>
      </c>
      <c r="AC3455" t="str">
        <f t="shared" si="585"/>
        <v>Unaudited</v>
      </c>
    </row>
    <row r="3456" spans="1:29" x14ac:dyDescent="0.25">
      <c r="A3456" t="s">
        <v>421</v>
      </c>
      <c r="B3456" t="s">
        <v>1380</v>
      </c>
      <c r="C3456" t="s">
        <v>1381</v>
      </c>
      <c r="D3456">
        <v>1900</v>
      </c>
      <c r="E3456" s="957">
        <v>1</v>
      </c>
      <c r="F3456" t="s">
        <v>441</v>
      </c>
      <c r="G3456" s="957">
        <v>274</v>
      </c>
      <c r="H3456" t="s">
        <v>389</v>
      </c>
      <c r="I3456" s="958" t="s">
        <v>489</v>
      </c>
      <c r="J3456" s="958" t="s">
        <v>445</v>
      </c>
      <c r="K3456" s="958" t="s">
        <v>915</v>
      </c>
      <c r="L3456" s="937" t="s">
        <v>917</v>
      </c>
      <c r="M3456" s="958" t="s">
        <v>920</v>
      </c>
      <c r="N3456" s="678">
        <f t="shared" ca="1" si="592"/>
        <v>92.81990212518923</v>
      </c>
      <c r="O3456" s="678">
        <f t="shared" ca="1" si="593"/>
        <v>53.002903555249375</v>
      </c>
      <c r="P3456" s="678">
        <f t="shared" ca="1" si="593"/>
        <v>23.436448038903453</v>
      </c>
      <c r="Q3456" s="678">
        <f t="shared" ca="1" si="593"/>
        <v>0</v>
      </c>
      <c r="R3456" s="678">
        <f t="shared" ca="1" si="593"/>
        <v>16.380550531036409</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ASR_CMS_19</v>
      </c>
      <c r="AB3456" s="957">
        <f t="shared" si="584"/>
        <v>45406</v>
      </c>
      <c r="AC3456" t="str">
        <f t="shared" si="585"/>
        <v>Unaudited</v>
      </c>
    </row>
    <row r="3457" spans="1:29" x14ac:dyDescent="0.25">
      <c r="A3457" t="s">
        <v>421</v>
      </c>
      <c r="B3457" t="s">
        <v>1380</v>
      </c>
      <c r="C3457" t="s">
        <v>1381</v>
      </c>
      <c r="D3457">
        <v>1900</v>
      </c>
      <c r="E3457" s="957">
        <v>1</v>
      </c>
      <c r="F3457" t="s">
        <v>441</v>
      </c>
      <c r="G3457" s="957">
        <v>274</v>
      </c>
      <c r="H3457" t="s">
        <v>389</v>
      </c>
      <c r="I3457" s="937" t="s">
        <v>489</v>
      </c>
      <c r="J3457" s="937" t="s">
        <v>445</v>
      </c>
      <c r="K3457" s="937" t="s">
        <v>915</v>
      </c>
      <c r="L3457" s="937" t="s">
        <v>918</v>
      </c>
      <c r="M3457" s="958" t="s">
        <v>921</v>
      </c>
      <c r="N3457" s="678">
        <f t="shared" ca="1" si="592"/>
        <v>5.2422654372481778</v>
      </c>
      <c r="O3457" s="678">
        <f t="shared" ca="1" si="593"/>
        <v>1.1706269755531677</v>
      </c>
      <c r="P3457" s="678">
        <f t="shared" ca="1" si="593"/>
        <v>0.1993550777978379</v>
      </c>
      <c r="Q3457" s="678">
        <f t="shared" ca="1" si="593"/>
        <v>1.5315890766832034</v>
      </c>
      <c r="R3457" s="678">
        <f t="shared" ca="1" si="593"/>
        <v>0.19491073002168272</v>
      </c>
      <c r="S3457" s="678">
        <f t="shared" ca="1" si="593"/>
        <v>7.1343821365253647E-3</v>
      </c>
      <c r="T3457" s="678">
        <f t="shared" ca="1" si="593"/>
        <v>0.19232951280065191</v>
      </c>
      <c r="U3457" s="678">
        <f t="shared" ca="1" si="593"/>
        <v>4.6355646526362489E-5</v>
      </c>
      <c r="V3457" s="678">
        <f t="shared" ca="1" si="593"/>
        <v>2.2167344316129024E-2</v>
      </c>
      <c r="W3457" s="678">
        <f t="shared" ca="1" si="588"/>
        <v>1.9241059822924542</v>
      </c>
      <c r="X3457" s="678">
        <f t="shared" ca="1" si="593"/>
        <v>0</v>
      </c>
      <c r="Y3457" s="678">
        <f t="shared" ca="1" si="593"/>
        <v>0</v>
      </c>
      <c r="Z3457" s="678">
        <f t="shared" ca="1" si="593"/>
        <v>0</v>
      </c>
      <c r="AA3457" t="str">
        <f t="shared" si="583"/>
        <v>ASR_CMS_19</v>
      </c>
      <c r="AB3457" s="957">
        <f t="shared" si="584"/>
        <v>45406</v>
      </c>
      <c r="AC3457" t="str">
        <f t="shared" si="585"/>
        <v>Unaudited</v>
      </c>
    </row>
    <row r="3458" spans="1:29" x14ac:dyDescent="0.25">
      <c r="A3458" t="s">
        <v>421</v>
      </c>
      <c r="B3458" t="s">
        <v>1380</v>
      </c>
      <c r="C3458" t="s">
        <v>1381</v>
      </c>
      <c r="D3458">
        <v>1900</v>
      </c>
      <c r="E3458" s="957">
        <v>1</v>
      </c>
      <c r="F3458" t="s">
        <v>441</v>
      </c>
      <c r="G3458" s="957">
        <v>274</v>
      </c>
      <c r="H3458" t="s">
        <v>389</v>
      </c>
      <c r="I3458" s="937" t="s">
        <v>489</v>
      </c>
      <c r="J3458" s="937" t="s">
        <v>445</v>
      </c>
      <c r="K3458" s="937" t="s">
        <v>446</v>
      </c>
      <c r="L3458" s="937">
        <v>5.0999999999999996</v>
      </c>
      <c r="M3458" s="958" t="s">
        <v>37</v>
      </c>
      <c r="N3458" s="678">
        <f t="shared" ca="1" si="592"/>
        <v>822054.31</v>
      </c>
      <c r="O3458" s="678">
        <f t="shared" ca="1" si="593"/>
        <v>240081.59999999998</v>
      </c>
      <c r="P3458" s="678">
        <f t="shared" ca="1" si="593"/>
        <v>246801.73</v>
      </c>
      <c r="Q3458" s="678">
        <f t="shared" ca="1" si="593"/>
        <v>118834.91999999995</v>
      </c>
      <c r="R3458" s="678">
        <f t="shared" ca="1" si="593"/>
        <v>111210.68</v>
      </c>
      <c r="S3458" s="678">
        <f t="shared" ca="1" si="593"/>
        <v>89.089999999999989</v>
      </c>
      <c r="T3458" s="678">
        <f t="shared" ca="1" si="593"/>
        <v>91797.440000000002</v>
      </c>
      <c r="U3458" s="678">
        <f t="shared" ca="1" si="593"/>
        <v>0</v>
      </c>
      <c r="V3458" s="678">
        <f t="shared" ca="1" si="593"/>
        <v>10043.560000000001</v>
      </c>
      <c r="W3458" s="678">
        <f t="shared" ca="1" si="588"/>
        <v>3195.2900000000004</v>
      </c>
      <c r="X3458" s="678">
        <f t="shared" ca="1" si="593"/>
        <v>0</v>
      </c>
      <c r="Y3458" s="678">
        <f t="shared" ca="1" si="593"/>
        <v>0</v>
      </c>
      <c r="Z3458" s="678">
        <f t="shared" ca="1" si="593"/>
        <v>0</v>
      </c>
      <c r="AA3458" t="str">
        <f t="shared" ref="AA3458:AA3521" si="594">file_name</f>
        <v>ASR_CMS_19</v>
      </c>
      <c r="AB3458" s="957">
        <f t="shared" ref="AB3458:AB3521" si="595">file_date</f>
        <v>45406</v>
      </c>
      <c r="AC3458" t="str">
        <f t="shared" ref="AC3458:AC3521" si="596">status</f>
        <v>Unaudited</v>
      </c>
    </row>
    <row r="3459" spans="1:29" ht="30" x14ac:dyDescent="0.25">
      <c r="A3459" t="s">
        <v>421</v>
      </c>
      <c r="B3459" t="s">
        <v>1380</v>
      </c>
      <c r="C3459" t="s">
        <v>1381</v>
      </c>
      <c r="D3459">
        <v>1900</v>
      </c>
      <c r="E3459" s="957">
        <v>1</v>
      </c>
      <c r="F3459" t="s">
        <v>441</v>
      </c>
      <c r="G3459" s="957">
        <v>274</v>
      </c>
      <c r="H3459" t="s">
        <v>389</v>
      </c>
      <c r="I3459" s="958" t="s">
        <v>489</v>
      </c>
      <c r="J3459" s="958" t="s">
        <v>445</v>
      </c>
      <c r="K3459" s="958" t="s">
        <v>446</v>
      </c>
      <c r="L3459" s="937">
        <v>5.2</v>
      </c>
      <c r="M3459" s="958" t="s">
        <v>304</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ASR_CMS_19</v>
      </c>
      <c r="AB3459" s="957">
        <f t="shared" si="595"/>
        <v>45406</v>
      </c>
      <c r="AC3459" t="str">
        <f t="shared" si="596"/>
        <v>Unaudited</v>
      </c>
    </row>
    <row r="3460" spans="1:29" ht="30" x14ac:dyDescent="0.25">
      <c r="A3460" t="s">
        <v>421</v>
      </c>
      <c r="B3460" t="s">
        <v>1380</v>
      </c>
      <c r="C3460" t="s">
        <v>1381</v>
      </c>
      <c r="D3460">
        <v>1900</v>
      </c>
      <c r="E3460" s="957">
        <v>1</v>
      </c>
      <c r="F3460" t="s">
        <v>441</v>
      </c>
      <c r="G3460" s="957">
        <v>274</v>
      </c>
      <c r="H3460" t="s">
        <v>389</v>
      </c>
      <c r="I3460" s="958" t="s">
        <v>489</v>
      </c>
      <c r="J3460" s="958" t="s">
        <v>445</v>
      </c>
      <c r="K3460" s="958" t="s">
        <v>446</v>
      </c>
      <c r="L3460" s="953">
        <v>5.3</v>
      </c>
      <c r="M3460" s="958" t="s">
        <v>305</v>
      </c>
      <c r="N3460" s="678">
        <f t="shared" ca="1" si="592"/>
        <v>5543.4481092999713</v>
      </c>
      <c r="O3460" s="678">
        <f t="shared" ca="1" si="593"/>
        <v>1618.9683277710838</v>
      </c>
      <c r="P3460" s="678">
        <f t="shared" ca="1" si="593"/>
        <v>1664.2849102518085</v>
      </c>
      <c r="Q3460" s="678">
        <f t="shared" ca="1" si="593"/>
        <v>801.35242231479015</v>
      </c>
      <c r="R3460" s="678">
        <f t="shared" ca="1" si="593"/>
        <v>749.93905667858405</v>
      </c>
      <c r="S3460" s="678">
        <f t="shared" ca="1" si="593"/>
        <v>0.60077027277861306</v>
      </c>
      <c r="T3460" s="678">
        <f t="shared" ca="1" si="593"/>
        <v>619.02764697697125</v>
      </c>
      <c r="U3460" s="678">
        <f t="shared" ca="1" si="593"/>
        <v>0</v>
      </c>
      <c r="V3460" s="678">
        <f t="shared" ca="1" si="593"/>
        <v>67.727828946777052</v>
      </c>
      <c r="W3460" s="678">
        <f t="shared" ca="1" si="588"/>
        <v>21.54714608717897</v>
      </c>
      <c r="X3460" s="678">
        <f t="shared" ca="1" si="593"/>
        <v>0</v>
      </c>
      <c r="Y3460" s="678">
        <f t="shared" ca="1" si="593"/>
        <v>0</v>
      </c>
      <c r="Z3460" s="678">
        <f t="shared" ca="1" si="593"/>
        <v>0</v>
      </c>
      <c r="AA3460" t="str">
        <f t="shared" si="594"/>
        <v>ASR_CMS_19</v>
      </c>
      <c r="AB3460" s="957">
        <f t="shared" si="595"/>
        <v>45406</v>
      </c>
      <c r="AC3460" t="str">
        <f t="shared" si="596"/>
        <v>Unaudited</v>
      </c>
    </row>
    <row r="3461" spans="1:29" x14ac:dyDescent="0.25">
      <c r="A3461" t="s">
        <v>421</v>
      </c>
      <c r="B3461" t="s">
        <v>1380</v>
      </c>
      <c r="C3461" t="s">
        <v>1381</v>
      </c>
      <c r="D3461">
        <v>1900</v>
      </c>
      <c r="E3461" s="957">
        <v>1</v>
      </c>
      <c r="F3461" t="s">
        <v>441</v>
      </c>
      <c r="G3461" s="957">
        <v>274</v>
      </c>
      <c r="H3461" t="s">
        <v>389</v>
      </c>
      <c r="I3461" s="937" t="s">
        <v>489</v>
      </c>
      <c r="J3461" s="937" t="s">
        <v>445</v>
      </c>
      <c r="K3461" s="937" t="s">
        <v>446</v>
      </c>
      <c r="L3461" s="937" t="s">
        <v>82</v>
      </c>
      <c r="M3461" s="958" t="s">
        <v>454</v>
      </c>
      <c r="N3461" s="678">
        <f t="shared" ca="1" si="592"/>
        <v>384.34038258283215</v>
      </c>
      <c r="O3461" s="678">
        <f t="shared" ca="1" si="593"/>
        <v>85.82534116816187</v>
      </c>
      <c r="P3461" s="678">
        <f t="shared" ca="1" si="593"/>
        <v>14.615857931618111</v>
      </c>
      <c r="Q3461" s="678">
        <f t="shared" ca="1" si="593"/>
        <v>112.28953183284625</v>
      </c>
      <c r="R3461" s="678">
        <f t="shared" ca="1" si="593"/>
        <v>14.290017444320068</v>
      </c>
      <c r="S3461" s="678">
        <f t="shared" ca="1" si="593"/>
        <v>0.52306225098049508</v>
      </c>
      <c r="T3461" s="678">
        <f t="shared" ca="1" si="593"/>
        <v>14.100773685846605</v>
      </c>
      <c r="U3461" s="678">
        <f t="shared" ca="1" si="593"/>
        <v>3.3985968726850699E-3</v>
      </c>
      <c r="V3461" s="678">
        <f t="shared" ca="1" si="593"/>
        <v>1.6252144606738377</v>
      </c>
      <c r="W3461" s="678">
        <f t="shared" ca="1" si="588"/>
        <v>141.06718521151222</v>
      </c>
      <c r="X3461" s="678">
        <f t="shared" ca="1" si="593"/>
        <v>0</v>
      </c>
      <c r="Y3461" s="678">
        <f t="shared" ca="1" si="593"/>
        <v>0</v>
      </c>
      <c r="Z3461" s="678">
        <f t="shared" ca="1" si="593"/>
        <v>0</v>
      </c>
      <c r="AA3461" t="str">
        <f t="shared" si="594"/>
        <v>ASR_CMS_19</v>
      </c>
      <c r="AB3461" s="957">
        <f t="shared" si="595"/>
        <v>45406</v>
      </c>
      <c r="AC3461" t="str">
        <f t="shared" si="596"/>
        <v>Unaudited</v>
      </c>
    </row>
    <row r="3462" spans="1:29" x14ac:dyDescent="0.25">
      <c r="A3462" t="s">
        <v>421</v>
      </c>
      <c r="B3462" t="s">
        <v>1380</v>
      </c>
      <c r="C3462" t="s">
        <v>1381</v>
      </c>
      <c r="D3462">
        <v>1900</v>
      </c>
      <c r="E3462" s="957">
        <v>1</v>
      </c>
      <c r="F3462" t="s">
        <v>441</v>
      </c>
      <c r="G3462" s="957">
        <v>274</v>
      </c>
      <c r="H3462" t="s">
        <v>389</v>
      </c>
      <c r="I3462" s="937" t="s">
        <v>489</v>
      </c>
      <c r="J3462" s="937" t="s">
        <v>445</v>
      </c>
      <c r="K3462" s="937" t="s">
        <v>447</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ASR_CMS_19</v>
      </c>
      <c r="AB3462" s="957">
        <f t="shared" si="595"/>
        <v>45406</v>
      </c>
      <c r="AC3462" t="str">
        <f t="shared" si="596"/>
        <v>Unaudited</v>
      </c>
    </row>
    <row r="3463" spans="1:29" x14ac:dyDescent="0.25">
      <c r="A3463" t="s">
        <v>421</v>
      </c>
      <c r="B3463" t="s">
        <v>1380</v>
      </c>
      <c r="C3463" t="s">
        <v>1381</v>
      </c>
      <c r="D3463">
        <v>1900</v>
      </c>
      <c r="E3463" s="957">
        <v>1</v>
      </c>
      <c r="F3463" t="s">
        <v>441</v>
      </c>
      <c r="G3463" s="957">
        <v>274</v>
      </c>
      <c r="H3463" t="s">
        <v>389</v>
      </c>
      <c r="I3463" s="937" t="s">
        <v>489</v>
      </c>
      <c r="J3463" s="937" t="s">
        <v>445</v>
      </c>
      <c r="K3463" s="937" t="s">
        <v>447</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ASR_CMS_19</v>
      </c>
      <c r="AB3463" s="957">
        <f t="shared" si="595"/>
        <v>45406</v>
      </c>
      <c r="AC3463" t="str">
        <f t="shared" si="596"/>
        <v>Unaudited</v>
      </c>
    </row>
    <row r="3464" spans="1:29" x14ac:dyDescent="0.25">
      <c r="A3464" t="s">
        <v>421</v>
      </c>
      <c r="B3464" t="s">
        <v>1380</v>
      </c>
      <c r="C3464" t="s">
        <v>1381</v>
      </c>
      <c r="D3464">
        <v>1900</v>
      </c>
      <c r="E3464" s="957">
        <v>1</v>
      </c>
      <c r="F3464" t="s">
        <v>441</v>
      </c>
      <c r="G3464" s="957">
        <v>274</v>
      </c>
      <c r="H3464" t="s">
        <v>389</v>
      </c>
      <c r="I3464" s="937" t="s">
        <v>489</v>
      </c>
      <c r="J3464" s="937" t="s">
        <v>445</v>
      </c>
      <c r="K3464" s="937" t="s">
        <v>447</v>
      </c>
      <c r="L3464" s="953">
        <v>6.3</v>
      </c>
      <c r="M3464" s="958" t="s">
        <v>185</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ASR_CMS_19</v>
      </c>
      <c r="AB3464" s="957">
        <f t="shared" si="595"/>
        <v>45406</v>
      </c>
      <c r="AC3464" t="str">
        <f t="shared" si="596"/>
        <v>Unaudited</v>
      </c>
    </row>
    <row r="3465" spans="1:29" x14ac:dyDescent="0.25">
      <c r="A3465" t="s">
        <v>421</v>
      </c>
      <c r="B3465" t="s">
        <v>1380</v>
      </c>
      <c r="C3465" t="s">
        <v>1381</v>
      </c>
      <c r="D3465">
        <v>1900</v>
      </c>
      <c r="E3465" s="957">
        <v>1</v>
      </c>
      <c r="F3465" t="s">
        <v>441</v>
      </c>
      <c r="G3465" s="957">
        <v>274</v>
      </c>
      <c r="H3465" t="s">
        <v>389</v>
      </c>
      <c r="I3465" s="937" t="s">
        <v>489</v>
      </c>
      <c r="J3465" s="937" t="s">
        <v>445</v>
      </c>
      <c r="K3465" s="937" t="s">
        <v>447</v>
      </c>
      <c r="L3465" s="953" t="s">
        <v>87</v>
      </c>
      <c r="M3465" s="958" t="s">
        <v>455</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ASR_CMS_19</v>
      </c>
      <c r="AB3465" s="957">
        <f t="shared" si="595"/>
        <v>45406</v>
      </c>
      <c r="AC3465" t="str">
        <f t="shared" si="596"/>
        <v>Unaudited</v>
      </c>
    </row>
    <row r="3466" spans="1:29" x14ac:dyDescent="0.25">
      <c r="A3466" t="s">
        <v>421</v>
      </c>
      <c r="B3466" t="s">
        <v>1380</v>
      </c>
      <c r="C3466" t="s">
        <v>1381</v>
      </c>
      <c r="D3466">
        <v>1900</v>
      </c>
      <c r="E3466" s="957">
        <v>1</v>
      </c>
      <c r="F3466" t="s">
        <v>441</v>
      </c>
      <c r="G3466" s="957">
        <v>274</v>
      </c>
      <c r="H3466" t="s">
        <v>389</v>
      </c>
      <c r="I3466" s="937" t="s">
        <v>489</v>
      </c>
      <c r="J3466" s="937" t="s">
        <v>445</v>
      </c>
      <c r="K3466" s="937" t="s">
        <v>448</v>
      </c>
      <c r="L3466" s="937">
        <v>7.1</v>
      </c>
      <c r="M3466" s="958" t="s">
        <v>20</v>
      </c>
      <c r="N3466" s="678">
        <f t="shared" ca="1" si="592"/>
        <v>1077574.4899999998</v>
      </c>
      <c r="O3466" s="678">
        <f t="shared" ca="1" si="593"/>
        <v>227154.99150542344</v>
      </c>
      <c r="P3466" s="678">
        <f t="shared" ca="1" si="593"/>
        <v>16029.947526326776</v>
      </c>
      <c r="Q3466" s="678">
        <f t="shared" ca="1" si="593"/>
        <v>549025.64894778247</v>
      </c>
      <c r="R3466" s="678">
        <f t="shared" ca="1" si="593"/>
        <v>32368.749617914735</v>
      </c>
      <c r="S3466" s="678">
        <f t="shared" ca="1" si="593"/>
        <v>3066.8840489337713</v>
      </c>
      <c r="T3466" s="678">
        <f t="shared" ca="1" si="593"/>
        <v>73674.947058017307</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4204.6482451349821</v>
      </c>
      <c r="W3466" s="678">
        <f t="shared" ca="1" si="597"/>
        <v>172048.67305046637</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ASR_CMS_19</v>
      </c>
      <c r="AB3466" s="957">
        <f t="shared" si="595"/>
        <v>45406</v>
      </c>
      <c r="AC3466" t="str">
        <f t="shared" si="596"/>
        <v>Unaudited</v>
      </c>
    </row>
    <row r="3467" spans="1:29" x14ac:dyDescent="0.25">
      <c r="A3467" t="s">
        <v>421</v>
      </c>
      <c r="B3467" t="s">
        <v>1380</v>
      </c>
      <c r="C3467" t="s">
        <v>1381</v>
      </c>
      <c r="D3467">
        <v>1900</v>
      </c>
      <c r="E3467" s="957">
        <v>1</v>
      </c>
      <c r="F3467" t="s">
        <v>441</v>
      </c>
      <c r="G3467" s="957">
        <v>274</v>
      </c>
      <c r="H3467" t="s">
        <v>389</v>
      </c>
      <c r="I3467" s="958" t="s">
        <v>489</v>
      </c>
      <c r="J3467" s="958" t="s">
        <v>445</v>
      </c>
      <c r="K3467" s="958" t="s">
        <v>448</v>
      </c>
      <c r="L3467" s="937">
        <v>7.2</v>
      </c>
      <c r="M3467" s="958"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ASR_CMS_19</v>
      </c>
      <c r="AB3467" s="957">
        <f t="shared" si="595"/>
        <v>45406</v>
      </c>
      <c r="AC3467" t="str">
        <f t="shared" si="596"/>
        <v>Unaudited</v>
      </c>
    </row>
    <row r="3468" spans="1:29" x14ac:dyDescent="0.25">
      <c r="A3468" t="s">
        <v>421</v>
      </c>
      <c r="B3468" t="s">
        <v>1380</v>
      </c>
      <c r="C3468" t="s">
        <v>1381</v>
      </c>
      <c r="D3468">
        <v>1900</v>
      </c>
      <c r="E3468" s="957">
        <v>1</v>
      </c>
      <c r="F3468" t="s">
        <v>441</v>
      </c>
      <c r="G3468" s="957">
        <v>274</v>
      </c>
      <c r="H3468" t="s">
        <v>389</v>
      </c>
      <c r="I3468" s="937" t="s">
        <v>489</v>
      </c>
      <c r="J3468" s="937" t="s">
        <v>445</v>
      </c>
      <c r="K3468" s="937" t="s">
        <v>448</v>
      </c>
      <c r="L3468" s="937">
        <v>7.3</v>
      </c>
      <c r="M3468" s="958" t="s">
        <v>156</v>
      </c>
      <c r="N3468" s="678">
        <f t="shared" ca="1" si="592"/>
        <v>2534.2662794365415</v>
      </c>
      <c r="O3468" s="678">
        <f t="shared" ca="1" si="600"/>
        <v>568.8847900893478</v>
      </c>
      <c r="P3468" s="678">
        <f t="shared" ca="1" si="600"/>
        <v>152.01230113104262</v>
      </c>
      <c r="Q3468" s="678">
        <f t="shared" ca="1" si="600"/>
        <v>760.76508663521849</v>
      </c>
      <c r="R3468" s="678">
        <f t="shared" ca="1" si="600"/>
        <v>116.01908353438697</v>
      </c>
      <c r="S3468" s="678">
        <f t="shared" ca="1" si="600"/>
        <v>2.8636126791968897</v>
      </c>
      <c r="T3468" s="678">
        <f t="shared" ca="1" si="600"/>
        <v>104.38633750781688</v>
      </c>
      <c r="U3468" s="678">
        <f t="shared" ca="1" si="600"/>
        <v>1.8606322818854649E-2</v>
      </c>
      <c r="V3468" s="678">
        <f t="shared" ca="1" si="598"/>
        <v>17.441460162322763</v>
      </c>
      <c r="W3468" s="678">
        <f t="shared" ca="1" si="597"/>
        <v>811.87500137439008</v>
      </c>
      <c r="X3468" s="678">
        <f t="shared" ca="1" si="599"/>
        <v>0</v>
      </c>
      <c r="Y3468" s="678">
        <f t="shared" ca="1" si="599"/>
        <v>0</v>
      </c>
      <c r="Z3468" s="678">
        <f t="shared" ca="1" si="599"/>
        <v>0</v>
      </c>
      <c r="AA3468" t="str">
        <f t="shared" si="594"/>
        <v>ASR_CMS_19</v>
      </c>
      <c r="AB3468" s="957">
        <f t="shared" si="595"/>
        <v>45406</v>
      </c>
      <c r="AC3468" t="str">
        <f t="shared" si="596"/>
        <v>Unaudited</v>
      </c>
    </row>
    <row r="3469" spans="1:29" x14ac:dyDescent="0.25">
      <c r="A3469" t="s">
        <v>421</v>
      </c>
      <c r="B3469" t="s">
        <v>1380</v>
      </c>
      <c r="C3469" t="s">
        <v>1381</v>
      </c>
      <c r="D3469">
        <v>1900</v>
      </c>
      <c r="E3469" s="957">
        <v>1</v>
      </c>
      <c r="F3469" t="s">
        <v>441</v>
      </c>
      <c r="G3469" s="957">
        <v>274</v>
      </c>
      <c r="H3469" t="s">
        <v>389</v>
      </c>
      <c r="I3469" s="937" t="s">
        <v>489</v>
      </c>
      <c r="J3469" s="937" t="s">
        <v>445</v>
      </c>
      <c r="K3469" s="937" t="s">
        <v>448</v>
      </c>
      <c r="L3469" s="937" t="s">
        <v>91</v>
      </c>
      <c r="M3469" s="958" t="s">
        <v>456</v>
      </c>
      <c r="N3469" s="678">
        <f t="shared" ca="1" si="592"/>
        <v>14.500766725443372</v>
      </c>
      <c r="O3469" s="678">
        <f t="shared" ca="1" si="600"/>
        <v>3.2381017135062251</v>
      </c>
      <c r="P3469" s="678">
        <f t="shared" ca="1" si="600"/>
        <v>0.55144126395029136</v>
      </c>
      <c r="Q3469" s="678">
        <f t="shared" ca="1" si="600"/>
        <v>4.2365683664958809</v>
      </c>
      <c r="R3469" s="678">
        <f t="shared" ca="1" si="600"/>
        <v>0.53914763801314325</v>
      </c>
      <c r="S3469" s="678">
        <f t="shared" ca="1" si="600"/>
        <v>1.9734599922553844E-2</v>
      </c>
      <c r="T3469" s="678">
        <f t="shared" ca="1" si="600"/>
        <v>0.53200766594612159</v>
      </c>
      <c r="U3469" s="678">
        <f t="shared" ca="1" si="600"/>
        <v>1.2822555910841965E-4</v>
      </c>
      <c r="V3469" s="678">
        <f t="shared" ca="1" si="598"/>
        <v>6.1317667466206233E-2</v>
      </c>
      <c r="W3469" s="678">
        <f t="shared" ca="1" si="597"/>
        <v>5.3223195845838411</v>
      </c>
      <c r="X3469" s="678">
        <f t="shared" ca="1" si="599"/>
        <v>0</v>
      </c>
      <c r="Y3469" s="678">
        <f t="shared" ca="1" si="599"/>
        <v>0</v>
      </c>
      <c r="Z3469" s="678">
        <f t="shared" ca="1" si="599"/>
        <v>0</v>
      </c>
      <c r="AA3469" t="str">
        <f t="shared" si="594"/>
        <v>ASR_CMS_19</v>
      </c>
      <c r="AB3469" s="957">
        <f t="shared" si="595"/>
        <v>45406</v>
      </c>
      <c r="AC3469" t="str">
        <f t="shared" si="596"/>
        <v>Unaudited</v>
      </c>
    </row>
    <row r="3470" spans="1:29" x14ac:dyDescent="0.25">
      <c r="A3470" t="s">
        <v>421</v>
      </c>
      <c r="B3470" t="s">
        <v>1380</v>
      </c>
      <c r="C3470" t="s">
        <v>1381</v>
      </c>
      <c r="D3470">
        <v>1900</v>
      </c>
      <c r="E3470" s="957">
        <v>1</v>
      </c>
      <c r="F3470" t="s">
        <v>441</v>
      </c>
      <c r="G3470" s="957">
        <v>274</v>
      </c>
      <c r="H3470" t="s">
        <v>389</v>
      </c>
      <c r="I3470" s="937" t="s">
        <v>489</v>
      </c>
      <c r="J3470" s="937" t="s">
        <v>445</v>
      </c>
      <c r="K3470" s="937" t="s">
        <v>449</v>
      </c>
      <c r="L3470" s="937">
        <v>8.1</v>
      </c>
      <c r="M3470" s="958" t="s">
        <v>22</v>
      </c>
      <c r="N3470" s="678">
        <f t="shared" ca="1" si="592"/>
        <v>6829975.0929525942</v>
      </c>
      <c r="O3470" s="678">
        <f t="shared" ca="1" si="600"/>
        <v>2592236.2040144298</v>
      </c>
      <c r="P3470" s="678">
        <f t="shared" ca="1" si="600"/>
        <v>234533.78668011643</v>
      </c>
      <c r="Q3470" s="678">
        <f t="shared" ca="1" si="600"/>
        <v>2410529.5798527002</v>
      </c>
      <c r="R3470" s="678">
        <f t="shared" ca="1" si="600"/>
        <v>392423.31371303933</v>
      </c>
      <c r="S3470" s="678">
        <f t="shared" ca="1" si="600"/>
        <v>5025.9172013847365</v>
      </c>
      <c r="T3470" s="678">
        <f t="shared" ca="1" si="600"/>
        <v>361483.07743598736</v>
      </c>
      <c r="U3470" s="678">
        <f t="shared" ca="1" si="600"/>
        <v>0</v>
      </c>
      <c r="V3470" s="678">
        <f t="shared" ca="1" si="598"/>
        <v>90039.144839209752</v>
      </c>
      <c r="W3470" s="678">
        <f t="shared" ca="1" si="597"/>
        <v>743704.06921572681</v>
      </c>
      <c r="X3470" s="678">
        <f t="shared" ca="1" si="599"/>
        <v>0</v>
      </c>
      <c r="Y3470" s="678">
        <f t="shared" ca="1" si="599"/>
        <v>0</v>
      </c>
      <c r="Z3470" s="678">
        <f t="shared" ca="1" si="599"/>
        <v>0</v>
      </c>
      <c r="AA3470" t="str">
        <f t="shared" si="594"/>
        <v>ASR_CMS_19</v>
      </c>
      <c r="AB3470" s="957">
        <f t="shared" si="595"/>
        <v>45406</v>
      </c>
      <c r="AC3470" t="str">
        <f t="shared" si="596"/>
        <v>Unaudited</v>
      </c>
    </row>
    <row r="3471" spans="1:29" x14ac:dyDescent="0.25">
      <c r="A3471" t="s">
        <v>421</v>
      </c>
      <c r="B3471" t="s">
        <v>1380</v>
      </c>
      <c r="C3471" t="s">
        <v>1381</v>
      </c>
      <c r="D3471">
        <v>1900</v>
      </c>
      <c r="E3471" s="957">
        <v>1</v>
      </c>
      <c r="F3471" t="s">
        <v>441</v>
      </c>
      <c r="G3471" s="957">
        <v>274</v>
      </c>
      <c r="H3471" t="s">
        <v>389</v>
      </c>
      <c r="I3471" s="958" t="s">
        <v>489</v>
      </c>
      <c r="J3471" s="958" t="s">
        <v>445</v>
      </c>
      <c r="K3471" s="958" t="s">
        <v>449</v>
      </c>
      <c r="L3471" s="937" t="s">
        <v>113</v>
      </c>
      <c r="M3471" s="958" t="s">
        <v>444</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ASR_CMS_19</v>
      </c>
      <c r="AB3471" s="957">
        <f t="shared" si="595"/>
        <v>45406</v>
      </c>
      <c r="AC3471" t="str">
        <f t="shared" si="596"/>
        <v>Unaudited</v>
      </c>
    </row>
    <row r="3472" spans="1:29" x14ac:dyDescent="0.25">
      <c r="A3472" t="s">
        <v>421</v>
      </c>
      <c r="B3472" t="s">
        <v>1380</v>
      </c>
      <c r="C3472" t="s">
        <v>1381</v>
      </c>
      <c r="D3472">
        <v>1900</v>
      </c>
      <c r="E3472" s="957">
        <v>1</v>
      </c>
      <c r="F3472" t="s">
        <v>441</v>
      </c>
      <c r="G3472" s="957">
        <v>274</v>
      </c>
      <c r="H3472" t="s">
        <v>389</v>
      </c>
      <c r="I3472" s="958" t="s">
        <v>489</v>
      </c>
      <c r="J3472" s="958" t="s">
        <v>445</v>
      </c>
      <c r="K3472" s="958" t="s">
        <v>449</v>
      </c>
      <c r="L3472" s="937" t="s">
        <v>115</v>
      </c>
      <c r="M3472" s="958" t="s">
        <v>158</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ASR_CMS_19</v>
      </c>
      <c r="AB3472" s="957">
        <f t="shared" si="595"/>
        <v>45406</v>
      </c>
      <c r="AC3472" t="str">
        <f t="shared" si="596"/>
        <v>Unaudited</v>
      </c>
    </row>
    <row r="3473" spans="1:29" x14ac:dyDescent="0.25">
      <c r="A3473" t="s">
        <v>421</v>
      </c>
      <c r="B3473" t="s">
        <v>1380</v>
      </c>
      <c r="C3473" t="s">
        <v>1381</v>
      </c>
      <c r="D3473">
        <v>1900</v>
      </c>
      <c r="E3473" s="957">
        <v>1</v>
      </c>
      <c r="F3473" t="s">
        <v>441</v>
      </c>
      <c r="G3473" s="957">
        <v>274</v>
      </c>
      <c r="H3473" t="s">
        <v>389</v>
      </c>
      <c r="I3473" s="958" t="s">
        <v>489</v>
      </c>
      <c r="J3473" s="958" t="s">
        <v>445</v>
      </c>
      <c r="K3473" s="958" t="s">
        <v>449</v>
      </c>
      <c r="L3473" s="937" t="s">
        <v>116</v>
      </c>
      <c r="M3473" s="958" t="s">
        <v>114</v>
      </c>
      <c r="N3473" s="678">
        <f t="shared" ca="1" si="592"/>
        <v>-21963.069737533697</v>
      </c>
      <c r="O3473" s="678">
        <f t="shared" ca="1" si="600"/>
        <v>-8335.8231545638391</v>
      </c>
      <c r="P3473" s="678">
        <f t="shared" ca="1" si="600"/>
        <v>-754.18751057793963</v>
      </c>
      <c r="Q3473" s="678">
        <f t="shared" ca="1" si="600"/>
        <v>-7751.5113226870617</v>
      </c>
      <c r="R3473" s="678">
        <f t="shared" ca="1" si="600"/>
        <v>-1261.9109862650514</v>
      </c>
      <c r="S3473" s="678">
        <f t="shared" ca="1" si="600"/>
        <v>-16.161782215425905</v>
      </c>
      <c r="T3473" s="678">
        <f t="shared" ca="1" si="600"/>
        <v>-1162.4168361692718</v>
      </c>
      <c r="U3473" s="678">
        <f t="shared" ca="1" si="600"/>
        <v>0</v>
      </c>
      <c r="V3473" s="678">
        <f t="shared" ca="1" si="598"/>
        <v>-289.53780801513483</v>
      </c>
      <c r="W3473" s="678">
        <f t="shared" ca="1" si="597"/>
        <v>-2391.5203370399704</v>
      </c>
      <c r="X3473" s="678">
        <f t="shared" ca="1" si="599"/>
        <v>0</v>
      </c>
      <c r="Y3473" s="678">
        <f t="shared" ca="1" si="599"/>
        <v>0</v>
      </c>
      <c r="Z3473" s="678">
        <f t="shared" ca="1" si="599"/>
        <v>0</v>
      </c>
      <c r="AA3473" t="str">
        <f t="shared" si="594"/>
        <v>ASR_CMS_19</v>
      </c>
      <c r="AB3473" s="957">
        <f t="shared" si="595"/>
        <v>45406</v>
      </c>
      <c r="AC3473" t="str">
        <f t="shared" si="596"/>
        <v>Unaudited</v>
      </c>
    </row>
    <row r="3474" spans="1:29" x14ac:dyDescent="0.25">
      <c r="A3474" t="s">
        <v>421</v>
      </c>
      <c r="B3474" t="s">
        <v>1380</v>
      </c>
      <c r="C3474" t="s">
        <v>1381</v>
      </c>
      <c r="D3474">
        <v>1900</v>
      </c>
      <c r="E3474" s="957">
        <v>1</v>
      </c>
      <c r="F3474" t="s">
        <v>441</v>
      </c>
      <c r="G3474" s="957">
        <v>274</v>
      </c>
      <c r="H3474" t="s">
        <v>389</v>
      </c>
      <c r="I3474" s="958" t="s">
        <v>489</v>
      </c>
      <c r="J3474" s="958" t="s">
        <v>445</v>
      </c>
      <c r="K3474" s="958" t="s">
        <v>449</v>
      </c>
      <c r="L3474" s="937" t="s">
        <v>117</v>
      </c>
      <c r="M3474" s="958" t="s">
        <v>159</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ASR_CMS_19</v>
      </c>
      <c r="AB3474" s="957">
        <f t="shared" si="595"/>
        <v>45406</v>
      </c>
      <c r="AC3474" t="str">
        <f t="shared" si="596"/>
        <v>Unaudited</v>
      </c>
    </row>
    <row r="3475" spans="1:29" x14ac:dyDescent="0.25">
      <c r="A3475" t="s">
        <v>421</v>
      </c>
      <c r="B3475" t="s">
        <v>1380</v>
      </c>
      <c r="C3475" t="s">
        <v>1381</v>
      </c>
      <c r="D3475">
        <v>1900</v>
      </c>
      <c r="E3475" s="957">
        <v>1</v>
      </c>
      <c r="F3475" t="s">
        <v>441</v>
      </c>
      <c r="G3475" s="957">
        <v>274</v>
      </c>
      <c r="H3475" t="s">
        <v>389</v>
      </c>
      <c r="I3475" s="958" t="s">
        <v>489</v>
      </c>
      <c r="J3475" s="958" t="s">
        <v>445</v>
      </c>
      <c r="K3475" s="958" t="s">
        <v>449</v>
      </c>
      <c r="L3475" s="953" t="s">
        <v>160</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ASR_CMS_19</v>
      </c>
      <c r="AB3475" s="957">
        <f t="shared" si="595"/>
        <v>45406</v>
      </c>
      <c r="AC3475" t="str">
        <f t="shared" si="596"/>
        <v>Unaudited</v>
      </c>
    </row>
    <row r="3476" spans="1:29" x14ac:dyDescent="0.25">
      <c r="A3476" t="s">
        <v>421</v>
      </c>
      <c r="B3476" t="s">
        <v>1380</v>
      </c>
      <c r="C3476" t="s">
        <v>1381</v>
      </c>
      <c r="D3476">
        <v>1900</v>
      </c>
      <c r="E3476" s="957">
        <v>1</v>
      </c>
      <c r="F3476" t="s">
        <v>441</v>
      </c>
      <c r="G3476" s="957">
        <v>274</v>
      </c>
      <c r="H3476" t="s">
        <v>389</v>
      </c>
      <c r="I3476" s="958" t="s">
        <v>489</v>
      </c>
      <c r="J3476" s="958" t="s">
        <v>445</v>
      </c>
      <c r="K3476" s="958" t="s">
        <v>449</v>
      </c>
      <c r="L3476" s="937" t="s">
        <v>443</v>
      </c>
      <c r="M3476" s="958" t="s">
        <v>457</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ASR_CMS_19</v>
      </c>
      <c r="AB3476" s="957">
        <f t="shared" si="595"/>
        <v>45406</v>
      </c>
      <c r="AC3476" t="str">
        <f t="shared" si="596"/>
        <v>Unaudited</v>
      </c>
    </row>
    <row r="3477" spans="1:29" ht="30" x14ac:dyDescent="0.25">
      <c r="A3477" t="s">
        <v>421</v>
      </c>
      <c r="B3477" t="s">
        <v>1380</v>
      </c>
      <c r="C3477" t="s">
        <v>1381</v>
      </c>
      <c r="D3477">
        <v>1900</v>
      </c>
      <c r="E3477" s="957">
        <v>1</v>
      </c>
      <c r="F3477" t="s">
        <v>441</v>
      </c>
      <c r="G3477" s="957">
        <v>274</v>
      </c>
      <c r="H3477" t="s">
        <v>389</v>
      </c>
      <c r="I3477" s="937" t="s">
        <v>489</v>
      </c>
      <c r="J3477" s="937" t="s">
        <v>445</v>
      </c>
      <c r="K3477" s="937" t="s">
        <v>450</v>
      </c>
      <c r="L3477" s="937">
        <v>9.1</v>
      </c>
      <c r="M3477" s="958" t="s">
        <v>186</v>
      </c>
      <c r="N3477" s="678">
        <f t="shared" ca="1" si="592"/>
        <v>10442978.989999998</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780549.86</v>
      </c>
      <c r="P3477" s="678">
        <f t="shared" ca="1" si="601"/>
        <v>153217.19</v>
      </c>
      <c r="Q3477" s="678">
        <f t="shared" ca="1" si="601"/>
        <v>2630133.91</v>
      </c>
      <c r="R3477" s="678">
        <f t="shared" ca="1" si="601"/>
        <v>263960</v>
      </c>
      <c r="S3477" s="678">
        <f t="shared" ca="1" si="601"/>
        <v>12467.94</v>
      </c>
      <c r="T3477" s="678">
        <f t="shared" ca="1" si="601"/>
        <v>175276.99</v>
      </c>
      <c r="U3477" s="678">
        <f t="shared" ca="1" si="601"/>
        <v>0</v>
      </c>
      <c r="V3477" s="678">
        <f t="shared" ca="1" si="598"/>
        <v>38985</v>
      </c>
      <c r="W3477" s="678">
        <f t="shared" ca="1" si="597"/>
        <v>6388388.0999999996</v>
      </c>
      <c r="X3477" s="678">
        <f t="shared" ca="1" si="599"/>
        <v>0</v>
      </c>
      <c r="Y3477" s="678">
        <f t="shared" ca="1" si="599"/>
        <v>0</v>
      </c>
      <c r="Z3477" s="678">
        <f t="shared" ca="1" si="599"/>
        <v>0</v>
      </c>
      <c r="AA3477" t="str">
        <f t="shared" si="594"/>
        <v>ASR_CMS_19</v>
      </c>
      <c r="AB3477" s="957">
        <f t="shared" si="595"/>
        <v>45406</v>
      </c>
      <c r="AC3477" t="str">
        <f t="shared" si="596"/>
        <v>Unaudited</v>
      </c>
    </row>
    <row r="3478" spans="1:29" x14ac:dyDescent="0.25">
      <c r="A3478" t="s">
        <v>421</v>
      </c>
      <c r="B3478" t="s">
        <v>1380</v>
      </c>
      <c r="C3478" t="s">
        <v>1381</v>
      </c>
      <c r="D3478">
        <v>1900</v>
      </c>
      <c r="E3478" s="957">
        <v>1</v>
      </c>
      <c r="F3478" t="s">
        <v>441</v>
      </c>
      <c r="G3478" s="957">
        <v>274</v>
      </c>
      <c r="H3478" t="s">
        <v>389</v>
      </c>
      <c r="I3478" s="958" t="s">
        <v>489</v>
      </c>
      <c r="J3478" s="958" t="s">
        <v>445</v>
      </c>
      <c r="K3478" s="958" t="s">
        <v>450</v>
      </c>
      <c r="L3478" s="937" t="s">
        <v>107</v>
      </c>
      <c r="M3478" s="958" t="s">
        <v>187</v>
      </c>
      <c r="N3478" s="678">
        <f t="shared" ca="1" si="592"/>
        <v>90749.15</v>
      </c>
      <c r="O3478" s="678">
        <f t="shared" ca="1" si="601"/>
        <v>23488.199999999997</v>
      </c>
      <c r="P3478" s="678">
        <f t="shared" ca="1" si="601"/>
        <v>0</v>
      </c>
      <c r="Q3478" s="678">
        <f t="shared" ca="1" si="601"/>
        <v>33103.33</v>
      </c>
      <c r="R3478" s="678">
        <f t="shared" ca="1" si="601"/>
        <v>0</v>
      </c>
      <c r="S3478" s="678">
        <f t="shared" ca="1" si="601"/>
        <v>0</v>
      </c>
      <c r="T3478" s="678">
        <f t="shared" ca="1" si="601"/>
        <v>0</v>
      </c>
      <c r="U3478" s="678">
        <f t="shared" ca="1" si="601"/>
        <v>0</v>
      </c>
      <c r="V3478" s="678">
        <f t="shared" ca="1" si="598"/>
        <v>0</v>
      </c>
      <c r="W3478" s="678">
        <f t="shared" ca="1" si="597"/>
        <v>34157.620000000003</v>
      </c>
      <c r="X3478" s="678">
        <f t="shared" ca="1" si="599"/>
        <v>0</v>
      </c>
      <c r="Y3478" s="678">
        <f t="shared" ca="1" si="599"/>
        <v>0</v>
      </c>
      <c r="Z3478" s="678">
        <f t="shared" ca="1" si="599"/>
        <v>0</v>
      </c>
      <c r="AA3478" t="str">
        <f t="shared" si="594"/>
        <v>ASR_CMS_19</v>
      </c>
      <c r="AB3478" s="957">
        <f t="shared" si="595"/>
        <v>45406</v>
      </c>
      <c r="AC3478" t="str">
        <f t="shared" si="596"/>
        <v>Unaudited</v>
      </c>
    </row>
    <row r="3479" spans="1:29" x14ac:dyDescent="0.25">
      <c r="A3479" t="s">
        <v>421</v>
      </c>
      <c r="B3479" t="s">
        <v>1380</v>
      </c>
      <c r="C3479" t="s">
        <v>1381</v>
      </c>
      <c r="D3479">
        <v>1900</v>
      </c>
      <c r="E3479" s="957">
        <v>1</v>
      </c>
      <c r="F3479" t="s">
        <v>441</v>
      </c>
      <c r="G3479" s="957">
        <v>274</v>
      </c>
      <c r="H3479" t="s">
        <v>389</v>
      </c>
      <c r="I3479" s="937" t="s">
        <v>489</v>
      </c>
      <c r="J3479" s="937" t="s">
        <v>445</v>
      </c>
      <c r="K3479" s="937" t="s">
        <v>450</v>
      </c>
      <c r="L3479" s="937" t="s">
        <v>1316</v>
      </c>
      <c r="M3479" s="937" t="s">
        <v>1317</v>
      </c>
      <c r="N3479" s="678">
        <f t="shared" ca="1" si="592"/>
        <v>68715.78</v>
      </c>
      <c r="O3479" s="678">
        <f t="shared" ca="1" si="601"/>
        <v>68715.78</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ASR_CMS_19</v>
      </c>
      <c r="AB3479" s="957">
        <f t="shared" si="595"/>
        <v>45406</v>
      </c>
      <c r="AC3479" t="str">
        <f t="shared" si="596"/>
        <v>Unaudited</v>
      </c>
    </row>
    <row r="3480" spans="1:29" x14ac:dyDescent="0.25">
      <c r="A3480" t="s">
        <v>421</v>
      </c>
      <c r="B3480" t="s">
        <v>1380</v>
      </c>
      <c r="C3480" t="s">
        <v>1381</v>
      </c>
      <c r="D3480">
        <v>1900</v>
      </c>
      <c r="E3480" s="957">
        <v>1</v>
      </c>
      <c r="F3480" t="s">
        <v>441</v>
      </c>
      <c r="G3480" s="957">
        <v>274</v>
      </c>
      <c r="H3480" t="s">
        <v>389</v>
      </c>
      <c r="I3480" s="937" t="s">
        <v>489</v>
      </c>
      <c r="J3480" s="937" t="s">
        <v>445</v>
      </c>
      <c r="K3480" s="937" t="s">
        <v>450</v>
      </c>
      <c r="L3480" s="937" t="s">
        <v>108</v>
      </c>
      <c r="M3480" s="958" t="s">
        <v>188</v>
      </c>
      <c r="N3480" s="678">
        <f t="shared" ca="1" si="592"/>
        <v>1705652.11</v>
      </c>
      <c r="O3480" s="678">
        <f t="shared" ca="1" si="601"/>
        <v>361597.61</v>
      </c>
      <c r="P3480" s="678">
        <f t="shared" ca="1" si="601"/>
        <v>30700.9</v>
      </c>
      <c r="Q3480" s="678">
        <f t="shared" ca="1" si="601"/>
        <v>615888.47</v>
      </c>
      <c r="R3480" s="678">
        <f t="shared" ca="1" si="601"/>
        <v>32230.699999999997</v>
      </c>
      <c r="S3480" s="678">
        <f t="shared" ca="1" si="601"/>
        <v>15.77</v>
      </c>
      <c r="T3480" s="678">
        <f t="shared" ca="1" si="601"/>
        <v>92545.499999999985</v>
      </c>
      <c r="U3480" s="678">
        <f t="shared" ca="1" si="601"/>
        <v>0</v>
      </c>
      <c r="V3480" s="678">
        <f t="shared" ca="1" si="598"/>
        <v>5677.3600000000006</v>
      </c>
      <c r="W3480" s="678">
        <f t="shared" ca="1" si="597"/>
        <v>566995.80000000005</v>
      </c>
      <c r="X3480" s="678">
        <f t="shared" ca="1" si="599"/>
        <v>0</v>
      </c>
      <c r="Y3480" s="678">
        <f t="shared" ca="1" si="599"/>
        <v>0</v>
      </c>
      <c r="Z3480" s="678">
        <f t="shared" ca="1" si="599"/>
        <v>0</v>
      </c>
      <c r="AA3480" t="str">
        <f t="shared" si="594"/>
        <v>ASR_CMS_19</v>
      </c>
      <c r="AB3480" s="957">
        <f t="shared" si="595"/>
        <v>45406</v>
      </c>
      <c r="AC3480" t="str">
        <f t="shared" si="596"/>
        <v>Unaudited</v>
      </c>
    </row>
    <row r="3481" spans="1:29" x14ac:dyDescent="0.25">
      <c r="A3481" t="s">
        <v>421</v>
      </c>
      <c r="B3481" t="s">
        <v>1380</v>
      </c>
      <c r="C3481" t="s">
        <v>1381</v>
      </c>
      <c r="D3481">
        <v>1900</v>
      </c>
      <c r="E3481" s="957">
        <v>1</v>
      </c>
      <c r="F3481" t="s">
        <v>441</v>
      </c>
      <c r="G3481" s="957">
        <v>274</v>
      </c>
      <c r="H3481" t="s">
        <v>389</v>
      </c>
      <c r="I3481" s="937" t="s">
        <v>489</v>
      </c>
      <c r="J3481" s="937" t="s">
        <v>445</v>
      </c>
      <c r="K3481" s="937" t="s">
        <v>450</v>
      </c>
      <c r="L3481" s="937" t="s">
        <v>109</v>
      </c>
      <c r="M3481" s="958" t="s">
        <v>161</v>
      </c>
      <c r="N3481" s="678">
        <f t="shared" ca="1" si="592"/>
        <v>2749884.0887604472</v>
      </c>
      <c r="O3481" s="678">
        <f t="shared" ca="1" si="601"/>
        <v>1326266.2723387107</v>
      </c>
      <c r="P3481" s="678">
        <f t="shared" ca="1" si="601"/>
        <v>58006.062421953276</v>
      </c>
      <c r="Q3481" s="678">
        <f t="shared" ca="1" si="601"/>
        <v>956542.18881369988</v>
      </c>
      <c r="R3481" s="678">
        <f t="shared" ca="1" si="601"/>
        <v>79792.72523462183</v>
      </c>
      <c r="S3481" s="678">
        <f t="shared" ca="1" si="601"/>
        <v>2100.8972657161462</v>
      </c>
      <c r="T3481" s="678">
        <f t="shared" ca="1" si="601"/>
        <v>114922.7521737842</v>
      </c>
      <c r="U3481" s="678">
        <f t="shared" ca="1" si="601"/>
        <v>0</v>
      </c>
      <c r="V3481" s="678">
        <f t="shared" ca="1" si="598"/>
        <v>5658.0308812233434</v>
      </c>
      <c r="W3481" s="678">
        <f t="shared" ca="1" si="597"/>
        <v>206595.15963073817</v>
      </c>
      <c r="X3481" s="678">
        <f t="shared" ca="1" si="599"/>
        <v>0</v>
      </c>
      <c r="Y3481" s="678">
        <f t="shared" ca="1" si="599"/>
        <v>0</v>
      </c>
      <c r="Z3481" s="678">
        <f t="shared" ca="1" si="599"/>
        <v>0</v>
      </c>
      <c r="AA3481" t="str">
        <f t="shared" si="594"/>
        <v>ASR_CMS_19</v>
      </c>
      <c r="AB3481" s="957">
        <f t="shared" si="595"/>
        <v>45406</v>
      </c>
      <c r="AC3481" t="str">
        <f t="shared" si="596"/>
        <v>Unaudited</v>
      </c>
    </row>
    <row r="3482" spans="1:29" x14ac:dyDescent="0.25">
      <c r="A3482" t="s">
        <v>421</v>
      </c>
      <c r="B3482" t="s">
        <v>1380</v>
      </c>
      <c r="C3482" t="s">
        <v>1381</v>
      </c>
      <c r="D3482">
        <v>1900</v>
      </c>
      <c r="E3482" s="957">
        <v>1</v>
      </c>
      <c r="F3482" t="s">
        <v>441</v>
      </c>
      <c r="G3482" s="957">
        <v>274</v>
      </c>
      <c r="H3482" t="s">
        <v>389</v>
      </c>
      <c r="I3482" s="937" t="s">
        <v>489</v>
      </c>
      <c r="J3482" s="937" t="s">
        <v>445</v>
      </c>
      <c r="K3482" s="937" t="s">
        <v>450</v>
      </c>
      <c r="L3482" s="937" t="s">
        <v>110</v>
      </c>
      <c r="M3482" s="958" t="s">
        <v>135</v>
      </c>
      <c r="N3482" s="678">
        <f t="shared" ca="1" si="592"/>
        <v>28382.958269596536</v>
      </c>
      <c r="O3482" s="678">
        <f t="shared" ca="1" si="601"/>
        <v>17281.37777400537</v>
      </c>
      <c r="P3482" s="678">
        <f t="shared" ca="1" si="601"/>
        <v>2318.3068406791604</v>
      </c>
      <c r="Q3482" s="678">
        <f t="shared" ca="1" si="601"/>
        <v>6277.849224610005</v>
      </c>
      <c r="R3482" s="678">
        <f t="shared" ca="1" si="601"/>
        <v>935.88392451583013</v>
      </c>
      <c r="S3482" s="678">
        <f t="shared" ca="1" si="601"/>
        <v>28.116983866091623</v>
      </c>
      <c r="T3482" s="678">
        <f t="shared" ca="1" si="601"/>
        <v>1080.917792575158</v>
      </c>
      <c r="U3482" s="678">
        <f t="shared" ca="1" si="601"/>
        <v>4.3256898255525567</v>
      </c>
      <c r="V3482" s="678">
        <f t="shared" ca="1" si="598"/>
        <v>91.920908792991838</v>
      </c>
      <c r="W3482" s="678">
        <f t="shared" ca="1" si="597"/>
        <v>364.2591307263778</v>
      </c>
      <c r="X3482" s="678">
        <f t="shared" ca="1" si="599"/>
        <v>0</v>
      </c>
      <c r="Y3482" s="678">
        <f t="shared" ca="1" si="599"/>
        <v>0</v>
      </c>
      <c r="Z3482" s="678">
        <f t="shared" ca="1" si="599"/>
        <v>0</v>
      </c>
      <c r="AA3482" t="str">
        <f t="shared" si="594"/>
        <v>ASR_CMS_19</v>
      </c>
      <c r="AB3482" s="957">
        <f t="shared" si="595"/>
        <v>45406</v>
      </c>
      <c r="AC3482" t="str">
        <f t="shared" si="596"/>
        <v>Unaudited</v>
      </c>
    </row>
    <row r="3483" spans="1:29" x14ac:dyDescent="0.25">
      <c r="A3483" t="s">
        <v>421</v>
      </c>
      <c r="B3483" t="s">
        <v>1380</v>
      </c>
      <c r="C3483" t="s">
        <v>1381</v>
      </c>
      <c r="D3483">
        <v>1900</v>
      </c>
      <c r="E3483" s="957">
        <v>1</v>
      </c>
      <c r="F3483" t="s">
        <v>441</v>
      </c>
      <c r="G3483" s="957">
        <v>274</v>
      </c>
      <c r="H3483" t="s">
        <v>389</v>
      </c>
      <c r="I3483" s="937" t="s">
        <v>489</v>
      </c>
      <c r="J3483" s="937" t="s">
        <v>445</v>
      </c>
      <c r="K3483" s="937" t="s">
        <v>450</v>
      </c>
      <c r="L3483" s="943" t="s">
        <v>111</v>
      </c>
      <c r="M3483" s="959" t="s">
        <v>163</v>
      </c>
      <c r="N3483" s="678">
        <f t="shared" ca="1" si="592"/>
        <v>38173.575491794865</v>
      </c>
      <c r="O3483" s="678">
        <f t="shared" ca="1" si="601"/>
        <v>6489.8380553545931</v>
      </c>
      <c r="P3483" s="678">
        <f t="shared" ca="1" si="601"/>
        <v>613.2795615239412</v>
      </c>
      <c r="Q3483" s="678">
        <f t="shared" ca="1" si="601"/>
        <v>10737.561929010346</v>
      </c>
      <c r="R3483" s="678">
        <f t="shared" ca="1" si="601"/>
        <v>952.99438159653675</v>
      </c>
      <c r="S3483" s="678">
        <f t="shared" ca="1" si="601"/>
        <v>36.974730606594846</v>
      </c>
      <c r="T3483" s="678">
        <f t="shared" ca="1" si="601"/>
        <v>970.218301280226</v>
      </c>
      <c r="U3483" s="678">
        <f t="shared" ca="1" si="601"/>
        <v>0</v>
      </c>
      <c r="V3483" s="678">
        <f t="shared" ca="1" si="598"/>
        <v>127.57469162161176</v>
      </c>
      <c r="W3483" s="678">
        <f t="shared" ca="1" si="597"/>
        <v>18245.133840801009</v>
      </c>
      <c r="X3483" s="678">
        <f t="shared" ca="1" si="599"/>
        <v>0</v>
      </c>
      <c r="Y3483" s="678">
        <f t="shared" ca="1" si="599"/>
        <v>0</v>
      </c>
      <c r="Z3483" s="678">
        <f t="shared" ca="1" si="599"/>
        <v>0</v>
      </c>
      <c r="AA3483" t="str">
        <f t="shared" si="594"/>
        <v>ASR_CMS_19</v>
      </c>
      <c r="AB3483" s="957">
        <f t="shared" si="595"/>
        <v>45406</v>
      </c>
      <c r="AC3483" t="str">
        <f t="shared" si="596"/>
        <v>Unaudited</v>
      </c>
    </row>
    <row r="3484" spans="1:29" x14ac:dyDescent="0.25">
      <c r="A3484" t="s">
        <v>421</v>
      </c>
      <c r="B3484" t="s">
        <v>1380</v>
      </c>
      <c r="C3484" t="s">
        <v>1381</v>
      </c>
      <c r="D3484">
        <v>1900</v>
      </c>
      <c r="E3484" s="957">
        <v>1</v>
      </c>
      <c r="F3484" t="s">
        <v>441</v>
      </c>
      <c r="G3484" s="957">
        <v>274</v>
      </c>
      <c r="H3484" t="s">
        <v>389</v>
      </c>
      <c r="I3484" s="937" t="s">
        <v>489</v>
      </c>
      <c r="J3484" s="937" t="s">
        <v>445</v>
      </c>
      <c r="K3484" s="937" t="s">
        <v>450</v>
      </c>
      <c r="L3484" s="937" t="s">
        <v>112</v>
      </c>
      <c r="M3484" s="958" t="s">
        <v>464</v>
      </c>
      <c r="N3484" s="678">
        <f t="shared" ca="1" si="592"/>
        <v>262591.38110530283</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58638.11322590935</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9985.935629533642</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76719.139033744781</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9763.3129038012557</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357.36978239442493</v>
      </c>
      <c r="T3484" s="678">
        <f t="shared" ca="1" si="602"/>
        <v>9634.0166285330815</v>
      </c>
      <c r="U3484" s="678">
        <f t="shared" ca="1" si="602"/>
        <v>2.3220100906940178</v>
      </c>
      <c r="V3484" s="678">
        <f t="shared" ca="1" si="602"/>
        <v>1110.3889394934372</v>
      </c>
      <c r="W3484" s="678">
        <f t="shared" ca="1" si="597"/>
        <v>96380.782951802146</v>
      </c>
      <c r="X3484" s="678">
        <f t="shared" ca="1" si="602"/>
        <v>0</v>
      </c>
      <c r="Y3484" s="678">
        <f t="shared" ca="1" si="602"/>
        <v>0</v>
      </c>
      <c r="Z3484" s="678">
        <f t="shared" ca="1" si="602"/>
        <v>0</v>
      </c>
      <c r="AA3484" t="str">
        <f t="shared" si="594"/>
        <v>ASR_CMS_19</v>
      </c>
      <c r="AB3484" s="957">
        <f t="shared" si="595"/>
        <v>45406</v>
      </c>
      <c r="AC3484" t="str">
        <f t="shared" si="596"/>
        <v>Unaudited</v>
      </c>
    </row>
    <row r="3485" spans="1:29" x14ac:dyDescent="0.25">
      <c r="A3485" t="s">
        <v>421</v>
      </c>
      <c r="B3485" t="s">
        <v>1380</v>
      </c>
      <c r="C3485" t="s">
        <v>1381</v>
      </c>
      <c r="D3485">
        <v>1900</v>
      </c>
      <c r="E3485" s="957">
        <v>1</v>
      </c>
      <c r="F3485" t="s">
        <v>441</v>
      </c>
      <c r="G3485" s="957">
        <v>274</v>
      </c>
      <c r="H3485" t="s">
        <v>389</v>
      </c>
      <c r="I3485" s="937" t="s">
        <v>489</v>
      </c>
      <c r="J3485" s="937" t="s">
        <v>445</v>
      </c>
      <c r="K3485" s="937" t="s">
        <v>6</v>
      </c>
      <c r="L3485" s="937" t="s">
        <v>118</v>
      </c>
      <c r="M3485" s="958" t="s">
        <v>189</v>
      </c>
      <c r="N3485" s="678">
        <f t="shared" ca="1" si="592"/>
        <v>78796.555559531596</v>
      </c>
      <c r="O3485" s="678">
        <f t="shared" ca="1" si="602"/>
        <v>29906.299992779499</v>
      </c>
      <c r="P3485" s="678">
        <f t="shared" ca="1" si="602"/>
        <v>2705.7865220908207</v>
      </c>
      <c r="Q3485" s="678">
        <f t="shared" ca="1" si="602"/>
        <v>27809.973738080807</v>
      </c>
      <c r="R3485" s="678">
        <f t="shared" ca="1" si="602"/>
        <v>4527.3379508734943</v>
      </c>
      <c r="S3485" s="678">
        <f t="shared" ca="1" si="602"/>
        <v>57.983368695612121</v>
      </c>
      <c r="T3485" s="678">
        <f t="shared" ca="1" si="602"/>
        <v>4170.3843729101791</v>
      </c>
      <c r="U3485" s="678">
        <f t="shared" ca="1" si="602"/>
        <v>0</v>
      </c>
      <c r="V3485" s="678">
        <f t="shared" ca="1" si="602"/>
        <v>1038.7701832435873</v>
      </c>
      <c r="W3485" s="678">
        <f t="shared" ca="1" si="597"/>
        <v>8580.0194308576065</v>
      </c>
      <c r="X3485" s="678">
        <f t="shared" ca="1" si="602"/>
        <v>0</v>
      </c>
      <c r="Y3485" s="678">
        <f t="shared" ca="1" si="602"/>
        <v>0</v>
      </c>
      <c r="Z3485" s="678">
        <f t="shared" ca="1" si="602"/>
        <v>0</v>
      </c>
      <c r="AA3485" t="str">
        <f t="shared" si="594"/>
        <v>ASR_CMS_19</v>
      </c>
      <c r="AB3485" s="957">
        <f t="shared" si="595"/>
        <v>45406</v>
      </c>
      <c r="AC3485" t="str">
        <f t="shared" si="596"/>
        <v>Unaudited</v>
      </c>
    </row>
    <row r="3486" spans="1:29" x14ac:dyDescent="0.25">
      <c r="A3486" t="s">
        <v>421</v>
      </c>
      <c r="B3486" t="s">
        <v>1380</v>
      </c>
      <c r="C3486" t="s">
        <v>1381</v>
      </c>
      <c r="D3486">
        <v>1900</v>
      </c>
      <c r="E3486" s="957">
        <v>1</v>
      </c>
      <c r="F3486" t="s">
        <v>441</v>
      </c>
      <c r="G3486" s="957">
        <v>274</v>
      </c>
      <c r="H3486" t="s">
        <v>389</v>
      </c>
      <c r="I3486" s="937" t="s">
        <v>489</v>
      </c>
      <c r="J3486" s="937" t="s">
        <v>445</v>
      </c>
      <c r="K3486" s="937" t="s">
        <v>6</v>
      </c>
      <c r="L3486" s="937" t="s">
        <v>45</v>
      </c>
      <c r="M3486" s="958" t="s">
        <v>164</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ASR_CMS_19</v>
      </c>
      <c r="AB3486" s="957">
        <f t="shared" si="595"/>
        <v>45406</v>
      </c>
      <c r="AC3486" t="str">
        <f t="shared" si="596"/>
        <v>Unaudited</v>
      </c>
    </row>
    <row r="3487" spans="1:29" x14ac:dyDescent="0.25">
      <c r="A3487" t="s">
        <v>421</v>
      </c>
      <c r="B3487" t="s">
        <v>1380</v>
      </c>
      <c r="C3487" t="s">
        <v>1381</v>
      </c>
      <c r="D3487">
        <v>1900</v>
      </c>
      <c r="E3487" s="957">
        <v>1</v>
      </c>
      <c r="F3487" t="s">
        <v>441</v>
      </c>
      <c r="G3487" s="957">
        <v>274</v>
      </c>
      <c r="H3487" t="s">
        <v>389</v>
      </c>
      <c r="I3487" s="937" t="s">
        <v>489</v>
      </c>
      <c r="J3487" s="937" t="s">
        <v>445</v>
      </c>
      <c r="K3487" s="937" t="s">
        <v>6</v>
      </c>
      <c r="L3487" s="937" t="s">
        <v>46</v>
      </c>
      <c r="M3487" s="958" t="s">
        <v>165</v>
      </c>
      <c r="N3487" s="678">
        <f t="shared" ca="1" si="592"/>
        <v>1.7853732692418847</v>
      </c>
      <c r="O3487" s="678">
        <f t="shared" ca="1" si="602"/>
        <v>0.96181676801394711</v>
      </c>
      <c r="P3487" s="678">
        <f t="shared" ca="1" si="602"/>
        <v>0</v>
      </c>
      <c r="Q3487" s="678">
        <f t="shared" ca="1" si="602"/>
        <v>0</v>
      </c>
      <c r="R3487" s="678">
        <f t="shared" ca="1" si="602"/>
        <v>0.82355650122793744</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ASR_CMS_19</v>
      </c>
      <c r="AB3487" s="957">
        <f t="shared" si="595"/>
        <v>45406</v>
      </c>
      <c r="AC3487" t="str">
        <f t="shared" si="596"/>
        <v>Unaudited</v>
      </c>
    </row>
    <row r="3488" spans="1:29" x14ac:dyDescent="0.25">
      <c r="A3488" t="s">
        <v>421</v>
      </c>
      <c r="B3488" t="s">
        <v>1380</v>
      </c>
      <c r="C3488" t="s">
        <v>1381</v>
      </c>
      <c r="D3488">
        <v>1900</v>
      </c>
      <c r="E3488" s="957">
        <v>1</v>
      </c>
      <c r="F3488" t="s">
        <v>441</v>
      </c>
      <c r="G3488" s="957">
        <v>274</v>
      </c>
      <c r="H3488" t="s">
        <v>389</v>
      </c>
      <c r="I3488" s="937" t="s">
        <v>489</v>
      </c>
      <c r="J3488" s="937" t="s">
        <v>445</v>
      </c>
      <c r="K3488" s="937" t="s">
        <v>6</v>
      </c>
      <c r="L3488" s="937" t="s">
        <v>166</v>
      </c>
      <c r="M3488" s="958" t="s">
        <v>462</v>
      </c>
      <c r="N3488" s="678">
        <f t="shared" ca="1" si="592"/>
        <v>128405.95698512101</v>
      </c>
      <c r="O3488" s="678">
        <f t="shared" ca="1" si="602"/>
        <v>28673.763064429535</v>
      </c>
      <c r="P3488" s="678">
        <f t="shared" ca="1" si="602"/>
        <v>4883.0758096659783</v>
      </c>
      <c r="Q3488" s="678">
        <f t="shared" ca="1" si="602"/>
        <v>37515.300103288937</v>
      </c>
      <c r="R3488" s="678">
        <f t="shared" ca="1" si="602"/>
        <v>4774.21433818897</v>
      </c>
      <c r="S3488" s="678">
        <f t="shared" ca="1" si="602"/>
        <v>174.75215185192499</v>
      </c>
      <c r="T3488" s="678">
        <f t="shared" ca="1" si="602"/>
        <v>4710.9890644174611</v>
      </c>
      <c r="U3488" s="678">
        <f t="shared" ca="1" si="602"/>
        <v>1.1354520722258843</v>
      </c>
      <c r="V3488" s="678">
        <f t="shared" ca="1" si="602"/>
        <v>542.97499712746333</v>
      </c>
      <c r="W3488" s="678">
        <f t="shared" ca="1" si="597"/>
        <v>47129.752004078517</v>
      </c>
      <c r="X3488" s="678">
        <f t="shared" ca="1" si="602"/>
        <v>0</v>
      </c>
      <c r="Y3488" s="678">
        <f t="shared" ca="1" si="602"/>
        <v>0</v>
      </c>
      <c r="Z3488" s="678">
        <f t="shared" ca="1" si="602"/>
        <v>0</v>
      </c>
      <c r="AA3488" t="str">
        <f t="shared" si="594"/>
        <v>ASR_CMS_19</v>
      </c>
      <c r="AB3488" s="957">
        <f t="shared" si="595"/>
        <v>45406</v>
      </c>
      <c r="AC3488" t="str">
        <f t="shared" si="596"/>
        <v>Unaudited</v>
      </c>
    </row>
    <row r="3489" spans="1:29" x14ac:dyDescent="0.25">
      <c r="A3489" t="s">
        <v>421</v>
      </c>
      <c r="B3489" t="s">
        <v>1380</v>
      </c>
      <c r="C3489" t="s">
        <v>1381</v>
      </c>
      <c r="D3489">
        <v>1900</v>
      </c>
      <c r="E3489" s="957">
        <v>1</v>
      </c>
      <c r="F3489" t="s">
        <v>441</v>
      </c>
      <c r="G3489" s="957">
        <v>274</v>
      </c>
      <c r="H3489" t="s">
        <v>389</v>
      </c>
      <c r="I3489" s="937" t="s">
        <v>489</v>
      </c>
      <c r="J3489" s="937" t="s">
        <v>445</v>
      </c>
      <c r="K3489" s="937" t="s">
        <v>435</v>
      </c>
      <c r="L3489" s="937" t="s">
        <v>121</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ASR_CMS_19</v>
      </c>
      <c r="AB3489" s="957">
        <f t="shared" si="595"/>
        <v>45406</v>
      </c>
      <c r="AC3489" t="str">
        <f t="shared" si="596"/>
        <v>Unaudited</v>
      </c>
    </row>
    <row r="3490" spans="1:29" x14ac:dyDescent="0.25">
      <c r="A3490" t="s">
        <v>421</v>
      </c>
      <c r="B3490" t="s">
        <v>1380</v>
      </c>
      <c r="C3490" t="s">
        <v>1381</v>
      </c>
      <c r="D3490">
        <v>1900</v>
      </c>
      <c r="E3490" s="957">
        <v>1</v>
      </c>
      <c r="F3490" t="s">
        <v>441</v>
      </c>
      <c r="G3490" s="957">
        <v>274</v>
      </c>
      <c r="H3490" t="s">
        <v>389</v>
      </c>
      <c r="I3490" s="937" t="s">
        <v>489</v>
      </c>
      <c r="J3490" s="937" t="s">
        <v>445</v>
      </c>
      <c r="K3490" s="937" t="s">
        <v>435</v>
      </c>
      <c r="L3490" s="937" t="s">
        <v>938</v>
      </c>
      <c r="M3490" s="958" t="s">
        <v>930</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ASR_CMS_19</v>
      </c>
      <c r="AB3490" s="957">
        <f t="shared" si="595"/>
        <v>45406</v>
      </c>
      <c r="AC3490" t="str">
        <f t="shared" si="596"/>
        <v>Unaudited</v>
      </c>
    </row>
    <row r="3491" spans="1:29" x14ac:dyDescent="0.25">
      <c r="A3491" t="s">
        <v>421</v>
      </c>
      <c r="B3491" t="s">
        <v>1380</v>
      </c>
      <c r="C3491" t="s">
        <v>1381</v>
      </c>
      <c r="D3491">
        <v>1900</v>
      </c>
      <c r="E3491" s="957">
        <v>1</v>
      </c>
      <c r="F3491" t="s">
        <v>441</v>
      </c>
      <c r="G3491" s="957">
        <v>274</v>
      </c>
      <c r="H3491" t="s">
        <v>389</v>
      </c>
      <c r="I3491" s="937" t="s">
        <v>489</v>
      </c>
      <c r="J3491" s="937" t="s">
        <v>445</v>
      </c>
      <c r="K3491" s="937" t="s">
        <v>435</v>
      </c>
      <c r="L3491" s="937" t="s">
        <v>168</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ASR_CMS_19</v>
      </c>
      <c r="AB3491" s="957">
        <f t="shared" si="595"/>
        <v>45406</v>
      </c>
      <c r="AC3491" t="str">
        <f t="shared" si="596"/>
        <v>Unaudited</v>
      </c>
    </row>
    <row r="3492" spans="1:29" x14ac:dyDescent="0.25">
      <c r="A3492" t="s">
        <v>421</v>
      </c>
      <c r="B3492" t="s">
        <v>1380</v>
      </c>
      <c r="C3492" t="s">
        <v>1381</v>
      </c>
      <c r="D3492">
        <v>1900</v>
      </c>
      <c r="E3492" s="957">
        <v>1</v>
      </c>
      <c r="F3492" t="s">
        <v>441</v>
      </c>
      <c r="G3492" s="957">
        <v>274</v>
      </c>
      <c r="H3492" t="s">
        <v>389</v>
      </c>
      <c r="I3492" s="937" t="s">
        <v>489</v>
      </c>
      <c r="J3492" s="937" t="s">
        <v>445</v>
      </c>
      <c r="K3492" s="937" t="s">
        <v>435</v>
      </c>
      <c r="L3492" s="937" t="s">
        <v>169</v>
      </c>
      <c r="M3492" s="958" t="s">
        <v>330</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ASR_CMS_19</v>
      </c>
      <c r="AB3492" s="957">
        <f t="shared" si="595"/>
        <v>45406</v>
      </c>
      <c r="AC3492" t="str">
        <f t="shared" si="596"/>
        <v>Unaudited</v>
      </c>
    </row>
    <row r="3493" spans="1:29" x14ac:dyDescent="0.25">
      <c r="A3493" t="s">
        <v>421</v>
      </c>
      <c r="B3493" t="s">
        <v>1380</v>
      </c>
      <c r="C3493" t="s">
        <v>1381</v>
      </c>
      <c r="D3493">
        <v>1900</v>
      </c>
      <c r="E3493" s="957">
        <v>1</v>
      </c>
      <c r="F3493" t="s">
        <v>441</v>
      </c>
      <c r="G3493" s="957">
        <v>274</v>
      </c>
      <c r="H3493" t="s">
        <v>389</v>
      </c>
      <c r="I3493" s="937" t="s">
        <v>489</v>
      </c>
      <c r="J3493" s="937" t="s">
        <v>451</v>
      </c>
      <c r="K3493" s="937" t="s">
        <v>436</v>
      </c>
      <c r="L3493" s="945" t="s">
        <v>122</v>
      </c>
      <c r="M3493" s="960" t="s">
        <v>27</v>
      </c>
      <c r="N3493" s="678">
        <f t="shared" ca="1" si="592"/>
        <v>1809760.5028041855</v>
      </c>
      <c r="O3493" s="678">
        <f t="shared" ca="1" si="602"/>
        <v>39.902073461557407</v>
      </c>
      <c r="P3493" s="678">
        <f t="shared" ca="1" si="602"/>
        <v>1809720.6007307239</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ASR_CMS_19</v>
      </c>
      <c r="AB3493" s="957">
        <f t="shared" si="595"/>
        <v>45406</v>
      </c>
      <c r="AC3493" t="str">
        <f t="shared" si="596"/>
        <v>Unaudited</v>
      </c>
    </row>
    <row r="3494" spans="1:29" x14ac:dyDescent="0.25">
      <c r="A3494" t="s">
        <v>421</v>
      </c>
      <c r="B3494" t="s">
        <v>1380</v>
      </c>
      <c r="C3494" t="s">
        <v>1381</v>
      </c>
      <c r="D3494">
        <v>1900</v>
      </c>
      <c r="E3494" s="957">
        <v>1</v>
      </c>
      <c r="F3494" t="s">
        <v>441</v>
      </c>
      <c r="G3494" s="957">
        <v>274</v>
      </c>
      <c r="H3494" t="s">
        <v>389</v>
      </c>
      <c r="I3494" s="937" t="s">
        <v>489</v>
      </c>
      <c r="J3494" s="937" t="s">
        <v>451</v>
      </c>
      <c r="K3494" s="937" t="s">
        <v>436</v>
      </c>
      <c r="L3494" s="947" t="s">
        <v>123</v>
      </c>
      <c r="M3494" s="961" t="s">
        <v>98</v>
      </c>
      <c r="N3494" s="678">
        <f t="shared" ca="1" si="592"/>
        <v>225672.78716072085</v>
      </c>
      <c r="O3494" s="678">
        <f t="shared" ca="1" si="602"/>
        <v>20745.946971951525</v>
      </c>
      <c r="P3494" s="678">
        <f t="shared" ca="1" si="602"/>
        <v>204926.84018876933</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ASR_CMS_19</v>
      </c>
      <c r="AB3494" s="957">
        <f t="shared" si="595"/>
        <v>45406</v>
      </c>
      <c r="AC3494" t="str">
        <f t="shared" si="596"/>
        <v>Unaudited</v>
      </c>
    </row>
    <row r="3495" spans="1:29" x14ac:dyDescent="0.25">
      <c r="A3495" t="s">
        <v>421</v>
      </c>
      <c r="B3495" t="s">
        <v>1380</v>
      </c>
      <c r="C3495" t="s">
        <v>1381</v>
      </c>
      <c r="D3495">
        <v>1900</v>
      </c>
      <c r="E3495" s="957">
        <v>1</v>
      </c>
      <c r="F3495" t="s">
        <v>441</v>
      </c>
      <c r="G3495" s="957">
        <v>274</v>
      </c>
      <c r="H3495" t="s">
        <v>389</v>
      </c>
      <c r="I3495" s="958" t="s">
        <v>489</v>
      </c>
      <c r="J3495" s="958" t="s">
        <v>451</v>
      </c>
      <c r="K3495" s="958" t="s">
        <v>436</v>
      </c>
      <c r="L3495" s="937" t="s">
        <v>124</v>
      </c>
      <c r="M3495" s="958" t="s">
        <v>99</v>
      </c>
      <c r="N3495" s="678">
        <f t="shared" ca="1" si="592"/>
        <v>183201.61943423329</v>
      </c>
      <c r="O3495" s="678">
        <f t="shared" ca="1" si="602"/>
        <v>33099.564072355723</v>
      </c>
      <c r="P3495" s="678">
        <f t="shared" ca="1" si="602"/>
        <v>150102.05536187757</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ASR_CMS_19</v>
      </c>
      <c r="AB3495" s="957">
        <f t="shared" si="595"/>
        <v>45406</v>
      </c>
      <c r="AC3495" t="str">
        <f t="shared" si="596"/>
        <v>Unaudited</v>
      </c>
    </row>
    <row r="3496" spans="1:29" x14ac:dyDescent="0.25">
      <c r="A3496" t="s">
        <v>421</v>
      </c>
      <c r="B3496" t="s">
        <v>1380</v>
      </c>
      <c r="C3496" t="s">
        <v>1381</v>
      </c>
      <c r="D3496">
        <v>1900</v>
      </c>
      <c r="E3496" s="957">
        <v>1</v>
      </c>
      <c r="F3496" t="s">
        <v>441</v>
      </c>
      <c r="G3496" s="957">
        <v>274</v>
      </c>
      <c r="H3496" t="s">
        <v>389</v>
      </c>
      <c r="I3496" s="937" t="s">
        <v>489</v>
      </c>
      <c r="J3496" s="937" t="s">
        <v>451</v>
      </c>
      <c r="K3496" s="937" t="s">
        <v>436</v>
      </c>
      <c r="L3496" s="937" t="s">
        <v>125</v>
      </c>
      <c r="M3496" s="962" t="s">
        <v>100</v>
      </c>
      <c r="N3496" s="678">
        <f t="shared" ca="1" si="592"/>
        <v>10852.535748062039</v>
      </c>
      <c r="O3496" s="678">
        <f t="shared" ca="1" si="602"/>
        <v>10099.829279268655</v>
      </c>
      <c r="P3496" s="678">
        <f t="shared" ca="1" si="602"/>
        <v>752.70646879338278</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ASR_CMS_19</v>
      </c>
      <c r="AB3496" s="957">
        <f t="shared" si="595"/>
        <v>45406</v>
      </c>
      <c r="AC3496" t="str">
        <f t="shared" si="596"/>
        <v>Unaudited</v>
      </c>
    </row>
    <row r="3497" spans="1:29" x14ac:dyDescent="0.25">
      <c r="A3497" t="s">
        <v>421</v>
      </c>
      <c r="B3497" t="s">
        <v>1380</v>
      </c>
      <c r="C3497" t="s">
        <v>1381</v>
      </c>
      <c r="D3497">
        <v>1900</v>
      </c>
      <c r="E3497" s="957">
        <v>1</v>
      </c>
      <c r="F3497" t="s">
        <v>441</v>
      </c>
      <c r="G3497" s="957">
        <v>274</v>
      </c>
      <c r="H3497" t="s">
        <v>389</v>
      </c>
      <c r="I3497" s="937" t="s">
        <v>489</v>
      </c>
      <c r="J3497" s="937" t="s">
        <v>451</v>
      </c>
      <c r="K3497" s="937" t="s">
        <v>436</v>
      </c>
      <c r="L3497" s="937" t="s">
        <v>126</v>
      </c>
      <c r="M3497" s="962" t="s">
        <v>101</v>
      </c>
      <c r="N3497" s="678">
        <f t="shared" ca="1" si="592"/>
        <v>225001.40448850469</v>
      </c>
      <c r="O3497" s="678">
        <f t="shared" ca="1" si="602"/>
        <v>35915.217589294967</v>
      </c>
      <c r="P3497" s="678">
        <f t="shared" ca="1" si="602"/>
        <v>189086.18689920972</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ASR_CMS_19</v>
      </c>
      <c r="AB3497" s="957">
        <f t="shared" si="595"/>
        <v>45406</v>
      </c>
      <c r="AC3497" t="str">
        <f t="shared" si="596"/>
        <v>Unaudited</v>
      </c>
    </row>
    <row r="3498" spans="1:29" x14ac:dyDescent="0.25">
      <c r="A3498" t="s">
        <v>421</v>
      </c>
      <c r="B3498" t="s">
        <v>1380</v>
      </c>
      <c r="C3498" t="s">
        <v>1381</v>
      </c>
      <c r="D3498">
        <v>1900</v>
      </c>
      <c r="E3498" s="957">
        <v>1</v>
      </c>
      <c r="F3498" t="s">
        <v>441</v>
      </c>
      <c r="G3498" s="957">
        <v>274</v>
      </c>
      <c r="H3498" t="s">
        <v>389</v>
      </c>
      <c r="I3498" s="937" t="s">
        <v>489</v>
      </c>
      <c r="J3498" s="937" t="s">
        <v>451</v>
      </c>
      <c r="K3498" s="937" t="s">
        <v>436</v>
      </c>
      <c r="L3498" s="937" t="s">
        <v>127</v>
      </c>
      <c r="M3498" s="962" t="s">
        <v>28</v>
      </c>
      <c r="N3498" s="678">
        <f t="shared" ca="1" si="592"/>
        <v>10429.684101087927</v>
      </c>
      <c r="O3498" s="678">
        <f t="shared" ca="1" si="602"/>
        <v>10429.684101087927</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ASR_CMS_19</v>
      </c>
      <c r="AB3498" s="957">
        <f t="shared" si="595"/>
        <v>45406</v>
      </c>
      <c r="AC3498" t="str">
        <f t="shared" si="596"/>
        <v>Unaudited</v>
      </c>
    </row>
    <row r="3499" spans="1:29" x14ac:dyDescent="0.25">
      <c r="A3499" t="s">
        <v>421</v>
      </c>
      <c r="B3499" t="s">
        <v>1380</v>
      </c>
      <c r="C3499" t="s">
        <v>1381</v>
      </c>
      <c r="D3499">
        <v>1900</v>
      </c>
      <c r="E3499" s="957">
        <v>1</v>
      </c>
      <c r="F3499" t="s">
        <v>441</v>
      </c>
      <c r="G3499" s="957">
        <v>274</v>
      </c>
      <c r="H3499" t="s">
        <v>389</v>
      </c>
      <c r="I3499" s="937" t="s">
        <v>489</v>
      </c>
      <c r="J3499" s="937" t="s">
        <v>437</v>
      </c>
      <c r="K3499" s="937" t="s">
        <v>437</v>
      </c>
      <c r="L3499" s="937" t="s">
        <v>129</v>
      </c>
      <c r="M3499" s="962" t="s">
        <v>327</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ASR_CMS_19</v>
      </c>
      <c r="AB3499" s="957">
        <f t="shared" si="595"/>
        <v>45406</v>
      </c>
      <c r="AC3499" t="str">
        <f t="shared" si="596"/>
        <v>Unaudited</v>
      </c>
    </row>
    <row r="3500" spans="1:29" x14ac:dyDescent="0.25">
      <c r="A3500" t="s">
        <v>421</v>
      </c>
      <c r="B3500" t="s">
        <v>1380</v>
      </c>
      <c r="C3500" t="s">
        <v>1381</v>
      </c>
      <c r="D3500">
        <v>1900</v>
      </c>
      <c r="E3500" s="957">
        <v>1</v>
      </c>
      <c r="F3500" t="s">
        <v>441</v>
      </c>
      <c r="G3500" s="957">
        <v>274</v>
      </c>
      <c r="H3500" t="s">
        <v>389</v>
      </c>
      <c r="I3500" s="937" t="s">
        <v>489</v>
      </c>
      <c r="J3500" s="937" t="s">
        <v>437</v>
      </c>
      <c r="K3500" s="937" t="s">
        <v>437</v>
      </c>
      <c r="L3500" s="937" t="s">
        <v>130</v>
      </c>
      <c r="M3500" s="962" t="s">
        <v>326</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ASR_CMS_19</v>
      </c>
      <c r="AB3500" s="957">
        <f t="shared" si="595"/>
        <v>45406</v>
      </c>
      <c r="AC3500" t="str">
        <f t="shared" si="596"/>
        <v>Unaudited</v>
      </c>
    </row>
    <row r="3501" spans="1:29" ht="30" x14ac:dyDescent="0.25">
      <c r="A3501" t="s">
        <v>421</v>
      </c>
      <c r="B3501" t="s">
        <v>1380</v>
      </c>
      <c r="C3501" t="s">
        <v>1381</v>
      </c>
      <c r="D3501">
        <v>1900</v>
      </c>
      <c r="E3501" s="957">
        <v>1</v>
      </c>
      <c r="F3501" t="s">
        <v>441</v>
      </c>
      <c r="G3501" s="957">
        <v>274</v>
      </c>
      <c r="H3501" t="s">
        <v>389</v>
      </c>
      <c r="I3501" s="937" t="s">
        <v>489</v>
      </c>
      <c r="J3501" s="937" t="s">
        <v>437</v>
      </c>
      <c r="K3501" s="937" t="s">
        <v>437</v>
      </c>
      <c r="L3501" s="937" t="s">
        <v>131</v>
      </c>
      <c r="M3501" s="962" t="s">
        <v>180</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ASR_CMS_19</v>
      </c>
      <c r="AB3501" s="957">
        <f t="shared" si="595"/>
        <v>45406</v>
      </c>
      <c r="AC3501" t="str">
        <f t="shared" si="596"/>
        <v>Unaudited</v>
      </c>
    </row>
    <row r="3502" spans="1:29" x14ac:dyDescent="0.25">
      <c r="A3502" t="s">
        <v>421</v>
      </c>
      <c r="B3502" t="s">
        <v>1380</v>
      </c>
      <c r="C3502" t="s">
        <v>1381</v>
      </c>
      <c r="D3502">
        <v>1900</v>
      </c>
      <c r="E3502" s="957">
        <v>1</v>
      </c>
      <c r="F3502" t="s">
        <v>441</v>
      </c>
      <c r="G3502" s="957">
        <v>274</v>
      </c>
      <c r="H3502" t="s">
        <v>389</v>
      </c>
      <c r="I3502" s="937" t="s">
        <v>489</v>
      </c>
      <c r="J3502" s="937" t="s">
        <v>437</v>
      </c>
      <c r="K3502" s="937" t="s">
        <v>437</v>
      </c>
      <c r="L3502" s="945" t="s">
        <v>132</v>
      </c>
      <c r="M3502" s="960" t="s">
        <v>495</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ASR_CMS_19</v>
      </c>
      <c r="AB3502" s="957">
        <f t="shared" si="595"/>
        <v>45406</v>
      </c>
      <c r="AC3502" t="str">
        <f t="shared" si="596"/>
        <v>Unaudited</v>
      </c>
    </row>
    <row r="3503" spans="1:29" x14ac:dyDescent="0.25">
      <c r="A3503" t="s">
        <v>421</v>
      </c>
      <c r="B3503" t="s">
        <v>1380</v>
      </c>
      <c r="C3503" t="s">
        <v>1381</v>
      </c>
      <c r="D3503">
        <v>1900</v>
      </c>
      <c r="E3503" s="957">
        <v>1</v>
      </c>
      <c r="F3503" t="s">
        <v>441</v>
      </c>
      <c r="G3503" s="957">
        <v>274</v>
      </c>
      <c r="H3503" t="s">
        <v>389</v>
      </c>
      <c r="I3503" s="962" t="s">
        <v>489</v>
      </c>
      <c r="J3503" s="962" t="s">
        <v>437</v>
      </c>
      <c r="K3503" s="962" t="s">
        <v>437</v>
      </c>
      <c r="L3503" s="937" t="s">
        <v>133</v>
      </c>
      <c r="M3503" s="962" t="s">
        <v>496</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ASR_CMS_19</v>
      </c>
      <c r="AB3503" s="957">
        <f t="shared" si="595"/>
        <v>45406</v>
      </c>
      <c r="AC3503" t="str">
        <f t="shared" si="596"/>
        <v>Unaudited</v>
      </c>
    </row>
    <row r="3504" spans="1:29" x14ac:dyDescent="0.25">
      <c r="A3504" t="s">
        <v>421</v>
      </c>
      <c r="B3504" t="s">
        <v>1380</v>
      </c>
      <c r="C3504" t="s">
        <v>1381</v>
      </c>
      <c r="D3504">
        <v>1900</v>
      </c>
      <c r="E3504" s="957">
        <v>1</v>
      </c>
      <c r="F3504" t="s">
        <v>441</v>
      </c>
      <c r="G3504" s="957">
        <v>274</v>
      </c>
      <c r="H3504" t="s">
        <v>389</v>
      </c>
      <c r="I3504" s="937" t="s">
        <v>489</v>
      </c>
      <c r="J3504" s="937" t="s">
        <v>437</v>
      </c>
      <c r="K3504" s="937" t="s">
        <v>437</v>
      </c>
      <c r="L3504" s="943" t="s">
        <v>134</v>
      </c>
      <c r="M3504" s="963" t="s">
        <v>497</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ASR_CMS_19</v>
      </c>
      <c r="AB3504" s="957">
        <f t="shared" si="595"/>
        <v>45406</v>
      </c>
      <c r="AC3504" t="str">
        <f t="shared" si="596"/>
        <v>Unaudited</v>
      </c>
    </row>
    <row r="3505" spans="1:29" x14ac:dyDescent="0.25">
      <c r="A3505" t="s">
        <v>421</v>
      </c>
      <c r="B3505" t="s">
        <v>1380</v>
      </c>
      <c r="C3505" t="s">
        <v>1381</v>
      </c>
      <c r="D3505">
        <v>1900</v>
      </c>
      <c r="E3505" s="957">
        <v>1</v>
      </c>
      <c r="F3505" t="s">
        <v>441</v>
      </c>
      <c r="G3505" s="957">
        <v>274</v>
      </c>
      <c r="H3505" t="s">
        <v>389</v>
      </c>
      <c r="I3505" s="937" t="s">
        <v>490</v>
      </c>
      <c r="J3505" s="937" t="s">
        <v>26</v>
      </c>
      <c r="K3505" s="937" t="s">
        <v>26</v>
      </c>
      <c r="L3505" s="943" t="s">
        <v>270</v>
      </c>
      <c r="M3505" s="963" t="s">
        <v>26</v>
      </c>
      <c r="N3505" s="678">
        <f t="shared" ca="1" si="592"/>
        <v>-123534.7501806627</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ASR_CMS_19</v>
      </c>
      <c r="AB3505" s="957">
        <f t="shared" si="595"/>
        <v>45406</v>
      </c>
      <c r="AC3505" t="str">
        <f t="shared" si="596"/>
        <v>Unaudited</v>
      </c>
    </row>
    <row r="3506" spans="1:29" x14ac:dyDescent="0.25">
      <c r="A3506" t="s">
        <v>421</v>
      </c>
      <c r="B3506" t="s">
        <v>1380</v>
      </c>
      <c r="C3506" t="s">
        <v>1381</v>
      </c>
      <c r="D3506">
        <v>1900</v>
      </c>
      <c r="E3506" s="957">
        <v>1</v>
      </c>
      <c r="F3506" t="s">
        <v>442</v>
      </c>
      <c r="G3506" s="957">
        <v>366</v>
      </c>
      <c r="H3506" t="s">
        <v>389</v>
      </c>
      <c r="I3506" s="937" t="s">
        <v>433</v>
      </c>
      <c r="J3506" s="937" t="s">
        <v>433</v>
      </c>
      <c r="K3506" s="937" t="s">
        <v>433</v>
      </c>
      <c r="L3506" s="947"/>
      <c r="M3506" s="964" t="s">
        <v>433</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19803.320430075</v>
      </c>
      <c r="O3506" s="678">
        <f t="shared" ca="1" si="602"/>
        <v>10499.84946236</v>
      </c>
      <c r="P3506" s="678">
        <f t="shared" ca="1" si="602"/>
        <v>1337.782795697</v>
      </c>
      <c r="Q3506" s="678">
        <f t="shared" ca="1" si="602"/>
        <v>5968.1752687949993</v>
      </c>
      <c r="R3506" s="678">
        <f t="shared" ca="1" si="602"/>
        <v>886.6129032230001</v>
      </c>
      <c r="S3506" s="678">
        <f t="shared" ca="1" si="602"/>
        <v>26</v>
      </c>
      <c r="T3506" s="678">
        <f t="shared" ca="1" si="602"/>
        <v>647</v>
      </c>
      <c r="U3506" s="678">
        <f t="shared" ca="1" si="602"/>
        <v>3</v>
      </c>
      <c r="V3506" s="678">
        <f t="shared" ca="1" si="602"/>
        <v>87</v>
      </c>
      <c r="W3506" s="678">
        <f t="shared" ca="1" si="597"/>
        <v>347.9</v>
      </c>
      <c r="X3506" s="678">
        <f t="shared" ca="1" si="602"/>
        <v>0</v>
      </c>
      <c r="Y3506" s="678">
        <f t="shared" ca="1" si="602"/>
        <v>0</v>
      </c>
      <c r="Z3506" s="678">
        <f t="shared" ca="1" si="602"/>
        <v>0</v>
      </c>
      <c r="AA3506" t="str">
        <f t="shared" si="594"/>
        <v>ASR_CMS_19</v>
      </c>
      <c r="AB3506" s="957">
        <f t="shared" si="595"/>
        <v>45406</v>
      </c>
      <c r="AC3506" t="str">
        <f t="shared" si="596"/>
        <v>Unaudited</v>
      </c>
    </row>
    <row r="3507" spans="1:29" x14ac:dyDescent="0.25">
      <c r="A3507" t="s">
        <v>421</v>
      </c>
      <c r="B3507" t="s">
        <v>1380</v>
      </c>
      <c r="C3507" t="s">
        <v>1381</v>
      </c>
      <c r="D3507">
        <v>1900</v>
      </c>
      <c r="E3507" s="957">
        <v>1</v>
      </c>
      <c r="F3507" t="s">
        <v>442</v>
      </c>
      <c r="G3507" s="957">
        <v>366</v>
      </c>
      <c r="H3507" t="s">
        <v>389</v>
      </c>
      <c r="I3507" s="963" t="s">
        <v>488</v>
      </c>
      <c r="J3507" s="963" t="s">
        <v>12</v>
      </c>
      <c r="K3507" s="963" t="s">
        <v>12</v>
      </c>
      <c r="L3507" s="943">
        <v>1.1000000000000001</v>
      </c>
      <c r="M3507" s="963" t="s">
        <v>12</v>
      </c>
      <c r="N3507" s="678">
        <f t="shared" ca="1" si="603"/>
        <v>35295759.96379862</v>
      </c>
      <c r="O3507" s="678">
        <f t="shared" ca="1" si="602"/>
        <v>13837515.798163038</v>
      </c>
      <c r="P3507" s="678">
        <f t="shared" ca="1" si="602"/>
        <v>1763035.5063123202</v>
      </c>
      <c r="Q3507" s="678">
        <f t="shared" ca="1" si="602"/>
        <v>7865314.3225482367</v>
      </c>
      <c r="R3507" s="678">
        <f t="shared" ca="1" si="602"/>
        <v>1168445.7949926972</v>
      </c>
      <c r="S3507" s="678">
        <f t="shared" ca="1" si="602"/>
        <v>34264.823881865559</v>
      </c>
      <c r="T3507" s="678">
        <f t="shared" ca="1" si="602"/>
        <v>852665.69084513851</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3953.6170672485077</v>
      </c>
      <c r="V3507" s="678">
        <f t="shared" ca="1" si="604"/>
        <v>114655.20698183452</v>
      </c>
      <c r="W3507" s="678">
        <f t="shared" ca="1" si="597"/>
        <v>9655909.2030062471</v>
      </c>
      <c r="X3507" s="678">
        <f t="shared" ca="1" si="604"/>
        <v>0</v>
      </c>
      <c r="Y3507" s="678">
        <f t="shared" ca="1" si="604"/>
        <v>0</v>
      </c>
      <c r="Z3507" s="678">
        <f t="shared" ca="1" si="604"/>
        <v>0</v>
      </c>
      <c r="AA3507" t="str">
        <f t="shared" si="594"/>
        <v>ASR_CMS_19</v>
      </c>
      <c r="AB3507" s="957">
        <f t="shared" si="595"/>
        <v>45406</v>
      </c>
      <c r="AC3507" t="str">
        <f t="shared" si="596"/>
        <v>Unaudited</v>
      </c>
    </row>
    <row r="3508" spans="1:29" x14ac:dyDescent="0.25">
      <c r="A3508" t="s">
        <v>421</v>
      </c>
      <c r="B3508" t="s">
        <v>1380</v>
      </c>
      <c r="C3508" t="s">
        <v>1381</v>
      </c>
      <c r="D3508">
        <v>1900</v>
      </c>
      <c r="E3508" s="957">
        <v>1</v>
      </c>
      <c r="F3508" t="s">
        <v>442</v>
      </c>
      <c r="G3508" s="957">
        <v>366</v>
      </c>
      <c r="H3508" t="s">
        <v>389</v>
      </c>
      <c r="I3508" s="937" t="s">
        <v>488</v>
      </c>
      <c r="J3508" s="937" t="s">
        <v>12</v>
      </c>
      <c r="K3508" s="937" t="s">
        <v>1323</v>
      </c>
      <c r="L3508" s="937" t="s">
        <v>1314</v>
      </c>
      <c r="M3508" s="962" t="s">
        <v>1323</v>
      </c>
      <c r="N3508" s="678">
        <f t="shared" ca="1" si="603"/>
        <v>439456.76645541505</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176158.16617503492</v>
      </c>
      <c r="P3508" s="678">
        <f t="shared" ca="1" si="605"/>
        <v>23978.475471025642</v>
      </c>
      <c r="Q3508" s="678">
        <f t="shared" ca="1" si="605"/>
        <v>90728.322603634937</v>
      </c>
      <c r="R3508" s="678">
        <f t="shared" ca="1" si="605"/>
        <v>13499.19275414497</v>
      </c>
      <c r="S3508" s="678">
        <f t="shared" ca="1" si="605"/>
        <v>443.66408446875369</v>
      </c>
      <c r="T3508" s="678">
        <f t="shared" ca="1" si="605"/>
        <v>9823.2016454822278</v>
      </c>
      <c r="U3508" s="678">
        <f t="shared" ca="1" si="605"/>
        <v>35.451713235110923</v>
      </c>
      <c r="V3508" s="678">
        <f t="shared" ca="1" si="605"/>
        <v>1326.5317562038474</v>
      </c>
      <c r="W3508" s="678">
        <f t="shared" ca="1" si="597"/>
        <v>123463.76025218461</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ASR_CMS_19</v>
      </c>
      <c r="AB3508" s="957">
        <f t="shared" si="595"/>
        <v>45406</v>
      </c>
      <c r="AC3508" t="str">
        <f t="shared" si="596"/>
        <v>Unaudited</v>
      </c>
    </row>
    <row r="3509" spans="1:29" x14ac:dyDescent="0.25">
      <c r="A3509" t="s">
        <v>421</v>
      </c>
      <c r="B3509" t="s">
        <v>1380</v>
      </c>
      <c r="C3509" t="s">
        <v>1381</v>
      </c>
      <c r="D3509">
        <v>1900</v>
      </c>
      <c r="E3509" s="957">
        <v>1</v>
      </c>
      <c r="F3509" t="s">
        <v>442</v>
      </c>
      <c r="G3509" s="957">
        <v>366</v>
      </c>
      <c r="H3509" t="s">
        <v>389</v>
      </c>
      <c r="I3509" s="937" t="s">
        <v>488</v>
      </c>
      <c r="J3509" s="937" t="s">
        <v>491</v>
      </c>
      <c r="K3509" s="937" t="s">
        <v>492</v>
      </c>
      <c r="L3509" s="937" t="s">
        <v>63</v>
      </c>
      <c r="M3509" s="962" t="s">
        <v>344</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ASR_CMS_19</v>
      </c>
      <c r="AB3509" s="957">
        <f t="shared" si="595"/>
        <v>45406</v>
      </c>
      <c r="AC3509" t="str">
        <f t="shared" si="596"/>
        <v>Unaudited</v>
      </c>
    </row>
    <row r="3510" spans="1:29" x14ac:dyDescent="0.25">
      <c r="A3510" t="s">
        <v>421</v>
      </c>
      <c r="B3510" t="s">
        <v>1380</v>
      </c>
      <c r="C3510" t="s">
        <v>1381</v>
      </c>
      <c r="D3510">
        <v>1900</v>
      </c>
      <c r="E3510" s="957">
        <v>1</v>
      </c>
      <c r="F3510" t="s">
        <v>442</v>
      </c>
      <c r="G3510" s="957">
        <v>366</v>
      </c>
      <c r="H3510" t="s">
        <v>389</v>
      </c>
      <c r="I3510" s="937" t="s">
        <v>488</v>
      </c>
      <c r="J3510" s="937" t="s">
        <v>491</v>
      </c>
      <c r="K3510" s="937" t="s">
        <v>1014</v>
      </c>
      <c r="L3510" s="937" t="s">
        <v>910</v>
      </c>
      <c r="M3510" s="962" t="s">
        <v>911</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ASR_CMS_19</v>
      </c>
      <c r="AB3510" s="957">
        <f t="shared" si="595"/>
        <v>45406</v>
      </c>
      <c r="AC3510" t="str">
        <f t="shared" si="596"/>
        <v>Unaudited</v>
      </c>
    </row>
    <row r="3511" spans="1:29" x14ac:dyDescent="0.25">
      <c r="A3511" t="s">
        <v>421</v>
      </c>
      <c r="B3511" t="s">
        <v>1380</v>
      </c>
      <c r="C3511" t="s">
        <v>1381</v>
      </c>
      <c r="D3511">
        <v>1900</v>
      </c>
      <c r="E3511" s="957">
        <v>1</v>
      </c>
      <c r="F3511" t="s">
        <v>442</v>
      </c>
      <c r="G3511" s="957">
        <v>366</v>
      </c>
      <c r="H3511" t="s">
        <v>389</v>
      </c>
      <c r="I3511" s="937" t="s">
        <v>488</v>
      </c>
      <c r="J3511" s="937" t="s">
        <v>13</v>
      </c>
      <c r="K3511" s="937" t="s">
        <v>493</v>
      </c>
      <c r="L3511" s="945" t="s">
        <v>95</v>
      </c>
      <c r="M3511" s="960" t="s">
        <v>147</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ASR_CMS_19</v>
      </c>
      <c r="AB3511" s="957">
        <f t="shared" si="595"/>
        <v>45406</v>
      </c>
      <c r="AC3511" t="str">
        <f t="shared" si="596"/>
        <v>Unaudited</v>
      </c>
    </row>
    <row r="3512" spans="1:29" x14ac:dyDescent="0.25">
      <c r="A3512" t="s">
        <v>421</v>
      </c>
      <c r="B3512" t="s">
        <v>1380</v>
      </c>
      <c r="C3512" t="s">
        <v>1381</v>
      </c>
      <c r="D3512">
        <v>1900</v>
      </c>
      <c r="E3512" s="957">
        <v>1</v>
      </c>
      <c r="F3512" t="s">
        <v>442</v>
      </c>
      <c r="G3512" s="957">
        <v>366</v>
      </c>
      <c r="H3512" t="s">
        <v>389</v>
      </c>
      <c r="I3512" s="962" t="s">
        <v>488</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ASR_CMS_19</v>
      </c>
      <c r="AB3512" s="957">
        <f t="shared" si="595"/>
        <v>45406</v>
      </c>
      <c r="AC3512" t="str">
        <f t="shared" si="596"/>
        <v>Unaudited</v>
      </c>
    </row>
    <row r="3513" spans="1:29" x14ac:dyDescent="0.25">
      <c r="A3513" t="s">
        <v>421</v>
      </c>
      <c r="B3513" t="s">
        <v>1380</v>
      </c>
      <c r="C3513" t="s">
        <v>1381</v>
      </c>
      <c r="D3513">
        <v>1900</v>
      </c>
      <c r="E3513" s="957">
        <v>1</v>
      </c>
      <c r="F3513" t="s">
        <v>442</v>
      </c>
      <c r="G3513" s="957">
        <v>366</v>
      </c>
      <c r="H3513" t="s">
        <v>389</v>
      </c>
      <c r="I3513" s="937" t="s">
        <v>489</v>
      </c>
      <c r="J3513" s="937" t="s">
        <v>445</v>
      </c>
      <c r="K3513" s="937" t="s">
        <v>0</v>
      </c>
      <c r="L3513" s="937">
        <v>2.1</v>
      </c>
      <c r="M3513" s="962" t="s">
        <v>148</v>
      </c>
      <c r="N3513" s="678">
        <f t="shared" ca="1" si="603"/>
        <v>3047619.8499999996</v>
      </c>
      <c r="O3513" s="678">
        <f t="shared" ca="1" si="605"/>
        <v>460620.51</v>
      </c>
      <c r="P3513" s="678">
        <f t="shared" ca="1" si="605"/>
        <v>193794.87</v>
      </c>
      <c r="Q3513" s="678">
        <f t="shared" ca="1" si="605"/>
        <v>791490.37000000011</v>
      </c>
      <c r="R3513" s="678">
        <f t="shared" ca="1" si="605"/>
        <v>359280.48</v>
      </c>
      <c r="S3513" s="678">
        <f t="shared" ca="1" si="605"/>
        <v>0</v>
      </c>
      <c r="T3513" s="678">
        <f t="shared" ca="1" si="605"/>
        <v>167329.40999999997</v>
      </c>
      <c r="U3513" s="678">
        <f t="shared" ca="1" si="605"/>
        <v>0</v>
      </c>
      <c r="V3513" s="678">
        <f t="shared" ca="1" si="605"/>
        <v>0</v>
      </c>
      <c r="W3513" s="678">
        <f t="shared" ca="1" si="597"/>
        <v>1075104.21</v>
      </c>
      <c r="X3513" s="678">
        <f t="shared" ca="1" si="606"/>
        <v>0</v>
      </c>
      <c r="Y3513" s="678">
        <f t="shared" ca="1" si="606"/>
        <v>0</v>
      </c>
      <c r="Z3513" s="678">
        <f t="shared" ca="1" si="606"/>
        <v>0</v>
      </c>
      <c r="AA3513" t="str">
        <f t="shared" si="594"/>
        <v>ASR_CMS_19</v>
      </c>
      <c r="AB3513" s="957">
        <f t="shared" si="595"/>
        <v>45406</v>
      </c>
      <c r="AC3513" t="str">
        <f t="shared" si="596"/>
        <v>Unaudited</v>
      </c>
    </row>
    <row r="3514" spans="1:29" ht="30" x14ac:dyDescent="0.25">
      <c r="A3514" t="s">
        <v>421</v>
      </c>
      <c r="B3514" t="s">
        <v>1380</v>
      </c>
      <c r="C3514" t="s">
        <v>1381</v>
      </c>
      <c r="D3514">
        <v>1900</v>
      </c>
      <c r="E3514" s="957">
        <v>1</v>
      </c>
      <c r="F3514" t="s">
        <v>442</v>
      </c>
      <c r="G3514" s="957">
        <v>366</v>
      </c>
      <c r="H3514" t="s">
        <v>389</v>
      </c>
      <c r="I3514" s="937" t="s">
        <v>489</v>
      </c>
      <c r="J3514" s="937" t="s">
        <v>445</v>
      </c>
      <c r="K3514" s="937" t="s">
        <v>0</v>
      </c>
      <c r="L3514" s="937">
        <v>2.2000000000000002</v>
      </c>
      <c r="M3514" s="962" t="s">
        <v>149</v>
      </c>
      <c r="N3514" s="678">
        <f t="shared" ca="1" si="603"/>
        <v>390582.20187316748</v>
      </c>
      <c r="O3514" s="678">
        <f t="shared" ca="1" si="605"/>
        <v>63111.602014579898</v>
      </c>
      <c r="P3514" s="678">
        <f t="shared" ca="1" si="605"/>
        <v>24531.170668337705</v>
      </c>
      <c r="Q3514" s="678">
        <f t="shared" ca="1" si="605"/>
        <v>100189.36697764887</v>
      </c>
      <c r="R3514" s="678">
        <f t="shared" ca="1" si="605"/>
        <v>45478.865218064289</v>
      </c>
      <c r="S3514" s="678">
        <f t="shared" ca="1" si="605"/>
        <v>0</v>
      </c>
      <c r="T3514" s="678">
        <f t="shared" ca="1" si="605"/>
        <v>21181.088614689612</v>
      </c>
      <c r="U3514" s="678">
        <f t="shared" ca="1" si="605"/>
        <v>0</v>
      </c>
      <c r="V3514" s="678">
        <f t="shared" ca="1" si="605"/>
        <v>0</v>
      </c>
      <c r="W3514" s="678">
        <f t="shared" ca="1" si="597"/>
        <v>136090.10837984711</v>
      </c>
      <c r="X3514" s="678">
        <f t="shared" ca="1" si="606"/>
        <v>0</v>
      </c>
      <c r="Y3514" s="678">
        <f t="shared" ca="1" si="606"/>
        <v>0</v>
      </c>
      <c r="Z3514" s="678">
        <f t="shared" ca="1" si="606"/>
        <v>0</v>
      </c>
      <c r="AA3514" t="str">
        <f t="shared" si="594"/>
        <v>ASR_CMS_19</v>
      </c>
      <c r="AB3514" s="957">
        <f t="shared" si="595"/>
        <v>45406</v>
      </c>
      <c r="AC3514" t="str">
        <f t="shared" si="596"/>
        <v>Unaudited</v>
      </c>
    </row>
    <row r="3515" spans="1:29" x14ac:dyDescent="0.25">
      <c r="A3515" t="s">
        <v>421</v>
      </c>
      <c r="B3515" t="s">
        <v>1380</v>
      </c>
      <c r="C3515" t="s">
        <v>1381</v>
      </c>
      <c r="D3515">
        <v>1900</v>
      </c>
      <c r="E3515" s="957">
        <v>1</v>
      </c>
      <c r="F3515" t="s">
        <v>442</v>
      </c>
      <c r="G3515" s="957">
        <v>366</v>
      </c>
      <c r="H3515" t="s">
        <v>389</v>
      </c>
      <c r="I3515" s="937" t="s">
        <v>489</v>
      </c>
      <c r="J3515" s="937" t="s">
        <v>445</v>
      </c>
      <c r="K3515" s="937" t="s">
        <v>0</v>
      </c>
      <c r="L3515" s="937">
        <v>2.2999999999999998</v>
      </c>
      <c r="M3515" s="962" t="s">
        <v>150</v>
      </c>
      <c r="N3515" s="678">
        <f t="shared" ca="1" si="603"/>
        <v>269538.68</v>
      </c>
      <c r="O3515" s="678">
        <f t="shared" ca="1" si="605"/>
        <v>121858.27</v>
      </c>
      <c r="P3515" s="678">
        <f t="shared" ca="1" si="605"/>
        <v>23771.73</v>
      </c>
      <c r="Q3515" s="678">
        <f t="shared" ca="1" si="605"/>
        <v>82199.219999999972</v>
      </c>
      <c r="R3515" s="678">
        <f t="shared" ca="1" si="605"/>
        <v>16268.350000000002</v>
      </c>
      <c r="S3515" s="678">
        <f t="shared" ca="1" si="605"/>
        <v>214.03</v>
      </c>
      <c r="T3515" s="678">
        <f t="shared" ca="1" si="605"/>
        <v>8985.4499999999989</v>
      </c>
      <c r="U3515" s="678">
        <f t="shared" ca="1" si="605"/>
        <v>0</v>
      </c>
      <c r="V3515" s="678">
        <f t="shared" ca="1" si="605"/>
        <v>3451.65</v>
      </c>
      <c r="W3515" s="678">
        <f t="shared" ca="1" si="597"/>
        <v>12789.980000000001</v>
      </c>
      <c r="X3515" s="678">
        <f t="shared" ca="1" si="606"/>
        <v>0</v>
      </c>
      <c r="Y3515" s="678">
        <f t="shared" ca="1" si="606"/>
        <v>0</v>
      </c>
      <c r="Z3515" s="678">
        <f t="shared" ca="1" si="606"/>
        <v>0</v>
      </c>
      <c r="AA3515" t="str">
        <f t="shared" si="594"/>
        <v>ASR_CMS_19</v>
      </c>
      <c r="AB3515" s="957">
        <f t="shared" si="595"/>
        <v>45406</v>
      </c>
      <c r="AC3515" t="str">
        <f t="shared" si="596"/>
        <v>Unaudited</v>
      </c>
    </row>
    <row r="3516" spans="1:29" x14ac:dyDescent="0.25">
      <c r="A3516" t="s">
        <v>421</v>
      </c>
      <c r="B3516" t="s">
        <v>1380</v>
      </c>
      <c r="C3516" t="s">
        <v>1381</v>
      </c>
      <c r="D3516">
        <v>1900</v>
      </c>
      <c r="E3516" s="957">
        <v>1</v>
      </c>
      <c r="F3516" t="s">
        <v>442</v>
      </c>
      <c r="G3516" s="957">
        <v>366</v>
      </c>
      <c r="H3516" t="s">
        <v>389</v>
      </c>
      <c r="I3516" s="937" t="s">
        <v>489</v>
      </c>
      <c r="J3516" s="937" t="s">
        <v>445</v>
      </c>
      <c r="K3516" s="937" t="s">
        <v>0</v>
      </c>
      <c r="L3516" s="945">
        <v>2.4</v>
      </c>
      <c r="M3516" s="960" t="s">
        <v>151</v>
      </c>
      <c r="N3516" s="678">
        <f t="shared" ca="1" si="603"/>
        <v>932592.97</v>
      </c>
      <c r="O3516" s="678">
        <f t="shared" ca="1" si="605"/>
        <v>464040.50000000006</v>
      </c>
      <c r="P3516" s="678">
        <f t="shared" ca="1" si="605"/>
        <v>36126.26</v>
      </c>
      <c r="Q3516" s="678">
        <f t="shared" ca="1" si="605"/>
        <v>301317.04000000004</v>
      </c>
      <c r="R3516" s="678">
        <f t="shared" ca="1" si="605"/>
        <v>22300.48</v>
      </c>
      <c r="S3516" s="678">
        <f t="shared" ca="1" si="605"/>
        <v>112.35</v>
      </c>
      <c r="T3516" s="678">
        <f t="shared" ca="1" si="605"/>
        <v>47500.840000000004</v>
      </c>
      <c r="U3516" s="678">
        <f t="shared" ca="1" si="605"/>
        <v>626.48</v>
      </c>
      <c r="V3516" s="678">
        <f t="shared" ca="1" si="605"/>
        <v>1783.6299999999997</v>
      </c>
      <c r="W3516" s="678">
        <f t="shared" ca="1" si="597"/>
        <v>58785.39</v>
      </c>
      <c r="X3516" s="678">
        <f t="shared" ca="1" si="606"/>
        <v>0</v>
      </c>
      <c r="Y3516" s="678">
        <f t="shared" ca="1" si="606"/>
        <v>0</v>
      </c>
      <c r="Z3516" s="678">
        <f t="shared" ca="1" si="606"/>
        <v>0</v>
      </c>
      <c r="AA3516" t="str">
        <f t="shared" si="594"/>
        <v>ASR_CMS_19</v>
      </c>
      <c r="AB3516" s="957">
        <f t="shared" si="595"/>
        <v>45406</v>
      </c>
      <c r="AC3516" t="str">
        <f t="shared" si="596"/>
        <v>Unaudited</v>
      </c>
    </row>
    <row r="3517" spans="1:29" ht="30" x14ac:dyDescent="0.25">
      <c r="A3517" t="s">
        <v>421</v>
      </c>
      <c r="B3517" t="s">
        <v>1380</v>
      </c>
      <c r="C3517" t="s">
        <v>1381</v>
      </c>
      <c r="D3517">
        <v>1900</v>
      </c>
      <c r="E3517" s="957">
        <v>1</v>
      </c>
      <c r="F3517" t="s">
        <v>442</v>
      </c>
      <c r="G3517" s="957">
        <v>366</v>
      </c>
      <c r="H3517" t="s">
        <v>389</v>
      </c>
      <c r="I3517" s="962" t="s">
        <v>489</v>
      </c>
      <c r="J3517" s="962" t="s">
        <v>445</v>
      </c>
      <c r="K3517" s="962" t="s">
        <v>0</v>
      </c>
      <c r="L3517" s="937">
        <v>2.5</v>
      </c>
      <c r="M3517" s="962" t="s">
        <v>152</v>
      </c>
      <c r="N3517" s="678">
        <f t="shared" ca="1" si="603"/>
        <v>39779.317993273376</v>
      </c>
      <c r="O3517" s="678">
        <f t="shared" ca="1" si="605"/>
        <v>19387.729530913832</v>
      </c>
      <c r="P3517" s="678">
        <f t="shared" ca="1" si="605"/>
        <v>1980.5736608251914</v>
      </c>
      <c r="Q3517" s="678">
        <f t="shared" ca="1" si="605"/>
        <v>12691.858207003881</v>
      </c>
      <c r="R3517" s="678">
        <f t="shared" ca="1" si="605"/>
        <v>1276.3738402383185</v>
      </c>
      <c r="S3517" s="678">
        <f t="shared" ca="1" si="605"/>
        <v>10.801024920304359</v>
      </c>
      <c r="T3517" s="678">
        <f t="shared" ca="1" si="605"/>
        <v>1869.3235674537004</v>
      </c>
      <c r="U3517" s="678">
        <f t="shared" ca="1" si="605"/>
        <v>20.73235520581002</v>
      </c>
      <c r="V3517" s="678">
        <f t="shared" ca="1" si="605"/>
        <v>173.25323164645809</v>
      </c>
      <c r="W3517" s="678">
        <f t="shared" ca="1" si="597"/>
        <v>2368.6725750658889</v>
      </c>
      <c r="X3517" s="678">
        <f t="shared" ca="1" si="606"/>
        <v>0</v>
      </c>
      <c r="Y3517" s="678">
        <f t="shared" ca="1" si="606"/>
        <v>0</v>
      </c>
      <c r="Z3517" s="678">
        <f t="shared" ca="1" si="606"/>
        <v>0</v>
      </c>
      <c r="AA3517" t="str">
        <f t="shared" si="594"/>
        <v>ASR_CMS_19</v>
      </c>
      <c r="AB3517" s="957">
        <f t="shared" si="595"/>
        <v>45406</v>
      </c>
      <c r="AC3517" t="str">
        <f t="shared" si="596"/>
        <v>Unaudited</v>
      </c>
    </row>
    <row r="3518" spans="1:29" x14ac:dyDescent="0.25">
      <c r="A3518" t="s">
        <v>421</v>
      </c>
      <c r="B3518" t="s">
        <v>1380</v>
      </c>
      <c r="C3518" t="s">
        <v>1381</v>
      </c>
      <c r="D3518">
        <v>1900</v>
      </c>
      <c r="E3518" s="957">
        <v>1</v>
      </c>
      <c r="F3518" t="s">
        <v>442</v>
      </c>
      <c r="G3518" s="957">
        <v>366</v>
      </c>
      <c r="H3518" t="s">
        <v>389</v>
      </c>
      <c r="I3518" s="937" t="s">
        <v>489</v>
      </c>
      <c r="J3518" s="937" t="s">
        <v>445</v>
      </c>
      <c r="K3518" s="937" t="s">
        <v>0</v>
      </c>
      <c r="L3518" s="937" t="s">
        <v>97</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ASR_CMS_19</v>
      </c>
      <c r="AB3518" s="957">
        <f t="shared" si="595"/>
        <v>45406</v>
      </c>
      <c r="AC3518" t="str">
        <f t="shared" si="596"/>
        <v>Unaudited</v>
      </c>
    </row>
    <row r="3519" spans="1:29" x14ac:dyDescent="0.25">
      <c r="A3519" t="s">
        <v>421</v>
      </c>
      <c r="B3519" t="s">
        <v>1380</v>
      </c>
      <c r="C3519" t="s">
        <v>1381</v>
      </c>
      <c r="D3519">
        <v>1900</v>
      </c>
      <c r="E3519" s="957">
        <v>1</v>
      </c>
      <c r="F3519" t="s">
        <v>442</v>
      </c>
      <c r="G3519" s="957">
        <v>366</v>
      </c>
      <c r="H3519" t="s">
        <v>389</v>
      </c>
      <c r="I3519" s="937" t="s">
        <v>489</v>
      </c>
      <c r="J3519" s="937" t="s">
        <v>445</v>
      </c>
      <c r="K3519" s="937" t="s">
        <v>0</v>
      </c>
      <c r="L3519" s="937" t="s">
        <v>153</v>
      </c>
      <c r="M3519" s="962" t="s">
        <v>452</v>
      </c>
      <c r="N3519" s="678">
        <f t="shared" ca="1" si="603"/>
        <v>-4362.6189073799851</v>
      </c>
      <c r="O3519" s="678">
        <f t="shared" ca="1" si="607"/>
        <v>-974.19702191160184</v>
      </c>
      <c r="P3519" s="678">
        <f t="shared" ca="1" si="607"/>
        <v>-165.90350910189551</v>
      </c>
      <c r="Q3519" s="678">
        <f t="shared" ca="1" si="607"/>
        <v>-1274.5900687894662</v>
      </c>
      <c r="R3519" s="678">
        <f t="shared" ca="1" si="607"/>
        <v>-162.20491812604354</v>
      </c>
      <c r="S3519" s="678">
        <f t="shared" ca="1" si="607"/>
        <v>-5.9372404495446132</v>
      </c>
      <c r="T3519" s="678">
        <f t="shared" ca="1" si="607"/>
        <v>-160.05682639216997</v>
      </c>
      <c r="U3519" s="678">
        <f t="shared" ca="1" si="607"/>
        <v>-3.8577218651081872E-2</v>
      </c>
      <c r="V3519" s="678">
        <f t="shared" ca="1" si="607"/>
        <v>-18.447687664345256</v>
      </c>
      <c r="W3519" s="678">
        <f t="shared" ca="1" si="597"/>
        <v>-1601.2430577262669</v>
      </c>
      <c r="X3519" s="678">
        <f t="shared" ca="1" si="606"/>
        <v>0</v>
      </c>
      <c r="Y3519" s="678">
        <f t="shared" ca="1" si="606"/>
        <v>0</v>
      </c>
      <c r="Z3519" s="678">
        <f t="shared" ca="1" si="606"/>
        <v>0</v>
      </c>
      <c r="AA3519" t="str">
        <f t="shared" si="594"/>
        <v>ASR_CMS_19</v>
      </c>
      <c r="AB3519" s="957">
        <f t="shared" si="595"/>
        <v>45406</v>
      </c>
      <c r="AC3519" t="str">
        <f t="shared" si="596"/>
        <v>Unaudited</v>
      </c>
    </row>
    <row r="3520" spans="1:29" x14ac:dyDescent="0.25">
      <c r="A3520" t="s">
        <v>421</v>
      </c>
      <c r="B3520" t="s">
        <v>1380</v>
      </c>
      <c r="C3520" t="s">
        <v>1381</v>
      </c>
      <c r="D3520">
        <v>1900</v>
      </c>
      <c r="E3520" s="957">
        <v>1</v>
      </c>
      <c r="F3520" t="s">
        <v>442</v>
      </c>
      <c r="G3520" s="957">
        <v>366</v>
      </c>
      <c r="H3520" t="s">
        <v>389</v>
      </c>
      <c r="I3520" s="937" t="s">
        <v>489</v>
      </c>
      <c r="J3520" s="937" t="s">
        <v>445</v>
      </c>
      <c r="K3520" s="937" t="s">
        <v>0</v>
      </c>
      <c r="L3520" s="937" t="s">
        <v>912</v>
      </c>
      <c r="M3520" s="962" t="s">
        <v>24</v>
      </c>
      <c r="N3520" s="678">
        <f t="shared" ca="1" si="603"/>
        <v>37957.599999999999</v>
      </c>
      <c r="O3520" s="678">
        <f t="shared" ca="1" si="607"/>
        <v>37957.599999999999</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ASR_CMS_19</v>
      </c>
      <c r="AB3520" s="957">
        <f t="shared" si="595"/>
        <v>45406</v>
      </c>
      <c r="AC3520" t="str">
        <f t="shared" si="596"/>
        <v>Unaudited</v>
      </c>
    </row>
    <row r="3521" spans="1:29" x14ac:dyDescent="0.25">
      <c r="A3521" t="s">
        <v>421</v>
      </c>
      <c r="B3521" t="s">
        <v>1380</v>
      </c>
      <c r="C3521" t="s">
        <v>1381</v>
      </c>
      <c r="D3521">
        <v>1900</v>
      </c>
      <c r="E3521" s="957">
        <v>1</v>
      </c>
      <c r="F3521" t="s">
        <v>442</v>
      </c>
      <c r="G3521" s="957">
        <v>366</v>
      </c>
      <c r="H3521" t="s">
        <v>389</v>
      </c>
      <c r="I3521" s="937" t="s">
        <v>489</v>
      </c>
      <c r="J3521" s="937" t="s">
        <v>445</v>
      </c>
      <c r="K3521" s="937" t="s">
        <v>53</v>
      </c>
      <c r="L3521" s="945">
        <v>3.1</v>
      </c>
      <c r="M3521" s="960" t="s">
        <v>33</v>
      </c>
      <c r="N3521" s="678">
        <f t="shared" ca="1" si="603"/>
        <v>724835.09000000008</v>
      </c>
      <c r="O3521" s="678">
        <f t="shared" ca="1" si="607"/>
        <v>378386.52</v>
      </c>
      <c r="P3521" s="678">
        <f t="shared" ca="1" si="607"/>
        <v>49449.740000000005</v>
      </c>
      <c r="Q3521" s="678">
        <f t="shared" ca="1" si="607"/>
        <v>203123.44999999998</v>
      </c>
      <c r="R3521" s="678">
        <f t="shared" ca="1" si="607"/>
        <v>30241.260000000002</v>
      </c>
      <c r="S3521" s="678">
        <f t="shared" ca="1" si="607"/>
        <v>531.55999999999995</v>
      </c>
      <c r="T3521" s="678">
        <f t="shared" ca="1" si="607"/>
        <v>26611.360000000001</v>
      </c>
      <c r="U3521" s="678">
        <f t="shared" ca="1" si="607"/>
        <v>0</v>
      </c>
      <c r="V3521" s="678">
        <f t="shared" ca="1" si="607"/>
        <v>1508.29</v>
      </c>
      <c r="W3521" s="678">
        <f t="shared" ca="1" si="597"/>
        <v>34982.910000000003</v>
      </c>
      <c r="X3521" s="678">
        <f t="shared" ca="1" si="606"/>
        <v>0</v>
      </c>
      <c r="Y3521" s="678">
        <f t="shared" ca="1" si="606"/>
        <v>0</v>
      </c>
      <c r="Z3521" s="678">
        <f t="shared" ca="1" si="606"/>
        <v>0</v>
      </c>
      <c r="AA3521" t="str">
        <f t="shared" si="594"/>
        <v>ASR_CMS_19</v>
      </c>
      <c r="AB3521" s="957">
        <f t="shared" si="595"/>
        <v>45406</v>
      </c>
      <c r="AC3521" t="str">
        <f t="shared" si="596"/>
        <v>Unaudited</v>
      </c>
    </row>
    <row r="3522" spans="1:29" x14ac:dyDescent="0.25">
      <c r="A3522" t="s">
        <v>421</v>
      </c>
      <c r="B3522" t="s">
        <v>1380</v>
      </c>
      <c r="C3522" t="s">
        <v>1381</v>
      </c>
      <c r="D3522">
        <v>1900</v>
      </c>
      <c r="E3522" s="957">
        <v>1</v>
      </c>
      <c r="F3522" t="s">
        <v>442</v>
      </c>
      <c r="G3522" s="957">
        <v>366</v>
      </c>
      <c r="H3522" t="s">
        <v>389</v>
      </c>
      <c r="I3522" s="962" t="s">
        <v>489</v>
      </c>
      <c r="J3522" s="962" t="s">
        <v>445</v>
      </c>
      <c r="K3522" s="962" t="s">
        <v>53</v>
      </c>
      <c r="L3522" s="937">
        <v>3.2</v>
      </c>
      <c r="M3522" s="962" t="s">
        <v>34</v>
      </c>
      <c r="N3522" s="678">
        <f t="shared" ca="1" si="603"/>
        <v>1255335.6099999999</v>
      </c>
      <c r="O3522" s="678">
        <f t="shared" ca="1" si="607"/>
        <v>448025.68</v>
      </c>
      <c r="P3522" s="678">
        <f t="shared" ca="1" si="607"/>
        <v>87563.14</v>
      </c>
      <c r="Q3522" s="678">
        <f t="shared" ca="1" si="607"/>
        <v>399620.30999999988</v>
      </c>
      <c r="R3522" s="678">
        <f t="shared" ca="1" si="607"/>
        <v>83939.37999999999</v>
      </c>
      <c r="S3522" s="678">
        <f t="shared" ca="1" si="607"/>
        <v>508.59</v>
      </c>
      <c r="T3522" s="678">
        <f t="shared" ca="1" si="607"/>
        <v>52391.39</v>
      </c>
      <c r="U3522" s="678">
        <f t="shared" ca="1" si="607"/>
        <v>0</v>
      </c>
      <c r="V3522" s="678">
        <f t="shared" ca="1" si="607"/>
        <v>3513.2900000000009</v>
      </c>
      <c r="W3522" s="678">
        <f t="shared" ca="1" si="597"/>
        <v>179773.83</v>
      </c>
      <c r="X3522" s="678">
        <f t="shared" ca="1" si="606"/>
        <v>0</v>
      </c>
      <c r="Y3522" s="678">
        <f t="shared" ca="1" si="606"/>
        <v>0</v>
      </c>
      <c r="Z3522" s="678">
        <f t="shared" ca="1" si="606"/>
        <v>0</v>
      </c>
      <c r="AA3522" t="str">
        <f t="shared" ref="AA3522:AA3585" si="608">file_name</f>
        <v>ASR_CMS_19</v>
      </c>
      <c r="AB3522" s="957">
        <f t="shared" ref="AB3522:AB3585" si="609">file_date</f>
        <v>45406</v>
      </c>
      <c r="AC3522" t="str">
        <f t="shared" ref="AC3522:AC3585" si="610">status</f>
        <v>Unaudited</v>
      </c>
    </row>
    <row r="3523" spans="1:29" x14ac:dyDescent="0.25">
      <c r="A3523" t="s">
        <v>421</v>
      </c>
      <c r="B3523" t="s">
        <v>1380</v>
      </c>
      <c r="C3523" t="s">
        <v>1381</v>
      </c>
      <c r="D3523">
        <v>1900</v>
      </c>
      <c r="E3523" s="957">
        <v>1</v>
      </c>
      <c r="F3523" t="s">
        <v>442</v>
      </c>
      <c r="G3523" s="957">
        <v>366</v>
      </c>
      <c r="H3523" t="s">
        <v>389</v>
      </c>
      <c r="I3523" s="937" t="s">
        <v>489</v>
      </c>
      <c r="J3523" s="937" t="s">
        <v>445</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ASR_CMS_19</v>
      </c>
      <c r="AB3523" s="957">
        <f t="shared" si="609"/>
        <v>45406</v>
      </c>
      <c r="AC3523" t="str">
        <f t="shared" si="610"/>
        <v>Unaudited</v>
      </c>
    </row>
    <row r="3524" spans="1:29" x14ac:dyDescent="0.25">
      <c r="A3524" t="s">
        <v>421</v>
      </c>
      <c r="B3524" t="s">
        <v>1380</v>
      </c>
      <c r="C3524" t="s">
        <v>1381</v>
      </c>
      <c r="D3524">
        <v>1900</v>
      </c>
      <c r="E3524" s="957">
        <v>1</v>
      </c>
      <c r="F3524" t="s">
        <v>442</v>
      </c>
      <c r="G3524" s="957">
        <v>366</v>
      </c>
      <c r="H3524" t="s">
        <v>389</v>
      </c>
      <c r="I3524" s="937" t="s">
        <v>489</v>
      </c>
      <c r="J3524" s="937" t="s">
        <v>445</v>
      </c>
      <c r="K3524" s="937" t="s">
        <v>53</v>
      </c>
      <c r="L3524" s="937" t="s">
        <v>44</v>
      </c>
      <c r="M3524" s="962" t="s">
        <v>154</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ASR_CMS_19</v>
      </c>
      <c r="AB3524" s="957">
        <f t="shared" si="609"/>
        <v>45406</v>
      </c>
      <c r="AC3524" t="str">
        <f t="shared" si="610"/>
        <v>Unaudited</v>
      </c>
    </row>
    <row r="3525" spans="1:29" x14ac:dyDescent="0.25">
      <c r="A3525" t="s">
        <v>421</v>
      </c>
      <c r="B3525" t="s">
        <v>1380</v>
      </c>
      <c r="C3525" t="s">
        <v>1381</v>
      </c>
      <c r="D3525">
        <v>1900</v>
      </c>
      <c r="E3525" s="957">
        <v>1</v>
      </c>
      <c r="F3525" t="s">
        <v>442</v>
      </c>
      <c r="G3525" s="957">
        <v>366</v>
      </c>
      <c r="H3525" t="s">
        <v>389</v>
      </c>
      <c r="I3525" s="937" t="s">
        <v>489</v>
      </c>
      <c r="J3525" s="937" t="s">
        <v>445</v>
      </c>
      <c r="K3525" s="937" t="s">
        <v>53</v>
      </c>
      <c r="L3525" s="937" t="s">
        <v>41</v>
      </c>
      <c r="M3525" s="962" t="s">
        <v>52</v>
      </c>
      <c r="N3525" s="678">
        <f t="shared" ca="1" si="603"/>
        <v>27949.258259394152</v>
      </c>
      <c r="O3525" s="678">
        <f t="shared" ca="1" si="607"/>
        <v>14707.717497071415</v>
      </c>
      <c r="P3525" s="678">
        <f t="shared" ca="1" si="607"/>
        <v>1963.7705855019817</v>
      </c>
      <c r="Q3525" s="678">
        <f t="shared" ca="1" si="607"/>
        <v>8351.2801378693366</v>
      </c>
      <c r="R3525" s="678">
        <f t="shared" ca="1" si="607"/>
        <v>1354.213132418862</v>
      </c>
      <c r="S3525" s="678">
        <f t="shared" ca="1" si="607"/>
        <v>42.599617844050073</v>
      </c>
      <c r="T3525" s="678">
        <f t="shared" ca="1" si="607"/>
        <v>899.29867407486267</v>
      </c>
      <c r="U3525" s="678">
        <f t="shared" ca="1" si="607"/>
        <v>4.0685028278025355</v>
      </c>
      <c r="V3525" s="678">
        <f t="shared" ca="1" si="607"/>
        <v>131.38870896844656</v>
      </c>
      <c r="W3525" s="678">
        <f t="shared" ca="1" si="597"/>
        <v>494.92140281739086</v>
      </c>
      <c r="X3525" s="678">
        <f t="shared" ca="1" si="606"/>
        <v>0</v>
      </c>
      <c r="Y3525" s="678">
        <f t="shared" ca="1" si="606"/>
        <v>0</v>
      </c>
      <c r="Z3525" s="678">
        <f t="shared" ca="1" si="606"/>
        <v>0</v>
      </c>
      <c r="AA3525" t="str">
        <f t="shared" si="608"/>
        <v>ASR_CMS_19</v>
      </c>
      <c r="AB3525" s="957">
        <f t="shared" si="609"/>
        <v>45406</v>
      </c>
      <c r="AC3525" t="str">
        <f t="shared" si="610"/>
        <v>Unaudited</v>
      </c>
    </row>
    <row r="3526" spans="1:29" x14ac:dyDescent="0.25">
      <c r="A3526" t="s">
        <v>421</v>
      </c>
      <c r="B3526" t="s">
        <v>1380</v>
      </c>
      <c r="C3526" t="s">
        <v>1381</v>
      </c>
      <c r="D3526">
        <v>1900</v>
      </c>
      <c r="E3526" s="957">
        <v>1</v>
      </c>
      <c r="F3526" t="s">
        <v>442</v>
      </c>
      <c r="G3526" s="957">
        <v>366</v>
      </c>
      <c r="H3526" t="s">
        <v>389</v>
      </c>
      <c r="I3526" s="937" t="s">
        <v>489</v>
      </c>
      <c r="J3526" s="937" t="s">
        <v>445</v>
      </c>
      <c r="K3526" s="937" t="s">
        <v>53</v>
      </c>
      <c r="L3526" s="937" t="s">
        <v>42</v>
      </c>
      <c r="M3526" s="962" t="s">
        <v>155</v>
      </c>
      <c r="N3526" s="678">
        <f t="shared" ca="1" si="603"/>
        <v>85279.714069580092</v>
      </c>
      <c r="O3526" s="678">
        <f t="shared" ca="1" si="607"/>
        <v>35586.460618035773</v>
      </c>
      <c r="P3526" s="678">
        <f t="shared" ca="1" si="607"/>
        <v>5889.422920682513</v>
      </c>
      <c r="Q3526" s="678">
        <f t="shared" ca="1" si="607"/>
        <v>25967.641263676596</v>
      </c>
      <c r="R3526" s="678">
        <f t="shared" ca="1" si="607"/>
        <v>4919.1747730030465</v>
      </c>
      <c r="S3526" s="678">
        <f t="shared" ca="1" si="607"/>
        <v>44.81214713929716</v>
      </c>
      <c r="T3526" s="678">
        <f t="shared" ca="1" si="607"/>
        <v>3403.6272243513995</v>
      </c>
      <c r="U3526" s="678">
        <f t="shared" ca="1" si="607"/>
        <v>0</v>
      </c>
      <c r="V3526" s="678">
        <f t="shared" ca="1" si="607"/>
        <v>216.34166402129674</v>
      </c>
      <c r="W3526" s="678">
        <f t="shared" ca="1" si="597"/>
        <v>9252.2334586701745</v>
      </c>
      <c r="X3526" s="678">
        <f t="shared" ca="1" si="606"/>
        <v>0</v>
      </c>
      <c r="Y3526" s="678">
        <f t="shared" ca="1" si="606"/>
        <v>0</v>
      </c>
      <c r="Z3526" s="678">
        <f t="shared" ca="1" si="606"/>
        <v>0</v>
      </c>
      <c r="AA3526" t="str">
        <f t="shared" si="608"/>
        <v>ASR_CMS_19</v>
      </c>
      <c r="AB3526" s="957">
        <f t="shared" si="609"/>
        <v>45406</v>
      </c>
      <c r="AC3526" t="str">
        <f t="shared" si="610"/>
        <v>Unaudited</v>
      </c>
    </row>
    <row r="3527" spans="1:29" x14ac:dyDescent="0.25">
      <c r="A3527" t="s">
        <v>421</v>
      </c>
      <c r="B3527" t="s">
        <v>1380</v>
      </c>
      <c r="C3527" t="s">
        <v>1381</v>
      </c>
      <c r="D3527">
        <v>1900</v>
      </c>
      <c r="E3527" s="957">
        <v>1</v>
      </c>
      <c r="F3527" t="s">
        <v>442</v>
      </c>
      <c r="G3527" s="957">
        <v>366</v>
      </c>
      <c r="H3527" t="s">
        <v>389</v>
      </c>
      <c r="I3527" s="937" t="s">
        <v>489</v>
      </c>
      <c r="J3527" s="937" t="s">
        <v>445</v>
      </c>
      <c r="K3527" s="937" t="s">
        <v>53</v>
      </c>
      <c r="L3527" s="937" t="s">
        <v>43</v>
      </c>
      <c r="M3527" s="962" t="s">
        <v>463</v>
      </c>
      <c r="N3527" s="678">
        <f t="shared" ca="1" si="603"/>
        <v>56375.301818304906</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12588.917874044497</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2143.8637196830496</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16470.702884697683</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2096.069221242356</v>
      </c>
      <c r="S3527" s="678">
        <f t="shared" ca="1" si="611"/>
        <v>76.723117333194168</v>
      </c>
      <c r="T3527" s="678">
        <f t="shared" ca="1" si="611"/>
        <v>2068.3108214367548</v>
      </c>
      <c r="U3527" s="678">
        <f t="shared" ca="1" si="611"/>
        <v>0.49850843975541786</v>
      </c>
      <c r="V3527" s="678">
        <f t="shared" ca="1" si="611"/>
        <v>238.38753326997872</v>
      </c>
      <c r="W3527" s="678">
        <f t="shared" ca="1" si="597"/>
        <v>20691.828138157645</v>
      </c>
      <c r="X3527" s="678">
        <f t="shared" ca="1" si="611"/>
        <v>0</v>
      </c>
      <c r="Y3527" s="678">
        <f t="shared" ca="1" si="611"/>
        <v>0</v>
      </c>
      <c r="Z3527" s="678">
        <f t="shared" ca="1" si="611"/>
        <v>0</v>
      </c>
      <c r="AA3527" t="str">
        <f t="shared" si="608"/>
        <v>ASR_CMS_19</v>
      </c>
      <c r="AB3527" s="957">
        <f t="shared" si="609"/>
        <v>45406</v>
      </c>
      <c r="AC3527" t="str">
        <f t="shared" si="610"/>
        <v>Unaudited</v>
      </c>
    </row>
    <row r="3528" spans="1:29" x14ac:dyDescent="0.25">
      <c r="A3528" t="s">
        <v>421</v>
      </c>
      <c r="B3528" t="s">
        <v>1380</v>
      </c>
      <c r="C3528" t="s">
        <v>1381</v>
      </c>
      <c r="D3528">
        <v>1900</v>
      </c>
      <c r="E3528" s="957">
        <v>1</v>
      </c>
      <c r="F3528" t="s">
        <v>442</v>
      </c>
      <c r="G3528" s="957">
        <v>366</v>
      </c>
      <c r="H3528" t="s">
        <v>389</v>
      </c>
      <c r="I3528" s="937" t="s">
        <v>489</v>
      </c>
      <c r="J3528" s="937" t="s">
        <v>445</v>
      </c>
      <c r="K3528" s="937" t="s">
        <v>915</v>
      </c>
      <c r="L3528" s="937" t="s">
        <v>916</v>
      </c>
      <c r="M3528" s="962" t="s">
        <v>915</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13068.359999999999</v>
      </c>
      <c r="O3528" s="678">
        <f t="shared" ca="1" si="611"/>
        <v>10385.199999999999</v>
      </c>
      <c r="P3528" s="678">
        <f t="shared" ca="1" si="611"/>
        <v>2683.16</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ASR_CMS_19</v>
      </c>
      <c r="AB3528" s="957">
        <f t="shared" si="609"/>
        <v>45406</v>
      </c>
      <c r="AC3528" t="str">
        <f t="shared" si="610"/>
        <v>Unaudited</v>
      </c>
    </row>
    <row r="3529" spans="1:29" x14ac:dyDescent="0.25">
      <c r="A3529" t="s">
        <v>421</v>
      </c>
      <c r="B3529" t="s">
        <v>1380</v>
      </c>
      <c r="C3529" t="s">
        <v>1381</v>
      </c>
      <c r="D3529">
        <v>1900</v>
      </c>
      <c r="E3529" s="957">
        <v>1</v>
      </c>
      <c r="F3529" t="s">
        <v>442</v>
      </c>
      <c r="G3529" s="957">
        <v>366</v>
      </c>
      <c r="H3529" t="s">
        <v>389</v>
      </c>
      <c r="I3529" s="937" t="s">
        <v>489</v>
      </c>
      <c r="J3529" s="937" t="s">
        <v>445</v>
      </c>
      <c r="K3529" s="937" t="s">
        <v>915</v>
      </c>
      <c r="L3529" s="945" t="s">
        <v>917</v>
      </c>
      <c r="M3529" s="960" t="s">
        <v>920</v>
      </c>
      <c r="N3529" s="678">
        <f t="shared" ca="1" si="612"/>
        <v>426.80608919950237</v>
      </c>
      <c r="O3529" s="678">
        <f t="shared" ca="1" si="611"/>
        <v>339.17542809921616</v>
      </c>
      <c r="P3529" s="678">
        <f t="shared" ca="1" si="611"/>
        <v>87.630661100286233</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ASR_CMS_19</v>
      </c>
      <c r="AB3529" s="957">
        <f t="shared" si="609"/>
        <v>45406</v>
      </c>
      <c r="AC3529" t="str">
        <f t="shared" si="610"/>
        <v>Unaudited</v>
      </c>
    </row>
    <row r="3530" spans="1:29" x14ac:dyDescent="0.25">
      <c r="A3530" t="s">
        <v>421</v>
      </c>
      <c r="B3530" t="s">
        <v>1380</v>
      </c>
      <c r="C3530" t="s">
        <v>1381</v>
      </c>
      <c r="D3530">
        <v>1900</v>
      </c>
      <c r="E3530" s="957">
        <v>1</v>
      </c>
      <c r="F3530" t="s">
        <v>442</v>
      </c>
      <c r="G3530" s="957">
        <v>366</v>
      </c>
      <c r="H3530" t="s">
        <v>389</v>
      </c>
      <c r="I3530" s="962" t="s">
        <v>489</v>
      </c>
      <c r="J3530" s="962" t="s">
        <v>445</v>
      </c>
      <c r="K3530" s="962" t="s">
        <v>915</v>
      </c>
      <c r="L3530" s="937" t="s">
        <v>918</v>
      </c>
      <c r="M3530" s="962" t="s">
        <v>921</v>
      </c>
      <c r="N3530" s="678">
        <f t="shared" ca="1" si="612"/>
        <v>-9.2441847001222435</v>
      </c>
      <c r="O3530" s="678">
        <f t="shared" ca="1" si="611"/>
        <v>-2.0642777643551544</v>
      </c>
      <c r="P3530" s="678">
        <f t="shared" ca="1" si="611"/>
        <v>-0.3515417489118659</v>
      </c>
      <c r="Q3530" s="678">
        <f t="shared" ca="1" si="611"/>
        <v>-2.7007965313906976</v>
      </c>
      <c r="R3530" s="678">
        <f t="shared" ca="1" si="611"/>
        <v>-0.34370460823172472</v>
      </c>
      <c r="S3530" s="678">
        <f t="shared" ca="1" si="611"/>
        <v>-1.2580733841267133E-2</v>
      </c>
      <c r="T3530" s="678">
        <f t="shared" ca="1" si="611"/>
        <v>-0.33915290267084214</v>
      </c>
      <c r="U3530" s="678">
        <f t="shared" ca="1" si="611"/>
        <v>-8.1743315654809318E-5</v>
      </c>
      <c r="V3530" s="678">
        <f t="shared" ca="1" si="611"/>
        <v>-3.9089784296971762E-2</v>
      </c>
      <c r="W3530" s="678">
        <f t="shared" ca="1" si="611"/>
        <v>-3.3929588831080633</v>
      </c>
      <c r="X3530" s="678">
        <f t="shared" ca="1" si="611"/>
        <v>0</v>
      </c>
      <c r="Y3530" s="678">
        <f t="shared" ca="1" si="611"/>
        <v>0</v>
      </c>
      <c r="Z3530" s="678">
        <f t="shared" ca="1" si="611"/>
        <v>0</v>
      </c>
      <c r="AA3530" t="str">
        <f t="shared" si="608"/>
        <v>ASR_CMS_19</v>
      </c>
      <c r="AB3530" s="957">
        <f t="shared" si="609"/>
        <v>45406</v>
      </c>
      <c r="AC3530" t="str">
        <f t="shared" si="610"/>
        <v>Unaudited</v>
      </c>
    </row>
    <row r="3531" spans="1:29" x14ac:dyDescent="0.25">
      <c r="A3531" t="s">
        <v>421</v>
      </c>
      <c r="B3531" t="s">
        <v>1380</v>
      </c>
      <c r="C3531" t="s">
        <v>1381</v>
      </c>
      <c r="D3531">
        <v>1900</v>
      </c>
      <c r="E3531" s="957">
        <v>1</v>
      </c>
      <c r="F3531" t="s">
        <v>442</v>
      </c>
      <c r="G3531" s="957">
        <v>366</v>
      </c>
      <c r="H3531" t="s">
        <v>389</v>
      </c>
      <c r="I3531" s="937" t="s">
        <v>489</v>
      </c>
      <c r="J3531" s="937" t="s">
        <v>445</v>
      </c>
      <c r="K3531" s="937" t="s">
        <v>446</v>
      </c>
      <c r="L3531" s="937">
        <v>5.0999999999999996</v>
      </c>
      <c r="M3531" s="962" t="s">
        <v>37</v>
      </c>
      <c r="N3531" s="678">
        <f t="shared" ca="1" si="612"/>
        <v>794403.09</v>
      </c>
      <c r="O3531" s="678">
        <f t="shared" ca="1" si="611"/>
        <v>281350.71999999991</v>
      </c>
      <c r="P3531" s="678">
        <f t="shared" ca="1" si="611"/>
        <v>152444.52000000002</v>
      </c>
      <c r="Q3531" s="678">
        <f t="shared" ca="1" si="611"/>
        <v>143477.87999999998</v>
      </c>
      <c r="R3531" s="678">
        <f t="shared" ca="1" si="611"/>
        <v>121618.4</v>
      </c>
      <c r="S3531" s="678">
        <f t="shared" ca="1" si="611"/>
        <v>349.92</v>
      </c>
      <c r="T3531" s="678">
        <f t="shared" ca="1" si="611"/>
        <v>82055.000000000015</v>
      </c>
      <c r="U3531" s="678">
        <f t="shared" ca="1" si="611"/>
        <v>0</v>
      </c>
      <c r="V3531" s="678">
        <f t="shared" ca="1" si="611"/>
        <v>10802.840000000002</v>
      </c>
      <c r="W3531" s="678">
        <f t="shared" ca="1" si="611"/>
        <v>2303.8100000000004</v>
      </c>
      <c r="X3531" s="678">
        <f t="shared" ca="1" si="611"/>
        <v>0</v>
      </c>
      <c r="Y3531" s="678">
        <f t="shared" ca="1" si="611"/>
        <v>0</v>
      </c>
      <c r="Z3531" s="678">
        <f t="shared" ca="1" si="611"/>
        <v>0</v>
      </c>
      <c r="AA3531" t="str">
        <f t="shared" si="608"/>
        <v>ASR_CMS_19</v>
      </c>
      <c r="AB3531" s="957">
        <f t="shared" si="609"/>
        <v>45406</v>
      </c>
      <c r="AC3531" t="str">
        <f t="shared" si="610"/>
        <v>Unaudited</v>
      </c>
    </row>
    <row r="3532" spans="1:29" ht="30" x14ac:dyDescent="0.25">
      <c r="A3532" t="s">
        <v>421</v>
      </c>
      <c r="B3532" t="s">
        <v>1380</v>
      </c>
      <c r="C3532" t="s">
        <v>1381</v>
      </c>
      <c r="D3532">
        <v>1900</v>
      </c>
      <c r="E3532" s="957">
        <v>1</v>
      </c>
      <c r="F3532" t="s">
        <v>442</v>
      </c>
      <c r="G3532" s="957">
        <v>366</v>
      </c>
      <c r="H3532" t="s">
        <v>389</v>
      </c>
      <c r="I3532" s="937" t="s">
        <v>489</v>
      </c>
      <c r="J3532" s="937" t="s">
        <v>445</v>
      </c>
      <c r="K3532" s="937" t="s">
        <v>446</v>
      </c>
      <c r="L3532" s="937">
        <v>5.2</v>
      </c>
      <c r="M3532" s="962" t="s">
        <v>304</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ASR_CMS_19</v>
      </c>
      <c r="AB3532" s="957">
        <f t="shared" si="609"/>
        <v>45406</v>
      </c>
      <c r="AC3532" t="str">
        <f t="shared" si="610"/>
        <v>Unaudited</v>
      </c>
    </row>
    <row r="3533" spans="1:29" ht="30" x14ac:dyDescent="0.25">
      <c r="A3533" t="s">
        <v>421</v>
      </c>
      <c r="B3533" t="s">
        <v>1380</v>
      </c>
      <c r="C3533" t="s">
        <v>1381</v>
      </c>
      <c r="D3533">
        <v>1900</v>
      </c>
      <c r="E3533" s="957">
        <v>1</v>
      </c>
      <c r="F3533" t="s">
        <v>442</v>
      </c>
      <c r="G3533" s="957">
        <v>366</v>
      </c>
      <c r="H3533" t="s">
        <v>389</v>
      </c>
      <c r="I3533" s="937" t="s">
        <v>489</v>
      </c>
      <c r="J3533" s="937" t="s">
        <v>445</v>
      </c>
      <c r="K3533" s="937" t="s">
        <v>446</v>
      </c>
      <c r="L3533" s="937">
        <v>5.3</v>
      </c>
      <c r="M3533" s="962" t="s">
        <v>305</v>
      </c>
      <c r="N3533" s="678">
        <f t="shared" ca="1" si="612"/>
        <v>15059.282789593532</v>
      </c>
      <c r="O3533" s="678">
        <f t="shared" ca="1" si="611"/>
        <v>5333.4888910562377</v>
      </c>
      <c r="P3533" s="678">
        <f t="shared" ca="1" si="611"/>
        <v>2889.8492028824398</v>
      </c>
      <c r="Q3533" s="678">
        <f t="shared" ca="1" si="611"/>
        <v>2719.8710530838525</v>
      </c>
      <c r="R3533" s="678">
        <f t="shared" ca="1" si="611"/>
        <v>2305.4868505331497</v>
      </c>
      <c r="S3533" s="678">
        <f t="shared" ca="1" si="611"/>
        <v>6.6333380371601658</v>
      </c>
      <c r="T3533" s="678">
        <f t="shared" ca="1" si="611"/>
        <v>1555.4942633721346</v>
      </c>
      <c r="U3533" s="678">
        <f t="shared" ca="1" si="611"/>
        <v>0</v>
      </c>
      <c r="V3533" s="678">
        <f t="shared" ca="1" si="611"/>
        <v>204.78649257360343</v>
      </c>
      <c r="W3533" s="678">
        <f t="shared" ca="1" si="611"/>
        <v>43.672698054955305</v>
      </c>
      <c r="X3533" s="678">
        <f t="shared" ca="1" si="611"/>
        <v>0</v>
      </c>
      <c r="Y3533" s="678">
        <f t="shared" ca="1" si="611"/>
        <v>0</v>
      </c>
      <c r="Z3533" s="678">
        <f t="shared" ca="1" si="611"/>
        <v>0</v>
      </c>
      <c r="AA3533" t="str">
        <f t="shared" si="608"/>
        <v>ASR_CMS_19</v>
      </c>
      <c r="AB3533" s="957">
        <f t="shared" si="609"/>
        <v>45406</v>
      </c>
      <c r="AC3533" t="str">
        <f t="shared" si="610"/>
        <v>Unaudited</v>
      </c>
    </row>
    <row r="3534" spans="1:29" x14ac:dyDescent="0.25">
      <c r="A3534" t="s">
        <v>421</v>
      </c>
      <c r="B3534" t="s">
        <v>1380</v>
      </c>
      <c r="C3534" t="s">
        <v>1381</v>
      </c>
      <c r="D3534">
        <v>1900</v>
      </c>
      <c r="E3534" s="957">
        <v>1</v>
      </c>
      <c r="F3534" t="s">
        <v>442</v>
      </c>
      <c r="G3534" s="957">
        <v>366</v>
      </c>
      <c r="H3534" t="s">
        <v>389</v>
      </c>
      <c r="I3534" s="937" t="s">
        <v>489</v>
      </c>
      <c r="J3534" s="937" t="s">
        <v>445</v>
      </c>
      <c r="K3534" s="937" t="s">
        <v>446</v>
      </c>
      <c r="L3534" s="937" t="s">
        <v>82</v>
      </c>
      <c r="M3534" s="962" t="s">
        <v>454</v>
      </c>
      <c r="N3534" s="678">
        <f t="shared" ca="1" si="612"/>
        <v>-677.7439118337312</v>
      </c>
      <c r="O3534" s="678">
        <f t="shared" ca="1" si="611"/>
        <v>-151.34397813437792</v>
      </c>
      <c r="P3534" s="678">
        <f t="shared" ca="1" si="611"/>
        <v>-25.773530907192789</v>
      </c>
      <c r="Q3534" s="678">
        <f t="shared" ca="1" si="611"/>
        <v>-198.01079983045977</v>
      </c>
      <c r="R3534" s="678">
        <f t="shared" ca="1" si="611"/>
        <v>-25.19894541864452</v>
      </c>
      <c r="S3534" s="678">
        <f t="shared" ca="1" si="611"/>
        <v>-0.92236536199959718</v>
      </c>
      <c r="T3534" s="678">
        <f t="shared" ca="1" si="611"/>
        <v>-24.865233919748665</v>
      </c>
      <c r="U3534" s="678">
        <f t="shared" ca="1" si="611"/>
        <v>-5.9930687578556643E-3</v>
      </c>
      <c r="V3534" s="678">
        <f t="shared" ca="1" si="611"/>
        <v>-2.865895066096642</v>
      </c>
      <c r="W3534" s="678">
        <f t="shared" ca="1" si="611"/>
        <v>-248.75717012645339</v>
      </c>
      <c r="X3534" s="678">
        <f t="shared" ca="1" si="611"/>
        <v>0</v>
      </c>
      <c r="Y3534" s="678">
        <f t="shared" ca="1" si="611"/>
        <v>0</v>
      </c>
      <c r="Z3534" s="678">
        <f t="shared" ca="1" si="611"/>
        <v>0</v>
      </c>
      <c r="AA3534" t="str">
        <f t="shared" si="608"/>
        <v>ASR_CMS_19</v>
      </c>
      <c r="AB3534" s="957">
        <f t="shared" si="609"/>
        <v>45406</v>
      </c>
      <c r="AC3534" t="str">
        <f t="shared" si="610"/>
        <v>Unaudited</v>
      </c>
    </row>
    <row r="3535" spans="1:29" x14ac:dyDescent="0.25">
      <c r="A3535" t="s">
        <v>421</v>
      </c>
      <c r="B3535" t="s">
        <v>1380</v>
      </c>
      <c r="C3535" t="s">
        <v>1381</v>
      </c>
      <c r="D3535">
        <v>1900</v>
      </c>
      <c r="E3535" s="957">
        <v>1</v>
      </c>
      <c r="F3535" t="s">
        <v>442</v>
      </c>
      <c r="G3535" s="957">
        <v>366</v>
      </c>
      <c r="H3535" t="s">
        <v>389</v>
      </c>
      <c r="I3535" s="937" t="s">
        <v>489</v>
      </c>
      <c r="J3535" s="937" t="s">
        <v>445</v>
      </c>
      <c r="K3535" s="937" t="s">
        <v>447</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ASR_CMS_19</v>
      </c>
      <c r="AB3535" s="957">
        <f t="shared" si="609"/>
        <v>45406</v>
      </c>
      <c r="AC3535" t="str">
        <f t="shared" si="610"/>
        <v>Unaudited</v>
      </c>
    </row>
    <row r="3536" spans="1:29" x14ac:dyDescent="0.25">
      <c r="A3536" t="s">
        <v>421</v>
      </c>
      <c r="B3536" t="s">
        <v>1380</v>
      </c>
      <c r="C3536" t="s">
        <v>1381</v>
      </c>
      <c r="D3536">
        <v>1900</v>
      </c>
      <c r="E3536" s="957">
        <v>1</v>
      </c>
      <c r="F3536" t="s">
        <v>442</v>
      </c>
      <c r="G3536" s="957">
        <v>366</v>
      </c>
      <c r="H3536" t="s">
        <v>389</v>
      </c>
      <c r="I3536" s="937" t="s">
        <v>489</v>
      </c>
      <c r="J3536" s="937" t="s">
        <v>445</v>
      </c>
      <c r="K3536" s="937" t="s">
        <v>447</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ASR_CMS_19</v>
      </c>
      <c r="AB3536" s="957">
        <f t="shared" si="609"/>
        <v>45406</v>
      </c>
      <c r="AC3536" t="str">
        <f t="shared" si="610"/>
        <v>Unaudited</v>
      </c>
    </row>
    <row r="3537" spans="1:29" x14ac:dyDescent="0.25">
      <c r="A3537" t="s">
        <v>421</v>
      </c>
      <c r="B3537" t="s">
        <v>1380</v>
      </c>
      <c r="C3537" t="s">
        <v>1381</v>
      </c>
      <c r="D3537">
        <v>1900</v>
      </c>
      <c r="E3537" s="957">
        <v>1</v>
      </c>
      <c r="F3537" t="s">
        <v>442</v>
      </c>
      <c r="G3537" s="957">
        <v>366</v>
      </c>
      <c r="H3537" t="s">
        <v>389</v>
      </c>
      <c r="I3537" s="937" t="s">
        <v>489</v>
      </c>
      <c r="J3537" s="937" t="s">
        <v>445</v>
      </c>
      <c r="K3537" s="937" t="s">
        <v>447</v>
      </c>
      <c r="L3537" s="945">
        <v>6.3</v>
      </c>
      <c r="M3537" s="960" t="s">
        <v>185</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ASR_CMS_19</v>
      </c>
      <c r="AB3537" s="957">
        <f t="shared" si="609"/>
        <v>45406</v>
      </c>
      <c r="AC3537" t="str">
        <f t="shared" si="610"/>
        <v>Unaudited</v>
      </c>
    </row>
    <row r="3538" spans="1:29" x14ac:dyDescent="0.25">
      <c r="A3538" t="s">
        <v>421</v>
      </c>
      <c r="B3538" t="s">
        <v>1380</v>
      </c>
      <c r="C3538" t="s">
        <v>1381</v>
      </c>
      <c r="D3538">
        <v>1900</v>
      </c>
      <c r="E3538" s="957">
        <v>1</v>
      </c>
      <c r="F3538" t="s">
        <v>442</v>
      </c>
      <c r="G3538" s="957">
        <v>366</v>
      </c>
      <c r="H3538" t="s">
        <v>389</v>
      </c>
      <c r="I3538" s="937" t="s">
        <v>489</v>
      </c>
      <c r="J3538" s="937" t="s">
        <v>445</v>
      </c>
      <c r="K3538" s="937" t="s">
        <v>447</v>
      </c>
      <c r="L3538" s="937" t="s">
        <v>87</v>
      </c>
      <c r="M3538" s="962" t="s">
        <v>455</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ASR_CMS_19</v>
      </c>
      <c r="AB3538" s="957">
        <f t="shared" si="609"/>
        <v>45406</v>
      </c>
      <c r="AC3538" t="str">
        <f t="shared" si="610"/>
        <v>Unaudited</v>
      </c>
    </row>
    <row r="3539" spans="1:29" x14ac:dyDescent="0.25">
      <c r="A3539" t="s">
        <v>421</v>
      </c>
      <c r="B3539" t="s">
        <v>1380</v>
      </c>
      <c r="C3539" t="s">
        <v>1381</v>
      </c>
      <c r="D3539">
        <v>1900</v>
      </c>
      <c r="E3539" s="957">
        <v>1</v>
      </c>
      <c r="F3539" t="s">
        <v>442</v>
      </c>
      <c r="G3539" s="957">
        <v>366</v>
      </c>
      <c r="H3539" t="s">
        <v>389</v>
      </c>
      <c r="I3539" s="937" t="s">
        <v>489</v>
      </c>
      <c r="J3539" s="937" t="s">
        <v>445</v>
      </c>
      <c r="K3539" s="937" t="s">
        <v>448</v>
      </c>
      <c r="L3539" s="937">
        <v>7.1</v>
      </c>
      <c r="M3539" s="962" t="s">
        <v>20</v>
      </c>
      <c r="N3539" s="678">
        <f t="shared" ca="1" si="612"/>
        <v>1141956.05</v>
      </c>
      <c r="O3539" s="678">
        <f t="shared" ca="1" si="611"/>
        <v>242846.27743625501</v>
      </c>
      <c r="P3539" s="678">
        <f t="shared" ca="1" si="611"/>
        <v>14923.019241043516</v>
      </c>
      <c r="Q3539" s="678">
        <f t="shared" ca="1" si="611"/>
        <v>580895.459788615</v>
      </c>
      <c r="R3539" s="678">
        <f t="shared" ca="1" si="611"/>
        <v>34346.951399369849</v>
      </c>
      <c r="S3539" s="678">
        <f t="shared" ca="1" si="611"/>
        <v>3240.5951957228667</v>
      </c>
      <c r="T3539" s="678">
        <f t="shared" ca="1" si="611"/>
        <v>79139.240190695302</v>
      </c>
      <c r="U3539" s="678">
        <f t="shared" ca="1" si="611"/>
        <v>0</v>
      </c>
      <c r="V3539" s="678">
        <f t="shared" ca="1" si="611"/>
        <v>4358.3864149424207</v>
      </c>
      <c r="W3539" s="678">
        <f t="shared" ca="1" si="611"/>
        <v>182206.12033335603</v>
      </c>
      <c r="X3539" s="678">
        <f t="shared" ca="1" si="611"/>
        <v>0</v>
      </c>
      <c r="Y3539" s="678">
        <f t="shared" ca="1" si="611"/>
        <v>0</v>
      </c>
      <c r="Z3539" s="678">
        <f t="shared" ca="1" si="611"/>
        <v>0</v>
      </c>
      <c r="AA3539" t="str">
        <f t="shared" si="608"/>
        <v>ASR_CMS_19</v>
      </c>
      <c r="AB3539" s="957">
        <f t="shared" si="609"/>
        <v>45406</v>
      </c>
      <c r="AC3539" t="str">
        <f t="shared" si="610"/>
        <v>Unaudited</v>
      </c>
    </row>
    <row r="3540" spans="1:29" x14ac:dyDescent="0.25">
      <c r="A3540" t="s">
        <v>421</v>
      </c>
      <c r="B3540" t="s">
        <v>1380</v>
      </c>
      <c r="C3540" t="s">
        <v>1381</v>
      </c>
      <c r="D3540">
        <v>1900</v>
      </c>
      <c r="E3540" s="957">
        <v>1</v>
      </c>
      <c r="F3540" t="s">
        <v>442</v>
      </c>
      <c r="G3540" s="957">
        <v>366</v>
      </c>
      <c r="H3540" t="s">
        <v>389</v>
      </c>
      <c r="I3540" s="937" t="s">
        <v>489</v>
      </c>
      <c r="J3540" s="937" t="s">
        <v>445</v>
      </c>
      <c r="K3540" s="937" t="s">
        <v>448</v>
      </c>
      <c r="L3540" s="937">
        <v>7.2</v>
      </c>
      <c r="M3540" s="962"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ASR_CMS_19</v>
      </c>
      <c r="AB3540" s="957">
        <f t="shared" si="609"/>
        <v>45406</v>
      </c>
      <c r="AC3540" t="str">
        <f t="shared" si="610"/>
        <v>Unaudited</v>
      </c>
    </row>
    <row r="3541" spans="1:29" x14ac:dyDescent="0.25">
      <c r="A3541" t="s">
        <v>421</v>
      </c>
      <c r="B3541" t="s">
        <v>1380</v>
      </c>
      <c r="C3541" t="s">
        <v>1381</v>
      </c>
      <c r="D3541">
        <v>1900</v>
      </c>
      <c r="E3541" s="957">
        <v>1</v>
      </c>
      <c r="F3541" t="s">
        <v>442</v>
      </c>
      <c r="G3541" s="957">
        <v>366</v>
      </c>
      <c r="H3541" t="s">
        <v>389</v>
      </c>
      <c r="I3541" s="937" t="s">
        <v>489</v>
      </c>
      <c r="J3541" s="937" t="s">
        <v>445</v>
      </c>
      <c r="K3541" s="937" t="s">
        <v>448</v>
      </c>
      <c r="L3541" s="937">
        <v>7.3</v>
      </c>
      <c r="M3541" s="962" t="s">
        <v>156</v>
      </c>
      <c r="N3541" s="678">
        <f t="shared" ca="1" si="612"/>
        <v>7018.1001317189239</v>
      </c>
      <c r="O3541" s="678">
        <f t="shared" ca="1" si="611"/>
        <v>1690.2051132242786</v>
      </c>
      <c r="P3541" s="678">
        <f t="shared" ca="1" si="611"/>
        <v>345.98771245749026</v>
      </c>
      <c r="Q3541" s="678">
        <f t="shared" ca="1" si="611"/>
        <v>2110.6880963616431</v>
      </c>
      <c r="R3541" s="678">
        <f t="shared" ca="1" si="611"/>
        <v>338.50247354732073</v>
      </c>
      <c r="S3541" s="678">
        <f t="shared" ca="1" si="611"/>
        <v>7.2506240873984522</v>
      </c>
      <c r="T3541" s="678">
        <f t="shared" ca="1" si="611"/>
        <v>360.8389170683572</v>
      </c>
      <c r="U3541" s="678">
        <f t="shared" ca="1" si="611"/>
        <v>4.711092857925684E-2</v>
      </c>
      <c r="V3541" s="678">
        <f t="shared" ca="1" si="611"/>
        <v>47.928876201750768</v>
      </c>
      <c r="W3541" s="678">
        <f t="shared" ca="1" si="611"/>
        <v>2116.651207842106</v>
      </c>
      <c r="X3541" s="678">
        <f t="shared" ca="1" si="611"/>
        <v>0</v>
      </c>
      <c r="Y3541" s="678">
        <f t="shared" ca="1" si="611"/>
        <v>0</v>
      </c>
      <c r="Z3541" s="678">
        <f t="shared" ca="1" si="611"/>
        <v>0</v>
      </c>
      <c r="AA3541" t="str">
        <f t="shared" si="608"/>
        <v>ASR_CMS_19</v>
      </c>
      <c r="AB3541" s="957">
        <f t="shared" si="609"/>
        <v>45406</v>
      </c>
      <c r="AC3541" t="str">
        <f t="shared" si="610"/>
        <v>Unaudited</v>
      </c>
    </row>
    <row r="3542" spans="1:29" x14ac:dyDescent="0.25">
      <c r="A3542" t="s">
        <v>421</v>
      </c>
      <c r="B3542" t="s">
        <v>1380</v>
      </c>
      <c r="C3542" t="s">
        <v>1381</v>
      </c>
      <c r="D3542">
        <v>1900</v>
      </c>
      <c r="E3542" s="957">
        <v>1</v>
      </c>
      <c r="F3542" t="s">
        <v>442</v>
      </c>
      <c r="G3542" s="957">
        <v>366</v>
      </c>
      <c r="H3542" t="s">
        <v>389</v>
      </c>
      <c r="I3542" s="937" t="s">
        <v>489</v>
      </c>
      <c r="J3542" s="937" t="s">
        <v>445</v>
      </c>
      <c r="K3542" s="937" t="s">
        <v>448</v>
      </c>
      <c r="L3542" s="945" t="s">
        <v>91</v>
      </c>
      <c r="M3542" s="960" t="s">
        <v>456</v>
      </c>
      <c r="N3542" s="678">
        <f t="shared" ca="1" si="612"/>
        <v>-25.570579648815144</v>
      </c>
      <c r="O3542" s="678">
        <f t="shared" ca="1" si="611"/>
        <v>-5.7100523954290461</v>
      </c>
      <c r="P3542" s="678">
        <f t="shared" ca="1" si="611"/>
        <v>-0.97240877178879548</v>
      </c>
      <c r="Q3542" s="678">
        <f t="shared" ca="1" si="611"/>
        <v>-7.4707435064831929</v>
      </c>
      <c r="R3542" s="678">
        <f t="shared" ca="1" si="611"/>
        <v>-0.95073025318694726</v>
      </c>
      <c r="S3542" s="678">
        <f t="shared" ca="1" si="611"/>
        <v>-3.479989497877637E-2</v>
      </c>
      <c r="T3542" s="678">
        <f t="shared" ca="1" si="611"/>
        <v>-0.93813966209015054</v>
      </c>
      <c r="U3542" s="678">
        <f t="shared" ca="1" si="611"/>
        <v>-2.2611231076786028E-4</v>
      </c>
      <c r="V3542" s="678">
        <f t="shared" ca="1" si="611"/>
        <v>-0.10812726868249424</v>
      </c>
      <c r="W3542" s="678">
        <f t="shared" ca="1" si="611"/>
        <v>-9.3853517838649765</v>
      </c>
      <c r="X3542" s="678">
        <f t="shared" ca="1" si="611"/>
        <v>0</v>
      </c>
      <c r="Y3542" s="678">
        <f t="shared" ca="1" si="611"/>
        <v>0</v>
      </c>
      <c r="Z3542" s="678">
        <f t="shared" ca="1" si="611"/>
        <v>0</v>
      </c>
      <c r="AA3542" t="str">
        <f t="shared" si="608"/>
        <v>ASR_CMS_19</v>
      </c>
      <c r="AB3542" s="957">
        <f t="shared" si="609"/>
        <v>45406</v>
      </c>
      <c r="AC3542" t="str">
        <f t="shared" si="610"/>
        <v>Unaudited</v>
      </c>
    </row>
    <row r="3543" spans="1:29" x14ac:dyDescent="0.25">
      <c r="A3543" t="s">
        <v>421</v>
      </c>
      <c r="B3543" t="s">
        <v>1380</v>
      </c>
      <c r="C3543" t="s">
        <v>1381</v>
      </c>
      <c r="D3543">
        <v>1900</v>
      </c>
      <c r="E3543" s="957">
        <v>1</v>
      </c>
      <c r="F3543" t="s">
        <v>442</v>
      </c>
      <c r="G3543" s="957">
        <v>366</v>
      </c>
      <c r="H3543" t="s">
        <v>389</v>
      </c>
      <c r="I3543" s="962" t="s">
        <v>489</v>
      </c>
      <c r="J3543" s="962" t="s">
        <v>445</v>
      </c>
      <c r="K3543" s="962" t="s">
        <v>449</v>
      </c>
      <c r="L3543" s="953">
        <v>8.1</v>
      </c>
      <c r="M3543" s="962" t="s">
        <v>22</v>
      </c>
      <c r="N3543" s="678">
        <f t="shared" ca="1" si="612"/>
        <v>6937991.0459681638</v>
      </c>
      <c r="O3543" s="678">
        <f t="shared" ca="1" si="612"/>
        <v>2443263.6990058436</v>
      </c>
      <c r="P3543" s="678">
        <f t="shared" ca="1" si="612"/>
        <v>247935.04390035837</v>
      </c>
      <c r="Q3543" s="678">
        <f t="shared" ca="1" si="612"/>
        <v>2702994.6141960085</v>
      </c>
      <c r="R3543" s="678">
        <f t="shared" ca="1" si="612"/>
        <v>329816.03516443388</v>
      </c>
      <c r="S3543" s="678">
        <f t="shared" ca="1" si="612"/>
        <v>7477.5500673223496</v>
      </c>
      <c r="T3543" s="678">
        <f t="shared" ca="1" si="612"/>
        <v>411380.12647212466</v>
      </c>
      <c r="U3543" s="678">
        <f t="shared" ca="1" si="612"/>
        <v>0</v>
      </c>
      <c r="V3543" s="678">
        <f t="shared" ca="1" si="612"/>
        <v>81157.166104418473</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713966.81105765444</v>
      </c>
      <c r="X3543" s="678">
        <f t="shared" ca="1" si="612"/>
        <v>0</v>
      </c>
      <c r="Y3543" s="678">
        <f t="shared" ca="1" si="612"/>
        <v>0</v>
      </c>
      <c r="Z3543" s="678">
        <f t="shared" ca="1" si="612"/>
        <v>0</v>
      </c>
      <c r="AA3543" t="str">
        <f t="shared" si="608"/>
        <v>ASR_CMS_19</v>
      </c>
      <c r="AB3543" s="957">
        <f t="shared" si="609"/>
        <v>45406</v>
      </c>
      <c r="AC3543" t="str">
        <f t="shared" si="610"/>
        <v>Unaudited</v>
      </c>
    </row>
    <row r="3544" spans="1:29" x14ac:dyDescent="0.25">
      <c r="A3544" t="s">
        <v>421</v>
      </c>
      <c r="B3544" t="s">
        <v>1380</v>
      </c>
      <c r="C3544" t="s">
        <v>1381</v>
      </c>
      <c r="D3544">
        <v>1900</v>
      </c>
      <c r="E3544" s="957">
        <v>1</v>
      </c>
      <c r="F3544" t="s">
        <v>442</v>
      </c>
      <c r="G3544" s="957">
        <v>366</v>
      </c>
      <c r="H3544" t="s">
        <v>389</v>
      </c>
      <c r="I3544" s="958" t="s">
        <v>489</v>
      </c>
      <c r="J3544" s="958" t="s">
        <v>445</v>
      </c>
      <c r="K3544" s="958" t="s">
        <v>449</v>
      </c>
      <c r="L3544" s="953" t="s">
        <v>113</v>
      </c>
      <c r="M3544" s="958" t="s">
        <v>444</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ASR_CMS_19</v>
      </c>
      <c r="AB3544" s="957">
        <f t="shared" si="609"/>
        <v>45406</v>
      </c>
      <c r="AC3544" t="str">
        <f t="shared" si="610"/>
        <v>Unaudited</v>
      </c>
    </row>
    <row r="3545" spans="1:29" x14ac:dyDescent="0.25">
      <c r="A3545" t="s">
        <v>421</v>
      </c>
      <c r="B3545" t="s">
        <v>1380</v>
      </c>
      <c r="C3545" t="s">
        <v>1381</v>
      </c>
      <c r="D3545">
        <v>1900</v>
      </c>
      <c r="E3545" s="957">
        <v>1</v>
      </c>
      <c r="F3545" t="s">
        <v>442</v>
      </c>
      <c r="G3545" s="957">
        <v>366</v>
      </c>
      <c r="H3545" t="s">
        <v>389</v>
      </c>
      <c r="I3545" s="958" t="s">
        <v>489</v>
      </c>
      <c r="J3545" s="958" t="s">
        <v>445</v>
      </c>
      <c r="K3545" s="958" t="s">
        <v>449</v>
      </c>
      <c r="L3545" s="937" t="s">
        <v>115</v>
      </c>
      <c r="M3545" s="958" t="s">
        <v>158</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ASR_CMS_19</v>
      </c>
      <c r="AB3545" s="957">
        <f t="shared" si="609"/>
        <v>45406</v>
      </c>
      <c r="AC3545" t="str">
        <f t="shared" si="610"/>
        <v>Unaudited</v>
      </c>
    </row>
    <row r="3546" spans="1:29" x14ac:dyDescent="0.25">
      <c r="A3546" t="s">
        <v>421</v>
      </c>
      <c r="B3546" t="s">
        <v>1380</v>
      </c>
      <c r="C3546" t="s">
        <v>1381</v>
      </c>
      <c r="D3546">
        <v>1900</v>
      </c>
      <c r="E3546" s="957">
        <v>1</v>
      </c>
      <c r="F3546" t="s">
        <v>442</v>
      </c>
      <c r="G3546" s="957">
        <v>366</v>
      </c>
      <c r="H3546" t="s">
        <v>389</v>
      </c>
      <c r="I3546" s="958" t="s">
        <v>489</v>
      </c>
      <c r="J3546" s="958" t="s">
        <v>445</v>
      </c>
      <c r="K3546" s="958" t="s">
        <v>449</v>
      </c>
      <c r="L3546" s="937" t="s">
        <v>116</v>
      </c>
      <c r="M3546" s="958" t="s">
        <v>114</v>
      </c>
      <c r="N3546" s="678">
        <f t="shared" ca="1" si="612"/>
        <v>-15547.954020644444</v>
      </c>
      <c r="O3546" s="678">
        <f t="shared" ca="1" si="612"/>
        <v>-5475.3243987721962</v>
      </c>
      <c r="P3546" s="678">
        <f t="shared" ca="1" si="612"/>
        <v>-555.6194346646497</v>
      </c>
      <c r="Q3546" s="678">
        <f t="shared" ca="1" si="612"/>
        <v>-6057.3782383290127</v>
      </c>
      <c r="R3546" s="678">
        <f t="shared" ca="1" si="612"/>
        <v>-739.11374575610819</v>
      </c>
      <c r="S3546" s="678">
        <f t="shared" ca="1" si="612"/>
        <v>-16.757099261659686</v>
      </c>
      <c r="T3546" s="678">
        <f t="shared" ca="1" si="612"/>
        <v>-921.89788787813893</v>
      </c>
      <c r="U3546" s="678">
        <f t="shared" ca="1" si="612"/>
        <v>0</v>
      </c>
      <c r="V3546" s="678">
        <f t="shared" ca="1" si="612"/>
        <v>-181.87222766316208</v>
      </c>
      <c r="W3546" s="678">
        <f t="shared" ca="1" si="613"/>
        <v>-1599.9909883195151</v>
      </c>
      <c r="X3546" s="678">
        <f t="shared" ca="1" si="612"/>
        <v>0</v>
      </c>
      <c r="Y3546" s="678">
        <f t="shared" ca="1" si="612"/>
        <v>0</v>
      </c>
      <c r="Z3546" s="678">
        <f t="shared" ca="1" si="612"/>
        <v>0</v>
      </c>
      <c r="AA3546" t="str">
        <f t="shared" si="608"/>
        <v>ASR_CMS_19</v>
      </c>
      <c r="AB3546" s="957">
        <f t="shared" si="609"/>
        <v>45406</v>
      </c>
      <c r="AC3546" t="str">
        <f t="shared" si="610"/>
        <v>Unaudited</v>
      </c>
    </row>
    <row r="3547" spans="1:29" x14ac:dyDescent="0.25">
      <c r="A3547" t="s">
        <v>421</v>
      </c>
      <c r="B3547" t="s">
        <v>1380</v>
      </c>
      <c r="C3547" t="s">
        <v>1381</v>
      </c>
      <c r="D3547">
        <v>1900</v>
      </c>
      <c r="E3547" s="957">
        <v>1</v>
      </c>
      <c r="F3547" t="s">
        <v>442</v>
      </c>
      <c r="G3547" s="957">
        <v>366</v>
      </c>
      <c r="H3547" t="s">
        <v>389</v>
      </c>
      <c r="I3547" s="965" t="s">
        <v>489</v>
      </c>
      <c r="J3547" s="965" t="s">
        <v>445</v>
      </c>
      <c r="K3547" s="965" t="s">
        <v>449</v>
      </c>
      <c r="L3547" s="945" t="s">
        <v>117</v>
      </c>
      <c r="M3547" s="965" t="s">
        <v>159</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ASR_CMS_19</v>
      </c>
      <c r="AB3547" s="957">
        <f t="shared" si="609"/>
        <v>45406</v>
      </c>
      <c r="AC3547" t="str">
        <f t="shared" si="610"/>
        <v>Unaudited</v>
      </c>
    </row>
    <row r="3548" spans="1:29" x14ac:dyDescent="0.25">
      <c r="A3548" t="s">
        <v>421</v>
      </c>
      <c r="B3548" t="s">
        <v>1380</v>
      </c>
      <c r="C3548" t="s">
        <v>1381</v>
      </c>
      <c r="D3548">
        <v>1900</v>
      </c>
      <c r="E3548" s="957">
        <v>1</v>
      </c>
      <c r="F3548" t="s">
        <v>442</v>
      </c>
      <c r="G3548" s="957">
        <v>366</v>
      </c>
      <c r="H3548" t="s">
        <v>389</v>
      </c>
      <c r="I3548" s="937" t="s">
        <v>489</v>
      </c>
      <c r="J3548" s="937" t="s">
        <v>445</v>
      </c>
      <c r="K3548" s="937" t="s">
        <v>449</v>
      </c>
      <c r="L3548" s="937" t="s">
        <v>160</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ASR_CMS_19</v>
      </c>
      <c r="AB3548" s="957">
        <f t="shared" si="609"/>
        <v>45406</v>
      </c>
      <c r="AC3548" t="str">
        <f t="shared" si="610"/>
        <v>Unaudited</v>
      </c>
    </row>
    <row r="3549" spans="1:29" x14ac:dyDescent="0.25">
      <c r="A3549" t="s">
        <v>421</v>
      </c>
      <c r="B3549" t="s">
        <v>1380</v>
      </c>
      <c r="C3549" t="s">
        <v>1381</v>
      </c>
      <c r="D3549">
        <v>1900</v>
      </c>
      <c r="E3549" s="957">
        <v>1</v>
      </c>
      <c r="F3549" t="s">
        <v>442</v>
      </c>
      <c r="G3549" s="957">
        <v>366</v>
      </c>
      <c r="H3549" t="s">
        <v>389</v>
      </c>
      <c r="I3549" s="937" t="s">
        <v>489</v>
      </c>
      <c r="J3549" s="937" t="s">
        <v>445</v>
      </c>
      <c r="K3549" s="937" t="s">
        <v>449</v>
      </c>
      <c r="L3549" s="943" t="s">
        <v>443</v>
      </c>
      <c r="M3549" s="959" t="s">
        <v>457</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ASR_CMS_19</v>
      </c>
      <c r="AB3549" s="957">
        <f t="shared" si="609"/>
        <v>45406</v>
      </c>
      <c r="AC3549" t="str">
        <f t="shared" si="610"/>
        <v>Unaudited</v>
      </c>
    </row>
    <row r="3550" spans="1:29" ht="30" x14ac:dyDescent="0.25">
      <c r="A3550" t="s">
        <v>421</v>
      </c>
      <c r="B3550" t="s">
        <v>1380</v>
      </c>
      <c r="C3550" t="s">
        <v>1381</v>
      </c>
      <c r="D3550">
        <v>1900</v>
      </c>
      <c r="E3550" s="957">
        <v>1</v>
      </c>
      <c r="F3550" t="s">
        <v>442</v>
      </c>
      <c r="G3550" s="957">
        <v>366</v>
      </c>
      <c r="H3550" t="s">
        <v>389</v>
      </c>
      <c r="I3550" s="958" t="s">
        <v>489</v>
      </c>
      <c r="J3550" s="958" t="s">
        <v>445</v>
      </c>
      <c r="K3550" s="958" t="s">
        <v>450</v>
      </c>
      <c r="L3550" s="937">
        <v>9.1</v>
      </c>
      <c r="M3550" s="958" t="s">
        <v>186</v>
      </c>
      <c r="N3550" s="678">
        <f t="shared" ca="1" si="612"/>
        <v>10549608.48</v>
      </c>
      <c r="O3550" s="678">
        <f t="shared" ca="1" si="612"/>
        <v>815332.43999999983</v>
      </c>
      <c r="P3550" s="678">
        <f t="shared" ca="1" si="612"/>
        <v>82930.62</v>
      </c>
      <c r="Q3550" s="678">
        <f t="shared" ca="1" si="612"/>
        <v>2275345.48</v>
      </c>
      <c r="R3550" s="678">
        <f t="shared" ca="1" si="612"/>
        <v>318733.05999999994</v>
      </c>
      <c r="S3550" s="678">
        <f t="shared" ca="1" si="612"/>
        <v>0</v>
      </c>
      <c r="T3550" s="678">
        <f t="shared" ca="1" si="612"/>
        <v>186413.14</v>
      </c>
      <c r="U3550" s="678">
        <f t="shared" ca="1" si="612"/>
        <v>0</v>
      </c>
      <c r="V3550" s="678">
        <f t="shared" ca="1" si="612"/>
        <v>35450</v>
      </c>
      <c r="W3550" s="678">
        <f t="shared" ca="1" si="613"/>
        <v>6835403.7400000002</v>
      </c>
      <c r="X3550" s="678">
        <f t="shared" ca="1" si="612"/>
        <v>0</v>
      </c>
      <c r="Y3550" s="678">
        <f t="shared" ca="1" si="612"/>
        <v>0</v>
      </c>
      <c r="Z3550" s="678">
        <f t="shared" ca="1" si="612"/>
        <v>0</v>
      </c>
      <c r="AA3550" t="str">
        <f t="shared" si="608"/>
        <v>ASR_CMS_19</v>
      </c>
      <c r="AB3550" s="957">
        <f t="shared" si="609"/>
        <v>45406</v>
      </c>
      <c r="AC3550" t="str">
        <f t="shared" si="610"/>
        <v>Unaudited</v>
      </c>
    </row>
    <row r="3551" spans="1:29" x14ac:dyDescent="0.25">
      <c r="A3551" t="s">
        <v>421</v>
      </c>
      <c r="B3551" t="s">
        <v>1380</v>
      </c>
      <c r="C3551" t="s">
        <v>1381</v>
      </c>
      <c r="D3551">
        <v>1900</v>
      </c>
      <c r="E3551" s="957">
        <v>1</v>
      </c>
      <c r="F3551" t="s">
        <v>442</v>
      </c>
      <c r="G3551" s="957">
        <v>366</v>
      </c>
      <c r="H3551" t="s">
        <v>389</v>
      </c>
      <c r="I3551" s="937" t="s">
        <v>489</v>
      </c>
      <c r="J3551" s="937" t="s">
        <v>445</v>
      </c>
      <c r="K3551" s="937" t="s">
        <v>450</v>
      </c>
      <c r="L3551" s="937" t="s">
        <v>107</v>
      </c>
      <c r="M3551" s="958" t="s">
        <v>187</v>
      </c>
      <c r="N3551" s="678">
        <f t="shared" ca="1" si="612"/>
        <v>109247.76999999999</v>
      </c>
      <c r="O3551" s="678">
        <f t="shared" ca="1" si="612"/>
        <v>34519.08</v>
      </c>
      <c r="P3551" s="678">
        <f t="shared" ca="1" si="612"/>
        <v>0</v>
      </c>
      <c r="Q3551" s="678">
        <f t="shared" ca="1" si="612"/>
        <v>38795.230000000003</v>
      </c>
      <c r="R3551" s="678">
        <f t="shared" ca="1" si="612"/>
        <v>0</v>
      </c>
      <c r="S3551" s="678">
        <f t="shared" ca="1" si="612"/>
        <v>0</v>
      </c>
      <c r="T3551" s="678">
        <f t="shared" ca="1" si="612"/>
        <v>0</v>
      </c>
      <c r="U3551" s="678">
        <f t="shared" ca="1" si="612"/>
        <v>0</v>
      </c>
      <c r="V3551" s="678">
        <f t="shared" ca="1" si="612"/>
        <v>0</v>
      </c>
      <c r="W3551" s="678">
        <f t="shared" ca="1" si="613"/>
        <v>35933.46</v>
      </c>
      <c r="X3551" s="678">
        <f t="shared" ca="1" si="612"/>
        <v>0</v>
      </c>
      <c r="Y3551" s="678">
        <f t="shared" ca="1" si="612"/>
        <v>0</v>
      </c>
      <c r="Z3551" s="678">
        <f t="shared" ca="1" si="612"/>
        <v>0</v>
      </c>
      <c r="AA3551" t="str">
        <f t="shared" si="608"/>
        <v>ASR_CMS_19</v>
      </c>
      <c r="AB3551" s="957">
        <f t="shared" si="609"/>
        <v>45406</v>
      </c>
      <c r="AC3551" t="str">
        <f t="shared" si="610"/>
        <v>Unaudited</v>
      </c>
    </row>
    <row r="3552" spans="1:29" x14ac:dyDescent="0.25">
      <c r="A3552" t="s">
        <v>421</v>
      </c>
      <c r="B3552" t="s">
        <v>1380</v>
      </c>
      <c r="C3552" t="s">
        <v>1381</v>
      </c>
      <c r="D3552">
        <v>1900</v>
      </c>
      <c r="E3552" s="957">
        <v>1</v>
      </c>
      <c r="F3552" t="s">
        <v>442</v>
      </c>
      <c r="G3552" s="957">
        <v>366</v>
      </c>
      <c r="H3552" t="s">
        <v>389</v>
      </c>
      <c r="I3552" s="937" t="s">
        <v>489</v>
      </c>
      <c r="J3552" s="937" t="s">
        <v>445</v>
      </c>
      <c r="K3552" s="937" t="s">
        <v>450</v>
      </c>
      <c r="L3552" s="937" t="s">
        <v>1316</v>
      </c>
      <c r="M3552" s="958" t="s">
        <v>1317</v>
      </c>
      <c r="N3552" s="678">
        <f t="shared" ca="1" si="612"/>
        <v>123518.17</v>
      </c>
      <c r="O3552" s="678">
        <f t="shared" ca="1" si="612"/>
        <v>69361.5</v>
      </c>
      <c r="P3552" s="678">
        <f t="shared" ca="1" si="612"/>
        <v>0</v>
      </c>
      <c r="Q3552" s="678">
        <f t="shared" ca="1" si="612"/>
        <v>0</v>
      </c>
      <c r="R3552" s="678">
        <f t="shared" ca="1" si="612"/>
        <v>0</v>
      </c>
      <c r="S3552" s="678">
        <f t="shared" ca="1" si="612"/>
        <v>0</v>
      </c>
      <c r="T3552" s="678">
        <f t="shared" ca="1" si="612"/>
        <v>54156.67</v>
      </c>
      <c r="U3552" s="678">
        <f t="shared" ca="1" si="612"/>
        <v>0</v>
      </c>
      <c r="V3552" s="678">
        <f t="shared" ca="1" si="612"/>
        <v>0</v>
      </c>
      <c r="W3552" s="678">
        <f t="shared" ca="1" si="613"/>
        <v>0</v>
      </c>
      <c r="X3552" s="678">
        <f t="shared" ca="1" si="612"/>
        <v>0</v>
      </c>
      <c r="Y3552" s="678">
        <f t="shared" ca="1" si="612"/>
        <v>0</v>
      </c>
      <c r="Z3552" s="678">
        <f t="shared" ca="1" si="612"/>
        <v>0</v>
      </c>
      <c r="AA3552" t="str">
        <f t="shared" si="608"/>
        <v>ASR_CMS_19</v>
      </c>
      <c r="AB3552" s="957">
        <f t="shared" si="609"/>
        <v>45406</v>
      </c>
      <c r="AC3552" t="str">
        <f t="shared" si="610"/>
        <v>Unaudited</v>
      </c>
    </row>
    <row r="3553" spans="1:29" x14ac:dyDescent="0.25">
      <c r="A3553" t="s">
        <v>421</v>
      </c>
      <c r="B3553" t="s">
        <v>1380</v>
      </c>
      <c r="C3553" t="s">
        <v>1381</v>
      </c>
      <c r="D3553">
        <v>1900</v>
      </c>
      <c r="E3553" s="957">
        <v>1</v>
      </c>
      <c r="F3553" t="s">
        <v>442</v>
      </c>
      <c r="G3553" s="957">
        <v>366</v>
      </c>
      <c r="H3553" t="s">
        <v>389</v>
      </c>
      <c r="I3553" s="958" t="s">
        <v>489</v>
      </c>
      <c r="J3553" s="958" t="s">
        <v>445</v>
      </c>
      <c r="K3553" s="958" t="s">
        <v>450</v>
      </c>
      <c r="L3553" s="937" t="s">
        <v>108</v>
      </c>
      <c r="M3553" s="958" t="s">
        <v>188</v>
      </c>
      <c r="N3553" s="678">
        <f t="shared" ca="1" si="612"/>
        <v>1739390.1799999997</v>
      </c>
      <c r="O3553" s="678">
        <f t="shared" ca="1" si="612"/>
        <v>351594.91999999993</v>
      </c>
      <c r="P3553" s="678">
        <f t="shared" ca="1" si="612"/>
        <v>22727.52</v>
      </c>
      <c r="Q3553" s="678">
        <f t="shared" ca="1" si="612"/>
        <v>581209.45999999985</v>
      </c>
      <c r="R3553" s="678">
        <f t="shared" ca="1" si="612"/>
        <v>47726.28</v>
      </c>
      <c r="S3553" s="678">
        <f t="shared" ca="1" si="612"/>
        <v>0</v>
      </c>
      <c r="T3553" s="678">
        <f t="shared" ca="1" si="612"/>
        <v>125702.28999999996</v>
      </c>
      <c r="U3553" s="678">
        <f t="shared" ca="1" si="612"/>
        <v>0</v>
      </c>
      <c r="V3553" s="678">
        <f t="shared" ca="1" si="612"/>
        <v>8937.81</v>
      </c>
      <c r="W3553" s="678">
        <f t="shared" ca="1" si="613"/>
        <v>601491.9</v>
      </c>
      <c r="X3553" s="678">
        <f t="shared" ca="1" si="612"/>
        <v>0</v>
      </c>
      <c r="Y3553" s="678">
        <f t="shared" ca="1" si="612"/>
        <v>0</v>
      </c>
      <c r="Z3553" s="678">
        <f t="shared" ca="1" si="612"/>
        <v>0</v>
      </c>
      <c r="AA3553" t="str">
        <f t="shared" si="608"/>
        <v>ASR_CMS_19</v>
      </c>
      <c r="AB3553" s="957">
        <f t="shared" si="609"/>
        <v>45406</v>
      </c>
      <c r="AC3553" t="str">
        <f t="shared" si="610"/>
        <v>Unaudited</v>
      </c>
    </row>
    <row r="3554" spans="1:29" x14ac:dyDescent="0.25">
      <c r="A3554" t="s">
        <v>421</v>
      </c>
      <c r="B3554" t="s">
        <v>1380</v>
      </c>
      <c r="C3554" t="s">
        <v>1381</v>
      </c>
      <c r="D3554">
        <v>1900</v>
      </c>
      <c r="E3554" s="957">
        <v>1</v>
      </c>
      <c r="F3554" t="s">
        <v>442</v>
      </c>
      <c r="G3554" s="957">
        <v>366</v>
      </c>
      <c r="H3554" t="s">
        <v>389</v>
      </c>
      <c r="I3554" s="958" t="s">
        <v>489</v>
      </c>
      <c r="J3554" s="958" t="s">
        <v>445</v>
      </c>
      <c r="K3554" s="958" t="s">
        <v>450</v>
      </c>
      <c r="L3554" s="953" t="s">
        <v>109</v>
      </c>
      <c r="M3554" s="958" t="s">
        <v>161</v>
      </c>
      <c r="N3554" s="678">
        <f t="shared" ca="1" si="612"/>
        <v>2826021.9462243719</v>
      </c>
      <c r="O3554" s="678">
        <f t="shared" ca="1" si="612"/>
        <v>1359211.3185495203</v>
      </c>
      <c r="P3554" s="678">
        <f t="shared" ca="1" si="612"/>
        <v>43932.714291799275</v>
      </c>
      <c r="Q3554" s="678">
        <f t="shared" ca="1" si="612"/>
        <v>1034448.4755846825</v>
      </c>
      <c r="R3554" s="678">
        <f t="shared" ca="1" si="612"/>
        <v>62339.015146112433</v>
      </c>
      <c r="S3554" s="678">
        <f t="shared" ca="1" si="612"/>
        <v>126.79682698254604</v>
      </c>
      <c r="T3554" s="678">
        <f t="shared" ca="1" si="612"/>
        <v>122834.54870393788</v>
      </c>
      <c r="U3554" s="678">
        <f t="shared" ca="1" si="612"/>
        <v>0</v>
      </c>
      <c r="V3554" s="678">
        <f t="shared" ca="1" si="612"/>
        <v>7255.7640769178952</v>
      </c>
      <c r="W3554" s="678">
        <f t="shared" ca="1" si="613"/>
        <v>195873.31304441881</v>
      </c>
      <c r="X3554" s="678">
        <f t="shared" ca="1" si="612"/>
        <v>0</v>
      </c>
      <c r="Y3554" s="678">
        <f t="shared" ca="1" si="612"/>
        <v>0</v>
      </c>
      <c r="Z3554" s="678">
        <f t="shared" ca="1" si="612"/>
        <v>0</v>
      </c>
      <c r="AA3554" t="str">
        <f t="shared" si="608"/>
        <v>ASR_CMS_19</v>
      </c>
      <c r="AB3554" s="957">
        <f t="shared" si="609"/>
        <v>45406</v>
      </c>
      <c r="AC3554" t="str">
        <f t="shared" si="610"/>
        <v>Unaudited</v>
      </c>
    </row>
    <row r="3555" spans="1:29" x14ac:dyDescent="0.25">
      <c r="A3555" t="s">
        <v>421</v>
      </c>
      <c r="B3555" t="s">
        <v>1380</v>
      </c>
      <c r="C3555" t="s">
        <v>1381</v>
      </c>
      <c r="D3555">
        <v>1900</v>
      </c>
      <c r="E3555" s="957">
        <v>1</v>
      </c>
      <c r="F3555" t="s">
        <v>442</v>
      </c>
      <c r="G3555" s="957">
        <v>366</v>
      </c>
      <c r="H3555" t="s">
        <v>389</v>
      </c>
      <c r="I3555" s="937" t="s">
        <v>489</v>
      </c>
      <c r="J3555" s="937" t="s">
        <v>445</v>
      </c>
      <c r="K3555" s="937" t="s">
        <v>450</v>
      </c>
      <c r="L3555" s="937" t="s">
        <v>110</v>
      </c>
      <c r="M3555" s="958" t="s">
        <v>135</v>
      </c>
      <c r="N3555" s="678">
        <f t="shared" ca="1" si="612"/>
        <v>26276.363872723006</v>
      </c>
      <c r="O3555" s="678">
        <f t="shared" ca="1" si="612"/>
        <v>15606.809036047547</v>
      </c>
      <c r="P3555" s="678">
        <f t="shared" ca="1" si="612"/>
        <v>1988.4590440080583</v>
      </c>
      <c r="Q3555" s="678">
        <f t="shared" ca="1" si="612"/>
        <v>6217.9911303906538</v>
      </c>
      <c r="R3555" s="678">
        <f t="shared" ca="1" si="612"/>
        <v>923.72474333241405</v>
      </c>
      <c r="S3555" s="678">
        <f t="shared" ca="1" si="612"/>
        <v>27.088307918074669</v>
      </c>
      <c r="T3555" s="678">
        <f t="shared" ca="1" si="612"/>
        <v>1056.0619942060675</v>
      </c>
      <c r="U3555" s="678">
        <f t="shared" ca="1" si="612"/>
        <v>3.1255739905470774</v>
      </c>
      <c r="V3555" s="678">
        <f t="shared" ca="1" si="612"/>
        <v>90.641645725865231</v>
      </c>
      <c r="W3555" s="678">
        <f t="shared" ca="1" si="613"/>
        <v>362.46239710377603</v>
      </c>
      <c r="X3555" s="678">
        <f t="shared" ca="1" si="612"/>
        <v>0</v>
      </c>
      <c r="Y3555" s="678">
        <f t="shared" ca="1" si="612"/>
        <v>0</v>
      </c>
      <c r="Z3555" s="678">
        <f t="shared" ca="1" si="612"/>
        <v>0</v>
      </c>
      <c r="AA3555" t="str">
        <f t="shared" si="608"/>
        <v>ASR_CMS_19</v>
      </c>
      <c r="AB3555" s="957">
        <f t="shared" si="609"/>
        <v>45406</v>
      </c>
      <c r="AC3555" t="str">
        <f t="shared" si="610"/>
        <v>Unaudited</v>
      </c>
    </row>
    <row r="3556" spans="1:29" x14ac:dyDescent="0.25">
      <c r="A3556" t="s">
        <v>421</v>
      </c>
      <c r="B3556" t="s">
        <v>1380</v>
      </c>
      <c r="C3556" t="s">
        <v>1381</v>
      </c>
      <c r="D3556">
        <v>1900</v>
      </c>
      <c r="E3556" s="957">
        <v>1</v>
      </c>
      <c r="F3556" t="s">
        <v>442</v>
      </c>
      <c r="G3556" s="957">
        <v>366</v>
      </c>
      <c r="H3556" t="s">
        <v>389</v>
      </c>
      <c r="I3556" s="937" t="s">
        <v>489</v>
      </c>
      <c r="J3556" s="937" t="s">
        <v>445</v>
      </c>
      <c r="K3556" s="937" t="s">
        <v>450</v>
      </c>
      <c r="L3556" s="937" t="s">
        <v>111</v>
      </c>
      <c r="M3556" s="958" t="s">
        <v>163</v>
      </c>
      <c r="N3556" s="678">
        <f t="shared" ca="1" si="612"/>
        <v>170025.60758664052</v>
      </c>
      <c r="O3556" s="678">
        <f t="shared" ca="1" si="612"/>
        <v>29130.729035553559</v>
      </c>
      <c r="P3556" s="678">
        <f t="shared" ca="1" si="612"/>
        <v>1657.0993555633945</v>
      </c>
      <c r="Q3556" s="678">
        <f t="shared" ca="1" si="612"/>
        <v>43533.218467892752</v>
      </c>
      <c r="R3556" s="678">
        <f t="shared" ca="1" si="612"/>
        <v>4750.4042232234415</v>
      </c>
      <c r="S3556" s="678">
        <f t="shared" ca="1" si="612"/>
        <v>1.4040745517284077</v>
      </c>
      <c r="T3556" s="678">
        <f t="shared" ca="1" si="612"/>
        <v>5418.2222091032454</v>
      </c>
      <c r="U3556" s="678">
        <f t="shared" ca="1" si="612"/>
        <v>0</v>
      </c>
      <c r="V3556" s="678">
        <f t="shared" ca="1" si="612"/>
        <v>572.13018884728979</v>
      </c>
      <c r="W3556" s="678">
        <f t="shared" ca="1" si="613"/>
        <v>84962.400031905112</v>
      </c>
      <c r="X3556" s="678">
        <f t="shared" ca="1" si="612"/>
        <v>0</v>
      </c>
      <c r="Y3556" s="678">
        <f t="shared" ca="1" si="612"/>
        <v>0</v>
      </c>
      <c r="Z3556" s="678">
        <f t="shared" ca="1" si="612"/>
        <v>0</v>
      </c>
      <c r="AA3556" t="str">
        <f t="shared" si="608"/>
        <v>ASR_CMS_19</v>
      </c>
      <c r="AB3556" s="957">
        <f t="shared" si="609"/>
        <v>45406</v>
      </c>
      <c r="AC3556" t="str">
        <f t="shared" si="610"/>
        <v>Unaudited</v>
      </c>
    </row>
    <row r="3557" spans="1:29" x14ac:dyDescent="0.25">
      <c r="A3557" t="s">
        <v>421</v>
      </c>
      <c r="B3557" t="s">
        <v>1380</v>
      </c>
      <c r="C3557" t="s">
        <v>1381</v>
      </c>
      <c r="D3557">
        <v>1900</v>
      </c>
      <c r="E3557" s="957">
        <v>1</v>
      </c>
      <c r="F3557" t="s">
        <v>442</v>
      </c>
      <c r="G3557" s="957">
        <v>366</v>
      </c>
      <c r="H3557" t="s">
        <v>389</v>
      </c>
      <c r="I3557" s="937" t="s">
        <v>489</v>
      </c>
      <c r="J3557" s="937" t="s">
        <v>445</v>
      </c>
      <c r="K3557" s="937" t="s">
        <v>450</v>
      </c>
      <c r="L3557" s="937" t="s">
        <v>112</v>
      </c>
      <c r="M3557" s="958" t="s">
        <v>464</v>
      </c>
      <c r="N3557" s="678">
        <f t="shared" ca="1" si="612"/>
        <v>114872.54472919265</v>
      </c>
      <c r="O3557" s="678">
        <f t="shared" ca="1" si="612"/>
        <v>25651.676974415026</v>
      </c>
      <c r="P3557" s="678">
        <f t="shared" ca="1" si="612"/>
        <v>4368.4215088782184</v>
      </c>
      <c r="Q3557" s="678">
        <f t="shared" ca="1" si="612"/>
        <v>33561.355643675503</v>
      </c>
      <c r="R3557" s="678">
        <f t="shared" ca="1" si="612"/>
        <v>4271.0335484973966</v>
      </c>
      <c r="S3557" s="678">
        <f t="shared" ca="1" si="612"/>
        <v>156.33405841489906</v>
      </c>
      <c r="T3557" s="678">
        <f t="shared" ca="1" si="612"/>
        <v>4214.4719351590475</v>
      </c>
      <c r="U3557" s="678">
        <f t="shared" ca="1" si="612"/>
        <v>1.0157805137477867</v>
      </c>
      <c r="V3557" s="678">
        <f t="shared" ca="1" si="612"/>
        <v>485.74786644505315</v>
      </c>
      <c r="W3557" s="678">
        <f t="shared" ca="1" si="613"/>
        <v>42162.48741319379</v>
      </c>
      <c r="X3557" s="678">
        <f t="shared" ca="1" si="612"/>
        <v>0</v>
      </c>
      <c r="Y3557" s="678">
        <f t="shared" ca="1" si="612"/>
        <v>0</v>
      </c>
      <c r="Z3557" s="678">
        <f t="shared" ca="1" si="612"/>
        <v>0</v>
      </c>
      <c r="AA3557" t="str">
        <f t="shared" si="608"/>
        <v>ASR_CMS_19</v>
      </c>
      <c r="AB3557" s="957">
        <f t="shared" si="609"/>
        <v>45406</v>
      </c>
      <c r="AC3557" t="str">
        <f t="shared" si="610"/>
        <v>Unaudited</v>
      </c>
    </row>
    <row r="3558" spans="1:29" x14ac:dyDescent="0.25">
      <c r="A3558" t="s">
        <v>421</v>
      </c>
      <c r="B3558" t="s">
        <v>1380</v>
      </c>
      <c r="C3558" t="s">
        <v>1381</v>
      </c>
      <c r="D3558">
        <v>1900</v>
      </c>
      <c r="E3558" s="957">
        <v>1</v>
      </c>
      <c r="F3558" t="s">
        <v>442</v>
      </c>
      <c r="G3558" s="957">
        <v>366</v>
      </c>
      <c r="H3558" t="s">
        <v>389</v>
      </c>
      <c r="I3558" s="937" t="s">
        <v>489</v>
      </c>
      <c r="J3558" s="937" t="s">
        <v>445</v>
      </c>
      <c r="K3558" s="937" t="s">
        <v>6</v>
      </c>
      <c r="L3558" s="953" t="s">
        <v>118</v>
      </c>
      <c r="M3558" s="958" t="s">
        <v>189</v>
      </c>
      <c r="N3558" s="678">
        <f t="shared" ca="1" si="612"/>
        <v>77421.742313322262</v>
      </c>
      <c r="O3558" s="678">
        <f t="shared" ca="1" si="612"/>
        <v>27264.626208742582</v>
      </c>
      <c r="P3558" s="678">
        <f t="shared" ca="1" si="612"/>
        <v>2766.7321782507624</v>
      </c>
      <c r="Q3558" s="678">
        <f t="shared" ca="1" si="612"/>
        <v>30162.989705239455</v>
      </c>
      <c r="R3558" s="678">
        <f t="shared" ca="1" si="612"/>
        <v>3680.4504237781343</v>
      </c>
      <c r="S3558" s="678">
        <f t="shared" ca="1" si="612"/>
        <v>83.442735888744593</v>
      </c>
      <c r="T3558" s="678">
        <f t="shared" ca="1" si="612"/>
        <v>4590.6323507084126</v>
      </c>
      <c r="U3558" s="678">
        <f t="shared" ca="1" si="612"/>
        <v>0</v>
      </c>
      <c r="V3558" s="678">
        <f t="shared" ca="1" si="612"/>
        <v>905.64100751717945</v>
      </c>
      <c r="W3558" s="678">
        <f t="shared" ca="1" si="613"/>
        <v>7967.2277031969807</v>
      </c>
      <c r="X3558" s="678">
        <f t="shared" ca="1" si="612"/>
        <v>0</v>
      </c>
      <c r="Y3558" s="678">
        <f t="shared" ca="1" si="612"/>
        <v>0</v>
      </c>
      <c r="Z3558" s="678">
        <f t="shared" ca="1" si="612"/>
        <v>0</v>
      </c>
      <c r="AA3558" t="str">
        <f t="shared" si="608"/>
        <v>ASR_CMS_19</v>
      </c>
      <c r="AB3558" s="957">
        <f t="shared" si="609"/>
        <v>45406</v>
      </c>
      <c r="AC3558" t="str">
        <f t="shared" si="610"/>
        <v>Unaudited</v>
      </c>
    </row>
    <row r="3559" spans="1:29" x14ac:dyDescent="0.25">
      <c r="A3559" t="s">
        <v>421</v>
      </c>
      <c r="B3559" t="s">
        <v>1380</v>
      </c>
      <c r="C3559" t="s">
        <v>1381</v>
      </c>
      <c r="D3559">
        <v>1900</v>
      </c>
      <c r="E3559" s="957">
        <v>1</v>
      </c>
      <c r="F3559" t="s">
        <v>442</v>
      </c>
      <c r="G3559" s="957">
        <v>366</v>
      </c>
      <c r="H3559" t="s">
        <v>389</v>
      </c>
      <c r="I3559" s="937" t="s">
        <v>489</v>
      </c>
      <c r="J3559" s="937" t="s">
        <v>445</v>
      </c>
      <c r="K3559" s="937" t="s">
        <v>6</v>
      </c>
      <c r="L3559" s="953" t="s">
        <v>45</v>
      </c>
      <c r="M3559" s="958" t="s">
        <v>164</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ASR_CMS_19</v>
      </c>
      <c r="AB3559" s="957">
        <f t="shared" si="609"/>
        <v>45406</v>
      </c>
      <c r="AC3559" t="str">
        <f t="shared" si="610"/>
        <v>Unaudited</v>
      </c>
    </row>
    <row r="3560" spans="1:29" x14ac:dyDescent="0.25">
      <c r="A3560" t="s">
        <v>421</v>
      </c>
      <c r="B3560" t="s">
        <v>1380</v>
      </c>
      <c r="C3560" t="s">
        <v>1381</v>
      </c>
      <c r="D3560">
        <v>1900</v>
      </c>
      <c r="E3560" s="957">
        <v>1</v>
      </c>
      <c r="F3560" t="s">
        <v>442</v>
      </c>
      <c r="G3560" s="957">
        <v>366</v>
      </c>
      <c r="H3560" t="s">
        <v>389</v>
      </c>
      <c r="I3560" s="937" t="s">
        <v>489</v>
      </c>
      <c r="J3560" s="937" t="s">
        <v>445</v>
      </c>
      <c r="K3560" s="937" t="s">
        <v>6</v>
      </c>
      <c r="L3560" s="937" t="s">
        <v>46</v>
      </c>
      <c r="M3560" s="958" t="s">
        <v>165</v>
      </c>
      <c r="N3560" s="678">
        <f t="shared" ca="1" si="612"/>
        <v>12.908425757857362</v>
      </c>
      <c r="O3560" s="678">
        <f t="shared" ca="1" si="612"/>
        <v>7.1776890582144119</v>
      </c>
      <c r="P3560" s="678">
        <f t="shared" ca="1" si="612"/>
        <v>5.730736699642951</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ASR_CMS_19</v>
      </c>
      <c r="AB3560" s="957">
        <f t="shared" si="609"/>
        <v>45406</v>
      </c>
      <c r="AC3560" t="str">
        <f t="shared" si="610"/>
        <v>Unaudited</v>
      </c>
    </row>
    <row r="3561" spans="1:29" x14ac:dyDescent="0.25">
      <c r="A3561" t="s">
        <v>421</v>
      </c>
      <c r="B3561" t="s">
        <v>1380</v>
      </c>
      <c r="C3561" t="s">
        <v>1381</v>
      </c>
      <c r="D3561">
        <v>1900</v>
      </c>
      <c r="E3561" s="957">
        <v>1</v>
      </c>
      <c r="F3561" t="s">
        <v>442</v>
      </c>
      <c r="G3561" s="957">
        <v>366</v>
      </c>
      <c r="H3561" t="s">
        <v>389</v>
      </c>
      <c r="I3561" s="958" t="s">
        <v>489</v>
      </c>
      <c r="J3561" s="958" t="s">
        <v>445</v>
      </c>
      <c r="K3561" s="958" t="s">
        <v>6</v>
      </c>
      <c r="L3561" s="937" t="s">
        <v>166</v>
      </c>
      <c r="M3561" s="958" t="s">
        <v>462</v>
      </c>
      <c r="N3561" s="678">
        <f t="shared" ca="1" si="612"/>
        <v>128405.95698512101</v>
      </c>
      <c r="O3561" s="678">
        <f t="shared" ca="1" si="612"/>
        <v>28673.763064429535</v>
      </c>
      <c r="P3561" s="678">
        <f t="shared" ca="1" si="612"/>
        <v>4883.0758096659783</v>
      </c>
      <c r="Q3561" s="678">
        <f t="shared" ca="1" si="612"/>
        <v>37515.300103288937</v>
      </c>
      <c r="R3561" s="678">
        <f t="shared" ca="1" si="612"/>
        <v>4774.21433818897</v>
      </c>
      <c r="S3561" s="678">
        <f t="shared" ca="1" si="612"/>
        <v>174.75215185192499</v>
      </c>
      <c r="T3561" s="678">
        <f t="shared" ca="1" si="612"/>
        <v>4710.9890644174611</v>
      </c>
      <c r="U3561" s="678">
        <f t="shared" ca="1" si="612"/>
        <v>1.1354520722258843</v>
      </c>
      <c r="V3561" s="678">
        <f t="shared" ca="1" si="612"/>
        <v>542.97499712746333</v>
      </c>
      <c r="W3561" s="678">
        <f t="shared" ca="1" si="613"/>
        <v>47129.752004078517</v>
      </c>
      <c r="X3561" s="678">
        <f t="shared" ca="1" si="612"/>
        <v>0</v>
      </c>
      <c r="Y3561" s="678">
        <f t="shared" ca="1" si="612"/>
        <v>0</v>
      </c>
      <c r="Z3561" s="678">
        <f t="shared" ca="1" si="612"/>
        <v>0</v>
      </c>
      <c r="AA3561" t="str">
        <f t="shared" si="608"/>
        <v>ASR_CMS_19</v>
      </c>
      <c r="AB3561" s="957">
        <f t="shared" si="609"/>
        <v>45406</v>
      </c>
      <c r="AC3561" t="str">
        <f t="shared" si="610"/>
        <v>Unaudited</v>
      </c>
    </row>
    <row r="3562" spans="1:29" x14ac:dyDescent="0.25">
      <c r="A3562" t="s">
        <v>421</v>
      </c>
      <c r="B3562" t="s">
        <v>1380</v>
      </c>
      <c r="C3562" t="s">
        <v>1381</v>
      </c>
      <c r="D3562">
        <v>1900</v>
      </c>
      <c r="E3562" s="957">
        <v>1</v>
      </c>
      <c r="F3562" t="s">
        <v>442</v>
      </c>
      <c r="G3562" s="957">
        <v>366</v>
      </c>
      <c r="H3562" t="s">
        <v>389</v>
      </c>
      <c r="I3562" s="937" t="s">
        <v>489</v>
      </c>
      <c r="J3562" s="937" t="s">
        <v>445</v>
      </c>
      <c r="K3562" s="937" t="s">
        <v>435</v>
      </c>
      <c r="L3562" s="937" t="s">
        <v>121</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ASR_CMS_19</v>
      </c>
      <c r="AB3562" s="957">
        <f t="shared" si="609"/>
        <v>45406</v>
      </c>
      <c r="AC3562" t="str">
        <f t="shared" si="610"/>
        <v>Unaudited</v>
      </c>
    </row>
    <row r="3563" spans="1:29" x14ac:dyDescent="0.25">
      <c r="A3563" t="s">
        <v>421</v>
      </c>
      <c r="B3563" t="s">
        <v>1380</v>
      </c>
      <c r="C3563" t="s">
        <v>1381</v>
      </c>
      <c r="D3563">
        <v>1900</v>
      </c>
      <c r="E3563" s="957">
        <v>1</v>
      </c>
      <c r="F3563" t="s">
        <v>442</v>
      </c>
      <c r="G3563" s="957">
        <v>366</v>
      </c>
      <c r="H3563" t="s">
        <v>389</v>
      </c>
      <c r="I3563" s="937" t="s">
        <v>489</v>
      </c>
      <c r="J3563" s="937" t="s">
        <v>445</v>
      </c>
      <c r="K3563" s="937" t="s">
        <v>435</v>
      </c>
      <c r="L3563" s="937" t="s">
        <v>938</v>
      </c>
      <c r="M3563" s="958" t="s">
        <v>930</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ASR_CMS_19</v>
      </c>
      <c r="AB3563" s="957">
        <f t="shared" si="609"/>
        <v>45406</v>
      </c>
      <c r="AC3563" t="str">
        <f t="shared" si="610"/>
        <v>Unaudited</v>
      </c>
    </row>
    <row r="3564" spans="1:29" x14ac:dyDescent="0.25">
      <c r="A3564" t="s">
        <v>421</v>
      </c>
      <c r="B3564" t="s">
        <v>1380</v>
      </c>
      <c r="C3564" t="s">
        <v>1381</v>
      </c>
      <c r="D3564">
        <v>1900</v>
      </c>
      <c r="E3564" s="957">
        <v>1</v>
      </c>
      <c r="F3564" t="s">
        <v>442</v>
      </c>
      <c r="G3564" s="957">
        <v>366</v>
      </c>
      <c r="H3564" t="s">
        <v>389</v>
      </c>
      <c r="I3564" s="937" t="s">
        <v>489</v>
      </c>
      <c r="J3564" s="937" t="s">
        <v>445</v>
      </c>
      <c r="K3564" s="937" t="s">
        <v>435</v>
      </c>
      <c r="L3564" s="937" t="s">
        <v>168</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ASR_CMS_19</v>
      </c>
      <c r="AB3564" s="957">
        <f t="shared" si="609"/>
        <v>45406</v>
      </c>
      <c r="AC3564" t="str">
        <f t="shared" si="610"/>
        <v>Unaudited</v>
      </c>
    </row>
    <row r="3565" spans="1:29" x14ac:dyDescent="0.25">
      <c r="A3565" t="s">
        <v>421</v>
      </c>
      <c r="B3565" t="s">
        <v>1380</v>
      </c>
      <c r="C3565" t="s">
        <v>1381</v>
      </c>
      <c r="D3565">
        <v>1900</v>
      </c>
      <c r="E3565" s="957">
        <v>1</v>
      </c>
      <c r="F3565" t="s">
        <v>442</v>
      </c>
      <c r="G3565" s="957">
        <v>366</v>
      </c>
      <c r="H3565" t="s">
        <v>389</v>
      </c>
      <c r="I3565" s="958" t="s">
        <v>489</v>
      </c>
      <c r="J3565" s="958" t="s">
        <v>445</v>
      </c>
      <c r="K3565" s="958" t="s">
        <v>435</v>
      </c>
      <c r="L3565" s="937" t="s">
        <v>169</v>
      </c>
      <c r="M3565" s="958" t="s">
        <v>330</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ASR_CMS_19</v>
      </c>
      <c r="AB3565" s="957">
        <f t="shared" si="609"/>
        <v>45406</v>
      </c>
      <c r="AC3565" t="str">
        <f t="shared" si="610"/>
        <v>Unaudited</v>
      </c>
    </row>
    <row r="3566" spans="1:29" x14ac:dyDescent="0.25">
      <c r="A3566" t="s">
        <v>421</v>
      </c>
      <c r="B3566" t="s">
        <v>1380</v>
      </c>
      <c r="C3566" t="s">
        <v>1381</v>
      </c>
      <c r="D3566">
        <v>1900</v>
      </c>
      <c r="E3566" s="957">
        <v>1</v>
      </c>
      <c r="F3566" t="s">
        <v>442</v>
      </c>
      <c r="G3566" s="957">
        <v>366</v>
      </c>
      <c r="H3566" t="s">
        <v>389</v>
      </c>
      <c r="I3566" s="958" t="s">
        <v>489</v>
      </c>
      <c r="J3566" s="958" t="s">
        <v>451</v>
      </c>
      <c r="K3566" s="958" t="s">
        <v>436</v>
      </c>
      <c r="L3566" s="937" t="s">
        <v>122</v>
      </c>
      <c r="M3566" s="958" t="s">
        <v>27</v>
      </c>
      <c r="N3566" s="678">
        <f t="shared" ca="1" si="614"/>
        <v>1966514.1527127845</v>
      </c>
      <c r="O3566" s="678">
        <f t="shared" ca="1" si="614"/>
        <v>43.358218981546649</v>
      </c>
      <c r="P3566" s="678">
        <f t="shared" ca="1" si="614"/>
        <v>1966470.7944938028</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ASR_CMS_19</v>
      </c>
      <c r="AB3566" s="957">
        <f t="shared" si="609"/>
        <v>45406</v>
      </c>
      <c r="AC3566" t="str">
        <f t="shared" si="610"/>
        <v>Unaudited</v>
      </c>
    </row>
    <row r="3567" spans="1:29" x14ac:dyDescent="0.25">
      <c r="A3567" t="s">
        <v>421</v>
      </c>
      <c r="B3567" t="s">
        <v>1380</v>
      </c>
      <c r="C3567" t="s">
        <v>1381</v>
      </c>
      <c r="D3567">
        <v>1900</v>
      </c>
      <c r="E3567" s="957">
        <v>1</v>
      </c>
      <c r="F3567" t="s">
        <v>442</v>
      </c>
      <c r="G3567" s="957">
        <v>366</v>
      </c>
      <c r="H3567" t="s">
        <v>389</v>
      </c>
      <c r="I3567" s="958" t="s">
        <v>489</v>
      </c>
      <c r="J3567" s="958" t="s">
        <v>451</v>
      </c>
      <c r="K3567" s="958" t="s">
        <v>436</v>
      </c>
      <c r="L3567" s="937" t="s">
        <v>123</v>
      </c>
      <c r="M3567" s="958" t="s">
        <v>98</v>
      </c>
      <c r="N3567" s="678">
        <f t="shared" ca="1" si="614"/>
        <v>245219.59073924768</v>
      </c>
      <c r="O3567" s="678">
        <f t="shared" ca="1" si="614"/>
        <v>22542.871428875376</v>
      </c>
      <c r="P3567" s="678">
        <f t="shared" ca="1" si="614"/>
        <v>222676.71931037231</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ASR_CMS_19</v>
      </c>
      <c r="AB3567" s="957">
        <f t="shared" si="609"/>
        <v>45406</v>
      </c>
      <c r="AC3567" t="str">
        <f t="shared" si="610"/>
        <v>Unaudited</v>
      </c>
    </row>
    <row r="3568" spans="1:29" x14ac:dyDescent="0.25">
      <c r="A3568" t="s">
        <v>421</v>
      </c>
      <c r="B3568" t="s">
        <v>1380</v>
      </c>
      <c r="C3568" t="s">
        <v>1381</v>
      </c>
      <c r="D3568">
        <v>1900</v>
      </c>
      <c r="E3568" s="957">
        <v>1</v>
      </c>
      <c r="F3568" t="s">
        <v>442</v>
      </c>
      <c r="G3568" s="957">
        <v>366</v>
      </c>
      <c r="H3568" t="s">
        <v>389</v>
      </c>
      <c r="I3568" s="958" t="s">
        <v>489</v>
      </c>
      <c r="J3568" s="958" t="s">
        <v>451</v>
      </c>
      <c r="K3568" s="958" t="s">
        <v>436</v>
      </c>
      <c r="L3568" s="937" t="s">
        <v>124</v>
      </c>
      <c r="M3568" s="958" t="s">
        <v>99</v>
      </c>
      <c r="N3568" s="678">
        <f t="shared" ca="1" si="614"/>
        <v>199069.75362711959</v>
      </c>
      <c r="O3568" s="678">
        <f t="shared" ca="1" si="614"/>
        <v>35966.505565821761</v>
      </c>
      <c r="P3568" s="678">
        <f t="shared" ca="1" si="614"/>
        <v>163103.24806129781</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ASR_CMS_19</v>
      </c>
      <c r="AB3568" s="957">
        <f t="shared" si="609"/>
        <v>45406</v>
      </c>
      <c r="AC3568" t="str">
        <f t="shared" si="610"/>
        <v>Unaudited</v>
      </c>
    </row>
    <row r="3569" spans="1:29" x14ac:dyDescent="0.25">
      <c r="A3569" t="s">
        <v>421</v>
      </c>
      <c r="B3569" t="s">
        <v>1380</v>
      </c>
      <c r="C3569" t="s">
        <v>1381</v>
      </c>
      <c r="D3569">
        <v>1900</v>
      </c>
      <c r="E3569" s="957">
        <v>1</v>
      </c>
      <c r="F3569" t="s">
        <v>442</v>
      </c>
      <c r="G3569" s="957">
        <v>366</v>
      </c>
      <c r="H3569" t="s">
        <v>389</v>
      </c>
      <c r="I3569" s="958" t="s">
        <v>489</v>
      </c>
      <c r="J3569" s="958" t="s">
        <v>451</v>
      </c>
      <c r="K3569" s="958" t="s">
        <v>436</v>
      </c>
      <c r="L3569" s="953" t="s">
        <v>125</v>
      </c>
      <c r="M3569" s="958" t="s">
        <v>100</v>
      </c>
      <c r="N3569" s="678">
        <f t="shared" ca="1" si="614"/>
        <v>11792.535591486811</v>
      </c>
      <c r="O3569" s="678">
        <f t="shared" ca="1" si="614"/>
        <v>10974.632934518057</v>
      </c>
      <c r="P3569" s="678">
        <f t="shared" ca="1" si="614"/>
        <v>817.90265696875372</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ASR_CMS_19</v>
      </c>
      <c r="AB3569" s="957">
        <f t="shared" si="609"/>
        <v>45406</v>
      </c>
      <c r="AC3569" t="str">
        <f t="shared" si="610"/>
        <v>Unaudited</v>
      </c>
    </row>
    <row r="3570" spans="1:29" x14ac:dyDescent="0.25">
      <c r="A3570" t="s">
        <v>421</v>
      </c>
      <c r="B3570" t="s">
        <v>1380</v>
      </c>
      <c r="C3570" t="s">
        <v>1381</v>
      </c>
      <c r="D3570">
        <v>1900</v>
      </c>
      <c r="E3570" s="957">
        <v>1</v>
      </c>
      <c r="F3570" t="s">
        <v>442</v>
      </c>
      <c r="G3570" s="957">
        <v>366</v>
      </c>
      <c r="H3570" t="s">
        <v>389</v>
      </c>
      <c r="I3570" s="958" t="s">
        <v>489</v>
      </c>
      <c r="J3570" s="958" t="s">
        <v>451</v>
      </c>
      <c r="K3570" s="958" t="s">
        <v>436</v>
      </c>
      <c r="L3570" s="937" t="s">
        <v>126</v>
      </c>
      <c r="M3570" s="958" t="s">
        <v>101</v>
      </c>
      <c r="N3570" s="678">
        <f t="shared" ca="1" si="614"/>
        <v>244490.05579539546</v>
      </c>
      <c r="O3570" s="678">
        <f t="shared" ca="1" si="614"/>
        <v>39026.038847500226</v>
      </c>
      <c r="P3570" s="678">
        <f t="shared" ca="1" si="614"/>
        <v>205464.01694789523</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ASR_CMS_19</v>
      </c>
      <c r="AB3570" s="957">
        <f t="shared" si="609"/>
        <v>45406</v>
      </c>
      <c r="AC3570" t="str">
        <f t="shared" si="610"/>
        <v>Unaudited</v>
      </c>
    </row>
    <row r="3571" spans="1:29" x14ac:dyDescent="0.25">
      <c r="A3571" t="s">
        <v>421</v>
      </c>
      <c r="B3571" t="s">
        <v>1380</v>
      </c>
      <c r="C3571" t="s">
        <v>1381</v>
      </c>
      <c r="D3571">
        <v>1900</v>
      </c>
      <c r="E3571" s="957">
        <v>1</v>
      </c>
      <c r="F3571" t="s">
        <v>442</v>
      </c>
      <c r="G3571" s="957">
        <v>366</v>
      </c>
      <c r="H3571" t="s">
        <v>389</v>
      </c>
      <c r="I3571" s="937" t="s">
        <v>489</v>
      </c>
      <c r="J3571" s="937" t="s">
        <v>451</v>
      </c>
      <c r="K3571" s="937" t="s">
        <v>436</v>
      </c>
      <c r="L3571" s="937" t="s">
        <v>127</v>
      </c>
      <c r="M3571" s="958" t="s">
        <v>28</v>
      </c>
      <c r="N3571" s="678">
        <f t="shared" ca="1" si="614"/>
        <v>11333.05835845844</v>
      </c>
      <c r="O3571" s="678">
        <f t="shared" ca="1" si="614"/>
        <v>11333.05835845844</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ASR_CMS_19</v>
      </c>
      <c r="AB3571" s="957">
        <f t="shared" si="609"/>
        <v>45406</v>
      </c>
      <c r="AC3571" t="str">
        <f t="shared" si="610"/>
        <v>Unaudited</v>
      </c>
    </row>
    <row r="3572" spans="1:29" x14ac:dyDescent="0.25">
      <c r="A3572" t="s">
        <v>421</v>
      </c>
      <c r="B3572" t="s">
        <v>1380</v>
      </c>
      <c r="C3572" t="s">
        <v>1381</v>
      </c>
      <c r="D3572">
        <v>1900</v>
      </c>
      <c r="E3572" s="957">
        <v>1</v>
      </c>
      <c r="F3572" t="s">
        <v>442</v>
      </c>
      <c r="G3572" s="957">
        <v>366</v>
      </c>
      <c r="H3572" t="s">
        <v>389</v>
      </c>
      <c r="I3572" s="958" t="s">
        <v>489</v>
      </c>
      <c r="J3572" s="958" t="s">
        <v>437</v>
      </c>
      <c r="K3572" s="958" t="s">
        <v>437</v>
      </c>
      <c r="L3572" s="937" t="s">
        <v>129</v>
      </c>
      <c r="M3572" s="958" t="s">
        <v>327</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ASR_CMS_19</v>
      </c>
      <c r="AB3572" s="957">
        <f t="shared" si="609"/>
        <v>45406</v>
      </c>
      <c r="AC3572" t="str">
        <f t="shared" si="610"/>
        <v>Unaudited</v>
      </c>
    </row>
    <row r="3573" spans="1:29" x14ac:dyDescent="0.25">
      <c r="A3573" t="s">
        <v>421</v>
      </c>
      <c r="B3573" t="s">
        <v>1380</v>
      </c>
      <c r="C3573" t="s">
        <v>1381</v>
      </c>
      <c r="D3573">
        <v>1900</v>
      </c>
      <c r="E3573" s="957">
        <v>1</v>
      </c>
      <c r="F3573" t="s">
        <v>442</v>
      </c>
      <c r="G3573" s="957">
        <v>366</v>
      </c>
      <c r="H3573" t="s">
        <v>389</v>
      </c>
      <c r="I3573" s="937" t="s">
        <v>489</v>
      </c>
      <c r="J3573" s="937" t="s">
        <v>437</v>
      </c>
      <c r="K3573" s="937" t="s">
        <v>437</v>
      </c>
      <c r="L3573" s="937" t="s">
        <v>130</v>
      </c>
      <c r="M3573" s="937" t="s">
        <v>326</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ASR_CMS_19</v>
      </c>
      <c r="AB3573" s="957">
        <f t="shared" si="609"/>
        <v>45406</v>
      </c>
      <c r="AC3573" t="str">
        <f t="shared" si="610"/>
        <v>Unaudited</v>
      </c>
    </row>
    <row r="3574" spans="1:29" ht="30" x14ac:dyDescent="0.25">
      <c r="A3574" t="s">
        <v>421</v>
      </c>
      <c r="B3574" t="s">
        <v>1380</v>
      </c>
      <c r="C3574" t="s">
        <v>1381</v>
      </c>
      <c r="D3574">
        <v>1900</v>
      </c>
      <c r="E3574" s="957">
        <v>1</v>
      </c>
      <c r="F3574" t="s">
        <v>442</v>
      </c>
      <c r="G3574" s="957">
        <v>366</v>
      </c>
      <c r="H3574" t="s">
        <v>389</v>
      </c>
      <c r="I3574" s="937" t="s">
        <v>489</v>
      </c>
      <c r="J3574" s="937" t="s">
        <v>437</v>
      </c>
      <c r="K3574" s="937" t="s">
        <v>437</v>
      </c>
      <c r="L3574" s="937" t="s">
        <v>131</v>
      </c>
      <c r="M3574" s="958" t="s">
        <v>180</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ASR_CMS_19</v>
      </c>
      <c r="AB3574" s="957">
        <f t="shared" si="609"/>
        <v>45406</v>
      </c>
      <c r="AC3574" t="str">
        <f t="shared" si="610"/>
        <v>Unaudited</v>
      </c>
    </row>
    <row r="3575" spans="1:29" x14ac:dyDescent="0.25">
      <c r="A3575" t="s">
        <v>421</v>
      </c>
      <c r="B3575" t="s">
        <v>1380</v>
      </c>
      <c r="C3575" t="s">
        <v>1381</v>
      </c>
      <c r="D3575">
        <v>1900</v>
      </c>
      <c r="E3575" s="957">
        <v>1</v>
      </c>
      <c r="F3575" t="s">
        <v>442</v>
      </c>
      <c r="G3575" s="957">
        <v>366</v>
      </c>
      <c r="H3575" t="s">
        <v>389</v>
      </c>
      <c r="I3575" s="937" t="s">
        <v>489</v>
      </c>
      <c r="J3575" s="937" t="s">
        <v>437</v>
      </c>
      <c r="K3575" s="937" t="s">
        <v>437</v>
      </c>
      <c r="L3575" s="937" t="s">
        <v>132</v>
      </c>
      <c r="M3575" s="958" t="s">
        <v>495</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ASR_CMS_19</v>
      </c>
      <c r="AB3575" s="957">
        <f t="shared" si="609"/>
        <v>45406</v>
      </c>
      <c r="AC3575" t="str">
        <f t="shared" si="610"/>
        <v>Unaudited</v>
      </c>
    </row>
    <row r="3576" spans="1:29" x14ac:dyDescent="0.25">
      <c r="A3576" t="s">
        <v>421</v>
      </c>
      <c r="B3576" t="s">
        <v>1380</v>
      </c>
      <c r="C3576" t="s">
        <v>1381</v>
      </c>
      <c r="D3576">
        <v>1900</v>
      </c>
      <c r="E3576" s="957">
        <v>1</v>
      </c>
      <c r="F3576" t="s">
        <v>442</v>
      </c>
      <c r="G3576" s="957">
        <v>366</v>
      </c>
      <c r="H3576" t="s">
        <v>389</v>
      </c>
      <c r="I3576" s="937" t="s">
        <v>489</v>
      </c>
      <c r="J3576" s="937" t="s">
        <v>437</v>
      </c>
      <c r="K3576" s="937" t="s">
        <v>437</v>
      </c>
      <c r="L3576" s="937" t="s">
        <v>133</v>
      </c>
      <c r="M3576" s="958" t="s">
        <v>496</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ASR_CMS_19</v>
      </c>
      <c r="AB3576" s="957">
        <f t="shared" si="609"/>
        <v>45406</v>
      </c>
      <c r="AC3576" t="str">
        <f t="shared" si="610"/>
        <v>Unaudited</v>
      </c>
    </row>
    <row r="3577" spans="1:29" x14ac:dyDescent="0.25">
      <c r="A3577" t="s">
        <v>421</v>
      </c>
      <c r="B3577" t="s">
        <v>1380</v>
      </c>
      <c r="C3577" t="s">
        <v>1381</v>
      </c>
      <c r="D3577">
        <v>1900</v>
      </c>
      <c r="E3577" s="957">
        <v>1</v>
      </c>
      <c r="F3577" t="s">
        <v>442</v>
      </c>
      <c r="G3577" s="957">
        <v>366</v>
      </c>
      <c r="H3577" t="s">
        <v>389</v>
      </c>
      <c r="I3577" s="937" t="s">
        <v>489</v>
      </c>
      <c r="J3577" s="937" t="s">
        <v>437</v>
      </c>
      <c r="K3577" s="937" t="s">
        <v>437</v>
      </c>
      <c r="L3577" s="943" t="s">
        <v>134</v>
      </c>
      <c r="M3577" s="959" t="s">
        <v>497</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ASR_CMS_19</v>
      </c>
      <c r="AB3577" s="957">
        <f t="shared" si="609"/>
        <v>45406</v>
      </c>
      <c r="AC3577" t="str">
        <f t="shared" si="610"/>
        <v>Unaudited</v>
      </c>
    </row>
    <row r="3578" spans="1:29" x14ac:dyDescent="0.25">
      <c r="A3578" t="s">
        <v>421</v>
      </c>
      <c r="B3578" t="s">
        <v>1380</v>
      </c>
      <c r="C3578" t="s">
        <v>1381</v>
      </c>
      <c r="D3578">
        <v>1900</v>
      </c>
      <c r="E3578" s="957">
        <v>1</v>
      </c>
      <c r="F3578" t="s">
        <v>442</v>
      </c>
      <c r="G3578" s="957">
        <v>366</v>
      </c>
      <c r="H3578" t="s">
        <v>389</v>
      </c>
      <c r="I3578" s="937" t="s">
        <v>490</v>
      </c>
      <c r="J3578" s="937" t="s">
        <v>26</v>
      </c>
      <c r="K3578" s="937" t="s">
        <v>26</v>
      </c>
      <c r="L3578" s="937" t="s">
        <v>270</v>
      </c>
      <c r="M3578" s="958" t="s">
        <v>26</v>
      </c>
      <c r="N3578" s="678">
        <f t="shared" ca="1" si="614"/>
        <v>341494.47038520459</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ASR_CMS_19</v>
      </c>
      <c r="AB3578" s="957">
        <f t="shared" si="609"/>
        <v>45406</v>
      </c>
      <c r="AC3578" t="str">
        <f t="shared" si="610"/>
        <v>Unaudited</v>
      </c>
    </row>
    <row r="3579" spans="1:29" x14ac:dyDescent="0.25">
      <c r="A3579" t="s">
        <v>421</v>
      </c>
      <c r="B3579" t="s">
        <v>1380</v>
      </c>
      <c r="C3579" t="s">
        <v>1381</v>
      </c>
      <c r="D3579">
        <v>1900</v>
      </c>
      <c r="E3579" s="957">
        <v>1</v>
      </c>
      <c r="F3579" t="s">
        <v>1026</v>
      </c>
      <c r="G3579" s="957" t="s">
        <v>1379</v>
      </c>
      <c r="H3579" t="s">
        <v>389</v>
      </c>
      <c r="I3579" s="937" t="s">
        <v>433</v>
      </c>
      <c r="J3579" s="937" t="s">
        <v>433</v>
      </c>
      <c r="K3579" s="937" t="s">
        <v>433</v>
      </c>
      <c r="L3579" s="937"/>
      <c r="M3579" s="958" t="s">
        <v>433</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ASR_CMS_19</v>
      </c>
      <c r="AB3579" s="957">
        <f t="shared" si="609"/>
        <v>45406</v>
      </c>
      <c r="AC3579" t="str">
        <f t="shared" si="610"/>
        <v>Unaudited</v>
      </c>
    </row>
    <row r="3580" spans="1:29" x14ac:dyDescent="0.25">
      <c r="A3580" t="s">
        <v>421</v>
      </c>
      <c r="B3580" t="s">
        <v>1380</v>
      </c>
      <c r="C3580" t="s">
        <v>1381</v>
      </c>
      <c r="D3580">
        <v>1900</v>
      </c>
      <c r="E3580" s="957">
        <v>1</v>
      </c>
      <c r="F3580" t="s">
        <v>1026</v>
      </c>
      <c r="G3580" s="957" t="s">
        <v>1379</v>
      </c>
      <c r="H3580" t="s">
        <v>389</v>
      </c>
      <c r="I3580" s="937" t="s">
        <v>488</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346215.6347092301</v>
      </c>
      <c r="AA3580" t="str">
        <f t="shared" si="608"/>
        <v>ASR_CMS_19</v>
      </c>
      <c r="AB3580" s="957">
        <f t="shared" si="609"/>
        <v>45406</v>
      </c>
      <c r="AC3580" t="str">
        <f t="shared" si="610"/>
        <v>Unaudited</v>
      </c>
    </row>
    <row r="3581" spans="1:29" x14ac:dyDescent="0.25">
      <c r="A3581" t="s">
        <v>421</v>
      </c>
      <c r="B3581" t="s">
        <v>1380</v>
      </c>
      <c r="C3581" t="s">
        <v>1381</v>
      </c>
      <c r="D3581">
        <v>1900</v>
      </c>
      <c r="E3581" s="957">
        <v>1</v>
      </c>
      <c r="F3581" t="s">
        <v>1026</v>
      </c>
      <c r="G3581" s="957" t="s">
        <v>1379</v>
      </c>
      <c r="H3581" t="s">
        <v>389</v>
      </c>
      <c r="I3581" s="937" t="s">
        <v>488</v>
      </c>
      <c r="J3581" s="937" t="s">
        <v>12</v>
      </c>
      <c r="K3581" s="937" t="s">
        <v>1323</v>
      </c>
      <c r="L3581" s="937" t="s">
        <v>1314</v>
      </c>
      <c r="M3581" s="958" t="s">
        <v>1323</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ASR_CMS_19</v>
      </c>
      <c r="AB3581" s="957">
        <f t="shared" si="609"/>
        <v>45406</v>
      </c>
      <c r="AC3581" t="str">
        <f t="shared" si="610"/>
        <v>Unaudited</v>
      </c>
    </row>
    <row r="3582" spans="1:29" x14ac:dyDescent="0.25">
      <c r="A3582" t="s">
        <v>421</v>
      </c>
      <c r="B3582" t="s">
        <v>1380</v>
      </c>
      <c r="C3582" t="s">
        <v>1381</v>
      </c>
      <c r="D3582">
        <v>1900</v>
      </c>
      <c r="E3582" s="957">
        <v>1</v>
      </c>
      <c r="F3582" t="s">
        <v>1026</v>
      </c>
      <c r="G3582" s="957" t="s">
        <v>1379</v>
      </c>
      <c r="H3582" t="s">
        <v>389</v>
      </c>
      <c r="I3582" s="937" t="s">
        <v>488</v>
      </c>
      <c r="J3582" s="937" t="s">
        <v>491</v>
      </c>
      <c r="K3582" s="937" t="s">
        <v>492</v>
      </c>
      <c r="L3582" s="937" t="s">
        <v>63</v>
      </c>
      <c r="M3582" s="958" t="s">
        <v>344</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ASR_CMS_19</v>
      </c>
      <c r="AB3582" s="957">
        <f t="shared" si="609"/>
        <v>45406</v>
      </c>
      <c r="AC3582" t="str">
        <f t="shared" si="610"/>
        <v>Unaudited</v>
      </c>
    </row>
    <row r="3583" spans="1:29" x14ac:dyDescent="0.25">
      <c r="A3583" t="s">
        <v>421</v>
      </c>
      <c r="B3583" t="s">
        <v>1380</v>
      </c>
      <c r="C3583" t="s">
        <v>1381</v>
      </c>
      <c r="D3583">
        <v>1900</v>
      </c>
      <c r="E3583" s="957">
        <v>1</v>
      </c>
      <c r="F3583" t="s">
        <v>1026</v>
      </c>
      <c r="G3583" s="957" t="s">
        <v>1379</v>
      </c>
      <c r="H3583" t="s">
        <v>389</v>
      </c>
      <c r="I3583" s="937" t="s">
        <v>488</v>
      </c>
      <c r="J3583" s="937" t="s">
        <v>491</v>
      </c>
      <c r="K3583" s="937" t="s">
        <v>1014</v>
      </c>
      <c r="L3583" s="937" t="s">
        <v>910</v>
      </c>
      <c r="M3583" s="958" t="s">
        <v>911</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ASR_CMS_19</v>
      </c>
      <c r="AB3583" s="957">
        <f t="shared" si="609"/>
        <v>45406</v>
      </c>
      <c r="AC3583" t="str">
        <f t="shared" si="610"/>
        <v>Unaudited</v>
      </c>
    </row>
    <row r="3584" spans="1:29" x14ac:dyDescent="0.25">
      <c r="A3584" t="s">
        <v>421</v>
      </c>
      <c r="B3584" t="s">
        <v>1380</v>
      </c>
      <c r="C3584" t="s">
        <v>1381</v>
      </c>
      <c r="D3584">
        <v>1900</v>
      </c>
      <c r="E3584" s="957">
        <v>1</v>
      </c>
      <c r="F3584" t="s">
        <v>1026</v>
      </c>
      <c r="G3584" s="957" t="s">
        <v>1379</v>
      </c>
      <c r="H3584" t="s">
        <v>389</v>
      </c>
      <c r="I3584" s="937" t="s">
        <v>488</v>
      </c>
      <c r="J3584" s="937" t="s">
        <v>13</v>
      </c>
      <c r="K3584" s="937" t="s">
        <v>493</v>
      </c>
      <c r="L3584" s="937" t="s">
        <v>95</v>
      </c>
      <c r="M3584" s="958" t="s">
        <v>147</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ASR_CMS_19</v>
      </c>
      <c r="AB3584" s="957">
        <f t="shared" si="609"/>
        <v>45406</v>
      </c>
      <c r="AC3584" t="str">
        <f t="shared" si="610"/>
        <v>Unaudited</v>
      </c>
    </row>
    <row r="3585" spans="1:29" x14ac:dyDescent="0.25">
      <c r="A3585" t="s">
        <v>421</v>
      </c>
      <c r="B3585" t="s">
        <v>1380</v>
      </c>
      <c r="C3585" t="s">
        <v>1381</v>
      </c>
      <c r="D3585">
        <v>1900</v>
      </c>
      <c r="E3585" s="957">
        <v>1</v>
      </c>
      <c r="F3585" t="s">
        <v>1026</v>
      </c>
      <c r="G3585" s="957" t="s">
        <v>1379</v>
      </c>
      <c r="H3585" t="s">
        <v>389</v>
      </c>
      <c r="I3585" s="937" t="s">
        <v>488</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ASR_CMS_19</v>
      </c>
      <c r="AB3585" s="957">
        <f t="shared" si="609"/>
        <v>45406</v>
      </c>
      <c r="AC3585" t="str">
        <f t="shared" si="610"/>
        <v>Unaudited</v>
      </c>
    </row>
    <row r="3586" spans="1:29" x14ac:dyDescent="0.25">
      <c r="A3586" t="s">
        <v>421</v>
      </c>
      <c r="B3586" t="s">
        <v>1380</v>
      </c>
      <c r="C3586" t="s">
        <v>1381</v>
      </c>
      <c r="D3586">
        <v>1900</v>
      </c>
      <c r="E3586" s="957">
        <v>1</v>
      </c>
      <c r="F3586" t="s">
        <v>1026</v>
      </c>
      <c r="G3586" s="957" t="s">
        <v>1379</v>
      </c>
      <c r="H3586" t="s">
        <v>389</v>
      </c>
      <c r="I3586" s="937" t="s">
        <v>489</v>
      </c>
      <c r="J3586" s="937" t="s">
        <v>445</v>
      </c>
      <c r="K3586" s="937" t="s">
        <v>0</v>
      </c>
      <c r="L3586" s="937">
        <v>2.1</v>
      </c>
      <c r="M3586" s="958" t="s">
        <v>148</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623337.73328663094</v>
      </c>
      <c r="AA3586" t="str">
        <f t="shared" ref="AA3586:AA3649" si="617">file_name</f>
        <v>ASR_CMS_19</v>
      </c>
      <c r="AB3586" s="957">
        <f t="shared" ref="AB3586:AB3649" si="618">file_date</f>
        <v>45406</v>
      </c>
      <c r="AC3586" t="str">
        <f t="shared" ref="AC3586:AC3649" si="619">status</f>
        <v>Unaudited</v>
      </c>
    </row>
    <row r="3587" spans="1:29" ht="30" x14ac:dyDescent="0.25">
      <c r="A3587" t="s">
        <v>421</v>
      </c>
      <c r="B3587" t="s">
        <v>1380</v>
      </c>
      <c r="C3587" t="s">
        <v>1381</v>
      </c>
      <c r="D3587">
        <v>1900</v>
      </c>
      <c r="E3587" s="957">
        <v>1</v>
      </c>
      <c r="F3587" t="s">
        <v>1026</v>
      </c>
      <c r="G3587" s="957" t="s">
        <v>1379</v>
      </c>
      <c r="H3587" t="s">
        <v>389</v>
      </c>
      <c r="I3587" s="937" t="s">
        <v>489</v>
      </c>
      <c r="J3587" s="937" t="s">
        <v>445</v>
      </c>
      <c r="K3587" s="937" t="s">
        <v>0</v>
      </c>
      <c r="L3587" s="945">
        <v>2.2000000000000002</v>
      </c>
      <c r="M3587" s="960" t="s">
        <v>149</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-342778.0364378618</v>
      </c>
      <c r="AA3587" t="str">
        <f t="shared" si="617"/>
        <v>ASR_CMS_19</v>
      </c>
      <c r="AB3587" s="957">
        <f t="shared" si="618"/>
        <v>45406</v>
      </c>
      <c r="AC3587" t="str">
        <f t="shared" si="619"/>
        <v>Unaudited</v>
      </c>
    </row>
    <row r="3588" spans="1:29" x14ac:dyDescent="0.25">
      <c r="A3588" t="s">
        <v>421</v>
      </c>
      <c r="B3588" t="s">
        <v>1380</v>
      </c>
      <c r="C3588" t="s">
        <v>1381</v>
      </c>
      <c r="D3588">
        <v>1900</v>
      </c>
      <c r="E3588" s="957">
        <v>1</v>
      </c>
      <c r="F3588" t="s">
        <v>1026</v>
      </c>
      <c r="G3588" s="957" t="s">
        <v>1379</v>
      </c>
      <c r="H3588" t="s">
        <v>389</v>
      </c>
      <c r="I3588" s="937" t="s">
        <v>489</v>
      </c>
      <c r="J3588" s="937" t="s">
        <v>445</v>
      </c>
      <c r="K3588" s="937" t="s">
        <v>0</v>
      </c>
      <c r="L3588" s="947">
        <v>2.2999999999999998</v>
      </c>
      <c r="M3588" s="961" t="s">
        <v>150</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4270.1740363856825</v>
      </c>
      <c r="AA3588" t="str">
        <f t="shared" si="617"/>
        <v>ASR_CMS_19</v>
      </c>
      <c r="AB3588" s="957">
        <f t="shared" si="618"/>
        <v>45406</v>
      </c>
      <c r="AC3588" t="str">
        <f t="shared" si="619"/>
        <v>Unaudited</v>
      </c>
    </row>
    <row r="3589" spans="1:29" x14ac:dyDescent="0.25">
      <c r="A3589" t="s">
        <v>421</v>
      </c>
      <c r="B3589" t="s">
        <v>1380</v>
      </c>
      <c r="C3589" t="s">
        <v>1381</v>
      </c>
      <c r="D3589">
        <v>1900</v>
      </c>
      <c r="E3589" s="957">
        <v>1</v>
      </c>
      <c r="F3589" t="s">
        <v>1026</v>
      </c>
      <c r="G3589" s="957" t="s">
        <v>1379</v>
      </c>
      <c r="H3589" t="s">
        <v>389</v>
      </c>
      <c r="I3589" s="958" t="s">
        <v>489</v>
      </c>
      <c r="J3589" s="958" t="s">
        <v>445</v>
      </c>
      <c r="K3589" s="958" t="s">
        <v>0</v>
      </c>
      <c r="L3589" s="937">
        <v>2.4</v>
      </c>
      <c r="M3589" s="958" t="s">
        <v>151</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42916.214300647349</v>
      </c>
      <c r="AA3589" t="str">
        <f t="shared" si="617"/>
        <v>ASR_CMS_19</v>
      </c>
      <c r="AB3589" s="957">
        <f t="shared" si="618"/>
        <v>45406</v>
      </c>
      <c r="AC3589" t="str">
        <f t="shared" si="619"/>
        <v>Unaudited</v>
      </c>
    </row>
    <row r="3590" spans="1:29" ht="30" x14ac:dyDescent="0.25">
      <c r="A3590" t="s">
        <v>421</v>
      </c>
      <c r="B3590" t="s">
        <v>1380</v>
      </c>
      <c r="C3590" t="s">
        <v>1381</v>
      </c>
      <c r="D3590">
        <v>1900</v>
      </c>
      <c r="E3590" s="957">
        <v>1</v>
      </c>
      <c r="F3590" t="s">
        <v>1026</v>
      </c>
      <c r="G3590" s="957" t="s">
        <v>1379</v>
      </c>
      <c r="H3590" t="s">
        <v>389</v>
      </c>
      <c r="I3590" s="937" t="s">
        <v>489</v>
      </c>
      <c r="J3590" s="937" t="s">
        <v>445</v>
      </c>
      <c r="K3590" s="937" t="s">
        <v>0</v>
      </c>
      <c r="L3590" s="937">
        <v>2.5</v>
      </c>
      <c r="M3590" s="962" t="s">
        <v>152</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-293258.43002152792</v>
      </c>
      <c r="AA3590" t="str">
        <f t="shared" si="617"/>
        <v>ASR_CMS_19</v>
      </c>
      <c r="AB3590" s="957">
        <f t="shared" si="618"/>
        <v>45406</v>
      </c>
      <c r="AC3590" t="str">
        <f t="shared" si="619"/>
        <v>Unaudited</v>
      </c>
    </row>
    <row r="3591" spans="1:29" x14ac:dyDescent="0.25">
      <c r="A3591" t="s">
        <v>421</v>
      </c>
      <c r="B3591" t="s">
        <v>1380</v>
      </c>
      <c r="C3591" t="s">
        <v>1381</v>
      </c>
      <c r="D3591">
        <v>1900</v>
      </c>
      <c r="E3591" s="957">
        <v>1</v>
      </c>
      <c r="F3591" t="s">
        <v>1026</v>
      </c>
      <c r="G3591" s="957" t="s">
        <v>1379</v>
      </c>
      <c r="H3591" t="s">
        <v>389</v>
      </c>
      <c r="I3591" s="937" t="s">
        <v>489</v>
      </c>
      <c r="J3591" s="937" t="s">
        <v>445</v>
      </c>
      <c r="K3591" s="937" t="s">
        <v>0</v>
      </c>
      <c r="L3591" s="937" t="s">
        <v>97</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ASR_CMS_19</v>
      </c>
      <c r="AB3591" s="957">
        <f t="shared" si="618"/>
        <v>45406</v>
      </c>
      <c r="AC3591" t="str">
        <f t="shared" si="619"/>
        <v>Unaudited</v>
      </c>
    </row>
    <row r="3592" spans="1:29" x14ac:dyDescent="0.25">
      <c r="A3592" t="s">
        <v>421</v>
      </c>
      <c r="B3592" t="s">
        <v>1380</v>
      </c>
      <c r="C3592" t="s">
        <v>1381</v>
      </c>
      <c r="D3592">
        <v>1900</v>
      </c>
      <c r="E3592" s="957">
        <v>1</v>
      </c>
      <c r="F3592" t="s">
        <v>1026</v>
      </c>
      <c r="G3592" s="957" t="s">
        <v>1379</v>
      </c>
      <c r="H3592" t="s">
        <v>389</v>
      </c>
      <c r="I3592" s="937" t="s">
        <v>489</v>
      </c>
      <c r="J3592" s="937" t="s">
        <v>445</v>
      </c>
      <c r="K3592" s="937" t="s">
        <v>0</v>
      </c>
      <c r="L3592" s="937" t="s">
        <v>153</v>
      </c>
      <c r="M3592" s="962" t="s">
        <v>452</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ASR_CMS_19</v>
      </c>
      <c r="AB3592" s="957">
        <f t="shared" si="618"/>
        <v>45406</v>
      </c>
      <c r="AC3592" t="str">
        <f t="shared" si="619"/>
        <v>Unaudited</v>
      </c>
    </row>
    <row r="3593" spans="1:29" x14ac:dyDescent="0.25">
      <c r="A3593" t="s">
        <v>421</v>
      </c>
      <c r="B3593" t="s">
        <v>1380</v>
      </c>
      <c r="C3593" t="s">
        <v>1381</v>
      </c>
      <c r="D3593">
        <v>1900</v>
      </c>
      <c r="E3593" s="957">
        <v>1</v>
      </c>
      <c r="F3593" t="s">
        <v>1026</v>
      </c>
      <c r="G3593" s="957" t="s">
        <v>1379</v>
      </c>
      <c r="H3593" t="s">
        <v>389</v>
      </c>
      <c r="I3593" s="937" t="s">
        <v>489</v>
      </c>
      <c r="J3593" s="937" t="s">
        <v>445</v>
      </c>
      <c r="K3593" s="937" t="s">
        <v>0</v>
      </c>
      <c r="L3593" s="937" t="s">
        <v>912</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-272.09675046409387</v>
      </c>
      <c r="AA3593" t="str">
        <f t="shared" si="617"/>
        <v>ASR_CMS_19</v>
      </c>
      <c r="AB3593" s="957">
        <f t="shared" si="618"/>
        <v>45406</v>
      </c>
      <c r="AC3593" t="str">
        <f t="shared" si="619"/>
        <v>Unaudited</v>
      </c>
    </row>
    <row r="3594" spans="1:29" x14ac:dyDescent="0.25">
      <c r="A3594" t="s">
        <v>421</v>
      </c>
      <c r="B3594" t="s">
        <v>1380</v>
      </c>
      <c r="C3594" t="s">
        <v>1381</v>
      </c>
      <c r="D3594">
        <v>1900</v>
      </c>
      <c r="E3594" s="957">
        <v>1</v>
      </c>
      <c r="F3594" t="s">
        <v>1026</v>
      </c>
      <c r="G3594" s="957" t="s">
        <v>1379</v>
      </c>
      <c r="H3594" t="s">
        <v>389</v>
      </c>
      <c r="I3594" s="937" t="s">
        <v>489</v>
      </c>
      <c r="J3594" s="937" t="s">
        <v>445</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146014.19108347528</v>
      </c>
      <c r="AA3594" t="str">
        <f t="shared" si="617"/>
        <v>ASR_CMS_19</v>
      </c>
      <c r="AB3594" s="957">
        <f t="shared" si="618"/>
        <v>45406</v>
      </c>
      <c r="AC3594" t="str">
        <f t="shared" si="619"/>
        <v>Unaudited</v>
      </c>
    </row>
    <row r="3595" spans="1:29" x14ac:dyDescent="0.25">
      <c r="A3595" t="s">
        <v>421</v>
      </c>
      <c r="B3595" t="s">
        <v>1380</v>
      </c>
      <c r="C3595" t="s">
        <v>1381</v>
      </c>
      <c r="D3595">
        <v>1900</v>
      </c>
      <c r="E3595" s="957">
        <v>1</v>
      </c>
      <c r="F3595" t="s">
        <v>1026</v>
      </c>
      <c r="G3595" s="957" t="s">
        <v>1379</v>
      </c>
      <c r="H3595" t="s">
        <v>389</v>
      </c>
      <c r="I3595" s="937" t="s">
        <v>489</v>
      </c>
      <c r="J3595" s="937" t="s">
        <v>445</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116155.60808617473</v>
      </c>
      <c r="AA3595" t="str">
        <f t="shared" si="617"/>
        <v>ASR_CMS_19</v>
      </c>
      <c r="AB3595" s="957">
        <f t="shared" si="618"/>
        <v>45406</v>
      </c>
      <c r="AC3595" t="str">
        <f t="shared" si="619"/>
        <v>Unaudited</v>
      </c>
    </row>
    <row r="3596" spans="1:29" x14ac:dyDescent="0.25">
      <c r="A3596" t="s">
        <v>421</v>
      </c>
      <c r="B3596" t="s">
        <v>1380</v>
      </c>
      <c r="C3596" t="s">
        <v>1381</v>
      </c>
      <c r="D3596">
        <v>1900</v>
      </c>
      <c r="E3596" s="957">
        <v>1</v>
      </c>
      <c r="F3596" t="s">
        <v>1026</v>
      </c>
      <c r="G3596" s="957" t="s">
        <v>1379</v>
      </c>
      <c r="H3596" t="s">
        <v>389</v>
      </c>
      <c r="I3596" s="937" t="s">
        <v>489</v>
      </c>
      <c r="J3596" s="937" t="s">
        <v>445</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ASR_CMS_19</v>
      </c>
      <c r="AB3596" s="957">
        <f t="shared" si="618"/>
        <v>45406</v>
      </c>
      <c r="AC3596" t="str">
        <f t="shared" si="619"/>
        <v>Unaudited</v>
      </c>
    </row>
    <row r="3597" spans="1:29" x14ac:dyDescent="0.25">
      <c r="A3597" t="s">
        <v>421</v>
      </c>
      <c r="B3597" t="s">
        <v>1380</v>
      </c>
      <c r="C3597" t="s">
        <v>1381</v>
      </c>
      <c r="D3597">
        <v>1900</v>
      </c>
      <c r="E3597" s="957">
        <v>1</v>
      </c>
      <c r="F3597" t="s">
        <v>1026</v>
      </c>
      <c r="G3597" s="957" t="s">
        <v>1379</v>
      </c>
      <c r="H3597" t="s">
        <v>389</v>
      </c>
      <c r="I3597" s="962" t="s">
        <v>489</v>
      </c>
      <c r="J3597" s="962" t="s">
        <v>445</v>
      </c>
      <c r="K3597" s="962" t="s">
        <v>53</v>
      </c>
      <c r="L3597" s="937" t="s">
        <v>44</v>
      </c>
      <c r="M3597" s="962" t="s">
        <v>154</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ASR_CMS_19</v>
      </c>
      <c r="AB3597" s="957">
        <f t="shared" si="618"/>
        <v>45406</v>
      </c>
      <c r="AC3597" t="str">
        <f t="shared" si="619"/>
        <v>Unaudited</v>
      </c>
    </row>
    <row r="3598" spans="1:29" x14ac:dyDescent="0.25">
      <c r="A3598" t="s">
        <v>421</v>
      </c>
      <c r="B3598" t="s">
        <v>1380</v>
      </c>
      <c r="C3598" t="s">
        <v>1381</v>
      </c>
      <c r="D3598">
        <v>1900</v>
      </c>
      <c r="E3598" s="957">
        <v>1</v>
      </c>
      <c r="F3598" t="s">
        <v>1026</v>
      </c>
      <c r="G3598" s="957" t="s">
        <v>1379</v>
      </c>
      <c r="H3598" t="s">
        <v>389</v>
      </c>
      <c r="I3598" s="937" t="s">
        <v>489</v>
      </c>
      <c r="J3598" s="937" t="s">
        <v>445</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ASR_CMS_19</v>
      </c>
      <c r="AB3598" s="957">
        <f t="shared" si="618"/>
        <v>45406</v>
      </c>
      <c r="AC3598" t="str">
        <f t="shared" si="619"/>
        <v>Unaudited</v>
      </c>
    </row>
    <row r="3599" spans="1:29" x14ac:dyDescent="0.25">
      <c r="A3599" t="s">
        <v>421</v>
      </c>
      <c r="B3599" t="s">
        <v>1380</v>
      </c>
      <c r="C3599" t="s">
        <v>1381</v>
      </c>
      <c r="D3599">
        <v>1900</v>
      </c>
      <c r="E3599" s="957">
        <v>1</v>
      </c>
      <c r="F3599" t="s">
        <v>1026</v>
      </c>
      <c r="G3599" s="957" t="s">
        <v>1379</v>
      </c>
      <c r="H3599" t="s">
        <v>389</v>
      </c>
      <c r="I3599" s="937" t="s">
        <v>489</v>
      </c>
      <c r="J3599" s="937" t="s">
        <v>445</v>
      </c>
      <c r="K3599" s="937" t="s">
        <v>53</v>
      </c>
      <c r="L3599" s="943" t="s">
        <v>42</v>
      </c>
      <c r="M3599" s="963" t="s">
        <v>155</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-1109876.9943653313</v>
      </c>
      <c r="AA3599" t="str">
        <f t="shared" si="617"/>
        <v>ASR_CMS_19</v>
      </c>
      <c r="AB3599" s="957">
        <f t="shared" si="618"/>
        <v>45406</v>
      </c>
      <c r="AC3599" t="str">
        <f t="shared" si="619"/>
        <v>Unaudited</v>
      </c>
    </row>
    <row r="3600" spans="1:29" x14ac:dyDescent="0.25">
      <c r="A3600" t="s">
        <v>421</v>
      </c>
      <c r="B3600" t="s">
        <v>1380</v>
      </c>
      <c r="C3600" t="s">
        <v>1381</v>
      </c>
      <c r="D3600">
        <v>1900</v>
      </c>
      <c r="E3600" s="957">
        <v>1</v>
      </c>
      <c r="F3600" t="s">
        <v>1026</v>
      </c>
      <c r="G3600" s="957" t="s">
        <v>1379</v>
      </c>
      <c r="H3600" t="s">
        <v>389</v>
      </c>
      <c r="I3600" s="937" t="s">
        <v>489</v>
      </c>
      <c r="J3600" s="937" t="s">
        <v>445</v>
      </c>
      <c r="K3600" s="937" t="s">
        <v>53</v>
      </c>
      <c r="L3600" s="947" t="s">
        <v>43</v>
      </c>
      <c r="M3600" s="964" t="s">
        <v>463</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-720.95886665261366</v>
      </c>
      <c r="AA3600" t="str">
        <f t="shared" si="617"/>
        <v>ASR_CMS_19</v>
      </c>
      <c r="AB3600" s="957">
        <f t="shared" si="618"/>
        <v>45406</v>
      </c>
      <c r="AC3600" t="str">
        <f t="shared" si="619"/>
        <v>Unaudited</v>
      </c>
    </row>
    <row r="3601" spans="1:29" x14ac:dyDescent="0.25">
      <c r="A3601" t="s">
        <v>421</v>
      </c>
      <c r="B3601" t="s">
        <v>1380</v>
      </c>
      <c r="C3601" t="s">
        <v>1381</v>
      </c>
      <c r="D3601">
        <v>1900</v>
      </c>
      <c r="E3601" s="957">
        <v>1</v>
      </c>
      <c r="F3601" t="s">
        <v>1026</v>
      </c>
      <c r="G3601" s="957" t="s">
        <v>1379</v>
      </c>
      <c r="H3601" t="s">
        <v>389</v>
      </c>
      <c r="I3601" s="963" t="s">
        <v>489</v>
      </c>
      <c r="J3601" s="963" t="s">
        <v>445</v>
      </c>
      <c r="K3601" s="963" t="s">
        <v>915</v>
      </c>
      <c r="L3601" s="943" t="s">
        <v>916</v>
      </c>
      <c r="M3601" s="963" t="s">
        <v>915</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1498.3709438555738</v>
      </c>
      <c r="AA3601" t="str">
        <f t="shared" si="617"/>
        <v>ASR_CMS_19</v>
      </c>
      <c r="AB3601" s="957">
        <f t="shared" si="618"/>
        <v>45406</v>
      </c>
      <c r="AC3601" t="str">
        <f t="shared" si="619"/>
        <v>Unaudited</v>
      </c>
    </row>
    <row r="3602" spans="1:29" x14ac:dyDescent="0.25">
      <c r="A3602" t="s">
        <v>421</v>
      </c>
      <c r="B3602" t="s">
        <v>1380</v>
      </c>
      <c r="C3602" t="s">
        <v>1381</v>
      </c>
      <c r="D3602">
        <v>1900</v>
      </c>
      <c r="E3602" s="957">
        <v>1</v>
      </c>
      <c r="F3602" t="s">
        <v>1026</v>
      </c>
      <c r="G3602" s="957" t="s">
        <v>1379</v>
      </c>
      <c r="H3602" t="s">
        <v>389</v>
      </c>
      <c r="I3602" s="937" t="s">
        <v>489</v>
      </c>
      <c r="J3602" s="937" t="s">
        <v>445</v>
      </c>
      <c r="K3602" s="937" t="s">
        <v>915</v>
      </c>
      <c r="L3602" s="937" t="s">
        <v>917</v>
      </c>
      <c r="M3602" s="962" t="s">
        <v>920</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-47215.514993322678</v>
      </c>
      <c r="AA3602" t="str">
        <f t="shared" si="617"/>
        <v>ASR_CMS_19</v>
      </c>
      <c r="AB3602" s="957">
        <f t="shared" si="618"/>
        <v>45406</v>
      </c>
      <c r="AC3602" t="str">
        <f t="shared" si="619"/>
        <v>Unaudited</v>
      </c>
    </row>
    <row r="3603" spans="1:29" x14ac:dyDescent="0.25">
      <c r="A3603" t="s">
        <v>421</v>
      </c>
      <c r="B3603" t="s">
        <v>1380</v>
      </c>
      <c r="C3603" t="s">
        <v>1381</v>
      </c>
      <c r="D3603">
        <v>1900</v>
      </c>
      <c r="E3603" s="957">
        <v>1</v>
      </c>
      <c r="F3603" t="s">
        <v>1026</v>
      </c>
      <c r="G3603" s="957" t="s">
        <v>1379</v>
      </c>
      <c r="H3603" t="s">
        <v>389</v>
      </c>
      <c r="I3603" s="937" t="s">
        <v>489</v>
      </c>
      <c r="J3603" s="937" t="s">
        <v>445</v>
      </c>
      <c r="K3603" s="937" t="s">
        <v>915</v>
      </c>
      <c r="L3603" s="937" t="s">
        <v>918</v>
      </c>
      <c r="M3603" s="962" t="s">
        <v>921</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ASR_CMS_19</v>
      </c>
      <c r="AB3603" s="957">
        <f t="shared" si="618"/>
        <v>45406</v>
      </c>
      <c r="AC3603" t="str">
        <f t="shared" si="619"/>
        <v>Unaudited</v>
      </c>
    </row>
    <row r="3604" spans="1:29" x14ac:dyDescent="0.25">
      <c r="A3604" t="s">
        <v>421</v>
      </c>
      <c r="B3604" t="s">
        <v>1380</v>
      </c>
      <c r="C3604" t="s">
        <v>1381</v>
      </c>
      <c r="D3604">
        <v>1900</v>
      </c>
      <c r="E3604" s="957">
        <v>1</v>
      </c>
      <c r="F3604" t="s">
        <v>1026</v>
      </c>
      <c r="G3604" s="957" t="s">
        <v>1379</v>
      </c>
      <c r="H3604" t="s">
        <v>389</v>
      </c>
      <c r="I3604" s="937" t="s">
        <v>489</v>
      </c>
      <c r="J3604" s="937" t="s">
        <v>445</v>
      </c>
      <c r="K3604" s="937" t="s">
        <v>446</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-4889.7223833710668</v>
      </c>
      <c r="AA3604" t="str">
        <f t="shared" si="617"/>
        <v>ASR_CMS_19</v>
      </c>
      <c r="AB3604" s="957">
        <f t="shared" si="618"/>
        <v>45406</v>
      </c>
      <c r="AC3604" t="str">
        <f t="shared" si="619"/>
        <v>Unaudited</v>
      </c>
    </row>
    <row r="3605" spans="1:29" ht="30" x14ac:dyDescent="0.25">
      <c r="A3605" t="s">
        <v>421</v>
      </c>
      <c r="B3605" t="s">
        <v>1380</v>
      </c>
      <c r="C3605" t="s">
        <v>1381</v>
      </c>
      <c r="D3605">
        <v>1900</v>
      </c>
      <c r="E3605" s="957">
        <v>1</v>
      </c>
      <c r="F3605" t="s">
        <v>1026</v>
      </c>
      <c r="G3605" s="957" t="s">
        <v>1379</v>
      </c>
      <c r="H3605" t="s">
        <v>389</v>
      </c>
      <c r="I3605" s="937" t="s">
        <v>489</v>
      </c>
      <c r="J3605" s="937" t="s">
        <v>445</v>
      </c>
      <c r="K3605" s="937" t="s">
        <v>446</v>
      </c>
      <c r="L3605" s="945">
        <v>5.2</v>
      </c>
      <c r="M3605" s="960" t="s">
        <v>304</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ASR_CMS_19</v>
      </c>
      <c r="AB3605" s="957">
        <f t="shared" si="618"/>
        <v>45406</v>
      </c>
      <c r="AC3605" t="str">
        <f t="shared" si="619"/>
        <v>Unaudited</v>
      </c>
    </row>
    <row r="3606" spans="1:29" ht="30" x14ac:dyDescent="0.25">
      <c r="A3606" t="s">
        <v>421</v>
      </c>
      <c r="B3606" t="s">
        <v>1380</v>
      </c>
      <c r="C3606" t="s">
        <v>1381</v>
      </c>
      <c r="D3606">
        <v>1900</v>
      </c>
      <c r="E3606" s="957">
        <v>1</v>
      </c>
      <c r="F3606" t="s">
        <v>1026</v>
      </c>
      <c r="G3606" s="957" t="s">
        <v>1379</v>
      </c>
      <c r="H3606" t="s">
        <v>389</v>
      </c>
      <c r="I3606" s="962" t="s">
        <v>489</v>
      </c>
      <c r="J3606" s="962" t="s">
        <v>445</v>
      </c>
      <c r="K3606" s="962" t="s">
        <v>446</v>
      </c>
      <c r="L3606" s="937">
        <v>5.3</v>
      </c>
      <c r="M3606" s="962" t="s">
        <v>305</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-94433.194609287835</v>
      </c>
      <c r="AA3606" t="str">
        <f t="shared" si="617"/>
        <v>ASR_CMS_19</v>
      </c>
      <c r="AB3606" s="957">
        <f t="shared" si="618"/>
        <v>45406</v>
      </c>
      <c r="AC3606" t="str">
        <f t="shared" si="619"/>
        <v>Unaudited</v>
      </c>
    </row>
    <row r="3607" spans="1:29" x14ac:dyDescent="0.25">
      <c r="A3607" t="s">
        <v>421</v>
      </c>
      <c r="B3607" t="s">
        <v>1380</v>
      </c>
      <c r="C3607" t="s">
        <v>1381</v>
      </c>
      <c r="D3607">
        <v>1900</v>
      </c>
      <c r="E3607" s="957">
        <v>1</v>
      </c>
      <c r="F3607" t="s">
        <v>1026</v>
      </c>
      <c r="G3607" s="957" t="s">
        <v>1379</v>
      </c>
      <c r="H3607" t="s">
        <v>389</v>
      </c>
      <c r="I3607" s="937" t="s">
        <v>489</v>
      </c>
      <c r="J3607" s="937" t="s">
        <v>445</v>
      </c>
      <c r="K3607" s="937" t="s">
        <v>446</v>
      </c>
      <c r="L3607" s="937" t="s">
        <v>82</v>
      </c>
      <c r="M3607" s="962" t="s">
        <v>454</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ASR_CMS_19</v>
      </c>
      <c r="AB3607" s="957">
        <f t="shared" si="618"/>
        <v>45406</v>
      </c>
      <c r="AC3607" t="str">
        <f t="shared" si="619"/>
        <v>Unaudited</v>
      </c>
    </row>
    <row r="3608" spans="1:29" x14ac:dyDescent="0.25">
      <c r="A3608" t="s">
        <v>421</v>
      </c>
      <c r="B3608" t="s">
        <v>1380</v>
      </c>
      <c r="C3608" t="s">
        <v>1381</v>
      </c>
      <c r="D3608">
        <v>1900</v>
      </c>
      <c r="E3608" s="957">
        <v>1</v>
      </c>
      <c r="F3608" t="s">
        <v>1026</v>
      </c>
      <c r="G3608" s="957" t="s">
        <v>1379</v>
      </c>
      <c r="H3608" t="s">
        <v>389</v>
      </c>
      <c r="I3608" s="937" t="s">
        <v>489</v>
      </c>
      <c r="J3608" s="937" t="s">
        <v>445</v>
      </c>
      <c r="K3608" s="937" t="s">
        <v>447</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ASR_CMS_19</v>
      </c>
      <c r="AB3608" s="957">
        <f t="shared" si="618"/>
        <v>45406</v>
      </c>
      <c r="AC3608" t="str">
        <f t="shared" si="619"/>
        <v>Unaudited</v>
      </c>
    </row>
    <row r="3609" spans="1:29" x14ac:dyDescent="0.25">
      <c r="A3609" t="s">
        <v>421</v>
      </c>
      <c r="B3609" t="s">
        <v>1380</v>
      </c>
      <c r="C3609" t="s">
        <v>1381</v>
      </c>
      <c r="D3609">
        <v>1900</v>
      </c>
      <c r="E3609" s="957">
        <v>1</v>
      </c>
      <c r="F3609" t="s">
        <v>1026</v>
      </c>
      <c r="G3609" s="957" t="s">
        <v>1379</v>
      </c>
      <c r="H3609" t="s">
        <v>389</v>
      </c>
      <c r="I3609" s="937" t="s">
        <v>489</v>
      </c>
      <c r="J3609" s="937" t="s">
        <v>445</v>
      </c>
      <c r="K3609" s="937" t="s">
        <v>447</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ASR_CMS_19</v>
      </c>
      <c r="AB3609" s="957">
        <f t="shared" si="618"/>
        <v>45406</v>
      </c>
      <c r="AC3609" t="str">
        <f t="shared" si="619"/>
        <v>Unaudited</v>
      </c>
    </row>
    <row r="3610" spans="1:29" x14ac:dyDescent="0.25">
      <c r="A3610" t="s">
        <v>421</v>
      </c>
      <c r="B3610" t="s">
        <v>1380</v>
      </c>
      <c r="C3610" t="s">
        <v>1381</v>
      </c>
      <c r="D3610">
        <v>1900</v>
      </c>
      <c r="E3610" s="957">
        <v>1</v>
      </c>
      <c r="F3610" t="s">
        <v>1026</v>
      </c>
      <c r="G3610" s="957" t="s">
        <v>1379</v>
      </c>
      <c r="H3610" t="s">
        <v>389</v>
      </c>
      <c r="I3610" s="937" t="s">
        <v>489</v>
      </c>
      <c r="J3610" s="937" t="s">
        <v>445</v>
      </c>
      <c r="K3610" s="937" t="s">
        <v>447</v>
      </c>
      <c r="L3610" s="945">
        <v>6.3</v>
      </c>
      <c r="M3610" s="960" t="s">
        <v>185</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ASR_CMS_19</v>
      </c>
      <c r="AB3610" s="957">
        <f t="shared" si="618"/>
        <v>45406</v>
      </c>
      <c r="AC3610" t="str">
        <f t="shared" si="619"/>
        <v>Unaudited</v>
      </c>
    </row>
    <row r="3611" spans="1:29" x14ac:dyDescent="0.25">
      <c r="A3611" t="s">
        <v>421</v>
      </c>
      <c r="B3611" t="s">
        <v>1380</v>
      </c>
      <c r="C3611" t="s">
        <v>1381</v>
      </c>
      <c r="D3611">
        <v>1900</v>
      </c>
      <c r="E3611" s="957">
        <v>1</v>
      </c>
      <c r="F3611" t="s">
        <v>1026</v>
      </c>
      <c r="G3611" s="957" t="s">
        <v>1379</v>
      </c>
      <c r="H3611" t="s">
        <v>389</v>
      </c>
      <c r="I3611" s="962" t="s">
        <v>489</v>
      </c>
      <c r="J3611" s="962" t="s">
        <v>445</v>
      </c>
      <c r="K3611" s="962" t="s">
        <v>447</v>
      </c>
      <c r="L3611" s="937" t="s">
        <v>87</v>
      </c>
      <c r="M3611" s="962" t="s">
        <v>455</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ASR_CMS_19</v>
      </c>
      <c r="AB3611" s="957">
        <f t="shared" si="618"/>
        <v>45406</v>
      </c>
      <c r="AC3611" t="str">
        <f t="shared" si="619"/>
        <v>Unaudited</v>
      </c>
    </row>
    <row r="3612" spans="1:29" x14ac:dyDescent="0.25">
      <c r="A3612" t="s">
        <v>421</v>
      </c>
      <c r="B3612" t="s">
        <v>1380</v>
      </c>
      <c r="C3612" t="s">
        <v>1381</v>
      </c>
      <c r="D3612">
        <v>1900</v>
      </c>
      <c r="E3612" s="957">
        <v>1</v>
      </c>
      <c r="F3612" t="s">
        <v>1026</v>
      </c>
      <c r="G3612" s="957" t="s">
        <v>1379</v>
      </c>
      <c r="H3612" t="s">
        <v>389</v>
      </c>
      <c r="I3612" s="937" t="s">
        <v>489</v>
      </c>
      <c r="J3612" s="937" t="s">
        <v>445</v>
      </c>
      <c r="K3612" s="937" t="s">
        <v>448</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-6549.8111502639649</v>
      </c>
      <c r="AA3612" t="str">
        <f t="shared" si="617"/>
        <v>ASR_CMS_19</v>
      </c>
      <c r="AB3612" s="957">
        <f t="shared" si="618"/>
        <v>45406</v>
      </c>
      <c r="AC3612" t="str">
        <f t="shared" si="619"/>
        <v>Unaudited</v>
      </c>
    </row>
    <row r="3613" spans="1:29" x14ac:dyDescent="0.25">
      <c r="A3613" t="s">
        <v>421</v>
      </c>
      <c r="B3613" t="s">
        <v>1380</v>
      </c>
      <c r="C3613" t="s">
        <v>1381</v>
      </c>
      <c r="D3613">
        <v>1900</v>
      </c>
      <c r="E3613" s="957">
        <v>1</v>
      </c>
      <c r="F3613" t="s">
        <v>1026</v>
      </c>
      <c r="G3613" s="957" t="s">
        <v>1379</v>
      </c>
      <c r="H3613" t="s">
        <v>389</v>
      </c>
      <c r="I3613" s="937" t="s">
        <v>489</v>
      </c>
      <c r="J3613" s="937" t="s">
        <v>445</v>
      </c>
      <c r="K3613" s="937" t="s">
        <v>448</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ASR_CMS_19</v>
      </c>
      <c r="AB3613" s="957">
        <f t="shared" si="618"/>
        <v>45406</v>
      </c>
      <c r="AC3613" t="str">
        <f t="shared" si="619"/>
        <v>Unaudited</v>
      </c>
    </row>
    <row r="3614" spans="1:29" x14ac:dyDescent="0.25">
      <c r="A3614" t="s">
        <v>421</v>
      </c>
      <c r="B3614" t="s">
        <v>1380</v>
      </c>
      <c r="C3614" t="s">
        <v>1381</v>
      </c>
      <c r="D3614">
        <v>1900</v>
      </c>
      <c r="E3614" s="957">
        <v>1</v>
      </c>
      <c r="F3614" t="s">
        <v>1026</v>
      </c>
      <c r="G3614" s="957" t="s">
        <v>1379</v>
      </c>
      <c r="H3614" t="s">
        <v>389</v>
      </c>
      <c r="I3614" s="937" t="s">
        <v>489</v>
      </c>
      <c r="J3614" s="937" t="s">
        <v>445</v>
      </c>
      <c r="K3614" s="937" t="s">
        <v>448</v>
      </c>
      <c r="L3614" s="937">
        <v>7.3</v>
      </c>
      <c r="M3614" s="962" t="s">
        <v>156</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ASR_CMS_19</v>
      </c>
      <c r="AB3614" s="957">
        <f t="shared" si="618"/>
        <v>45406</v>
      </c>
      <c r="AC3614" t="str">
        <f t="shared" si="619"/>
        <v>Unaudited</v>
      </c>
    </row>
    <row r="3615" spans="1:29" x14ac:dyDescent="0.25">
      <c r="A3615" t="s">
        <v>421</v>
      </c>
      <c r="B3615" t="s">
        <v>1380</v>
      </c>
      <c r="C3615" t="s">
        <v>1381</v>
      </c>
      <c r="D3615">
        <v>1900</v>
      </c>
      <c r="E3615" s="957">
        <v>1</v>
      </c>
      <c r="F3615" t="s">
        <v>1026</v>
      </c>
      <c r="G3615" s="957" t="s">
        <v>1379</v>
      </c>
      <c r="H3615" t="s">
        <v>389</v>
      </c>
      <c r="I3615" s="937" t="s">
        <v>489</v>
      </c>
      <c r="J3615" s="937" t="s">
        <v>445</v>
      </c>
      <c r="K3615" s="937" t="s">
        <v>448</v>
      </c>
      <c r="L3615" s="945" t="s">
        <v>91</v>
      </c>
      <c r="M3615" s="960" t="s">
        <v>456</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ASR_CMS_19</v>
      </c>
      <c r="AB3615" s="957">
        <f t="shared" si="618"/>
        <v>45406</v>
      </c>
      <c r="AC3615" t="str">
        <f t="shared" si="619"/>
        <v>Unaudited</v>
      </c>
    </row>
    <row r="3616" spans="1:29" x14ac:dyDescent="0.25">
      <c r="A3616" t="s">
        <v>421</v>
      </c>
      <c r="B3616" t="s">
        <v>1380</v>
      </c>
      <c r="C3616" t="s">
        <v>1381</v>
      </c>
      <c r="D3616">
        <v>1900</v>
      </c>
      <c r="E3616" s="957">
        <v>1</v>
      </c>
      <c r="F3616" t="s">
        <v>1026</v>
      </c>
      <c r="G3616" s="957" t="s">
        <v>1379</v>
      </c>
      <c r="H3616" t="s">
        <v>389</v>
      </c>
      <c r="I3616" s="962" t="s">
        <v>489</v>
      </c>
      <c r="J3616" s="962" t="s">
        <v>445</v>
      </c>
      <c r="K3616" s="962" t="s">
        <v>449</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-7841.0778174902462</v>
      </c>
      <c r="AA3616" t="str">
        <f t="shared" si="617"/>
        <v>ASR_CMS_19</v>
      </c>
      <c r="AB3616" s="957">
        <f t="shared" si="618"/>
        <v>45406</v>
      </c>
      <c r="AC3616" t="str">
        <f t="shared" si="619"/>
        <v>Unaudited</v>
      </c>
    </row>
    <row r="3617" spans="1:29" x14ac:dyDescent="0.25">
      <c r="A3617" t="s">
        <v>421</v>
      </c>
      <c r="B3617" t="s">
        <v>1380</v>
      </c>
      <c r="C3617" t="s">
        <v>1381</v>
      </c>
      <c r="D3617">
        <v>1900</v>
      </c>
      <c r="E3617" s="957">
        <v>1</v>
      </c>
      <c r="F3617" t="s">
        <v>1026</v>
      </c>
      <c r="G3617" s="957" t="s">
        <v>1379</v>
      </c>
      <c r="H3617" t="s">
        <v>389</v>
      </c>
      <c r="I3617" s="937" t="s">
        <v>489</v>
      </c>
      <c r="J3617" s="937" t="s">
        <v>445</v>
      </c>
      <c r="K3617" s="937" t="s">
        <v>449</v>
      </c>
      <c r="L3617" s="937" t="s">
        <v>113</v>
      </c>
      <c r="M3617" s="962" t="s">
        <v>444</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ASR_CMS_19</v>
      </c>
      <c r="AB3617" s="957">
        <f t="shared" si="618"/>
        <v>45406</v>
      </c>
      <c r="AC3617" t="str">
        <f t="shared" si="619"/>
        <v>Unaudited</v>
      </c>
    </row>
    <row r="3618" spans="1:29" x14ac:dyDescent="0.25">
      <c r="A3618" t="s">
        <v>421</v>
      </c>
      <c r="B3618" t="s">
        <v>1380</v>
      </c>
      <c r="C3618" t="s">
        <v>1381</v>
      </c>
      <c r="D3618">
        <v>1900</v>
      </c>
      <c r="E3618" s="957">
        <v>1</v>
      </c>
      <c r="F3618" t="s">
        <v>1026</v>
      </c>
      <c r="G3618" s="957" t="s">
        <v>1379</v>
      </c>
      <c r="H3618" t="s">
        <v>389</v>
      </c>
      <c r="I3618" s="937" t="s">
        <v>489</v>
      </c>
      <c r="J3618" s="937" t="s">
        <v>445</v>
      </c>
      <c r="K3618" s="937" t="s">
        <v>449</v>
      </c>
      <c r="L3618" s="937" t="s">
        <v>115</v>
      </c>
      <c r="M3618" s="962" t="s">
        <v>158</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ASR_CMS_19</v>
      </c>
      <c r="AB3618" s="957">
        <f t="shared" si="618"/>
        <v>45406</v>
      </c>
      <c r="AC3618" t="str">
        <f t="shared" si="619"/>
        <v>Unaudited</v>
      </c>
    </row>
    <row r="3619" spans="1:29" x14ac:dyDescent="0.25">
      <c r="A3619" t="s">
        <v>421</v>
      </c>
      <c r="B3619" t="s">
        <v>1380</v>
      </c>
      <c r="C3619" t="s">
        <v>1381</v>
      </c>
      <c r="D3619">
        <v>1900</v>
      </c>
      <c r="E3619" s="957">
        <v>1</v>
      </c>
      <c r="F3619" t="s">
        <v>1026</v>
      </c>
      <c r="G3619" s="957" t="s">
        <v>1379</v>
      </c>
      <c r="H3619" t="s">
        <v>389</v>
      </c>
      <c r="I3619" s="937" t="s">
        <v>489</v>
      </c>
      <c r="J3619" s="937" t="s">
        <v>445</v>
      </c>
      <c r="K3619" s="937" t="s">
        <v>449</v>
      </c>
      <c r="L3619" s="937" t="s">
        <v>116</v>
      </c>
      <c r="M3619" s="962" t="s">
        <v>114</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ASR_CMS_19</v>
      </c>
      <c r="AB3619" s="957">
        <f t="shared" si="618"/>
        <v>45406</v>
      </c>
      <c r="AC3619" t="str">
        <f t="shared" si="619"/>
        <v>Unaudited</v>
      </c>
    </row>
    <row r="3620" spans="1:29" x14ac:dyDescent="0.25">
      <c r="A3620" t="s">
        <v>421</v>
      </c>
      <c r="B3620" t="s">
        <v>1380</v>
      </c>
      <c r="C3620" t="s">
        <v>1381</v>
      </c>
      <c r="D3620">
        <v>1900</v>
      </c>
      <c r="E3620" s="957">
        <v>1</v>
      </c>
      <c r="F3620" t="s">
        <v>1026</v>
      </c>
      <c r="G3620" s="957" t="s">
        <v>1379</v>
      </c>
      <c r="H3620" t="s">
        <v>389</v>
      </c>
      <c r="I3620" s="937" t="s">
        <v>489</v>
      </c>
      <c r="J3620" s="937" t="s">
        <v>445</v>
      </c>
      <c r="K3620" s="937" t="s">
        <v>449</v>
      </c>
      <c r="L3620" s="937" t="s">
        <v>117</v>
      </c>
      <c r="M3620" s="962" t="s">
        <v>159</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ASR_CMS_19</v>
      </c>
      <c r="AB3620" s="957">
        <f t="shared" si="618"/>
        <v>45406</v>
      </c>
      <c r="AC3620" t="str">
        <f t="shared" si="619"/>
        <v>Unaudited</v>
      </c>
    </row>
    <row r="3621" spans="1:29" x14ac:dyDescent="0.25">
      <c r="A3621" t="s">
        <v>421</v>
      </c>
      <c r="B3621" t="s">
        <v>1380</v>
      </c>
      <c r="C3621" t="s">
        <v>1381</v>
      </c>
      <c r="D3621">
        <v>1900</v>
      </c>
      <c r="E3621" s="957">
        <v>1</v>
      </c>
      <c r="F3621" t="s">
        <v>1026</v>
      </c>
      <c r="G3621" s="957" t="s">
        <v>1379</v>
      </c>
      <c r="H3621" t="s">
        <v>389</v>
      </c>
      <c r="I3621" s="937" t="s">
        <v>489</v>
      </c>
      <c r="J3621" s="937" t="s">
        <v>445</v>
      </c>
      <c r="K3621" s="937" t="s">
        <v>449</v>
      </c>
      <c r="L3621" s="937" t="s">
        <v>160</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ASR_CMS_19</v>
      </c>
      <c r="AB3621" s="957">
        <f t="shared" si="618"/>
        <v>45406</v>
      </c>
      <c r="AC3621" t="str">
        <f t="shared" si="619"/>
        <v>Unaudited</v>
      </c>
    </row>
    <row r="3622" spans="1:29" x14ac:dyDescent="0.25">
      <c r="A3622" t="s">
        <v>421</v>
      </c>
      <c r="B3622" t="s">
        <v>1380</v>
      </c>
      <c r="C3622" t="s">
        <v>1381</v>
      </c>
      <c r="D3622">
        <v>1900</v>
      </c>
      <c r="E3622" s="957">
        <v>1</v>
      </c>
      <c r="F3622" t="s">
        <v>1026</v>
      </c>
      <c r="G3622" s="957" t="s">
        <v>1379</v>
      </c>
      <c r="H3622" t="s">
        <v>389</v>
      </c>
      <c r="I3622" s="937" t="s">
        <v>489</v>
      </c>
      <c r="J3622" s="937" t="s">
        <v>445</v>
      </c>
      <c r="K3622" s="937" t="s">
        <v>449</v>
      </c>
      <c r="L3622" s="937" t="s">
        <v>443</v>
      </c>
      <c r="M3622" s="962" t="s">
        <v>457</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ASR_CMS_19</v>
      </c>
      <c r="AB3622" s="957">
        <f t="shared" si="618"/>
        <v>45406</v>
      </c>
      <c r="AC3622" t="str">
        <f t="shared" si="619"/>
        <v>Unaudited</v>
      </c>
    </row>
    <row r="3623" spans="1:29" ht="30" x14ac:dyDescent="0.25">
      <c r="A3623" t="s">
        <v>421</v>
      </c>
      <c r="B3623" t="s">
        <v>1380</v>
      </c>
      <c r="C3623" t="s">
        <v>1381</v>
      </c>
      <c r="D3623">
        <v>1900</v>
      </c>
      <c r="E3623" s="957">
        <v>1</v>
      </c>
      <c r="F3623" t="s">
        <v>1026</v>
      </c>
      <c r="G3623" s="957" t="s">
        <v>1379</v>
      </c>
      <c r="H3623" t="s">
        <v>389</v>
      </c>
      <c r="I3623" s="937" t="s">
        <v>489</v>
      </c>
      <c r="J3623" s="937" t="s">
        <v>445</v>
      </c>
      <c r="K3623" s="937" t="s">
        <v>450</v>
      </c>
      <c r="L3623" s="945">
        <v>9.1</v>
      </c>
      <c r="M3623" s="960" t="s">
        <v>186</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74553.985065059169</v>
      </c>
      <c r="AA3623" t="str">
        <f t="shared" si="617"/>
        <v>ASR_CMS_19</v>
      </c>
      <c r="AB3623" s="957">
        <f t="shared" si="618"/>
        <v>45406</v>
      </c>
      <c r="AC3623" t="str">
        <f t="shared" si="619"/>
        <v>Unaudited</v>
      </c>
    </row>
    <row r="3624" spans="1:29" x14ac:dyDescent="0.25">
      <c r="A3624" t="s">
        <v>421</v>
      </c>
      <c r="B3624" t="s">
        <v>1380</v>
      </c>
      <c r="C3624" t="s">
        <v>1381</v>
      </c>
      <c r="D3624">
        <v>1900</v>
      </c>
      <c r="E3624" s="957">
        <v>1</v>
      </c>
      <c r="F3624" t="s">
        <v>1026</v>
      </c>
      <c r="G3624" s="957" t="s">
        <v>1379</v>
      </c>
      <c r="H3624" t="s">
        <v>389</v>
      </c>
      <c r="I3624" s="962" t="s">
        <v>489</v>
      </c>
      <c r="J3624" s="962" t="s">
        <v>445</v>
      </c>
      <c r="K3624" s="962" t="s">
        <v>450</v>
      </c>
      <c r="L3624" s="937" t="s">
        <v>107</v>
      </c>
      <c r="M3624" s="962" t="s">
        <v>187</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42946.560159704088</v>
      </c>
      <c r="AA3624" t="str">
        <f t="shared" si="617"/>
        <v>ASR_CMS_19</v>
      </c>
      <c r="AB3624" s="957">
        <f t="shared" si="618"/>
        <v>45406</v>
      </c>
      <c r="AC3624" t="str">
        <f t="shared" si="619"/>
        <v>Unaudited</v>
      </c>
    </row>
    <row r="3625" spans="1:29" x14ac:dyDescent="0.25">
      <c r="A3625" t="s">
        <v>421</v>
      </c>
      <c r="B3625" t="s">
        <v>1380</v>
      </c>
      <c r="C3625" t="s">
        <v>1381</v>
      </c>
      <c r="D3625">
        <v>1900</v>
      </c>
      <c r="E3625" s="957">
        <v>1</v>
      </c>
      <c r="F3625" t="s">
        <v>1026</v>
      </c>
      <c r="G3625" s="957" t="s">
        <v>1379</v>
      </c>
      <c r="H3625" t="s">
        <v>389</v>
      </c>
      <c r="I3625" s="937" t="s">
        <v>489</v>
      </c>
      <c r="J3625" s="937" t="s">
        <v>445</v>
      </c>
      <c r="K3625" s="937" t="s">
        <v>450</v>
      </c>
      <c r="L3625" s="937" t="s">
        <v>1316</v>
      </c>
      <c r="M3625" s="962" t="s">
        <v>1317</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-1831.8331994746334</v>
      </c>
      <c r="AA3625" t="str">
        <f t="shared" si="617"/>
        <v>ASR_CMS_19</v>
      </c>
      <c r="AB3625" s="957">
        <f t="shared" si="618"/>
        <v>45406</v>
      </c>
      <c r="AC3625" t="str">
        <f t="shared" si="619"/>
        <v>Unaudited</v>
      </c>
    </row>
    <row r="3626" spans="1:29" x14ac:dyDescent="0.25">
      <c r="A3626" t="s">
        <v>421</v>
      </c>
      <c r="B3626" t="s">
        <v>1380</v>
      </c>
      <c r="C3626" t="s">
        <v>1381</v>
      </c>
      <c r="D3626">
        <v>1900</v>
      </c>
      <c r="E3626" s="957">
        <v>1</v>
      </c>
      <c r="F3626" t="s">
        <v>1026</v>
      </c>
      <c r="G3626" s="957" t="s">
        <v>1379</v>
      </c>
      <c r="H3626" t="s">
        <v>389</v>
      </c>
      <c r="I3626" s="937" t="s">
        <v>489</v>
      </c>
      <c r="J3626" s="937" t="s">
        <v>445</v>
      </c>
      <c r="K3626" s="937" t="s">
        <v>450</v>
      </c>
      <c r="L3626" s="937" t="s">
        <v>108</v>
      </c>
      <c r="M3626" s="962" t="s">
        <v>188</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18320.602379122331</v>
      </c>
      <c r="AA3626" t="str">
        <f t="shared" si="617"/>
        <v>ASR_CMS_19</v>
      </c>
      <c r="AB3626" s="957">
        <f t="shared" si="618"/>
        <v>45406</v>
      </c>
      <c r="AC3626" t="str">
        <f t="shared" si="619"/>
        <v>Unaudited</v>
      </c>
    </row>
    <row r="3627" spans="1:29" x14ac:dyDescent="0.25">
      <c r="A3627" t="s">
        <v>421</v>
      </c>
      <c r="B3627" t="s">
        <v>1380</v>
      </c>
      <c r="C3627" t="s">
        <v>1381</v>
      </c>
      <c r="D3627">
        <v>1900</v>
      </c>
      <c r="E3627" s="957">
        <v>1</v>
      </c>
      <c r="F3627" t="s">
        <v>1026</v>
      </c>
      <c r="G3627" s="957" t="s">
        <v>1379</v>
      </c>
      <c r="H3627" t="s">
        <v>389</v>
      </c>
      <c r="I3627" s="937" t="s">
        <v>489</v>
      </c>
      <c r="J3627" s="937" t="s">
        <v>445</v>
      </c>
      <c r="K3627" s="937" t="s">
        <v>450</v>
      </c>
      <c r="L3627" s="937" t="s">
        <v>109</v>
      </c>
      <c r="M3627" s="962" t="s">
        <v>161</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13494.334220133536</v>
      </c>
      <c r="AA3627" t="str">
        <f t="shared" si="617"/>
        <v>ASR_CMS_19</v>
      </c>
      <c r="AB3627" s="957">
        <f t="shared" si="618"/>
        <v>45406</v>
      </c>
      <c r="AC3627" t="str">
        <f t="shared" si="619"/>
        <v>Unaudited</v>
      </c>
    </row>
    <row r="3628" spans="1:29" x14ac:dyDescent="0.25">
      <c r="A3628" t="s">
        <v>421</v>
      </c>
      <c r="B3628" t="s">
        <v>1380</v>
      </c>
      <c r="C3628" t="s">
        <v>1381</v>
      </c>
      <c r="D3628">
        <v>1900</v>
      </c>
      <c r="E3628" s="957">
        <v>1</v>
      </c>
      <c r="F3628" t="s">
        <v>1026</v>
      </c>
      <c r="G3628" s="957" t="s">
        <v>1379</v>
      </c>
      <c r="H3628" t="s">
        <v>389</v>
      </c>
      <c r="I3628" s="937" t="s">
        <v>489</v>
      </c>
      <c r="J3628" s="937" t="s">
        <v>445</v>
      </c>
      <c r="K3628" s="937" t="s">
        <v>450</v>
      </c>
      <c r="L3628" s="937" t="s">
        <v>110</v>
      </c>
      <c r="M3628" s="962" t="s">
        <v>135</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ASR_CMS_19</v>
      </c>
      <c r="AB3628" s="957">
        <f t="shared" si="618"/>
        <v>45406</v>
      </c>
      <c r="AC3628" t="str">
        <f t="shared" si="619"/>
        <v>Unaudited</v>
      </c>
    </row>
    <row r="3629" spans="1:29" x14ac:dyDescent="0.25">
      <c r="A3629" t="s">
        <v>421</v>
      </c>
      <c r="B3629" t="s">
        <v>1380</v>
      </c>
      <c r="C3629" t="s">
        <v>1381</v>
      </c>
      <c r="D3629">
        <v>1900</v>
      </c>
      <c r="E3629" s="957">
        <v>1</v>
      </c>
      <c r="F3629" t="s">
        <v>1026</v>
      </c>
      <c r="G3629" s="957" t="s">
        <v>1379</v>
      </c>
      <c r="H3629" t="s">
        <v>389</v>
      </c>
      <c r="I3629" s="937" t="s">
        <v>489</v>
      </c>
      <c r="J3629" s="937" t="s">
        <v>445</v>
      </c>
      <c r="K3629" s="937" t="s">
        <v>450</v>
      </c>
      <c r="L3629" s="937" t="s">
        <v>111</v>
      </c>
      <c r="M3629" s="962" t="s">
        <v>163</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-466018.19010960357</v>
      </c>
      <c r="AA3629" t="str">
        <f t="shared" si="617"/>
        <v>ASR_CMS_19</v>
      </c>
      <c r="AB3629" s="957">
        <f t="shared" si="618"/>
        <v>45406</v>
      </c>
      <c r="AC3629" t="str">
        <f t="shared" si="619"/>
        <v>Unaudited</v>
      </c>
    </row>
    <row r="3630" spans="1:29" x14ac:dyDescent="0.25">
      <c r="A3630" t="s">
        <v>421</v>
      </c>
      <c r="B3630" t="s">
        <v>1380</v>
      </c>
      <c r="C3630" t="s">
        <v>1381</v>
      </c>
      <c r="D3630">
        <v>1900</v>
      </c>
      <c r="E3630" s="957">
        <v>1</v>
      </c>
      <c r="F3630" t="s">
        <v>1026</v>
      </c>
      <c r="G3630" s="957" t="s">
        <v>1379</v>
      </c>
      <c r="H3630" t="s">
        <v>389</v>
      </c>
      <c r="I3630" s="937" t="s">
        <v>489</v>
      </c>
      <c r="J3630" s="937" t="s">
        <v>445</v>
      </c>
      <c r="K3630" s="937" t="s">
        <v>450</v>
      </c>
      <c r="L3630" s="937" t="s">
        <v>112</v>
      </c>
      <c r="M3630" s="962" t="s">
        <v>464</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-1674.4281354871343</v>
      </c>
      <c r="AA3630" t="str">
        <f t="shared" si="617"/>
        <v>ASR_CMS_19</v>
      </c>
      <c r="AB3630" s="957">
        <f t="shared" si="618"/>
        <v>45406</v>
      </c>
      <c r="AC3630" t="str">
        <f t="shared" si="619"/>
        <v>Unaudited</v>
      </c>
    </row>
    <row r="3631" spans="1:29" x14ac:dyDescent="0.25">
      <c r="A3631" t="s">
        <v>421</v>
      </c>
      <c r="B3631" t="s">
        <v>1380</v>
      </c>
      <c r="C3631" t="s">
        <v>1381</v>
      </c>
      <c r="D3631">
        <v>1900</v>
      </c>
      <c r="E3631" s="957">
        <v>1</v>
      </c>
      <c r="F3631" t="s">
        <v>1026</v>
      </c>
      <c r="G3631" s="957" t="s">
        <v>1379</v>
      </c>
      <c r="H3631" t="s">
        <v>389</v>
      </c>
      <c r="I3631" s="937" t="s">
        <v>489</v>
      </c>
      <c r="J3631" s="937" t="s">
        <v>445</v>
      </c>
      <c r="K3631" s="937" t="s">
        <v>6</v>
      </c>
      <c r="L3631" s="945" t="s">
        <v>118</v>
      </c>
      <c r="M3631" s="960" t="s">
        <v>189</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34.19</v>
      </c>
      <c r="AA3631" t="str">
        <f t="shared" si="617"/>
        <v>ASR_CMS_19</v>
      </c>
      <c r="AB3631" s="957">
        <f t="shared" si="618"/>
        <v>45406</v>
      </c>
      <c r="AC3631" t="str">
        <f t="shared" si="619"/>
        <v>Unaudited</v>
      </c>
    </row>
    <row r="3632" spans="1:29" x14ac:dyDescent="0.25">
      <c r="A3632" t="s">
        <v>421</v>
      </c>
      <c r="B3632" t="s">
        <v>1380</v>
      </c>
      <c r="C3632" t="s">
        <v>1381</v>
      </c>
      <c r="D3632">
        <v>1900</v>
      </c>
      <c r="E3632" s="957">
        <v>1</v>
      </c>
      <c r="F3632" t="s">
        <v>1026</v>
      </c>
      <c r="G3632" s="957" t="s">
        <v>1379</v>
      </c>
      <c r="H3632" t="s">
        <v>389</v>
      </c>
      <c r="I3632" s="937" t="s">
        <v>489</v>
      </c>
      <c r="J3632" s="937" t="s">
        <v>445</v>
      </c>
      <c r="K3632" s="937" t="s">
        <v>6</v>
      </c>
      <c r="L3632" s="937" t="s">
        <v>45</v>
      </c>
      <c r="M3632" s="962" t="s">
        <v>164</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ASR_CMS_19</v>
      </c>
      <c r="AB3632" s="957">
        <f t="shared" si="618"/>
        <v>45406</v>
      </c>
      <c r="AC3632" t="str">
        <f t="shared" si="619"/>
        <v>Unaudited</v>
      </c>
    </row>
    <row r="3633" spans="1:29" x14ac:dyDescent="0.25">
      <c r="A3633" t="s">
        <v>421</v>
      </c>
      <c r="B3633" t="s">
        <v>1380</v>
      </c>
      <c r="C3633" t="s">
        <v>1381</v>
      </c>
      <c r="D3633">
        <v>1900</v>
      </c>
      <c r="E3633" s="957">
        <v>1</v>
      </c>
      <c r="F3633" t="s">
        <v>1026</v>
      </c>
      <c r="G3633" s="957" t="s">
        <v>1379</v>
      </c>
      <c r="H3633" t="s">
        <v>389</v>
      </c>
      <c r="I3633" s="937" t="s">
        <v>489</v>
      </c>
      <c r="J3633" s="937" t="s">
        <v>445</v>
      </c>
      <c r="K3633" s="937" t="s">
        <v>6</v>
      </c>
      <c r="L3633" s="937" t="s">
        <v>46</v>
      </c>
      <c r="M3633" s="962" t="s">
        <v>165</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-18.332502149818787</v>
      </c>
      <c r="AA3633" t="str">
        <f t="shared" si="617"/>
        <v>ASR_CMS_19</v>
      </c>
      <c r="AB3633" s="957">
        <f t="shared" si="618"/>
        <v>45406</v>
      </c>
      <c r="AC3633" t="str">
        <f t="shared" si="619"/>
        <v>Unaudited</v>
      </c>
    </row>
    <row r="3634" spans="1:29" x14ac:dyDescent="0.25">
      <c r="A3634" t="s">
        <v>421</v>
      </c>
      <c r="B3634" t="s">
        <v>1380</v>
      </c>
      <c r="C3634" t="s">
        <v>1381</v>
      </c>
      <c r="D3634">
        <v>1900</v>
      </c>
      <c r="E3634" s="957">
        <v>1</v>
      </c>
      <c r="F3634" t="s">
        <v>1026</v>
      </c>
      <c r="G3634" s="957" t="s">
        <v>1379</v>
      </c>
      <c r="H3634" t="s">
        <v>389</v>
      </c>
      <c r="I3634" s="937" t="s">
        <v>489</v>
      </c>
      <c r="J3634" s="937" t="s">
        <v>445</v>
      </c>
      <c r="K3634" s="937" t="s">
        <v>6</v>
      </c>
      <c r="L3634" s="937" t="s">
        <v>166</v>
      </c>
      <c r="M3634" s="962" t="s">
        <v>462</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ASR_CMS_19</v>
      </c>
      <c r="AB3634" s="957">
        <f t="shared" si="618"/>
        <v>45406</v>
      </c>
      <c r="AC3634" t="str">
        <f t="shared" si="619"/>
        <v>Unaudited</v>
      </c>
    </row>
    <row r="3635" spans="1:29" x14ac:dyDescent="0.25">
      <c r="A3635" t="s">
        <v>421</v>
      </c>
      <c r="B3635" t="s">
        <v>1380</v>
      </c>
      <c r="C3635" t="s">
        <v>1381</v>
      </c>
      <c r="D3635">
        <v>1900</v>
      </c>
      <c r="E3635" s="957">
        <v>1</v>
      </c>
      <c r="F3635" t="s">
        <v>1026</v>
      </c>
      <c r="G3635" s="957" t="s">
        <v>1379</v>
      </c>
      <c r="H3635" t="s">
        <v>389</v>
      </c>
      <c r="I3635" s="937" t="s">
        <v>489</v>
      </c>
      <c r="J3635" s="937" t="s">
        <v>445</v>
      </c>
      <c r="K3635" s="937" t="s">
        <v>435</v>
      </c>
      <c r="L3635" s="937" t="s">
        <v>121</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ASR_CMS_19</v>
      </c>
      <c r="AB3635" s="957">
        <f t="shared" si="618"/>
        <v>45406</v>
      </c>
      <c r="AC3635" t="str">
        <f t="shared" si="619"/>
        <v>Unaudited</v>
      </c>
    </row>
    <row r="3636" spans="1:29" x14ac:dyDescent="0.25">
      <c r="A3636" t="s">
        <v>421</v>
      </c>
      <c r="B3636" t="s">
        <v>1380</v>
      </c>
      <c r="C3636" t="s">
        <v>1381</v>
      </c>
      <c r="D3636">
        <v>1900</v>
      </c>
      <c r="E3636" s="957">
        <v>1</v>
      </c>
      <c r="F3636" t="s">
        <v>1026</v>
      </c>
      <c r="G3636" s="957" t="s">
        <v>1379</v>
      </c>
      <c r="H3636" t="s">
        <v>389</v>
      </c>
      <c r="I3636" s="937" t="s">
        <v>489</v>
      </c>
      <c r="J3636" s="937" t="s">
        <v>445</v>
      </c>
      <c r="K3636" s="937" t="s">
        <v>435</v>
      </c>
      <c r="L3636" s="945" t="s">
        <v>938</v>
      </c>
      <c r="M3636" s="960" t="s">
        <v>930</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ASR_CMS_19</v>
      </c>
      <c r="AB3636" s="957">
        <f t="shared" si="618"/>
        <v>45406</v>
      </c>
      <c r="AC3636" t="str">
        <f t="shared" si="619"/>
        <v>Unaudited</v>
      </c>
    </row>
    <row r="3637" spans="1:29" x14ac:dyDescent="0.25">
      <c r="A3637" t="s">
        <v>421</v>
      </c>
      <c r="B3637" t="s">
        <v>1380</v>
      </c>
      <c r="C3637" t="s">
        <v>1381</v>
      </c>
      <c r="D3637">
        <v>1900</v>
      </c>
      <c r="E3637" s="957">
        <v>1</v>
      </c>
      <c r="F3637" t="s">
        <v>1026</v>
      </c>
      <c r="G3637" s="957" t="s">
        <v>1379</v>
      </c>
      <c r="H3637" t="s">
        <v>389</v>
      </c>
      <c r="I3637" s="962" t="s">
        <v>489</v>
      </c>
      <c r="J3637" s="962" t="s">
        <v>445</v>
      </c>
      <c r="K3637" s="962" t="s">
        <v>435</v>
      </c>
      <c r="L3637" s="953" t="s">
        <v>168</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ASR_CMS_19</v>
      </c>
      <c r="AB3637" s="957">
        <f t="shared" si="618"/>
        <v>45406</v>
      </c>
      <c r="AC3637" t="str">
        <f t="shared" si="619"/>
        <v>Unaudited</v>
      </c>
    </row>
    <row r="3638" spans="1:29" x14ac:dyDescent="0.25">
      <c r="A3638" t="s">
        <v>421</v>
      </c>
      <c r="B3638" t="s">
        <v>1380</v>
      </c>
      <c r="C3638" t="s">
        <v>1381</v>
      </c>
      <c r="D3638">
        <v>1900</v>
      </c>
      <c r="E3638" s="957">
        <v>1</v>
      </c>
      <c r="F3638" t="s">
        <v>1026</v>
      </c>
      <c r="G3638" s="957" t="s">
        <v>1379</v>
      </c>
      <c r="H3638" t="s">
        <v>389</v>
      </c>
      <c r="I3638" s="958" t="s">
        <v>489</v>
      </c>
      <c r="J3638" s="958" t="s">
        <v>445</v>
      </c>
      <c r="K3638" s="958" t="s">
        <v>435</v>
      </c>
      <c r="L3638" s="953" t="s">
        <v>169</v>
      </c>
      <c r="M3638" s="958" t="s">
        <v>330</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ASR_CMS_19</v>
      </c>
      <c r="AB3638" s="957">
        <f t="shared" si="618"/>
        <v>45406</v>
      </c>
      <c r="AC3638" t="str">
        <f t="shared" si="619"/>
        <v>Unaudited</v>
      </c>
    </row>
    <row r="3639" spans="1:29" x14ac:dyDescent="0.25">
      <c r="A3639" t="s">
        <v>421</v>
      </c>
      <c r="B3639" t="s">
        <v>1380</v>
      </c>
      <c r="C3639" t="s">
        <v>1381</v>
      </c>
      <c r="D3639">
        <v>1900</v>
      </c>
      <c r="E3639" s="957">
        <v>1</v>
      </c>
      <c r="F3639" t="s">
        <v>1026</v>
      </c>
      <c r="G3639" s="957" t="s">
        <v>1379</v>
      </c>
      <c r="H3639" t="s">
        <v>389</v>
      </c>
      <c r="I3639" s="958" t="s">
        <v>489</v>
      </c>
      <c r="J3639" s="958" t="s">
        <v>451</v>
      </c>
      <c r="K3639" s="958" t="s">
        <v>436</v>
      </c>
      <c r="L3639" s="937" t="s">
        <v>122</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ASR_CMS_19</v>
      </c>
      <c r="AB3639" s="957">
        <f t="shared" si="618"/>
        <v>45406</v>
      </c>
      <c r="AC3639" t="str">
        <f t="shared" si="619"/>
        <v>Unaudited</v>
      </c>
    </row>
    <row r="3640" spans="1:29" x14ac:dyDescent="0.25">
      <c r="A3640" t="s">
        <v>421</v>
      </c>
      <c r="B3640" t="s">
        <v>1380</v>
      </c>
      <c r="C3640" t="s">
        <v>1381</v>
      </c>
      <c r="D3640">
        <v>1900</v>
      </c>
      <c r="E3640" s="957">
        <v>1</v>
      </c>
      <c r="F3640" t="s">
        <v>1026</v>
      </c>
      <c r="G3640" s="957" t="s">
        <v>1379</v>
      </c>
      <c r="H3640" t="s">
        <v>389</v>
      </c>
      <c r="I3640" s="958" t="s">
        <v>489</v>
      </c>
      <c r="J3640" s="958" t="s">
        <v>451</v>
      </c>
      <c r="K3640" s="958" t="s">
        <v>436</v>
      </c>
      <c r="L3640" s="937" t="s">
        <v>123</v>
      </c>
      <c r="M3640" s="958" t="s">
        <v>98</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ASR_CMS_19</v>
      </c>
      <c r="AB3640" s="957">
        <f t="shared" si="618"/>
        <v>45406</v>
      </c>
      <c r="AC3640" t="str">
        <f t="shared" si="619"/>
        <v>Unaudited</v>
      </c>
    </row>
    <row r="3641" spans="1:29" x14ac:dyDescent="0.25">
      <c r="A3641" t="s">
        <v>421</v>
      </c>
      <c r="B3641" t="s">
        <v>1380</v>
      </c>
      <c r="C3641" t="s">
        <v>1381</v>
      </c>
      <c r="D3641">
        <v>1900</v>
      </c>
      <c r="E3641" s="957">
        <v>1</v>
      </c>
      <c r="F3641" t="s">
        <v>1026</v>
      </c>
      <c r="G3641" s="957" t="s">
        <v>1379</v>
      </c>
      <c r="H3641" t="s">
        <v>389</v>
      </c>
      <c r="I3641" s="965" t="s">
        <v>489</v>
      </c>
      <c r="J3641" s="965" t="s">
        <v>451</v>
      </c>
      <c r="K3641" s="965" t="s">
        <v>436</v>
      </c>
      <c r="L3641" s="945" t="s">
        <v>124</v>
      </c>
      <c r="M3641" s="965" t="s">
        <v>99</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ASR_CMS_19</v>
      </c>
      <c r="AB3641" s="957">
        <f t="shared" si="618"/>
        <v>45406</v>
      </c>
      <c r="AC3641" t="str">
        <f t="shared" si="619"/>
        <v>Unaudited</v>
      </c>
    </row>
    <row r="3642" spans="1:29" x14ac:dyDescent="0.25">
      <c r="A3642" t="s">
        <v>421</v>
      </c>
      <c r="B3642" t="s">
        <v>1380</v>
      </c>
      <c r="C3642" t="s">
        <v>1381</v>
      </c>
      <c r="D3642">
        <v>1900</v>
      </c>
      <c r="E3642" s="957">
        <v>1</v>
      </c>
      <c r="F3642" t="s">
        <v>1026</v>
      </c>
      <c r="G3642" s="957" t="s">
        <v>1379</v>
      </c>
      <c r="H3642" t="s">
        <v>389</v>
      </c>
      <c r="I3642" s="937" t="s">
        <v>489</v>
      </c>
      <c r="J3642" s="937" t="s">
        <v>451</v>
      </c>
      <c r="K3642" s="937" t="s">
        <v>436</v>
      </c>
      <c r="L3642" s="937" t="s">
        <v>125</v>
      </c>
      <c r="M3642" s="958" t="s">
        <v>100</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ASR_CMS_19</v>
      </c>
      <c r="AB3642" s="957">
        <f t="shared" si="618"/>
        <v>45406</v>
      </c>
      <c r="AC3642" t="str">
        <f t="shared" si="619"/>
        <v>Unaudited</v>
      </c>
    </row>
    <row r="3643" spans="1:29" x14ac:dyDescent="0.25">
      <c r="A3643" t="s">
        <v>421</v>
      </c>
      <c r="B3643" t="s">
        <v>1380</v>
      </c>
      <c r="C3643" t="s">
        <v>1381</v>
      </c>
      <c r="D3643">
        <v>1900</v>
      </c>
      <c r="E3643" s="957">
        <v>1</v>
      </c>
      <c r="F3643" t="s">
        <v>1026</v>
      </c>
      <c r="G3643" s="957" t="s">
        <v>1379</v>
      </c>
      <c r="H3643" t="s">
        <v>389</v>
      </c>
      <c r="I3643" s="937" t="s">
        <v>489</v>
      </c>
      <c r="J3643" s="937" t="s">
        <v>451</v>
      </c>
      <c r="K3643" s="937" t="s">
        <v>436</v>
      </c>
      <c r="L3643" s="943" t="s">
        <v>126</v>
      </c>
      <c r="M3643" s="959" t="s">
        <v>101</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ASR_CMS_19</v>
      </c>
      <c r="AB3643" s="957">
        <f t="shared" si="618"/>
        <v>45406</v>
      </c>
      <c r="AC3643" t="str">
        <f t="shared" si="619"/>
        <v>Unaudited</v>
      </c>
    </row>
    <row r="3644" spans="1:29" x14ac:dyDescent="0.25">
      <c r="A3644" t="s">
        <v>421</v>
      </c>
      <c r="B3644" t="s">
        <v>1380</v>
      </c>
      <c r="C3644" t="s">
        <v>1381</v>
      </c>
      <c r="D3644">
        <v>1900</v>
      </c>
      <c r="E3644" s="957">
        <v>1</v>
      </c>
      <c r="F3644" t="s">
        <v>1026</v>
      </c>
      <c r="G3644" s="957" t="s">
        <v>1379</v>
      </c>
      <c r="H3644" t="s">
        <v>389</v>
      </c>
      <c r="I3644" s="958" t="s">
        <v>489</v>
      </c>
      <c r="J3644" s="958" t="s">
        <v>451</v>
      </c>
      <c r="K3644" s="958" t="s">
        <v>436</v>
      </c>
      <c r="L3644" s="937" t="s">
        <v>127</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ASR_CMS_19</v>
      </c>
      <c r="AB3644" s="957">
        <f t="shared" si="618"/>
        <v>45406</v>
      </c>
      <c r="AC3644" t="str">
        <f t="shared" si="619"/>
        <v>Unaudited</v>
      </c>
    </row>
    <row r="3645" spans="1:29" x14ac:dyDescent="0.25">
      <c r="A3645" t="s">
        <v>421</v>
      </c>
      <c r="B3645" t="s">
        <v>1380</v>
      </c>
      <c r="C3645" t="s">
        <v>1381</v>
      </c>
      <c r="D3645">
        <v>1900</v>
      </c>
      <c r="E3645" s="957">
        <v>1</v>
      </c>
      <c r="F3645" t="s">
        <v>1026</v>
      </c>
      <c r="G3645" s="957" t="s">
        <v>1379</v>
      </c>
      <c r="H3645" t="s">
        <v>389</v>
      </c>
      <c r="I3645" s="937" t="s">
        <v>489</v>
      </c>
      <c r="J3645" s="937" t="s">
        <v>437</v>
      </c>
      <c r="K3645" s="937" t="s">
        <v>437</v>
      </c>
      <c r="L3645" s="937" t="s">
        <v>129</v>
      </c>
      <c r="M3645" s="958" t="s">
        <v>327</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ASR_CMS_19</v>
      </c>
      <c r="AB3645" s="957">
        <f t="shared" si="618"/>
        <v>45406</v>
      </c>
      <c r="AC3645" t="str">
        <f t="shared" si="619"/>
        <v>Unaudited</v>
      </c>
    </row>
    <row r="3646" spans="1:29" x14ac:dyDescent="0.25">
      <c r="A3646" t="s">
        <v>421</v>
      </c>
      <c r="B3646" t="s">
        <v>1380</v>
      </c>
      <c r="C3646" t="s">
        <v>1381</v>
      </c>
      <c r="D3646">
        <v>1900</v>
      </c>
      <c r="E3646" s="957">
        <v>1</v>
      </c>
      <c r="F3646" t="s">
        <v>1026</v>
      </c>
      <c r="G3646" s="957" t="s">
        <v>1379</v>
      </c>
      <c r="H3646" t="s">
        <v>389</v>
      </c>
      <c r="I3646" s="937" t="s">
        <v>489</v>
      </c>
      <c r="J3646" s="937" t="s">
        <v>437</v>
      </c>
      <c r="K3646" s="937" t="s">
        <v>437</v>
      </c>
      <c r="L3646" s="937" t="s">
        <v>130</v>
      </c>
      <c r="M3646" s="958" t="s">
        <v>326</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ASR_CMS_19</v>
      </c>
      <c r="AB3646" s="957">
        <f t="shared" si="618"/>
        <v>45406</v>
      </c>
      <c r="AC3646" t="str">
        <f t="shared" si="619"/>
        <v>Unaudited</v>
      </c>
    </row>
    <row r="3647" spans="1:29" ht="30" x14ac:dyDescent="0.25">
      <c r="A3647" t="s">
        <v>421</v>
      </c>
      <c r="B3647" t="s">
        <v>1380</v>
      </c>
      <c r="C3647" t="s">
        <v>1381</v>
      </c>
      <c r="D3647">
        <v>1900</v>
      </c>
      <c r="E3647" s="957">
        <v>1</v>
      </c>
      <c r="F3647" t="s">
        <v>1026</v>
      </c>
      <c r="G3647" s="957" t="s">
        <v>1379</v>
      </c>
      <c r="H3647" t="s">
        <v>389</v>
      </c>
      <c r="I3647" s="958" t="s">
        <v>489</v>
      </c>
      <c r="J3647" s="958" t="s">
        <v>437</v>
      </c>
      <c r="K3647" s="958" t="s">
        <v>437</v>
      </c>
      <c r="L3647" s="937" t="s">
        <v>131</v>
      </c>
      <c r="M3647" s="958" t="s">
        <v>180</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ASR_CMS_19</v>
      </c>
      <c r="AB3647" s="957">
        <f t="shared" si="618"/>
        <v>45406</v>
      </c>
      <c r="AC3647" t="str">
        <f t="shared" si="619"/>
        <v>Unaudited</v>
      </c>
    </row>
    <row r="3648" spans="1:29" x14ac:dyDescent="0.25">
      <c r="A3648" t="s">
        <v>421</v>
      </c>
      <c r="B3648" t="s">
        <v>1380</v>
      </c>
      <c r="C3648" t="s">
        <v>1381</v>
      </c>
      <c r="D3648">
        <v>1900</v>
      </c>
      <c r="E3648" s="957">
        <v>1</v>
      </c>
      <c r="F3648" t="s">
        <v>1026</v>
      </c>
      <c r="G3648" s="957" t="s">
        <v>1379</v>
      </c>
      <c r="H3648" t="s">
        <v>389</v>
      </c>
      <c r="I3648" s="958" t="s">
        <v>489</v>
      </c>
      <c r="J3648" s="958" t="s">
        <v>437</v>
      </c>
      <c r="K3648" s="958" t="s">
        <v>437</v>
      </c>
      <c r="L3648" s="953" t="s">
        <v>132</v>
      </c>
      <c r="M3648" s="958" t="s">
        <v>495</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ASR_CMS_19</v>
      </c>
      <c r="AB3648" s="957">
        <f t="shared" si="618"/>
        <v>45406</v>
      </c>
      <c r="AC3648" t="str">
        <f t="shared" si="619"/>
        <v>Unaudited</v>
      </c>
    </row>
    <row r="3649" spans="1:29" x14ac:dyDescent="0.25">
      <c r="A3649" t="s">
        <v>421</v>
      </c>
      <c r="B3649" t="s">
        <v>1380</v>
      </c>
      <c r="C3649" t="s">
        <v>1381</v>
      </c>
      <c r="D3649">
        <v>1900</v>
      </c>
      <c r="E3649" s="957">
        <v>1</v>
      </c>
      <c r="F3649" t="s">
        <v>1026</v>
      </c>
      <c r="G3649" s="957" t="s">
        <v>1379</v>
      </c>
      <c r="H3649" t="s">
        <v>389</v>
      </c>
      <c r="I3649" s="937" t="s">
        <v>489</v>
      </c>
      <c r="J3649" s="937" t="s">
        <v>437</v>
      </c>
      <c r="K3649" s="937" t="s">
        <v>437</v>
      </c>
      <c r="L3649" s="937" t="s">
        <v>133</v>
      </c>
      <c r="M3649" s="958" t="s">
        <v>496</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ASR_CMS_19</v>
      </c>
      <c r="AB3649" s="957">
        <f t="shared" si="618"/>
        <v>45406</v>
      </c>
      <c r="AC3649" t="str">
        <f t="shared" si="619"/>
        <v>Unaudited</v>
      </c>
    </row>
    <row r="3650" spans="1:29" x14ac:dyDescent="0.25">
      <c r="A3650" t="s">
        <v>421</v>
      </c>
      <c r="B3650" t="s">
        <v>1380</v>
      </c>
      <c r="C3650" t="s">
        <v>1381</v>
      </c>
      <c r="D3650">
        <v>1900</v>
      </c>
      <c r="E3650" s="957">
        <v>1</v>
      </c>
      <c r="F3650" t="s">
        <v>1026</v>
      </c>
      <c r="G3650" s="957" t="s">
        <v>1379</v>
      </c>
      <c r="H3650" t="s">
        <v>389</v>
      </c>
      <c r="I3650" s="937" t="s">
        <v>489</v>
      </c>
      <c r="J3650" s="937" t="s">
        <v>437</v>
      </c>
      <c r="K3650" s="937" t="s">
        <v>437</v>
      </c>
      <c r="L3650" s="937" t="s">
        <v>134</v>
      </c>
      <c r="M3650" s="958" t="s">
        <v>497</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ASR_CMS_19</v>
      </c>
      <c r="AB3650" s="957">
        <f t="shared" ref="AB3650:AB3713" si="629">file_date</f>
        <v>45406</v>
      </c>
      <c r="AC3650" t="str">
        <f t="shared" ref="AC3650:AC3713" si="630">status</f>
        <v>Unaudited</v>
      </c>
    </row>
    <row r="3651" spans="1:29" x14ac:dyDescent="0.25">
      <c r="A3651" t="s">
        <v>421</v>
      </c>
      <c r="B3651" t="s">
        <v>1380</v>
      </c>
      <c r="C3651" t="s">
        <v>1381</v>
      </c>
      <c r="D3651">
        <v>1900</v>
      </c>
      <c r="E3651" s="957">
        <v>1</v>
      </c>
      <c r="F3651" t="s">
        <v>1026</v>
      </c>
      <c r="G3651" s="957" t="s">
        <v>1379</v>
      </c>
      <c r="H3651" t="s">
        <v>389</v>
      </c>
      <c r="I3651" s="937" t="s">
        <v>490</v>
      </c>
      <c r="J3651" s="937" t="s">
        <v>26</v>
      </c>
      <c r="K3651" s="937" t="s">
        <v>26</v>
      </c>
      <c r="L3651" s="937" t="s">
        <v>270</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390332.44561269862</v>
      </c>
      <c r="AA3651" t="str">
        <f t="shared" si="628"/>
        <v>ASR_CMS_19</v>
      </c>
      <c r="AB3651" s="957">
        <f t="shared" si="629"/>
        <v>45406</v>
      </c>
      <c r="AC3651" t="str">
        <f t="shared" si="630"/>
        <v>Unaudited</v>
      </c>
    </row>
    <row r="3652" spans="1:29" x14ac:dyDescent="0.25">
      <c r="A3652" t="s">
        <v>421</v>
      </c>
      <c r="B3652" t="s">
        <v>1380</v>
      </c>
      <c r="C3652" t="s">
        <v>1381</v>
      </c>
      <c r="D3652">
        <v>1900</v>
      </c>
      <c r="E3652" s="957">
        <v>1</v>
      </c>
      <c r="F3652" t="s">
        <v>439</v>
      </c>
      <c r="G3652" s="957">
        <v>91</v>
      </c>
      <c r="H3652" t="s">
        <v>390</v>
      </c>
      <c r="I3652" s="937" t="s">
        <v>433</v>
      </c>
      <c r="J3652" s="937" t="s">
        <v>433</v>
      </c>
      <c r="K3652" s="937" t="s">
        <v>433</v>
      </c>
      <c r="L3652" s="953"/>
      <c r="M3652" s="958" t="s">
        <v>433</v>
      </c>
      <c r="N3652" s="678">
        <f t="shared" ca="1" si="627"/>
        <v>27640.279953910001</v>
      </c>
      <c r="O3652" s="678">
        <f t="shared" ca="1" si="626"/>
        <v>15592.710829488</v>
      </c>
      <c r="P3652" s="678">
        <f t="shared" ca="1" si="626"/>
        <v>1826.5034562200003</v>
      </c>
      <c r="Q3652" s="678">
        <f t="shared" ca="1" si="626"/>
        <v>7729.513824882999</v>
      </c>
      <c r="R3652" s="678">
        <f t="shared" ca="1" si="626"/>
        <v>1097.516129033</v>
      </c>
      <c r="S3652" s="678">
        <f t="shared" ca="1" si="626"/>
        <v>38</v>
      </c>
      <c r="T3652" s="678">
        <f t="shared" ca="1" si="626"/>
        <v>588.03571428600003</v>
      </c>
      <c r="U3652" s="678">
        <f t="shared" ca="1" si="626"/>
        <v>0</v>
      </c>
      <c r="V3652" s="678">
        <f t="shared" ca="1" si="626"/>
        <v>166</v>
      </c>
      <c r="W3652" s="678">
        <f t="shared" ca="1" si="621"/>
        <v>602</v>
      </c>
      <c r="X3652" s="678">
        <f t="shared" ca="1" si="626"/>
        <v>0</v>
      </c>
      <c r="Y3652" s="678">
        <f t="shared" ca="1" si="626"/>
        <v>0</v>
      </c>
      <c r="Z3652" s="678">
        <f t="shared" ca="1" si="626"/>
        <v>0</v>
      </c>
      <c r="AA3652" t="str">
        <f t="shared" si="628"/>
        <v>ASR_CMS_19</v>
      </c>
      <c r="AB3652" s="957">
        <f t="shared" si="629"/>
        <v>45406</v>
      </c>
      <c r="AC3652" t="str">
        <f t="shared" si="630"/>
        <v>Unaudited</v>
      </c>
    </row>
    <row r="3653" spans="1:29" x14ac:dyDescent="0.25">
      <c r="A3653" t="s">
        <v>421</v>
      </c>
      <c r="B3653" t="s">
        <v>1380</v>
      </c>
      <c r="C3653" t="s">
        <v>1381</v>
      </c>
      <c r="D3653">
        <v>1900</v>
      </c>
      <c r="E3653" s="957">
        <v>1</v>
      </c>
      <c r="F3653" t="s">
        <v>439</v>
      </c>
      <c r="G3653" s="957">
        <v>91</v>
      </c>
      <c r="H3653" t="s">
        <v>390</v>
      </c>
      <c r="I3653" s="937" t="s">
        <v>488</v>
      </c>
      <c r="J3653" s="937" t="s">
        <v>12</v>
      </c>
      <c r="K3653" s="937" t="s">
        <v>12</v>
      </c>
      <c r="L3653" s="953">
        <v>1.1000000000000001</v>
      </c>
      <c r="M3653" s="958" t="s">
        <v>12</v>
      </c>
      <c r="N3653" s="678">
        <f t="shared" ca="1" si="627"/>
        <v>49467308.658641964</v>
      </c>
      <c r="O3653" s="678">
        <f t="shared" ca="1" si="626"/>
        <v>17584970.659948241</v>
      </c>
      <c r="P3653" s="678">
        <f t="shared" ca="1" si="626"/>
        <v>2060281.6153289923</v>
      </c>
      <c r="Q3653" s="678">
        <f t="shared" ca="1" si="626"/>
        <v>8713838.1747988425</v>
      </c>
      <c r="R3653" s="678">
        <f t="shared" ca="1" si="626"/>
        <v>1237217.6426180648</v>
      </c>
      <c r="S3653" s="678">
        <f t="shared" ca="1" si="626"/>
        <v>42898.908683047273</v>
      </c>
      <c r="T3653" s="678">
        <f t="shared" ca="1" si="626"/>
        <v>662929.59989519417</v>
      </c>
      <c r="U3653" s="678">
        <f t="shared" ca="1" si="626"/>
        <v>0</v>
      </c>
      <c r="V3653" s="678">
        <f t="shared" ca="1" si="626"/>
        <v>187236.14331597963</v>
      </c>
      <c r="W3653" s="678">
        <f t="shared" ca="1" si="621"/>
        <v>18977935.914053604</v>
      </c>
      <c r="X3653" s="678">
        <f t="shared" ca="1" si="626"/>
        <v>0</v>
      </c>
      <c r="Y3653" s="678">
        <f t="shared" ca="1" si="626"/>
        <v>0</v>
      </c>
      <c r="Z3653" s="678">
        <f t="shared" ca="1" si="626"/>
        <v>0</v>
      </c>
      <c r="AA3653" t="str">
        <f t="shared" si="628"/>
        <v>ASR_CMS_19</v>
      </c>
      <c r="AB3653" s="957">
        <f t="shared" si="629"/>
        <v>45406</v>
      </c>
      <c r="AC3653" t="str">
        <f t="shared" si="630"/>
        <v>Unaudited</v>
      </c>
    </row>
    <row r="3654" spans="1:29" x14ac:dyDescent="0.25">
      <c r="A3654" t="s">
        <v>421</v>
      </c>
      <c r="B3654" t="s">
        <v>1380</v>
      </c>
      <c r="C3654" t="s">
        <v>1381</v>
      </c>
      <c r="D3654">
        <v>1900</v>
      </c>
      <c r="E3654" s="957">
        <v>1</v>
      </c>
      <c r="F3654" t="s">
        <v>439</v>
      </c>
      <c r="G3654" s="957">
        <v>91</v>
      </c>
      <c r="H3654" t="s">
        <v>390</v>
      </c>
      <c r="I3654" s="937" t="s">
        <v>488</v>
      </c>
      <c r="J3654" s="937" t="s">
        <v>12</v>
      </c>
      <c r="K3654" s="937" t="s">
        <v>1323</v>
      </c>
      <c r="L3654" s="937" t="s">
        <v>1314</v>
      </c>
      <c r="M3654" s="958" t="s">
        <v>1323</v>
      </c>
      <c r="N3654" s="678">
        <f t="shared" ca="1" si="627"/>
        <v>729090.75531501672</v>
      </c>
      <c r="O3654" s="678">
        <f t="shared" ca="1" si="626"/>
        <v>257468.95642751642</v>
      </c>
      <c r="P3654" s="678">
        <f t="shared" ca="1" si="626"/>
        <v>29007.406901672435</v>
      </c>
      <c r="Q3654" s="678">
        <f t="shared" ca="1" si="626"/>
        <v>136845.28389698052</v>
      </c>
      <c r="R3654" s="678">
        <f t="shared" ca="1" si="626"/>
        <v>19608.528079128871</v>
      </c>
      <c r="S3654" s="678">
        <f t="shared" ca="1" si="626"/>
        <v>504.14380041801292</v>
      </c>
      <c r="T3654" s="678">
        <f t="shared" ca="1" si="626"/>
        <v>10383.187712105244</v>
      </c>
      <c r="U3654" s="678">
        <f t="shared" ca="1" si="626"/>
        <v>0</v>
      </c>
      <c r="V3654" s="678">
        <f t="shared" ca="1" si="626"/>
        <v>2666.1057760597896</v>
      </c>
      <c r="W3654" s="678">
        <f t="shared" ca="1" si="621"/>
        <v>272607.1427211354</v>
      </c>
      <c r="X3654" s="678">
        <f t="shared" ca="1" si="626"/>
        <v>0</v>
      </c>
      <c r="Y3654" s="678">
        <f t="shared" ca="1" si="626"/>
        <v>0</v>
      </c>
      <c r="Z3654" s="678">
        <f t="shared" ca="1" si="626"/>
        <v>0</v>
      </c>
      <c r="AA3654" t="str">
        <f t="shared" si="628"/>
        <v>ASR_CMS_19</v>
      </c>
      <c r="AB3654" s="957">
        <f t="shared" si="629"/>
        <v>45406</v>
      </c>
      <c r="AC3654" t="str">
        <f t="shared" si="630"/>
        <v>Unaudited</v>
      </c>
    </row>
    <row r="3655" spans="1:29" x14ac:dyDescent="0.25">
      <c r="A3655" t="s">
        <v>421</v>
      </c>
      <c r="B3655" t="s">
        <v>1380</v>
      </c>
      <c r="C3655" t="s">
        <v>1381</v>
      </c>
      <c r="D3655">
        <v>1900</v>
      </c>
      <c r="E3655" s="957">
        <v>1</v>
      </c>
      <c r="F3655" t="s">
        <v>439</v>
      </c>
      <c r="G3655" s="957">
        <v>91</v>
      </c>
      <c r="H3655" t="s">
        <v>390</v>
      </c>
      <c r="I3655" s="958" t="s">
        <v>488</v>
      </c>
      <c r="J3655" s="958" t="s">
        <v>491</v>
      </c>
      <c r="K3655" s="958" t="s">
        <v>492</v>
      </c>
      <c r="L3655" s="937" t="s">
        <v>63</v>
      </c>
      <c r="M3655" s="958" t="s">
        <v>344</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ASR_CMS_19</v>
      </c>
      <c r="AB3655" s="957">
        <f t="shared" si="629"/>
        <v>45406</v>
      </c>
      <c r="AC3655" t="str">
        <f t="shared" si="630"/>
        <v>Unaudited</v>
      </c>
    </row>
    <row r="3656" spans="1:29" x14ac:dyDescent="0.25">
      <c r="A3656" t="s">
        <v>421</v>
      </c>
      <c r="B3656" t="s">
        <v>1380</v>
      </c>
      <c r="C3656" t="s">
        <v>1381</v>
      </c>
      <c r="D3656">
        <v>1900</v>
      </c>
      <c r="E3656" s="957">
        <v>1</v>
      </c>
      <c r="F3656" t="s">
        <v>439</v>
      </c>
      <c r="G3656" s="957">
        <v>91</v>
      </c>
      <c r="H3656" t="s">
        <v>390</v>
      </c>
      <c r="I3656" s="937" t="s">
        <v>488</v>
      </c>
      <c r="J3656" s="937" t="s">
        <v>491</v>
      </c>
      <c r="K3656" s="937" t="s">
        <v>1014</v>
      </c>
      <c r="L3656" s="937" t="s">
        <v>910</v>
      </c>
      <c r="M3656" s="958" t="s">
        <v>911</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ASR_CMS_19</v>
      </c>
      <c r="AB3656" s="957">
        <f t="shared" si="629"/>
        <v>45406</v>
      </c>
      <c r="AC3656" t="str">
        <f t="shared" si="630"/>
        <v>Unaudited</v>
      </c>
    </row>
    <row r="3657" spans="1:29" x14ac:dyDescent="0.25">
      <c r="A3657" t="s">
        <v>421</v>
      </c>
      <c r="B3657" t="s">
        <v>1380</v>
      </c>
      <c r="C3657" t="s">
        <v>1381</v>
      </c>
      <c r="D3657">
        <v>1900</v>
      </c>
      <c r="E3657" s="957">
        <v>1</v>
      </c>
      <c r="F3657" t="s">
        <v>439</v>
      </c>
      <c r="G3657" s="957">
        <v>91</v>
      </c>
      <c r="H3657" t="s">
        <v>390</v>
      </c>
      <c r="I3657" s="937" t="s">
        <v>488</v>
      </c>
      <c r="J3657" s="937" t="s">
        <v>13</v>
      </c>
      <c r="K3657" s="937" t="s">
        <v>493</v>
      </c>
      <c r="L3657" s="937" t="s">
        <v>95</v>
      </c>
      <c r="M3657" s="958" t="s">
        <v>147</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ASR_CMS_19</v>
      </c>
      <c r="AB3657" s="957">
        <f t="shared" si="629"/>
        <v>45406</v>
      </c>
      <c r="AC3657" t="str">
        <f t="shared" si="630"/>
        <v>Unaudited</v>
      </c>
    </row>
    <row r="3658" spans="1:29" x14ac:dyDescent="0.25">
      <c r="A3658" t="s">
        <v>421</v>
      </c>
      <c r="B3658" t="s">
        <v>1380</v>
      </c>
      <c r="C3658" t="s">
        <v>1381</v>
      </c>
      <c r="D3658">
        <v>1900</v>
      </c>
      <c r="E3658" s="957">
        <v>1</v>
      </c>
      <c r="F3658" t="s">
        <v>439</v>
      </c>
      <c r="G3658" s="957">
        <v>91</v>
      </c>
      <c r="H3658" t="s">
        <v>390</v>
      </c>
      <c r="I3658" s="937" t="s">
        <v>488</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ASR_CMS_19</v>
      </c>
      <c r="AB3658" s="957">
        <f t="shared" si="629"/>
        <v>45406</v>
      </c>
      <c r="AC3658" t="str">
        <f t="shared" si="630"/>
        <v>Unaudited</v>
      </c>
    </row>
    <row r="3659" spans="1:29" x14ac:dyDescent="0.25">
      <c r="A3659" t="s">
        <v>421</v>
      </c>
      <c r="B3659" t="s">
        <v>1380</v>
      </c>
      <c r="C3659" t="s">
        <v>1381</v>
      </c>
      <c r="D3659">
        <v>1900</v>
      </c>
      <c r="E3659" s="957">
        <v>1</v>
      </c>
      <c r="F3659" t="s">
        <v>439</v>
      </c>
      <c r="G3659" s="957">
        <v>91</v>
      </c>
      <c r="H3659" t="s">
        <v>390</v>
      </c>
      <c r="I3659" s="958" t="s">
        <v>489</v>
      </c>
      <c r="J3659" s="958" t="s">
        <v>445</v>
      </c>
      <c r="K3659" s="958" t="s">
        <v>0</v>
      </c>
      <c r="L3659" s="937">
        <v>2.1</v>
      </c>
      <c r="M3659" s="958" t="s">
        <v>148</v>
      </c>
      <c r="N3659" s="678">
        <f t="shared" ca="1" si="627"/>
        <v>2836263.62</v>
      </c>
      <c r="O3659" s="678">
        <f t="shared" ca="1" si="626"/>
        <v>386732.11000000004</v>
      </c>
      <c r="P3659" s="678">
        <f t="shared" ca="1" si="626"/>
        <v>158016.91999999998</v>
      </c>
      <c r="Q3659" s="678">
        <f t="shared" ca="1" si="626"/>
        <v>1029070.1999999998</v>
      </c>
      <c r="R3659" s="678">
        <f t="shared" ca="1" si="626"/>
        <v>120156.25</v>
      </c>
      <c r="S3659" s="678">
        <f t="shared" ca="1" si="626"/>
        <v>0</v>
      </c>
      <c r="T3659" s="678">
        <f t="shared" ca="1" si="626"/>
        <v>16791.330000000002</v>
      </c>
      <c r="U3659" s="678">
        <f t="shared" ca="1" si="626"/>
        <v>0</v>
      </c>
      <c r="V3659" s="678">
        <f t="shared" ca="1" si="626"/>
        <v>16603.46</v>
      </c>
      <c r="W3659" s="678">
        <f t="shared" ca="1" si="621"/>
        <v>1108893.3499999999</v>
      </c>
      <c r="X3659" s="678">
        <f t="shared" ca="1" si="626"/>
        <v>0</v>
      </c>
      <c r="Y3659" s="678">
        <f t="shared" ca="1" si="626"/>
        <v>0</v>
      </c>
      <c r="Z3659" s="678">
        <f t="shared" ca="1" si="626"/>
        <v>0</v>
      </c>
      <c r="AA3659" t="str">
        <f t="shared" si="628"/>
        <v>ASR_CMS_19</v>
      </c>
      <c r="AB3659" s="957">
        <f t="shared" si="629"/>
        <v>45406</v>
      </c>
      <c r="AC3659" t="str">
        <f t="shared" si="630"/>
        <v>Unaudited</v>
      </c>
    </row>
    <row r="3660" spans="1:29" ht="30" x14ac:dyDescent="0.25">
      <c r="A3660" t="s">
        <v>421</v>
      </c>
      <c r="B3660" t="s">
        <v>1380</v>
      </c>
      <c r="C3660" t="s">
        <v>1381</v>
      </c>
      <c r="D3660">
        <v>1900</v>
      </c>
      <c r="E3660" s="957">
        <v>1</v>
      </c>
      <c r="F3660" t="s">
        <v>439</v>
      </c>
      <c r="G3660" s="957">
        <v>91</v>
      </c>
      <c r="H3660" t="s">
        <v>390</v>
      </c>
      <c r="I3660" s="958" t="s">
        <v>489</v>
      </c>
      <c r="J3660" s="958" t="s">
        <v>445</v>
      </c>
      <c r="K3660" s="958" t="s">
        <v>0</v>
      </c>
      <c r="L3660" s="937">
        <v>2.2000000000000002</v>
      </c>
      <c r="M3660" s="958" t="s">
        <v>149</v>
      </c>
      <c r="N3660" s="678">
        <f t="shared" ca="1" si="627"/>
        <v>22057.246118038915</v>
      </c>
      <c r="O3660" s="678">
        <f t="shared" ca="1" si="626"/>
        <v>3007.5643434084232</v>
      </c>
      <c r="P3660" s="678">
        <f t="shared" ca="1" si="626"/>
        <v>1228.8766356825695</v>
      </c>
      <c r="Q3660" s="678">
        <f t="shared" ca="1" si="626"/>
        <v>8002.9425029749273</v>
      </c>
      <c r="R3660" s="678">
        <f t="shared" ca="1" si="626"/>
        <v>934.4392249654893</v>
      </c>
      <c r="S3660" s="678">
        <f t="shared" ca="1" si="626"/>
        <v>0</v>
      </c>
      <c r="T3660" s="678">
        <f t="shared" ca="1" si="626"/>
        <v>130.58394708007091</v>
      </c>
      <c r="U3660" s="678">
        <f t="shared" ca="1" si="626"/>
        <v>0</v>
      </c>
      <c r="V3660" s="678">
        <f t="shared" ca="1" si="626"/>
        <v>129.12290699939038</v>
      </c>
      <c r="W3660" s="678">
        <f t="shared" ca="1" si="621"/>
        <v>8623.7165569280423</v>
      </c>
      <c r="X3660" s="678">
        <f t="shared" ca="1" si="626"/>
        <v>0</v>
      </c>
      <c r="Y3660" s="678">
        <f t="shared" ca="1" si="626"/>
        <v>0</v>
      </c>
      <c r="Z3660" s="678">
        <f t="shared" ca="1" si="626"/>
        <v>0</v>
      </c>
      <c r="AA3660" t="str">
        <f t="shared" si="628"/>
        <v>ASR_CMS_19</v>
      </c>
      <c r="AB3660" s="957">
        <f t="shared" si="629"/>
        <v>45406</v>
      </c>
      <c r="AC3660" t="str">
        <f t="shared" si="630"/>
        <v>Unaudited</v>
      </c>
    </row>
    <row r="3661" spans="1:29" x14ac:dyDescent="0.25">
      <c r="A3661" t="s">
        <v>421</v>
      </c>
      <c r="B3661" t="s">
        <v>1380</v>
      </c>
      <c r="C3661" t="s">
        <v>1381</v>
      </c>
      <c r="D3661">
        <v>1900</v>
      </c>
      <c r="E3661" s="957">
        <v>1</v>
      </c>
      <c r="F3661" t="s">
        <v>439</v>
      </c>
      <c r="G3661" s="957">
        <v>91</v>
      </c>
      <c r="H3661" t="s">
        <v>390</v>
      </c>
      <c r="I3661" s="958" t="s">
        <v>489</v>
      </c>
      <c r="J3661" s="958" t="s">
        <v>445</v>
      </c>
      <c r="K3661" s="958" t="s">
        <v>0</v>
      </c>
      <c r="L3661" s="937">
        <v>2.2999999999999998</v>
      </c>
      <c r="M3661" s="958" t="s">
        <v>150</v>
      </c>
      <c r="N3661" s="678">
        <f t="shared" ca="1" si="627"/>
        <v>426498.23000000004</v>
      </c>
      <c r="O3661" s="678">
        <f t="shared" ca="1" si="626"/>
        <v>199801.03000000003</v>
      </c>
      <c r="P3661" s="678">
        <f t="shared" ca="1" si="626"/>
        <v>29762.770000000004</v>
      </c>
      <c r="Q3661" s="678">
        <f t="shared" ca="1" si="626"/>
        <v>128607.47999999997</v>
      </c>
      <c r="R3661" s="678">
        <f t="shared" ca="1" si="626"/>
        <v>18910.57</v>
      </c>
      <c r="S3661" s="678">
        <f t="shared" ca="1" si="626"/>
        <v>218.88</v>
      </c>
      <c r="T3661" s="678">
        <f t="shared" ca="1" si="626"/>
        <v>10483.15</v>
      </c>
      <c r="U3661" s="678">
        <f t="shared" ca="1" si="626"/>
        <v>0</v>
      </c>
      <c r="V3661" s="678">
        <f t="shared" ca="1" si="626"/>
        <v>4342.7400000000007</v>
      </c>
      <c r="W3661" s="678">
        <f t="shared" ca="1" si="621"/>
        <v>34371.609999999993</v>
      </c>
      <c r="X3661" s="678">
        <f t="shared" ca="1" si="626"/>
        <v>0</v>
      </c>
      <c r="Y3661" s="678">
        <f t="shared" ca="1" si="626"/>
        <v>0</v>
      </c>
      <c r="Z3661" s="678">
        <f t="shared" ca="1" si="626"/>
        <v>0</v>
      </c>
      <c r="AA3661" t="str">
        <f t="shared" si="628"/>
        <v>ASR_CMS_19</v>
      </c>
      <c r="AB3661" s="957">
        <f t="shared" si="629"/>
        <v>45406</v>
      </c>
      <c r="AC3661" t="str">
        <f t="shared" si="630"/>
        <v>Unaudited</v>
      </c>
    </row>
    <row r="3662" spans="1:29" x14ac:dyDescent="0.25">
      <c r="A3662" t="s">
        <v>421</v>
      </c>
      <c r="B3662" t="s">
        <v>1380</v>
      </c>
      <c r="C3662" t="s">
        <v>1381</v>
      </c>
      <c r="D3662">
        <v>1900</v>
      </c>
      <c r="E3662" s="957">
        <v>1</v>
      </c>
      <c r="F3662" t="s">
        <v>439</v>
      </c>
      <c r="G3662" s="957">
        <v>91</v>
      </c>
      <c r="H3662" t="s">
        <v>390</v>
      </c>
      <c r="I3662" s="958" t="s">
        <v>489</v>
      </c>
      <c r="J3662" s="958" t="s">
        <v>445</v>
      </c>
      <c r="K3662" s="958" t="s">
        <v>0</v>
      </c>
      <c r="L3662" s="937">
        <v>2.4</v>
      </c>
      <c r="M3662" s="958" t="s">
        <v>151</v>
      </c>
      <c r="N3662" s="678">
        <f t="shared" ca="1" si="627"/>
        <v>1116759.4599999997</v>
      </c>
      <c r="O3662" s="678">
        <f t="shared" ca="1" si="626"/>
        <v>468578.86999999988</v>
      </c>
      <c r="P3662" s="678">
        <f t="shared" ca="1" si="626"/>
        <v>41760.070000000007</v>
      </c>
      <c r="Q3662" s="678">
        <f t="shared" ca="1" si="626"/>
        <v>366423.25999999989</v>
      </c>
      <c r="R3662" s="678">
        <f t="shared" ca="1" si="626"/>
        <v>104584.73</v>
      </c>
      <c r="S3662" s="678">
        <f t="shared" ca="1" si="626"/>
        <v>30.7</v>
      </c>
      <c r="T3662" s="678">
        <f t="shared" ca="1" si="626"/>
        <v>15303.24</v>
      </c>
      <c r="U3662" s="678">
        <f t="shared" ca="1" si="626"/>
        <v>0</v>
      </c>
      <c r="V3662" s="678">
        <f t="shared" ca="1" si="626"/>
        <v>11257.249999999998</v>
      </c>
      <c r="W3662" s="678">
        <f t="shared" ca="1" si="621"/>
        <v>108821.34</v>
      </c>
      <c r="X3662" s="678">
        <f t="shared" ca="1" si="626"/>
        <v>0</v>
      </c>
      <c r="Y3662" s="678">
        <f t="shared" ca="1" si="626"/>
        <v>0</v>
      </c>
      <c r="Z3662" s="678">
        <f t="shared" ca="1" si="626"/>
        <v>0</v>
      </c>
      <c r="AA3662" t="str">
        <f t="shared" si="628"/>
        <v>ASR_CMS_19</v>
      </c>
      <c r="AB3662" s="957">
        <f t="shared" si="629"/>
        <v>45406</v>
      </c>
      <c r="AC3662" t="str">
        <f t="shared" si="630"/>
        <v>Unaudited</v>
      </c>
    </row>
    <row r="3663" spans="1:29" ht="30" x14ac:dyDescent="0.25">
      <c r="A3663" t="s">
        <v>421</v>
      </c>
      <c r="B3663" t="s">
        <v>1380</v>
      </c>
      <c r="C3663" t="s">
        <v>1381</v>
      </c>
      <c r="D3663">
        <v>1900</v>
      </c>
      <c r="E3663" s="957">
        <v>1</v>
      </c>
      <c r="F3663" t="s">
        <v>439</v>
      </c>
      <c r="G3663" s="957">
        <v>91</v>
      </c>
      <c r="H3663" t="s">
        <v>390</v>
      </c>
      <c r="I3663" s="958" t="s">
        <v>489</v>
      </c>
      <c r="J3663" s="958" t="s">
        <v>445</v>
      </c>
      <c r="K3663" s="958" t="s">
        <v>0</v>
      </c>
      <c r="L3663" s="953">
        <v>2.5</v>
      </c>
      <c r="M3663" s="958" t="s">
        <v>152</v>
      </c>
      <c r="N3663" s="678">
        <f t="shared" ca="1" si="627"/>
        <v>19960.451764289188</v>
      </c>
      <c r="O3663" s="678">
        <f t="shared" ca="1" si="626"/>
        <v>8644.4270582573936</v>
      </c>
      <c r="P3663" s="678">
        <f t="shared" ca="1" si="626"/>
        <v>925.1583382891381</v>
      </c>
      <c r="Q3663" s="678">
        <f t="shared" ca="1" si="626"/>
        <v>6403.2946233740495</v>
      </c>
      <c r="R3663" s="678">
        <f t="shared" ca="1" si="626"/>
        <v>1596.7829104325854</v>
      </c>
      <c r="S3663" s="678">
        <f t="shared" ca="1" si="626"/>
        <v>3.2283536010343421</v>
      </c>
      <c r="T3663" s="678">
        <f t="shared" ca="1" si="626"/>
        <v>333.55070524150955</v>
      </c>
      <c r="U3663" s="678">
        <f t="shared" ca="1" si="626"/>
        <v>0</v>
      </c>
      <c r="V3663" s="678">
        <f t="shared" ca="1" si="626"/>
        <v>201.78813964500253</v>
      </c>
      <c r="W3663" s="678">
        <f t="shared" ca="1" si="621"/>
        <v>1852.2216354484756</v>
      </c>
      <c r="X3663" s="678">
        <f t="shared" ca="1" si="626"/>
        <v>0</v>
      </c>
      <c r="Y3663" s="678">
        <f t="shared" ca="1" si="626"/>
        <v>0</v>
      </c>
      <c r="Z3663" s="678">
        <f t="shared" ca="1" si="626"/>
        <v>0</v>
      </c>
      <c r="AA3663" t="str">
        <f t="shared" si="628"/>
        <v>ASR_CMS_19</v>
      </c>
      <c r="AB3663" s="957">
        <f t="shared" si="629"/>
        <v>45406</v>
      </c>
      <c r="AC3663" t="str">
        <f t="shared" si="630"/>
        <v>Unaudited</v>
      </c>
    </row>
    <row r="3664" spans="1:29" x14ac:dyDescent="0.25">
      <c r="A3664" t="s">
        <v>421</v>
      </c>
      <c r="B3664" t="s">
        <v>1380</v>
      </c>
      <c r="C3664" t="s">
        <v>1381</v>
      </c>
      <c r="D3664">
        <v>1900</v>
      </c>
      <c r="E3664" s="957">
        <v>1</v>
      </c>
      <c r="F3664" t="s">
        <v>439</v>
      </c>
      <c r="G3664" s="957">
        <v>91</v>
      </c>
      <c r="H3664" t="s">
        <v>390</v>
      </c>
      <c r="I3664" s="958" t="s">
        <v>489</v>
      </c>
      <c r="J3664" s="958" t="s">
        <v>445</v>
      </c>
      <c r="K3664" s="958" t="s">
        <v>0</v>
      </c>
      <c r="L3664" s="937" t="s">
        <v>97</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ASR_CMS_19</v>
      </c>
      <c r="AB3664" s="957">
        <f t="shared" si="629"/>
        <v>45406</v>
      </c>
      <c r="AC3664" t="str">
        <f t="shared" si="630"/>
        <v>Unaudited</v>
      </c>
    </row>
    <row r="3665" spans="1:29" x14ac:dyDescent="0.25">
      <c r="A3665" t="s">
        <v>421</v>
      </c>
      <c r="B3665" t="s">
        <v>1380</v>
      </c>
      <c r="C3665" t="s">
        <v>1381</v>
      </c>
      <c r="D3665">
        <v>1900</v>
      </c>
      <c r="E3665" s="957">
        <v>1</v>
      </c>
      <c r="F3665" t="s">
        <v>439</v>
      </c>
      <c r="G3665" s="957">
        <v>91</v>
      </c>
      <c r="H3665" t="s">
        <v>390</v>
      </c>
      <c r="I3665" s="937" t="s">
        <v>489</v>
      </c>
      <c r="J3665" s="937" t="s">
        <v>445</v>
      </c>
      <c r="K3665" s="937" t="s">
        <v>0</v>
      </c>
      <c r="L3665" s="937" t="s">
        <v>153</v>
      </c>
      <c r="M3665" s="958" t="s">
        <v>452</v>
      </c>
      <c r="N3665" s="678">
        <f t="shared" ca="1" si="627"/>
        <v>-11981.356654293993</v>
      </c>
      <c r="O3665" s="678">
        <f t="shared" ca="1" si="626"/>
        <v>-2398.7090011536743</v>
      </c>
      <c r="P3665" s="678">
        <f t="shared" ca="1" si="626"/>
        <v>-257.47145636379378</v>
      </c>
      <c r="Q3665" s="678">
        <f t="shared" ca="1" si="626"/>
        <v>-3502.530774049611</v>
      </c>
      <c r="R3665" s="678">
        <f t="shared" ca="1" si="626"/>
        <v>-450.26947510854905</v>
      </c>
      <c r="S3665" s="678">
        <f t="shared" ca="1" si="626"/>
        <v>-9.3272472998982572</v>
      </c>
      <c r="T3665" s="678">
        <f t="shared" ca="1" si="626"/>
        <v>-317.4651503525057</v>
      </c>
      <c r="U3665" s="678">
        <f t="shared" ca="1" si="626"/>
        <v>0</v>
      </c>
      <c r="V3665" s="678">
        <f t="shared" ca="1" si="626"/>
        <v>-45.657383437496478</v>
      </c>
      <c r="W3665" s="678">
        <f t="shared" ca="1" si="621"/>
        <v>-4999.9261665284648</v>
      </c>
      <c r="X3665" s="678">
        <f t="shared" ca="1" si="626"/>
        <v>0</v>
      </c>
      <c r="Y3665" s="678">
        <f t="shared" ca="1" si="626"/>
        <v>0</v>
      </c>
      <c r="Z3665" s="678">
        <f t="shared" ca="1" si="626"/>
        <v>0</v>
      </c>
      <c r="AA3665" t="str">
        <f t="shared" si="628"/>
        <v>ASR_CMS_19</v>
      </c>
      <c r="AB3665" s="957">
        <f t="shared" si="629"/>
        <v>45406</v>
      </c>
      <c r="AC3665" t="str">
        <f t="shared" si="630"/>
        <v>Unaudited</v>
      </c>
    </row>
    <row r="3666" spans="1:29" x14ac:dyDescent="0.25">
      <c r="A3666" t="s">
        <v>421</v>
      </c>
      <c r="B3666" t="s">
        <v>1380</v>
      </c>
      <c r="C3666" t="s">
        <v>1381</v>
      </c>
      <c r="D3666">
        <v>1900</v>
      </c>
      <c r="E3666" s="957">
        <v>1</v>
      </c>
      <c r="F3666" t="s">
        <v>439</v>
      </c>
      <c r="G3666" s="957">
        <v>91</v>
      </c>
      <c r="H3666" t="s">
        <v>390</v>
      </c>
      <c r="I3666" s="958" t="s">
        <v>489</v>
      </c>
      <c r="J3666" s="958" t="s">
        <v>445</v>
      </c>
      <c r="K3666" s="958" t="s">
        <v>0</v>
      </c>
      <c r="L3666" s="937" t="s">
        <v>912</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ASR_CMS_19</v>
      </c>
      <c r="AB3666" s="957">
        <f t="shared" si="629"/>
        <v>45406</v>
      </c>
      <c r="AC3666" t="str">
        <f t="shared" si="630"/>
        <v>Unaudited</v>
      </c>
    </row>
    <row r="3667" spans="1:29" x14ac:dyDescent="0.25">
      <c r="A3667" t="s">
        <v>421</v>
      </c>
      <c r="B3667" t="s">
        <v>1380</v>
      </c>
      <c r="C3667" t="s">
        <v>1381</v>
      </c>
      <c r="D3667">
        <v>1900</v>
      </c>
      <c r="E3667" s="957">
        <v>1</v>
      </c>
      <c r="F3667" t="s">
        <v>439</v>
      </c>
      <c r="G3667" s="957">
        <v>91</v>
      </c>
      <c r="H3667" t="s">
        <v>390</v>
      </c>
      <c r="I3667" s="937" t="s">
        <v>489</v>
      </c>
      <c r="J3667" s="937" t="s">
        <v>445</v>
      </c>
      <c r="K3667" s="937" t="s">
        <v>53</v>
      </c>
      <c r="L3667" s="937">
        <v>3.1</v>
      </c>
      <c r="M3667" s="937" t="s">
        <v>33</v>
      </c>
      <c r="N3667" s="678">
        <f t="shared" ca="1" si="627"/>
        <v>857024.89000000013</v>
      </c>
      <c r="O3667" s="678">
        <f t="shared" ca="1" si="626"/>
        <v>451327.32000000012</v>
      </c>
      <c r="P3667" s="678">
        <f t="shared" ca="1" si="626"/>
        <v>50913.919999999998</v>
      </c>
      <c r="Q3667" s="678">
        <f t="shared" ca="1" si="626"/>
        <v>248958.90000000002</v>
      </c>
      <c r="R3667" s="678">
        <f t="shared" ca="1" si="626"/>
        <v>29858.219999999994</v>
      </c>
      <c r="S3667" s="678">
        <f t="shared" ca="1" si="626"/>
        <v>1001.7099999999999</v>
      </c>
      <c r="T3667" s="678">
        <f t="shared" ca="1" si="626"/>
        <v>21405.61</v>
      </c>
      <c r="U3667" s="678">
        <f t="shared" ca="1" si="626"/>
        <v>0</v>
      </c>
      <c r="V3667" s="678">
        <f t="shared" ca="1" si="626"/>
        <v>5119.9000000000015</v>
      </c>
      <c r="W3667" s="678">
        <f t="shared" ca="1" si="621"/>
        <v>48439.310000000005</v>
      </c>
      <c r="X3667" s="678">
        <f t="shared" ca="1" si="626"/>
        <v>0</v>
      </c>
      <c r="Y3667" s="678">
        <f t="shared" ca="1" si="626"/>
        <v>0</v>
      </c>
      <c r="Z3667" s="678">
        <f t="shared" ca="1" si="626"/>
        <v>0</v>
      </c>
      <c r="AA3667" t="str">
        <f t="shared" si="628"/>
        <v>ASR_CMS_19</v>
      </c>
      <c r="AB3667" s="957">
        <f t="shared" si="629"/>
        <v>45406</v>
      </c>
      <c r="AC3667" t="str">
        <f t="shared" si="630"/>
        <v>Unaudited</v>
      </c>
    </row>
    <row r="3668" spans="1:29" x14ac:dyDescent="0.25">
      <c r="A3668" t="s">
        <v>421</v>
      </c>
      <c r="B3668" t="s">
        <v>1380</v>
      </c>
      <c r="C3668" t="s">
        <v>1381</v>
      </c>
      <c r="D3668">
        <v>1900</v>
      </c>
      <c r="E3668" s="957">
        <v>1</v>
      </c>
      <c r="F3668" t="s">
        <v>439</v>
      </c>
      <c r="G3668" s="957">
        <v>91</v>
      </c>
      <c r="H3668" t="s">
        <v>390</v>
      </c>
      <c r="I3668" s="937" t="s">
        <v>489</v>
      </c>
      <c r="J3668" s="937" t="s">
        <v>445</v>
      </c>
      <c r="K3668" s="937" t="s">
        <v>53</v>
      </c>
      <c r="L3668" s="937">
        <v>3.2</v>
      </c>
      <c r="M3668" s="958" t="s">
        <v>34</v>
      </c>
      <c r="N3668" s="678">
        <f t="shared" ca="1" si="627"/>
        <v>1774370.3</v>
      </c>
      <c r="O3668" s="678">
        <f t="shared" ca="1" si="626"/>
        <v>624229.65999999992</v>
      </c>
      <c r="P3668" s="678">
        <f t="shared" ca="1" si="626"/>
        <v>81409.040000000008</v>
      </c>
      <c r="Q3668" s="678">
        <f t="shared" ca="1" si="626"/>
        <v>593411.8600000001</v>
      </c>
      <c r="R3668" s="678">
        <f t="shared" ca="1" si="626"/>
        <v>69767.049999999988</v>
      </c>
      <c r="S3668" s="678">
        <f t="shared" ca="1" si="626"/>
        <v>2967.95</v>
      </c>
      <c r="T3668" s="678">
        <f t="shared" ca="1" si="626"/>
        <v>48168.65</v>
      </c>
      <c r="U3668" s="678">
        <f t="shared" ca="1" si="626"/>
        <v>0</v>
      </c>
      <c r="V3668" s="678">
        <f t="shared" ca="1" si="626"/>
        <v>14991.980000000001</v>
      </c>
      <c r="W3668" s="678">
        <f t="shared" ca="1" si="621"/>
        <v>339424.1100000001</v>
      </c>
      <c r="X3668" s="678">
        <f t="shared" ca="1" si="626"/>
        <v>0</v>
      </c>
      <c r="Y3668" s="678">
        <f t="shared" ca="1" si="626"/>
        <v>0</v>
      </c>
      <c r="Z3668" s="678">
        <f t="shared" ca="1" si="626"/>
        <v>0</v>
      </c>
      <c r="AA3668" t="str">
        <f t="shared" si="628"/>
        <v>ASR_CMS_19</v>
      </c>
      <c r="AB3668" s="957">
        <f t="shared" si="629"/>
        <v>45406</v>
      </c>
      <c r="AC3668" t="str">
        <f t="shared" si="630"/>
        <v>Unaudited</v>
      </c>
    </row>
    <row r="3669" spans="1:29" x14ac:dyDescent="0.25">
      <c r="A3669" t="s">
        <v>421</v>
      </c>
      <c r="B3669" t="s">
        <v>1380</v>
      </c>
      <c r="C3669" t="s">
        <v>1381</v>
      </c>
      <c r="D3669">
        <v>1900</v>
      </c>
      <c r="E3669" s="957">
        <v>1</v>
      </c>
      <c r="F3669" t="s">
        <v>439</v>
      </c>
      <c r="G3669" s="957">
        <v>91</v>
      </c>
      <c r="H3669" t="s">
        <v>390</v>
      </c>
      <c r="I3669" s="937" t="s">
        <v>489</v>
      </c>
      <c r="J3669" s="937" t="s">
        <v>445</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ASR_CMS_19</v>
      </c>
      <c r="AB3669" s="957">
        <f t="shared" si="629"/>
        <v>45406</v>
      </c>
      <c r="AC3669" t="str">
        <f t="shared" si="630"/>
        <v>Unaudited</v>
      </c>
    </row>
    <row r="3670" spans="1:29" x14ac:dyDescent="0.25">
      <c r="A3670" t="s">
        <v>421</v>
      </c>
      <c r="B3670" t="s">
        <v>1380</v>
      </c>
      <c r="C3670" t="s">
        <v>1381</v>
      </c>
      <c r="D3670">
        <v>1900</v>
      </c>
      <c r="E3670" s="957">
        <v>1</v>
      </c>
      <c r="F3670" t="s">
        <v>439</v>
      </c>
      <c r="G3670" s="957">
        <v>91</v>
      </c>
      <c r="H3670" t="s">
        <v>390</v>
      </c>
      <c r="I3670" s="937" t="s">
        <v>489</v>
      </c>
      <c r="J3670" s="937" t="s">
        <v>445</v>
      </c>
      <c r="K3670" s="937" t="s">
        <v>53</v>
      </c>
      <c r="L3670" s="937" t="s">
        <v>44</v>
      </c>
      <c r="M3670" s="958" t="s">
        <v>154</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ASR_CMS_19</v>
      </c>
      <c r="AB3670" s="957">
        <f t="shared" si="629"/>
        <v>45406</v>
      </c>
      <c r="AC3670" t="str">
        <f t="shared" si="630"/>
        <v>Unaudited</v>
      </c>
    </row>
    <row r="3671" spans="1:29" x14ac:dyDescent="0.25">
      <c r="A3671" t="s">
        <v>421</v>
      </c>
      <c r="B3671" t="s">
        <v>1380</v>
      </c>
      <c r="C3671" t="s">
        <v>1381</v>
      </c>
      <c r="D3671">
        <v>1900</v>
      </c>
      <c r="E3671" s="957">
        <v>1</v>
      </c>
      <c r="F3671" t="s">
        <v>439</v>
      </c>
      <c r="G3671" s="957">
        <v>91</v>
      </c>
      <c r="H3671" t="s">
        <v>390</v>
      </c>
      <c r="I3671" s="937" t="s">
        <v>489</v>
      </c>
      <c r="J3671" s="937" t="s">
        <v>445</v>
      </c>
      <c r="K3671" s="937" t="s">
        <v>53</v>
      </c>
      <c r="L3671" s="943" t="s">
        <v>41</v>
      </c>
      <c r="M3671" s="959" t="s">
        <v>52</v>
      </c>
      <c r="N3671" s="678">
        <f t="shared" ca="1" si="627"/>
        <v>41793.033024732817</v>
      </c>
      <c r="O3671" s="678">
        <f t="shared" ca="1" si="626"/>
        <v>23075.110844628562</v>
      </c>
      <c r="P3671" s="678">
        <f t="shared" ca="1" si="626"/>
        <v>2992.534990958075</v>
      </c>
      <c r="Q3671" s="678">
        <f t="shared" ca="1" si="626"/>
        <v>11888.770742009428</v>
      </c>
      <c r="R3671" s="678">
        <f t="shared" ca="1" si="626"/>
        <v>1723.4215834647698</v>
      </c>
      <c r="S3671" s="678">
        <f t="shared" ca="1" si="626"/>
        <v>62.169742516350695</v>
      </c>
      <c r="T3671" s="678">
        <f t="shared" ca="1" si="626"/>
        <v>800.11743109997838</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328.41842242333075</v>
      </c>
      <c r="W3671" s="678">
        <f t="shared" ca="1" si="631"/>
        <v>922.48926763232134</v>
      </c>
      <c r="X3671" s="678">
        <f t="shared" ca="1" si="631"/>
        <v>0</v>
      </c>
      <c r="Y3671" s="678">
        <f t="shared" ca="1" si="631"/>
        <v>0</v>
      </c>
      <c r="Z3671" s="678">
        <f t="shared" ca="1" si="631"/>
        <v>0</v>
      </c>
      <c r="AA3671" t="str">
        <f t="shared" si="628"/>
        <v>ASR_CMS_19</v>
      </c>
      <c r="AB3671" s="957">
        <f t="shared" si="629"/>
        <v>45406</v>
      </c>
      <c r="AC3671" t="str">
        <f t="shared" si="630"/>
        <v>Unaudited</v>
      </c>
    </row>
    <row r="3672" spans="1:29" x14ac:dyDescent="0.25">
      <c r="A3672" t="s">
        <v>421</v>
      </c>
      <c r="B3672" t="s">
        <v>1380</v>
      </c>
      <c r="C3672" t="s">
        <v>1381</v>
      </c>
      <c r="D3672">
        <v>1900</v>
      </c>
      <c r="E3672" s="957">
        <v>1</v>
      </c>
      <c r="F3672" t="s">
        <v>439</v>
      </c>
      <c r="G3672" s="957">
        <v>91</v>
      </c>
      <c r="H3672" t="s">
        <v>390</v>
      </c>
      <c r="I3672" s="937" t="s">
        <v>489</v>
      </c>
      <c r="J3672" s="937" t="s">
        <v>445</v>
      </c>
      <c r="K3672" s="937" t="s">
        <v>53</v>
      </c>
      <c r="L3672" s="937" t="s">
        <v>42</v>
      </c>
      <c r="M3672" s="958" t="s">
        <v>155</v>
      </c>
      <c r="N3672" s="678">
        <f t="shared" ca="1" si="627"/>
        <v>45419.313990596027</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18564.198820740578</v>
      </c>
      <c r="P3672" s="678">
        <f t="shared" ca="1" si="632"/>
        <v>2284.0089075946894</v>
      </c>
      <c r="Q3672" s="678">
        <f t="shared" ca="1" si="632"/>
        <v>14540.048978176636</v>
      </c>
      <c r="R3672" s="678">
        <f t="shared" ca="1" si="632"/>
        <v>1719.618455493483</v>
      </c>
      <c r="S3672" s="678">
        <f t="shared" ca="1" si="632"/>
        <v>68.519770114894129</v>
      </c>
      <c r="T3672" s="678">
        <f t="shared" ca="1" si="632"/>
        <v>1200.9119927434276</v>
      </c>
      <c r="U3672" s="678">
        <f t="shared" ca="1" si="631"/>
        <v>0</v>
      </c>
      <c r="V3672" s="678">
        <f t="shared" ca="1" si="631"/>
        <v>347.14846968716148</v>
      </c>
      <c r="W3672" s="678">
        <f t="shared" ca="1" si="631"/>
        <v>6694.858596045161</v>
      </c>
      <c r="X3672" s="678">
        <f t="shared" ca="1" si="631"/>
        <v>0</v>
      </c>
      <c r="Y3672" s="678">
        <f t="shared" ca="1" si="631"/>
        <v>0</v>
      </c>
      <c r="Z3672" s="678">
        <f t="shared" ca="1" si="631"/>
        <v>0</v>
      </c>
      <c r="AA3672" t="str">
        <f t="shared" si="628"/>
        <v>ASR_CMS_19</v>
      </c>
      <c r="AB3672" s="957">
        <f t="shared" si="629"/>
        <v>45406</v>
      </c>
      <c r="AC3672" t="str">
        <f t="shared" si="630"/>
        <v>Unaudited</v>
      </c>
    </row>
    <row r="3673" spans="1:29" x14ac:dyDescent="0.25">
      <c r="A3673" t="s">
        <v>421</v>
      </c>
      <c r="B3673" t="s">
        <v>1380</v>
      </c>
      <c r="C3673" t="s">
        <v>1381</v>
      </c>
      <c r="D3673">
        <v>1900</v>
      </c>
      <c r="E3673" s="957">
        <v>1</v>
      </c>
      <c r="F3673" t="s">
        <v>439</v>
      </c>
      <c r="G3673" s="957">
        <v>91</v>
      </c>
      <c r="H3673" t="s">
        <v>390</v>
      </c>
      <c r="I3673" s="937" t="s">
        <v>489</v>
      </c>
      <c r="J3673" s="937" t="s">
        <v>445</v>
      </c>
      <c r="K3673" s="937" t="s">
        <v>53</v>
      </c>
      <c r="L3673" s="937" t="s">
        <v>43</v>
      </c>
      <c r="M3673" s="958" t="s">
        <v>463</v>
      </c>
      <c r="N3673" s="678">
        <f t="shared" ca="1" si="627"/>
        <v>97196.350438851601</v>
      </c>
      <c r="O3673" s="678">
        <f t="shared" ca="1" si="632"/>
        <v>19459.045198642274</v>
      </c>
      <c r="P3673" s="678">
        <f t="shared" ca="1" si="632"/>
        <v>2088.6854988802947</v>
      </c>
      <c r="Q3673" s="678">
        <f t="shared" ca="1" si="632"/>
        <v>28413.577724136972</v>
      </c>
      <c r="R3673" s="678">
        <f t="shared" ca="1" si="632"/>
        <v>3652.7207191418961</v>
      </c>
      <c r="S3673" s="678">
        <f t="shared" ca="1" si="632"/>
        <v>75.665421149602153</v>
      </c>
      <c r="T3673" s="678">
        <f t="shared" ca="1" si="632"/>
        <v>2575.372296819678</v>
      </c>
      <c r="U3673" s="678">
        <f t="shared" ca="1" si="631"/>
        <v>0</v>
      </c>
      <c r="V3673" s="678">
        <f t="shared" ca="1" si="631"/>
        <v>370.38635680054557</v>
      </c>
      <c r="W3673" s="678">
        <f t="shared" ca="1" si="631"/>
        <v>40560.897223280328</v>
      </c>
      <c r="X3673" s="678">
        <f t="shared" ca="1" si="631"/>
        <v>0</v>
      </c>
      <c r="Y3673" s="678">
        <f t="shared" ca="1" si="631"/>
        <v>0</v>
      </c>
      <c r="Z3673" s="678">
        <f t="shared" ca="1" si="631"/>
        <v>0</v>
      </c>
      <c r="AA3673" t="str">
        <f t="shared" si="628"/>
        <v>ASR_CMS_19</v>
      </c>
      <c r="AB3673" s="957">
        <f t="shared" si="629"/>
        <v>45406</v>
      </c>
      <c r="AC3673" t="str">
        <f t="shared" si="630"/>
        <v>Unaudited</v>
      </c>
    </row>
    <row r="3674" spans="1:29" x14ac:dyDescent="0.25">
      <c r="A3674" t="s">
        <v>421</v>
      </c>
      <c r="B3674" t="s">
        <v>1380</v>
      </c>
      <c r="C3674" t="s">
        <v>1381</v>
      </c>
      <c r="D3674">
        <v>1900</v>
      </c>
      <c r="E3674" s="957">
        <v>1</v>
      </c>
      <c r="F3674" t="s">
        <v>439</v>
      </c>
      <c r="G3674" s="957">
        <v>91</v>
      </c>
      <c r="H3674" t="s">
        <v>390</v>
      </c>
      <c r="I3674" s="937" t="s">
        <v>489</v>
      </c>
      <c r="J3674" s="937" t="s">
        <v>445</v>
      </c>
      <c r="K3674" s="937" t="s">
        <v>915</v>
      </c>
      <c r="L3674" s="937" t="s">
        <v>916</v>
      </c>
      <c r="M3674" s="958" t="s">
        <v>915</v>
      </c>
      <c r="N3674" s="678">
        <f t="shared" ca="1" si="627"/>
        <v>6063.82</v>
      </c>
      <c r="O3674" s="678">
        <f t="shared" ca="1" si="632"/>
        <v>2815.23</v>
      </c>
      <c r="P3674" s="678">
        <f t="shared" ca="1" si="632"/>
        <v>0</v>
      </c>
      <c r="Q3674" s="678">
        <f t="shared" ca="1" si="632"/>
        <v>0</v>
      </c>
      <c r="R3674" s="678">
        <f t="shared" ca="1" si="632"/>
        <v>0</v>
      </c>
      <c r="S3674" s="678">
        <f t="shared" ca="1" si="632"/>
        <v>0</v>
      </c>
      <c r="T3674" s="678">
        <f t="shared" ca="1" si="632"/>
        <v>0</v>
      </c>
      <c r="U3674" s="678">
        <f t="shared" ca="1" si="631"/>
        <v>0</v>
      </c>
      <c r="V3674" s="678">
        <f t="shared" ca="1" si="631"/>
        <v>3248.5899999999997</v>
      </c>
      <c r="W3674" s="678">
        <f t="shared" ca="1" si="631"/>
        <v>0</v>
      </c>
      <c r="X3674" s="678">
        <f t="shared" ca="1" si="631"/>
        <v>0</v>
      </c>
      <c r="Y3674" s="678">
        <f t="shared" ca="1" si="631"/>
        <v>0</v>
      </c>
      <c r="Z3674" s="678">
        <f t="shared" ca="1" si="631"/>
        <v>0</v>
      </c>
      <c r="AA3674" t="str">
        <f t="shared" si="628"/>
        <v>ASR_CMS_19</v>
      </c>
      <c r="AB3674" s="957">
        <f t="shared" si="629"/>
        <v>45406</v>
      </c>
      <c r="AC3674" t="str">
        <f t="shared" si="630"/>
        <v>Unaudited</v>
      </c>
    </row>
    <row r="3675" spans="1:29" x14ac:dyDescent="0.25">
      <c r="A3675" t="s">
        <v>421</v>
      </c>
      <c r="B3675" t="s">
        <v>1380</v>
      </c>
      <c r="C3675" t="s">
        <v>1381</v>
      </c>
      <c r="D3675">
        <v>1900</v>
      </c>
      <c r="E3675" s="957">
        <v>1</v>
      </c>
      <c r="F3675" t="s">
        <v>439</v>
      </c>
      <c r="G3675" s="957">
        <v>91</v>
      </c>
      <c r="H3675" t="s">
        <v>390</v>
      </c>
      <c r="I3675" s="937" t="s">
        <v>489</v>
      </c>
      <c r="J3675" s="937" t="s">
        <v>445</v>
      </c>
      <c r="K3675" s="937" t="s">
        <v>915</v>
      </c>
      <c r="L3675" s="937" t="s">
        <v>917</v>
      </c>
      <c r="M3675" s="958" t="s">
        <v>920</v>
      </c>
      <c r="N3675" s="678">
        <f t="shared" ca="1" si="627"/>
        <v>2.1879237685520598</v>
      </c>
      <c r="O3675" s="678">
        <f t="shared" ca="1" si="632"/>
        <v>1.0157802558355651</v>
      </c>
      <c r="P3675" s="678">
        <f t="shared" ca="1" si="632"/>
        <v>0</v>
      </c>
      <c r="Q3675" s="678">
        <f t="shared" ca="1" si="632"/>
        <v>0</v>
      </c>
      <c r="R3675" s="678">
        <f t="shared" ca="1" si="632"/>
        <v>0</v>
      </c>
      <c r="S3675" s="678">
        <f t="shared" ca="1" si="632"/>
        <v>0</v>
      </c>
      <c r="T3675" s="678">
        <f t="shared" ca="1" si="632"/>
        <v>0</v>
      </c>
      <c r="U3675" s="678">
        <f t="shared" ca="1" si="631"/>
        <v>0</v>
      </c>
      <c r="V3675" s="678">
        <f t="shared" ca="1" si="631"/>
        <v>1.172143512716495</v>
      </c>
      <c r="W3675" s="678">
        <f t="shared" ca="1" si="631"/>
        <v>0</v>
      </c>
      <c r="X3675" s="678">
        <f t="shared" ca="1" si="631"/>
        <v>0</v>
      </c>
      <c r="Y3675" s="678">
        <f t="shared" ca="1" si="631"/>
        <v>0</v>
      </c>
      <c r="Z3675" s="678">
        <f t="shared" ca="1" si="631"/>
        <v>0</v>
      </c>
      <c r="AA3675" t="str">
        <f t="shared" si="628"/>
        <v>ASR_CMS_19</v>
      </c>
      <c r="AB3675" s="957">
        <f t="shared" si="629"/>
        <v>45406</v>
      </c>
      <c r="AC3675" t="str">
        <f t="shared" si="630"/>
        <v>Unaudited</v>
      </c>
    </row>
    <row r="3676" spans="1:29" x14ac:dyDescent="0.25">
      <c r="A3676" t="s">
        <v>421</v>
      </c>
      <c r="B3676" t="s">
        <v>1380</v>
      </c>
      <c r="C3676" t="s">
        <v>1381</v>
      </c>
      <c r="D3676">
        <v>1900</v>
      </c>
      <c r="E3676" s="957">
        <v>1</v>
      </c>
      <c r="F3676" t="s">
        <v>439</v>
      </c>
      <c r="G3676" s="957">
        <v>91</v>
      </c>
      <c r="H3676" t="s">
        <v>390</v>
      </c>
      <c r="I3676" s="937" t="s">
        <v>489</v>
      </c>
      <c r="J3676" s="937" t="s">
        <v>445</v>
      </c>
      <c r="K3676" s="937" t="s">
        <v>915</v>
      </c>
      <c r="L3676" s="937" t="s">
        <v>918</v>
      </c>
      <c r="M3676" s="958" t="s">
        <v>921</v>
      </c>
      <c r="N3676" s="678">
        <f t="shared" ca="1" si="627"/>
        <v>-25.387932391474713</v>
      </c>
      <c r="O3676" s="678">
        <f t="shared" ca="1" si="632"/>
        <v>-5.0827517872348809</v>
      </c>
      <c r="P3676" s="678">
        <f t="shared" ca="1" si="632"/>
        <v>-0.54556993131123055</v>
      </c>
      <c r="Q3676" s="678">
        <f t="shared" ca="1" si="632"/>
        <v>-7.421698314836692</v>
      </c>
      <c r="R3676" s="678">
        <f t="shared" ca="1" si="632"/>
        <v>-0.95409988383108113</v>
      </c>
      <c r="S3676" s="678">
        <f t="shared" ca="1" si="632"/>
        <v>-1.9763999243233906E-2</v>
      </c>
      <c r="T3676" s="678">
        <f t="shared" ca="1" si="632"/>
        <v>-0.67269375299918377</v>
      </c>
      <c r="U3676" s="678">
        <f t="shared" ca="1" si="631"/>
        <v>0</v>
      </c>
      <c r="V3676" s="678">
        <f t="shared" ca="1" si="631"/>
        <v>-9.6745852521414752E-2</v>
      </c>
      <c r="W3676" s="678">
        <f t="shared" ca="1" si="631"/>
        <v>-10.594608869496996</v>
      </c>
      <c r="X3676" s="678">
        <f t="shared" ca="1" si="631"/>
        <v>0</v>
      </c>
      <c r="Y3676" s="678">
        <f t="shared" ca="1" si="631"/>
        <v>0</v>
      </c>
      <c r="Z3676" s="678">
        <f t="shared" ca="1" si="631"/>
        <v>0</v>
      </c>
      <c r="AA3676" t="str">
        <f t="shared" si="628"/>
        <v>ASR_CMS_19</v>
      </c>
      <c r="AB3676" s="957">
        <f t="shared" si="629"/>
        <v>45406</v>
      </c>
      <c r="AC3676" t="str">
        <f t="shared" si="630"/>
        <v>Unaudited</v>
      </c>
    </row>
    <row r="3677" spans="1:29" x14ac:dyDescent="0.25">
      <c r="A3677" t="s">
        <v>421</v>
      </c>
      <c r="B3677" t="s">
        <v>1380</v>
      </c>
      <c r="C3677" t="s">
        <v>1381</v>
      </c>
      <c r="D3677">
        <v>1900</v>
      </c>
      <c r="E3677" s="957">
        <v>1</v>
      </c>
      <c r="F3677" t="s">
        <v>439</v>
      </c>
      <c r="G3677" s="957">
        <v>91</v>
      </c>
      <c r="H3677" t="s">
        <v>390</v>
      </c>
      <c r="I3677" s="937" t="s">
        <v>489</v>
      </c>
      <c r="J3677" s="937" t="s">
        <v>445</v>
      </c>
      <c r="K3677" s="937" t="s">
        <v>446</v>
      </c>
      <c r="L3677" s="937">
        <v>5.0999999999999996</v>
      </c>
      <c r="M3677" s="958" t="s">
        <v>37</v>
      </c>
      <c r="N3677" s="678">
        <f t="shared" ca="1" si="627"/>
        <v>670764.81999999983</v>
      </c>
      <c r="O3677" s="678">
        <f t="shared" ca="1" si="632"/>
        <v>260748.02999999997</v>
      </c>
      <c r="P3677" s="678">
        <f t="shared" ca="1" si="632"/>
        <v>144889.42999999993</v>
      </c>
      <c r="Q3677" s="678">
        <f t="shared" ca="1" si="632"/>
        <v>120528.84000000001</v>
      </c>
      <c r="R3677" s="678">
        <f t="shared" ca="1" si="632"/>
        <v>98278.699999999983</v>
      </c>
      <c r="S3677" s="678">
        <f t="shared" ca="1" si="632"/>
        <v>2761.45</v>
      </c>
      <c r="T3677" s="678">
        <f t="shared" ca="1" si="632"/>
        <v>37091.399999999994</v>
      </c>
      <c r="U3677" s="678">
        <f t="shared" ca="1" si="631"/>
        <v>0</v>
      </c>
      <c r="V3677" s="678">
        <f t="shared" ca="1" si="631"/>
        <v>2106</v>
      </c>
      <c r="W3677" s="678">
        <f t="shared" ca="1" si="631"/>
        <v>4360.9699999999993</v>
      </c>
      <c r="X3677" s="678">
        <f t="shared" ca="1" si="631"/>
        <v>0</v>
      </c>
      <c r="Y3677" s="678">
        <f t="shared" ca="1" si="631"/>
        <v>0</v>
      </c>
      <c r="Z3677" s="678">
        <f t="shared" ca="1" si="631"/>
        <v>0</v>
      </c>
      <c r="AA3677" t="str">
        <f t="shared" si="628"/>
        <v>ASR_CMS_19</v>
      </c>
      <c r="AB3677" s="957">
        <f t="shared" si="629"/>
        <v>45406</v>
      </c>
      <c r="AC3677" t="str">
        <f t="shared" si="630"/>
        <v>Unaudited</v>
      </c>
    </row>
    <row r="3678" spans="1:29" ht="30" x14ac:dyDescent="0.25">
      <c r="A3678" t="s">
        <v>421</v>
      </c>
      <c r="B3678" t="s">
        <v>1380</v>
      </c>
      <c r="C3678" t="s">
        <v>1381</v>
      </c>
      <c r="D3678">
        <v>1900</v>
      </c>
      <c r="E3678" s="957">
        <v>1</v>
      </c>
      <c r="F3678" t="s">
        <v>439</v>
      </c>
      <c r="G3678" s="957">
        <v>91</v>
      </c>
      <c r="H3678" t="s">
        <v>390</v>
      </c>
      <c r="I3678" s="937" t="s">
        <v>489</v>
      </c>
      <c r="J3678" s="937" t="s">
        <v>445</v>
      </c>
      <c r="K3678" s="937" t="s">
        <v>446</v>
      </c>
      <c r="L3678" s="937">
        <v>5.2</v>
      </c>
      <c r="M3678" s="958" t="s">
        <v>304</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ASR_CMS_19</v>
      </c>
      <c r="AB3678" s="957">
        <f t="shared" si="629"/>
        <v>45406</v>
      </c>
      <c r="AC3678" t="str">
        <f t="shared" si="630"/>
        <v>Unaudited</v>
      </c>
    </row>
    <row r="3679" spans="1:29" ht="30" x14ac:dyDescent="0.25">
      <c r="A3679" t="s">
        <v>421</v>
      </c>
      <c r="B3679" t="s">
        <v>1380</v>
      </c>
      <c r="C3679" t="s">
        <v>1381</v>
      </c>
      <c r="D3679">
        <v>1900</v>
      </c>
      <c r="E3679" s="957">
        <v>1</v>
      </c>
      <c r="F3679" t="s">
        <v>439</v>
      </c>
      <c r="G3679" s="957">
        <v>91</v>
      </c>
      <c r="H3679" t="s">
        <v>390</v>
      </c>
      <c r="I3679" s="937" t="s">
        <v>489</v>
      </c>
      <c r="J3679" s="937" t="s">
        <v>445</v>
      </c>
      <c r="K3679" s="937" t="s">
        <v>446</v>
      </c>
      <c r="L3679" s="937">
        <v>5.3</v>
      </c>
      <c r="M3679" s="958" t="s">
        <v>305</v>
      </c>
      <c r="N3679" s="678">
        <f t="shared" ca="1" si="627"/>
        <v>1207.1786843454695</v>
      </c>
      <c r="O3679" s="678">
        <f t="shared" ca="1" si="632"/>
        <v>469.26948822550509</v>
      </c>
      <c r="P3679" s="678">
        <f t="shared" ca="1" si="632"/>
        <v>260.75820655437025</v>
      </c>
      <c r="Q3679" s="678">
        <f t="shared" ca="1" si="632"/>
        <v>216.91633514245066</v>
      </c>
      <c r="R3679" s="678">
        <f t="shared" ca="1" si="632"/>
        <v>176.87265078270369</v>
      </c>
      <c r="S3679" s="678">
        <f t="shared" ca="1" si="632"/>
        <v>4.9697948945590156</v>
      </c>
      <c r="T3679" s="678">
        <f t="shared" ca="1" si="632"/>
        <v>66.753571620723264</v>
      </c>
      <c r="U3679" s="678">
        <f t="shared" ca="1" si="631"/>
        <v>0</v>
      </c>
      <c r="V3679" s="678">
        <f t="shared" ca="1" si="631"/>
        <v>3.7901783656924031</v>
      </c>
      <c r="W3679" s="678">
        <f t="shared" ca="1" si="631"/>
        <v>7.8484587594651476</v>
      </c>
      <c r="X3679" s="678">
        <f t="shared" ca="1" si="631"/>
        <v>0</v>
      </c>
      <c r="Y3679" s="678">
        <f t="shared" ca="1" si="631"/>
        <v>0</v>
      </c>
      <c r="Z3679" s="678">
        <f t="shared" ca="1" si="631"/>
        <v>0</v>
      </c>
      <c r="AA3679" t="str">
        <f t="shared" si="628"/>
        <v>ASR_CMS_19</v>
      </c>
      <c r="AB3679" s="957">
        <f t="shared" si="629"/>
        <v>45406</v>
      </c>
      <c r="AC3679" t="str">
        <f t="shared" si="630"/>
        <v>Unaudited</v>
      </c>
    </row>
    <row r="3680" spans="1:29" x14ac:dyDescent="0.25">
      <c r="A3680" t="s">
        <v>421</v>
      </c>
      <c r="B3680" t="s">
        <v>1380</v>
      </c>
      <c r="C3680" t="s">
        <v>1381</v>
      </c>
      <c r="D3680">
        <v>1900</v>
      </c>
      <c r="E3680" s="957">
        <v>1</v>
      </c>
      <c r="F3680" t="s">
        <v>439</v>
      </c>
      <c r="G3680" s="957">
        <v>91</v>
      </c>
      <c r="H3680" t="s">
        <v>390</v>
      </c>
      <c r="I3680" s="937" t="s">
        <v>489</v>
      </c>
      <c r="J3680" s="937" t="s">
        <v>445</v>
      </c>
      <c r="K3680" s="937" t="s">
        <v>446</v>
      </c>
      <c r="L3680" s="937" t="s">
        <v>82</v>
      </c>
      <c r="M3680" s="958" t="s">
        <v>454</v>
      </c>
      <c r="N3680" s="678">
        <f t="shared" ca="1" si="627"/>
        <v>-1861.3341436309506</v>
      </c>
      <c r="O3680" s="678">
        <f t="shared" ca="1" si="632"/>
        <v>-372.64552698897324</v>
      </c>
      <c r="P3680" s="678">
        <f t="shared" ca="1" si="632"/>
        <v>-39.998843751017205</v>
      </c>
      <c r="Q3680" s="678">
        <f t="shared" ca="1" si="632"/>
        <v>-544.12703894597814</v>
      </c>
      <c r="R3680" s="678">
        <f t="shared" ca="1" si="632"/>
        <v>-69.950504941688862</v>
      </c>
      <c r="S3680" s="678">
        <f t="shared" ca="1" si="632"/>
        <v>-1.4490115240136991</v>
      </c>
      <c r="T3680" s="678">
        <f t="shared" ca="1" si="632"/>
        <v>-49.319016269520411</v>
      </c>
      <c r="U3680" s="678">
        <f t="shared" ca="1" si="631"/>
        <v>0</v>
      </c>
      <c r="V3680" s="678">
        <f t="shared" ca="1" si="631"/>
        <v>-7.0929903142984383</v>
      </c>
      <c r="W3680" s="678">
        <f t="shared" ca="1" si="631"/>
        <v>-776.7512108954603</v>
      </c>
      <c r="X3680" s="678">
        <f t="shared" ca="1" si="631"/>
        <v>0</v>
      </c>
      <c r="Y3680" s="678">
        <f t="shared" ca="1" si="631"/>
        <v>0</v>
      </c>
      <c r="Z3680" s="678">
        <f t="shared" ca="1" si="631"/>
        <v>0</v>
      </c>
      <c r="AA3680" t="str">
        <f t="shared" si="628"/>
        <v>ASR_CMS_19</v>
      </c>
      <c r="AB3680" s="957">
        <f t="shared" si="629"/>
        <v>45406</v>
      </c>
      <c r="AC3680" t="str">
        <f t="shared" si="630"/>
        <v>Unaudited</v>
      </c>
    </row>
    <row r="3681" spans="1:29" x14ac:dyDescent="0.25">
      <c r="A3681" t="s">
        <v>421</v>
      </c>
      <c r="B3681" t="s">
        <v>1380</v>
      </c>
      <c r="C3681" t="s">
        <v>1381</v>
      </c>
      <c r="D3681">
        <v>1900</v>
      </c>
      <c r="E3681" s="957">
        <v>1</v>
      </c>
      <c r="F3681" t="s">
        <v>439</v>
      </c>
      <c r="G3681" s="957">
        <v>91</v>
      </c>
      <c r="H3681" t="s">
        <v>390</v>
      </c>
      <c r="I3681" s="937" t="s">
        <v>489</v>
      </c>
      <c r="J3681" s="937" t="s">
        <v>445</v>
      </c>
      <c r="K3681" s="937" t="s">
        <v>447</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ASR_CMS_19</v>
      </c>
      <c r="AB3681" s="957">
        <f t="shared" si="629"/>
        <v>45406</v>
      </c>
      <c r="AC3681" t="str">
        <f t="shared" si="630"/>
        <v>Unaudited</v>
      </c>
    </row>
    <row r="3682" spans="1:29" x14ac:dyDescent="0.25">
      <c r="A3682" t="s">
        <v>421</v>
      </c>
      <c r="B3682" t="s">
        <v>1380</v>
      </c>
      <c r="C3682" t="s">
        <v>1381</v>
      </c>
      <c r="D3682">
        <v>1900</v>
      </c>
      <c r="E3682" s="957">
        <v>1</v>
      </c>
      <c r="F3682" t="s">
        <v>439</v>
      </c>
      <c r="G3682" s="957">
        <v>91</v>
      </c>
      <c r="H3682" t="s">
        <v>390</v>
      </c>
      <c r="I3682" s="937" t="s">
        <v>489</v>
      </c>
      <c r="J3682" s="937" t="s">
        <v>445</v>
      </c>
      <c r="K3682" s="937" t="s">
        <v>447</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ASR_CMS_19</v>
      </c>
      <c r="AB3682" s="957">
        <f t="shared" si="629"/>
        <v>45406</v>
      </c>
      <c r="AC3682" t="str">
        <f t="shared" si="630"/>
        <v>Unaudited</v>
      </c>
    </row>
    <row r="3683" spans="1:29" x14ac:dyDescent="0.25">
      <c r="A3683" t="s">
        <v>421</v>
      </c>
      <c r="B3683" t="s">
        <v>1380</v>
      </c>
      <c r="C3683" t="s">
        <v>1381</v>
      </c>
      <c r="D3683">
        <v>1900</v>
      </c>
      <c r="E3683" s="957">
        <v>1</v>
      </c>
      <c r="F3683" t="s">
        <v>439</v>
      </c>
      <c r="G3683" s="957">
        <v>91</v>
      </c>
      <c r="H3683" t="s">
        <v>390</v>
      </c>
      <c r="I3683" s="958" t="s">
        <v>489</v>
      </c>
      <c r="J3683" s="958" t="s">
        <v>445</v>
      </c>
      <c r="K3683" s="958" t="s">
        <v>447</v>
      </c>
      <c r="L3683" s="937">
        <v>6.3</v>
      </c>
      <c r="M3683" s="958" t="s">
        <v>185</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ASR_CMS_19</v>
      </c>
      <c r="AB3683" s="957">
        <f t="shared" si="629"/>
        <v>45406</v>
      </c>
      <c r="AC3683" t="str">
        <f t="shared" si="630"/>
        <v>Unaudited</v>
      </c>
    </row>
    <row r="3684" spans="1:29" x14ac:dyDescent="0.25">
      <c r="A3684" t="s">
        <v>421</v>
      </c>
      <c r="B3684" t="s">
        <v>1380</v>
      </c>
      <c r="C3684" t="s">
        <v>1381</v>
      </c>
      <c r="D3684">
        <v>1900</v>
      </c>
      <c r="E3684" s="957">
        <v>1</v>
      </c>
      <c r="F3684" t="s">
        <v>439</v>
      </c>
      <c r="G3684" s="957">
        <v>91</v>
      </c>
      <c r="H3684" t="s">
        <v>390</v>
      </c>
      <c r="I3684" s="937" t="s">
        <v>489</v>
      </c>
      <c r="J3684" s="937" t="s">
        <v>445</v>
      </c>
      <c r="K3684" s="937" t="s">
        <v>447</v>
      </c>
      <c r="L3684" s="937" t="s">
        <v>87</v>
      </c>
      <c r="M3684" s="962" t="s">
        <v>455</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ASR_CMS_19</v>
      </c>
      <c r="AB3684" s="957">
        <f t="shared" si="629"/>
        <v>45406</v>
      </c>
      <c r="AC3684" t="str">
        <f t="shared" si="630"/>
        <v>Unaudited</v>
      </c>
    </row>
    <row r="3685" spans="1:29" x14ac:dyDescent="0.25">
      <c r="A3685" t="s">
        <v>421</v>
      </c>
      <c r="B3685" t="s">
        <v>1380</v>
      </c>
      <c r="C3685" t="s">
        <v>1381</v>
      </c>
      <c r="D3685">
        <v>1900</v>
      </c>
      <c r="E3685" s="957">
        <v>1</v>
      </c>
      <c r="F3685" t="s">
        <v>439</v>
      </c>
      <c r="G3685" s="957">
        <v>91</v>
      </c>
      <c r="H3685" t="s">
        <v>390</v>
      </c>
      <c r="I3685" s="937" t="s">
        <v>489</v>
      </c>
      <c r="J3685" s="937" t="s">
        <v>445</v>
      </c>
      <c r="K3685" s="937" t="s">
        <v>448</v>
      </c>
      <c r="L3685" s="937">
        <v>7.1</v>
      </c>
      <c r="M3685" s="962" t="s">
        <v>20</v>
      </c>
      <c r="N3685" s="678">
        <f t="shared" ca="1" si="627"/>
        <v>1025547.2899999998</v>
      </c>
      <c r="O3685" s="678">
        <f t="shared" ca="1" si="634"/>
        <v>216097.18453436092</v>
      </c>
      <c r="P3685" s="678">
        <f t="shared" ca="1" si="634"/>
        <v>13923.41458134725</v>
      </c>
      <c r="Q3685" s="678">
        <f t="shared" ca="1" si="634"/>
        <v>522579.72162732831</v>
      </c>
      <c r="R3685" s="678">
        <f t="shared" ca="1" si="634"/>
        <v>31924.515545549395</v>
      </c>
      <c r="S3685" s="678">
        <f t="shared" ca="1" si="634"/>
        <v>2999.4694168919405</v>
      </c>
      <c r="T3685" s="678">
        <f t="shared" ca="1" si="634"/>
        <v>69195.837468734171</v>
      </c>
      <c r="U3685" s="678">
        <f t="shared" ca="1" si="633"/>
        <v>0</v>
      </c>
      <c r="V3685" s="678">
        <f t="shared" ca="1" si="633"/>
        <v>3936.9247248349002</v>
      </c>
      <c r="W3685" s="678">
        <f t="shared" ca="1" si="633"/>
        <v>164890.22210095305</v>
      </c>
      <c r="X3685" s="678">
        <f t="shared" ca="1" si="633"/>
        <v>0</v>
      </c>
      <c r="Y3685" s="678">
        <f t="shared" ca="1" si="633"/>
        <v>0</v>
      </c>
      <c r="Z3685" s="678">
        <f t="shared" ca="1" si="633"/>
        <v>0</v>
      </c>
      <c r="AA3685" t="str">
        <f t="shared" si="628"/>
        <v>ASR_CMS_19</v>
      </c>
      <c r="AB3685" s="957">
        <f t="shared" si="629"/>
        <v>45406</v>
      </c>
      <c r="AC3685" t="str">
        <f t="shared" si="630"/>
        <v>Unaudited</v>
      </c>
    </row>
    <row r="3686" spans="1:29" x14ac:dyDescent="0.25">
      <c r="A3686" t="s">
        <v>421</v>
      </c>
      <c r="B3686" t="s">
        <v>1380</v>
      </c>
      <c r="C3686" t="s">
        <v>1381</v>
      </c>
      <c r="D3686">
        <v>1900</v>
      </c>
      <c r="E3686" s="957">
        <v>1</v>
      </c>
      <c r="F3686" t="s">
        <v>439</v>
      </c>
      <c r="G3686" s="957">
        <v>91</v>
      </c>
      <c r="H3686" t="s">
        <v>390</v>
      </c>
      <c r="I3686" s="937" t="s">
        <v>489</v>
      </c>
      <c r="J3686" s="937" t="s">
        <v>445</v>
      </c>
      <c r="K3686" s="937" t="s">
        <v>448</v>
      </c>
      <c r="L3686" s="937">
        <v>7.2</v>
      </c>
      <c r="M3686" s="962"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ASR_CMS_19</v>
      </c>
      <c r="AB3686" s="957">
        <f t="shared" si="629"/>
        <v>45406</v>
      </c>
      <c r="AC3686" t="str">
        <f t="shared" si="630"/>
        <v>Unaudited</v>
      </c>
    </row>
    <row r="3687" spans="1:29" x14ac:dyDescent="0.25">
      <c r="A3687" t="s">
        <v>421</v>
      </c>
      <c r="B3687" t="s">
        <v>1380</v>
      </c>
      <c r="C3687" t="s">
        <v>1381</v>
      </c>
      <c r="D3687">
        <v>1900</v>
      </c>
      <c r="E3687" s="957">
        <v>1</v>
      </c>
      <c r="F3687" t="s">
        <v>439</v>
      </c>
      <c r="G3687" s="957">
        <v>91</v>
      </c>
      <c r="H3687" t="s">
        <v>390</v>
      </c>
      <c r="I3687" s="937" t="s">
        <v>489</v>
      </c>
      <c r="J3687" s="937" t="s">
        <v>445</v>
      </c>
      <c r="K3687" s="937" t="s">
        <v>448</v>
      </c>
      <c r="L3687" s="937">
        <v>7.3</v>
      </c>
      <c r="M3687" s="962" t="s">
        <v>156</v>
      </c>
      <c r="N3687" s="678">
        <f t="shared" ca="1" si="627"/>
        <v>2.4143877730882357</v>
      </c>
      <c r="O3687" s="678">
        <f t="shared" ca="1" si="634"/>
        <v>0.53585534311000205</v>
      </c>
      <c r="P3687" s="678">
        <f t="shared" ca="1" si="634"/>
        <v>0.20452048653440172</v>
      </c>
      <c r="Q3687" s="678">
        <f t="shared" ca="1" si="634"/>
        <v>0.9443307634778273</v>
      </c>
      <c r="R3687" s="678">
        <f t="shared" ca="1" si="634"/>
        <v>0.24801650568520592</v>
      </c>
      <c r="S3687" s="678">
        <f t="shared" ca="1" si="634"/>
        <v>7.5590275950904642E-3</v>
      </c>
      <c r="T3687" s="678">
        <f t="shared" ca="1" si="634"/>
        <v>9.2919003120486135E-2</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3.2204893476719509E-2</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0.34898175008850241</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ASR_CMS_19</v>
      </c>
      <c r="AB3687" s="957">
        <f t="shared" si="629"/>
        <v>45406</v>
      </c>
      <c r="AC3687" t="str">
        <f t="shared" si="630"/>
        <v>Unaudited</v>
      </c>
    </row>
    <row r="3688" spans="1:29" x14ac:dyDescent="0.25">
      <c r="A3688" t="s">
        <v>421</v>
      </c>
      <c r="B3688" t="s">
        <v>1380</v>
      </c>
      <c r="C3688" t="s">
        <v>1381</v>
      </c>
      <c r="D3688">
        <v>1900</v>
      </c>
      <c r="E3688" s="957">
        <v>1</v>
      </c>
      <c r="F3688" t="s">
        <v>439</v>
      </c>
      <c r="G3688" s="957">
        <v>91</v>
      </c>
      <c r="H3688" t="s">
        <v>390</v>
      </c>
      <c r="I3688" s="937" t="s">
        <v>489</v>
      </c>
      <c r="J3688" s="937" t="s">
        <v>445</v>
      </c>
      <c r="K3688" s="937" t="s">
        <v>448</v>
      </c>
      <c r="L3688" s="937" t="s">
        <v>91</v>
      </c>
      <c r="M3688" s="962" t="s">
        <v>456</v>
      </c>
      <c r="N3688" s="678">
        <f t="shared" ca="1" si="627"/>
        <v>-70.226219877059975</v>
      </c>
      <c r="O3688" s="678">
        <f t="shared" ca="1" si="634"/>
        <v>-14.05953187076935</v>
      </c>
      <c r="P3688" s="678">
        <f t="shared" ca="1" si="634"/>
        <v>-1.5091151718775107</v>
      </c>
      <c r="Q3688" s="678">
        <f t="shared" ca="1" si="634"/>
        <v>-20.529352673632676</v>
      </c>
      <c r="R3688" s="678">
        <f t="shared" ca="1" si="634"/>
        <v>-2.6391604953658407</v>
      </c>
      <c r="S3688" s="678">
        <f t="shared" ca="1" si="634"/>
        <v>-5.466971217283792E-2</v>
      </c>
      <c r="T3688" s="678">
        <f t="shared" ca="1" si="634"/>
        <v>-1.8607556802817398</v>
      </c>
      <c r="U3688" s="678">
        <f t="shared" ca="1" si="635"/>
        <v>0</v>
      </c>
      <c r="V3688" s="678">
        <f t="shared" ca="1" si="635"/>
        <v>-0.26761121806216687</v>
      </c>
      <c r="W3688" s="678">
        <f t="shared" ca="1" si="636"/>
        <v>-29.30602305489785</v>
      </c>
      <c r="X3688" s="678">
        <f t="shared" ca="1" si="637"/>
        <v>0</v>
      </c>
      <c r="Y3688" s="678">
        <f t="shared" ca="1" si="637"/>
        <v>0</v>
      </c>
      <c r="Z3688" s="678">
        <f t="shared" ca="1" si="637"/>
        <v>0</v>
      </c>
      <c r="AA3688" t="str">
        <f t="shared" si="628"/>
        <v>ASR_CMS_19</v>
      </c>
      <c r="AB3688" s="957">
        <f t="shared" si="629"/>
        <v>45406</v>
      </c>
      <c r="AC3688" t="str">
        <f t="shared" si="630"/>
        <v>Unaudited</v>
      </c>
    </row>
    <row r="3689" spans="1:29" x14ac:dyDescent="0.25">
      <c r="A3689" t="s">
        <v>421</v>
      </c>
      <c r="B3689" t="s">
        <v>1380</v>
      </c>
      <c r="C3689" t="s">
        <v>1381</v>
      </c>
      <c r="D3689">
        <v>1900</v>
      </c>
      <c r="E3689" s="957">
        <v>1</v>
      </c>
      <c r="F3689" t="s">
        <v>439</v>
      </c>
      <c r="G3689" s="957">
        <v>91</v>
      </c>
      <c r="H3689" t="s">
        <v>390</v>
      </c>
      <c r="I3689" s="937" t="s">
        <v>489</v>
      </c>
      <c r="J3689" s="937" t="s">
        <v>445</v>
      </c>
      <c r="K3689" s="937" t="s">
        <v>449</v>
      </c>
      <c r="L3689" s="937">
        <v>8.1</v>
      </c>
      <c r="M3689" s="962" t="s">
        <v>22</v>
      </c>
      <c r="N3689" s="678">
        <f t="shared" ca="1" si="627"/>
        <v>9089535.2101365346</v>
      </c>
      <c r="O3689" s="678">
        <f t="shared" ca="1" si="634"/>
        <v>3033017.947291838</v>
      </c>
      <c r="P3689" s="678">
        <f t="shared" ca="1" si="634"/>
        <v>572246.41979234293</v>
      </c>
      <c r="Q3689" s="678">
        <f t="shared" ca="1" si="634"/>
        <v>2899186.6477961014</v>
      </c>
      <c r="R3689" s="678">
        <f t="shared" ca="1" si="634"/>
        <v>733166.52818213205</v>
      </c>
      <c r="S3689" s="678">
        <f t="shared" ca="1" si="634"/>
        <v>1081.5128489340609</v>
      </c>
      <c r="T3689" s="678">
        <f t="shared" ca="1" si="634"/>
        <v>205115.20564072134</v>
      </c>
      <c r="U3689" s="678">
        <f t="shared" ca="1" si="635"/>
        <v>0</v>
      </c>
      <c r="V3689" s="678">
        <f t="shared" ca="1" si="635"/>
        <v>160275.15890775813</v>
      </c>
      <c r="W3689" s="678">
        <f t="shared" ca="1" si="636"/>
        <v>1485445.7896767061</v>
      </c>
      <c r="X3689" s="678">
        <f t="shared" ca="1" si="637"/>
        <v>0</v>
      </c>
      <c r="Y3689" s="678">
        <f t="shared" ca="1" si="637"/>
        <v>0</v>
      </c>
      <c r="Z3689" s="678">
        <f t="shared" ca="1" si="637"/>
        <v>0</v>
      </c>
      <c r="AA3689" t="str">
        <f t="shared" si="628"/>
        <v>ASR_CMS_19</v>
      </c>
      <c r="AB3689" s="957">
        <f t="shared" si="629"/>
        <v>45406</v>
      </c>
      <c r="AC3689" t="str">
        <f t="shared" si="630"/>
        <v>Unaudited</v>
      </c>
    </row>
    <row r="3690" spans="1:29" x14ac:dyDescent="0.25">
      <c r="A3690" t="s">
        <v>421</v>
      </c>
      <c r="B3690" t="s">
        <v>1380</v>
      </c>
      <c r="C3690" t="s">
        <v>1381</v>
      </c>
      <c r="D3690">
        <v>1900</v>
      </c>
      <c r="E3690" s="957">
        <v>1</v>
      </c>
      <c r="F3690" t="s">
        <v>439</v>
      </c>
      <c r="G3690" s="957">
        <v>91</v>
      </c>
      <c r="H3690" t="s">
        <v>390</v>
      </c>
      <c r="I3690" s="937" t="s">
        <v>489</v>
      </c>
      <c r="J3690" s="937" t="s">
        <v>445</v>
      </c>
      <c r="K3690" s="937" t="s">
        <v>449</v>
      </c>
      <c r="L3690" s="945" t="s">
        <v>113</v>
      </c>
      <c r="M3690" s="960" t="s">
        <v>444</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ASR_CMS_19</v>
      </c>
      <c r="AB3690" s="957">
        <f t="shared" si="629"/>
        <v>45406</v>
      </c>
      <c r="AC3690" t="str">
        <f t="shared" si="630"/>
        <v>Unaudited</v>
      </c>
    </row>
    <row r="3691" spans="1:29" x14ac:dyDescent="0.25">
      <c r="A3691" t="s">
        <v>421</v>
      </c>
      <c r="B3691" t="s">
        <v>1380</v>
      </c>
      <c r="C3691" t="s">
        <v>1381</v>
      </c>
      <c r="D3691">
        <v>1900</v>
      </c>
      <c r="E3691" s="957">
        <v>1</v>
      </c>
      <c r="F3691" t="s">
        <v>439</v>
      </c>
      <c r="G3691" s="957">
        <v>91</v>
      </c>
      <c r="H3691" t="s">
        <v>390</v>
      </c>
      <c r="I3691" s="962" t="s">
        <v>489</v>
      </c>
      <c r="J3691" s="962" t="s">
        <v>445</v>
      </c>
      <c r="K3691" s="962" t="s">
        <v>449</v>
      </c>
      <c r="L3691" s="937" t="s">
        <v>115</v>
      </c>
      <c r="M3691" s="962" t="s">
        <v>158</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ASR_CMS_19</v>
      </c>
      <c r="AB3691" s="957">
        <f t="shared" si="629"/>
        <v>45406</v>
      </c>
      <c r="AC3691" t="str">
        <f t="shared" si="630"/>
        <v>Unaudited</v>
      </c>
    </row>
    <row r="3692" spans="1:29" x14ac:dyDescent="0.25">
      <c r="A3692" t="s">
        <v>421</v>
      </c>
      <c r="B3692" t="s">
        <v>1380</v>
      </c>
      <c r="C3692" t="s">
        <v>1381</v>
      </c>
      <c r="D3692">
        <v>1900</v>
      </c>
      <c r="E3692" s="957">
        <v>1</v>
      </c>
      <c r="F3692" t="s">
        <v>439</v>
      </c>
      <c r="G3692" s="957">
        <v>91</v>
      </c>
      <c r="H3692" t="s">
        <v>390</v>
      </c>
      <c r="I3692" s="937" t="s">
        <v>489</v>
      </c>
      <c r="J3692" s="937" t="s">
        <v>445</v>
      </c>
      <c r="K3692" s="937" t="s">
        <v>449</v>
      </c>
      <c r="L3692" s="943" t="s">
        <v>116</v>
      </c>
      <c r="M3692" s="963" t="s">
        <v>114</v>
      </c>
      <c r="N3692" s="678">
        <f t="shared" ca="1" si="627"/>
        <v>-26338.629089236882</v>
      </c>
      <c r="O3692" s="678">
        <f t="shared" ca="1" si="638"/>
        <v>-8788.7370352700764</v>
      </c>
      <c r="P3692" s="678">
        <f t="shared" ca="1" si="638"/>
        <v>-1658.1910790934558</v>
      </c>
      <c r="Q3692" s="678">
        <f t="shared" ca="1" si="638"/>
        <v>-8400.9358027034414</v>
      </c>
      <c r="R3692" s="678">
        <f t="shared" ca="1" si="638"/>
        <v>-2124.4872042409579</v>
      </c>
      <c r="S3692" s="678">
        <f t="shared" ca="1" si="638"/>
        <v>-3.1338858505714757</v>
      </c>
      <c r="T3692" s="678">
        <f t="shared" ca="1" si="638"/>
        <v>-594.35968914106411</v>
      </c>
      <c r="U3692" s="678">
        <f t="shared" ca="1" si="638"/>
        <v>0</v>
      </c>
      <c r="V3692" s="678">
        <f t="shared" ca="1" si="638"/>
        <v>-464.42726334150279</v>
      </c>
      <c r="W3692" s="678">
        <f t="shared" ca="1" si="636"/>
        <v>-4304.35712959581</v>
      </c>
      <c r="X3692" s="678">
        <f t="shared" ca="1" si="638"/>
        <v>0</v>
      </c>
      <c r="Y3692" s="678">
        <f t="shared" ca="1" si="638"/>
        <v>0</v>
      </c>
      <c r="Z3692" s="678">
        <f t="shared" ca="1" si="638"/>
        <v>0</v>
      </c>
      <c r="AA3692" t="str">
        <f t="shared" si="628"/>
        <v>ASR_CMS_19</v>
      </c>
      <c r="AB3692" s="957">
        <f t="shared" si="629"/>
        <v>45406</v>
      </c>
      <c r="AC3692" t="str">
        <f t="shared" si="630"/>
        <v>Unaudited</v>
      </c>
    </row>
    <row r="3693" spans="1:29" x14ac:dyDescent="0.25">
      <c r="A3693" t="s">
        <v>421</v>
      </c>
      <c r="B3693" t="s">
        <v>1380</v>
      </c>
      <c r="C3693" t="s">
        <v>1381</v>
      </c>
      <c r="D3693">
        <v>1900</v>
      </c>
      <c r="E3693" s="957">
        <v>1</v>
      </c>
      <c r="F3693" t="s">
        <v>439</v>
      </c>
      <c r="G3693" s="957">
        <v>91</v>
      </c>
      <c r="H3693" t="s">
        <v>390</v>
      </c>
      <c r="I3693" s="937" t="s">
        <v>489</v>
      </c>
      <c r="J3693" s="937" t="s">
        <v>445</v>
      </c>
      <c r="K3693" s="937" t="s">
        <v>449</v>
      </c>
      <c r="L3693" s="943" t="s">
        <v>117</v>
      </c>
      <c r="M3693" s="963" t="s">
        <v>159</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ASR_CMS_19</v>
      </c>
      <c r="AB3693" s="957">
        <f t="shared" si="629"/>
        <v>45406</v>
      </c>
      <c r="AC3693" t="str">
        <f t="shared" si="630"/>
        <v>Unaudited</v>
      </c>
    </row>
    <row r="3694" spans="1:29" x14ac:dyDescent="0.25">
      <c r="A3694" t="s">
        <v>421</v>
      </c>
      <c r="B3694" t="s">
        <v>1380</v>
      </c>
      <c r="C3694" t="s">
        <v>1381</v>
      </c>
      <c r="D3694">
        <v>1900</v>
      </c>
      <c r="E3694" s="957">
        <v>1</v>
      </c>
      <c r="F3694" t="s">
        <v>439</v>
      </c>
      <c r="G3694" s="957">
        <v>91</v>
      </c>
      <c r="H3694" t="s">
        <v>390</v>
      </c>
      <c r="I3694" s="937" t="s">
        <v>489</v>
      </c>
      <c r="J3694" s="937" t="s">
        <v>445</v>
      </c>
      <c r="K3694" s="937" t="s">
        <v>449</v>
      </c>
      <c r="L3694" s="947" t="s">
        <v>160</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ASR_CMS_19</v>
      </c>
      <c r="AB3694" s="957">
        <f t="shared" si="629"/>
        <v>45406</v>
      </c>
      <c r="AC3694" t="str">
        <f t="shared" si="630"/>
        <v>Unaudited</v>
      </c>
    </row>
    <row r="3695" spans="1:29" x14ac:dyDescent="0.25">
      <c r="A3695" t="s">
        <v>421</v>
      </c>
      <c r="B3695" t="s">
        <v>1380</v>
      </c>
      <c r="C3695" t="s">
        <v>1381</v>
      </c>
      <c r="D3695">
        <v>1900</v>
      </c>
      <c r="E3695" s="957">
        <v>1</v>
      </c>
      <c r="F3695" t="s">
        <v>439</v>
      </c>
      <c r="G3695" s="957">
        <v>91</v>
      </c>
      <c r="H3695" t="s">
        <v>390</v>
      </c>
      <c r="I3695" s="963" t="s">
        <v>489</v>
      </c>
      <c r="J3695" s="963" t="s">
        <v>445</v>
      </c>
      <c r="K3695" s="963" t="s">
        <v>449</v>
      </c>
      <c r="L3695" s="943" t="s">
        <v>443</v>
      </c>
      <c r="M3695" s="963" t="s">
        <v>457</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ASR_CMS_19</v>
      </c>
      <c r="AB3695" s="957">
        <f t="shared" si="629"/>
        <v>45406</v>
      </c>
      <c r="AC3695" t="str">
        <f t="shared" si="630"/>
        <v>Unaudited</v>
      </c>
    </row>
    <row r="3696" spans="1:29" ht="30" x14ac:dyDescent="0.25">
      <c r="A3696" t="s">
        <v>421</v>
      </c>
      <c r="B3696" t="s">
        <v>1380</v>
      </c>
      <c r="C3696" t="s">
        <v>1381</v>
      </c>
      <c r="D3696">
        <v>1900</v>
      </c>
      <c r="E3696" s="957">
        <v>1</v>
      </c>
      <c r="F3696" t="s">
        <v>439</v>
      </c>
      <c r="G3696" s="957">
        <v>91</v>
      </c>
      <c r="H3696" t="s">
        <v>390</v>
      </c>
      <c r="I3696" s="937" t="s">
        <v>489</v>
      </c>
      <c r="J3696" s="937" t="s">
        <v>445</v>
      </c>
      <c r="K3696" s="937" t="s">
        <v>450</v>
      </c>
      <c r="L3696" s="937">
        <v>9.1</v>
      </c>
      <c r="M3696" s="962" t="s">
        <v>186</v>
      </c>
      <c r="N3696" s="678">
        <f t="shared" ca="1" si="627"/>
        <v>17465783.590000004</v>
      </c>
      <c r="O3696" s="678">
        <f t="shared" ca="1" si="638"/>
        <v>1611332.6</v>
      </c>
      <c r="P3696" s="678">
        <f t="shared" ca="1" si="638"/>
        <v>178407.03999999998</v>
      </c>
      <c r="Q3696" s="678">
        <f t="shared" ca="1" si="638"/>
        <v>3736037.9500000011</v>
      </c>
      <c r="R3696" s="678">
        <f t="shared" ca="1" si="638"/>
        <v>596738.91999999993</v>
      </c>
      <c r="S3696" s="678">
        <f t="shared" ca="1" si="638"/>
        <v>37025</v>
      </c>
      <c r="T3696" s="678">
        <f t="shared" ca="1" si="638"/>
        <v>254475.51</v>
      </c>
      <c r="U3696" s="678">
        <f t="shared" ca="1" si="638"/>
        <v>0</v>
      </c>
      <c r="V3696" s="678">
        <f t="shared" ca="1" si="638"/>
        <v>0</v>
      </c>
      <c r="W3696" s="678">
        <f t="shared" ca="1" si="636"/>
        <v>11051766.57</v>
      </c>
      <c r="X3696" s="678">
        <f t="shared" ca="1" si="638"/>
        <v>0</v>
      </c>
      <c r="Y3696" s="678">
        <f t="shared" ca="1" si="638"/>
        <v>0</v>
      </c>
      <c r="Z3696" s="678">
        <f t="shared" ca="1" si="638"/>
        <v>0</v>
      </c>
      <c r="AA3696" t="str">
        <f t="shared" si="628"/>
        <v>ASR_CMS_19</v>
      </c>
      <c r="AB3696" s="957">
        <f t="shared" si="629"/>
        <v>45406</v>
      </c>
      <c r="AC3696" t="str">
        <f t="shared" si="630"/>
        <v>Unaudited</v>
      </c>
    </row>
    <row r="3697" spans="1:29" x14ac:dyDescent="0.25">
      <c r="A3697" t="s">
        <v>421</v>
      </c>
      <c r="B3697" t="s">
        <v>1380</v>
      </c>
      <c r="C3697" t="s">
        <v>1381</v>
      </c>
      <c r="D3697">
        <v>1900</v>
      </c>
      <c r="E3697" s="957">
        <v>1</v>
      </c>
      <c r="F3697" t="s">
        <v>439</v>
      </c>
      <c r="G3697" s="957">
        <v>91</v>
      </c>
      <c r="H3697" t="s">
        <v>390</v>
      </c>
      <c r="I3697" s="937" t="s">
        <v>489</v>
      </c>
      <c r="J3697" s="937" t="s">
        <v>445</v>
      </c>
      <c r="K3697" s="937" t="s">
        <v>450</v>
      </c>
      <c r="L3697" s="937" t="s">
        <v>107</v>
      </c>
      <c r="M3697" s="962" t="s">
        <v>187</v>
      </c>
      <c r="N3697" s="678">
        <f t="shared" ca="1" si="627"/>
        <v>35831.839999999997</v>
      </c>
      <c r="O3697" s="678">
        <f t="shared" ca="1" si="638"/>
        <v>24197.040000000001</v>
      </c>
      <c r="P3697" s="678">
        <f t="shared" ca="1" si="638"/>
        <v>0</v>
      </c>
      <c r="Q3697" s="678">
        <f t="shared" ca="1" si="638"/>
        <v>11634.8</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ASR_CMS_19</v>
      </c>
      <c r="AB3697" s="957">
        <f t="shared" si="629"/>
        <v>45406</v>
      </c>
      <c r="AC3697" t="str">
        <f t="shared" si="630"/>
        <v>Unaudited</v>
      </c>
    </row>
    <row r="3698" spans="1:29" x14ac:dyDescent="0.25">
      <c r="A3698" t="s">
        <v>421</v>
      </c>
      <c r="B3698" t="s">
        <v>1380</v>
      </c>
      <c r="C3698" t="s">
        <v>1381</v>
      </c>
      <c r="D3698">
        <v>1900</v>
      </c>
      <c r="E3698" s="957">
        <v>1</v>
      </c>
      <c r="F3698" t="s">
        <v>439</v>
      </c>
      <c r="G3698" s="957">
        <v>91</v>
      </c>
      <c r="H3698" t="s">
        <v>390</v>
      </c>
      <c r="I3698" s="937" t="s">
        <v>489</v>
      </c>
      <c r="J3698" s="937" t="s">
        <v>445</v>
      </c>
      <c r="K3698" s="937" t="s">
        <v>450</v>
      </c>
      <c r="L3698" s="937" t="s">
        <v>1316</v>
      </c>
      <c r="M3698" s="962" t="s">
        <v>1317</v>
      </c>
      <c r="N3698" s="678">
        <f t="shared" ca="1" si="627"/>
        <v>1400225.19</v>
      </c>
      <c r="O3698" s="678">
        <f t="shared" ca="1" si="638"/>
        <v>134443.79999999999</v>
      </c>
      <c r="P3698" s="678">
        <f t="shared" ca="1" si="638"/>
        <v>0</v>
      </c>
      <c r="Q3698" s="678">
        <f t="shared" ca="1" si="638"/>
        <v>1093933.47</v>
      </c>
      <c r="R3698" s="678">
        <f t="shared" ca="1" si="638"/>
        <v>51017.04</v>
      </c>
      <c r="S3698" s="678">
        <f t="shared" ca="1" si="638"/>
        <v>0</v>
      </c>
      <c r="T3698" s="678">
        <f t="shared" ca="1" si="638"/>
        <v>53608.98</v>
      </c>
      <c r="U3698" s="678">
        <f t="shared" ca="1" si="638"/>
        <v>0</v>
      </c>
      <c r="V3698" s="678">
        <f t="shared" ca="1" si="638"/>
        <v>67221.899999999994</v>
      </c>
      <c r="W3698" s="678">
        <f t="shared" ca="1" si="636"/>
        <v>0</v>
      </c>
      <c r="X3698" s="678">
        <f t="shared" ca="1" si="638"/>
        <v>0</v>
      </c>
      <c r="Y3698" s="678">
        <f t="shared" ca="1" si="638"/>
        <v>0</v>
      </c>
      <c r="Z3698" s="678">
        <f t="shared" ca="1" si="638"/>
        <v>0</v>
      </c>
      <c r="AA3698" t="str">
        <f t="shared" si="628"/>
        <v>ASR_CMS_19</v>
      </c>
      <c r="AB3698" s="957">
        <f t="shared" si="629"/>
        <v>45406</v>
      </c>
      <c r="AC3698" t="str">
        <f t="shared" si="630"/>
        <v>Unaudited</v>
      </c>
    </row>
    <row r="3699" spans="1:29" x14ac:dyDescent="0.25">
      <c r="A3699" t="s">
        <v>421</v>
      </c>
      <c r="B3699" t="s">
        <v>1380</v>
      </c>
      <c r="C3699" t="s">
        <v>1381</v>
      </c>
      <c r="D3699">
        <v>1900</v>
      </c>
      <c r="E3699" s="957">
        <v>1</v>
      </c>
      <c r="F3699" t="s">
        <v>439</v>
      </c>
      <c r="G3699" s="957">
        <v>91</v>
      </c>
      <c r="H3699" t="s">
        <v>390</v>
      </c>
      <c r="I3699" s="937" t="s">
        <v>489</v>
      </c>
      <c r="J3699" s="937" t="s">
        <v>445</v>
      </c>
      <c r="K3699" s="937" t="s">
        <v>450</v>
      </c>
      <c r="L3699" s="945" t="s">
        <v>108</v>
      </c>
      <c r="M3699" s="960" t="s">
        <v>188</v>
      </c>
      <c r="N3699" s="678">
        <f t="shared" ca="1" si="627"/>
        <v>2211920.25</v>
      </c>
      <c r="O3699" s="678">
        <f t="shared" ca="1" si="638"/>
        <v>383614.08999999991</v>
      </c>
      <c r="P3699" s="678">
        <f t="shared" ca="1" si="638"/>
        <v>28368.94</v>
      </c>
      <c r="Q3699" s="678">
        <f t="shared" ca="1" si="638"/>
        <v>825171.57</v>
      </c>
      <c r="R3699" s="678">
        <f t="shared" ca="1" si="638"/>
        <v>51480.800000000003</v>
      </c>
      <c r="S3699" s="678">
        <f t="shared" ca="1" si="638"/>
        <v>1703.25</v>
      </c>
      <c r="T3699" s="678">
        <f t="shared" ca="1" si="638"/>
        <v>78538.039999999994</v>
      </c>
      <c r="U3699" s="678">
        <f t="shared" ca="1" si="638"/>
        <v>0</v>
      </c>
      <c r="V3699" s="678">
        <f t="shared" ca="1" si="638"/>
        <v>15009.420000000002</v>
      </c>
      <c r="W3699" s="678">
        <f t="shared" ca="1" si="636"/>
        <v>828034.14</v>
      </c>
      <c r="X3699" s="678">
        <f t="shared" ca="1" si="638"/>
        <v>0</v>
      </c>
      <c r="Y3699" s="678">
        <f t="shared" ca="1" si="638"/>
        <v>0</v>
      </c>
      <c r="Z3699" s="678">
        <f t="shared" ca="1" si="638"/>
        <v>0</v>
      </c>
      <c r="AA3699" t="str">
        <f t="shared" si="628"/>
        <v>ASR_CMS_19</v>
      </c>
      <c r="AB3699" s="957">
        <f t="shared" si="629"/>
        <v>45406</v>
      </c>
      <c r="AC3699" t="str">
        <f t="shared" si="630"/>
        <v>Unaudited</v>
      </c>
    </row>
    <row r="3700" spans="1:29" x14ac:dyDescent="0.25">
      <c r="A3700" t="s">
        <v>421</v>
      </c>
      <c r="B3700" t="s">
        <v>1380</v>
      </c>
      <c r="C3700" t="s">
        <v>1381</v>
      </c>
      <c r="D3700">
        <v>1900</v>
      </c>
      <c r="E3700" s="957">
        <v>1</v>
      </c>
      <c r="F3700" t="s">
        <v>439</v>
      </c>
      <c r="G3700" s="957">
        <v>91</v>
      </c>
      <c r="H3700" t="s">
        <v>390</v>
      </c>
      <c r="I3700" s="962" t="s">
        <v>489</v>
      </c>
      <c r="J3700" s="962" t="s">
        <v>445</v>
      </c>
      <c r="K3700" s="962" t="s">
        <v>450</v>
      </c>
      <c r="L3700" s="937" t="s">
        <v>109</v>
      </c>
      <c r="M3700" s="962" t="s">
        <v>161</v>
      </c>
      <c r="N3700" s="678">
        <f t="shared" ca="1" si="627"/>
        <v>4784244.0410010396</v>
      </c>
      <c r="O3700" s="678">
        <f t="shared" ca="1" si="638"/>
        <v>2315417.7277158308</v>
      </c>
      <c r="P3700" s="678">
        <f t="shared" ca="1" si="638"/>
        <v>97513.317401741704</v>
      </c>
      <c r="Q3700" s="678">
        <f t="shared" ca="1" si="638"/>
        <v>1636667.5815113331</v>
      </c>
      <c r="R3700" s="678">
        <f t="shared" ca="1" si="638"/>
        <v>101978.44160939354</v>
      </c>
      <c r="S3700" s="678">
        <f t="shared" ca="1" si="638"/>
        <v>1630.1390150384568</v>
      </c>
      <c r="T3700" s="678">
        <f t="shared" ca="1" si="638"/>
        <v>199692.66016221291</v>
      </c>
      <c r="U3700" s="678">
        <f t="shared" ca="1" si="638"/>
        <v>0</v>
      </c>
      <c r="V3700" s="678">
        <f t="shared" ca="1" si="638"/>
        <v>12648.361584528802</v>
      </c>
      <c r="W3700" s="678">
        <f t="shared" ca="1" si="636"/>
        <v>418695.81200096069</v>
      </c>
      <c r="X3700" s="678">
        <f t="shared" ca="1" si="638"/>
        <v>0</v>
      </c>
      <c r="Y3700" s="678">
        <f t="shared" ca="1" si="638"/>
        <v>0</v>
      </c>
      <c r="Z3700" s="678">
        <f t="shared" ca="1" si="638"/>
        <v>0</v>
      </c>
      <c r="AA3700" t="str">
        <f t="shared" si="628"/>
        <v>ASR_CMS_19</v>
      </c>
      <c r="AB3700" s="957">
        <f t="shared" si="629"/>
        <v>45406</v>
      </c>
      <c r="AC3700" t="str">
        <f t="shared" si="630"/>
        <v>Unaudited</v>
      </c>
    </row>
    <row r="3701" spans="1:29" x14ac:dyDescent="0.25">
      <c r="A3701" t="s">
        <v>421</v>
      </c>
      <c r="B3701" t="s">
        <v>1380</v>
      </c>
      <c r="C3701" t="s">
        <v>1381</v>
      </c>
      <c r="D3701">
        <v>1900</v>
      </c>
      <c r="E3701" s="957">
        <v>1</v>
      </c>
      <c r="F3701" t="s">
        <v>439</v>
      </c>
      <c r="G3701" s="957">
        <v>91</v>
      </c>
      <c r="H3701" t="s">
        <v>390</v>
      </c>
      <c r="I3701" s="937" t="s">
        <v>489</v>
      </c>
      <c r="J3701" s="937" t="s">
        <v>445</v>
      </c>
      <c r="K3701" s="937" t="s">
        <v>450</v>
      </c>
      <c r="L3701" s="937" t="s">
        <v>110</v>
      </c>
      <c r="M3701" s="962" t="s">
        <v>135</v>
      </c>
      <c r="N3701" s="678">
        <f t="shared" ca="1" si="627"/>
        <v>34070.852664540987</v>
      </c>
      <c r="O3701" s="678">
        <f t="shared" ca="1" si="638"/>
        <v>21406.909717655588</v>
      </c>
      <c r="P3701" s="678">
        <f t="shared" ca="1" si="638"/>
        <v>2507.5687617026961</v>
      </c>
      <c r="Q3701" s="678">
        <f t="shared" ca="1" si="638"/>
        <v>7438.1000639952208</v>
      </c>
      <c r="R3701" s="678">
        <f t="shared" ca="1" si="638"/>
        <v>1056.138196339886</v>
      </c>
      <c r="S3701" s="678">
        <f t="shared" ca="1" si="638"/>
        <v>36.567345480632056</v>
      </c>
      <c r="T3701" s="678">
        <f t="shared" ca="1" si="638"/>
        <v>886.52328123208883</v>
      </c>
      <c r="U3701" s="678">
        <f t="shared" ca="1" si="638"/>
        <v>0</v>
      </c>
      <c r="V3701" s="678">
        <f t="shared" ca="1" si="638"/>
        <v>159.74156183644533</v>
      </c>
      <c r="W3701" s="678">
        <f t="shared" ca="1" si="636"/>
        <v>579.30373629843427</v>
      </c>
      <c r="X3701" s="678">
        <f t="shared" ca="1" si="638"/>
        <v>0</v>
      </c>
      <c r="Y3701" s="678">
        <f t="shared" ca="1" si="638"/>
        <v>0</v>
      </c>
      <c r="Z3701" s="678">
        <f t="shared" ca="1" si="638"/>
        <v>0</v>
      </c>
      <c r="AA3701" t="str">
        <f t="shared" si="628"/>
        <v>ASR_CMS_19</v>
      </c>
      <c r="AB3701" s="957">
        <f t="shared" si="629"/>
        <v>45406</v>
      </c>
      <c r="AC3701" t="str">
        <f t="shared" si="630"/>
        <v>Unaudited</v>
      </c>
    </row>
    <row r="3702" spans="1:29" x14ac:dyDescent="0.25">
      <c r="A3702" t="s">
        <v>421</v>
      </c>
      <c r="B3702" t="s">
        <v>1380</v>
      </c>
      <c r="C3702" t="s">
        <v>1381</v>
      </c>
      <c r="D3702">
        <v>1900</v>
      </c>
      <c r="E3702" s="957">
        <v>1</v>
      </c>
      <c r="F3702" t="s">
        <v>439</v>
      </c>
      <c r="G3702" s="957">
        <v>91</v>
      </c>
      <c r="H3702" t="s">
        <v>390</v>
      </c>
      <c r="I3702" s="937" t="s">
        <v>489</v>
      </c>
      <c r="J3702" s="937" t="s">
        <v>445</v>
      </c>
      <c r="K3702" s="937" t="s">
        <v>450</v>
      </c>
      <c r="L3702" s="937" t="s">
        <v>111</v>
      </c>
      <c r="M3702" s="962" t="s">
        <v>163</v>
      </c>
      <c r="N3702" s="678">
        <f t="shared" ca="1" si="627"/>
        <v>-27041.126964183168</v>
      </c>
      <c r="O3702" s="678">
        <f t="shared" ca="1" si="638"/>
        <v>-4664.2566531557995</v>
      </c>
      <c r="P3702" s="678">
        <f t="shared" ca="1" si="638"/>
        <v>-317.66538204506395</v>
      </c>
      <c r="Q3702" s="678">
        <f t="shared" ca="1" si="638"/>
        <v>-7625.362870441747</v>
      </c>
      <c r="R3702" s="678">
        <f t="shared" ca="1" si="638"/>
        <v>-836.64550830377868</v>
      </c>
      <c r="S3702" s="678">
        <f t="shared" ca="1" si="638"/>
        <v>-42.14782638080203</v>
      </c>
      <c r="T3702" s="678">
        <f t="shared" ca="1" si="638"/>
        <v>-612.07267420341441</v>
      </c>
      <c r="U3702" s="678">
        <f t="shared" ca="1" si="638"/>
        <v>0</v>
      </c>
      <c r="V3702" s="678">
        <f t="shared" ca="1" si="638"/>
        <v>-99.074551970247839</v>
      </c>
      <c r="W3702" s="678">
        <f t="shared" ca="1" si="636"/>
        <v>-12843.901497682316</v>
      </c>
      <c r="X3702" s="678">
        <f t="shared" ca="1" si="638"/>
        <v>0</v>
      </c>
      <c r="Y3702" s="678">
        <f t="shared" ca="1" si="638"/>
        <v>0</v>
      </c>
      <c r="Z3702" s="678">
        <f t="shared" ca="1" si="638"/>
        <v>0</v>
      </c>
      <c r="AA3702" t="str">
        <f t="shared" si="628"/>
        <v>ASR_CMS_19</v>
      </c>
      <c r="AB3702" s="957">
        <f t="shared" si="629"/>
        <v>45406</v>
      </c>
      <c r="AC3702" t="str">
        <f t="shared" si="630"/>
        <v>Unaudited</v>
      </c>
    </row>
    <row r="3703" spans="1:29" x14ac:dyDescent="0.25">
      <c r="A3703" t="s">
        <v>421</v>
      </c>
      <c r="B3703" t="s">
        <v>1380</v>
      </c>
      <c r="C3703" t="s">
        <v>1381</v>
      </c>
      <c r="D3703">
        <v>1900</v>
      </c>
      <c r="E3703" s="957">
        <v>1</v>
      </c>
      <c r="F3703" t="s">
        <v>439</v>
      </c>
      <c r="G3703" s="957">
        <v>91</v>
      </c>
      <c r="H3703" t="s">
        <v>390</v>
      </c>
      <c r="I3703" s="937" t="s">
        <v>489</v>
      </c>
      <c r="J3703" s="937" t="s">
        <v>445</v>
      </c>
      <c r="K3703" s="937" t="s">
        <v>450</v>
      </c>
      <c r="L3703" s="937" t="s">
        <v>112</v>
      </c>
      <c r="M3703" s="962" t="s">
        <v>464</v>
      </c>
      <c r="N3703" s="678">
        <f t="shared" ca="1" si="627"/>
        <v>314767.00276240869</v>
      </c>
      <c r="O3703" s="678">
        <f t="shared" ca="1" si="638"/>
        <v>63017.441561741398</v>
      </c>
      <c r="P3703" s="678">
        <f t="shared" ca="1" si="638"/>
        <v>6764.1353942550841</v>
      </c>
      <c r="Q3703" s="678">
        <f t="shared" ca="1" si="638"/>
        <v>92016.383923900445</v>
      </c>
      <c r="R3703" s="678">
        <f t="shared" ca="1" si="638"/>
        <v>11829.209095826927</v>
      </c>
      <c r="S3703" s="678">
        <f t="shared" ca="1" si="638"/>
        <v>245.03983658315892</v>
      </c>
      <c r="T3703" s="678">
        <f t="shared" ca="1" si="638"/>
        <v>8340.2536742083103</v>
      </c>
      <c r="U3703" s="678">
        <f t="shared" ca="1" si="638"/>
        <v>0</v>
      </c>
      <c r="V3703" s="678">
        <f t="shared" ca="1" si="638"/>
        <v>1199.4833434362572</v>
      </c>
      <c r="W3703" s="678">
        <f t="shared" ca="1" si="636"/>
        <v>131355.05593245712</v>
      </c>
      <c r="X3703" s="678">
        <f t="shared" ca="1" si="638"/>
        <v>0</v>
      </c>
      <c r="Y3703" s="678">
        <f t="shared" ca="1" si="638"/>
        <v>0</v>
      </c>
      <c r="Z3703" s="678">
        <f t="shared" ca="1" si="638"/>
        <v>0</v>
      </c>
      <c r="AA3703" t="str">
        <f t="shared" si="628"/>
        <v>ASR_CMS_19</v>
      </c>
      <c r="AB3703" s="957">
        <f t="shared" si="629"/>
        <v>45406</v>
      </c>
      <c r="AC3703" t="str">
        <f t="shared" si="630"/>
        <v>Unaudited</v>
      </c>
    </row>
    <row r="3704" spans="1:29" x14ac:dyDescent="0.25">
      <c r="A3704" t="s">
        <v>421</v>
      </c>
      <c r="B3704" t="s">
        <v>1380</v>
      </c>
      <c r="C3704" t="s">
        <v>1381</v>
      </c>
      <c r="D3704">
        <v>1900</v>
      </c>
      <c r="E3704" s="957">
        <v>1</v>
      </c>
      <c r="F3704" t="s">
        <v>439</v>
      </c>
      <c r="G3704" s="957">
        <v>91</v>
      </c>
      <c r="H3704" t="s">
        <v>390</v>
      </c>
      <c r="I3704" s="937" t="s">
        <v>489</v>
      </c>
      <c r="J3704" s="937" t="s">
        <v>445</v>
      </c>
      <c r="K3704" s="937" t="s">
        <v>6</v>
      </c>
      <c r="L3704" s="945" t="s">
        <v>118</v>
      </c>
      <c r="M3704" s="960" t="s">
        <v>189</v>
      </c>
      <c r="N3704" s="678">
        <f t="shared" ca="1" si="627"/>
        <v>72452.003047247141</v>
      </c>
      <c r="O3704" s="678">
        <f t="shared" ca="1" si="638"/>
        <v>24175.958448841597</v>
      </c>
      <c r="P3704" s="678">
        <f t="shared" ca="1" si="638"/>
        <v>4561.333268651073</v>
      </c>
      <c r="Q3704" s="678">
        <f t="shared" ca="1" si="638"/>
        <v>23109.199203762826</v>
      </c>
      <c r="R3704" s="678">
        <f t="shared" ca="1" si="638"/>
        <v>5844.0153765787036</v>
      </c>
      <c r="S3704" s="678">
        <f t="shared" ca="1" si="638"/>
        <v>8.620657758080295</v>
      </c>
      <c r="T3704" s="678">
        <f t="shared" ca="1" si="638"/>
        <v>1634.957911549257</v>
      </c>
      <c r="U3704" s="678">
        <f t="shared" ca="1" si="638"/>
        <v>0</v>
      </c>
      <c r="V3704" s="678">
        <f t="shared" ca="1" si="638"/>
        <v>1277.5412640057846</v>
      </c>
      <c r="W3704" s="678">
        <f t="shared" ca="1" si="636"/>
        <v>11840.376916099822</v>
      </c>
      <c r="X3704" s="678">
        <f t="shared" ca="1" si="638"/>
        <v>0</v>
      </c>
      <c r="Y3704" s="678">
        <f t="shared" ca="1" si="638"/>
        <v>0</v>
      </c>
      <c r="Z3704" s="678">
        <f t="shared" ca="1" si="638"/>
        <v>0</v>
      </c>
      <c r="AA3704" t="str">
        <f t="shared" si="628"/>
        <v>ASR_CMS_19</v>
      </c>
      <c r="AB3704" s="957">
        <f t="shared" si="629"/>
        <v>45406</v>
      </c>
      <c r="AC3704" t="str">
        <f t="shared" si="630"/>
        <v>Unaudited</v>
      </c>
    </row>
    <row r="3705" spans="1:29" x14ac:dyDescent="0.25">
      <c r="A3705" t="s">
        <v>421</v>
      </c>
      <c r="B3705" t="s">
        <v>1380</v>
      </c>
      <c r="C3705" t="s">
        <v>1381</v>
      </c>
      <c r="D3705">
        <v>1900</v>
      </c>
      <c r="E3705" s="957">
        <v>1</v>
      </c>
      <c r="F3705" t="s">
        <v>439</v>
      </c>
      <c r="G3705" s="957">
        <v>91</v>
      </c>
      <c r="H3705" t="s">
        <v>390</v>
      </c>
      <c r="I3705" s="962" t="s">
        <v>489</v>
      </c>
      <c r="J3705" s="962" t="s">
        <v>445</v>
      </c>
      <c r="K3705" s="962" t="s">
        <v>6</v>
      </c>
      <c r="L3705" s="937" t="s">
        <v>45</v>
      </c>
      <c r="M3705" s="962" t="s">
        <v>164</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ASR_CMS_19</v>
      </c>
      <c r="AB3705" s="957">
        <f t="shared" si="629"/>
        <v>45406</v>
      </c>
      <c r="AC3705" t="str">
        <f t="shared" si="630"/>
        <v>Unaudited</v>
      </c>
    </row>
    <row r="3706" spans="1:29" x14ac:dyDescent="0.25">
      <c r="A3706" t="s">
        <v>421</v>
      </c>
      <c r="B3706" t="s">
        <v>1380</v>
      </c>
      <c r="C3706" t="s">
        <v>1381</v>
      </c>
      <c r="D3706">
        <v>1900</v>
      </c>
      <c r="E3706" s="957">
        <v>1</v>
      </c>
      <c r="F3706" t="s">
        <v>439</v>
      </c>
      <c r="G3706" s="957">
        <v>91</v>
      </c>
      <c r="H3706" t="s">
        <v>390</v>
      </c>
      <c r="I3706" s="937" t="s">
        <v>489</v>
      </c>
      <c r="J3706" s="937" t="s">
        <v>445</v>
      </c>
      <c r="K3706" s="937" t="s">
        <v>6</v>
      </c>
      <c r="L3706" s="937" t="s">
        <v>46</v>
      </c>
      <c r="M3706" s="962" t="s">
        <v>165</v>
      </c>
      <c r="N3706" s="678">
        <f t="shared" ca="1" si="627"/>
        <v>1.3319256246188185</v>
      </c>
      <c r="O3706" s="678">
        <f t="shared" ca="1" si="638"/>
        <v>0.68210409455854693</v>
      </c>
      <c r="P3706" s="678">
        <f t="shared" ca="1" si="638"/>
        <v>0</v>
      </c>
      <c r="Q3706" s="678">
        <f t="shared" ca="1" si="638"/>
        <v>0.40451328919191681</v>
      </c>
      <c r="R3706" s="678">
        <f t="shared" ca="1" si="638"/>
        <v>0.24530824086835462</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ASR_CMS_19</v>
      </c>
      <c r="AB3706" s="957">
        <f t="shared" si="629"/>
        <v>45406</v>
      </c>
      <c r="AC3706" t="str">
        <f t="shared" si="630"/>
        <v>Unaudited</v>
      </c>
    </row>
    <row r="3707" spans="1:29" x14ac:dyDescent="0.25">
      <c r="A3707" t="s">
        <v>421</v>
      </c>
      <c r="B3707" t="s">
        <v>1380</v>
      </c>
      <c r="C3707" t="s">
        <v>1381</v>
      </c>
      <c r="D3707">
        <v>1900</v>
      </c>
      <c r="E3707" s="957">
        <v>1</v>
      </c>
      <c r="F3707" t="s">
        <v>439</v>
      </c>
      <c r="G3707" s="957">
        <v>91</v>
      </c>
      <c r="H3707" t="s">
        <v>390</v>
      </c>
      <c r="I3707" s="937" t="s">
        <v>489</v>
      </c>
      <c r="J3707" s="937" t="s">
        <v>445</v>
      </c>
      <c r="K3707" s="937" t="s">
        <v>6</v>
      </c>
      <c r="L3707" s="937" t="s">
        <v>166</v>
      </c>
      <c r="M3707" s="962" t="s">
        <v>462</v>
      </c>
      <c r="N3707" s="678">
        <f t="shared" ca="1" si="627"/>
        <v>205227.24205640188</v>
      </c>
      <c r="O3707" s="678">
        <f t="shared" ca="1" si="638"/>
        <v>41087.20297765336</v>
      </c>
      <c r="P3707" s="678">
        <f t="shared" ca="1" si="638"/>
        <v>4410.1981455371551</v>
      </c>
      <c r="Q3707" s="678">
        <f t="shared" ca="1" si="638"/>
        <v>59994.435665034682</v>
      </c>
      <c r="R3707" s="678">
        <f t="shared" ca="1" si="638"/>
        <v>7712.6126218430627</v>
      </c>
      <c r="S3707" s="678">
        <f t="shared" ca="1" si="638"/>
        <v>159.76531661380011</v>
      </c>
      <c r="T3707" s="678">
        <f t="shared" ca="1" si="638"/>
        <v>5437.8230392228352</v>
      </c>
      <c r="U3707" s="678">
        <f t="shared" ca="1" si="638"/>
        <v>0</v>
      </c>
      <c r="V3707" s="678">
        <f t="shared" ca="1" si="638"/>
        <v>782.05992466060877</v>
      </c>
      <c r="W3707" s="678">
        <f t="shared" ca="1" si="636"/>
        <v>85643.144365836386</v>
      </c>
      <c r="X3707" s="678">
        <f t="shared" ca="1" si="638"/>
        <v>0</v>
      </c>
      <c r="Y3707" s="678">
        <f t="shared" ca="1" si="638"/>
        <v>0</v>
      </c>
      <c r="Z3707" s="678">
        <f t="shared" ca="1" si="638"/>
        <v>0</v>
      </c>
      <c r="AA3707" t="str">
        <f t="shared" si="628"/>
        <v>ASR_CMS_19</v>
      </c>
      <c r="AB3707" s="957">
        <f t="shared" si="629"/>
        <v>45406</v>
      </c>
      <c r="AC3707" t="str">
        <f t="shared" si="630"/>
        <v>Unaudited</v>
      </c>
    </row>
    <row r="3708" spans="1:29" x14ac:dyDescent="0.25">
      <c r="A3708" t="s">
        <v>421</v>
      </c>
      <c r="B3708" t="s">
        <v>1380</v>
      </c>
      <c r="C3708" t="s">
        <v>1381</v>
      </c>
      <c r="D3708">
        <v>1900</v>
      </c>
      <c r="E3708" s="957">
        <v>1</v>
      </c>
      <c r="F3708" t="s">
        <v>439</v>
      </c>
      <c r="G3708" s="957">
        <v>91</v>
      </c>
      <c r="H3708" t="s">
        <v>390</v>
      </c>
      <c r="I3708" s="937" t="s">
        <v>489</v>
      </c>
      <c r="J3708" s="937" t="s">
        <v>445</v>
      </c>
      <c r="K3708" s="937" t="s">
        <v>435</v>
      </c>
      <c r="L3708" s="937" t="s">
        <v>121</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ASR_CMS_19</v>
      </c>
      <c r="AB3708" s="957">
        <f t="shared" si="629"/>
        <v>45406</v>
      </c>
      <c r="AC3708" t="str">
        <f t="shared" si="630"/>
        <v>Unaudited</v>
      </c>
    </row>
    <row r="3709" spans="1:29" x14ac:dyDescent="0.25">
      <c r="A3709" t="s">
        <v>421</v>
      </c>
      <c r="B3709" t="s">
        <v>1380</v>
      </c>
      <c r="C3709" t="s">
        <v>1381</v>
      </c>
      <c r="D3709">
        <v>1900</v>
      </c>
      <c r="E3709" s="957">
        <v>1</v>
      </c>
      <c r="F3709" t="s">
        <v>439</v>
      </c>
      <c r="G3709" s="957">
        <v>91</v>
      </c>
      <c r="H3709" t="s">
        <v>390</v>
      </c>
      <c r="I3709" s="937" t="s">
        <v>489</v>
      </c>
      <c r="J3709" s="937" t="s">
        <v>445</v>
      </c>
      <c r="K3709" s="937" t="s">
        <v>435</v>
      </c>
      <c r="L3709" s="945" t="s">
        <v>938</v>
      </c>
      <c r="M3709" s="960" t="s">
        <v>930</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ASR_CMS_19</v>
      </c>
      <c r="AB3709" s="957">
        <f t="shared" si="629"/>
        <v>45406</v>
      </c>
      <c r="AC3709" t="str">
        <f t="shared" si="630"/>
        <v>Unaudited</v>
      </c>
    </row>
    <row r="3710" spans="1:29" x14ac:dyDescent="0.25">
      <c r="A3710" t="s">
        <v>421</v>
      </c>
      <c r="B3710" t="s">
        <v>1380</v>
      </c>
      <c r="C3710" t="s">
        <v>1381</v>
      </c>
      <c r="D3710">
        <v>1900</v>
      </c>
      <c r="E3710" s="957">
        <v>1</v>
      </c>
      <c r="F3710" t="s">
        <v>439</v>
      </c>
      <c r="G3710" s="957">
        <v>91</v>
      </c>
      <c r="H3710" t="s">
        <v>390</v>
      </c>
      <c r="I3710" s="962" t="s">
        <v>489</v>
      </c>
      <c r="J3710" s="962" t="s">
        <v>445</v>
      </c>
      <c r="K3710" s="962" t="s">
        <v>435</v>
      </c>
      <c r="L3710" s="937" t="s">
        <v>168</v>
      </c>
      <c r="M3710" s="962" t="s">
        <v>40</v>
      </c>
      <c r="N3710" s="678">
        <f t="shared" ca="1" si="627"/>
        <v>801.6049116618824</v>
      </c>
      <c r="O3710" s="678">
        <f t="shared" ca="1" si="638"/>
        <v>452.20937008899097</v>
      </c>
      <c r="P3710" s="678">
        <f t="shared" ca="1" si="638"/>
        <v>52.971031556655397</v>
      </c>
      <c r="Q3710" s="678">
        <f t="shared" ca="1" si="638"/>
        <v>224.16618996321509</v>
      </c>
      <c r="R3710" s="678">
        <f t="shared" ca="1" si="638"/>
        <v>31.829428686250914</v>
      </c>
      <c r="S3710" s="678">
        <f t="shared" ca="1" si="638"/>
        <v>1.1020505832048388</v>
      </c>
      <c r="T3710" s="678">
        <f t="shared" ca="1" si="638"/>
        <v>17.05381847037264</v>
      </c>
      <c r="U3710" s="678">
        <f t="shared" ca="1" si="638"/>
        <v>0</v>
      </c>
      <c r="V3710" s="678">
        <f t="shared" ca="1" si="638"/>
        <v>4.8142209687369277</v>
      </c>
      <c r="W3710" s="678">
        <f t="shared" ca="1" si="636"/>
        <v>17.458801344455605</v>
      </c>
      <c r="X3710" s="678">
        <f t="shared" ca="1" si="638"/>
        <v>0</v>
      </c>
      <c r="Y3710" s="678">
        <f t="shared" ca="1" si="638"/>
        <v>0</v>
      </c>
      <c r="Z3710" s="678">
        <f t="shared" ca="1" si="638"/>
        <v>0</v>
      </c>
      <c r="AA3710" t="str">
        <f t="shared" si="628"/>
        <v>ASR_CMS_19</v>
      </c>
      <c r="AB3710" s="957">
        <f t="shared" si="629"/>
        <v>45406</v>
      </c>
      <c r="AC3710" t="str">
        <f t="shared" si="630"/>
        <v>Unaudited</v>
      </c>
    </row>
    <row r="3711" spans="1:29" x14ac:dyDescent="0.25">
      <c r="A3711" t="s">
        <v>421</v>
      </c>
      <c r="B3711" t="s">
        <v>1380</v>
      </c>
      <c r="C3711" t="s">
        <v>1381</v>
      </c>
      <c r="D3711">
        <v>1900</v>
      </c>
      <c r="E3711" s="957">
        <v>1</v>
      </c>
      <c r="F3711" t="s">
        <v>439</v>
      </c>
      <c r="G3711" s="957">
        <v>91</v>
      </c>
      <c r="H3711" t="s">
        <v>390</v>
      </c>
      <c r="I3711" s="937" t="s">
        <v>489</v>
      </c>
      <c r="J3711" s="937" t="s">
        <v>445</v>
      </c>
      <c r="K3711" s="937" t="s">
        <v>435</v>
      </c>
      <c r="L3711" s="937" t="s">
        <v>169</v>
      </c>
      <c r="M3711" s="962" t="s">
        <v>330</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ASR_CMS_19</v>
      </c>
      <c r="AB3711" s="957">
        <f t="shared" si="629"/>
        <v>45406</v>
      </c>
      <c r="AC3711" t="str">
        <f t="shared" si="630"/>
        <v>Unaudited</v>
      </c>
    </row>
    <row r="3712" spans="1:29" x14ac:dyDescent="0.25">
      <c r="A3712" t="s">
        <v>421</v>
      </c>
      <c r="B3712" t="s">
        <v>1380</v>
      </c>
      <c r="C3712" t="s">
        <v>1381</v>
      </c>
      <c r="D3712">
        <v>1900</v>
      </c>
      <c r="E3712" s="957">
        <v>1</v>
      </c>
      <c r="F3712" t="s">
        <v>439</v>
      </c>
      <c r="G3712" s="957">
        <v>91</v>
      </c>
      <c r="H3712" t="s">
        <v>390</v>
      </c>
      <c r="I3712" s="937" t="s">
        <v>489</v>
      </c>
      <c r="J3712" s="937" t="s">
        <v>451</v>
      </c>
      <c r="K3712" s="937" t="s">
        <v>436</v>
      </c>
      <c r="L3712" s="937" t="s">
        <v>122</v>
      </c>
      <c r="M3712" s="962" t="s">
        <v>27</v>
      </c>
      <c r="N3712" s="678">
        <f t="shared" ca="1" si="627"/>
        <v>2755441.7418873664</v>
      </c>
      <c r="O3712" s="678">
        <f t="shared" ca="1" si="638"/>
        <v>60.752701052691556</v>
      </c>
      <c r="P3712" s="678">
        <f t="shared" ca="1" si="638"/>
        <v>2755380.9891863139</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ASR_CMS_19</v>
      </c>
      <c r="AB3712" s="957">
        <f t="shared" si="629"/>
        <v>45406</v>
      </c>
      <c r="AC3712" t="str">
        <f t="shared" si="630"/>
        <v>Unaudited</v>
      </c>
    </row>
    <row r="3713" spans="1:29" x14ac:dyDescent="0.25">
      <c r="A3713" t="s">
        <v>421</v>
      </c>
      <c r="B3713" t="s">
        <v>1380</v>
      </c>
      <c r="C3713" t="s">
        <v>1381</v>
      </c>
      <c r="D3713">
        <v>1900</v>
      </c>
      <c r="E3713" s="957">
        <v>1</v>
      </c>
      <c r="F3713" t="s">
        <v>439</v>
      </c>
      <c r="G3713" s="957">
        <v>91</v>
      </c>
      <c r="H3713" t="s">
        <v>390</v>
      </c>
      <c r="I3713" s="937" t="s">
        <v>489</v>
      </c>
      <c r="J3713" s="937" t="s">
        <v>451</v>
      </c>
      <c r="K3713" s="937" t="s">
        <v>436</v>
      </c>
      <c r="L3713" s="937" t="s">
        <v>123</v>
      </c>
      <c r="M3713" s="962" t="s">
        <v>98</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343596.96588979819</v>
      </c>
      <c r="O3713" s="678">
        <f t="shared" ca="1" si="638"/>
        <v>31586.637111884287</v>
      </c>
      <c r="P3713" s="678">
        <f t="shared" ca="1" si="638"/>
        <v>312010.32877791388</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ASR_CMS_19</v>
      </c>
      <c r="AB3713" s="957">
        <f t="shared" si="629"/>
        <v>45406</v>
      </c>
      <c r="AC3713" t="str">
        <f t="shared" si="630"/>
        <v>Unaudited</v>
      </c>
    </row>
    <row r="3714" spans="1:29" x14ac:dyDescent="0.25">
      <c r="A3714" t="s">
        <v>421</v>
      </c>
      <c r="B3714" t="s">
        <v>1380</v>
      </c>
      <c r="C3714" t="s">
        <v>1381</v>
      </c>
      <c r="D3714">
        <v>1900</v>
      </c>
      <c r="E3714" s="957">
        <v>1</v>
      </c>
      <c r="F3714" t="s">
        <v>439</v>
      </c>
      <c r="G3714" s="957">
        <v>91</v>
      </c>
      <c r="H3714" t="s">
        <v>390</v>
      </c>
      <c r="I3714" s="937" t="s">
        <v>489</v>
      </c>
      <c r="J3714" s="937" t="s">
        <v>451</v>
      </c>
      <c r="K3714" s="937" t="s">
        <v>436</v>
      </c>
      <c r="L3714" s="937" t="s">
        <v>124</v>
      </c>
      <c r="M3714" s="962" t="s">
        <v>99</v>
      </c>
      <c r="N3714" s="678">
        <f t="shared" ca="1" si="639"/>
        <v>278932.70329873555</v>
      </c>
      <c r="O3714" s="678">
        <f t="shared" ca="1" si="638"/>
        <v>50395.574630966825</v>
      </c>
      <c r="P3714" s="678">
        <f t="shared" ca="1" si="638"/>
        <v>228537.1286677687</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ASR_CMS_19</v>
      </c>
      <c r="AB3714" s="957">
        <f t="shared" ref="AB3714:AB3777" si="642">file_date</f>
        <v>45406</v>
      </c>
      <c r="AC3714" t="str">
        <f t="shared" ref="AC3714:AC3777" si="643">status</f>
        <v>Unaudited</v>
      </c>
    </row>
    <row r="3715" spans="1:29" x14ac:dyDescent="0.25">
      <c r="A3715" t="s">
        <v>421</v>
      </c>
      <c r="B3715" t="s">
        <v>1380</v>
      </c>
      <c r="C3715" t="s">
        <v>1381</v>
      </c>
      <c r="D3715">
        <v>1900</v>
      </c>
      <c r="E3715" s="957">
        <v>1</v>
      </c>
      <c r="F3715" t="s">
        <v>439</v>
      </c>
      <c r="G3715" s="957">
        <v>91</v>
      </c>
      <c r="H3715" t="s">
        <v>390</v>
      </c>
      <c r="I3715" s="937" t="s">
        <v>489</v>
      </c>
      <c r="J3715" s="937" t="s">
        <v>451</v>
      </c>
      <c r="K3715" s="937" t="s">
        <v>436</v>
      </c>
      <c r="L3715" s="937" t="s">
        <v>125</v>
      </c>
      <c r="M3715" s="962" t="s">
        <v>100</v>
      </c>
      <c r="N3715" s="678">
        <f t="shared" ca="1" si="639"/>
        <v>16523.473663614659</v>
      </c>
      <c r="O3715" s="678">
        <f t="shared" ca="1" si="640"/>
        <v>15377.44421922782</v>
      </c>
      <c r="P3715" s="678">
        <f t="shared" ca="1" si="640"/>
        <v>1146.0294443868393</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ASR_CMS_19</v>
      </c>
      <c r="AB3715" s="957">
        <f t="shared" si="642"/>
        <v>45406</v>
      </c>
      <c r="AC3715" t="str">
        <f t="shared" si="643"/>
        <v>Unaudited</v>
      </c>
    </row>
    <row r="3716" spans="1:29" x14ac:dyDescent="0.25">
      <c r="A3716" t="s">
        <v>421</v>
      </c>
      <c r="B3716" t="s">
        <v>1380</v>
      </c>
      <c r="C3716" t="s">
        <v>1381</v>
      </c>
      <c r="D3716">
        <v>1900</v>
      </c>
      <c r="E3716" s="957">
        <v>1</v>
      </c>
      <c r="F3716" t="s">
        <v>439</v>
      </c>
      <c r="G3716" s="957">
        <v>91</v>
      </c>
      <c r="H3716" t="s">
        <v>390</v>
      </c>
      <c r="I3716" s="937" t="s">
        <v>489</v>
      </c>
      <c r="J3716" s="937" t="s">
        <v>451</v>
      </c>
      <c r="K3716" s="937" t="s">
        <v>436</v>
      </c>
      <c r="L3716" s="937" t="s">
        <v>126</v>
      </c>
      <c r="M3716" s="962" t="s">
        <v>101</v>
      </c>
      <c r="N3716" s="678">
        <f t="shared" ca="1" si="639"/>
        <v>342574.75558244652</v>
      </c>
      <c r="O3716" s="678">
        <f t="shared" ca="1" si="640"/>
        <v>54682.533717124876</v>
      </c>
      <c r="P3716" s="678">
        <f t="shared" ca="1" si="640"/>
        <v>287892.22186532163</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ASR_CMS_19</v>
      </c>
      <c r="AB3716" s="957">
        <f t="shared" si="642"/>
        <v>45406</v>
      </c>
      <c r="AC3716" t="str">
        <f t="shared" si="643"/>
        <v>Unaudited</v>
      </c>
    </row>
    <row r="3717" spans="1:29" x14ac:dyDescent="0.25">
      <c r="A3717" t="s">
        <v>421</v>
      </c>
      <c r="B3717" t="s">
        <v>1380</v>
      </c>
      <c r="C3717" t="s">
        <v>1381</v>
      </c>
      <c r="D3717">
        <v>1900</v>
      </c>
      <c r="E3717" s="957">
        <v>1</v>
      </c>
      <c r="F3717" t="s">
        <v>439</v>
      </c>
      <c r="G3717" s="957">
        <v>91</v>
      </c>
      <c r="H3717" t="s">
        <v>390</v>
      </c>
      <c r="I3717" s="937" t="s">
        <v>489</v>
      </c>
      <c r="J3717" s="937" t="s">
        <v>451</v>
      </c>
      <c r="K3717" s="937" t="s">
        <v>436</v>
      </c>
      <c r="L3717" s="945" t="s">
        <v>127</v>
      </c>
      <c r="M3717" s="960" t="s">
        <v>28</v>
      </c>
      <c r="N3717" s="678">
        <f t="shared" ca="1" si="639"/>
        <v>15879.663017458484</v>
      </c>
      <c r="O3717" s="678">
        <f t="shared" ca="1" si="640"/>
        <v>15879.663017458484</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ASR_CMS_19</v>
      </c>
      <c r="AB3717" s="957">
        <f t="shared" si="642"/>
        <v>45406</v>
      </c>
      <c r="AC3717" t="str">
        <f t="shared" si="643"/>
        <v>Unaudited</v>
      </c>
    </row>
    <row r="3718" spans="1:29" x14ac:dyDescent="0.25">
      <c r="A3718" t="s">
        <v>421</v>
      </c>
      <c r="B3718" t="s">
        <v>1380</v>
      </c>
      <c r="C3718" t="s">
        <v>1381</v>
      </c>
      <c r="D3718">
        <v>1900</v>
      </c>
      <c r="E3718" s="957">
        <v>1</v>
      </c>
      <c r="F3718" t="s">
        <v>439</v>
      </c>
      <c r="G3718" s="957">
        <v>91</v>
      </c>
      <c r="H3718" t="s">
        <v>390</v>
      </c>
      <c r="I3718" s="962" t="s">
        <v>489</v>
      </c>
      <c r="J3718" s="962" t="s">
        <v>437</v>
      </c>
      <c r="K3718" s="962" t="s">
        <v>437</v>
      </c>
      <c r="L3718" s="937" t="s">
        <v>129</v>
      </c>
      <c r="M3718" s="962" t="s">
        <v>327</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ASR_CMS_19</v>
      </c>
      <c r="AB3718" s="957">
        <f t="shared" si="642"/>
        <v>45406</v>
      </c>
      <c r="AC3718" t="str">
        <f t="shared" si="643"/>
        <v>Unaudited</v>
      </c>
    </row>
    <row r="3719" spans="1:29" x14ac:dyDescent="0.25">
      <c r="A3719" t="s">
        <v>421</v>
      </c>
      <c r="B3719" t="s">
        <v>1380</v>
      </c>
      <c r="C3719" t="s">
        <v>1381</v>
      </c>
      <c r="D3719">
        <v>1900</v>
      </c>
      <c r="E3719" s="957">
        <v>1</v>
      </c>
      <c r="F3719" t="s">
        <v>439</v>
      </c>
      <c r="G3719" s="957">
        <v>91</v>
      </c>
      <c r="H3719" t="s">
        <v>390</v>
      </c>
      <c r="I3719" s="937" t="s">
        <v>489</v>
      </c>
      <c r="J3719" s="937" t="s">
        <v>437</v>
      </c>
      <c r="K3719" s="937" t="s">
        <v>437</v>
      </c>
      <c r="L3719" s="937" t="s">
        <v>130</v>
      </c>
      <c r="M3719" s="962" t="s">
        <v>326</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ASR_CMS_19</v>
      </c>
      <c r="AB3719" s="957">
        <f t="shared" si="642"/>
        <v>45406</v>
      </c>
      <c r="AC3719" t="str">
        <f t="shared" si="643"/>
        <v>Unaudited</v>
      </c>
    </row>
    <row r="3720" spans="1:29" ht="30" x14ac:dyDescent="0.25">
      <c r="A3720" t="s">
        <v>421</v>
      </c>
      <c r="B3720" t="s">
        <v>1380</v>
      </c>
      <c r="C3720" t="s">
        <v>1381</v>
      </c>
      <c r="D3720">
        <v>1900</v>
      </c>
      <c r="E3720" s="957">
        <v>1</v>
      </c>
      <c r="F3720" t="s">
        <v>439</v>
      </c>
      <c r="G3720" s="957">
        <v>91</v>
      </c>
      <c r="H3720" t="s">
        <v>390</v>
      </c>
      <c r="I3720" s="937" t="s">
        <v>489</v>
      </c>
      <c r="J3720" s="937" t="s">
        <v>437</v>
      </c>
      <c r="K3720" s="937" t="s">
        <v>437</v>
      </c>
      <c r="L3720" s="937" t="s">
        <v>131</v>
      </c>
      <c r="M3720" s="962" t="s">
        <v>180</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ASR_CMS_19</v>
      </c>
      <c r="AB3720" s="957">
        <f t="shared" si="642"/>
        <v>45406</v>
      </c>
      <c r="AC3720" t="str">
        <f t="shared" si="643"/>
        <v>Unaudited</v>
      </c>
    </row>
    <row r="3721" spans="1:29" x14ac:dyDescent="0.25">
      <c r="A3721" t="s">
        <v>421</v>
      </c>
      <c r="B3721" t="s">
        <v>1380</v>
      </c>
      <c r="C3721" t="s">
        <v>1381</v>
      </c>
      <c r="D3721">
        <v>1900</v>
      </c>
      <c r="E3721" s="957">
        <v>1</v>
      </c>
      <c r="F3721" t="s">
        <v>439</v>
      </c>
      <c r="G3721" s="957">
        <v>91</v>
      </c>
      <c r="H3721" t="s">
        <v>390</v>
      </c>
      <c r="I3721" s="937" t="s">
        <v>489</v>
      </c>
      <c r="J3721" s="937" t="s">
        <v>437</v>
      </c>
      <c r="K3721" s="937" t="s">
        <v>437</v>
      </c>
      <c r="L3721" s="937" t="s">
        <v>132</v>
      </c>
      <c r="M3721" s="962" t="s">
        <v>495</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ASR_CMS_19</v>
      </c>
      <c r="AB3721" s="957">
        <f t="shared" si="642"/>
        <v>45406</v>
      </c>
      <c r="AC3721" t="str">
        <f t="shared" si="643"/>
        <v>Unaudited</v>
      </c>
    </row>
    <row r="3722" spans="1:29" x14ac:dyDescent="0.25">
      <c r="A3722" t="s">
        <v>421</v>
      </c>
      <c r="B3722" t="s">
        <v>1380</v>
      </c>
      <c r="C3722" t="s">
        <v>1381</v>
      </c>
      <c r="D3722">
        <v>1900</v>
      </c>
      <c r="E3722" s="957">
        <v>1</v>
      </c>
      <c r="F3722" t="s">
        <v>439</v>
      </c>
      <c r="G3722" s="957">
        <v>91</v>
      </c>
      <c r="H3722" t="s">
        <v>390</v>
      </c>
      <c r="I3722" s="937" t="s">
        <v>489</v>
      </c>
      <c r="J3722" s="937" t="s">
        <v>437</v>
      </c>
      <c r="K3722" s="937" t="s">
        <v>437</v>
      </c>
      <c r="L3722" s="937" t="s">
        <v>133</v>
      </c>
      <c r="M3722" s="962" t="s">
        <v>496</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ASR_CMS_19</v>
      </c>
      <c r="AB3722" s="957">
        <f t="shared" si="642"/>
        <v>45406</v>
      </c>
      <c r="AC3722" t="str">
        <f t="shared" si="643"/>
        <v>Unaudited</v>
      </c>
    </row>
    <row r="3723" spans="1:29" x14ac:dyDescent="0.25">
      <c r="A3723" t="s">
        <v>421</v>
      </c>
      <c r="B3723" t="s">
        <v>1380</v>
      </c>
      <c r="C3723" t="s">
        <v>1381</v>
      </c>
      <c r="D3723">
        <v>1900</v>
      </c>
      <c r="E3723" s="957">
        <v>1</v>
      </c>
      <c r="F3723" t="s">
        <v>439</v>
      </c>
      <c r="G3723" s="957">
        <v>91</v>
      </c>
      <c r="H3723" t="s">
        <v>390</v>
      </c>
      <c r="I3723" s="937" t="s">
        <v>489</v>
      </c>
      <c r="J3723" s="937" t="s">
        <v>437</v>
      </c>
      <c r="K3723" s="937" t="s">
        <v>437</v>
      </c>
      <c r="L3723" s="937" t="s">
        <v>134</v>
      </c>
      <c r="M3723" s="962" t="s">
        <v>497</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ASR_CMS_19</v>
      </c>
      <c r="AB3723" s="957">
        <f t="shared" si="642"/>
        <v>45406</v>
      </c>
      <c r="AC3723" t="str">
        <f t="shared" si="643"/>
        <v>Unaudited</v>
      </c>
    </row>
    <row r="3724" spans="1:29" x14ac:dyDescent="0.25">
      <c r="A3724" t="s">
        <v>421</v>
      </c>
      <c r="B3724" t="s">
        <v>1380</v>
      </c>
      <c r="C3724" t="s">
        <v>1381</v>
      </c>
      <c r="D3724">
        <v>1900</v>
      </c>
      <c r="E3724" s="957">
        <v>1</v>
      </c>
      <c r="F3724" t="s">
        <v>439</v>
      </c>
      <c r="G3724" s="957">
        <v>91</v>
      </c>
      <c r="H3724" t="s">
        <v>390</v>
      </c>
      <c r="I3724" s="937" t="s">
        <v>490</v>
      </c>
      <c r="J3724" s="937" t="s">
        <v>26</v>
      </c>
      <c r="K3724" s="937" t="s">
        <v>26</v>
      </c>
      <c r="L3724" s="937" t="s">
        <v>270</v>
      </c>
      <c r="M3724" s="962" t="s">
        <v>26</v>
      </c>
      <c r="N3724" s="678">
        <f t="shared" ca="1" si="639"/>
        <v>465284.62281442661</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ASR_CMS_19</v>
      </c>
      <c r="AB3724" s="957">
        <f t="shared" si="642"/>
        <v>45406</v>
      </c>
      <c r="AC3724" t="str">
        <f t="shared" si="643"/>
        <v>Unaudited</v>
      </c>
    </row>
    <row r="3725" spans="1:29" x14ac:dyDescent="0.25">
      <c r="A3725" t="s">
        <v>421</v>
      </c>
      <c r="B3725" t="s">
        <v>1380</v>
      </c>
      <c r="C3725" t="s">
        <v>1381</v>
      </c>
      <c r="D3725">
        <v>1900</v>
      </c>
      <c r="E3725" s="957">
        <v>1</v>
      </c>
      <c r="F3725" t="s">
        <v>440</v>
      </c>
      <c r="G3725" s="957">
        <v>182</v>
      </c>
      <c r="H3725" t="s">
        <v>390</v>
      </c>
      <c r="I3725" s="937" t="s">
        <v>433</v>
      </c>
      <c r="J3725" s="937" t="s">
        <v>433</v>
      </c>
      <c r="K3725" s="937" t="s">
        <v>433</v>
      </c>
      <c r="L3725" s="945"/>
      <c r="M3725" s="960" t="s">
        <v>433</v>
      </c>
      <c r="N3725" s="678">
        <f t="shared" ca="1" si="639"/>
        <v>27689.617204296002</v>
      </c>
      <c r="O3725" s="678">
        <f t="shared" ca="1" si="640"/>
        <v>15603.62473118</v>
      </c>
      <c r="P3725" s="678">
        <f t="shared" ca="1" si="640"/>
        <v>1774.4215053750002</v>
      </c>
      <c r="Q3725" s="678">
        <f t="shared" ca="1" si="640"/>
        <v>7807.5709677409995</v>
      </c>
      <c r="R3725" s="678">
        <f t="shared" ca="1" si="640"/>
        <v>1125</v>
      </c>
      <c r="S3725" s="678">
        <f t="shared" ca="1" si="640"/>
        <v>37</v>
      </c>
      <c r="T3725" s="678">
        <f t="shared" ca="1" si="640"/>
        <v>591</v>
      </c>
      <c r="U3725" s="678">
        <f t="shared" ca="1" si="640"/>
        <v>0</v>
      </c>
      <c r="V3725" s="678">
        <f t="shared" ca="1" si="640"/>
        <v>162</v>
      </c>
      <c r="W3725" s="678">
        <f t="shared" ca="1" si="636"/>
        <v>589</v>
      </c>
      <c r="X3725" s="678">
        <f t="shared" ca="1" si="640"/>
        <v>0</v>
      </c>
      <c r="Y3725" s="678">
        <f t="shared" ca="1" si="640"/>
        <v>0</v>
      </c>
      <c r="Z3725" s="678">
        <f t="shared" ca="1" si="640"/>
        <v>0</v>
      </c>
      <c r="AA3725" t="str">
        <f t="shared" si="641"/>
        <v>ASR_CMS_19</v>
      </c>
      <c r="AB3725" s="957">
        <f t="shared" si="642"/>
        <v>45406</v>
      </c>
      <c r="AC3725" t="str">
        <f t="shared" si="643"/>
        <v>Unaudited</v>
      </c>
    </row>
    <row r="3726" spans="1:29" x14ac:dyDescent="0.25">
      <c r="A3726" t="s">
        <v>421</v>
      </c>
      <c r="B3726" t="s">
        <v>1380</v>
      </c>
      <c r="C3726" t="s">
        <v>1381</v>
      </c>
      <c r="D3726">
        <v>1900</v>
      </c>
      <c r="E3726" s="957">
        <v>1</v>
      </c>
      <c r="F3726" t="s">
        <v>440</v>
      </c>
      <c r="G3726" s="957">
        <v>182</v>
      </c>
      <c r="H3726" t="s">
        <v>390</v>
      </c>
      <c r="I3726" s="937" t="s">
        <v>488</v>
      </c>
      <c r="J3726" s="937" t="s">
        <v>12</v>
      </c>
      <c r="K3726" s="937" t="s">
        <v>12</v>
      </c>
      <c r="L3726" s="937">
        <v>1.1000000000000001</v>
      </c>
      <c r="M3726" s="962" t="s">
        <v>12</v>
      </c>
      <c r="N3726" s="678">
        <f t="shared" ca="1" si="639"/>
        <v>49138067.324299023</v>
      </c>
      <c r="O3726" s="678">
        <f t="shared" ca="1" si="640"/>
        <v>17601580.716637302</v>
      </c>
      <c r="P3726" s="678">
        <f t="shared" ca="1" si="640"/>
        <v>2001717.9249117801</v>
      </c>
      <c r="Q3726" s="678">
        <f t="shared" ca="1" si="640"/>
        <v>8804577.7335369103</v>
      </c>
      <c r="R3726" s="678">
        <f t="shared" ca="1" si="640"/>
        <v>1268696.6572127393</v>
      </c>
      <c r="S3726" s="678">
        <f t="shared" ca="1" si="640"/>
        <v>41773.58669503688</v>
      </c>
      <c r="T3726" s="678">
        <f t="shared" ca="1" si="640"/>
        <v>666460.87672059645</v>
      </c>
      <c r="U3726" s="678">
        <f t="shared" ca="1" si="640"/>
        <v>0</v>
      </c>
      <c r="V3726" s="678">
        <f t="shared" ca="1" si="640"/>
        <v>182745.54638600242</v>
      </c>
      <c r="W3726" s="678">
        <f t="shared" ca="1" si="636"/>
        <v>18570514.28219866</v>
      </c>
      <c r="X3726" s="678">
        <f t="shared" ca="1" si="640"/>
        <v>0</v>
      </c>
      <c r="Y3726" s="678">
        <f t="shared" ca="1" si="640"/>
        <v>0</v>
      </c>
      <c r="Z3726" s="678">
        <f t="shared" ca="1" si="640"/>
        <v>0</v>
      </c>
      <c r="AA3726" t="str">
        <f t="shared" si="641"/>
        <v>ASR_CMS_19</v>
      </c>
      <c r="AB3726" s="957">
        <f t="shared" si="642"/>
        <v>45406</v>
      </c>
      <c r="AC3726" t="str">
        <f t="shared" si="643"/>
        <v>Unaudited</v>
      </c>
    </row>
    <row r="3727" spans="1:29" x14ac:dyDescent="0.25">
      <c r="A3727" t="s">
        <v>421</v>
      </c>
      <c r="B3727" t="s">
        <v>1380</v>
      </c>
      <c r="C3727" t="s">
        <v>1381</v>
      </c>
      <c r="D3727">
        <v>1900</v>
      </c>
      <c r="E3727" s="957">
        <v>1</v>
      </c>
      <c r="F3727" t="s">
        <v>440</v>
      </c>
      <c r="G3727" s="957">
        <v>182</v>
      </c>
      <c r="H3727" t="s">
        <v>390</v>
      </c>
      <c r="I3727" s="937" t="s">
        <v>488</v>
      </c>
      <c r="J3727" s="937" t="s">
        <v>12</v>
      </c>
      <c r="K3727" s="937" t="s">
        <v>1323</v>
      </c>
      <c r="L3727" s="937" t="s">
        <v>1314</v>
      </c>
      <c r="M3727" s="962" t="s">
        <v>1323</v>
      </c>
      <c r="N3727" s="678">
        <f t="shared" ca="1" si="639"/>
        <v>736222.22099681431</v>
      </c>
      <c r="O3727" s="678">
        <f t="shared" ca="1" si="640"/>
        <v>259987.34116015199</v>
      </c>
      <c r="P3727" s="678">
        <f t="shared" ca="1" si="640"/>
        <v>29291.137459671128</v>
      </c>
      <c r="Q3727" s="678">
        <f t="shared" ca="1" si="640"/>
        <v>138183.81060125277</v>
      </c>
      <c r="R3727" s="678">
        <f t="shared" ca="1" si="640"/>
        <v>19800.325251219547</v>
      </c>
      <c r="S3727" s="678">
        <f t="shared" ca="1" si="640"/>
        <v>509.0749892791564</v>
      </c>
      <c r="T3727" s="678">
        <f t="shared" ca="1" si="640"/>
        <v>10484.748932428973</v>
      </c>
      <c r="U3727" s="678">
        <f t="shared" ca="1" si="640"/>
        <v>0</v>
      </c>
      <c r="V3727" s="678">
        <f t="shared" ca="1" si="640"/>
        <v>2692.1837940670239</v>
      </c>
      <c r="W3727" s="678">
        <f t="shared" ca="1" si="636"/>
        <v>275273.59880874376</v>
      </c>
      <c r="X3727" s="678">
        <f t="shared" ca="1" si="640"/>
        <v>0</v>
      </c>
      <c r="Y3727" s="678">
        <f t="shared" ca="1" si="640"/>
        <v>0</v>
      </c>
      <c r="Z3727" s="678">
        <f t="shared" ca="1" si="640"/>
        <v>0</v>
      </c>
      <c r="AA3727" t="str">
        <f t="shared" si="641"/>
        <v>ASR_CMS_19</v>
      </c>
      <c r="AB3727" s="957">
        <f t="shared" si="642"/>
        <v>45406</v>
      </c>
      <c r="AC3727" t="str">
        <f t="shared" si="643"/>
        <v>Unaudited</v>
      </c>
    </row>
    <row r="3728" spans="1:29" x14ac:dyDescent="0.25">
      <c r="A3728" t="s">
        <v>421</v>
      </c>
      <c r="B3728" t="s">
        <v>1380</v>
      </c>
      <c r="C3728" t="s">
        <v>1381</v>
      </c>
      <c r="D3728">
        <v>1900</v>
      </c>
      <c r="E3728" s="957">
        <v>1</v>
      </c>
      <c r="F3728" t="s">
        <v>440</v>
      </c>
      <c r="G3728" s="957">
        <v>182</v>
      </c>
      <c r="H3728" t="s">
        <v>390</v>
      </c>
      <c r="I3728" s="937" t="s">
        <v>488</v>
      </c>
      <c r="J3728" s="937" t="s">
        <v>491</v>
      </c>
      <c r="K3728" s="937" t="s">
        <v>492</v>
      </c>
      <c r="L3728" s="937" t="s">
        <v>63</v>
      </c>
      <c r="M3728" s="962" t="s">
        <v>344</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ASR_CMS_19</v>
      </c>
      <c r="AB3728" s="957">
        <f t="shared" si="642"/>
        <v>45406</v>
      </c>
      <c r="AC3728" t="str">
        <f t="shared" si="643"/>
        <v>Unaudited</v>
      </c>
    </row>
    <row r="3729" spans="1:29" x14ac:dyDescent="0.25">
      <c r="A3729" t="s">
        <v>421</v>
      </c>
      <c r="B3729" t="s">
        <v>1380</v>
      </c>
      <c r="C3729" t="s">
        <v>1381</v>
      </c>
      <c r="D3729">
        <v>1900</v>
      </c>
      <c r="E3729" s="957">
        <v>1</v>
      </c>
      <c r="F3729" t="s">
        <v>440</v>
      </c>
      <c r="G3729" s="957">
        <v>182</v>
      </c>
      <c r="H3729" t="s">
        <v>390</v>
      </c>
      <c r="I3729" s="937" t="s">
        <v>488</v>
      </c>
      <c r="J3729" s="937" t="s">
        <v>491</v>
      </c>
      <c r="K3729" s="937" t="s">
        <v>1014</v>
      </c>
      <c r="L3729" s="937" t="s">
        <v>910</v>
      </c>
      <c r="M3729" s="962" t="s">
        <v>911</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ASR_CMS_19</v>
      </c>
      <c r="AB3729" s="957">
        <f t="shared" si="642"/>
        <v>45406</v>
      </c>
      <c r="AC3729" t="str">
        <f t="shared" si="643"/>
        <v>Unaudited</v>
      </c>
    </row>
    <row r="3730" spans="1:29" x14ac:dyDescent="0.25">
      <c r="A3730" t="s">
        <v>421</v>
      </c>
      <c r="B3730" t="s">
        <v>1380</v>
      </c>
      <c r="C3730" t="s">
        <v>1381</v>
      </c>
      <c r="D3730">
        <v>1900</v>
      </c>
      <c r="E3730" s="957">
        <v>1</v>
      </c>
      <c r="F3730" t="s">
        <v>440</v>
      </c>
      <c r="G3730" s="957">
        <v>182</v>
      </c>
      <c r="H3730" t="s">
        <v>390</v>
      </c>
      <c r="I3730" s="937" t="s">
        <v>488</v>
      </c>
      <c r="J3730" s="937" t="s">
        <v>13</v>
      </c>
      <c r="K3730" s="937" t="s">
        <v>493</v>
      </c>
      <c r="L3730" s="945" t="s">
        <v>95</v>
      </c>
      <c r="M3730" s="960" t="s">
        <v>147</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ASR_CMS_19</v>
      </c>
      <c r="AB3730" s="957">
        <f t="shared" si="642"/>
        <v>45406</v>
      </c>
      <c r="AC3730" t="str">
        <f t="shared" si="643"/>
        <v>Unaudited</v>
      </c>
    </row>
    <row r="3731" spans="1:29" x14ac:dyDescent="0.25">
      <c r="A3731" t="s">
        <v>421</v>
      </c>
      <c r="B3731" t="s">
        <v>1380</v>
      </c>
      <c r="C3731" t="s">
        <v>1381</v>
      </c>
      <c r="D3731">
        <v>1900</v>
      </c>
      <c r="E3731" s="957">
        <v>1</v>
      </c>
      <c r="F3731" t="s">
        <v>440</v>
      </c>
      <c r="G3731" s="957">
        <v>182</v>
      </c>
      <c r="H3731" t="s">
        <v>390</v>
      </c>
      <c r="I3731" s="962" t="s">
        <v>488</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ASR_CMS_19</v>
      </c>
      <c r="AB3731" s="957">
        <f t="shared" si="642"/>
        <v>45406</v>
      </c>
      <c r="AC3731" t="str">
        <f t="shared" si="643"/>
        <v>Unaudited</v>
      </c>
    </row>
    <row r="3732" spans="1:29" x14ac:dyDescent="0.25">
      <c r="A3732" t="s">
        <v>421</v>
      </c>
      <c r="B3732" t="s">
        <v>1380</v>
      </c>
      <c r="C3732" t="s">
        <v>1381</v>
      </c>
      <c r="D3732">
        <v>1900</v>
      </c>
      <c r="E3732" s="957">
        <v>1</v>
      </c>
      <c r="F3732" t="s">
        <v>440</v>
      </c>
      <c r="G3732" s="957">
        <v>182</v>
      </c>
      <c r="H3732" t="s">
        <v>390</v>
      </c>
      <c r="I3732" s="958" t="s">
        <v>489</v>
      </c>
      <c r="J3732" s="958" t="s">
        <v>445</v>
      </c>
      <c r="K3732" s="958" t="s">
        <v>0</v>
      </c>
      <c r="L3732" s="953">
        <v>2.1</v>
      </c>
      <c r="M3732" s="958" t="s">
        <v>148</v>
      </c>
      <c r="N3732" s="678">
        <f t="shared" ca="1" si="639"/>
        <v>3073764.15</v>
      </c>
      <c r="O3732" s="678">
        <f t="shared" ca="1" si="640"/>
        <v>500727.52</v>
      </c>
      <c r="P3732" s="678">
        <f t="shared" ca="1" si="640"/>
        <v>218057.51</v>
      </c>
      <c r="Q3732" s="678">
        <f t="shared" ca="1" si="640"/>
        <v>1171310.03</v>
      </c>
      <c r="R3732" s="678">
        <f t="shared" ca="1" si="640"/>
        <v>139488.46</v>
      </c>
      <c r="S3732" s="678">
        <f t="shared" ca="1" si="640"/>
        <v>0</v>
      </c>
      <c r="T3732" s="678">
        <f t="shared" ca="1" si="640"/>
        <v>173437.09999999998</v>
      </c>
      <c r="U3732" s="678">
        <f t="shared" ca="1" si="640"/>
        <v>0</v>
      </c>
      <c r="V3732" s="678">
        <f t="shared" ca="1" si="640"/>
        <v>0</v>
      </c>
      <c r="W3732" s="678">
        <f t="shared" ca="1" si="636"/>
        <v>870743.52999999991</v>
      </c>
      <c r="X3732" s="678">
        <f t="shared" ca="1" si="640"/>
        <v>0</v>
      </c>
      <c r="Y3732" s="678">
        <f t="shared" ca="1" si="640"/>
        <v>0</v>
      </c>
      <c r="Z3732" s="678">
        <f t="shared" ca="1" si="640"/>
        <v>0</v>
      </c>
      <c r="AA3732" t="str">
        <f t="shared" si="641"/>
        <v>ASR_CMS_19</v>
      </c>
      <c r="AB3732" s="957">
        <f t="shared" si="642"/>
        <v>45406</v>
      </c>
      <c r="AC3732" t="str">
        <f t="shared" si="643"/>
        <v>Unaudited</v>
      </c>
    </row>
    <row r="3733" spans="1:29" ht="30" x14ac:dyDescent="0.25">
      <c r="A3733" t="s">
        <v>421</v>
      </c>
      <c r="B3733" t="s">
        <v>1380</v>
      </c>
      <c r="C3733" t="s">
        <v>1381</v>
      </c>
      <c r="D3733">
        <v>1900</v>
      </c>
      <c r="E3733" s="957">
        <v>1</v>
      </c>
      <c r="F3733" t="s">
        <v>440</v>
      </c>
      <c r="G3733" s="957">
        <v>182</v>
      </c>
      <c r="H3733" t="s">
        <v>390</v>
      </c>
      <c r="I3733" s="958" t="s">
        <v>489</v>
      </c>
      <c r="J3733" s="958" t="s">
        <v>445</v>
      </c>
      <c r="K3733" s="958" t="s">
        <v>0</v>
      </c>
      <c r="L3733" s="937">
        <v>2.2000000000000002</v>
      </c>
      <c r="M3733" s="958" t="s">
        <v>149</v>
      </c>
      <c r="N3733" s="678">
        <f t="shared" ca="1" si="639"/>
        <v>26698.868877448487</v>
      </c>
      <c r="O3733" s="678">
        <f t="shared" ca="1" si="640"/>
        <v>4131.6361182554356</v>
      </c>
      <c r="P3733" s="678">
        <f t="shared" ca="1" si="640"/>
        <v>1799.2505867719151</v>
      </c>
      <c r="Q3733" s="678">
        <f t="shared" ca="1" si="640"/>
        <v>11001.213283212606</v>
      </c>
      <c r="R3733" s="678">
        <f t="shared" ca="1" si="640"/>
        <v>1150.9564311860245</v>
      </c>
      <c r="S3733" s="678">
        <f t="shared" ca="1" si="640"/>
        <v>0</v>
      </c>
      <c r="T3733" s="678">
        <f t="shared" ca="1" si="640"/>
        <v>1431.075700823234</v>
      </c>
      <c r="U3733" s="678">
        <f t="shared" ca="1" si="640"/>
        <v>0</v>
      </c>
      <c r="V3733" s="678">
        <f t="shared" ca="1" si="640"/>
        <v>0</v>
      </c>
      <c r="W3733" s="678">
        <f t="shared" ca="1" si="636"/>
        <v>7184.7367571992772</v>
      </c>
      <c r="X3733" s="678">
        <f t="shared" ca="1" si="640"/>
        <v>0</v>
      </c>
      <c r="Y3733" s="678">
        <f t="shared" ca="1" si="640"/>
        <v>0</v>
      </c>
      <c r="Z3733" s="678">
        <f t="shared" ca="1" si="640"/>
        <v>0</v>
      </c>
      <c r="AA3733" t="str">
        <f t="shared" si="641"/>
        <v>ASR_CMS_19</v>
      </c>
      <c r="AB3733" s="957">
        <f t="shared" si="642"/>
        <v>45406</v>
      </c>
      <c r="AC3733" t="str">
        <f t="shared" si="643"/>
        <v>Unaudited</v>
      </c>
    </row>
    <row r="3734" spans="1:29" x14ac:dyDescent="0.25">
      <c r="A3734" t="s">
        <v>421</v>
      </c>
      <c r="B3734" t="s">
        <v>1380</v>
      </c>
      <c r="C3734" t="s">
        <v>1381</v>
      </c>
      <c r="D3734">
        <v>1900</v>
      </c>
      <c r="E3734" s="957">
        <v>1</v>
      </c>
      <c r="F3734" t="s">
        <v>440</v>
      </c>
      <c r="G3734" s="957">
        <v>182</v>
      </c>
      <c r="H3734" t="s">
        <v>390</v>
      </c>
      <c r="I3734" s="958" t="s">
        <v>489</v>
      </c>
      <c r="J3734" s="958" t="s">
        <v>445</v>
      </c>
      <c r="K3734" s="958" t="s">
        <v>0</v>
      </c>
      <c r="L3734" s="937">
        <v>2.2999999999999998</v>
      </c>
      <c r="M3734" s="958" t="s">
        <v>150</v>
      </c>
      <c r="N3734" s="678">
        <f t="shared" ca="1" si="639"/>
        <v>391021.8299999999</v>
      </c>
      <c r="O3734" s="678">
        <f t="shared" ca="1" si="640"/>
        <v>188782.19</v>
      </c>
      <c r="P3734" s="678">
        <f t="shared" ca="1" si="640"/>
        <v>21026</v>
      </c>
      <c r="Q3734" s="678">
        <f t="shared" ca="1" si="640"/>
        <v>114904.88999999998</v>
      </c>
      <c r="R3734" s="678">
        <f t="shared" ca="1" si="640"/>
        <v>26203.639999999996</v>
      </c>
      <c r="S3734" s="678">
        <f t="shared" ca="1" si="640"/>
        <v>675.29</v>
      </c>
      <c r="T3734" s="678">
        <f t="shared" ca="1" si="640"/>
        <v>9279.7499999999982</v>
      </c>
      <c r="U3734" s="678">
        <f t="shared" ca="1" si="640"/>
        <v>0</v>
      </c>
      <c r="V3734" s="678">
        <f t="shared" ca="1" si="640"/>
        <v>1949.9099999999999</v>
      </c>
      <c r="W3734" s="678">
        <f t="shared" ca="1" si="636"/>
        <v>28200.159999999996</v>
      </c>
      <c r="X3734" s="678">
        <f t="shared" ca="1" si="640"/>
        <v>0</v>
      </c>
      <c r="Y3734" s="678">
        <f t="shared" ca="1" si="640"/>
        <v>0</v>
      </c>
      <c r="Z3734" s="678">
        <f t="shared" ca="1" si="640"/>
        <v>0</v>
      </c>
      <c r="AA3734" t="str">
        <f t="shared" si="641"/>
        <v>ASR_CMS_19</v>
      </c>
      <c r="AB3734" s="957">
        <f t="shared" si="642"/>
        <v>45406</v>
      </c>
      <c r="AC3734" t="str">
        <f t="shared" si="643"/>
        <v>Unaudited</v>
      </c>
    </row>
    <row r="3735" spans="1:29" x14ac:dyDescent="0.25">
      <c r="A3735" t="s">
        <v>421</v>
      </c>
      <c r="B3735" t="s">
        <v>1380</v>
      </c>
      <c r="C3735" t="s">
        <v>1381</v>
      </c>
      <c r="D3735">
        <v>1900</v>
      </c>
      <c r="E3735" s="957">
        <v>1</v>
      </c>
      <c r="F3735" t="s">
        <v>440</v>
      </c>
      <c r="G3735" s="957">
        <v>182</v>
      </c>
      <c r="H3735" t="s">
        <v>390</v>
      </c>
      <c r="I3735" s="965" t="s">
        <v>489</v>
      </c>
      <c r="J3735" s="965" t="s">
        <v>445</v>
      </c>
      <c r="K3735" s="965" t="s">
        <v>0</v>
      </c>
      <c r="L3735" s="945">
        <v>2.4</v>
      </c>
      <c r="M3735" s="965" t="s">
        <v>151</v>
      </c>
      <c r="N3735" s="678">
        <f t="shared" ca="1" si="639"/>
        <v>1207142.9600000002</v>
      </c>
      <c r="O3735" s="678">
        <f t="shared" ca="1" si="640"/>
        <v>461413.74000000005</v>
      </c>
      <c r="P3735" s="678">
        <f t="shared" ca="1" si="640"/>
        <v>29316.139999999996</v>
      </c>
      <c r="Q3735" s="678">
        <f t="shared" ca="1" si="640"/>
        <v>536611.46</v>
      </c>
      <c r="R3735" s="678">
        <f t="shared" ca="1" si="640"/>
        <v>38947.090000000011</v>
      </c>
      <c r="S3735" s="678">
        <f t="shared" ca="1" si="640"/>
        <v>3101.59</v>
      </c>
      <c r="T3735" s="678">
        <f t="shared" ca="1" si="640"/>
        <v>21881.5</v>
      </c>
      <c r="U3735" s="678">
        <f t="shared" ca="1" si="640"/>
        <v>0</v>
      </c>
      <c r="V3735" s="678">
        <f t="shared" ca="1" si="640"/>
        <v>10839.16</v>
      </c>
      <c r="W3735" s="678">
        <f t="shared" ca="1" si="636"/>
        <v>105032.27999999998</v>
      </c>
      <c r="X3735" s="678">
        <f t="shared" ca="1" si="640"/>
        <v>0</v>
      </c>
      <c r="Y3735" s="678">
        <f t="shared" ca="1" si="640"/>
        <v>0</v>
      </c>
      <c r="Z3735" s="678">
        <f t="shared" ca="1" si="640"/>
        <v>0</v>
      </c>
      <c r="AA3735" t="str">
        <f t="shared" si="641"/>
        <v>ASR_CMS_19</v>
      </c>
      <c r="AB3735" s="957">
        <f t="shared" si="642"/>
        <v>45406</v>
      </c>
      <c r="AC3735" t="str">
        <f t="shared" si="643"/>
        <v>Unaudited</v>
      </c>
    </row>
    <row r="3736" spans="1:29" ht="30" x14ac:dyDescent="0.25">
      <c r="A3736" t="s">
        <v>421</v>
      </c>
      <c r="B3736" t="s">
        <v>1380</v>
      </c>
      <c r="C3736" t="s">
        <v>1381</v>
      </c>
      <c r="D3736">
        <v>1900</v>
      </c>
      <c r="E3736" s="957">
        <v>1</v>
      </c>
      <c r="F3736" t="s">
        <v>440</v>
      </c>
      <c r="G3736" s="957">
        <v>182</v>
      </c>
      <c r="H3736" t="s">
        <v>390</v>
      </c>
      <c r="I3736" s="937" t="s">
        <v>489</v>
      </c>
      <c r="J3736" s="937" t="s">
        <v>445</v>
      </c>
      <c r="K3736" s="937" t="s">
        <v>0</v>
      </c>
      <c r="L3736" s="937">
        <v>2.5</v>
      </c>
      <c r="M3736" s="958" t="s">
        <v>152</v>
      </c>
      <c r="N3736" s="678">
        <f t="shared" ca="1" si="639"/>
        <v>12794.194772296283</v>
      </c>
      <c r="O3736" s="678">
        <f t="shared" ca="1" si="640"/>
        <v>5205.5044455202087</v>
      </c>
      <c r="P3736" s="678">
        <f t="shared" ca="1" si="640"/>
        <v>402.24134150216639</v>
      </c>
      <c r="Q3736" s="678">
        <f t="shared" ca="1" si="640"/>
        <v>5216.0758008037674</v>
      </c>
      <c r="R3736" s="678">
        <f t="shared" ca="1" si="640"/>
        <v>521.60033460050545</v>
      </c>
      <c r="S3736" s="678">
        <f t="shared" ca="1" si="640"/>
        <v>30.237909410162512</v>
      </c>
      <c r="T3736" s="678">
        <f t="shared" ca="1" si="640"/>
        <v>249.47868468350242</v>
      </c>
      <c r="U3736" s="678">
        <f t="shared" ca="1" si="640"/>
        <v>0</v>
      </c>
      <c r="V3736" s="678">
        <f t="shared" ca="1" si="640"/>
        <v>102.38999917927683</v>
      </c>
      <c r="W3736" s="678">
        <f t="shared" ca="1" si="636"/>
        <v>1066.6662565966917</v>
      </c>
      <c r="X3736" s="678">
        <f t="shared" ca="1" si="640"/>
        <v>0</v>
      </c>
      <c r="Y3736" s="678">
        <f t="shared" ca="1" si="640"/>
        <v>0</v>
      </c>
      <c r="Z3736" s="678">
        <f t="shared" ca="1" si="640"/>
        <v>0</v>
      </c>
      <c r="AA3736" t="str">
        <f t="shared" si="641"/>
        <v>ASR_CMS_19</v>
      </c>
      <c r="AB3736" s="957">
        <f t="shared" si="642"/>
        <v>45406</v>
      </c>
      <c r="AC3736" t="str">
        <f t="shared" si="643"/>
        <v>Unaudited</v>
      </c>
    </row>
    <row r="3737" spans="1:29" x14ac:dyDescent="0.25">
      <c r="A3737" t="s">
        <v>421</v>
      </c>
      <c r="B3737" t="s">
        <v>1380</v>
      </c>
      <c r="C3737" t="s">
        <v>1381</v>
      </c>
      <c r="D3737">
        <v>1900</v>
      </c>
      <c r="E3737" s="957">
        <v>1</v>
      </c>
      <c r="F3737" t="s">
        <v>440</v>
      </c>
      <c r="G3737" s="957">
        <v>182</v>
      </c>
      <c r="H3737" t="s">
        <v>390</v>
      </c>
      <c r="I3737" s="937" t="s">
        <v>489</v>
      </c>
      <c r="J3737" s="937" t="s">
        <v>445</v>
      </c>
      <c r="K3737" s="937" t="s">
        <v>0</v>
      </c>
      <c r="L3737" s="943" t="s">
        <v>97</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ASR_CMS_19</v>
      </c>
      <c r="AB3737" s="957">
        <f t="shared" si="642"/>
        <v>45406</v>
      </c>
      <c r="AC3737" t="str">
        <f t="shared" si="643"/>
        <v>Unaudited</v>
      </c>
    </row>
    <row r="3738" spans="1:29" x14ac:dyDescent="0.25">
      <c r="A3738" t="s">
        <v>421</v>
      </c>
      <c r="B3738" t="s">
        <v>1380</v>
      </c>
      <c r="C3738" t="s">
        <v>1381</v>
      </c>
      <c r="D3738">
        <v>1900</v>
      </c>
      <c r="E3738" s="957">
        <v>1</v>
      </c>
      <c r="F3738" t="s">
        <v>440</v>
      </c>
      <c r="G3738" s="957">
        <v>182</v>
      </c>
      <c r="H3738" t="s">
        <v>390</v>
      </c>
      <c r="I3738" s="958" t="s">
        <v>489</v>
      </c>
      <c r="J3738" s="958" t="s">
        <v>445</v>
      </c>
      <c r="K3738" s="958" t="s">
        <v>0</v>
      </c>
      <c r="L3738" s="937" t="s">
        <v>153</v>
      </c>
      <c r="M3738" s="958" t="s">
        <v>452</v>
      </c>
      <c r="N3738" s="678">
        <f t="shared" ca="1" si="639"/>
        <v>-17440.58079446173</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-3491.6645371732648</v>
      </c>
      <c r="P3738" s="678">
        <f t="shared" ca="1" si="646"/>
        <v>-374.78658440328979</v>
      </c>
      <c r="Q3738" s="678">
        <f t="shared" ca="1" si="646"/>
        <v>-5098.4352367148822</v>
      </c>
      <c r="R3738" s="678">
        <f t="shared" ca="1" si="646"/>
        <v>-655.43171666591741</v>
      </c>
      <c r="S3738" s="678">
        <f t="shared" ca="1" si="646"/>
        <v>-13.577144460139278</v>
      </c>
      <c r="T3738" s="678">
        <f t="shared" ca="1" si="646"/>
        <v>-462.11599937345107</v>
      </c>
      <c r="U3738" s="678">
        <f t="shared" ca="1" si="646"/>
        <v>0</v>
      </c>
      <c r="V3738" s="678">
        <f t="shared" ca="1" si="644"/>
        <v>-66.46086146012469</v>
      </c>
      <c r="W3738" s="678">
        <f t="shared" ca="1" si="636"/>
        <v>-7278.1087142106617</v>
      </c>
      <c r="X3738" s="678">
        <f t="shared" ca="1" si="645"/>
        <v>0</v>
      </c>
      <c r="Y3738" s="678">
        <f t="shared" ca="1" si="645"/>
        <v>0</v>
      </c>
      <c r="Z3738" s="678">
        <f t="shared" ca="1" si="645"/>
        <v>0</v>
      </c>
      <c r="AA3738" t="str">
        <f t="shared" si="641"/>
        <v>ASR_CMS_19</v>
      </c>
      <c r="AB3738" s="957">
        <f t="shared" si="642"/>
        <v>45406</v>
      </c>
      <c r="AC3738" t="str">
        <f t="shared" si="643"/>
        <v>Unaudited</v>
      </c>
    </row>
    <row r="3739" spans="1:29" x14ac:dyDescent="0.25">
      <c r="A3739" t="s">
        <v>421</v>
      </c>
      <c r="B3739" t="s">
        <v>1380</v>
      </c>
      <c r="C3739" t="s">
        <v>1381</v>
      </c>
      <c r="D3739">
        <v>1900</v>
      </c>
      <c r="E3739" s="957">
        <v>1</v>
      </c>
      <c r="F3739" t="s">
        <v>440</v>
      </c>
      <c r="G3739" s="957">
        <v>182</v>
      </c>
      <c r="H3739" t="s">
        <v>390</v>
      </c>
      <c r="I3739" s="937" t="s">
        <v>489</v>
      </c>
      <c r="J3739" s="937" t="s">
        <v>445</v>
      </c>
      <c r="K3739" s="937" t="s">
        <v>0</v>
      </c>
      <c r="L3739" s="937" t="s">
        <v>912</v>
      </c>
      <c r="M3739" s="958" t="s">
        <v>24</v>
      </c>
      <c r="N3739" s="678">
        <f t="shared" ca="1" si="639"/>
        <v>161965.72</v>
      </c>
      <c r="O3739" s="678">
        <f t="shared" ca="1" si="646"/>
        <v>0</v>
      </c>
      <c r="P3739" s="678">
        <f t="shared" ca="1" si="646"/>
        <v>0</v>
      </c>
      <c r="Q3739" s="678">
        <f t="shared" ca="1" si="646"/>
        <v>161965.72</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ASR_CMS_19</v>
      </c>
      <c r="AB3739" s="957">
        <f t="shared" si="642"/>
        <v>45406</v>
      </c>
      <c r="AC3739" t="str">
        <f t="shared" si="643"/>
        <v>Unaudited</v>
      </c>
    </row>
    <row r="3740" spans="1:29" x14ac:dyDescent="0.25">
      <c r="A3740" t="s">
        <v>421</v>
      </c>
      <c r="B3740" t="s">
        <v>1380</v>
      </c>
      <c r="C3740" t="s">
        <v>1381</v>
      </c>
      <c r="D3740">
        <v>1900</v>
      </c>
      <c r="E3740" s="957">
        <v>1</v>
      </c>
      <c r="F3740" t="s">
        <v>440</v>
      </c>
      <c r="G3740" s="957">
        <v>182</v>
      </c>
      <c r="H3740" t="s">
        <v>390</v>
      </c>
      <c r="I3740" s="937" t="s">
        <v>489</v>
      </c>
      <c r="J3740" s="937" t="s">
        <v>445</v>
      </c>
      <c r="K3740" s="937" t="s">
        <v>53</v>
      </c>
      <c r="L3740" s="937">
        <v>3.1</v>
      </c>
      <c r="M3740" s="958" t="s">
        <v>33</v>
      </c>
      <c r="N3740" s="678">
        <f t="shared" ca="1" si="639"/>
        <v>863794.4600000002</v>
      </c>
      <c r="O3740" s="678">
        <f t="shared" ca="1" si="646"/>
        <v>441734.8000000001</v>
      </c>
      <c r="P3740" s="678">
        <f t="shared" ca="1" si="646"/>
        <v>52093.37999999999</v>
      </c>
      <c r="Q3740" s="678">
        <f t="shared" ca="1" si="646"/>
        <v>246386.99999999994</v>
      </c>
      <c r="R3740" s="678">
        <f t="shared" ca="1" si="646"/>
        <v>43354.78</v>
      </c>
      <c r="S3740" s="678">
        <f t="shared" ca="1" si="646"/>
        <v>613.14</v>
      </c>
      <c r="T3740" s="678">
        <f t="shared" ca="1" si="646"/>
        <v>24525.030000000006</v>
      </c>
      <c r="U3740" s="678">
        <f t="shared" ca="1" si="646"/>
        <v>0</v>
      </c>
      <c r="V3740" s="678">
        <f t="shared" ca="1" si="644"/>
        <v>2883.29</v>
      </c>
      <c r="W3740" s="678">
        <f t="shared" ca="1" si="636"/>
        <v>52203.040000000001</v>
      </c>
      <c r="X3740" s="678">
        <f t="shared" ca="1" si="645"/>
        <v>0</v>
      </c>
      <c r="Y3740" s="678">
        <f t="shared" ca="1" si="645"/>
        <v>0</v>
      </c>
      <c r="Z3740" s="678">
        <f t="shared" ca="1" si="645"/>
        <v>0</v>
      </c>
      <c r="AA3740" t="str">
        <f t="shared" si="641"/>
        <v>ASR_CMS_19</v>
      </c>
      <c r="AB3740" s="957">
        <f t="shared" si="642"/>
        <v>45406</v>
      </c>
      <c r="AC3740" t="str">
        <f t="shared" si="643"/>
        <v>Unaudited</v>
      </c>
    </row>
    <row r="3741" spans="1:29" x14ac:dyDescent="0.25">
      <c r="A3741" t="s">
        <v>421</v>
      </c>
      <c r="B3741" t="s">
        <v>1380</v>
      </c>
      <c r="C3741" t="s">
        <v>1381</v>
      </c>
      <c r="D3741">
        <v>1900</v>
      </c>
      <c r="E3741" s="957">
        <v>1</v>
      </c>
      <c r="F3741" t="s">
        <v>440</v>
      </c>
      <c r="G3741" s="957">
        <v>182</v>
      </c>
      <c r="H3741" t="s">
        <v>390</v>
      </c>
      <c r="I3741" s="958" t="s">
        <v>489</v>
      </c>
      <c r="J3741" s="958" t="s">
        <v>445</v>
      </c>
      <c r="K3741" s="958" t="s">
        <v>53</v>
      </c>
      <c r="L3741" s="937">
        <v>3.2</v>
      </c>
      <c r="M3741" s="958" t="s">
        <v>34</v>
      </c>
      <c r="N3741" s="678">
        <f t="shared" ca="1" si="639"/>
        <v>1767647.57</v>
      </c>
      <c r="O3741" s="678">
        <f t="shared" ca="1" si="646"/>
        <v>634290.70000000007</v>
      </c>
      <c r="P3741" s="678">
        <f t="shared" ca="1" si="646"/>
        <v>82064.359999999986</v>
      </c>
      <c r="Q3741" s="678">
        <f t="shared" ca="1" si="646"/>
        <v>588754.03000000014</v>
      </c>
      <c r="R3741" s="678">
        <f t="shared" ca="1" si="646"/>
        <v>73889.45</v>
      </c>
      <c r="S3741" s="678">
        <f t="shared" ca="1" si="646"/>
        <v>1890.1499999999999</v>
      </c>
      <c r="T3741" s="678">
        <f t="shared" ca="1" si="646"/>
        <v>60641.61</v>
      </c>
      <c r="U3741" s="678">
        <f t="shared" ca="1" si="646"/>
        <v>0</v>
      </c>
      <c r="V3741" s="678">
        <f t="shared" ca="1" si="644"/>
        <v>6610.68</v>
      </c>
      <c r="W3741" s="678">
        <f t="shared" ca="1" si="636"/>
        <v>319506.58999999991</v>
      </c>
      <c r="X3741" s="678">
        <f t="shared" ca="1" si="645"/>
        <v>0</v>
      </c>
      <c r="Y3741" s="678">
        <f t="shared" ca="1" si="645"/>
        <v>0</v>
      </c>
      <c r="Z3741" s="678">
        <f t="shared" ca="1" si="645"/>
        <v>0</v>
      </c>
      <c r="AA3741" t="str">
        <f t="shared" si="641"/>
        <v>ASR_CMS_19</v>
      </c>
      <c r="AB3741" s="957">
        <f t="shared" si="642"/>
        <v>45406</v>
      </c>
      <c r="AC3741" t="str">
        <f t="shared" si="643"/>
        <v>Unaudited</v>
      </c>
    </row>
    <row r="3742" spans="1:29" x14ac:dyDescent="0.25">
      <c r="A3742" t="s">
        <v>421</v>
      </c>
      <c r="B3742" t="s">
        <v>1380</v>
      </c>
      <c r="C3742" t="s">
        <v>1381</v>
      </c>
      <c r="D3742">
        <v>1900</v>
      </c>
      <c r="E3742" s="957">
        <v>1</v>
      </c>
      <c r="F3742" t="s">
        <v>440</v>
      </c>
      <c r="G3742" s="957">
        <v>182</v>
      </c>
      <c r="H3742" t="s">
        <v>390</v>
      </c>
      <c r="I3742" s="958" t="s">
        <v>489</v>
      </c>
      <c r="J3742" s="958" t="s">
        <v>445</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ASR_CMS_19</v>
      </c>
      <c r="AB3742" s="957">
        <f t="shared" si="642"/>
        <v>45406</v>
      </c>
      <c r="AC3742" t="str">
        <f t="shared" si="643"/>
        <v>Unaudited</v>
      </c>
    </row>
    <row r="3743" spans="1:29" x14ac:dyDescent="0.25">
      <c r="A3743" t="s">
        <v>421</v>
      </c>
      <c r="B3743" t="s">
        <v>1380</v>
      </c>
      <c r="C3743" t="s">
        <v>1381</v>
      </c>
      <c r="D3743">
        <v>1900</v>
      </c>
      <c r="E3743" s="957">
        <v>1</v>
      </c>
      <c r="F3743" t="s">
        <v>440</v>
      </c>
      <c r="G3743" s="957">
        <v>182</v>
      </c>
      <c r="H3743" t="s">
        <v>390</v>
      </c>
      <c r="I3743" s="937" t="s">
        <v>489</v>
      </c>
      <c r="J3743" s="937" t="s">
        <v>445</v>
      </c>
      <c r="K3743" s="937" t="s">
        <v>53</v>
      </c>
      <c r="L3743" s="937" t="s">
        <v>44</v>
      </c>
      <c r="M3743" s="958" t="s">
        <v>154</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ASR_CMS_19</v>
      </c>
      <c r="AB3743" s="957">
        <f t="shared" si="642"/>
        <v>45406</v>
      </c>
      <c r="AC3743" t="str">
        <f t="shared" si="643"/>
        <v>Unaudited</v>
      </c>
    </row>
    <row r="3744" spans="1:29" x14ac:dyDescent="0.25">
      <c r="A3744" t="s">
        <v>421</v>
      </c>
      <c r="B3744" t="s">
        <v>1380</v>
      </c>
      <c r="C3744" t="s">
        <v>1381</v>
      </c>
      <c r="D3744">
        <v>1900</v>
      </c>
      <c r="E3744" s="957">
        <v>1</v>
      </c>
      <c r="F3744" t="s">
        <v>440</v>
      </c>
      <c r="G3744" s="957">
        <v>182</v>
      </c>
      <c r="H3744" t="s">
        <v>390</v>
      </c>
      <c r="I3744" s="937" t="s">
        <v>489</v>
      </c>
      <c r="J3744" s="937" t="s">
        <v>445</v>
      </c>
      <c r="K3744" s="937" t="s">
        <v>53</v>
      </c>
      <c r="L3744" s="937" t="s">
        <v>41</v>
      </c>
      <c r="M3744" s="958" t="s">
        <v>52</v>
      </c>
      <c r="N3744" s="678">
        <f t="shared" ca="1" si="639"/>
        <v>41924.82649271471</v>
      </c>
      <c r="O3744" s="678">
        <f t="shared" ca="1" si="646"/>
        <v>23079.404295663066</v>
      </c>
      <c r="P3744" s="678">
        <f t="shared" ca="1" si="646"/>
        <v>2923.7649328648786</v>
      </c>
      <c r="Q3744" s="678">
        <f t="shared" ca="1" si="646"/>
        <v>12045.776307374039</v>
      </c>
      <c r="R3744" s="678">
        <f t="shared" ca="1" si="646"/>
        <v>1845.2561279871904</v>
      </c>
      <c r="S3744" s="678">
        <f t="shared" ca="1" si="646"/>
        <v>59.881384390223957</v>
      </c>
      <c r="T3744" s="678">
        <f t="shared" ca="1" si="646"/>
        <v>815.33052291131435</v>
      </c>
      <c r="U3744" s="678">
        <f t="shared" ca="1" si="646"/>
        <v>0</v>
      </c>
      <c r="V3744" s="678">
        <f t="shared" ca="1" si="644"/>
        <v>235.8231939023606</v>
      </c>
      <c r="W3744" s="678">
        <f t="shared" ca="1" si="636"/>
        <v>919.58972762164547</v>
      </c>
      <c r="X3744" s="678">
        <f t="shared" ca="1" si="645"/>
        <v>0</v>
      </c>
      <c r="Y3744" s="678">
        <f t="shared" ca="1" si="645"/>
        <v>0</v>
      </c>
      <c r="Z3744" s="678">
        <f t="shared" ca="1" si="645"/>
        <v>0</v>
      </c>
      <c r="AA3744" t="str">
        <f t="shared" si="641"/>
        <v>ASR_CMS_19</v>
      </c>
      <c r="AB3744" s="957">
        <f t="shared" si="642"/>
        <v>45406</v>
      </c>
      <c r="AC3744" t="str">
        <f t="shared" si="643"/>
        <v>Unaudited</v>
      </c>
    </row>
    <row r="3745" spans="1:29" x14ac:dyDescent="0.25">
      <c r="A3745" t="s">
        <v>421</v>
      </c>
      <c r="B3745" t="s">
        <v>1380</v>
      </c>
      <c r="C3745" t="s">
        <v>1381</v>
      </c>
      <c r="D3745">
        <v>1900</v>
      </c>
      <c r="E3745" s="957">
        <v>1</v>
      </c>
      <c r="F3745" t="s">
        <v>440</v>
      </c>
      <c r="G3745" s="957">
        <v>182</v>
      </c>
      <c r="H3745" t="s">
        <v>390</v>
      </c>
      <c r="I3745" s="937" t="s">
        <v>489</v>
      </c>
      <c r="J3745" s="937" t="s">
        <v>445</v>
      </c>
      <c r="K3745" s="937" t="s">
        <v>53</v>
      </c>
      <c r="L3745" s="937" t="s">
        <v>42</v>
      </c>
      <c r="M3745" s="958" t="s">
        <v>155</v>
      </c>
      <c r="N3745" s="678">
        <f t="shared" ca="1" si="639"/>
        <v>38155.372881068739</v>
      </c>
      <c r="O3745" s="678">
        <f t="shared" ca="1" si="646"/>
        <v>15600.018534270672</v>
      </c>
      <c r="P3745" s="678">
        <f t="shared" ca="1" si="646"/>
        <v>1945.4437481551035</v>
      </c>
      <c r="Q3745" s="678">
        <f t="shared" ca="1" si="646"/>
        <v>12110.519271130488</v>
      </c>
      <c r="R3745" s="678">
        <f t="shared" ca="1" si="646"/>
        <v>1700.1781206269502</v>
      </c>
      <c r="S3745" s="678">
        <f t="shared" ca="1" si="646"/>
        <v>36.300625519773881</v>
      </c>
      <c r="T3745" s="678">
        <f t="shared" ca="1" si="646"/>
        <v>1235.015641582635</v>
      </c>
      <c r="U3745" s="678">
        <f t="shared" ca="1" si="646"/>
        <v>0</v>
      </c>
      <c r="V3745" s="678">
        <f t="shared" ca="1" si="644"/>
        <v>137.67364135436475</v>
      </c>
      <c r="W3745" s="678">
        <f t="shared" ca="1" si="636"/>
        <v>5390.2232984287511</v>
      </c>
      <c r="X3745" s="678">
        <f t="shared" ca="1" si="645"/>
        <v>0</v>
      </c>
      <c r="Y3745" s="678">
        <f t="shared" ca="1" si="645"/>
        <v>0</v>
      </c>
      <c r="Z3745" s="678">
        <f t="shared" ca="1" si="645"/>
        <v>0</v>
      </c>
      <c r="AA3745" t="str">
        <f t="shared" si="641"/>
        <v>ASR_CMS_19</v>
      </c>
      <c r="AB3745" s="957">
        <f t="shared" si="642"/>
        <v>45406</v>
      </c>
      <c r="AC3745" t="str">
        <f t="shared" si="643"/>
        <v>Unaudited</v>
      </c>
    </row>
    <row r="3746" spans="1:29" x14ac:dyDescent="0.25">
      <c r="A3746" t="s">
        <v>421</v>
      </c>
      <c r="B3746" t="s">
        <v>1380</v>
      </c>
      <c r="C3746" t="s">
        <v>1381</v>
      </c>
      <c r="D3746">
        <v>1900</v>
      </c>
      <c r="E3746" s="957">
        <v>1</v>
      </c>
      <c r="F3746" t="s">
        <v>440</v>
      </c>
      <c r="G3746" s="957">
        <v>182</v>
      </c>
      <c r="H3746" t="s">
        <v>390</v>
      </c>
      <c r="I3746" s="937" t="s">
        <v>489</v>
      </c>
      <c r="J3746" s="937" t="s">
        <v>445</v>
      </c>
      <c r="K3746" s="937" t="s">
        <v>53</v>
      </c>
      <c r="L3746" s="953" t="s">
        <v>43</v>
      </c>
      <c r="M3746" s="958" t="s">
        <v>463</v>
      </c>
      <c r="N3746" s="678">
        <f t="shared" ca="1" si="639"/>
        <v>83477.333763108574</v>
      </c>
      <c r="O3746" s="678">
        <f t="shared" ca="1" si="646"/>
        <v>16712.450657089394</v>
      </c>
      <c r="P3746" s="678">
        <f t="shared" ca="1" si="646"/>
        <v>1793.8728741249165</v>
      </c>
      <c r="Q3746" s="678">
        <f t="shared" ca="1" si="646"/>
        <v>24403.073781808485</v>
      </c>
      <c r="R3746" s="678">
        <f t="shared" ca="1" si="646"/>
        <v>3137.148516775449</v>
      </c>
      <c r="S3746" s="678">
        <f t="shared" ca="1" si="646"/>
        <v>64.98544016429166</v>
      </c>
      <c r="T3746" s="678">
        <f t="shared" ca="1" si="646"/>
        <v>2211.8650732789788</v>
      </c>
      <c r="U3746" s="678">
        <f t="shared" ca="1" si="646"/>
        <v>0</v>
      </c>
      <c r="V3746" s="678">
        <f t="shared" ca="1" si="644"/>
        <v>318.10726831140346</v>
      </c>
      <c r="W3746" s="678">
        <f t="shared" ca="1" si="636"/>
        <v>34835.830151555652</v>
      </c>
      <c r="X3746" s="678">
        <f t="shared" ca="1" si="645"/>
        <v>0</v>
      </c>
      <c r="Y3746" s="678">
        <f t="shared" ca="1" si="645"/>
        <v>0</v>
      </c>
      <c r="Z3746" s="678">
        <f t="shared" ca="1" si="645"/>
        <v>0</v>
      </c>
      <c r="AA3746" t="str">
        <f t="shared" si="641"/>
        <v>ASR_CMS_19</v>
      </c>
      <c r="AB3746" s="957">
        <f t="shared" si="642"/>
        <v>45406</v>
      </c>
      <c r="AC3746" t="str">
        <f t="shared" si="643"/>
        <v>Unaudited</v>
      </c>
    </row>
    <row r="3747" spans="1:29" x14ac:dyDescent="0.25">
      <c r="A3747" t="s">
        <v>421</v>
      </c>
      <c r="B3747" t="s">
        <v>1380</v>
      </c>
      <c r="C3747" t="s">
        <v>1381</v>
      </c>
      <c r="D3747">
        <v>1900</v>
      </c>
      <c r="E3747" s="957">
        <v>1</v>
      </c>
      <c r="F3747" t="s">
        <v>440</v>
      </c>
      <c r="G3747" s="957">
        <v>182</v>
      </c>
      <c r="H3747" t="s">
        <v>390</v>
      </c>
      <c r="I3747" s="937" t="s">
        <v>489</v>
      </c>
      <c r="J3747" s="937" t="s">
        <v>445</v>
      </c>
      <c r="K3747" s="937" t="s">
        <v>915</v>
      </c>
      <c r="L3747" s="953" t="s">
        <v>916</v>
      </c>
      <c r="M3747" s="958" t="s">
        <v>915</v>
      </c>
      <c r="N3747" s="678">
        <f t="shared" ca="1" si="639"/>
        <v>7167.28</v>
      </c>
      <c r="O3747" s="678">
        <f t="shared" ca="1" si="646"/>
        <v>3986.87</v>
      </c>
      <c r="P3747" s="678">
        <f t="shared" ca="1" si="646"/>
        <v>0</v>
      </c>
      <c r="Q3747" s="678">
        <f t="shared" ca="1" si="646"/>
        <v>3180.41</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ASR_CMS_19</v>
      </c>
      <c r="AB3747" s="957">
        <f t="shared" si="642"/>
        <v>45406</v>
      </c>
      <c r="AC3747" t="str">
        <f t="shared" si="643"/>
        <v>Unaudited</v>
      </c>
    </row>
    <row r="3748" spans="1:29" x14ac:dyDescent="0.25">
      <c r="A3748" t="s">
        <v>421</v>
      </c>
      <c r="B3748" t="s">
        <v>1380</v>
      </c>
      <c r="C3748" t="s">
        <v>1381</v>
      </c>
      <c r="D3748">
        <v>1900</v>
      </c>
      <c r="E3748" s="957">
        <v>1</v>
      </c>
      <c r="F3748" t="s">
        <v>440</v>
      </c>
      <c r="G3748" s="957">
        <v>182</v>
      </c>
      <c r="H3748" t="s">
        <v>390</v>
      </c>
      <c r="I3748" s="937" t="s">
        <v>489</v>
      </c>
      <c r="J3748" s="937" t="s">
        <v>445</v>
      </c>
      <c r="K3748" s="937" t="s">
        <v>915</v>
      </c>
      <c r="L3748" s="937" t="s">
        <v>917</v>
      </c>
      <c r="M3748" s="958" t="s">
        <v>920</v>
      </c>
      <c r="N3748" s="678">
        <f t="shared" ca="1" si="639"/>
        <v>16.847576201043669</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9.3716299807814085</v>
      </c>
      <c r="P3748" s="678">
        <f t="shared" ca="1" si="647"/>
        <v>0</v>
      </c>
      <c r="Q3748" s="678">
        <f t="shared" ca="1" si="647"/>
        <v>7.4759462202622595</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ASR_CMS_19</v>
      </c>
      <c r="AB3748" s="957">
        <f t="shared" si="642"/>
        <v>45406</v>
      </c>
      <c r="AC3748" t="str">
        <f t="shared" si="643"/>
        <v>Unaudited</v>
      </c>
    </row>
    <row r="3749" spans="1:29" x14ac:dyDescent="0.25">
      <c r="A3749" t="s">
        <v>421</v>
      </c>
      <c r="B3749" t="s">
        <v>1380</v>
      </c>
      <c r="C3749" t="s">
        <v>1381</v>
      </c>
      <c r="D3749">
        <v>1900</v>
      </c>
      <c r="E3749" s="957">
        <v>1</v>
      </c>
      <c r="F3749" t="s">
        <v>440</v>
      </c>
      <c r="G3749" s="957">
        <v>182</v>
      </c>
      <c r="H3749" t="s">
        <v>390</v>
      </c>
      <c r="I3749" s="958" t="s">
        <v>489</v>
      </c>
      <c r="J3749" s="958" t="s">
        <v>445</v>
      </c>
      <c r="K3749" s="958" t="s">
        <v>915</v>
      </c>
      <c r="L3749" s="937" t="s">
        <v>918</v>
      </c>
      <c r="M3749" s="958" t="s">
        <v>921</v>
      </c>
      <c r="N3749" s="678">
        <f t="shared" ca="1" si="639"/>
        <v>-36.955772109426263</v>
      </c>
      <c r="O3749" s="678">
        <f t="shared" ca="1" si="647"/>
        <v>-7.398673268915239</v>
      </c>
      <c r="P3749" s="678">
        <f t="shared" ca="1" si="647"/>
        <v>-0.79415518130431051</v>
      </c>
      <c r="Q3749" s="678">
        <f t="shared" ca="1" si="647"/>
        <v>-10.803344965583703</v>
      </c>
      <c r="R3749" s="678">
        <f t="shared" ca="1" si="647"/>
        <v>-1.3888290441616142</v>
      </c>
      <c r="S3749" s="678">
        <f t="shared" ca="1" si="647"/>
        <v>-2.8769331851895598E-2</v>
      </c>
      <c r="T3749" s="678">
        <f t="shared" ca="1" si="647"/>
        <v>-0.97920211271794999</v>
      </c>
      <c r="U3749" s="678">
        <f t="shared" ca="1" si="647"/>
        <v>0</v>
      </c>
      <c r="V3749" s="678">
        <f t="shared" ca="1" si="644"/>
        <v>-0.14082744601581498</v>
      </c>
      <c r="W3749" s="678">
        <f t="shared" ca="1" si="636"/>
        <v>-15.421970758875739</v>
      </c>
      <c r="X3749" s="678">
        <f t="shared" ca="1" si="645"/>
        <v>0</v>
      </c>
      <c r="Y3749" s="678">
        <f t="shared" ca="1" si="645"/>
        <v>0</v>
      </c>
      <c r="Z3749" s="678">
        <f t="shared" ca="1" si="645"/>
        <v>0</v>
      </c>
      <c r="AA3749" t="str">
        <f t="shared" si="641"/>
        <v>ASR_CMS_19</v>
      </c>
      <c r="AB3749" s="957">
        <f t="shared" si="642"/>
        <v>45406</v>
      </c>
      <c r="AC3749" t="str">
        <f t="shared" si="643"/>
        <v>Unaudited</v>
      </c>
    </row>
    <row r="3750" spans="1:29" x14ac:dyDescent="0.25">
      <c r="A3750" t="s">
        <v>421</v>
      </c>
      <c r="B3750" t="s">
        <v>1380</v>
      </c>
      <c r="C3750" t="s">
        <v>1381</v>
      </c>
      <c r="D3750">
        <v>1900</v>
      </c>
      <c r="E3750" s="957">
        <v>1</v>
      </c>
      <c r="F3750" t="s">
        <v>440</v>
      </c>
      <c r="G3750" s="957">
        <v>182</v>
      </c>
      <c r="H3750" t="s">
        <v>390</v>
      </c>
      <c r="I3750" s="937" t="s">
        <v>489</v>
      </c>
      <c r="J3750" s="937" t="s">
        <v>445</v>
      </c>
      <c r="K3750" s="937" t="s">
        <v>446</v>
      </c>
      <c r="L3750" s="937">
        <v>5.0999999999999996</v>
      </c>
      <c r="M3750" s="958" t="s">
        <v>37</v>
      </c>
      <c r="N3750" s="678">
        <f t="shared" ca="1" si="639"/>
        <v>636620.07000000018</v>
      </c>
      <c r="O3750" s="678">
        <f t="shared" ca="1" si="647"/>
        <v>235920.91000000009</v>
      </c>
      <c r="P3750" s="678">
        <f t="shared" ca="1" si="647"/>
        <v>131381.70999999996</v>
      </c>
      <c r="Q3750" s="678">
        <f t="shared" ca="1" si="647"/>
        <v>114305.96</v>
      </c>
      <c r="R3750" s="678">
        <f t="shared" ca="1" si="647"/>
        <v>104486.35999999999</v>
      </c>
      <c r="S3750" s="678">
        <f t="shared" ca="1" si="647"/>
        <v>2333.27</v>
      </c>
      <c r="T3750" s="678">
        <f t="shared" ca="1" si="647"/>
        <v>41766.93</v>
      </c>
      <c r="U3750" s="678">
        <f t="shared" ca="1" si="647"/>
        <v>0</v>
      </c>
      <c r="V3750" s="678">
        <f t="shared" ca="1" si="644"/>
        <v>4485.03</v>
      </c>
      <c r="W3750" s="678">
        <f t="shared" ca="1" si="636"/>
        <v>1939.8999999999999</v>
      </c>
      <c r="X3750" s="678">
        <f t="shared" ca="1" si="645"/>
        <v>0</v>
      </c>
      <c r="Y3750" s="678">
        <f t="shared" ca="1" si="645"/>
        <v>0</v>
      </c>
      <c r="Z3750" s="678">
        <f t="shared" ca="1" si="645"/>
        <v>0</v>
      </c>
      <c r="AA3750" t="str">
        <f t="shared" si="641"/>
        <v>ASR_CMS_19</v>
      </c>
      <c r="AB3750" s="957">
        <f t="shared" si="642"/>
        <v>45406</v>
      </c>
      <c r="AC3750" t="str">
        <f t="shared" si="643"/>
        <v>Unaudited</v>
      </c>
    </row>
    <row r="3751" spans="1:29" ht="30" x14ac:dyDescent="0.25">
      <c r="A3751" t="s">
        <v>421</v>
      </c>
      <c r="B3751" t="s">
        <v>1380</v>
      </c>
      <c r="C3751" t="s">
        <v>1381</v>
      </c>
      <c r="D3751">
        <v>1900</v>
      </c>
      <c r="E3751" s="957">
        <v>1</v>
      </c>
      <c r="F3751" t="s">
        <v>440</v>
      </c>
      <c r="G3751" s="957">
        <v>182</v>
      </c>
      <c r="H3751" t="s">
        <v>390</v>
      </c>
      <c r="I3751" s="937" t="s">
        <v>489</v>
      </c>
      <c r="J3751" s="937" t="s">
        <v>445</v>
      </c>
      <c r="K3751" s="937" t="s">
        <v>446</v>
      </c>
      <c r="L3751" s="937">
        <v>5.2</v>
      </c>
      <c r="M3751" s="958" t="s">
        <v>304</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ASR_CMS_19</v>
      </c>
      <c r="AB3751" s="957">
        <f t="shared" si="642"/>
        <v>45406</v>
      </c>
      <c r="AC3751" t="str">
        <f t="shared" si="643"/>
        <v>Unaudited</v>
      </c>
    </row>
    <row r="3752" spans="1:29" ht="30" x14ac:dyDescent="0.25">
      <c r="A3752" t="s">
        <v>421</v>
      </c>
      <c r="B3752" t="s">
        <v>1380</v>
      </c>
      <c r="C3752" t="s">
        <v>1381</v>
      </c>
      <c r="D3752">
        <v>1900</v>
      </c>
      <c r="E3752" s="957">
        <v>1</v>
      </c>
      <c r="F3752" t="s">
        <v>440</v>
      </c>
      <c r="G3752" s="957">
        <v>182</v>
      </c>
      <c r="H3752" t="s">
        <v>390</v>
      </c>
      <c r="I3752" s="937" t="s">
        <v>489</v>
      </c>
      <c r="J3752" s="937" t="s">
        <v>445</v>
      </c>
      <c r="K3752" s="937" t="s">
        <v>446</v>
      </c>
      <c r="L3752" s="937">
        <v>5.3</v>
      </c>
      <c r="M3752" s="958" t="s">
        <v>305</v>
      </c>
      <c r="N3752" s="678">
        <f t="shared" ca="1" si="639"/>
        <v>1375.5376026610629</v>
      </c>
      <c r="O3752" s="678">
        <f t="shared" ca="1" si="647"/>
        <v>509.75157437153422</v>
      </c>
      <c r="P3752" s="678">
        <f t="shared" ca="1" si="647"/>
        <v>283.87493722419242</v>
      </c>
      <c r="Q3752" s="678">
        <f t="shared" ca="1" si="647"/>
        <v>246.97956221875211</v>
      </c>
      <c r="R3752" s="678">
        <f t="shared" ca="1" si="647"/>
        <v>225.76246637210281</v>
      </c>
      <c r="S3752" s="678">
        <f t="shared" ca="1" si="647"/>
        <v>5.0414694311490642</v>
      </c>
      <c r="T3752" s="678">
        <f t="shared" ca="1" si="647"/>
        <v>90.2453212992679</v>
      </c>
      <c r="U3752" s="678">
        <f t="shared" ca="1" si="647"/>
        <v>0</v>
      </c>
      <c r="V3752" s="678">
        <f t="shared" ca="1" si="644"/>
        <v>9.690752310185486</v>
      </c>
      <c r="W3752" s="678">
        <f t="shared" ca="1" si="648"/>
        <v>4.1915194338786641</v>
      </c>
      <c r="X3752" s="678">
        <f t="shared" ca="1" si="645"/>
        <v>0</v>
      </c>
      <c r="Y3752" s="678">
        <f t="shared" ca="1" si="645"/>
        <v>0</v>
      </c>
      <c r="Z3752" s="678">
        <f t="shared" ca="1" si="645"/>
        <v>0</v>
      </c>
      <c r="AA3752" t="str">
        <f t="shared" si="641"/>
        <v>ASR_CMS_19</v>
      </c>
      <c r="AB3752" s="957">
        <f t="shared" si="642"/>
        <v>45406</v>
      </c>
      <c r="AC3752" t="str">
        <f t="shared" si="643"/>
        <v>Unaudited</v>
      </c>
    </row>
    <row r="3753" spans="1:29" x14ac:dyDescent="0.25">
      <c r="A3753" t="s">
        <v>421</v>
      </c>
      <c r="B3753" t="s">
        <v>1380</v>
      </c>
      <c r="C3753" t="s">
        <v>1381</v>
      </c>
      <c r="D3753">
        <v>1900</v>
      </c>
      <c r="E3753" s="957">
        <v>1</v>
      </c>
      <c r="F3753" t="s">
        <v>440</v>
      </c>
      <c r="G3753" s="957">
        <v>182</v>
      </c>
      <c r="H3753" t="s">
        <v>390</v>
      </c>
      <c r="I3753" s="958" t="s">
        <v>489</v>
      </c>
      <c r="J3753" s="958" t="s">
        <v>445</v>
      </c>
      <c r="K3753" s="958" t="s">
        <v>446</v>
      </c>
      <c r="L3753" s="937" t="s">
        <v>82</v>
      </c>
      <c r="M3753" s="958" t="s">
        <v>454</v>
      </c>
      <c r="N3753" s="678">
        <f t="shared" ca="1" si="639"/>
        <v>-2709.4384596131285</v>
      </c>
      <c r="O3753" s="678">
        <f t="shared" ca="1" si="647"/>
        <v>-542.43894148804327</v>
      </c>
      <c r="P3753" s="678">
        <f t="shared" ca="1" si="647"/>
        <v>-58.224046429220742</v>
      </c>
      <c r="Q3753" s="678">
        <f t="shared" ca="1" si="647"/>
        <v>-792.0548447898409</v>
      </c>
      <c r="R3753" s="678">
        <f t="shared" ca="1" si="647"/>
        <v>-101.82297950472011</v>
      </c>
      <c r="S3753" s="678">
        <f t="shared" ca="1" si="647"/>
        <v>-2.1092438265419609</v>
      </c>
      <c r="T3753" s="678">
        <f t="shared" ca="1" si="647"/>
        <v>-71.79089253166282</v>
      </c>
      <c r="U3753" s="678">
        <f t="shared" ca="1" si="647"/>
        <v>0</v>
      </c>
      <c r="V3753" s="678">
        <f t="shared" ca="1" si="644"/>
        <v>-10.324863387362861</v>
      </c>
      <c r="W3753" s="678">
        <f t="shared" ca="1" si="648"/>
        <v>-1130.672647655736</v>
      </c>
      <c r="X3753" s="678">
        <f t="shared" ca="1" si="645"/>
        <v>0</v>
      </c>
      <c r="Y3753" s="678">
        <f t="shared" ca="1" si="645"/>
        <v>0</v>
      </c>
      <c r="Z3753" s="678">
        <f t="shared" ca="1" si="645"/>
        <v>0</v>
      </c>
      <c r="AA3753" t="str">
        <f t="shared" si="641"/>
        <v>ASR_CMS_19</v>
      </c>
      <c r="AB3753" s="957">
        <f t="shared" si="642"/>
        <v>45406</v>
      </c>
      <c r="AC3753" t="str">
        <f t="shared" si="643"/>
        <v>Unaudited</v>
      </c>
    </row>
    <row r="3754" spans="1:29" x14ac:dyDescent="0.25">
      <c r="A3754" t="s">
        <v>421</v>
      </c>
      <c r="B3754" t="s">
        <v>1380</v>
      </c>
      <c r="C3754" t="s">
        <v>1381</v>
      </c>
      <c r="D3754">
        <v>1900</v>
      </c>
      <c r="E3754" s="957">
        <v>1</v>
      </c>
      <c r="F3754" t="s">
        <v>440</v>
      </c>
      <c r="G3754" s="957">
        <v>182</v>
      </c>
      <c r="H3754" t="s">
        <v>390</v>
      </c>
      <c r="I3754" s="958" t="s">
        <v>489</v>
      </c>
      <c r="J3754" s="958" t="s">
        <v>445</v>
      </c>
      <c r="K3754" s="958" t="s">
        <v>447</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ASR_CMS_19</v>
      </c>
      <c r="AB3754" s="957">
        <f t="shared" si="642"/>
        <v>45406</v>
      </c>
      <c r="AC3754" t="str">
        <f t="shared" si="643"/>
        <v>Unaudited</v>
      </c>
    </row>
    <row r="3755" spans="1:29" x14ac:dyDescent="0.25">
      <c r="A3755" t="s">
        <v>421</v>
      </c>
      <c r="B3755" t="s">
        <v>1380</v>
      </c>
      <c r="C3755" t="s">
        <v>1381</v>
      </c>
      <c r="D3755">
        <v>1900</v>
      </c>
      <c r="E3755" s="957">
        <v>1</v>
      </c>
      <c r="F3755" t="s">
        <v>440</v>
      </c>
      <c r="G3755" s="957">
        <v>182</v>
      </c>
      <c r="H3755" t="s">
        <v>390</v>
      </c>
      <c r="I3755" s="958" t="s">
        <v>489</v>
      </c>
      <c r="J3755" s="958" t="s">
        <v>445</v>
      </c>
      <c r="K3755" s="958" t="s">
        <v>447</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ASR_CMS_19</v>
      </c>
      <c r="AB3755" s="957">
        <f t="shared" si="642"/>
        <v>45406</v>
      </c>
      <c r="AC3755" t="str">
        <f t="shared" si="643"/>
        <v>Unaudited</v>
      </c>
    </row>
    <row r="3756" spans="1:29" x14ac:dyDescent="0.25">
      <c r="A3756" t="s">
        <v>421</v>
      </c>
      <c r="B3756" t="s">
        <v>1380</v>
      </c>
      <c r="C3756" t="s">
        <v>1381</v>
      </c>
      <c r="D3756">
        <v>1900</v>
      </c>
      <c r="E3756" s="957">
        <v>1</v>
      </c>
      <c r="F3756" t="s">
        <v>440</v>
      </c>
      <c r="G3756" s="957">
        <v>182</v>
      </c>
      <c r="H3756" t="s">
        <v>390</v>
      </c>
      <c r="I3756" s="958" t="s">
        <v>489</v>
      </c>
      <c r="J3756" s="958" t="s">
        <v>445</v>
      </c>
      <c r="K3756" s="958" t="s">
        <v>447</v>
      </c>
      <c r="L3756" s="937">
        <v>6.3</v>
      </c>
      <c r="M3756" s="958" t="s">
        <v>185</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ASR_CMS_19</v>
      </c>
      <c r="AB3756" s="957">
        <f t="shared" si="642"/>
        <v>45406</v>
      </c>
      <c r="AC3756" t="str">
        <f t="shared" si="643"/>
        <v>Unaudited</v>
      </c>
    </row>
    <row r="3757" spans="1:29" x14ac:dyDescent="0.25">
      <c r="A3757" t="s">
        <v>421</v>
      </c>
      <c r="B3757" t="s">
        <v>1380</v>
      </c>
      <c r="C3757" t="s">
        <v>1381</v>
      </c>
      <c r="D3757">
        <v>1900</v>
      </c>
      <c r="E3757" s="957">
        <v>1</v>
      </c>
      <c r="F3757" t="s">
        <v>440</v>
      </c>
      <c r="G3757" s="957">
        <v>182</v>
      </c>
      <c r="H3757" t="s">
        <v>390</v>
      </c>
      <c r="I3757" s="958" t="s">
        <v>489</v>
      </c>
      <c r="J3757" s="958" t="s">
        <v>445</v>
      </c>
      <c r="K3757" s="958" t="s">
        <v>447</v>
      </c>
      <c r="L3757" s="953" t="s">
        <v>87</v>
      </c>
      <c r="M3757" s="958" t="s">
        <v>455</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ASR_CMS_19</v>
      </c>
      <c r="AB3757" s="957">
        <f t="shared" si="642"/>
        <v>45406</v>
      </c>
      <c r="AC3757" t="str">
        <f t="shared" si="643"/>
        <v>Unaudited</v>
      </c>
    </row>
    <row r="3758" spans="1:29" x14ac:dyDescent="0.25">
      <c r="A3758" t="s">
        <v>421</v>
      </c>
      <c r="B3758" t="s">
        <v>1380</v>
      </c>
      <c r="C3758" t="s">
        <v>1381</v>
      </c>
      <c r="D3758">
        <v>1900</v>
      </c>
      <c r="E3758" s="957">
        <v>1</v>
      </c>
      <c r="F3758" t="s">
        <v>440</v>
      </c>
      <c r="G3758" s="957">
        <v>182</v>
      </c>
      <c r="H3758" t="s">
        <v>390</v>
      </c>
      <c r="I3758" s="958" t="s">
        <v>489</v>
      </c>
      <c r="J3758" s="958" t="s">
        <v>445</v>
      </c>
      <c r="K3758" s="958" t="s">
        <v>448</v>
      </c>
      <c r="L3758" s="937">
        <v>7.1</v>
      </c>
      <c r="M3758" s="958" t="s">
        <v>20</v>
      </c>
      <c r="N3758" s="678">
        <f t="shared" ca="1" si="639"/>
        <v>908272.03</v>
      </c>
      <c r="O3758" s="678">
        <f t="shared" ca="1" si="649"/>
        <v>191127.63135014169</v>
      </c>
      <c r="P3758" s="678">
        <f t="shared" ca="1" si="649"/>
        <v>11714.496791768595</v>
      </c>
      <c r="Q3758" s="678">
        <f t="shared" ca="1" si="649"/>
        <v>462211.16266244068</v>
      </c>
      <c r="R3758" s="678">
        <f t="shared" ca="1" si="649"/>
        <v>28344.474805044072</v>
      </c>
      <c r="S3758" s="678">
        <f t="shared" ca="1" si="649"/>
        <v>2831.1361291091403</v>
      </c>
      <c r="T3758" s="678">
        <f t="shared" ca="1" si="649"/>
        <v>61992.776091415086</v>
      </c>
      <c r="U3758" s="678">
        <f t="shared" ca="1" si="649"/>
        <v>0</v>
      </c>
      <c r="V3758" s="678">
        <f t="shared" ca="1" si="649"/>
        <v>3073.7511030140727</v>
      </c>
      <c r="W3758" s="678">
        <f t="shared" ca="1" si="648"/>
        <v>146976.6010670666</v>
      </c>
      <c r="X3758" s="678">
        <f t="shared" ca="1" si="649"/>
        <v>0</v>
      </c>
      <c r="Y3758" s="678">
        <f t="shared" ca="1" si="649"/>
        <v>0</v>
      </c>
      <c r="Z3758" s="678">
        <f t="shared" ca="1" si="649"/>
        <v>0</v>
      </c>
      <c r="AA3758" t="str">
        <f t="shared" si="641"/>
        <v>ASR_CMS_19</v>
      </c>
      <c r="AB3758" s="957">
        <f t="shared" si="642"/>
        <v>45406</v>
      </c>
      <c r="AC3758" t="str">
        <f t="shared" si="643"/>
        <v>Unaudited</v>
      </c>
    </row>
    <row r="3759" spans="1:29" x14ac:dyDescent="0.25">
      <c r="A3759" t="s">
        <v>421</v>
      </c>
      <c r="B3759" t="s">
        <v>1380</v>
      </c>
      <c r="C3759" t="s">
        <v>1381</v>
      </c>
      <c r="D3759">
        <v>1900</v>
      </c>
      <c r="E3759" s="957">
        <v>1</v>
      </c>
      <c r="F3759" t="s">
        <v>440</v>
      </c>
      <c r="G3759" s="957">
        <v>182</v>
      </c>
      <c r="H3759" t="s">
        <v>390</v>
      </c>
      <c r="I3759" s="937" t="s">
        <v>489</v>
      </c>
      <c r="J3759" s="937" t="s">
        <v>445</v>
      </c>
      <c r="K3759" s="937" t="s">
        <v>448</v>
      </c>
      <c r="L3759" s="937">
        <v>7.2</v>
      </c>
      <c r="M3759" s="958"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ASR_CMS_19</v>
      </c>
      <c r="AB3759" s="957">
        <f t="shared" si="642"/>
        <v>45406</v>
      </c>
      <c r="AC3759" t="str">
        <f t="shared" si="643"/>
        <v>Unaudited</v>
      </c>
    </row>
    <row r="3760" spans="1:29" x14ac:dyDescent="0.25">
      <c r="A3760" t="s">
        <v>421</v>
      </c>
      <c r="B3760" t="s">
        <v>1380</v>
      </c>
      <c r="C3760" t="s">
        <v>1381</v>
      </c>
      <c r="D3760">
        <v>1900</v>
      </c>
      <c r="E3760" s="957">
        <v>1</v>
      </c>
      <c r="F3760" t="s">
        <v>440</v>
      </c>
      <c r="G3760" s="957">
        <v>182</v>
      </c>
      <c r="H3760" t="s">
        <v>390</v>
      </c>
      <c r="I3760" s="958" t="s">
        <v>489</v>
      </c>
      <c r="J3760" s="958" t="s">
        <v>445</v>
      </c>
      <c r="K3760" s="958" t="s">
        <v>448</v>
      </c>
      <c r="L3760" s="937">
        <v>7.3</v>
      </c>
      <c r="M3760" s="958" t="s">
        <v>156</v>
      </c>
      <c r="N3760" s="678">
        <f t="shared" ca="1" si="639"/>
        <v>9432.1015945921172</v>
      </c>
      <c r="O3760" s="678">
        <f t="shared" ca="1" si="649"/>
        <v>1889.6792175489254</v>
      </c>
      <c r="P3760" s="678">
        <f t="shared" ca="1" si="649"/>
        <v>207.09741483515791</v>
      </c>
      <c r="Q3760" s="678">
        <f t="shared" ca="1" si="649"/>
        <v>2764.8811829700039</v>
      </c>
      <c r="R3760" s="678">
        <f t="shared" ca="1" si="649"/>
        <v>361.29900189021146</v>
      </c>
      <c r="S3760" s="678">
        <f t="shared" ca="1" si="649"/>
        <v>8.1438544213804196</v>
      </c>
      <c r="T3760" s="678">
        <f t="shared" ca="1" si="649"/>
        <v>253.35518989854091</v>
      </c>
      <c r="U3760" s="678">
        <f t="shared" ca="1" si="649"/>
        <v>0</v>
      </c>
      <c r="V3760" s="678">
        <f t="shared" ca="1" si="649"/>
        <v>35.5650636102852</v>
      </c>
      <c r="W3760" s="678">
        <f t="shared" ca="1" si="648"/>
        <v>3912.0806694176135</v>
      </c>
      <c r="X3760" s="678">
        <f t="shared" ca="1" si="649"/>
        <v>0</v>
      </c>
      <c r="Y3760" s="678">
        <f t="shared" ca="1" si="649"/>
        <v>0</v>
      </c>
      <c r="Z3760" s="678">
        <f t="shared" ca="1" si="649"/>
        <v>0</v>
      </c>
      <c r="AA3760" t="str">
        <f t="shared" si="641"/>
        <v>ASR_CMS_19</v>
      </c>
      <c r="AB3760" s="957">
        <f t="shared" si="642"/>
        <v>45406</v>
      </c>
      <c r="AC3760" t="str">
        <f t="shared" si="643"/>
        <v>Unaudited</v>
      </c>
    </row>
    <row r="3761" spans="1:29" x14ac:dyDescent="0.25">
      <c r="A3761" t="s">
        <v>421</v>
      </c>
      <c r="B3761" t="s">
        <v>1380</v>
      </c>
      <c r="C3761" t="s">
        <v>1381</v>
      </c>
      <c r="D3761">
        <v>1900</v>
      </c>
      <c r="E3761" s="957">
        <v>1</v>
      </c>
      <c r="F3761" t="s">
        <v>440</v>
      </c>
      <c r="G3761" s="957">
        <v>182</v>
      </c>
      <c r="H3761" t="s">
        <v>390</v>
      </c>
      <c r="I3761" s="937" t="s">
        <v>489</v>
      </c>
      <c r="J3761" s="937" t="s">
        <v>445</v>
      </c>
      <c r="K3761" s="937" t="s">
        <v>448</v>
      </c>
      <c r="L3761" s="937" t="s">
        <v>91</v>
      </c>
      <c r="M3761" s="937" t="s">
        <v>456</v>
      </c>
      <c r="N3761" s="678">
        <f t="shared" ca="1" si="639"/>
        <v>-102.22432208597581</v>
      </c>
      <c r="O3761" s="678">
        <f t="shared" ca="1" si="649"/>
        <v>-20.465662495455646</v>
      </c>
      <c r="P3761" s="678">
        <f t="shared" ca="1" si="649"/>
        <v>-2.1967332951268892</v>
      </c>
      <c r="Q3761" s="678">
        <f t="shared" ca="1" si="649"/>
        <v>-29.883413397444471</v>
      </c>
      <c r="R3761" s="678">
        <f t="shared" ca="1" si="649"/>
        <v>-3.8416761287615504</v>
      </c>
      <c r="S3761" s="678">
        <f t="shared" ca="1" si="649"/>
        <v>-7.9579596841283698E-2</v>
      </c>
      <c r="T3761" s="678">
        <f t="shared" ca="1" si="649"/>
        <v>-2.708596423350488</v>
      </c>
      <c r="U3761" s="678">
        <f t="shared" ca="1" si="649"/>
        <v>0</v>
      </c>
      <c r="V3761" s="678">
        <f t="shared" ca="1" si="649"/>
        <v>-0.38954645995324971</v>
      </c>
      <c r="W3761" s="678">
        <f t="shared" ca="1" si="648"/>
        <v>-42.659114289042236</v>
      </c>
      <c r="X3761" s="678">
        <f t="shared" ca="1" si="649"/>
        <v>0</v>
      </c>
      <c r="Y3761" s="678">
        <f t="shared" ca="1" si="649"/>
        <v>0</v>
      </c>
      <c r="Z3761" s="678">
        <f t="shared" ca="1" si="649"/>
        <v>0</v>
      </c>
      <c r="AA3761" t="str">
        <f t="shared" si="641"/>
        <v>ASR_CMS_19</v>
      </c>
      <c r="AB3761" s="957">
        <f t="shared" si="642"/>
        <v>45406</v>
      </c>
      <c r="AC3761" t="str">
        <f t="shared" si="643"/>
        <v>Unaudited</v>
      </c>
    </row>
    <row r="3762" spans="1:29" x14ac:dyDescent="0.25">
      <c r="A3762" t="s">
        <v>421</v>
      </c>
      <c r="B3762" t="s">
        <v>1380</v>
      </c>
      <c r="C3762" t="s">
        <v>1381</v>
      </c>
      <c r="D3762">
        <v>1900</v>
      </c>
      <c r="E3762" s="957">
        <v>1</v>
      </c>
      <c r="F3762" t="s">
        <v>440</v>
      </c>
      <c r="G3762" s="957">
        <v>182</v>
      </c>
      <c r="H3762" t="s">
        <v>390</v>
      </c>
      <c r="I3762" s="937" t="s">
        <v>489</v>
      </c>
      <c r="J3762" s="937" t="s">
        <v>445</v>
      </c>
      <c r="K3762" s="937" t="s">
        <v>449</v>
      </c>
      <c r="L3762" s="937">
        <v>8.1</v>
      </c>
      <c r="M3762" s="958" t="s">
        <v>22</v>
      </c>
      <c r="N3762" s="678">
        <f t="shared" ca="1" si="639"/>
        <v>9473442.0699470155</v>
      </c>
      <c r="O3762" s="678">
        <f t="shared" ca="1" si="649"/>
        <v>3222171.9603544227</v>
      </c>
      <c r="P3762" s="678">
        <f t="shared" ca="1" si="649"/>
        <v>467736.79989937338</v>
      </c>
      <c r="Q3762" s="678">
        <f t="shared" ca="1" si="649"/>
        <v>2864964.3693018854</v>
      </c>
      <c r="R3762" s="678">
        <f t="shared" ca="1" si="649"/>
        <v>893776.16252127278</v>
      </c>
      <c r="S3762" s="678">
        <f t="shared" ca="1" si="649"/>
        <v>533.46532143044487</v>
      </c>
      <c r="T3762" s="678">
        <f t="shared" ca="1" si="649"/>
        <v>242205.97964569708</v>
      </c>
      <c r="U3762" s="678">
        <f t="shared" ca="1" si="649"/>
        <v>0</v>
      </c>
      <c r="V3762" s="678">
        <f t="shared" ca="1" si="649"/>
        <v>152113.29548977074</v>
      </c>
      <c r="W3762" s="678">
        <f t="shared" ca="1" si="648"/>
        <v>1629940.037413164</v>
      </c>
      <c r="X3762" s="678">
        <f t="shared" ca="1" si="649"/>
        <v>0</v>
      </c>
      <c r="Y3762" s="678">
        <f t="shared" ca="1" si="649"/>
        <v>0</v>
      </c>
      <c r="Z3762" s="678">
        <f t="shared" ca="1" si="649"/>
        <v>0</v>
      </c>
      <c r="AA3762" t="str">
        <f t="shared" si="641"/>
        <v>ASR_CMS_19</v>
      </c>
      <c r="AB3762" s="957">
        <f t="shared" si="642"/>
        <v>45406</v>
      </c>
      <c r="AC3762" t="str">
        <f t="shared" si="643"/>
        <v>Unaudited</v>
      </c>
    </row>
    <row r="3763" spans="1:29" x14ac:dyDescent="0.25">
      <c r="A3763" t="s">
        <v>421</v>
      </c>
      <c r="B3763" t="s">
        <v>1380</v>
      </c>
      <c r="C3763" t="s">
        <v>1381</v>
      </c>
      <c r="D3763">
        <v>1900</v>
      </c>
      <c r="E3763" s="957">
        <v>1</v>
      </c>
      <c r="F3763" t="s">
        <v>440</v>
      </c>
      <c r="G3763" s="957">
        <v>182</v>
      </c>
      <c r="H3763" t="s">
        <v>390</v>
      </c>
      <c r="I3763" s="937" t="s">
        <v>489</v>
      </c>
      <c r="J3763" s="937" t="s">
        <v>445</v>
      </c>
      <c r="K3763" s="937" t="s">
        <v>449</v>
      </c>
      <c r="L3763" s="937" t="s">
        <v>113</v>
      </c>
      <c r="M3763" s="958" t="s">
        <v>444</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ASR_CMS_19</v>
      </c>
      <c r="AB3763" s="957">
        <f t="shared" si="642"/>
        <v>45406</v>
      </c>
      <c r="AC3763" t="str">
        <f t="shared" si="643"/>
        <v>Unaudited</v>
      </c>
    </row>
    <row r="3764" spans="1:29" x14ac:dyDescent="0.25">
      <c r="A3764" t="s">
        <v>421</v>
      </c>
      <c r="B3764" t="s">
        <v>1380</v>
      </c>
      <c r="C3764" t="s">
        <v>1381</v>
      </c>
      <c r="D3764">
        <v>1900</v>
      </c>
      <c r="E3764" s="957">
        <v>1</v>
      </c>
      <c r="F3764" t="s">
        <v>440</v>
      </c>
      <c r="G3764" s="957">
        <v>182</v>
      </c>
      <c r="H3764" t="s">
        <v>390</v>
      </c>
      <c r="I3764" s="937" t="s">
        <v>489</v>
      </c>
      <c r="J3764" s="937" t="s">
        <v>445</v>
      </c>
      <c r="K3764" s="937" t="s">
        <v>449</v>
      </c>
      <c r="L3764" s="937" t="s">
        <v>115</v>
      </c>
      <c r="M3764" s="958" t="s">
        <v>158</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ASR_CMS_19</v>
      </c>
      <c r="AB3764" s="957">
        <f t="shared" si="642"/>
        <v>45406</v>
      </c>
      <c r="AC3764" t="str">
        <f t="shared" si="643"/>
        <v>Unaudited</v>
      </c>
    </row>
    <row r="3765" spans="1:29" x14ac:dyDescent="0.25">
      <c r="A3765" t="s">
        <v>421</v>
      </c>
      <c r="B3765" t="s">
        <v>1380</v>
      </c>
      <c r="C3765" t="s">
        <v>1381</v>
      </c>
      <c r="D3765">
        <v>1900</v>
      </c>
      <c r="E3765" s="957">
        <v>1</v>
      </c>
      <c r="F3765" t="s">
        <v>440</v>
      </c>
      <c r="G3765" s="957">
        <v>182</v>
      </c>
      <c r="H3765" t="s">
        <v>390</v>
      </c>
      <c r="I3765" s="937" t="s">
        <v>489</v>
      </c>
      <c r="J3765" s="937" t="s">
        <v>445</v>
      </c>
      <c r="K3765" s="937" t="s">
        <v>449</v>
      </c>
      <c r="L3765" s="943" t="s">
        <v>116</v>
      </c>
      <c r="M3765" s="959" t="s">
        <v>114</v>
      </c>
      <c r="N3765" s="678">
        <f t="shared" ca="1" si="639"/>
        <v>-34042.389144744942</v>
      </c>
      <c r="O3765" s="678">
        <f t="shared" ca="1" si="649"/>
        <v>-11578.730408205729</v>
      </c>
      <c r="P3765" s="678">
        <f t="shared" ca="1" si="649"/>
        <v>-1680.7912099874402</v>
      </c>
      <c r="Q3765" s="678">
        <f t="shared" ca="1" si="649"/>
        <v>-10295.120952394132</v>
      </c>
      <c r="R3765" s="678">
        <f t="shared" ca="1" si="649"/>
        <v>-3211.7445494672393</v>
      </c>
      <c r="S3765" s="678">
        <f t="shared" ca="1" si="649"/>
        <v>-1.9169837038400996</v>
      </c>
      <c r="T3765" s="678">
        <f t="shared" ca="1" si="649"/>
        <v>-870.35632364711432</v>
      </c>
      <c r="U3765" s="678">
        <f t="shared" ca="1" si="649"/>
        <v>0</v>
      </c>
      <c r="V3765" s="678">
        <f t="shared" ca="1" si="649"/>
        <v>-546.61230426263785</v>
      </c>
      <c r="W3765" s="678">
        <f t="shared" ca="1" si="648"/>
        <v>-5857.1164130768157</v>
      </c>
      <c r="X3765" s="678">
        <f t="shared" ca="1" si="649"/>
        <v>0</v>
      </c>
      <c r="Y3765" s="678">
        <f t="shared" ca="1" si="649"/>
        <v>0</v>
      </c>
      <c r="Z3765" s="678">
        <f t="shared" ca="1" si="649"/>
        <v>0</v>
      </c>
      <c r="AA3765" t="str">
        <f t="shared" si="641"/>
        <v>ASR_CMS_19</v>
      </c>
      <c r="AB3765" s="957">
        <f t="shared" si="642"/>
        <v>45406</v>
      </c>
      <c r="AC3765" t="str">
        <f t="shared" si="643"/>
        <v>Unaudited</v>
      </c>
    </row>
    <row r="3766" spans="1:29" x14ac:dyDescent="0.25">
      <c r="A3766" t="s">
        <v>421</v>
      </c>
      <c r="B3766" t="s">
        <v>1380</v>
      </c>
      <c r="C3766" t="s">
        <v>1381</v>
      </c>
      <c r="D3766">
        <v>1900</v>
      </c>
      <c r="E3766" s="957">
        <v>1</v>
      </c>
      <c r="F3766" t="s">
        <v>440</v>
      </c>
      <c r="G3766" s="957">
        <v>182</v>
      </c>
      <c r="H3766" t="s">
        <v>390</v>
      </c>
      <c r="I3766" s="937" t="s">
        <v>489</v>
      </c>
      <c r="J3766" s="937" t="s">
        <v>445</v>
      </c>
      <c r="K3766" s="937" t="s">
        <v>449</v>
      </c>
      <c r="L3766" s="937" t="s">
        <v>117</v>
      </c>
      <c r="M3766" s="958" t="s">
        <v>159</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ASR_CMS_19</v>
      </c>
      <c r="AB3766" s="957">
        <f t="shared" si="642"/>
        <v>45406</v>
      </c>
      <c r="AC3766" t="str">
        <f t="shared" si="643"/>
        <v>Unaudited</v>
      </c>
    </row>
    <row r="3767" spans="1:29" x14ac:dyDescent="0.25">
      <c r="A3767" t="s">
        <v>421</v>
      </c>
      <c r="B3767" t="s">
        <v>1380</v>
      </c>
      <c r="C3767" t="s">
        <v>1381</v>
      </c>
      <c r="D3767">
        <v>1900</v>
      </c>
      <c r="E3767" s="957">
        <v>1</v>
      </c>
      <c r="F3767" t="s">
        <v>440</v>
      </c>
      <c r="G3767" s="957">
        <v>182</v>
      </c>
      <c r="H3767" t="s">
        <v>390</v>
      </c>
      <c r="I3767" s="937" t="s">
        <v>489</v>
      </c>
      <c r="J3767" s="937" t="s">
        <v>445</v>
      </c>
      <c r="K3767" s="937" t="s">
        <v>449</v>
      </c>
      <c r="L3767" s="937" t="s">
        <v>160</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ASR_CMS_19</v>
      </c>
      <c r="AB3767" s="957">
        <f t="shared" si="642"/>
        <v>45406</v>
      </c>
      <c r="AC3767" t="str">
        <f t="shared" si="643"/>
        <v>Unaudited</v>
      </c>
    </row>
    <row r="3768" spans="1:29" x14ac:dyDescent="0.25">
      <c r="A3768" t="s">
        <v>421</v>
      </c>
      <c r="B3768" t="s">
        <v>1380</v>
      </c>
      <c r="C3768" t="s">
        <v>1381</v>
      </c>
      <c r="D3768">
        <v>1900</v>
      </c>
      <c r="E3768" s="957">
        <v>1</v>
      </c>
      <c r="F3768" t="s">
        <v>440</v>
      </c>
      <c r="G3768" s="957">
        <v>182</v>
      </c>
      <c r="H3768" t="s">
        <v>390</v>
      </c>
      <c r="I3768" s="937" t="s">
        <v>489</v>
      </c>
      <c r="J3768" s="937" t="s">
        <v>445</v>
      </c>
      <c r="K3768" s="937" t="s">
        <v>449</v>
      </c>
      <c r="L3768" s="937" t="s">
        <v>443</v>
      </c>
      <c r="M3768" s="958" t="s">
        <v>457</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ASR_CMS_19</v>
      </c>
      <c r="AB3768" s="957">
        <f t="shared" si="642"/>
        <v>45406</v>
      </c>
      <c r="AC3768" t="str">
        <f t="shared" si="643"/>
        <v>Unaudited</v>
      </c>
    </row>
    <row r="3769" spans="1:29" ht="30" x14ac:dyDescent="0.25">
      <c r="A3769" t="s">
        <v>421</v>
      </c>
      <c r="B3769" t="s">
        <v>1380</v>
      </c>
      <c r="C3769" t="s">
        <v>1381</v>
      </c>
      <c r="D3769">
        <v>1900</v>
      </c>
      <c r="E3769" s="957">
        <v>1</v>
      </c>
      <c r="F3769" t="s">
        <v>440</v>
      </c>
      <c r="G3769" s="957">
        <v>182</v>
      </c>
      <c r="H3769" t="s">
        <v>390</v>
      </c>
      <c r="I3769" s="937" t="s">
        <v>489</v>
      </c>
      <c r="J3769" s="937" t="s">
        <v>445</v>
      </c>
      <c r="K3769" s="937" t="s">
        <v>450</v>
      </c>
      <c r="L3769" s="937">
        <v>9.1</v>
      </c>
      <c r="M3769" s="958" t="s">
        <v>186</v>
      </c>
      <c r="N3769" s="678">
        <f t="shared" ca="1" si="639"/>
        <v>18014067.710000001</v>
      </c>
      <c r="O3769" s="678">
        <f t="shared" ca="1" si="649"/>
        <v>1768171.9799999997</v>
      </c>
      <c r="P3769" s="678">
        <f t="shared" ca="1" si="649"/>
        <v>148207.55999999997</v>
      </c>
      <c r="Q3769" s="678">
        <f t="shared" ca="1" si="649"/>
        <v>3889856.3499999996</v>
      </c>
      <c r="R3769" s="678">
        <f t="shared" ca="1" si="649"/>
        <v>555156.06000000006</v>
      </c>
      <c r="S3769" s="678">
        <f t="shared" ca="1" si="649"/>
        <v>20520</v>
      </c>
      <c r="T3769" s="678">
        <f t="shared" ca="1" si="649"/>
        <v>408607.31000000006</v>
      </c>
      <c r="U3769" s="678">
        <f t="shared" ca="1" si="649"/>
        <v>0</v>
      </c>
      <c r="V3769" s="678">
        <f t="shared" ca="1" si="649"/>
        <v>181.59</v>
      </c>
      <c r="W3769" s="678">
        <f t="shared" ca="1" si="648"/>
        <v>11223366.859999999</v>
      </c>
      <c r="X3769" s="678">
        <f t="shared" ca="1" si="649"/>
        <v>0</v>
      </c>
      <c r="Y3769" s="678">
        <f t="shared" ca="1" si="649"/>
        <v>0</v>
      </c>
      <c r="Z3769" s="678">
        <f t="shared" ca="1" si="649"/>
        <v>0</v>
      </c>
      <c r="AA3769" t="str">
        <f t="shared" si="641"/>
        <v>ASR_CMS_19</v>
      </c>
      <c r="AB3769" s="957">
        <f t="shared" si="642"/>
        <v>45406</v>
      </c>
      <c r="AC3769" t="str">
        <f t="shared" si="643"/>
        <v>Unaudited</v>
      </c>
    </row>
    <row r="3770" spans="1:29" x14ac:dyDescent="0.25">
      <c r="A3770" t="s">
        <v>421</v>
      </c>
      <c r="B3770" t="s">
        <v>1380</v>
      </c>
      <c r="C3770" t="s">
        <v>1381</v>
      </c>
      <c r="D3770">
        <v>1900</v>
      </c>
      <c r="E3770" s="957">
        <v>1</v>
      </c>
      <c r="F3770" t="s">
        <v>440</v>
      </c>
      <c r="G3770" s="957">
        <v>182</v>
      </c>
      <c r="H3770" t="s">
        <v>390</v>
      </c>
      <c r="I3770" s="937" t="s">
        <v>489</v>
      </c>
      <c r="J3770" s="937" t="s">
        <v>445</v>
      </c>
      <c r="K3770" s="937" t="s">
        <v>450</v>
      </c>
      <c r="L3770" s="937" t="s">
        <v>107</v>
      </c>
      <c r="M3770" s="958" t="s">
        <v>187</v>
      </c>
      <c r="N3770" s="678">
        <f t="shared" ca="1" si="639"/>
        <v>32670.799999999996</v>
      </c>
      <c r="O3770" s="678">
        <f t="shared" ca="1" si="649"/>
        <v>0</v>
      </c>
      <c r="P3770" s="678">
        <f t="shared" ca="1" si="649"/>
        <v>0</v>
      </c>
      <c r="Q3770" s="678">
        <f t="shared" ca="1" si="649"/>
        <v>32670.799999999996</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ASR_CMS_19</v>
      </c>
      <c r="AB3770" s="957">
        <f t="shared" si="642"/>
        <v>45406</v>
      </c>
      <c r="AC3770" t="str">
        <f t="shared" si="643"/>
        <v>Unaudited</v>
      </c>
    </row>
    <row r="3771" spans="1:29" x14ac:dyDescent="0.25">
      <c r="A3771" t="s">
        <v>421</v>
      </c>
      <c r="B3771" t="s">
        <v>1380</v>
      </c>
      <c r="C3771" t="s">
        <v>1381</v>
      </c>
      <c r="D3771">
        <v>1900</v>
      </c>
      <c r="E3771" s="957">
        <v>1</v>
      </c>
      <c r="F3771" t="s">
        <v>440</v>
      </c>
      <c r="G3771" s="957">
        <v>182</v>
      </c>
      <c r="H3771" t="s">
        <v>390</v>
      </c>
      <c r="I3771" s="937" t="s">
        <v>489</v>
      </c>
      <c r="J3771" s="937" t="s">
        <v>445</v>
      </c>
      <c r="K3771" s="937" t="s">
        <v>450</v>
      </c>
      <c r="L3771" s="937" t="s">
        <v>1316</v>
      </c>
      <c r="M3771" s="958" t="s">
        <v>1317</v>
      </c>
      <c r="N3771" s="678">
        <f t="shared" ca="1" si="639"/>
        <v>1366149.44</v>
      </c>
      <c r="O3771" s="678">
        <f t="shared" ca="1" si="649"/>
        <v>161353.66999999998</v>
      </c>
      <c r="P3771" s="678">
        <f t="shared" ca="1" si="649"/>
        <v>0</v>
      </c>
      <c r="Q3771" s="678">
        <f t="shared" ca="1" si="649"/>
        <v>1042557.01</v>
      </c>
      <c r="R3771" s="678">
        <f t="shared" ca="1" si="649"/>
        <v>57315.44</v>
      </c>
      <c r="S3771" s="678">
        <f t="shared" ca="1" si="649"/>
        <v>0</v>
      </c>
      <c r="T3771" s="678">
        <f t="shared" ca="1" si="649"/>
        <v>36954.51</v>
      </c>
      <c r="U3771" s="678">
        <f t="shared" ca="1" si="649"/>
        <v>0</v>
      </c>
      <c r="V3771" s="678">
        <f t="shared" ca="1" si="649"/>
        <v>67968.81</v>
      </c>
      <c r="W3771" s="678">
        <f t="shared" ca="1" si="648"/>
        <v>0</v>
      </c>
      <c r="X3771" s="678">
        <f t="shared" ca="1" si="649"/>
        <v>0</v>
      </c>
      <c r="Y3771" s="678">
        <f t="shared" ca="1" si="649"/>
        <v>0</v>
      </c>
      <c r="Z3771" s="678">
        <f t="shared" ca="1" si="649"/>
        <v>0</v>
      </c>
      <c r="AA3771" t="str">
        <f t="shared" si="641"/>
        <v>ASR_CMS_19</v>
      </c>
      <c r="AB3771" s="957">
        <f t="shared" si="642"/>
        <v>45406</v>
      </c>
      <c r="AC3771" t="str">
        <f t="shared" si="643"/>
        <v>Unaudited</v>
      </c>
    </row>
    <row r="3772" spans="1:29" x14ac:dyDescent="0.25">
      <c r="A3772" t="s">
        <v>421</v>
      </c>
      <c r="B3772" t="s">
        <v>1380</v>
      </c>
      <c r="C3772" t="s">
        <v>1381</v>
      </c>
      <c r="D3772">
        <v>1900</v>
      </c>
      <c r="E3772" s="957">
        <v>1</v>
      </c>
      <c r="F3772" t="s">
        <v>440</v>
      </c>
      <c r="G3772" s="957">
        <v>182</v>
      </c>
      <c r="H3772" t="s">
        <v>390</v>
      </c>
      <c r="I3772" s="937" t="s">
        <v>489</v>
      </c>
      <c r="J3772" s="937" t="s">
        <v>445</v>
      </c>
      <c r="K3772" s="937" t="s">
        <v>450</v>
      </c>
      <c r="L3772" s="937" t="s">
        <v>108</v>
      </c>
      <c r="M3772" s="958" t="s">
        <v>188</v>
      </c>
      <c r="N3772" s="678">
        <f t="shared" ca="1" si="639"/>
        <v>2367985.91</v>
      </c>
      <c r="O3772" s="678">
        <f t="shared" ca="1" si="649"/>
        <v>373169.5199999999</v>
      </c>
      <c r="P3772" s="678">
        <f t="shared" ca="1" si="649"/>
        <v>15089.99</v>
      </c>
      <c r="Q3772" s="678">
        <f t="shared" ca="1" si="649"/>
        <v>924435.49</v>
      </c>
      <c r="R3772" s="678">
        <f t="shared" ca="1" si="649"/>
        <v>72575.099999999991</v>
      </c>
      <c r="S3772" s="678">
        <f t="shared" ca="1" si="649"/>
        <v>2367.23</v>
      </c>
      <c r="T3772" s="678">
        <f t="shared" ca="1" si="649"/>
        <v>114825.19000000005</v>
      </c>
      <c r="U3772" s="678">
        <f t="shared" ca="1" si="649"/>
        <v>0</v>
      </c>
      <c r="V3772" s="678">
        <f t="shared" ca="1" si="649"/>
        <v>2545.46</v>
      </c>
      <c r="W3772" s="678">
        <f t="shared" ca="1" si="648"/>
        <v>862977.93</v>
      </c>
      <c r="X3772" s="678">
        <f t="shared" ca="1" si="649"/>
        <v>0</v>
      </c>
      <c r="Y3772" s="678">
        <f t="shared" ca="1" si="649"/>
        <v>0</v>
      </c>
      <c r="Z3772" s="678">
        <f t="shared" ca="1" si="649"/>
        <v>0</v>
      </c>
      <c r="AA3772" t="str">
        <f t="shared" si="641"/>
        <v>ASR_CMS_19</v>
      </c>
      <c r="AB3772" s="957">
        <f t="shared" si="642"/>
        <v>45406</v>
      </c>
      <c r="AC3772" t="str">
        <f t="shared" si="643"/>
        <v>Unaudited</v>
      </c>
    </row>
    <row r="3773" spans="1:29" x14ac:dyDescent="0.25">
      <c r="A3773" t="s">
        <v>421</v>
      </c>
      <c r="B3773" t="s">
        <v>1380</v>
      </c>
      <c r="C3773" t="s">
        <v>1381</v>
      </c>
      <c r="D3773">
        <v>1900</v>
      </c>
      <c r="E3773" s="957">
        <v>1</v>
      </c>
      <c r="F3773" t="s">
        <v>440</v>
      </c>
      <c r="G3773" s="957">
        <v>182</v>
      </c>
      <c r="H3773" t="s">
        <v>390</v>
      </c>
      <c r="I3773" s="937" t="s">
        <v>489</v>
      </c>
      <c r="J3773" s="937" t="s">
        <v>445</v>
      </c>
      <c r="K3773" s="937" t="s">
        <v>450</v>
      </c>
      <c r="L3773" s="937" t="s">
        <v>109</v>
      </c>
      <c r="M3773" s="958" t="s">
        <v>161</v>
      </c>
      <c r="N3773" s="678">
        <f t="shared" ca="1" si="639"/>
        <v>4761592.9873456601</v>
      </c>
      <c r="O3773" s="678">
        <f t="shared" ca="1" si="649"/>
        <v>2461185.7158281812</v>
      </c>
      <c r="P3773" s="678">
        <f t="shared" ca="1" si="649"/>
        <v>62862.407100556055</v>
      </c>
      <c r="Q3773" s="678">
        <f t="shared" ca="1" si="649"/>
        <v>1506587.7691107327</v>
      </c>
      <c r="R3773" s="678">
        <f t="shared" ca="1" si="649"/>
        <v>118468.96016875702</v>
      </c>
      <c r="S3773" s="678">
        <f t="shared" ca="1" si="649"/>
        <v>2434.7386575872697</v>
      </c>
      <c r="T3773" s="678">
        <f t="shared" ca="1" si="649"/>
        <v>199993.42552373037</v>
      </c>
      <c r="U3773" s="678">
        <f t="shared" ca="1" si="649"/>
        <v>0</v>
      </c>
      <c r="V3773" s="678">
        <f t="shared" ca="1" si="649"/>
        <v>13129.830991871017</v>
      </c>
      <c r="W3773" s="678">
        <f t="shared" ca="1" si="648"/>
        <v>396930.13996424514</v>
      </c>
      <c r="X3773" s="678">
        <f t="shared" ca="1" si="649"/>
        <v>0</v>
      </c>
      <c r="Y3773" s="678">
        <f t="shared" ca="1" si="649"/>
        <v>0</v>
      </c>
      <c r="Z3773" s="678">
        <f t="shared" ca="1" si="649"/>
        <v>0</v>
      </c>
      <c r="AA3773" t="str">
        <f t="shared" si="641"/>
        <v>ASR_CMS_19</v>
      </c>
      <c r="AB3773" s="957">
        <f t="shared" si="642"/>
        <v>45406</v>
      </c>
      <c r="AC3773" t="str">
        <f t="shared" si="643"/>
        <v>Unaudited</v>
      </c>
    </row>
    <row r="3774" spans="1:29" x14ac:dyDescent="0.25">
      <c r="A3774" t="s">
        <v>421</v>
      </c>
      <c r="B3774" t="s">
        <v>1380</v>
      </c>
      <c r="C3774" t="s">
        <v>1381</v>
      </c>
      <c r="D3774">
        <v>1900</v>
      </c>
      <c r="E3774" s="957">
        <v>1</v>
      </c>
      <c r="F3774" t="s">
        <v>440</v>
      </c>
      <c r="G3774" s="957">
        <v>182</v>
      </c>
      <c r="H3774" t="s">
        <v>390</v>
      </c>
      <c r="I3774" s="937" t="s">
        <v>489</v>
      </c>
      <c r="J3774" s="937" t="s">
        <v>445</v>
      </c>
      <c r="K3774" s="937" t="s">
        <v>450</v>
      </c>
      <c r="L3774" s="937" t="s">
        <v>110</v>
      </c>
      <c r="M3774" s="958" t="s">
        <v>135</v>
      </c>
      <c r="N3774" s="678">
        <f t="shared" ca="1" si="639"/>
        <v>35840.861716388172</v>
      </c>
      <c r="O3774" s="678">
        <f t="shared" ca="1" si="649"/>
        <v>22513.507113828768</v>
      </c>
      <c r="P3774" s="678">
        <f t="shared" ca="1" si="649"/>
        <v>2560.2032779193719</v>
      </c>
      <c r="Q3774" s="678">
        <f t="shared" ca="1" si="649"/>
        <v>7896.0716975843816</v>
      </c>
      <c r="R3774" s="678">
        <f t="shared" ca="1" si="649"/>
        <v>1137.7521506349638</v>
      </c>
      <c r="S3774" s="678">
        <f t="shared" ca="1" si="649"/>
        <v>37.419404065327704</v>
      </c>
      <c r="T3774" s="678">
        <f t="shared" ca="1" si="649"/>
        <v>936.39530335370057</v>
      </c>
      <c r="U3774" s="678">
        <f t="shared" ca="1" si="649"/>
        <v>0</v>
      </c>
      <c r="V3774" s="678">
        <f t="shared" ca="1" si="649"/>
        <v>163.83630969143482</v>
      </c>
      <c r="W3774" s="678">
        <f t="shared" ca="1" si="648"/>
        <v>595.67645931021661</v>
      </c>
      <c r="X3774" s="678">
        <f t="shared" ca="1" si="649"/>
        <v>0</v>
      </c>
      <c r="Y3774" s="678">
        <f t="shared" ca="1" si="649"/>
        <v>0</v>
      </c>
      <c r="Z3774" s="678">
        <f t="shared" ca="1" si="649"/>
        <v>0</v>
      </c>
      <c r="AA3774" t="str">
        <f t="shared" si="641"/>
        <v>ASR_CMS_19</v>
      </c>
      <c r="AB3774" s="957">
        <f t="shared" si="642"/>
        <v>45406</v>
      </c>
      <c r="AC3774" t="str">
        <f t="shared" si="643"/>
        <v>Unaudited</v>
      </c>
    </row>
    <row r="3775" spans="1:29" x14ac:dyDescent="0.25">
      <c r="A3775" t="s">
        <v>421</v>
      </c>
      <c r="B3775" t="s">
        <v>1380</v>
      </c>
      <c r="C3775" t="s">
        <v>1381</v>
      </c>
      <c r="D3775">
        <v>1900</v>
      </c>
      <c r="E3775" s="957">
        <v>1</v>
      </c>
      <c r="F3775" t="s">
        <v>440</v>
      </c>
      <c r="G3775" s="957">
        <v>182</v>
      </c>
      <c r="H3775" t="s">
        <v>390</v>
      </c>
      <c r="I3775" s="937" t="s">
        <v>489</v>
      </c>
      <c r="J3775" s="937" t="s">
        <v>445</v>
      </c>
      <c r="K3775" s="937" t="s">
        <v>450</v>
      </c>
      <c r="L3775" s="945" t="s">
        <v>111</v>
      </c>
      <c r="M3775" s="960" t="s">
        <v>163</v>
      </c>
      <c r="N3775" s="678">
        <f t="shared" ca="1" si="639"/>
        <v>-2584.1978652232838</v>
      </c>
      <c r="O3775" s="678">
        <f t="shared" ca="1" si="649"/>
        <v>-463.52304133254927</v>
      </c>
      <c r="P3775" s="678">
        <f t="shared" ca="1" si="649"/>
        <v>-22.015236577253891</v>
      </c>
      <c r="Q3775" s="678">
        <f t="shared" ca="1" si="649"/>
        <v>-720.06580876160808</v>
      </c>
      <c r="R3775" s="678">
        <f t="shared" ca="1" si="649"/>
        <v>-78.209342343875036</v>
      </c>
      <c r="S3775" s="678">
        <f t="shared" ca="1" si="649"/>
        <v>-2.4657853477409595</v>
      </c>
      <c r="T3775" s="678">
        <f t="shared" ca="1" si="649"/>
        <v>-74.020313011310023</v>
      </c>
      <c r="U3775" s="678">
        <f t="shared" ca="1" si="649"/>
        <v>0</v>
      </c>
      <c r="V3775" s="678">
        <f t="shared" ca="1" si="649"/>
        <v>-8.1617820894294706</v>
      </c>
      <c r="W3775" s="678">
        <f t="shared" ca="1" si="648"/>
        <v>-1215.7365557595169</v>
      </c>
      <c r="X3775" s="678">
        <f t="shared" ca="1" si="649"/>
        <v>0</v>
      </c>
      <c r="Y3775" s="678">
        <f t="shared" ca="1" si="649"/>
        <v>0</v>
      </c>
      <c r="Z3775" s="678">
        <f t="shared" ca="1" si="649"/>
        <v>0</v>
      </c>
      <c r="AA3775" t="str">
        <f t="shared" si="641"/>
        <v>ASR_CMS_19</v>
      </c>
      <c r="AB3775" s="957">
        <f t="shared" si="642"/>
        <v>45406</v>
      </c>
      <c r="AC3775" t="str">
        <f t="shared" si="643"/>
        <v>Unaudited</v>
      </c>
    </row>
    <row r="3776" spans="1:29" x14ac:dyDescent="0.25">
      <c r="A3776" t="s">
        <v>421</v>
      </c>
      <c r="B3776" t="s">
        <v>1380</v>
      </c>
      <c r="C3776" t="s">
        <v>1381</v>
      </c>
      <c r="D3776">
        <v>1900</v>
      </c>
      <c r="E3776" s="957">
        <v>1</v>
      </c>
      <c r="F3776" t="s">
        <v>440</v>
      </c>
      <c r="G3776" s="957">
        <v>182</v>
      </c>
      <c r="H3776" t="s">
        <v>390</v>
      </c>
      <c r="I3776" s="937" t="s">
        <v>489</v>
      </c>
      <c r="J3776" s="937" t="s">
        <v>445</v>
      </c>
      <c r="K3776" s="937" t="s">
        <v>450</v>
      </c>
      <c r="L3776" s="947" t="s">
        <v>112</v>
      </c>
      <c r="M3776" s="961" t="s">
        <v>464</v>
      </c>
      <c r="N3776" s="678">
        <f t="shared" ca="1" si="639"/>
        <v>299152.97673056164</v>
      </c>
      <c r="O3776" s="678">
        <f t="shared" ca="1" si="649"/>
        <v>59891.459599305075</v>
      </c>
      <c r="P3776" s="678">
        <f t="shared" ca="1" si="649"/>
        <v>6428.6002676314165</v>
      </c>
      <c r="Q3776" s="678">
        <f t="shared" ca="1" si="649"/>
        <v>87451.908609349455</v>
      </c>
      <c r="R3776" s="678">
        <f t="shared" ca="1" si="649"/>
        <v>11242.420845669016</v>
      </c>
      <c r="S3776" s="678">
        <f t="shared" ca="1" si="649"/>
        <v>232.88462859225979</v>
      </c>
      <c r="T3776" s="678">
        <f t="shared" ca="1" si="649"/>
        <v>7926.5351559442051</v>
      </c>
      <c r="U3776" s="678">
        <f t="shared" ca="1" si="649"/>
        <v>0</v>
      </c>
      <c r="V3776" s="678">
        <f t="shared" ca="1" si="649"/>
        <v>1139.9829384229733</v>
      </c>
      <c r="W3776" s="678">
        <f t="shared" ca="1" si="648"/>
        <v>124839.18468564721</v>
      </c>
      <c r="X3776" s="678">
        <f t="shared" ca="1" si="649"/>
        <v>0</v>
      </c>
      <c r="Y3776" s="678">
        <f t="shared" ca="1" si="649"/>
        <v>0</v>
      </c>
      <c r="Z3776" s="678">
        <f t="shared" ca="1" si="649"/>
        <v>0</v>
      </c>
      <c r="AA3776" t="str">
        <f t="shared" si="641"/>
        <v>ASR_CMS_19</v>
      </c>
      <c r="AB3776" s="957">
        <f t="shared" si="642"/>
        <v>45406</v>
      </c>
      <c r="AC3776" t="str">
        <f t="shared" si="643"/>
        <v>Unaudited</v>
      </c>
    </row>
    <row r="3777" spans="1:29" x14ac:dyDescent="0.25">
      <c r="A3777" t="s">
        <v>421</v>
      </c>
      <c r="B3777" t="s">
        <v>1380</v>
      </c>
      <c r="C3777" t="s">
        <v>1381</v>
      </c>
      <c r="D3777">
        <v>1900</v>
      </c>
      <c r="E3777" s="957">
        <v>1</v>
      </c>
      <c r="F3777" t="s">
        <v>440</v>
      </c>
      <c r="G3777" s="957">
        <v>182</v>
      </c>
      <c r="H3777" t="s">
        <v>390</v>
      </c>
      <c r="I3777" s="958" t="s">
        <v>489</v>
      </c>
      <c r="J3777" s="958" t="s">
        <v>445</v>
      </c>
      <c r="K3777" s="958" t="s">
        <v>6</v>
      </c>
      <c r="L3777" s="937" t="s">
        <v>118</v>
      </c>
      <c r="M3777" s="958" t="s">
        <v>189</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89124.84668149658</v>
      </c>
      <c r="O3777" s="678">
        <f t="shared" ca="1" si="649"/>
        <v>30313.752892311855</v>
      </c>
      <c r="P3777" s="678">
        <f t="shared" ca="1" si="649"/>
        <v>4400.4038099911704</v>
      </c>
      <c r="Q3777" s="678">
        <f t="shared" ca="1" si="649"/>
        <v>26953.192754722691</v>
      </c>
      <c r="R3777" s="678">
        <f t="shared" ca="1" si="649"/>
        <v>8408.5238358068418</v>
      </c>
      <c r="S3777" s="678">
        <f t="shared" ca="1" si="649"/>
        <v>5.0187687464952857</v>
      </c>
      <c r="T3777" s="678">
        <f t="shared" ca="1" si="649"/>
        <v>2278.640713890507</v>
      </c>
      <c r="U3777" s="678">
        <f t="shared" ca="1" si="649"/>
        <v>0</v>
      </c>
      <c r="V3777" s="678">
        <f t="shared" ca="1" si="649"/>
        <v>1431.0610693182634</v>
      </c>
      <c r="W3777" s="678">
        <f t="shared" ca="1" si="648"/>
        <v>15334.252836708749</v>
      </c>
      <c r="X3777" s="678">
        <f t="shared" ca="1" si="649"/>
        <v>0</v>
      </c>
      <c r="Y3777" s="678">
        <f t="shared" ca="1" si="649"/>
        <v>0</v>
      </c>
      <c r="Z3777" s="678">
        <f t="shared" ca="1" si="649"/>
        <v>0</v>
      </c>
      <c r="AA3777" t="str">
        <f t="shared" si="641"/>
        <v>ASR_CMS_19</v>
      </c>
      <c r="AB3777" s="957">
        <f t="shared" si="642"/>
        <v>45406</v>
      </c>
      <c r="AC3777" t="str">
        <f t="shared" si="643"/>
        <v>Unaudited</v>
      </c>
    </row>
    <row r="3778" spans="1:29" x14ac:dyDescent="0.25">
      <c r="A3778" t="s">
        <v>421</v>
      </c>
      <c r="B3778" t="s">
        <v>1380</v>
      </c>
      <c r="C3778" t="s">
        <v>1381</v>
      </c>
      <c r="D3778">
        <v>1900</v>
      </c>
      <c r="E3778" s="957">
        <v>1</v>
      </c>
      <c r="F3778" t="s">
        <v>440</v>
      </c>
      <c r="G3778" s="957">
        <v>182</v>
      </c>
      <c r="H3778" t="s">
        <v>390</v>
      </c>
      <c r="I3778" s="937" t="s">
        <v>489</v>
      </c>
      <c r="J3778" s="937" t="s">
        <v>445</v>
      </c>
      <c r="K3778" s="937" t="s">
        <v>6</v>
      </c>
      <c r="L3778" s="937" t="s">
        <v>45</v>
      </c>
      <c r="M3778" s="962" t="s">
        <v>164</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ASR_CMS_19</v>
      </c>
      <c r="AB3778" s="957">
        <f t="shared" ref="AB3778:AB3841" si="653">file_date</f>
        <v>45406</v>
      </c>
      <c r="AC3778" t="str">
        <f t="shared" ref="AC3778:AC3841" si="654">status</f>
        <v>Unaudited</v>
      </c>
    </row>
    <row r="3779" spans="1:29" x14ac:dyDescent="0.25">
      <c r="A3779" t="s">
        <v>421</v>
      </c>
      <c r="B3779" t="s">
        <v>1380</v>
      </c>
      <c r="C3779" t="s">
        <v>1381</v>
      </c>
      <c r="D3779">
        <v>1900</v>
      </c>
      <c r="E3779" s="957">
        <v>1</v>
      </c>
      <c r="F3779" t="s">
        <v>440</v>
      </c>
      <c r="G3779" s="957">
        <v>182</v>
      </c>
      <c r="H3779" t="s">
        <v>390</v>
      </c>
      <c r="I3779" s="937" t="s">
        <v>489</v>
      </c>
      <c r="J3779" s="937" t="s">
        <v>445</v>
      </c>
      <c r="K3779" s="937" t="s">
        <v>6</v>
      </c>
      <c r="L3779" s="937" t="s">
        <v>46</v>
      </c>
      <c r="M3779" s="962" t="s">
        <v>165</v>
      </c>
      <c r="N3779" s="678">
        <f t="shared" ca="1" si="650"/>
        <v>5.1961943199340581</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2.0573835697059613</v>
      </c>
      <c r="P3779" s="678">
        <f t="shared" ca="1" si="655"/>
        <v>0.82722189284948788</v>
      </c>
      <c r="Q3779" s="678">
        <f t="shared" ca="1" si="655"/>
        <v>0</v>
      </c>
      <c r="R3779" s="678">
        <f t="shared" ca="1" si="655"/>
        <v>2.311588857378609</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ASR_CMS_19</v>
      </c>
      <c r="AB3779" s="957">
        <f t="shared" si="653"/>
        <v>45406</v>
      </c>
      <c r="AC3779" t="str">
        <f t="shared" si="654"/>
        <v>Unaudited</v>
      </c>
    </row>
    <row r="3780" spans="1:29" x14ac:dyDescent="0.25">
      <c r="A3780" t="s">
        <v>421</v>
      </c>
      <c r="B3780" t="s">
        <v>1380</v>
      </c>
      <c r="C3780" t="s">
        <v>1381</v>
      </c>
      <c r="D3780">
        <v>1900</v>
      </c>
      <c r="E3780" s="957">
        <v>1</v>
      </c>
      <c r="F3780" t="s">
        <v>440</v>
      </c>
      <c r="G3780" s="957">
        <v>182</v>
      </c>
      <c r="H3780" t="s">
        <v>390</v>
      </c>
      <c r="I3780" s="937" t="s">
        <v>489</v>
      </c>
      <c r="J3780" s="937" t="s">
        <v>445</v>
      </c>
      <c r="K3780" s="937" t="s">
        <v>6</v>
      </c>
      <c r="L3780" s="937" t="s">
        <v>166</v>
      </c>
      <c r="M3780" s="962" t="s">
        <v>462</v>
      </c>
      <c r="N3780" s="678">
        <f t="shared" ca="1" si="650"/>
        <v>205227.24205640188</v>
      </c>
      <c r="O3780" s="678">
        <f t="shared" ca="1" si="655"/>
        <v>41087.20297765336</v>
      </c>
      <c r="P3780" s="678">
        <f t="shared" ca="1" si="655"/>
        <v>4410.1981455371551</v>
      </c>
      <c r="Q3780" s="678">
        <f t="shared" ca="1" si="655"/>
        <v>59994.435665034682</v>
      </c>
      <c r="R3780" s="678">
        <f t="shared" ca="1" si="655"/>
        <v>7712.6126218430627</v>
      </c>
      <c r="S3780" s="678">
        <f t="shared" ca="1" si="655"/>
        <v>159.76531661380011</v>
      </c>
      <c r="T3780" s="678">
        <f t="shared" ca="1" si="655"/>
        <v>5437.8230392228352</v>
      </c>
      <c r="U3780" s="678">
        <f t="shared" ca="1" si="655"/>
        <v>0</v>
      </c>
      <c r="V3780" s="678">
        <f t="shared" ca="1" si="655"/>
        <v>782.05992466060877</v>
      </c>
      <c r="W3780" s="678">
        <f t="shared" ca="1" si="648"/>
        <v>85643.144365836386</v>
      </c>
      <c r="X3780" s="678">
        <f t="shared" ca="1" si="656"/>
        <v>0</v>
      </c>
      <c r="Y3780" s="678">
        <f t="shared" ca="1" si="656"/>
        <v>0</v>
      </c>
      <c r="Z3780" s="678">
        <f t="shared" ca="1" si="656"/>
        <v>0</v>
      </c>
      <c r="AA3780" t="str">
        <f t="shared" si="652"/>
        <v>ASR_CMS_19</v>
      </c>
      <c r="AB3780" s="957">
        <f t="shared" si="653"/>
        <v>45406</v>
      </c>
      <c r="AC3780" t="str">
        <f t="shared" si="654"/>
        <v>Unaudited</v>
      </c>
    </row>
    <row r="3781" spans="1:29" x14ac:dyDescent="0.25">
      <c r="A3781" t="s">
        <v>421</v>
      </c>
      <c r="B3781" t="s">
        <v>1380</v>
      </c>
      <c r="C3781" t="s">
        <v>1381</v>
      </c>
      <c r="D3781">
        <v>1900</v>
      </c>
      <c r="E3781" s="957">
        <v>1</v>
      </c>
      <c r="F3781" t="s">
        <v>440</v>
      </c>
      <c r="G3781" s="957">
        <v>182</v>
      </c>
      <c r="H3781" t="s">
        <v>390</v>
      </c>
      <c r="I3781" s="937" t="s">
        <v>489</v>
      </c>
      <c r="J3781" s="937" t="s">
        <v>445</v>
      </c>
      <c r="K3781" s="937" t="s">
        <v>435</v>
      </c>
      <c r="L3781" s="937" t="s">
        <v>121</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ASR_CMS_19</v>
      </c>
      <c r="AB3781" s="957">
        <f t="shared" si="653"/>
        <v>45406</v>
      </c>
      <c r="AC3781" t="str">
        <f t="shared" si="654"/>
        <v>Unaudited</v>
      </c>
    </row>
    <row r="3782" spans="1:29" x14ac:dyDescent="0.25">
      <c r="A3782" t="s">
        <v>421</v>
      </c>
      <c r="B3782" t="s">
        <v>1380</v>
      </c>
      <c r="C3782" t="s">
        <v>1381</v>
      </c>
      <c r="D3782">
        <v>1900</v>
      </c>
      <c r="E3782" s="957">
        <v>1</v>
      </c>
      <c r="F3782" t="s">
        <v>440</v>
      </c>
      <c r="G3782" s="957">
        <v>182</v>
      </c>
      <c r="H3782" t="s">
        <v>390</v>
      </c>
      <c r="I3782" s="937" t="s">
        <v>489</v>
      </c>
      <c r="J3782" s="937" t="s">
        <v>445</v>
      </c>
      <c r="K3782" s="937" t="s">
        <v>435</v>
      </c>
      <c r="L3782" s="937" t="s">
        <v>938</v>
      </c>
      <c r="M3782" s="962" t="s">
        <v>930</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ASR_CMS_19</v>
      </c>
      <c r="AB3782" s="957">
        <f t="shared" si="653"/>
        <v>45406</v>
      </c>
      <c r="AC3782" t="str">
        <f t="shared" si="654"/>
        <v>Unaudited</v>
      </c>
    </row>
    <row r="3783" spans="1:29" x14ac:dyDescent="0.25">
      <c r="A3783" t="s">
        <v>421</v>
      </c>
      <c r="B3783" t="s">
        <v>1380</v>
      </c>
      <c r="C3783" t="s">
        <v>1381</v>
      </c>
      <c r="D3783">
        <v>1900</v>
      </c>
      <c r="E3783" s="957">
        <v>1</v>
      </c>
      <c r="F3783" t="s">
        <v>440</v>
      </c>
      <c r="G3783" s="957">
        <v>182</v>
      </c>
      <c r="H3783" t="s">
        <v>390</v>
      </c>
      <c r="I3783" s="937" t="s">
        <v>489</v>
      </c>
      <c r="J3783" s="937" t="s">
        <v>445</v>
      </c>
      <c r="K3783" s="937" t="s">
        <v>435</v>
      </c>
      <c r="L3783" s="937" t="s">
        <v>168</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ASR_CMS_19</v>
      </c>
      <c r="AB3783" s="957">
        <f t="shared" si="653"/>
        <v>45406</v>
      </c>
      <c r="AC3783" t="str">
        <f t="shared" si="654"/>
        <v>Unaudited</v>
      </c>
    </row>
    <row r="3784" spans="1:29" x14ac:dyDescent="0.25">
      <c r="A3784" t="s">
        <v>421</v>
      </c>
      <c r="B3784" t="s">
        <v>1380</v>
      </c>
      <c r="C3784" t="s">
        <v>1381</v>
      </c>
      <c r="D3784">
        <v>1900</v>
      </c>
      <c r="E3784" s="957">
        <v>1</v>
      </c>
      <c r="F3784" t="s">
        <v>440</v>
      </c>
      <c r="G3784" s="957">
        <v>182</v>
      </c>
      <c r="H3784" t="s">
        <v>390</v>
      </c>
      <c r="I3784" s="937" t="s">
        <v>489</v>
      </c>
      <c r="J3784" s="937" t="s">
        <v>445</v>
      </c>
      <c r="K3784" s="937" t="s">
        <v>435</v>
      </c>
      <c r="L3784" s="945" t="s">
        <v>169</v>
      </c>
      <c r="M3784" s="960" t="s">
        <v>330</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ASR_CMS_19</v>
      </c>
      <c r="AB3784" s="957">
        <f t="shared" si="653"/>
        <v>45406</v>
      </c>
      <c r="AC3784" t="str">
        <f t="shared" si="654"/>
        <v>Unaudited</v>
      </c>
    </row>
    <row r="3785" spans="1:29" x14ac:dyDescent="0.25">
      <c r="A3785" t="s">
        <v>421</v>
      </c>
      <c r="B3785" t="s">
        <v>1380</v>
      </c>
      <c r="C3785" t="s">
        <v>1381</v>
      </c>
      <c r="D3785">
        <v>1900</v>
      </c>
      <c r="E3785" s="957">
        <v>1</v>
      </c>
      <c r="F3785" t="s">
        <v>440</v>
      </c>
      <c r="G3785" s="957">
        <v>182</v>
      </c>
      <c r="H3785" t="s">
        <v>390</v>
      </c>
      <c r="I3785" s="962" t="s">
        <v>489</v>
      </c>
      <c r="J3785" s="962" t="s">
        <v>451</v>
      </c>
      <c r="K3785" s="962" t="s">
        <v>436</v>
      </c>
      <c r="L3785" s="937" t="s">
        <v>122</v>
      </c>
      <c r="M3785" s="962" t="s">
        <v>27</v>
      </c>
      <c r="N3785" s="678">
        <f t="shared" ca="1" si="650"/>
        <v>2799928.5561732342</v>
      </c>
      <c r="O3785" s="678">
        <f t="shared" ca="1" si="655"/>
        <v>61.73355798318309</v>
      </c>
      <c r="P3785" s="678">
        <f t="shared" ca="1" si="655"/>
        <v>2799866.8226152509</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ASR_CMS_19</v>
      </c>
      <c r="AB3785" s="957">
        <f t="shared" si="653"/>
        <v>45406</v>
      </c>
      <c r="AC3785" t="str">
        <f t="shared" si="654"/>
        <v>Unaudited</v>
      </c>
    </row>
    <row r="3786" spans="1:29" x14ac:dyDescent="0.25">
      <c r="A3786" t="s">
        <v>421</v>
      </c>
      <c r="B3786" t="s">
        <v>1380</v>
      </c>
      <c r="C3786" t="s">
        <v>1381</v>
      </c>
      <c r="D3786">
        <v>1900</v>
      </c>
      <c r="E3786" s="957">
        <v>1</v>
      </c>
      <c r="F3786" t="s">
        <v>440</v>
      </c>
      <c r="G3786" s="957">
        <v>182</v>
      </c>
      <c r="H3786" t="s">
        <v>390</v>
      </c>
      <c r="I3786" s="937" t="s">
        <v>489</v>
      </c>
      <c r="J3786" s="937" t="s">
        <v>451</v>
      </c>
      <c r="K3786" s="937" t="s">
        <v>436</v>
      </c>
      <c r="L3786" s="943" t="s">
        <v>123</v>
      </c>
      <c r="M3786" s="963" t="s">
        <v>98</v>
      </c>
      <c r="N3786" s="678">
        <f t="shared" ca="1" si="650"/>
        <v>349144.36476176884</v>
      </c>
      <c r="O3786" s="678">
        <f t="shared" ca="1" si="655"/>
        <v>32096.605745134715</v>
      </c>
      <c r="P3786" s="678">
        <f t="shared" ca="1" si="655"/>
        <v>317047.75901663414</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ASR_CMS_19</v>
      </c>
      <c r="AB3786" s="957">
        <f t="shared" si="653"/>
        <v>45406</v>
      </c>
      <c r="AC3786" t="str">
        <f t="shared" si="654"/>
        <v>Unaudited</v>
      </c>
    </row>
    <row r="3787" spans="1:29" x14ac:dyDescent="0.25">
      <c r="A3787" t="s">
        <v>421</v>
      </c>
      <c r="B3787" t="s">
        <v>1380</v>
      </c>
      <c r="C3787" t="s">
        <v>1381</v>
      </c>
      <c r="D3787">
        <v>1900</v>
      </c>
      <c r="E3787" s="957">
        <v>1</v>
      </c>
      <c r="F3787" t="s">
        <v>440</v>
      </c>
      <c r="G3787" s="957">
        <v>182</v>
      </c>
      <c r="H3787" t="s">
        <v>390</v>
      </c>
      <c r="I3787" s="937" t="s">
        <v>489</v>
      </c>
      <c r="J3787" s="937" t="s">
        <v>451</v>
      </c>
      <c r="K3787" s="937" t="s">
        <v>436</v>
      </c>
      <c r="L3787" s="943" t="s">
        <v>124</v>
      </c>
      <c r="M3787" s="963" t="s">
        <v>99</v>
      </c>
      <c r="N3787" s="678">
        <f t="shared" ca="1" si="650"/>
        <v>283436.09278480982</v>
      </c>
      <c r="O3787" s="678">
        <f t="shared" ca="1" si="655"/>
        <v>51209.214975945317</v>
      </c>
      <c r="P3787" s="678">
        <f t="shared" ca="1" si="655"/>
        <v>232226.87780886449</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ASR_CMS_19</v>
      </c>
      <c r="AB3787" s="957">
        <f t="shared" si="653"/>
        <v>45406</v>
      </c>
      <c r="AC3787" t="str">
        <f t="shared" si="654"/>
        <v>Unaudited</v>
      </c>
    </row>
    <row r="3788" spans="1:29" x14ac:dyDescent="0.25">
      <c r="A3788" t="s">
        <v>421</v>
      </c>
      <c r="B3788" t="s">
        <v>1380</v>
      </c>
      <c r="C3788" t="s">
        <v>1381</v>
      </c>
      <c r="D3788">
        <v>1900</v>
      </c>
      <c r="E3788" s="957">
        <v>1</v>
      </c>
      <c r="F3788" t="s">
        <v>440</v>
      </c>
      <c r="G3788" s="957">
        <v>182</v>
      </c>
      <c r="H3788" t="s">
        <v>390</v>
      </c>
      <c r="I3788" s="937" t="s">
        <v>489</v>
      </c>
      <c r="J3788" s="937" t="s">
        <v>451</v>
      </c>
      <c r="K3788" s="937" t="s">
        <v>436</v>
      </c>
      <c r="L3788" s="947" t="s">
        <v>125</v>
      </c>
      <c r="M3788" s="964" t="s">
        <v>100</v>
      </c>
      <c r="N3788" s="678">
        <f t="shared" ca="1" si="650"/>
        <v>16790.246389401684</v>
      </c>
      <c r="O3788" s="678">
        <f t="shared" ca="1" si="655"/>
        <v>15625.714213389807</v>
      </c>
      <c r="P3788" s="678">
        <f t="shared" ca="1" si="655"/>
        <v>1164.5321760118786</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ASR_CMS_19</v>
      </c>
      <c r="AB3788" s="957">
        <f t="shared" si="653"/>
        <v>45406</v>
      </c>
      <c r="AC3788" t="str">
        <f t="shared" si="654"/>
        <v>Unaudited</v>
      </c>
    </row>
    <row r="3789" spans="1:29" x14ac:dyDescent="0.25">
      <c r="A3789" t="s">
        <v>421</v>
      </c>
      <c r="B3789" t="s">
        <v>1380</v>
      </c>
      <c r="C3789" t="s">
        <v>1381</v>
      </c>
      <c r="D3789">
        <v>1900</v>
      </c>
      <c r="E3789" s="957">
        <v>1</v>
      </c>
      <c r="F3789" t="s">
        <v>440</v>
      </c>
      <c r="G3789" s="957">
        <v>182</v>
      </c>
      <c r="H3789" t="s">
        <v>390</v>
      </c>
      <c r="I3789" s="963" t="s">
        <v>489</v>
      </c>
      <c r="J3789" s="963" t="s">
        <v>451</v>
      </c>
      <c r="K3789" s="963" t="s">
        <v>436</v>
      </c>
      <c r="L3789" s="943" t="s">
        <v>126</v>
      </c>
      <c r="M3789" s="963" t="s">
        <v>101</v>
      </c>
      <c r="N3789" s="678">
        <f t="shared" ca="1" si="650"/>
        <v>348105.65079207771</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55565.387339168119</v>
      </c>
      <c r="P3789" s="678">
        <f t="shared" ca="1" si="657"/>
        <v>292540.2634529096</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ASR_CMS_19</v>
      </c>
      <c r="AB3789" s="957">
        <f t="shared" si="653"/>
        <v>45406</v>
      </c>
      <c r="AC3789" t="str">
        <f t="shared" si="654"/>
        <v>Unaudited</v>
      </c>
    </row>
    <row r="3790" spans="1:29" x14ac:dyDescent="0.25">
      <c r="A3790" t="s">
        <v>421</v>
      </c>
      <c r="B3790" t="s">
        <v>1380</v>
      </c>
      <c r="C3790" t="s">
        <v>1381</v>
      </c>
      <c r="D3790">
        <v>1900</v>
      </c>
      <c r="E3790" s="957">
        <v>1</v>
      </c>
      <c r="F3790" t="s">
        <v>440</v>
      </c>
      <c r="G3790" s="957">
        <v>182</v>
      </c>
      <c r="H3790" t="s">
        <v>390</v>
      </c>
      <c r="I3790" s="937" t="s">
        <v>489</v>
      </c>
      <c r="J3790" s="937" t="s">
        <v>451</v>
      </c>
      <c r="K3790" s="937" t="s">
        <v>436</v>
      </c>
      <c r="L3790" s="937" t="s">
        <v>127</v>
      </c>
      <c r="M3790" s="962" t="s">
        <v>28</v>
      </c>
      <c r="N3790" s="678">
        <f t="shared" ca="1" si="650"/>
        <v>16136.041371912805</v>
      </c>
      <c r="O3790" s="678">
        <f t="shared" ca="1" si="657"/>
        <v>16136.041371912805</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ASR_CMS_19</v>
      </c>
      <c r="AB3790" s="957">
        <f t="shared" si="653"/>
        <v>45406</v>
      </c>
      <c r="AC3790" t="str">
        <f t="shared" si="654"/>
        <v>Unaudited</v>
      </c>
    </row>
    <row r="3791" spans="1:29" x14ac:dyDescent="0.25">
      <c r="A3791" t="s">
        <v>421</v>
      </c>
      <c r="B3791" t="s">
        <v>1380</v>
      </c>
      <c r="C3791" t="s">
        <v>1381</v>
      </c>
      <c r="D3791">
        <v>1900</v>
      </c>
      <c r="E3791" s="957">
        <v>1</v>
      </c>
      <c r="F3791" t="s">
        <v>440</v>
      </c>
      <c r="G3791" s="957">
        <v>182</v>
      </c>
      <c r="H3791" t="s">
        <v>390</v>
      </c>
      <c r="I3791" s="937" t="s">
        <v>489</v>
      </c>
      <c r="J3791" s="937" t="s">
        <v>437</v>
      </c>
      <c r="K3791" s="937" t="s">
        <v>437</v>
      </c>
      <c r="L3791" s="937" t="s">
        <v>129</v>
      </c>
      <c r="M3791" s="962" t="s">
        <v>327</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ASR_CMS_19</v>
      </c>
      <c r="AB3791" s="957">
        <f t="shared" si="653"/>
        <v>45406</v>
      </c>
      <c r="AC3791" t="str">
        <f t="shared" si="654"/>
        <v>Unaudited</v>
      </c>
    </row>
    <row r="3792" spans="1:29" x14ac:dyDescent="0.25">
      <c r="A3792" t="s">
        <v>421</v>
      </c>
      <c r="B3792" t="s">
        <v>1380</v>
      </c>
      <c r="C3792" t="s">
        <v>1381</v>
      </c>
      <c r="D3792">
        <v>1900</v>
      </c>
      <c r="E3792" s="957">
        <v>1</v>
      </c>
      <c r="F3792" t="s">
        <v>440</v>
      </c>
      <c r="G3792" s="957">
        <v>182</v>
      </c>
      <c r="H3792" t="s">
        <v>390</v>
      </c>
      <c r="I3792" s="937" t="s">
        <v>489</v>
      </c>
      <c r="J3792" s="937" t="s">
        <v>437</v>
      </c>
      <c r="K3792" s="937" t="s">
        <v>437</v>
      </c>
      <c r="L3792" s="937" t="s">
        <v>130</v>
      </c>
      <c r="M3792" s="962" t="s">
        <v>326</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ASR_CMS_19</v>
      </c>
      <c r="AB3792" s="957">
        <f t="shared" si="653"/>
        <v>45406</v>
      </c>
      <c r="AC3792" t="str">
        <f t="shared" si="654"/>
        <v>Unaudited</v>
      </c>
    </row>
    <row r="3793" spans="1:29" ht="30" x14ac:dyDescent="0.25">
      <c r="A3793" t="s">
        <v>421</v>
      </c>
      <c r="B3793" t="s">
        <v>1380</v>
      </c>
      <c r="C3793" t="s">
        <v>1381</v>
      </c>
      <c r="D3793">
        <v>1900</v>
      </c>
      <c r="E3793" s="957">
        <v>1</v>
      </c>
      <c r="F3793" t="s">
        <v>440</v>
      </c>
      <c r="G3793" s="957">
        <v>182</v>
      </c>
      <c r="H3793" t="s">
        <v>390</v>
      </c>
      <c r="I3793" s="937" t="s">
        <v>489</v>
      </c>
      <c r="J3793" s="937" t="s">
        <v>437</v>
      </c>
      <c r="K3793" s="937" t="s">
        <v>437</v>
      </c>
      <c r="L3793" s="945" t="s">
        <v>131</v>
      </c>
      <c r="M3793" s="960" t="s">
        <v>180</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ASR_CMS_19</v>
      </c>
      <c r="AB3793" s="957">
        <f t="shared" si="653"/>
        <v>45406</v>
      </c>
      <c r="AC3793" t="str">
        <f t="shared" si="654"/>
        <v>Unaudited</v>
      </c>
    </row>
    <row r="3794" spans="1:29" x14ac:dyDescent="0.25">
      <c r="A3794" t="s">
        <v>421</v>
      </c>
      <c r="B3794" t="s">
        <v>1380</v>
      </c>
      <c r="C3794" t="s">
        <v>1381</v>
      </c>
      <c r="D3794">
        <v>1900</v>
      </c>
      <c r="E3794" s="957">
        <v>1</v>
      </c>
      <c r="F3794" t="s">
        <v>440</v>
      </c>
      <c r="G3794" s="957">
        <v>182</v>
      </c>
      <c r="H3794" t="s">
        <v>390</v>
      </c>
      <c r="I3794" s="962" t="s">
        <v>489</v>
      </c>
      <c r="J3794" s="962" t="s">
        <v>437</v>
      </c>
      <c r="K3794" s="962" t="s">
        <v>437</v>
      </c>
      <c r="L3794" s="937" t="s">
        <v>132</v>
      </c>
      <c r="M3794" s="962" t="s">
        <v>495</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ASR_CMS_19</v>
      </c>
      <c r="AB3794" s="957">
        <f t="shared" si="653"/>
        <v>45406</v>
      </c>
      <c r="AC3794" t="str">
        <f t="shared" si="654"/>
        <v>Unaudited</v>
      </c>
    </row>
    <row r="3795" spans="1:29" x14ac:dyDescent="0.25">
      <c r="A3795" t="s">
        <v>421</v>
      </c>
      <c r="B3795" t="s">
        <v>1380</v>
      </c>
      <c r="C3795" t="s">
        <v>1381</v>
      </c>
      <c r="D3795">
        <v>1900</v>
      </c>
      <c r="E3795" s="957">
        <v>1</v>
      </c>
      <c r="F3795" t="s">
        <v>440</v>
      </c>
      <c r="G3795" s="957">
        <v>182</v>
      </c>
      <c r="H3795" t="s">
        <v>390</v>
      </c>
      <c r="I3795" s="937" t="s">
        <v>489</v>
      </c>
      <c r="J3795" s="937" t="s">
        <v>437</v>
      </c>
      <c r="K3795" s="937" t="s">
        <v>437</v>
      </c>
      <c r="L3795" s="937" t="s">
        <v>133</v>
      </c>
      <c r="M3795" s="962" t="s">
        <v>496</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ASR_CMS_19</v>
      </c>
      <c r="AB3795" s="957">
        <f t="shared" si="653"/>
        <v>45406</v>
      </c>
      <c r="AC3795" t="str">
        <f t="shared" si="654"/>
        <v>Unaudited</v>
      </c>
    </row>
    <row r="3796" spans="1:29" x14ac:dyDescent="0.25">
      <c r="A3796" t="s">
        <v>421</v>
      </c>
      <c r="B3796" t="s">
        <v>1380</v>
      </c>
      <c r="C3796" t="s">
        <v>1381</v>
      </c>
      <c r="D3796">
        <v>1900</v>
      </c>
      <c r="E3796" s="957">
        <v>1</v>
      </c>
      <c r="F3796" t="s">
        <v>440</v>
      </c>
      <c r="G3796" s="957">
        <v>182</v>
      </c>
      <c r="H3796" t="s">
        <v>390</v>
      </c>
      <c r="I3796" s="937" t="s">
        <v>489</v>
      </c>
      <c r="J3796" s="937" t="s">
        <v>437</v>
      </c>
      <c r="K3796" s="937" t="s">
        <v>437</v>
      </c>
      <c r="L3796" s="937" t="s">
        <v>134</v>
      </c>
      <c r="M3796" s="962" t="s">
        <v>497</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ASR_CMS_19</v>
      </c>
      <c r="AB3796" s="957">
        <f t="shared" si="653"/>
        <v>45406</v>
      </c>
      <c r="AC3796" t="str">
        <f t="shared" si="654"/>
        <v>Unaudited</v>
      </c>
    </row>
    <row r="3797" spans="1:29" x14ac:dyDescent="0.25">
      <c r="A3797" t="s">
        <v>421</v>
      </c>
      <c r="B3797" t="s">
        <v>1380</v>
      </c>
      <c r="C3797" t="s">
        <v>1381</v>
      </c>
      <c r="D3797">
        <v>1900</v>
      </c>
      <c r="E3797" s="957">
        <v>1</v>
      </c>
      <c r="F3797" t="s">
        <v>440</v>
      </c>
      <c r="G3797" s="957">
        <v>182</v>
      </c>
      <c r="H3797" t="s">
        <v>390</v>
      </c>
      <c r="I3797" s="937" t="s">
        <v>490</v>
      </c>
      <c r="J3797" s="937" t="s">
        <v>26</v>
      </c>
      <c r="K3797" s="937" t="s">
        <v>26</v>
      </c>
      <c r="L3797" s="937" t="s">
        <v>270</v>
      </c>
      <c r="M3797" s="962" t="s">
        <v>26</v>
      </c>
      <c r="N3797" s="678">
        <f t="shared" ca="1" si="650"/>
        <v>57389.698065445824</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ASR_CMS_19</v>
      </c>
      <c r="AB3797" s="957">
        <f t="shared" si="653"/>
        <v>45406</v>
      </c>
      <c r="AC3797" t="str">
        <f t="shared" si="654"/>
        <v>Unaudited</v>
      </c>
    </row>
    <row r="3798" spans="1:29" x14ac:dyDescent="0.25">
      <c r="A3798" t="s">
        <v>421</v>
      </c>
      <c r="B3798" t="s">
        <v>1380</v>
      </c>
      <c r="C3798" t="s">
        <v>1381</v>
      </c>
      <c r="D3798">
        <v>1900</v>
      </c>
      <c r="E3798" s="957">
        <v>1</v>
      </c>
      <c r="F3798" t="s">
        <v>441</v>
      </c>
      <c r="G3798" s="957">
        <v>274</v>
      </c>
      <c r="H3798" t="s">
        <v>390</v>
      </c>
      <c r="I3798" s="937" t="s">
        <v>433</v>
      </c>
      <c r="J3798" s="937" t="s">
        <v>433</v>
      </c>
      <c r="K3798" s="937" t="s">
        <v>433</v>
      </c>
      <c r="L3798" s="945"/>
      <c r="M3798" s="960" t="s">
        <v>433</v>
      </c>
      <c r="N3798" s="678">
        <f t="shared" ca="1" si="650"/>
        <v>26534.141935493</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14553.638709684001</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1627.627956989</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7826.4709677449991</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1129.7741935479999</v>
      </c>
      <c r="S3798" s="678">
        <f t="shared" ca="1" si="658"/>
        <v>24</v>
      </c>
      <c r="T3798" s="678">
        <f t="shared" ca="1" si="658"/>
        <v>598.93548387099997</v>
      </c>
      <c r="U3798" s="678">
        <f t="shared" ca="1" si="658"/>
        <v>0</v>
      </c>
      <c r="V3798" s="678">
        <f t="shared" ca="1" si="658"/>
        <v>149</v>
      </c>
      <c r="W3798" s="678">
        <f t="shared" ca="1" si="648"/>
        <v>624.69462365599998</v>
      </c>
      <c r="X3798" s="678">
        <f t="shared" ca="1" si="658"/>
        <v>0</v>
      </c>
      <c r="Y3798" s="678">
        <f t="shared" ca="1" si="658"/>
        <v>0</v>
      </c>
      <c r="Z3798" s="678">
        <f t="shared" ca="1" si="658"/>
        <v>0</v>
      </c>
      <c r="AA3798" t="str">
        <f t="shared" si="652"/>
        <v>ASR_CMS_19</v>
      </c>
      <c r="AB3798" s="957">
        <f t="shared" si="653"/>
        <v>45406</v>
      </c>
      <c r="AC3798" t="str">
        <f t="shared" si="654"/>
        <v>Unaudited</v>
      </c>
    </row>
    <row r="3799" spans="1:29" x14ac:dyDescent="0.25">
      <c r="A3799" t="s">
        <v>421</v>
      </c>
      <c r="B3799" t="s">
        <v>1380</v>
      </c>
      <c r="C3799" t="s">
        <v>1381</v>
      </c>
      <c r="D3799">
        <v>1900</v>
      </c>
      <c r="E3799" s="957">
        <v>1</v>
      </c>
      <c r="F3799" t="s">
        <v>441</v>
      </c>
      <c r="G3799" s="957">
        <v>274</v>
      </c>
      <c r="H3799" t="s">
        <v>390</v>
      </c>
      <c r="I3799" s="962" t="s">
        <v>488</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49020520.372332916</v>
      </c>
      <c r="O3799" s="678">
        <f t="shared" ca="1" si="658"/>
        <v>16447242.412897237</v>
      </c>
      <c r="P3799" s="678">
        <f t="shared" ca="1" si="658"/>
        <v>1839359.7279372849</v>
      </c>
      <c r="Q3799" s="678">
        <f t="shared" ca="1" si="658"/>
        <v>8845108.9767819811</v>
      </c>
      <c r="R3799" s="678">
        <f t="shared" ca="1" si="658"/>
        <v>1276846.4476428034</v>
      </c>
      <c r="S3799" s="678">
        <f t="shared" ca="1" si="658"/>
        <v>27106.913361442843</v>
      </c>
      <c r="T3799" s="678">
        <f t="shared" ca="1" si="658"/>
        <v>676906.36166818719</v>
      </c>
      <c r="U3799" s="678">
        <f t="shared" ca="1" si="658"/>
        <v>0</v>
      </c>
      <c r="V3799" s="678">
        <f t="shared" ca="1" si="658"/>
        <v>168380.71807407821</v>
      </c>
      <c r="W3799" s="678">
        <f t="shared" ca="1" si="648"/>
        <v>19739568.813969899</v>
      </c>
      <c r="X3799" s="678">
        <f t="shared" ca="1" si="658"/>
        <v>0</v>
      </c>
      <c r="Y3799" s="678">
        <f t="shared" ca="1" si="658"/>
        <v>0</v>
      </c>
      <c r="Z3799" s="678">
        <f t="shared" ca="1" si="658"/>
        <v>0</v>
      </c>
      <c r="AA3799" t="str">
        <f t="shared" si="652"/>
        <v>ASR_CMS_19</v>
      </c>
      <c r="AB3799" s="957">
        <f t="shared" si="653"/>
        <v>45406</v>
      </c>
      <c r="AC3799" t="str">
        <f t="shared" si="654"/>
        <v>Unaudited</v>
      </c>
    </row>
    <row r="3800" spans="1:29" x14ac:dyDescent="0.25">
      <c r="A3800" t="s">
        <v>421</v>
      </c>
      <c r="B3800" t="s">
        <v>1380</v>
      </c>
      <c r="C3800" t="s">
        <v>1381</v>
      </c>
      <c r="D3800">
        <v>1900</v>
      </c>
      <c r="E3800" s="957">
        <v>1</v>
      </c>
      <c r="F3800" t="s">
        <v>441</v>
      </c>
      <c r="G3800" s="957">
        <v>274</v>
      </c>
      <c r="H3800" t="s">
        <v>390</v>
      </c>
      <c r="I3800" s="937" t="s">
        <v>488</v>
      </c>
      <c r="J3800" s="937" t="s">
        <v>12</v>
      </c>
      <c r="K3800" s="937" t="s">
        <v>1323</v>
      </c>
      <c r="L3800" s="937" t="s">
        <v>1314</v>
      </c>
      <c r="M3800" s="962" t="s">
        <v>1323</v>
      </c>
      <c r="N3800" s="678">
        <f t="shared" ca="1" si="659"/>
        <v>716551.67935932684</v>
      </c>
      <c r="O3800" s="678">
        <f t="shared" ca="1" si="658"/>
        <v>253040.94417068575</v>
      </c>
      <c r="P3800" s="678">
        <f t="shared" ca="1" si="658"/>
        <v>28508.530629046378</v>
      </c>
      <c r="Q3800" s="678">
        <f t="shared" ca="1" si="658"/>
        <v>134491.78620625642</v>
      </c>
      <c r="R3800" s="678">
        <f t="shared" ca="1" si="658"/>
        <v>19271.295956555543</v>
      </c>
      <c r="S3800" s="678">
        <f t="shared" ca="1" si="658"/>
        <v>495.47341561344865</v>
      </c>
      <c r="T3800" s="678">
        <f t="shared" ca="1" si="658"/>
        <v>10204.61518401439</v>
      </c>
      <c r="U3800" s="678">
        <f t="shared" ca="1" si="658"/>
        <v>0</v>
      </c>
      <c r="V3800" s="678">
        <f t="shared" ca="1" si="658"/>
        <v>2620.2534557715248</v>
      </c>
      <c r="W3800" s="678">
        <f t="shared" ca="1" si="648"/>
        <v>267918.78034138342</v>
      </c>
      <c r="X3800" s="678">
        <f t="shared" ca="1" si="658"/>
        <v>0</v>
      </c>
      <c r="Y3800" s="678">
        <f t="shared" ca="1" si="658"/>
        <v>0</v>
      </c>
      <c r="Z3800" s="678">
        <f t="shared" ca="1" si="658"/>
        <v>0</v>
      </c>
      <c r="AA3800" t="str">
        <f t="shared" si="652"/>
        <v>ASR_CMS_19</v>
      </c>
      <c r="AB3800" s="957">
        <f t="shared" si="653"/>
        <v>45406</v>
      </c>
      <c r="AC3800" t="str">
        <f t="shared" si="654"/>
        <v>Unaudited</v>
      </c>
    </row>
    <row r="3801" spans="1:29" x14ac:dyDescent="0.25">
      <c r="A3801" t="s">
        <v>421</v>
      </c>
      <c r="B3801" t="s">
        <v>1380</v>
      </c>
      <c r="C3801" t="s">
        <v>1381</v>
      </c>
      <c r="D3801">
        <v>1900</v>
      </c>
      <c r="E3801" s="957">
        <v>1</v>
      </c>
      <c r="F3801" t="s">
        <v>441</v>
      </c>
      <c r="G3801" s="957">
        <v>274</v>
      </c>
      <c r="H3801" t="s">
        <v>390</v>
      </c>
      <c r="I3801" s="937" t="s">
        <v>488</v>
      </c>
      <c r="J3801" s="937" t="s">
        <v>491</v>
      </c>
      <c r="K3801" s="937" t="s">
        <v>492</v>
      </c>
      <c r="L3801" s="937" t="s">
        <v>63</v>
      </c>
      <c r="M3801" s="962" t="s">
        <v>344</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ASR_CMS_19</v>
      </c>
      <c r="AB3801" s="957">
        <f t="shared" si="653"/>
        <v>45406</v>
      </c>
      <c r="AC3801" t="str">
        <f t="shared" si="654"/>
        <v>Unaudited</v>
      </c>
    </row>
    <row r="3802" spans="1:29" x14ac:dyDescent="0.25">
      <c r="A3802" t="s">
        <v>421</v>
      </c>
      <c r="B3802" t="s">
        <v>1380</v>
      </c>
      <c r="C3802" t="s">
        <v>1381</v>
      </c>
      <c r="D3802">
        <v>1900</v>
      </c>
      <c r="E3802" s="957">
        <v>1</v>
      </c>
      <c r="F3802" t="s">
        <v>441</v>
      </c>
      <c r="G3802" s="957">
        <v>274</v>
      </c>
      <c r="H3802" t="s">
        <v>390</v>
      </c>
      <c r="I3802" s="937" t="s">
        <v>488</v>
      </c>
      <c r="J3802" s="937" t="s">
        <v>491</v>
      </c>
      <c r="K3802" s="937" t="s">
        <v>1014</v>
      </c>
      <c r="L3802" s="937" t="s">
        <v>910</v>
      </c>
      <c r="M3802" s="962" t="s">
        <v>911</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ASR_CMS_19</v>
      </c>
      <c r="AB3802" s="957">
        <f t="shared" si="653"/>
        <v>45406</v>
      </c>
      <c r="AC3802" t="str">
        <f t="shared" si="654"/>
        <v>Unaudited</v>
      </c>
    </row>
    <row r="3803" spans="1:29" x14ac:dyDescent="0.25">
      <c r="A3803" t="s">
        <v>421</v>
      </c>
      <c r="B3803" t="s">
        <v>1380</v>
      </c>
      <c r="C3803" t="s">
        <v>1381</v>
      </c>
      <c r="D3803">
        <v>1900</v>
      </c>
      <c r="E3803" s="957">
        <v>1</v>
      </c>
      <c r="F3803" t="s">
        <v>441</v>
      </c>
      <c r="G3803" s="957">
        <v>274</v>
      </c>
      <c r="H3803" t="s">
        <v>390</v>
      </c>
      <c r="I3803" s="937" t="s">
        <v>488</v>
      </c>
      <c r="J3803" s="937" t="s">
        <v>13</v>
      </c>
      <c r="K3803" s="937" t="s">
        <v>493</v>
      </c>
      <c r="L3803" s="945" t="s">
        <v>95</v>
      </c>
      <c r="M3803" s="960" t="s">
        <v>147</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ASR_CMS_19</v>
      </c>
      <c r="AB3803" s="957">
        <f t="shared" si="653"/>
        <v>45406</v>
      </c>
      <c r="AC3803" t="str">
        <f t="shared" si="654"/>
        <v>Unaudited</v>
      </c>
    </row>
    <row r="3804" spans="1:29" x14ac:dyDescent="0.25">
      <c r="A3804" t="s">
        <v>421</v>
      </c>
      <c r="B3804" t="s">
        <v>1380</v>
      </c>
      <c r="C3804" t="s">
        <v>1381</v>
      </c>
      <c r="D3804">
        <v>1900</v>
      </c>
      <c r="E3804" s="957">
        <v>1</v>
      </c>
      <c r="F3804" t="s">
        <v>441</v>
      </c>
      <c r="G3804" s="957">
        <v>274</v>
      </c>
      <c r="H3804" t="s">
        <v>390</v>
      </c>
      <c r="I3804" s="962" t="s">
        <v>488</v>
      </c>
      <c r="J3804" s="962" t="s">
        <v>13</v>
      </c>
      <c r="K3804" s="962" t="s">
        <v>13</v>
      </c>
      <c r="L3804" s="937" t="s">
        <v>35</v>
      </c>
      <c r="M3804" s="962" t="s">
        <v>13</v>
      </c>
      <c r="N3804" s="678">
        <f t="shared" ca="1" si="659"/>
        <v>105468.99208967469</v>
      </c>
      <c r="O3804" s="678">
        <f t="shared" ca="1" si="658"/>
        <v>35392.156917508997</v>
      </c>
      <c r="P3804" s="678">
        <f t="shared" ca="1" si="658"/>
        <v>3958.1348146803111</v>
      </c>
      <c r="Q3804" s="678">
        <f t="shared" ca="1" si="658"/>
        <v>19032.744602657098</v>
      </c>
      <c r="R3804" s="678">
        <f t="shared" ca="1" si="658"/>
        <v>2747.4328817024198</v>
      </c>
      <c r="S3804" s="678">
        <f t="shared" ca="1" si="658"/>
        <v>58.36421962673959</v>
      </c>
      <c r="T3804" s="678">
        <f t="shared" ca="1" si="658"/>
        <v>1456.516755120608</v>
      </c>
      <c r="U3804" s="678">
        <f t="shared" ca="1" si="658"/>
        <v>0</v>
      </c>
      <c r="V3804" s="678">
        <f t="shared" ca="1" si="658"/>
        <v>362.34453018267493</v>
      </c>
      <c r="W3804" s="678">
        <f t="shared" ca="1" si="648"/>
        <v>42461.297368195839</v>
      </c>
      <c r="X3804" s="678">
        <f t="shared" ca="1" si="658"/>
        <v>0</v>
      </c>
      <c r="Y3804" s="678">
        <f t="shared" ca="1" si="658"/>
        <v>0</v>
      </c>
      <c r="Z3804" s="678">
        <f t="shared" ca="1" si="658"/>
        <v>0</v>
      </c>
      <c r="AA3804" t="str">
        <f t="shared" si="652"/>
        <v>ASR_CMS_19</v>
      </c>
      <c r="AB3804" s="957">
        <f t="shared" si="653"/>
        <v>45406</v>
      </c>
      <c r="AC3804" t="str">
        <f t="shared" si="654"/>
        <v>Unaudited</v>
      </c>
    </row>
    <row r="3805" spans="1:29" x14ac:dyDescent="0.25">
      <c r="A3805" t="s">
        <v>421</v>
      </c>
      <c r="B3805" t="s">
        <v>1380</v>
      </c>
      <c r="C3805" t="s">
        <v>1381</v>
      </c>
      <c r="D3805">
        <v>1900</v>
      </c>
      <c r="E3805" s="957">
        <v>1</v>
      </c>
      <c r="F3805" t="s">
        <v>441</v>
      </c>
      <c r="G3805" s="957">
        <v>274</v>
      </c>
      <c r="H3805" t="s">
        <v>390</v>
      </c>
      <c r="I3805" s="937" t="s">
        <v>489</v>
      </c>
      <c r="J3805" s="937" t="s">
        <v>445</v>
      </c>
      <c r="K3805" s="937" t="s">
        <v>0</v>
      </c>
      <c r="L3805" s="937">
        <v>2.1</v>
      </c>
      <c r="M3805" s="962" t="s">
        <v>148</v>
      </c>
      <c r="N3805" s="678">
        <f t="shared" ca="1" si="659"/>
        <v>3076907.28</v>
      </c>
      <c r="O3805" s="678">
        <f t="shared" ca="1" si="658"/>
        <v>395253.17000000004</v>
      </c>
      <c r="P3805" s="678">
        <f t="shared" ca="1" si="658"/>
        <v>224629.43</v>
      </c>
      <c r="Q3805" s="678">
        <f t="shared" ca="1" si="658"/>
        <v>1411745.23</v>
      </c>
      <c r="R3805" s="678">
        <f t="shared" ca="1" si="658"/>
        <v>301991.26</v>
      </c>
      <c r="S3805" s="678">
        <f t="shared" ca="1" si="658"/>
        <v>0</v>
      </c>
      <c r="T3805" s="678">
        <f t="shared" ca="1" si="658"/>
        <v>160139.15</v>
      </c>
      <c r="U3805" s="678">
        <f t="shared" ca="1" si="658"/>
        <v>0</v>
      </c>
      <c r="V3805" s="678">
        <f t="shared" ca="1" si="658"/>
        <v>27507.46</v>
      </c>
      <c r="W3805" s="678">
        <f t="shared" ca="1" si="648"/>
        <v>555641.57999999996</v>
      </c>
      <c r="X3805" s="678">
        <f t="shared" ca="1" si="658"/>
        <v>0</v>
      </c>
      <c r="Y3805" s="678">
        <f t="shared" ca="1" si="658"/>
        <v>0</v>
      </c>
      <c r="Z3805" s="678">
        <f t="shared" ca="1" si="658"/>
        <v>0</v>
      </c>
      <c r="AA3805" t="str">
        <f t="shared" si="652"/>
        <v>ASR_CMS_19</v>
      </c>
      <c r="AB3805" s="957">
        <f t="shared" si="653"/>
        <v>45406</v>
      </c>
      <c r="AC3805" t="str">
        <f t="shared" si="654"/>
        <v>Unaudited</v>
      </c>
    </row>
    <row r="3806" spans="1:29" ht="30" x14ac:dyDescent="0.25">
      <c r="A3806" t="s">
        <v>421</v>
      </c>
      <c r="B3806" t="s">
        <v>1380</v>
      </c>
      <c r="C3806" t="s">
        <v>1381</v>
      </c>
      <c r="D3806">
        <v>1900</v>
      </c>
      <c r="E3806" s="957">
        <v>1</v>
      </c>
      <c r="F3806" t="s">
        <v>441</v>
      </c>
      <c r="G3806" s="957">
        <v>274</v>
      </c>
      <c r="H3806" t="s">
        <v>390</v>
      </c>
      <c r="I3806" s="937" t="s">
        <v>489</v>
      </c>
      <c r="J3806" s="937" t="s">
        <v>445</v>
      </c>
      <c r="K3806" s="937" t="s">
        <v>0</v>
      </c>
      <c r="L3806" s="937">
        <v>2.2000000000000002</v>
      </c>
      <c r="M3806" s="962" t="s">
        <v>149</v>
      </c>
      <c r="N3806" s="678">
        <f t="shared" ca="1" si="659"/>
        <v>114471.81995602915</v>
      </c>
      <c r="O3806" s="678">
        <f t="shared" ca="1" si="658"/>
        <v>14704.814151335031</v>
      </c>
      <c r="P3806" s="678">
        <f t="shared" ca="1" si="658"/>
        <v>8357.008296910868</v>
      </c>
      <c r="Q3806" s="678">
        <f t="shared" ca="1" si="658"/>
        <v>52521.909529994991</v>
      </c>
      <c r="R3806" s="678">
        <f t="shared" ca="1" si="658"/>
        <v>11235.141652696922</v>
      </c>
      <c r="S3806" s="678">
        <f t="shared" ca="1" si="658"/>
        <v>0</v>
      </c>
      <c r="T3806" s="678">
        <f t="shared" ca="1" si="658"/>
        <v>5957.7420697290372</v>
      </c>
      <c r="U3806" s="678">
        <f t="shared" ca="1" si="658"/>
        <v>0</v>
      </c>
      <c r="V3806" s="678">
        <f t="shared" ca="1" si="658"/>
        <v>1023.3746817901102</v>
      </c>
      <c r="W3806" s="678">
        <f t="shared" ca="1" si="648"/>
        <v>20671.829573572195</v>
      </c>
      <c r="X3806" s="678">
        <f t="shared" ca="1" si="658"/>
        <v>0</v>
      </c>
      <c r="Y3806" s="678">
        <f t="shared" ca="1" si="658"/>
        <v>0</v>
      </c>
      <c r="Z3806" s="678">
        <f t="shared" ca="1" si="658"/>
        <v>0</v>
      </c>
      <c r="AA3806" t="str">
        <f t="shared" si="652"/>
        <v>ASR_CMS_19</v>
      </c>
      <c r="AB3806" s="957">
        <f t="shared" si="653"/>
        <v>45406</v>
      </c>
      <c r="AC3806" t="str">
        <f t="shared" si="654"/>
        <v>Unaudited</v>
      </c>
    </row>
    <row r="3807" spans="1:29" x14ac:dyDescent="0.25">
      <c r="A3807" t="s">
        <v>421</v>
      </c>
      <c r="B3807" t="s">
        <v>1380</v>
      </c>
      <c r="C3807" t="s">
        <v>1381</v>
      </c>
      <c r="D3807">
        <v>1900</v>
      </c>
      <c r="E3807" s="957">
        <v>1</v>
      </c>
      <c r="F3807" t="s">
        <v>441</v>
      </c>
      <c r="G3807" s="957">
        <v>274</v>
      </c>
      <c r="H3807" t="s">
        <v>390</v>
      </c>
      <c r="I3807" s="937" t="s">
        <v>489</v>
      </c>
      <c r="J3807" s="937" t="s">
        <v>445</v>
      </c>
      <c r="K3807" s="937" t="s">
        <v>0</v>
      </c>
      <c r="L3807" s="937">
        <v>2.2999999999999998</v>
      </c>
      <c r="M3807" s="962" t="s">
        <v>150</v>
      </c>
      <c r="N3807" s="678">
        <f t="shared" ca="1" si="659"/>
        <v>316537.35000000009</v>
      </c>
      <c r="O3807" s="678">
        <f t="shared" ca="1" si="658"/>
        <v>134863.53000000003</v>
      </c>
      <c r="P3807" s="678">
        <f t="shared" ca="1" si="658"/>
        <v>18313.39</v>
      </c>
      <c r="Q3807" s="678">
        <f t="shared" ca="1" si="658"/>
        <v>100580.21</v>
      </c>
      <c r="R3807" s="678">
        <f t="shared" ca="1" si="658"/>
        <v>25486.77</v>
      </c>
      <c r="S3807" s="678">
        <f t="shared" ca="1" si="658"/>
        <v>0</v>
      </c>
      <c r="T3807" s="678">
        <f t="shared" ca="1" si="658"/>
        <v>5288.2099999999991</v>
      </c>
      <c r="U3807" s="678">
        <f t="shared" ca="1" si="658"/>
        <v>0</v>
      </c>
      <c r="V3807" s="678">
        <f t="shared" ca="1" si="658"/>
        <v>3370.5599999999995</v>
      </c>
      <c r="W3807" s="678">
        <f t="shared" ca="1" si="648"/>
        <v>28634.679999999997</v>
      </c>
      <c r="X3807" s="678">
        <f t="shared" ca="1" si="658"/>
        <v>0</v>
      </c>
      <c r="Y3807" s="678">
        <f t="shared" ca="1" si="658"/>
        <v>0</v>
      </c>
      <c r="Z3807" s="678">
        <f t="shared" ca="1" si="658"/>
        <v>0</v>
      </c>
      <c r="AA3807" t="str">
        <f t="shared" si="652"/>
        <v>ASR_CMS_19</v>
      </c>
      <c r="AB3807" s="957">
        <f t="shared" si="653"/>
        <v>45406</v>
      </c>
      <c r="AC3807" t="str">
        <f t="shared" si="654"/>
        <v>Unaudited</v>
      </c>
    </row>
    <row r="3808" spans="1:29" x14ac:dyDescent="0.25">
      <c r="A3808" t="s">
        <v>421</v>
      </c>
      <c r="B3808" t="s">
        <v>1380</v>
      </c>
      <c r="C3808" t="s">
        <v>1381</v>
      </c>
      <c r="D3808">
        <v>1900</v>
      </c>
      <c r="E3808" s="957">
        <v>1</v>
      </c>
      <c r="F3808" t="s">
        <v>441</v>
      </c>
      <c r="G3808" s="957">
        <v>274</v>
      </c>
      <c r="H3808" t="s">
        <v>390</v>
      </c>
      <c r="I3808" s="937" t="s">
        <v>489</v>
      </c>
      <c r="J3808" s="937" t="s">
        <v>445</v>
      </c>
      <c r="K3808" s="937" t="s">
        <v>0</v>
      </c>
      <c r="L3808" s="937">
        <v>2.4</v>
      </c>
      <c r="M3808" s="962" t="s">
        <v>151</v>
      </c>
      <c r="N3808" s="678">
        <f t="shared" ca="1" si="659"/>
        <v>1172470.3799999999</v>
      </c>
      <c r="O3808" s="678">
        <f t="shared" ca="1" si="658"/>
        <v>472480.02999999991</v>
      </c>
      <c r="P3808" s="678">
        <f t="shared" ca="1" si="658"/>
        <v>37511.969999999994</v>
      </c>
      <c r="Q3808" s="678">
        <f t="shared" ca="1" si="658"/>
        <v>461108.7699999999</v>
      </c>
      <c r="R3808" s="678">
        <f t="shared" ca="1" si="658"/>
        <v>38047.78</v>
      </c>
      <c r="S3808" s="678">
        <f t="shared" ca="1" si="658"/>
        <v>8.58</v>
      </c>
      <c r="T3808" s="678">
        <f t="shared" ca="1" si="658"/>
        <v>34824.720000000001</v>
      </c>
      <c r="U3808" s="678">
        <f t="shared" ca="1" si="658"/>
        <v>0</v>
      </c>
      <c r="V3808" s="678">
        <f t="shared" ca="1" si="658"/>
        <v>6788.4299999999994</v>
      </c>
      <c r="W3808" s="678">
        <f t="shared" ca="1" si="648"/>
        <v>121700.1</v>
      </c>
      <c r="X3808" s="678">
        <f t="shared" ca="1" si="658"/>
        <v>0</v>
      </c>
      <c r="Y3808" s="678">
        <f t="shared" ca="1" si="658"/>
        <v>0</v>
      </c>
      <c r="Z3808" s="678">
        <f t="shared" ca="1" si="658"/>
        <v>0</v>
      </c>
      <c r="AA3808" t="str">
        <f t="shared" si="652"/>
        <v>ASR_CMS_19</v>
      </c>
      <c r="AB3808" s="957">
        <f t="shared" si="653"/>
        <v>45406</v>
      </c>
      <c r="AC3808" t="str">
        <f t="shared" si="654"/>
        <v>Unaudited</v>
      </c>
    </row>
    <row r="3809" spans="1:29" ht="30" x14ac:dyDescent="0.25">
      <c r="A3809" t="s">
        <v>421</v>
      </c>
      <c r="B3809" t="s">
        <v>1380</v>
      </c>
      <c r="C3809" t="s">
        <v>1381</v>
      </c>
      <c r="D3809">
        <v>1900</v>
      </c>
      <c r="E3809" s="957">
        <v>1</v>
      </c>
      <c r="F3809" t="s">
        <v>441</v>
      </c>
      <c r="G3809" s="957">
        <v>274</v>
      </c>
      <c r="H3809" t="s">
        <v>390</v>
      </c>
      <c r="I3809" s="937" t="s">
        <v>489</v>
      </c>
      <c r="J3809" s="937" t="s">
        <v>445</v>
      </c>
      <c r="K3809" s="937" t="s">
        <v>0</v>
      </c>
      <c r="L3809" s="937">
        <v>2.5</v>
      </c>
      <c r="M3809" s="962" t="s">
        <v>152</v>
      </c>
      <c r="N3809" s="678">
        <f t="shared" ca="1" si="659"/>
        <v>24015.596209687723</v>
      </c>
      <c r="O3809" s="678">
        <f t="shared" ca="1" si="658"/>
        <v>9796.4340495506694</v>
      </c>
      <c r="P3809" s="678">
        <f t="shared" ca="1" si="658"/>
        <v>900.5355787609933</v>
      </c>
      <c r="Q3809" s="678">
        <f t="shared" ca="1" si="658"/>
        <v>9059.1597999564328</v>
      </c>
      <c r="R3809" s="678">
        <f t="shared" ca="1" si="658"/>
        <v>1023.2816984555615</v>
      </c>
      <c r="S3809" s="678">
        <f t="shared" ca="1" si="658"/>
        <v>0.13840654616054998</v>
      </c>
      <c r="T3809" s="678">
        <f t="shared" ca="1" si="658"/>
        <v>647.07367105826472</v>
      </c>
      <c r="U3809" s="678">
        <f t="shared" ca="1" si="658"/>
        <v>0</v>
      </c>
      <c r="V3809" s="678">
        <f t="shared" ca="1" si="658"/>
        <v>163.87770610484455</v>
      </c>
      <c r="W3809" s="678">
        <f t="shared" ca="1" si="648"/>
        <v>2425.0952992547941</v>
      </c>
      <c r="X3809" s="678">
        <f t="shared" ca="1" si="658"/>
        <v>0</v>
      </c>
      <c r="Y3809" s="678">
        <f t="shared" ca="1" si="658"/>
        <v>0</v>
      </c>
      <c r="Z3809" s="678">
        <f t="shared" ca="1" si="658"/>
        <v>0</v>
      </c>
      <c r="AA3809" t="str">
        <f t="shared" si="652"/>
        <v>ASR_CMS_19</v>
      </c>
      <c r="AB3809" s="957">
        <f t="shared" si="653"/>
        <v>45406</v>
      </c>
      <c r="AC3809" t="str">
        <f t="shared" si="654"/>
        <v>Unaudited</v>
      </c>
    </row>
    <row r="3810" spans="1:29" x14ac:dyDescent="0.25">
      <c r="A3810" t="s">
        <v>421</v>
      </c>
      <c r="B3810" t="s">
        <v>1380</v>
      </c>
      <c r="C3810" t="s">
        <v>1381</v>
      </c>
      <c r="D3810">
        <v>1900</v>
      </c>
      <c r="E3810" s="957">
        <v>1</v>
      </c>
      <c r="F3810" t="s">
        <v>441</v>
      </c>
      <c r="G3810" s="957">
        <v>274</v>
      </c>
      <c r="H3810" t="s">
        <v>390</v>
      </c>
      <c r="I3810" s="937" t="s">
        <v>489</v>
      </c>
      <c r="J3810" s="937" t="s">
        <v>445</v>
      </c>
      <c r="K3810" s="937" t="s">
        <v>0</v>
      </c>
      <c r="L3810" s="937" t="s">
        <v>97</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ASR_CMS_19</v>
      </c>
      <c r="AB3810" s="957">
        <f t="shared" si="653"/>
        <v>45406</v>
      </c>
      <c r="AC3810" t="str">
        <f t="shared" si="654"/>
        <v>Unaudited</v>
      </c>
    </row>
    <row r="3811" spans="1:29" x14ac:dyDescent="0.25">
      <c r="A3811" t="s">
        <v>421</v>
      </c>
      <c r="B3811" t="s">
        <v>1380</v>
      </c>
      <c r="C3811" t="s">
        <v>1381</v>
      </c>
      <c r="D3811">
        <v>1900</v>
      </c>
      <c r="E3811" s="957">
        <v>1</v>
      </c>
      <c r="F3811" t="s">
        <v>441</v>
      </c>
      <c r="G3811" s="957">
        <v>274</v>
      </c>
      <c r="H3811" t="s">
        <v>390</v>
      </c>
      <c r="I3811" s="937" t="s">
        <v>489</v>
      </c>
      <c r="J3811" s="937" t="s">
        <v>445</v>
      </c>
      <c r="K3811" s="937" t="s">
        <v>0</v>
      </c>
      <c r="L3811" s="945" t="s">
        <v>153</v>
      </c>
      <c r="M3811" s="960" t="s">
        <v>452</v>
      </c>
      <c r="N3811" s="678">
        <f t="shared" ca="1" si="659"/>
        <v>3954.0987148836866</v>
      </c>
      <c r="O3811" s="678">
        <f t="shared" ca="1" si="658"/>
        <v>791.62422524518081</v>
      </c>
      <c r="P3811" s="678">
        <f t="shared" ca="1" si="658"/>
        <v>84.970974832173411</v>
      </c>
      <c r="Q3811" s="678">
        <f t="shared" ca="1" si="658"/>
        <v>1155.9085362463245</v>
      </c>
      <c r="R3811" s="678">
        <f t="shared" ca="1" si="658"/>
        <v>148.59836029002489</v>
      </c>
      <c r="S3811" s="678">
        <f t="shared" ca="1" si="658"/>
        <v>3.0781870222277639</v>
      </c>
      <c r="T3811" s="678">
        <f t="shared" ca="1" si="658"/>
        <v>104.77015076413043</v>
      </c>
      <c r="U3811" s="678">
        <f t="shared" ca="1" si="658"/>
        <v>0</v>
      </c>
      <c r="V3811" s="678">
        <f t="shared" ca="1" si="658"/>
        <v>15.067893092929097</v>
      </c>
      <c r="W3811" s="678">
        <f t="shared" ca="1" si="648"/>
        <v>1650.0803873906955</v>
      </c>
      <c r="X3811" s="678">
        <f t="shared" ca="1" si="658"/>
        <v>0</v>
      </c>
      <c r="Y3811" s="678">
        <f t="shared" ca="1" si="658"/>
        <v>0</v>
      </c>
      <c r="Z3811" s="678">
        <f t="shared" ca="1" si="658"/>
        <v>0</v>
      </c>
      <c r="AA3811" t="str">
        <f t="shared" si="652"/>
        <v>ASR_CMS_19</v>
      </c>
      <c r="AB3811" s="957">
        <f t="shared" si="653"/>
        <v>45406</v>
      </c>
      <c r="AC3811" t="str">
        <f t="shared" si="654"/>
        <v>Unaudited</v>
      </c>
    </row>
    <row r="3812" spans="1:29" x14ac:dyDescent="0.25">
      <c r="A3812" t="s">
        <v>421</v>
      </c>
      <c r="B3812" t="s">
        <v>1380</v>
      </c>
      <c r="C3812" t="s">
        <v>1381</v>
      </c>
      <c r="D3812">
        <v>1900</v>
      </c>
      <c r="E3812" s="957">
        <v>1</v>
      </c>
      <c r="F3812" t="s">
        <v>441</v>
      </c>
      <c r="G3812" s="957">
        <v>274</v>
      </c>
      <c r="H3812" t="s">
        <v>390</v>
      </c>
      <c r="I3812" s="962" t="s">
        <v>489</v>
      </c>
      <c r="J3812" s="962" t="s">
        <v>445</v>
      </c>
      <c r="K3812" s="962" t="s">
        <v>0</v>
      </c>
      <c r="L3812" s="937" t="s">
        <v>912</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ASR_CMS_19</v>
      </c>
      <c r="AB3812" s="957">
        <f t="shared" si="653"/>
        <v>45406</v>
      </c>
      <c r="AC3812" t="str">
        <f t="shared" si="654"/>
        <v>Unaudited</v>
      </c>
    </row>
    <row r="3813" spans="1:29" x14ac:dyDescent="0.25">
      <c r="A3813" t="s">
        <v>421</v>
      </c>
      <c r="B3813" t="s">
        <v>1380</v>
      </c>
      <c r="C3813" t="s">
        <v>1381</v>
      </c>
      <c r="D3813">
        <v>1900</v>
      </c>
      <c r="E3813" s="957">
        <v>1</v>
      </c>
      <c r="F3813" t="s">
        <v>441</v>
      </c>
      <c r="G3813" s="957">
        <v>274</v>
      </c>
      <c r="H3813" t="s">
        <v>390</v>
      </c>
      <c r="I3813" s="937" t="s">
        <v>489</v>
      </c>
      <c r="J3813" s="937" t="s">
        <v>445</v>
      </c>
      <c r="K3813" s="937" t="s">
        <v>53</v>
      </c>
      <c r="L3813" s="937">
        <v>3.1</v>
      </c>
      <c r="M3813" s="962" t="s">
        <v>33</v>
      </c>
      <c r="N3813" s="678">
        <f t="shared" ca="1" si="659"/>
        <v>850673.41999999981</v>
      </c>
      <c r="O3813" s="678">
        <f t="shared" ca="1" si="658"/>
        <v>436223.68999999989</v>
      </c>
      <c r="P3813" s="678">
        <f t="shared" ca="1" si="658"/>
        <v>47843.989999999983</v>
      </c>
      <c r="Q3813" s="678">
        <f t="shared" ca="1" si="658"/>
        <v>244327.77000000002</v>
      </c>
      <c r="R3813" s="678">
        <f t="shared" ca="1" si="658"/>
        <v>52170.85</v>
      </c>
      <c r="S3813" s="678">
        <f t="shared" ca="1" si="658"/>
        <v>702.63</v>
      </c>
      <c r="T3813" s="678">
        <f t="shared" ca="1" si="658"/>
        <v>23286.720000000001</v>
      </c>
      <c r="U3813" s="678">
        <f t="shared" ca="1" si="658"/>
        <v>0</v>
      </c>
      <c r="V3813" s="678">
        <f t="shared" ca="1" si="658"/>
        <v>3863.69</v>
      </c>
      <c r="W3813" s="678">
        <f t="shared" ca="1" si="648"/>
        <v>42254.080000000002</v>
      </c>
      <c r="X3813" s="678">
        <f t="shared" ca="1" si="658"/>
        <v>0</v>
      </c>
      <c r="Y3813" s="678">
        <f t="shared" ca="1" si="658"/>
        <v>0</v>
      </c>
      <c r="Z3813" s="678">
        <f t="shared" ca="1" si="658"/>
        <v>0</v>
      </c>
      <c r="AA3813" t="str">
        <f t="shared" si="652"/>
        <v>ASR_CMS_19</v>
      </c>
      <c r="AB3813" s="957">
        <f t="shared" si="653"/>
        <v>45406</v>
      </c>
      <c r="AC3813" t="str">
        <f t="shared" si="654"/>
        <v>Unaudited</v>
      </c>
    </row>
    <row r="3814" spans="1:29" x14ac:dyDescent="0.25">
      <c r="A3814" t="s">
        <v>421</v>
      </c>
      <c r="B3814" t="s">
        <v>1380</v>
      </c>
      <c r="C3814" t="s">
        <v>1381</v>
      </c>
      <c r="D3814">
        <v>1900</v>
      </c>
      <c r="E3814" s="957">
        <v>1</v>
      </c>
      <c r="F3814" t="s">
        <v>441</v>
      </c>
      <c r="G3814" s="957">
        <v>274</v>
      </c>
      <c r="H3814" t="s">
        <v>390</v>
      </c>
      <c r="I3814" s="937" t="s">
        <v>489</v>
      </c>
      <c r="J3814" s="937" t="s">
        <v>445</v>
      </c>
      <c r="K3814" s="937" t="s">
        <v>53</v>
      </c>
      <c r="L3814" s="937">
        <v>3.2</v>
      </c>
      <c r="M3814" s="962" t="s">
        <v>34</v>
      </c>
      <c r="N3814" s="678">
        <f t="shared" ca="1" si="659"/>
        <v>1713070.06</v>
      </c>
      <c r="O3814" s="678">
        <f t="shared" ca="1" si="659"/>
        <v>611290.94999999995</v>
      </c>
      <c r="P3814" s="678">
        <f t="shared" ca="1" si="659"/>
        <v>80929.240000000005</v>
      </c>
      <c r="Q3814" s="678">
        <f t="shared" ca="1" si="659"/>
        <v>627063.97000000009</v>
      </c>
      <c r="R3814" s="678">
        <f t="shared" ca="1" si="659"/>
        <v>89456.999999999985</v>
      </c>
      <c r="S3814" s="678">
        <f t="shared" ca="1" si="659"/>
        <v>640.88</v>
      </c>
      <c r="T3814" s="678">
        <f t="shared" ca="1" si="659"/>
        <v>53794.549999999988</v>
      </c>
      <c r="U3814" s="678">
        <f t="shared" ca="1" si="659"/>
        <v>0</v>
      </c>
      <c r="V3814" s="678">
        <f t="shared" ca="1" si="659"/>
        <v>8968.4499999999971</v>
      </c>
      <c r="W3814" s="678">
        <f t="shared" ca="1" si="648"/>
        <v>240925.02</v>
      </c>
      <c r="X3814" s="678">
        <f t="shared" ca="1" si="659"/>
        <v>0</v>
      </c>
      <c r="Y3814" s="678">
        <f t="shared" ca="1" si="659"/>
        <v>0</v>
      </c>
      <c r="Z3814" s="678">
        <f t="shared" ca="1" si="659"/>
        <v>0</v>
      </c>
      <c r="AA3814" t="str">
        <f t="shared" si="652"/>
        <v>ASR_CMS_19</v>
      </c>
      <c r="AB3814" s="957">
        <f t="shared" si="653"/>
        <v>45406</v>
      </c>
      <c r="AC3814" t="str">
        <f t="shared" si="654"/>
        <v>Unaudited</v>
      </c>
    </row>
    <row r="3815" spans="1:29" x14ac:dyDescent="0.25">
      <c r="A3815" t="s">
        <v>421</v>
      </c>
      <c r="B3815" t="s">
        <v>1380</v>
      </c>
      <c r="C3815" t="s">
        <v>1381</v>
      </c>
      <c r="D3815">
        <v>1900</v>
      </c>
      <c r="E3815" s="957">
        <v>1</v>
      </c>
      <c r="F3815" t="s">
        <v>441</v>
      </c>
      <c r="G3815" s="957">
        <v>274</v>
      </c>
      <c r="H3815" t="s">
        <v>390</v>
      </c>
      <c r="I3815" s="937" t="s">
        <v>489</v>
      </c>
      <c r="J3815" s="937" t="s">
        <v>445</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ASR_CMS_19</v>
      </c>
      <c r="AB3815" s="957">
        <f t="shared" si="653"/>
        <v>45406</v>
      </c>
      <c r="AC3815" t="str">
        <f t="shared" si="654"/>
        <v>Unaudited</v>
      </c>
    </row>
    <row r="3816" spans="1:29" x14ac:dyDescent="0.25">
      <c r="A3816" t="s">
        <v>421</v>
      </c>
      <c r="B3816" t="s">
        <v>1380</v>
      </c>
      <c r="C3816" t="s">
        <v>1381</v>
      </c>
      <c r="D3816">
        <v>1900</v>
      </c>
      <c r="E3816" s="957">
        <v>1</v>
      </c>
      <c r="F3816" t="s">
        <v>441</v>
      </c>
      <c r="G3816" s="957">
        <v>274</v>
      </c>
      <c r="H3816" t="s">
        <v>390</v>
      </c>
      <c r="I3816" s="937" t="s">
        <v>489</v>
      </c>
      <c r="J3816" s="937" t="s">
        <v>445</v>
      </c>
      <c r="K3816" s="937" t="s">
        <v>53</v>
      </c>
      <c r="L3816" s="937" t="s">
        <v>44</v>
      </c>
      <c r="M3816" s="962" t="s">
        <v>154</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ASR_CMS_19</v>
      </c>
      <c r="AB3816" s="957">
        <f t="shared" si="653"/>
        <v>45406</v>
      </c>
      <c r="AC3816" t="str">
        <f t="shared" si="654"/>
        <v>Unaudited</v>
      </c>
    </row>
    <row r="3817" spans="1:29" x14ac:dyDescent="0.25">
      <c r="A3817" t="s">
        <v>421</v>
      </c>
      <c r="B3817" t="s">
        <v>1380</v>
      </c>
      <c r="C3817" t="s">
        <v>1381</v>
      </c>
      <c r="D3817">
        <v>1900</v>
      </c>
      <c r="E3817" s="957">
        <v>1</v>
      </c>
      <c r="F3817" t="s">
        <v>441</v>
      </c>
      <c r="G3817" s="957">
        <v>274</v>
      </c>
      <c r="H3817" t="s">
        <v>390</v>
      </c>
      <c r="I3817" s="937" t="s">
        <v>489</v>
      </c>
      <c r="J3817" s="937" t="s">
        <v>445</v>
      </c>
      <c r="K3817" s="937" t="s">
        <v>53</v>
      </c>
      <c r="L3817" s="937" t="s">
        <v>41</v>
      </c>
      <c r="M3817" s="962" t="s">
        <v>52</v>
      </c>
      <c r="N3817" s="678">
        <f t="shared" ca="1" si="659"/>
        <v>36470.347235075125</v>
      </c>
      <c r="O3817" s="678">
        <f t="shared" ca="1" si="659"/>
        <v>19538.132530749357</v>
      </c>
      <c r="P3817" s="678">
        <f t="shared" ca="1" si="659"/>
        <v>2400.0040937374506</v>
      </c>
      <c r="Q3817" s="678">
        <f t="shared" ca="1" si="659"/>
        <v>10891.930479390709</v>
      </c>
      <c r="R3817" s="678">
        <f t="shared" ca="1" si="659"/>
        <v>1745.7368293039649</v>
      </c>
      <c r="S3817" s="678">
        <f t="shared" ca="1" si="659"/>
        <v>36.128138618788178</v>
      </c>
      <c r="T3817" s="678">
        <f t="shared" ca="1" si="659"/>
        <v>760.76383698087591</v>
      </c>
      <c r="U3817" s="678">
        <f t="shared" ca="1" si="659"/>
        <v>0</v>
      </c>
      <c r="V3817" s="678">
        <f t="shared" ca="1" si="659"/>
        <v>197.29813405547236</v>
      </c>
      <c r="W3817" s="678">
        <f t="shared" ca="1" si="660"/>
        <v>900.35319223850888</v>
      </c>
      <c r="X3817" s="678">
        <f t="shared" ca="1" si="659"/>
        <v>0</v>
      </c>
      <c r="Y3817" s="678">
        <f t="shared" ca="1" si="659"/>
        <v>0</v>
      </c>
      <c r="Z3817" s="678">
        <f t="shared" ca="1" si="659"/>
        <v>0</v>
      </c>
      <c r="AA3817" t="str">
        <f t="shared" si="652"/>
        <v>ASR_CMS_19</v>
      </c>
      <c r="AB3817" s="957">
        <f t="shared" si="653"/>
        <v>45406</v>
      </c>
      <c r="AC3817" t="str">
        <f t="shared" si="654"/>
        <v>Unaudited</v>
      </c>
    </row>
    <row r="3818" spans="1:29" x14ac:dyDescent="0.25">
      <c r="A3818" t="s">
        <v>421</v>
      </c>
      <c r="B3818" t="s">
        <v>1380</v>
      </c>
      <c r="C3818" t="s">
        <v>1381</v>
      </c>
      <c r="D3818">
        <v>1900</v>
      </c>
      <c r="E3818" s="957">
        <v>1</v>
      </c>
      <c r="F3818" t="s">
        <v>441</v>
      </c>
      <c r="G3818" s="957">
        <v>274</v>
      </c>
      <c r="H3818" t="s">
        <v>390</v>
      </c>
      <c r="I3818" s="937" t="s">
        <v>489</v>
      </c>
      <c r="J3818" s="937" t="s">
        <v>445</v>
      </c>
      <c r="K3818" s="937" t="s">
        <v>53</v>
      </c>
      <c r="L3818" s="937" t="s">
        <v>42</v>
      </c>
      <c r="M3818" s="962" t="s">
        <v>155</v>
      </c>
      <c r="N3818" s="678">
        <f t="shared" ca="1" si="659"/>
        <v>59845.962241659508</v>
      </c>
      <c r="O3818" s="678">
        <f t="shared" ca="1" si="659"/>
        <v>24449.278564296583</v>
      </c>
      <c r="P3818" s="678">
        <f t="shared" ca="1" si="659"/>
        <v>3006.3199421057834</v>
      </c>
      <c r="Q3818" s="678">
        <f t="shared" ca="1" si="659"/>
        <v>20343.376999615972</v>
      </c>
      <c r="R3818" s="678">
        <f t="shared" ca="1" si="659"/>
        <v>3305.4612340386966</v>
      </c>
      <c r="S3818" s="678">
        <f t="shared" ca="1" si="659"/>
        <v>31.365376991930237</v>
      </c>
      <c r="T3818" s="678">
        <f t="shared" ca="1" si="659"/>
        <v>1799.5274263435047</v>
      </c>
      <c r="U3818" s="678">
        <f t="shared" ca="1" si="659"/>
        <v>0</v>
      </c>
      <c r="V3818" s="678">
        <f t="shared" ca="1" si="659"/>
        <v>299.57715886984664</v>
      </c>
      <c r="W3818" s="678">
        <f t="shared" ca="1" si="660"/>
        <v>6611.0555393971854</v>
      </c>
      <c r="X3818" s="678">
        <f t="shared" ca="1" si="659"/>
        <v>0</v>
      </c>
      <c r="Y3818" s="678">
        <f t="shared" ca="1" si="659"/>
        <v>0</v>
      </c>
      <c r="Z3818" s="678">
        <f t="shared" ca="1" si="659"/>
        <v>0</v>
      </c>
      <c r="AA3818" t="str">
        <f t="shared" si="652"/>
        <v>ASR_CMS_19</v>
      </c>
      <c r="AB3818" s="957">
        <f t="shared" si="653"/>
        <v>45406</v>
      </c>
      <c r="AC3818" t="str">
        <f t="shared" si="654"/>
        <v>Unaudited</v>
      </c>
    </row>
    <row r="3819" spans="1:29" x14ac:dyDescent="0.25">
      <c r="A3819" t="s">
        <v>421</v>
      </c>
      <c r="B3819" t="s">
        <v>1380</v>
      </c>
      <c r="C3819" t="s">
        <v>1381</v>
      </c>
      <c r="D3819">
        <v>1900</v>
      </c>
      <c r="E3819" s="957">
        <v>1</v>
      </c>
      <c r="F3819" t="s">
        <v>441</v>
      </c>
      <c r="G3819" s="957">
        <v>274</v>
      </c>
      <c r="H3819" t="s">
        <v>390</v>
      </c>
      <c r="I3819" s="937" t="s">
        <v>489</v>
      </c>
      <c r="J3819" s="937" t="s">
        <v>445</v>
      </c>
      <c r="K3819" s="937" t="s">
        <v>53</v>
      </c>
      <c r="L3819" s="945" t="s">
        <v>43</v>
      </c>
      <c r="M3819" s="960" t="s">
        <v>463</v>
      </c>
      <c r="N3819" s="678">
        <f t="shared" ca="1" si="659"/>
        <v>87870.846440905589</v>
      </c>
      <c r="O3819" s="678">
        <f t="shared" ca="1" si="659"/>
        <v>17592.047076008908</v>
      </c>
      <c r="P3819" s="678">
        <f t="shared" ca="1" si="659"/>
        <v>1888.286565357434</v>
      </c>
      <c r="Q3819" s="678">
        <f t="shared" ca="1" si="659"/>
        <v>25687.436964056811</v>
      </c>
      <c r="R3819" s="678">
        <f t="shared" ca="1" si="659"/>
        <v>3302.2604239153989</v>
      </c>
      <c r="S3819" s="678">
        <f t="shared" ca="1" si="659"/>
        <v>68.405702196668784</v>
      </c>
      <c r="T3819" s="678">
        <f t="shared" ca="1" si="659"/>
        <v>2328.2781976919468</v>
      </c>
      <c r="U3819" s="678">
        <f t="shared" ca="1" si="659"/>
        <v>0</v>
      </c>
      <c r="V3819" s="678">
        <f t="shared" ca="1" si="659"/>
        <v>334.84963720631401</v>
      </c>
      <c r="W3819" s="678">
        <f t="shared" ca="1" si="660"/>
        <v>36669.281874472115</v>
      </c>
      <c r="X3819" s="678">
        <f t="shared" ca="1" si="659"/>
        <v>0</v>
      </c>
      <c r="Y3819" s="678">
        <f t="shared" ca="1" si="659"/>
        <v>0</v>
      </c>
      <c r="Z3819" s="678">
        <f t="shared" ca="1" si="659"/>
        <v>0</v>
      </c>
      <c r="AA3819" t="str">
        <f t="shared" si="652"/>
        <v>ASR_CMS_19</v>
      </c>
      <c r="AB3819" s="957">
        <f t="shared" si="653"/>
        <v>45406</v>
      </c>
      <c r="AC3819" t="str">
        <f t="shared" si="654"/>
        <v>Unaudited</v>
      </c>
    </row>
    <row r="3820" spans="1:29" x14ac:dyDescent="0.25">
      <c r="A3820" t="s">
        <v>421</v>
      </c>
      <c r="B3820" t="s">
        <v>1380</v>
      </c>
      <c r="C3820" t="s">
        <v>1381</v>
      </c>
      <c r="D3820">
        <v>1900</v>
      </c>
      <c r="E3820" s="957">
        <v>1</v>
      </c>
      <c r="F3820" t="s">
        <v>441</v>
      </c>
      <c r="G3820" s="957">
        <v>274</v>
      </c>
      <c r="H3820" t="s">
        <v>390</v>
      </c>
      <c r="I3820" s="937" t="s">
        <v>489</v>
      </c>
      <c r="J3820" s="937" t="s">
        <v>445</v>
      </c>
      <c r="K3820" s="937" t="s">
        <v>915</v>
      </c>
      <c r="L3820" s="937" t="s">
        <v>916</v>
      </c>
      <c r="M3820" s="962" t="s">
        <v>915</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ASR_CMS_19</v>
      </c>
      <c r="AB3820" s="957">
        <f t="shared" si="653"/>
        <v>45406</v>
      </c>
      <c r="AC3820" t="str">
        <f t="shared" si="654"/>
        <v>Unaudited</v>
      </c>
    </row>
    <row r="3821" spans="1:29" x14ac:dyDescent="0.25">
      <c r="A3821" t="s">
        <v>421</v>
      </c>
      <c r="B3821" t="s">
        <v>1380</v>
      </c>
      <c r="C3821" t="s">
        <v>1381</v>
      </c>
      <c r="D3821">
        <v>1900</v>
      </c>
      <c r="E3821" s="957">
        <v>1</v>
      </c>
      <c r="F3821" t="s">
        <v>441</v>
      </c>
      <c r="G3821" s="957">
        <v>274</v>
      </c>
      <c r="H3821" t="s">
        <v>390</v>
      </c>
      <c r="I3821" s="937" t="s">
        <v>489</v>
      </c>
      <c r="J3821" s="937" t="s">
        <v>445</v>
      </c>
      <c r="K3821" s="937" t="s">
        <v>915</v>
      </c>
      <c r="L3821" s="937" t="s">
        <v>917</v>
      </c>
      <c r="M3821" s="962" t="s">
        <v>920</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ASR_CMS_19</v>
      </c>
      <c r="AB3821" s="957">
        <f t="shared" si="653"/>
        <v>45406</v>
      </c>
      <c r="AC3821" t="str">
        <f t="shared" si="654"/>
        <v>Unaudited</v>
      </c>
    </row>
    <row r="3822" spans="1:29" x14ac:dyDescent="0.25">
      <c r="A3822" t="s">
        <v>421</v>
      </c>
      <c r="B3822" t="s">
        <v>1380</v>
      </c>
      <c r="C3822" t="s">
        <v>1381</v>
      </c>
      <c r="D3822">
        <v>1900</v>
      </c>
      <c r="E3822" s="957">
        <v>1</v>
      </c>
      <c r="F3822" t="s">
        <v>441</v>
      </c>
      <c r="G3822" s="957">
        <v>274</v>
      </c>
      <c r="H3822" t="s">
        <v>390</v>
      </c>
      <c r="I3822" s="937" t="s">
        <v>489</v>
      </c>
      <c r="J3822" s="937" t="s">
        <v>445</v>
      </c>
      <c r="K3822" s="937" t="s">
        <v>915</v>
      </c>
      <c r="L3822" s="937" t="s">
        <v>918</v>
      </c>
      <c r="M3822" s="962" t="s">
        <v>921</v>
      </c>
      <c r="N3822" s="678">
        <f t="shared" ca="1" si="659"/>
        <v>8.3785495865951596</v>
      </c>
      <c r="O3822" s="678">
        <f t="shared" ca="1" si="659"/>
        <v>1.6774145774865485</v>
      </c>
      <c r="P3822" s="678">
        <f t="shared" ca="1" si="659"/>
        <v>0.18004950745738688</v>
      </c>
      <c r="Q3822" s="678">
        <f t="shared" ca="1" si="659"/>
        <v>2.449315934388185</v>
      </c>
      <c r="R3822" s="678">
        <f t="shared" ca="1" si="659"/>
        <v>0.31487295081689193</v>
      </c>
      <c r="S3822" s="678">
        <f t="shared" ca="1" si="659"/>
        <v>6.5225338217960189E-3</v>
      </c>
      <c r="T3822" s="678">
        <f t="shared" ca="1" si="659"/>
        <v>0.22200303195974699</v>
      </c>
      <c r="U3822" s="678">
        <f t="shared" ca="1" si="659"/>
        <v>0</v>
      </c>
      <c r="V3822" s="678">
        <f t="shared" ca="1" si="659"/>
        <v>3.1928158234748275E-2</v>
      </c>
      <c r="W3822" s="678">
        <f t="shared" ca="1" si="660"/>
        <v>3.4964428924298558</v>
      </c>
      <c r="X3822" s="678">
        <f t="shared" ca="1" si="659"/>
        <v>0</v>
      </c>
      <c r="Y3822" s="678">
        <f t="shared" ca="1" si="659"/>
        <v>0</v>
      </c>
      <c r="Z3822" s="678">
        <f t="shared" ca="1" si="659"/>
        <v>0</v>
      </c>
      <c r="AA3822" t="str">
        <f t="shared" si="652"/>
        <v>ASR_CMS_19</v>
      </c>
      <c r="AB3822" s="957">
        <f t="shared" si="653"/>
        <v>45406</v>
      </c>
      <c r="AC3822" t="str">
        <f t="shared" si="654"/>
        <v>Unaudited</v>
      </c>
    </row>
    <row r="3823" spans="1:29" x14ac:dyDescent="0.25">
      <c r="A3823" t="s">
        <v>421</v>
      </c>
      <c r="B3823" t="s">
        <v>1380</v>
      </c>
      <c r="C3823" t="s">
        <v>1381</v>
      </c>
      <c r="D3823">
        <v>1900</v>
      </c>
      <c r="E3823" s="957">
        <v>1</v>
      </c>
      <c r="F3823" t="s">
        <v>441</v>
      </c>
      <c r="G3823" s="957">
        <v>274</v>
      </c>
      <c r="H3823" t="s">
        <v>390</v>
      </c>
      <c r="I3823" s="937" t="s">
        <v>489</v>
      </c>
      <c r="J3823" s="937" t="s">
        <v>445</v>
      </c>
      <c r="K3823" s="937" t="s">
        <v>446</v>
      </c>
      <c r="L3823" s="937">
        <v>5.0999999999999996</v>
      </c>
      <c r="M3823" s="962" t="s">
        <v>37</v>
      </c>
      <c r="N3823" s="678">
        <f t="shared" ca="1" si="659"/>
        <v>638486.35</v>
      </c>
      <c r="O3823" s="678">
        <f t="shared" ca="1" si="659"/>
        <v>239546.48000000004</v>
      </c>
      <c r="P3823" s="678">
        <f t="shared" ca="1" si="659"/>
        <v>135364.71000000002</v>
      </c>
      <c r="Q3823" s="678">
        <f t="shared" ca="1" si="659"/>
        <v>125090.79999999999</v>
      </c>
      <c r="R3823" s="678">
        <f t="shared" ca="1" si="659"/>
        <v>104173.26999999995</v>
      </c>
      <c r="S3823" s="678">
        <f t="shared" ca="1" si="659"/>
        <v>2121.62</v>
      </c>
      <c r="T3823" s="678">
        <f t="shared" ca="1" si="659"/>
        <v>29392.110000000008</v>
      </c>
      <c r="U3823" s="678">
        <f t="shared" ca="1" si="659"/>
        <v>0</v>
      </c>
      <c r="V3823" s="678">
        <f t="shared" ca="1" si="659"/>
        <v>332.7</v>
      </c>
      <c r="W3823" s="678">
        <f t="shared" ca="1" si="660"/>
        <v>2464.6600000000003</v>
      </c>
      <c r="X3823" s="678">
        <f t="shared" ca="1" si="659"/>
        <v>0</v>
      </c>
      <c r="Y3823" s="678">
        <f t="shared" ca="1" si="659"/>
        <v>0</v>
      </c>
      <c r="Z3823" s="678">
        <f t="shared" ca="1" si="659"/>
        <v>0</v>
      </c>
      <c r="AA3823" t="str">
        <f t="shared" si="652"/>
        <v>ASR_CMS_19</v>
      </c>
      <c r="AB3823" s="957">
        <f t="shared" si="653"/>
        <v>45406</v>
      </c>
      <c r="AC3823" t="str">
        <f t="shared" si="654"/>
        <v>Unaudited</v>
      </c>
    </row>
    <row r="3824" spans="1:29" ht="30" x14ac:dyDescent="0.25">
      <c r="A3824" t="s">
        <v>421</v>
      </c>
      <c r="B3824" t="s">
        <v>1380</v>
      </c>
      <c r="C3824" t="s">
        <v>1381</v>
      </c>
      <c r="D3824">
        <v>1900</v>
      </c>
      <c r="E3824" s="957">
        <v>1</v>
      </c>
      <c r="F3824" t="s">
        <v>441</v>
      </c>
      <c r="G3824" s="957">
        <v>274</v>
      </c>
      <c r="H3824" t="s">
        <v>390</v>
      </c>
      <c r="I3824" s="937" t="s">
        <v>489</v>
      </c>
      <c r="J3824" s="937" t="s">
        <v>445</v>
      </c>
      <c r="K3824" s="937" t="s">
        <v>446</v>
      </c>
      <c r="L3824" s="945">
        <v>5.2</v>
      </c>
      <c r="M3824" s="960" t="s">
        <v>304</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ASR_CMS_19</v>
      </c>
      <c r="AB3824" s="957">
        <f t="shared" si="653"/>
        <v>45406</v>
      </c>
      <c r="AC3824" t="str">
        <f t="shared" si="654"/>
        <v>Unaudited</v>
      </c>
    </row>
    <row r="3825" spans="1:29" ht="30" x14ac:dyDescent="0.25">
      <c r="A3825" t="s">
        <v>421</v>
      </c>
      <c r="B3825" t="s">
        <v>1380</v>
      </c>
      <c r="C3825" t="s">
        <v>1381</v>
      </c>
      <c r="D3825">
        <v>1900</v>
      </c>
      <c r="E3825" s="957">
        <v>1</v>
      </c>
      <c r="F3825" t="s">
        <v>441</v>
      </c>
      <c r="G3825" s="957">
        <v>274</v>
      </c>
      <c r="H3825" t="s">
        <v>390</v>
      </c>
      <c r="I3825" s="962" t="s">
        <v>489</v>
      </c>
      <c r="J3825" s="962" t="s">
        <v>445</v>
      </c>
      <c r="K3825" s="962" t="s">
        <v>446</v>
      </c>
      <c r="L3825" s="953">
        <v>5.3</v>
      </c>
      <c r="M3825" s="962" t="s">
        <v>305</v>
      </c>
      <c r="N3825" s="678">
        <f t="shared" ca="1" si="659"/>
        <v>4305.5743479057255</v>
      </c>
      <c r="O3825" s="678">
        <f t="shared" ca="1" si="659"/>
        <v>1615.3597949574205</v>
      </c>
      <c r="P3825" s="678">
        <f t="shared" ca="1" si="659"/>
        <v>912.81955046916426</v>
      </c>
      <c r="Q3825" s="678">
        <f t="shared" ca="1" si="659"/>
        <v>843.53837734981414</v>
      </c>
      <c r="R3825" s="678">
        <f t="shared" ca="1" si="659"/>
        <v>702.48292551509837</v>
      </c>
      <c r="S3825" s="678">
        <f t="shared" ca="1" si="659"/>
        <v>14.306950568330464</v>
      </c>
      <c r="T3825" s="678">
        <f t="shared" ca="1" si="659"/>
        <v>198.20300754561677</v>
      </c>
      <c r="U3825" s="678">
        <f t="shared" ca="1" si="659"/>
        <v>0</v>
      </c>
      <c r="V3825" s="678">
        <f t="shared" ca="1" si="659"/>
        <v>2.2435320434778823</v>
      </c>
      <c r="W3825" s="678">
        <f t="shared" ca="1" si="660"/>
        <v>16.620209456802524</v>
      </c>
      <c r="X3825" s="678">
        <f t="shared" ca="1" si="659"/>
        <v>0</v>
      </c>
      <c r="Y3825" s="678">
        <f t="shared" ca="1" si="659"/>
        <v>0</v>
      </c>
      <c r="Z3825" s="678">
        <f t="shared" ca="1" si="659"/>
        <v>0</v>
      </c>
      <c r="AA3825" t="str">
        <f t="shared" si="652"/>
        <v>ASR_CMS_19</v>
      </c>
      <c r="AB3825" s="957">
        <f t="shared" si="653"/>
        <v>45406</v>
      </c>
      <c r="AC3825" t="str">
        <f t="shared" si="654"/>
        <v>Unaudited</v>
      </c>
    </row>
    <row r="3826" spans="1:29" x14ac:dyDescent="0.25">
      <c r="A3826" t="s">
        <v>421</v>
      </c>
      <c r="B3826" t="s">
        <v>1380</v>
      </c>
      <c r="C3826" t="s">
        <v>1381</v>
      </c>
      <c r="D3826">
        <v>1900</v>
      </c>
      <c r="E3826" s="957">
        <v>1</v>
      </c>
      <c r="F3826" t="s">
        <v>441</v>
      </c>
      <c r="G3826" s="957">
        <v>274</v>
      </c>
      <c r="H3826" t="s">
        <v>390</v>
      </c>
      <c r="I3826" s="958" t="s">
        <v>489</v>
      </c>
      <c r="J3826" s="958" t="s">
        <v>445</v>
      </c>
      <c r="K3826" s="958" t="s">
        <v>446</v>
      </c>
      <c r="L3826" s="953" t="s">
        <v>82</v>
      </c>
      <c r="M3826" s="958" t="s">
        <v>454</v>
      </c>
      <c r="N3826" s="678">
        <f t="shared" ca="1" si="659"/>
        <v>614.27926383132558</v>
      </c>
      <c r="O3826" s="678">
        <f t="shared" ca="1" si="659"/>
        <v>122.98083112701386</v>
      </c>
      <c r="P3826" s="678">
        <f t="shared" ca="1" si="659"/>
        <v>13.200456445476719</v>
      </c>
      <c r="Q3826" s="678">
        <f t="shared" ca="1" si="659"/>
        <v>179.57332274710907</v>
      </c>
      <c r="R3826" s="678">
        <f t="shared" ca="1" si="659"/>
        <v>23.085132149560835</v>
      </c>
      <c r="S3826" s="678">
        <f t="shared" ca="1" si="659"/>
        <v>0.47820416087028139</v>
      </c>
      <c r="T3826" s="678">
        <f t="shared" ca="1" si="659"/>
        <v>16.27630864162181</v>
      </c>
      <c r="U3826" s="678">
        <f t="shared" ca="1" si="659"/>
        <v>0</v>
      </c>
      <c r="V3826" s="678">
        <f t="shared" ca="1" si="659"/>
        <v>2.34083540751609</v>
      </c>
      <c r="W3826" s="678">
        <f t="shared" ca="1" si="660"/>
        <v>256.34417315215694</v>
      </c>
      <c r="X3826" s="678">
        <f t="shared" ca="1" si="659"/>
        <v>0</v>
      </c>
      <c r="Y3826" s="678">
        <f t="shared" ca="1" si="659"/>
        <v>0</v>
      </c>
      <c r="Z3826" s="678">
        <f t="shared" ca="1" si="659"/>
        <v>0</v>
      </c>
      <c r="AA3826" t="str">
        <f t="shared" si="652"/>
        <v>ASR_CMS_19</v>
      </c>
      <c r="AB3826" s="957">
        <f t="shared" si="653"/>
        <v>45406</v>
      </c>
      <c r="AC3826" t="str">
        <f t="shared" si="654"/>
        <v>Unaudited</v>
      </c>
    </row>
    <row r="3827" spans="1:29" x14ac:dyDescent="0.25">
      <c r="A3827" t="s">
        <v>421</v>
      </c>
      <c r="B3827" t="s">
        <v>1380</v>
      </c>
      <c r="C3827" t="s">
        <v>1381</v>
      </c>
      <c r="D3827">
        <v>1900</v>
      </c>
      <c r="E3827" s="957">
        <v>1</v>
      </c>
      <c r="F3827" t="s">
        <v>441</v>
      </c>
      <c r="G3827" s="957">
        <v>274</v>
      </c>
      <c r="H3827" t="s">
        <v>390</v>
      </c>
      <c r="I3827" s="958" t="s">
        <v>489</v>
      </c>
      <c r="J3827" s="958" t="s">
        <v>445</v>
      </c>
      <c r="K3827" s="958" t="s">
        <v>447</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ASR_CMS_19</v>
      </c>
      <c r="AB3827" s="957">
        <f t="shared" si="653"/>
        <v>45406</v>
      </c>
      <c r="AC3827" t="str">
        <f t="shared" si="654"/>
        <v>Unaudited</v>
      </c>
    </row>
    <row r="3828" spans="1:29" x14ac:dyDescent="0.25">
      <c r="A3828" t="s">
        <v>421</v>
      </c>
      <c r="B3828" t="s">
        <v>1380</v>
      </c>
      <c r="C3828" t="s">
        <v>1381</v>
      </c>
      <c r="D3828">
        <v>1900</v>
      </c>
      <c r="E3828" s="957">
        <v>1</v>
      </c>
      <c r="F3828" t="s">
        <v>441</v>
      </c>
      <c r="G3828" s="957">
        <v>274</v>
      </c>
      <c r="H3828" t="s">
        <v>390</v>
      </c>
      <c r="I3828" s="958" t="s">
        <v>489</v>
      </c>
      <c r="J3828" s="958" t="s">
        <v>445</v>
      </c>
      <c r="K3828" s="958" t="s">
        <v>447</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ASR_CMS_19</v>
      </c>
      <c r="AB3828" s="957">
        <f t="shared" si="653"/>
        <v>45406</v>
      </c>
      <c r="AC3828" t="str">
        <f t="shared" si="654"/>
        <v>Unaudited</v>
      </c>
    </row>
    <row r="3829" spans="1:29" x14ac:dyDescent="0.25">
      <c r="A3829" t="s">
        <v>421</v>
      </c>
      <c r="B3829" t="s">
        <v>1380</v>
      </c>
      <c r="C3829" t="s">
        <v>1381</v>
      </c>
      <c r="D3829">
        <v>1900</v>
      </c>
      <c r="E3829" s="957">
        <v>1</v>
      </c>
      <c r="F3829" t="s">
        <v>441</v>
      </c>
      <c r="G3829" s="957">
        <v>274</v>
      </c>
      <c r="H3829" t="s">
        <v>390</v>
      </c>
      <c r="I3829" s="965" t="s">
        <v>489</v>
      </c>
      <c r="J3829" s="965" t="s">
        <v>445</v>
      </c>
      <c r="K3829" s="965" t="s">
        <v>447</v>
      </c>
      <c r="L3829" s="945">
        <v>6.3</v>
      </c>
      <c r="M3829" s="965" t="s">
        <v>185</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ASR_CMS_19</v>
      </c>
      <c r="AB3829" s="957">
        <f t="shared" si="653"/>
        <v>45406</v>
      </c>
      <c r="AC3829" t="str">
        <f t="shared" si="654"/>
        <v>Unaudited</v>
      </c>
    </row>
    <row r="3830" spans="1:29" x14ac:dyDescent="0.25">
      <c r="A3830" t="s">
        <v>421</v>
      </c>
      <c r="B3830" t="s">
        <v>1380</v>
      </c>
      <c r="C3830" t="s">
        <v>1381</v>
      </c>
      <c r="D3830">
        <v>1900</v>
      </c>
      <c r="E3830" s="957">
        <v>1</v>
      </c>
      <c r="F3830" t="s">
        <v>441</v>
      </c>
      <c r="G3830" s="957">
        <v>274</v>
      </c>
      <c r="H3830" t="s">
        <v>390</v>
      </c>
      <c r="I3830" s="937" t="s">
        <v>489</v>
      </c>
      <c r="J3830" s="937" t="s">
        <v>445</v>
      </c>
      <c r="K3830" s="937" t="s">
        <v>447</v>
      </c>
      <c r="L3830" s="937" t="s">
        <v>87</v>
      </c>
      <c r="M3830" s="958" t="s">
        <v>455</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ASR_CMS_19</v>
      </c>
      <c r="AB3830" s="957">
        <f t="shared" si="653"/>
        <v>45406</v>
      </c>
      <c r="AC3830" t="str">
        <f t="shared" si="654"/>
        <v>Unaudited</v>
      </c>
    </row>
    <row r="3831" spans="1:29" x14ac:dyDescent="0.25">
      <c r="A3831" t="s">
        <v>421</v>
      </c>
      <c r="B3831" t="s">
        <v>1380</v>
      </c>
      <c r="C3831" t="s">
        <v>1381</v>
      </c>
      <c r="D3831">
        <v>1900</v>
      </c>
      <c r="E3831" s="957">
        <v>1</v>
      </c>
      <c r="F3831" t="s">
        <v>441</v>
      </c>
      <c r="G3831" s="957">
        <v>274</v>
      </c>
      <c r="H3831" t="s">
        <v>390</v>
      </c>
      <c r="I3831" s="937" t="s">
        <v>489</v>
      </c>
      <c r="J3831" s="937" t="s">
        <v>445</v>
      </c>
      <c r="K3831" s="937" t="s">
        <v>448</v>
      </c>
      <c r="L3831" s="943">
        <v>7.1</v>
      </c>
      <c r="M3831" s="959" t="s">
        <v>20</v>
      </c>
      <c r="N3831" s="678">
        <f t="shared" ca="1" si="659"/>
        <v>1168864.17</v>
      </c>
      <c r="O3831" s="678">
        <f t="shared" ca="1" si="659"/>
        <v>246941.10783746993</v>
      </c>
      <c r="P3831" s="678">
        <f t="shared" ca="1" si="659"/>
        <v>16194.850174329647</v>
      </c>
      <c r="Q3831" s="678">
        <f t="shared" ca="1" si="659"/>
        <v>594732.59274044435</v>
      </c>
      <c r="R3831" s="678">
        <f t="shared" ca="1" si="659"/>
        <v>36475.117909120272</v>
      </c>
      <c r="S3831" s="678">
        <f t="shared" ca="1" si="659"/>
        <v>3328.8932533275997</v>
      </c>
      <c r="T3831" s="678">
        <f t="shared" ca="1" si="659"/>
        <v>79475.805749906329</v>
      </c>
      <c r="U3831" s="678">
        <f t="shared" ca="1" si="659"/>
        <v>0</v>
      </c>
      <c r="V3831" s="678">
        <f t="shared" ca="1" si="659"/>
        <v>4188.45193590077</v>
      </c>
      <c r="W3831" s="678">
        <f t="shared" ca="1" si="660"/>
        <v>187527.35039950095</v>
      </c>
      <c r="X3831" s="678">
        <f t="shared" ca="1" si="659"/>
        <v>0</v>
      </c>
      <c r="Y3831" s="678">
        <f t="shared" ca="1" si="659"/>
        <v>0</v>
      </c>
      <c r="Z3831" s="678">
        <f t="shared" ca="1" si="659"/>
        <v>0</v>
      </c>
      <c r="AA3831" t="str">
        <f t="shared" si="652"/>
        <v>ASR_CMS_19</v>
      </c>
      <c r="AB3831" s="957">
        <f t="shared" si="653"/>
        <v>45406</v>
      </c>
      <c r="AC3831" t="str">
        <f t="shared" si="654"/>
        <v>Unaudited</v>
      </c>
    </row>
    <row r="3832" spans="1:29" x14ac:dyDescent="0.25">
      <c r="A3832" t="s">
        <v>421</v>
      </c>
      <c r="B3832" t="s">
        <v>1380</v>
      </c>
      <c r="C3832" t="s">
        <v>1381</v>
      </c>
      <c r="D3832">
        <v>1900</v>
      </c>
      <c r="E3832" s="957">
        <v>1</v>
      </c>
      <c r="F3832" t="s">
        <v>441</v>
      </c>
      <c r="G3832" s="957">
        <v>274</v>
      </c>
      <c r="H3832" t="s">
        <v>390</v>
      </c>
      <c r="I3832" s="958" t="s">
        <v>489</v>
      </c>
      <c r="J3832" s="958" t="s">
        <v>445</v>
      </c>
      <c r="K3832" s="958" t="s">
        <v>448</v>
      </c>
      <c r="L3832" s="937">
        <v>7.2</v>
      </c>
      <c r="M3832" s="958"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ASR_CMS_19</v>
      </c>
      <c r="AB3832" s="957">
        <f t="shared" si="653"/>
        <v>45406</v>
      </c>
      <c r="AC3832" t="str">
        <f t="shared" si="654"/>
        <v>Unaudited</v>
      </c>
    </row>
    <row r="3833" spans="1:29" x14ac:dyDescent="0.25">
      <c r="A3833" t="s">
        <v>421</v>
      </c>
      <c r="B3833" t="s">
        <v>1380</v>
      </c>
      <c r="C3833" t="s">
        <v>1381</v>
      </c>
      <c r="D3833">
        <v>1900</v>
      </c>
      <c r="E3833" s="957">
        <v>1</v>
      </c>
      <c r="F3833" t="s">
        <v>441</v>
      </c>
      <c r="G3833" s="957">
        <v>274</v>
      </c>
      <c r="H3833" t="s">
        <v>390</v>
      </c>
      <c r="I3833" s="937" t="s">
        <v>489</v>
      </c>
      <c r="J3833" s="937" t="s">
        <v>445</v>
      </c>
      <c r="K3833" s="937" t="s">
        <v>448</v>
      </c>
      <c r="L3833" s="937">
        <v>7.3</v>
      </c>
      <c r="M3833" s="958" t="s">
        <v>156</v>
      </c>
      <c r="N3833" s="678">
        <f t="shared" ca="1" si="659"/>
        <v>3817.3012260353207</v>
      </c>
      <c r="O3833" s="678">
        <f t="shared" ca="1" si="659"/>
        <v>786.96008063863837</v>
      </c>
      <c r="P3833" s="678">
        <f t="shared" ca="1" si="659"/>
        <v>130.75170434848027</v>
      </c>
      <c r="Q3833" s="678">
        <f t="shared" ca="1" si="659"/>
        <v>1122.0550560449408</v>
      </c>
      <c r="R3833" s="678">
        <f t="shared" ca="1" si="659"/>
        <v>189.28805746363514</v>
      </c>
      <c r="S3833" s="678">
        <f t="shared" ca="1" si="659"/>
        <v>2.6180277696314032</v>
      </c>
      <c r="T3833" s="678">
        <f t="shared" ca="1" si="659"/>
        <v>110.56698644874015</v>
      </c>
      <c r="U3833" s="678">
        <f t="shared" ca="1" si="659"/>
        <v>0</v>
      </c>
      <c r="V3833" s="678">
        <f t="shared" ca="1" si="659"/>
        <v>15.961357903967489</v>
      </c>
      <c r="W3833" s="678">
        <f t="shared" ca="1" si="660"/>
        <v>1459.0999554172874</v>
      </c>
      <c r="X3833" s="678">
        <f t="shared" ca="1" si="659"/>
        <v>0</v>
      </c>
      <c r="Y3833" s="678">
        <f t="shared" ca="1" si="659"/>
        <v>0</v>
      </c>
      <c r="Z3833" s="678">
        <f t="shared" ca="1" si="659"/>
        <v>0</v>
      </c>
      <c r="AA3833" t="str">
        <f t="shared" si="652"/>
        <v>ASR_CMS_19</v>
      </c>
      <c r="AB3833" s="957">
        <f t="shared" si="653"/>
        <v>45406</v>
      </c>
      <c r="AC3833" t="str">
        <f t="shared" si="654"/>
        <v>Unaudited</v>
      </c>
    </row>
    <row r="3834" spans="1:29" x14ac:dyDescent="0.25">
      <c r="A3834" t="s">
        <v>421</v>
      </c>
      <c r="B3834" t="s">
        <v>1380</v>
      </c>
      <c r="C3834" t="s">
        <v>1381</v>
      </c>
      <c r="D3834">
        <v>1900</v>
      </c>
      <c r="E3834" s="957">
        <v>1</v>
      </c>
      <c r="F3834" t="s">
        <v>441</v>
      </c>
      <c r="G3834" s="957">
        <v>274</v>
      </c>
      <c r="H3834" t="s">
        <v>390</v>
      </c>
      <c r="I3834" s="937" t="s">
        <v>489</v>
      </c>
      <c r="J3834" s="937" t="s">
        <v>445</v>
      </c>
      <c r="K3834" s="937" t="s">
        <v>448</v>
      </c>
      <c r="L3834" s="937" t="s">
        <v>91</v>
      </c>
      <c r="M3834" s="958" t="s">
        <v>456</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23.176123854680842</v>
      </c>
      <c r="O3834" s="678">
        <f t="shared" ca="1" si="661"/>
        <v>4.6399400757468854</v>
      </c>
      <c r="P3834" s="678">
        <f t="shared" ca="1" si="661"/>
        <v>0.49803962388464251</v>
      </c>
      <c r="Q3834" s="678">
        <f t="shared" ca="1" si="661"/>
        <v>6.775116488591685</v>
      </c>
      <c r="R3834" s="678">
        <f t="shared" ca="1" si="661"/>
        <v>0.87097825598555156</v>
      </c>
      <c r="S3834" s="678">
        <f t="shared" ca="1" si="661"/>
        <v>1.8042150391058311E-2</v>
      </c>
      <c r="T3834" s="678">
        <f t="shared" ca="1" si="661"/>
        <v>0.61408835880681811</v>
      </c>
      <c r="U3834" s="678">
        <f t="shared" ca="1" si="661"/>
        <v>0</v>
      </c>
      <c r="V3834" s="678">
        <f t="shared" ca="1" si="661"/>
        <v>8.831730862872178E-2</v>
      </c>
      <c r="W3834" s="678">
        <f t="shared" ca="1" si="660"/>
        <v>9.6716015926454784</v>
      </c>
      <c r="X3834" s="678">
        <f t="shared" ca="1" si="661"/>
        <v>0</v>
      </c>
      <c r="Y3834" s="678">
        <f t="shared" ca="1" si="661"/>
        <v>0</v>
      </c>
      <c r="Z3834" s="678">
        <f t="shared" ca="1" si="661"/>
        <v>0</v>
      </c>
      <c r="AA3834" t="str">
        <f t="shared" si="652"/>
        <v>ASR_CMS_19</v>
      </c>
      <c r="AB3834" s="957">
        <f t="shared" si="653"/>
        <v>45406</v>
      </c>
      <c r="AC3834" t="str">
        <f t="shared" si="654"/>
        <v>Unaudited</v>
      </c>
    </row>
    <row r="3835" spans="1:29" x14ac:dyDescent="0.25">
      <c r="A3835" t="s">
        <v>421</v>
      </c>
      <c r="B3835" t="s">
        <v>1380</v>
      </c>
      <c r="C3835" t="s">
        <v>1381</v>
      </c>
      <c r="D3835">
        <v>1900</v>
      </c>
      <c r="E3835" s="957">
        <v>1</v>
      </c>
      <c r="F3835" t="s">
        <v>441</v>
      </c>
      <c r="G3835" s="957">
        <v>274</v>
      </c>
      <c r="H3835" t="s">
        <v>390</v>
      </c>
      <c r="I3835" s="958" t="s">
        <v>489</v>
      </c>
      <c r="J3835" s="958" t="s">
        <v>445</v>
      </c>
      <c r="K3835" s="958" t="s">
        <v>449</v>
      </c>
      <c r="L3835" s="937">
        <v>8.1</v>
      </c>
      <c r="M3835" s="958" t="s">
        <v>22</v>
      </c>
      <c r="N3835" s="678">
        <f t="shared" ca="1" si="661"/>
        <v>9084958.9197569117</v>
      </c>
      <c r="O3835" s="678">
        <f t="shared" ca="1" si="661"/>
        <v>3109170.9302897388</v>
      </c>
      <c r="P3835" s="678">
        <f t="shared" ca="1" si="661"/>
        <v>375096.32795519964</v>
      </c>
      <c r="Q3835" s="678">
        <f t="shared" ca="1" si="661"/>
        <v>2587642.9582643108</v>
      </c>
      <c r="R3835" s="678">
        <f t="shared" ca="1" si="661"/>
        <v>806628.36090347206</v>
      </c>
      <c r="S3835" s="678">
        <f t="shared" ca="1" si="661"/>
        <v>0</v>
      </c>
      <c r="T3835" s="678">
        <f t="shared" ca="1" si="661"/>
        <v>171235.67208593903</v>
      </c>
      <c r="U3835" s="678">
        <f t="shared" ca="1" si="661"/>
        <v>0</v>
      </c>
      <c r="V3835" s="678">
        <f t="shared" ca="1" si="661"/>
        <v>150368.03155057249</v>
      </c>
      <c r="W3835" s="678">
        <f t="shared" ca="1" si="660"/>
        <v>1884816.6387076802</v>
      </c>
      <c r="X3835" s="678">
        <f t="shared" ca="1" si="661"/>
        <v>0</v>
      </c>
      <c r="Y3835" s="678">
        <f t="shared" ca="1" si="661"/>
        <v>0</v>
      </c>
      <c r="Z3835" s="678">
        <f t="shared" ca="1" si="661"/>
        <v>0</v>
      </c>
      <c r="AA3835" t="str">
        <f t="shared" si="652"/>
        <v>ASR_CMS_19</v>
      </c>
      <c r="AB3835" s="957">
        <f t="shared" si="653"/>
        <v>45406</v>
      </c>
      <c r="AC3835" t="str">
        <f t="shared" si="654"/>
        <v>Unaudited</v>
      </c>
    </row>
    <row r="3836" spans="1:29" x14ac:dyDescent="0.25">
      <c r="A3836" t="s">
        <v>421</v>
      </c>
      <c r="B3836" t="s">
        <v>1380</v>
      </c>
      <c r="C3836" t="s">
        <v>1381</v>
      </c>
      <c r="D3836">
        <v>1900</v>
      </c>
      <c r="E3836" s="957">
        <v>1</v>
      </c>
      <c r="F3836" t="s">
        <v>441</v>
      </c>
      <c r="G3836" s="957">
        <v>274</v>
      </c>
      <c r="H3836" t="s">
        <v>390</v>
      </c>
      <c r="I3836" s="958" t="s">
        <v>489</v>
      </c>
      <c r="J3836" s="958" t="s">
        <v>445</v>
      </c>
      <c r="K3836" s="958" t="s">
        <v>449</v>
      </c>
      <c r="L3836" s="953" t="s">
        <v>113</v>
      </c>
      <c r="M3836" s="958" t="s">
        <v>444</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ASR_CMS_19</v>
      </c>
      <c r="AB3836" s="957">
        <f t="shared" si="653"/>
        <v>45406</v>
      </c>
      <c r="AC3836" t="str">
        <f t="shared" si="654"/>
        <v>Unaudited</v>
      </c>
    </row>
    <row r="3837" spans="1:29" x14ac:dyDescent="0.25">
      <c r="A3837" t="s">
        <v>421</v>
      </c>
      <c r="B3837" t="s">
        <v>1380</v>
      </c>
      <c r="C3837" t="s">
        <v>1381</v>
      </c>
      <c r="D3837">
        <v>1900</v>
      </c>
      <c r="E3837" s="957">
        <v>1</v>
      </c>
      <c r="F3837" t="s">
        <v>441</v>
      </c>
      <c r="G3837" s="957">
        <v>274</v>
      </c>
      <c r="H3837" t="s">
        <v>390</v>
      </c>
      <c r="I3837" s="937" t="s">
        <v>489</v>
      </c>
      <c r="J3837" s="937" t="s">
        <v>445</v>
      </c>
      <c r="K3837" s="937" t="s">
        <v>449</v>
      </c>
      <c r="L3837" s="937" t="s">
        <v>115</v>
      </c>
      <c r="M3837" s="958" t="s">
        <v>158</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ASR_CMS_19</v>
      </c>
      <c r="AB3837" s="957">
        <f t="shared" si="653"/>
        <v>45406</v>
      </c>
      <c r="AC3837" t="str">
        <f t="shared" si="654"/>
        <v>Unaudited</v>
      </c>
    </row>
    <row r="3838" spans="1:29" x14ac:dyDescent="0.25">
      <c r="A3838" t="s">
        <v>421</v>
      </c>
      <c r="B3838" t="s">
        <v>1380</v>
      </c>
      <c r="C3838" t="s">
        <v>1381</v>
      </c>
      <c r="D3838">
        <v>1900</v>
      </c>
      <c r="E3838" s="957">
        <v>1</v>
      </c>
      <c r="F3838" t="s">
        <v>441</v>
      </c>
      <c r="G3838" s="957">
        <v>274</v>
      </c>
      <c r="H3838" t="s">
        <v>390</v>
      </c>
      <c r="I3838" s="937" t="s">
        <v>489</v>
      </c>
      <c r="J3838" s="937" t="s">
        <v>445</v>
      </c>
      <c r="K3838" s="937" t="s">
        <v>449</v>
      </c>
      <c r="L3838" s="937" t="s">
        <v>116</v>
      </c>
      <c r="M3838" s="958" t="s">
        <v>114</v>
      </c>
      <c r="N3838" s="678">
        <f t="shared" ca="1" si="661"/>
        <v>-29214.394430681823</v>
      </c>
      <c r="O3838" s="678">
        <f t="shared" ca="1" si="661"/>
        <v>-9998.1240104853205</v>
      </c>
      <c r="P3838" s="678">
        <f t="shared" ca="1" si="661"/>
        <v>-1206.1928040811435</v>
      </c>
      <c r="Q3838" s="678">
        <f t="shared" ca="1" si="661"/>
        <v>-8321.0527087922892</v>
      </c>
      <c r="R3838" s="678">
        <f t="shared" ca="1" si="661"/>
        <v>-2593.8652340146123</v>
      </c>
      <c r="S3838" s="678">
        <f t="shared" ca="1" si="661"/>
        <v>0</v>
      </c>
      <c r="T3838" s="678">
        <f t="shared" ca="1" si="661"/>
        <v>-550.64051572567473</v>
      </c>
      <c r="U3838" s="678">
        <f t="shared" ca="1" si="661"/>
        <v>0</v>
      </c>
      <c r="V3838" s="678">
        <f t="shared" ca="1" si="661"/>
        <v>-483.53669205156683</v>
      </c>
      <c r="W3838" s="678">
        <f t="shared" ca="1" si="660"/>
        <v>-6060.9824655312177</v>
      </c>
      <c r="X3838" s="678">
        <f t="shared" ca="1" si="661"/>
        <v>0</v>
      </c>
      <c r="Y3838" s="678">
        <f t="shared" ca="1" si="661"/>
        <v>0</v>
      </c>
      <c r="Z3838" s="678">
        <f t="shared" ca="1" si="661"/>
        <v>0</v>
      </c>
      <c r="AA3838" t="str">
        <f t="shared" si="652"/>
        <v>ASR_CMS_19</v>
      </c>
      <c r="AB3838" s="957">
        <f t="shared" si="653"/>
        <v>45406</v>
      </c>
      <c r="AC3838" t="str">
        <f t="shared" si="654"/>
        <v>Unaudited</v>
      </c>
    </row>
    <row r="3839" spans="1:29" x14ac:dyDescent="0.25">
      <c r="A3839" t="s">
        <v>421</v>
      </c>
      <c r="B3839" t="s">
        <v>1380</v>
      </c>
      <c r="C3839" t="s">
        <v>1381</v>
      </c>
      <c r="D3839">
        <v>1900</v>
      </c>
      <c r="E3839" s="957">
        <v>1</v>
      </c>
      <c r="F3839" t="s">
        <v>441</v>
      </c>
      <c r="G3839" s="957">
        <v>274</v>
      </c>
      <c r="H3839" t="s">
        <v>390</v>
      </c>
      <c r="I3839" s="937" t="s">
        <v>489</v>
      </c>
      <c r="J3839" s="937" t="s">
        <v>445</v>
      </c>
      <c r="K3839" s="937" t="s">
        <v>449</v>
      </c>
      <c r="L3839" s="937" t="s">
        <v>117</v>
      </c>
      <c r="M3839" s="958" t="s">
        <v>159</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ASR_CMS_19</v>
      </c>
      <c r="AB3839" s="957">
        <f t="shared" si="653"/>
        <v>45406</v>
      </c>
      <c r="AC3839" t="str">
        <f t="shared" si="654"/>
        <v>Unaudited</v>
      </c>
    </row>
    <row r="3840" spans="1:29" x14ac:dyDescent="0.25">
      <c r="A3840" t="s">
        <v>421</v>
      </c>
      <c r="B3840" t="s">
        <v>1380</v>
      </c>
      <c r="C3840" t="s">
        <v>1381</v>
      </c>
      <c r="D3840">
        <v>1900</v>
      </c>
      <c r="E3840" s="957">
        <v>1</v>
      </c>
      <c r="F3840" t="s">
        <v>441</v>
      </c>
      <c r="G3840" s="957">
        <v>274</v>
      </c>
      <c r="H3840" t="s">
        <v>390</v>
      </c>
      <c r="I3840" s="937" t="s">
        <v>489</v>
      </c>
      <c r="J3840" s="937" t="s">
        <v>445</v>
      </c>
      <c r="K3840" s="937" t="s">
        <v>449</v>
      </c>
      <c r="L3840" s="953" t="s">
        <v>160</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ASR_CMS_19</v>
      </c>
      <c r="AB3840" s="957">
        <f t="shared" si="653"/>
        <v>45406</v>
      </c>
      <c r="AC3840" t="str">
        <f t="shared" si="654"/>
        <v>Unaudited</v>
      </c>
    </row>
    <row r="3841" spans="1:29" x14ac:dyDescent="0.25">
      <c r="A3841" t="s">
        <v>421</v>
      </c>
      <c r="B3841" t="s">
        <v>1380</v>
      </c>
      <c r="C3841" t="s">
        <v>1381</v>
      </c>
      <c r="D3841">
        <v>1900</v>
      </c>
      <c r="E3841" s="957">
        <v>1</v>
      </c>
      <c r="F3841" t="s">
        <v>441</v>
      </c>
      <c r="G3841" s="957">
        <v>274</v>
      </c>
      <c r="H3841" t="s">
        <v>390</v>
      </c>
      <c r="I3841" s="937" t="s">
        <v>489</v>
      </c>
      <c r="J3841" s="937" t="s">
        <v>445</v>
      </c>
      <c r="K3841" s="937" t="s">
        <v>449</v>
      </c>
      <c r="L3841" s="953" t="s">
        <v>443</v>
      </c>
      <c r="M3841" s="958" t="s">
        <v>457</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ASR_CMS_19</v>
      </c>
      <c r="AB3841" s="957">
        <f t="shared" si="653"/>
        <v>45406</v>
      </c>
      <c r="AC3841" t="str">
        <f t="shared" si="654"/>
        <v>Unaudited</v>
      </c>
    </row>
    <row r="3842" spans="1:29" ht="30" x14ac:dyDescent="0.25">
      <c r="A3842" t="s">
        <v>421</v>
      </c>
      <c r="B3842" t="s">
        <v>1380</v>
      </c>
      <c r="C3842" t="s">
        <v>1381</v>
      </c>
      <c r="D3842">
        <v>1900</v>
      </c>
      <c r="E3842" s="957">
        <v>1</v>
      </c>
      <c r="F3842" t="s">
        <v>441</v>
      </c>
      <c r="G3842" s="957">
        <v>274</v>
      </c>
      <c r="H3842" t="s">
        <v>390</v>
      </c>
      <c r="I3842" s="937" t="s">
        <v>489</v>
      </c>
      <c r="J3842" s="937" t="s">
        <v>445</v>
      </c>
      <c r="K3842" s="937" t="s">
        <v>450</v>
      </c>
      <c r="L3842" s="937">
        <v>9.1</v>
      </c>
      <c r="M3842" s="958" t="s">
        <v>186</v>
      </c>
      <c r="N3842" s="678">
        <f t="shared" ca="1" si="661"/>
        <v>18632376.359999996</v>
      </c>
      <c r="O3842" s="678">
        <f t="shared" ca="1" si="661"/>
        <v>1698675.2100000002</v>
      </c>
      <c r="P3842" s="678">
        <f t="shared" ca="1" si="661"/>
        <v>137859.16999999998</v>
      </c>
      <c r="Q3842" s="678">
        <f t="shared" ca="1" si="661"/>
        <v>3754099.5500000007</v>
      </c>
      <c r="R3842" s="678">
        <f t="shared" ca="1" si="661"/>
        <v>557746.48</v>
      </c>
      <c r="S3842" s="678">
        <f t="shared" ca="1" si="661"/>
        <v>8560</v>
      </c>
      <c r="T3842" s="678">
        <f t="shared" ca="1" si="661"/>
        <v>331089.17000000004</v>
      </c>
      <c r="U3842" s="678">
        <f t="shared" ca="1" si="661"/>
        <v>0</v>
      </c>
      <c r="V3842" s="678">
        <f t="shared" ca="1" si="661"/>
        <v>60.53</v>
      </c>
      <c r="W3842" s="678">
        <f t="shared" ca="1" si="660"/>
        <v>12144286.249999994</v>
      </c>
      <c r="X3842" s="678">
        <f t="shared" ca="1" si="661"/>
        <v>0</v>
      </c>
      <c r="Y3842" s="678">
        <f t="shared" ca="1" si="661"/>
        <v>0</v>
      </c>
      <c r="Z3842" s="678">
        <f t="shared" ca="1" si="661"/>
        <v>0</v>
      </c>
      <c r="AA3842" t="str">
        <f t="shared" ref="AA3842:AA3905" si="662">file_name</f>
        <v>ASR_CMS_19</v>
      </c>
      <c r="AB3842" s="957">
        <f t="shared" ref="AB3842:AB3905" si="663">file_date</f>
        <v>45406</v>
      </c>
      <c r="AC3842" t="str">
        <f t="shared" ref="AC3842:AC3905" si="664">status</f>
        <v>Unaudited</v>
      </c>
    </row>
    <row r="3843" spans="1:29" x14ac:dyDescent="0.25">
      <c r="A3843" t="s">
        <v>421</v>
      </c>
      <c r="B3843" t="s">
        <v>1380</v>
      </c>
      <c r="C3843" t="s">
        <v>1381</v>
      </c>
      <c r="D3843">
        <v>1900</v>
      </c>
      <c r="E3843" s="957">
        <v>1</v>
      </c>
      <c r="F3843" t="s">
        <v>441</v>
      </c>
      <c r="G3843" s="957">
        <v>274</v>
      </c>
      <c r="H3843" t="s">
        <v>390</v>
      </c>
      <c r="I3843" s="958" t="s">
        <v>489</v>
      </c>
      <c r="J3843" s="958" t="s">
        <v>445</v>
      </c>
      <c r="K3843" s="958" t="s">
        <v>450</v>
      </c>
      <c r="L3843" s="937" t="s">
        <v>107</v>
      </c>
      <c r="M3843" s="958" t="s">
        <v>187</v>
      </c>
      <c r="N3843" s="678">
        <f t="shared" ca="1" si="661"/>
        <v>467.49</v>
      </c>
      <c r="O3843" s="678">
        <f t="shared" ca="1" si="661"/>
        <v>0</v>
      </c>
      <c r="P3843" s="678">
        <f t="shared" ca="1" si="661"/>
        <v>0</v>
      </c>
      <c r="Q3843" s="678">
        <f t="shared" ca="1" si="661"/>
        <v>467.49</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ASR_CMS_19</v>
      </c>
      <c r="AB3843" s="957">
        <f t="shared" si="663"/>
        <v>45406</v>
      </c>
      <c r="AC3843" t="str">
        <f t="shared" si="664"/>
        <v>Unaudited</v>
      </c>
    </row>
    <row r="3844" spans="1:29" x14ac:dyDescent="0.25">
      <c r="A3844" t="s">
        <v>421</v>
      </c>
      <c r="B3844" t="s">
        <v>1380</v>
      </c>
      <c r="C3844" t="s">
        <v>1381</v>
      </c>
      <c r="D3844">
        <v>1900</v>
      </c>
      <c r="E3844" s="957">
        <v>1</v>
      </c>
      <c r="F3844" t="s">
        <v>441</v>
      </c>
      <c r="G3844" s="957">
        <v>274</v>
      </c>
      <c r="H3844" t="s">
        <v>390</v>
      </c>
      <c r="I3844" s="937" t="s">
        <v>489</v>
      </c>
      <c r="J3844" s="937" t="s">
        <v>445</v>
      </c>
      <c r="K3844" s="937" t="s">
        <v>450</v>
      </c>
      <c r="L3844" s="937" t="s">
        <v>1316</v>
      </c>
      <c r="M3844" s="958" t="s">
        <v>1317</v>
      </c>
      <c r="N3844" s="678">
        <f t="shared" ca="1" si="661"/>
        <v>1124084.1400000001</v>
      </c>
      <c r="O3844" s="678">
        <f t="shared" ca="1" si="661"/>
        <v>32121.84</v>
      </c>
      <c r="P3844" s="678">
        <f t="shared" ca="1" si="661"/>
        <v>0</v>
      </c>
      <c r="Q3844" s="678">
        <f t="shared" ca="1" si="661"/>
        <v>960892.36</v>
      </c>
      <c r="R3844" s="678">
        <f t="shared" ca="1" si="661"/>
        <v>55425.920000000006</v>
      </c>
      <c r="S3844" s="678">
        <f t="shared" ca="1" si="661"/>
        <v>0</v>
      </c>
      <c r="T3844" s="678">
        <f t="shared" ca="1" si="661"/>
        <v>6928.24</v>
      </c>
      <c r="U3844" s="678">
        <f t="shared" ca="1" si="661"/>
        <v>0</v>
      </c>
      <c r="V3844" s="678">
        <f t="shared" ca="1" si="661"/>
        <v>68715.78</v>
      </c>
      <c r="W3844" s="678">
        <f t="shared" ca="1" si="660"/>
        <v>0</v>
      </c>
      <c r="X3844" s="678">
        <f t="shared" ca="1" si="661"/>
        <v>0</v>
      </c>
      <c r="Y3844" s="678">
        <f t="shared" ca="1" si="661"/>
        <v>0</v>
      </c>
      <c r="Z3844" s="678">
        <f t="shared" ca="1" si="661"/>
        <v>0</v>
      </c>
      <c r="AA3844" t="str">
        <f t="shared" si="662"/>
        <v>ASR_CMS_19</v>
      </c>
      <c r="AB3844" s="957">
        <f t="shared" si="663"/>
        <v>45406</v>
      </c>
      <c r="AC3844" t="str">
        <f t="shared" si="664"/>
        <v>Unaudited</v>
      </c>
    </row>
    <row r="3845" spans="1:29" x14ac:dyDescent="0.25">
      <c r="A3845" t="s">
        <v>421</v>
      </c>
      <c r="B3845" t="s">
        <v>1380</v>
      </c>
      <c r="C3845" t="s">
        <v>1381</v>
      </c>
      <c r="D3845">
        <v>1900</v>
      </c>
      <c r="E3845" s="957">
        <v>1</v>
      </c>
      <c r="F3845" t="s">
        <v>441</v>
      </c>
      <c r="G3845" s="957">
        <v>274</v>
      </c>
      <c r="H3845" t="s">
        <v>390</v>
      </c>
      <c r="I3845" s="937" t="s">
        <v>489</v>
      </c>
      <c r="J3845" s="937" t="s">
        <v>445</v>
      </c>
      <c r="K3845" s="937" t="s">
        <v>450</v>
      </c>
      <c r="L3845" s="937" t="s">
        <v>108</v>
      </c>
      <c r="M3845" s="958" t="s">
        <v>188</v>
      </c>
      <c r="N3845" s="678">
        <f t="shared" ca="1" si="661"/>
        <v>2483395.46</v>
      </c>
      <c r="O3845" s="678">
        <f t="shared" ca="1" si="661"/>
        <v>411036.06000000011</v>
      </c>
      <c r="P3845" s="678">
        <f t="shared" ca="1" si="661"/>
        <v>24696.539999999997</v>
      </c>
      <c r="Q3845" s="678">
        <f t="shared" ca="1" si="661"/>
        <v>874399.75</v>
      </c>
      <c r="R3845" s="678">
        <f t="shared" ca="1" si="661"/>
        <v>62508.67</v>
      </c>
      <c r="S3845" s="678">
        <f t="shared" ca="1" si="661"/>
        <v>602.73</v>
      </c>
      <c r="T3845" s="678">
        <f t="shared" ca="1" si="661"/>
        <v>103288.81000000001</v>
      </c>
      <c r="U3845" s="678">
        <f t="shared" ca="1" si="661"/>
        <v>0</v>
      </c>
      <c r="V3845" s="678">
        <f t="shared" ca="1" si="661"/>
        <v>4039.6199999999994</v>
      </c>
      <c r="W3845" s="678">
        <f t="shared" ca="1" si="660"/>
        <v>1002823.2799999998</v>
      </c>
      <c r="X3845" s="678">
        <f t="shared" ca="1" si="661"/>
        <v>0</v>
      </c>
      <c r="Y3845" s="678">
        <f t="shared" ca="1" si="661"/>
        <v>0</v>
      </c>
      <c r="Z3845" s="678">
        <f t="shared" ca="1" si="661"/>
        <v>0</v>
      </c>
      <c r="AA3845" t="str">
        <f t="shared" si="662"/>
        <v>ASR_CMS_19</v>
      </c>
      <c r="AB3845" s="957">
        <f t="shared" si="663"/>
        <v>45406</v>
      </c>
      <c r="AC3845" t="str">
        <f t="shared" si="664"/>
        <v>Unaudited</v>
      </c>
    </row>
    <row r="3846" spans="1:29" x14ac:dyDescent="0.25">
      <c r="A3846" t="s">
        <v>421</v>
      </c>
      <c r="B3846" t="s">
        <v>1380</v>
      </c>
      <c r="C3846" t="s">
        <v>1381</v>
      </c>
      <c r="D3846">
        <v>1900</v>
      </c>
      <c r="E3846" s="957">
        <v>1</v>
      </c>
      <c r="F3846" t="s">
        <v>441</v>
      </c>
      <c r="G3846" s="957">
        <v>274</v>
      </c>
      <c r="H3846" t="s">
        <v>390</v>
      </c>
      <c r="I3846" s="937" t="s">
        <v>489</v>
      </c>
      <c r="J3846" s="937" t="s">
        <v>445</v>
      </c>
      <c r="K3846" s="937" t="s">
        <v>450</v>
      </c>
      <c r="L3846" s="937" t="s">
        <v>109</v>
      </c>
      <c r="M3846" s="958" t="s">
        <v>161</v>
      </c>
      <c r="N3846" s="678">
        <f t="shared" ca="1" si="661"/>
        <v>4538454.9495202368</v>
      </c>
      <c r="O3846" s="678">
        <f t="shared" ca="1" si="661"/>
        <v>2257962.7763146171</v>
      </c>
      <c r="P3846" s="678">
        <f t="shared" ca="1" si="661"/>
        <v>64736.283154946308</v>
      </c>
      <c r="Q3846" s="678">
        <f t="shared" ca="1" si="661"/>
        <v>1451121.714281834</v>
      </c>
      <c r="R3846" s="678">
        <f t="shared" ca="1" si="661"/>
        <v>133171.31557042536</v>
      </c>
      <c r="S3846" s="678">
        <f t="shared" ca="1" si="661"/>
        <v>1596.9112930547217</v>
      </c>
      <c r="T3846" s="678">
        <f t="shared" ca="1" si="661"/>
        <v>202437.11773869902</v>
      </c>
      <c r="U3846" s="678">
        <f t="shared" ca="1" si="661"/>
        <v>0</v>
      </c>
      <c r="V3846" s="678">
        <f t="shared" ca="1" si="661"/>
        <v>19203.295625227653</v>
      </c>
      <c r="W3846" s="678">
        <f t="shared" ca="1" si="660"/>
        <v>408225.53554143285</v>
      </c>
      <c r="X3846" s="678">
        <f t="shared" ca="1" si="661"/>
        <v>0</v>
      </c>
      <c r="Y3846" s="678">
        <f t="shared" ca="1" si="661"/>
        <v>0</v>
      </c>
      <c r="Z3846" s="678">
        <f t="shared" ca="1" si="661"/>
        <v>0</v>
      </c>
      <c r="AA3846" t="str">
        <f t="shared" si="662"/>
        <v>ASR_CMS_19</v>
      </c>
      <c r="AB3846" s="957">
        <f t="shared" si="663"/>
        <v>45406</v>
      </c>
      <c r="AC3846" t="str">
        <f t="shared" si="664"/>
        <v>Unaudited</v>
      </c>
    </row>
    <row r="3847" spans="1:29" x14ac:dyDescent="0.25">
      <c r="A3847" t="s">
        <v>421</v>
      </c>
      <c r="B3847" t="s">
        <v>1380</v>
      </c>
      <c r="C3847" t="s">
        <v>1381</v>
      </c>
      <c r="D3847">
        <v>1900</v>
      </c>
      <c r="E3847" s="957">
        <v>1</v>
      </c>
      <c r="F3847" t="s">
        <v>441</v>
      </c>
      <c r="G3847" s="957">
        <v>274</v>
      </c>
      <c r="H3847" t="s">
        <v>390</v>
      </c>
      <c r="I3847" s="958" t="s">
        <v>489</v>
      </c>
      <c r="J3847" s="958" t="s">
        <v>445</v>
      </c>
      <c r="K3847" s="958" t="s">
        <v>450</v>
      </c>
      <c r="L3847" s="937" t="s">
        <v>110</v>
      </c>
      <c r="M3847" s="958" t="s">
        <v>135</v>
      </c>
      <c r="N3847" s="678">
        <f t="shared" ca="1" si="661"/>
        <v>36527.796572292878</v>
      </c>
      <c r="O3847" s="678">
        <f t="shared" ca="1" si="661"/>
        <v>22453.781257878429</v>
      </c>
      <c r="P3847" s="678">
        <f t="shared" ca="1" si="661"/>
        <v>2511.1522172884893</v>
      </c>
      <c r="Q3847" s="678">
        <f t="shared" ca="1" si="661"/>
        <v>8463.721458789254</v>
      </c>
      <c r="R3847" s="678">
        <f t="shared" ca="1" si="661"/>
        <v>1221.7631835506072</v>
      </c>
      <c r="S3847" s="678">
        <f t="shared" ca="1" si="661"/>
        <v>25.954138953315343</v>
      </c>
      <c r="T3847" s="678">
        <f t="shared" ca="1" si="661"/>
        <v>1014.7335754244131</v>
      </c>
      <c r="U3847" s="678">
        <f t="shared" ca="1" si="661"/>
        <v>0</v>
      </c>
      <c r="V3847" s="678">
        <f t="shared" ca="1" si="661"/>
        <v>161.13194600183274</v>
      </c>
      <c r="W3847" s="678">
        <f t="shared" ca="1" si="660"/>
        <v>675.55879440653575</v>
      </c>
      <c r="X3847" s="678">
        <f t="shared" ca="1" si="661"/>
        <v>0</v>
      </c>
      <c r="Y3847" s="678">
        <f t="shared" ca="1" si="661"/>
        <v>0</v>
      </c>
      <c r="Z3847" s="678">
        <f t="shared" ca="1" si="661"/>
        <v>0</v>
      </c>
      <c r="AA3847" t="str">
        <f t="shared" si="662"/>
        <v>ASR_CMS_19</v>
      </c>
      <c r="AB3847" s="957">
        <f t="shared" si="663"/>
        <v>45406</v>
      </c>
      <c r="AC3847" t="str">
        <f t="shared" si="664"/>
        <v>Unaudited</v>
      </c>
    </row>
    <row r="3848" spans="1:29" x14ac:dyDescent="0.25">
      <c r="A3848" t="s">
        <v>421</v>
      </c>
      <c r="B3848" t="s">
        <v>1380</v>
      </c>
      <c r="C3848" t="s">
        <v>1381</v>
      </c>
      <c r="D3848">
        <v>1900</v>
      </c>
      <c r="E3848" s="957">
        <v>1</v>
      </c>
      <c r="F3848" t="s">
        <v>441</v>
      </c>
      <c r="G3848" s="957">
        <v>274</v>
      </c>
      <c r="H3848" t="s">
        <v>390</v>
      </c>
      <c r="I3848" s="958" t="s">
        <v>489</v>
      </c>
      <c r="J3848" s="958" t="s">
        <v>445</v>
      </c>
      <c r="K3848" s="958" t="s">
        <v>450</v>
      </c>
      <c r="L3848" s="937" t="s">
        <v>111</v>
      </c>
      <c r="M3848" s="958" t="s">
        <v>163</v>
      </c>
      <c r="N3848" s="678">
        <f t="shared" ca="1" si="661"/>
        <v>67885.598370480904</v>
      </c>
      <c r="O3848" s="678">
        <f t="shared" ca="1" si="661"/>
        <v>11149.002585558816</v>
      </c>
      <c r="P3848" s="678">
        <f t="shared" ca="1" si="661"/>
        <v>576.16756105351533</v>
      </c>
      <c r="Q3848" s="678">
        <f t="shared" ca="1" si="661"/>
        <v>17849.388347667355</v>
      </c>
      <c r="R3848" s="678">
        <f t="shared" ca="1" si="661"/>
        <v>2050.4315225333085</v>
      </c>
      <c r="S3848" s="678">
        <f t="shared" ca="1" si="661"/>
        <v>27.277631446839639</v>
      </c>
      <c r="T3848" s="678">
        <f t="shared" ca="1" si="661"/>
        <v>1631.8032901557826</v>
      </c>
      <c r="U3848" s="678">
        <f t="shared" ca="1" si="661"/>
        <v>0</v>
      </c>
      <c r="V3848" s="678">
        <f t="shared" ca="1" si="661"/>
        <v>233.27484475025082</v>
      </c>
      <c r="W3848" s="678">
        <f t="shared" ca="1" si="660"/>
        <v>34368.25258731503</v>
      </c>
      <c r="X3848" s="678">
        <f t="shared" ca="1" si="661"/>
        <v>0</v>
      </c>
      <c r="Y3848" s="678">
        <f t="shared" ca="1" si="661"/>
        <v>0</v>
      </c>
      <c r="Z3848" s="678">
        <f t="shared" ca="1" si="661"/>
        <v>0</v>
      </c>
      <c r="AA3848" t="str">
        <f t="shared" si="662"/>
        <v>ASR_CMS_19</v>
      </c>
      <c r="AB3848" s="957">
        <f t="shared" si="663"/>
        <v>45406</v>
      </c>
      <c r="AC3848" t="str">
        <f t="shared" si="664"/>
        <v>Unaudited</v>
      </c>
    </row>
    <row r="3849" spans="1:29" x14ac:dyDescent="0.25">
      <c r="A3849" t="s">
        <v>421</v>
      </c>
      <c r="B3849" t="s">
        <v>1380</v>
      </c>
      <c r="C3849" t="s">
        <v>1381</v>
      </c>
      <c r="D3849">
        <v>1900</v>
      </c>
      <c r="E3849" s="957">
        <v>1</v>
      </c>
      <c r="F3849" t="s">
        <v>441</v>
      </c>
      <c r="G3849" s="957">
        <v>274</v>
      </c>
      <c r="H3849" t="s">
        <v>390</v>
      </c>
      <c r="I3849" s="958" t="s">
        <v>489</v>
      </c>
      <c r="J3849" s="958" t="s">
        <v>445</v>
      </c>
      <c r="K3849" s="958" t="s">
        <v>450</v>
      </c>
      <c r="L3849" s="937" t="s">
        <v>112</v>
      </c>
      <c r="M3849" s="958" t="s">
        <v>464</v>
      </c>
      <c r="N3849" s="678">
        <f t="shared" ca="1" si="661"/>
        <v>419691.62644274707</v>
      </c>
      <c r="O3849" s="678">
        <f t="shared" ca="1" si="661"/>
        <v>84023.713766691479</v>
      </c>
      <c r="P3849" s="678">
        <f t="shared" ca="1" si="661"/>
        <v>9018.8963906000008</v>
      </c>
      <c r="Q3849" s="678">
        <f t="shared" ca="1" si="661"/>
        <v>122689.18117046691</v>
      </c>
      <c r="R3849" s="678">
        <f t="shared" ca="1" si="661"/>
        <v>15772.364833000989</v>
      </c>
      <c r="S3849" s="678">
        <f t="shared" ca="1" si="661"/>
        <v>326.72156438353585</v>
      </c>
      <c r="T3849" s="678">
        <f t="shared" ca="1" si="661"/>
        <v>11120.398894275753</v>
      </c>
      <c r="U3849" s="678">
        <f t="shared" ca="1" si="661"/>
        <v>0</v>
      </c>
      <c r="V3849" s="678">
        <f t="shared" ca="1" si="661"/>
        <v>1599.3198489033853</v>
      </c>
      <c r="W3849" s="678">
        <f t="shared" ca="1" si="660"/>
        <v>175141.02997442501</v>
      </c>
      <c r="X3849" s="678">
        <f t="shared" ca="1" si="661"/>
        <v>0</v>
      </c>
      <c r="Y3849" s="678">
        <f t="shared" ca="1" si="661"/>
        <v>0</v>
      </c>
      <c r="Z3849" s="678">
        <f t="shared" ca="1" si="661"/>
        <v>0</v>
      </c>
      <c r="AA3849" t="str">
        <f t="shared" si="662"/>
        <v>ASR_CMS_19</v>
      </c>
      <c r="AB3849" s="957">
        <f t="shared" si="663"/>
        <v>45406</v>
      </c>
      <c r="AC3849" t="str">
        <f t="shared" si="664"/>
        <v>Unaudited</v>
      </c>
    </row>
    <row r="3850" spans="1:29" x14ac:dyDescent="0.25">
      <c r="A3850" t="s">
        <v>421</v>
      </c>
      <c r="B3850" t="s">
        <v>1380</v>
      </c>
      <c r="C3850" t="s">
        <v>1381</v>
      </c>
      <c r="D3850">
        <v>1900</v>
      </c>
      <c r="E3850" s="957">
        <v>1</v>
      </c>
      <c r="F3850" t="s">
        <v>441</v>
      </c>
      <c r="G3850" s="957">
        <v>274</v>
      </c>
      <c r="H3850" t="s">
        <v>390</v>
      </c>
      <c r="I3850" s="958" t="s">
        <v>489</v>
      </c>
      <c r="J3850" s="958" t="s">
        <v>445</v>
      </c>
      <c r="K3850" s="958" t="s">
        <v>6</v>
      </c>
      <c r="L3850" s="937" t="s">
        <v>118</v>
      </c>
      <c r="M3850" s="958" t="s">
        <v>189</v>
      </c>
      <c r="N3850" s="678">
        <f t="shared" ca="1" si="661"/>
        <v>104812.01769173956</v>
      </c>
      <c r="O3850" s="678">
        <f t="shared" ca="1" si="661"/>
        <v>35870.110303249443</v>
      </c>
      <c r="P3850" s="678">
        <f t="shared" ca="1" si="661"/>
        <v>4327.4387159032822</v>
      </c>
      <c r="Q3850" s="678">
        <f t="shared" ca="1" si="661"/>
        <v>29853.308299688069</v>
      </c>
      <c r="R3850" s="678">
        <f t="shared" ca="1" si="661"/>
        <v>9305.9689956127768</v>
      </c>
      <c r="S3850" s="678">
        <f t="shared" ca="1" si="661"/>
        <v>0</v>
      </c>
      <c r="T3850" s="678">
        <f t="shared" ca="1" si="661"/>
        <v>1975.5242099221925</v>
      </c>
      <c r="U3850" s="678">
        <f t="shared" ca="1" si="661"/>
        <v>0</v>
      </c>
      <c r="V3850" s="678">
        <f t="shared" ca="1" si="661"/>
        <v>1734.7768902814539</v>
      </c>
      <c r="W3850" s="678">
        <f t="shared" ca="1" si="660"/>
        <v>21744.890277082322</v>
      </c>
      <c r="X3850" s="678">
        <f t="shared" ca="1" si="661"/>
        <v>0</v>
      </c>
      <c r="Y3850" s="678">
        <f t="shared" ca="1" si="661"/>
        <v>0</v>
      </c>
      <c r="Z3850" s="678">
        <f t="shared" ca="1" si="661"/>
        <v>0</v>
      </c>
      <c r="AA3850" t="str">
        <f t="shared" si="662"/>
        <v>ASR_CMS_19</v>
      </c>
      <c r="AB3850" s="957">
        <f t="shared" si="663"/>
        <v>45406</v>
      </c>
      <c r="AC3850" t="str">
        <f t="shared" si="664"/>
        <v>Unaudited</v>
      </c>
    </row>
    <row r="3851" spans="1:29" x14ac:dyDescent="0.25">
      <c r="A3851" t="s">
        <v>421</v>
      </c>
      <c r="B3851" t="s">
        <v>1380</v>
      </c>
      <c r="C3851" t="s">
        <v>1381</v>
      </c>
      <c r="D3851">
        <v>1900</v>
      </c>
      <c r="E3851" s="957">
        <v>1</v>
      </c>
      <c r="F3851" t="s">
        <v>441</v>
      </c>
      <c r="G3851" s="957">
        <v>274</v>
      </c>
      <c r="H3851" t="s">
        <v>390</v>
      </c>
      <c r="I3851" s="958" t="s">
        <v>489</v>
      </c>
      <c r="J3851" s="958" t="s">
        <v>445</v>
      </c>
      <c r="K3851" s="958" t="s">
        <v>6</v>
      </c>
      <c r="L3851" s="953" t="s">
        <v>45</v>
      </c>
      <c r="M3851" s="958" t="s">
        <v>164</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ASR_CMS_19</v>
      </c>
      <c r="AB3851" s="957">
        <f t="shared" si="663"/>
        <v>45406</v>
      </c>
      <c r="AC3851" t="str">
        <f t="shared" si="664"/>
        <v>Unaudited</v>
      </c>
    </row>
    <row r="3852" spans="1:29" x14ac:dyDescent="0.25">
      <c r="A3852" t="s">
        <v>421</v>
      </c>
      <c r="B3852" t="s">
        <v>1380</v>
      </c>
      <c r="C3852" t="s">
        <v>1381</v>
      </c>
      <c r="D3852">
        <v>1900</v>
      </c>
      <c r="E3852" s="957">
        <v>1</v>
      </c>
      <c r="F3852" t="s">
        <v>441</v>
      </c>
      <c r="G3852" s="957">
        <v>274</v>
      </c>
      <c r="H3852" t="s">
        <v>390</v>
      </c>
      <c r="I3852" s="958" t="s">
        <v>489</v>
      </c>
      <c r="J3852" s="958" t="s">
        <v>445</v>
      </c>
      <c r="K3852" s="958" t="s">
        <v>6</v>
      </c>
      <c r="L3852" s="937" t="s">
        <v>46</v>
      </c>
      <c r="M3852" s="958" t="s">
        <v>165</v>
      </c>
      <c r="N3852" s="678">
        <f t="shared" ca="1" si="661"/>
        <v>21.092197059226617</v>
      </c>
      <c r="O3852" s="678">
        <f t="shared" ca="1" si="661"/>
        <v>16.909216330073054</v>
      </c>
      <c r="P3852" s="678">
        <f t="shared" ca="1" si="661"/>
        <v>0</v>
      </c>
      <c r="Q3852" s="678">
        <f t="shared" ca="1" si="661"/>
        <v>1.4297855924096137</v>
      </c>
      <c r="R3852" s="678">
        <f t="shared" ca="1" si="661"/>
        <v>2.7531951367439524</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ASR_CMS_19</v>
      </c>
      <c r="AB3852" s="957">
        <f t="shared" si="663"/>
        <v>45406</v>
      </c>
      <c r="AC3852" t="str">
        <f t="shared" si="664"/>
        <v>Unaudited</v>
      </c>
    </row>
    <row r="3853" spans="1:29" x14ac:dyDescent="0.25">
      <c r="A3853" t="s">
        <v>421</v>
      </c>
      <c r="B3853" t="s">
        <v>1380</v>
      </c>
      <c r="C3853" t="s">
        <v>1381</v>
      </c>
      <c r="D3853">
        <v>1900</v>
      </c>
      <c r="E3853" s="957">
        <v>1</v>
      </c>
      <c r="F3853" t="s">
        <v>441</v>
      </c>
      <c r="G3853" s="957">
        <v>274</v>
      </c>
      <c r="H3853" t="s">
        <v>390</v>
      </c>
      <c r="I3853" s="937" t="s">
        <v>489</v>
      </c>
      <c r="J3853" s="937" t="s">
        <v>445</v>
      </c>
      <c r="K3853" s="937" t="s">
        <v>6</v>
      </c>
      <c r="L3853" s="937" t="s">
        <v>166</v>
      </c>
      <c r="M3853" s="958" t="s">
        <v>462</v>
      </c>
      <c r="N3853" s="678">
        <f t="shared" ca="1" si="661"/>
        <v>205227.24205640188</v>
      </c>
      <c r="O3853" s="678">
        <f t="shared" ca="1" si="661"/>
        <v>41087.20297765336</v>
      </c>
      <c r="P3853" s="678">
        <f t="shared" ca="1" si="661"/>
        <v>4410.1981455371551</v>
      </c>
      <c r="Q3853" s="678">
        <f t="shared" ca="1" si="661"/>
        <v>59994.435665034682</v>
      </c>
      <c r="R3853" s="678">
        <f t="shared" ca="1" si="661"/>
        <v>7712.6126218430627</v>
      </c>
      <c r="S3853" s="678">
        <f t="shared" ca="1" si="661"/>
        <v>159.76531661380011</v>
      </c>
      <c r="T3853" s="678">
        <f t="shared" ca="1" si="661"/>
        <v>5437.8230392228352</v>
      </c>
      <c r="U3853" s="678">
        <f t="shared" ca="1" si="661"/>
        <v>0</v>
      </c>
      <c r="V3853" s="678">
        <f t="shared" ca="1" si="661"/>
        <v>782.05992466060877</v>
      </c>
      <c r="W3853" s="678">
        <f t="shared" ca="1" si="660"/>
        <v>85643.144365836386</v>
      </c>
      <c r="X3853" s="678">
        <f t="shared" ca="1" si="661"/>
        <v>0</v>
      </c>
      <c r="Y3853" s="678">
        <f t="shared" ca="1" si="661"/>
        <v>0</v>
      </c>
      <c r="Z3853" s="678">
        <f t="shared" ca="1" si="661"/>
        <v>0</v>
      </c>
      <c r="AA3853" t="str">
        <f t="shared" si="662"/>
        <v>ASR_CMS_19</v>
      </c>
      <c r="AB3853" s="957">
        <f t="shared" si="663"/>
        <v>45406</v>
      </c>
      <c r="AC3853" t="str">
        <f t="shared" si="664"/>
        <v>Unaudited</v>
      </c>
    </row>
    <row r="3854" spans="1:29" x14ac:dyDescent="0.25">
      <c r="A3854" t="s">
        <v>421</v>
      </c>
      <c r="B3854" t="s">
        <v>1380</v>
      </c>
      <c r="C3854" t="s">
        <v>1381</v>
      </c>
      <c r="D3854">
        <v>1900</v>
      </c>
      <c r="E3854" s="957">
        <v>1</v>
      </c>
      <c r="F3854" t="s">
        <v>441</v>
      </c>
      <c r="G3854" s="957">
        <v>274</v>
      </c>
      <c r="H3854" t="s">
        <v>390</v>
      </c>
      <c r="I3854" s="958" t="s">
        <v>489</v>
      </c>
      <c r="J3854" s="958" t="s">
        <v>445</v>
      </c>
      <c r="K3854" s="958" t="s">
        <v>435</v>
      </c>
      <c r="L3854" s="937" t="s">
        <v>121</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ASR_CMS_19</v>
      </c>
      <c r="AB3854" s="957">
        <f t="shared" si="663"/>
        <v>45406</v>
      </c>
      <c r="AC3854" t="str">
        <f t="shared" si="664"/>
        <v>Unaudited</v>
      </c>
    </row>
    <row r="3855" spans="1:29" x14ac:dyDescent="0.25">
      <c r="A3855" t="s">
        <v>421</v>
      </c>
      <c r="B3855" t="s">
        <v>1380</v>
      </c>
      <c r="C3855" t="s">
        <v>1381</v>
      </c>
      <c r="D3855">
        <v>1900</v>
      </c>
      <c r="E3855" s="957">
        <v>1</v>
      </c>
      <c r="F3855" t="s">
        <v>441</v>
      </c>
      <c r="G3855" s="957">
        <v>274</v>
      </c>
      <c r="H3855" t="s">
        <v>390</v>
      </c>
      <c r="I3855" s="937" t="s">
        <v>489</v>
      </c>
      <c r="J3855" s="937" t="s">
        <v>445</v>
      </c>
      <c r="K3855" s="937" t="s">
        <v>435</v>
      </c>
      <c r="L3855" s="937" t="s">
        <v>938</v>
      </c>
      <c r="M3855" s="937" t="s">
        <v>930</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ASR_CMS_19</v>
      </c>
      <c r="AB3855" s="957">
        <f t="shared" si="663"/>
        <v>45406</v>
      </c>
      <c r="AC3855" t="str">
        <f t="shared" si="664"/>
        <v>Unaudited</v>
      </c>
    </row>
    <row r="3856" spans="1:29" x14ac:dyDescent="0.25">
      <c r="A3856" t="s">
        <v>421</v>
      </c>
      <c r="B3856" t="s">
        <v>1380</v>
      </c>
      <c r="C3856" t="s">
        <v>1381</v>
      </c>
      <c r="D3856">
        <v>1900</v>
      </c>
      <c r="E3856" s="957">
        <v>1</v>
      </c>
      <c r="F3856" t="s">
        <v>441</v>
      </c>
      <c r="G3856" s="957">
        <v>274</v>
      </c>
      <c r="H3856" t="s">
        <v>390</v>
      </c>
      <c r="I3856" s="937" t="s">
        <v>489</v>
      </c>
      <c r="J3856" s="937" t="s">
        <v>445</v>
      </c>
      <c r="K3856" s="937" t="s">
        <v>435</v>
      </c>
      <c r="L3856" s="937" t="s">
        <v>168</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ASR_CMS_19</v>
      </c>
      <c r="AB3856" s="957">
        <f t="shared" si="663"/>
        <v>45406</v>
      </c>
      <c r="AC3856" t="str">
        <f t="shared" si="664"/>
        <v>Unaudited</v>
      </c>
    </row>
    <row r="3857" spans="1:29" x14ac:dyDescent="0.25">
      <c r="A3857" t="s">
        <v>421</v>
      </c>
      <c r="B3857" t="s">
        <v>1380</v>
      </c>
      <c r="C3857" t="s">
        <v>1381</v>
      </c>
      <c r="D3857">
        <v>1900</v>
      </c>
      <c r="E3857" s="957">
        <v>1</v>
      </c>
      <c r="F3857" t="s">
        <v>441</v>
      </c>
      <c r="G3857" s="957">
        <v>274</v>
      </c>
      <c r="H3857" t="s">
        <v>390</v>
      </c>
      <c r="I3857" s="937" t="s">
        <v>489</v>
      </c>
      <c r="J3857" s="937" t="s">
        <v>445</v>
      </c>
      <c r="K3857" s="937" t="s">
        <v>435</v>
      </c>
      <c r="L3857" s="937" t="s">
        <v>169</v>
      </c>
      <c r="M3857" s="958" t="s">
        <v>330</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ASR_CMS_19</v>
      </c>
      <c r="AB3857" s="957">
        <f t="shared" si="663"/>
        <v>45406</v>
      </c>
      <c r="AC3857" t="str">
        <f t="shared" si="664"/>
        <v>Unaudited</v>
      </c>
    </row>
    <row r="3858" spans="1:29" x14ac:dyDescent="0.25">
      <c r="A3858" t="s">
        <v>421</v>
      </c>
      <c r="B3858" t="s">
        <v>1380</v>
      </c>
      <c r="C3858" t="s">
        <v>1381</v>
      </c>
      <c r="D3858">
        <v>1900</v>
      </c>
      <c r="E3858" s="957">
        <v>1</v>
      </c>
      <c r="F3858" t="s">
        <v>441</v>
      </c>
      <c r="G3858" s="957">
        <v>274</v>
      </c>
      <c r="H3858" t="s">
        <v>390</v>
      </c>
      <c r="I3858" s="937" t="s">
        <v>489</v>
      </c>
      <c r="J3858" s="937" t="s">
        <v>451</v>
      </c>
      <c r="K3858" s="937" t="s">
        <v>436</v>
      </c>
      <c r="L3858" s="937" t="s">
        <v>122</v>
      </c>
      <c r="M3858" s="958" t="s">
        <v>27</v>
      </c>
      <c r="N3858" s="678">
        <f t="shared" ca="1" si="666"/>
        <v>2771418.8654437275</v>
      </c>
      <c r="O3858" s="678">
        <f t="shared" ca="1" si="665"/>
        <v>61.104968856559772</v>
      </c>
      <c r="P3858" s="678">
        <f t="shared" ca="1" si="665"/>
        <v>2771357.7604748709</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ASR_CMS_19</v>
      </c>
      <c r="AB3858" s="957">
        <f t="shared" si="663"/>
        <v>45406</v>
      </c>
      <c r="AC3858" t="str">
        <f t="shared" si="664"/>
        <v>Unaudited</v>
      </c>
    </row>
    <row r="3859" spans="1:29" x14ac:dyDescent="0.25">
      <c r="A3859" t="s">
        <v>421</v>
      </c>
      <c r="B3859" t="s">
        <v>1380</v>
      </c>
      <c r="C3859" t="s">
        <v>1381</v>
      </c>
      <c r="D3859">
        <v>1900</v>
      </c>
      <c r="E3859" s="957">
        <v>1</v>
      </c>
      <c r="F3859" t="s">
        <v>441</v>
      </c>
      <c r="G3859" s="957">
        <v>274</v>
      </c>
      <c r="H3859" t="s">
        <v>390</v>
      </c>
      <c r="I3859" s="937" t="s">
        <v>489</v>
      </c>
      <c r="J3859" s="937" t="s">
        <v>451</v>
      </c>
      <c r="K3859" s="937" t="s">
        <v>436</v>
      </c>
      <c r="L3859" s="943" t="s">
        <v>123</v>
      </c>
      <c r="M3859" s="959" t="s">
        <v>98</v>
      </c>
      <c r="N3859" s="678">
        <f t="shared" ca="1" si="666"/>
        <v>345589.2748158623</v>
      </c>
      <c r="O3859" s="678">
        <f t="shared" ca="1" si="665"/>
        <v>31769.7887264493</v>
      </c>
      <c r="P3859" s="678">
        <f t="shared" ca="1" si="665"/>
        <v>313819.486089413</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ASR_CMS_19</v>
      </c>
      <c r="AB3859" s="957">
        <f t="shared" si="663"/>
        <v>45406</v>
      </c>
      <c r="AC3859" t="str">
        <f t="shared" si="664"/>
        <v>Unaudited</v>
      </c>
    </row>
    <row r="3860" spans="1:29" x14ac:dyDescent="0.25">
      <c r="A3860" t="s">
        <v>421</v>
      </c>
      <c r="B3860" t="s">
        <v>1380</v>
      </c>
      <c r="C3860" t="s">
        <v>1381</v>
      </c>
      <c r="D3860">
        <v>1900</v>
      </c>
      <c r="E3860" s="957">
        <v>1</v>
      </c>
      <c r="F3860" t="s">
        <v>441</v>
      </c>
      <c r="G3860" s="957">
        <v>274</v>
      </c>
      <c r="H3860" t="s">
        <v>390</v>
      </c>
      <c r="I3860" s="937" t="s">
        <v>489</v>
      </c>
      <c r="J3860" s="937" t="s">
        <v>451</v>
      </c>
      <c r="K3860" s="937" t="s">
        <v>436</v>
      </c>
      <c r="L3860" s="937" t="s">
        <v>124</v>
      </c>
      <c r="M3860" s="958" t="s">
        <v>99</v>
      </c>
      <c r="N3860" s="678">
        <f t="shared" ca="1" si="666"/>
        <v>280550.06366486719</v>
      </c>
      <c r="O3860" s="678">
        <f t="shared" ca="1" si="665"/>
        <v>50687.787785152846</v>
      </c>
      <c r="P3860" s="678">
        <f t="shared" ca="1" si="665"/>
        <v>229862.27587971438</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ASR_CMS_19</v>
      </c>
      <c r="AB3860" s="957">
        <f t="shared" si="663"/>
        <v>45406</v>
      </c>
      <c r="AC3860" t="str">
        <f t="shared" si="664"/>
        <v>Unaudited</v>
      </c>
    </row>
    <row r="3861" spans="1:29" x14ac:dyDescent="0.25">
      <c r="A3861" t="s">
        <v>421</v>
      </c>
      <c r="B3861" t="s">
        <v>1380</v>
      </c>
      <c r="C3861" t="s">
        <v>1381</v>
      </c>
      <c r="D3861">
        <v>1900</v>
      </c>
      <c r="E3861" s="957">
        <v>1</v>
      </c>
      <c r="F3861" t="s">
        <v>441</v>
      </c>
      <c r="G3861" s="957">
        <v>274</v>
      </c>
      <c r="H3861" t="s">
        <v>390</v>
      </c>
      <c r="I3861" s="937" t="s">
        <v>489</v>
      </c>
      <c r="J3861" s="937" t="s">
        <v>451</v>
      </c>
      <c r="K3861" s="937" t="s">
        <v>436</v>
      </c>
      <c r="L3861" s="937" t="s">
        <v>125</v>
      </c>
      <c r="M3861" s="958" t="s">
        <v>100</v>
      </c>
      <c r="N3861" s="678">
        <f t="shared" ca="1" si="666"/>
        <v>16619.283194366348</v>
      </c>
      <c r="O3861" s="678">
        <f t="shared" ca="1" si="665"/>
        <v>15466.608625259994</v>
      </c>
      <c r="P3861" s="678">
        <f t="shared" ca="1" si="665"/>
        <v>1152.6745691063529</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ASR_CMS_19</v>
      </c>
      <c r="AB3861" s="957">
        <f t="shared" si="663"/>
        <v>45406</v>
      </c>
      <c r="AC3861" t="str">
        <f t="shared" si="664"/>
        <v>Unaudited</v>
      </c>
    </row>
    <row r="3862" spans="1:29" x14ac:dyDescent="0.25">
      <c r="A3862" t="s">
        <v>421</v>
      </c>
      <c r="B3862" t="s">
        <v>1380</v>
      </c>
      <c r="C3862" t="s">
        <v>1381</v>
      </c>
      <c r="D3862">
        <v>1900</v>
      </c>
      <c r="E3862" s="957">
        <v>1</v>
      </c>
      <c r="F3862" t="s">
        <v>441</v>
      </c>
      <c r="G3862" s="957">
        <v>274</v>
      </c>
      <c r="H3862" t="s">
        <v>390</v>
      </c>
      <c r="I3862" s="937" t="s">
        <v>489</v>
      </c>
      <c r="J3862" s="937" t="s">
        <v>451</v>
      </c>
      <c r="K3862" s="937" t="s">
        <v>436</v>
      </c>
      <c r="L3862" s="937" t="s">
        <v>126</v>
      </c>
      <c r="M3862" s="958" t="s">
        <v>101</v>
      </c>
      <c r="N3862" s="678">
        <f t="shared" ca="1" si="666"/>
        <v>344561.13733533444</v>
      </c>
      <c r="O3862" s="678">
        <f t="shared" ca="1" si="665"/>
        <v>54999.604328450856</v>
      </c>
      <c r="P3862" s="678">
        <f t="shared" ca="1" si="665"/>
        <v>289561.53300688358</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ASR_CMS_19</v>
      </c>
      <c r="AB3862" s="957">
        <f t="shared" si="663"/>
        <v>45406</v>
      </c>
      <c r="AC3862" t="str">
        <f t="shared" si="664"/>
        <v>Unaudited</v>
      </c>
    </row>
    <row r="3863" spans="1:29" x14ac:dyDescent="0.25">
      <c r="A3863" t="s">
        <v>421</v>
      </c>
      <c r="B3863" t="s">
        <v>1380</v>
      </c>
      <c r="C3863" t="s">
        <v>1381</v>
      </c>
      <c r="D3863">
        <v>1900</v>
      </c>
      <c r="E3863" s="957">
        <v>1</v>
      </c>
      <c r="F3863" t="s">
        <v>441</v>
      </c>
      <c r="G3863" s="957">
        <v>274</v>
      </c>
      <c r="H3863" t="s">
        <v>390</v>
      </c>
      <c r="I3863" s="937" t="s">
        <v>489</v>
      </c>
      <c r="J3863" s="937" t="s">
        <v>451</v>
      </c>
      <c r="K3863" s="937" t="s">
        <v>436</v>
      </c>
      <c r="L3863" s="937" t="s">
        <v>127</v>
      </c>
      <c r="M3863" s="958" t="s">
        <v>28</v>
      </c>
      <c r="N3863" s="678">
        <f t="shared" ca="1" si="666"/>
        <v>15971.739483531588</v>
      </c>
      <c r="O3863" s="678">
        <f t="shared" ca="1" si="665"/>
        <v>15971.739483531588</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ASR_CMS_19</v>
      </c>
      <c r="AB3863" s="957">
        <f t="shared" si="663"/>
        <v>45406</v>
      </c>
      <c r="AC3863" t="str">
        <f t="shared" si="664"/>
        <v>Unaudited</v>
      </c>
    </row>
    <row r="3864" spans="1:29" x14ac:dyDescent="0.25">
      <c r="A3864" t="s">
        <v>421</v>
      </c>
      <c r="B3864" t="s">
        <v>1380</v>
      </c>
      <c r="C3864" t="s">
        <v>1381</v>
      </c>
      <c r="D3864">
        <v>1900</v>
      </c>
      <c r="E3864" s="957">
        <v>1</v>
      </c>
      <c r="F3864" t="s">
        <v>441</v>
      </c>
      <c r="G3864" s="957">
        <v>274</v>
      </c>
      <c r="H3864" t="s">
        <v>390</v>
      </c>
      <c r="I3864" s="937" t="s">
        <v>489</v>
      </c>
      <c r="J3864" s="937" t="s">
        <v>437</v>
      </c>
      <c r="K3864" s="937" t="s">
        <v>437</v>
      </c>
      <c r="L3864" s="937" t="s">
        <v>129</v>
      </c>
      <c r="M3864" s="958" t="s">
        <v>327</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ASR_CMS_19</v>
      </c>
      <c r="AB3864" s="957">
        <f t="shared" si="663"/>
        <v>45406</v>
      </c>
      <c r="AC3864" t="str">
        <f t="shared" si="664"/>
        <v>Unaudited</v>
      </c>
    </row>
    <row r="3865" spans="1:29" x14ac:dyDescent="0.25">
      <c r="A3865" t="s">
        <v>421</v>
      </c>
      <c r="B3865" t="s">
        <v>1380</v>
      </c>
      <c r="C3865" t="s">
        <v>1381</v>
      </c>
      <c r="D3865">
        <v>1900</v>
      </c>
      <c r="E3865" s="957">
        <v>1</v>
      </c>
      <c r="F3865" t="s">
        <v>441</v>
      </c>
      <c r="G3865" s="957">
        <v>274</v>
      </c>
      <c r="H3865" t="s">
        <v>390</v>
      </c>
      <c r="I3865" s="937" t="s">
        <v>489</v>
      </c>
      <c r="J3865" s="937" t="s">
        <v>437</v>
      </c>
      <c r="K3865" s="937" t="s">
        <v>437</v>
      </c>
      <c r="L3865" s="937" t="s">
        <v>130</v>
      </c>
      <c r="M3865" s="958" t="s">
        <v>326</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ASR_CMS_19</v>
      </c>
      <c r="AB3865" s="957">
        <f t="shared" si="663"/>
        <v>45406</v>
      </c>
      <c r="AC3865" t="str">
        <f t="shared" si="664"/>
        <v>Unaudited</v>
      </c>
    </row>
    <row r="3866" spans="1:29" ht="30" x14ac:dyDescent="0.25">
      <c r="A3866" t="s">
        <v>421</v>
      </c>
      <c r="B3866" t="s">
        <v>1380</v>
      </c>
      <c r="C3866" t="s">
        <v>1381</v>
      </c>
      <c r="D3866">
        <v>1900</v>
      </c>
      <c r="E3866" s="957">
        <v>1</v>
      </c>
      <c r="F3866" t="s">
        <v>441</v>
      </c>
      <c r="G3866" s="957">
        <v>274</v>
      </c>
      <c r="H3866" t="s">
        <v>390</v>
      </c>
      <c r="I3866" s="937" t="s">
        <v>489</v>
      </c>
      <c r="J3866" s="937" t="s">
        <v>437</v>
      </c>
      <c r="K3866" s="937" t="s">
        <v>437</v>
      </c>
      <c r="L3866" s="937" t="s">
        <v>131</v>
      </c>
      <c r="M3866" s="958" t="s">
        <v>180</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ASR_CMS_19</v>
      </c>
      <c r="AB3866" s="957">
        <f t="shared" si="663"/>
        <v>45406</v>
      </c>
      <c r="AC3866" t="str">
        <f t="shared" si="664"/>
        <v>Unaudited</v>
      </c>
    </row>
    <row r="3867" spans="1:29" x14ac:dyDescent="0.25">
      <c r="A3867" t="s">
        <v>421</v>
      </c>
      <c r="B3867" t="s">
        <v>1380</v>
      </c>
      <c r="C3867" t="s">
        <v>1381</v>
      </c>
      <c r="D3867">
        <v>1900</v>
      </c>
      <c r="E3867" s="957">
        <v>1</v>
      </c>
      <c r="F3867" t="s">
        <v>441</v>
      </c>
      <c r="G3867" s="957">
        <v>274</v>
      </c>
      <c r="H3867" t="s">
        <v>390</v>
      </c>
      <c r="I3867" s="937" t="s">
        <v>489</v>
      </c>
      <c r="J3867" s="937" t="s">
        <v>437</v>
      </c>
      <c r="K3867" s="937" t="s">
        <v>437</v>
      </c>
      <c r="L3867" s="937" t="s">
        <v>132</v>
      </c>
      <c r="M3867" s="958" t="s">
        <v>495</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ASR_CMS_19</v>
      </c>
      <c r="AB3867" s="957">
        <f t="shared" si="663"/>
        <v>45406</v>
      </c>
      <c r="AC3867" t="str">
        <f t="shared" si="664"/>
        <v>Unaudited</v>
      </c>
    </row>
    <row r="3868" spans="1:29" x14ac:dyDescent="0.25">
      <c r="A3868" t="s">
        <v>421</v>
      </c>
      <c r="B3868" t="s">
        <v>1380</v>
      </c>
      <c r="C3868" t="s">
        <v>1381</v>
      </c>
      <c r="D3868">
        <v>1900</v>
      </c>
      <c r="E3868" s="957">
        <v>1</v>
      </c>
      <c r="F3868" t="s">
        <v>441</v>
      </c>
      <c r="G3868" s="957">
        <v>274</v>
      </c>
      <c r="H3868" t="s">
        <v>390</v>
      </c>
      <c r="I3868" s="937" t="s">
        <v>489</v>
      </c>
      <c r="J3868" s="937" t="s">
        <v>437</v>
      </c>
      <c r="K3868" s="937" t="s">
        <v>437</v>
      </c>
      <c r="L3868" s="937" t="s">
        <v>133</v>
      </c>
      <c r="M3868" s="958" t="s">
        <v>496</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ASR_CMS_19</v>
      </c>
      <c r="AB3868" s="957">
        <f t="shared" si="663"/>
        <v>45406</v>
      </c>
      <c r="AC3868" t="str">
        <f t="shared" si="664"/>
        <v>Unaudited</v>
      </c>
    </row>
    <row r="3869" spans="1:29" x14ac:dyDescent="0.25">
      <c r="A3869" t="s">
        <v>421</v>
      </c>
      <c r="B3869" t="s">
        <v>1380</v>
      </c>
      <c r="C3869" t="s">
        <v>1381</v>
      </c>
      <c r="D3869">
        <v>1900</v>
      </c>
      <c r="E3869" s="957">
        <v>1</v>
      </c>
      <c r="F3869" t="s">
        <v>441</v>
      </c>
      <c r="G3869" s="957">
        <v>274</v>
      </c>
      <c r="H3869" t="s">
        <v>390</v>
      </c>
      <c r="I3869" s="937" t="s">
        <v>489</v>
      </c>
      <c r="J3869" s="937" t="s">
        <v>437</v>
      </c>
      <c r="K3869" s="937" t="s">
        <v>437</v>
      </c>
      <c r="L3869" s="945" t="s">
        <v>134</v>
      </c>
      <c r="M3869" s="960" t="s">
        <v>497</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ASR_CMS_19</v>
      </c>
      <c r="AB3869" s="957">
        <f t="shared" si="663"/>
        <v>45406</v>
      </c>
      <c r="AC3869" t="str">
        <f t="shared" si="664"/>
        <v>Unaudited</v>
      </c>
    </row>
    <row r="3870" spans="1:29" x14ac:dyDescent="0.25">
      <c r="A3870" t="s">
        <v>421</v>
      </c>
      <c r="B3870" t="s">
        <v>1380</v>
      </c>
      <c r="C3870" t="s">
        <v>1381</v>
      </c>
      <c r="D3870">
        <v>1900</v>
      </c>
      <c r="E3870" s="957">
        <v>1</v>
      </c>
      <c r="F3870" t="s">
        <v>441</v>
      </c>
      <c r="G3870" s="957">
        <v>274</v>
      </c>
      <c r="H3870" t="s">
        <v>390</v>
      </c>
      <c r="I3870" s="937" t="s">
        <v>490</v>
      </c>
      <c r="J3870" s="937" t="s">
        <v>26</v>
      </c>
      <c r="K3870" s="937" t="s">
        <v>26</v>
      </c>
      <c r="L3870" s="947" t="s">
        <v>270</v>
      </c>
      <c r="M3870" s="961" t="s">
        <v>26</v>
      </c>
      <c r="N3870" s="678">
        <f t="shared" ca="1" si="666"/>
        <v>30163.165943105771</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ASR_CMS_19</v>
      </c>
      <c r="AB3870" s="957">
        <f t="shared" si="663"/>
        <v>45406</v>
      </c>
      <c r="AC3870" t="str">
        <f t="shared" si="664"/>
        <v>Unaudited</v>
      </c>
    </row>
    <row r="3871" spans="1:29" x14ac:dyDescent="0.25">
      <c r="A3871" t="s">
        <v>421</v>
      </c>
      <c r="B3871" t="s">
        <v>1380</v>
      </c>
      <c r="C3871" t="s">
        <v>1381</v>
      </c>
      <c r="D3871">
        <v>1900</v>
      </c>
      <c r="E3871" s="957">
        <v>1</v>
      </c>
      <c r="F3871" t="s">
        <v>442</v>
      </c>
      <c r="G3871" s="957">
        <v>366</v>
      </c>
      <c r="H3871" t="s">
        <v>390</v>
      </c>
      <c r="I3871" s="958" t="s">
        <v>433</v>
      </c>
      <c r="J3871" s="958" t="s">
        <v>433</v>
      </c>
      <c r="K3871" s="958" t="s">
        <v>433</v>
      </c>
      <c r="L3871" s="937"/>
      <c r="M3871" s="958" t="s">
        <v>433</v>
      </c>
      <c r="N3871" s="678">
        <f t="shared" ca="1" si="666"/>
        <v>25745.588172008</v>
      </c>
      <c r="O3871" s="678">
        <f t="shared" ca="1" si="665"/>
        <v>13676.958064511</v>
      </c>
      <c r="P3871" s="678">
        <f t="shared" ca="1" si="665"/>
        <v>1479.605376343</v>
      </c>
      <c r="Q3871" s="678">
        <f t="shared" ca="1" si="665"/>
        <v>8056.3419354609996</v>
      </c>
      <c r="R3871" s="678">
        <f t="shared" ca="1" si="665"/>
        <v>1150.6473118240001</v>
      </c>
      <c r="S3871" s="678">
        <f t="shared" ca="1" si="665"/>
        <v>19</v>
      </c>
      <c r="T3871" s="678">
        <f t="shared" ca="1" si="665"/>
        <v>606.93870967700002</v>
      </c>
      <c r="U3871" s="678">
        <f t="shared" ca="1" si="665"/>
        <v>0</v>
      </c>
      <c r="V3871" s="678">
        <f t="shared" ca="1" si="665"/>
        <v>138.93548386999998</v>
      </c>
      <c r="W3871" s="678">
        <f t="shared" ca="1" si="660"/>
        <v>617.16129032200001</v>
      </c>
      <c r="X3871" s="678">
        <f t="shared" ca="1" si="665"/>
        <v>0</v>
      </c>
      <c r="Y3871" s="678">
        <f t="shared" ca="1" si="665"/>
        <v>0</v>
      </c>
      <c r="Z3871" s="678">
        <f t="shared" ca="1" si="665"/>
        <v>0</v>
      </c>
      <c r="AA3871" t="str">
        <f t="shared" si="662"/>
        <v>ASR_CMS_19</v>
      </c>
      <c r="AB3871" s="957">
        <f t="shared" si="663"/>
        <v>45406</v>
      </c>
      <c r="AC3871" t="str">
        <f t="shared" si="664"/>
        <v>Unaudited</v>
      </c>
    </row>
    <row r="3872" spans="1:29" x14ac:dyDescent="0.25">
      <c r="A3872" t="s">
        <v>421</v>
      </c>
      <c r="B3872" t="s">
        <v>1380</v>
      </c>
      <c r="C3872" t="s">
        <v>1381</v>
      </c>
      <c r="D3872">
        <v>1900</v>
      </c>
      <c r="E3872" s="957">
        <v>1</v>
      </c>
      <c r="F3872" t="s">
        <v>442</v>
      </c>
      <c r="G3872" s="957">
        <v>366</v>
      </c>
      <c r="H3872" t="s">
        <v>390</v>
      </c>
      <c r="I3872" s="937" t="s">
        <v>488</v>
      </c>
      <c r="J3872" s="937" t="s">
        <v>12</v>
      </c>
      <c r="K3872" s="937" t="s">
        <v>12</v>
      </c>
      <c r="L3872" s="937">
        <v>1.1000000000000001</v>
      </c>
      <c r="M3872" s="962" t="s">
        <v>12</v>
      </c>
      <c r="N3872" s="678">
        <f t="shared" ca="1" si="666"/>
        <v>51734953.123537615</v>
      </c>
      <c r="O3872" s="678">
        <f t="shared" ca="1" si="665"/>
        <v>18767907.910376348</v>
      </c>
      <c r="P3872" s="678">
        <f t="shared" ca="1" si="665"/>
        <v>2030357.3788069047</v>
      </c>
      <c r="Q3872" s="678">
        <f t="shared" ca="1" si="665"/>
        <v>11055125.46257961</v>
      </c>
      <c r="R3872" s="678">
        <f t="shared" ca="1" si="665"/>
        <v>1578948.7329808972</v>
      </c>
      <c r="S3872" s="678">
        <f t="shared" ca="1" si="665"/>
        <v>26072.47811835233</v>
      </c>
      <c r="T3872" s="678">
        <f t="shared" ca="1" si="665"/>
        <v>832857.41993848188</v>
      </c>
      <c r="U3872" s="678">
        <f t="shared" ca="1" si="665"/>
        <v>0</v>
      </c>
      <c r="V3872" s="678">
        <f t="shared" ca="1" si="665"/>
        <v>190651.24167831289</v>
      </c>
      <c r="W3872" s="678">
        <f t="shared" ca="1" si="660"/>
        <v>17253032.499058716</v>
      </c>
      <c r="X3872" s="678">
        <f t="shared" ca="1" si="665"/>
        <v>0</v>
      </c>
      <c r="Y3872" s="678">
        <f t="shared" ca="1" si="665"/>
        <v>0</v>
      </c>
      <c r="Z3872" s="678">
        <f t="shared" ca="1" si="665"/>
        <v>0</v>
      </c>
      <c r="AA3872" t="str">
        <f t="shared" si="662"/>
        <v>ASR_CMS_19</v>
      </c>
      <c r="AB3872" s="957">
        <f t="shared" si="663"/>
        <v>45406</v>
      </c>
      <c r="AC3872" t="str">
        <f t="shared" si="664"/>
        <v>Unaudited</v>
      </c>
    </row>
    <row r="3873" spans="1:29" x14ac:dyDescent="0.25">
      <c r="A3873" t="s">
        <v>421</v>
      </c>
      <c r="B3873" t="s">
        <v>1380</v>
      </c>
      <c r="C3873" t="s">
        <v>1381</v>
      </c>
      <c r="D3873">
        <v>1900</v>
      </c>
      <c r="E3873" s="957">
        <v>1</v>
      </c>
      <c r="F3873" t="s">
        <v>442</v>
      </c>
      <c r="G3873" s="957">
        <v>366</v>
      </c>
      <c r="H3873" t="s">
        <v>390</v>
      </c>
      <c r="I3873" s="937" t="s">
        <v>488</v>
      </c>
      <c r="J3873" s="937" t="s">
        <v>12</v>
      </c>
      <c r="K3873" s="937" t="s">
        <v>1323</v>
      </c>
      <c r="L3873" s="937" t="s">
        <v>1314</v>
      </c>
      <c r="M3873" s="962" t="s">
        <v>1323</v>
      </c>
      <c r="N3873" s="678">
        <f t="shared" ca="1" si="666"/>
        <v>675148.2950014642</v>
      </c>
      <c r="O3873" s="678">
        <f t="shared" ca="1" si="665"/>
        <v>238419.87527703287</v>
      </c>
      <c r="P3873" s="678">
        <f t="shared" ca="1" si="665"/>
        <v>26861.266816661391</v>
      </c>
      <c r="Q3873" s="678">
        <f t="shared" ca="1" si="665"/>
        <v>126720.65778987775</v>
      </c>
      <c r="R3873" s="678">
        <f t="shared" ca="1" si="665"/>
        <v>18157.772819917587</v>
      </c>
      <c r="S3873" s="678">
        <f t="shared" ca="1" si="665"/>
        <v>466.84425060459876</v>
      </c>
      <c r="T3873" s="678">
        <f t="shared" ca="1" si="665"/>
        <v>9614.9778740221864</v>
      </c>
      <c r="U3873" s="678">
        <f t="shared" ca="1" si="665"/>
        <v>0</v>
      </c>
      <c r="V3873" s="678">
        <f t="shared" ca="1" si="665"/>
        <v>2468.8514507670488</v>
      </c>
      <c r="W3873" s="678">
        <f t="shared" ca="1" si="660"/>
        <v>252438.04872258072</v>
      </c>
      <c r="X3873" s="678">
        <f t="shared" ca="1" si="665"/>
        <v>0</v>
      </c>
      <c r="Y3873" s="678">
        <f t="shared" ca="1" si="665"/>
        <v>0</v>
      </c>
      <c r="Z3873" s="678">
        <f t="shared" ca="1" si="665"/>
        <v>0</v>
      </c>
      <c r="AA3873" t="str">
        <f t="shared" si="662"/>
        <v>ASR_CMS_19</v>
      </c>
      <c r="AB3873" s="957">
        <f t="shared" si="663"/>
        <v>45406</v>
      </c>
      <c r="AC3873" t="str">
        <f t="shared" si="664"/>
        <v>Unaudited</v>
      </c>
    </row>
    <row r="3874" spans="1:29" x14ac:dyDescent="0.25">
      <c r="A3874" t="s">
        <v>421</v>
      </c>
      <c r="B3874" t="s">
        <v>1380</v>
      </c>
      <c r="C3874" t="s">
        <v>1381</v>
      </c>
      <c r="D3874">
        <v>1900</v>
      </c>
      <c r="E3874" s="957">
        <v>1</v>
      </c>
      <c r="F3874" t="s">
        <v>442</v>
      </c>
      <c r="G3874" s="957">
        <v>366</v>
      </c>
      <c r="H3874" t="s">
        <v>390</v>
      </c>
      <c r="I3874" s="937" t="s">
        <v>488</v>
      </c>
      <c r="J3874" s="937" t="s">
        <v>491</v>
      </c>
      <c r="K3874" s="937" t="s">
        <v>492</v>
      </c>
      <c r="L3874" s="937" t="s">
        <v>63</v>
      </c>
      <c r="M3874" s="962" t="s">
        <v>344</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ASR_CMS_19</v>
      </c>
      <c r="AB3874" s="957">
        <f t="shared" si="663"/>
        <v>45406</v>
      </c>
      <c r="AC3874" t="str">
        <f t="shared" si="664"/>
        <v>Unaudited</v>
      </c>
    </row>
    <row r="3875" spans="1:29" x14ac:dyDescent="0.25">
      <c r="A3875" t="s">
        <v>421</v>
      </c>
      <c r="B3875" t="s">
        <v>1380</v>
      </c>
      <c r="C3875" t="s">
        <v>1381</v>
      </c>
      <c r="D3875">
        <v>1900</v>
      </c>
      <c r="E3875" s="957">
        <v>1</v>
      </c>
      <c r="F3875" t="s">
        <v>442</v>
      </c>
      <c r="G3875" s="957">
        <v>366</v>
      </c>
      <c r="H3875" t="s">
        <v>390</v>
      </c>
      <c r="I3875" s="937" t="s">
        <v>488</v>
      </c>
      <c r="J3875" s="937" t="s">
        <v>491</v>
      </c>
      <c r="K3875" s="937" t="s">
        <v>1014</v>
      </c>
      <c r="L3875" s="937" t="s">
        <v>910</v>
      </c>
      <c r="M3875" s="962" t="s">
        <v>911</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ASR_CMS_19</v>
      </c>
      <c r="AB3875" s="957">
        <f t="shared" si="663"/>
        <v>45406</v>
      </c>
      <c r="AC3875" t="str">
        <f t="shared" si="664"/>
        <v>Unaudited</v>
      </c>
    </row>
    <row r="3876" spans="1:29" x14ac:dyDescent="0.25">
      <c r="A3876" t="s">
        <v>421</v>
      </c>
      <c r="B3876" t="s">
        <v>1380</v>
      </c>
      <c r="C3876" t="s">
        <v>1381</v>
      </c>
      <c r="D3876">
        <v>1900</v>
      </c>
      <c r="E3876" s="957">
        <v>1</v>
      </c>
      <c r="F3876" t="s">
        <v>442</v>
      </c>
      <c r="G3876" s="957">
        <v>366</v>
      </c>
      <c r="H3876" t="s">
        <v>390</v>
      </c>
      <c r="I3876" s="937" t="s">
        <v>488</v>
      </c>
      <c r="J3876" s="937" t="s">
        <v>13</v>
      </c>
      <c r="K3876" s="937" t="s">
        <v>493</v>
      </c>
      <c r="L3876" s="937" t="s">
        <v>95</v>
      </c>
      <c r="M3876" s="962" t="s">
        <v>147</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ASR_CMS_19</v>
      </c>
      <c r="AB3876" s="957">
        <f t="shared" si="663"/>
        <v>45406</v>
      </c>
      <c r="AC3876" t="str">
        <f t="shared" si="664"/>
        <v>Unaudited</v>
      </c>
    </row>
    <row r="3877" spans="1:29" x14ac:dyDescent="0.25">
      <c r="A3877" t="s">
        <v>421</v>
      </c>
      <c r="B3877" t="s">
        <v>1380</v>
      </c>
      <c r="C3877" t="s">
        <v>1381</v>
      </c>
      <c r="D3877">
        <v>1900</v>
      </c>
      <c r="E3877" s="957">
        <v>1</v>
      </c>
      <c r="F3877" t="s">
        <v>442</v>
      </c>
      <c r="G3877" s="957">
        <v>366</v>
      </c>
      <c r="H3877" t="s">
        <v>390</v>
      </c>
      <c r="I3877" s="937" t="s">
        <v>488</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ASR_CMS_19</v>
      </c>
      <c r="AB3877" s="957">
        <f t="shared" si="663"/>
        <v>45406</v>
      </c>
      <c r="AC3877" t="str">
        <f t="shared" si="664"/>
        <v>Unaudited</v>
      </c>
    </row>
    <row r="3878" spans="1:29" x14ac:dyDescent="0.25">
      <c r="A3878" t="s">
        <v>421</v>
      </c>
      <c r="B3878" t="s">
        <v>1380</v>
      </c>
      <c r="C3878" t="s">
        <v>1381</v>
      </c>
      <c r="D3878">
        <v>1900</v>
      </c>
      <c r="E3878" s="957">
        <v>1</v>
      </c>
      <c r="F3878" t="s">
        <v>442</v>
      </c>
      <c r="G3878" s="957">
        <v>366</v>
      </c>
      <c r="H3878" t="s">
        <v>390</v>
      </c>
      <c r="I3878" s="937" t="s">
        <v>489</v>
      </c>
      <c r="J3878" s="937" t="s">
        <v>445</v>
      </c>
      <c r="K3878" s="937" t="s">
        <v>0</v>
      </c>
      <c r="L3878" s="945">
        <v>2.1</v>
      </c>
      <c r="M3878" s="960" t="s">
        <v>148</v>
      </c>
      <c r="N3878" s="678">
        <f t="shared" ca="1" si="666"/>
        <v>4352039.5</v>
      </c>
      <c r="O3878" s="678">
        <f t="shared" ca="1" si="665"/>
        <v>691747.29999999993</v>
      </c>
      <c r="P3878" s="678">
        <f t="shared" ca="1" si="665"/>
        <v>96843.92</v>
      </c>
      <c r="Q3878" s="678">
        <f t="shared" ca="1" si="665"/>
        <v>1781445.8</v>
      </c>
      <c r="R3878" s="678">
        <f t="shared" ca="1" si="665"/>
        <v>219479.86</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35998.81</v>
      </c>
      <c r="U3878" s="678">
        <f t="shared" ca="1" si="667"/>
        <v>0</v>
      </c>
      <c r="V3878" s="678">
        <f t="shared" ca="1" si="667"/>
        <v>0</v>
      </c>
      <c r="W3878" s="678">
        <f t="shared" ca="1" si="660"/>
        <v>1526523.8099999998</v>
      </c>
      <c r="X3878" s="678">
        <f t="shared" ca="1" si="667"/>
        <v>0</v>
      </c>
      <c r="Y3878" s="678">
        <f t="shared" ca="1" si="667"/>
        <v>0</v>
      </c>
      <c r="Z3878" s="678">
        <f t="shared" ca="1" si="667"/>
        <v>0</v>
      </c>
      <c r="AA3878" t="str">
        <f t="shared" si="662"/>
        <v>ASR_CMS_19</v>
      </c>
      <c r="AB3878" s="957">
        <f t="shared" si="663"/>
        <v>45406</v>
      </c>
      <c r="AC3878" t="str">
        <f t="shared" si="664"/>
        <v>Unaudited</v>
      </c>
    </row>
    <row r="3879" spans="1:29" ht="30" x14ac:dyDescent="0.25">
      <c r="A3879" t="s">
        <v>421</v>
      </c>
      <c r="B3879" t="s">
        <v>1380</v>
      </c>
      <c r="C3879" t="s">
        <v>1381</v>
      </c>
      <c r="D3879">
        <v>1900</v>
      </c>
      <c r="E3879" s="957">
        <v>1</v>
      </c>
      <c r="F3879" t="s">
        <v>442</v>
      </c>
      <c r="G3879" s="957">
        <v>366</v>
      </c>
      <c r="H3879" t="s">
        <v>390</v>
      </c>
      <c r="I3879" s="962" t="s">
        <v>489</v>
      </c>
      <c r="J3879" s="962" t="s">
        <v>445</v>
      </c>
      <c r="K3879" s="962" t="s">
        <v>0</v>
      </c>
      <c r="L3879" s="937">
        <v>2.2000000000000002</v>
      </c>
      <c r="M3879" s="962" t="s">
        <v>149</v>
      </c>
      <c r="N3879" s="678">
        <f t="shared" ca="1" si="666"/>
        <v>571428.62223101081</v>
      </c>
      <c r="O3879" s="678">
        <f t="shared" ca="1" si="667"/>
        <v>87563.572119642806</v>
      </c>
      <c r="P3879" s="678">
        <f t="shared" ca="1" si="667"/>
        <v>12258.811235358517</v>
      </c>
      <c r="Q3879" s="678">
        <f t="shared" ca="1" si="667"/>
        <v>225501.07211916085</v>
      </c>
      <c r="R3879" s="678">
        <f t="shared" ca="1" si="667"/>
        <v>48316.086662219896</v>
      </c>
      <c r="S3879" s="678">
        <f t="shared" ca="1" si="667"/>
        <v>0</v>
      </c>
      <c r="T3879" s="678">
        <f t="shared" ca="1" si="667"/>
        <v>4556.8438007005134</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193232.23629392829</v>
      </c>
      <c r="X3879" s="678">
        <f t="shared" ca="1" si="667"/>
        <v>0</v>
      </c>
      <c r="Y3879" s="678">
        <f t="shared" ca="1" si="667"/>
        <v>0</v>
      </c>
      <c r="Z3879" s="678">
        <f t="shared" ca="1" si="667"/>
        <v>0</v>
      </c>
      <c r="AA3879" t="str">
        <f t="shared" si="662"/>
        <v>ASR_CMS_19</v>
      </c>
      <c r="AB3879" s="957">
        <f t="shared" si="663"/>
        <v>45406</v>
      </c>
      <c r="AC3879" t="str">
        <f t="shared" si="664"/>
        <v>Unaudited</v>
      </c>
    </row>
    <row r="3880" spans="1:29" x14ac:dyDescent="0.25">
      <c r="A3880" t="s">
        <v>421</v>
      </c>
      <c r="B3880" t="s">
        <v>1380</v>
      </c>
      <c r="C3880" t="s">
        <v>1381</v>
      </c>
      <c r="D3880">
        <v>1900</v>
      </c>
      <c r="E3880" s="957">
        <v>1</v>
      </c>
      <c r="F3880" t="s">
        <v>442</v>
      </c>
      <c r="G3880" s="957">
        <v>366</v>
      </c>
      <c r="H3880" t="s">
        <v>390</v>
      </c>
      <c r="I3880" s="937" t="s">
        <v>489</v>
      </c>
      <c r="J3880" s="937" t="s">
        <v>445</v>
      </c>
      <c r="K3880" s="937" t="s">
        <v>0</v>
      </c>
      <c r="L3880" s="943">
        <v>2.2999999999999998</v>
      </c>
      <c r="M3880" s="963" t="s">
        <v>150</v>
      </c>
      <c r="N3880" s="678">
        <f t="shared" ca="1" si="666"/>
        <v>368599.10999999993</v>
      </c>
      <c r="O3880" s="678">
        <f t="shared" ca="1" si="667"/>
        <v>165412.98999999996</v>
      </c>
      <c r="P3880" s="678">
        <f t="shared" ca="1" si="667"/>
        <v>25559.929999999997</v>
      </c>
      <c r="Q3880" s="678">
        <f t="shared" ca="1" si="667"/>
        <v>120567.31999999999</v>
      </c>
      <c r="R3880" s="678">
        <f t="shared" ca="1" si="667"/>
        <v>23335.9</v>
      </c>
      <c r="S3880" s="678">
        <f t="shared" ca="1" si="667"/>
        <v>236.11</v>
      </c>
      <c r="T3880" s="678">
        <f t="shared" ca="1" si="667"/>
        <v>5295.4699999999993</v>
      </c>
      <c r="U3880" s="678">
        <f t="shared" ca="1" si="667"/>
        <v>0</v>
      </c>
      <c r="V3880" s="678">
        <f t="shared" ca="1" si="667"/>
        <v>1747.1499999999999</v>
      </c>
      <c r="W3880" s="678">
        <f t="shared" ca="1" si="668"/>
        <v>26444.240000000005</v>
      </c>
      <c r="X3880" s="678">
        <f t="shared" ca="1" si="667"/>
        <v>0</v>
      </c>
      <c r="Y3880" s="678">
        <f t="shared" ca="1" si="667"/>
        <v>0</v>
      </c>
      <c r="Z3880" s="678">
        <f t="shared" ca="1" si="667"/>
        <v>0</v>
      </c>
      <c r="AA3880" t="str">
        <f t="shared" si="662"/>
        <v>ASR_CMS_19</v>
      </c>
      <c r="AB3880" s="957">
        <f t="shared" si="663"/>
        <v>45406</v>
      </c>
      <c r="AC3880" t="str">
        <f t="shared" si="664"/>
        <v>Unaudited</v>
      </c>
    </row>
    <row r="3881" spans="1:29" x14ac:dyDescent="0.25">
      <c r="A3881" t="s">
        <v>421</v>
      </c>
      <c r="B3881" t="s">
        <v>1380</v>
      </c>
      <c r="C3881" t="s">
        <v>1381</v>
      </c>
      <c r="D3881">
        <v>1900</v>
      </c>
      <c r="E3881" s="957">
        <v>1</v>
      </c>
      <c r="F3881" t="s">
        <v>442</v>
      </c>
      <c r="G3881" s="957">
        <v>366</v>
      </c>
      <c r="H3881" t="s">
        <v>390</v>
      </c>
      <c r="I3881" s="937" t="s">
        <v>489</v>
      </c>
      <c r="J3881" s="937" t="s">
        <v>445</v>
      </c>
      <c r="K3881" s="937" t="s">
        <v>0</v>
      </c>
      <c r="L3881" s="943">
        <v>2.4</v>
      </c>
      <c r="M3881" s="963" t="s">
        <v>151</v>
      </c>
      <c r="N3881" s="678">
        <f t="shared" ca="1" si="666"/>
        <v>1225438.6199999999</v>
      </c>
      <c r="O3881" s="678">
        <f t="shared" ca="1" si="667"/>
        <v>513810.99000000005</v>
      </c>
      <c r="P3881" s="678">
        <f t="shared" ca="1" si="667"/>
        <v>55000.15</v>
      </c>
      <c r="Q3881" s="678">
        <f t="shared" ca="1" si="667"/>
        <v>426436.68000000005</v>
      </c>
      <c r="R3881" s="678">
        <f t="shared" ca="1" si="667"/>
        <v>21441.629999999997</v>
      </c>
      <c r="S3881" s="678">
        <f t="shared" ca="1" si="667"/>
        <v>0</v>
      </c>
      <c r="T3881" s="678">
        <f t="shared" ca="1" si="667"/>
        <v>44369.26</v>
      </c>
      <c r="U3881" s="678">
        <f t="shared" ca="1" si="667"/>
        <v>0</v>
      </c>
      <c r="V3881" s="678">
        <f t="shared" ca="1" si="667"/>
        <v>17714.740000000002</v>
      </c>
      <c r="W3881" s="678">
        <f t="shared" ca="1" si="668"/>
        <v>146665.17000000001</v>
      </c>
      <c r="X3881" s="678">
        <f t="shared" ca="1" si="667"/>
        <v>0</v>
      </c>
      <c r="Y3881" s="678">
        <f t="shared" ca="1" si="667"/>
        <v>0</v>
      </c>
      <c r="Z3881" s="678">
        <f t="shared" ca="1" si="667"/>
        <v>0</v>
      </c>
      <c r="AA3881" t="str">
        <f t="shared" si="662"/>
        <v>ASR_CMS_19</v>
      </c>
      <c r="AB3881" s="957">
        <f t="shared" si="663"/>
        <v>45406</v>
      </c>
      <c r="AC3881" t="str">
        <f t="shared" si="664"/>
        <v>Unaudited</v>
      </c>
    </row>
    <row r="3882" spans="1:29" ht="30" x14ac:dyDescent="0.25">
      <c r="A3882" t="s">
        <v>421</v>
      </c>
      <c r="B3882" t="s">
        <v>1380</v>
      </c>
      <c r="C3882" t="s">
        <v>1381</v>
      </c>
      <c r="D3882">
        <v>1900</v>
      </c>
      <c r="E3882" s="957">
        <v>1</v>
      </c>
      <c r="F3882" t="s">
        <v>442</v>
      </c>
      <c r="G3882" s="957">
        <v>366</v>
      </c>
      <c r="H3882" t="s">
        <v>390</v>
      </c>
      <c r="I3882" s="937" t="s">
        <v>489</v>
      </c>
      <c r="J3882" s="937" t="s">
        <v>445</v>
      </c>
      <c r="K3882" s="937" t="s">
        <v>0</v>
      </c>
      <c r="L3882" s="947">
        <v>2.5</v>
      </c>
      <c r="M3882" s="964" t="s">
        <v>152</v>
      </c>
      <c r="N3882" s="678">
        <f t="shared" ca="1" si="666"/>
        <v>52745.514555583461</v>
      </c>
      <c r="O3882" s="678">
        <f t="shared" ca="1" si="667"/>
        <v>22477.83299971907</v>
      </c>
      <c r="P3882" s="678">
        <f t="shared" ca="1" si="667"/>
        <v>2666.0072052874343</v>
      </c>
      <c r="Q3882" s="678">
        <f t="shared" ca="1" si="667"/>
        <v>18098.914556695061</v>
      </c>
      <c r="R3882" s="678">
        <f t="shared" ca="1" si="667"/>
        <v>1478.5315120646042</v>
      </c>
      <c r="S3882" s="678">
        <f t="shared" ca="1" si="667"/>
        <v>7.8136834178965069</v>
      </c>
      <c r="T3882" s="678">
        <f t="shared" ca="1" si="667"/>
        <v>1643.5749322574529</v>
      </c>
      <c r="U3882" s="678">
        <f t="shared" ca="1" si="667"/>
        <v>0</v>
      </c>
      <c r="V3882" s="678">
        <f t="shared" ca="1" si="667"/>
        <v>644.06017184331824</v>
      </c>
      <c r="W3882" s="678">
        <f t="shared" ca="1" si="668"/>
        <v>5728.779494298622</v>
      </c>
      <c r="X3882" s="678">
        <f t="shared" ca="1" si="667"/>
        <v>0</v>
      </c>
      <c r="Y3882" s="678">
        <f t="shared" ca="1" si="667"/>
        <v>0</v>
      </c>
      <c r="Z3882" s="678">
        <f t="shared" ca="1" si="667"/>
        <v>0</v>
      </c>
      <c r="AA3882" t="str">
        <f t="shared" si="662"/>
        <v>ASR_CMS_19</v>
      </c>
      <c r="AB3882" s="957">
        <f t="shared" si="663"/>
        <v>45406</v>
      </c>
      <c r="AC3882" t="str">
        <f t="shared" si="664"/>
        <v>Unaudited</v>
      </c>
    </row>
    <row r="3883" spans="1:29" x14ac:dyDescent="0.25">
      <c r="A3883" t="s">
        <v>421</v>
      </c>
      <c r="B3883" t="s">
        <v>1380</v>
      </c>
      <c r="C3883" t="s">
        <v>1381</v>
      </c>
      <c r="D3883">
        <v>1900</v>
      </c>
      <c r="E3883" s="957">
        <v>1</v>
      </c>
      <c r="F3883" t="s">
        <v>442</v>
      </c>
      <c r="G3883" s="957">
        <v>366</v>
      </c>
      <c r="H3883" t="s">
        <v>390</v>
      </c>
      <c r="I3883" s="963" t="s">
        <v>489</v>
      </c>
      <c r="J3883" s="963" t="s">
        <v>445</v>
      </c>
      <c r="K3883" s="963" t="s">
        <v>0</v>
      </c>
      <c r="L3883" s="943" t="s">
        <v>97</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ASR_CMS_19</v>
      </c>
      <c r="AB3883" s="957">
        <f t="shared" si="663"/>
        <v>45406</v>
      </c>
      <c r="AC3883" t="str">
        <f t="shared" si="664"/>
        <v>Unaudited</v>
      </c>
    </row>
    <row r="3884" spans="1:29" x14ac:dyDescent="0.25">
      <c r="A3884" t="s">
        <v>421</v>
      </c>
      <c r="B3884" t="s">
        <v>1380</v>
      </c>
      <c r="C3884" t="s">
        <v>1381</v>
      </c>
      <c r="D3884">
        <v>1900</v>
      </c>
      <c r="E3884" s="957">
        <v>1</v>
      </c>
      <c r="F3884" t="s">
        <v>442</v>
      </c>
      <c r="G3884" s="957">
        <v>366</v>
      </c>
      <c r="H3884" t="s">
        <v>390</v>
      </c>
      <c r="I3884" s="937" t="s">
        <v>489</v>
      </c>
      <c r="J3884" s="937" t="s">
        <v>445</v>
      </c>
      <c r="K3884" s="937" t="s">
        <v>0</v>
      </c>
      <c r="L3884" s="937" t="s">
        <v>153</v>
      </c>
      <c r="M3884" s="962" t="s">
        <v>452</v>
      </c>
      <c r="N3884" s="678">
        <f t="shared" ca="1" si="666"/>
        <v>-6972.637933055189</v>
      </c>
      <c r="O3884" s="678">
        <f t="shared" ca="1" si="667"/>
        <v>-1395.946206626847</v>
      </c>
      <c r="P3884" s="678">
        <f t="shared" ca="1" si="667"/>
        <v>-149.83739280290533</v>
      </c>
      <c r="Q3884" s="678">
        <f t="shared" ca="1" si="667"/>
        <v>-2038.3233419630258</v>
      </c>
      <c r="R3884" s="678">
        <f t="shared" ca="1" si="667"/>
        <v>-262.03760666063897</v>
      </c>
      <c r="S3884" s="678">
        <f t="shared" ca="1" si="667"/>
        <v>-5.4280596271999899</v>
      </c>
      <c r="T3884" s="678">
        <f t="shared" ca="1" si="667"/>
        <v>-184.75116079426866</v>
      </c>
      <c r="U3884" s="678">
        <f t="shared" ca="1" si="667"/>
        <v>0</v>
      </c>
      <c r="V3884" s="678">
        <f t="shared" ca="1" si="667"/>
        <v>-26.570647453870716</v>
      </c>
      <c r="W3884" s="678">
        <f t="shared" ca="1" si="668"/>
        <v>-2909.7435171264324</v>
      </c>
      <c r="X3884" s="678">
        <f t="shared" ca="1" si="667"/>
        <v>0</v>
      </c>
      <c r="Y3884" s="678">
        <f t="shared" ca="1" si="667"/>
        <v>0</v>
      </c>
      <c r="Z3884" s="678">
        <f t="shared" ca="1" si="667"/>
        <v>0</v>
      </c>
      <c r="AA3884" t="str">
        <f t="shared" si="662"/>
        <v>ASR_CMS_19</v>
      </c>
      <c r="AB3884" s="957">
        <f t="shared" si="663"/>
        <v>45406</v>
      </c>
      <c r="AC3884" t="str">
        <f t="shared" si="664"/>
        <v>Unaudited</v>
      </c>
    </row>
    <row r="3885" spans="1:29" x14ac:dyDescent="0.25">
      <c r="A3885" t="s">
        <v>421</v>
      </c>
      <c r="B3885" t="s">
        <v>1380</v>
      </c>
      <c r="C3885" t="s">
        <v>1381</v>
      </c>
      <c r="D3885">
        <v>1900</v>
      </c>
      <c r="E3885" s="957">
        <v>1</v>
      </c>
      <c r="F3885" t="s">
        <v>442</v>
      </c>
      <c r="G3885" s="957">
        <v>366</v>
      </c>
      <c r="H3885" t="s">
        <v>390</v>
      </c>
      <c r="I3885" s="937" t="s">
        <v>489</v>
      </c>
      <c r="J3885" s="937" t="s">
        <v>445</v>
      </c>
      <c r="K3885" s="937" t="s">
        <v>0</v>
      </c>
      <c r="L3885" s="937" t="s">
        <v>912</v>
      </c>
      <c r="M3885" s="962" t="s">
        <v>24</v>
      </c>
      <c r="N3885" s="678">
        <f t="shared" ca="1" si="666"/>
        <v>162214.51</v>
      </c>
      <c r="O3885" s="678">
        <f t="shared" ca="1" si="667"/>
        <v>0</v>
      </c>
      <c r="P3885" s="678">
        <f t="shared" ca="1" si="667"/>
        <v>0</v>
      </c>
      <c r="Q3885" s="678">
        <f t="shared" ca="1" si="667"/>
        <v>0</v>
      </c>
      <c r="R3885" s="678">
        <f t="shared" ca="1" si="667"/>
        <v>162214.51</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ASR_CMS_19</v>
      </c>
      <c r="AB3885" s="957">
        <f t="shared" si="663"/>
        <v>45406</v>
      </c>
      <c r="AC3885" t="str">
        <f t="shared" si="664"/>
        <v>Unaudited</v>
      </c>
    </row>
    <row r="3886" spans="1:29" x14ac:dyDescent="0.25">
      <c r="A3886" t="s">
        <v>421</v>
      </c>
      <c r="B3886" t="s">
        <v>1380</v>
      </c>
      <c r="C3886" t="s">
        <v>1381</v>
      </c>
      <c r="D3886">
        <v>1900</v>
      </c>
      <c r="E3886" s="957">
        <v>1</v>
      </c>
      <c r="F3886" t="s">
        <v>442</v>
      </c>
      <c r="G3886" s="957">
        <v>366</v>
      </c>
      <c r="H3886" t="s">
        <v>390</v>
      </c>
      <c r="I3886" s="937" t="s">
        <v>489</v>
      </c>
      <c r="J3886" s="937" t="s">
        <v>445</v>
      </c>
      <c r="K3886" s="937" t="s">
        <v>53</v>
      </c>
      <c r="L3886" s="937">
        <v>3.1</v>
      </c>
      <c r="M3886" s="962" t="s">
        <v>33</v>
      </c>
      <c r="N3886" s="678">
        <f t="shared" ca="1" si="666"/>
        <v>836065.93999999983</v>
      </c>
      <c r="O3886" s="678">
        <f t="shared" ca="1" si="667"/>
        <v>420354.73</v>
      </c>
      <c r="P3886" s="678">
        <f t="shared" ca="1" si="667"/>
        <v>42507.370000000017</v>
      </c>
      <c r="Q3886" s="678">
        <f t="shared" ca="1" si="667"/>
        <v>252675.96999999991</v>
      </c>
      <c r="R3886" s="678">
        <f t="shared" ca="1" si="667"/>
        <v>49729.13</v>
      </c>
      <c r="S3886" s="678">
        <f t="shared" ca="1" si="667"/>
        <v>434.96000000000004</v>
      </c>
      <c r="T3886" s="678">
        <f t="shared" ca="1" si="667"/>
        <v>23659.64</v>
      </c>
      <c r="U3886" s="678">
        <f t="shared" ca="1" si="667"/>
        <v>0</v>
      </c>
      <c r="V3886" s="678">
        <f t="shared" ca="1" si="667"/>
        <v>3280.93</v>
      </c>
      <c r="W3886" s="678">
        <f t="shared" ca="1" si="668"/>
        <v>43423.210000000006</v>
      </c>
      <c r="X3886" s="678">
        <f t="shared" ca="1" si="667"/>
        <v>0</v>
      </c>
      <c r="Y3886" s="678">
        <f t="shared" ca="1" si="667"/>
        <v>0</v>
      </c>
      <c r="Z3886" s="678">
        <f t="shared" ca="1" si="667"/>
        <v>0</v>
      </c>
      <c r="AA3886" t="str">
        <f t="shared" si="662"/>
        <v>ASR_CMS_19</v>
      </c>
      <c r="AB3886" s="957">
        <f t="shared" si="663"/>
        <v>45406</v>
      </c>
      <c r="AC3886" t="str">
        <f t="shared" si="664"/>
        <v>Unaudited</v>
      </c>
    </row>
    <row r="3887" spans="1:29" x14ac:dyDescent="0.25">
      <c r="A3887" t="s">
        <v>421</v>
      </c>
      <c r="B3887" t="s">
        <v>1380</v>
      </c>
      <c r="C3887" t="s">
        <v>1381</v>
      </c>
      <c r="D3887">
        <v>1900</v>
      </c>
      <c r="E3887" s="957">
        <v>1</v>
      </c>
      <c r="F3887" t="s">
        <v>442</v>
      </c>
      <c r="G3887" s="957">
        <v>366</v>
      </c>
      <c r="H3887" t="s">
        <v>390</v>
      </c>
      <c r="I3887" s="937" t="s">
        <v>489</v>
      </c>
      <c r="J3887" s="937" t="s">
        <v>445</v>
      </c>
      <c r="K3887" s="937" t="s">
        <v>53</v>
      </c>
      <c r="L3887" s="945">
        <v>3.2</v>
      </c>
      <c r="M3887" s="960" t="s">
        <v>34</v>
      </c>
      <c r="N3887" s="678">
        <f t="shared" ca="1" si="666"/>
        <v>1755095.46</v>
      </c>
      <c r="O3887" s="678">
        <f t="shared" ca="1" si="667"/>
        <v>602505.17999999993</v>
      </c>
      <c r="P3887" s="678">
        <f t="shared" ca="1" si="667"/>
        <v>64940.04</v>
      </c>
      <c r="Q3887" s="678">
        <f t="shared" ca="1" si="667"/>
        <v>627202.3600000001</v>
      </c>
      <c r="R3887" s="678">
        <f t="shared" ca="1" si="667"/>
        <v>88614.750000000015</v>
      </c>
      <c r="S3887" s="678">
        <f t="shared" ca="1" si="667"/>
        <v>823.24000000000012</v>
      </c>
      <c r="T3887" s="678">
        <f t="shared" ca="1" si="667"/>
        <v>54027.47</v>
      </c>
      <c r="U3887" s="678">
        <f t="shared" ca="1" si="667"/>
        <v>0</v>
      </c>
      <c r="V3887" s="678">
        <f t="shared" ca="1" si="667"/>
        <v>11006.2</v>
      </c>
      <c r="W3887" s="678">
        <f t="shared" ca="1" si="668"/>
        <v>305976.21999999991</v>
      </c>
      <c r="X3887" s="678">
        <f t="shared" ca="1" si="667"/>
        <v>0</v>
      </c>
      <c r="Y3887" s="678">
        <f t="shared" ca="1" si="667"/>
        <v>0</v>
      </c>
      <c r="Z3887" s="678">
        <f t="shared" ca="1" si="667"/>
        <v>0</v>
      </c>
      <c r="AA3887" t="str">
        <f t="shared" si="662"/>
        <v>ASR_CMS_19</v>
      </c>
      <c r="AB3887" s="957">
        <f t="shared" si="663"/>
        <v>45406</v>
      </c>
      <c r="AC3887" t="str">
        <f t="shared" si="664"/>
        <v>Unaudited</v>
      </c>
    </row>
    <row r="3888" spans="1:29" x14ac:dyDescent="0.25">
      <c r="A3888" t="s">
        <v>421</v>
      </c>
      <c r="B3888" t="s">
        <v>1380</v>
      </c>
      <c r="C3888" t="s">
        <v>1381</v>
      </c>
      <c r="D3888">
        <v>1900</v>
      </c>
      <c r="E3888" s="957">
        <v>1</v>
      </c>
      <c r="F3888" t="s">
        <v>442</v>
      </c>
      <c r="G3888" s="957">
        <v>366</v>
      </c>
      <c r="H3888" t="s">
        <v>390</v>
      </c>
      <c r="I3888" s="962" t="s">
        <v>489</v>
      </c>
      <c r="J3888" s="962" t="s">
        <v>445</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ASR_CMS_19</v>
      </c>
      <c r="AB3888" s="957">
        <f t="shared" si="663"/>
        <v>45406</v>
      </c>
      <c r="AC3888" t="str">
        <f t="shared" si="664"/>
        <v>Unaudited</v>
      </c>
    </row>
    <row r="3889" spans="1:29" x14ac:dyDescent="0.25">
      <c r="A3889" t="s">
        <v>421</v>
      </c>
      <c r="B3889" t="s">
        <v>1380</v>
      </c>
      <c r="C3889" t="s">
        <v>1381</v>
      </c>
      <c r="D3889">
        <v>1900</v>
      </c>
      <c r="E3889" s="957">
        <v>1</v>
      </c>
      <c r="F3889" t="s">
        <v>442</v>
      </c>
      <c r="G3889" s="957">
        <v>366</v>
      </c>
      <c r="H3889" t="s">
        <v>390</v>
      </c>
      <c r="I3889" s="937" t="s">
        <v>489</v>
      </c>
      <c r="J3889" s="937" t="s">
        <v>445</v>
      </c>
      <c r="K3889" s="937" t="s">
        <v>53</v>
      </c>
      <c r="L3889" s="937" t="s">
        <v>44</v>
      </c>
      <c r="M3889" s="962" t="s">
        <v>154</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ASR_CMS_19</v>
      </c>
      <c r="AB3889" s="957">
        <f t="shared" si="663"/>
        <v>45406</v>
      </c>
      <c r="AC3889" t="str">
        <f t="shared" si="664"/>
        <v>Unaudited</v>
      </c>
    </row>
    <row r="3890" spans="1:29" x14ac:dyDescent="0.25">
      <c r="A3890" t="s">
        <v>421</v>
      </c>
      <c r="B3890" t="s">
        <v>1380</v>
      </c>
      <c r="C3890" t="s">
        <v>1381</v>
      </c>
      <c r="D3890">
        <v>1900</v>
      </c>
      <c r="E3890" s="957">
        <v>1</v>
      </c>
      <c r="F3890" t="s">
        <v>442</v>
      </c>
      <c r="G3890" s="957">
        <v>366</v>
      </c>
      <c r="H3890" t="s">
        <v>390</v>
      </c>
      <c r="I3890" s="937" t="s">
        <v>489</v>
      </c>
      <c r="J3890" s="937" t="s">
        <v>445</v>
      </c>
      <c r="K3890" s="937" t="s">
        <v>53</v>
      </c>
      <c r="L3890" s="937" t="s">
        <v>41</v>
      </c>
      <c r="M3890" s="962" t="s">
        <v>52</v>
      </c>
      <c r="N3890" s="678">
        <f t="shared" ca="1" si="666"/>
        <v>37964.246927394372</v>
      </c>
      <c r="O3890" s="678">
        <f t="shared" ca="1" si="667"/>
        <v>19687.854141100757</v>
      </c>
      <c r="P3890" s="678">
        <f t="shared" ca="1" si="667"/>
        <v>2296.5102971640281</v>
      </c>
      <c r="Q3890" s="678">
        <f t="shared" ca="1" si="667"/>
        <v>12065.504121392045</v>
      </c>
      <c r="R3890" s="678">
        <f t="shared" ca="1" si="667"/>
        <v>1891.3352802540471</v>
      </c>
      <c r="S3890" s="678">
        <f t="shared" ca="1" si="667"/>
        <v>30.87275675214865</v>
      </c>
      <c r="T3890" s="678">
        <f t="shared" ca="1" si="667"/>
        <v>835.1599236130337</v>
      </c>
      <c r="U3890" s="678">
        <f t="shared" ca="1" si="667"/>
        <v>0</v>
      </c>
      <c r="V3890" s="678">
        <f t="shared" ca="1" si="667"/>
        <v>194.33084095150929</v>
      </c>
      <c r="W3890" s="678">
        <f t="shared" ca="1" si="668"/>
        <v>962.67956616680567</v>
      </c>
      <c r="X3890" s="678">
        <f t="shared" ca="1" si="667"/>
        <v>0</v>
      </c>
      <c r="Y3890" s="678">
        <f t="shared" ca="1" si="667"/>
        <v>0</v>
      </c>
      <c r="Z3890" s="678">
        <f t="shared" ca="1" si="667"/>
        <v>0</v>
      </c>
      <c r="AA3890" t="str">
        <f t="shared" si="662"/>
        <v>ASR_CMS_19</v>
      </c>
      <c r="AB3890" s="957">
        <f t="shared" si="663"/>
        <v>45406</v>
      </c>
      <c r="AC3890" t="str">
        <f t="shared" si="664"/>
        <v>Unaudited</v>
      </c>
    </row>
    <row r="3891" spans="1:29" x14ac:dyDescent="0.25">
      <c r="A3891" t="s">
        <v>421</v>
      </c>
      <c r="B3891" t="s">
        <v>1380</v>
      </c>
      <c r="C3891" t="s">
        <v>1381</v>
      </c>
      <c r="D3891">
        <v>1900</v>
      </c>
      <c r="E3891" s="957">
        <v>1</v>
      </c>
      <c r="F3891" t="s">
        <v>442</v>
      </c>
      <c r="G3891" s="957">
        <v>366</v>
      </c>
      <c r="H3891" t="s">
        <v>390</v>
      </c>
      <c r="I3891" s="937" t="s">
        <v>489</v>
      </c>
      <c r="J3891" s="937" t="s">
        <v>445</v>
      </c>
      <c r="K3891" s="937" t="s">
        <v>53</v>
      </c>
      <c r="L3891" s="937" t="s">
        <v>42</v>
      </c>
      <c r="M3891" s="962" t="s">
        <v>155</v>
      </c>
      <c r="N3891" s="678">
        <f t="shared" ca="1" si="666"/>
        <v>111633.42394699535</v>
      </c>
      <c r="O3891" s="678">
        <f t="shared" ca="1" si="667"/>
        <v>44067.248752399413</v>
      </c>
      <c r="P3891" s="678">
        <f t="shared" ca="1" si="667"/>
        <v>4629.0911374863135</v>
      </c>
      <c r="Q3891" s="678">
        <f t="shared" ca="1" si="667"/>
        <v>37907.260672632845</v>
      </c>
      <c r="R3891" s="678">
        <f t="shared" ca="1" si="667"/>
        <v>5960.1848833161266</v>
      </c>
      <c r="S3891" s="678">
        <f t="shared" ca="1" si="667"/>
        <v>54.206262107065029</v>
      </c>
      <c r="T3891" s="678">
        <f t="shared" ca="1" si="667"/>
        <v>3346.9463098079732</v>
      </c>
      <c r="U3891" s="678">
        <f t="shared" ca="1" si="667"/>
        <v>0</v>
      </c>
      <c r="V3891" s="678">
        <f t="shared" ca="1" si="667"/>
        <v>615.5236953884214</v>
      </c>
      <c r="W3891" s="678">
        <f t="shared" ca="1" si="668"/>
        <v>15052.96223385719</v>
      </c>
      <c r="X3891" s="678">
        <f t="shared" ca="1" si="667"/>
        <v>0</v>
      </c>
      <c r="Y3891" s="678">
        <f t="shared" ca="1" si="667"/>
        <v>0</v>
      </c>
      <c r="Z3891" s="678">
        <f t="shared" ca="1" si="667"/>
        <v>0</v>
      </c>
      <c r="AA3891" t="str">
        <f t="shared" si="662"/>
        <v>ASR_CMS_19</v>
      </c>
      <c r="AB3891" s="957">
        <f t="shared" si="663"/>
        <v>45406</v>
      </c>
      <c r="AC3891" t="str">
        <f t="shared" si="664"/>
        <v>Unaudited</v>
      </c>
    </row>
    <row r="3892" spans="1:29" x14ac:dyDescent="0.25">
      <c r="A3892" t="s">
        <v>421</v>
      </c>
      <c r="B3892" t="s">
        <v>1380</v>
      </c>
      <c r="C3892" t="s">
        <v>1381</v>
      </c>
      <c r="D3892">
        <v>1900</v>
      </c>
      <c r="E3892" s="957">
        <v>1</v>
      </c>
      <c r="F3892" t="s">
        <v>442</v>
      </c>
      <c r="G3892" s="957">
        <v>366</v>
      </c>
      <c r="H3892" t="s">
        <v>390</v>
      </c>
      <c r="I3892" s="937" t="s">
        <v>489</v>
      </c>
      <c r="J3892" s="937" t="s">
        <v>445</v>
      </c>
      <c r="K3892" s="937" t="s">
        <v>53</v>
      </c>
      <c r="L3892" s="945" t="s">
        <v>43</v>
      </c>
      <c r="M3892" s="960" t="s">
        <v>463</v>
      </c>
      <c r="N3892" s="678">
        <f t="shared" ca="1" si="666"/>
        <v>90102.889179889185</v>
      </c>
      <c r="O3892" s="678">
        <f t="shared" ca="1" si="667"/>
        <v>18038.909744690158</v>
      </c>
      <c r="P3892" s="678">
        <f t="shared" ca="1" si="667"/>
        <v>1936.2516924506488</v>
      </c>
      <c r="Q3892" s="678">
        <f t="shared" ca="1" si="667"/>
        <v>26339.933889726926</v>
      </c>
      <c r="R3892" s="678">
        <f t="shared" ca="1" si="667"/>
        <v>3386.1424701227297</v>
      </c>
      <c r="S3892" s="678">
        <f t="shared" ca="1" si="667"/>
        <v>70.143302971868252</v>
      </c>
      <c r="T3892" s="678">
        <f t="shared" ca="1" si="667"/>
        <v>2387.4197293373381</v>
      </c>
      <c r="U3892" s="678">
        <f t="shared" ca="1" si="667"/>
        <v>0</v>
      </c>
      <c r="V3892" s="678">
        <f t="shared" ca="1" si="667"/>
        <v>343.35528761996142</v>
      </c>
      <c r="W3892" s="678">
        <f t="shared" ca="1" si="668"/>
        <v>37600.733062969557</v>
      </c>
      <c r="X3892" s="678">
        <f t="shared" ca="1" si="667"/>
        <v>0</v>
      </c>
      <c r="Y3892" s="678">
        <f t="shared" ca="1" si="667"/>
        <v>0</v>
      </c>
      <c r="Z3892" s="678">
        <f t="shared" ca="1" si="667"/>
        <v>0</v>
      </c>
      <c r="AA3892" t="str">
        <f t="shared" si="662"/>
        <v>ASR_CMS_19</v>
      </c>
      <c r="AB3892" s="957">
        <f t="shared" si="663"/>
        <v>45406</v>
      </c>
      <c r="AC3892" t="str">
        <f t="shared" si="664"/>
        <v>Unaudited</v>
      </c>
    </row>
    <row r="3893" spans="1:29" x14ac:dyDescent="0.25">
      <c r="A3893" t="s">
        <v>421</v>
      </c>
      <c r="B3893" t="s">
        <v>1380</v>
      </c>
      <c r="C3893" t="s">
        <v>1381</v>
      </c>
      <c r="D3893">
        <v>1900</v>
      </c>
      <c r="E3893" s="957">
        <v>1</v>
      </c>
      <c r="F3893" t="s">
        <v>442</v>
      </c>
      <c r="G3893" s="957">
        <v>366</v>
      </c>
      <c r="H3893" t="s">
        <v>390</v>
      </c>
      <c r="I3893" s="962" t="s">
        <v>489</v>
      </c>
      <c r="J3893" s="962" t="s">
        <v>445</v>
      </c>
      <c r="K3893" s="962" t="s">
        <v>915</v>
      </c>
      <c r="L3893" s="937" t="s">
        <v>916</v>
      </c>
      <c r="M3893" s="962" t="s">
        <v>915</v>
      </c>
      <c r="N3893" s="678">
        <f t="shared" ca="1" si="666"/>
        <v>6181.7900000000009</v>
      </c>
      <c r="O3893" s="678">
        <f t="shared" ca="1" si="667"/>
        <v>2882.8500000000004</v>
      </c>
      <c r="P3893" s="678">
        <f t="shared" ca="1" si="667"/>
        <v>0</v>
      </c>
      <c r="Q3893" s="678">
        <f t="shared" ca="1" si="667"/>
        <v>0</v>
      </c>
      <c r="R3893" s="678">
        <f t="shared" ca="1" si="667"/>
        <v>0</v>
      </c>
      <c r="S3893" s="678">
        <f t="shared" ca="1" si="667"/>
        <v>0</v>
      </c>
      <c r="T3893" s="678">
        <f t="shared" ca="1" si="667"/>
        <v>0</v>
      </c>
      <c r="U3893" s="678">
        <f t="shared" ca="1" si="667"/>
        <v>0</v>
      </c>
      <c r="V3893" s="678">
        <f t="shared" ca="1" si="667"/>
        <v>3298.94</v>
      </c>
      <c r="W3893" s="678">
        <f t="shared" ca="1" si="668"/>
        <v>0</v>
      </c>
      <c r="X3893" s="678">
        <f t="shared" ca="1" si="667"/>
        <v>0</v>
      </c>
      <c r="Y3893" s="678">
        <f t="shared" ca="1" si="667"/>
        <v>0</v>
      </c>
      <c r="Z3893" s="678">
        <f t="shared" ca="1" si="667"/>
        <v>0</v>
      </c>
      <c r="AA3893" t="str">
        <f t="shared" si="662"/>
        <v>ASR_CMS_19</v>
      </c>
      <c r="AB3893" s="957">
        <f t="shared" si="663"/>
        <v>45406</v>
      </c>
      <c r="AC3893" t="str">
        <f t="shared" si="664"/>
        <v>Unaudited</v>
      </c>
    </row>
    <row r="3894" spans="1:29" x14ac:dyDescent="0.25">
      <c r="A3894" t="s">
        <v>421</v>
      </c>
      <c r="B3894" t="s">
        <v>1380</v>
      </c>
      <c r="C3894" t="s">
        <v>1381</v>
      </c>
      <c r="D3894">
        <v>1900</v>
      </c>
      <c r="E3894" s="957">
        <v>1</v>
      </c>
      <c r="F3894" t="s">
        <v>442</v>
      </c>
      <c r="G3894" s="957">
        <v>366</v>
      </c>
      <c r="H3894" t="s">
        <v>390</v>
      </c>
      <c r="I3894" s="937" t="s">
        <v>489</v>
      </c>
      <c r="J3894" s="937" t="s">
        <v>445</v>
      </c>
      <c r="K3894" s="937" t="s">
        <v>915</v>
      </c>
      <c r="L3894" s="937" t="s">
        <v>917</v>
      </c>
      <c r="M3894" s="962" t="s">
        <v>920</v>
      </c>
      <c r="N3894" s="678">
        <f t="shared" ca="1" si="666"/>
        <v>201.89416377820874</v>
      </c>
      <c r="O3894" s="678">
        <f t="shared" ca="1" si="667"/>
        <v>94.152436437991099</v>
      </c>
      <c r="P3894" s="678">
        <f t="shared" ca="1" si="667"/>
        <v>0</v>
      </c>
      <c r="Q3894" s="678">
        <f t="shared" ca="1" si="667"/>
        <v>0</v>
      </c>
      <c r="R3894" s="678">
        <f t="shared" ca="1" si="667"/>
        <v>0</v>
      </c>
      <c r="S3894" s="678">
        <f t="shared" ca="1" si="667"/>
        <v>0</v>
      </c>
      <c r="T3894" s="678">
        <f t="shared" ca="1" si="667"/>
        <v>0</v>
      </c>
      <c r="U3894" s="678">
        <f t="shared" ca="1" si="667"/>
        <v>0</v>
      </c>
      <c r="V3894" s="678">
        <f t="shared" ca="1" si="667"/>
        <v>107.74172734021762</v>
      </c>
      <c r="W3894" s="678">
        <f t="shared" ca="1" si="668"/>
        <v>0</v>
      </c>
      <c r="X3894" s="678">
        <f t="shared" ca="1" si="667"/>
        <v>0</v>
      </c>
      <c r="Y3894" s="678">
        <f t="shared" ca="1" si="667"/>
        <v>0</v>
      </c>
      <c r="Z3894" s="678">
        <f t="shared" ca="1" si="667"/>
        <v>0</v>
      </c>
      <c r="AA3894" t="str">
        <f t="shared" si="662"/>
        <v>ASR_CMS_19</v>
      </c>
      <c r="AB3894" s="957">
        <f t="shared" si="663"/>
        <v>45406</v>
      </c>
      <c r="AC3894" t="str">
        <f t="shared" si="664"/>
        <v>Unaudited</v>
      </c>
    </row>
    <row r="3895" spans="1:29" x14ac:dyDescent="0.25">
      <c r="A3895" t="s">
        <v>421</v>
      </c>
      <c r="B3895" t="s">
        <v>1380</v>
      </c>
      <c r="C3895" t="s">
        <v>1381</v>
      </c>
      <c r="D3895">
        <v>1900</v>
      </c>
      <c r="E3895" s="957">
        <v>1</v>
      </c>
      <c r="F3895" t="s">
        <v>442</v>
      </c>
      <c r="G3895" s="957">
        <v>366</v>
      </c>
      <c r="H3895" t="s">
        <v>390</v>
      </c>
      <c r="I3895" s="937" t="s">
        <v>489</v>
      </c>
      <c r="J3895" s="937" t="s">
        <v>445</v>
      </c>
      <c r="K3895" s="937" t="s">
        <v>915</v>
      </c>
      <c r="L3895" s="937" t="s">
        <v>918</v>
      </c>
      <c r="M3895" s="962" t="s">
        <v>921</v>
      </c>
      <c r="N3895" s="678">
        <f t="shared" ca="1" si="666"/>
        <v>-14.774692511235337</v>
      </c>
      <c r="O3895" s="678">
        <f t="shared" ca="1" si="667"/>
        <v>-2.9579444914759794</v>
      </c>
      <c r="P3895" s="678">
        <f t="shared" ca="1" si="667"/>
        <v>-0.31749840255624678</v>
      </c>
      <c r="Q3895" s="678">
        <f t="shared" ca="1" si="667"/>
        <v>-4.3191114905319052</v>
      </c>
      <c r="R3895" s="678">
        <f t="shared" ca="1" si="667"/>
        <v>-0.5552453894726459</v>
      </c>
      <c r="S3895" s="678">
        <f t="shared" ca="1" si="667"/>
        <v>-1.1501803577715727E-2</v>
      </c>
      <c r="T3895" s="678">
        <f t="shared" ca="1" si="667"/>
        <v>-0.3914790382114498</v>
      </c>
      <c r="U3895" s="678">
        <f t="shared" ca="1" si="667"/>
        <v>0</v>
      </c>
      <c r="V3895" s="678">
        <f t="shared" ca="1" si="667"/>
        <v>-5.6301954830367165E-2</v>
      </c>
      <c r="W3895" s="678">
        <f t="shared" ca="1" si="668"/>
        <v>-6.165609940579027</v>
      </c>
      <c r="X3895" s="678">
        <f t="shared" ca="1" si="667"/>
        <v>0</v>
      </c>
      <c r="Y3895" s="678">
        <f t="shared" ca="1" si="667"/>
        <v>0</v>
      </c>
      <c r="Z3895" s="678">
        <f t="shared" ca="1" si="667"/>
        <v>0</v>
      </c>
      <c r="AA3895" t="str">
        <f t="shared" si="662"/>
        <v>ASR_CMS_19</v>
      </c>
      <c r="AB3895" s="957">
        <f t="shared" si="663"/>
        <v>45406</v>
      </c>
      <c r="AC3895" t="str">
        <f t="shared" si="664"/>
        <v>Unaudited</v>
      </c>
    </row>
    <row r="3896" spans="1:29" x14ac:dyDescent="0.25">
      <c r="A3896" t="s">
        <v>421</v>
      </c>
      <c r="B3896" t="s">
        <v>1380</v>
      </c>
      <c r="C3896" t="s">
        <v>1381</v>
      </c>
      <c r="D3896">
        <v>1900</v>
      </c>
      <c r="E3896" s="957">
        <v>1</v>
      </c>
      <c r="F3896" t="s">
        <v>442</v>
      </c>
      <c r="G3896" s="957">
        <v>366</v>
      </c>
      <c r="H3896" t="s">
        <v>390</v>
      </c>
      <c r="I3896" s="937" t="s">
        <v>489</v>
      </c>
      <c r="J3896" s="937" t="s">
        <v>445</v>
      </c>
      <c r="K3896" s="937" t="s">
        <v>446</v>
      </c>
      <c r="L3896" s="937">
        <v>5.0999999999999996</v>
      </c>
      <c r="M3896" s="962" t="s">
        <v>37</v>
      </c>
      <c r="N3896" s="678">
        <f t="shared" ca="1" si="666"/>
        <v>622447.49</v>
      </c>
      <c r="O3896" s="678">
        <f t="shared" ca="1" si="667"/>
        <v>237812.35</v>
      </c>
      <c r="P3896" s="678">
        <f t="shared" ca="1" si="667"/>
        <v>115839.98</v>
      </c>
      <c r="Q3896" s="678">
        <f t="shared" ca="1" si="667"/>
        <v>133449.56</v>
      </c>
      <c r="R3896" s="678">
        <f t="shared" ca="1" si="667"/>
        <v>94243.51</v>
      </c>
      <c r="S3896" s="678">
        <f t="shared" ca="1" si="667"/>
        <v>828.39</v>
      </c>
      <c r="T3896" s="678">
        <f t="shared" ca="1" si="667"/>
        <v>36878.840000000011</v>
      </c>
      <c r="U3896" s="678">
        <f t="shared" ca="1" si="667"/>
        <v>0</v>
      </c>
      <c r="V3896" s="678">
        <f t="shared" ca="1" si="667"/>
        <v>715.53</v>
      </c>
      <c r="W3896" s="678">
        <f t="shared" ca="1" si="668"/>
        <v>2679.33</v>
      </c>
      <c r="X3896" s="678">
        <f t="shared" ca="1" si="667"/>
        <v>0</v>
      </c>
      <c r="Y3896" s="678">
        <f t="shared" ca="1" si="667"/>
        <v>0</v>
      </c>
      <c r="Z3896" s="678">
        <f t="shared" ca="1" si="667"/>
        <v>0</v>
      </c>
      <c r="AA3896" t="str">
        <f t="shared" si="662"/>
        <v>ASR_CMS_19</v>
      </c>
      <c r="AB3896" s="957">
        <f t="shared" si="663"/>
        <v>45406</v>
      </c>
      <c r="AC3896" t="str">
        <f t="shared" si="664"/>
        <v>Unaudited</v>
      </c>
    </row>
    <row r="3897" spans="1:29" ht="30" x14ac:dyDescent="0.25">
      <c r="A3897" t="s">
        <v>421</v>
      </c>
      <c r="B3897" t="s">
        <v>1380</v>
      </c>
      <c r="C3897" t="s">
        <v>1381</v>
      </c>
      <c r="D3897">
        <v>1900</v>
      </c>
      <c r="E3897" s="957">
        <v>1</v>
      </c>
      <c r="F3897" t="s">
        <v>442</v>
      </c>
      <c r="G3897" s="957">
        <v>366</v>
      </c>
      <c r="H3897" t="s">
        <v>390</v>
      </c>
      <c r="I3897" s="937" t="s">
        <v>489</v>
      </c>
      <c r="J3897" s="937" t="s">
        <v>445</v>
      </c>
      <c r="K3897" s="937" t="s">
        <v>446</v>
      </c>
      <c r="L3897" s="945">
        <v>5.2</v>
      </c>
      <c r="M3897" s="960" t="s">
        <v>304</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ASR_CMS_19</v>
      </c>
      <c r="AB3897" s="957">
        <f t="shared" si="663"/>
        <v>45406</v>
      </c>
      <c r="AC3897" t="str">
        <f t="shared" si="664"/>
        <v>Unaudited</v>
      </c>
    </row>
    <row r="3898" spans="1:29" ht="30" x14ac:dyDescent="0.25">
      <c r="A3898" t="s">
        <v>421</v>
      </c>
      <c r="B3898" t="s">
        <v>1380</v>
      </c>
      <c r="C3898" t="s">
        <v>1381</v>
      </c>
      <c r="D3898">
        <v>1900</v>
      </c>
      <c r="E3898" s="957">
        <v>1</v>
      </c>
      <c r="F3898" t="s">
        <v>442</v>
      </c>
      <c r="G3898" s="957">
        <v>366</v>
      </c>
      <c r="H3898" t="s">
        <v>390</v>
      </c>
      <c r="I3898" s="962" t="s">
        <v>489</v>
      </c>
      <c r="J3898" s="962" t="s">
        <v>445</v>
      </c>
      <c r="K3898" s="962" t="s">
        <v>446</v>
      </c>
      <c r="L3898" s="937">
        <v>5.3</v>
      </c>
      <c r="M3898" s="962" t="s">
        <v>305</v>
      </c>
      <c r="N3898" s="678">
        <f t="shared" ca="1" si="666"/>
        <v>11799.567362688245</v>
      </c>
      <c r="O3898" s="678">
        <f t="shared" ca="1" si="667"/>
        <v>4508.1438813484392</v>
      </c>
      <c r="P3898" s="678">
        <f t="shared" ca="1" si="667"/>
        <v>2195.9469180323294</v>
      </c>
      <c r="Q3898" s="678">
        <f t="shared" ca="1" si="667"/>
        <v>2529.7669249836754</v>
      </c>
      <c r="R3898" s="678">
        <f t="shared" ca="1" si="667"/>
        <v>1786.5485243440912</v>
      </c>
      <c r="S3898" s="678">
        <f t="shared" ca="1" si="667"/>
        <v>15.703563376209159</v>
      </c>
      <c r="T3898" s="678">
        <f t="shared" ca="1" si="667"/>
        <v>699.10211516444826</v>
      </c>
      <c r="U3898" s="678">
        <f t="shared" ca="1" si="667"/>
        <v>0</v>
      </c>
      <c r="V3898" s="678">
        <f t="shared" ca="1" si="667"/>
        <v>13.564107126569537</v>
      </c>
      <c r="W3898" s="678">
        <f t="shared" ca="1" si="668"/>
        <v>50.791328312483834</v>
      </c>
      <c r="X3898" s="678">
        <f t="shared" ca="1" si="667"/>
        <v>0</v>
      </c>
      <c r="Y3898" s="678">
        <f t="shared" ca="1" si="667"/>
        <v>0</v>
      </c>
      <c r="Z3898" s="678">
        <f t="shared" ca="1" si="667"/>
        <v>0</v>
      </c>
      <c r="AA3898" t="str">
        <f t="shared" si="662"/>
        <v>ASR_CMS_19</v>
      </c>
      <c r="AB3898" s="957">
        <f t="shared" si="663"/>
        <v>45406</v>
      </c>
      <c r="AC3898" t="str">
        <f t="shared" si="664"/>
        <v>Unaudited</v>
      </c>
    </row>
    <row r="3899" spans="1:29" x14ac:dyDescent="0.25">
      <c r="A3899" t="s">
        <v>421</v>
      </c>
      <c r="B3899" t="s">
        <v>1380</v>
      </c>
      <c r="C3899" t="s">
        <v>1381</v>
      </c>
      <c r="D3899">
        <v>1900</v>
      </c>
      <c r="E3899" s="957">
        <v>1</v>
      </c>
      <c r="F3899" t="s">
        <v>442</v>
      </c>
      <c r="G3899" s="957">
        <v>366</v>
      </c>
      <c r="H3899" t="s">
        <v>390</v>
      </c>
      <c r="I3899" s="937" t="s">
        <v>489</v>
      </c>
      <c r="J3899" s="937" t="s">
        <v>445</v>
      </c>
      <c r="K3899" s="937" t="s">
        <v>446</v>
      </c>
      <c r="L3899" s="937" t="s">
        <v>82</v>
      </c>
      <c r="M3899" s="962" t="s">
        <v>454</v>
      </c>
      <c r="N3899" s="678">
        <f t="shared" ca="1" si="666"/>
        <v>-1083.2169870613636</v>
      </c>
      <c r="O3899" s="678">
        <f t="shared" ca="1" si="667"/>
        <v>-216.86378362966471</v>
      </c>
      <c r="P3899" s="678">
        <f t="shared" ca="1" si="667"/>
        <v>-23.277618992898951</v>
      </c>
      <c r="Q3899" s="678">
        <f t="shared" ca="1" si="667"/>
        <v>-316.65870081548695</v>
      </c>
      <c r="R3899" s="678">
        <f t="shared" ca="1" si="667"/>
        <v>-40.708206780405241</v>
      </c>
      <c r="S3899" s="678">
        <f t="shared" ca="1" si="667"/>
        <v>-0.84326282985249956</v>
      </c>
      <c r="T3899" s="678">
        <f t="shared" ca="1" si="667"/>
        <v>-28.701561399441335</v>
      </c>
      <c r="U3899" s="678">
        <f t="shared" ca="1" si="667"/>
        <v>0</v>
      </c>
      <c r="V3899" s="678">
        <f t="shared" ca="1" si="667"/>
        <v>-4.1278174710328415</v>
      </c>
      <c r="W3899" s="678">
        <f t="shared" ca="1" si="668"/>
        <v>-452.03603514258111</v>
      </c>
      <c r="X3899" s="678">
        <f t="shared" ca="1" si="667"/>
        <v>0</v>
      </c>
      <c r="Y3899" s="678">
        <f t="shared" ca="1" si="667"/>
        <v>0</v>
      </c>
      <c r="Z3899" s="678">
        <f t="shared" ca="1" si="667"/>
        <v>0</v>
      </c>
      <c r="AA3899" t="str">
        <f t="shared" si="662"/>
        <v>ASR_CMS_19</v>
      </c>
      <c r="AB3899" s="957">
        <f t="shared" si="663"/>
        <v>45406</v>
      </c>
      <c r="AC3899" t="str">
        <f t="shared" si="664"/>
        <v>Unaudited</v>
      </c>
    </row>
    <row r="3900" spans="1:29" x14ac:dyDescent="0.25">
      <c r="A3900" t="s">
        <v>421</v>
      </c>
      <c r="B3900" t="s">
        <v>1380</v>
      </c>
      <c r="C3900" t="s">
        <v>1381</v>
      </c>
      <c r="D3900">
        <v>1900</v>
      </c>
      <c r="E3900" s="957">
        <v>1</v>
      </c>
      <c r="F3900" t="s">
        <v>442</v>
      </c>
      <c r="G3900" s="957">
        <v>366</v>
      </c>
      <c r="H3900" t="s">
        <v>390</v>
      </c>
      <c r="I3900" s="937" t="s">
        <v>489</v>
      </c>
      <c r="J3900" s="937" t="s">
        <v>445</v>
      </c>
      <c r="K3900" s="937" t="s">
        <v>447</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ASR_CMS_19</v>
      </c>
      <c r="AB3900" s="957">
        <f t="shared" si="663"/>
        <v>45406</v>
      </c>
      <c r="AC3900" t="str">
        <f t="shared" si="664"/>
        <v>Unaudited</v>
      </c>
    </row>
    <row r="3901" spans="1:29" x14ac:dyDescent="0.25">
      <c r="A3901" t="s">
        <v>421</v>
      </c>
      <c r="B3901" t="s">
        <v>1380</v>
      </c>
      <c r="C3901" t="s">
        <v>1381</v>
      </c>
      <c r="D3901">
        <v>1900</v>
      </c>
      <c r="E3901" s="957">
        <v>1</v>
      </c>
      <c r="F3901" t="s">
        <v>442</v>
      </c>
      <c r="G3901" s="957">
        <v>366</v>
      </c>
      <c r="H3901" t="s">
        <v>390</v>
      </c>
      <c r="I3901" s="937" t="s">
        <v>489</v>
      </c>
      <c r="J3901" s="937" t="s">
        <v>445</v>
      </c>
      <c r="K3901" s="937" t="s">
        <v>447</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ASR_CMS_19</v>
      </c>
      <c r="AB3901" s="957">
        <f t="shared" si="663"/>
        <v>45406</v>
      </c>
      <c r="AC3901" t="str">
        <f t="shared" si="664"/>
        <v>Unaudited</v>
      </c>
    </row>
    <row r="3902" spans="1:29" x14ac:dyDescent="0.25">
      <c r="A3902" t="s">
        <v>421</v>
      </c>
      <c r="B3902" t="s">
        <v>1380</v>
      </c>
      <c r="C3902" t="s">
        <v>1381</v>
      </c>
      <c r="D3902">
        <v>1900</v>
      </c>
      <c r="E3902" s="957">
        <v>1</v>
      </c>
      <c r="F3902" t="s">
        <v>442</v>
      </c>
      <c r="G3902" s="957">
        <v>366</v>
      </c>
      <c r="H3902" t="s">
        <v>390</v>
      </c>
      <c r="I3902" s="937" t="s">
        <v>489</v>
      </c>
      <c r="J3902" s="937" t="s">
        <v>445</v>
      </c>
      <c r="K3902" s="937" t="s">
        <v>447</v>
      </c>
      <c r="L3902" s="937">
        <v>6.3</v>
      </c>
      <c r="M3902" s="962" t="s">
        <v>185</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ASR_CMS_19</v>
      </c>
      <c r="AB3902" s="957">
        <f t="shared" si="663"/>
        <v>45406</v>
      </c>
      <c r="AC3902" t="str">
        <f t="shared" si="664"/>
        <v>Unaudited</v>
      </c>
    </row>
    <row r="3903" spans="1:29" x14ac:dyDescent="0.25">
      <c r="A3903" t="s">
        <v>421</v>
      </c>
      <c r="B3903" t="s">
        <v>1380</v>
      </c>
      <c r="C3903" t="s">
        <v>1381</v>
      </c>
      <c r="D3903">
        <v>1900</v>
      </c>
      <c r="E3903" s="957">
        <v>1</v>
      </c>
      <c r="F3903" t="s">
        <v>442</v>
      </c>
      <c r="G3903" s="957">
        <v>366</v>
      </c>
      <c r="H3903" t="s">
        <v>390</v>
      </c>
      <c r="I3903" s="937" t="s">
        <v>489</v>
      </c>
      <c r="J3903" s="937" t="s">
        <v>445</v>
      </c>
      <c r="K3903" s="937" t="s">
        <v>447</v>
      </c>
      <c r="L3903" s="937" t="s">
        <v>87</v>
      </c>
      <c r="M3903" s="962" t="s">
        <v>455</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ASR_CMS_19</v>
      </c>
      <c r="AB3903" s="957">
        <f t="shared" si="663"/>
        <v>45406</v>
      </c>
      <c r="AC3903" t="str">
        <f t="shared" si="664"/>
        <v>Unaudited</v>
      </c>
    </row>
    <row r="3904" spans="1:29" x14ac:dyDescent="0.25">
      <c r="A3904" t="s">
        <v>421</v>
      </c>
      <c r="B3904" t="s">
        <v>1380</v>
      </c>
      <c r="C3904" t="s">
        <v>1381</v>
      </c>
      <c r="D3904">
        <v>1900</v>
      </c>
      <c r="E3904" s="957">
        <v>1</v>
      </c>
      <c r="F3904" t="s">
        <v>442</v>
      </c>
      <c r="G3904" s="957">
        <v>366</v>
      </c>
      <c r="H3904" t="s">
        <v>390</v>
      </c>
      <c r="I3904" s="937" t="s">
        <v>489</v>
      </c>
      <c r="J3904" s="937" t="s">
        <v>445</v>
      </c>
      <c r="K3904" s="937" t="s">
        <v>448</v>
      </c>
      <c r="L3904" s="937">
        <v>7.1</v>
      </c>
      <c r="M3904" s="962" t="s">
        <v>20</v>
      </c>
      <c r="N3904" s="678">
        <f t="shared" ca="1" si="666"/>
        <v>1271635.9300000002</v>
      </c>
      <c r="O3904" s="678">
        <f t="shared" ca="1" si="670"/>
        <v>268068.13910032366</v>
      </c>
      <c r="P3904" s="678">
        <f t="shared" ca="1" si="670"/>
        <v>16489.993797027248</v>
      </c>
      <c r="Q3904" s="678">
        <f t="shared" ca="1" si="670"/>
        <v>649531.47129011573</v>
      </c>
      <c r="R3904" s="678">
        <f t="shared" ca="1" si="670"/>
        <v>38374.81449086772</v>
      </c>
      <c r="S3904" s="678">
        <f t="shared" ca="1" si="670"/>
        <v>3770.193998479574</v>
      </c>
      <c r="T3904" s="678">
        <f t="shared" ca="1" si="670"/>
        <v>85886.19364979642</v>
      </c>
      <c r="U3904" s="678">
        <f t="shared" ca="1" si="670"/>
        <v>0</v>
      </c>
      <c r="V3904" s="678">
        <f t="shared" ca="1" si="670"/>
        <v>4359.8265127731693</v>
      </c>
      <c r="W3904" s="678">
        <f t="shared" ca="1" si="668"/>
        <v>205155.29716061661</v>
      </c>
      <c r="X3904" s="678">
        <f t="shared" ca="1" si="671"/>
        <v>0</v>
      </c>
      <c r="Y3904" s="678">
        <f t="shared" ca="1" si="671"/>
        <v>0</v>
      </c>
      <c r="Z3904" s="678">
        <f t="shared" ca="1" si="671"/>
        <v>0</v>
      </c>
      <c r="AA3904" t="str">
        <f t="shared" si="662"/>
        <v>ASR_CMS_19</v>
      </c>
      <c r="AB3904" s="957">
        <f t="shared" si="663"/>
        <v>45406</v>
      </c>
      <c r="AC3904" t="str">
        <f t="shared" si="664"/>
        <v>Unaudited</v>
      </c>
    </row>
    <row r="3905" spans="1:29" x14ac:dyDescent="0.25">
      <c r="A3905" t="s">
        <v>421</v>
      </c>
      <c r="B3905" t="s">
        <v>1380</v>
      </c>
      <c r="C3905" t="s">
        <v>1381</v>
      </c>
      <c r="D3905">
        <v>1900</v>
      </c>
      <c r="E3905" s="957">
        <v>1</v>
      </c>
      <c r="F3905" t="s">
        <v>442</v>
      </c>
      <c r="G3905" s="957">
        <v>366</v>
      </c>
      <c r="H3905" t="s">
        <v>390</v>
      </c>
      <c r="I3905" s="937" t="s">
        <v>489</v>
      </c>
      <c r="J3905" s="937" t="s">
        <v>445</v>
      </c>
      <c r="K3905" s="937" t="s">
        <v>448</v>
      </c>
      <c r="L3905" s="945">
        <v>7.2</v>
      </c>
      <c r="M3905" s="960"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ASR_CMS_19</v>
      </c>
      <c r="AB3905" s="957">
        <f t="shared" si="663"/>
        <v>45406</v>
      </c>
      <c r="AC3905" t="str">
        <f t="shared" si="664"/>
        <v>Unaudited</v>
      </c>
    </row>
    <row r="3906" spans="1:29" x14ac:dyDescent="0.25">
      <c r="A3906" t="s">
        <v>421</v>
      </c>
      <c r="B3906" t="s">
        <v>1380</v>
      </c>
      <c r="C3906" t="s">
        <v>1381</v>
      </c>
      <c r="D3906">
        <v>1900</v>
      </c>
      <c r="E3906" s="957">
        <v>1</v>
      </c>
      <c r="F3906" t="s">
        <v>442</v>
      </c>
      <c r="G3906" s="957">
        <v>366</v>
      </c>
      <c r="H3906" t="s">
        <v>390</v>
      </c>
      <c r="I3906" s="962" t="s">
        <v>489</v>
      </c>
      <c r="J3906" s="962" t="s">
        <v>445</v>
      </c>
      <c r="K3906" s="962" t="s">
        <v>448</v>
      </c>
      <c r="L3906" s="937">
        <v>7.3</v>
      </c>
      <c r="M3906" s="962" t="s">
        <v>156</v>
      </c>
      <c r="N3906" s="678">
        <f t="shared" ca="1" si="666"/>
        <v>9958.2985441796645</v>
      </c>
      <c r="O3906" s="678">
        <f t="shared" ca="1" si="670"/>
        <v>2042.0545945841268</v>
      </c>
      <c r="P3906" s="678">
        <f t="shared" ca="1" si="670"/>
        <v>330.8764061486491</v>
      </c>
      <c r="Q3906" s="678">
        <f t="shared" ca="1" si="670"/>
        <v>3025.3806484240831</v>
      </c>
      <c r="R3906" s="678">
        <f t="shared" ca="1" si="670"/>
        <v>470.71707074556502</v>
      </c>
      <c r="S3906" s="678">
        <f t="shared" ca="1" si="670"/>
        <v>14.106098914411433</v>
      </c>
      <c r="T3906" s="678">
        <f t="shared" ca="1" si="670"/>
        <v>258.28535976191222</v>
      </c>
      <c r="U3906" s="678">
        <f t="shared" ca="1" si="670"/>
        <v>0</v>
      </c>
      <c r="V3906" s="678">
        <f t="shared" ca="1" si="670"/>
        <v>32.448370262919688</v>
      </c>
      <c r="W3906" s="678">
        <f t="shared" ca="1" si="668"/>
        <v>3784.4299953379964</v>
      </c>
      <c r="X3906" s="678">
        <f t="shared" ca="1" si="671"/>
        <v>0</v>
      </c>
      <c r="Y3906" s="678">
        <f t="shared" ca="1" si="671"/>
        <v>0</v>
      </c>
      <c r="Z3906" s="678">
        <f t="shared" ca="1" si="671"/>
        <v>0</v>
      </c>
      <c r="AA3906" t="str">
        <f t="shared" ref="AA3906:AA3969" si="672">file_name</f>
        <v>ASR_CMS_19</v>
      </c>
      <c r="AB3906" s="957">
        <f t="shared" ref="AB3906:AB3969" si="673">file_date</f>
        <v>45406</v>
      </c>
      <c r="AC3906" t="str">
        <f t="shared" ref="AC3906:AC3969" si="674">status</f>
        <v>Unaudited</v>
      </c>
    </row>
    <row r="3907" spans="1:29" x14ac:dyDescent="0.25">
      <c r="A3907" t="s">
        <v>421</v>
      </c>
      <c r="B3907" t="s">
        <v>1380</v>
      </c>
      <c r="C3907" t="s">
        <v>1381</v>
      </c>
      <c r="D3907">
        <v>1900</v>
      </c>
      <c r="E3907" s="957">
        <v>1</v>
      </c>
      <c r="F3907" t="s">
        <v>442</v>
      </c>
      <c r="G3907" s="957">
        <v>366</v>
      </c>
      <c r="H3907" t="s">
        <v>390</v>
      </c>
      <c r="I3907" s="937" t="s">
        <v>489</v>
      </c>
      <c r="J3907" s="937" t="s">
        <v>445</v>
      </c>
      <c r="K3907" s="937" t="s">
        <v>448</v>
      </c>
      <c r="L3907" s="937" t="s">
        <v>91</v>
      </c>
      <c r="M3907" s="962" t="s">
        <v>456</v>
      </c>
      <c r="N3907" s="678">
        <f t="shared" ca="1" si="666"/>
        <v>-40.868661098939313</v>
      </c>
      <c r="O3907" s="678">
        <f t="shared" ca="1" si="670"/>
        <v>-8.1820471647500028</v>
      </c>
      <c r="P3907" s="678">
        <f t="shared" ca="1" si="670"/>
        <v>-0.87824058630381163</v>
      </c>
      <c r="Q3907" s="678">
        <f t="shared" ca="1" si="670"/>
        <v>-11.947206591328531</v>
      </c>
      <c r="R3907" s="678">
        <f t="shared" ca="1" si="670"/>
        <v>-1.5358787082607654</v>
      </c>
      <c r="S3907" s="678">
        <f t="shared" ca="1" si="670"/>
        <v>-3.1815437924462703E-2</v>
      </c>
      <c r="T3907" s="678">
        <f t="shared" ca="1" si="670"/>
        <v>-1.0828803460942371</v>
      </c>
      <c r="U3907" s="678">
        <f t="shared" ca="1" si="670"/>
        <v>0</v>
      </c>
      <c r="V3907" s="678">
        <f t="shared" ca="1" si="670"/>
        <v>-0.15573830111322404</v>
      </c>
      <c r="W3907" s="678">
        <f t="shared" ca="1" si="668"/>
        <v>-17.054853963164284</v>
      </c>
      <c r="X3907" s="678">
        <f t="shared" ca="1" si="671"/>
        <v>0</v>
      </c>
      <c r="Y3907" s="678">
        <f t="shared" ca="1" si="671"/>
        <v>0</v>
      </c>
      <c r="Z3907" s="678">
        <f t="shared" ca="1" si="671"/>
        <v>0</v>
      </c>
      <c r="AA3907" t="str">
        <f t="shared" si="672"/>
        <v>ASR_CMS_19</v>
      </c>
      <c r="AB3907" s="957">
        <f t="shared" si="673"/>
        <v>45406</v>
      </c>
      <c r="AC3907" t="str">
        <f t="shared" si="674"/>
        <v>Unaudited</v>
      </c>
    </row>
    <row r="3908" spans="1:29" x14ac:dyDescent="0.25">
      <c r="A3908" t="s">
        <v>421</v>
      </c>
      <c r="B3908" t="s">
        <v>1380</v>
      </c>
      <c r="C3908" t="s">
        <v>1381</v>
      </c>
      <c r="D3908">
        <v>1900</v>
      </c>
      <c r="E3908" s="957">
        <v>1</v>
      </c>
      <c r="F3908" t="s">
        <v>442</v>
      </c>
      <c r="G3908" s="957">
        <v>366</v>
      </c>
      <c r="H3908" t="s">
        <v>390</v>
      </c>
      <c r="I3908" s="937" t="s">
        <v>489</v>
      </c>
      <c r="J3908" s="937" t="s">
        <v>445</v>
      </c>
      <c r="K3908" s="937" t="s">
        <v>449</v>
      </c>
      <c r="L3908" s="937">
        <v>8.1</v>
      </c>
      <c r="M3908" s="962" t="s">
        <v>22</v>
      </c>
      <c r="N3908" s="678">
        <f t="shared" ca="1" si="666"/>
        <v>9489175.1478735507</v>
      </c>
      <c r="O3908" s="678">
        <f t="shared" ca="1" si="670"/>
        <v>3191986.482091825</v>
      </c>
      <c r="P3908" s="678">
        <f t="shared" ca="1" si="670"/>
        <v>409517.64131986327</v>
      </c>
      <c r="Q3908" s="678">
        <f t="shared" ca="1" si="670"/>
        <v>2623541.8396444679</v>
      </c>
      <c r="R3908" s="678">
        <f t="shared" ca="1" si="670"/>
        <v>1057550.5317631918</v>
      </c>
      <c r="S3908" s="678">
        <f t="shared" ca="1" si="670"/>
        <v>1.4948111150226118</v>
      </c>
      <c r="T3908" s="678">
        <f t="shared" ca="1" si="670"/>
        <v>221786.99612465152</v>
      </c>
      <c r="U3908" s="678">
        <f t="shared" ca="1" si="670"/>
        <v>0</v>
      </c>
      <c r="V3908" s="678">
        <f t="shared" ca="1" si="670"/>
        <v>164081.12965091417</v>
      </c>
      <c r="W3908" s="678">
        <f t="shared" ca="1" si="668"/>
        <v>1820709.032467522</v>
      </c>
      <c r="X3908" s="678">
        <f t="shared" ca="1" si="671"/>
        <v>0</v>
      </c>
      <c r="Y3908" s="678">
        <f t="shared" ca="1" si="671"/>
        <v>0</v>
      </c>
      <c r="Z3908" s="678">
        <f t="shared" ca="1" si="671"/>
        <v>0</v>
      </c>
      <c r="AA3908" t="str">
        <f t="shared" si="672"/>
        <v>ASR_CMS_19</v>
      </c>
      <c r="AB3908" s="957">
        <f t="shared" si="673"/>
        <v>45406</v>
      </c>
      <c r="AC3908" t="str">
        <f t="shared" si="674"/>
        <v>Unaudited</v>
      </c>
    </row>
    <row r="3909" spans="1:29" x14ac:dyDescent="0.25">
      <c r="A3909" t="s">
        <v>421</v>
      </c>
      <c r="B3909" t="s">
        <v>1380</v>
      </c>
      <c r="C3909" t="s">
        <v>1381</v>
      </c>
      <c r="D3909">
        <v>1900</v>
      </c>
      <c r="E3909" s="957">
        <v>1</v>
      </c>
      <c r="F3909" t="s">
        <v>442</v>
      </c>
      <c r="G3909" s="957">
        <v>366</v>
      </c>
      <c r="H3909" t="s">
        <v>390</v>
      </c>
      <c r="I3909" s="937" t="s">
        <v>489</v>
      </c>
      <c r="J3909" s="937" t="s">
        <v>445</v>
      </c>
      <c r="K3909" s="937" t="s">
        <v>449</v>
      </c>
      <c r="L3909" s="937" t="s">
        <v>113</v>
      </c>
      <c r="M3909" s="962" t="s">
        <v>444</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ASR_CMS_19</v>
      </c>
      <c r="AB3909" s="957">
        <f t="shared" si="673"/>
        <v>45406</v>
      </c>
      <c r="AC3909" t="str">
        <f t="shared" si="674"/>
        <v>Unaudited</v>
      </c>
    </row>
    <row r="3910" spans="1:29" x14ac:dyDescent="0.25">
      <c r="A3910" t="s">
        <v>421</v>
      </c>
      <c r="B3910" t="s">
        <v>1380</v>
      </c>
      <c r="C3910" t="s">
        <v>1381</v>
      </c>
      <c r="D3910">
        <v>1900</v>
      </c>
      <c r="E3910" s="957">
        <v>1</v>
      </c>
      <c r="F3910" t="s">
        <v>442</v>
      </c>
      <c r="G3910" s="957">
        <v>366</v>
      </c>
      <c r="H3910" t="s">
        <v>390</v>
      </c>
      <c r="I3910" s="937" t="s">
        <v>489</v>
      </c>
      <c r="J3910" s="937" t="s">
        <v>445</v>
      </c>
      <c r="K3910" s="937" t="s">
        <v>449</v>
      </c>
      <c r="L3910" s="937" t="s">
        <v>115</v>
      </c>
      <c r="M3910" s="962" t="s">
        <v>158</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ASR_CMS_19</v>
      </c>
      <c r="AB3910" s="957">
        <f t="shared" si="673"/>
        <v>45406</v>
      </c>
      <c r="AC3910" t="str">
        <f t="shared" si="674"/>
        <v>Unaudited</v>
      </c>
    </row>
    <row r="3911" spans="1:29" x14ac:dyDescent="0.25">
      <c r="A3911" t="s">
        <v>421</v>
      </c>
      <c r="B3911" t="s">
        <v>1380</v>
      </c>
      <c r="C3911" t="s">
        <v>1381</v>
      </c>
      <c r="D3911">
        <v>1900</v>
      </c>
      <c r="E3911" s="957">
        <v>1</v>
      </c>
      <c r="F3911" t="s">
        <v>442</v>
      </c>
      <c r="G3911" s="957">
        <v>366</v>
      </c>
      <c r="H3911" t="s">
        <v>390</v>
      </c>
      <c r="I3911" s="937" t="s">
        <v>489</v>
      </c>
      <c r="J3911" s="937" t="s">
        <v>445</v>
      </c>
      <c r="K3911" s="937" t="s">
        <v>449</v>
      </c>
      <c r="L3911" s="937" t="s">
        <v>116</v>
      </c>
      <c r="M3911" s="962" t="s">
        <v>114</v>
      </c>
      <c r="N3911" s="678">
        <f t="shared" ca="1" si="666"/>
        <v>-21265.126737042618</v>
      </c>
      <c r="O3911" s="678">
        <f t="shared" ca="1" si="670"/>
        <v>-7153.2031000418829</v>
      </c>
      <c r="P3911" s="678">
        <f t="shared" ca="1" si="670"/>
        <v>-917.72408117824091</v>
      </c>
      <c r="Q3911" s="678">
        <f t="shared" ca="1" si="670"/>
        <v>-5879.3255315216347</v>
      </c>
      <c r="R3911" s="678">
        <f t="shared" ca="1" si="670"/>
        <v>-2369.957950856317</v>
      </c>
      <c r="S3911" s="678">
        <f t="shared" ca="1" si="670"/>
        <v>-3.3498536293767455E-3</v>
      </c>
      <c r="T3911" s="678">
        <f t="shared" ca="1" si="670"/>
        <v>-497.02197585377974</v>
      </c>
      <c r="U3911" s="678">
        <f t="shared" ca="1" si="670"/>
        <v>0</v>
      </c>
      <c r="V3911" s="678">
        <f t="shared" ca="1" si="670"/>
        <v>-367.70382702501968</v>
      </c>
      <c r="W3911" s="678">
        <f t="shared" ca="1" si="668"/>
        <v>-4080.1869207121135</v>
      </c>
      <c r="X3911" s="678">
        <f t="shared" ca="1" si="671"/>
        <v>0</v>
      </c>
      <c r="Y3911" s="678">
        <f t="shared" ca="1" si="671"/>
        <v>0</v>
      </c>
      <c r="Z3911" s="678">
        <f t="shared" ca="1" si="671"/>
        <v>0</v>
      </c>
      <c r="AA3911" t="str">
        <f t="shared" si="672"/>
        <v>ASR_CMS_19</v>
      </c>
      <c r="AB3911" s="957">
        <f t="shared" si="673"/>
        <v>45406</v>
      </c>
      <c r="AC3911" t="str">
        <f t="shared" si="674"/>
        <v>Unaudited</v>
      </c>
    </row>
    <row r="3912" spans="1:29" x14ac:dyDescent="0.25">
      <c r="A3912" t="s">
        <v>421</v>
      </c>
      <c r="B3912" t="s">
        <v>1380</v>
      </c>
      <c r="C3912" t="s">
        <v>1381</v>
      </c>
      <c r="D3912">
        <v>1900</v>
      </c>
      <c r="E3912" s="957">
        <v>1</v>
      </c>
      <c r="F3912" t="s">
        <v>442</v>
      </c>
      <c r="G3912" s="957">
        <v>366</v>
      </c>
      <c r="H3912" t="s">
        <v>390</v>
      </c>
      <c r="I3912" s="937" t="s">
        <v>489</v>
      </c>
      <c r="J3912" s="937" t="s">
        <v>445</v>
      </c>
      <c r="K3912" s="937" t="s">
        <v>449</v>
      </c>
      <c r="L3912" s="937" t="s">
        <v>117</v>
      </c>
      <c r="M3912" s="962" t="s">
        <v>159</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ASR_CMS_19</v>
      </c>
      <c r="AB3912" s="957">
        <f t="shared" si="673"/>
        <v>45406</v>
      </c>
      <c r="AC3912" t="str">
        <f t="shared" si="674"/>
        <v>Unaudited</v>
      </c>
    </row>
    <row r="3913" spans="1:29" x14ac:dyDescent="0.25">
      <c r="A3913" t="s">
        <v>421</v>
      </c>
      <c r="B3913" t="s">
        <v>1380</v>
      </c>
      <c r="C3913" t="s">
        <v>1381</v>
      </c>
      <c r="D3913">
        <v>1900</v>
      </c>
      <c r="E3913" s="957">
        <v>1</v>
      </c>
      <c r="F3913" t="s">
        <v>442</v>
      </c>
      <c r="G3913" s="957">
        <v>366</v>
      </c>
      <c r="H3913" t="s">
        <v>390</v>
      </c>
      <c r="I3913" s="937" t="s">
        <v>489</v>
      </c>
      <c r="J3913" s="937" t="s">
        <v>445</v>
      </c>
      <c r="K3913" s="937" t="s">
        <v>449</v>
      </c>
      <c r="L3913" s="945" t="s">
        <v>160</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ASR_CMS_19</v>
      </c>
      <c r="AB3913" s="957">
        <f t="shared" si="673"/>
        <v>45406</v>
      </c>
      <c r="AC3913" t="str">
        <f t="shared" si="674"/>
        <v>Unaudited</v>
      </c>
    </row>
    <row r="3914" spans="1:29" x14ac:dyDescent="0.25">
      <c r="A3914" t="s">
        <v>421</v>
      </c>
      <c r="B3914" t="s">
        <v>1380</v>
      </c>
      <c r="C3914" t="s">
        <v>1381</v>
      </c>
      <c r="D3914">
        <v>1900</v>
      </c>
      <c r="E3914" s="957">
        <v>1</v>
      </c>
      <c r="F3914" t="s">
        <v>442</v>
      </c>
      <c r="G3914" s="957">
        <v>366</v>
      </c>
      <c r="H3914" t="s">
        <v>390</v>
      </c>
      <c r="I3914" s="937" t="s">
        <v>489</v>
      </c>
      <c r="J3914" s="937" t="s">
        <v>445</v>
      </c>
      <c r="K3914" s="937" t="s">
        <v>449</v>
      </c>
      <c r="L3914" s="937" t="s">
        <v>443</v>
      </c>
      <c r="M3914" s="962" t="s">
        <v>457</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ASR_CMS_19</v>
      </c>
      <c r="AB3914" s="957">
        <f t="shared" si="673"/>
        <v>45406</v>
      </c>
      <c r="AC3914" t="str">
        <f t="shared" si="674"/>
        <v>Unaudited</v>
      </c>
    </row>
    <row r="3915" spans="1:29" ht="30" x14ac:dyDescent="0.25">
      <c r="A3915" t="s">
        <v>421</v>
      </c>
      <c r="B3915" t="s">
        <v>1380</v>
      </c>
      <c r="C3915" t="s">
        <v>1381</v>
      </c>
      <c r="D3915">
        <v>1900</v>
      </c>
      <c r="E3915" s="957">
        <v>1</v>
      </c>
      <c r="F3915" t="s">
        <v>442</v>
      </c>
      <c r="G3915" s="957">
        <v>366</v>
      </c>
      <c r="H3915" t="s">
        <v>390</v>
      </c>
      <c r="I3915" s="937" t="s">
        <v>489</v>
      </c>
      <c r="J3915" s="937" t="s">
        <v>445</v>
      </c>
      <c r="K3915" s="937" t="s">
        <v>450</v>
      </c>
      <c r="L3915" s="937">
        <v>9.1</v>
      </c>
      <c r="M3915" s="962" t="s">
        <v>186</v>
      </c>
      <c r="N3915" s="678">
        <f t="shared" ca="1" si="666"/>
        <v>19096998.609999999</v>
      </c>
      <c r="O3915" s="678">
        <f t="shared" ca="1" si="675"/>
        <v>1692515.6400000001</v>
      </c>
      <c r="P3915" s="678">
        <f t="shared" ca="1" si="675"/>
        <v>146357.54</v>
      </c>
      <c r="Q3915" s="678">
        <f t="shared" ca="1" si="675"/>
        <v>4071711.6100000003</v>
      </c>
      <c r="R3915" s="678">
        <f t="shared" ca="1" si="675"/>
        <v>580044.03</v>
      </c>
      <c r="S3915" s="678">
        <f t="shared" ca="1" si="675"/>
        <v>8800</v>
      </c>
      <c r="T3915" s="678">
        <f t="shared" ca="1" si="675"/>
        <v>348722.33999999997</v>
      </c>
      <c r="U3915" s="678">
        <f t="shared" ca="1" si="675"/>
        <v>0</v>
      </c>
      <c r="V3915" s="678">
        <f t="shared" ca="1" si="675"/>
        <v>5903.22</v>
      </c>
      <c r="W3915" s="678">
        <f t="shared" ca="1" si="668"/>
        <v>12242944.229999999</v>
      </c>
      <c r="X3915" s="678">
        <f t="shared" ca="1" si="671"/>
        <v>0</v>
      </c>
      <c r="Y3915" s="678">
        <f t="shared" ca="1" si="671"/>
        <v>0</v>
      </c>
      <c r="Z3915" s="678">
        <f t="shared" ca="1" si="671"/>
        <v>0</v>
      </c>
      <c r="AA3915" t="str">
        <f t="shared" si="672"/>
        <v>ASR_CMS_19</v>
      </c>
      <c r="AB3915" s="957">
        <f t="shared" si="673"/>
        <v>45406</v>
      </c>
      <c r="AC3915" t="str">
        <f t="shared" si="674"/>
        <v>Unaudited</v>
      </c>
    </row>
    <row r="3916" spans="1:29" x14ac:dyDescent="0.25">
      <c r="A3916" t="s">
        <v>421</v>
      </c>
      <c r="B3916" t="s">
        <v>1380</v>
      </c>
      <c r="C3916" t="s">
        <v>1381</v>
      </c>
      <c r="D3916">
        <v>1900</v>
      </c>
      <c r="E3916" s="957">
        <v>1</v>
      </c>
      <c r="F3916" t="s">
        <v>442</v>
      </c>
      <c r="G3916" s="957">
        <v>366</v>
      </c>
      <c r="H3916" t="s">
        <v>390</v>
      </c>
      <c r="I3916" s="937" t="s">
        <v>489</v>
      </c>
      <c r="J3916" s="937" t="s">
        <v>445</v>
      </c>
      <c r="K3916" s="937" t="s">
        <v>450</v>
      </c>
      <c r="L3916" s="937" t="s">
        <v>107</v>
      </c>
      <c r="M3916" s="962" t="s">
        <v>187</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ASR_CMS_19</v>
      </c>
      <c r="AB3916" s="957">
        <f t="shared" si="673"/>
        <v>45406</v>
      </c>
      <c r="AC3916" t="str">
        <f t="shared" si="674"/>
        <v>Unaudited</v>
      </c>
    </row>
    <row r="3917" spans="1:29" x14ac:dyDescent="0.25">
      <c r="A3917" t="s">
        <v>421</v>
      </c>
      <c r="B3917" t="s">
        <v>1380</v>
      </c>
      <c r="C3917" t="s">
        <v>1381</v>
      </c>
      <c r="D3917">
        <v>1900</v>
      </c>
      <c r="E3917" s="957">
        <v>1</v>
      </c>
      <c r="F3917" t="s">
        <v>442</v>
      </c>
      <c r="G3917" s="957">
        <v>366</v>
      </c>
      <c r="H3917" t="s">
        <v>390</v>
      </c>
      <c r="I3917" s="937" t="s">
        <v>489</v>
      </c>
      <c r="J3917" s="937" t="s">
        <v>445</v>
      </c>
      <c r="K3917" s="937" t="s">
        <v>450</v>
      </c>
      <c r="L3917" s="937" t="s">
        <v>1316</v>
      </c>
      <c r="M3917" s="962" t="s">
        <v>1317</v>
      </c>
      <c r="N3917" s="678">
        <f t="shared" ca="1" si="666"/>
        <v>1214282.6000000001</v>
      </c>
      <c r="O3917" s="678">
        <f t="shared" ca="1" si="675"/>
        <v>0</v>
      </c>
      <c r="P3917" s="678">
        <f t="shared" ca="1" si="675"/>
        <v>0</v>
      </c>
      <c r="Q3917" s="678">
        <f t="shared" ca="1" si="675"/>
        <v>1038030.61</v>
      </c>
      <c r="R3917" s="678">
        <f t="shared" ca="1" si="675"/>
        <v>60029.08</v>
      </c>
      <c r="S3917" s="678">
        <f t="shared" ca="1" si="675"/>
        <v>0</v>
      </c>
      <c r="T3917" s="678">
        <f t="shared" ca="1" si="675"/>
        <v>48369.289999999994</v>
      </c>
      <c r="U3917" s="678">
        <f t="shared" ca="1" si="675"/>
        <v>0</v>
      </c>
      <c r="V3917" s="678">
        <f t="shared" ca="1" si="675"/>
        <v>67853.62</v>
      </c>
      <c r="W3917" s="678">
        <f t="shared" ca="1" si="668"/>
        <v>0</v>
      </c>
      <c r="X3917" s="678">
        <f t="shared" ca="1" si="671"/>
        <v>0</v>
      </c>
      <c r="Y3917" s="678">
        <f t="shared" ca="1" si="671"/>
        <v>0</v>
      </c>
      <c r="Z3917" s="678">
        <f t="shared" ca="1" si="671"/>
        <v>0</v>
      </c>
      <c r="AA3917" t="str">
        <f t="shared" si="672"/>
        <v>ASR_CMS_19</v>
      </c>
      <c r="AB3917" s="957">
        <f t="shared" si="673"/>
        <v>45406</v>
      </c>
      <c r="AC3917" t="str">
        <f t="shared" si="674"/>
        <v>Unaudited</v>
      </c>
    </row>
    <row r="3918" spans="1:29" x14ac:dyDescent="0.25">
      <c r="A3918" t="s">
        <v>421</v>
      </c>
      <c r="B3918" t="s">
        <v>1380</v>
      </c>
      <c r="C3918" t="s">
        <v>1381</v>
      </c>
      <c r="D3918">
        <v>1900</v>
      </c>
      <c r="E3918" s="957">
        <v>1</v>
      </c>
      <c r="F3918" t="s">
        <v>442</v>
      </c>
      <c r="G3918" s="957">
        <v>366</v>
      </c>
      <c r="H3918" t="s">
        <v>390</v>
      </c>
      <c r="I3918" s="937" t="s">
        <v>489</v>
      </c>
      <c r="J3918" s="937" t="s">
        <v>445</v>
      </c>
      <c r="K3918" s="937" t="s">
        <v>450</v>
      </c>
      <c r="L3918" s="945" t="s">
        <v>108</v>
      </c>
      <c r="M3918" s="960" t="s">
        <v>188</v>
      </c>
      <c r="N3918" s="678">
        <f t="shared" ca="1" si="666"/>
        <v>2357838.4900000002</v>
      </c>
      <c r="O3918" s="678">
        <f t="shared" ca="1" si="675"/>
        <v>438246.53</v>
      </c>
      <c r="P3918" s="678">
        <f t="shared" ca="1" si="675"/>
        <v>25983.05</v>
      </c>
      <c r="Q3918" s="678">
        <f t="shared" ca="1" si="675"/>
        <v>773342.67999999993</v>
      </c>
      <c r="R3918" s="678">
        <f t="shared" ca="1" si="675"/>
        <v>45234.6</v>
      </c>
      <c r="S3918" s="678">
        <f t="shared" ca="1" si="675"/>
        <v>412.04</v>
      </c>
      <c r="T3918" s="678">
        <f t="shared" ca="1" si="675"/>
        <v>74280.62</v>
      </c>
      <c r="U3918" s="678">
        <f t="shared" ca="1" si="675"/>
        <v>0</v>
      </c>
      <c r="V3918" s="678">
        <f t="shared" ca="1" si="675"/>
        <v>1410.3200000000002</v>
      </c>
      <c r="W3918" s="678">
        <f t="shared" ca="1" si="668"/>
        <v>998928.65</v>
      </c>
      <c r="X3918" s="678">
        <f t="shared" ca="1" si="671"/>
        <v>0</v>
      </c>
      <c r="Y3918" s="678">
        <f t="shared" ca="1" si="671"/>
        <v>0</v>
      </c>
      <c r="Z3918" s="678">
        <f t="shared" ca="1" si="671"/>
        <v>0</v>
      </c>
      <c r="AA3918" t="str">
        <f t="shared" si="672"/>
        <v>ASR_CMS_19</v>
      </c>
      <c r="AB3918" s="957">
        <f t="shared" si="673"/>
        <v>45406</v>
      </c>
      <c r="AC3918" t="str">
        <f t="shared" si="674"/>
        <v>Unaudited</v>
      </c>
    </row>
    <row r="3919" spans="1:29" x14ac:dyDescent="0.25">
      <c r="A3919" t="s">
        <v>421</v>
      </c>
      <c r="B3919" t="s">
        <v>1380</v>
      </c>
      <c r="C3919" t="s">
        <v>1381</v>
      </c>
      <c r="D3919">
        <v>1900</v>
      </c>
      <c r="E3919" s="957">
        <v>1</v>
      </c>
      <c r="F3919" t="s">
        <v>442</v>
      </c>
      <c r="G3919" s="957">
        <v>366</v>
      </c>
      <c r="H3919" t="s">
        <v>390</v>
      </c>
      <c r="I3919" s="962" t="s">
        <v>489</v>
      </c>
      <c r="J3919" s="962" t="s">
        <v>445</v>
      </c>
      <c r="K3919" s="962" t="s">
        <v>450</v>
      </c>
      <c r="L3919" s="953" t="s">
        <v>109</v>
      </c>
      <c r="M3919" s="962" t="s">
        <v>161</v>
      </c>
      <c r="N3919" s="678">
        <f t="shared" ca="1" si="666"/>
        <v>4619716.3446775693</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2291518.3014957355</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63896.796158806697</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1450566.3062698946</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142663.44932503975</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801.29231299228002</v>
      </c>
      <c r="T3919" s="678">
        <f t="shared" ca="1" si="676"/>
        <v>233572.18185113661</v>
      </c>
      <c r="U3919" s="678">
        <f t="shared" ca="1" si="676"/>
        <v>0</v>
      </c>
      <c r="V3919" s="678">
        <f t="shared" ca="1" si="676"/>
        <v>10852.869895081858</v>
      </c>
      <c r="W3919" s="678">
        <f t="shared" ca="1" si="668"/>
        <v>425845.14736888185</v>
      </c>
      <c r="X3919" s="678">
        <f t="shared" ca="1" si="676"/>
        <v>0</v>
      </c>
      <c r="Y3919" s="678">
        <f t="shared" ca="1" si="676"/>
        <v>0</v>
      </c>
      <c r="Z3919" s="678">
        <f t="shared" ca="1" si="676"/>
        <v>0</v>
      </c>
      <c r="AA3919" t="str">
        <f t="shared" si="672"/>
        <v>ASR_CMS_19</v>
      </c>
      <c r="AB3919" s="957">
        <f t="shared" si="673"/>
        <v>45406</v>
      </c>
      <c r="AC3919" t="str">
        <f t="shared" si="674"/>
        <v>Unaudited</v>
      </c>
    </row>
    <row r="3920" spans="1:29" x14ac:dyDescent="0.25">
      <c r="A3920" t="s">
        <v>421</v>
      </c>
      <c r="B3920" t="s">
        <v>1380</v>
      </c>
      <c r="C3920" t="s">
        <v>1381</v>
      </c>
      <c r="D3920">
        <v>1900</v>
      </c>
      <c r="E3920" s="957">
        <v>1</v>
      </c>
      <c r="F3920" t="s">
        <v>442</v>
      </c>
      <c r="G3920" s="957">
        <v>366</v>
      </c>
      <c r="H3920" t="s">
        <v>390</v>
      </c>
      <c r="I3920" s="958" t="s">
        <v>489</v>
      </c>
      <c r="J3920" s="958" t="s">
        <v>445</v>
      </c>
      <c r="K3920" s="958" t="s">
        <v>450</v>
      </c>
      <c r="L3920" s="953" t="s">
        <v>110</v>
      </c>
      <c r="M3920" s="958" t="s">
        <v>135</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33919.062870201036</v>
      </c>
      <c r="O3920" s="678">
        <f t="shared" ca="1" si="676"/>
        <v>20329.212668433505</v>
      </c>
      <c r="P3920" s="678">
        <f t="shared" ca="1" si="676"/>
        <v>2199.2618694272405</v>
      </c>
      <c r="Q3920" s="678">
        <f t="shared" ca="1" si="676"/>
        <v>8393.5642708102005</v>
      </c>
      <c r="R3920" s="678">
        <f t="shared" ca="1" si="676"/>
        <v>1198.8111033766691</v>
      </c>
      <c r="S3920" s="678">
        <f t="shared" ca="1" si="676"/>
        <v>19.795301940131491</v>
      </c>
      <c r="T3920" s="678">
        <f t="shared" ca="1" si="676"/>
        <v>990.67218562959829</v>
      </c>
      <c r="U3920" s="678">
        <f t="shared" ca="1" si="676"/>
        <v>0</v>
      </c>
      <c r="V3920" s="678">
        <f t="shared" ca="1" si="676"/>
        <v>144.7510449160483</v>
      </c>
      <c r="W3920" s="678">
        <f t="shared" ca="1" si="668"/>
        <v>642.99442566763901</v>
      </c>
      <c r="X3920" s="678">
        <f t="shared" ca="1" si="676"/>
        <v>0</v>
      </c>
      <c r="Y3920" s="678">
        <f t="shared" ca="1" si="676"/>
        <v>0</v>
      </c>
      <c r="Z3920" s="678">
        <f t="shared" ca="1" si="676"/>
        <v>0</v>
      </c>
      <c r="AA3920" t="str">
        <f t="shared" si="672"/>
        <v>ASR_CMS_19</v>
      </c>
      <c r="AB3920" s="957">
        <f t="shared" si="673"/>
        <v>45406</v>
      </c>
      <c r="AC3920" t="str">
        <f t="shared" si="674"/>
        <v>Unaudited</v>
      </c>
    </row>
    <row r="3921" spans="1:29" x14ac:dyDescent="0.25">
      <c r="A3921" t="s">
        <v>421</v>
      </c>
      <c r="B3921" t="s">
        <v>1380</v>
      </c>
      <c r="C3921" t="s">
        <v>1381</v>
      </c>
      <c r="D3921">
        <v>1900</v>
      </c>
      <c r="E3921" s="957">
        <v>1</v>
      </c>
      <c r="F3921" t="s">
        <v>442</v>
      </c>
      <c r="G3921" s="957">
        <v>366</v>
      </c>
      <c r="H3921" t="s">
        <v>390</v>
      </c>
      <c r="I3921" s="958" t="s">
        <v>489</v>
      </c>
      <c r="J3921" s="958" t="s">
        <v>445</v>
      </c>
      <c r="K3921" s="958" t="s">
        <v>450</v>
      </c>
      <c r="L3921" s="937" t="s">
        <v>111</v>
      </c>
      <c r="M3921" s="958" t="s">
        <v>163</v>
      </c>
      <c r="N3921" s="678">
        <f t="shared" ca="1" si="677"/>
        <v>302313.11947807705</v>
      </c>
      <c r="O3921" s="678">
        <f t="shared" ca="1" si="676"/>
        <v>48982.212101435543</v>
      </c>
      <c r="P3921" s="678">
        <f t="shared" ca="1" si="676"/>
        <v>2616.9621891804372</v>
      </c>
      <c r="Q3921" s="678">
        <f t="shared" ca="1" si="676"/>
        <v>81242.954361064491</v>
      </c>
      <c r="R3921" s="678">
        <f t="shared" ca="1" si="676"/>
        <v>9172.4742598872017</v>
      </c>
      <c r="S3921" s="678">
        <f t="shared" ca="1" si="676"/>
        <v>110.93562786827816</v>
      </c>
      <c r="T3921" s="678">
        <f t="shared" ca="1" si="676"/>
        <v>7808.8983900289604</v>
      </c>
      <c r="U3921" s="678">
        <f t="shared" ca="1" si="676"/>
        <v>0</v>
      </c>
      <c r="V3921" s="678">
        <f t="shared" ca="1" si="676"/>
        <v>952.9748580089821</v>
      </c>
      <c r="W3921" s="678">
        <f t="shared" ca="1" si="668"/>
        <v>151425.70769060313</v>
      </c>
      <c r="X3921" s="678">
        <f t="shared" ca="1" si="676"/>
        <v>0</v>
      </c>
      <c r="Y3921" s="678">
        <f t="shared" ca="1" si="676"/>
        <v>0</v>
      </c>
      <c r="Z3921" s="678">
        <f t="shared" ca="1" si="676"/>
        <v>0</v>
      </c>
      <c r="AA3921" t="str">
        <f t="shared" si="672"/>
        <v>ASR_CMS_19</v>
      </c>
      <c r="AB3921" s="957">
        <f t="shared" si="673"/>
        <v>45406</v>
      </c>
      <c r="AC3921" t="str">
        <f t="shared" si="674"/>
        <v>Unaudited</v>
      </c>
    </row>
    <row r="3922" spans="1:29" x14ac:dyDescent="0.25">
      <c r="A3922" t="s">
        <v>421</v>
      </c>
      <c r="B3922" t="s">
        <v>1380</v>
      </c>
      <c r="C3922" t="s">
        <v>1381</v>
      </c>
      <c r="D3922">
        <v>1900</v>
      </c>
      <c r="E3922" s="957">
        <v>1</v>
      </c>
      <c r="F3922" t="s">
        <v>442</v>
      </c>
      <c r="G3922" s="957">
        <v>366</v>
      </c>
      <c r="H3922" t="s">
        <v>390</v>
      </c>
      <c r="I3922" s="958" t="s">
        <v>489</v>
      </c>
      <c r="J3922" s="958" t="s">
        <v>445</v>
      </c>
      <c r="K3922" s="958" t="s">
        <v>450</v>
      </c>
      <c r="L3922" s="937" t="s">
        <v>112</v>
      </c>
      <c r="M3922" s="958" t="s">
        <v>464</v>
      </c>
      <c r="N3922" s="678">
        <f t="shared" ca="1" si="677"/>
        <v>183597.21072367864</v>
      </c>
      <c r="O3922" s="678">
        <f t="shared" ca="1" si="676"/>
        <v>36756.795966987796</v>
      </c>
      <c r="P3922" s="678">
        <f t="shared" ca="1" si="676"/>
        <v>3945.3830307617491</v>
      </c>
      <c r="Q3922" s="678">
        <f t="shared" ca="1" si="676"/>
        <v>53671.291085295554</v>
      </c>
      <c r="R3922" s="678">
        <f t="shared" ca="1" si="676"/>
        <v>6899.7378251249229</v>
      </c>
      <c r="S3922" s="678">
        <f t="shared" ca="1" si="676"/>
        <v>142.92676842881198</v>
      </c>
      <c r="T3922" s="678">
        <f t="shared" ca="1" si="676"/>
        <v>4864.7008672264446</v>
      </c>
      <c r="U3922" s="678">
        <f t="shared" ca="1" si="676"/>
        <v>0</v>
      </c>
      <c r="V3922" s="678">
        <f t="shared" ca="1" si="676"/>
        <v>699.63431437137058</v>
      </c>
      <c r="W3922" s="678">
        <f t="shared" ca="1" si="668"/>
        <v>76616.740865482003</v>
      </c>
      <c r="X3922" s="678">
        <f t="shared" ca="1" si="676"/>
        <v>0</v>
      </c>
      <c r="Y3922" s="678">
        <f t="shared" ca="1" si="676"/>
        <v>0</v>
      </c>
      <c r="Z3922" s="678">
        <f t="shared" ca="1" si="676"/>
        <v>0</v>
      </c>
      <c r="AA3922" t="str">
        <f t="shared" si="672"/>
        <v>ASR_CMS_19</v>
      </c>
      <c r="AB3922" s="957">
        <f t="shared" si="673"/>
        <v>45406</v>
      </c>
      <c r="AC3922" t="str">
        <f t="shared" si="674"/>
        <v>Unaudited</v>
      </c>
    </row>
    <row r="3923" spans="1:29" x14ac:dyDescent="0.25">
      <c r="A3923" t="s">
        <v>421</v>
      </c>
      <c r="B3923" t="s">
        <v>1380</v>
      </c>
      <c r="C3923" t="s">
        <v>1381</v>
      </c>
      <c r="D3923">
        <v>1900</v>
      </c>
      <c r="E3923" s="957">
        <v>1</v>
      </c>
      <c r="F3923" t="s">
        <v>442</v>
      </c>
      <c r="G3923" s="957">
        <v>366</v>
      </c>
      <c r="H3923" t="s">
        <v>390</v>
      </c>
      <c r="I3923" s="965" t="s">
        <v>489</v>
      </c>
      <c r="J3923" s="965" t="s">
        <v>445</v>
      </c>
      <c r="K3923" s="965" t="s">
        <v>6</v>
      </c>
      <c r="L3923" s="945" t="s">
        <v>118</v>
      </c>
      <c r="M3923" s="965" t="s">
        <v>189</v>
      </c>
      <c r="N3923" s="678">
        <f t="shared" ca="1" si="677"/>
        <v>105890.66319011485</v>
      </c>
      <c r="O3923" s="678">
        <f t="shared" ca="1" si="676"/>
        <v>35619.699311623364</v>
      </c>
      <c r="P3923" s="678">
        <f t="shared" ca="1" si="676"/>
        <v>4569.8486909190897</v>
      </c>
      <c r="Q3923" s="678">
        <f t="shared" ca="1" si="676"/>
        <v>29276.368175080148</v>
      </c>
      <c r="R3923" s="678">
        <f t="shared" ca="1" si="676"/>
        <v>11801.313119460958</v>
      </c>
      <c r="S3923" s="678">
        <f t="shared" ca="1" si="676"/>
        <v>1.6680748099498426E-2</v>
      </c>
      <c r="T3923" s="678">
        <f t="shared" ca="1" si="676"/>
        <v>2474.9434740748384</v>
      </c>
      <c r="U3923" s="678">
        <f t="shared" ca="1" si="676"/>
        <v>0</v>
      </c>
      <c r="V3923" s="678">
        <f t="shared" ca="1" si="676"/>
        <v>1830.9978860082529</v>
      </c>
      <c r="W3923" s="678">
        <f t="shared" ca="1" si="668"/>
        <v>20317.47585220011</v>
      </c>
      <c r="X3923" s="678">
        <f t="shared" ca="1" si="676"/>
        <v>0</v>
      </c>
      <c r="Y3923" s="678">
        <f t="shared" ca="1" si="676"/>
        <v>0</v>
      </c>
      <c r="Z3923" s="678">
        <f t="shared" ca="1" si="676"/>
        <v>0</v>
      </c>
      <c r="AA3923" t="str">
        <f t="shared" si="672"/>
        <v>ASR_CMS_19</v>
      </c>
      <c r="AB3923" s="957">
        <f t="shared" si="673"/>
        <v>45406</v>
      </c>
      <c r="AC3923" t="str">
        <f t="shared" si="674"/>
        <v>Unaudited</v>
      </c>
    </row>
    <row r="3924" spans="1:29" x14ac:dyDescent="0.25">
      <c r="A3924" t="s">
        <v>421</v>
      </c>
      <c r="B3924" t="s">
        <v>1380</v>
      </c>
      <c r="C3924" t="s">
        <v>1381</v>
      </c>
      <c r="D3924">
        <v>1900</v>
      </c>
      <c r="E3924" s="957">
        <v>1</v>
      </c>
      <c r="F3924" t="s">
        <v>442</v>
      </c>
      <c r="G3924" s="957">
        <v>366</v>
      </c>
      <c r="H3924" t="s">
        <v>390</v>
      </c>
      <c r="I3924" s="937" t="s">
        <v>489</v>
      </c>
      <c r="J3924" s="937" t="s">
        <v>445</v>
      </c>
      <c r="K3924" s="937" t="s">
        <v>6</v>
      </c>
      <c r="L3924" s="937" t="s">
        <v>45</v>
      </c>
      <c r="M3924" s="958" t="s">
        <v>164</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ASR_CMS_19</v>
      </c>
      <c r="AB3924" s="957">
        <f t="shared" si="673"/>
        <v>45406</v>
      </c>
      <c r="AC3924" t="str">
        <f t="shared" si="674"/>
        <v>Unaudited</v>
      </c>
    </row>
    <row r="3925" spans="1:29" x14ac:dyDescent="0.25">
      <c r="A3925" t="s">
        <v>421</v>
      </c>
      <c r="B3925" t="s">
        <v>1380</v>
      </c>
      <c r="C3925" t="s">
        <v>1381</v>
      </c>
      <c r="D3925">
        <v>1900</v>
      </c>
      <c r="E3925" s="957">
        <v>1</v>
      </c>
      <c r="F3925" t="s">
        <v>442</v>
      </c>
      <c r="G3925" s="957">
        <v>366</v>
      </c>
      <c r="H3925" t="s">
        <v>390</v>
      </c>
      <c r="I3925" s="937" t="s">
        <v>489</v>
      </c>
      <c r="J3925" s="937" t="s">
        <v>445</v>
      </c>
      <c r="K3925" s="937" t="s">
        <v>6</v>
      </c>
      <c r="L3925" s="943" t="s">
        <v>46</v>
      </c>
      <c r="M3925" s="959" t="s">
        <v>165</v>
      </c>
      <c r="N3925" s="678">
        <f t="shared" ca="1" si="677"/>
        <v>3.1707074801609769</v>
      </c>
      <c r="O3925" s="678">
        <f t="shared" ca="1" si="676"/>
        <v>0</v>
      </c>
      <c r="P3925" s="678">
        <f t="shared" ca="1" si="676"/>
        <v>0</v>
      </c>
      <c r="Q3925" s="678">
        <f t="shared" ca="1" si="676"/>
        <v>1.5853537400804885</v>
      </c>
      <c r="R3925" s="678">
        <f t="shared" ca="1" si="676"/>
        <v>1.5853537400804885</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ASR_CMS_19</v>
      </c>
      <c r="AB3925" s="957">
        <f t="shared" si="673"/>
        <v>45406</v>
      </c>
      <c r="AC3925" t="str">
        <f t="shared" si="674"/>
        <v>Unaudited</v>
      </c>
    </row>
    <row r="3926" spans="1:29" x14ac:dyDescent="0.25">
      <c r="A3926" t="s">
        <v>421</v>
      </c>
      <c r="B3926" t="s">
        <v>1380</v>
      </c>
      <c r="C3926" t="s">
        <v>1381</v>
      </c>
      <c r="D3926">
        <v>1900</v>
      </c>
      <c r="E3926" s="957">
        <v>1</v>
      </c>
      <c r="F3926" t="s">
        <v>442</v>
      </c>
      <c r="G3926" s="957">
        <v>366</v>
      </c>
      <c r="H3926" t="s">
        <v>390</v>
      </c>
      <c r="I3926" s="958" t="s">
        <v>489</v>
      </c>
      <c r="J3926" s="958" t="s">
        <v>445</v>
      </c>
      <c r="K3926" s="958" t="s">
        <v>6</v>
      </c>
      <c r="L3926" s="937" t="s">
        <v>166</v>
      </c>
      <c r="M3926" s="958" t="s">
        <v>462</v>
      </c>
      <c r="N3926" s="678">
        <f t="shared" ca="1" si="677"/>
        <v>205227.24205640188</v>
      </c>
      <c r="O3926" s="678">
        <f t="shared" ca="1" si="676"/>
        <v>41087.20297765336</v>
      </c>
      <c r="P3926" s="678">
        <f t="shared" ca="1" si="676"/>
        <v>4410.1981455371551</v>
      </c>
      <c r="Q3926" s="678">
        <f t="shared" ca="1" si="676"/>
        <v>59994.435665034682</v>
      </c>
      <c r="R3926" s="678">
        <f t="shared" ca="1" si="676"/>
        <v>7712.6126218430627</v>
      </c>
      <c r="S3926" s="678">
        <f t="shared" ca="1" si="676"/>
        <v>159.76531661380011</v>
      </c>
      <c r="T3926" s="678">
        <f t="shared" ca="1" si="676"/>
        <v>5437.8230392228352</v>
      </c>
      <c r="U3926" s="678">
        <f t="shared" ca="1" si="676"/>
        <v>0</v>
      </c>
      <c r="V3926" s="678">
        <f t="shared" ca="1" si="676"/>
        <v>782.05992466060877</v>
      </c>
      <c r="W3926" s="678">
        <f t="shared" ca="1" si="668"/>
        <v>85643.144365836386</v>
      </c>
      <c r="X3926" s="678">
        <f t="shared" ca="1" si="676"/>
        <v>0</v>
      </c>
      <c r="Y3926" s="678">
        <f t="shared" ca="1" si="676"/>
        <v>0</v>
      </c>
      <c r="Z3926" s="678">
        <f t="shared" ca="1" si="676"/>
        <v>0</v>
      </c>
      <c r="AA3926" t="str">
        <f t="shared" si="672"/>
        <v>ASR_CMS_19</v>
      </c>
      <c r="AB3926" s="957">
        <f t="shared" si="673"/>
        <v>45406</v>
      </c>
      <c r="AC3926" t="str">
        <f t="shared" si="674"/>
        <v>Unaudited</v>
      </c>
    </row>
    <row r="3927" spans="1:29" x14ac:dyDescent="0.25">
      <c r="A3927" t="s">
        <v>421</v>
      </c>
      <c r="B3927" t="s">
        <v>1380</v>
      </c>
      <c r="C3927" t="s">
        <v>1381</v>
      </c>
      <c r="D3927">
        <v>1900</v>
      </c>
      <c r="E3927" s="957">
        <v>1</v>
      </c>
      <c r="F3927" t="s">
        <v>442</v>
      </c>
      <c r="G3927" s="957">
        <v>366</v>
      </c>
      <c r="H3927" t="s">
        <v>390</v>
      </c>
      <c r="I3927" s="937" t="s">
        <v>489</v>
      </c>
      <c r="J3927" s="937" t="s">
        <v>445</v>
      </c>
      <c r="K3927" s="937" t="s">
        <v>435</v>
      </c>
      <c r="L3927" s="937" t="s">
        <v>121</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ASR_CMS_19</v>
      </c>
      <c r="AB3927" s="957">
        <f t="shared" si="673"/>
        <v>45406</v>
      </c>
      <c r="AC3927" t="str">
        <f t="shared" si="674"/>
        <v>Unaudited</v>
      </c>
    </row>
    <row r="3928" spans="1:29" x14ac:dyDescent="0.25">
      <c r="A3928" t="s">
        <v>421</v>
      </c>
      <c r="B3928" t="s">
        <v>1380</v>
      </c>
      <c r="C3928" t="s">
        <v>1381</v>
      </c>
      <c r="D3928">
        <v>1900</v>
      </c>
      <c r="E3928" s="957">
        <v>1</v>
      </c>
      <c r="F3928" t="s">
        <v>442</v>
      </c>
      <c r="G3928" s="957">
        <v>366</v>
      </c>
      <c r="H3928" t="s">
        <v>390</v>
      </c>
      <c r="I3928" s="937" t="s">
        <v>489</v>
      </c>
      <c r="J3928" s="937" t="s">
        <v>445</v>
      </c>
      <c r="K3928" s="937" t="s">
        <v>435</v>
      </c>
      <c r="L3928" s="937" t="s">
        <v>938</v>
      </c>
      <c r="M3928" s="958" t="s">
        <v>930</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ASR_CMS_19</v>
      </c>
      <c r="AB3928" s="957">
        <f t="shared" si="673"/>
        <v>45406</v>
      </c>
      <c r="AC3928" t="str">
        <f t="shared" si="674"/>
        <v>Unaudited</v>
      </c>
    </row>
    <row r="3929" spans="1:29" x14ac:dyDescent="0.25">
      <c r="A3929" t="s">
        <v>421</v>
      </c>
      <c r="B3929" t="s">
        <v>1380</v>
      </c>
      <c r="C3929" t="s">
        <v>1381</v>
      </c>
      <c r="D3929">
        <v>1900</v>
      </c>
      <c r="E3929" s="957">
        <v>1</v>
      </c>
      <c r="F3929" t="s">
        <v>442</v>
      </c>
      <c r="G3929" s="957">
        <v>366</v>
      </c>
      <c r="H3929" t="s">
        <v>390</v>
      </c>
      <c r="I3929" s="958" t="s">
        <v>489</v>
      </c>
      <c r="J3929" s="958" t="s">
        <v>445</v>
      </c>
      <c r="K3929" s="958" t="s">
        <v>435</v>
      </c>
      <c r="L3929" s="937" t="s">
        <v>168</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ASR_CMS_19</v>
      </c>
      <c r="AB3929" s="957">
        <f t="shared" si="673"/>
        <v>45406</v>
      </c>
      <c r="AC3929" t="str">
        <f t="shared" si="674"/>
        <v>Unaudited</v>
      </c>
    </row>
    <row r="3930" spans="1:29" x14ac:dyDescent="0.25">
      <c r="A3930" t="s">
        <v>421</v>
      </c>
      <c r="B3930" t="s">
        <v>1380</v>
      </c>
      <c r="C3930" t="s">
        <v>1381</v>
      </c>
      <c r="D3930">
        <v>1900</v>
      </c>
      <c r="E3930" s="957">
        <v>1</v>
      </c>
      <c r="F3930" t="s">
        <v>442</v>
      </c>
      <c r="G3930" s="957">
        <v>366</v>
      </c>
      <c r="H3930" t="s">
        <v>390</v>
      </c>
      <c r="I3930" s="958" t="s">
        <v>489</v>
      </c>
      <c r="J3930" s="958" t="s">
        <v>445</v>
      </c>
      <c r="K3930" s="958" t="s">
        <v>435</v>
      </c>
      <c r="L3930" s="953" t="s">
        <v>169</v>
      </c>
      <c r="M3930" s="958" t="s">
        <v>330</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ASR_CMS_19</v>
      </c>
      <c r="AB3930" s="957">
        <f t="shared" si="673"/>
        <v>45406</v>
      </c>
      <c r="AC3930" t="str">
        <f t="shared" si="674"/>
        <v>Unaudited</v>
      </c>
    </row>
    <row r="3931" spans="1:29" x14ac:dyDescent="0.25">
      <c r="A3931" t="s">
        <v>421</v>
      </c>
      <c r="B3931" t="s">
        <v>1380</v>
      </c>
      <c r="C3931" t="s">
        <v>1381</v>
      </c>
      <c r="D3931">
        <v>1900</v>
      </c>
      <c r="E3931" s="957">
        <v>1</v>
      </c>
      <c r="F3931" t="s">
        <v>442</v>
      </c>
      <c r="G3931" s="957">
        <v>366</v>
      </c>
      <c r="H3931" t="s">
        <v>390</v>
      </c>
      <c r="I3931" s="937" t="s">
        <v>489</v>
      </c>
      <c r="J3931" s="937" t="s">
        <v>451</v>
      </c>
      <c r="K3931" s="937" t="s">
        <v>436</v>
      </c>
      <c r="L3931" s="937" t="s">
        <v>122</v>
      </c>
      <c r="M3931" s="958" t="s">
        <v>27</v>
      </c>
      <c r="N3931" s="678">
        <f t="shared" ca="1" si="677"/>
        <v>3011467.2154384986</v>
      </c>
      <c r="O3931" s="678">
        <f t="shared" ca="1" si="676"/>
        <v>66.39761773522379</v>
      </c>
      <c r="P3931" s="678">
        <f t="shared" ca="1" si="676"/>
        <v>3011400.8178207632</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ASR_CMS_19</v>
      </c>
      <c r="AB3931" s="957">
        <f t="shared" si="673"/>
        <v>45406</v>
      </c>
      <c r="AC3931" t="str">
        <f t="shared" si="674"/>
        <v>Unaudited</v>
      </c>
    </row>
    <row r="3932" spans="1:29" x14ac:dyDescent="0.25">
      <c r="A3932" t="s">
        <v>421</v>
      </c>
      <c r="B3932" t="s">
        <v>1380</v>
      </c>
      <c r="C3932" t="s">
        <v>1381</v>
      </c>
      <c r="D3932">
        <v>1900</v>
      </c>
      <c r="E3932" s="957">
        <v>1</v>
      </c>
      <c r="F3932" t="s">
        <v>442</v>
      </c>
      <c r="G3932" s="957">
        <v>366</v>
      </c>
      <c r="H3932" t="s">
        <v>390</v>
      </c>
      <c r="I3932" s="937" t="s">
        <v>489</v>
      </c>
      <c r="J3932" s="937" t="s">
        <v>451</v>
      </c>
      <c r="K3932" s="937" t="s">
        <v>436</v>
      </c>
      <c r="L3932" s="937" t="s">
        <v>123</v>
      </c>
      <c r="M3932" s="958" t="s">
        <v>98</v>
      </c>
      <c r="N3932" s="678">
        <f t="shared" ca="1" si="677"/>
        <v>375522.72739851801</v>
      </c>
      <c r="O3932" s="678">
        <f t="shared" ca="1" si="676"/>
        <v>34521.550814294365</v>
      </c>
      <c r="P3932" s="678">
        <f t="shared" ca="1" si="676"/>
        <v>341001.17658422363</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ASR_CMS_19</v>
      </c>
      <c r="AB3932" s="957">
        <f t="shared" si="673"/>
        <v>45406</v>
      </c>
      <c r="AC3932" t="str">
        <f t="shared" si="674"/>
        <v>Unaudited</v>
      </c>
    </row>
    <row r="3933" spans="1:29" x14ac:dyDescent="0.25">
      <c r="A3933" t="s">
        <v>421</v>
      </c>
      <c r="B3933" t="s">
        <v>1380</v>
      </c>
      <c r="C3933" t="s">
        <v>1381</v>
      </c>
      <c r="D3933">
        <v>1900</v>
      </c>
      <c r="E3933" s="957">
        <v>1</v>
      </c>
      <c r="F3933" t="s">
        <v>442</v>
      </c>
      <c r="G3933" s="957">
        <v>366</v>
      </c>
      <c r="H3933" t="s">
        <v>390</v>
      </c>
      <c r="I3933" s="937" t="s">
        <v>489</v>
      </c>
      <c r="J3933" s="937" t="s">
        <v>451</v>
      </c>
      <c r="K3933" s="937" t="s">
        <v>436</v>
      </c>
      <c r="L3933" s="937" t="s">
        <v>124</v>
      </c>
      <c r="M3933" s="958" t="s">
        <v>99</v>
      </c>
      <c r="N3933" s="678">
        <f t="shared" ca="1" si="677"/>
        <v>304850.10026828293</v>
      </c>
      <c r="O3933" s="678">
        <f t="shared" ca="1" si="676"/>
        <v>55078.145364956268</v>
      </c>
      <c r="P3933" s="678">
        <f t="shared" ca="1" si="676"/>
        <v>249771.95490332667</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ASR_CMS_19</v>
      </c>
      <c r="AB3933" s="957">
        <f t="shared" si="673"/>
        <v>45406</v>
      </c>
      <c r="AC3933" t="str">
        <f t="shared" si="674"/>
        <v>Unaudited</v>
      </c>
    </row>
    <row r="3934" spans="1:29" x14ac:dyDescent="0.25">
      <c r="A3934" t="s">
        <v>421</v>
      </c>
      <c r="B3934" t="s">
        <v>1380</v>
      </c>
      <c r="C3934" t="s">
        <v>1381</v>
      </c>
      <c r="D3934">
        <v>1900</v>
      </c>
      <c r="E3934" s="957">
        <v>1</v>
      </c>
      <c r="F3934" t="s">
        <v>442</v>
      </c>
      <c r="G3934" s="957">
        <v>366</v>
      </c>
      <c r="H3934" t="s">
        <v>390</v>
      </c>
      <c r="I3934" s="937" t="s">
        <v>489</v>
      </c>
      <c r="J3934" s="937" t="s">
        <v>451</v>
      </c>
      <c r="K3934" s="937" t="s">
        <v>436</v>
      </c>
      <c r="L3934" s="953" t="s">
        <v>125</v>
      </c>
      <c r="M3934" s="958" t="s">
        <v>100</v>
      </c>
      <c r="N3934" s="678">
        <f t="shared" ca="1" si="677"/>
        <v>18058.773831688228</v>
      </c>
      <c r="O3934" s="678">
        <f t="shared" ca="1" si="676"/>
        <v>16806.259562475549</v>
      </c>
      <c r="P3934" s="678">
        <f t="shared" ca="1" si="676"/>
        <v>1252.5142692126783</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ASR_CMS_19</v>
      </c>
      <c r="AB3934" s="957">
        <f t="shared" si="673"/>
        <v>45406</v>
      </c>
      <c r="AC3934" t="str">
        <f t="shared" si="674"/>
        <v>Unaudited</v>
      </c>
    </row>
    <row r="3935" spans="1:29" x14ac:dyDescent="0.25">
      <c r="A3935" t="s">
        <v>421</v>
      </c>
      <c r="B3935" t="s">
        <v>1380</v>
      </c>
      <c r="C3935" t="s">
        <v>1381</v>
      </c>
      <c r="D3935">
        <v>1900</v>
      </c>
      <c r="E3935" s="957">
        <v>1</v>
      </c>
      <c r="F3935" t="s">
        <v>442</v>
      </c>
      <c r="G3935" s="957">
        <v>366</v>
      </c>
      <c r="H3935" t="s">
        <v>390</v>
      </c>
      <c r="I3935" s="937" t="s">
        <v>489</v>
      </c>
      <c r="J3935" s="937" t="s">
        <v>451</v>
      </c>
      <c r="K3935" s="937" t="s">
        <v>436</v>
      </c>
      <c r="L3935" s="953" t="s">
        <v>126</v>
      </c>
      <c r="M3935" s="958" t="s">
        <v>101</v>
      </c>
      <c r="N3935" s="678">
        <f t="shared" ca="1" si="677"/>
        <v>374405.53708341287</v>
      </c>
      <c r="O3935" s="678">
        <f t="shared" ca="1" si="676"/>
        <v>59763.43286192519</v>
      </c>
      <c r="P3935" s="678">
        <f t="shared" ca="1" si="676"/>
        <v>314642.10422148771</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ASR_CMS_19</v>
      </c>
      <c r="AB3935" s="957">
        <f t="shared" si="673"/>
        <v>45406</v>
      </c>
      <c r="AC3935" t="str">
        <f t="shared" si="674"/>
        <v>Unaudited</v>
      </c>
    </row>
    <row r="3936" spans="1:29" x14ac:dyDescent="0.25">
      <c r="A3936" t="s">
        <v>421</v>
      </c>
      <c r="B3936" t="s">
        <v>1380</v>
      </c>
      <c r="C3936" t="s">
        <v>1381</v>
      </c>
      <c r="D3936">
        <v>1900</v>
      </c>
      <c r="E3936" s="957">
        <v>1</v>
      </c>
      <c r="F3936" t="s">
        <v>442</v>
      </c>
      <c r="G3936" s="957">
        <v>366</v>
      </c>
      <c r="H3936" t="s">
        <v>390</v>
      </c>
      <c r="I3936" s="937" t="s">
        <v>489</v>
      </c>
      <c r="J3936" s="937" t="s">
        <v>451</v>
      </c>
      <c r="K3936" s="937" t="s">
        <v>436</v>
      </c>
      <c r="L3936" s="937" t="s">
        <v>127</v>
      </c>
      <c r="M3936" s="958" t="s">
        <v>28</v>
      </c>
      <c r="N3936" s="678">
        <f t="shared" ca="1" si="677"/>
        <v>17355.142677243428</v>
      </c>
      <c r="O3936" s="678">
        <f t="shared" ca="1" si="676"/>
        <v>17355.142677243428</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ASR_CMS_19</v>
      </c>
      <c r="AB3936" s="957">
        <f t="shared" si="673"/>
        <v>45406</v>
      </c>
      <c r="AC3936" t="str">
        <f t="shared" si="674"/>
        <v>Unaudited</v>
      </c>
    </row>
    <row r="3937" spans="1:29" x14ac:dyDescent="0.25">
      <c r="A3937" t="s">
        <v>421</v>
      </c>
      <c r="B3937" t="s">
        <v>1380</v>
      </c>
      <c r="C3937" t="s">
        <v>1381</v>
      </c>
      <c r="D3937">
        <v>1900</v>
      </c>
      <c r="E3937" s="957">
        <v>1</v>
      </c>
      <c r="F3937" t="s">
        <v>442</v>
      </c>
      <c r="G3937" s="957">
        <v>366</v>
      </c>
      <c r="H3937" t="s">
        <v>390</v>
      </c>
      <c r="I3937" s="958" t="s">
        <v>489</v>
      </c>
      <c r="J3937" s="958" t="s">
        <v>437</v>
      </c>
      <c r="K3937" s="958" t="s">
        <v>437</v>
      </c>
      <c r="L3937" s="937" t="s">
        <v>129</v>
      </c>
      <c r="M3937" s="958" t="s">
        <v>327</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ASR_CMS_19</v>
      </c>
      <c r="AB3937" s="957">
        <f t="shared" si="673"/>
        <v>45406</v>
      </c>
      <c r="AC3937" t="str">
        <f t="shared" si="674"/>
        <v>Unaudited</v>
      </c>
    </row>
    <row r="3938" spans="1:29" x14ac:dyDescent="0.25">
      <c r="A3938" t="s">
        <v>421</v>
      </c>
      <c r="B3938" t="s">
        <v>1380</v>
      </c>
      <c r="C3938" t="s">
        <v>1381</v>
      </c>
      <c r="D3938">
        <v>1900</v>
      </c>
      <c r="E3938" s="957">
        <v>1</v>
      </c>
      <c r="F3938" t="s">
        <v>442</v>
      </c>
      <c r="G3938" s="957">
        <v>366</v>
      </c>
      <c r="H3938" t="s">
        <v>390</v>
      </c>
      <c r="I3938" s="937" t="s">
        <v>489</v>
      </c>
      <c r="J3938" s="937" t="s">
        <v>437</v>
      </c>
      <c r="K3938" s="937" t="s">
        <v>437</v>
      </c>
      <c r="L3938" s="937" t="s">
        <v>130</v>
      </c>
      <c r="M3938" s="958" t="s">
        <v>326</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ASR_CMS_19</v>
      </c>
      <c r="AB3938" s="957">
        <f t="shared" si="673"/>
        <v>45406</v>
      </c>
      <c r="AC3938" t="str">
        <f t="shared" si="674"/>
        <v>Unaudited</v>
      </c>
    </row>
    <row r="3939" spans="1:29" ht="30" x14ac:dyDescent="0.25">
      <c r="A3939" t="s">
        <v>421</v>
      </c>
      <c r="B3939" t="s">
        <v>1380</v>
      </c>
      <c r="C3939" t="s">
        <v>1381</v>
      </c>
      <c r="D3939">
        <v>1900</v>
      </c>
      <c r="E3939" s="957">
        <v>1</v>
      </c>
      <c r="F3939" t="s">
        <v>442</v>
      </c>
      <c r="G3939" s="957">
        <v>366</v>
      </c>
      <c r="H3939" t="s">
        <v>390</v>
      </c>
      <c r="I3939" s="937" t="s">
        <v>489</v>
      </c>
      <c r="J3939" s="937" t="s">
        <v>437</v>
      </c>
      <c r="K3939" s="937" t="s">
        <v>437</v>
      </c>
      <c r="L3939" s="937" t="s">
        <v>131</v>
      </c>
      <c r="M3939" s="958" t="s">
        <v>180</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ASR_CMS_19</v>
      </c>
      <c r="AB3939" s="957">
        <f t="shared" si="673"/>
        <v>45406</v>
      </c>
      <c r="AC3939" t="str">
        <f t="shared" si="674"/>
        <v>Unaudited</v>
      </c>
    </row>
    <row r="3940" spans="1:29" x14ac:dyDescent="0.25">
      <c r="A3940" t="s">
        <v>421</v>
      </c>
      <c r="B3940" t="s">
        <v>1380</v>
      </c>
      <c r="C3940" t="s">
        <v>1381</v>
      </c>
      <c r="D3940">
        <v>1900</v>
      </c>
      <c r="E3940" s="957">
        <v>1</v>
      </c>
      <c r="F3940" t="s">
        <v>442</v>
      </c>
      <c r="G3940" s="957">
        <v>366</v>
      </c>
      <c r="H3940" t="s">
        <v>390</v>
      </c>
      <c r="I3940" s="937" t="s">
        <v>489</v>
      </c>
      <c r="J3940" s="937" t="s">
        <v>437</v>
      </c>
      <c r="K3940" s="937" t="s">
        <v>437</v>
      </c>
      <c r="L3940" s="937" t="s">
        <v>132</v>
      </c>
      <c r="M3940" s="958" t="s">
        <v>495</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ASR_CMS_19</v>
      </c>
      <c r="AB3940" s="957">
        <f t="shared" si="673"/>
        <v>45406</v>
      </c>
      <c r="AC3940" t="str">
        <f t="shared" si="674"/>
        <v>Unaudited</v>
      </c>
    </row>
    <row r="3941" spans="1:29" x14ac:dyDescent="0.25">
      <c r="A3941" t="s">
        <v>421</v>
      </c>
      <c r="B3941" t="s">
        <v>1380</v>
      </c>
      <c r="C3941" t="s">
        <v>1381</v>
      </c>
      <c r="D3941">
        <v>1900</v>
      </c>
      <c r="E3941" s="957">
        <v>1</v>
      </c>
      <c r="F3941" t="s">
        <v>442</v>
      </c>
      <c r="G3941" s="957">
        <v>366</v>
      </c>
      <c r="H3941" t="s">
        <v>390</v>
      </c>
      <c r="I3941" s="958" t="s">
        <v>489</v>
      </c>
      <c r="J3941" s="958" t="s">
        <v>437</v>
      </c>
      <c r="K3941" s="958" t="s">
        <v>437</v>
      </c>
      <c r="L3941" s="937" t="s">
        <v>133</v>
      </c>
      <c r="M3941" s="958" t="s">
        <v>496</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ASR_CMS_19</v>
      </c>
      <c r="AB3941" s="957">
        <f t="shared" si="673"/>
        <v>45406</v>
      </c>
      <c r="AC3941" t="str">
        <f t="shared" si="674"/>
        <v>Unaudited</v>
      </c>
    </row>
    <row r="3942" spans="1:29" x14ac:dyDescent="0.25">
      <c r="A3942" t="s">
        <v>421</v>
      </c>
      <c r="B3942" t="s">
        <v>1380</v>
      </c>
      <c r="C3942" t="s">
        <v>1381</v>
      </c>
      <c r="D3942">
        <v>1900</v>
      </c>
      <c r="E3942" s="957">
        <v>1</v>
      </c>
      <c r="F3942" t="s">
        <v>442</v>
      </c>
      <c r="G3942" s="957">
        <v>366</v>
      </c>
      <c r="H3942" t="s">
        <v>390</v>
      </c>
      <c r="I3942" s="958" t="s">
        <v>489</v>
      </c>
      <c r="J3942" s="958" t="s">
        <v>437</v>
      </c>
      <c r="K3942" s="958" t="s">
        <v>437</v>
      </c>
      <c r="L3942" s="937" t="s">
        <v>134</v>
      </c>
      <c r="M3942" s="958" t="s">
        <v>497</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ASR_CMS_19</v>
      </c>
      <c r="AB3942" s="957">
        <f t="shared" si="673"/>
        <v>45406</v>
      </c>
      <c r="AC3942" t="str">
        <f t="shared" si="674"/>
        <v>Unaudited</v>
      </c>
    </row>
    <row r="3943" spans="1:29" ht="30" x14ac:dyDescent="0.25">
      <c r="A3943" t="s">
        <v>421</v>
      </c>
      <c r="B3943" t="s">
        <v>1380</v>
      </c>
      <c r="C3943" t="s">
        <v>1381</v>
      </c>
      <c r="D3943">
        <v>1900</v>
      </c>
      <c r="E3943" s="957">
        <v>1</v>
      </c>
      <c r="F3943" t="s">
        <v>442</v>
      </c>
      <c r="G3943" s="957">
        <v>366</v>
      </c>
      <c r="H3943" t="s">
        <v>390</v>
      </c>
      <c r="I3943" s="958" t="s">
        <v>490</v>
      </c>
      <c r="J3943" s="958" t="s">
        <v>26</v>
      </c>
      <c r="K3943" s="958" t="s">
        <v>26</v>
      </c>
      <c r="L3943" s="937" t="s">
        <v>270</v>
      </c>
      <c r="M3943" s="958" t="s">
        <v>26</v>
      </c>
      <c r="N3943" s="678">
        <f t="shared" ca="1" si="677"/>
        <v>-180093.62934946027</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ASR_CMS_19</v>
      </c>
      <c r="AB3943" s="957">
        <f t="shared" si="673"/>
        <v>45406</v>
      </c>
      <c r="AC3943" t="str">
        <f t="shared" si="674"/>
        <v>Unaudited</v>
      </c>
    </row>
    <row r="3944" spans="1:29" x14ac:dyDescent="0.25">
      <c r="A3944" t="s">
        <v>421</v>
      </c>
      <c r="B3944" t="s">
        <v>1380</v>
      </c>
      <c r="C3944" t="s">
        <v>1381</v>
      </c>
      <c r="D3944">
        <v>1900</v>
      </c>
      <c r="E3944" s="957">
        <v>1</v>
      </c>
      <c r="F3944" t="s">
        <v>1026</v>
      </c>
      <c r="G3944" s="957" t="s">
        <v>1379</v>
      </c>
      <c r="H3944" t="s">
        <v>390</v>
      </c>
      <c r="I3944" s="958" t="s">
        <v>433</v>
      </c>
      <c r="J3944" s="958" t="s">
        <v>433</v>
      </c>
      <c r="K3944" s="958" t="s">
        <v>433</v>
      </c>
      <c r="L3944" s="937"/>
      <c r="M3944" s="958" t="s">
        <v>433</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ASR_CMS_19</v>
      </c>
      <c r="AB3944" s="957">
        <f t="shared" si="673"/>
        <v>45406</v>
      </c>
      <c r="AC3944" t="str">
        <f t="shared" si="674"/>
        <v>Unaudited</v>
      </c>
    </row>
    <row r="3945" spans="1:29" x14ac:dyDescent="0.25">
      <c r="A3945" t="s">
        <v>421</v>
      </c>
      <c r="B3945" t="s">
        <v>1380</v>
      </c>
      <c r="C3945" t="s">
        <v>1381</v>
      </c>
      <c r="D3945">
        <v>1900</v>
      </c>
      <c r="E3945" s="957">
        <v>1</v>
      </c>
      <c r="F3945" t="s">
        <v>1026</v>
      </c>
      <c r="G3945" s="957" t="s">
        <v>1379</v>
      </c>
      <c r="H3945" t="s">
        <v>390</v>
      </c>
      <c r="I3945" s="958" t="s">
        <v>488</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506509.01440253755</v>
      </c>
      <c r="AA3945" t="str">
        <f t="shared" si="672"/>
        <v>ASR_CMS_19</v>
      </c>
      <c r="AB3945" s="957">
        <f t="shared" si="673"/>
        <v>45406</v>
      </c>
      <c r="AC3945" t="str">
        <f t="shared" si="674"/>
        <v>Unaudited</v>
      </c>
    </row>
    <row r="3946" spans="1:29" x14ac:dyDescent="0.25">
      <c r="A3946" t="s">
        <v>421</v>
      </c>
      <c r="B3946" t="s">
        <v>1380</v>
      </c>
      <c r="C3946" t="s">
        <v>1381</v>
      </c>
      <c r="D3946">
        <v>1900</v>
      </c>
      <c r="E3946" s="957">
        <v>1</v>
      </c>
      <c r="F3946" t="s">
        <v>1026</v>
      </c>
      <c r="G3946" s="957" t="s">
        <v>1379</v>
      </c>
      <c r="H3946" t="s">
        <v>390</v>
      </c>
      <c r="I3946" s="958" t="s">
        <v>488</v>
      </c>
      <c r="J3946" s="958" t="s">
        <v>12</v>
      </c>
      <c r="K3946" s="958" t="s">
        <v>1323</v>
      </c>
      <c r="L3946" s="937" t="s">
        <v>1314</v>
      </c>
      <c r="M3946" s="958" t="s">
        <v>1323</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ASR_CMS_19</v>
      </c>
      <c r="AB3946" s="957">
        <f t="shared" si="673"/>
        <v>45406</v>
      </c>
      <c r="AC3946" t="str">
        <f t="shared" si="674"/>
        <v>Unaudited</v>
      </c>
    </row>
    <row r="3947" spans="1:29" x14ac:dyDescent="0.25">
      <c r="A3947" t="s">
        <v>421</v>
      </c>
      <c r="B3947" t="s">
        <v>1380</v>
      </c>
      <c r="C3947" t="s">
        <v>1381</v>
      </c>
      <c r="D3947">
        <v>1900</v>
      </c>
      <c r="E3947" s="957">
        <v>1</v>
      </c>
      <c r="F3947" t="s">
        <v>1026</v>
      </c>
      <c r="G3947" s="957" t="s">
        <v>1379</v>
      </c>
      <c r="H3947" t="s">
        <v>390</v>
      </c>
      <c r="I3947" s="937" t="s">
        <v>488</v>
      </c>
      <c r="J3947" s="937" t="s">
        <v>491</v>
      </c>
      <c r="K3947" s="937" t="s">
        <v>492</v>
      </c>
      <c r="L3947" s="937" t="s">
        <v>63</v>
      </c>
      <c r="M3947" s="958" t="s">
        <v>344</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ASR_CMS_19</v>
      </c>
      <c r="AB3947" s="957">
        <f t="shared" si="673"/>
        <v>45406</v>
      </c>
      <c r="AC3947" t="str">
        <f t="shared" si="674"/>
        <v>Unaudited</v>
      </c>
    </row>
    <row r="3948" spans="1:29" x14ac:dyDescent="0.25">
      <c r="A3948" t="s">
        <v>421</v>
      </c>
      <c r="B3948" t="s">
        <v>1380</v>
      </c>
      <c r="C3948" t="s">
        <v>1381</v>
      </c>
      <c r="D3948">
        <v>1900</v>
      </c>
      <c r="E3948" s="957">
        <v>1</v>
      </c>
      <c r="F3948" t="s">
        <v>1026</v>
      </c>
      <c r="G3948" s="957" t="s">
        <v>1379</v>
      </c>
      <c r="H3948" t="s">
        <v>390</v>
      </c>
      <c r="I3948" s="958" t="s">
        <v>488</v>
      </c>
      <c r="J3948" s="958" t="s">
        <v>491</v>
      </c>
      <c r="K3948" s="958" t="s">
        <v>1014</v>
      </c>
      <c r="L3948" s="937" t="s">
        <v>910</v>
      </c>
      <c r="M3948" s="958" t="s">
        <v>911</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ASR_CMS_19</v>
      </c>
      <c r="AB3948" s="957">
        <f t="shared" si="673"/>
        <v>45406</v>
      </c>
      <c r="AC3948" t="str">
        <f t="shared" si="674"/>
        <v>Unaudited</v>
      </c>
    </row>
    <row r="3949" spans="1:29" x14ac:dyDescent="0.25">
      <c r="A3949" t="s">
        <v>421</v>
      </c>
      <c r="B3949" t="s">
        <v>1380</v>
      </c>
      <c r="C3949" t="s">
        <v>1381</v>
      </c>
      <c r="D3949">
        <v>1900</v>
      </c>
      <c r="E3949" s="957">
        <v>1</v>
      </c>
      <c r="F3949" t="s">
        <v>1026</v>
      </c>
      <c r="G3949" s="957" t="s">
        <v>1379</v>
      </c>
      <c r="H3949" t="s">
        <v>390</v>
      </c>
      <c r="I3949" s="937" t="s">
        <v>488</v>
      </c>
      <c r="J3949" s="937" t="s">
        <v>13</v>
      </c>
      <c r="K3949" s="937" t="s">
        <v>493</v>
      </c>
      <c r="L3949" s="937" t="s">
        <v>95</v>
      </c>
      <c r="M3949" s="937" t="s">
        <v>147</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ASR_CMS_19</v>
      </c>
      <c r="AB3949" s="957">
        <f t="shared" si="673"/>
        <v>45406</v>
      </c>
      <c r="AC3949" t="str">
        <f t="shared" si="674"/>
        <v>Unaudited</v>
      </c>
    </row>
    <row r="3950" spans="1:29" x14ac:dyDescent="0.25">
      <c r="A3950" t="s">
        <v>421</v>
      </c>
      <c r="B3950" t="s">
        <v>1380</v>
      </c>
      <c r="C3950" t="s">
        <v>1381</v>
      </c>
      <c r="D3950">
        <v>1900</v>
      </c>
      <c r="E3950" s="957">
        <v>1</v>
      </c>
      <c r="F3950" t="s">
        <v>1026</v>
      </c>
      <c r="G3950" s="957" t="s">
        <v>1379</v>
      </c>
      <c r="H3950" t="s">
        <v>390</v>
      </c>
      <c r="I3950" s="937" t="s">
        <v>488</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ASR_CMS_19</v>
      </c>
      <c r="AB3950" s="957">
        <f t="shared" si="673"/>
        <v>45406</v>
      </c>
      <c r="AC3950" t="str">
        <f t="shared" si="674"/>
        <v>Unaudited</v>
      </c>
    </row>
    <row r="3951" spans="1:29" x14ac:dyDescent="0.25">
      <c r="A3951" t="s">
        <v>421</v>
      </c>
      <c r="B3951" t="s">
        <v>1380</v>
      </c>
      <c r="C3951" t="s">
        <v>1381</v>
      </c>
      <c r="D3951">
        <v>1900</v>
      </c>
      <c r="E3951" s="957">
        <v>1</v>
      </c>
      <c r="F3951" t="s">
        <v>1026</v>
      </c>
      <c r="G3951" s="957" t="s">
        <v>1379</v>
      </c>
      <c r="H3951" t="s">
        <v>390</v>
      </c>
      <c r="I3951" s="937" t="s">
        <v>489</v>
      </c>
      <c r="J3951" s="937" t="s">
        <v>445</v>
      </c>
      <c r="K3951" s="937" t="s">
        <v>0</v>
      </c>
      <c r="L3951" s="937">
        <v>2.1</v>
      </c>
      <c r="M3951" s="958" t="s">
        <v>148</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1486365.7649703894</v>
      </c>
      <c r="AA3951" t="str">
        <f t="shared" si="672"/>
        <v>ASR_CMS_19</v>
      </c>
      <c r="AB3951" s="957">
        <f t="shared" si="673"/>
        <v>45406</v>
      </c>
      <c r="AC3951" t="str">
        <f t="shared" si="674"/>
        <v>Unaudited</v>
      </c>
    </row>
    <row r="3952" spans="1:29" ht="30" x14ac:dyDescent="0.25">
      <c r="A3952" t="s">
        <v>421</v>
      </c>
      <c r="B3952" t="s">
        <v>1380</v>
      </c>
      <c r="C3952" t="s">
        <v>1381</v>
      </c>
      <c r="D3952">
        <v>1900</v>
      </c>
      <c r="E3952" s="957">
        <v>1</v>
      </c>
      <c r="F3952" t="s">
        <v>1026</v>
      </c>
      <c r="G3952" s="957" t="s">
        <v>1379</v>
      </c>
      <c r="H3952" t="s">
        <v>390</v>
      </c>
      <c r="I3952" s="937" t="s">
        <v>489</v>
      </c>
      <c r="J3952" s="937" t="s">
        <v>445</v>
      </c>
      <c r="K3952" s="937" t="s">
        <v>0</v>
      </c>
      <c r="L3952" s="937">
        <v>2.2000000000000002</v>
      </c>
      <c r="M3952" s="958" t="s">
        <v>149</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-440725.04535757791</v>
      </c>
      <c r="AA3952" t="str">
        <f t="shared" si="672"/>
        <v>ASR_CMS_19</v>
      </c>
      <c r="AB3952" s="957">
        <f t="shared" si="673"/>
        <v>45406</v>
      </c>
      <c r="AC3952" t="str">
        <f t="shared" si="674"/>
        <v>Unaudited</v>
      </c>
    </row>
    <row r="3953" spans="1:29" x14ac:dyDescent="0.25">
      <c r="A3953" t="s">
        <v>421</v>
      </c>
      <c r="B3953" t="s">
        <v>1380</v>
      </c>
      <c r="C3953" t="s">
        <v>1381</v>
      </c>
      <c r="D3953">
        <v>1900</v>
      </c>
      <c r="E3953" s="957">
        <v>1</v>
      </c>
      <c r="F3953" t="s">
        <v>1026</v>
      </c>
      <c r="G3953" s="957" t="s">
        <v>1379</v>
      </c>
      <c r="H3953" t="s">
        <v>390</v>
      </c>
      <c r="I3953" s="937" t="s">
        <v>489</v>
      </c>
      <c r="J3953" s="937" t="s">
        <v>445</v>
      </c>
      <c r="K3953" s="937" t="s">
        <v>0</v>
      </c>
      <c r="L3953" s="943">
        <v>2.2999999999999998</v>
      </c>
      <c r="M3953" s="959" t="s">
        <v>150</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5537.5150151685784</v>
      </c>
      <c r="AA3953" t="str">
        <f t="shared" si="672"/>
        <v>ASR_CMS_19</v>
      </c>
      <c r="AB3953" s="957">
        <f t="shared" si="673"/>
        <v>45406</v>
      </c>
      <c r="AC3953" t="str">
        <f t="shared" si="674"/>
        <v>Unaudited</v>
      </c>
    </row>
    <row r="3954" spans="1:29" x14ac:dyDescent="0.25">
      <c r="A3954" t="s">
        <v>421</v>
      </c>
      <c r="B3954" t="s">
        <v>1380</v>
      </c>
      <c r="C3954" t="s">
        <v>1381</v>
      </c>
      <c r="D3954">
        <v>1900</v>
      </c>
      <c r="E3954" s="957">
        <v>1</v>
      </c>
      <c r="F3954" t="s">
        <v>1026</v>
      </c>
      <c r="G3954" s="957" t="s">
        <v>1379</v>
      </c>
      <c r="H3954" t="s">
        <v>390</v>
      </c>
      <c r="I3954" s="937" t="s">
        <v>489</v>
      </c>
      <c r="J3954" s="937" t="s">
        <v>445</v>
      </c>
      <c r="K3954" s="937" t="s">
        <v>0</v>
      </c>
      <c r="L3954" s="937">
        <v>2.4</v>
      </c>
      <c r="M3954" s="958" t="s">
        <v>151</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253603.49309851686</v>
      </c>
      <c r="AA3954" t="str">
        <f t="shared" si="672"/>
        <v>ASR_CMS_19</v>
      </c>
      <c r="AB3954" s="957">
        <f t="shared" si="673"/>
        <v>45406</v>
      </c>
      <c r="AC3954" t="str">
        <f t="shared" si="674"/>
        <v>Unaudited</v>
      </c>
    </row>
    <row r="3955" spans="1:29" ht="30" x14ac:dyDescent="0.25">
      <c r="A3955" t="s">
        <v>421</v>
      </c>
      <c r="B3955" t="s">
        <v>1380</v>
      </c>
      <c r="C3955" t="s">
        <v>1381</v>
      </c>
      <c r="D3955">
        <v>1900</v>
      </c>
      <c r="E3955" s="957">
        <v>1</v>
      </c>
      <c r="F3955" t="s">
        <v>1026</v>
      </c>
      <c r="G3955" s="957" t="s">
        <v>1379</v>
      </c>
      <c r="H3955" t="s">
        <v>390</v>
      </c>
      <c r="I3955" s="937" t="s">
        <v>489</v>
      </c>
      <c r="J3955" s="937" t="s">
        <v>445</v>
      </c>
      <c r="K3955" s="937" t="s">
        <v>0</v>
      </c>
      <c r="L3955" s="937">
        <v>2.5</v>
      </c>
      <c r="M3955" s="958" t="s">
        <v>152</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-332172.92772934644</v>
      </c>
      <c r="AA3955" t="str">
        <f t="shared" si="672"/>
        <v>ASR_CMS_19</v>
      </c>
      <c r="AB3955" s="957">
        <f t="shared" si="673"/>
        <v>45406</v>
      </c>
      <c r="AC3955" t="str">
        <f t="shared" si="674"/>
        <v>Unaudited</v>
      </c>
    </row>
    <row r="3956" spans="1:29" x14ac:dyDescent="0.25">
      <c r="A3956" t="s">
        <v>421</v>
      </c>
      <c r="B3956" t="s">
        <v>1380</v>
      </c>
      <c r="C3956" t="s">
        <v>1381</v>
      </c>
      <c r="D3956">
        <v>1900</v>
      </c>
      <c r="E3956" s="957">
        <v>1</v>
      </c>
      <c r="F3956" t="s">
        <v>1026</v>
      </c>
      <c r="G3956" s="957" t="s">
        <v>1379</v>
      </c>
      <c r="H3956" t="s">
        <v>390</v>
      </c>
      <c r="I3956" s="937" t="s">
        <v>489</v>
      </c>
      <c r="J3956" s="937" t="s">
        <v>445</v>
      </c>
      <c r="K3956" s="937" t="s">
        <v>0</v>
      </c>
      <c r="L3956" s="937" t="s">
        <v>97</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ASR_CMS_19</v>
      </c>
      <c r="AB3956" s="957">
        <f t="shared" si="673"/>
        <v>45406</v>
      </c>
      <c r="AC3956" t="str">
        <f t="shared" si="674"/>
        <v>Unaudited</v>
      </c>
    </row>
    <row r="3957" spans="1:29" x14ac:dyDescent="0.25">
      <c r="A3957" t="s">
        <v>421</v>
      </c>
      <c r="B3957" t="s">
        <v>1380</v>
      </c>
      <c r="C3957" t="s">
        <v>1381</v>
      </c>
      <c r="D3957">
        <v>1900</v>
      </c>
      <c r="E3957" s="957">
        <v>1</v>
      </c>
      <c r="F3957" t="s">
        <v>1026</v>
      </c>
      <c r="G3957" s="957" t="s">
        <v>1379</v>
      </c>
      <c r="H3957" t="s">
        <v>390</v>
      </c>
      <c r="I3957" s="937" t="s">
        <v>489</v>
      </c>
      <c r="J3957" s="937" t="s">
        <v>445</v>
      </c>
      <c r="K3957" s="937" t="s">
        <v>0</v>
      </c>
      <c r="L3957" s="937" t="s">
        <v>153</v>
      </c>
      <c r="M3957" s="958" t="s">
        <v>452</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ASR_CMS_19</v>
      </c>
      <c r="AB3957" s="957">
        <f t="shared" si="673"/>
        <v>45406</v>
      </c>
      <c r="AC3957" t="str">
        <f t="shared" si="674"/>
        <v>Unaudited</v>
      </c>
    </row>
    <row r="3958" spans="1:29" x14ac:dyDescent="0.25">
      <c r="A3958" t="s">
        <v>421</v>
      </c>
      <c r="B3958" t="s">
        <v>1380</v>
      </c>
      <c r="C3958" t="s">
        <v>1381</v>
      </c>
      <c r="D3958">
        <v>1900</v>
      </c>
      <c r="E3958" s="957">
        <v>1</v>
      </c>
      <c r="F3958" t="s">
        <v>1026</v>
      </c>
      <c r="G3958" s="957" t="s">
        <v>1379</v>
      </c>
      <c r="H3958" t="s">
        <v>390</v>
      </c>
      <c r="I3958" s="937" t="s">
        <v>489</v>
      </c>
      <c r="J3958" s="937" t="s">
        <v>445</v>
      </c>
      <c r="K3958" s="937" t="s">
        <v>0</v>
      </c>
      <c r="L3958" s="937" t="s">
        <v>912</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8745.6155142516218</v>
      </c>
      <c r="AA3958" t="str">
        <f t="shared" si="672"/>
        <v>ASR_CMS_19</v>
      </c>
      <c r="AB3958" s="957">
        <f t="shared" si="673"/>
        <v>45406</v>
      </c>
      <c r="AC3958" t="str">
        <f t="shared" si="674"/>
        <v>Unaudited</v>
      </c>
    </row>
    <row r="3959" spans="1:29" x14ac:dyDescent="0.25">
      <c r="A3959" t="s">
        <v>421</v>
      </c>
      <c r="B3959" t="s">
        <v>1380</v>
      </c>
      <c r="C3959" t="s">
        <v>1381</v>
      </c>
      <c r="D3959">
        <v>1900</v>
      </c>
      <c r="E3959" s="957">
        <v>1</v>
      </c>
      <c r="F3959" t="s">
        <v>1026</v>
      </c>
      <c r="G3959" s="957" t="s">
        <v>1379</v>
      </c>
      <c r="H3959" t="s">
        <v>390</v>
      </c>
      <c r="I3959" s="937" t="s">
        <v>489</v>
      </c>
      <c r="J3959" s="937" t="s">
        <v>445</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103522.04005912144</v>
      </c>
      <c r="AA3959" t="str">
        <f t="shared" si="672"/>
        <v>ASR_CMS_19</v>
      </c>
      <c r="AB3959" s="957">
        <f t="shared" si="673"/>
        <v>45406</v>
      </c>
      <c r="AC3959" t="str">
        <f t="shared" si="674"/>
        <v>Unaudited</v>
      </c>
    </row>
    <row r="3960" spans="1:29" x14ac:dyDescent="0.25">
      <c r="A3960" t="s">
        <v>421</v>
      </c>
      <c r="B3960" t="s">
        <v>1380</v>
      </c>
      <c r="C3960" t="s">
        <v>1381</v>
      </c>
      <c r="D3960">
        <v>1900</v>
      </c>
      <c r="E3960" s="957">
        <v>1</v>
      </c>
      <c r="F3960" t="s">
        <v>1026</v>
      </c>
      <c r="G3960" s="957" t="s">
        <v>1379</v>
      </c>
      <c r="H3960" t="s">
        <v>390</v>
      </c>
      <c r="I3960" s="937" t="s">
        <v>489</v>
      </c>
      <c r="J3960" s="937" t="s">
        <v>445</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179517.61584309512</v>
      </c>
      <c r="AA3960" t="str">
        <f t="shared" si="672"/>
        <v>ASR_CMS_19</v>
      </c>
      <c r="AB3960" s="957">
        <f t="shared" si="673"/>
        <v>45406</v>
      </c>
      <c r="AC3960" t="str">
        <f t="shared" si="674"/>
        <v>Unaudited</v>
      </c>
    </row>
    <row r="3961" spans="1:29" x14ac:dyDescent="0.25">
      <c r="A3961" t="s">
        <v>421</v>
      </c>
      <c r="B3961" t="s">
        <v>1380</v>
      </c>
      <c r="C3961" t="s">
        <v>1381</v>
      </c>
      <c r="D3961">
        <v>1900</v>
      </c>
      <c r="E3961" s="957">
        <v>1</v>
      </c>
      <c r="F3961" t="s">
        <v>1026</v>
      </c>
      <c r="G3961" s="957" t="s">
        <v>1379</v>
      </c>
      <c r="H3961" t="s">
        <v>390</v>
      </c>
      <c r="I3961" s="937" t="s">
        <v>489</v>
      </c>
      <c r="J3961" s="937" t="s">
        <v>445</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ASR_CMS_19</v>
      </c>
      <c r="AB3961" s="957">
        <f t="shared" si="673"/>
        <v>45406</v>
      </c>
      <c r="AC3961" t="str">
        <f t="shared" si="674"/>
        <v>Unaudited</v>
      </c>
    </row>
    <row r="3962" spans="1:29" x14ac:dyDescent="0.25">
      <c r="A3962" t="s">
        <v>421</v>
      </c>
      <c r="B3962" t="s">
        <v>1380</v>
      </c>
      <c r="C3962" t="s">
        <v>1381</v>
      </c>
      <c r="D3962">
        <v>1900</v>
      </c>
      <c r="E3962" s="957">
        <v>1</v>
      </c>
      <c r="F3962" t="s">
        <v>1026</v>
      </c>
      <c r="G3962" s="957" t="s">
        <v>1379</v>
      </c>
      <c r="H3962" t="s">
        <v>390</v>
      </c>
      <c r="I3962" s="937" t="s">
        <v>489</v>
      </c>
      <c r="J3962" s="937" t="s">
        <v>445</v>
      </c>
      <c r="K3962" s="937" t="s">
        <v>53</v>
      </c>
      <c r="L3962" s="937" t="s">
        <v>44</v>
      </c>
      <c r="M3962" s="958" t="s">
        <v>154</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ASR_CMS_19</v>
      </c>
      <c r="AB3962" s="957">
        <f t="shared" si="673"/>
        <v>45406</v>
      </c>
      <c r="AC3962" t="str">
        <f t="shared" si="674"/>
        <v>Unaudited</v>
      </c>
    </row>
    <row r="3963" spans="1:29" x14ac:dyDescent="0.25">
      <c r="A3963" t="s">
        <v>421</v>
      </c>
      <c r="B3963" t="s">
        <v>1380</v>
      </c>
      <c r="C3963" t="s">
        <v>1381</v>
      </c>
      <c r="D3963">
        <v>1900</v>
      </c>
      <c r="E3963" s="957">
        <v>1</v>
      </c>
      <c r="F3963" t="s">
        <v>1026</v>
      </c>
      <c r="G3963" s="957" t="s">
        <v>1379</v>
      </c>
      <c r="H3963" t="s">
        <v>390</v>
      </c>
      <c r="I3963" s="937" t="s">
        <v>489</v>
      </c>
      <c r="J3963" s="937" t="s">
        <v>445</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ASR_CMS_19</v>
      </c>
      <c r="AB3963" s="957">
        <f t="shared" si="673"/>
        <v>45406</v>
      </c>
      <c r="AC3963" t="str">
        <f t="shared" si="674"/>
        <v>Unaudited</v>
      </c>
    </row>
    <row r="3964" spans="1:29" x14ac:dyDescent="0.25">
      <c r="A3964" t="s">
        <v>421</v>
      </c>
      <c r="B3964" t="s">
        <v>1380</v>
      </c>
      <c r="C3964" t="s">
        <v>1381</v>
      </c>
      <c r="D3964">
        <v>1900</v>
      </c>
      <c r="E3964" s="957">
        <v>1</v>
      </c>
      <c r="F3964" t="s">
        <v>1026</v>
      </c>
      <c r="G3964" s="957" t="s">
        <v>1379</v>
      </c>
      <c r="H3964" t="s">
        <v>390</v>
      </c>
      <c r="I3964" s="937" t="s">
        <v>489</v>
      </c>
      <c r="J3964" s="937" t="s">
        <v>445</v>
      </c>
      <c r="K3964" s="937" t="s">
        <v>53</v>
      </c>
      <c r="L3964" s="947" t="s">
        <v>42</v>
      </c>
      <c r="M3964" s="961" t="s">
        <v>155</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-1340784.7293790041</v>
      </c>
      <c r="AA3964" t="str">
        <f t="shared" si="672"/>
        <v>ASR_CMS_19</v>
      </c>
      <c r="AB3964" s="957">
        <f t="shared" si="673"/>
        <v>45406</v>
      </c>
      <c r="AC3964" t="str">
        <f t="shared" si="674"/>
        <v>Unaudited</v>
      </c>
    </row>
    <row r="3965" spans="1:29" x14ac:dyDescent="0.25">
      <c r="A3965" t="s">
        <v>421</v>
      </c>
      <c r="B3965" t="s">
        <v>1380</v>
      </c>
      <c r="C3965" t="s">
        <v>1381</v>
      </c>
      <c r="D3965">
        <v>1900</v>
      </c>
      <c r="E3965" s="957">
        <v>1</v>
      </c>
      <c r="F3965" t="s">
        <v>1026</v>
      </c>
      <c r="G3965" s="957" t="s">
        <v>1379</v>
      </c>
      <c r="H3965" t="s">
        <v>390</v>
      </c>
      <c r="I3965" s="958" t="s">
        <v>489</v>
      </c>
      <c r="J3965" s="958" t="s">
        <v>445</v>
      </c>
      <c r="K3965" s="958" t="s">
        <v>53</v>
      </c>
      <c r="L3965" s="937" t="s">
        <v>43</v>
      </c>
      <c r="M3965" s="958" t="s">
        <v>463</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-1178.549245900869</v>
      </c>
      <c r="AA3965" t="str">
        <f t="shared" si="672"/>
        <v>ASR_CMS_19</v>
      </c>
      <c r="AB3965" s="957">
        <f t="shared" si="673"/>
        <v>45406</v>
      </c>
      <c r="AC3965" t="str">
        <f t="shared" si="674"/>
        <v>Unaudited</v>
      </c>
    </row>
    <row r="3966" spans="1:29" x14ac:dyDescent="0.25">
      <c r="A3966" t="s">
        <v>421</v>
      </c>
      <c r="B3966" t="s">
        <v>1380</v>
      </c>
      <c r="C3966" t="s">
        <v>1381</v>
      </c>
      <c r="D3966">
        <v>1900</v>
      </c>
      <c r="E3966" s="957">
        <v>1</v>
      </c>
      <c r="F3966" t="s">
        <v>1026</v>
      </c>
      <c r="G3966" s="957" t="s">
        <v>1379</v>
      </c>
      <c r="H3966" t="s">
        <v>390</v>
      </c>
      <c r="I3966" s="937" t="s">
        <v>489</v>
      </c>
      <c r="J3966" s="937" t="s">
        <v>445</v>
      </c>
      <c r="K3966" s="937" t="s">
        <v>915</v>
      </c>
      <c r="L3966" s="937" t="s">
        <v>916</v>
      </c>
      <c r="M3966" s="962" t="s">
        <v>915</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760.9096484637887</v>
      </c>
      <c r="AA3966" t="str">
        <f t="shared" si="672"/>
        <v>ASR_CMS_19</v>
      </c>
      <c r="AB3966" s="957">
        <f t="shared" si="673"/>
        <v>45406</v>
      </c>
      <c r="AC3966" t="str">
        <f t="shared" si="674"/>
        <v>Unaudited</v>
      </c>
    </row>
    <row r="3967" spans="1:29" x14ac:dyDescent="0.25">
      <c r="A3967" t="s">
        <v>421</v>
      </c>
      <c r="B3967" t="s">
        <v>1380</v>
      </c>
      <c r="C3967" t="s">
        <v>1381</v>
      </c>
      <c r="D3967">
        <v>1900</v>
      </c>
      <c r="E3967" s="957">
        <v>1</v>
      </c>
      <c r="F3967" t="s">
        <v>1026</v>
      </c>
      <c r="G3967" s="957" t="s">
        <v>1379</v>
      </c>
      <c r="H3967" t="s">
        <v>390</v>
      </c>
      <c r="I3967" s="937" t="s">
        <v>489</v>
      </c>
      <c r="J3967" s="937" t="s">
        <v>445</v>
      </c>
      <c r="K3967" s="937" t="s">
        <v>915</v>
      </c>
      <c r="L3967" s="937" t="s">
        <v>917</v>
      </c>
      <c r="M3967" s="962" t="s">
        <v>920</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-60707.098398895723</v>
      </c>
      <c r="AA3967" t="str">
        <f t="shared" si="672"/>
        <v>ASR_CMS_19</v>
      </c>
      <c r="AB3967" s="957">
        <f t="shared" si="673"/>
        <v>45406</v>
      </c>
      <c r="AC3967" t="str">
        <f t="shared" si="674"/>
        <v>Unaudited</v>
      </c>
    </row>
    <row r="3968" spans="1:29" x14ac:dyDescent="0.25">
      <c r="A3968" t="s">
        <v>421</v>
      </c>
      <c r="B3968" t="s">
        <v>1380</v>
      </c>
      <c r="C3968" t="s">
        <v>1381</v>
      </c>
      <c r="D3968">
        <v>1900</v>
      </c>
      <c r="E3968" s="957">
        <v>1</v>
      </c>
      <c r="F3968" t="s">
        <v>1026</v>
      </c>
      <c r="G3968" s="957" t="s">
        <v>1379</v>
      </c>
      <c r="H3968" t="s">
        <v>390</v>
      </c>
      <c r="I3968" s="937" t="s">
        <v>489</v>
      </c>
      <c r="J3968" s="937" t="s">
        <v>445</v>
      </c>
      <c r="K3968" s="937" t="s">
        <v>915</v>
      </c>
      <c r="L3968" s="937" t="s">
        <v>918</v>
      </c>
      <c r="M3968" s="962" t="s">
        <v>921</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ASR_CMS_19</v>
      </c>
      <c r="AB3968" s="957">
        <f t="shared" si="673"/>
        <v>45406</v>
      </c>
      <c r="AC3968" t="str">
        <f t="shared" si="674"/>
        <v>Unaudited</v>
      </c>
    </row>
    <row r="3969" spans="1:29" x14ac:dyDescent="0.25">
      <c r="A3969" t="s">
        <v>421</v>
      </c>
      <c r="B3969" t="s">
        <v>1380</v>
      </c>
      <c r="C3969" t="s">
        <v>1381</v>
      </c>
      <c r="D3969">
        <v>1900</v>
      </c>
      <c r="E3969" s="957">
        <v>1</v>
      </c>
      <c r="F3969" t="s">
        <v>1026</v>
      </c>
      <c r="G3969" s="957" t="s">
        <v>1379</v>
      </c>
      <c r="H3969" t="s">
        <v>390</v>
      </c>
      <c r="I3969" s="937" t="s">
        <v>489</v>
      </c>
      <c r="J3969" s="937" t="s">
        <v>445</v>
      </c>
      <c r="K3969" s="937" t="s">
        <v>446</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11608.508756770156</v>
      </c>
      <c r="AA3969" t="str">
        <f t="shared" si="672"/>
        <v>ASR_CMS_19</v>
      </c>
      <c r="AB3969" s="957">
        <f t="shared" si="673"/>
        <v>45406</v>
      </c>
      <c r="AC3969" t="str">
        <f t="shared" si="674"/>
        <v>Unaudited</v>
      </c>
    </row>
    <row r="3970" spans="1:29" ht="30" x14ac:dyDescent="0.25">
      <c r="A3970" t="s">
        <v>421</v>
      </c>
      <c r="B3970" t="s">
        <v>1380</v>
      </c>
      <c r="C3970" t="s">
        <v>1381</v>
      </c>
      <c r="D3970">
        <v>1900</v>
      </c>
      <c r="E3970" s="957">
        <v>1</v>
      </c>
      <c r="F3970" t="s">
        <v>1026</v>
      </c>
      <c r="G3970" s="957" t="s">
        <v>1379</v>
      </c>
      <c r="H3970" t="s">
        <v>390</v>
      </c>
      <c r="I3970" s="937" t="s">
        <v>489</v>
      </c>
      <c r="J3970" s="937" t="s">
        <v>445</v>
      </c>
      <c r="K3970" s="937" t="s">
        <v>446</v>
      </c>
      <c r="L3970" s="937">
        <v>5.2</v>
      </c>
      <c r="M3970" s="962" t="s">
        <v>304</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ASR_CMS_19</v>
      </c>
      <c r="AB3970" s="957">
        <f t="shared" ref="AB3970:AB4033" si="685">file_date</f>
        <v>45406</v>
      </c>
      <c r="AC3970" t="str">
        <f t="shared" ref="AC3970:AC4033" si="686">status</f>
        <v>Unaudited</v>
      </c>
    </row>
    <row r="3971" spans="1:29" ht="30" x14ac:dyDescent="0.25">
      <c r="A3971" t="s">
        <v>421</v>
      </c>
      <c r="B3971" t="s">
        <v>1380</v>
      </c>
      <c r="C3971" t="s">
        <v>1381</v>
      </c>
      <c r="D3971">
        <v>1900</v>
      </c>
      <c r="E3971" s="957">
        <v>1</v>
      </c>
      <c r="F3971" t="s">
        <v>1026</v>
      </c>
      <c r="G3971" s="957" t="s">
        <v>1379</v>
      </c>
      <c r="H3971" t="s">
        <v>390</v>
      </c>
      <c r="I3971" s="937" t="s">
        <v>489</v>
      </c>
      <c r="J3971" s="937" t="s">
        <v>445</v>
      </c>
      <c r="K3971" s="937" t="s">
        <v>446</v>
      </c>
      <c r="L3971" s="937">
        <v>5.3</v>
      </c>
      <c r="M3971" s="962" t="s">
        <v>305</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-73220.257392540982</v>
      </c>
      <c r="AA3971" t="str">
        <f t="shared" si="684"/>
        <v>ASR_CMS_19</v>
      </c>
      <c r="AB3971" s="957">
        <f t="shared" si="685"/>
        <v>45406</v>
      </c>
      <c r="AC3971" t="str">
        <f t="shared" si="686"/>
        <v>Unaudited</v>
      </c>
    </row>
    <row r="3972" spans="1:29" x14ac:dyDescent="0.25">
      <c r="A3972" t="s">
        <v>421</v>
      </c>
      <c r="B3972" t="s">
        <v>1380</v>
      </c>
      <c r="C3972" t="s">
        <v>1381</v>
      </c>
      <c r="D3972">
        <v>1900</v>
      </c>
      <c r="E3972" s="957">
        <v>1</v>
      </c>
      <c r="F3972" t="s">
        <v>1026</v>
      </c>
      <c r="G3972" s="957" t="s">
        <v>1379</v>
      </c>
      <c r="H3972" t="s">
        <v>390</v>
      </c>
      <c r="I3972" s="937" t="s">
        <v>489</v>
      </c>
      <c r="J3972" s="937" t="s">
        <v>445</v>
      </c>
      <c r="K3972" s="937" t="s">
        <v>446</v>
      </c>
      <c r="L3972" s="945" t="s">
        <v>82</v>
      </c>
      <c r="M3972" s="960" t="s">
        <v>454</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ASR_CMS_19</v>
      </c>
      <c r="AB3972" s="957">
        <f t="shared" si="685"/>
        <v>45406</v>
      </c>
      <c r="AC3972" t="str">
        <f t="shared" si="686"/>
        <v>Unaudited</v>
      </c>
    </row>
    <row r="3973" spans="1:29" x14ac:dyDescent="0.25">
      <c r="A3973" t="s">
        <v>421</v>
      </c>
      <c r="B3973" t="s">
        <v>1380</v>
      </c>
      <c r="C3973" t="s">
        <v>1381</v>
      </c>
      <c r="D3973">
        <v>1900</v>
      </c>
      <c r="E3973" s="957">
        <v>1</v>
      </c>
      <c r="F3973" t="s">
        <v>1026</v>
      </c>
      <c r="G3973" s="957" t="s">
        <v>1379</v>
      </c>
      <c r="H3973" t="s">
        <v>390</v>
      </c>
      <c r="I3973" s="962" t="s">
        <v>489</v>
      </c>
      <c r="J3973" s="962" t="s">
        <v>445</v>
      </c>
      <c r="K3973" s="962" t="s">
        <v>447</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ASR_CMS_19</v>
      </c>
      <c r="AB3973" s="957">
        <f t="shared" si="685"/>
        <v>45406</v>
      </c>
      <c r="AC3973" t="str">
        <f t="shared" si="686"/>
        <v>Unaudited</v>
      </c>
    </row>
    <row r="3974" spans="1:29" x14ac:dyDescent="0.25">
      <c r="A3974" t="s">
        <v>421</v>
      </c>
      <c r="B3974" t="s">
        <v>1380</v>
      </c>
      <c r="C3974" t="s">
        <v>1381</v>
      </c>
      <c r="D3974">
        <v>1900</v>
      </c>
      <c r="E3974" s="957">
        <v>1</v>
      </c>
      <c r="F3974" t="s">
        <v>1026</v>
      </c>
      <c r="G3974" s="957" t="s">
        <v>1379</v>
      </c>
      <c r="H3974" t="s">
        <v>390</v>
      </c>
      <c r="I3974" s="937" t="s">
        <v>489</v>
      </c>
      <c r="J3974" s="937" t="s">
        <v>445</v>
      </c>
      <c r="K3974" s="937" t="s">
        <v>447</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ASR_CMS_19</v>
      </c>
      <c r="AB3974" s="957">
        <f t="shared" si="685"/>
        <v>45406</v>
      </c>
      <c r="AC3974" t="str">
        <f t="shared" si="686"/>
        <v>Unaudited</v>
      </c>
    </row>
    <row r="3975" spans="1:29" x14ac:dyDescent="0.25">
      <c r="A3975" t="s">
        <v>421</v>
      </c>
      <c r="B3975" t="s">
        <v>1380</v>
      </c>
      <c r="C3975" t="s">
        <v>1381</v>
      </c>
      <c r="D3975">
        <v>1900</v>
      </c>
      <c r="E3975" s="957">
        <v>1</v>
      </c>
      <c r="F3975" t="s">
        <v>1026</v>
      </c>
      <c r="G3975" s="957" t="s">
        <v>1379</v>
      </c>
      <c r="H3975" t="s">
        <v>390</v>
      </c>
      <c r="I3975" s="937" t="s">
        <v>489</v>
      </c>
      <c r="J3975" s="937" t="s">
        <v>445</v>
      </c>
      <c r="K3975" s="937" t="s">
        <v>447</v>
      </c>
      <c r="L3975" s="943">
        <v>6.3</v>
      </c>
      <c r="M3975" s="963" t="s">
        <v>185</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ASR_CMS_19</v>
      </c>
      <c r="AB3975" s="957">
        <f t="shared" si="685"/>
        <v>45406</v>
      </c>
      <c r="AC3975" t="str">
        <f t="shared" si="686"/>
        <v>Unaudited</v>
      </c>
    </row>
    <row r="3976" spans="1:29" x14ac:dyDescent="0.25">
      <c r="A3976" t="s">
        <v>421</v>
      </c>
      <c r="B3976" t="s">
        <v>1380</v>
      </c>
      <c r="C3976" t="s">
        <v>1381</v>
      </c>
      <c r="D3976">
        <v>1900</v>
      </c>
      <c r="E3976" s="957">
        <v>1</v>
      </c>
      <c r="F3976" t="s">
        <v>1026</v>
      </c>
      <c r="G3976" s="957" t="s">
        <v>1379</v>
      </c>
      <c r="H3976" t="s">
        <v>390</v>
      </c>
      <c r="I3976" s="937" t="s">
        <v>489</v>
      </c>
      <c r="J3976" s="937" t="s">
        <v>445</v>
      </c>
      <c r="K3976" s="937" t="s">
        <v>447</v>
      </c>
      <c r="L3976" s="947" t="s">
        <v>87</v>
      </c>
      <c r="M3976" s="964" t="s">
        <v>455</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ASR_CMS_19</v>
      </c>
      <c r="AB3976" s="957">
        <f t="shared" si="685"/>
        <v>45406</v>
      </c>
      <c r="AC3976" t="str">
        <f t="shared" si="686"/>
        <v>Unaudited</v>
      </c>
    </row>
    <row r="3977" spans="1:29" x14ac:dyDescent="0.25">
      <c r="A3977" t="s">
        <v>421</v>
      </c>
      <c r="B3977" t="s">
        <v>1380</v>
      </c>
      <c r="C3977" t="s">
        <v>1381</v>
      </c>
      <c r="D3977">
        <v>1900</v>
      </c>
      <c r="E3977" s="957">
        <v>1</v>
      </c>
      <c r="F3977" t="s">
        <v>1026</v>
      </c>
      <c r="G3977" s="957" t="s">
        <v>1379</v>
      </c>
      <c r="H3977" t="s">
        <v>390</v>
      </c>
      <c r="I3977" s="963" t="s">
        <v>489</v>
      </c>
      <c r="J3977" s="963" t="s">
        <v>445</v>
      </c>
      <c r="K3977" s="963" t="s">
        <v>448</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-5741.8452010355732</v>
      </c>
      <c r="AA3977" t="str">
        <f t="shared" si="684"/>
        <v>ASR_CMS_19</v>
      </c>
      <c r="AB3977" s="957">
        <f t="shared" si="685"/>
        <v>45406</v>
      </c>
      <c r="AC3977" t="str">
        <f t="shared" si="686"/>
        <v>Unaudited</v>
      </c>
    </row>
    <row r="3978" spans="1:29" x14ac:dyDescent="0.25">
      <c r="A3978" t="s">
        <v>421</v>
      </c>
      <c r="B3978" t="s">
        <v>1380</v>
      </c>
      <c r="C3978" t="s">
        <v>1381</v>
      </c>
      <c r="D3978">
        <v>1900</v>
      </c>
      <c r="E3978" s="957">
        <v>1</v>
      </c>
      <c r="F3978" t="s">
        <v>1026</v>
      </c>
      <c r="G3978" s="957" t="s">
        <v>1379</v>
      </c>
      <c r="H3978" t="s">
        <v>390</v>
      </c>
      <c r="I3978" s="937" t="s">
        <v>489</v>
      </c>
      <c r="J3978" s="937" t="s">
        <v>445</v>
      </c>
      <c r="K3978" s="937" t="s">
        <v>448</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ASR_CMS_19</v>
      </c>
      <c r="AB3978" s="957">
        <f t="shared" si="685"/>
        <v>45406</v>
      </c>
      <c r="AC3978" t="str">
        <f t="shared" si="686"/>
        <v>Unaudited</v>
      </c>
    </row>
    <row r="3979" spans="1:29" x14ac:dyDescent="0.25">
      <c r="A3979" t="s">
        <v>421</v>
      </c>
      <c r="B3979" t="s">
        <v>1380</v>
      </c>
      <c r="C3979" t="s">
        <v>1381</v>
      </c>
      <c r="D3979">
        <v>1900</v>
      </c>
      <c r="E3979" s="957">
        <v>1</v>
      </c>
      <c r="F3979" t="s">
        <v>1026</v>
      </c>
      <c r="G3979" s="957" t="s">
        <v>1379</v>
      </c>
      <c r="H3979" t="s">
        <v>390</v>
      </c>
      <c r="I3979" s="937" t="s">
        <v>489</v>
      </c>
      <c r="J3979" s="937" t="s">
        <v>445</v>
      </c>
      <c r="K3979" s="937" t="s">
        <v>448</v>
      </c>
      <c r="L3979" s="937">
        <v>7.3</v>
      </c>
      <c r="M3979" s="962" t="s">
        <v>156</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ASR_CMS_19</v>
      </c>
      <c r="AB3979" s="957">
        <f t="shared" si="685"/>
        <v>45406</v>
      </c>
      <c r="AC3979" t="str">
        <f t="shared" si="686"/>
        <v>Unaudited</v>
      </c>
    </row>
    <row r="3980" spans="1:29" x14ac:dyDescent="0.25">
      <c r="A3980" t="s">
        <v>421</v>
      </c>
      <c r="B3980" t="s">
        <v>1380</v>
      </c>
      <c r="C3980" t="s">
        <v>1381</v>
      </c>
      <c r="D3980">
        <v>1900</v>
      </c>
      <c r="E3980" s="957">
        <v>1</v>
      </c>
      <c r="F3980" t="s">
        <v>1026</v>
      </c>
      <c r="G3980" s="957" t="s">
        <v>1379</v>
      </c>
      <c r="H3980" t="s">
        <v>390</v>
      </c>
      <c r="I3980" s="937" t="s">
        <v>489</v>
      </c>
      <c r="J3980" s="937" t="s">
        <v>445</v>
      </c>
      <c r="K3980" s="937" t="s">
        <v>448</v>
      </c>
      <c r="L3980" s="937" t="s">
        <v>91</v>
      </c>
      <c r="M3980" s="962" t="s">
        <v>456</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ASR_CMS_19</v>
      </c>
      <c r="AB3980" s="957">
        <f t="shared" si="685"/>
        <v>45406</v>
      </c>
      <c r="AC3980" t="str">
        <f t="shared" si="686"/>
        <v>Unaudited</v>
      </c>
    </row>
    <row r="3981" spans="1:29" x14ac:dyDescent="0.25">
      <c r="A3981" t="s">
        <v>421</v>
      </c>
      <c r="B3981" t="s">
        <v>1380</v>
      </c>
      <c r="C3981" t="s">
        <v>1381</v>
      </c>
      <c r="D3981">
        <v>1900</v>
      </c>
      <c r="E3981" s="957">
        <v>1</v>
      </c>
      <c r="F3981" t="s">
        <v>1026</v>
      </c>
      <c r="G3981" s="957" t="s">
        <v>1379</v>
      </c>
      <c r="H3981" t="s">
        <v>390</v>
      </c>
      <c r="I3981" s="937" t="s">
        <v>489</v>
      </c>
      <c r="J3981" s="937" t="s">
        <v>445</v>
      </c>
      <c r="K3981" s="937" t="s">
        <v>449</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-9824.3405489678826</v>
      </c>
      <c r="AA3981" t="str">
        <f t="shared" si="684"/>
        <v>ASR_CMS_19</v>
      </c>
      <c r="AB3981" s="957">
        <f t="shared" si="685"/>
        <v>45406</v>
      </c>
      <c r="AC3981" t="str">
        <f t="shared" si="686"/>
        <v>Unaudited</v>
      </c>
    </row>
    <row r="3982" spans="1:29" x14ac:dyDescent="0.25">
      <c r="A3982" t="s">
        <v>421</v>
      </c>
      <c r="B3982" t="s">
        <v>1380</v>
      </c>
      <c r="C3982" t="s">
        <v>1381</v>
      </c>
      <c r="D3982">
        <v>1900</v>
      </c>
      <c r="E3982" s="957">
        <v>1</v>
      </c>
      <c r="F3982" t="s">
        <v>1026</v>
      </c>
      <c r="G3982" s="957" t="s">
        <v>1379</v>
      </c>
      <c r="H3982" t="s">
        <v>390</v>
      </c>
      <c r="I3982" s="962" t="s">
        <v>489</v>
      </c>
      <c r="J3982" s="962" t="s">
        <v>445</v>
      </c>
      <c r="K3982" s="962" t="s">
        <v>449</v>
      </c>
      <c r="L3982" s="937" t="s">
        <v>113</v>
      </c>
      <c r="M3982" s="962" t="s">
        <v>444</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ASR_CMS_19</v>
      </c>
      <c r="AB3982" s="957">
        <f t="shared" si="685"/>
        <v>45406</v>
      </c>
      <c r="AC3982" t="str">
        <f t="shared" si="686"/>
        <v>Unaudited</v>
      </c>
    </row>
    <row r="3983" spans="1:29" x14ac:dyDescent="0.25">
      <c r="A3983" t="s">
        <v>421</v>
      </c>
      <c r="B3983" t="s">
        <v>1380</v>
      </c>
      <c r="C3983" t="s">
        <v>1381</v>
      </c>
      <c r="D3983">
        <v>1900</v>
      </c>
      <c r="E3983" s="957">
        <v>1</v>
      </c>
      <c r="F3983" t="s">
        <v>1026</v>
      </c>
      <c r="G3983" s="957" t="s">
        <v>1379</v>
      </c>
      <c r="H3983" t="s">
        <v>390</v>
      </c>
      <c r="I3983" s="937" t="s">
        <v>489</v>
      </c>
      <c r="J3983" s="937" t="s">
        <v>445</v>
      </c>
      <c r="K3983" s="937" t="s">
        <v>449</v>
      </c>
      <c r="L3983" s="937" t="s">
        <v>115</v>
      </c>
      <c r="M3983" s="962" t="s">
        <v>158</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ASR_CMS_19</v>
      </c>
      <c r="AB3983" s="957">
        <f t="shared" si="685"/>
        <v>45406</v>
      </c>
      <c r="AC3983" t="str">
        <f t="shared" si="686"/>
        <v>Unaudited</v>
      </c>
    </row>
    <row r="3984" spans="1:29" x14ac:dyDescent="0.25">
      <c r="A3984" t="s">
        <v>421</v>
      </c>
      <c r="B3984" t="s">
        <v>1380</v>
      </c>
      <c r="C3984" t="s">
        <v>1381</v>
      </c>
      <c r="D3984">
        <v>1900</v>
      </c>
      <c r="E3984" s="957">
        <v>1</v>
      </c>
      <c r="F3984" t="s">
        <v>1026</v>
      </c>
      <c r="G3984" s="957" t="s">
        <v>1379</v>
      </c>
      <c r="H3984" t="s">
        <v>390</v>
      </c>
      <c r="I3984" s="937" t="s">
        <v>489</v>
      </c>
      <c r="J3984" s="937" t="s">
        <v>445</v>
      </c>
      <c r="K3984" s="937" t="s">
        <v>449</v>
      </c>
      <c r="L3984" s="937" t="s">
        <v>116</v>
      </c>
      <c r="M3984" s="962" t="s">
        <v>114</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ASR_CMS_19</v>
      </c>
      <c r="AB3984" s="957">
        <f t="shared" si="685"/>
        <v>45406</v>
      </c>
      <c r="AC3984" t="str">
        <f t="shared" si="686"/>
        <v>Unaudited</v>
      </c>
    </row>
    <row r="3985" spans="1:29" x14ac:dyDescent="0.25">
      <c r="A3985" t="s">
        <v>421</v>
      </c>
      <c r="B3985" t="s">
        <v>1380</v>
      </c>
      <c r="C3985" t="s">
        <v>1381</v>
      </c>
      <c r="D3985">
        <v>1900</v>
      </c>
      <c r="E3985" s="957">
        <v>1</v>
      </c>
      <c r="F3985" t="s">
        <v>1026</v>
      </c>
      <c r="G3985" s="957" t="s">
        <v>1379</v>
      </c>
      <c r="H3985" t="s">
        <v>390</v>
      </c>
      <c r="I3985" s="937" t="s">
        <v>489</v>
      </c>
      <c r="J3985" s="937" t="s">
        <v>445</v>
      </c>
      <c r="K3985" s="937" t="s">
        <v>449</v>
      </c>
      <c r="L3985" s="937" t="s">
        <v>117</v>
      </c>
      <c r="M3985" s="962" t="s">
        <v>159</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ASR_CMS_19</v>
      </c>
      <c r="AB3985" s="957">
        <f t="shared" si="685"/>
        <v>45406</v>
      </c>
      <c r="AC3985" t="str">
        <f t="shared" si="686"/>
        <v>Unaudited</v>
      </c>
    </row>
    <row r="3986" spans="1:29" x14ac:dyDescent="0.25">
      <c r="A3986" t="s">
        <v>421</v>
      </c>
      <c r="B3986" t="s">
        <v>1380</v>
      </c>
      <c r="C3986" t="s">
        <v>1381</v>
      </c>
      <c r="D3986">
        <v>1900</v>
      </c>
      <c r="E3986" s="957">
        <v>1</v>
      </c>
      <c r="F3986" t="s">
        <v>1026</v>
      </c>
      <c r="G3986" s="957" t="s">
        <v>1379</v>
      </c>
      <c r="H3986" t="s">
        <v>390</v>
      </c>
      <c r="I3986" s="937" t="s">
        <v>489</v>
      </c>
      <c r="J3986" s="937" t="s">
        <v>445</v>
      </c>
      <c r="K3986" s="937" t="s">
        <v>449</v>
      </c>
      <c r="L3986" s="945" t="s">
        <v>160</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ASR_CMS_19</v>
      </c>
      <c r="AB3986" s="957">
        <f t="shared" si="685"/>
        <v>45406</v>
      </c>
      <c r="AC3986" t="str">
        <f t="shared" si="686"/>
        <v>Unaudited</v>
      </c>
    </row>
    <row r="3987" spans="1:29" x14ac:dyDescent="0.25">
      <c r="A3987" t="s">
        <v>421</v>
      </c>
      <c r="B3987" t="s">
        <v>1380</v>
      </c>
      <c r="C3987" t="s">
        <v>1381</v>
      </c>
      <c r="D3987">
        <v>1900</v>
      </c>
      <c r="E3987" s="957">
        <v>1</v>
      </c>
      <c r="F3987" t="s">
        <v>1026</v>
      </c>
      <c r="G3987" s="957" t="s">
        <v>1379</v>
      </c>
      <c r="H3987" t="s">
        <v>390</v>
      </c>
      <c r="I3987" s="962" t="s">
        <v>489</v>
      </c>
      <c r="J3987" s="962" t="s">
        <v>445</v>
      </c>
      <c r="K3987" s="962" t="s">
        <v>449</v>
      </c>
      <c r="L3987" s="937" t="s">
        <v>443</v>
      </c>
      <c r="M3987" s="962" t="s">
        <v>457</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ASR_CMS_19</v>
      </c>
      <c r="AB3987" s="957">
        <f t="shared" si="685"/>
        <v>45406</v>
      </c>
      <c r="AC3987" t="str">
        <f t="shared" si="686"/>
        <v>Unaudited</v>
      </c>
    </row>
    <row r="3988" spans="1:29" ht="30" x14ac:dyDescent="0.25">
      <c r="A3988" t="s">
        <v>421</v>
      </c>
      <c r="B3988" t="s">
        <v>1380</v>
      </c>
      <c r="C3988" t="s">
        <v>1381</v>
      </c>
      <c r="D3988">
        <v>1900</v>
      </c>
      <c r="E3988" s="957">
        <v>1</v>
      </c>
      <c r="F3988" t="s">
        <v>1026</v>
      </c>
      <c r="G3988" s="957" t="s">
        <v>1379</v>
      </c>
      <c r="H3988" t="s">
        <v>390</v>
      </c>
      <c r="I3988" s="937" t="s">
        <v>489</v>
      </c>
      <c r="J3988" s="937" t="s">
        <v>445</v>
      </c>
      <c r="K3988" s="937" t="s">
        <v>450</v>
      </c>
      <c r="L3988" s="937">
        <v>9.1</v>
      </c>
      <c r="M3988" s="962" t="s">
        <v>186</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314964.12027128018</v>
      </c>
      <c r="AA3988" t="str">
        <f t="shared" si="684"/>
        <v>ASR_CMS_19</v>
      </c>
      <c r="AB3988" s="957">
        <f t="shared" si="685"/>
        <v>45406</v>
      </c>
      <c r="AC3988" t="str">
        <f t="shared" si="686"/>
        <v>Unaudited</v>
      </c>
    </row>
    <row r="3989" spans="1:29" x14ac:dyDescent="0.25">
      <c r="A3989" t="s">
        <v>421</v>
      </c>
      <c r="B3989" t="s">
        <v>1380</v>
      </c>
      <c r="C3989" t="s">
        <v>1381</v>
      </c>
      <c r="D3989">
        <v>1900</v>
      </c>
      <c r="E3989" s="957">
        <v>1</v>
      </c>
      <c r="F3989" t="s">
        <v>1026</v>
      </c>
      <c r="G3989" s="957" t="s">
        <v>1379</v>
      </c>
      <c r="H3989" t="s">
        <v>390</v>
      </c>
      <c r="I3989" s="937" t="s">
        <v>489</v>
      </c>
      <c r="J3989" s="937" t="s">
        <v>445</v>
      </c>
      <c r="K3989" s="937" t="s">
        <v>450</v>
      </c>
      <c r="L3989" s="937" t="s">
        <v>107</v>
      </c>
      <c r="M3989" s="962" t="s">
        <v>187</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416.48424412911686</v>
      </c>
      <c r="AA3989" t="str">
        <f t="shared" si="684"/>
        <v>ASR_CMS_19</v>
      </c>
      <c r="AB3989" s="957">
        <f t="shared" si="685"/>
        <v>45406</v>
      </c>
      <c r="AC3989" t="str">
        <f t="shared" si="686"/>
        <v>Unaudited</v>
      </c>
    </row>
    <row r="3990" spans="1:29" x14ac:dyDescent="0.25">
      <c r="A3990" t="s">
        <v>421</v>
      </c>
      <c r="B3990" t="s">
        <v>1380</v>
      </c>
      <c r="C3990" t="s">
        <v>1381</v>
      </c>
      <c r="D3990">
        <v>1900</v>
      </c>
      <c r="E3990" s="957">
        <v>1</v>
      </c>
      <c r="F3990" t="s">
        <v>1026</v>
      </c>
      <c r="G3990" s="957" t="s">
        <v>1379</v>
      </c>
      <c r="H3990" t="s">
        <v>390</v>
      </c>
      <c r="I3990" s="937" t="s">
        <v>489</v>
      </c>
      <c r="J3990" s="937" t="s">
        <v>445</v>
      </c>
      <c r="K3990" s="937" t="s">
        <v>450</v>
      </c>
      <c r="L3990" s="937" t="s">
        <v>1316</v>
      </c>
      <c r="M3990" s="962" t="s">
        <v>1317</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-109935.95864306013</v>
      </c>
      <c r="AA3990" t="str">
        <f t="shared" si="684"/>
        <v>ASR_CMS_19</v>
      </c>
      <c r="AB3990" s="957">
        <f t="shared" si="685"/>
        <v>45406</v>
      </c>
      <c r="AC3990" t="str">
        <f t="shared" si="686"/>
        <v>Unaudited</v>
      </c>
    </row>
    <row r="3991" spans="1:29" x14ac:dyDescent="0.25">
      <c r="A3991" t="s">
        <v>421</v>
      </c>
      <c r="B3991" t="s">
        <v>1380</v>
      </c>
      <c r="C3991" t="s">
        <v>1381</v>
      </c>
      <c r="D3991">
        <v>1900</v>
      </c>
      <c r="E3991" s="957">
        <v>1</v>
      </c>
      <c r="F3991" t="s">
        <v>1026</v>
      </c>
      <c r="G3991" s="957" t="s">
        <v>1379</v>
      </c>
      <c r="H3991" t="s">
        <v>390</v>
      </c>
      <c r="I3991" s="937" t="s">
        <v>489</v>
      </c>
      <c r="J3991" s="937" t="s">
        <v>445</v>
      </c>
      <c r="K3991" s="937" t="s">
        <v>450</v>
      </c>
      <c r="L3991" s="945" t="s">
        <v>108</v>
      </c>
      <c r="M3991" s="960" t="s">
        <v>188</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168716.58136751712</v>
      </c>
      <c r="AA3991" t="str">
        <f t="shared" si="684"/>
        <v>ASR_CMS_19</v>
      </c>
      <c r="AB3991" s="957">
        <f t="shared" si="685"/>
        <v>45406</v>
      </c>
      <c r="AC3991" t="str">
        <f t="shared" si="686"/>
        <v>Unaudited</v>
      </c>
    </row>
    <row r="3992" spans="1:29" x14ac:dyDescent="0.25">
      <c r="A3992" t="s">
        <v>421</v>
      </c>
      <c r="B3992" t="s">
        <v>1380</v>
      </c>
      <c r="C3992" t="s">
        <v>1381</v>
      </c>
      <c r="D3992">
        <v>1900</v>
      </c>
      <c r="E3992" s="957">
        <v>1</v>
      </c>
      <c r="F3992" t="s">
        <v>1026</v>
      </c>
      <c r="G3992" s="957" t="s">
        <v>1379</v>
      </c>
      <c r="H3992" t="s">
        <v>390</v>
      </c>
      <c r="I3992" s="962" t="s">
        <v>489</v>
      </c>
      <c r="J3992" s="962" t="s">
        <v>445</v>
      </c>
      <c r="K3992" s="962" t="s">
        <v>450</v>
      </c>
      <c r="L3992" s="937" t="s">
        <v>109</v>
      </c>
      <c r="M3992" s="962" t="s">
        <v>161</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-20256.301708272567</v>
      </c>
      <c r="AA3992" t="str">
        <f t="shared" si="684"/>
        <v>ASR_CMS_19</v>
      </c>
      <c r="AB3992" s="957">
        <f t="shared" si="685"/>
        <v>45406</v>
      </c>
      <c r="AC3992" t="str">
        <f t="shared" si="686"/>
        <v>Unaudited</v>
      </c>
    </row>
    <row r="3993" spans="1:29" x14ac:dyDescent="0.25">
      <c r="A3993" t="s">
        <v>421</v>
      </c>
      <c r="B3993" t="s">
        <v>1380</v>
      </c>
      <c r="C3993" t="s">
        <v>1381</v>
      </c>
      <c r="D3993">
        <v>1900</v>
      </c>
      <c r="E3993" s="957">
        <v>1</v>
      </c>
      <c r="F3993" t="s">
        <v>1026</v>
      </c>
      <c r="G3993" s="957" t="s">
        <v>1379</v>
      </c>
      <c r="H3993" t="s">
        <v>390</v>
      </c>
      <c r="I3993" s="937" t="s">
        <v>489</v>
      </c>
      <c r="J3993" s="937" t="s">
        <v>445</v>
      </c>
      <c r="K3993" s="937" t="s">
        <v>450</v>
      </c>
      <c r="L3993" s="937" t="s">
        <v>110</v>
      </c>
      <c r="M3993" s="962" t="s">
        <v>135</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ASR_CMS_19</v>
      </c>
      <c r="AB3993" s="957">
        <f t="shared" si="685"/>
        <v>45406</v>
      </c>
      <c r="AC3993" t="str">
        <f t="shared" si="686"/>
        <v>Unaudited</v>
      </c>
    </row>
    <row r="3994" spans="1:29" x14ac:dyDescent="0.25">
      <c r="A3994" t="s">
        <v>421</v>
      </c>
      <c r="B3994" t="s">
        <v>1380</v>
      </c>
      <c r="C3994" t="s">
        <v>1381</v>
      </c>
      <c r="D3994">
        <v>1900</v>
      </c>
      <c r="E3994" s="957">
        <v>1</v>
      </c>
      <c r="F3994" t="s">
        <v>1026</v>
      </c>
      <c r="G3994" s="957" t="s">
        <v>1379</v>
      </c>
      <c r="H3994" t="s">
        <v>390</v>
      </c>
      <c r="I3994" s="937" t="s">
        <v>489</v>
      </c>
      <c r="J3994" s="937" t="s">
        <v>445</v>
      </c>
      <c r="K3994" s="937" t="s">
        <v>450</v>
      </c>
      <c r="L3994" s="937" t="s">
        <v>111</v>
      </c>
      <c r="M3994" s="962" t="s">
        <v>163</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-893792.40958946594</v>
      </c>
      <c r="AA3994" t="str">
        <f t="shared" si="684"/>
        <v>ASR_CMS_19</v>
      </c>
      <c r="AB3994" s="957">
        <f t="shared" si="685"/>
        <v>45406</v>
      </c>
      <c r="AC3994" t="str">
        <f t="shared" si="686"/>
        <v>Unaudited</v>
      </c>
    </row>
    <row r="3995" spans="1:29" x14ac:dyDescent="0.25">
      <c r="A3995" t="s">
        <v>421</v>
      </c>
      <c r="B3995" t="s">
        <v>1380</v>
      </c>
      <c r="C3995" t="s">
        <v>1381</v>
      </c>
      <c r="D3995">
        <v>1900</v>
      </c>
      <c r="E3995" s="957">
        <v>1</v>
      </c>
      <c r="F3995" t="s">
        <v>1026</v>
      </c>
      <c r="G3995" s="957" t="s">
        <v>1379</v>
      </c>
      <c r="H3995" t="s">
        <v>390</v>
      </c>
      <c r="I3995" s="937" t="s">
        <v>489</v>
      </c>
      <c r="J3995" s="937" t="s">
        <v>445</v>
      </c>
      <c r="K3995" s="937" t="s">
        <v>450</v>
      </c>
      <c r="L3995" s="937" t="s">
        <v>112</v>
      </c>
      <c r="M3995" s="962" t="s">
        <v>464</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-2737.1825324182064</v>
      </c>
      <c r="AA3995" t="str">
        <f t="shared" si="684"/>
        <v>ASR_CMS_19</v>
      </c>
      <c r="AB3995" s="957">
        <f t="shared" si="685"/>
        <v>45406</v>
      </c>
      <c r="AC3995" t="str">
        <f t="shared" si="686"/>
        <v>Unaudited</v>
      </c>
    </row>
    <row r="3996" spans="1:29" x14ac:dyDescent="0.25">
      <c r="A3996" t="s">
        <v>421</v>
      </c>
      <c r="B3996" t="s">
        <v>1380</v>
      </c>
      <c r="C3996" t="s">
        <v>1381</v>
      </c>
      <c r="D3996">
        <v>1900</v>
      </c>
      <c r="E3996" s="957">
        <v>1</v>
      </c>
      <c r="F3996" t="s">
        <v>1026</v>
      </c>
      <c r="G3996" s="957" t="s">
        <v>1379</v>
      </c>
      <c r="H3996" t="s">
        <v>390</v>
      </c>
      <c r="I3996" s="937" t="s">
        <v>489</v>
      </c>
      <c r="J3996" s="937" t="s">
        <v>445</v>
      </c>
      <c r="K3996" s="937" t="s">
        <v>6</v>
      </c>
      <c r="L3996" s="937" t="s">
        <v>118</v>
      </c>
      <c r="M3996" s="962" t="s">
        <v>189</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ASR_CMS_19</v>
      </c>
      <c r="AB3996" s="957">
        <f t="shared" si="685"/>
        <v>45406</v>
      </c>
      <c r="AC3996" t="str">
        <f t="shared" si="686"/>
        <v>Unaudited</v>
      </c>
    </row>
    <row r="3997" spans="1:29" x14ac:dyDescent="0.25">
      <c r="A3997" t="s">
        <v>421</v>
      </c>
      <c r="B3997" t="s">
        <v>1380</v>
      </c>
      <c r="C3997" t="s">
        <v>1381</v>
      </c>
      <c r="D3997">
        <v>1900</v>
      </c>
      <c r="E3997" s="957">
        <v>1</v>
      </c>
      <c r="F3997" t="s">
        <v>1026</v>
      </c>
      <c r="G3997" s="957" t="s">
        <v>1379</v>
      </c>
      <c r="H3997" t="s">
        <v>390</v>
      </c>
      <c r="I3997" s="937" t="s">
        <v>489</v>
      </c>
      <c r="J3997" s="937" t="s">
        <v>445</v>
      </c>
      <c r="K3997" s="937" t="s">
        <v>6</v>
      </c>
      <c r="L3997" s="937" t="s">
        <v>45</v>
      </c>
      <c r="M3997" s="962" t="s">
        <v>164</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ASR_CMS_19</v>
      </c>
      <c r="AB3997" s="957">
        <f t="shared" si="685"/>
        <v>45406</v>
      </c>
      <c r="AC3997" t="str">
        <f t="shared" si="686"/>
        <v>Unaudited</v>
      </c>
    </row>
    <row r="3998" spans="1:29" x14ac:dyDescent="0.25">
      <c r="A3998" t="s">
        <v>421</v>
      </c>
      <c r="B3998" t="s">
        <v>1380</v>
      </c>
      <c r="C3998" t="s">
        <v>1381</v>
      </c>
      <c r="D3998">
        <v>1900</v>
      </c>
      <c r="E3998" s="957">
        <v>1</v>
      </c>
      <c r="F3998" t="s">
        <v>1026</v>
      </c>
      <c r="G3998" s="957" t="s">
        <v>1379</v>
      </c>
      <c r="H3998" t="s">
        <v>390</v>
      </c>
      <c r="I3998" s="937" t="s">
        <v>489</v>
      </c>
      <c r="J3998" s="937" t="s">
        <v>445</v>
      </c>
      <c r="K3998" s="937" t="s">
        <v>6</v>
      </c>
      <c r="L3998" s="937" t="s">
        <v>46</v>
      </c>
      <c r="M3998" s="962" t="s">
        <v>165</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-21.273349497483149</v>
      </c>
      <c r="AA3998" t="str">
        <f t="shared" si="684"/>
        <v>ASR_CMS_19</v>
      </c>
      <c r="AB3998" s="957">
        <f t="shared" si="685"/>
        <v>45406</v>
      </c>
      <c r="AC3998" t="str">
        <f t="shared" si="686"/>
        <v>Unaudited</v>
      </c>
    </row>
    <row r="3999" spans="1:29" x14ac:dyDescent="0.25">
      <c r="A3999" t="s">
        <v>421</v>
      </c>
      <c r="B3999" t="s">
        <v>1380</v>
      </c>
      <c r="C3999" t="s">
        <v>1381</v>
      </c>
      <c r="D3999">
        <v>1900</v>
      </c>
      <c r="E3999" s="957">
        <v>1</v>
      </c>
      <c r="F3999" t="s">
        <v>1026</v>
      </c>
      <c r="G3999" s="957" t="s">
        <v>1379</v>
      </c>
      <c r="H3999" t="s">
        <v>390</v>
      </c>
      <c r="I3999" s="937" t="s">
        <v>489</v>
      </c>
      <c r="J3999" s="937" t="s">
        <v>445</v>
      </c>
      <c r="K3999" s="937" t="s">
        <v>6</v>
      </c>
      <c r="L3999" s="945" t="s">
        <v>166</v>
      </c>
      <c r="M3999" s="960" t="s">
        <v>462</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ASR_CMS_19</v>
      </c>
      <c r="AB3999" s="957">
        <f t="shared" si="685"/>
        <v>45406</v>
      </c>
      <c r="AC3999" t="str">
        <f t="shared" si="686"/>
        <v>Unaudited</v>
      </c>
    </row>
    <row r="4000" spans="1:29" x14ac:dyDescent="0.25">
      <c r="A4000" t="s">
        <v>421</v>
      </c>
      <c r="B4000" t="s">
        <v>1380</v>
      </c>
      <c r="C4000" t="s">
        <v>1381</v>
      </c>
      <c r="D4000">
        <v>1900</v>
      </c>
      <c r="E4000" s="957">
        <v>1</v>
      </c>
      <c r="F4000" t="s">
        <v>1026</v>
      </c>
      <c r="G4000" s="957" t="s">
        <v>1379</v>
      </c>
      <c r="H4000" t="s">
        <v>390</v>
      </c>
      <c r="I4000" s="962" t="s">
        <v>489</v>
      </c>
      <c r="J4000" s="962" t="s">
        <v>445</v>
      </c>
      <c r="K4000" s="962" t="s">
        <v>435</v>
      </c>
      <c r="L4000" s="937" t="s">
        <v>121</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ASR_CMS_19</v>
      </c>
      <c r="AB4000" s="957">
        <f t="shared" si="685"/>
        <v>45406</v>
      </c>
      <c r="AC4000" t="str">
        <f t="shared" si="686"/>
        <v>Unaudited</v>
      </c>
    </row>
    <row r="4001" spans="1:29" x14ac:dyDescent="0.25">
      <c r="A4001" t="s">
        <v>421</v>
      </c>
      <c r="B4001" t="s">
        <v>1380</v>
      </c>
      <c r="C4001" t="s">
        <v>1381</v>
      </c>
      <c r="D4001">
        <v>1900</v>
      </c>
      <c r="E4001" s="957">
        <v>1</v>
      </c>
      <c r="F4001" t="s">
        <v>1026</v>
      </c>
      <c r="G4001" s="957" t="s">
        <v>1379</v>
      </c>
      <c r="H4001" t="s">
        <v>390</v>
      </c>
      <c r="I4001" s="937" t="s">
        <v>489</v>
      </c>
      <c r="J4001" s="937" t="s">
        <v>445</v>
      </c>
      <c r="K4001" s="937" t="s">
        <v>435</v>
      </c>
      <c r="L4001" s="937" t="s">
        <v>938</v>
      </c>
      <c r="M4001" s="962" t="s">
        <v>930</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ASR_CMS_19</v>
      </c>
      <c r="AB4001" s="957">
        <f t="shared" si="685"/>
        <v>45406</v>
      </c>
      <c r="AC4001" t="str">
        <f t="shared" si="686"/>
        <v>Unaudited</v>
      </c>
    </row>
    <row r="4002" spans="1:29" x14ac:dyDescent="0.25">
      <c r="A4002" t="s">
        <v>421</v>
      </c>
      <c r="B4002" t="s">
        <v>1380</v>
      </c>
      <c r="C4002" t="s">
        <v>1381</v>
      </c>
      <c r="D4002">
        <v>1900</v>
      </c>
      <c r="E4002" s="957">
        <v>1</v>
      </c>
      <c r="F4002" t="s">
        <v>1026</v>
      </c>
      <c r="G4002" s="957" t="s">
        <v>1379</v>
      </c>
      <c r="H4002" t="s">
        <v>390</v>
      </c>
      <c r="I4002" s="937" t="s">
        <v>489</v>
      </c>
      <c r="J4002" s="937" t="s">
        <v>445</v>
      </c>
      <c r="K4002" s="937" t="s">
        <v>435</v>
      </c>
      <c r="L4002" s="937" t="s">
        <v>168</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ASR_CMS_19</v>
      </c>
      <c r="AB4002" s="957">
        <f t="shared" si="685"/>
        <v>45406</v>
      </c>
      <c r="AC4002" t="str">
        <f t="shared" si="686"/>
        <v>Unaudited</v>
      </c>
    </row>
    <row r="4003" spans="1:29" x14ac:dyDescent="0.25">
      <c r="A4003" t="s">
        <v>421</v>
      </c>
      <c r="B4003" t="s">
        <v>1380</v>
      </c>
      <c r="C4003" t="s">
        <v>1381</v>
      </c>
      <c r="D4003">
        <v>1900</v>
      </c>
      <c r="E4003" s="957">
        <v>1</v>
      </c>
      <c r="F4003" t="s">
        <v>1026</v>
      </c>
      <c r="G4003" s="957" t="s">
        <v>1379</v>
      </c>
      <c r="H4003" t="s">
        <v>390</v>
      </c>
      <c r="I4003" s="937" t="s">
        <v>489</v>
      </c>
      <c r="J4003" s="937" t="s">
        <v>445</v>
      </c>
      <c r="K4003" s="937" t="s">
        <v>435</v>
      </c>
      <c r="L4003" s="937" t="s">
        <v>169</v>
      </c>
      <c r="M4003" s="962" t="s">
        <v>330</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ASR_CMS_19</v>
      </c>
      <c r="AB4003" s="957">
        <f t="shared" si="685"/>
        <v>45406</v>
      </c>
      <c r="AC4003" t="str">
        <f t="shared" si="686"/>
        <v>Unaudited</v>
      </c>
    </row>
    <row r="4004" spans="1:29" x14ac:dyDescent="0.25">
      <c r="A4004" t="s">
        <v>421</v>
      </c>
      <c r="B4004" t="s">
        <v>1380</v>
      </c>
      <c r="C4004" t="s">
        <v>1381</v>
      </c>
      <c r="D4004">
        <v>1900</v>
      </c>
      <c r="E4004" s="957">
        <v>1</v>
      </c>
      <c r="F4004" t="s">
        <v>1026</v>
      </c>
      <c r="G4004" s="957" t="s">
        <v>1379</v>
      </c>
      <c r="H4004" t="s">
        <v>390</v>
      </c>
      <c r="I4004" s="937" t="s">
        <v>489</v>
      </c>
      <c r="J4004" s="937" t="s">
        <v>451</v>
      </c>
      <c r="K4004" s="937" t="s">
        <v>436</v>
      </c>
      <c r="L4004" s="937" t="s">
        <v>122</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ASR_CMS_19</v>
      </c>
      <c r="AB4004" s="957">
        <f t="shared" si="685"/>
        <v>45406</v>
      </c>
      <c r="AC4004" t="str">
        <f t="shared" si="686"/>
        <v>Unaudited</v>
      </c>
    </row>
    <row r="4005" spans="1:29" x14ac:dyDescent="0.25">
      <c r="A4005" t="s">
        <v>421</v>
      </c>
      <c r="B4005" t="s">
        <v>1380</v>
      </c>
      <c r="C4005" t="s">
        <v>1381</v>
      </c>
      <c r="D4005">
        <v>1900</v>
      </c>
      <c r="E4005" s="957">
        <v>1</v>
      </c>
      <c r="F4005" t="s">
        <v>1026</v>
      </c>
      <c r="G4005" s="957" t="s">
        <v>1379</v>
      </c>
      <c r="H4005" t="s">
        <v>390</v>
      </c>
      <c r="I4005" s="937" t="s">
        <v>489</v>
      </c>
      <c r="J4005" s="937" t="s">
        <v>451</v>
      </c>
      <c r="K4005" s="937" t="s">
        <v>436</v>
      </c>
      <c r="L4005" s="937" t="s">
        <v>123</v>
      </c>
      <c r="M4005" s="962" t="s">
        <v>98</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ASR_CMS_19</v>
      </c>
      <c r="AB4005" s="957">
        <f t="shared" si="685"/>
        <v>45406</v>
      </c>
      <c r="AC4005" t="str">
        <f t="shared" si="686"/>
        <v>Unaudited</v>
      </c>
    </row>
    <row r="4006" spans="1:29" x14ac:dyDescent="0.25">
      <c r="A4006" t="s">
        <v>421</v>
      </c>
      <c r="B4006" t="s">
        <v>1380</v>
      </c>
      <c r="C4006" t="s">
        <v>1381</v>
      </c>
      <c r="D4006">
        <v>1900</v>
      </c>
      <c r="E4006" s="957">
        <v>1</v>
      </c>
      <c r="F4006" t="s">
        <v>1026</v>
      </c>
      <c r="G4006" s="957" t="s">
        <v>1379</v>
      </c>
      <c r="H4006" t="s">
        <v>390</v>
      </c>
      <c r="I4006" s="937" t="s">
        <v>489</v>
      </c>
      <c r="J4006" s="937" t="s">
        <v>451</v>
      </c>
      <c r="K4006" s="937" t="s">
        <v>436</v>
      </c>
      <c r="L4006" s="937" t="s">
        <v>124</v>
      </c>
      <c r="M4006" s="962" t="s">
        <v>99</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ASR_CMS_19</v>
      </c>
      <c r="AB4006" s="957">
        <f t="shared" si="685"/>
        <v>45406</v>
      </c>
      <c r="AC4006" t="str">
        <f t="shared" si="686"/>
        <v>Unaudited</v>
      </c>
    </row>
    <row r="4007" spans="1:29" x14ac:dyDescent="0.25">
      <c r="A4007" t="s">
        <v>421</v>
      </c>
      <c r="B4007" t="s">
        <v>1380</v>
      </c>
      <c r="C4007" t="s">
        <v>1381</v>
      </c>
      <c r="D4007">
        <v>1900</v>
      </c>
      <c r="E4007" s="957">
        <v>1</v>
      </c>
      <c r="F4007" t="s">
        <v>1026</v>
      </c>
      <c r="G4007" s="957" t="s">
        <v>1379</v>
      </c>
      <c r="H4007" t="s">
        <v>390</v>
      </c>
      <c r="I4007" s="937" t="s">
        <v>489</v>
      </c>
      <c r="J4007" s="937" t="s">
        <v>451</v>
      </c>
      <c r="K4007" s="937" t="s">
        <v>436</v>
      </c>
      <c r="L4007" s="945" t="s">
        <v>125</v>
      </c>
      <c r="M4007" s="960" t="s">
        <v>100</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ASR_CMS_19</v>
      </c>
      <c r="AB4007" s="957">
        <f t="shared" si="685"/>
        <v>45406</v>
      </c>
      <c r="AC4007" t="str">
        <f t="shared" si="686"/>
        <v>Unaudited</v>
      </c>
    </row>
    <row r="4008" spans="1:29" x14ac:dyDescent="0.25">
      <c r="A4008" t="s">
        <v>421</v>
      </c>
      <c r="B4008" t="s">
        <v>1380</v>
      </c>
      <c r="C4008" t="s">
        <v>1381</v>
      </c>
      <c r="D4008">
        <v>1900</v>
      </c>
      <c r="E4008" s="957">
        <v>1</v>
      </c>
      <c r="F4008" t="s">
        <v>1026</v>
      </c>
      <c r="G4008" s="957" t="s">
        <v>1379</v>
      </c>
      <c r="H4008" t="s">
        <v>390</v>
      </c>
      <c r="I4008" s="937" t="s">
        <v>489</v>
      </c>
      <c r="J4008" s="937" t="s">
        <v>451</v>
      </c>
      <c r="K4008" s="937" t="s">
        <v>436</v>
      </c>
      <c r="L4008" s="937" t="s">
        <v>126</v>
      </c>
      <c r="M4008" s="962" t="s">
        <v>101</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ASR_CMS_19</v>
      </c>
      <c r="AB4008" s="957">
        <f t="shared" si="685"/>
        <v>45406</v>
      </c>
      <c r="AC4008" t="str">
        <f t="shared" si="686"/>
        <v>Unaudited</v>
      </c>
    </row>
    <row r="4009" spans="1:29" x14ac:dyDescent="0.25">
      <c r="A4009" t="s">
        <v>421</v>
      </c>
      <c r="B4009" t="s">
        <v>1380</v>
      </c>
      <c r="C4009" t="s">
        <v>1381</v>
      </c>
      <c r="D4009">
        <v>1900</v>
      </c>
      <c r="E4009" s="957">
        <v>1</v>
      </c>
      <c r="F4009" t="s">
        <v>1026</v>
      </c>
      <c r="G4009" s="957" t="s">
        <v>1379</v>
      </c>
      <c r="H4009" t="s">
        <v>390</v>
      </c>
      <c r="I4009" s="937" t="s">
        <v>489</v>
      </c>
      <c r="J4009" s="937" t="s">
        <v>451</v>
      </c>
      <c r="K4009" s="937" t="s">
        <v>436</v>
      </c>
      <c r="L4009" s="937" t="s">
        <v>127</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ASR_CMS_19</v>
      </c>
      <c r="AB4009" s="957">
        <f t="shared" si="685"/>
        <v>45406</v>
      </c>
      <c r="AC4009" t="str">
        <f t="shared" si="686"/>
        <v>Unaudited</v>
      </c>
    </row>
    <row r="4010" spans="1:29" x14ac:dyDescent="0.25">
      <c r="A4010" t="s">
        <v>421</v>
      </c>
      <c r="B4010" t="s">
        <v>1380</v>
      </c>
      <c r="C4010" t="s">
        <v>1381</v>
      </c>
      <c r="D4010">
        <v>1900</v>
      </c>
      <c r="E4010" s="957">
        <v>1</v>
      </c>
      <c r="F4010" t="s">
        <v>1026</v>
      </c>
      <c r="G4010" s="957" t="s">
        <v>1379</v>
      </c>
      <c r="H4010" t="s">
        <v>390</v>
      </c>
      <c r="I4010" s="937" t="s">
        <v>489</v>
      </c>
      <c r="J4010" s="937" t="s">
        <v>437</v>
      </c>
      <c r="K4010" s="937" t="s">
        <v>437</v>
      </c>
      <c r="L4010" s="937" t="s">
        <v>129</v>
      </c>
      <c r="M4010" s="962" t="s">
        <v>327</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ASR_CMS_19</v>
      </c>
      <c r="AB4010" s="957">
        <f t="shared" si="685"/>
        <v>45406</v>
      </c>
      <c r="AC4010" t="str">
        <f t="shared" si="686"/>
        <v>Unaudited</v>
      </c>
    </row>
    <row r="4011" spans="1:29" x14ac:dyDescent="0.25">
      <c r="A4011" t="s">
        <v>421</v>
      </c>
      <c r="B4011" t="s">
        <v>1380</v>
      </c>
      <c r="C4011" t="s">
        <v>1381</v>
      </c>
      <c r="D4011">
        <v>1900</v>
      </c>
      <c r="E4011" s="957">
        <v>1</v>
      </c>
      <c r="F4011" t="s">
        <v>1026</v>
      </c>
      <c r="G4011" s="957" t="s">
        <v>1379</v>
      </c>
      <c r="H4011" t="s">
        <v>390</v>
      </c>
      <c r="I4011" s="937" t="s">
        <v>489</v>
      </c>
      <c r="J4011" s="937" t="s">
        <v>437</v>
      </c>
      <c r="K4011" s="937" t="s">
        <v>437</v>
      </c>
      <c r="L4011" s="937" t="s">
        <v>130</v>
      </c>
      <c r="M4011" s="962" t="s">
        <v>326</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ASR_CMS_19</v>
      </c>
      <c r="AB4011" s="957">
        <f t="shared" si="685"/>
        <v>45406</v>
      </c>
      <c r="AC4011" t="str">
        <f t="shared" si="686"/>
        <v>Unaudited</v>
      </c>
    </row>
    <row r="4012" spans="1:29" ht="30" x14ac:dyDescent="0.25">
      <c r="A4012" t="s">
        <v>421</v>
      </c>
      <c r="B4012" t="s">
        <v>1380</v>
      </c>
      <c r="C4012" t="s">
        <v>1381</v>
      </c>
      <c r="D4012">
        <v>1900</v>
      </c>
      <c r="E4012" s="957">
        <v>1</v>
      </c>
      <c r="F4012" t="s">
        <v>1026</v>
      </c>
      <c r="G4012" s="957" t="s">
        <v>1379</v>
      </c>
      <c r="H4012" t="s">
        <v>390</v>
      </c>
      <c r="I4012" s="937" t="s">
        <v>489</v>
      </c>
      <c r="J4012" s="937" t="s">
        <v>437</v>
      </c>
      <c r="K4012" s="937" t="s">
        <v>437</v>
      </c>
      <c r="L4012" s="945" t="s">
        <v>131</v>
      </c>
      <c r="M4012" s="960" t="s">
        <v>180</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ASR_CMS_19</v>
      </c>
      <c r="AB4012" s="957">
        <f t="shared" si="685"/>
        <v>45406</v>
      </c>
      <c r="AC4012" t="str">
        <f t="shared" si="686"/>
        <v>Unaudited</v>
      </c>
    </row>
    <row r="4013" spans="1:29" x14ac:dyDescent="0.25">
      <c r="A4013" t="s">
        <v>421</v>
      </c>
      <c r="B4013" t="s">
        <v>1380</v>
      </c>
      <c r="C4013" t="s">
        <v>1381</v>
      </c>
      <c r="D4013">
        <v>1900</v>
      </c>
      <c r="E4013" s="957">
        <v>1</v>
      </c>
      <c r="F4013" t="s">
        <v>1026</v>
      </c>
      <c r="G4013" s="957" t="s">
        <v>1379</v>
      </c>
      <c r="H4013" t="s">
        <v>390</v>
      </c>
      <c r="I4013" s="962" t="s">
        <v>489</v>
      </c>
      <c r="J4013" s="962" t="s">
        <v>437</v>
      </c>
      <c r="K4013" s="962" t="s">
        <v>437</v>
      </c>
      <c r="L4013" s="953" t="s">
        <v>132</v>
      </c>
      <c r="M4013" s="962" t="s">
        <v>495</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ASR_CMS_19</v>
      </c>
      <c r="AB4013" s="957">
        <f t="shared" si="685"/>
        <v>45406</v>
      </c>
      <c r="AC4013" t="str">
        <f t="shared" si="686"/>
        <v>Unaudited</v>
      </c>
    </row>
    <row r="4014" spans="1:29" x14ac:dyDescent="0.25">
      <c r="A4014" t="s">
        <v>421</v>
      </c>
      <c r="B4014" t="s">
        <v>1380</v>
      </c>
      <c r="C4014" t="s">
        <v>1381</v>
      </c>
      <c r="D4014">
        <v>1900</v>
      </c>
      <c r="E4014" s="957">
        <v>1</v>
      </c>
      <c r="F4014" t="s">
        <v>1026</v>
      </c>
      <c r="G4014" s="957" t="s">
        <v>1379</v>
      </c>
      <c r="H4014" t="s">
        <v>390</v>
      </c>
      <c r="I4014" s="958" t="s">
        <v>489</v>
      </c>
      <c r="J4014" s="958" t="s">
        <v>437</v>
      </c>
      <c r="K4014" s="958" t="s">
        <v>437</v>
      </c>
      <c r="L4014" s="953" t="s">
        <v>133</v>
      </c>
      <c r="M4014" s="958" t="s">
        <v>496</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ASR_CMS_19</v>
      </c>
      <c r="AB4014" s="957">
        <f t="shared" si="685"/>
        <v>45406</v>
      </c>
      <c r="AC4014" t="str">
        <f t="shared" si="686"/>
        <v>Unaudited</v>
      </c>
    </row>
    <row r="4015" spans="1:29" x14ac:dyDescent="0.25">
      <c r="A4015" t="s">
        <v>421</v>
      </c>
      <c r="B4015" t="s">
        <v>1380</v>
      </c>
      <c r="C4015" t="s">
        <v>1381</v>
      </c>
      <c r="D4015">
        <v>1900</v>
      </c>
      <c r="E4015" s="957">
        <v>1</v>
      </c>
      <c r="F4015" t="s">
        <v>1026</v>
      </c>
      <c r="G4015" s="957" t="s">
        <v>1379</v>
      </c>
      <c r="H4015" t="s">
        <v>390</v>
      </c>
      <c r="I4015" s="958" t="s">
        <v>489</v>
      </c>
      <c r="J4015" s="958" t="s">
        <v>437</v>
      </c>
      <c r="K4015" s="958" t="s">
        <v>437</v>
      </c>
      <c r="L4015" s="937" t="s">
        <v>134</v>
      </c>
      <c r="M4015" s="958" t="s">
        <v>497</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ASR_CMS_19</v>
      </c>
      <c r="AB4015" s="957">
        <f t="shared" si="685"/>
        <v>45406</v>
      </c>
      <c r="AC4015" t="str">
        <f t="shared" si="686"/>
        <v>Unaudited</v>
      </c>
    </row>
    <row r="4016" spans="1:29" ht="30" x14ac:dyDescent="0.25">
      <c r="A4016" t="s">
        <v>421</v>
      </c>
      <c r="B4016" t="s">
        <v>1380</v>
      </c>
      <c r="C4016" t="s">
        <v>1381</v>
      </c>
      <c r="D4016">
        <v>1900</v>
      </c>
      <c r="E4016" s="957">
        <v>1</v>
      </c>
      <c r="F4016" t="s">
        <v>1026</v>
      </c>
      <c r="G4016" s="957" t="s">
        <v>1379</v>
      </c>
      <c r="H4016" t="s">
        <v>390</v>
      </c>
      <c r="I4016" s="958" t="s">
        <v>490</v>
      </c>
      <c r="J4016" s="958" t="s">
        <v>26</v>
      </c>
      <c r="K4016" s="958" t="s">
        <v>26</v>
      </c>
      <c r="L4016" s="937" t="s">
        <v>270</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300795.89175617666</v>
      </c>
      <c r="AA4016" t="str">
        <f t="shared" si="684"/>
        <v>ASR_CMS_19</v>
      </c>
      <c r="AB4016" s="957">
        <f t="shared" si="685"/>
        <v>45406</v>
      </c>
      <c r="AC4016" t="str">
        <f t="shared" si="686"/>
        <v>Unaudited</v>
      </c>
    </row>
    <row r="4017" spans="1:29" x14ac:dyDescent="0.25">
      <c r="A4017" t="s">
        <v>421</v>
      </c>
      <c r="B4017" t="s">
        <v>1380</v>
      </c>
      <c r="C4017" t="s">
        <v>1381</v>
      </c>
      <c r="D4017">
        <v>1900</v>
      </c>
      <c r="E4017" s="957">
        <v>1</v>
      </c>
      <c r="F4017" t="s">
        <v>439</v>
      </c>
      <c r="G4017" s="957">
        <v>91</v>
      </c>
      <c r="H4017" t="s">
        <v>391</v>
      </c>
      <c r="I4017" s="965" t="s">
        <v>433</v>
      </c>
      <c r="J4017" s="965" t="s">
        <v>433</v>
      </c>
      <c r="K4017" s="965" t="s">
        <v>433</v>
      </c>
      <c r="L4017" s="945"/>
      <c r="M4017" s="965" t="s">
        <v>433</v>
      </c>
      <c r="N4017" s="678">
        <f t="shared" ca="1" si="687"/>
        <v>67578.483870961005</v>
      </c>
      <c r="O4017" s="678">
        <f t="shared" ca="1" si="692"/>
        <v>44912.039170503005</v>
      </c>
      <c r="P4017" s="678">
        <f t="shared" ca="1" si="692"/>
        <v>2814.9873271880001</v>
      </c>
      <c r="Q4017" s="678">
        <f t="shared" ca="1" si="692"/>
        <v>15976.153225804999</v>
      </c>
      <c r="R4017" s="678">
        <f t="shared" ca="1" si="692"/>
        <v>1846.516129032</v>
      </c>
      <c r="S4017" s="678">
        <f t="shared" ca="1" si="692"/>
        <v>46</v>
      </c>
      <c r="T4017" s="678">
        <f t="shared" ca="1" si="692"/>
        <v>1084.2580645160001</v>
      </c>
      <c r="U4017" s="678">
        <f t="shared" ca="1" si="692"/>
        <v>4</v>
      </c>
      <c r="V4017" s="678">
        <f t="shared" ca="1" si="690"/>
        <v>201</v>
      </c>
      <c r="W4017" s="678">
        <f t="shared" ca="1" si="689"/>
        <v>693.52995391700006</v>
      </c>
      <c r="X4017" s="678">
        <f t="shared" ca="1" si="691"/>
        <v>0</v>
      </c>
      <c r="Y4017" s="678">
        <f t="shared" ca="1" si="691"/>
        <v>0</v>
      </c>
      <c r="Z4017" s="678">
        <f t="shared" ca="1" si="691"/>
        <v>0</v>
      </c>
      <c r="AA4017" t="str">
        <f t="shared" si="684"/>
        <v>ASR_CMS_19</v>
      </c>
      <c r="AB4017" s="957">
        <f t="shared" si="685"/>
        <v>45406</v>
      </c>
      <c r="AC4017" t="str">
        <f t="shared" si="686"/>
        <v>Unaudited</v>
      </c>
    </row>
    <row r="4018" spans="1:29" x14ac:dyDescent="0.25">
      <c r="A4018" t="s">
        <v>421</v>
      </c>
      <c r="B4018" t="s">
        <v>1380</v>
      </c>
      <c r="C4018" t="s">
        <v>1381</v>
      </c>
      <c r="D4018">
        <v>1900</v>
      </c>
      <c r="E4018" s="957">
        <v>1</v>
      </c>
      <c r="F4018" t="s">
        <v>439</v>
      </c>
      <c r="G4018" s="957">
        <v>91</v>
      </c>
      <c r="H4018" t="s">
        <v>391</v>
      </c>
      <c r="I4018" s="937" t="s">
        <v>488</v>
      </c>
      <c r="J4018" s="937" t="s">
        <v>12</v>
      </c>
      <c r="K4018" s="937" t="s">
        <v>12</v>
      </c>
      <c r="L4018" s="937">
        <v>1.1000000000000001</v>
      </c>
      <c r="M4018" s="958" t="s">
        <v>12</v>
      </c>
      <c r="N4018" s="678">
        <f t="shared" ca="1" si="687"/>
        <v>114374972.84464511</v>
      </c>
      <c r="O4018" s="678">
        <f t="shared" ca="1" si="692"/>
        <v>62344510.500818454</v>
      </c>
      <c r="P4018" s="678">
        <f t="shared" ca="1" si="692"/>
        <v>3908320.3985617235</v>
      </c>
      <c r="Q4018" s="678">
        <f t="shared" ca="1" si="692"/>
        <v>22174220.660791516</v>
      </c>
      <c r="R4018" s="678">
        <f t="shared" ca="1" si="692"/>
        <v>2562627.3872430171</v>
      </c>
      <c r="S4018" s="678">
        <f t="shared" ca="1" si="692"/>
        <v>63877.598438367364</v>
      </c>
      <c r="T4018" s="678">
        <f t="shared" ca="1" si="692"/>
        <v>1504553.229295885</v>
      </c>
      <c r="U4018" s="678">
        <f t="shared" ca="1" si="692"/>
        <v>5564.8506038315545</v>
      </c>
      <c r="V4018" s="678">
        <f t="shared" ca="1" si="690"/>
        <v>279076.51647081226</v>
      </c>
      <c r="W4018" s="678">
        <f t="shared" ca="1" si="689"/>
        <v>21532221.702421524</v>
      </c>
      <c r="X4018" s="678">
        <f t="shared" ca="1" si="691"/>
        <v>0</v>
      </c>
      <c r="Y4018" s="678">
        <f t="shared" ca="1" si="691"/>
        <v>0</v>
      </c>
      <c r="Z4018" s="678">
        <f t="shared" ca="1" si="691"/>
        <v>0</v>
      </c>
      <c r="AA4018" t="str">
        <f t="shared" si="684"/>
        <v>ASR_CMS_19</v>
      </c>
      <c r="AB4018" s="957">
        <f t="shared" si="685"/>
        <v>45406</v>
      </c>
      <c r="AC4018" t="str">
        <f t="shared" si="686"/>
        <v>Unaudited</v>
      </c>
    </row>
    <row r="4019" spans="1:29" x14ac:dyDescent="0.25">
      <c r="A4019" t="s">
        <v>421</v>
      </c>
      <c r="B4019" t="s">
        <v>1380</v>
      </c>
      <c r="C4019" t="s">
        <v>1381</v>
      </c>
      <c r="D4019">
        <v>1900</v>
      </c>
      <c r="E4019" s="957">
        <v>1</v>
      </c>
      <c r="F4019" t="s">
        <v>439</v>
      </c>
      <c r="G4019" s="957">
        <v>91</v>
      </c>
      <c r="H4019" t="s">
        <v>391</v>
      </c>
      <c r="I4019" s="937" t="s">
        <v>488</v>
      </c>
      <c r="J4019" s="937" t="s">
        <v>12</v>
      </c>
      <c r="K4019" s="937" t="s">
        <v>1323</v>
      </c>
      <c r="L4019" s="943" t="s">
        <v>1314</v>
      </c>
      <c r="M4019" s="959" t="s">
        <v>1323</v>
      </c>
      <c r="N4019" s="678">
        <f t="shared" ca="1" si="687"/>
        <v>1758189.7711944662</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959801.47696868202</v>
      </c>
      <c r="P4019" s="678">
        <f t="shared" ca="1" si="693"/>
        <v>58170.721399850656</v>
      </c>
      <c r="Q4019" s="678">
        <f t="shared" ca="1" si="693"/>
        <v>349965.83316677692</v>
      </c>
      <c r="R4019" s="678">
        <f t="shared" ca="1" si="693"/>
        <v>41178.084093809375</v>
      </c>
      <c r="S4019" s="678">
        <f t="shared" ca="1" si="693"/>
        <v>918.60323225557318</v>
      </c>
      <c r="T4019" s="678">
        <f t="shared" ca="1" si="693"/>
        <v>24741.204473962229</v>
      </c>
      <c r="U4019" s="678">
        <f t="shared" ca="1" si="693"/>
        <v>50.87792499177182</v>
      </c>
      <c r="V4019" s="678">
        <f t="shared" ca="1" si="690"/>
        <v>4129.076687326974</v>
      </c>
      <c r="W4019" s="678">
        <f t="shared" ca="1" si="689"/>
        <v>319233.89324681042</v>
      </c>
      <c r="X4019" s="678">
        <f t="shared" ca="1" si="691"/>
        <v>0</v>
      </c>
      <c r="Y4019" s="678">
        <f t="shared" ca="1" si="691"/>
        <v>0</v>
      </c>
      <c r="Z4019" s="678">
        <f t="shared" ca="1" si="691"/>
        <v>0</v>
      </c>
      <c r="AA4019" t="str">
        <f t="shared" si="684"/>
        <v>ASR_CMS_19</v>
      </c>
      <c r="AB4019" s="957">
        <f t="shared" si="685"/>
        <v>45406</v>
      </c>
      <c r="AC4019" t="str">
        <f t="shared" si="686"/>
        <v>Unaudited</v>
      </c>
    </row>
    <row r="4020" spans="1:29" x14ac:dyDescent="0.25">
      <c r="A4020" t="s">
        <v>421</v>
      </c>
      <c r="B4020" t="s">
        <v>1380</v>
      </c>
      <c r="C4020" t="s">
        <v>1381</v>
      </c>
      <c r="D4020">
        <v>1900</v>
      </c>
      <c r="E4020" s="957">
        <v>1</v>
      </c>
      <c r="F4020" t="s">
        <v>439</v>
      </c>
      <c r="G4020" s="957">
        <v>91</v>
      </c>
      <c r="H4020" t="s">
        <v>391</v>
      </c>
      <c r="I4020" s="958" t="s">
        <v>488</v>
      </c>
      <c r="J4020" s="958" t="s">
        <v>491</v>
      </c>
      <c r="K4020" s="958" t="s">
        <v>492</v>
      </c>
      <c r="L4020" s="937" t="s">
        <v>63</v>
      </c>
      <c r="M4020" s="958" t="s">
        <v>344</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ASR_CMS_19</v>
      </c>
      <c r="AB4020" s="957">
        <f t="shared" si="685"/>
        <v>45406</v>
      </c>
      <c r="AC4020" t="str">
        <f t="shared" si="686"/>
        <v>Unaudited</v>
      </c>
    </row>
    <row r="4021" spans="1:29" x14ac:dyDescent="0.25">
      <c r="A4021" t="s">
        <v>421</v>
      </c>
      <c r="B4021" t="s">
        <v>1380</v>
      </c>
      <c r="C4021" t="s">
        <v>1381</v>
      </c>
      <c r="D4021">
        <v>1900</v>
      </c>
      <c r="E4021" s="957">
        <v>1</v>
      </c>
      <c r="F4021" t="s">
        <v>439</v>
      </c>
      <c r="G4021" s="957">
        <v>91</v>
      </c>
      <c r="H4021" t="s">
        <v>391</v>
      </c>
      <c r="I4021" s="937" t="s">
        <v>488</v>
      </c>
      <c r="J4021" s="937" t="s">
        <v>491</v>
      </c>
      <c r="K4021" s="937" t="s">
        <v>1014</v>
      </c>
      <c r="L4021" s="937" t="s">
        <v>910</v>
      </c>
      <c r="M4021" s="958" t="s">
        <v>911</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ASR_CMS_19</v>
      </c>
      <c r="AB4021" s="957">
        <f t="shared" si="685"/>
        <v>45406</v>
      </c>
      <c r="AC4021" t="str">
        <f t="shared" si="686"/>
        <v>Unaudited</v>
      </c>
    </row>
    <row r="4022" spans="1:29" x14ac:dyDescent="0.25">
      <c r="A4022" t="s">
        <v>421</v>
      </c>
      <c r="B4022" t="s">
        <v>1380</v>
      </c>
      <c r="C4022" t="s">
        <v>1381</v>
      </c>
      <c r="D4022">
        <v>1900</v>
      </c>
      <c r="E4022" s="957">
        <v>1</v>
      </c>
      <c r="F4022" t="s">
        <v>439</v>
      </c>
      <c r="G4022" s="957">
        <v>91</v>
      </c>
      <c r="H4022" t="s">
        <v>391</v>
      </c>
      <c r="I4022" s="937" t="s">
        <v>488</v>
      </c>
      <c r="J4022" s="937" t="s">
        <v>13</v>
      </c>
      <c r="K4022" s="937" t="s">
        <v>493</v>
      </c>
      <c r="L4022" s="937" t="s">
        <v>95</v>
      </c>
      <c r="M4022" s="958" t="s">
        <v>147</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ASR_CMS_19</v>
      </c>
      <c r="AB4022" s="957">
        <f t="shared" si="685"/>
        <v>45406</v>
      </c>
      <c r="AC4022" t="str">
        <f t="shared" si="686"/>
        <v>Unaudited</v>
      </c>
    </row>
    <row r="4023" spans="1:29" x14ac:dyDescent="0.25">
      <c r="A4023" t="s">
        <v>421</v>
      </c>
      <c r="B4023" t="s">
        <v>1380</v>
      </c>
      <c r="C4023" t="s">
        <v>1381</v>
      </c>
      <c r="D4023">
        <v>1900</v>
      </c>
      <c r="E4023" s="957">
        <v>1</v>
      </c>
      <c r="F4023" t="s">
        <v>439</v>
      </c>
      <c r="G4023" s="957">
        <v>91</v>
      </c>
      <c r="H4023" t="s">
        <v>391</v>
      </c>
      <c r="I4023" s="958" t="s">
        <v>488</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ASR_CMS_19</v>
      </c>
      <c r="AB4023" s="957">
        <f t="shared" si="685"/>
        <v>45406</v>
      </c>
      <c r="AC4023" t="str">
        <f t="shared" si="686"/>
        <v>Unaudited</v>
      </c>
    </row>
    <row r="4024" spans="1:29" x14ac:dyDescent="0.25">
      <c r="A4024" t="s">
        <v>421</v>
      </c>
      <c r="B4024" t="s">
        <v>1380</v>
      </c>
      <c r="C4024" t="s">
        <v>1381</v>
      </c>
      <c r="D4024">
        <v>1900</v>
      </c>
      <c r="E4024" s="957">
        <v>1</v>
      </c>
      <c r="F4024" t="s">
        <v>439</v>
      </c>
      <c r="G4024" s="957">
        <v>91</v>
      </c>
      <c r="H4024" t="s">
        <v>391</v>
      </c>
      <c r="I4024" s="958" t="s">
        <v>489</v>
      </c>
      <c r="J4024" s="958" t="s">
        <v>445</v>
      </c>
      <c r="K4024" s="958" t="s">
        <v>0</v>
      </c>
      <c r="L4024" s="953">
        <v>2.1</v>
      </c>
      <c r="M4024" s="958" t="s">
        <v>148</v>
      </c>
      <c r="N4024" s="678">
        <f t="shared" ca="1" si="687"/>
        <v>5525886.6599999992</v>
      </c>
      <c r="O4024" s="678">
        <f t="shared" ca="1" si="693"/>
        <v>1666927.62</v>
      </c>
      <c r="P4024" s="678">
        <f t="shared" ca="1" si="693"/>
        <v>116880.01999999999</v>
      </c>
      <c r="Q4024" s="678">
        <f t="shared" ca="1" si="693"/>
        <v>2575827.04</v>
      </c>
      <c r="R4024" s="678">
        <f t="shared" ca="1" si="693"/>
        <v>63287.64</v>
      </c>
      <c r="S4024" s="678">
        <f t="shared" ca="1" si="693"/>
        <v>0</v>
      </c>
      <c r="T4024" s="678">
        <f t="shared" ca="1" si="693"/>
        <v>53621.18</v>
      </c>
      <c r="U4024" s="678">
        <f t="shared" ca="1" si="693"/>
        <v>0</v>
      </c>
      <c r="V4024" s="678">
        <f t="shared" ca="1" si="690"/>
        <v>21454.739999999998</v>
      </c>
      <c r="W4024" s="678">
        <f t="shared" ca="1" si="689"/>
        <v>1027888.4200000003</v>
      </c>
      <c r="X4024" s="678">
        <f t="shared" ca="1" si="691"/>
        <v>0</v>
      </c>
      <c r="Y4024" s="678">
        <f t="shared" ca="1" si="691"/>
        <v>0</v>
      </c>
      <c r="Z4024" s="678">
        <f t="shared" ca="1" si="691"/>
        <v>0</v>
      </c>
      <c r="AA4024" t="str">
        <f t="shared" si="684"/>
        <v>ASR_CMS_19</v>
      </c>
      <c r="AB4024" s="957">
        <f t="shared" si="685"/>
        <v>45406</v>
      </c>
      <c r="AC4024" t="str">
        <f t="shared" si="686"/>
        <v>Unaudited</v>
      </c>
    </row>
    <row r="4025" spans="1:29" ht="30" x14ac:dyDescent="0.25">
      <c r="A4025" t="s">
        <v>421</v>
      </c>
      <c r="B4025" t="s">
        <v>1380</v>
      </c>
      <c r="C4025" t="s">
        <v>1381</v>
      </c>
      <c r="D4025">
        <v>1900</v>
      </c>
      <c r="E4025" s="957">
        <v>1</v>
      </c>
      <c r="F4025" t="s">
        <v>439</v>
      </c>
      <c r="G4025" s="957">
        <v>91</v>
      </c>
      <c r="H4025" t="s">
        <v>391</v>
      </c>
      <c r="I4025" s="937" t="s">
        <v>489</v>
      </c>
      <c r="J4025" s="937" t="s">
        <v>445</v>
      </c>
      <c r="K4025" s="937" t="s">
        <v>0</v>
      </c>
      <c r="L4025" s="937">
        <v>2.2000000000000002</v>
      </c>
      <c r="M4025" s="958" t="s">
        <v>149</v>
      </c>
      <c r="N4025" s="678">
        <f t="shared" ca="1" si="687"/>
        <v>44052.886692112734</v>
      </c>
      <c r="O4025" s="678">
        <f t="shared" ca="1" si="693"/>
        <v>14042.273889939157</v>
      </c>
      <c r="P4025" s="678">
        <f t="shared" ca="1" si="693"/>
        <v>908.96041864448068</v>
      </c>
      <c r="Q4025" s="678">
        <f t="shared" ca="1" si="693"/>
        <v>20031.865366160731</v>
      </c>
      <c r="R4025" s="678">
        <f t="shared" ca="1" si="693"/>
        <v>492.17958509436585</v>
      </c>
      <c r="S4025" s="678">
        <f t="shared" ca="1" si="693"/>
        <v>0</v>
      </c>
      <c r="T4025" s="678">
        <f t="shared" ca="1" si="693"/>
        <v>417.0048073315786</v>
      </c>
      <c r="U4025" s="678">
        <f t="shared" ca="1" si="693"/>
        <v>0</v>
      </c>
      <c r="V4025" s="678">
        <f t="shared" ca="1" si="690"/>
        <v>166.85066833756949</v>
      </c>
      <c r="W4025" s="678">
        <f t="shared" ca="1" si="689"/>
        <v>7993.7519566048486</v>
      </c>
      <c r="X4025" s="678">
        <f t="shared" ca="1" si="691"/>
        <v>0</v>
      </c>
      <c r="Y4025" s="678">
        <f t="shared" ca="1" si="691"/>
        <v>0</v>
      </c>
      <c r="Z4025" s="678">
        <f t="shared" ca="1" si="691"/>
        <v>0</v>
      </c>
      <c r="AA4025" t="str">
        <f t="shared" si="684"/>
        <v>ASR_CMS_19</v>
      </c>
      <c r="AB4025" s="957">
        <f t="shared" si="685"/>
        <v>45406</v>
      </c>
      <c r="AC4025" t="str">
        <f t="shared" si="686"/>
        <v>Unaudited</v>
      </c>
    </row>
    <row r="4026" spans="1:29" x14ac:dyDescent="0.25">
      <c r="A4026" t="s">
        <v>421</v>
      </c>
      <c r="B4026" t="s">
        <v>1380</v>
      </c>
      <c r="C4026" t="s">
        <v>1381</v>
      </c>
      <c r="D4026">
        <v>1900</v>
      </c>
      <c r="E4026" s="957">
        <v>1</v>
      </c>
      <c r="F4026" t="s">
        <v>439</v>
      </c>
      <c r="G4026" s="957">
        <v>91</v>
      </c>
      <c r="H4026" t="s">
        <v>391</v>
      </c>
      <c r="I4026" s="937" t="s">
        <v>489</v>
      </c>
      <c r="J4026" s="937" t="s">
        <v>445</v>
      </c>
      <c r="K4026" s="937" t="s">
        <v>0</v>
      </c>
      <c r="L4026" s="937">
        <v>2.2999999999999998</v>
      </c>
      <c r="M4026" s="958" t="s">
        <v>150</v>
      </c>
      <c r="N4026" s="678">
        <f t="shared" ca="1" si="687"/>
        <v>1473270.0600000005</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924110.66000000027</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46835.810000000005</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395909.42999999993</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45940.84</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14942.259999999998</v>
      </c>
      <c r="U4026" s="678">
        <f t="shared" ca="1" si="694"/>
        <v>0</v>
      </c>
      <c r="V4026" s="678">
        <f t="shared" ca="1" si="694"/>
        <v>2484.0100000000002</v>
      </c>
      <c r="W4026" s="678">
        <f t="shared" ca="1" si="689"/>
        <v>43047.049999999996</v>
      </c>
      <c r="X4026" s="678">
        <f t="shared" ca="1" si="694"/>
        <v>0</v>
      </c>
      <c r="Y4026" s="678">
        <f t="shared" ca="1" si="694"/>
        <v>0</v>
      </c>
      <c r="Z4026" s="678">
        <f t="shared" ca="1" si="694"/>
        <v>0</v>
      </c>
      <c r="AA4026" t="str">
        <f t="shared" si="684"/>
        <v>ASR_CMS_19</v>
      </c>
      <c r="AB4026" s="957">
        <f t="shared" si="685"/>
        <v>45406</v>
      </c>
      <c r="AC4026" t="str">
        <f t="shared" si="686"/>
        <v>Unaudited</v>
      </c>
    </row>
    <row r="4027" spans="1:29" x14ac:dyDescent="0.25">
      <c r="A4027" t="s">
        <v>421</v>
      </c>
      <c r="B4027" t="s">
        <v>1380</v>
      </c>
      <c r="C4027" t="s">
        <v>1381</v>
      </c>
      <c r="D4027">
        <v>1900</v>
      </c>
      <c r="E4027" s="957">
        <v>1</v>
      </c>
      <c r="F4027" t="s">
        <v>439</v>
      </c>
      <c r="G4027" s="957">
        <v>91</v>
      </c>
      <c r="H4027" t="s">
        <v>391</v>
      </c>
      <c r="I4027" s="937" t="s">
        <v>489</v>
      </c>
      <c r="J4027" s="937" t="s">
        <v>445</v>
      </c>
      <c r="K4027" s="937" t="s">
        <v>0</v>
      </c>
      <c r="L4027" s="937">
        <v>2.4</v>
      </c>
      <c r="M4027" s="958" t="s">
        <v>151</v>
      </c>
      <c r="N4027" s="678">
        <f t="shared" ca="1" si="687"/>
        <v>4846781.7499999991</v>
      </c>
      <c r="O4027" s="678">
        <f t="shared" ca="1" si="694"/>
        <v>2779834.53</v>
      </c>
      <c r="P4027" s="678">
        <f t="shared" ca="1" si="694"/>
        <v>141839.49000000002</v>
      </c>
      <c r="Q4027" s="678">
        <f t="shared" ca="1" si="694"/>
        <v>1525479.7400000002</v>
      </c>
      <c r="R4027" s="678">
        <f t="shared" ca="1" si="694"/>
        <v>79361.010000000009</v>
      </c>
      <c r="S4027" s="678">
        <f t="shared" ca="1" si="694"/>
        <v>6614.93</v>
      </c>
      <c r="T4027" s="678">
        <f t="shared" ca="1" si="694"/>
        <v>86905.76999999999</v>
      </c>
      <c r="U4027" s="678">
        <f t="shared" ca="1" si="694"/>
        <v>0</v>
      </c>
      <c r="V4027" s="678">
        <f t="shared" ca="1" si="694"/>
        <v>4438.8</v>
      </c>
      <c r="W4027" s="678">
        <f t="shared" ca="1" si="689"/>
        <v>222307.48</v>
      </c>
      <c r="X4027" s="678">
        <f t="shared" ca="1" si="694"/>
        <v>0</v>
      </c>
      <c r="Y4027" s="678">
        <f t="shared" ca="1" si="694"/>
        <v>0</v>
      </c>
      <c r="Z4027" s="678">
        <f t="shared" ca="1" si="694"/>
        <v>0</v>
      </c>
      <c r="AA4027" t="str">
        <f t="shared" si="684"/>
        <v>ASR_CMS_19</v>
      </c>
      <c r="AB4027" s="957">
        <f t="shared" si="685"/>
        <v>45406</v>
      </c>
      <c r="AC4027" t="str">
        <f t="shared" si="686"/>
        <v>Unaudited</v>
      </c>
    </row>
    <row r="4028" spans="1:29" ht="30" x14ac:dyDescent="0.25">
      <c r="A4028" t="s">
        <v>421</v>
      </c>
      <c r="B4028" t="s">
        <v>1380</v>
      </c>
      <c r="C4028" t="s">
        <v>1381</v>
      </c>
      <c r="D4028">
        <v>1900</v>
      </c>
      <c r="E4028" s="957">
        <v>1</v>
      </c>
      <c r="F4028" t="s">
        <v>439</v>
      </c>
      <c r="G4028" s="957">
        <v>91</v>
      </c>
      <c r="H4028" t="s">
        <v>391</v>
      </c>
      <c r="I4028" s="937" t="s">
        <v>489</v>
      </c>
      <c r="J4028" s="937" t="s">
        <v>445</v>
      </c>
      <c r="K4028" s="937" t="s">
        <v>0</v>
      </c>
      <c r="L4028" s="953">
        <v>2.5</v>
      </c>
      <c r="M4028" s="958" t="s">
        <v>152</v>
      </c>
      <c r="N4028" s="678">
        <f t="shared" ca="1" si="687"/>
        <v>81748.978483984974</v>
      </c>
      <c r="O4028" s="678">
        <f t="shared" ca="1" si="694"/>
        <v>47911.069765888009</v>
      </c>
      <c r="P4028" s="678">
        <f t="shared" ca="1" si="694"/>
        <v>2440.5424480376423</v>
      </c>
      <c r="Q4028" s="678">
        <f t="shared" ca="1" si="694"/>
        <v>24851.637456742294</v>
      </c>
      <c r="R4028" s="678">
        <f t="shared" ca="1" si="694"/>
        <v>1620.7976547149813</v>
      </c>
      <c r="S4028" s="678">
        <f t="shared" ca="1" si="694"/>
        <v>85.565081681585468</v>
      </c>
      <c r="T4028" s="678">
        <f t="shared" ca="1" si="694"/>
        <v>1317.4190816922578</v>
      </c>
      <c r="U4028" s="678">
        <f t="shared" ca="1" si="694"/>
        <v>0</v>
      </c>
      <c r="V4028" s="678">
        <f t="shared" ca="1" si="694"/>
        <v>89.547554262266843</v>
      </c>
      <c r="W4028" s="678">
        <f t="shared" ca="1" si="689"/>
        <v>3432.399440965924</v>
      </c>
      <c r="X4028" s="678">
        <f t="shared" ca="1" si="694"/>
        <v>0</v>
      </c>
      <c r="Y4028" s="678">
        <f t="shared" ca="1" si="694"/>
        <v>0</v>
      </c>
      <c r="Z4028" s="678">
        <f t="shared" ca="1" si="694"/>
        <v>0</v>
      </c>
      <c r="AA4028" t="str">
        <f t="shared" si="684"/>
        <v>ASR_CMS_19</v>
      </c>
      <c r="AB4028" s="957">
        <f t="shared" si="685"/>
        <v>45406</v>
      </c>
      <c r="AC4028" t="str">
        <f t="shared" si="686"/>
        <v>Unaudited</v>
      </c>
    </row>
    <row r="4029" spans="1:29" x14ac:dyDescent="0.25">
      <c r="A4029" t="s">
        <v>421</v>
      </c>
      <c r="B4029" t="s">
        <v>1380</v>
      </c>
      <c r="C4029" t="s">
        <v>1381</v>
      </c>
      <c r="D4029">
        <v>1900</v>
      </c>
      <c r="E4029" s="957">
        <v>1</v>
      </c>
      <c r="F4029" t="s">
        <v>439</v>
      </c>
      <c r="G4029" s="957">
        <v>91</v>
      </c>
      <c r="H4029" t="s">
        <v>391</v>
      </c>
      <c r="I4029" s="937" t="s">
        <v>489</v>
      </c>
      <c r="J4029" s="937" t="s">
        <v>445</v>
      </c>
      <c r="K4029" s="937" t="s">
        <v>0</v>
      </c>
      <c r="L4029" s="953" t="s">
        <v>97</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ASR_CMS_19</v>
      </c>
      <c r="AB4029" s="957">
        <f t="shared" si="685"/>
        <v>45406</v>
      </c>
      <c r="AC4029" t="str">
        <f t="shared" si="686"/>
        <v>Unaudited</v>
      </c>
    </row>
    <row r="4030" spans="1:29" x14ac:dyDescent="0.25">
      <c r="A4030" t="s">
        <v>421</v>
      </c>
      <c r="B4030" t="s">
        <v>1380</v>
      </c>
      <c r="C4030" t="s">
        <v>1381</v>
      </c>
      <c r="D4030">
        <v>1900</v>
      </c>
      <c r="E4030" s="957">
        <v>1</v>
      </c>
      <c r="F4030" t="s">
        <v>439</v>
      </c>
      <c r="G4030" s="957">
        <v>91</v>
      </c>
      <c r="H4030" t="s">
        <v>391</v>
      </c>
      <c r="I4030" s="937" t="s">
        <v>489</v>
      </c>
      <c r="J4030" s="937" t="s">
        <v>445</v>
      </c>
      <c r="K4030" s="937" t="s">
        <v>0</v>
      </c>
      <c r="L4030" s="937" t="s">
        <v>153</v>
      </c>
      <c r="M4030" s="958" t="s">
        <v>452</v>
      </c>
      <c r="N4030" s="678">
        <f t="shared" ca="1" si="687"/>
        <v>-31784.788620761701</v>
      </c>
      <c r="O4030" s="678">
        <f t="shared" ca="1" si="694"/>
        <v>-13213.634434943637</v>
      </c>
      <c r="P4030" s="678">
        <f t="shared" ca="1" si="694"/>
        <v>-806.30908944120677</v>
      </c>
      <c r="Q4030" s="678">
        <f t="shared" ca="1" si="694"/>
        <v>-9302.9892500305086</v>
      </c>
      <c r="R4030" s="678">
        <f t="shared" ca="1" si="694"/>
        <v>-1110.1191316102224</v>
      </c>
      <c r="S4030" s="678">
        <f t="shared" ca="1" si="694"/>
        <v>-26.437317889624723</v>
      </c>
      <c r="T4030" s="678">
        <f t="shared" ca="1" si="694"/>
        <v>-689.43204748356538</v>
      </c>
      <c r="U4030" s="678">
        <f t="shared" ca="1" si="694"/>
        <v>-2.985756193702312E-2</v>
      </c>
      <c r="V4030" s="678">
        <f t="shared" ca="1" si="694"/>
        <v>-42.514258591892812</v>
      </c>
      <c r="W4030" s="678">
        <f t="shared" ca="1" si="689"/>
        <v>-6593.3232332091065</v>
      </c>
      <c r="X4030" s="678">
        <f t="shared" ca="1" si="694"/>
        <v>0</v>
      </c>
      <c r="Y4030" s="678">
        <f t="shared" ca="1" si="694"/>
        <v>0</v>
      </c>
      <c r="Z4030" s="678">
        <f t="shared" ca="1" si="694"/>
        <v>0</v>
      </c>
      <c r="AA4030" t="str">
        <f t="shared" si="684"/>
        <v>ASR_CMS_19</v>
      </c>
      <c r="AB4030" s="957">
        <f t="shared" si="685"/>
        <v>45406</v>
      </c>
      <c r="AC4030" t="str">
        <f t="shared" si="686"/>
        <v>Unaudited</v>
      </c>
    </row>
    <row r="4031" spans="1:29" x14ac:dyDescent="0.25">
      <c r="A4031" t="s">
        <v>421</v>
      </c>
      <c r="B4031" t="s">
        <v>1380</v>
      </c>
      <c r="C4031" t="s">
        <v>1381</v>
      </c>
      <c r="D4031">
        <v>1900</v>
      </c>
      <c r="E4031" s="957">
        <v>1</v>
      </c>
      <c r="F4031" t="s">
        <v>439</v>
      </c>
      <c r="G4031" s="957">
        <v>91</v>
      </c>
      <c r="H4031" t="s">
        <v>391</v>
      </c>
      <c r="I4031" s="958" t="s">
        <v>489</v>
      </c>
      <c r="J4031" s="958" t="s">
        <v>445</v>
      </c>
      <c r="K4031" s="958" t="s">
        <v>0</v>
      </c>
      <c r="L4031" s="937" t="s">
        <v>912</v>
      </c>
      <c r="M4031" s="958" t="s">
        <v>24</v>
      </c>
      <c r="N4031" s="678">
        <f t="shared" ca="1" si="687"/>
        <v>138718.94</v>
      </c>
      <c r="O4031" s="678">
        <f t="shared" ca="1" si="694"/>
        <v>138718.94</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ASR_CMS_19</v>
      </c>
      <c r="AB4031" s="957">
        <f t="shared" si="685"/>
        <v>45406</v>
      </c>
      <c r="AC4031" t="str">
        <f t="shared" si="686"/>
        <v>Unaudited</v>
      </c>
    </row>
    <row r="4032" spans="1:29" x14ac:dyDescent="0.25">
      <c r="A4032" t="s">
        <v>421</v>
      </c>
      <c r="B4032" t="s">
        <v>1380</v>
      </c>
      <c r="C4032" t="s">
        <v>1381</v>
      </c>
      <c r="D4032">
        <v>1900</v>
      </c>
      <c r="E4032" s="957">
        <v>1</v>
      </c>
      <c r="F4032" t="s">
        <v>439</v>
      </c>
      <c r="G4032" s="957">
        <v>91</v>
      </c>
      <c r="H4032" t="s">
        <v>391</v>
      </c>
      <c r="I4032" s="937" t="s">
        <v>489</v>
      </c>
      <c r="J4032" s="937" t="s">
        <v>445</v>
      </c>
      <c r="K4032" s="937" t="s">
        <v>53</v>
      </c>
      <c r="L4032" s="937">
        <v>3.1</v>
      </c>
      <c r="M4032" s="958" t="s">
        <v>33</v>
      </c>
      <c r="N4032" s="678">
        <f t="shared" ca="1" si="687"/>
        <v>2330398.1600000006</v>
      </c>
      <c r="O4032" s="678">
        <f t="shared" ca="1" si="694"/>
        <v>1532189.4900000002</v>
      </c>
      <c r="P4032" s="678">
        <f t="shared" ca="1" si="694"/>
        <v>79397.799999999974</v>
      </c>
      <c r="Q4032" s="678">
        <f t="shared" ca="1" si="694"/>
        <v>557984.2300000001</v>
      </c>
      <c r="R4032" s="678">
        <f t="shared" ca="1" si="694"/>
        <v>68763.690000000017</v>
      </c>
      <c r="S4032" s="678">
        <f t="shared" ca="1" si="694"/>
        <v>1156.1100000000001</v>
      </c>
      <c r="T4032" s="678">
        <f t="shared" ca="1" si="694"/>
        <v>38339.389999999992</v>
      </c>
      <c r="U4032" s="678">
        <f t="shared" ca="1" si="694"/>
        <v>0</v>
      </c>
      <c r="V4032" s="678">
        <f t="shared" ca="1" si="694"/>
        <v>6922.8099999999995</v>
      </c>
      <c r="W4032" s="678">
        <f t="shared" ca="1" si="689"/>
        <v>45644.639999999992</v>
      </c>
      <c r="X4032" s="678">
        <f t="shared" ca="1" si="694"/>
        <v>0</v>
      </c>
      <c r="Y4032" s="678">
        <f t="shared" ca="1" si="694"/>
        <v>0</v>
      </c>
      <c r="Z4032" s="678">
        <f t="shared" ca="1" si="694"/>
        <v>0</v>
      </c>
      <c r="AA4032" t="str">
        <f t="shared" si="684"/>
        <v>ASR_CMS_19</v>
      </c>
      <c r="AB4032" s="957">
        <f t="shared" si="685"/>
        <v>45406</v>
      </c>
      <c r="AC4032" t="str">
        <f t="shared" si="686"/>
        <v>Unaudited</v>
      </c>
    </row>
    <row r="4033" spans="1:29" x14ac:dyDescent="0.25">
      <c r="A4033" t="s">
        <v>421</v>
      </c>
      <c r="B4033" t="s">
        <v>1380</v>
      </c>
      <c r="C4033" t="s">
        <v>1381</v>
      </c>
      <c r="D4033">
        <v>1900</v>
      </c>
      <c r="E4033" s="957">
        <v>1</v>
      </c>
      <c r="F4033" t="s">
        <v>439</v>
      </c>
      <c r="G4033" s="957">
        <v>91</v>
      </c>
      <c r="H4033" t="s">
        <v>391</v>
      </c>
      <c r="I4033" s="937" t="s">
        <v>489</v>
      </c>
      <c r="J4033" s="937" t="s">
        <v>445</v>
      </c>
      <c r="K4033" s="937" t="s">
        <v>53</v>
      </c>
      <c r="L4033" s="937">
        <v>3.2</v>
      </c>
      <c r="M4033" s="958" t="s">
        <v>34</v>
      </c>
      <c r="N4033" s="678">
        <f t="shared" ca="1" si="687"/>
        <v>4566618.9799999986</v>
      </c>
      <c r="O4033" s="678">
        <f t="shared" ca="1" si="694"/>
        <v>2450380.6999999983</v>
      </c>
      <c r="P4033" s="678">
        <f t="shared" ca="1" si="694"/>
        <v>135413.86000000002</v>
      </c>
      <c r="Q4033" s="678">
        <f t="shared" ca="1" si="694"/>
        <v>1400131.3300000003</v>
      </c>
      <c r="R4033" s="678">
        <f t="shared" ca="1" si="694"/>
        <v>177266.1</v>
      </c>
      <c r="S4033" s="678">
        <f t="shared" ca="1" si="694"/>
        <v>8128</v>
      </c>
      <c r="T4033" s="678">
        <f t="shared" ca="1" si="694"/>
        <v>57240.119999999981</v>
      </c>
      <c r="U4033" s="678">
        <f t="shared" ca="1" si="694"/>
        <v>169.64999999999998</v>
      </c>
      <c r="V4033" s="678">
        <f t="shared" ca="1" si="694"/>
        <v>15581.51</v>
      </c>
      <c r="W4033" s="678">
        <f t="shared" ca="1" si="689"/>
        <v>322307.71000000008</v>
      </c>
      <c r="X4033" s="678">
        <f t="shared" ca="1" si="694"/>
        <v>0</v>
      </c>
      <c r="Y4033" s="678">
        <f t="shared" ca="1" si="694"/>
        <v>0</v>
      </c>
      <c r="Z4033" s="678">
        <f t="shared" ca="1" si="694"/>
        <v>0</v>
      </c>
      <c r="AA4033" t="str">
        <f t="shared" si="684"/>
        <v>ASR_CMS_19</v>
      </c>
      <c r="AB4033" s="957">
        <f t="shared" si="685"/>
        <v>45406</v>
      </c>
      <c r="AC4033" t="str">
        <f t="shared" si="686"/>
        <v>Unaudited</v>
      </c>
    </row>
    <row r="4034" spans="1:29" x14ac:dyDescent="0.25">
      <c r="A4034" t="s">
        <v>421</v>
      </c>
      <c r="B4034" t="s">
        <v>1380</v>
      </c>
      <c r="C4034" t="s">
        <v>1381</v>
      </c>
      <c r="D4034">
        <v>1900</v>
      </c>
      <c r="E4034" s="957">
        <v>1</v>
      </c>
      <c r="F4034" t="s">
        <v>439</v>
      </c>
      <c r="G4034" s="957">
        <v>91</v>
      </c>
      <c r="H4034" t="s">
        <v>391</v>
      </c>
      <c r="I4034" s="937" t="s">
        <v>489</v>
      </c>
      <c r="J4034" s="937" t="s">
        <v>445</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ASR_CMS_19</v>
      </c>
      <c r="AB4034" s="957">
        <f t="shared" ref="AB4034:AB4097" si="696">file_date</f>
        <v>45406</v>
      </c>
      <c r="AC4034" t="str">
        <f t="shared" ref="AC4034:AC4097" si="697">status</f>
        <v>Unaudited</v>
      </c>
    </row>
    <row r="4035" spans="1:29" x14ac:dyDescent="0.25">
      <c r="A4035" t="s">
        <v>421</v>
      </c>
      <c r="B4035" t="s">
        <v>1380</v>
      </c>
      <c r="C4035" t="s">
        <v>1381</v>
      </c>
      <c r="D4035">
        <v>1900</v>
      </c>
      <c r="E4035" s="957">
        <v>1</v>
      </c>
      <c r="F4035" t="s">
        <v>439</v>
      </c>
      <c r="G4035" s="957">
        <v>91</v>
      </c>
      <c r="H4035" t="s">
        <v>391</v>
      </c>
      <c r="I4035" s="958" t="s">
        <v>489</v>
      </c>
      <c r="J4035" s="958" t="s">
        <v>445</v>
      </c>
      <c r="K4035" s="958" t="s">
        <v>53</v>
      </c>
      <c r="L4035" s="937" t="s">
        <v>44</v>
      </c>
      <c r="M4035" s="958" t="s">
        <v>154</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ASR_CMS_19</v>
      </c>
      <c r="AB4035" s="957">
        <f t="shared" si="696"/>
        <v>45406</v>
      </c>
      <c r="AC4035" t="str">
        <f t="shared" si="697"/>
        <v>Unaudited</v>
      </c>
    </row>
    <row r="4036" spans="1:29" x14ac:dyDescent="0.25">
      <c r="A4036" t="s">
        <v>421</v>
      </c>
      <c r="B4036" t="s">
        <v>1380</v>
      </c>
      <c r="C4036" t="s">
        <v>1381</v>
      </c>
      <c r="D4036">
        <v>1900</v>
      </c>
      <c r="E4036" s="957">
        <v>1</v>
      </c>
      <c r="F4036" t="s">
        <v>439</v>
      </c>
      <c r="G4036" s="957">
        <v>91</v>
      </c>
      <c r="H4036" t="s">
        <v>391</v>
      </c>
      <c r="I4036" s="958" t="s">
        <v>489</v>
      </c>
      <c r="J4036" s="958" t="s">
        <v>445</v>
      </c>
      <c r="K4036" s="958" t="s">
        <v>53</v>
      </c>
      <c r="L4036" s="937" t="s">
        <v>41</v>
      </c>
      <c r="M4036" s="958" t="s">
        <v>52</v>
      </c>
      <c r="N4036" s="678">
        <f t="shared" ca="1" si="687"/>
        <v>155365.02870730538</v>
      </c>
      <c r="O4036" s="678">
        <f t="shared" ca="1" si="694"/>
        <v>98314.332454627525</v>
      </c>
      <c r="P4036" s="678">
        <f t="shared" ca="1" si="694"/>
        <v>7092.2002047840524</v>
      </c>
      <c r="Q4036" s="678">
        <f t="shared" ca="1" si="694"/>
        <v>39703.290941166109</v>
      </c>
      <c r="R4036" s="678">
        <f t="shared" ca="1" si="694"/>
        <v>4503.4902868589734</v>
      </c>
      <c r="S4036" s="678">
        <f t="shared" ca="1" si="694"/>
        <v>102.79472771565402</v>
      </c>
      <c r="T4036" s="678">
        <f t="shared" ca="1" si="694"/>
        <v>2942.2506403933812</v>
      </c>
      <c r="U4036" s="678">
        <f t="shared" ca="1" si="694"/>
        <v>5.72406836467679</v>
      </c>
      <c r="V4036" s="678">
        <f t="shared" ca="1" si="694"/>
        <v>890.09263070724091</v>
      </c>
      <c r="W4036" s="678">
        <f t="shared" ca="1" si="689"/>
        <v>1810.8527526877328</v>
      </c>
      <c r="X4036" s="678">
        <f t="shared" ca="1" si="694"/>
        <v>0</v>
      </c>
      <c r="Y4036" s="678">
        <f t="shared" ca="1" si="694"/>
        <v>0</v>
      </c>
      <c r="Z4036" s="678">
        <f t="shared" ca="1" si="694"/>
        <v>0</v>
      </c>
      <c r="AA4036" t="str">
        <f t="shared" si="695"/>
        <v>ASR_CMS_19</v>
      </c>
      <c r="AB4036" s="957">
        <f t="shared" si="696"/>
        <v>45406</v>
      </c>
      <c r="AC4036" t="str">
        <f t="shared" si="697"/>
        <v>Unaudited</v>
      </c>
    </row>
    <row r="4037" spans="1:29" x14ac:dyDescent="0.25">
      <c r="A4037" t="s">
        <v>421</v>
      </c>
      <c r="B4037" t="s">
        <v>1380</v>
      </c>
      <c r="C4037" t="s">
        <v>1381</v>
      </c>
      <c r="D4037">
        <v>1900</v>
      </c>
      <c r="E4037" s="957">
        <v>1</v>
      </c>
      <c r="F4037" t="s">
        <v>439</v>
      </c>
      <c r="G4037" s="957">
        <v>91</v>
      </c>
      <c r="H4037" t="s">
        <v>391</v>
      </c>
      <c r="I4037" s="958" t="s">
        <v>489</v>
      </c>
      <c r="J4037" s="958" t="s">
        <v>445</v>
      </c>
      <c r="K4037" s="958" t="s">
        <v>53</v>
      </c>
      <c r="L4037" s="937" t="s">
        <v>42</v>
      </c>
      <c r="M4037" s="958" t="s">
        <v>155</v>
      </c>
      <c r="N4037" s="678">
        <f t="shared" ca="1" si="687"/>
        <v>119047.64372438846</v>
      </c>
      <c r="O4037" s="678">
        <f t="shared" ca="1" si="694"/>
        <v>68742.611177085768</v>
      </c>
      <c r="P4037" s="678">
        <f t="shared" ca="1" si="694"/>
        <v>3706.9890209413566</v>
      </c>
      <c r="Q4037" s="678">
        <f t="shared" ca="1" si="694"/>
        <v>33798.770683030081</v>
      </c>
      <c r="R4037" s="678">
        <f t="shared" ca="1" si="694"/>
        <v>4246.6872861191332</v>
      </c>
      <c r="S4037" s="678">
        <f t="shared" ca="1" si="694"/>
        <v>160.25178048532868</v>
      </c>
      <c r="T4037" s="678">
        <f t="shared" ca="1" si="694"/>
        <v>1649.7851334608567</v>
      </c>
      <c r="U4037" s="678">
        <f t="shared" ca="1" si="694"/>
        <v>2.9283059506335025</v>
      </c>
      <c r="V4037" s="678">
        <f t="shared" ca="1" si="694"/>
        <v>388.44405641591828</v>
      </c>
      <c r="W4037" s="678">
        <f t="shared" ca="1" si="689"/>
        <v>6351.176280899389</v>
      </c>
      <c r="X4037" s="678">
        <f t="shared" ca="1" si="694"/>
        <v>0</v>
      </c>
      <c r="Y4037" s="678">
        <f t="shared" ca="1" si="694"/>
        <v>0</v>
      </c>
      <c r="Z4037" s="678">
        <f t="shared" ca="1" si="694"/>
        <v>0</v>
      </c>
      <c r="AA4037" t="str">
        <f t="shared" si="695"/>
        <v>ASR_CMS_19</v>
      </c>
      <c r="AB4037" s="957">
        <f t="shared" si="696"/>
        <v>45406</v>
      </c>
      <c r="AC4037" t="str">
        <f t="shared" si="697"/>
        <v>Unaudited</v>
      </c>
    </row>
    <row r="4038" spans="1:29" x14ac:dyDescent="0.25">
      <c r="A4038" t="s">
        <v>421</v>
      </c>
      <c r="B4038" t="s">
        <v>1380</v>
      </c>
      <c r="C4038" t="s">
        <v>1381</v>
      </c>
      <c r="D4038">
        <v>1900</v>
      </c>
      <c r="E4038" s="957">
        <v>1</v>
      </c>
      <c r="F4038" t="s">
        <v>439</v>
      </c>
      <c r="G4038" s="957">
        <v>91</v>
      </c>
      <c r="H4038" t="s">
        <v>391</v>
      </c>
      <c r="I4038" s="958" t="s">
        <v>489</v>
      </c>
      <c r="J4038" s="958" t="s">
        <v>445</v>
      </c>
      <c r="K4038" s="958" t="s">
        <v>53</v>
      </c>
      <c r="L4038" s="937" t="s">
        <v>43</v>
      </c>
      <c r="M4038" s="958" t="s">
        <v>463</v>
      </c>
      <c r="N4038" s="678">
        <f t="shared" ca="1" si="687"/>
        <v>257847.71646048781</v>
      </c>
      <c r="O4038" s="678">
        <f t="shared" ca="1" si="694"/>
        <v>107192.9565379704</v>
      </c>
      <c r="P4038" s="678">
        <f t="shared" ca="1" si="694"/>
        <v>6541.02061065612</v>
      </c>
      <c r="Q4038" s="678">
        <f t="shared" ca="1" si="694"/>
        <v>75468.632590181078</v>
      </c>
      <c r="R4038" s="678">
        <f t="shared" ca="1" si="694"/>
        <v>9005.6185837845605</v>
      </c>
      <c r="S4038" s="678">
        <f t="shared" ca="1" si="694"/>
        <v>214.46743373108447</v>
      </c>
      <c r="T4038" s="678">
        <f t="shared" ca="1" si="694"/>
        <v>5592.879072418883</v>
      </c>
      <c r="U4038" s="678">
        <f t="shared" ca="1" si="694"/>
        <v>0.24221347690543479</v>
      </c>
      <c r="V4038" s="678">
        <f t="shared" ca="1" si="694"/>
        <v>344.88838751533387</v>
      </c>
      <c r="W4038" s="678">
        <f t="shared" ca="1" si="689"/>
        <v>53487.011030753478</v>
      </c>
      <c r="X4038" s="678">
        <f t="shared" ca="1" si="694"/>
        <v>0</v>
      </c>
      <c r="Y4038" s="678">
        <f t="shared" ca="1" si="694"/>
        <v>0</v>
      </c>
      <c r="Z4038" s="678">
        <f t="shared" ca="1" si="694"/>
        <v>0</v>
      </c>
      <c r="AA4038" t="str">
        <f t="shared" si="695"/>
        <v>ASR_CMS_19</v>
      </c>
      <c r="AB4038" s="957">
        <f t="shared" si="696"/>
        <v>45406</v>
      </c>
      <c r="AC4038" t="str">
        <f t="shared" si="697"/>
        <v>Unaudited</v>
      </c>
    </row>
    <row r="4039" spans="1:29" x14ac:dyDescent="0.25">
      <c r="A4039" t="s">
        <v>421</v>
      </c>
      <c r="B4039" t="s">
        <v>1380</v>
      </c>
      <c r="C4039" t="s">
        <v>1381</v>
      </c>
      <c r="D4039">
        <v>1900</v>
      </c>
      <c r="E4039" s="957">
        <v>1</v>
      </c>
      <c r="F4039" t="s">
        <v>439</v>
      </c>
      <c r="G4039" s="957">
        <v>91</v>
      </c>
      <c r="H4039" t="s">
        <v>391</v>
      </c>
      <c r="I4039" s="958" t="s">
        <v>489</v>
      </c>
      <c r="J4039" s="958" t="s">
        <v>445</v>
      </c>
      <c r="K4039" s="958" t="s">
        <v>915</v>
      </c>
      <c r="L4039" s="953" t="s">
        <v>916</v>
      </c>
      <c r="M4039" s="958" t="s">
        <v>915</v>
      </c>
      <c r="N4039" s="678">
        <f t="shared" ca="1" si="687"/>
        <v>9650</v>
      </c>
      <c r="O4039" s="678">
        <f t="shared" ca="1" si="694"/>
        <v>0</v>
      </c>
      <c r="P4039" s="678">
        <f t="shared" ca="1" si="694"/>
        <v>3965.15</v>
      </c>
      <c r="Q4039" s="678">
        <f t="shared" ca="1" si="694"/>
        <v>0</v>
      </c>
      <c r="R4039" s="678">
        <f t="shared" ca="1" si="694"/>
        <v>2701.6099999999997</v>
      </c>
      <c r="S4039" s="678">
        <f t="shared" ca="1" si="694"/>
        <v>0</v>
      </c>
      <c r="T4039" s="678">
        <f t="shared" ca="1" si="694"/>
        <v>0</v>
      </c>
      <c r="U4039" s="678">
        <f t="shared" ca="1" si="694"/>
        <v>0</v>
      </c>
      <c r="V4039" s="678">
        <f t="shared" ca="1" si="694"/>
        <v>2983.24</v>
      </c>
      <c r="W4039" s="678">
        <f t="shared" ca="1" si="689"/>
        <v>0</v>
      </c>
      <c r="X4039" s="678">
        <f t="shared" ca="1" si="694"/>
        <v>0</v>
      </c>
      <c r="Y4039" s="678">
        <f t="shared" ca="1" si="694"/>
        <v>0</v>
      </c>
      <c r="Z4039" s="678">
        <f t="shared" ca="1" si="694"/>
        <v>0</v>
      </c>
      <c r="AA4039" t="str">
        <f t="shared" si="695"/>
        <v>ASR_CMS_19</v>
      </c>
      <c r="AB4039" s="957">
        <f t="shared" si="696"/>
        <v>45406</v>
      </c>
      <c r="AC4039" t="str">
        <f t="shared" si="697"/>
        <v>Unaudited</v>
      </c>
    </row>
    <row r="4040" spans="1:29" x14ac:dyDescent="0.25">
      <c r="A4040" t="s">
        <v>421</v>
      </c>
      <c r="B4040" t="s">
        <v>1380</v>
      </c>
      <c r="C4040" t="s">
        <v>1381</v>
      </c>
      <c r="D4040">
        <v>1900</v>
      </c>
      <c r="E4040" s="957">
        <v>1</v>
      </c>
      <c r="F4040" t="s">
        <v>439</v>
      </c>
      <c r="G4040" s="957">
        <v>91</v>
      </c>
      <c r="H4040" t="s">
        <v>391</v>
      </c>
      <c r="I4040" s="958" t="s">
        <v>489</v>
      </c>
      <c r="J4040" s="958" t="s">
        <v>445</v>
      </c>
      <c r="K4040" s="958" t="s">
        <v>915</v>
      </c>
      <c r="L4040" s="937" t="s">
        <v>917</v>
      </c>
      <c r="M4040" s="958" t="s">
        <v>920</v>
      </c>
      <c r="N4040" s="678">
        <f t="shared" ca="1" si="687"/>
        <v>3.4818751820679665</v>
      </c>
      <c r="O4040" s="678">
        <f t="shared" ca="1" si="694"/>
        <v>0</v>
      </c>
      <c r="P4040" s="678">
        <f t="shared" ca="1" si="694"/>
        <v>1.4306898837488911</v>
      </c>
      <c r="Q4040" s="678">
        <f t="shared" ca="1" si="694"/>
        <v>0</v>
      </c>
      <c r="R4040" s="678">
        <f t="shared" ca="1" si="694"/>
        <v>0.97478433270742382</v>
      </c>
      <c r="S4040" s="678">
        <f t="shared" ca="1" si="694"/>
        <v>0</v>
      </c>
      <c r="T4040" s="678">
        <f t="shared" ca="1" si="694"/>
        <v>0</v>
      </c>
      <c r="U4040" s="678">
        <f t="shared" ca="1" si="694"/>
        <v>0</v>
      </c>
      <c r="V4040" s="678">
        <f t="shared" ca="1" si="694"/>
        <v>1.0764009656116518</v>
      </c>
      <c r="W4040" s="678">
        <f t="shared" ca="1" si="689"/>
        <v>0</v>
      </c>
      <c r="X4040" s="678">
        <f t="shared" ca="1" si="694"/>
        <v>0</v>
      </c>
      <c r="Y4040" s="678">
        <f t="shared" ca="1" si="694"/>
        <v>0</v>
      </c>
      <c r="Z4040" s="678">
        <f t="shared" ca="1" si="694"/>
        <v>0</v>
      </c>
      <c r="AA4040" t="str">
        <f t="shared" si="695"/>
        <v>ASR_CMS_19</v>
      </c>
      <c r="AB4040" s="957">
        <f t="shared" si="696"/>
        <v>45406</v>
      </c>
      <c r="AC4040" t="str">
        <f t="shared" si="697"/>
        <v>Unaudited</v>
      </c>
    </row>
    <row r="4041" spans="1:29" x14ac:dyDescent="0.25">
      <c r="A4041" t="s">
        <v>421</v>
      </c>
      <c r="B4041" t="s">
        <v>1380</v>
      </c>
      <c r="C4041" t="s">
        <v>1381</v>
      </c>
      <c r="D4041">
        <v>1900</v>
      </c>
      <c r="E4041" s="957">
        <v>1</v>
      </c>
      <c r="F4041" t="s">
        <v>439</v>
      </c>
      <c r="G4041" s="957">
        <v>91</v>
      </c>
      <c r="H4041" t="s">
        <v>391</v>
      </c>
      <c r="I4041" s="937" t="s">
        <v>489</v>
      </c>
      <c r="J4041" s="937" t="s">
        <v>445</v>
      </c>
      <c r="K4041" s="937" t="s">
        <v>915</v>
      </c>
      <c r="L4041" s="937" t="s">
        <v>918</v>
      </c>
      <c r="M4041" s="958" t="s">
        <v>921</v>
      </c>
      <c r="N4041" s="678">
        <f t="shared" ca="1" si="687"/>
        <v>-67.350475231201003</v>
      </c>
      <c r="O4041" s="678">
        <f t="shared" ca="1" si="694"/>
        <v>-27.999071170273812</v>
      </c>
      <c r="P4041" s="678">
        <f t="shared" ca="1" si="694"/>
        <v>-1.7085311154666674</v>
      </c>
      <c r="Q4041" s="678">
        <f t="shared" ca="1" si="694"/>
        <v>-19.712597574144066</v>
      </c>
      <c r="R4041" s="678">
        <f t="shared" ca="1" si="694"/>
        <v>-2.3522903351434938</v>
      </c>
      <c r="S4041" s="678">
        <f t="shared" ca="1" si="694"/>
        <v>-5.6019435741708798E-2</v>
      </c>
      <c r="T4041" s="678">
        <f t="shared" ca="1" si="694"/>
        <v>-1.4608741493189554</v>
      </c>
      <c r="U4041" s="678">
        <f t="shared" ca="1" si="694"/>
        <v>-6.3266772344995224E-5</v>
      </c>
      <c r="V4041" s="678">
        <f t="shared" ca="1" si="694"/>
        <v>-9.0085718499817821E-2</v>
      </c>
      <c r="W4041" s="678">
        <f t="shared" ca="1" si="689"/>
        <v>-13.970942465840139</v>
      </c>
      <c r="X4041" s="678">
        <f t="shared" ca="1" si="694"/>
        <v>0</v>
      </c>
      <c r="Y4041" s="678">
        <f t="shared" ca="1" si="694"/>
        <v>0</v>
      </c>
      <c r="Z4041" s="678">
        <f t="shared" ca="1" si="694"/>
        <v>0</v>
      </c>
      <c r="AA4041" t="str">
        <f t="shared" si="695"/>
        <v>ASR_CMS_19</v>
      </c>
      <c r="AB4041" s="957">
        <f t="shared" si="696"/>
        <v>45406</v>
      </c>
      <c r="AC4041" t="str">
        <f t="shared" si="697"/>
        <v>Unaudited</v>
      </c>
    </row>
    <row r="4042" spans="1:29" x14ac:dyDescent="0.25">
      <c r="A4042" t="s">
        <v>421</v>
      </c>
      <c r="B4042" t="s">
        <v>1380</v>
      </c>
      <c r="C4042" t="s">
        <v>1381</v>
      </c>
      <c r="D4042">
        <v>1900</v>
      </c>
      <c r="E4042" s="957">
        <v>1</v>
      </c>
      <c r="F4042" t="s">
        <v>439</v>
      </c>
      <c r="G4042" s="957">
        <v>91</v>
      </c>
      <c r="H4042" t="s">
        <v>391</v>
      </c>
      <c r="I4042" s="958" t="s">
        <v>489</v>
      </c>
      <c r="J4042" s="958" t="s">
        <v>445</v>
      </c>
      <c r="K4042" s="958" t="s">
        <v>446</v>
      </c>
      <c r="L4042" s="937">
        <v>5.0999999999999996</v>
      </c>
      <c r="M4042" s="958" t="s">
        <v>37</v>
      </c>
      <c r="N4042" s="678">
        <f t="shared" ca="1" si="687"/>
        <v>1531473.4600000002</v>
      </c>
      <c r="O4042" s="678">
        <f t="shared" ca="1" si="694"/>
        <v>781675.3200000003</v>
      </c>
      <c r="P4042" s="678">
        <f t="shared" ca="1" si="694"/>
        <v>231634.48</v>
      </c>
      <c r="Q4042" s="678">
        <f t="shared" ca="1" si="694"/>
        <v>239177.3</v>
      </c>
      <c r="R4042" s="678">
        <f t="shared" ca="1" si="694"/>
        <v>168142.45999999996</v>
      </c>
      <c r="S4042" s="678">
        <f t="shared" ca="1" si="694"/>
        <v>189.76999999999998</v>
      </c>
      <c r="T4042" s="678">
        <f t="shared" ca="1" si="694"/>
        <v>94123.220000000045</v>
      </c>
      <c r="U4042" s="678">
        <f t="shared" ca="1" si="694"/>
        <v>0</v>
      </c>
      <c r="V4042" s="678">
        <f t="shared" ca="1" si="694"/>
        <v>6662.72</v>
      </c>
      <c r="W4042" s="678">
        <f t="shared" ca="1" si="689"/>
        <v>9868.19</v>
      </c>
      <c r="X4042" s="678">
        <f t="shared" ca="1" si="694"/>
        <v>0</v>
      </c>
      <c r="Y4042" s="678">
        <f t="shared" ca="1" si="694"/>
        <v>0</v>
      </c>
      <c r="Z4042" s="678">
        <f t="shared" ca="1" si="694"/>
        <v>0</v>
      </c>
      <c r="AA4042" t="str">
        <f t="shared" si="695"/>
        <v>ASR_CMS_19</v>
      </c>
      <c r="AB4042" s="957">
        <f t="shared" si="696"/>
        <v>45406</v>
      </c>
      <c r="AC4042" t="str">
        <f t="shared" si="697"/>
        <v>Unaudited</v>
      </c>
    </row>
    <row r="4043" spans="1:29" x14ac:dyDescent="0.25">
      <c r="A4043" t="s">
        <v>421</v>
      </c>
      <c r="B4043" t="s">
        <v>1380</v>
      </c>
      <c r="C4043" t="s">
        <v>1381</v>
      </c>
      <c r="D4043">
        <v>1900</v>
      </c>
      <c r="E4043" s="957">
        <v>1</v>
      </c>
      <c r="F4043" t="s">
        <v>439</v>
      </c>
      <c r="G4043" s="957">
        <v>91</v>
      </c>
      <c r="H4043" t="s">
        <v>391</v>
      </c>
      <c r="I4043" s="937" t="s">
        <v>489</v>
      </c>
      <c r="J4043" s="937" t="s">
        <v>445</v>
      </c>
      <c r="K4043" s="937" t="s">
        <v>446</v>
      </c>
      <c r="L4043" s="937">
        <v>5.2</v>
      </c>
      <c r="M4043" s="937" t="s">
        <v>304</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ASR_CMS_19</v>
      </c>
      <c r="AB4043" s="957">
        <f t="shared" si="696"/>
        <v>45406</v>
      </c>
      <c r="AC4043" t="str">
        <f t="shared" si="697"/>
        <v>Unaudited</v>
      </c>
    </row>
    <row r="4044" spans="1:29" ht="30" x14ac:dyDescent="0.25">
      <c r="A4044" t="s">
        <v>421</v>
      </c>
      <c r="B4044" t="s">
        <v>1380</v>
      </c>
      <c r="C4044" t="s">
        <v>1381</v>
      </c>
      <c r="D4044">
        <v>1900</v>
      </c>
      <c r="E4044" s="957">
        <v>1</v>
      </c>
      <c r="F4044" t="s">
        <v>439</v>
      </c>
      <c r="G4044" s="957">
        <v>91</v>
      </c>
      <c r="H4044" t="s">
        <v>391</v>
      </c>
      <c r="I4044" s="937" t="s">
        <v>489</v>
      </c>
      <c r="J4044" s="937" t="s">
        <v>445</v>
      </c>
      <c r="K4044" s="937" t="s">
        <v>446</v>
      </c>
      <c r="L4044" s="937">
        <v>5.3</v>
      </c>
      <c r="M4044" s="958" t="s">
        <v>305</v>
      </c>
      <c r="N4044" s="678">
        <f t="shared" ca="1" si="687"/>
        <v>2756.1731828340949</v>
      </c>
      <c r="O4044" s="678">
        <f t="shared" ca="1" si="694"/>
        <v>1406.7848465620543</v>
      </c>
      <c r="P4044" s="678">
        <f t="shared" ca="1" si="694"/>
        <v>416.84669618657364</v>
      </c>
      <c r="Q4044" s="678">
        <f t="shared" ca="1" si="694"/>
        <v>430.44854132227994</v>
      </c>
      <c r="R4044" s="678">
        <f t="shared" ca="1" si="694"/>
        <v>302.60679688808182</v>
      </c>
      <c r="S4044" s="678">
        <f t="shared" ca="1" si="694"/>
        <v>0.34152998502252957</v>
      </c>
      <c r="T4044" s="678">
        <f t="shared" ca="1" si="694"/>
        <v>169.39401336814174</v>
      </c>
      <c r="U4044" s="678">
        <f t="shared" ca="1" si="694"/>
        <v>0</v>
      </c>
      <c r="V4044" s="678">
        <f t="shared" ca="1" si="694"/>
        <v>11.990929345045625</v>
      </c>
      <c r="W4044" s="678">
        <f t="shared" ca="1" si="689"/>
        <v>17.759829176895593</v>
      </c>
      <c r="X4044" s="678">
        <f t="shared" ca="1" si="694"/>
        <v>0</v>
      </c>
      <c r="Y4044" s="678">
        <f t="shared" ca="1" si="694"/>
        <v>0</v>
      </c>
      <c r="Z4044" s="678">
        <f t="shared" ca="1" si="694"/>
        <v>0</v>
      </c>
      <c r="AA4044" t="str">
        <f t="shared" si="695"/>
        <v>ASR_CMS_19</v>
      </c>
      <c r="AB4044" s="957">
        <f t="shared" si="696"/>
        <v>45406</v>
      </c>
      <c r="AC4044" t="str">
        <f t="shared" si="697"/>
        <v>Unaudited</v>
      </c>
    </row>
    <row r="4045" spans="1:29" x14ac:dyDescent="0.25">
      <c r="A4045" t="s">
        <v>421</v>
      </c>
      <c r="B4045" t="s">
        <v>1380</v>
      </c>
      <c r="C4045" t="s">
        <v>1381</v>
      </c>
      <c r="D4045">
        <v>1900</v>
      </c>
      <c r="E4045" s="957">
        <v>1</v>
      </c>
      <c r="F4045" t="s">
        <v>439</v>
      </c>
      <c r="G4045" s="957">
        <v>91</v>
      </c>
      <c r="H4045" t="s">
        <v>391</v>
      </c>
      <c r="I4045" s="937" t="s">
        <v>489</v>
      </c>
      <c r="J4045" s="937" t="s">
        <v>445</v>
      </c>
      <c r="K4045" s="937" t="s">
        <v>446</v>
      </c>
      <c r="L4045" s="937" t="s">
        <v>82</v>
      </c>
      <c r="M4045" s="958" t="s">
        <v>454</v>
      </c>
      <c r="N4045" s="678">
        <f t="shared" ca="1" si="687"/>
        <v>-4937.8475255315243</v>
      </c>
      <c r="O4045" s="678">
        <f t="shared" ca="1" si="694"/>
        <v>-2052.7716221855112</v>
      </c>
      <c r="P4045" s="678">
        <f t="shared" ca="1" si="694"/>
        <v>-125.26216202394951</v>
      </c>
      <c r="Q4045" s="678">
        <f t="shared" ca="1" si="694"/>
        <v>-1445.2429744429326</v>
      </c>
      <c r="R4045" s="678">
        <f t="shared" ca="1" si="694"/>
        <v>-172.45982260477206</v>
      </c>
      <c r="S4045" s="678">
        <f t="shared" ca="1" si="694"/>
        <v>-4.1071043850737849</v>
      </c>
      <c r="T4045" s="678">
        <f t="shared" ca="1" si="694"/>
        <v>-107.10501712964589</v>
      </c>
      <c r="U4045" s="678">
        <f t="shared" ca="1" si="694"/>
        <v>-4.6384479723370498E-3</v>
      </c>
      <c r="V4045" s="678">
        <f t="shared" ca="1" si="694"/>
        <v>-6.6046978978699418</v>
      </c>
      <c r="W4045" s="678">
        <f t="shared" ca="1" si="689"/>
        <v>-1024.2894864137968</v>
      </c>
      <c r="X4045" s="678">
        <f t="shared" ca="1" si="694"/>
        <v>0</v>
      </c>
      <c r="Y4045" s="678">
        <f t="shared" ca="1" si="694"/>
        <v>0</v>
      </c>
      <c r="Z4045" s="678">
        <f t="shared" ca="1" si="694"/>
        <v>0</v>
      </c>
      <c r="AA4045" t="str">
        <f t="shared" si="695"/>
        <v>ASR_CMS_19</v>
      </c>
      <c r="AB4045" s="957">
        <f t="shared" si="696"/>
        <v>45406</v>
      </c>
      <c r="AC4045" t="str">
        <f t="shared" si="697"/>
        <v>Unaudited</v>
      </c>
    </row>
    <row r="4046" spans="1:29" x14ac:dyDescent="0.25">
      <c r="A4046" t="s">
        <v>421</v>
      </c>
      <c r="B4046" t="s">
        <v>1380</v>
      </c>
      <c r="C4046" t="s">
        <v>1381</v>
      </c>
      <c r="D4046">
        <v>1900</v>
      </c>
      <c r="E4046" s="957">
        <v>1</v>
      </c>
      <c r="F4046" t="s">
        <v>439</v>
      </c>
      <c r="G4046" s="957">
        <v>91</v>
      </c>
      <c r="H4046" t="s">
        <v>391</v>
      </c>
      <c r="I4046" s="937" t="s">
        <v>489</v>
      </c>
      <c r="J4046" s="937" t="s">
        <v>445</v>
      </c>
      <c r="K4046" s="937" t="s">
        <v>447</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ASR_CMS_19</v>
      </c>
      <c r="AB4046" s="957">
        <f t="shared" si="696"/>
        <v>45406</v>
      </c>
      <c r="AC4046" t="str">
        <f t="shared" si="697"/>
        <v>Unaudited</v>
      </c>
    </row>
    <row r="4047" spans="1:29" x14ac:dyDescent="0.25">
      <c r="A4047" t="s">
        <v>421</v>
      </c>
      <c r="B4047" t="s">
        <v>1380</v>
      </c>
      <c r="C4047" t="s">
        <v>1381</v>
      </c>
      <c r="D4047">
        <v>1900</v>
      </c>
      <c r="E4047" s="957">
        <v>1</v>
      </c>
      <c r="F4047" t="s">
        <v>439</v>
      </c>
      <c r="G4047" s="957">
        <v>91</v>
      </c>
      <c r="H4047" t="s">
        <v>391</v>
      </c>
      <c r="I4047" s="937" t="s">
        <v>489</v>
      </c>
      <c r="J4047" s="937" t="s">
        <v>445</v>
      </c>
      <c r="K4047" s="937" t="s">
        <v>447</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ASR_CMS_19</v>
      </c>
      <c r="AB4047" s="957">
        <f t="shared" si="696"/>
        <v>45406</v>
      </c>
      <c r="AC4047" t="str">
        <f t="shared" si="697"/>
        <v>Unaudited</v>
      </c>
    </row>
    <row r="4048" spans="1:29" x14ac:dyDescent="0.25">
      <c r="A4048" t="s">
        <v>421</v>
      </c>
      <c r="B4048" t="s">
        <v>1380</v>
      </c>
      <c r="C4048" t="s">
        <v>1381</v>
      </c>
      <c r="D4048">
        <v>1900</v>
      </c>
      <c r="E4048" s="957">
        <v>1</v>
      </c>
      <c r="F4048" t="s">
        <v>439</v>
      </c>
      <c r="G4048" s="957">
        <v>91</v>
      </c>
      <c r="H4048" t="s">
        <v>391</v>
      </c>
      <c r="I4048" s="937" t="s">
        <v>489</v>
      </c>
      <c r="J4048" s="937" t="s">
        <v>445</v>
      </c>
      <c r="K4048" s="937" t="s">
        <v>447</v>
      </c>
      <c r="L4048" s="937">
        <v>6.3</v>
      </c>
      <c r="M4048" s="958" t="s">
        <v>185</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ASR_CMS_19</v>
      </c>
      <c r="AB4048" s="957">
        <f t="shared" si="696"/>
        <v>45406</v>
      </c>
      <c r="AC4048" t="str">
        <f t="shared" si="697"/>
        <v>Unaudited</v>
      </c>
    </row>
    <row r="4049" spans="1:29" x14ac:dyDescent="0.25">
      <c r="A4049" t="s">
        <v>421</v>
      </c>
      <c r="B4049" t="s">
        <v>1380</v>
      </c>
      <c r="C4049" t="s">
        <v>1381</v>
      </c>
      <c r="D4049">
        <v>1900</v>
      </c>
      <c r="E4049" s="957">
        <v>1</v>
      </c>
      <c r="F4049" t="s">
        <v>439</v>
      </c>
      <c r="G4049" s="957">
        <v>91</v>
      </c>
      <c r="H4049" t="s">
        <v>391</v>
      </c>
      <c r="I4049" s="937" t="s">
        <v>489</v>
      </c>
      <c r="J4049" s="937" t="s">
        <v>445</v>
      </c>
      <c r="K4049" s="937" t="s">
        <v>447</v>
      </c>
      <c r="L4049" s="937" t="s">
        <v>87</v>
      </c>
      <c r="M4049" s="958" t="s">
        <v>455</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ASR_CMS_19</v>
      </c>
      <c r="AB4049" s="957">
        <f t="shared" si="696"/>
        <v>45406</v>
      </c>
      <c r="AC4049" t="str">
        <f t="shared" si="697"/>
        <v>Unaudited</v>
      </c>
    </row>
    <row r="4050" spans="1:29" x14ac:dyDescent="0.25">
      <c r="A4050" t="s">
        <v>421</v>
      </c>
      <c r="B4050" t="s">
        <v>1380</v>
      </c>
      <c r="C4050" t="s">
        <v>1381</v>
      </c>
      <c r="D4050">
        <v>1900</v>
      </c>
      <c r="E4050" s="957">
        <v>1</v>
      </c>
      <c r="F4050" t="s">
        <v>439</v>
      </c>
      <c r="G4050" s="957">
        <v>91</v>
      </c>
      <c r="H4050" t="s">
        <v>391</v>
      </c>
      <c r="I4050" s="937" t="s">
        <v>489</v>
      </c>
      <c r="J4050" s="937" t="s">
        <v>445</v>
      </c>
      <c r="K4050" s="937" t="s">
        <v>448</v>
      </c>
      <c r="L4050" s="937">
        <v>7.1</v>
      </c>
      <c r="M4050" s="958" t="s">
        <v>20</v>
      </c>
      <c r="N4050" s="678">
        <f t="shared" ca="1" si="698"/>
        <v>2627114.29</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562346.47771822847</v>
      </c>
      <c r="P4050" s="678">
        <f t="shared" ca="1" si="700"/>
        <v>31016.628673411877</v>
      </c>
      <c r="Q4050" s="678">
        <f t="shared" ca="1" si="700"/>
        <v>1340520.6078699965</v>
      </c>
      <c r="R4050" s="678">
        <f t="shared" ca="1" si="700"/>
        <v>76965.204760721288</v>
      </c>
      <c r="S4050" s="678">
        <f t="shared" ca="1" si="700"/>
        <v>7539.3071959655972</v>
      </c>
      <c r="T4050" s="678">
        <f t="shared" ca="1" si="700"/>
        <v>178095.38949419404</v>
      </c>
      <c r="U4050" s="678">
        <f t="shared" ca="1" si="700"/>
        <v>0</v>
      </c>
      <c r="V4050" s="678">
        <f t="shared" ca="1" si="700"/>
        <v>9049.5467568090389</v>
      </c>
      <c r="W4050" s="678">
        <f t="shared" ca="1" si="689"/>
        <v>421581.12753067305</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ASR_CMS_19</v>
      </c>
      <c r="AB4050" s="957">
        <f t="shared" si="696"/>
        <v>45406</v>
      </c>
      <c r="AC4050" t="str">
        <f t="shared" si="697"/>
        <v>Unaudited</v>
      </c>
    </row>
    <row r="4051" spans="1:29" x14ac:dyDescent="0.25">
      <c r="A4051" t="s">
        <v>421</v>
      </c>
      <c r="B4051" t="s">
        <v>1380</v>
      </c>
      <c r="C4051" t="s">
        <v>1381</v>
      </c>
      <c r="D4051">
        <v>1900</v>
      </c>
      <c r="E4051" s="957">
        <v>1</v>
      </c>
      <c r="F4051" t="s">
        <v>439</v>
      </c>
      <c r="G4051" s="957">
        <v>91</v>
      </c>
      <c r="H4051" t="s">
        <v>391</v>
      </c>
      <c r="I4051" s="937" t="s">
        <v>489</v>
      </c>
      <c r="J4051" s="937" t="s">
        <v>445</v>
      </c>
      <c r="K4051" s="937" t="s">
        <v>448</v>
      </c>
      <c r="L4051" s="937">
        <v>7.2</v>
      </c>
      <c r="M4051" s="958"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ASR_CMS_19</v>
      </c>
      <c r="AB4051" s="957">
        <f t="shared" si="696"/>
        <v>45406</v>
      </c>
      <c r="AC4051" t="str">
        <f t="shared" si="697"/>
        <v>Unaudited</v>
      </c>
    </row>
    <row r="4052" spans="1:29" x14ac:dyDescent="0.25">
      <c r="A4052" t="s">
        <v>421</v>
      </c>
      <c r="B4052" t="s">
        <v>1380</v>
      </c>
      <c r="C4052" t="s">
        <v>1381</v>
      </c>
      <c r="D4052">
        <v>1900</v>
      </c>
      <c r="E4052" s="957">
        <v>1</v>
      </c>
      <c r="F4052" t="s">
        <v>439</v>
      </c>
      <c r="G4052" s="957">
        <v>91</v>
      </c>
      <c r="H4052" t="s">
        <v>391</v>
      </c>
      <c r="I4052" s="937" t="s">
        <v>489</v>
      </c>
      <c r="J4052" s="937" t="s">
        <v>445</v>
      </c>
      <c r="K4052" s="937" t="s">
        <v>448</v>
      </c>
      <c r="L4052" s="937">
        <v>7.3</v>
      </c>
      <c r="M4052" s="958" t="s">
        <v>156</v>
      </c>
      <c r="N4052" s="678">
        <f t="shared" ca="1" si="698"/>
        <v>2.9475898975123607</v>
      </c>
      <c r="O4052" s="678">
        <f t="shared" ca="1" si="700"/>
        <v>1.2949548841074447</v>
      </c>
      <c r="P4052" s="678">
        <f t="shared" ca="1" si="700"/>
        <v>0.16855188449965397</v>
      </c>
      <c r="Q4052" s="678">
        <f t="shared" ca="1" si="700"/>
        <v>0.88255495404911388</v>
      </c>
      <c r="R4052" s="678">
        <f t="shared" ca="1" si="700"/>
        <v>0.21191321552240022</v>
      </c>
      <c r="S4052" s="678">
        <f t="shared" ca="1" si="700"/>
        <v>0</v>
      </c>
      <c r="T4052" s="678">
        <f t="shared" ca="1" si="700"/>
        <v>7.3890181926336118E-2</v>
      </c>
      <c r="U4052" s="678">
        <f t="shared" ca="1" si="700"/>
        <v>0</v>
      </c>
      <c r="V4052" s="678">
        <f t="shared" ca="1" si="700"/>
        <v>0</v>
      </c>
      <c r="W4052" s="678">
        <f t="shared" ca="1" si="689"/>
        <v>0.31572477740741167</v>
      </c>
      <c r="X4052" s="678">
        <f t="shared" ca="1" si="701"/>
        <v>0</v>
      </c>
      <c r="Y4052" s="678">
        <f t="shared" ca="1" si="701"/>
        <v>0</v>
      </c>
      <c r="Z4052" s="678">
        <f t="shared" ca="1" si="701"/>
        <v>0</v>
      </c>
      <c r="AA4052" t="str">
        <f t="shared" si="695"/>
        <v>ASR_CMS_19</v>
      </c>
      <c r="AB4052" s="957">
        <f t="shared" si="696"/>
        <v>45406</v>
      </c>
      <c r="AC4052" t="str">
        <f t="shared" si="697"/>
        <v>Unaudited</v>
      </c>
    </row>
    <row r="4053" spans="1:29" x14ac:dyDescent="0.25">
      <c r="A4053" t="s">
        <v>421</v>
      </c>
      <c r="B4053" t="s">
        <v>1380</v>
      </c>
      <c r="C4053" t="s">
        <v>1381</v>
      </c>
      <c r="D4053">
        <v>1900</v>
      </c>
      <c r="E4053" s="957">
        <v>1</v>
      </c>
      <c r="F4053" t="s">
        <v>439</v>
      </c>
      <c r="G4053" s="957">
        <v>91</v>
      </c>
      <c r="H4053" t="s">
        <v>391</v>
      </c>
      <c r="I4053" s="937" t="s">
        <v>489</v>
      </c>
      <c r="J4053" s="937" t="s">
        <v>445</v>
      </c>
      <c r="K4053" s="937" t="s">
        <v>448</v>
      </c>
      <c r="L4053" s="937" t="s">
        <v>91</v>
      </c>
      <c r="M4053" s="958" t="s">
        <v>456</v>
      </c>
      <c r="N4053" s="678">
        <f t="shared" ca="1" si="698"/>
        <v>-186.29990065670191</v>
      </c>
      <c r="O4053" s="678">
        <f t="shared" ca="1" si="700"/>
        <v>-77.448958742988225</v>
      </c>
      <c r="P4053" s="678">
        <f t="shared" ca="1" si="700"/>
        <v>-4.7260123404870624</v>
      </c>
      <c r="Q4053" s="678">
        <f t="shared" ca="1" si="700"/>
        <v>-54.52752867951952</v>
      </c>
      <c r="R4053" s="678">
        <f t="shared" ca="1" si="700"/>
        <v>-6.5067314558448182</v>
      </c>
      <c r="S4053" s="678">
        <f t="shared" ca="1" si="700"/>
        <v>-0.15495681771655911</v>
      </c>
      <c r="T4053" s="678">
        <f t="shared" ca="1" si="700"/>
        <v>-4.0409619673178376</v>
      </c>
      <c r="U4053" s="678">
        <f t="shared" ca="1" si="700"/>
        <v>-1.7500386392644917E-4</v>
      </c>
      <c r="V4053" s="678">
        <f t="shared" ca="1" si="700"/>
        <v>-0.24918844818081906</v>
      </c>
      <c r="W4053" s="678">
        <f t="shared" ca="1" si="689"/>
        <v>-38.645387200783112</v>
      </c>
      <c r="X4053" s="678">
        <f t="shared" ca="1" si="701"/>
        <v>0</v>
      </c>
      <c r="Y4053" s="678">
        <f t="shared" ca="1" si="701"/>
        <v>0</v>
      </c>
      <c r="Z4053" s="678">
        <f t="shared" ca="1" si="701"/>
        <v>0</v>
      </c>
      <c r="AA4053" t="str">
        <f t="shared" si="695"/>
        <v>ASR_CMS_19</v>
      </c>
      <c r="AB4053" s="957">
        <f t="shared" si="696"/>
        <v>45406</v>
      </c>
      <c r="AC4053" t="str">
        <f t="shared" si="697"/>
        <v>Unaudited</v>
      </c>
    </row>
    <row r="4054" spans="1:29" x14ac:dyDescent="0.25">
      <c r="A4054" t="s">
        <v>421</v>
      </c>
      <c r="B4054" t="s">
        <v>1380</v>
      </c>
      <c r="C4054" t="s">
        <v>1381</v>
      </c>
      <c r="D4054">
        <v>1900</v>
      </c>
      <c r="E4054" s="957">
        <v>1</v>
      </c>
      <c r="F4054" t="s">
        <v>439</v>
      </c>
      <c r="G4054" s="957">
        <v>91</v>
      </c>
      <c r="H4054" t="s">
        <v>391</v>
      </c>
      <c r="I4054" s="937" t="s">
        <v>489</v>
      </c>
      <c r="J4054" s="937" t="s">
        <v>445</v>
      </c>
      <c r="K4054" s="937" t="s">
        <v>449</v>
      </c>
      <c r="L4054" s="937">
        <v>8.1</v>
      </c>
      <c r="M4054" s="958" t="s">
        <v>22</v>
      </c>
      <c r="N4054" s="678">
        <f t="shared" ca="1" si="698"/>
        <v>15127936.949788136</v>
      </c>
      <c r="O4054" s="678">
        <f t="shared" ca="1" si="700"/>
        <v>6620746.36735461</v>
      </c>
      <c r="P4054" s="678">
        <f t="shared" ca="1" si="700"/>
        <v>745803.1342792759</v>
      </c>
      <c r="Q4054" s="678">
        <f t="shared" ca="1" si="700"/>
        <v>5240162.3954711817</v>
      </c>
      <c r="R4054" s="678">
        <f t="shared" ca="1" si="700"/>
        <v>693786.62148843415</v>
      </c>
      <c r="S4054" s="678">
        <f t="shared" ca="1" si="700"/>
        <v>1328.4515834230972</v>
      </c>
      <c r="T4054" s="678">
        <f t="shared" ca="1" si="700"/>
        <v>369072.99536911264</v>
      </c>
      <c r="U4054" s="678">
        <f t="shared" ca="1" si="700"/>
        <v>0</v>
      </c>
      <c r="V4054" s="678">
        <f t="shared" ca="1" si="700"/>
        <v>184704.60930635565</v>
      </c>
      <c r="W4054" s="678">
        <f t="shared" ca="1" si="689"/>
        <v>1272332.3749357446</v>
      </c>
      <c r="X4054" s="678">
        <f t="shared" ca="1" si="701"/>
        <v>0</v>
      </c>
      <c r="Y4054" s="678">
        <f t="shared" ca="1" si="701"/>
        <v>0</v>
      </c>
      <c r="Z4054" s="678">
        <f t="shared" ca="1" si="701"/>
        <v>0</v>
      </c>
      <c r="AA4054" t="str">
        <f t="shared" si="695"/>
        <v>ASR_CMS_19</v>
      </c>
      <c r="AB4054" s="957">
        <f t="shared" si="696"/>
        <v>45406</v>
      </c>
      <c r="AC4054" t="str">
        <f t="shared" si="697"/>
        <v>Unaudited</v>
      </c>
    </row>
    <row r="4055" spans="1:29" x14ac:dyDescent="0.25">
      <c r="A4055" t="s">
        <v>421</v>
      </c>
      <c r="B4055" t="s">
        <v>1380</v>
      </c>
      <c r="C4055" t="s">
        <v>1381</v>
      </c>
      <c r="D4055">
        <v>1900</v>
      </c>
      <c r="E4055" s="957">
        <v>1</v>
      </c>
      <c r="F4055" t="s">
        <v>439</v>
      </c>
      <c r="G4055" s="957">
        <v>91</v>
      </c>
      <c r="H4055" t="s">
        <v>391</v>
      </c>
      <c r="I4055" s="937" t="s">
        <v>489</v>
      </c>
      <c r="J4055" s="937" t="s">
        <v>445</v>
      </c>
      <c r="K4055" s="937" t="s">
        <v>449</v>
      </c>
      <c r="L4055" s="937" t="s">
        <v>113</v>
      </c>
      <c r="M4055" s="958" t="s">
        <v>444</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ASR_CMS_19</v>
      </c>
      <c r="AB4055" s="957">
        <f t="shared" si="696"/>
        <v>45406</v>
      </c>
      <c r="AC4055" t="str">
        <f t="shared" si="697"/>
        <v>Unaudited</v>
      </c>
    </row>
    <row r="4056" spans="1:29" x14ac:dyDescent="0.25">
      <c r="A4056" t="s">
        <v>421</v>
      </c>
      <c r="B4056" t="s">
        <v>1380</v>
      </c>
      <c r="C4056" t="s">
        <v>1381</v>
      </c>
      <c r="D4056">
        <v>1900</v>
      </c>
      <c r="E4056" s="957">
        <v>1</v>
      </c>
      <c r="F4056" t="s">
        <v>439</v>
      </c>
      <c r="G4056" s="957">
        <v>91</v>
      </c>
      <c r="H4056" t="s">
        <v>391</v>
      </c>
      <c r="I4056" s="937" t="s">
        <v>489</v>
      </c>
      <c r="J4056" s="937" t="s">
        <v>445</v>
      </c>
      <c r="K4056" s="937" t="s">
        <v>449</v>
      </c>
      <c r="L4056" s="937" t="s">
        <v>115</v>
      </c>
      <c r="M4056" s="958" t="s">
        <v>158</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ASR_CMS_19</v>
      </c>
      <c r="AB4056" s="957">
        <f t="shared" si="696"/>
        <v>45406</v>
      </c>
      <c r="AC4056" t="str">
        <f t="shared" si="697"/>
        <v>Unaudited</v>
      </c>
    </row>
    <row r="4057" spans="1:29" x14ac:dyDescent="0.25">
      <c r="A4057" t="s">
        <v>421</v>
      </c>
      <c r="B4057" t="s">
        <v>1380</v>
      </c>
      <c r="C4057" t="s">
        <v>1381</v>
      </c>
      <c r="D4057">
        <v>1900</v>
      </c>
      <c r="E4057" s="957">
        <v>1</v>
      </c>
      <c r="F4057" t="s">
        <v>439</v>
      </c>
      <c r="G4057" s="957">
        <v>91</v>
      </c>
      <c r="H4057" t="s">
        <v>391</v>
      </c>
      <c r="I4057" s="937" t="s">
        <v>489</v>
      </c>
      <c r="J4057" s="937" t="s">
        <v>445</v>
      </c>
      <c r="K4057" s="937" t="s">
        <v>449</v>
      </c>
      <c r="L4057" s="945" t="s">
        <v>116</v>
      </c>
      <c r="M4057" s="960" t="s">
        <v>114</v>
      </c>
      <c r="N4057" s="678">
        <f t="shared" ca="1" si="698"/>
        <v>-43836.028025006803</v>
      </c>
      <c r="O4057" s="678">
        <f t="shared" ca="1" si="700"/>
        <v>-19184.851461843467</v>
      </c>
      <c r="P4057" s="678">
        <f t="shared" ca="1" si="700"/>
        <v>-2161.1041349469738</v>
      </c>
      <c r="Q4057" s="678">
        <f t="shared" ca="1" si="700"/>
        <v>-15184.351070862873</v>
      </c>
      <c r="R4057" s="678">
        <f t="shared" ca="1" si="700"/>
        <v>-2010.3765558969835</v>
      </c>
      <c r="S4057" s="678">
        <f t="shared" ca="1" si="700"/>
        <v>-3.8494370404958036</v>
      </c>
      <c r="T4057" s="678">
        <f t="shared" ca="1" si="700"/>
        <v>-1069.4580643727636</v>
      </c>
      <c r="U4057" s="678">
        <f t="shared" ca="1" si="700"/>
        <v>0</v>
      </c>
      <c r="V4057" s="678">
        <f t="shared" ca="1" si="700"/>
        <v>-535.21616706729674</v>
      </c>
      <c r="W4057" s="678">
        <f t="shared" ca="1" si="689"/>
        <v>-3686.8211329759588</v>
      </c>
      <c r="X4057" s="678">
        <f t="shared" ca="1" si="701"/>
        <v>0</v>
      </c>
      <c r="Y4057" s="678">
        <f t="shared" ca="1" si="701"/>
        <v>0</v>
      </c>
      <c r="Z4057" s="678">
        <f t="shared" ca="1" si="701"/>
        <v>0</v>
      </c>
      <c r="AA4057" t="str">
        <f t="shared" si="695"/>
        <v>ASR_CMS_19</v>
      </c>
      <c r="AB4057" s="957">
        <f t="shared" si="696"/>
        <v>45406</v>
      </c>
      <c r="AC4057" t="str">
        <f t="shared" si="697"/>
        <v>Unaudited</v>
      </c>
    </row>
    <row r="4058" spans="1:29" x14ac:dyDescent="0.25">
      <c r="A4058" t="s">
        <v>421</v>
      </c>
      <c r="B4058" t="s">
        <v>1380</v>
      </c>
      <c r="C4058" t="s">
        <v>1381</v>
      </c>
      <c r="D4058">
        <v>1900</v>
      </c>
      <c r="E4058" s="957">
        <v>1</v>
      </c>
      <c r="F4058" t="s">
        <v>439</v>
      </c>
      <c r="G4058" s="957">
        <v>91</v>
      </c>
      <c r="H4058" t="s">
        <v>391</v>
      </c>
      <c r="I4058" s="937" t="s">
        <v>489</v>
      </c>
      <c r="J4058" s="937" t="s">
        <v>445</v>
      </c>
      <c r="K4058" s="937" t="s">
        <v>449</v>
      </c>
      <c r="L4058" s="947" t="s">
        <v>117</v>
      </c>
      <c r="M4058" s="961" t="s">
        <v>159</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ASR_CMS_19</v>
      </c>
      <c r="AB4058" s="957">
        <f t="shared" si="696"/>
        <v>45406</v>
      </c>
      <c r="AC4058" t="str">
        <f t="shared" si="697"/>
        <v>Unaudited</v>
      </c>
    </row>
    <row r="4059" spans="1:29" x14ac:dyDescent="0.25">
      <c r="A4059" t="s">
        <v>421</v>
      </c>
      <c r="B4059" t="s">
        <v>1380</v>
      </c>
      <c r="C4059" t="s">
        <v>1381</v>
      </c>
      <c r="D4059">
        <v>1900</v>
      </c>
      <c r="E4059" s="957">
        <v>1</v>
      </c>
      <c r="F4059" t="s">
        <v>439</v>
      </c>
      <c r="G4059" s="957">
        <v>91</v>
      </c>
      <c r="H4059" t="s">
        <v>391</v>
      </c>
      <c r="I4059" s="958" t="s">
        <v>489</v>
      </c>
      <c r="J4059" s="958" t="s">
        <v>445</v>
      </c>
      <c r="K4059" s="958" t="s">
        <v>449</v>
      </c>
      <c r="L4059" s="937" t="s">
        <v>160</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ASR_CMS_19</v>
      </c>
      <c r="AB4059" s="957">
        <f t="shared" si="696"/>
        <v>45406</v>
      </c>
      <c r="AC4059" t="str">
        <f t="shared" si="697"/>
        <v>Unaudited</v>
      </c>
    </row>
    <row r="4060" spans="1:29" x14ac:dyDescent="0.25">
      <c r="A4060" t="s">
        <v>421</v>
      </c>
      <c r="B4060" t="s">
        <v>1380</v>
      </c>
      <c r="C4060" t="s">
        <v>1381</v>
      </c>
      <c r="D4060">
        <v>1900</v>
      </c>
      <c r="E4060" s="957">
        <v>1</v>
      </c>
      <c r="F4060" t="s">
        <v>439</v>
      </c>
      <c r="G4060" s="957">
        <v>91</v>
      </c>
      <c r="H4060" t="s">
        <v>391</v>
      </c>
      <c r="I4060" s="937" t="s">
        <v>489</v>
      </c>
      <c r="J4060" s="937" t="s">
        <v>445</v>
      </c>
      <c r="K4060" s="937" t="s">
        <v>449</v>
      </c>
      <c r="L4060" s="937" t="s">
        <v>443</v>
      </c>
      <c r="M4060" s="962" t="s">
        <v>457</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ASR_CMS_19</v>
      </c>
      <c r="AB4060" s="957">
        <f t="shared" si="696"/>
        <v>45406</v>
      </c>
      <c r="AC4060" t="str">
        <f t="shared" si="697"/>
        <v>Unaudited</v>
      </c>
    </row>
    <row r="4061" spans="1:29" ht="30" x14ac:dyDescent="0.25">
      <c r="A4061" t="s">
        <v>421</v>
      </c>
      <c r="B4061" t="s">
        <v>1380</v>
      </c>
      <c r="C4061" t="s">
        <v>1381</v>
      </c>
      <c r="D4061">
        <v>1900</v>
      </c>
      <c r="E4061" s="957">
        <v>1</v>
      </c>
      <c r="F4061" t="s">
        <v>439</v>
      </c>
      <c r="G4061" s="957">
        <v>91</v>
      </c>
      <c r="H4061" t="s">
        <v>391</v>
      </c>
      <c r="I4061" s="937" t="s">
        <v>489</v>
      </c>
      <c r="J4061" s="937" t="s">
        <v>445</v>
      </c>
      <c r="K4061" s="937" t="s">
        <v>450</v>
      </c>
      <c r="L4061" s="937">
        <v>9.1</v>
      </c>
      <c r="M4061" s="962" t="s">
        <v>186</v>
      </c>
      <c r="N4061" s="678">
        <f t="shared" ca="1" si="698"/>
        <v>34052325.600000009</v>
      </c>
      <c r="O4061" s="678">
        <f t="shared" ca="1" si="702"/>
        <v>6411863.8099999968</v>
      </c>
      <c r="P4061" s="678">
        <f t="shared" ca="1" si="702"/>
        <v>848249.65</v>
      </c>
      <c r="Q4061" s="678">
        <f t="shared" ca="1" si="702"/>
        <v>10858513.750000002</v>
      </c>
      <c r="R4061" s="678">
        <f t="shared" ca="1" si="702"/>
        <v>1798485.6200000003</v>
      </c>
      <c r="S4061" s="678">
        <f t="shared" ca="1" si="702"/>
        <v>42054.999999999993</v>
      </c>
      <c r="T4061" s="678">
        <f t="shared" ca="1" si="702"/>
        <v>291071.59000000003</v>
      </c>
      <c r="U4061" s="678">
        <f t="shared" ca="1" si="702"/>
        <v>0</v>
      </c>
      <c r="V4061" s="678">
        <f t="shared" ca="1" si="702"/>
        <v>32755</v>
      </c>
      <c r="W4061" s="678">
        <f t="shared" ca="1" si="689"/>
        <v>13769331.180000003</v>
      </c>
      <c r="X4061" s="678">
        <f t="shared" ca="1" si="701"/>
        <v>0</v>
      </c>
      <c r="Y4061" s="678">
        <f t="shared" ca="1" si="701"/>
        <v>0</v>
      </c>
      <c r="Z4061" s="678">
        <f t="shared" ca="1" si="701"/>
        <v>0</v>
      </c>
      <c r="AA4061" t="str">
        <f t="shared" si="695"/>
        <v>ASR_CMS_19</v>
      </c>
      <c r="AB4061" s="957">
        <f t="shared" si="696"/>
        <v>45406</v>
      </c>
      <c r="AC4061" t="str">
        <f t="shared" si="697"/>
        <v>Unaudited</v>
      </c>
    </row>
    <row r="4062" spans="1:29" x14ac:dyDescent="0.25">
      <c r="A4062" t="s">
        <v>421</v>
      </c>
      <c r="B4062" t="s">
        <v>1380</v>
      </c>
      <c r="C4062" t="s">
        <v>1381</v>
      </c>
      <c r="D4062">
        <v>1900</v>
      </c>
      <c r="E4062" s="957">
        <v>1</v>
      </c>
      <c r="F4062" t="s">
        <v>439</v>
      </c>
      <c r="G4062" s="957">
        <v>91</v>
      </c>
      <c r="H4062" t="s">
        <v>391</v>
      </c>
      <c r="I4062" s="937" t="s">
        <v>489</v>
      </c>
      <c r="J4062" s="937" t="s">
        <v>445</v>
      </c>
      <c r="K4062" s="937" t="s">
        <v>450</v>
      </c>
      <c r="L4062" s="937" t="s">
        <v>107</v>
      </c>
      <c r="M4062" s="962" t="s">
        <v>187</v>
      </c>
      <c r="N4062" s="678">
        <f t="shared" ca="1" si="698"/>
        <v>50946.340000000011</v>
      </c>
      <c r="O4062" s="678">
        <f t="shared" ca="1" si="702"/>
        <v>3453.3599999999997</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47492.98000000001</v>
      </c>
      <c r="X4062" s="678">
        <f t="shared" ca="1" si="701"/>
        <v>0</v>
      </c>
      <c r="Y4062" s="678">
        <f t="shared" ca="1" si="701"/>
        <v>0</v>
      </c>
      <c r="Z4062" s="678">
        <f t="shared" ca="1" si="701"/>
        <v>0</v>
      </c>
      <c r="AA4062" t="str">
        <f t="shared" si="695"/>
        <v>ASR_CMS_19</v>
      </c>
      <c r="AB4062" s="957">
        <f t="shared" si="696"/>
        <v>45406</v>
      </c>
      <c r="AC4062" t="str">
        <f t="shared" si="697"/>
        <v>Unaudited</v>
      </c>
    </row>
    <row r="4063" spans="1:29" x14ac:dyDescent="0.25">
      <c r="A4063" t="s">
        <v>421</v>
      </c>
      <c r="B4063" t="s">
        <v>1380</v>
      </c>
      <c r="C4063" t="s">
        <v>1381</v>
      </c>
      <c r="D4063">
        <v>1900</v>
      </c>
      <c r="E4063" s="957">
        <v>1</v>
      </c>
      <c r="F4063" t="s">
        <v>439</v>
      </c>
      <c r="G4063" s="957">
        <v>91</v>
      </c>
      <c r="H4063" t="s">
        <v>391</v>
      </c>
      <c r="I4063" s="937" t="s">
        <v>489</v>
      </c>
      <c r="J4063" s="937" t="s">
        <v>445</v>
      </c>
      <c r="K4063" s="937" t="s">
        <v>450</v>
      </c>
      <c r="L4063" s="937" t="s">
        <v>1316</v>
      </c>
      <c r="M4063" s="962" t="s">
        <v>1317</v>
      </c>
      <c r="N4063" s="678">
        <f t="shared" ca="1" si="698"/>
        <v>91629.200000000012</v>
      </c>
      <c r="O4063" s="678">
        <f t="shared" ca="1" si="702"/>
        <v>16849.22</v>
      </c>
      <c r="P4063" s="678">
        <f t="shared" ca="1" si="702"/>
        <v>0</v>
      </c>
      <c r="Q4063" s="678">
        <f t="shared" ca="1" si="702"/>
        <v>51625.770000000004</v>
      </c>
      <c r="R4063" s="678">
        <f t="shared" ca="1" si="702"/>
        <v>0</v>
      </c>
      <c r="S4063" s="678">
        <f t="shared" ca="1" si="702"/>
        <v>0</v>
      </c>
      <c r="T4063" s="678">
        <f t="shared" ca="1" si="702"/>
        <v>23154.21</v>
      </c>
      <c r="U4063" s="678">
        <f t="shared" ca="1" si="702"/>
        <v>0</v>
      </c>
      <c r="V4063" s="678">
        <f t="shared" ca="1" si="702"/>
        <v>0</v>
      </c>
      <c r="W4063" s="678">
        <f t="shared" ca="1" si="689"/>
        <v>0</v>
      </c>
      <c r="X4063" s="678">
        <f t="shared" ca="1" si="701"/>
        <v>0</v>
      </c>
      <c r="Y4063" s="678">
        <f t="shared" ca="1" si="701"/>
        <v>0</v>
      </c>
      <c r="Z4063" s="678">
        <f t="shared" ca="1" si="701"/>
        <v>0</v>
      </c>
      <c r="AA4063" t="str">
        <f t="shared" si="695"/>
        <v>ASR_CMS_19</v>
      </c>
      <c r="AB4063" s="957">
        <f t="shared" si="696"/>
        <v>45406</v>
      </c>
      <c r="AC4063" t="str">
        <f t="shared" si="697"/>
        <v>Unaudited</v>
      </c>
    </row>
    <row r="4064" spans="1:29" x14ac:dyDescent="0.25">
      <c r="A4064" t="s">
        <v>421</v>
      </c>
      <c r="B4064" t="s">
        <v>1380</v>
      </c>
      <c r="C4064" t="s">
        <v>1381</v>
      </c>
      <c r="D4064">
        <v>1900</v>
      </c>
      <c r="E4064" s="957">
        <v>1</v>
      </c>
      <c r="F4064" t="s">
        <v>439</v>
      </c>
      <c r="G4064" s="957">
        <v>91</v>
      </c>
      <c r="H4064" t="s">
        <v>391</v>
      </c>
      <c r="I4064" s="937" t="s">
        <v>489</v>
      </c>
      <c r="J4064" s="937" t="s">
        <v>445</v>
      </c>
      <c r="K4064" s="937" t="s">
        <v>450</v>
      </c>
      <c r="L4064" s="937" t="s">
        <v>108</v>
      </c>
      <c r="M4064" s="962" t="s">
        <v>188</v>
      </c>
      <c r="N4064" s="678">
        <f t="shared" ca="1" si="698"/>
        <v>3515658.47</v>
      </c>
      <c r="O4064" s="678">
        <f t="shared" ca="1" si="702"/>
        <v>905043.2799999998</v>
      </c>
      <c r="P4064" s="678">
        <f t="shared" ca="1" si="702"/>
        <v>36116.959999999999</v>
      </c>
      <c r="Q4064" s="678">
        <f t="shared" ca="1" si="702"/>
        <v>1300311.5100000002</v>
      </c>
      <c r="R4064" s="678">
        <f t="shared" ca="1" si="702"/>
        <v>144622.87</v>
      </c>
      <c r="S4064" s="678">
        <f t="shared" ca="1" si="702"/>
        <v>322.92</v>
      </c>
      <c r="T4064" s="678">
        <f t="shared" ca="1" si="702"/>
        <v>76904.160000000003</v>
      </c>
      <c r="U4064" s="678">
        <f t="shared" ca="1" si="702"/>
        <v>0</v>
      </c>
      <c r="V4064" s="678">
        <f t="shared" ca="1" si="702"/>
        <v>7922.95</v>
      </c>
      <c r="W4064" s="678">
        <f t="shared" ca="1" si="689"/>
        <v>1044413.82</v>
      </c>
      <c r="X4064" s="678">
        <f t="shared" ca="1" si="701"/>
        <v>0</v>
      </c>
      <c r="Y4064" s="678">
        <f t="shared" ca="1" si="701"/>
        <v>0</v>
      </c>
      <c r="Z4064" s="678">
        <f t="shared" ca="1" si="701"/>
        <v>0</v>
      </c>
      <c r="AA4064" t="str">
        <f t="shared" si="695"/>
        <v>ASR_CMS_19</v>
      </c>
      <c r="AB4064" s="957">
        <f t="shared" si="696"/>
        <v>45406</v>
      </c>
      <c r="AC4064" t="str">
        <f t="shared" si="697"/>
        <v>Unaudited</v>
      </c>
    </row>
    <row r="4065" spans="1:29" x14ac:dyDescent="0.25">
      <c r="A4065" t="s">
        <v>421</v>
      </c>
      <c r="B4065" t="s">
        <v>1380</v>
      </c>
      <c r="C4065" t="s">
        <v>1381</v>
      </c>
      <c r="D4065">
        <v>1900</v>
      </c>
      <c r="E4065" s="957">
        <v>1</v>
      </c>
      <c r="F4065" t="s">
        <v>439</v>
      </c>
      <c r="G4065" s="957">
        <v>91</v>
      </c>
      <c r="H4065" t="s">
        <v>391</v>
      </c>
      <c r="I4065" s="937" t="s">
        <v>489</v>
      </c>
      <c r="J4065" s="937" t="s">
        <v>445</v>
      </c>
      <c r="K4065" s="937" t="s">
        <v>450</v>
      </c>
      <c r="L4065" s="937" t="s">
        <v>109</v>
      </c>
      <c r="M4065" s="962" t="s">
        <v>161</v>
      </c>
      <c r="N4065" s="678">
        <f t="shared" ca="1" si="698"/>
        <v>27203317.547971245</v>
      </c>
      <c r="O4065" s="678">
        <f t="shared" ca="1" si="702"/>
        <v>18470802.225591604</v>
      </c>
      <c r="P4065" s="678">
        <f t="shared" ca="1" si="702"/>
        <v>227234.00110624355</v>
      </c>
      <c r="Q4065" s="678">
        <f t="shared" ca="1" si="702"/>
        <v>7171693.2523245532</v>
      </c>
      <c r="R4065" s="678">
        <f t="shared" ca="1" si="702"/>
        <v>406126.6433592086</v>
      </c>
      <c r="S4065" s="678">
        <f t="shared" ca="1" si="702"/>
        <v>14774.75568073531</v>
      </c>
      <c r="T4065" s="678">
        <f t="shared" ca="1" si="702"/>
        <v>263709.35535955743</v>
      </c>
      <c r="U4065" s="678">
        <f t="shared" ca="1" si="702"/>
        <v>0</v>
      </c>
      <c r="V4065" s="678">
        <f t="shared" ca="1" si="702"/>
        <v>27225.049797687083</v>
      </c>
      <c r="W4065" s="678">
        <f t="shared" ca="1" si="689"/>
        <v>621752.26475165575</v>
      </c>
      <c r="X4065" s="678">
        <f t="shared" ca="1" si="701"/>
        <v>0</v>
      </c>
      <c r="Y4065" s="678">
        <f t="shared" ca="1" si="701"/>
        <v>0</v>
      </c>
      <c r="Z4065" s="678">
        <f t="shared" ca="1" si="701"/>
        <v>0</v>
      </c>
      <c r="AA4065" t="str">
        <f t="shared" si="695"/>
        <v>ASR_CMS_19</v>
      </c>
      <c r="AB4065" s="957">
        <f t="shared" si="696"/>
        <v>45406</v>
      </c>
      <c r="AC4065" t="str">
        <f t="shared" si="697"/>
        <v>Unaudited</v>
      </c>
    </row>
    <row r="4066" spans="1:29" x14ac:dyDescent="0.25">
      <c r="A4066" t="s">
        <v>421</v>
      </c>
      <c r="B4066" t="s">
        <v>1380</v>
      </c>
      <c r="C4066" t="s">
        <v>1381</v>
      </c>
      <c r="D4066">
        <v>1900</v>
      </c>
      <c r="E4066" s="957">
        <v>1</v>
      </c>
      <c r="F4066" t="s">
        <v>439</v>
      </c>
      <c r="G4066" s="957">
        <v>91</v>
      </c>
      <c r="H4066" t="s">
        <v>391</v>
      </c>
      <c r="I4066" s="937" t="s">
        <v>489</v>
      </c>
      <c r="J4066" s="937" t="s">
        <v>445</v>
      </c>
      <c r="K4066" s="937" t="s">
        <v>450</v>
      </c>
      <c r="L4066" s="945" t="s">
        <v>110</v>
      </c>
      <c r="M4066" s="960" t="s">
        <v>135</v>
      </c>
      <c r="N4066" s="678">
        <f t="shared" ca="1" si="698"/>
        <v>85217.72368756021</v>
      </c>
      <c r="O4066" s="678">
        <f t="shared" ca="1" si="702"/>
        <v>61658.808290125809</v>
      </c>
      <c r="P4066" s="678">
        <f t="shared" ca="1" si="702"/>
        <v>3864.6377931602301</v>
      </c>
      <c r="Q4066" s="678">
        <f t="shared" ca="1" si="702"/>
        <v>15373.829327882258</v>
      </c>
      <c r="R4066" s="678">
        <f t="shared" ca="1" si="702"/>
        <v>1776.899821733487</v>
      </c>
      <c r="S4066" s="678">
        <f t="shared" ca="1" si="702"/>
        <v>44.265734002870396</v>
      </c>
      <c r="T4066" s="678">
        <f t="shared" ca="1" si="702"/>
        <v>1634.6286351403044</v>
      </c>
      <c r="U4066" s="678">
        <f t="shared" ca="1" si="702"/>
        <v>3.8491942611191647</v>
      </c>
      <c r="V4066" s="678">
        <f t="shared" ca="1" si="702"/>
        <v>193.422011621238</v>
      </c>
      <c r="W4066" s="678">
        <f t="shared" ca="1" si="689"/>
        <v>667.38287963288883</v>
      </c>
      <c r="X4066" s="678">
        <f t="shared" ca="1" si="701"/>
        <v>0</v>
      </c>
      <c r="Y4066" s="678">
        <f t="shared" ca="1" si="701"/>
        <v>0</v>
      </c>
      <c r="Z4066" s="678">
        <f t="shared" ca="1" si="701"/>
        <v>0</v>
      </c>
      <c r="AA4066" t="str">
        <f t="shared" si="695"/>
        <v>ASR_CMS_19</v>
      </c>
      <c r="AB4066" s="957">
        <f t="shared" si="696"/>
        <v>45406</v>
      </c>
      <c r="AC4066" t="str">
        <f t="shared" si="697"/>
        <v>Unaudited</v>
      </c>
    </row>
    <row r="4067" spans="1:29" x14ac:dyDescent="0.25">
      <c r="A4067" t="s">
        <v>421</v>
      </c>
      <c r="B4067" t="s">
        <v>1380</v>
      </c>
      <c r="C4067" t="s">
        <v>1381</v>
      </c>
      <c r="D4067">
        <v>1900</v>
      </c>
      <c r="E4067" s="957">
        <v>1</v>
      </c>
      <c r="F4067" t="s">
        <v>439</v>
      </c>
      <c r="G4067" s="957">
        <v>91</v>
      </c>
      <c r="H4067" t="s">
        <v>391</v>
      </c>
      <c r="I4067" s="962" t="s">
        <v>489</v>
      </c>
      <c r="J4067" s="962" t="s">
        <v>445</v>
      </c>
      <c r="K4067" s="962" t="s">
        <v>450</v>
      </c>
      <c r="L4067" s="937" t="s">
        <v>111</v>
      </c>
      <c r="M4067" s="962" t="s">
        <v>163</v>
      </c>
      <c r="N4067" s="678">
        <f t="shared" ca="1" si="698"/>
        <v>-67757.260844551769</v>
      </c>
      <c r="O4067" s="678">
        <f t="shared" ca="1" si="702"/>
        <v>-26928.644007940748</v>
      </c>
      <c r="P4067" s="678">
        <f t="shared" ca="1" si="702"/>
        <v>-1160.6399672248515</v>
      </c>
      <c r="Q4067" s="678">
        <f t="shared" ca="1" si="702"/>
        <v>-20232.33201415126</v>
      </c>
      <c r="R4067" s="678">
        <f t="shared" ca="1" si="702"/>
        <v>-2452.1475271541071</v>
      </c>
      <c r="S4067" s="678">
        <f t="shared" ca="1" si="702"/>
        <v>-59.669825137277584</v>
      </c>
      <c r="T4067" s="678">
        <f t="shared" ca="1" si="702"/>
        <v>-683.55191626478666</v>
      </c>
      <c r="U4067" s="678">
        <f t="shared" ca="1" si="702"/>
        <v>0</v>
      </c>
      <c r="V4067" s="678">
        <f t="shared" ca="1" si="702"/>
        <v>-70.880491263438955</v>
      </c>
      <c r="W4067" s="678">
        <f t="shared" ca="1" si="689"/>
        <v>-16169.395095415308</v>
      </c>
      <c r="X4067" s="678">
        <f t="shared" ca="1" si="701"/>
        <v>0</v>
      </c>
      <c r="Y4067" s="678">
        <f t="shared" ca="1" si="701"/>
        <v>0</v>
      </c>
      <c r="Z4067" s="678">
        <f t="shared" ca="1" si="701"/>
        <v>0</v>
      </c>
      <c r="AA4067" t="str">
        <f t="shared" si="695"/>
        <v>ASR_CMS_19</v>
      </c>
      <c r="AB4067" s="957">
        <f t="shared" si="696"/>
        <v>45406</v>
      </c>
      <c r="AC4067" t="str">
        <f t="shared" si="697"/>
        <v>Unaudited</v>
      </c>
    </row>
    <row r="4068" spans="1:29" x14ac:dyDescent="0.25">
      <c r="A4068" t="s">
        <v>421</v>
      </c>
      <c r="B4068" t="s">
        <v>1380</v>
      </c>
      <c r="C4068" t="s">
        <v>1381</v>
      </c>
      <c r="D4068">
        <v>1900</v>
      </c>
      <c r="E4068" s="957">
        <v>1</v>
      </c>
      <c r="F4068" t="s">
        <v>439</v>
      </c>
      <c r="G4068" s="957">
        <v>91</v>
      </c>
      <c r="H4068" t="s">
        <v>391</v>
      </c>
      <c r="I4068" s="937" t="s">
        <v>489</v>
      </c>
      <c r="J4068" s="937" t="s">
        <v>445</v>
      </c>
      <c r="K4068" s="937" t="s">
        <v>450</v>
      </c>
      <c r="L4068" s="943" t="s">
        <v>112</v>
      </c>
      <c r="M4068" s="963" t="s">
        <v>464</v>
      </c>
      <c r="N4068" s="678">
        <f t="shared" ca="1" si="698"/>
        <v>835030.86806186172</v>
      </c>
      <c r="O4068" s="678">
        <f t="shared" ca="1" si="702"/>
        <v>347140.664174682</v>
      </c>
      <c r="P4068" s="678">
        <f t="shared" ca="1" si="702"/>
        <v>21182.867909414621</v>
      </c>
      <c r="Q4068" s="678">
        <f t="shared" ca="1" si="702"/>
        <v>244402.54367301127</v>
      </c>
      <c r="R4068" s="678">
        <f t="shared" ca="1" si="702"/>
        <v>29164.382786395559</v>
      </c>
      <c r="S4068" s="678">
        <f t="shared" ca="1" si="702"/>
        <v>694.54533015773382</v>
      </c>
      <c r="T4068" s="678">
        <f t="shared" ca="1" si="702"/>
        <v>18112.34449122072</v>
      </c>
      <c r="U4068" s="678">
        <f t="shared" ca="1" si="702"/>
        <v>0.78439992664282621</v>
      </c>
      <c r="V4068" s="678">
        <f t="shared" ca="1" si="702"/>
        <v>1116.9090561076055</v>
      </c>
      <c r="W4068" s="678">
        <f t="shared" ca="1" si="689"/>
        <v>173215.82624094549</v>
      </c>
      <c r="X4068" s="678">
        <f t="shared" ca="1" si="701"/>
        <v>0</v>
      </c>
      <c r="Y4068" s="678">
        <f t="shared" ca="1" si="701"/>
        <v>0</v>
      </c>
      <c r="Z4068" s="678">
        <f t="shared" ca="1" si="701"/>
        <v>0</v>
      </c>
      <c r="AA4068" t="str">
        <f t="shared" si="695"/>
        <v>ASR_CMS_19</v>
      </c>
      <c r="AB4068" s="957">
        <f t="shared" si="696"/>
        <v>45406</v>
      </c>
      <c r="AC4068" t="str">
        <f t="shared" si="697"/>
        <v>Unaudited</v>
      </c>
    </row>
    <row r="4069" spans="1:29" x14ac:dyDescent="0.25">
      <c r="A4069" t="s">
        <v>421</v>
      </c>
      <c r="B4069" t="s">
        <v>1380</v>
      </c>
      <c r="C4069" t="s">
        <v>1381</v>
      </c>
      <c r="D4069">
        <v>1900</v>
      </c>
      <c r="E4069" s="957">
        <v>1</v>
      </c>
      <c r="F4069" t="s">
        <v>439</v>
      </c>
      <c r="G4069" s="957">
        <v>91</v>
      </c>
      <c r="H4069" t="s">
        <v>391</v>
      </c>
      <c r="I4069" s="937" t="s">
        <v>489</v>
      </c>
      <c r="J4069" s="937" t="s">
        <v>445</v>
      </c>
      <c r="K4069" s="937" t="s">
        <v>6</v>
      </c>
      <c r="L4069" s="943" t="s">
        <v>118</v>
      </c>
      <c r="M4069" s="963" t="s">
        <v>189</v>
      </c>
      <c r="N4069" s="678">
        <f t="shared" ca="1" si="698"/>
        <v>120583.65016973723</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52773.472448589739</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5944.7408154808072</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41768.941212896738</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5530.1210955388642</v>
      </c>
      <c r="S4069" s="678">
        <f t="shared" ca="1" si="703"/>
        <v>10.588987879485289</v>
      </c>
      <c r="T4069" s="678">
        <f t="shared" ca="1" si="703"/>
        <v>2941.853149467905</v>
      </c>
      <c r="U4069" s="678">
        <f t="shared" ca="1" si="703"/>
        <v>0</v>
      </c>
      <c r="V4069" s="678">
        <f t="shared" ca="1" si="703"/>
        <v>1472.2665798555895</v>
      </c>
      <c r="W4069" s="678">
        <f t="shared" ca="1" si="689"/>
        <v>10141.665880028102</v>
      </c>
      <c r="X4069" s="678">
        <f t="shared" ca="1" si="703"/>
        <v>0</v>
      </c>
      <c r="Y4069" s="678">
        <f t="shared" ca="1" si="703"/>
        <v>0</v>
      </c>
      <c r="Z4069" s="678">
        <f t="shared" ca="1" si="703"/>
        <v>0</v>
      </c>
      <c r="AA4069" t="str">
        <f t="shared" si="695"/>
        <v>ASR_CMS_19</v>
      </c>
      <c r="AB4069" s="957">
        <f t="shared" si="696"/>
        <v>45406</v>
      </c>
      <c r="AC4069" t="str">
        <f t="shared" si="697"/>
        <v>Unaudited</v>
      </c>
    </row>
    <row r="4070" spans="1:29" x14ac:dyDescent="0.25">
      <c r="A4070" t="s">
        <v>421</v>
      </c>
      <c r="B4070" t="s">
        <v>1380</v>
      </c>
      <c r="C4070" t="s">
        <v>1381</v>
      </c>
      <c r="D4070">
        <v>1900</v>
      </c>
      <c r="E4070" s="957">
        <v>1</v>
      </c>
      <c r="F4070" t="s">
        <v>439</v>
      </c>
      <c r="G4070" s="957">
        <v>91</v>
      </c>
      <c r="H4070" t="s">
        <v>391</v>
      </c>
      <c r="I4070" s="937" t="s">
        <v>489</v>
      </c>
      <c r="J4070" s="937" t="s">
        <v>445</v>
      </c>
      <c r="K4070" s="937" t="s">
        <v>6</v>
      </c>
      <c r="L4070" s="947" t="s">
        <v>45</v>
      </c>
      <c r="M4070" s="964" t="s">
        <v>164</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ASR_CMS_19</v>
      </c>
      <c r="AB4070" s="957">
        <f t="shared" si="696"/>
        <v>45406</v>
      </c>
      <c r="AC4070" t="str">
        <f t="shared" si="697"/>
        <v>Unaudited</v>
      </c>
    </row>
    <row r="4071" spans="1:29" x14ac:dyDescent="0.25">
      <c r="A4071" t="s">
        <v>421</v>
      </c>
      <c r="B4071" t="s">
        <v>1380</v>
      </c>
      <c r="C4071" t="s">
        <v>1381</v>
      </c>
      <c r="D4071">
        <v>1900</v>
      </c>
      <c r="E4071" s="957">
        <v>1</v>
      </c>
      <c r="F4071" t="s">
        <v>439</v>
      </c>
      <c r="G4071" s="957">
        <v>91</v>
      </c>
      <c r="H4071" t="s">
        <v>391</v>
      </c>
      <c r="I4071" s="963" t="s">
        <v>489</v>
      </c>
      <c r="J4071" s="963" t="s">
        <v>445</v>
      </c>
      <c r="K4071" s="963" t="s">
        <v>6</v>
      </c>
      <c r="L4071" s="943" t="s">
        <v>46</v>
      </c>
      <c r="M4071" s="963" t="s">
        <v>165</v>
      </c>
      <c r="N4071" s="678">
        <f t="shared" ca="1" si="704"/>
        <v>7.763907700187076</v>
      </c>
      <c r="O4071" s="678">
        <f t="shared" ca="1" si="703"/>
        <v>0</v>
      </c>
      <c r="P4071" s="678">
        <f t="shared" ca="1" si="703"/>
        <v>0.31414173325601497</v>
      </c>
      <c r="Q4071" s="678">
        <f t="shared" ca="1" si="703"/>
        <v>3.116984631769661</v>
      </c>
      <c r="R4071" s="678">
        <f t="shared" ca="1" si="703"/>
        <v>3.8850937955766529</v>
      </c>
      <c r="S4071" s="678">
        <f t="shared" ca="1" si="703"/>
        <v>0</v>
      </c>
      <c r="T4071" s="678">
        <f t="shared" ca="1" si="703"/>
        <v>0</v>
      </c>
      <c r="U4071" s="678">
        <f t="shared" ca="1" si="703"/>
        <v>0</v>
      </c>
      <c r="V4071" s="678">
        <f t="shared" ca="1" si="703"/>
        <v>0</v>
      </c>
      <c r="W4071" s="678">
        <f t="shared" ca="1" si="703"/>
        <v>0.44768753958474716</v>
      </c>
      <c r="X4071" s="678">
        <f t="shared" ca="1" si="703"/>
        <v>0</v>
      </c>
      <c r="Y4071" s="678">
        <f t="shared" ca="1" si="703"/>
        <v>0</v>
      </c>
      <c r="Z4071" s="678">
        <f t="shared" ca="1" si="703"/>
        <v>0</v>
      </c>
      <c r="AA4071" t="str">
        <f t="shared" si="695"/>
        <v>ASR_CMS_19</v>
      </c>
      <c r="AB4071" s="957">
        <f t="shared" si="696"/>
        <v>45406</v>
      </c>
      <c r="AC4071" t="str">
        <f t="shared" si="697"/>
        <v>Unaudited</v>
      </c>
    </row>
    <row r="4072" spans="1:29" x14ac:dyDescent="0.25">
      <c r="A4072" t="s">
        <v>421</v>
      </c>
      <c r="B4072" t="s">
        <v>1380</v>
      </c>
      <c r="C4072" t="s">
        <v>1381</v>
      </c>
      <c r="D4072">
        <v>1900</v>
      </c>
      <c r="E4072" s="957">
        <v>1</v>
      </c>
      <c r="F4072" t="s">
        <v>439</v>
      </c>
      <c r="G4072" s="957">
        <v>91</v>
      </c>
      <c r="H4072" t="s">
        <v>391</v>
      </c>
      <c r="I4072" s="937" t="s">
        <v>489</v>
      </c>
      <c r="J4072" s="937" t="s">
        <v>445</v>
      </c>
      <c r="K4072" s="937" t="s">
        <v>6</v>
      </c>
      <c r="L4072" s="937" t="s">
        <v>166</v>
      </c>
      <c r="M4072" s="962" t="s">
        <v>462</v>
      </c>
      <c r="N4072" s="678">
        <f t="shared" ca="1" si="704"/>
        <v>544437.88764495368</v>
      </c>
      <c r="O4072" s="678">
        <f t="shared" ca="1" si="703"/>
        <v>226334.78251839743</v>
      </c>
      <c r="P4072" s="678">
        <f t="shared" ca="1" si="703"/>
        <v>13811.173095470993</v>
      </c>
      <c r="Q4072" s="678">
        <f t="shared" ca="1" si="703"/>
        <v>159349.80334467124</v>
      </c>
      <c r="R4072" s="678">
        <f t="shared" ca="1" si="703"/>
        <v>19015.099400514304</v>
      </c>
      <c r="S4072" s="678">
        <f t="shared" ca="1" si="703"/>
        <v>452.8416935081853</v>
      </c>
      <c r="T4072" s="678">
        <f t="shared" ca="1" si="703"/>
        <v>11809.20005746109</v>
      </c>
      <c r="U4072" s="678">
        <f t="shared" ca="1" si="703"/>
        <v>0.51142664955786898</v>
      </c>
      <c r="V4072" s="678">
        <f t="shared" ca="1" si="703"/>
        <v>728.22171066578426</v>
      </c>
      <c r="W4072" s="678">
        <f t="shared" ca="1" si="703"/>
        <v>112936.25439761499</v>
      </c>
      <c r="X4072" s="678">
        <f t="shared" ca="1" si="703"/>
        <v>0</v>
      </c>
      <c r="Y4072" s="678">
        <f t="shared" ca="1" si="703"/>
        <v>0</v>
      </c>
      <c r="Z4072" s="678">
        <f t="shared" ca="1" si="703"/>
        <v>0</v>
      </c>
      <c r="AA4072" t="str">
        <f t="shared" si="695"/>
        <v>ASR_CMS_19</v>
      </c>
      <c r="AB4072" s="957">
        <f t="shared" si="696"/>
        <v>45406</v>
      </c>
      <c r="AC4072" t="str">
        <f t="shared" si="697"/>
        <v>Unaudited</v>
      </c>
    </row>
    <row r="4073" spans="1:29" x14ac:dyDescent="0.25">
      <c r="A4073" t="s">
        <v>421</v>
      </c>
      <c r="B4073" t="s">
        <v>1380</v>
      </c>
      <c r="C4073" t="s">
        <v>1381</v>
      </c>
      <c r="D4073">
        <v>1900</v>
      </c>
      <c r="E4073" s="957">
        <v>1</v>
      </c>
      <c r="F4073" t="s">
        <v>439</v>
      </c>
      <c r="G4073" s="957">
        <v>91</v>
      </c>
      <c r="H4073" t="s">
        <v>391</v>
      </c>
      <c r="I4073" s="937" t="s">
        <v>489</v>
      </c>
      <c r="J4073" s="937" t="s">
        <v>445</v>
      </c>
      <c r="K4073" s="937" t="s">
        <v>435</v>
      </c>
      <c r="L4073" s="937" t="s">
        <v>121</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ASR_CMS_19</v>
      </c>
      <c r="AB4073" s="957">
        <f t="shared" si="696"/>
        <v>45406</v>
      </c>
      <c r="AC4073" t="str">
        <f t="shared" si="697"/>
        <v>Unaudited</v>
      </c>
    </row>
    <row r="4074" spans="1:29" x14ac:dyDescent="0.25">
      <c r="A4074" t="s">
        <v>421</v>
      </c>
      <c r="B4074" t="s">
        <v>1380</v>
      </c>
      <c r="C4074" t="s">
        <v>1381</v>
      </c>
      <c r="D4074">
        <v>1900</v>
      </c>
      <c r="E4074" s="957">
        <v>1</v>
      </c>
      <c r="F4074" t="s">
        <v>439</v>
      </c>
      <c r="G4074" s="957">
        <v>91</v>
      </c>
      <c r="H4074" t="s">
        <v>391</v>
      </c>
      <c r="I4074" s="937" t="s">
        <v>489</v>
      </c>
      <c r="J4074" s="937" t="s">
        <v>445</v>
      </c>
      <c r="K4074" s="937" t="s">
        <v>435</v>
      </c>
      <c r="L4074" s="937" t="s">
        <v>938</v>
      </c>
      <c r="M4074" s="962" t="s">
        <v>930</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ASR_CMS_19</v>
      </c>
      <c r="AB4074" s="957">
        <f t="shared" si="696"/>
        <v>45406</v>
      </c>
      <c r="AC4074" t="str">
        <f t="shared" si="697"/>
        <v>Unaudited</v>
      </c>
    </row>
    <row r="4075" spans="1:29" x14ac:dyDescent="0.25">
      <c r="A4075" t="s">
        <v>421</v>
      </c>
      <c r="B4075" t="s">
        <v>1380</v>
      </c>
      <c r="C4075" t="s">
        <v>1381</v>
      </c>
      <c r="D4075">
        <v>1900</v>
      </c>
      <c r="E4075" s="957">
        <v>1</v>
      </c>
      <c r="F4075" t="s">
        <v>439</v>
      </c>
      <c r="G4075" s="957">
        <v>91</v>
      </c>
      <c r="H4075" t="s">
        <v>391</v>
      </c>
      <c r="I4075" s="937" t="s">
        <v>489</v>
      </c>
      <c r="J4075" s="937" t="s">
        <v>445</v>
      </c>
      <c r="K4075" s="937" t="s">
        <v>435</v>
      </c>
      <c r="L4075" s="945" t="s">
        <v>168</v>
      </c>
      <c r="M4075" s="960" t="s">
        <v>40</v>
      </c>
      <c r="N4075" s="678">
        <f t="shared" ca="1" si="704"/>
        <v>1959.8659884760887</v>
      </c>
      <c r="O4075" s="678">
        <f t="shared" ca="1" si="703"/>
        <v>1302.5089200203001</v>
      </c>
      <c r="P4075" s="678">
        <f t="shared" ca="1" si="703"/>
        <v>81.638379622151731</v>
      </c>
      <c r="Q4075" s="678">
        <f t="shared" ca="1" si="703"/>
        <v>463.32970999653338</v>
      </c>
      <c r="R4075" s="678">
        <f t="shared" ca="1" si="703"/>
        <v>53.551425707812029</v>
      </c>
      <c r="S4075" s="678">
        <f t="shared" ca="1" si="703"/>
        <v>1.3340612323005945</v>
      </c>
      <c r="T4075" s="678">
        <f t="shared" ca="1" si="703"/>
        <v>31.444927166958095</v>
      </c>
      <c r="U4075" s="678">
        <f t="shared" ca="1" si="703"/>
        <v>0.11600532454787778</v>
      </c>
      <c r="V4075" s="678">
        <f t="shared" ca="1" si="703"/>
        <v>5.8292675585308587</v>
      </c>
      <c r="W4075" s="678">
        <f t="shared" ca="1" si="703"/>
        <v>20.113291846954077</v>
      </c>
      <c r="X4075" s="678">
        <f t="shared" ca="1" si="703"/>
        <v>0</v>
      </c>
      <c r="Y4075" s="678">
        <f t="shared" ca="1" si="703"/>
        <v>0</v>
      </c>
      <c r="Z4075" s="678">
        <f t="shared" ca="1" si="703"/>
        <v>0</v>
      </c>
      <c r="AA4075" t="str">
        <f t="shared" si="695"/>
        <v>ASR_CMS_19</v>
      </c>
      <c r="AB4075" s="957">
        <f t="shared" si="696"/>
        <v>45406</v>
      </c>
      <c r="AC4075" t="str">
        <f t="shared" si="697"/>
        <v>Unaudited</v>
      </c>
    </row>
    <row r="4076" spans="1:29" x14ac:dyDescent="0.25">
      <c r="A4076" t="s">
        <v>421</v>
      </c>
      <c r="B4076" t="s">
        <v>1380</v>
      </c>
      <c r="C4076" t="s">
        <v>1381</v>
      </c>
      <c r="D4076">
        <v>1900</v>
      </c>
      <c r="E4076" s="957">
        <v>1</v>
      </c>
      <c r="F4076" t="s">
        <v>439</v>
      </c>
      <c r="G4076" s="957">
        <v>91</v>
      </c>
      <c r="H4076" t="s">
        <v>391</v>
      </c>
      <c r="I4076" s="962" t="s">
        <v>489</v>
      </c>
      <c r="J4076" s="962" t="s">
        <v>445</v>
      </c>
      <c r="K4076" s="962" t="s">
        <v>435</v>
      </c>
      <c r="L4076" s="937" t="s">
        <v>169</v>
      </c>
      <c r="M4076" s="962" t="s">
        <v>330</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ASR_CMS_19</v>
      </c>
      <c r="AB4076" s="957">
        <f t="shared" si="696"/>
        <v>45406</v>
      </c>
      <c r="AC4076" t="str">
        <f t="shared" si="697"/>
        <v>Unaudited</v>
      </c>
    </row>
    <row r="4077" spans="1:29" x14ac:dyDescent="0.25">
      <c r="A4077" t="s">
        <v>421</v>
      </c>
      <c r="B4077" t="s">
        <v>1380</v>
      </c>
      <c r="C4077" t="s">
        <v>1381</v>
      </c>
      <c r="D4077">
        <v>1900</v>
      </c>
      <c r="E4077" s="957">
        <v>1</v>
      </c>
      <c r="F4077" t="s">
        <v>439</v>
      </c>
      <c r="G4077" s="957">
        <v>91</v>
      </c>
      <c r="H4077" t="s">
        <v>391</v>
      </c>
      <c r="I4077" s="937" t="s">
        <v>489</v>
      </c>
      <c r="J4077" s="937" t="s">
        <v>451</v>
      </c>
      <c r="K4077" s="937" t="s">
        <v>436</v>
      </c>
      <c r="L4077" s="937" t="s">
        <v>122</v>
      </c>
      <c r="M4077" s="962" t="s">
        <v>27</v>
      </c>
      <c r="N4077" s="678">
        <f t="shared" ca="1" si="704"/>
        <v>6657510.0874551721</v>
      </c>
      <c r="O4077" s="678">
        <f t="shared" ca="1" si="703"/>
        <v>146.7865257138053</v>
      </c>
      <c r="P4077" s="678">
        <f t="shared" ca="1" si="703"/>
        <v>6657363.3009294579</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ASR_CMS_19</v>
      </c>
      <c r="AB4077" s="957">
        <f t="shared" si="696"/>
        <v>45406</v>
      </c>
      <c r="AC4077" t="str">
        <f t="shared" si="697"/>
        <v>Unaudited</v>
      </c>
    </row>
    <row r="4078" spans="1:29" x14ac:dyDescent="0.25">
      <c r="A4078" t="s">
        <v>421</v>
      </c>
      <c r="B4078" t="s">
        <v>1380</v>
      </c>
      <c r="C4078" t="s">
        <v>1381</v>
      </c>
      <c r="D4078">
        <v>1900</v>
      </c>
      <c r="E4078" s="957">
        <v>1</v>
      </c>
      <c r="F4078" t="s">
        <v>439</v>
      </c>
      <c r="G4078" s="957">
        <v>91</v>
      </c>
      <c r="H4078" t="s">
        <v>391</v>
      </c>
      <c r="I4078" s="937" t="s">
        <v>489</v>
      </c>
      <c r="J4078" s="937" t="s">
        <v>451</v>
      </c>
      <c r="K4078" s="937" t="s">
        <v>436</v>
      </c>
      <c r="L4078" s="937" t="s">
        <v>123</v>
      </c>
      <c r="M4078" s="962" t="s">
        <v>98</v>
      </c>
      <c r="N4078" s="678">
        <f t="shared" ca="1" si="704"/>
        <v>830175.51474830904</v>
      </c>
      <c r="O4078" s="678">
        <f t="shared" ca="1" si="703"/>
        <v>76317.474619193541</v>
      </c>
      <c r="P4078" s="678">
        <f t="shared" ca="1" si="703"/>
        <v>753858.04012911546</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ASR_CMS_19</v>
      </c>
      <c r="AB4078" s="957">
        <f t="shared" si="696"/>
        <v>45406</v>
      </c>
      <c r="AC4078" t="str">
        <f t="shared" si="697"/>
        <v>Unaudited</v>
      </c>
    </row>
    <row r="4079" spans="1:29" x14ac:dyDescent="0.25">
      <c r="A4079" t="s">
        <v>421</v>
      </c>
      <c r="B4079" t="s">
        <v>1380</v>
      </c>
      <c r="C4079" t="s">
        <v>1381</v>
      </c>
      <c r="D4079">
        <v>1900</v>
      </c>
      <c r="E4079" s="957">
        <v>1</v>
      </c>
      <c r="F4079" t="s">
        <v>439</v>
      </c>
      <c r="G4079" s="957">
        <v>91</v>
      </c>
      <c r="H4079" t="s">
        <v>391</v>
      </c>
      <c r="I4079" s="937" t="s">
        <v>489</v>
      </c>
      <c r="J4079" s="937" t="s">
        <v>451</v>
      </c>
      <c r="K4079" s="937" t="s">
        <v>436</v>
      </c>
      <c r="L4079" s="937" t="s">
        <v>124</v>
      </c>
      <c r="M4079" s="962" t="s">
        <v>99</v>
      </c>
      <c r="N4079" s="678">
        <f t="shared" ca="1" si="704"/>
        <v>673938.14127984561</v>
      </c>
      <c r="O4079" s="678">
        <f t="shared" ca="1" si="703"/>
        <v>121762.34444316408</v>
      </c>
      <c r="P4079" s="678">
        <f t="shared" ca="1" si="703"/>
        <v>552175.79683668155</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ASR_CMS_19</v>
      </c>
      <c r="AB4079" s="957">
        <f t="shared" si="696"/>
        <v>45406</v>
      </c>
      <c r="AC4079" t="str">
        <f t="shared" si="697"/>
        <v>Unaudited</v>
      </c>
    </row>
    <row r="4080" spans="1:29" x14ac:dyDescent="0.25">
      <c r="A4080" t="s">
        <v>421</v>
      </c>
      <c r="B4080" t="s">
        <v>1380</v>
      </c>
      <c r="C4080" t="s">
        <v>1381</v>
      </c>
      <c r="D4080">
        <v>1900</v>
      </c>
      <c r="E4080" s="957">
        <v>1</v>
      </c>
      <c r="F4080" t="s">
        <v>439</v>
      </c>
      <c r="G4080" s="957">
        <v>91</v>
      </c>
      <c r="H4080" t="s">
        <v>391</v>
      </c>
      <c r="I4080" s="937" t="s">
        <v>489</v>
      </c>
      <c r="J4080" s="937" t="s">
        <v>451</v>
      </c>
      <c r="K4080" s="937" t="s">
        <v>436</v>
      </c>
      <c r="L4080" s="945" t="s">
        <v>125</v>
      </c>
      <c r="M4080" s="960" t="s">
        <v>100</v>
      </c>
      <c r="N4080" s="678">
        <f t="shared" ca="1" si="704"/>
        <v>39922.888197217086</v>
      </c>
      <c r="O4080" s="678">
        <f t="shared" ca="1" si="703"/>
        <v>37153.930149386979</v>
      </c>
      <c r="P4080" s="678">
        <f t="shared" ca="1" si="703"/>
        <v>2768.958047830105</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ASR_CMS_19</v>
      </c>
      <c r="AB4080" s="957">
        <f t="shared" si="696"/>
        <v>45406</v>
      </c>
      <c r="AC4080" t="str">
        <f t="shared" si="697"/>
        <v>Unaudited</v>
      </c>
    </row>
    <row r="4081" spans="1:29" x14ac:dyDescent="0.25">
      <c r="A4081" t="s">
        <v>421</v>
      </c>
      <c r="B4081" t="s">
        <v>1380</v>
      </c>
      <c r="C4081" t="s">
        <v>1381</v>
      </c>
      <c r="D4081">
        <v>1900</v>
      </c>
      <c r="E4081" s="957">
        <v>1</v>
      </c>
      <c r="F4081" t="s">
        <v>439</v>
      </c>
      <c r="G4081" s="957">
        <v>91</v>
      </c>
      <c r="H4081" t="s">
        <v>391</v>
      </c>
      <c r="I4081" s="962" t="s">
        <v>489</v>
      </c>
      <c r="J4081" s="962" t="s">
        <v>451</v>
      </c>
      <c r="K4081" s="962" t="s">
        <v>436</v>
      </c>
      <c r="L4081" s="937" t="s">
        <v>126</v>
      </c>
      <c r="M4081" s="962" t="s">
        <v>101</v>
      </c>
      <c r="N4081" s="678">
        <f t="shared" ca="1" si="704"/>
        <v>827705.72004017152</v>
      </c>
      <c r="O4081" s="678">
        <f t="shared" ca="1" si="703"/>
        <v>132120.20210596325</v>
      </c>
      <c r="P4081" s="678">
        <f t="shared" ca="1" si="703"/>
        <v>695585.51793420827</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ASR_CMS_19</v>
      </c>
      <c r="AB4081" s="957">
        <f t="shared" si="696"/>
        <v>45406</v>
      </c>
      <c r="AC4081" t="str">
        <f t="shared" si="697"/>
        <v>Unaudited</v>
      </c>
    </row>
    <row r="4082" spans="1:29" x14ac:dyDescent="0.25">
      <c r="A4082" t="s">
        <v>421</v>
      </c>
      <c r="B4082" t="s">
        <v>1380</v>
      </c>
      <c r="C4082" t="s">
        <v>1381</v>
      </c>
      <c r="D4082">
        <v>1900</v>
      </c>
      <c r="E4082" s="957">
        <v>1</v>
      </c>
      <c r="F4082" t="s">
        <v>439</v>
      </c>
      <c r="G4082" s="957">
        <v>91</v>
      </c>
      <c r="H4082" t="s">
        <v>391</v>
      </c>
      <c r="I4082" s="937" t="s">
        <v>489</v>
      </c>
      <c r="J4082" s="937" t="s">
        <v>451</v>
      </c>
      <c r="K4082" s="937" t="s">
        <v>436</v>
      </c>
      <c r="L4082" s="937" t="s">
        <v>127</v>
      </c>
      <c r="M4082" s="962" t="s">
        <v>28</v>
      </c>
      <c r="N4082" s="678">
        <f t="shared" ca="1" si="704"/>
        <v>38367.356898536862</v>
      </c>
      <c r="O4082" s="678">
        <f t="shared" ca="1" si="703"/>
        <v>38367.356898536862</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ASR_CMS_19</v>
      </c>
      <c r="AB4082" s="957">
        <f t="shared" si="696"/>
        <v>45406</v>
      </c>
      <c r="AC4082" t="str">
        <f t="shared" si="697"/>
        <v>Unaudited</v>
      </c>
    </row>
    <row r="4083" spans="1:29" x14ac:dyDescent="0.25">
      <c r="A4083" t="s">
        <v>421</v>
      </c>
      <c r="B4083" t="s">
        <v>1380</v>
      </c>
      <c r="C4083" t="s">
        <v>1381</v>
      </c>
      <c r="D4083">
        <v>1900</v>
      </c>
      <c r="E4083" s="957">
        <v>1</v>
      </c>
      <c r="F4083" t="s">
        <v>439</v>
      </c>
      <c r="G4083" s="957">
        <v>91</v>
      </c>
      <c r="H4083" t="s">
        <v>391</v>
      </c>
      <c r="I4083" s="937" t="s">
        <v>489</v>
      </c>
      <c r="J4083" s="937" t="s">
        <v>437</v>
      </c>
      <c r="K4083" s="937" t="s">
        <v>437</v>
      </c>
      <c r="L4083" s="937" t="s">
        <v>129</v>
      </c>
      <c r="M4083" s="962" t="s">
        <v>327</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ASR_CMS_19</v>
      </c>
      <c r="AB4083" s="957">
        <f t="shared" si="696"/>
        <v>45406</v>
      </c>
      <c r="AC4083" t="str">
        <f t="shared" si="697"/>
        <v>Unaudited</v>
      </c>
    </row>
    <row r="4084" spans="1:29" x14ac:dyDescent="0.25">
      <c r="A4084" t="s">
        <v>421</v>
      </c>
      <c r="B4084" t="s">
        <v>1380</v>
      </c>
      <c r="C4084" t="s">
        <v>1381</v>
      </c>
      <c r="D4084">
        <v>1900</v>
      </c>
      <c r="E4084" s="957">
        <v>1</v>
      </c>
      <c r="F4084" t="s">
        <v>439</v>
      </c>
      <c r="G4084" s="957">
        <v>91</v>
      </c>
      <c r="H4084" t="s">
        <v>391</v>
      </c>
      <c r="I4084" s="937" t="s">
        <v>489</v>
      </c>
      <c r="J4084" s="937" t="s">
        <v>437</v>
      </c>
      <c r="K4084" s="937" t="s">
        <v>437</v>
      </c>
      <c r="L4084" s="937" t="s">
        <v>130</v>
      </c>
      <c r="M4084" s="962" t="s">
        <v>326</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ASR_CMS_19</v>
      </c>
      <c r="AB4084" s="957">
        <f t="shared" si="696"/>
        <v>45406</v>
      </c>
      <c r="AC4084" t="str">
        <f t="shared" si="697"/>
        <v>Unaudited</v>
      </c>
    </row>
    <row r="4085" spans="1:29" ht="30" x14ac:dyDescent="0.25">
      <c r="A4085" t="s">
        <v>421</v>
      </c>
      <c r="B4085" t="s">
        <v>1380</v>
      </c>
      <c r="C4085" t="s">
        <v>1381</v>
      </c>
      <c r="D4085">
        <v>1900</v>
      </c>
      <c r="E4085" s="957">
        <v>1</v>
      </c>
      <c r="F4085" t="s">
        <v>439</v>
      </c>
      <c r="G4085" s="957">
        <v>91</v>
      </c>
      <c r="H4085" t="s">
        <v>391</v>
      </c>
      <c r="I4085" s="937" t="s">
        <v>489</v>
      </c>
      <c r="J4085" s="937" t="s">
        <v>437</v>
      </c>
      <c r="K4085" s="937" t="s">
        <v>437</v>
      </c>
      <c r="L4085" s="945" t="s">
        <v>131</v>
      </c>
      <c r="M4085" s="960" t="s">
        <v>180</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ASR_CMS_19</v>
      </c>
      <c r="AB4085" s="957">
        <f t="shared" si="696"/>
        <v>45406</v>
      </c>
      <c r="AC4085" t="str">
        <f t="shared" si="697"/>
        <v>Unaudited</v>
      </c>
    </row>
    <row r="4086" spans="1:29" x14ac:dyDescent="0.25">
      <c r="A4086" t="s">
        <v>421</v>
      </c>
      <c r="B4086" t="s">
        <v>1380</v>
      </c>
      <c r="C4086" t="s">
        <v>1381</v>
      </c>
      <c r="D4086">
        <v>1900</v>
      </c>
      <c r="E4086" s="957">
        <v>1</v>
      </c>
      <c r="F4086" t="s">
        <v>439</v>
      </c>
      <c r="G4086" s="957">
        <v>91</v>
      </c>
      <c r="H4086" t="s">
        <v>391</v>
      </c>
      <c r="I4086" s="962" t="s">
        <v>489</v>
      </c>
      <c r="J4086" s="962" t="s">
        <v>437</v>
      </c>
      <c r="K4086" s="962" t="s">
        <v>437</v>
      </c>
      <c r="L4086" s="937" t="s">
        <v>132</v>
      </c>
      <c r="M4086" s="962" t="s">
        <v>495</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ASR_CMS_19</v>
      </c>
      <c r="AB4086" s="957">
        <f t="shared" si="696"/>
        <v>45406</v>
      </c>
      <c r="AC4086" t="str">
        <f t="shared" si="697"/>
        <v>Unaudited</v>
      </c>
    </row>
    <row r="4087" spans="1:29" x14ac:dyDescent="0.25">
      <c r="A4087" t="s">
        <v>421</v>
      </c>
      <c r="B4087" t="s">
        <v>1380</v>
      </c>
      <c r="C4087" t="s">
        <v>1381</v>
      </c>
      <c r="D4087">
        <v>1900</v>
      </c>
      <c r="E4087" s="957">
        <v>1</v>
      </c>
      <c r="F4087" t="s">
        <v>439</v>
      </c>
      <c r="G4087" s="957">
        <v>91</v>
      </c>
      <c r="H4087" t="s">
        <v>391</v>
      </c>
      <c r="I4087" s="937" t="s">
        <v>489</v>
      </c>
      <c r="J4087" s="937" t="s">
        <v>437</v>
      </c>
      <c r="K4087" s="937" t="s">
        <v>437</v>
      </c>
      <c r="L4087" s="937" t="s">
        <v>133</v>
      </c>
      <c r="M4087" s="962" t="s">
        <v>496</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ASR_CMS_19</v>
      </c>
      <c r="AB4087" s="957">
        <f t="shared" si="696"/>
        <v>45406</v>
      </c>
      <c r="AC4087" t="str">
        <f t="shared" si="697"/>
        <v>Unaudited</v>
      </c>
    </row>
    <row r="4088" spans="1:29" x14ac:dyDescent="0.25">
      <c r="A4088" t="s">
        <v>421</v>
      </c>
      <c r="B4088" t="s">
        <v>1380</v>
      </c>
      <c r="C4088" t="s">
        <v>1381</v>
      </c>
      <c r="D4088">
        <v>1900</v>
      </c>
      <c r="E4088" s="957">
        <v>1</v>
      </c>
      <c r="F4088" t="s">
        <v>439</v>
      </c>
      <c r="G4088" s="957">
        <v>91</v>
      </c>
      <c r="H4088" t="s">
        <v>391</v>
      </c>
      <c r="I4088" s="937" t="s">
        <v>489</v>
      </c>
      <c r="J4088" s="937" t="s">
        <v>437</v>
      </c>
      <c r="K4088" s="937" t="s">
        <v>437</v>
      </c>
      <c r="L4088" s="937" t="s">
        <v>134</v>
      </c>
      <c r="M4088" s="962" t="s">
        <v>497</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ASR_CMS_19</v>
      </c>
      <c r="AB4088" s="957">
        <f t="shared" si="696"/>
        <v>45406</v>
      </c>
      <c r="AC4088" t="str">
        <f t="shared" si="697"/>
        <v>Unaudited</v>
      </c>
    </row>
    <row r="4089" spans="1:29" x14ac:dyDescent="0.25">
      <c r="A4089" t="s">
        <v>421</v>
      </c>
      <c r="B4089" t="s">
        <v>1380</v>
      </c>
      <c r="C4089" t="s">
        <v>1381</v>
      </c>
      <c r="D4089">
        <v>1900</v>
      </c>
      <c r="E4089" s="957">
        <v>1</v>
      </c>
      <c r="F4089" t="s">
        <v>439</v>
      </c>
      <c r="G4089" s="957">
        <v>91</v>
      </c>
      <c r="H4089" t="s">
        <v>391</v>
      </c>
      <c r="I4089" s="937" t="s">
        <v>490</v>
      </c>
      <c r="J4089" s="937" t="s">
        <v>26</v>
      </c>
      <c r="K4089" s="937" t="s">
        <v>26</v>
      </c>
      <c r="L4089" s="937" t="s">
        <v>270</v>
      </c>
      <c r="M4089" s="962" t="s">
        <v>26</v>
      </c>
      <c r="N4089" s="678">
        <f t="shared" ca="1" si="704"/>
        <v>446088.98316493299</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ASR_CMS_19</v>
      </c>
      <c r="AB4089" s="957">
        <f t="shared" si="696"/>
        <v>45406</v>
      </c>
      <c r="AC4089" t="str">
        <f t="shared" si="697"/>
        <v>Unaudited</v>
      </c>
    </row>
    <row r="4090" spans="1:29" x14ac:dyDescent="0.25">
      <c r="A4090" t="s">
        <v>421</v>
      </c>
      <c r="B4090" t="s">
        <v>1380</v>
      </c>
      <c r="C4090" t="s">
        <v>1381</v>
      </c>
      <c r="D4090">
        <v>1900</v>
      </c>
      <c r="E4090" s="957">
        <v>1</v>
      </c>
      <c r="F4090" t="s">
        <v>440</v>
      </c>
      <c r="G4090" s="957">
        <v>182</v>
      </c>
      <c r="H4090" t="s">
        <v>391</v>
      </c>
      <c r="I4090" s="937" t="s">
        <v>433</v>
      </c>
      <c r="J4090" s="937" t="s">
        <v>433</v>
      </c>
      <c r="K4090" s="937" t="s">
        <v>433</v>
      </c>
      <c r="L4090" s="937"/>
      <c r="M4090" s="962" t="s">
        <v>433</v>
      </c>
      <c r="N4090" s="678">
        <f t="shared" ca="1" si="704"/>
        <v>69372.009677417998</v>
      </c>
      <c r="O4090" s="678">
        <f t="shared" ca="1" si="704"/>
        <v>46236.095698923004</v>
      </c>
      <c r="P4090" s="678">
        <f t="shared" ca="1" si="704"/>
        <v>2846.8860215059999</v>
      </c>
      <c r="Q4090" s="678">
        <f t="shared" ca="1" si="704"/>
        <v>16287.199999999</v>
      </c>
      <c r="R4090" s="678">
        <f t="shared" ca="1" si="704"/>
        <v>1910.9</v>
      </c>
      <c r="S4090" s="678">
        <f t="shared" ca="1" si="704"/>
        <v>46</v>
      </c>
      <c r="T4090" s="678">
        <f t="shared" ca="1" si="704"/>
        <v>1140.5666666669999</v>
      </c>
      <c r="U4090" s="678">
        <f t="shared" ca="1" si="704"/>
        <v>4</v>
      </c>
      <c r="V4090" s="678">
        <f t="shared" ca="1" si="704"/>
        <v>196</v>
      </c>
      <c r="W4090" s="678">
        <f t="shared" ca="1" si="705"/>
        <v>704.36129032300005</v>
      </c>
      <c r="X4090" s="678">
        <f t="shared" ca="1" si="704"/>
        <v>0</v>
      </c>
      <c r="Y4090" s="678">
        <f t="shared" ca="1" si="704"/>
        <v>0</v>
      </c>
      <c r="Z4090" s="678">
        <f t="shared" ca="1" si="704"/>
        <v>0</v>
      </c>
      <c r="AA4090" t="str">
        <f t="shared" si="695"/>
        <v>ASR_CMS_19</v>
      </c>
      <c r="AB4090" s="957">
        <f t="shared" si="696"/>
        <v>45406</v>
      </c>
      <c r="AC4090" t="str">
        <f t="shared" si="697"/>
        <v>Unaudited</v>
      </c>
    </row>
    <row r="4091" spans="1:29" x14ac:dyDescent="0.25">
      <c r="A4091" t="s">
        <v>421</v>
      </c>
      <c r="B4091" t="s">
        <v>1380</v>
      </c>
      <c r="C4091" t="s">
        <v>1381</v>
      </c>
      <c r="D4091">
        <v>1900</v>
      </c>
      <c r="E4091" s="957">
        <v>1</v>
      </c>
      <c r="F4091" t="s">
        <v>440</v>
      </c>
      <c r="G4091" s="957">
        <v>182</v>
      </c>
      <c r="H4091" t="s">
        <v>391</v>
      </c>
      <c r="I4091" s="937" t="s">
        <v>488</v>
      </c>
      <c r="J4091" s="937" t="s">
        <v>12</v>
      </c>
      <c r="K4091" s="937" t="s">
        <v>12</v>
      </c>
      <c r="L4091" s="937">
        <v>1.1000000000000001</v>
      </c>
      <c r="M4091" s="962" t="s">
        <v>12</v>
      </c>
      <c r="N4091" s="678">
        <f t="shared" ca="1" si="704"/>
        <v>117230104.63584754</v>
      </c>
      <c r="O4091" s="678">
        <f t="shared" ca="1" si="704"/>
        <v>64208320.639795996</v>
      </c>
      <c r="P4091" s="678">
        <f t="shared" ca="1" si="704"/>
        <v>3953799.5117733814</v>
      </c>
      <c r="Q4091" s="678">
        <f t="shared" ca="1" si="704"/>
        <v>22614115.166742776</v>
      </c>
      <c r="R4091" s="678">
        <f t="shared" ca="1" si="704"/>
        <v>2653167.0189700425</v>
      </c>
      <c r="S4091" s="678">
        <f t="shared" ca="1" si="704"/>
        <v>63892.718292322963</v>
      </c>
      <c r="T4091" s="678">
        <f t="shared" ca="1" si="704"/>
        <v>1583551.5021476648</v>
      </c>
      <c r="U4091" s="678">
        <f t="shared" ca="1" si="704"/>
        <v>5565.6880348011273</v>
      </c>
      <c r="V4091" s="678">
        <f t="shared" ca="1" si="704"/>
        <v>272165.87947626633</v>
      </c>
      <c r="W4091" s="678">
        <f t="shared" ca="1" si="705"/>
        <v>21875526.510614295</v>
      </c>
      <c r="X4091" s="678">
        <f t="shared" ca="1" si="704"/>
        <v>0</v>
      </c>
      <c r="Y4091" s="678">
        <f t="shared" ca="1" si="704"/>
        <v>0</v>
      </c>
      <c r="Z4091" s="678">
        <f t="shared" ca="1" si="704"/>
        <v>0</v>
      </c>
      <c r="AA4091" t="str">
        <f t="shared" si="695"/>
        <v>ASR_CMS_19</v>
      </c>
      <c r="AB4091" s="957">
        <f t="shared" si="696"/>
        <v>45406</v>
      </c>
      <c r="AC4091" t="str">
        <f t="shared" si="697"/>
        <v>Unaudited</v>
      </c>
    </row>
    <row r="4092" spans="1:29" x14ac:dyDescent="0.25">
      <c r="A4092" t="s">
        <v>421</v>
      </c>
      <c r="B4092" t="s">
        <v>1380</v>
      </c>
      <c r="C4092" t="s">
        <v>1381</v>
      </c>
      <c r="D4092">
        <v>1900</v>
      </c>
      <c r="E4092" s="957">
        <v>1</v>
      </c>
      <c r="F4092" t="s">
        <v>440</v>
      </c>
      <c r="G4092" s="957">
        <v>182</v>
      </c>
      <c r="H4092" t="s">
        <v>391</v>
      </c>
      <c r="I4092" s="937" t="s">
        <v>488</v>
      </c>
      <c r="J4092" s="937" t="s">
        <v>12</v>
      </c>
      <c r="K4092" s="937" t="s">
        <v>1323</v>
      </c>
      <c r="L4092" s="937" t="s">
        <v>1314</v>
      </c>
      <c r="M4092" s="962" t="s">
        <v>1323</v>
      </c>
      <c r="N4092" s="678">
        <f t="shared" ca="1" si="704"/>
        <v>1775387.1775858602</v>
      </c>
      <c r="O4092" s="678">
        <f t="shared" ca="1" si="704"/>
        <v>969189.59668415342</v>
      </c>
      <c r="P4092" s="678">
        <f t="shared" ca="1" si="704"/>
        <v>58739.707497019321</v>
      </c>
      <c r="Q4092" s="678">
        <f t="shared" ca="1" si="704"/>
        <v>353388.95890364383</v>
      </c>
      <c r="R4092" s="678">
        <f t="shared" ca="1" si="704"/>
        <v>41580.859868178231</v>
      </c>
      <c r="S4092" s="678">
        <f t="shared" ca="1" si="704"/>
        <v>927.58837899932598</v>
      </c>
      <c r="T4092" s="678">
        <f t="shared" ca="1" si="704"/>
        <v>24983.205966020876</v>
      </c>
      <c r="U4092" s="678">
        <f t="shared" ca="1" si="704"/>
        <v>51.375577956639169</v>
      </c>
      <c r="V4092" s="678">
        <f t="shared" ca="1" si="704"/>
        <v>4169.4644833297643</v>
      </c>
      <c r="W4092" s="678">
        <f t="shared" ca="1" si="705"/>
        <v>322356.42022655881</v>
      </c>
      <c r="X4092" s="678">
        <f t="shared" ca="1" si="704"/>
        <v>0</v>
      </c>
      <c r="Y4092" s="678">
        <f t="shared" ca="1" si="704"/>
        <v>0</v>
      </c>
      <c r="Z4092" s="678">
        <f t="shared" ca="1" si="704"/>
        <v>0</v>
      </c>
      <c r="AA4092" t="str">
        <f t="shared" si="695"/>
        <v>ASR_CMS_19</v>
      </c>
      <c r="AB4092" s="957">
        <f t="shared" si="696"/>
        <v>45406</v>
      </c>
      <c r="AC4092" t="str">
        <f t="shared" si="697"/>
        <v>Unaudited</v>
      </c>
    </row>
    <row r="4093" spans="1:29" x14ac:dyDescent="0.25">
      <c r="A4093" t="s">
        <v>421</v>
      </c>
      <c r="B4093" t="s">
        <v>1380</v>
      </c>
      <c r="C4093" t="s">
        <v>1381</v>
      </c>
      <c r="D4093">
        <v>1900</v>
      </c>
      <c r="E4093" s="957">
        <v>1</v>
      </c>
      <c r="F4093" t="s">
        <v>440</v>
      </c>
      <c r="G4093" s="957">
        <v>182</v>
      </c>
      <c r="H4093" t="s">
        <v>391</v>
      </c>
      <c r="I4093" s="937" t="s">
        <v>488</v>
      </c>
      <c r="J4093" s="937" t="s">
        <v>491</v>
      </c>
      <c r="K4093" s="937" t="s">
        <v>492</v>
      </c>
      <c r="L4093" s="945" t="s">
        <v>63</v>
      </c>
      <c r="M4093" s="960" t="s">
        <v>344</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ASR_CMS_19</v>
      </c>
      <c r="AB4093" s="957">
        <f t="shared" si="696"/>
        <v>45406</v>
      </c>
      <c r="AC4093" t="str">
        <f t="shared" si="697"/>
        <v>Unaudited</v>
      </c>
    </row>
    <row r="4094" spans="1:29" x14ac:dyDescent="0.25">
      <c r="A4094" t="s">
        <v>421</v>
      </c>
      <c r="B4094" t="s">
        <v>1380</v>
      </c>
      <c r="C4094" t="s">
        <v>1381</v>
      </c>
      <c r="D4094">
        <v>1900</v>
      </c>
      <c r="E4094" s="957">
        <v>1</v>
      </c>
      <c r="F4094" t="s">
        <v>440</v>
      </c>
      <c r="G4094" s="957">
        <v>182</v>
      </c>
      <c r="H4094" t="s">
        <v>391</v>
      </c>
      <c r="I4094" s="962" t="s">
        <v>488</v>
      </c>
      <c r="J4094" s="962" t="s">
        <v>491</v>
      </c>
      <c r="K4094" s="962" t="s">
        <v>1014</v>
      </c>
      <c r="L4094" s="937" t="s">
        <v>910</v>
      </c>
      <c r="M4094" s="962" t="s">
        <v>911</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ASR_CMS_19</v>
      </c>
      <c r="AB4094" s="957">
        <f t="shared" si="696"/>
        <v>45406</v>
      </c>
      <c r="AC4094" t="str">
        <f t="shared" si="697"/>
        <v>Unaudited</v>
      </c>
    </row>
    <row r="4095" spans="1:29" x14ac:dyDescent="0.25">
      <c r="A4095" t="s">
        <v>421</v>
      </c>
      <c r="B4095" t="s">
        <v>1380</v>
      </c>
      <c r="C4095" t="s">
        <v>1381</v>
      </c>
      <c r="D4095">
        <v>1900</v>
      </c>
      <c r="E4095" s="957">
        <v>1</v>
      </c>
      <c r="F4095" t="s">
        <v>440</v>
      </c>
      <c r="G4095" s="957">
        <v>182</v>
      </c>
      <c r="H4095" t="s">
        <v>391</v>
      </c>
      <c r="I4095" s="937" t="s">
        <v>488</v>
      </c>
      <c r="J4095" s="937" t="s">
        <v>13</v>
      </c>
      <c r="K4095" s="937" t="s">
        <v>493</v>
      </c>
      <c r="L4095" s="937" t="s">
        <v>95</v>
      </c>
      <c r="M4095" s="962" t="s">
        <v>147</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ASR_CMS_19</v>
      </c>
      <c r="AB4095" s="957">
        <f t="shared" si="696"/>
        <v>45406</v>
      </c>
      <c r="AC4095" t="str">
        <f t="shared" si="697"/>
        <v>Unaudited</v>
      </c>
    </row>
    <row r="4096" spans="1:29" x14ac:dyDescent="0.25">
      <c r="A4096" t="s">
        <v>421</v>
      </c>
      <c r="B4096" t="s">
        <v>1380</v>
      </c>
      <c r="C4096" t="s">
        <v>1381</v>
      </c>
      <c r="D4096">
        <v>1900</v>
      </c>
      <c r="E4096" s="957">
        <v>1</v>
      </c>
      <c r="F4096" t="s">
        <v>440</v>
      </c>
      <c r="G4096" s="957">
        <v>182</v>
      </c>
      <c r="H4096" t="s">
        <v>391</v>
      </c>
      <c r="I4096" s="937" t="s">
        <v>488</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ASR_CMS_19</v>
      </c>
      <c r="AB4096" s="957">
        <f t="shared" si="696"/>
        <v>45406</v>
      </c>
      <c r="AC4096" t="str">
        <f t="shared" si="697"/>
        <v>Unaudited</v>
      </c>
    </row>
    <row r="4097" spans="1:29" x14ac:dyDescent="0.25">
      <c r="A4097" t="s">
        <v>421</v>
      </c>
      <c r="B4097" t="s">
        <v>1380</v>
      </c>
      <c r="C4097" t="s">
        <v>1381</v>
      </c>
      <c r="D4097">
        <v>1900</v>
      </c>
      <c r="E4097" s="957">
        <v>1</v>
      </c>
      <c r="F4097" t="s">
        <v>440</v>
      </c>
      <c r="G4097" s="957">
        <v>182</v>
      </c>
      <c r="H4097" t="s">
        <v>391</v>
      </c>
      <c r="I4097" s="937" t="s">
        <v>489</v>
      </c>
      <c r="J4097" s="937" t="s">
        <v>445</v>
      </c>
      <c r="K4097" s="937" t="s">
        <v>0</v>
      </c>
      <c r="L4097" s="937">
        <v>2.1</v>
      </c>
      <c r="M4097" s="962" t="s">
        <v>148</v>
      </c>
      <c r="N4097" s="678">
        <f t="shared" ca="1" si="704"/>
        <v>10172729.26</v>
      </c>
      <c r="O4097" s="678">
        <f t="shared" ca="1" si="704"/>
        <v>1827304.39</v>
      </c>
      <c r="P4097" s="678">
        <f t="shared" ca="1" si="704"/>
        <v>824731.17999999993</v>
      </c>
      <c r="Q4097" s="678">
        <f t="shared" ca="1" si="704"/>
        <v>1878764.4000000001</v>
      </c>
      <c r="R4097" s="678">
        <f t="shared" ca="1" si="704"/>
        <v>206962.11000000002</v>
      </c>
      <c r="S4097" s="678">
        <f t="shared" ca="1" si="704"/>
        <v>0</v>
      </c>
      <c r="T4097" s="678">
        <f t="shared" ca="1" si="704"/>
        <v>3144010.35</v>
      </c>
      <c r="U4097" s="678">
        <f t="shared" ca="1" si="704"/>
        <v>0</v>
      </c>
      <c r="V4097" s="678">
        <f t="shared" ca="1" si="704"/>
        <v>6789.86</v>
      </c>
      <c r="W4097" s="678">
        <f t="shared" ca="1" si="705"/>
        <v>2284166.9700000002</v>
      </c>
      <c r="X4097" s="678">
        <f t="shared" ca="1" si="704"/>
        <v>0</v>
      </c>
      <c r="Y4097" s="678">
        <f t="shared" ca="1" si="704"/>
        <v>0</v>
      </c>
      <c r="Z4097" s="678">
        <f t="shared" ca="1" si="704"/>
        <v>0</v>
      </c>
      <c r="AA4097" t="str">
        <f t="shared" si="695"/>
        <v>ASR_CMS_19</v>
      </c>
      <c r="AB4097" s="957">
        <f t="shared" si="696"/>
        <v>45406</v>
      </c>
      <c r="AC4097" t="str">
        <f t="shared" si="697"/>
        <v>Unaudited</v>
      </c>
    </row>
    <row r="4098" spans="1:29" ht="30" x14ac:dyDescent="0.25">
      <c r="A4098" t="s">
        <v>421</v>
      </c>
      <c r="B4098" t="s">
        <v>1380</v>
      </c>
      <c r="C4098" t="s">
        <v>1381</v>
      </c>
      <c r="D4098">
        <v>1900</v>
      </c>
      <c r="E4098" s="957">
        <v>1</v>
      </c>
      <c r="F4098" t="s">
        <v>440</v>
      </c>
      <c r="G4098" s="957">
        <v>182</v>
      </c>
      <c r="H4098" t="s">
        <v>391</v>
      </c>
      <c r="I4098" s="937" t="s">
        <v>489</v>
      </c>
      <c r="J4098" s="937" t="s">
        <v>445</v>
      </c>
      <c r="K4098" s="937" t="s">
        <v>0</v>
      </c>
      <c r="L4098" s="937">
        <v>2.2000000000000002</v>
      </c>
      <c r="M4098" s="962" t="s">
        <v>149</v>
      </c>
      <c r="N4098" s="678">
        <f t="shared" ca="1" si="704"/>
        <v>84231.198189169256</v>
      </c>
      <c r="O4098" s="678">
        <f t="shared" ca="1" si="704"/>
        <v>15370.875083542507</v>
      </c>
      <c r="P4098" s="678">
        <f t="shared" ca="1" si="704"/>
        <v>6805.0766036175237</v>
      </c>
      <c r="Q4098" s="678">
        <f t="shared" ca="1" si="704"/>
        <v>15502.185405612425</v>
      </c>
      <c r="R4098" s="678">
        <f t="shared" ca="1" si="704"/>
        <v>1707.6994865118547</v>
      </c>
      <c r="S4098" s="678">
        <f t="shared" ca="1" si="704"/>
        <v>0</v>
      </c>
      <c r="T4098" s="678">
        <f t="shared" ca="1" si="704"/>
        <v>25942.066691738684</v>
      </c>
      <c r="U4098" s="678">
        <f t="shared" ca="1" si="704"/>
        <v>0</v>
      </c>
      <c r="V4098" s="678">
        <f t="shared" ca="1" si="704"/>
        <v>56.024943094595351</v>
      </c>
      <c r="W4098" s="678">
        <f t="shared" ca="1" si="705"/>
        <v>18847.269975051666</v>
      </c>
      <c r="X4098" s="678">
        <f t="shared" ca="1" si="704"/>
        <v>0</v>
      </c>
      <c r="Y4098" s="678">
        <f t="shared" ca="1" si="704"/>
        <v>0</v>
      </c>
      <c r="Z4098" s="678">
        <f t="shared" ca="1" si="704"/>
        <v>0</v>
      </c>
      <c r="AA4098" t="str">
        <f t="shared" ref="AA4098:AA4161" si="706">file_name</f>
        <v>ASR_CMS_19</v>
      </c>
      <c r="AB4098" s="957">
        <f t="shared" ref="AB4098:AB4161" si="707">file_date</f>
        <v>45406</v>
      </c>
      <c r="AC4098" t="str">
        <f t="shared" ref="AC4098:AC4161" si="708">status</f>
        <v>Unaudited</v>
      </c>
    </row>
    <row r="4099" spans="1:29" x14ac:dyDescent="0.25">
      <c r="A4099" t="s">
        <v>421</v>
      </c>
      <c r="B4099" t="s">
        <v>1380</v>
      </c>
      <c r="C4099" t="s">
        <v>1381</v>
      </c>
      <c r="D4099">
        <v>1900</v>
      </c>
      <c r="E4099" s="957">
        <v>1</v>
      </c>
      <c r="F4099" t="s">
        <v>440</v>
      </c>
      <c r="G4099" s="957">
        <v>182</v>
      </c>
      <c r="H4099" t="s">
        <v>391</v>
      </c>
      <c r="I4099" s="937" t="s">
        <v>489</v>
      </c>
      <c r="J4099" s="937" t="s">
        <v>445</v>
      </c>
      <c r="K4099" s="937" t="s">
        <v>0</v>
      </c>
      <c r="L4099" s="937">
        <v>2.2999999999999998</v>
      </c>
      <c r="M4099" s="962" t="s">
        <v>150</v>
      </c>
      <c r="N4099" s="678">
        <f t="shared" ca="1" si="704"/>
        <v>1398571.29</v>
      </c>
      <c r="O4099" s="678">
        <f t="shared" ca="1" si="704"/>
        <v>927529.58</v>
      </c>
      <c r="P4099" s="678">
        <f t="shared" ca="1" si="704"/>
        <v>55865.35</v>
      </c>
      <c r="Q4099" s="678">
        <f t="shared" ca="1" si="704"/>
        <v>320876.68000000011</v>
      </c>
      <c r="R4099" s="678">
        <f t="shared" ca="1" si="704"/>
        <v>37881.910000000003</v>
      </c>
      <c r="S4099" s="678">
        <f t="shared" ca="1" si="704"/>
        <v>0</v>
      </c>
      <c r="T4099" s="678">
        <f t="shared" ca="1" si="704"/>
        <v>21156.16</v>
      </c>
      <c r="U4099" s="678">
        <f t="shared" ca="1" si="704"/>
        <v>0</v>
      </c>
      <c r="V4099" s="678">
        <f t="shared" ca="1" si="704"/>
        <v>3432.04</v>
      </c>
      <c r="W4099" s="678">
        <f t="shared" ca="1" si="705"/>
        <v>31829.570000000003</v>
      </c>
      <c r="X4099" s="678">
        <f t="shared" ca="1" si="704"/>
        <v>0</v>
      </c>
      <c r="Y4099" s="678">
        <f t="shared" ca="1" si="704"/>
        <v>0</v>
      </c>
      <c r="Z4099" s="678">
        <f t="shared" ca="1" si="704"/>
        <v>0</v>
      </c>
      <c r="AA4099" t="str">
        <f t="shared" si="706"/>
        <v>ASR_CMS_19</v>
      </c>
      <c r="AB4099" s="957">
        <f t="shared" si="707"/>
        <v>45406</v>
      </c>
      <c r="AC4099" t="str">
        <f t="shared" si="708"/>
        <v>Unaudited</v>
      </c>
    </row>
    <row r="4100" spans="1:29" x14ac:dyDescent="0.25">
      <c r="A4100" t="s">
        <v>421</v>
      </c>
      <c r="B4100" t="s">
        <v>1380</v>
      </c>
      <c r="C4100" t="s">
        <v>1381</v>
      </c>
      <c r="D4100">
        <v>1900</v>
      </c>
      <c r="E4100" s="957">
        <v>1</v>
      </c>
      <c r="F4100" t="s">
        <v>440</v>
      </c>
      <c r="G4100" s="957">
        <v>182</v>
      </c>
      <c r="H4100" t="s">
        <v>391</v>
      </c>
      <c r="I4100" s="937" t="s">
        <v>489</v>
      </c>
      <c r="J4100" s="937" t="s">
        <v>445</v>
      </c>
      <c r="K4100" s="937" t="s">
        <v>0</v>
      </c>
      <c r="L4100" s="937">
        <v>2.4</v>
      </c>
      <c r="M4100" s="962" t="s">
        <v>151</v>
      </c>
      <c r="N4100" s="678">
        <f t="shared" ca="1" si="704"/>
        <v>5298501.2699999996</v>
      </c>
      <c r="O4100" s="678">
        <f t="shared" ca="1" si="704"/>
        <v>3289701.9799999995</v>
      </c>
      <c r="P4100" s="678">
        <f t="shared" ca="1" si="704"/>
        <v>116015.53000000001</v>
      </c>
      <c r="Q4100" s="678">
        <f t="shared" ca="1" si="704"/>
        <v>1417881.32</v>
      </c>
      <c r="R4100" s="678">
        <f t="shared" ca="1" si="704"/>
        <v>95416.61</v>
      </c>
      <c r="S4100" s="678">
        <f t="shared" ca="1" si="704"/>
        <v>4331.67</v>
      </c>
      <c r="T4100" s="678">
        <f t="shared" ca="1" si="704"/>
        <v>139840.56000000003</v>
      </c>
      <c r="U4100" s="678">
        <f t="shared" ca="1" si="704"/>
        <v>0</v>
      </c>
      <c r="V4100" s="678">
        <f t="shared" ca="1" si="704"/>
        <v>2997.57</v>
      </c>
      <c r="W4100" s="678">
        <f t="shared" ca="1" si="705"/>
        <v>232316.03000000003</v>
      </c>
      <c r="X4100" s="678">
        <f t="shared" ca="1" si="704"/>
        <v>0</v>
      </c>
      <c r="Y4100" s="678">
        <f t="shared" ca="1" si="704"/>
        <v>0</v>
      </c>
      <c r="Z4100" s="678">
        <f t="shared" ca="1" si="704"/>
        <v>0</v>
      </c>
      <c r="AA4100" t="str">
        <f t="shared" si="706"/>
        <v>ASR_CMS_19</v>
      </c>
      <c r="AB4100" s="957">
        <f t="shared" si="707"/>
        <v>45406</v>
      </c>
      <c r="AC4100" t="str">
        <f t="shared" si="708"/>
        <v>Unaudited</v>
      </c>
    </row>
    <row r="4101" spans="1:29" ht="30" x14ac:dyDescent="0.25">
      <c r="A4101" t="s">
        <v>421</v>
      </c>
      <c r="B4101" t="s">
        <v>1380</v>
      </c>
      <c r="C4101" t="s">
        <v>1381</v>
      </c>
      <c r="D4101">
        <v>1900</v>
      </c>
      <c r="E4101" s="957">
        <v>1</v>
      </c>
      <c r="F4101" t="s">
        <v>440</v>
      </c>
      <c r="G4101" s="957">
        <v>182</v>
      </c>
      <c r="H4101" t="s">
        <v>391</v>
      </c>
      <c r="I4101" s="937" t="s">
        <v>489</v>
      </c>
      <c r="J4101" s="937" t="s">
        <v>445</v>
      </c>
      <c r="K4101" s="937" t="s">
        <v>0</v>
      </c>
      <c r="L4101" s="945">
        <v>2.5</v>
      </c>
      <c r="M4101" s="960" t="s">
        <v>152</v>
      </c>
      <c r="N4101" s="678">
        <f t="shared" ca="1" si="704"/>
        <v>53616.331361235767</v>
      </c>
      <c r="O4101" s="678">
        <f t="shared" ca="1" si="704"/>
        <v>33762.587660189718</v>
      </c>
      <c r="P4101" s="678">
        <f t="shared" ca="1" si="704"/>
        <v>1376.0877970120878</v>
      </c>
      <c r="Q4101" s="678">
        <f t="shared" ca="1" si="704"/>
        <v>13920.592364648957</v>
      </c>
      <c r="R4101" s="678">
        <f t="shared" ca="1" si="704"/>
        <v>1067.1952967181207</v>
      </c>
      <c r="S4101" s="678">
        <f t="shared" ca="1" si="704"/>
        <v>34.679588722627841</v>
      </c>
      <c r="T4101" s="678">
        <f t="shared" ca="1" si="704"/>
        <v>1288.9486122654939</v>
      </c>
      <c r="U4101" s="678">
        <f t="shared" ca="1" si="704"/>
        <v>0</v>
      </c>
      <c r="V4101" s="678">
        <f t="shared" ca="1" si="704"/>
        <v>51.47581197249449</v>
      </c>
      <c r="W4101" s="678">
        <f t="shared" ca="1" si="705"/>
        <v>2114.7642297062712</v>
      </c>
      <c r="X4101" s="678">
        <f t="shared" ca="1" si="704"/>
        <v>0</v>
      </c>
      <c r="Y4101" s="678">
        <f t="shared" ca="1" si="704"/>
        <v>0</v>
      </c>
      <c r="Z4101" s="678">
        <f t="shared" ca="1" si="704"/>
        <v>0</v>
      </c>
      <c r="AA4101" t="str">
        <f t="shared" si="706"/>
        <v>ASR_CMS_19</v>
      </c>
      <c r="AB4101" s="957">
        <f t="shared" si="707"/>
        <v>45406</v>
      </c>
      <c r="AC4101" t="str">
        <f t="shared" si="708"/>
        <v>Unaudited</v>
      </c>
    </row>
    <row r="4102" spans="1:29" x14ac:dyDescent="0.25">
      <c r="A4102" t="s">
        <v>421</v>
      </c>
      <c r="B4102" t="s">
        <v>1380</v>
      </c>
      <c r="C4102" t="s">
        <v>1381</v>
      </c>
      <c r="D4102">
        <v>1900</v>
      </c>
      <c r="E4102" s="957">
        <v>1</v>
      </c>
      <c r="F4102" t="s">
        <v>440</v>
      </c>
      <c r="G4102" s="957">
        <v>182</v>
      </c>
      <c r="H4102" t="s">
        <v>391</v>
      </c>
      <c r="I4102" s="937" t="s">
        <v>489</v>
      </c>
      <c r="J4102" s="937" t="s">
        <v>445</v>
      </c>
      <c r="K4102" s="937" t="s">
        <v>0</v>
      </c>
      <c r="L4102" s="937" t="s">
        <v>97</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ASR_CMS_19</v>
      </c>
      <c r="AB4102" s="957">
        <f t="shared" si="707"/>
        <v>45406</v>
      </c>
      <c r="AC4102" t="str">
        <f t="shared" si="708"/>
        <v>Unaudited</v>
      </c>
    </row>
    <row r="4103" spans="1:29" x14ac:dyDescent="0.25">
      <c r="A4103" t="s">
        <v>421</v>
      </c>
      <c r="B4103" t="s">
        <v>1380</v>
      </c>
      <c r="C4103" t="s">
        <v>1381</v>
      </c>
      <c r="D4103">
        <v>1900</v>
      </c>
      <c r="E4103" s="957">
        <v>1</v>
      </c>
      <c r="F4103" t="s">
        <v>440</v>
      </c>
      <c r="G4103" s="957">
        <v>182</v>
      </c>
      <c r="H4103" t="s">
        <v>391</v>
      </c>
      <c r="I4103" s="937" t="s">
        <v>489</v>
      </c>
      <c r="J4103" s="937" t="s">
        <v>445</v>
      </c>
      <c r="K4103" s="937" t="s">
        <v>0</v>
      </c>
      <c r="L4103" s="937" t="s">
        <v>153</v>
      </c>
      <c r="M4103" s="962" t="s">
        <v>452</v>
      </c>
      <c r="N4103" s="678">
        <f t="shared" ca="1" si="704"/>
        <v>-46267.31262328384</v>
      </c>
      <c r="O4103" s="678">
        <f t="shared" ca="1" si="704"/>
        <v>-19234.337613055202</v>
      </c>
      <c r="P4103" s="678">
        <f t="shared" ca="1" si="704"/>
        <v>-1173.6983736869549</v>
      </c>
      <c r="Q4103" s="678">
        <f t="shared" ca="1" si="704"/>
        <v>-13541.833393885116</v>
      </c>
      <c r="R4103" s="678">
        <f t="shared" ca="1" si="704"/>
        <v>-1615.9374071705774</v>
      </c>
      <c r="S4103" s="678">
        <f t="shared" ca="1" si="704"/>
        <v>-38.483303013738549</v>
      </c>
      <c r="T4103" s="678">
        <f t="shared" ca="1" si="704"/>
        <v>-1003.5670978977985</v>
      </c>
      <c r="U4103" s="678">
        <f t="shared" ca="1" si="704"/>
        <v>-4.3461958133236243E-2</v>
      </c>
      <c r="V4103" s="678">
        <f t="shared" ca="1" si="704"/>
        <v>-61.88559303280644</v>
      </c>
      <c r="W4103" s="678">
        <f t="shared" ca="1" si="705"/>
        <v>-9597.5263795835144</v>
      </c>
      <c r="X4103" s="678">
        <f t="shared" ca="1" si="704"/>
        <v>0</v>
      </c>
      <c r="Y4103" s="678">
        <f t="shared" ca="1" si="704"/>
        <v>0</v>
      </c>
      <c r="Z4103" s="678">
        <f t="shared" ca="1" si="704"/>
        <v>0</v>
      </c>
      <c r="AA4103" t="str">
        <f t="shared" si="706"/>
        <v>ASR_CMS_19</v>
      </c>
      <c r="AB4103" s="957">
        <f t="shared" si="707"/>
        <v>45406</v>
      </c>
      <c r="AC4103" t="str">
        <f t="shared" si="708"/>
        <v>Unaudited</v>
      </c>
    </row>
    <row r="4104" spans="1:29" x14ac:dyDescent="0.25">
      <c r="A4104" t="s">
        <v>421</v>
      </c>
      <c r="B4104" t="s">
        <v>1380</v>
      </c>
      <c r="C4104" t="s">
        <v>1381</v>
      </c>
      <c r="D4104">
        <v>1900</v>
      </c>
      <c r="E4104" s="957">
        <v>1</v>
      </c>
      <c r="F4104" t="s">
        <v>440</v>
      </c>
      <c r="G4104" s="957">
        <v>182</v>
      </c>
      <c r="H4104" t="s">
        <v>391</v>
      </c>
      <c r="I4104" s="937" t="s">
        <v>489</v>
      </c>
      <c r="J4104" s="937" t="s">
        <v>445</v>
      </c>
      <c r="K4104" s="937" t="s">
        <v>0</v>
      </c>
      <c r="L4104" s="937" t="s">
        <v>912</v>
      </c>
      <c r="M4104" s="962" t="s">
        <v>24</v>
      </c>
      <c r="N4104" s="678">
        <f t="shared" ca="1" si="704"/>
        <v>35546.050000000003</v>
      </c>
      <c r="O4104" s="678">
        <f t="shared" ca="1" si="704"/>
        <v>35546.050000000003</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ASR_CMS_19</v>
      </c>
      <c r="AB4104" s="957">
        <f t="shared" si="707"/>
        <v>45406</v>
      </c>
      <c r="AC4104" t="str">
        <f t="shared" si="708"/>
        <v>Unaudited</v>
      </c>
    </row>
    <row r="4105" spans="1:29" x14ac:dyDescent="0.25">
      <c r="A4105" t="s">
        <v>421</v>
      </c>
      <c r="B4105" t="s">
        <v>1380</v>
      </c>
      <c r="C4105" t="s">
        <v>1381</v>
      </c>
      <c r="D4105">
        <v>1900</v>
      </c>
      <c r="E4105" s="957">
        <v>1</v>
      </c>
      <c r="F4105" t="s">
        <v>440</v>
      </c>
      <c r="G4105" s="957">
        <v>182</v>
      </c>
      <c r="H4105" t="s">
        <v>391</v>
      </c>
      <c r="I4105" s="937" t="s">
        <v>489</v>
      </c>
      <c r="J4105" s="937" t="s">
        <v>445</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2361750.9599999995</v>
      </c>
      <c r="O4105" s="678">
        <f t="shared" ca="1" si="709"/>
        <v>1549911.0099999998</v>
      </c>
      <c r="P4105" s="678">
        <f t="shared" ca="1" si="709"/>
        <v>87312.100000000035</v>
      </c>
      <c r="Q4105" s="678">
        <f t="shared" ca="1" si="709"/>
        <v>545124.79999999981</v>
      </c>
      <c r="R4105" s="678">
        <f t="shared" ca="1" si="709"/>
        <v>61444.689999999995</v>
      </c>
      <c r="S4105" s="678">
        <f t="shared" ca="1" si="709"/>
        <v>484.52</v>
      </c>
      <c r="T4105" s="678">
        <f t="shared" ca="1" si="709"/>
        <v>43854.150000000009</v>
      </c>
      <c r="U4105" s="678">
        <f t="shared" ca="1" si="709"/>
        <v>0</v>
      </c>
      <c r="V4105" s="678">
        <f t="shared" ca="1" si="709"/>
        <v>4436.41</v>
      </c>
      <c r="W4105" s="678">
        <f t="shared" ca="1" si="705"/>
        <v>69183.279999999984</v>
      </c>
      <c r="X4105" s="678">
        <f t="shared" ca="1" si="709"/>
        <v>0</v>
      </c>
      <c r="Y4105" s="678">
        <f t="shared" ca="1" si="709"/>
        <v>0</v>
      </c>
      <c r="Z4105" s="678">
        <f t="shared" ca="1" si="709"/>
        <v>0</v>
      </c>
      <c r="AA4105" t="str">
        <f t="shared" si="706"/>
        <v>ASR_CMS_19</v>
      </c>
      <c r="AB4105" s="957">
        <f t="shared" si="707"/>
        <v>45406</v>
      </c>
      <c r="AC4105" t="str">
        <f t="shared" si="708"/>
        <v>Unaudited</v>
      </c>
    </row>
    <row r="4106" spans="1:29" x14ac:dyDescent="0.25">
      <c r="A4106" t="s">
        <v>421</v>
      </c>
      <c r="B4106" t="s">
        <v>1380</v>
      </c>
      <c r="C4106" t="s">
        <v>1381</v>
      </c>
      <c r="D4106">
        <v>1900</v>
      </c>
      <c r="E4106" s="957">
        <v>1</v>
      </c>
      <c r="F4106" t="s">
        <v>440</v>
      </c>
      <c r="G4106" s="957">
        <v>182</v>
      </c>
      <c r="H4106" t="s">
        <v>391</v>
      </c>
      <c r="I4106" s="937" t="s">
        <v>489</v>
      </c>
      <c r="J4106" s="937" t="s">
        <v>445</v>
      </c>
      <c r="K4106" s="937" t="s">
        <v>53</v>
      </c>
      <c r="L4106" s="945">
        <v>3.2</v>
      </c>
      <c r="M4106" s="960" t="s">
        <v>34</v>
      </c>
      <c r="N4106" s="678">
        <f t="shared" ca="1" si="709"/>
        <v>4753606.1700000009</v>
      </c>
      <c r="O4106" s="678">
        <f t="shared" ca="1" si="709"/>
        <v>2566474.120000001</v>
      </c>
      <c r="P4106" s="678">
        <f t="shared" ca="1" si="709"/>
        <v>182035.05000000005</v>
      </c>
      <c r="Q4106" s="678">
        <f t="shared" ca="1" si="709"/>
        <v>1315916.2400000005</v>
      </c>
      <c r="R4106" s="678">
        <f t="shared" ca="1" si="709"/>
        <v>157570.4</v>
      </c>
      <c r="S4106" s="678">
        <f t="shared" ca="1" si="709"/>
        <v>1250.29</v>
      </c>
      <c r="T4106" s="678">
        <f t="shared" ca="1" si="709"/>
        <v>81683.759999999995</v>
      </c>
      <c r="U4106" s="678">
        <f t="shared" ca="1" si="709"/>
        <v>114.39</v>
      </c>
      <c r="V4106" s="678">
        <f t="shared" ca="1" si="709"/>
        <v>10135.31</v>
      </c>
      <c r="W4106" s="678">
        <f t="shared" ca="1" si="705"/>
        <v>438426.61000000004</v>
      </c>
      <c r="X4106" s="678">
        <f t="shared" ca="1" si="709"/>
        <v>0</v>
      </c>
      <c r="Y4106" s="678">
        <f t="shared" ca="1" si="709"/>
        <v>0</v>
      </c>
      <c r="Z4106" s="678">
        <f t="shared" ca="1" si="709"/>
        <v>0</v>
      </c>
      <c r="AA4106" t="str">
        <f t="shared" si="706"/>
        <v>ASR_CMS_19</v>
      </c>
      <c r="AB4106" s="957">
        <f t="shared" si="707"/>
        <v>45406</v>
      </c>
      <c r="AC4106" t="str">
        <f t="shared" si="708"/>
        <v>Unaudited</v>
      </c>
    </row>
    <row r="4107" spans="1:29" x14ac:dyDescent="0.25">
      <c r="A4107" t="s">
        <v>421</v>
      </c>
      <c r="B4107" t="s">
        <v>1380</v>
      </c>
      <c r="C4107" t="s">
        <v>1381</v>
      </c>
      <c r="D4107">
        <v>1900</v>
      </c>
      <c r="E4107" s="957">
        <v>1</v>
      </c>
      <c r="F4107" t="s">
        <v>440</v>
      </c>
      <c r="G4107" s="957">
        <v>182</v>
      </c>
      <c r="H4107" t="s">
        <v>391</v>
      </c>
      <c r="I4107" s="962" t="s">
        <v>489</v>
      </c>
      <c r="J4107" s="962" t="s">
        <v>445</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ASR_CMS_19</v>
      </c>
      <c r="AB4107" s="957">
        <f t="shared" si="707"/>
        <v>45406</v>
      </c>
      <c r="AC4107" t="str">
        <f t="shared" si="708"/>
        <v>Unaudited</v>
      </c>
    </row>
    <row r="4108" spans="1:29" x14ac:dyDescent="0.25">
      <c r="A4108" t="s">
        <v>421</v>
      </c>
      <c r="B4108" t="s">
        <v>1380</v>
      </c>
      <c r="C4108" t="s">
        <v>1381</v>
      </c>
      <c r="D4108">
        <v>1900</v>
      </c>
      <c r="E4108" s="957">
        <v>1</v>
      </c>
      <c r="F4108" t="s">
        <v>440</v>
      </c>
      <c r="G4108" s="957">
        <v>182</v>
      </c>
      <c r="H4108" t="s">
        <v>391</v>
      </c>
      <c r="I4108" s="958" t="s">
        <v>489</v>
      </c>
      <c r="J4108" s="958" t="s">
        <v>445</v>
      </c>
      <c r="K4108" s="958" t="s">
        <v>53</v>
      </c>
      <c r="L4108" s="953" t="s">
        <v>44</v>
      </c>
      <c r="M4108" s="958" t="s">
        <v>154</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ASR_CMS_19</v>
      </c>
      <c r="AB4108" s="957">
        <f t="shared" si="707"/>
        <v>45406</v>
      </c>
      <c r="AC4108" t="str">
        <f t="shared" si="708"/>
        <v>Unaudited</v>
      </c>
    </row>
    <row r="4109" spans="1:29" x14ac:dyDescent="0.25">
      <c r="A4109" t="s">
        <v>421</v>
      </c>
      <c r="B4109" t="s">
        <v>1380</v>
      </c>
      <c r="C4109" t="s">
        <v>1381</v>
      </c>
      <c r="D4109">
        <v>1900</v>
      </c>
      <c r="E4109" s="957">
        <v>1</v>
      </c>
      <c r="F4109" t="s">
        <v>440</v>
      </c>
      <c r="G4109" s="957">
        <v>182</v>
      </c>
      <c r="H4109" t="s">
        <v>391</v>
      </c>
      <c r="I4109" s="958" t="s">
        <v>489</v>
      </c>
      <c r="J4109" s="958" t="s">
        <v>445</v>
      </c>
      <c r="K4109" s="958" t="s">
        <v>53</v>
      </c>
      <c r="L4109" s="937" t="s">
        <v>41</v>
      </c>
      <c r="M4109" s="958" t="s">
        <v>52</v>
      </c>
      <c r="N4109" s="678">
        <f t="shared" ca="1" si="709"/>
        <v>162790.21961540318</v>
      </c>
      <c r="O4109" s="678">
        <f t="shared" ca="1" si="709"/>
        <v>102386.94561935619</v>
      </c>
      <c r="P4109" s="678">
        <f t="shared" ca="1" si="709"/>
        <v>7403.4800310950959</v>
      </c>
      <c r="Q4109" s="678">
        <f t="shared" ca="1" si="709"/>
        <v>42076.773493461602</v>
      </c>
      <c r="R4109" s="678">
        <f t="shared" ca="1" si="709"/>
        <v>4708.1336048155072</v>
      </c>
      <c r="S4109" s="678">
        <f t="shared" ca="1" si="709"/>
        <v>110.10448097557313</v>
      </c>
      <c r="T4109" s="678">
        <f t="shared" ca="1" si="709"/>
        <v>3216.6525105477122</v>
      </c>
      <c r="U4109" s="678">
        <f t="shared" ca="1" si="709"/>
        <v>6.4388585365832203</v>
      </c>
      <c r="V4109" s="678">
        <f t="shared" ca="1" si="709"/>
        <v>814.83754780460708</v>
      </c>
      <c r="W4109" s="678">
        <f t="shared" ca="1" si="705"/>
        <v>2066.8534688102873</v>
      </c>
      <c r="X4109" s="678">
        <f t="shared" ca="1" si="709"/>
        <v>0</v>
      </c>
      <c r="Y4109" s="678">
        <f t="shared" ca="1" si="709"/>
        <v>0</v>
      </c>
      <c r="Z4109" s="678">
        <f t="shared" ca="1" si="709"/>
        <v>0</v>
      </c>
      <c r="AA4109" t="str">
        <f t="shared" si="706"/>
        <v>ASR_CMS_19</v>
      </c>
      <c r="AB4109" s="957">
        <f t="shared" si="707"/>
        <v>45406</v>
      </c>
      <c r="AC4109" t="str">
        <f t="shared" si="708"/>
        <v>Unaudited</v>
      </c>
    </row>
    <row r="4110" spans="1:29" x14ac:dyDescent="0.25">
      <c r="A4110" t="s">
        <v>421</v>
      </c>
      <c r="B4110" t="s">
        <v>1380</v>
      </c>
      <c r="C4110" t="s">
        <v>1381</v>
      </c>
      <c r="D4110">
        <v>1900</v>
      </c>
      <c r="E4110" s="957">
        <v>1</v>
      </c>
      <c r="F4110" t="s">
        <v>440</v>
      </c>
      <c r="G4110" s="957">
        <v>182</v>
      </c>
      <c r="H4110" t="s">
        <v>391</v>
      </c>
      <c r="I4110" s="958" t="s">
        <v>489</v>
      </c>
      <c r="J4110" s="958" t="s">
        <v>445</v>
      </c>
      <c r="K4110" s="958" t="s">
        <v>53</v>
      </c>
      <c r="L4110" s="937" t="s">
        <v>42</v>
      </c>
      <c r="M4110" s="958" t="s">
        <v>155</v>
      </c>
      <c r="N4110" s="678">
        <f t="shared" ca="1" si="709"/>
        <v>103180.97967697831</v>
      </c>
      <c r="O4110" s="678">
        <f t="shared" ca="1" si="709"/>
        <v>59692.386858612357</v>
      </c>
      <c r="P4110" s="678">
        <f t="shared" ca="1" si="709"/>
        <v>3905.8479149312966</v>
      </c>
      <c r="Q4110" s="678">
        <f t="shared" ca="1" si="709"/>
        <v>26987.266305530135</v>
      </c>
      <c r="R4110" s="678">
        <f t="shared" ca="1" si="709"/>
        <v>3175.9743238975802</v>
      </c>
      <c r="S4110" s="678">
        <f t="shared" ca="1" si="709"/>
        <v>25.156768955238476</v>
      </c>
      <c r="T4110" s="678">
        <f t="shared" ca="1" si="709"/>
        <v>1820.4461566358982</v>
      </c>
      <c r="U4110" s="678">
        <f t="shared" ca="1" si="709"/>
        <v>1.6587884556751054</v>
      </c>
      <c r="V4110" s="678">
        <f t="shared" ca="1" si="709"/>
        <v>211.30694042599919</v>
      </c>
      <c r="W4110" s="678">
        <f t="shared" ca="1" si="705"/>
        <v>7360.9356195341388</v>
      </c>
      <c r="X4110" s="678">
        <f t="shared" ca="1" si="709"/>
        <v>0</v>
      </c>
      <c r="Y4110" s="678">
        <f t="shared" ca="1" si="709"/>
        <v>0</v>
      </c>
      <c r="Z4110" s="678">
        <f t="shared" ca="1" si="709"/>
        <v>0</v>
      </c>
      <c r="AA4110" t="str">
        <f t="shared" si="706"/>
        <v>ASR_CMS_19</v>
      </c>
      <c r="AB4110" s="957">
        <f t="shared" si="707"/>
        <v>45406</v>
      </c>
      <c r="AC4110" t="str">
        <f t="shared" si="708"/>
        <v>Unaudited</v>
      </c>
    </row>
    <row r="4111" spans="1:29" x14ac:dyDescent="0.25">
      <c r="A4111" t="s">
        <v>421</v>
      </c>
      <c r="B4111" t="s">
        <v>1380</v>
      </c>
      <c r="C4111" t="s">
        <v>1381</v>
      </c>
      <c r="D4111">
        <v>1900</v>
      </c>
      <c r="E4111" s="957">
        <v>1</v>
      </c>
      <c r="F4111" t="s">
        <v>440</v>
      </c>
      <c r="G4111" s="957">
        <v>182</v>
      </c>
      <c r="H4111" t="s">
        <v>391</v>
      </c>
      <c r="I4111" s="965" t="s">
        <v>489</v>
      </c>
      <c r="J4111" s="965" t="s">
        <v>445</v>
      </c>
      <c r="K4111" s="965" t="s">
        <v>53</v>
      </c>
      <c r="L4111" s="945" t="s">
        <v>43</v>
      </c>
      <c r="M4111" s="965" t="s">
        <v>463</v>
      </c>
      <c r="N4111" s="678">
        <f t="shared" ca="1" si="709"/>
        <v>221453.16969045077</v>
      </c>
      <c r="O4111" s="678">
        <f t="shared" ca="1" si="709"/>
        <v>92062.944437446218</v>
      </c>
      <c r="P4111" s="678">
        <f t="shared" ca="1" si="709"/>
        <v>5617.7722538114331</v>
      </c>
      <c r="Q4111" s="678">
        <f t="shared" ca="1" si="709"/>
        <v>64816.427807537686</v>
      </c>
      <c r="R4111" s="678">
        <f t="shared" ca="1" si="709"/>
        <v>7734.4985163284409</v>
      </c>
      <c r="S4111" s="678">
        <f t="shared" ca="1" si="709"/>
        <v>184.19590309772377</v>
      </c>
      <c r="T4111" s="678">
        <f t="shared" ca="1" si="709"/>
        <v>4803.4584726382291</v>
      </c>
      <c r="U4111" s="678">
        <f t="shared" ca="1" si="709"/>
        <v>0.20802566312691348</v>
      </c>
      <c r="V4111" s="678">
        <f t="shared" ca="1" si="709"/>
        <v>296.20827228230672</v>
      </c>
      <c r="W4111" s="678">
        <f t="shared" ca="1" si="705"/>
        <v>45937.45600164566</v>
      </c>
      <c r="X4111" s="678">
        <f t="shared" ca="1" si="709"/>
        <v>0</v>
      </c>
      <c r="Y4111" s="678">
        <f t="shared" ca="1" si="709"/>
        <v>0</v>
      </c>
      <c r="Z4111" s="678">
        <f t="shared" ca="1" si="709"/>
        <v>0</v>
      </c>
      <c r="AA4111" t="str">
        <f t="shared" si="706"/>
        <v>ASR_CMS_19</v>
      </c>
      <c r="AB4111" s="957">
        <f t="shared" si="707"/>
        <v>45406</v>
      </c>
      <c r="AC4111" t="str">
        <f t="shared" si="708"/>
        <v>Unaudited</v>
      </c>
    </row>
    <row r="4112" spans="1:29" x14ac:dyDescent="0.25">
      <c r="A4112" t="s">
        <v>421</v>
      </c>
      <c r="B4112" t="s">
        <v>1380</v>
      </c>
      <c r="C4112" t="s">
        <v>1381</v>
      </c>
      <c r="D4112">
        <v>1900</v>
      </c>
      <c r="E4112" s="957">
        <v>1</v>
      </c>
      <c r="F4112" t="s">
        <v>440</v>
      </c>
      <c r="G4112" s="957">
        <v>182</v>
      </c>
      <c r="H4112" t="s">
        <v>391</v>
      </c>
      <c r="I4112" s="937" t="s">
        <v>489</v>
      </c>
      <c r="J4112" s="937" t="s">
        <v>445</v>
      </c>
      <c r="K4112" s="937" t="s">
        <v>915</v>
      </c>
      <c r="L4112" s="937" t="s">
        <v>916</v>
      </c>
      <c r="M4112" s="958" t="s">
        <v>915</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ASR_CMS_19</v>
      </c>
      <c r="AB4112" s="957">
        <f t="shared" si="707"/>
        <v>45406</v>
      </c>
      <c r="AC4112" t="str">
        <f t="shared" si="708"/>
        <v>Unaudited</v>
      </c>
    </row>
    <row r="4113" spans="1:29" x14ac:dyDescent="0.25">
      <c r="A4113" t="s">
        <v>421</v>
      </c>
      <c r="B4113" t="s">
        <v>1380</v>
      </c>
      <c r="C4113" t="s">
        <v>1381</v>
      </c>
      <c r="D4113">
        <v>1900</v>
      </c>
      <c r="E4113" s="957">
        <v>1</v>
      </c>
      <c r="F4113" t="s">
        <v>440</v>
      </c>
      <c r="G4113" s="957">
        <v>182</v>
      </c>
      <c r="H4113" t="s">
        <v>391</v>
      </c>
      <c r="I4113" s="937" t="s">
        <v>489</v>
      </c>
      <c r="J4113" s="937" t="s">
        <v>445</v>
      </c>
      <c r="K4113" s="937" t="s">
        <v>915</v>
      </c>
      <c r="L4113" s="943" t="s">
        <v>917</v>
      </c>
      <c r="M4113" s="959" t="s">
        <v>920</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ASR_CMS_19</v>
      </c>
      <c r="AB4113" s="957">
        <f t="shared" si="707"/>
        <v>45406</v>
      </c>
      <c r="AC4113" t="str">
        <f t="shared" si="708"/>
        <v>Unaudited</v>
      </c>
    </row>
    <row r="4114" spans="1:29" x14ac:dyDescent="0.25">
      <c r="A4114" t="s">
        <v>421</v>
      </c>
      <c r="B4114" t="s">
        <v>1380</v>
      </c>
      <c r="C4114" t="s">
        <v>1381</v>
      </c>
      <c r="D4114">
        <v>1900</v>
      </c>
      <c r="E4114" s="957">
        <v>1</v>
      </c>
      <c r="F4114" t="s">
        <v>440</v>
      </c>
      <c r="G4114" s="957">
        <v>182</v>
      </c>
      <c r="H4114" t="s">
        <v>391</v>
      </c>
      <c r="I4114" s="958" t="s">
        <v>489</v>
      </c>
      <c r="J4114" s="958" t="s">
        <v>445</v>
      </c>
      <c r="K4114" s="958" t="s">
        <v>915</v>
      </c>
      <c r="L4114" s="937" t="s">
        <v>918</v>
      </c>
      <c r="M4114" s="958" t="s">
        <v>921</v>
      </c>
      <c r="N4114" s="678">
        <f t="shared" ca="1" si="709"/>
        <v>-98.038263838359143</v>
      </c>
      <c r="O4114" s="678">
        <f t="shared" ca="1" si="709"/>
        <v>-40.756658615953619</v>
      </c>
      <c r="P4114" s="678">
        <f t="shared" ca="1" si="709"/>
        <v>-2.4870117649380736</v>
      </c>
      <c r="Q4114" s="678">
        <f t="shared" ca="1" si="709"/>
        <v>-28.69450935986918</v>
      </c>
      <c r="R4114" s="678">
        <f t="shared" ca="1" si="709"/>
        <v>-3.4240955198840961</v>
      </c>
      <c r="S4114" s="678">
        <f t="shared" ca="1" si="709"/>
        <v>-8.1544312827318985E-2</v>
      </c>
      <c r="T4114" s="678">
        <f t="shared" ca="1" si="709"/>
        <v>-2.1265115768510712</v>
      </c>
      <c r="U4114" s="678">
        <f t="shared" ca="1" si="709"/>
        <v>-9.2093849346539227E-5</v>
      </c>
      <c r="V4114" s="678">
        <f t="shared" ca="1" si="709"/>
        <v>-0.13113266696389725</v>
      </c>
      <c r="W4114" s="678">
        <f t="shared" ca="1" si="705"/>
        <v>-20.336707927222552</v>
      </c>
      <c r="X4114" s="678">
        <f t="shared" ca="1" si="709"/>
        <v>0</v>
      </c>
      <c r="Y4114" s="678">
        <f t="shared" ca="1" si="709"/>
        <v>0</v>
      </c>
      <c r="Z4114" s="678">
        <f t="shared" ca="1" si="709"/>
        <v>0</v>
      </c>
      <c r="AA4114" t="str">
        <f t="shared" si="706"/>
        <v>ASR_CMS_19</v>
      </c>
      <c r="AB4114" s="957">
        <f t="shared" si="707"/>
        <v>45406</v>
      </c>
      <c r="AC4114" t="str">
        <f t="shared" si="708"/>
        <v>Unaudited</v>
      </c>
    </row>
    <row r="4115" spans="1:29" x14ac:dyDescent="0.25">
      <c r="A4115" t="s">
        <v>421</v>
      </c>
      <c r="B4115" t="s">
        <v>1380</v>
      </c>
      <c r="C4115" t="s">
        <v>1381</v>
      </c>
      <c r="D4115">
        <v>1900</v>
      </c>
      <c r="E4115" s="957">
        <v>1</v>
      </c>
      <c r="F4115" t="s">
        <v>440</v>
      </c>
      <c r="G4115" s="957">
        <v>182</v>
      </c>
      <c r="H4115" t="s">
        <v>391</v>
      </c>
      <c r="I4115" s="937" t="s">
        <v>489</v>
      </c>
      <c r="J4115" s="937" t="s">
        <v>445</v>
      </c>
      <c r="K4115" s="937" t="s">
        <v>446</v>
      </c>
      <c r="L4115" s="937">
        <v>5.0999999999999996</v>
      </c>
      <c r="M4115" s="958" t="s">
        <v>37</v>
      </c>
      <c r="N4115" s="678">
        <f t="shared" ca="1" si="709"/>
        <v>1729131.7599999998</v>
      </c>
      <c r="O4115" s="678">
        <f t="shared" ca="1" si="709"/>
        <v>835043.77000000014</v>
      </c>
      <c r="P4115" s="678">
        <f t="shared" ca="1" si="709"/>
        <v>286811.69999999984</v>
      </c>
      <c r="Q4115" s="678">
        <f t="shared" ca="1" si="709"/>
        <v>273734.42999999993</v>
      </c>
      <c r="R4115" s="678">
        <f t="shared" ca="1" si="709"/>
        <v>185192.99999999994</v>
      </c>
      <c r="S4115" s="678">
        <f t="shared" ca="1" si="709"/>
        <v>198.63</v>
      </c>
      <c r="T4115" s="678">
        <f t="shared" ca="1" si="709"/>
        <v>126424.20000000003</v>
      </c>
      <c r="U4115" s="678">
        <f t="shared" ca="1" si="709"/>
        <v>0</v>
      </c>
      <c r="V4115" s="678">
        <f t="shared" ca="1" si="709"/>
        <v>7858.3199999999988</v>
      </c>
      <c r="W4115" s="678">
        <f t="shared" ca="1" si="705"/>
        <v>13867.710000000001</v>
      </c>
      <c r="X4115" s="678">
        <f t="shared" ca="1" si="709"/>
        <v>0</v>
      </c>
      <c r="Y4115" s="678">
        <f t="shared" ca="1" si="709"/>
        <v>0</v>
      </c>
      <c r="Z4115" s="678">
        <f t="shared" ca="1" si="709"/>
        <v>0</v>
      </c>
      <c r="AA4115" t="str">
        <f t="shared" si="706"/>
        <v>ASR_CMS_19</v>
      </c>
      <c r="AB4115" s="957">
        <f t="shared" si="707"/>
        <v>45406</v>
      </c>
      <c r="AC4115" t="str">
        <f t="shared" si="708"/>
        <v>Unaudited</v>
      </c>
    </row>
    <row r="4116" spans="1:29" ht="30" x14ac:dyDescent="0.25">
      <c r="A4116" t="s">
        <v>421</v>
      </c>
      <c r="B4116" t="s">
        <v>1380</v>
      </c>
      <c r="C4116" t="s">
        <v>1381</v>
      </c>
      <c r="D4116">
        <v>1900</v>
      </c>
      <c r="E4116" s="957">
        <v>1</v>
      </c>
      <c r="F4116" t="s">
        <v>440</v>
      </c>
      <c r="G4116" s="957">
        <v>182</v>
      </c>
      <c r="H4116" t="s">
        <v>391</v>
      </c>
      <c r="I4116" s="937" t="s">
        <v>489</v>
      </c>
      <c r="J4116" s="937" t="s">
        <v>445</v>
      </c>
      <c r="K4116" s="937" t="s">
        <v>446</v>
      </c>
      <c r="L4116" s="937">
        <v>5.2</v>
      </c>
      <c r="M4116" s="958" t="s">
        <v>304</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ASR_CMS_19</v>
      </c>
      <c r="AB4116" s="957">
        <f t="shared" si="707"/>
        <v>45406</v>
      </c>
      <c r="AC4116" t="str">
        <f t="shared" si="708"/>
        <v>Unaudited</v>
      </c>
    </row>
    <row r="4117" spans="1:29" ht="30" x14ac:dyDescent="0.25">
      <c r="A4117" t="s">
        <v>421</v>
      </c>
      <c r="B4117" t="s">
        <v>1380</v>
      </c>
      <c r="C4117" t="s">
        <v>1381</v>
      </c>
      <c r="D4117">
        <v>1900</v>
      </c>
      <c r="E4117" s="957">
        <v>1</v>
      </c>
      <c r="F4117" t="s">
        <v>440</v>
      </c>
      <c r="G4117" s="957">
        <v>182</v>
      </c>
      <c r="H4117" t="s">
        <v>391</v>
      </c>
      <c r="I4117" s="958" t="s">
        <v>489</v>
      </c>
      <c r="J4117" s="958" t="s">
        <v>445</v>
      </c>
      <c r="K4117" s="958" t="s">
        <v>446</v>
      </c>
      <c r="L4117" s="937">
        <v>5.3</v>
      </c>
      <c r="M4117" s="958" t="s">
        <v>305</v>
      </c>
      <c r="N4117" s="678">
        <f t="shared" ca="1" si="709"/>
        <v>3736.015507011944</v>
      </c>
      <c r="O4117" s="678">
        <f t="shared" ca="1" si="709"/>
        <v>1804.2693902233648</v>
      </c>
      <c r="P4117" s="678">
        <f t="shared" ca="1" si="709"/>
        <v>619.71071416762572</v>
      </c>
      <c r="Q4117" s="678">
        <f t="shared" ca="1" si="709"/>
        <v>591.38778397539022</v>
      </c>
      <c r="R4117" s="678">
        <f t="shared" ca="1" si="709"/>
        <v>400.11195717654675</v>
      </c>
      <c r="S4117" s="678">
        <f t="shared" ca="1" si="709"/>
        <v>0.4291775375799366</v>
      </c>
      <c r="T4117" s="678">
        <f t="shared" ca="1" si="709"/>
        <v>273.16330285713849</v>
      </c>
      <c r="U4117" s="678">
        <f t="shared" ca="1" si="709"/>
        <v>0</v>
      </c>
      <c r="V4117" s="678">
        <f t="shared" ca="1" si="709"/>
        <v>16.979380894704565</v>
      </c>
      <c r="W4117" s="678">
        <f t="shared" ca="1" si="705"/>
        <v>29.963800179593523</v>
      </c>
      <c r="X4117" s="678">
        <f t="shared" ca="1" si="709"/>
        <v>0</v>
      </c>
      <c r="Y4117" s="678">
        <f t="shared" ca="1" si="709"/>
        <v>0</v>
      </c>
      <c r="Z4117" s="678">
        <f t="shared" ca="1" si="709"/>
        <v>0</v>
      </c>
      <c r="AA4117" t="str">
        <f t="shared" si="706"/>
        <v>ASR_CMS_19</v>
      </c>
      <c r="AB4117" s="957">
        <f t="shared" si="707"/>
        <v>45406</v>
      </c>
      <c r="AC4117" t="str">
        <f t="shared" si="708"/>
        <v>Unaudited</v>
      </c>
    </row>
    <row r="4118" spans="1:29" x14ac:dyDescent="0.25">
      <c r="A4118" t="s">
        <v>421</v>
      </c>
      <c r="B4118" t="s">
        <v>1380</v>
      </c>
      <c r="C4118" t="s">
        <v>1381</v>
      </c>
      <c r="D4118">
        <v>1900</v>
      </c>
      <c r="E4118" s="957">
        <v>1</v>
      </c>
      <c r="F4118" t="s">
        <v>440</v>
      </c>
      <c r="G4118" s="957">
        <v>182</v>
      </c>
      <c r="H4118" t="s">
        <v>391</v>
      </c>
      <c r="I4118" s="958" t="s">
        <v>489</v>
      </c>
      <c r="J4118" s="958" t="s">
        <v>445</v>
      </c>
      <c r="K4118" s="958" t="s">
        <v>446</v>
      </c>
      <c r="L4118" s="953" t="s">
        <v>82</v>
      </c>
      <c r="M4118" s="958" t="s">
        <v>454</v>
      </c>
      <c r="N4118" s="678">
        <f t="shared" ca="1" si="709"/>
        <v>-7187.744360226633</v>
      </c>
      <c r="O4118" s="678">
        <f t="shared" ca="1" si="709"/>
        <v>-2988.1031307480348</v>
      </c>
      <c r="P4118" s="678">
        <f t="shared" ca="1" si="709"/>
        <v>-182.33701911249705</v>
      </c>
      <c r="Q4118" s="678">
        <f t="shared" ca="1" si="709"/>
        <v>-2103.7581628426556</v>
      </c>
      <c r="R4118" s="678">
        <f t="shared" ca="1" si="709"/>
        <v>-251.03997458076677</v>
      </c>
      <c r="S4118" s="678">
        <f t="shared" ca="1" si="709"/>
        <v>-5.9784787254034271</v>
      </c>
      <c r="T4118" s="678">
        <f t="shared" ca="1" si="709"/>
        <v>-155.90669392788124</v>
      </c>
      <c r="U4118" s="678">
        <f t="shared" ca="1" si="709"/>
        <v>-6.7519254251945486E-3</v>
      </c>
      <c r="V4118" s="678">
        <f t="shared" ca="1" si="709"/>
        <v>-9.6140838332802208</v>
      </c>
      <c r="W4118" s="678">
        <f t="shared" ca="1" si="705"/>
        <v>-1491.0000645306882</v>
      </c>
      <c r="X4118" s="678">
        <f t="shared" ca="1" si="709"/>
        <v>0</v>
      </c>
      <c r="Y4118" s="678">
        <f t="shared" ca="1" si="709"/>
        <v>0</v>
      </c>
      <c r="Z4118" s="678">
        <f t="shared" ca="1" si="709"/>
        <v>0</v>
      </c>
      <c r="AA4118" t="str">
        <f t="shared" si="706"/>
        <v>ASR_CMS_19</v>
      </c>
      <c r="AB4118" s="957">
        <f t="shared" si="707"/>
        <v>45406</v>
      </c>
      <c r="AC4118" t="str">
        <f t="shared" si="708"/>
        <v>Unaudited</v>
      </c>
    </row>
    <row r="4119" spans="1:29" x14ac:dyDescent="0.25">
      <c r="A4119" t="s">
        <v>421</v>
      </c>
      <c r="B4119" t="s">
        <v>1380</v>
      </c>
      <c r="C4119" t="s">
        <v>1381</v>
      </c>
      <c r="D4119">
        <v>1900</v>
      </c>
      <c r="E4119" s="957">
        <v>1</v>
      </c>
      <c r="F4119" t="s">
        <v>440</v>
      </c>
      <c r="G4119" s="957">
        <v>182</v>
      </c>
      <c r="H4119" t="s">
        <v>391</v>
      </c>
      <c r="I4119" s="937" t="s">
        <v>489</v>
      </c>
      <c r="J4119" s="937" t="s">
        <v>445</v>
      </c>
      <c r="K4119" s="937" t="s">
        <v>447</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ASR_CMS_19</v>
      </c>
      <c r="AB4119" s="957">
        <f t="shared" si="707"/>
        <v>45406</v>
      </c>
      <c r="AC4119" t="str">
        <f t="shared" si="708"/>
        <v>Unaudited</v>
      </c>
    </row>
    <row r="4120" spans="1:29" x14ac:dyDescent="0.25">
      <c r="A4120" t="s">
        <v>421</v>
      </c>
      <c r="B4120" t="s">
        <v>1380</v>
      </c>
      <c r="C4120" t="s">
        <v>1381</v>
      </c>
      <c r="D4120">
        <v>1900</v>
      </c>
      <c r="E4120" s="957">
        <v>1</v>
      </c>
      <c r="F4120" t="s">
        <v>440</v>
      </c>
      <c r="G4120" s="957">
        <v>182</v>
      </c>
      <c r="H4120" t="s">
        <v>391</v>
      </c>
      <c r="I4120" s="937" t="s">
        <v>489</v>
      </c>
      <c r="J4120" s="937" t="s">
        <v>445</v>
      </c>
      <c r="K4120" s="937" t="s">
        <v>447</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ASR_CMS_19</v>
      </c>
      <c r="AB4120" s="957">
        <f t="shared" si="707"/>
        <v>45406</v>
      </c>
      <c r="AC4120" t="str">
        <f t="shared" si="708"/>
        <v>Unaudited</v>
      </c>
    </row>
    <row r="4121" spans="1:29" x14ac:dyDescent="0.25">
      <c r="A4121" t="s">
        <v>421</v>
      </c>
      <c r="B4121" t="s">
        <v>1380</v>
      </c>
      <c r="C4121" t="s">
        <v>1381</v>
      </c>
      <c r="D4121">
        <v>1900</v>
      </c>
      <c r="E4121" s="957">
        <v>1</v>
      </c>
      <c r="F4121" t="s">
        <v>440</v>
      </c>
      <c r="G4121" s="957">
        <v>182</v>
      </c>
      <c r="H4121" t="s">
        <v>391</v>
      </c>
      <c r="I4121" s="937" t="s">
        <v>489</v>
      </c>
      <c r="J4121" s="937" t="s">
        <v>445</v>
      </c>
      <c r="K4121" s="937" t="s">
        <v>447</v>
      </c>
      <c r="L4121" s="937">
        <v>6.3</v>
      </c>
      <c r="M4121" s="958" t="s">
        <v>185</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ASR_CMS_19</v>
      </c>
      <c r="AB4121" s="957">
        <f t="shared" si="707"/>
        <v>45406</v>
      </c>
      <c r="AC4121" t="str">
        <f t="shared" si="708"/>
        <v>Unaudited</v>
      </c>
    </row>
    <row r="4122" spans="1:29" x14ac:dyDescent="0.25">
      <c r="A4122" t="s">
        <v>421</v>
      </c>
      <c r="B4122" t="s">
        <v>1380</v>
      </c>
      <c r="C4122" t="s">
        <v>1381</v>
      </c>
      <c r="D4122">
        <v>1900</v>
      </c>
      <c r="E4122" s="957">
        <v>1</v>
      </c>
      <c r="F4122" t="s">
        <v>440</v>
      </c>
      <c r="G4122" s="957">
        <v>182</v>
      </c>
      <c r="H4122" t="s">
        <v>391</v>
      </c>
      <c r="I4122" s="937" t="s">
        <v>489</v>
      </c>
      <c r="J4122" s="937" t="s">
        <v>445</v>
      </c>
      <c r="K4122" s="937" t="s">
        <v>447</v>
      </c>
      <c r="L4122" s="953" t="s">
        <v>87</v>
      </c>
      <c r="M4122" s="958" t="s">
        <v>455</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ASR_CMS_19</v>
      </c>
      <c r="AB4122" s="957">
        <f t="shared" si="707"/>
        <v>45406</v>
      </c>
      <c r="AC4122" t="str">
        <f t="shared" si="708"/>
        <v>Unaudited</v>
      </c>
    </row>
    <row r="4123" spans="1:29" x14ac:dyDescent="0.25">
      <c r="A4123" t="s">
        <v>421</v>
      </c>
      <c r="B4123" t="s">
        <v>1380</v>
      </c>
      <c r="C4123" t="s">
        <v>1381</v>
      </c>
      <c r="D4123">
        <v>1900</v>
      </c>
      <c r="E4123" s="957">
        <v>1</v>
      </c>
      <c r="F4123" t="s">
        <v>440</v>
      </c>
      <c r="G4123" s="957">
        <v>182</v>
      </c>
      <c r="H4123" t="s">
        <v>391</v>
      </c>
      <c r="I4123" s="937" t="s">
        <v>489</v>
      </c>
      <c r="J4123" s="937" t="s">
        <v>445</v>
      </c>
      <c r="K4123" s="937" t="s">
        <v>448</v>
      </c>
      <c r="L4123" s="953">
        <v>7.1</v>
      </c>
      <c r="M4123" s="958" t="s">
        <v>20</v>
      </c>
      <c r="N4123" s="678">
        <f t="shared" ca="1" si="709"/>
        <v>2797236.42</v>
      </c>
      <c r="O4123" s="678">
        <f t="shared" ca="1" si="709"/>
        <v>597799.0035406386</v>
      </c>
      <c r="P4123" s="678">
        <f t="shared" ca="1" si="709"/>
        <v>36469.168089385879</v>
      </c>
      <c r="Q4123" s="678">
        <f t="shared" ca="1" si="709"/>
        <v>1427642.3108028455</v>
      </c>
      <c r="R4123" s="678">
        <f t="shared" ca="1" si="709"/>
        <v>80233.229077570752</v>
      </c>
      <c r="S4123" s="678">
        <f t="shared" ca="1" si="709"/>
        <v>8041.1130079394843</v>
      </c>
      <c r="T4123" s="678">
        <f t="shared" ca="1" si="709"/>
        <v>189932.37336446726</v>
      </c>
      <c r="U4123" s="678">
        <f t="shared" ca="1" si="709"/>
        <v>0</v>
      </c>
      <c r="V4123" s="678">
        <f t="shared" ca="1" si="709"/>
        <v>9651.8720156506242</v>
      </c>
      <c r="W4123" s="678">
        <f t="shared" ca="1" si="705"/>
        <v>447467.3501015018</v>
      </c>
      <c r="X4123" s="678">
        <f t="shared" ca="1" si="709"/>
        <v>0</v>
      </c>
      <c r="Y4123" s="678">
        <f t="shared" ca="1" si="709"/>
        <v>0</v>
      </c>
      <c r="Z4123" s="678">
        <f t="shared" ca="1" si="709"/>
        <v>0</v>
      </c>
      <c r="AA4123" t="str">
        <f t="shared" si="706"/>
        <v>ASR_CMS_19</v>
      </c>
      <c r="AB4123" s="957">
        <f t="shared" si="707"/>
        <v>45406</v>
      </c>
      <c r="AC4123" t="str">
        <f t="shared" si="708"/>
        <v>Unaudited</v>
      </c>
    </row>
    <row r="4124" spans="1:29" x14ac:dyDescent="0.25">
      <c r="A4124" t="s">
        <v>421</v>
      </c>
      <c r="B4124" t="s">
        <v>1380</v>
      </c>
      <c r="C4124" t="s">
        <v>1381</v>
      </c>
      <c r="D4124">
        <v>1900</v>
      </c>
      <c r="E4124" s="957">
        <v>1</v>
      </c>
      <c r="F4124" t="s">
        <v>440</v>
      </c>
      <c r="G4124" s="957">
        <v>182</v>
      </c>
      <c r="H4124" t="s">
        <v>391</v>
      </c>
      <c r="I4124" s="937" t="s">
        <v>489</v>
      </c>
      <c r="J4124" s="937" t="s">
        <v>445</v>
      </c>
      <c r="K4124" s="937" t="s">
        <v>448</v>
      </c>
      <c r="L4124" s="937">
        <v>7.2</v>
      </c>
      <c r="M4124" s="958"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ASR_CMS_19</v>
      </c>
      <c r="AB4124" s="957">
        <f t="shared" si="707"/>
        <v>45406</v>
      </c>
      <c r="AC4124" t="str">
        <f t="shared" si="708"/>
        <v>Unaudited</v>
      </c>
    </row>
    <row r="4125" spans="1:29" x14ac:dyDescent="0.25">
      <c r="A4125" t="s">
        <v>421</v>
      </c>
      <c r="B4125" t="s">
        <v>1380</v>
      </c>
      <c r="C4125" t="s">
        <v>1381</v>
      </c>
      <c r="D4125">
        <v>1900</v>
      </c>
      <c r="E4125" s="957">
        <v>1</v>
      </c>
      <c r="F4125" t="s">
        <v>440</v>
      </c>
      <c r="G4125" s="957">
        <v>182</v>
      </c>
      <c r="H4125" t="s">
        <v>391</v>
      </c>
      <c r="I4125" s="958" t="s">
        <v>489</v>
      </c>
      <c r="J4125" s="958" t="s">
        <v>445</v>
      </c>
      <c r="K4125" s="958" t="s">
        <v>448</v>
      </c>
      <c r="L4125" s="937">
        <v>7.3</v>
      </c>
      <c r="M4125" s="958" t="s">
        <v>156</v>
      </c>
      <c r="N4125" s="678">
        <f t="shared" ca="1" si="709"/>
        <v>24892.181771423995</v>
      </c>
      <c r="O4125" s="678">
        <f t="shared" ca="1" si="709"/>
        <v>10351.708741880168</v>
      </c>
      <c r="P4125" s="678">
        <f t="shared" ca="1" si="709"/>
        <v>647.58581489083463</v>
      </c>
      <c r="Q4125" s="678">
        <f t="shared" ca="1" si="709"/>
        <v>7284.2890788027171</v>
      </c>
      <c r="R4125" s="678">
        <f t="shared" ca="1" si="709"/>
        <v>869.39340052535363</v>
      </c>
      <c r="S4125" s="678">
        <f t="shared" ca="1" si="709"/>
        <v>20.593490507772966</v>
      </c>
      <c r="T4125" s="678">
        <f t="shared" ca="1" si="709"/>
        <v>540.70816505416292</v>
      </c>
      <c r="U4125" s="678">
        <f t="shared" ca="1" si="709"/>
        <v>2.3257707945352285E-2</v>
      </c>
      <c r="V4125" s="678">
        <f t="shared" ca="1" si="709"/>
        <v>33.116709660655282</v>
      </c>
      <c r="W4125" s="678">
        <f t="shared" ca="1" si="705"/>
        <v>5144.7631123943884</v>
      </c>
      <c r="X4125" s="678">
        <f t="shared" ca="1" si="709"/>
        <v>0</v>
      </c>
      <c r="Y4125" s="678">
        <f t="shared" ca="1" si="709"/>
        <v>0</v>
      </c>
      <c r="Z4125" s="678">
        <f t="shared" ca="1" si="709"/>
        <v>0</v>
      </c>
      <c r="AA4125" t="str">
        <f t="shared" si="706"/>
        <v>ASR_CMS_19</v>
      </c>
      <c r="AB4125" s="957">
        <f t="shared" si="707"/>
        <v>45406</v>
      </c>
      <c r="AC4125" t="str">
        <f t="shared" si="708"/>
        <v>Unaudited</v>
      </c>
    </row>
    <row r="4126" spans="1:29" x14ac:dyDescent="0.25">
      <c r="A4126" t="s">
        <v>421</v>
      </c>
      <c r="B4126" t="s">
        <v>1380</v>
      </c>
      <c r="C4126" t="s">
        <v>1381</v>
      </c>
      <c r="D4126">
        <v>1900</v>
      </c>
      <c r="E4126" s="957">
        <v>1</v>
      </c>
      <c r="F4126" t="s">
        <v>440</v>
      </c>
      <c r="G4126" s="957">
        <v>182</v>
      </c>
      <c r="H4126" t="s">
        <v>391</v>
      </c>
      <c r="I4126" s="937" t="s">
        <v>489</v>
      </c>
      <c r="J4126" s="937" t="s">
        <v>445</v>
      </c>
      <c r="K4126" s="937" t="s">
        <v>448</v>
      </c>
      <c r="L4126" s="937" t="s">
        <v>91</v>
      </c>
      <c r="M4126" s="958" t="s">
        <v>456</v>
      </c>
      <c r="N4126" s="678">
        <f t="shared" ca="1" si="709"/>
        <v>-271.1861906088015</v>
      </c>
      <c r="O4126" s="678">
        <f t="shared" ca="1" si="709"/>
        <v>-112.73805307514344</v>
      </c>
      <c r="P4126" s="678">
        <f t="shared" ca="1" si="709"/>
        <v>-6.8793879055714244</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-79.372628400696499</v>
      </c>
      <c r="R4126" s="678">
        <f t="shared" ca="1" si="710"/>
        <v>-9.4714796444071023</v>
      </c>
      <c r="S4126" s="678">
        <f t="shared" ca="1" si="710"/>
        <v>-0.22556184387264416</v>
      </c>
      <c r="T4126" s="678">
        <f t="shared" ca="1" si="710"/>
        <v>-5.8821989622598903</v>
      </c>
      <c r="U4126" s="678">
        <f t="shared" ca="1" si="710"/>
        <v>-2.547431911275555E-4</v>
      </c>
      <c r="V4126" s="678">
        <f t="shared" ca="1" si="710"/>
        <v>-0.36272947955243096</v>
      </c>
      <c r="W4126" s="678">
        <f t="shared" ca="1" si="705"/>
        <v>-56.253896554106944</v>
      </c>
      <c r="X4126" s="678">
        <f t="shared" ca="1" si="710"/>
        <v>0</v>
      </c>
      <c r="Y4126" s="678">
        <f t="shared" ca="1" si="710"/>
        <v>0</v>
      </c>
      <c r="Z4126" s="678">
        <f t="shared" ca="1" si="710"/>
        <v>0</v>
      </c>
      <c r="AA4126" t="str">
        <f t="shared" si="706"/>
        <v>ASR_CMS_19</v>
      </c>
      <c r="AB4126" s="957">
        <f t="shared" si="707"/>
        <v>45406</v>
      </c>
      <c r="AC4126" t="str">
        <f t="shared" si="708"/>
        <v>Unaudited</v>
      </c>
    </row>
    <row r="4127" spans="1:29" x14ac:dyDescent="0.25">
      <c r="A4127" t="s">
        <v>421</v>
      </c>
      <c r="B4127" t="s">
        <v>1380</v>
      </c>
      <c r="C4127" t="s">
        <v>1381</v>
      </c>
      <c r="D4127">
        <v>1900</v>
      </c>
      <c r="E4127" s="957">
        <v>1</v>
      </c>
      <c r="F4127" t="s">
        <v>440</v>
      </c>
      <c r="G4127" s="957">
        <v>182</v>
      </c>
      <c r="H4127" t="s">
        <v>391</v>
      </c>
      <c r="I4127" s="937" t="s">
        <v>489</v>
      </c>
      <c r="J4127" s="937" t="s">
        <v>445</v>
      </c>
      <c r="K4127" s="937" t="s">
        <v>449</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16592880.713941315</v>
      </c>
      <c r="O4127" s="678">
        <f t="shared" ca="1" si="710"/>
        <v>7244965.0728642037</v>
      </c>
      <c r="P4127" s="678">
        <f t="shared" ca="1" si="710"/>
        <v>826757.24132027652</v>
      </c>
      <c r="Q4127" s="678">
        <f t="shared" ca="1" si="710"/>
        <v>5824171.3148068823</v>
      </c>
      <c r="R4127" s="678">
        <f t="shared" ca="1" si="710"/>
        <v>822204.95152028126</v>
      </c>
      <c r="S4127" s="678">
        <f t="shared" ca="1" si="710"/>
        <v>6302.4576909161715</v>
      </c>
      <c r="T4127" s="678">
        <f t="shared" ca="1" si="710"/>
        <v>255863.58699023188</v>
      </c>
      <c r="U4127" s="678">
        <f t="shared" ca="1" si="710"/>
        <v>0</v>
      </c>
      <c r="V4127" s="678">
        <f t="shared" ca="1" si="710"/>
        <v>155709.02761084313</v>
      </c>
      <c r="W4127" s="678">
        <f t="shared" ca="1" si="705"/>
        <v>1456907.0611376804</v>
      </c>
      <c r="X4127" s="678">
        <f t="shared" ca="1" si="710"/>
        <v>0</v>
      </c>
      <c r="Y4127" s="678">
        <f t="shared" ca="1" si="710"/>
        <v>0</v>
      </c>
      <c r="Z4127" s="678">
        <f t="shared" ca="1" si="710"/>
        <v>0</v>
      </c>
      <c r="AA4127" t="str">
        <f t="shared" si="706"/>
        <v>ASR_CMS_19</v>
      </c>
      <c r="AB4127" s="957">
        <f t="shared" si="707"/>
        <v>45406</v>
      </c>
      <c r="AC4127" t="str">
        <f t="shared" si="708"/>
        <v>Unaudited</v>
      </c>
    </row>
    <row r="4128" spans="1:29" x14ac:dyDescent="0.25">
      <c r="A4128" t="s">
        <v>421</v>
      </c>
      <c r="B4128" t="s">
        <v>1380</v>
      </c>
      <c r="C4128" t="s">
        <v>1381</v>
      </c>
      <c r="D4128">
        <v>1900</v>
      </c>
      <c r="E4128" s="957">
        <v>1</v>
      </c>
      <c r="F4128" t="s">
        <v>440</v>
      </c>
      <c r="G4128" s="957">
        <v>182</v>
      </c>
      <c r="H4128" t="s">
        <v>391</v>
      </c>
      <c r="I4128" s="937" t="s">
        <v>489</v>
      </c>
      <c r="J4128" s="937" t="s">
        <v>445</v>
      </c>
      <c r="K4128" s="937" t="s">
        <v>449</v>
      </c>
      <c r="L4128" s="937" t="s">
        <v>113</v>
      </c>
      <c r="M4128" s="958" t="s">
        <v>444</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ASR_CMS_19</v>
      </c>
      <c r="AB4128" s="957">
        <f t="shared" si="707"/>
        <v>45406</v>
      </c>
      <c r="AC4128" t="str">
        <f t="shared" si="708"/>
        <v>Unaudited</v>
      </c>
    </row>
    <row r="4129" spans="1:29" x14ac:dyDescent="0.25">
      <c r="A4129" t="s">
        <v>421</v>
      </c>
      <c r="B4129" t="s">
        <v>1380</v>
      </c>
      <c r="C4129" t="s">
        <v>1381</v>
      </c>
      <c r="D4129">
        <v>1900</v>
      </c>
      <c r="E4129" s="957">
        <v>1</v>
      </c>
      <c r="F4129" t="s">
        <v>440</v>
      </c>
      <c r="G4129" s="957">
        <v>182</v>
      </c>
      <c r="H4129" t="s">
        <v>391</v>
      </c>
      <c r="I4129" s="958" t="s">
        <v>489</v>
      </c>
      <c r="J4129" s="958" t="s">
        <v>445</v>
      </c>
      <c r="K4129" s="958" t="s">
        <v>449</v>
      </c>
      <c r="L4129" s="937" t="s">
        <v>115</v>
      </c>
      <c r="M4129" s="958" t="s">
        <v>158</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ASR_CMS_19</v>
      </c>
      <c r="AB4129" s="957">
        <f t="shared" si="707"/>
        <v>45406</v>
      </c>
      <c r="AC4129" t="str">
        <f t="shared" si="708"/>
        <v>Unaudited</v>
      </c>
    </row>
    <row r="4130" spans="1:29" x14ac:dyDescent="0.25">
      <c r="A4130" t="s">
        <v>421</v>
      </c>
      <c r="B4130" t="s">
        <v>1380</v>
      </c>
      <c r="C4130" t="s">
        <v>1381</v>
      </c>
      <c r="D4130">
        <v>1900</v>
      </c>
      <c r="E4130" s="957">
        <v>1</v>
      </c>
      <c r="F4130" t="s">
        <v>440</v>
      </c>
      <c r="G4130" s="957">
        <v>182</v>
      </c>
      <c r="H4130" t="s">
        <v>391</v>
      </c>
      <c r="I4130" s="958" t="s">
        <v>489</v>
      </c>
      <c r="J4130" s="958" t="s">
        <v>445</v>
      </c>
      <c r="K4130" s="958" t="s">
        <v>449</v>
      </c>
      <c r="L4130" s="937" t="s">
        <v>116</v>
      </c>
      <c r="M4130" s="958" t="s">
        <v>114</v>
      </c>
      <c r="N4130" s="678">
        <f t="shared" ca="1" si="711"/>
        <v>-59625.772567740292</v>
      </c>
      <c r="O4130" s="678">
        <f t="shared" ca="1" si="710"/>
        <v>-26034.457014620039</v>
      </c>
      <c r="P4130" s="678">
        <f t="shared" ca="1" si="710"/>
        <v>-2970.9150622819047</v>
      </c>
      <c r="Q4130" s="678">
        <f t="shared" ca="1" si="710"/>
        <v>-20928.898375099856</v>
      </c>
      <c r="R4130" s="678">
        <f t="shared" ca="1" si="710"/>
        <v>-2954.5566130797179</v>
      </c>
      <c r="S4130" s="678">
        <f t="shared" ca="1" si="710"/>
        <v>-22.647599013993752</v>
      </c>
      <c r="T4130" s="678">
        <f t="shared" ca="1" si="710"/>
        <v>-919.43432302431222</v>
      </c>
      <c r="U4130" s="678">
        <f t="shared" ca="1" si="710"/>
        <v>0</v>
      </c>
      <c r="V4130" s="678">
        <f t="shared" ca="1" si="710"/>
        <v>-559.53340635224924</v>
      </c>
      <c r="W4130" s="678">
        <f t="shared" ca="1" si="705"/>
        <v>-5235.3301742682243</v>
      </c>
      <c r="X4130" s="678">
        <f t="shared" ca="1" si="710"/>
        <v>0</v>
      </c>
      <c r="Y4130" s="678">
        <f t="shared" ca="1" si="710"/>
        <v>0</v>
      </c>
      <c r="Z4130" s="678">
        <f t="shared" ca="1" si="710"/>
        <v>0</v>
      </c>
      <c r="AA4130" t="str">
        <f t="shared" si="706"/>
        <v>ASR_CMS_19</v>
      </c>
      <c r="AB4130" s="957">
        <f t="shared" si="707"/>
        <v>45406</v>
      </c>
      <c r="AC4130" t="str">
        <f t="shared" si="708"/>
        <v>Unaudited</v>
      </c>
    </row>
    <row r="4131" spans="1:29" x14ac:dyDescent="0.25">
      <c r="A4131" t="s">
        <v>421</v>
      </c>
      <c r="B4131" t="s">
        <v>1380</v>
      </c>
      <c r="C4131" t="s">
        <v>1381</v>
      </c>
      <c r="D4131">
        <v>1900</v>
      </c>
      <c r="E4131" s="957">
        <v>1</v>
      </c>
      <c r="F4131" t="s">
        <v>440</v>
      </c>
      <c r="G4131" s="957">
        <v>182</v>
      </c>
      <c r="H4131" t="s">
        <v>391</v>
      </c>
      <c r="I4131" s="958" t="s">
        <v>489</v>
      </c>
      <c r="J4131" s="958" t="s">
        <v>445</v>
      </c>
      <c r="K4131" s="958" t="s">
        <v>449</v>
      </c>
      <c r="L4131" s="937" t="s">
        <v>117</v>
      </c>
      <c r="M4131" s="958" t="s">
        <v>159</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ASR_CMS_19</v>
      </c>
      <c r="AB4131" s="957">
        <f t="shared" si="707"/>
        <v>45406</v>
      </c>
      <c r="AC4131" t="str">
        <f t="shared" si="708"/>
        <v>Unaudited</v>
      </c>
    </row>
    <row r="4132" spans="1:29" x14ac:dyDescent="0.25">
      <c r="A4132" t="s">
        <v>421</v>
      </c>
      <c r="B4132" t="s">
        <v>1380</v>
      </c>
      <c r="C4132" t="s">
        <v>1381</v>
      </c>
      <c r="D4132">
        <v>1900</v>
      </c>
      <c r="E4132" s="957">
        <v>1</v>
      </c>
      <c r="F4132" t="s">
        <v>440</v>
      </c>
      <c r="G4132" s="957">
        <v>182</v>
      </c>
      <c r="H4132" t="s">
        <v>391</v>
      </c>
      <c r="I4132" s="958" t="s">
        <v>489</v>
      </c>
      <c r="J4132" s="958" t="s">
        <v>445</v>
      </c>
      <c r="K4132" s="958" t="s">
        <v>449</v>
      </c>
      <c r="L4132" s="937" t="s">
        <v>160</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ASR_CMS_19</v>
      </c>
      <c r="AB4132" s="957">
        <f t="shared" si="707"/>
        <v>45406</v>
      </c>
      <c r="AC4132" t="str">
        <f t="shared" si="708"/>
        <v>Unaudited</v>
      </c>
    </row>
    <row r="4133" spans="1:29" x14ac:dyDescent="0.25">
      <c r="A4133" t="s">
        <v>421</v>
      </c>
      <c r="B4133" t="s">
        <v>1380</v>
      </c>
      <c r="C4133" t="s">
        <v>1381</v>
      </c>
      <c r="D4133">
        <v>1900</v>
      </c>
      <c r="E4133" s="957">
        <v>1</v>
      </c>
      <c r="F4133" t="s">
        <v>440</v>
      </c>
      <c r="G4133" s="957">
        <v>182</v>
      </c>
      <c r="H4133" t="s">
        <v>391</v>
      </c>
      <c r="I4133" s="958" t="s">
        <v>489</v>
      </c>
      <c r="J4133" s="958" t="s">
        <v>445</v>
      </c>
      <c r="K4133" s="958" t="s">
        <v>449</v>
      </c>
      <c r="L4133" s="953" t="s">
        <v>443</v>
      </c>
      <c r="M4133" s="958" t="s">
        <v>457</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ASR_CMS_19</v>
      </c>
      <c r="AB4133" s="957">
        <f t="shared" si="707"/>
        <v>45406</v>
      </c>
      <c r="AC4133" t="str">
        <f t="shared" si="708"/>
        <v>Unaudited</v>
      </c>
    </row>
    <row r="4134" spans="1:29" ht="30" x14ac:dyDescent="0.25">
      <c r="A4134" t="s">
        <v>421</v>
      </c>
      <c r="B4134" t="s">
        <v>1380</v>
      </c>
      <c r="C4134" t="s">
        <v>1381</v>
      </c>
      <c r="D4134">
        <v>1900</v>
      </c>
      <c r="E4134" s="957">
        <v>1</v>
      </c>
      <c r="F4134" t="s">
        <v>440</v>
      </c>
      <c r="G4134" s="957">
        <v>182</v>
      </c>
      <c r="H4134" t="s">
        <v>391</v>
      </c>
      <c r="I4134" s="958" t="s">
        <v>489</v>
      </c>
      <c r="J4134" s="958" t="s">
        <v>445</v>
      </c>
      <c r="K4134" s="958" t="s">
        <v>450</v>
      </c>
      <c r="L4134" s="937">
        <v>9.1</v>
      </c>
      <c r="M4134" s="958" t="s">
        <v>186</v>
      </c>
      <c r="N4134" s="678">
        <f t="shared" ca="1" si="711"/>
        <v>36119994.11999999</v>
      </c>
      <c r="O4134" s="678">
        <f t="shared" ca="1" si="710"/>
        <v>6927587.8499999996</v>
      </c>
      <c r="P4134" s="678">
        <f t="shared" ca="1" si="710"/>
        <v>879814.37</v>
      </c>
      <c r="Q4134" s="678">
        <f t="shared" ca="1" si="710"/>
        <v>11316832.419999994</v>
      </c>
      <c r="R4134" s="678">
        <f t="shared" ca="1" si="710"/>
        <v>1901611.0900000003</v>
      </c>
      <c r="S4134" s="678">
        <f t="shared" ca="1" si="710"/>
        <v>43730.840000000004</v>
      </c>
      <c r="T4134" s="678">
        <f t="shared" ca="1" si="710"/>
        <v>355474.68</v>
      </c>
      <c r="U4134" s="678">
        <f t="shared" ca="1" si="710"/>
        <v>0</v>
      </c>
      <c r="V4134" s="678">
        <f t="shared" ca="1" si="710"/>
        <v>30480</v>
      </c>
      <c r="W4134" s="678">
        <f t="shared" ca="1" si="705"/>
        <v>14664462.870000001</v>
      </c>
      <c r="X4134" s="678">
        <f t="shared" ca="1" si="710"/>
        <v>0</v>
      </c>
      <c r="Y4134" s="678">
        <f t="shared" ca="1" si="710"/>
        <v>0</v>
      </c>
      <c r="Z4134" s="678">
        <f t="shared" ca="1" si="710"/>
        <v>0</v>
      </c>
      <c r="AA4134" t="str">
        <f t="shared" si="706"/>
        <v>ASR_CMS_19</v>
      </c>
      <c r="AB4134" s="957">
        <f t="shared" si="707"/>
        <v>45406</v>
      </c>
      <c r="AC4134" t="str">
        <f t="shared" si="708"/>
        <v>Unaudited</v>
      </c>
    </row>
    <row r="4135" spans="1:29" x14ac:dyDescent="0.25">
      <c r="A4135" t="s">
        <v>421</v>
      </c>
      <c r="B4135" t="s">
        <v>1380</v>
      </c>
      <c r="C4135" t="s">
        <v>1381</v>
      </c>
      <c r="D4135">
        <v>1900</v>
      </c>
      <c r="E4135" s="957">
        <v>1</v>
      </c>
      <c r="F4135" t="s">
        <v>440</v>
      </c>
      <c r="G4135" s="957">
        <v>182</v>
      </c>
      <c r="H4135" t="s">
        <v>391</v>
      </c>
      <c r="I4135" s="937" t="s">
        <v>489</v>
      </c>
      <c r="J4135" s="937" t="s">
        <v>445</v>
      </c>
      <c r="K4135" s="937" t="s">
        <v>450</v>
      </c>
      <c r="L4135" s="937" t="s">
        <v>107</v>
      </c>
      <c r="M4135" s="958" t="s">
        <v>187</v>
      </c>
      <c r="N4135" s="678">
        <f t="shared" ca="1" si="711"/>
        <v>60679.34</v>
      </c>
      <c r="O4135" s="678">
        <f t="shared" ca="1" si="710"/>
        <v>16755.73</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43923.61</v>
      </c>
      <c r="X4135" s="678">
        <f t="shared" ca="1" si="710"/>
        <v>0</v>
      </c>
      <c r="Y4135" s="678">
        <f t="shared" ca="1" si="710"/>
        <v>0</v>
      </c>
      <c r="Z4135" s="678">
        <f t="shared" ca="1" si="710"/>
        <v>0</v>
      </c>
      <c r="AA4135" t="str">
        <f t="shared" si="706"/>
        <v>ASR_CMS_19</v>
      </c>
      <c r="AB4135" s="957">
        <f t="shared" si="707"/>
        <v>45406</v>
      </c>
      <c r="AC4135" t="str">
        <f t="shared" si="708"/>
        <v>Unaudited</v>
      </c>
    </row>
    <row r="4136" spans="1:29" x14ac:dyDescent="0.25">
      <c r="A4136" t="s">
        <v>421</v>
      </c>
      <c r="B4136" t="s">
        <v>1380</v>
      </c>
      <c r="C4136" t="s">
        <v>1381</v>
      </c>
      <c r="D4136">
        <v>1900</v>
      </c>
      <c r="E4136" s="957">
        <v>1</v>
      </c>
      <c r="F4136" t="s">
        <v>440</v>
      </c>
      <c r="G4136" s="957">
        <v>182</v>
      </c>
      <c r="H4136" t="s">
        <v>391</v>
      </c>
      <c r="I4136" s="958" t="s">
        <v>489</v>
      </c>
      <c r="J4136" s="958" t="s">
        <v>445</v>
      </c>
      <c r="K4136" s="958" t="s">
        <v>450</v>
      </c>
      <c r="L4136" s="937" t="s">
        <v>1316</v>
      </c>
      <c r="M4136" s="958" t="s">
        <v>1317</v>
      </c>
      <c r="N4136" s="678">
        <f t="shared" ca="1" si="711"/>
        <v>164861.57</v>
      </c>
      <c r="O4136" s="678">
        <f t="shared" ca="1" si="710"/>
        <v>48395.08</v>
      </c>
      <c r="P4136" s="678">
        <f t="shared" ca="1" si="710"/>
        <v>0</v>
      </c>
      <c r="Q4136" s="678">
        <f t="shared" ca="1" si="710"/>
        <v>116466.48999999999</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ASR_CMS_19</v>
      </c>
      <c r="AB4136" s="957">
        <f t="shared" si="707"/>
        <v>45406</v>
      </c>
      <c r="AC4136" t="str">
        <f t="shared" si="708"/>
        <v>Unaudited</v>
      </c>
    </row>
    <row r="4137" spans="1:29" x14ac:dyDescent="0.25">
      <c r="A4137" t="s">
        <v>421</v>
      </c>
      <c r="B4137" t="s">
        <v>1380</v>
      </c>
      <c r="C4137" t="s">
        <v>1381</v>
      </c>
      <c r="D4137">
        <v>1900</v>
      </c>
      <c r="E4137" s="957">
        <v>1</v>
      </c>
      <c r="F4137" t="s">
        <v>440</v>
      </c>
      <c r="G4137" s="957">
        <v>182</v>
      </c>
      <c r="H4137" t="s">
        <v>391</v>
      </c>
      <c r="I4137" s="937" t="s">
        <v>489</v>
      </c>
      <c r="J4137" s="937" t="s">
        <v>445</v>
      </c>
      <c r="K4137" s="937" t="s">
        <v>450</v>
      </c>
      <c r="L4137" s="937" t="s">
        <v>108</v>
      </c>
      <c r="M4137" s="937" t="s">
        <v>188</v>
      </c>
      <c r="N4137" s="678">
        <f t="shared" ca="1" si="711"/>
        <v>3890715.29</v>
      </c>
      <c r="O4137" s="678">
        <f t="shared" ca="1" si="710"/>
        <v>1075143.6200000001</v>
      </c>
      <c r="P4137" s="678">
        <f t="shared" ca="1" si="710"/>
        <v>55777.72</v>
      </c>
      <c r="Q4137" s="678">
        <f t="shared" ca="1" si="710"/>
        <v>1397298.3799999997</v>
      </c>
      <c r="R4137" s="678">
        <f t="shared" ca="1" si="710"/>
        <v>148604.08000000002</v>
      </c>
      <c r="S4137" s="678">
        <f t="shared" ca="1" si="710"/>
        <v>659.8900000000001</v>
      </c>
      <c r="T4137" s="678">
        <f t="shared" ca="1" si="710"/>
        <v>96989.119999999995</v>
      </c>
      <c r="U4137" s="678">
        <f t="shared" ca="1" si="710"/>
        <v>0</v>
      </c>
      <c r="V4137" s="678">
        <f t="shared" ca="1" si="710"/>
        <v>6511.65</v>
      </c>
      <c r="W4137" s="678">
        <f t="shared" ca="1" si="705"/>
        <v>1109730.8299999998</v>
      </c>
      <c r="X4137" s="678">
        <f t="shared" ca="1" si="710"/>
        <v>0</v>
      </c>
      <c r="Y4137" s="678">
        <f t="shared" ca="1" si="710"/>
        <v>0</v>
      </c>
      <c r="Z4137" s="678">
        <f t="shared" ca="1" si="710"/>
        <v>0</v>
      </c>
      <c r="AA4137" t="str">
        <f t="shared" si="706"/>
        <v>ASR_CMS_19</v>
      </c>
      <c r="AB4137" s="957">
        <f t="shared" si="707"/>
        <v>45406</v>
      </c>
      <c r="AC4137" t="str">
        <f t="shared" si="708"/>
        <v>Unaudited</v>
      </c>
    </row>
    <row r="4138" spans="1:29" x14ac:dyDescent="0.25">
      <c r="A4138" t="s">
        <v>421</v>
      </c>
      <c r="B4138" t="s">
        <v>1380</v>
      </c>
      <c r="C4138" t="s">
        <v>1381</v>
      </c>
      <c r="D4138">
        <v>1900</v>
      </c>
      <c r="E4138" s="957">
        <v>1</v>
      </c>
      <c r="F4138" t="s">
        <v>440</v>
      </c>
      <c r="G4138" s="957">
        <v>182</v>
      </c>
      <c r="H4138" t="s">
        <v>391</v>
      </c>
      <c r="I4138" s="937" t="s">
        <v>489</v>
      </c>
      <c r="J4138" s="937" t="s">
        <v>445</v>
      </c>
      <c r="K4138" s="937" t="s">
        <v>450</v>
      </c>
      <c r="L4138" s="937" t="s">
        <v>109</v>
      </c>
      <c r="M4138" s="958" t="s">
        <v>161</v>
      </c>
      <c r="N4138" s="678">
        <f t="shared" ca="1" si="711"/>
        <v>28577882.419690285</v>
      </c>
      <c r="O4138" s="678">
        <f t="shared" ca="1" si="710"/>
        <v>19528545.935580079</v>
      </c>
      <c r="P4138" s="678">
        <f t="shared" ca="1" si="710"/>
        <v>239242.8321826318</v>
      </c>
      <c r="Q4138" s="678">
        <f t="shared" ca="1" si="710"/>
        <v>7391163.9386800798</v>
      </c>
      <c r="R4138" s="678">
        <f t="shared" ca="1" si="710"/>
        <v>369372.72082721122</v>
      </c>
      <c r="S4138" s="678">
        <f t="shared" ca="1" si="710"/>
        <v>16777.295149915786</v>
      </c>
      <c r="T4138" s="678">
        <f t="shared" ca="1" si="710"/>
        <v>289427.37752555916</v>
      </c>
      <c r="U4138" s="678">
        <f t="shared" ca="1" si="710"/>
        <v>62.839463482670965</v>
      </c>
      <c r="V4138" s="678">
        <f t="shared" ca="1" si="710"/>
        <v>27227.021020441465</v>
      </c>
      <c r="W4138" s="678">
        <f t="shared" ca="1" si="705"/>
        <v>716062.45926088316</v>
      </c>
      <c r="X4138" s="678">
        <f t="shared" ca="1" si="710"/>
        <v>0</v>
      </c>
      <c r="Y4138" s="678">
        <f t="shared" ca="1" si="710"/>
        <v>0</v>
      </c>
      <c r="Z4138" s="678">
        <f t="shared" ca="1" si="710"/>
        <v>0</v>
      </c>
      <c r="AA4138" t="str">
        <f t="shared" si="706"/>
        <v>ASR_CMS_19</v>
      </c>
      <c r="AB4138" s="957">
        <f t="shared" si="707"/>
        <v>45406</v>
      </c>
      <c r="AC4138" t="str">
        <f t="shared" si="708"/>
        <v>Unaudited</v>
      </c>
    </row>
    <row r="4139" spans="1:29" x14ac:dyDescent="0.25">
      <c r="A4139" t="s">
        <v>421</v>
      </c>
      <c r="B4139" t="s">
        <v>1380</v>
      </c>
      <c r="C4139" t="s">
        <v>1381</v>
      </c>
      <c r="D4139">
        <v>1900</v>
      </c>
      <c r="E4139" s="957">
        <v>1</v>
      </c>
      <c r="F4139" t="s">
        <v>440</v>
      </c>
      <c r="G4139" s="957">
        <v>182</v>
      </c>
      <c r="H4139" t="s">
        <v>391</v>
      </c>
      <c r="I4139" s="937" t="s">
        <v>489</v>
      </c>
      <c r="J4139" s="937" t="s">
        <v>445</v>
      </c>
      <c r="K4139" s="937" t="s">
        <v>450</v>
      </c>
      <c r="L4139" s="937" t="s">
        <v>110</v>
      </c>
      <c r="M4139" s="958" t="s">
        <v>135</v>
      </c>
      <c r="N4139" s="678">
        <f t="shared" ca="1" si="711"/>
        <v>91991.461443233129</v>
      </c>
      <c r="O4139" s="678">
        <f t="shared" ca="1" si="710"/>
        <v>66711.208925277169</v>
      </c>
      <c r="P4139" s="678">
        <f t="shared" ca="1" si="710"/>
        <v>4107.5961388228061</v>
      </c>
      <c r="Q4139" s="678">
        <f t="shared" ca="1" si="710"/>
        <v>16471.819402507244</v>
      </c>
      <c r="R4139" s="678">
        <f t="shared" ca="1" si="710"/>
        <v>1932.5605196874246</v>
      </c>
      <c r="S4139" s="678">
        <f t="shared" ca="1" si="710"/>
        <v>46.521421270407409</v>
      </c>
      <c r="T4139" s="678">
        <f t="shared" ca="1" si="710"/>
        <v>1807.1425885427486</v>
      </c>
      <c r="U4139" s="678">
        <f t="shared" ca="1" si="710"/>
        <v>4.0453409800354274</v>
      </c>
      <c r="V4139" s="678">
        <f t="shared" ca="1" si="710"/>
        <v>198.22170802173591</v>
      </c>
      <c r="W4139" s="678">
        <f t="shared" ca="1" si="705"/>
        <v>712.34539812356581</v>
      </c>
      <c r="X4139" s="678">
        <f t="shared" ca="1" si="710"/>
        <v>0</v>
      </c>
      <c r="Y4139" s="678">
        <f t="shared" ca="1" si="710"/>
        <v>0</v>
      </c>
      <c r="Z4139" s="678">
        <f t="shared" ca="1" si="710"/>
        <v>0</v>
      </c>
      <c r="AA4139" t="str">
        <f t="shared" si="706"/>
        <v>ASR_CMS_19</v>
      </c>
      <c r="AB4139" s="957">
        <f t="shared" si="707"/>
        <v>45406</v>
      </c>
      <c r="AC4139" t="str">
        <f t="shared" si="708"/>
        <v>Unaudited</v>
      </c>
    </row>
    <row r="4140" spans="1:29" x14ac:dyDescent="0.25">
      <c r="A4140" t="s">
        <v>421</v>
      </c>
      <c r="B4140" t="s">
        <v>1380</v>
      </c>
      <c r="C4140" t="s">
        <v>1381</v>
      </c>
      <c r="D4140">
        <v>1900</v>
      </c>
      <c r="E4140" s="957">
        <v>1</v>
      </c>
      <c r="F4140" t="s">
        <v>440</v>
      </c>
      <c r="G4140" s="957">
        <v>182</v>
      </c>
      <c r="H4140" t="s">
        <v>391</v>
      </c>
      <c r="I4140" s="937" t="s">
        <v>489</v>
      </c>
      <c r="J4140" s="937" t="s">
        <v>445</v>
      </c>
      <c r="K4140" s="937" t="s">
        <v>450</v>
      </c>
      <c r="L4140" s="937" t="s">
        <v>111</v>
      </c>
      <c r="M4140" s="958" t="s">
        <v>163</v>
      </c>
      <c r="N4140" s="678">
        <f t="shared" ca="1" si="711"/>
        <v>-6696.799799467608</v>
      </c>
      <c r="O4140" s="678">
        <f t="shared" ca="1" si="710"/>
        <v>-2684.1143551377222</v>
      </c>
      <c r="P4140" s="678">
        <f t="shared" ca="1" si="710"/>
        <v>-114.37888985409064</v>
      </c>
      <c r="Q4140" s="678">
        <f t="shared" ca="1" si="710"/>
        <v>-1968.090065930857</v>
      </c>
      <c r="R4140" s="678">
        <f t="shared" ca="1" si="710"/>
        <v>-235.58765919343921</v>
      </c>
      <c r="S4140" s="678">
        <f t="shared" ca="1" si="710"/>
        <v>-5.9543606702594554</v>
      </c>
      <c r="T4140" s="678">
        <f t="shared" ca="1" si="710"/>
        <v>-72.202990211071281</v>
      </c>
      <c r="U4140" s="678">
        <f t="shared" ca="1" si="710"/>
        <v>-6.1086218777451733E-3</v>
      </c>
      <c r="V4140" s="678">
        <f t="shared" ca="1" si="710"/>
        <v>-6.2495438497019382</v>
      </c>
      <c r="W4140" s="678">
        <f t="shared" ca="1" si="705"/>
        <v>-1610.2158259985888</v>
      </c>
      <c r="X4140" s="678">
        <f t="shared" ca="1" si="710"/>
        <v>0</v>
      </c>
      <c r="Y4140" s="678">
        <f t="shared" ca="1" si="710"/>
        <v>0</v>
      </c>
      <c r="Z4140" s="678">
        <f t="shared" ca="1" si="710"/>
        <v>0</v>
      </c>
      <c r="AA4140" t="str">
        <f t="shared" si="706"/>
        <v>ASR_CMS_19</v>
      </c>
      <c r="AB4140" s="957">
        <f t="shared" si="707"/>
        <v>45406</v>
      </c>
      <c r="AC4140" t="str">
        <f t="shared" si="708"/>
        <v>Unaudited</v>
      </c>
    </row>
    <row r="4141" spans="1:29" x14ac:dyDescent="0.25">
      <c r="A4141" t="s">
        <v>421</v>
      </c>
      <c r="B4141" t="s">
        <v>1380</v>
      </c>
      <c r="C4141" t="s">
        <v>1381</v>
      </c>
      <c r="D4141">
        <v>1900</v>
      </c>
      <c r="E4141" s="957">
        <v>1</v>
      </c>
      <c r="F4141" t="s">
        <v>440</v>
      </c>
      <c r="G4141" s="957">
        <v>182</v>
      </c>
      <c r="H4141" t="s">
        <v>391</v>
      </c>
      <c r="I4141" t="s">
        <v>489</v>
      </c>
      <c r="J4141" t="s">
        <v>445</v>
      </c>
      <c r="K4141" t="s">
        <v>450</v>
      </c>
      <c r="L4141" s="15" t="s">
        <v>112</v>
      </c>
      <c r="M4141" t="s">
        <v>464</v>
      </c>
      <c r="N4141" s="678">
        <f t="shared" ca="1" si="711"/>
        <v>793609.13834785076</v>
      </c>
      <c r="O4141" s="678">
        <f t="shared" ca="1" si="710"/>
        <v>329920.74175725033</v>
      </c>
      <c r="P4141" s="678">
        <f t="shared" ca="1" si="710"/>
        <v>20132.091150529148</v>
      </c>
      <c r="Q4141" s="678">
        <f t="shared" ca="1" si="710"/>
        <v>232278.94861485803</v>
      </c>
      <c r="R4141" s="678">
        <f t="shared" ca="1" si="710"/>
        <v>27717.682757379949</v>
      </c>
      <c r="S4141" s="678">
        <f t="shared" ca="1" si="710"/>
        <v>660.09238950573535</v>
      </c>
      <c r="T4141" s="678">
        <f t="shared" ca="1" si="710"/>
        <v>17213.88113292147</v>
      </c>
      <c r="U4141" s="678">
        <f t="shared" ca="1" si="710"/>
        <v>0.7454897462030271</v>
      </c>
      <c r="V4141" s="678">
        <f t="shared" ca="1" si="710"/>
        <v>1061.5047509414967</v>
      </c>
      <c r="W4141" s="678">
        <f t="shared" ca="1" si="705"/>
        <v>164623.45030471846</v>
      </c>
      <c r="X4141" s="678">
        <f t="shared" ca="1" si="710"/>
        <v>0</v>
      </c>
      <c r="Y4141" s="678">
        <f t="shared" ca="1" si="710"/>
        <v>0</v>
      </c>
      <c r="Z4141" s="678">
        <f t="shared" ca="1" si="710"/>
        <v>0</v>
      </c>
      <c r="AA4141" t="str">
        <f t="shared" si="706"/>
        <v>ASR_CMS_19</v>
      </c>
      <c r="AB4141" s="957">
        <f t="shared" si="707"/>
        <v>45406</v>
      </c>
      <c r="AC4141" t="str">
        <f t="shared" si="708"/>
        <v>Unaudited</v>
      </c>
    </row>
    <row r="4142" spans="1:29" x14ac:dyDescent="0.25">
      <c r="A4142" t="s">
        <v>421</v>
      </c>
      <c r="B4142" t="s">
        <v>1380</v>
      </c>
      <c r="C4142" t="s">
        <v>1381</v>
      </c>
      <c r="D4142">
        <v>1900</v>
      </c>
      <c r="E4142" s="957">
        <v>1</v>
      </c>
      <c r="F4142" t="s">
        <v>440</v>
      </c>
      <c r="G4142" s="957">
        <v>182</v>
      </c>
      <c r="H4142" t="s">
        <v>391</v>
      </c>
      <c r="I4142" t="s">
        <v>489</v>
      </c>
      <c r="J4142" t="s">
        <v>445</v>
      </c>
      <c r="K4142" t="s">
        <v>6</v>
      </c>
      <c r="L4142" s="15" t="s">
        <v>118</v>
      </c>
      <c r="M4142" t="s">
        <v>189</v>
      </c>
      <c r="N4142" s="678">
        <f t="shared" ca="1" si="711"/>
        <v>156103.55124519719</v>
      </c>
      <c r="O4142" s="678">
        <f t="shared" ca="1" si="710"/>
        <v>68159.640029912713</v>
      </c>
      <c r="P4142" s="678">
        <f t="shared" ca="1" si="710"/>
        <v>7778.0189957818375</v>
      </c>
      <c r="Q4142" s="678">
        <f t="shared" ca="1" si="710"/>
        <v>54793.006770540887</v>
      </c>
      <c r="R4142" s="678">
        <f t="shared" ca="1" si="710"/>
        <v>7735.1916762628425</v>
      </c>
      <c r="S4142" s="678">
        <f t="shared" ca="1" si="710"/>
        <v>59.292659549947956</v>
      </c>
      <c r="T4142" s="678">
        <f t="shared" ca="1" si="710"/>
        <v>2407.1296149288337</v>
      </c>
      <c r="U4142" s="678">
        <f t="shared" ca="1" si="710"/>
        <v>0</v>
      </c>
      <c r="V4142" s="678">
        <f t="shared" ca="1" si="710"/>
        <v>1464.8892250859487</v>
      </c>
      <c r="W4142" s="678">
        <f t="shared" ca="1" si="705"/>
        <v>13706.382273134199</v>
      </c>
      <c r="X4142" s="678">
        <f t="shared" ca="1" si="710"/>
        <v>0</v>
      </c>
      <c r="Y4142" s="678">
        <f t="shared" ca="1" si="710"/>
        <v>0</v>
      </c>
      <c r="Z4142" s="678">
        <f t="shared" ca="1" si="710"/>
        <v>0</v>
      </c>
      <c r="AA4142" t="str">
        <f t="shared" si="706"/>
        <v>ASR_CMS_19</v>
      </c>
      <c r="AB4142" s="957">
        <f t="shared" si="707"/>
        <v>45406</v>
      </c>
      <c r="AC4142" t="str">
        <f t="shared" si="708"/>
        <v>Unaudited</v>
      </c>
    </row>
    <row r="4143" spans="1:29" x14ac:dyDescent="0.25">
      <c r="A4143" t="s">
        <v>421</v>
      </c>
      <c r="B4143" t="s">
        <v>1380</v>
      </c>
      <c r="C4143" t="s">
        <v>1381</v>
      </c>
      <c r="D4143">
        <v>1900</v>
      </c>
      <c r="E4143" s="957">
        <v>1</v>
      </c>
      <c r="F4143" t="s">
        <v>440</v>
      </c>
      <c r="G4143" s="957">
        <v>182</v>
      </c>
      <c r="H4143" t="s">
        <v>391</v>
      </c>
      <c r="I4143" t="s">
        <v>489</v>
      </c>
      <c r="J4143" t="s">
        <v>445</v>
      </c>
      <c r="K4143" t="s">
        <v>6</v>
      </c>
      <c r="L4143" s="15" t="s">
        <v>45</v>
      </c>
      <c r="M4143" t="s">
        <v>164</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ASR_CMS_19</v>
      </c>
      <c r="AB4143" s="957">
        <f t="shared" si="707"/>
        <v>45406</v>
      </c>
      <c r="AC4143" t="str">
        <f t="shared" si="708"/>
        <v>Unaudited</v>
      </c>
    </row>
    <row r="4144" spans="1:29" x14ac:dyDescent="0.25">
      <c r="A4144" t="s">
        <v>421</v>
      </c>
      <c r="B4144" t="s">
        <v>1380</v>
      </c>
      <c r="C4144" t="s">
        <v>1381</v>
      </c>
      <c r="D4144">
        <v>1900</v>
      </c>
      <c r="E4144" s="957">
        <v>1</v>
      </c>
      <c r="F4144" t="s">
        <v>440</v>
      </c>
      <c r="G4144" s="957">
        <v>182</v>
      </c>
      <c r="H4144" t="s">
        <v>391</v>
      </c>
      <c r="I4144" t="s">
        <v>489</v>
      </c>
      <c r="J4144" t="s">
        <v>445</v>
      </c>
      <c r="K4144" t="s">
        <v>6</v>
      </c>
      <c r="L4144" s="15" t="s">
        <v>46</v>
      </c>
      <c r="M4144" t="s">
        <v>165</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7.1084004474449349</v>
      </c>
      <c r="O4144" s="678">
        <f t="shared" ca="1" si="713"/>
        <v>3.1388107502280969</v>
      </c>
      <c r="P4144" s="678">
        <f t="shared" ca="1" si="713"/>
        <v>0</v>
      </c>
      <c r="Q4144" s="678">
        <f t="shared" ca="1" si="713"/>
        <v>3.8455064132894141</v>
      </c>
      <c r="R4144" s="678">
        <f t="shared" ca="1" si="713"/>
        <v>0.12408328392742318</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ASR_CMS_19</v>
      </c>
      <c r="AB4144" s="957">
        <f t="shared" si="707"/>
        <v>45406</v>
      </c>
      <c r="AC4144" t="str">
        <f t="shared" si="708"/>
        <v>Unaudited</v>
      </c>
    </row>
    <row r="4145" spans="1:29" x14ac:dyDescent="0.25">
      <c r="A4145" t="s">
        <v>421</v>
      </c>
      <c r="B4145" t="s">
        <v>1380</v>
      </c>
      <c r="C4145" t="s">
        <v>1381</v>
      </c>
      <c r="D4145">
        <v>1900</v>
      </c>
      <c r="E4145" s="957">
        <v>1</v>
      </c>
      <c r="F4145" t="s">
        <v>440</v>
      </c>
      <c r="G4145" s="957">
        <v>182</v>
      </c>
      <c r="H4145" t="s">
        <v>391</v>
      </c>
      <c r="I4145" t="s">
        <v>489</v>
      </c>
      <c r="J4145" t="s">
        <v>445</v>
      </c>
      <c r="K4145" t="s">
        <v>6</v>
      </c>
      <c r="L4145" s="15" t="s">
        <v>166</v>
      </c>
      <c r="M4145" t="s">
        <v>462</v>
      </c>
      <c r="N4145" s="678">
        <f t="shared" ca="1" si="713"/>
        <v>544437.88764495368</v>
      </c>
      <c r="O4145" s="678">
        <f t="shared" ca="1" si="713"/>
        <v>226334.78251839743</v>
      </c>
      <c r="P4145" s="678">
        <f t="shared" ca="1" si="713"/>
        <v>13811.173095470993</v>
      </c>
      <c r="Q4145" s="678">
        <f t="shared" ca="1" si="713"/>
        <v>159349.80334467124</v>
      </c>
      <c r="R4145" s="678">
        <f t="shared" ca="1" si="713"/>
        <v>19015.099400514304</v>
      </c>
      <c r="S4145" s="678">
        <f t="shared" ca="1" si="713"/>
        <v>452.8416935081853</v>
      </c>
      <c r="T4145" s="678">
        <f t="shared" ca="1" si="713"/>
        <v>11809.20005746109</v>
      </c>
      <c r="U4145" s="678">
        <f t="shared" ca="1" si="713"/>
        <v>0.51142664955786898</v>
      </c>
      <c r="V4145" s="678">
        <f t="shared" ca="1" si="713"/>
        <v>728.22171066578426</v>
      </c>
      <c r="W4145" s="678">
        <f t="shared" ca="1" si="705"/>
        <v>112936.25439761499</v>
      </c>
      <c r="X4145" s="678">
        <f t="shared" ca="1" si="713"/>
        <v>0</v>
      </c>
      <c r="Y4145" s="678">
        <f t="shared" ca="1" si="713"/>
        <v>0</v>
      </c>
      <c r="Z4145" s="678">
        <f t="shared" ca="1" si="713"/>
        <v>0</v>
      </c>
      <c r="AA4145" t="str">
        <f t="shared" si="706"/>
        <v>ASR_CMS_19</v>
      </c>
      <c r="AB4145" s="957">
        <f t="shared" si="707"/>
        <v>45406</v>
      </c>
      <c r="AC4145" t="str">
        <f t="shared" si="708"/>
        <v>Unaudited</v>
      </c>
    </row>
    <row r="4146" spans="1:29" x14ac:dyDescent="0.25">
      <c r="A4146" t="s">
        <v>421</v>
      </c>
      <c r="B4146" t="s">
        <v>1380</v>
      </c>
      <c r="C4146" t="s">
        <v>1381</v>
      </c>
      <c r="D4146">
        <v>1900</v>
      </c>
      <c r="E4146" s="957">
        <v>1</v>
      </c>
      <c r="F4146" t="s">
        <v>440</v>
      </c>
      <c r="G4146" s="957">
        <v>182</v>
      </c>
      <c r="H4146" t="s">
        <v>391</v>
      </c>
      <c r="I4146" t="s">
        <v>489</v>
      </c>
      <c r="J4146" t="s">
        <v>445</v>
      </c>
      <c r="K4146" t="s">
        <v>435</v>
      </c>
      <c r="L4146" s="15" t="s">
        <v>121</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ASR_CMS_19</v>
      </c>
      <c r="AB4146" s="957">
        <f t="shared" si="707"/>
        <v>45406</v>
      </c>
      <c r="AC4146" t="str">
        <f t="shared" si="708"/>
        <v>Unaudited</v>
      </c>
    </row>
    <row r="4147" spans="1:29" x14ac:dyDescent="0.25">
      <c r="A4147" t="s">
        <v>421</v>
      </c>
      <c r="B4147" t="s">
        <v>1380</v>
      </c>
      <c r="C4147" t="s">
        <v>1381</v>
      </c>
      <c r="D4147">
        <v>1900</v>
      </c>
      <c r="E4147" s="957">
        <v>1</v>
      </c>
      <c r="F4147" t="s">
        <v>440</v>
      </c>
      <c r="G4147" s="957">
        <v>182</v>
      </c>
      <c r="H4147" t="s">
        <v>391</v>
      </c>
      <c r="I4147" t="s">
        <v>489</v>
      </c>
      <c r="J4147" t="s">
        <v>445</v>
      </c>
      <c r="K4147" t="s">
        <v>435</v>
      </c>
      <c r="L4147" s="15" t="s">
        <v>938</v>
      </c>
      <c r="M4147" t="s">
        <v>930</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ASR_CMS_19</v>
      </c>
      <c r="AB4147" s="957">
        <f t="shared" si="707"/>
        <v>45406</v>
      </c>
      <c r="AC4147" t="str">
        <f t="shared" si="708"/>
        <v>Unaudited</v>
      </c>
    </row>
    <row r="4148" spans="1:29" x14ac:dyDescent="0.25">
      <c r="A4148" t="s">
        <v>421</v>
      </c>
      <c r="B4148" t="s">
        <v>1380</v>
      </c>
      <c r="C4148" t="s">
        <v>1381</v>
      </c>
      <c r="D4148">
        <v>1900</v>
      </c>
      <c r="E4148" s="957">
        <v>1</v>
      </c>
      <c r="F4148" t="s">
        <v>440</v>
      </c>
      <c r="G4148" s="957">
        <v>182</v>
      </c>
      <c r="H4148" t="s">
        <v>391</v>
      </c>
      <c r="I4148" t="s">
        <v>489</v>
      </c>
      <c r="J4148" t="s">
        <v>445</v>
      </c>
      <c r="K4148" t="s">
        <v>435</v>
      </c>
      <c r="L4148" s="15" t="s">
        <v>168</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ASR_CMS_19</v>
      </c>
      <c r="AB4148" s="957">
        <f t="shared" si="707"/>
        <v>45406</v>
      </c>
      <c r="AC4148" t="str">
        <f t="shared" si="708"/>
        <v>Unaudited</v>
      </c>
    </row>
    <row r="4149" spans="1:29" x14ac:dyDescent="0.25">
      <c r="A4149" t="s">
        <v>421</v>
      </c>
      <c r="B4149" t="s">
        <v>1380</v>
      </c>
      <c r="C4149" t="s">
        <v>1381</v>
      </c>
      <c r="D4149">
        <v>1900</v>
      </c>
      <c r="E4149" s="957">
        <v>1</v>
      </c>
      <c r="F4149" t="s">
        <v>440</v>
      </c>
      <c r="G4149" s="957">
        <v>182</v>
      </c>
      <c r="H4149" t="s">
        <v>391</v>
      </c>
      <c r="I4149" t="s">
        <v>489</v>
      </c>
      <c r="J4149" t="s">
        <v>445</v>
      </c>
      <c r="K4149" t="s">
        <v>435</v>
      </c>
      <c r="L4149" s="15" t="s">
        <v>169</v>
      </c>
      <c r="M4149" t="s">
        <v>330</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ASR_CMS_19</v>
      </c>
      <c r="AB4149" s="957">
        <f t="shared" si="707"/>
        <v>45406</v>
      </c>
      <c r="AC4149" t="str">
        <f t="shared" si="708"/>
        <v>Unaudited</v>
      </c>
    </row>
    <row r="4150" spans="1:29" x14ac:dyDescent="0.25">
      <c r="A4150" t="s">
        <v>421</v>
      </c>
      <c r="B4150" t="s">
        <v>1380</v>
      </c>
      <c r="C4150" t="s">
        <v>1381</v>
      </c>
      <c r="D4150">
        <v>1900</v>
      </c>
      <c r="E4150" s="957">
        <v>1</v>
      </c>
      <c r="F4150" t="s">
        <v>440</v>
      </c>
      <c r="G4150" s="957">
        <v>182</v>
      </c>
      <c r="H4150" t="s">
        <v>391</v>
      </c>
      <c r="I4150" t="s">
        <v>489</v>
      </c>
      <c r="J4150" t="s">
        <v>451</v>
      </c>
      <c r="K4150" t="s">
        <v>436</v>
      </c>
      <c r="L4150" s="15" t="s">
        <v>122</v>
      </c>
      <c r="M4150" t="s">
        <v>27</v>
      </c>
      <c r="N4150" s="678">
        <f t="shared" ca="1" si="713"/>
        <v>6764996.0888336804</v>
      </c>
      <c r="O4150" s="678">
        <f t="shared" ca="1" si="713"/>
        <v>149.15640521799867</v>
      </c>
      <c r="P4150" s="678">
        <f t="shared" ca="1" si="713"/>
        <v>6764846.9324284624</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ASR_CMS_19</v>
      </c>
      <c r="AB4150" s="957">
        <f t="shared" si="707"/>
        <v>45406</v>
      </c>
      <c r="AC4150" t="str">
        <f t="shared" si="708"/>
        <v>Unaudited</v>
      </c>
    </row>
    <row r="4151" spans="1:29" x14ac:dyDescent="0.25">
      <c r="A4151" t="s">
        <v>421</v>
      </c>
      <c r="B4151" t="s">
        <v>1380</v>
      </c>
      <c r="C4151" t="s">
        <v>1381</v>
      </c>
      <c r="D4151">
        <v>1900</v>
      </c>
      <c r="E4151" s="957">
        <v>1</v>
      </c>
      <c r="F4151" t="s">
        <v>440</v>
      </c>
      <c r="G4151" s="957">
        <v>182</v>
      </c>
      <c r="H4151" t="s">
        <v>391</v>
      </c>
      <c r="I4151" t="s">
        <v>489</v>
      </c>
      <c r="J4151" t="s">
        <v>451</v>
      </c>
      <c r="K4151" t="s">
        <v>436</v>
      </c>
      <c r="L4151" s="15" t="s">
        <v>123</v>
      </c>
      <c r="M4151" t="s">
        <v>98</v>
      </c>
      <c r="N4151" s="678">
        <f t="shared" ca="1" si="713"/>
        <v>843578.76090948004</v>
      </c>
      <c r="O4151" s="678">
        <f t="shared" ca="1" si="713"/>
        <v>77549.625990256434</v>
      </c>
      <c r="P4151" s="678">
        <f t="shared" ca="1" si="713"/>
        <v>766029.13491922361</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ASR_CMS_19</v>
      </c>
      <c r="AB4151" s="957">
        <f t="shared" si="707"/>
        <v>45406</v>
      </c>
      <c r="AC4151" t="str">
        <f t="shared" si="708"/>
        <v>Unaudited</v>
      </c>
    </row>
    <row r="4152" spans="1:29" x14ac:dyDescent="0.25">
      <c r="A4152" t="s">
        <v>421</v>
      </c>
      <c r="B4152" t="s">
        <v>1380</v>
      </c>
      <c r="C4152" t="s">
        <v>1381</v>
      </c>
      <c r="D4152">
        <v>1900</v>
      </c>
      <c r="E4152" s="957">
        <v>1</v>
      </c>
      <c r="F4152" t="s">
        <v>440</v>
      </c>
      <c r="G4152" s="957">
        <v>182</v>
      </c>
      <c r="H4152" t="s">
        <v>391</v>
      </c>
      <c r="I4152" t="s">
        <v>489</v>
      </c>
      <c r="J4152" t="s">
        <v>451</v>
      </c>
      <c r="K4152" t="s">
        <v>436</v>
      </c>
      <c r="L4152" s="15" t="s">
        <v>124</v>
      </c>
      <c r="M4152" t="s">
        <v>99</v>
      </c>
      <c r="N4152" s="678">
        <f t="shared" ca="1" si="713"/>
        <v>684818.92328859284</v>
      </c>
      <c r="O4152" s="678">
        <f t="shared" ca="1" si="713"/>
        <v>123728.20665752704</v>
      </c>
      <c r="P4152" s="678">
        <f t="shared" ca="1" si="713"/>
        <v>561090.71663106582</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ASR_CMS_19</v>
      </c>
      <c r="AB4152" s="957">
        <f t="shared" si="707"/>
        <v>45406</v>
      </c>
      <c r="AC4152" t="str">
        <f t="shared" si="708"/>
        <v>Unaudited</v>
      </c>
    </row>
    <row r="4153" spans="1:29" x14ac:dyDescent="0.25">
      <c r="A4153" t="s">
        <v>421</v>
      </c>
      <c r="B4153" t="s">
        <v>1380</v>
      </c>
      <c r="C4153" t="s">
        <v>1381</v>
      </c>
      <c r="D4153">
        <v>1900</v>
      </c>
      <c r="E4153" s="957">
        <v>1</v>
      </c>
      <c r="F4153" t="s">
        <v>440</v>
      </c>
      <c r="G4153" s="957">
        <v>182</v>
      </c>
      <c r="H4153" t="s">
        <v>391</v>
      </c>
      <c r="I4153" t="s">
        <v>489</v>
      </c>
      <c r="J4153" t="s">
        <v>451</v>
      </c>
      <c r="K4153" t="s">
        <v>436</v>
      </c>
      <c r="L4153" s="15" t="s">
        <v>125</v>
      </c>
      <c r="M4153" t="s">
        <v>100</v>
      </c>
      <c r="N4153" s="678">
        <f t="shared" ca="1" si="713"/>
        <v>40567.446231591828</v>
      </c>
      <c r="O4153" s="678">
        <f t="shared" ca="1" si="713"/>
        <v>37753.783147699229</v>
      </c>
      <c r="P4153" s="678">
        <f t="shared" ca="1" si="713"/>
        <v>2813.6630838925989</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ASR_CMS_19</v>
      </c>
      <c r="AB4153" s="957">
        <f t="shared" si="707"/>
        <v>45406</v>
      </c>
      <c r="AC4153" t="str">
        <f t="shared" si="708"/>
        <v>Unaudited</v>
      </c>
    </row>
    <row r="4154" spans="1:29" x14ac:dyDescent="0.25">
      <c r="A4154" t="s">
        <v>421</v>
      </c>
      <c r="B4154" t="s">
        <v>1380</v>
      </c>
      <c r="C4154" t="s">
        <v>1381</v>
      </c>
      <c r="D4154">
        <v>1900</v>
      </c>
      <c r="E4154" s="957">
        <v>1</v>
      </c>
      <c r="F4154" t="s">
        <v>440</v>
      </c>
      <c r="G4154" s="957">
        <v>182</v>
      </c>
      <c r="H4154" t="s">
        <v>391</v>
      </c>
      <c r="I4154" t="s">
        <v>489</v>
      </c>
      <c r="J4154" t="s">
        <v>451</v>
      </c>
      <c r="K4154" t="s">
        <v>436</v>
      </c>
      <c r="L4154" s="15" t="s">
        <v>126</v>
      </c>
      <c r="M4154" t="s">
        <v>101</v>
      </c>
      <c r="N4154" s="678">
        <f t="shared" ca="1" si="713"/>
        <v>841069.09117991314</v>
      </c>
      <c r="O4154" s="678">
        <f t="shared" ca="1" si="713"/>
        <v>134253.29271178143</v>
      </c>
      <c r="P4154" s="678">
        <f t="shared" ca="1" si="713"/>
        <v>706815.79846813169</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ASR_CMS_19</v>
      </c>
      <c r="AB4154" s="957">
        <f t="shared" si="707"/>
        <v>45406</v>
      </c>
      <c r="AC4154" t="str">
        <f t="shared" si="708"/>
        <v>Unaudited</v>
      </c>
    </row>
    <row r="4155" spans="1:29" x14ac:dyDescent="0.25">
      <c r="A4155" t="s">
        <v>421</v>
      </c>
      <c r="B4155" t="s">
        <v>1380</v>
      </c>
      <c r="C4155" t="s">
        <v>1381</v>
      </c>
      <c r="D4155">
        <v>1900</v>
      </c>
      <c r="E4155" s="957">
        <v>1</v>
      </c>
      <c r="F4155" t="s">
        <v>440</v>
      </c>
      <c r="G4155" s="957">
        <v>182</v>
      </c>
      <c r="H4155" t="s">
        <v>391</v>
      </c>
      <c r="I4155" t="s">
        <v>489</v>
      </c>
      <c r="J4155" t="s">
        <v>451</v>
      </c>
      <c r="K4155" t="s">
        <v>436</v>
      </c>
      <c r="L4155" s="15" t="s">
        <v>127</v>
      </c>
      <c r="M4155" t="s">
        <v>28</v>
      </c>
      <c r="N4155" s="678">
        <f t="shared" ca="1" si="713"/>
        <v>38986.800763031584</v>
      </c>
      <c r="O4155" s="678">
        <f t="shared" ca="1" si="713"/>
        <v>38986.800763031584</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ASR_CMS_19</v>
      </c>
      <c r="AB4155" s="957">
        <f t="shared" si="707"/>
        <v>45406</v>
      </c>
      <c r="AC4155" t="str">
        <f t="shared" si="708"/>
        <v>Unaudited</v>
      </c>
    </row>
    <row r="4156" spans="1:29" x14ac:dyDescent="0.25">
      <c r="A4156" t="s">
        <v>421</v>
      </c>
      <c r="B4156" t="s">
        <v>1380</v>
      </c>
      <c r="C4156" t="s">
        <v>1381</v>
      </c>
      <c r="D4156">
        <v>1900</v>
      </c>
      <c r="E4156" s="957">
        <v>1</v>
      </c>
      <c r="F4156" t="s">
        <v>440</v>
      </c>
      <c r="G4156" s="957">
        <v>182</v>
      </c>
      <c r="H4156" t="s">
        <v>391</v>
      </c>
      <c r="I4156" t="s">
        <v>489</v>
      </c>
      <c r="J4156" t="s">
        <v>437</v>
      </c>
      <c r="K4156" t="s">
        <v>437</v>
      </c>
      <c r="L4156" s="15" t="s">
        <v>129</v>
      </c>
      <c r="M4156" t="s">
        <v>327</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ASR_CMS_19</v>
      </c>
      <c r="AB4156" s="957">
        <f t="shared" si="707"/>
        <v>45406</v>
      </c>
      <c r="AC4156" t="str">
        <f t="shared" si="708"/>
        <v>Unaudited</v>
      </c>
    </row>
    <row r="4157" spans="1:29" x14ac:dyDescent="0.25">
      <c r="A4157" t="s">
        <v>421</v>
      </c>
      <c r="B4157" t="s">
        <v>1380</v>
      </c>
      <c r="C4157" t="s">
        <v>1381</v>
      </c>
      <c r="D4157">
        <v>1900</v>
      </c>
      <c r="E4157" s="957">
        <v>1</v>
      </c>
      <c r="F4157" t="s">
        <v>440</v>
      </c>
      <c r="G4157" s="957">
        <v>182</v>
      </c>
      <c r="H4157" t="s">
        <v>391</v>
      </c>
      <c r="I4157" t="s">
        <v>489</v>
      </c>
      <c r="J4157" t="s">
        <v>437</v>
      </c>
      <c r="K4157" t="s">
        <v>437</v>
      </c>
      <c r="L4157" s="15" t="s">
        <v>130</v>
      </c>
      <c r="M4157" t="s">
        <v>326</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ASR_CMS_19</v>
      </c>
      <c r="AB4157" s="957">
        <f t="shared" si="707"/>
        <v>45406</v>
      </c>
      <c r="AC4157" t="str">
        <f t="shared" si="708"/>
        <v>Unaudited</v>
      </c>
    </row>
    <row r="4158" spans="1:29" x14ac:dyDescent="0.25">
      <c r="A4158" t="s">
        <v>421</v>
      </c>
      <c r="B4158" t="s">
        <v>1380</v>
      </c>
      <c r="C4158" t="s">
        <v>1381</v>
      </c>
      <c r="D4158">
        <v>1900</v>
      </c>
      <c r="E4158" s="957">
        <v>1</v>
      </c>
      <c r="F4158" t="s">
        <v>440</v>
      </c>
      <c r="G4158" s="957">
        <v>182</v>
      </c>
      <c r="H4158" t="s">
        <v>391</v>
      </c>
      <c r="I4158" t="s">
        <v>489</v>
      </c>
      <c r="J4158" t="s">
        <v>437</v>
      </c>
      <c r="K4158" t="s">
        <v>437</v>
      </c>
      <c r="L4158" s="15" t="s">
        <v>131</v>
      </c>
      <c r="M4158" t="s">
        <v>180</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ASR_CMS_19</v>
      </c>
      <c r="AB4158" s="957">
        <f t="shared" si="707"/>
        <v>45406</v>
      </c>
      <c r="AC4158" t="str">
        <f t="shared" si="708"/>
        <v>Unaudited</v>
      </c>
    </row>
    <row r="4159" spans="1:29" x14ac:dyDescent="0.25">
      <c r="A4159" t="s">
        <v>421</v>
      </c>
      <c r="B4159" t="s">
        <v>1380</v>
      </c>
      <c r="C4159" t="s">
        <v>1381</v>
      </c>
      <c r="D4159">
        <v>1900</v>
      </c>
      <c r="E4159" s="957">
        <v>1</v>
      </c>
      <c r="F4159" t="s">
        <v>440</v>
      </c>
      <c r="G4159" s="957">
        <v>182</v>
      </c>
      <c r="H4159" t="s">
        <v>391</v>
      </c>
      <c r="I4159" t="s">
        <v>489</v>
      </c>
      <c r="J4159" t="s">
        <v>437</v>
      </c>
      <c r="K4159" t="s">
        <v>437</v>
      </c>
      <c r="L4159" s="15" t="s">
        <v>132</v>
      </c>
      <c r="M4159" t="s">
        <v>495</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ASR_CMS_19</v>
      </c>
      <c r="AB4159" s="957">
        <f t="shared" si="707"/>
        <v>45406</v>
      </c>
      <c r="AC4159" t="str">
        <f t="shared" si="708"/>
        <v>Unaudited</v>
      </c>
    </row>
    <row r="4160" spans="1:29" x14ac:dyDescent="0.25">
      <c r="A4160" t="s">
        <v>421</v>
      </c>
      <c r="B4160" t="s">
        <v>1380</v>
      </c>
      <c r="C4160" t="s">
        <v>1381</v>
      </c>
      <c r="D4160">
        <v>1900</v>
      </c>
      <c r="E4160" s="957">
        <v>1</v>
      </c>
      <c r="F4160" t="s">
        <v>440</v>
      </c>
      <c r="G4160" s="957">
        <v>182</v>
      </c>
      <c r="H4160" t="s">
        <v>391</v>
      </c>
      <c r="I4160" t="s">
        <v>489</v>
      </c>
      <c r="J4160" t="s">
        <v>437</v>
      </c>
      <c r="K4160" t="s">
        <v>437</v>
      </c>
      <c r="L4160" s="15" t="s">
        <v>133</v>
      </c>
      <c r="M4160" t="s">
        <v>496</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ASR_CMS_19</v>
      </c>
      <c r="AB4160" s="957">
        <f t="shared" si="707"/>
        <v>45406</v>
      </c>
      <c r="AC4160" t="str">
        <f t="shared" si="708"/>
        <v>Unaudited</v>
      </c>
    </row>
    <row r="4161" spans="1:29" x14ac:dyDescent="0.25">
      <c r="A4161" t="s">
        <v>421</v>
      </c>
      <c r="B4161" t="s">
        <v>1380</v>
      </c>
      <c r="C4161" t="s">
        <v>1381</v>
      </c>
      <c r="D4161">
        <v>1900</v>
      </c>
      <c r="E4161" s="957">
        <v>1</v>
      </c>
      <c r="F4161" t="s">
        <v>440</v>
      </c>
      <c r="G4161" s="957">
        <v>182</v>
      </c>
      <c r="H4161" t="s">
        <v>391</v>
      </c>
      <c r="I4161" t="s">
        <v>489</v>
      </c>
      <c r="J4161" t="s">
        <v>437</v>
      </c>
      <c r="K4161" t="s">
        <v>437</v>
      </c>
      <c r="L4161" s="15" t="s">
        <v>134</v>
      </c>
      <c r="M4161" t="s">
        <v>497</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ASR_CMS_19</v>
      </c>
      <c r="AB4161" s="957">
        <f t="shared" si="707"/>
        <v>45406</v>
      </c>
      <c r="AC4161" t="str">
        <f t="shared" si="708"/>
        <v>Unaudited</v>
      </c>
    </row>
    <row r="4162" spans="1:29" x14ac:dyDescent="0.25">
      <c r="A4162" t="s">
        <v>421</v>
      </c>
      <c r="B4162" t="s">
        <v>1380</v>
      </c>
      <c r="C4162" t="s">
        <v>1381</v>
      </c>
      <c r="D4162">
        <v>1900</v>
      </c>
      <c r="E4162" s="957">
        <v>1</v>
      </c>
      <c r="F4162" t="s">
        <v>440</v>
      </c>
      <c r="G4162" s="957">
        <v>182</v>
      </c>
      <c r="H4162" t="s">
        <v>391</v>
      </c>
      <c r="I4162" t="s">
        <v>490</v>
      </c>
      <c r="J4162" t="s">
        <v>26</v>
      </c>
      <c r="K4162" t="s">
        <v>26</v>
      </c>
      <c r="L4162" s="15" t="s">
        <v>270</v>
      </c>
      <c r="M4162" t="s">
        <v>26</v>
      </c>
      <c r="N4162" s="678">
        <f t="shared" ca="1" si="713"/>
        <v>-1495238.4082772518</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ASR_CMS_19</v>
      </c>
      <c r="AB4162" s="957">
        <f t="shared" ref="AB4162:AB4225" si="716">file_date</f>
        <v>45406</v>
      </c>
      <c r="AC4162" t="str">
        <f t="shared" ref="AC4162:AC4225" si="717">status</f>
        <v>Unaudited</v>
      </c>
    </row>
    <row r="4163" spans="1:29" x14ac:dyDescent="0.25">
      <c r="A4163" t="s">
        <v>421</v>
      </c>
      <c r="B4163" t="s">
        <v>1380</v>
      </c>
      <c r="C4163" t="s">
        <v>1381</v>
      </c>
      <c r="D4163">
        <v>1900</v>
      </c>
      <c r="E4163" s="957">
        <v>1</v>
      </c>
      <c r="F4163" t="s">
        <v>441</v>
      </c>
      <c r="G4163" s="957">
        <v>274</v>
      </c>
      <c r="H4163" t="s">
        <v>391</v>
      </c>
      <c r="I4163" t="s">
        <v>433</v>
      </c>
      <c r="J4163" t="s">
        <v>433</v>
      </c>
      <c r="K4163" t="s">
        <v>433</v>
      </c>
      <c r="M4163" t="s">
        <v>433</v>
      </c>
      <c r="N4163" s="678">
        <f t="shared" ca="1" si="713"/>
        <v>68275.743010766993</v>
      </c>
      <c r="O4163" s="678">
        <f t="shared" ca="1" si="713"/>
        <v>44968.673118292005</v>
      </c>
      <c r="P4163" s="678">
        <f t="shared" ca="1" si="713"/>
        <v>2702.7752688159999</v>
      </c>
      <c r="Q4163" s="678">
        <f t="shared" ca="1" si="713"/>
        <v>16493.779569896</v>
      </c>
      <c r="R4163" s="678">
        <f t="shared" ca="1" si="713"/>
        <v>1955.3075268819998</v>
      </c>
      <c r="S4163" s="678">
        <f t="shared" ca="1" si="713"/>
        <v>38.966666666999998</v>
      </c>
      <c r="T4163" s="678">
        <f t="shared" ca="1" si="713"/>
        <v>1193.3612903220001</v>
      </c>
      <c r="U4163" s="678">
        <f t="shared" ca="1" si="713"/>
        <v>2</v>
      </c>
      <c r="V4163" s="678">
        <f t="shared" ca="1" si="713"/>
        <v>190.533333333</v>
      </c>
      <c r="W4163" s="678">
        <f t="shared" ca="1" si="714"/>
        <v>730.34623655899998</v>
      </c>
      <c r="X4163" s="678">
        <f t="shared" ca="1" si="713"/>
        <v>0</v>
      </c>
      <c r="Y4163" s="678">
        <f t="shared" ca="1" si="713"/>
        <v>0</v>
      </c>
      <c r="Z4163" s="678">
        <f t="shared" ca="1" si="713"/>
        <v>0</v>
      </c>
      <c r="AA4163" t="str">
        <f t="shared" si="715"/>
        <v>ASR_CMS_19</v>
      </c>
      <c r="AB4163" s="957">
        <f t="shared" si="716"/>
        <v>45406</v>
      </c>
      <c r="AC4163" t="str">
        <f t="shared" si="717"/>
        <v>Unaudited</v>
      </c>
    </row>
    <row r="4164" spans="1:29" x14ac:dyDescent="0.25">
      <c r="A4164" t="s">
        <v>421</v>
      </c>
      <c r="B4164" t="s">
        <v>1380</v>
      </c>
      <c r="C4164" t="s">
        <v>1381</v>
      </c>
      <c r="D4164">
        <v>1900</v>
      </c>
      <c r="E4164" s="957">
        <v>1</v>
      </c>
      <c r="F4164" t="s">
        <v>441</v>
      </c>
      <c r="G4164" s="957">
        <v>274</v>
      </c>
      <c r="H4164" t="s">
        <v>391</v>
      </c>
      <c r="I4164" t="s">
        <v>488</v>
      </c>
      <c r="J4164" t="s">
        <v>12</v>
      </c>
      <c r="K4164" t="s">
        <v>12</v>
      </c>
      <c r="L4164" s="15">
        <v>1.1000000000000001</v>
      </c>
      <c r="M4164" t="s">
        <v>12</v>
      </c>
      <c r="N4164" s="678">
        <f t="shared" ca="1" si="713"/>
        <v>116720228.04171938</v>
      </c>
      <c r="O4164" s="678">
        <f t="shared" ca="1" si="713"/>
        <v>62573357.477623358</v>
      </c>
      <c r="P4164" s="678">
        <f t="shared" ca="1" si="713"/>
        <v>3760782.8299564039</v>
      </c>
      <c r="Q4164" s="678">
        <f t="shared" ca="1" si="713"/>
        <v>22951303.320968617</v>
      </c>
      <c r="R4164" s="678">
        <f t="shared" ca="1" si="713"/>
        <v>2720896.6220348296</v>
      </c>
      <c r="S4164" s="678">
        <f t="shared" ca="1" si="713"/>
        <v>54204.406230458779</v>
      </c>
      <c r="T4164" s="678">
        <f t="shared" ca="1" si="713"/>
        <v>1660692.2884415353</v>
      </c>
      <c r="U4164" s="678">
        <f t="shared" ca="1" si="713"/>
        <v>2781.3514198489138</v>
      </c>
      <c r="V4164" s="678">
        <f t="shared" ca="1" si="713"/>
        <v>265112.42967500567</v>
      </c>
      <c r="W4164" s="678">
        <f t="shared" ca="1" si="714"/>
        <v>22731097.315369297</v>
      </c>
      <c r="X4164" s="678">
        <f t="shared" ca="1" si="713"/>
        <v>0</v>
      </c>
      <c r="Y4164" s="678">
        <f t="shared" ca="1" si="713"/>
        <v>0</v>
      </c>
      <c r="Z4164" s="678">
        <f t="shared" ca="1" si="713"/>
        <v>0</v>
      </c>
      <c r="AA4164" t="str">
        <f t="shared" si="715"/>
        <v>ASR_CMS_19</v>
      </c>
      <c r="AB4164" s="957">
        <f t="shared" si="716"/>
        <v>45406</v>
      </c>
      <c r="AC4164" t="str">
        <f t="shared" si="717"/>
        <v>Unaudited</v>
      </c>
    </row>
    <row r="4165" spans="1:29" x14ac:dyDescent="0.25">
      <c r="A4165" t="s">
        <v>421</v>
      </c>
      <c r="B4165" t="s">
        <v>1380</v>
      </c>
      <c r="C4165" t="s">
        <v>1381</v>
      </c>
      <c r="D4165">
        <v>1900</v>
      </c>
      <c r="E4165" s="957">
        <v>1</v>
      </c>
      <c r="F4165" t="s">
        <v>441</v>
      </c>
      <c r="G4165" s="957">
        <v>274</v>
      </c>
      <c r="H4165" t="s">
        <v>391</v>
      </c>
      <c r="I4165" t="s">
        <v>488</v>
      </c>
      <c r="J4165" t="s">
        <v>12</v>
      </c>
      <c r="K4165" t="s">
        <v>1323</v>
      </c>
      <c r="L4165" s="15" t="s">
        <v>1314</v>
      </c>
      <c r="M4165" t="s">
        <v>1323</v>
      </c>
      <c r="N4165" s="678">
        <f t="shared" ca="1" si="713"/>
        <v>1727952.0059713984</v>
      </c>
      <c r="O4165" s="678">
        <f t="shared" ca="1" si="713"/>
        <v>943294.58323239582</v>
      </c>
      <c r="P4165" s="678">
        <f t="shared" ca="1" si="713"/>
        <v>57170.287518728612</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343947.03765746002</v>
      </c>
      <c r="R4165" s="678">
        <f t="shared" ca="1" si="718"/>
        <v>40469.893624518671</v>
      </c>
      <c r="S4165" s="678">
        <f t="shared" ca="1" si="718"/>
        <v>902.8048757156962</v>
      </c>
      <c r="T4165" s="678">
        <f t="shared" ca="1" si="718"/>
        <v>24315.699363833344</v>
      </c>
      <c r="U4165" s="678">
        <f t="shared" ca="1" si="718"/>
        <v>50.002914355182313</v>
      </c>
      <c r="V4165" s="678">
        <f t="shared" ca="1" si="718"/>
        <v>4058.0638458777767</v>
      </c>
      <c r="W4165" s="678">
        <f t="shared" ca="1" si="714"/>
        <v>313743.63293851336</v>
      </c>
      <c r="X4165" s="678">
        <f t="shared" ca="1" si="718"/>
        <v>0</v>
      </c>
      <c r="Y4165" s="678">
        <f t="shared" ca="1" si="718"/>
        <v>0</v>
      </c>
      <c r="Z4165" s="678">
        <f t="shared" ca="1" si="718"/>
        <v>0</v>
      </c>
      <c r="AA4165" t="str">
        <f t="shared" si="715"/>
        <v>ASR_CMS_19</v>
      </c>
      <c r="AB4165" s="957">
        <f t="shared" si="716"/>
        <v>45406</v>
      </c>
      <c r="AC4165" t="str">
        <f t="shared" si="717"/>
        <v>Unaudited</v>
      </c>
    </row>
    <row r="4166" spans="1:29" x14ac:dyDescent="0.25">
      <c r="A4166" t="s">
        <v>421</v>
      </c>
      <c r="B4166" t="s">
        <v>1380</v>
      </c>
      <c r="C4166" t="s">
        <v>1381</v>
      </c>
      <c r="D4166">
        <v>1900</v>
      </c>
      <c r="E4166" s="957">
        <v>1</v>
      </c>
      <c r="F4166" t="s">
        <v>441</v>
      </c>
      <c r="G4166" s="957">
        <v>274</v>
      </c>
      <c r="H4166" t="s">
        <v>391</v>
      </c>
      <c r="I4166" t="s">
        <v>488</v>
      </c>
      <c r="J4166" t="s">
        <v>491</v>
      </c>
      <c r="K4166" t="s">
        <v>492</v>
      </c>
      <c r="L4166" s="15" t="s">
        <v>63</v>
      </c>
      <c r="M4166" t="s">
        <v>344</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ASR_CMS_19</v>
      </c>
      <c r="AB4166" s="957">
        <f t="shared" si="716"/>
        <v>45406</v>
      </c>
      <c r="AC4166" t="str">
        <f t="shared" si="717"/>
        <v>Unaudited</v>
      </c>
    </row>
    <row r="4167" spans="1:29" x14ac:dyDescent="0.25">
      <c r="A4167" t="s">
        <v>421</v>
      </c>
      <c r="B4167" t="s">
        <v>1380</v>
      </c>
      <c r="C4167" t="s">
        <v>1381</v>
      </c>
      <c r="D4167">
        <v>1900</v>
      </c>
      <c r="E4167" s="957">
        <v>1</v>
      </c>
      <c r="F4167" t="s">
        <v>441</v>
      </c>
      <c r="G4167" s="957">
        <v>274</v>
      </c>
      <c r="H4167" t="s">
        <v>391</v>
      </c>
      <c r="I4167" t="s">
        <v>488</v>
      </c>
      <c r="J4167" t="s">
        <v>491</v>
      </c>
      <c r="K4167" t="s">
        <v>1014</v>
      </c>
      <c r="L4167" s="15" t="s">
        <v>910</v>
      </c>
      <c r="M4167" t="s">
        <v>911</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ASR_CMS_19</v>
      </c>
      <c r="AB4167" s="957">
        <f t="shared" si="716"/>
        <v>45406</v>
      </c>
      <c r="AC4167" t="str">
        <f t="shared" si="717"/>
        <v>Unaudited</v>
      </c>
    </row>
    <row r="4168" spans="1:29" x14ac:dyDescent="0.25">
      <c r="A4168" t="s">
        <v>421</v>
      </c>
      <c r="B4168" t="s">
        <v>1380</v>
      </c>
      <c r="C4168" t="s">
        <v>1381</v>
      </c>
      <c r="D4168">
        <v>1900</v>
      </c>
      <c r="E4168" s="957">
        <v>1</v>
      </c>
      <c r="F4168" t="s">
        <v>441</v>
      </c>
      <c r="G4168" s="957">
        <v>274</v>
      </c>
      <c r="H4168" t="s">
        <v>391</v>
      </c>
      <c r="I4168" t="s">
        <v>488</v>
      </c>
      <c r="J4168" t="s">
        <v>13</v>
      </c>
      <c r="K4168" t="s">
        <v>493</v>
      </c>
      <c r="L4168" s="15" t="s">
        <v>95</v>
      </c>
      <c r="M4168" t="s">
        <v>147</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ASR_CMS_19</v>
      </c>
      <c r="AB4168" s="957">
        <f t="shared" si="716"/>
        <v>45406</v>
      </c>
      <c r="AC4168" t="str">
        <f t="shared" si="717"/>
        <v>Unaudited</v>
      </c>
    </row>
    <row r="4169" spans="1:29" x14ac:dyDescent="0.25">
      <c r="A4169" t="s">
        <v>421</v>
      </c>
      <c r="B4169" t="s">
        <v>1380</v>
      </c>
      <c r="C4169" t="s">
        <v>1381</v>
      </c>
      <c r="D4169">
        <v>1900</v>
      </c>
      <c r="E4169" s="957">
        <v>1</v>
      </c>
      <c r="F4169" t="s">
        <v>441</v>
      </c>
      <c r="G4169" s="957">
        <v>274</v>
      </c>
      <c r="H4169" t="s">
        <v>391</v>
      </c>
      <c r="I4169" t="s">
        <v>488</v>
      </c>
      <c r="J4169" t="s">
        <v>13</v>
      </c>
      <c r="K4169" t="s">
        <v>13</v>
      </c>
      <c r="L4169" s="15" t="s">
        <v>35</v>
      </c>
      <c r="M4169" t="s">
        <v>13</v>
      </c>
      <c r="N4169" s="678">
        <f t="shared" ca="1" si="719"/>
        <v>251136.2059728668</v>
      </c>
      <c r="O4169" s="678">
        <f t="shared" ca="1" si="718"/>
        <v>134640.68634837604</v>
      </c>
      <c r="P4169" s="678">
        <f t="shared" ca="1" si="718"/>
        <v>8092.3783604096843</v>
      </c>
      <c r="Q4169" s="678">
        <f t="shared" ca="1" si="718"/>
        <v>49384.018868599611</v>
      </c>
      <c r="R4169" s="678">
        <f t="shared" ca="1" si="718"/>
        <v>5854.385490739548</v>
      </c>
      <c r="S4169" s="678">
        <f t="shared" ca="1" si="718"/>
        <v>116.67008121302868</v>
      </c>
      <c r="T4169" s="678">
        <f t="shared" ca="1" si="718"/>
        <v>3573.0425660520464</v>
      </c>
      <c r="U4169" s="678">
        <f t="shared" ca="1" si="718"/>
        <v>5.9881992067765948</v>
      </c>
      <c r="V4169" s="678">
        <f t="shared" ca="1" si="718"/>
        <v>570.47577776458559</v>
      </c>
      <c r="W4169" s="678">
        <f t="shared" ca="1" si="714"/>
        <v>48898.560280505488</v>
      </c>
      <c r="X4169" s="678">
        <f t="shared" ca="1" si="718"/>
        <v>0</v>
      </c>
      <c r="Y4169" s="678">
        <f t="shared" ca="1" si="718"/>
        <v>0</v>
      </c>
      <c r="Z4169" s="678">
        <f t="shared" ca="1" si="718"/>
        <v>0</v>
      </c>
      <c r="AA4169" t="str">
        <f t="shared" si="715"/>
        <v>ASR_CMS_19</v>
      </c>
      <c r="AB4169" s="957">
        <f t="shared" si="716"/>
        <v>45406</v>
      </c>
      <c r="AC4169" t="str">
        <f t="shared" si="717"/>
        <v>Unaudited</v>
      </c>
    </row>
    <row r="4170" spans="1:29" x14ac:dyDescent="0.25">
      <c r="A4170" t="s">
        <v>421</v>
      </c>
      <c r="B4170" t="s">
        <v>1380</v>
      </c>
      <c r="C4170" t="s">
        <v>1381</v>
      </c>
      <c r="D4170">
        <v>1900</v>
      </c>
      <c r="E4170" s="957">
        <v>1</v>
      </c>
      <c r="F4170" t="s">
        <v>441</v>
      </c>
      <c r="G4170" s="957">
        <v>274</v>
      </c>
      <c r="H4170" t="s">
        <v>391</v>
      </c>
      <c r="I4170" t="s">
        <v>489</v>
      </c>
      <c r="J4170" t="s">
        <v>445</v>
      </c>
      <c r="K4170" t="s">
        <v>0</v>
      </c>
      <c r="L4170" s="15">
        <v>2.1</v>
      </c>
      <c r="M4170" t="s">
        <v>148</v>
      </c>
      <c r="N4170" s="678">
        <f t="shared" ca="1" si="719"/>
        <v>7244580.4900000021</v>
      </c>
      <c r="O4170" s="678">
        <f t="shared" ca="1" si="718"/>
        <v>2402895.6700000004</v>
      </c>
      <c r="P4170" s="678">
        <f t="shared" ca="1" si="718"/>
        <v>419506.6</v>
      </c>
      <c r="Q4170" s="678">
        <f t="shared" ca="1" si="718"/>
        <v>2576487.6</v>
      </c>
      <c r="R4170" s="678">
        <f t="shared" ca="1" si="718"/>
        <v>147887.98000000001</v>
      </c>
      <c r="S4170" s="678">
        <f t="shared" ca="1" si="718"/>
        <v>0</v>
      </c>
      <c r="T4170" s="678">
        <f t="shared" ca="1" si="718"/>
        <v>145041.61000000002</v>
      </c>
      <c r="U4170" s="678">
        <f t="shared" ca="1" si="718"/>
        <v>0</v>
      </c>
      <c r="V4170" s="678">
        <f t="shared" ca="1" si="718"/>
        <v>5525.91</v>
      </c>
      <c r="W4170" s="678">
        <f t="shared" ca="1" si="714"/>
        <v>1547235.12</v>
      </c>
      <c r="X4170" s="678">
        <f t="shared" ca="1" si="718"/>
        <v>0</v>
      </c>
      <c r="Y4170" s="678">
        <f t="shared" ca="1" si="718"/>
        <v>0</v>
      </c>
      <c r="Z4170" s="678">
        <f t="shared" ca="1" si="718"/>
        <v>0</v>
      </c>
      <c r="AA4170" t="str">
        <f t="shared" si="715"/>
        <v>ASR_CMS_19</v>
      </c>
      <c r="AB4170" s="957">
        <f t="shared" si="716"/>
        <v>45406</v>
      </c>
      <c r="AC4170" t="str">
        <f t="shared" si="717"/>
        <v>Unaudited</v>
      </c>
    </row>
    <row r="4171" spans="1:29" x14ac:dyDescent="0.25">
      <c r="A4171" t="s">
        <v>421</v>
      </c>
      <c r="B4171" t="s">
        <v>1380</v>
      </c>
      <c r="C4171" t="s">
        <v>1381</v>
      </c>
      <c r="D4171">
        <v>1900</v>
      </c>
      <c r="E4171" s="957">
        <v>1</v>
      </c>
      <c r="F4171" t="s">
        <v>441</v>
      </c>
      <c r="G4171" s="957">
        <v>274</v>
      </c>
      <c r="H4171" t="s">
        <v>391</v>
      </c>
      <c r="I4171" t="s">
        <v>489</v>
      </c>
      <c r="J4171" t="s">
        <v>445</v>
      </c>
      <c r="K4171" t="s">
        <v>0</v>
      </c>
      <c r="L4171" s="15">
        <v>2.2000000000000002</v>
      </c>
      <c r="M4171" t="s">
        <v>149</v>
      </c>
      <c r="N4171" s="678">
        <f t="shared" ca="1" si="719"/>
        <v>272044.64549187163</v>
      </c>
      <c r="O4171" s="678">
        <f t="shared" ca="1" si="718"/>
        <v>89396.207125670044</v>
      </c>
      <c r="P4171" s="678">
        <f t="shared" ca="1" si="718"/>
        <v>15607.127422301115</v>
      </c>
      <c r="Q4171" s="678">
        <f t="shared" ca="1" si="718"/>
        <v>95854.440133191689</v>
      </c>
      <c r="R4171" s="678">
        <f t="shared" ca="1" si="718"/>
        <v>5501.9552686101224</v>
      </c>
      <c r="S4171" s="678">
        <f t="shared" ca="1" si="718"/>
        <v>0</v>
      </c>
      <c r="T4171" s="678">
        <f t="shared" ca="1" si="718"/>
        <v>5396.0602498404169</v>
      </c>
      <c r="U4171" s="678">
        <f t="shared" ca="1" si="718"/>
        <v>0</v>
      </c>
      <c r="V4171" s="678">
        <f t="shared" ca="1" si="718"/>
        <v>205.58337221432978</v>
      </c>
      <c r="W4171" s="678">
        <f t="shared" ca="1" si="714"/>
        <v>60083.271920043939</v>
      </c>
      <c r="X4171" s="678">
        <f t="shared" ca="1" si="718"/>
        <v>0</v>
      </c>
      <c r="Y4171" s="678">
        <f t="shared" ca="1" si="718"/>
        <v>0</v>
      </c>
      <c r="Z4171" s="678">
        <f t="shared" ca="1" si="718"/>
        <v>0</v>
      </c>
      <c r="AA4171" t="str">
        <f t="shared" si="715"/>
        <v>ASR_CMS_19</v>
      </c>
      <c r="AB4171" s="957">
        <f t="shared" si="716"/>
        <v>45406</v>
      </c>
      <c r="AC4171" t="str">
        <f t="shared" si="717"/>
        <v>Unaudited</v>
      </c>
    </row>
    <row r="4172" spans="1:29" x14ac:dyDescent="0.25">
      <c r="A4172" t="s">
        <v>421</v>
      </c>
      <c r="B4172" t="s">
        <v>1380</v>
      </c>
      <c r="C4172" t="s">
        <v>1381</v>
      </c>
      <c r="D4172">
        <v>1900</v>
      </c>
      <c r="E4172" s="957">
        <v>1</v>
      </c>
      <c r="F4172" t="s">
        <v>441</v>
      </c>
      <c r="G4172" s="957">
        <v>274</v>
      </c>
      <c r="H4172" t="s">
        <v>391</v>
      </c>
      <c r="I4172" t="s">
        <v>489</v>
      </c>
      <c r="J4172" t="s">
        <v>445</v>
      </c>
      <c r="K4172" t="s">
        <v>0</v>
      </c>
      <c r="L4172" s="15">
        <v>2.2999999999999998</v>
      </c>
      <c r="M4172" t="s">
        <v>150</v>
      </c>
      <c r="N4172" s="678">
        <f t="shared" ca="1" si="719"/>
        <v>1298687.8800000004</v>
      </c>
      <c r="O4172" s="678">
        <f t="shared" ca="1" si="718"/>
        <v>811544.66000000027</v>
      </c>
      <c r="P4172" s="678">
        <f t="shared" ca="1" si="718"/>
        <v>67214.61</v>
      </c>
      <c r="Q4172" s="678">
        <f t="shared" ca="1" si="718"/>
        <v>309561.20000000007</v>
      </c>
      <c r="R4172" s="678">
        <f t="shared" ca="1" si="718"/>
        <v>44316.289999999994</v>
      </c>
      <c r="S4172" s="678">
        <f t="shared" ca="1" si="718"/>
        <v>743.72</v>
      </c>
      <c r="T4172" s="678">
        <f t="shared" ca="1" si="718"/>
        <v>10994</v>
      </c>
      <c r="U4172" s="678">
        <f t="shared" ca="1" si="718"/>
        <v>0</v>
      </c>
      <c r="V4172" s="678">
        <f t="shared" ca="1" si="718"/>
        <v>16255.1</v>
      </c>
      <c r="W4172" s="678">
        <f t="shared" ca="1" si="714"/>
        <v>38058.299999999996</v>
      </c>
      <c r="X4172" s="678">
        <f t="shared" ca="1" si="718"/>
        <v>0</v>
      </c>
      <c r="Y4172" s="678">
        <f t="shared" ca="1" si="718"/>
        <v>0</v>
      </c>
      <c r="Z4172" s="678">
        <f t="shared" ca="1" si="718"/>
        <v>0</v>
      </c>
      <c r="AA4172" t="str">
        <f t="shared" si="715"/>
        <v>ASR_CMS_19</v>
      </c>
      <c r="AB4172" s="957">
        <f t="shared" si="716"/>
        <v>45406</v>
      </c>
      <c r="AC4172" t="str">
        <f t="shared" si="717"/>
        <v>Unaudited</v>
      </c>
    </row>
    <row r="4173" spans="1:29" x14ac:dyDescent="0.25">
      <c r="A4173" t="s">
        <v>421</v>
      </c>
      <c r="B4173" t="s">
        <v>1380</v>
      </c>
      <c r="C4173" t="s">
        <v>1381</v>
      </c>
      <c r="D4173">
        <v>1900</v>
      </c>
      <c r="E4173" s="957">
        <v>1</v>
      </c>
      <c r="F4173" t="s">
        <v>441</v>
      </c>
      <c r="G4173" s="957">
        <v>274</v>
      </c>
      <c r="H4173" t="s">
        <v>391</v>
      </c>
      <c r="I4173" t="s">
        <v>489</v>
      </c>
      <c r="J4173" t="s">
        <v>445</v>
      </c>
      <c r="K4173" t="s">
        <v>0</v>
      </c>
      <c r="L4173" s="15">
        <v>2.4</v>
      </c>
      <c r="M4173" t="s">
        <v>151</v>
      </c>
      <c r="N4173" s="678">
        <f t="shared" ca="1" si="719"/>
        <v>5046617.2700000005</v>
      </c>
      <c r="O4173" s="678">
        <f t="shared" ca="1" si="718"/>
        <v>2907835.43</v>
      </c>
      <c r="P4173" s="678">
        <f t="shared" ca="1" si="718"/>
        <v>98248.24</v>
      </c>
      <c r="Q4173" s="678">
        <f t="shared" ca="1" si="718"/>
        <v>1527588.5800000005</v>
      </c>
      <c r="R4173" s="678">
        <f t="shared" ca="1" si="718"/>
        <v>130207.39</v>
      </c>
      <c r="S4173" s="678">
        <f t="shared" ca="1" si="718"/>
        <v>6855.6799999999994</v>
      </c>
      <c r="T4173" s="678">
        <f t="shared" ca="1" si="718"/>
        <v>124821.72</v>
      </c>
      <c r="U4173" s="678">
        <f t="shared" ca="1" si="718"/>
        <v>0</v>
      </c>
      <c r="V4173" s="678">
        <f t="shared" ca="1" si="718"/>
        <v>10081.660000000002</v>
      </c>
      <c r="W4173" s="678">
        <f t="shared" ca="1" si="714"/>
        <v>240978.56999999995</v>
      </c>
      <c r="X4173" s="678">
        <f t="shared" ca="1" si="718"/>
        <v>0</v>
      </c>
      <c r="Y4173" s="678">
        <f t="shared" ca="1" si="718"/>
        <v>0</v>
      </c>
      <c r="Z4173" s="678">
        <f t="shared" ca="1" si="718"/>
        <v>0</v>
      </c>
      <c r="AA4173" t="str">
        <f t="shared" si="715"/>
        <v>ASR_CMS_19</v>
      </c>
      <c r="AB4173" s="957">
        <f t="shared" si="716"/>
        <v>45406</v>
      </c>
      <c r="AC4173" t="str">
        <f t="shared" si="717"/>
        <v>Unaudited</v>
      </c>
    </row>
    <row r="4174" spans="1:29" x14ac:dyDescent="0.25">
      <c r="A4174" t="s">
        <v>421</v>
      </c>
      <c r="B4174" t="s">
        <v>1380</v>
      </c>
      <c r="C4174" t="s">
        <v>1381</v>
      </c>
      <c r="D4174">
        <v>1900</v>
      </c>
      <c r="E4174" s="957">
        <v>1</v>
      </c>
      <c r="F4174" t="s">
        <v>441</v>
      </c>
      <c r="G4174" s="957">
        <v>274</v>
      </c>
      <c r="H4174" t="s">
        <v>391</v>
      </c>
      <c r="I4174" t="s">
        <v>489</v>
      </c>
      <c r="J4174" t="s">
        <v>445</v>
      </c>
      <c r="K4174" t="s">
        <v>0</v>
      </c>
      <c r="L4174" s="15">
        <v>2.5</v>
      </c>
      <c r="M4174" t="s">
        <v>152</v>
      </c>
      <c r="N4174" s="678">
        <f t="shared" ca="1" si="719"/>
        <v>102352.53052687133</v>
      </c>
      <c r="O4174" s="678">
        <f t="shared" ca="1" si="718"/>
        <v>59996.819517552402</v>
      </c>
      <c r="P4174" s="678">
        <f t="shared" ca="1" si="718"/>
        <v>2668.3241560691299</v>
      </c>
      <c r="Q4174" s="678">
        <f t="shared" ca="1" si="718"/>
        <v>29634.806002576486</v>
      </c>
      <c r="R4174" s="678">
        <f t="shared" ca="1" si="718"/>
        <v>2814.4871147693511</v>
      </c>
      <c r="S4174" s="678">
        <f t="shared" ca="1" si="718"/>
        <v>122.58819427651325</v>
      </c>
      <c r="T4174" s="678">
        <f t="shared" ca="1" si="718"/>
        <v>2190.0774349883809</v>
      </c>
      <c r="U4174" s="678">
        <f t="shared" ca="1" si="718"/>
        <v>0</v>
      </c>
      <c r="V4174" s="678">
        <f t="shared" ca="1" si="718"/>
        <v>424.8461525243971</v>
      </c>
      <c r="W4174" s="678">
        <f t="shared" ca="1" si="714"/>
        <v>4500.581954114682</v>
      </c>
      <c r="X4174" s="678">
        <f t="shared" ca="1" si="718"/>
        <v>0</v>
      </c>
      <c r="Y4174" s="678">
        <f t="shared" ca="1" si="718"/>
        <v>0</v>
      </c>
      <c r="Z4174" s="678">
        <f t="shared" ca="1" si="718"/>
        <v>0</v>
      </c>
      <c r="AA4174" t="str">
        <f t="shared" si="715"/>
        <v>ASR_CMS_19</v>
      </c>
      <c r="AB4174" s="957">
        <f t="shared" si="716"/>
        <v>45406</v>
      </c>
      <c r="AC4174" t="str">
        <f t="shared" si="717"/>
        <v>Unaudited</v>
      </c>
    </row>
    <row r="4175" spans="1:29" x14ac:dyDescent="0.25">
      <c r="A4175" t="s">
        <v>421</v>
      </c>
      <c r="B4175" t="s">
        <v>1380</v>
      </c>
      <c r="C4175" t="s">
        <v>1381</v>
      </c>
      <c r="D4175">
        <v>1900</v>
      </c>
      <c r="E4175" s="957">
        <v>1</v>
      </c>
      <c r="F4175" t="s">
        <v>441</v>
      </c>
      <c r="G4175" s="957">
        <v>274</v>
      </c>
      <c r="H4175" t="s">
        <v>391</v>
      </c>
      <c r="I4175" t="s">
        <v>489</v>
      </c>
      <c r="J4175" t="s">
        <v>445</v>
      </c>
      <c r="K4175" t="s">
        <v>0</v>
      </c>
      <c r="L4175" s="15" t="s">
        <v>97</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ASR_CMS_19</v>
      </c>
      <c r="AB4175" s="957">
        <f t="shared" si="716"/>
        <v>45406</v>
      </c>
      <c r="AC4175" t="str">
        <f t="shared" si="717"/>
        <v>Unaudited</v>
      </c>
    </row>
    <row r="4176" spans="1:29" x14ac:dyDescent="0.25">
      <c r="A4176" t="s">
        <v>421</v>
      </c>
      <c r="B4176" t="s">
        <v>1380</v>
      </c>
      <c r="C4176" t="s">
        <v>1381</v>
      </c>
      <c r="D4176">
        <v>1900</v>
      </c>
      <c r="E4176" s="957">
        <v>1</v>
      </c>
      <c r="F4176" t="s">
        <v>441</v>
      </c>
      <c r="G4176" s="957">
        <v>274</v>
      </c>
      <c r="H4176" t="s">
        <v>391</v>
      </c>
      <c r="I4176" t="s">
        <v>489</v>
      </c>
      <c r="J4176" t="s">
        <v>445</v>
      </c>
      <c r="K4176" t="s">
        <v>0</v>
      </c>
      <c r="L4176" s="15" t="s">
        <v>153</v>
      </c>
      <c r="M4176" t="s">
        <v>452</v>
      </c>
      <c r="N4176" s="678">
        <f t="shared" ca="1" si="719"/>
        <v>10489.646161493823</v>
      </c>
      <c r="O4176" s="678">
        <f t="shared" ca="1" si="718"/>
        <v>4360.7761996992485</v>
      </c>
      <c r="P4176" s="678">
        <f t="shared" ca="1" si="718"/>
        <v>266.09889233335559</v>
      </c>
      <c r="Q4176" s="678">
        <f t="shared" ca="1" si="718"/>
        <v>3070.1813575459378</v>
      </c>
      <c r="R4176" s="678">
        <f t="shared" ca="1" si="718"/>
        <v>366.36257131153974</v>
      </c>
      <c r="S4176" s="678">
        <f t="shared" ca="1" si="718"/>
        <v>8.7248687864468248</v>
      </c>
      <c r="T4176" s="678">
        <f t="shared" ca="1" si="718"/>
        <v>227.52701982019667</v>
      </c>
      <c r="U4176" s="678">
        <f t="shared" ca="1" si="718"/>
        <v>9.8536209789257725E-3</v>
      </c>
      <c r="V4176" s="678">
        <f t="shared" ca="1" si="718"/>
        <v>14.030596042910449</v>
      </c>
      <c r="W4176" s="678">
        <f t="shared" ca="1" si="714"/>
        <v>2175.9348023332095</v>
      </c>
      <c r="X4176" s="678">
        <f t="shared" ca="1" si="718"/>
        <v>0</v>
      </c>
      <c r="Y4176" s="678">
        <f t="shared" ca="1" si="718"/>
        <v>0</v>
      </c>
      <c r="Z4176" s="678">
        <f t="shared" ca="1" si="718"/>
        <v>0</v>
      </c>
      <c r="AA4176" t="str">
        <f t="shared" si="715"/>
        <v>ASR_CMS_19</v>
      </c>
      <c r="AB4176" s="957">
        <f t="shared" si="716"/>
        <v>45406</v>
      </c>
      <c r="AC4176" t="str">
        <f t="shared" si="717"/>
        <v>Unaudited</v>
      </c>
    </row>
    <row r="4177" spans="1:29" x14ac:dyDescent="0.25">
      <c r="A4177" t="s">
        <v>421</v>
      </c>
      <c r="B4177" t="s">
        <v>1380</v>
      </c>
      <c r="C4177" t="s">
        <v>1381</v>
      </c>
      <c r="D4177">
        <v>1900</v>
      </c>
      <c r="E4177" s="957">
        <v>1</v>
      </c>
      <c r="F4177" t="s">
        <v>441</v>
      </c>
      <c r="G4177" s="957">
        <v>274</v>
      </c>
      <c r="H4177" t="s">
        <v>391</v>
      </c>
      <c r="I4177" t="s">
        <v>489</v>
      </c>
      <c r="J4177" t="s">
        <v>445</v>
      </c>
      <c r="K4177" t="s">
        <v>0</v>
      </c>
      <c r="L4177" s="15" t="s">
        <v>912</v>
      </c>
      <c r="M4177" t="s">
        <v>24</v>
      </c>
      <c r="N4177" s="678">
        <f t="shared" ca="1" si="719"/>
        <v>67753.240000000005</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67753.240000000005</v>
      </c>
      <c r="X4177" s="678">
        <f t="shared" ca="1" si="718"/>
        <v>0</v>
      </c>
      <c r="Y4177" s="678">
        <f t="shared" ca="1" si="718"/>
        <v>0</v>
      </c>
      <c r="Z4177" s="678">
        <f t="shared" ca="1" si="718"/>
        <v>0</v>
      </c>
      <c r="AA4177" t="str">
        <f t="shared" si="715"/>
        <v>ASR_CMS_19</v>
      </c>
      <c r="AB4177" s="957">
        <f t="shared" si="716"/>
        <v>45406</v>
      </c>
      <c r="AC4177" t="str">
        <f t="shared" si="717"/>
        <v>Unaudited</v>
      </c>
    </row>
    <row r="4178" spans="1:29" x14ac:dyDescent="0.25">
      <c r="A4178" t="s">
        <v>421</v>
      </c>
      <c r="B4178" t="s">
        <v>1380</v>
      </c>
      <c r="C4178" t="s">
        <v>1381</v>
      </c>
      <c r="D4178">
        <v>1900</v>
      </c>
      <c r="E4178" s="957">
        <v>1</v>
      </c>
      <c r="F4178" t="s">
        <v>441</v>
      </c>
      <c r="G4178" s="957">
        <v>274</v>
      </c>
      <c r="H4178" t="s">
        <v>391</v>
      </c>
      <c r="I4178" t="s">
        <v>489</v>
      </c>
      <c r="J4178" t="s">
        <v>445</v>
      </c>
      <c r="K4178" t="s">
        <v>53</v>
      </c>
      <c r="L4178" s="15">
        <v>3.1</v>
      </c>
      <c r="M4178" t="s">
        <v>33</v>
      </c>
      <c r="N4178" s="678">
        <f t="shared" ca="1" si="719"/>
        <v>2439264.9699999997</v>
      </c>
      <c r="O4178" s="678">
        <f t="shared" ca="1" si="718"/>
        <v>1558506.97</v>
      </c>
      <c r="P4178" s="678">
        <f t="shared" ca="1" si="718"/>
        <v>79339.37999999999</v>
      </c>
      <c r="Q4178" s="678">
        <f t="shared" ca="1" si="718"/>
        <v>606448.75999999978</v>
      </c>
      <c r="R4178" s="678">
        <f t="shared" ca="1" si="718"/>
        <v>68807.95</v>
      </c>
      <c r="S4178" s="678">
        <f t="shared" ca="1" si="718"/>
        <v>974.7</v>
      </c>
      <c r="T4178" s="678">
        <f t="shared" ca="1" si="718"/>
        <v>49514.900000000009</v>
      </c>
      <c r="U4178" s="678">
        <f t="shared" ca="1" si="718"/>
        <v>0</v>
      </c>
      <c r="V4178" s="678">
        <f t="shared" ca="1" si="718"/>
        <v>5281.1100000000006</v>
      </c>
      <c r="W4178" s="678">
        <f t="shared" ca="1" si="714"/>
        <v>70391.199999999997</v>
      </c>
      <c r="X4178" s="678">
        <f t="shared" ca="1" si="718"/>
        <v>0</v>
      </c>
      <c r="Y4178" s="678">
        <f t="shared" ca="1" si="718"/>
        <v>0</v>
      </c>
      <c r="Z4178" s="678">
        <f t="shared" ca="1" si="718"/>
        <v>0</v>
      </c>
      <c r="AA4178" t="str">
        <f t="shared" si="715"/>
        <v>ASR_CMS_19</v>
      </c>
      <c r="AB4178" s="957">
        <f t="shared" si="716"/>
        <v>45406</v>
      </c>
      <c r="AC4178" t="str">
        <f t="shared" si="717"/>
        <v>Unaudited</v>
      </c>
    </row>
    <row r="4179" spans="1:29" x14ac:dyDescent="0.25">
      <c r="A4179" t="s">
        <v>421</v>
      </c>
      <c r="B4179" t="s">
        <v>1380</v>
      </c>
      <c r="C4179" t="s">
        <v>1381</v>
      </c>
      <c r="D4179">
        <v>1900</v>
      </c>
      <c r="E4179" s="957">
        <v>1</v>
      </c>
      <c r="F4179" t="s">
        <v>441</v>
      </c>
      <c r="G4179" s="957">
        <v>274</v>
      </c>
      <c r="H4179" t="s">
        <v>391</v>
      </c>
      <c r="I4179" t="s">
        <v>489</v>
      </c>
      <c r="J4179" t="s">
        <v>445</v>
      </c>
      <c r="K4179" t="s">
        <v>53</v>
      </c>
      <c r="L4179" s="15">
        <v>3.2</v>
      </c>
      <c r="M4179" t="s">
        <v>34</v>
      </c>
      <c r="N4179" s="678">
        <f t="shared" ca="1" si="719"/>
        <v>4860981.160000002</v>
      </c>
      <c r="O4179" s="678">
        <f t="shared" ca="1" si="718"/>
        <v>2553339.4000000004</v>
      </c>
      <c r="P4179" s="678">
        <f t="shared" ca="1" si="718"/>
        <v>189339.14</v>
      </c>
      <c r="Q4179" s="678">
        <f t="shared" ca="1" si="718"/>
        <v>1411671.5899999999</v>
      </c>
      <c r="R4179" s="678">
        <f t="shared" ca="1" si="718"/>
        <v>149619.54999999996</v>
      </c>
      <c r="S4179" s="678">
        <f t="shared" ca="1" si="718"/>
        <v>1070.73</v>
      </c>
      <c r="T4179" s="678">
        <f t="shared" ca="1" si="718"/>
        <v>63183.229999999989</v>
      </c>
      <c r="U4179" s="678">
        <f t="shared" ca="1" si="718"/>
        <v>0</v>
      </c>
      <c r="V4179" s="678">
        <f t="shared" ca="1" si="718"/>
        <v>18678.960000000003</v>
      </c>
      <c r="W4179" s="678">
        <f t="shared" ca="1" si="714"/>
        <v>474078.56000000023</v>
      </c>
      <c r="X4179" s="678">
        <f t="shared" ca="1" si="718"/>
        <v>0</v>
      </c>
      <c r="Y4179" s="678">
        <f t="shared" ca="1" si="718"/>
        <v>0</v>
      </c>
      <c r="Z4179" s="678">
        <f t="shared" ca="1" si="718"/>
        <v>0</v>
      </c>
      <c r="AA4179" t="str">
        <f t="shared" si="715"/>
        <v>ASR_CMS_19</v>
      </c>
      <c r="AB4179" s="957">
        <f t="shared" si="716"/>
        <v>45406</v>
      </c>
      <c r="AC4179" t="str">
        <f t="shared" si="717"/>
        <v>Unaudited</v>
      </c>
    </row>
    <row r="4180" spans="1:29" x14ac:dyDescent="0.25">
      <c r="A4180" t="s">
        <v>421</v>
      </c>
      <c r="B4180" t="s">
        <v>1380</v>
      </c>
      <c r="C4180" t="s">
        <v>1381</v>
      </c>
      <c r="D4180">
        <v>1900</v>
      </c>
      <c r="E4180" s="957">
        <v>1</v>
      </c>
      <c r="F4180" t="s">
        <v>441</v>
      </c>
      <c r="G4180" s="957">
        <v>274</v>
      </c>
      <c r="H4180" t="s">
        <v>391</v>
      </c>
      <c r="I4180" t="s">
        <v>489</v>
      </c>
      <c r="J4180" t="s">
        <v>445</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ASR_CMS_19</v>
      </c>
      <c r="AB4180" s="957">
        <f t="shared" si="716"/>
        <v>45406</v>
      </c>
      <c r="AC4180" t="str">
        <f t="shared" si="717"/>
        <v>Unaudited</v>
      </c>
    </row>
    <row r="4181" spans="1:29" x14ac:dyDescent="0.25">
      <c r="A4181" t="s">
        <v>421</v>
      </c>
      <c r="B4181" t="s">
        <v>1380</v>
      </c>
      <c r="C4181" t="s">
        <v>1381</v>
      </c>
      <c r="D4181">
        <v>1900</v>
      </c>
      <c r="E4181" s="957">
        <v>1</v>
      </c>
      <c r="F4181" t="s">
        <v>441</v>
      </c>
      <c r="G4181" s="957">
        <v>274</v>
      </c>
      <c r="H4181" t="s">
        <v>391</v>
      </c>
      <c r="I4181" t="s">
        <v>489</v>
      </c>
      <c r="J4181" t="s">
        <v>445</v>
      </c>
      <c r="K4181" t="s">
        <v>53</v>
      </c>
      <c r="L4181" s="15" t="s">
        <v>44</v>
      </c>
      <c r="M4181" t="s">
        <v>154</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ASR_CMS_19</v>
      </c>
      <c r="AB4181" s="957">
        <f t="shared" si="716"/>
        <v>45406</v>
      </c>
      <c r="AC4181" t="str">
        <f t="shared" si="717"/>
        <v>Unaudited</v>
      </c>
    </row>
    <row r="4182" spans="1:29" x14ac:dyDescent="0.25">
      <c r="A4182" t="s">
        <v>421</v>
      </c>
      <c r="B4182" t="s">
        <v>1380</v>
      </c>
      <c r="C4182" t="s">
        <v>1381</v>
      </c>
      <c r="D4182">
        <v>1900</v>
      </c>
      <c r="E4182" s="957">
        <v>1</v>
      </c>
      <c r="F4182" t="s">
        <v>441</v>
      </c>
      <c r="G4182" s="957">
        <v>274</v>
      </c>
      <c r="H4182" t="s">
        <v>391</v>
      </c>
      <c r="I4182" t="s">
        <v>489</v>
      </c>
      <c r="J4182" t="s">
        <v>445</v>
      </c>
      <c r="K4182" t="s">
        <v>53</v>
      </c>
      <c r="L4182" s="15" t="s">
        <v>41</v>
      </c>
      <c r="M4182" t="s">
        <v>52</v>
      </c>
      <c r="N4182" s="678">
        <f t="shared" ca="1" si="719"/>
        <v>147666.40031373806</v>
      </c>
      <c r="O4182" s="678">
        <f t="shared" ca="1" si="718"/>
        <v>91409.039871680667</v>
      </c>
      <c r="P4182" s="678">
        <f t="shared" ca="1" si="718"/>
        <v>6679.4117263612852</v>
      </c>
      <c r="Q4182" s="678">
        <f t="shared" ca="1" si="718"/>
        <v>39288.980582577431</v>
      </c>
      <c r="R4182" s="678">
        <f t="shared" ca="1" si="718"/>
        <v>4484.2941564506727</v>
      </c>
      <c r="S4182" s="678">
        <f t="shared" ca="1" si="718"/>
        <v>62.928110299118778</v>
      </c>
      <c r="T4182" s="678">
        <f t="shared" ca="1" si="718"/>
        <v>3010.443780174372</v>
      </c>
      <c r="U4182" s="678">
        <f t="shared" ca="1" si="718"/>
        <v>3.1093889794858676</v>
      </c>
      <c r="V4182" s="678">
        <f t="shared" ca="1" si="718"/>
        <v>713.97493614670736</v>
      </c>
      <c r="W4182" s="678">
        <f t="shared" ca="1" si="714"/>
        <v>2014.2177610683818</v>
      </c>
      <c r="X4182" s="678">
        <f t="shared" ca="1" si="718"/>
        <v>0</v>
      </c>
      <c r="Y4182" s="678">
        <f t="shared" ca="1" si="718"/>
        <v>0</v>
      </c>
      <c r="Z4182" s="678">
        <f t="shared" ca="1" si="718"/>
        <v>0</v>
      </c>
      <c r="AA4182" t="str">
        <f t="shared" si="715"/>
        <v>ASR_CMS_19</v>
      </c>
      <c r="AB4182" s="957">
        <f t="shared" si="716"/>
        <v>45406</v>
      </c>
      <c r="AC4182" t="str">
        <f t="shared" si="717"/>
        <v>Unaudited</v>
      </c>
    </row>
    <row r="4183" spans="1:29" x14ac:dyDescent="0.25">
      <c r="A4183" t="s">
        <v>421</v>
      </c>
      <c r="B4183" t="s">
        <v>1380</v>
      </c>
      <c r="C4183" t="s">
        <v>1381</v>
      </c>
      <c r="D4183">
        <v>1900</v>
      </c>
      <c r="E4183" s="957">
        <v>1</v>
      </c>
      <c r="F4183" t="s">
        <v>441</v>
      </c>
      <c r="G4183" s="957">
        <v>274</v>
      </c>
      <c r="H4183" t="s">
        <v>391</v>
      </c>
      <c r="I4183" t="s">
        <v>489</v>
      </c>
      <c r="J4183" t="s">
        <v>445</v>
      </c>
      <c r="K4183" t="s">
        <v>53</v>
      </c>
      <c r="L4183" s="15" t="s">
        <v>42</v>
      </c>
      <c r="M4183" t="s">
        <v>155</v>
      </c>
      <c r="N4183" s="678">
        <f t="shared" ca="1" si="719"/>
        <v>170430.41882928283</v>
      </c>
      <c r="O4183" s="678">
        <f t="shared" ca="1" si="718"/>
        <v>95994.530392739805</v>
      </c>
      <c r="P4183" s="678">
        <f t="shared" ca="1" si="718"/>
        <v>6272.5272379318867</v>
      </c>
      <c r="Q4183" s="678">
        <f t="shared" ca="1" si="718"/>
        <v>47114.726048065291</v>
      </c>
      <c r="R4183" s="678">
        <f t="shared" ca="1" si="718"/>
        <v>5099.3746848961609</v>
      </c>
      <c r="S4183" s="678">
        <f t="shared" ca="1" si="718"/>
        <v>47.752292919742956</v>
      </c>
      <c r="T4183" s="678">
        <f t="shared" ca="1" si="718"/>
        <v>2631.0331398616772</v>
      </c>
      <c r="U4183" s="678">
        <f t="shared" ca="1" si="718"/>
        <v>0</v>
      </c>
      <c r="V4183" s="678">
        <f t="shared" ca="1" si="718"/>
        <v>559.36809424793103</v>
      </c>
      <c r="W4183" s="678">
        <f t="shared" ca="1" si="714"/>
        <v>12711.106938620313</v>
      </c>
      <c r="X4183" s="678">
        <f t="shared" ca="1" si="718"/>
        <v>0</v>
      </c>
      <c r="Y4183" s="678">
        <f t="shared" ca="1" si="718"/>
        <v>0</v>
      </c>
      <c r="Z4183" s="678">
        <f t="shared" ca="1" si="718"/>
        <v>0</v>
      </c>
      <c r="AA4183" t="str">
        <f t="shared" si="715"/>
        <v>ASR_CMS_19</v>
      </c>
      <c r="AB4183" s="957">
        <f t="shared" si="716"/>
        <v>45406</v>
      </c>
      <c r="AC4183" t="str">
        <f t="shared" si="717"/>
        <v>Unaudited</v>
      </c>
    </row>
    <row r="4184" spans="1:29" x14ac:dyDescent="0.25">
      <c r="A4184" t="s">
        <v>421</v>
      </c>
      <c r="B4184" t="s">
        <v>1380</v>
      </c>
      <c r="C4184" t="s">
        <v>1381</v>
      </c>
      <c r="D4184">
        <v>1900</v>
      </c>
      <c r="E4184" s="957">
        <v>1</v>
      </c>
      <c r="F4184" t="s">
        <v>441</v>
      </c>
      <c r="G4184" s="957">
        <v>274</v>
      </c>
      <c r="H4184" t="s">
        <v>391</v>
      </c>
      <c r="I4184" t="s">
        <v>489</v>
      </c>
      <c r="J4184" t="s">
        <v>445</v>
      </c>
      <c r="K4184" t="s">
        <v>53</v>
      </c>
      <c r="L4184" s="15" t="s">
        <v>43</v>
      </c>
      <c r="M4184" t="s">
        <v>463</v>
      </c>
      <c r="N4184" s="678">
        <f t="shared" ca="1" si="719"/>
        <v>233108.51689325413</v>
      </c>
      <c r="O4184" s="678">
        <f t="shared" ca="1" si="718"/>
        <v>96908.328151893424</v>
      </c>
      <c r="P4184" s="678">
        <f t="shared" ca="1" si="718"/>
        <v>5913.4423777296051</v>
      </c>
      <c r="Q4184" s="678">
        <f t="shared" ca="1" si="718"/>
        <v>68227.794515895366</v>
      </c>
      <c r="R4184" s="678">
        <f t="shared" ca="1" si="718"/>
        <v>8141.5744943936243</v>
      </c>
      <c r="S4184" s="678">
        <f t="shared" ca="1" si="718"/>
        <v>193.89035545954272</v>
      </c>
      <c r="T4184" s="678">
        <f t="shared" ca="1" si="718"/>
        <v>5056.270280891431</v>
      </c>
      <c r="U4184" s="678">
        <f t="shared" ca="1" si="718"/>
        <v>0.2189743044772573</v>
      </c>
      <c r="V4184" s="678">
        <f t="shared" ca="1" si="718"/>
        <v>311.79807062485736</v>
      </c>
      <c r="W4184" s="678">
        <f t="shared" ca="1" si="714"/>
        <v>48355.199672061819</v>
      </c>
      <c r="X4184" s="678">
        <f t="shared" ca="1" si="718"/>
        <v>0</v>
      </c>
      <c r="Y4184" s="678">
        <f t="shared" ca="1" si="718"/>
        <v>0</v>
      </c>
      <c r="Z4184" s="678">
        <f t="shared" ca="1" si="718"/>
        <v>0</v>
      </c>
      <c r="AA4184" t="str">
        <f t="shared" si="715"/>
        <v>ASR_CMS_19</v>
      </c>
      <c r="AB4184" s="957">
        <f t="shared" si="716"/>
        <v>45406</v>
      </c>
      <c r="AC4184" t="str">
        <f t="shared" si="717"/>
        <v>Unaudited</v>
      </c>
    </row>
    <row r="4185" spans="1:29" x14ac:dyDescent="0.25">
      <c r="A4185" t="s">
        <v>421</v>
      </c>
      <c r="B4185" t="s">
        <v>1380</v>
      </c>
      <c r="C4185" t="s">
        <v>1381</v>
      </c>
      <c r="D4185">
        <v>1900</v>
      </c>
      <c r="E4185" s="957">
        <v>1</v>
      </c>
      <c r="F4185" t="s">
        <v>441</v>
      </c>
      <c r="G4185" s="957">
        <v>274</v>
      </c>
      <c r="H4185" t="s">
        <v>391</v>
      </c>
      <c r="I4185" t="s">
        <v>489</v>
      </c>
      <c r="J4185" t="s">
        <v>445</v>
      </c>
      <c r="K4185" t="s">
        <v>915</v>
      </c>
      <c r="L4185" s="15" t="s">
        <v>916</v>
      </c>
      <c r="M4185" t="s">
        <v>915</v>
      </c>
      <c r="N4185" s="678">
        <f t="shared" ca="1" si="719"/>
        <v>22236.240000000002</v>
      </c>
      <c r="O4185" s="678">
        <f t="shared" ca="1" si="718"/>
        <v>10963.93</v>
      </c>
      <c r="P4185" s="678">
        <f t="shared" ca="1" si="718"/>
        <v>8407.11</v>
      </c>
      <c r="Q4185" s="678">
        <f t="shared" ca="1" si="718"/>
        <v>0</v>
      </c>
      <c r="R4185" s="678">
        <f t="shared" ca="1" si="718"/>
        <v>2865.2</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ASR_CMS_19</v>
      </c>
      <c r="AB4185" s="957">
        <f t="shared" si="716"/>
        <v>45406</v>
      </c>
      <c r="AC4185" t="str">
        <f t="shared" si="717"/>
        <v>Unaudited</v>
      </c>
    </row>
    <row r="4186" spans="1:29" x14ac:dyDescent="0.25">
      <c r="A4186" t="s">
        <v>421</v>
      </c>
      <c r="B4186" t="s">
        <v>1380</v>
      </c>
      <c r="C4186" t="s">
        <v>1381</v>
      </c>
      <c r="D4186">
        <v>1900</v>
      </c>
      <c r="E4186" s="957">
        <v>1</v>
      </c>
      <c r="F4186" t="s">
        <v>441</v>
      </c>
      <c r="G4186" s="957">
        <v>274</v>
      </c>
      <c r="H4186" t="s">
        <v>391</v>
      </c>
      <c r="I4186" t="s">
        <v>489</v>
      </c>
      <c r="J4186" t="s">
        <v>445</v>
      </c>
      <c r="K4186" t="s">
        <v>915</v>
      </c>
      <c r="L4186" s="15" t="s">
        <v>917</v>
      </c>
      <c r="M4186" t="s">
        <v>920</v>
      </c>
      <c r="N4186" s="678">
        <f t="shared" ca="1" si="719"/>
        <v>212.51355212766452</v>
      </c>
      <c r="O4186" s="678">
        <f t="shared" ca="1" si="718"/>
        <v>104.78316970760635</v>
      </c>
      <c r="P4186" s="678">
        <f t="shared" ca="1" si="718"/>
        <v>80.34743325436358</v>
      </c>
      <c r="Q4186" s="678">
        <f t="shared" ca="1" si="718"/>
        <v>0</v>
      </c>
      <c r="R4186" s="678">
        <f t="shared" ca="1" si="718"/>
        <v>27.382949165694569</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ASR_CMS_19</v>
      </c>
      <c r="AB4186" s="957">
        <f t="shared" si="716"/>
        <v>45406</v>
      </c>
      <c r="AC4186" t="str">
        <f t="shared" si="717"/>
        <v>Unaudited</v>
      </c>
    </row>
    <row r="4187" spans="1:29" x14ac:dyDescent="0.25">
      <c r="A4187" t="s">
        <v>421</v>
      </c>
      <c r="B4187" t="s">
        <v>1380</v>
      </c>
      <c r="C4187" t="s">
        <v>1381</v>
      </c>
      <c r="D4187">
        <v>1900</v>
      </c>
      <c r="E4187" s="957">
        <v>1</v>
      </c>
      <c r="F4187" t="s">
        <v>441</v>
      </c>
      <c r="G4187" s="957">
        <v>274</v>
      </c>
      <c r="H4187" t="s">
        <v>391</v>
      </c>
      <c r="I4187" t="s">
        <v>489</v>
      </c>
      <c r="J4187" t="s">
        <v>445</v>
      </c>
      <c r="K4187" t="s">
        <v>915</v>
      </c>
      <c r="L4187" s="15" t="s">
        <v>918</v>
      </c>
      <c r="M4187" t="s">
        <v>921</v>
      </c>
      <c r="N4187" s="678">
        <f t="shared" ca="1" si="719"/>
        <v>22.227067872406135</v>
      </c>
      <c r="O4187" s="678">
        <f t="shared" ca="1" si="718"/>
        <v>9.2402800890363999</v>
      </c>
      <c r="P4187" s="678">
        <f t="shared" ca="1" si="718"/>
        <v>0.56385106319194411</v>
      </c>
      <c r="Q4187" s="678">
        <f t="shared" ca="1" si="718"/>
        <v>6.5055701940904553</v>
      </c>
      <c r="R4187" s="678">
        <f t="shared" ca="1" si="718"/>
        <v>0.7763050929537898</v>
      </c>
      <c r="S4187" s="678">
        <f t="shared" ca="1" si="718"/>
        <v>1.8487587446569705E-2</v>
      </c>
      <c r="T4187" s="678">
        <f t="shared" ca="1" si="718"/>
        <v>0.48211907575246626</v>
      </c>
      <c r="U4187" s="678">
        <f t="shared" ca="1" si="718"/>
        <v>2.0879360363129546E-5</v>
      </c>
      <c r="V4187" s="678">
        <f t="shared" ca="1" si="718"/>
        <v>2.973017447250784E-2</v>
      </c>
      <c r="W4187" s="678">
        <f t="shared" ca="1" si="714"/>
        <v>4.6107037161016393</v>
      </c>
      <c r="X4187" s="678">
        <f t="shared" ca="1" si="718"/>
        <v>0</v>
      </c>
      <c r="Y4187" s="678">
        <f t="shared" ca="1" si="718"/>
        <v>0</v>
      </c>
      <c r="Z4187" s="678">
        <f t="shared" ca="1" si="718"/>
        <v>0</v>
      </c>
      <c r="AA4187" t="str">
        <f t="shared" si="715"/>
        <v>ASR_CMS_19</v>
      </c>
      <c r="AB4187" s="957">
        <f t="shared" si="716"/>
        <v>45406</v>
      </c>
      <c r="AC4187" t="str">
        <f t="shared" si="717"/>
        <v>Unaudited</v>
      </c>
    </row>
    <row r="4188" spans="1:29" x14ac:dyDescent="0.25">
      <c r="A4188" t="s">
        <v>421</v>
      </c>
      <c r="B4188" t="s">
        <v>1380</v>
      </c>
      <c r="C4188" t="s">
        <v>1381</v>
      </c>
      <c r="D4188">
        <v>1900</v>
      </c>
      <c r="E4188" s="957">
        <v>1</v>
      </c>
      <c r="F4188" t="s">
        <v>441</v>
      </c>
      <c r="G4188" s="957">
        <v>274</v>
      </c>
      <c r="H4188" t="s">
        <v>391</v>
      </c>
      <c r="I4188" t="s">
        <v>489</v>
      </c>
      <c r="J4188" t="s">
        <v>445</v>
      </c>
      <c r="K4188" t="s">
        <v>446</v>
      </c>
      <c r="L4188" s="15">
        <v>5.0999999999999996</v>
      </c>
      <c r="M4188" t="s">
        <v>37</v>
      </c>
      <c r="N4188" s="678">
        <f t="shared" ca="1" si="719"/>
        <v>1764472.5299999998</v>
      </c>
      <c r="O4188" s="678">
        <f t="shared" ca="1" si="718"/>
        <v>830101.97</v>
      </c>
      <c r="P4188" s="678">
        <f t="shared" ca="1" si="718"/>
        <v>273219.91999999993</v>
      </c>
      <c r="Q4188" s="678">
        <f t="shared" ca="1" si="718"/>
        <v>314099.18000000005</v>
      </c>
      <c r="R4188" s="678">
        <f t="shared" ca="1" si="718"/>
        <v>192117.18</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427.96</v>
      </c>
      <c r="T4188" s="678">
        <f t="shared" ca="1" si="720"/>
        <v>140083.19999999998</v>
      </c>
      <c r="U4188" s="678">
        <f t="shared" ca="1" si="720"/>
        <v>0</v>
      </c>
      <c r="V4188" s="678">
        <f t="shared" ca="1" si="720"/>
        <v>5062.26</v>
      </c>
      <c r="W4188" s="678">
        <f t="shared" ca="1" si="714"/>
        <v>9360.8599999999988</v>
      </c>
      <c r="X4188" s="678">
        <f t="shared" ca="1" si="720"/>
        <v>0</v>
      </c>
      <c r="Y4188" s="678">
        <f t="shared" ca="1" si="720"/>
        <v>0</v>
      </c>
      <c r="Z4188" s="678">
        <f t="shared" ca="1" si="720"/>
        <v>0</v>
      </c>
      <c r="AA4188" t="str">
        <f t="shared" si="715"/>
        <v>ASR_CMS_19</v>
      </c>
      <c r="AB4188" s="957">
        <f t="shared" si="716"/>
        <v>45406</v>
      </c>
      <c r="AC4188" t="str">
        <f t="shared" si="717"/>
        <v>Unaudited</v>
      </c>
    </row>
    <row r="4189" spans="1:29" x14ac:dyDescent="0.25">
      <c r="A4189" t="s">
        <v>421</v>
      </c>
      <c r="B4189" t="s">
        <v>1380</v>
      </c>
      <c r="C4189" t="s">
        <v>1381</v>
      </c>
      <c r="D4189">
        <v>1900</v>
      </c>
      <c r="E4189" s="957">
        <v>1</v>
      </c>
      <c r="F4189" t="s">
        <v>441</v>
      </c>
      <c r="G4189" s="957">
        <v>274</v>
      </c>
      <c r="H4189" t="s">
        <v>391</v>
      </c>
      <c r="I4189" t="s">
        <v>489</v>
      </c>
      <c r="J4189" t="s">
        <v>445</v>
      </c>
      <c r="K4189" t="s">
        <v>446</v>
      </c>
      <c r="L4189" s="15">
        <v>5.2</v>
      </c>
      <c r="M4189" t="s">
        <v>304</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ASR_CMS_19</v>
      </c>
      <c r="AB4189" s="957">
        <f t="shared" si="716"/>
        <v>45406</v>
      </c>
      <c r="AC4189" t="str">
        <f t="shared" si="717"/>
        <v>Unaudited</v>
      </c>
    </row>
    <row r="4190" spans="1:29" x14ac:dyDescent="0.25">
      <c r="A4190" t="s">
        <v>421</v>
      </c>
      <c r="B4190" t="s">
        <v>1380</v>
      </c>
      <c r="C4190" t="s">
        <v>1381</v>
      </c>
      <c r="D4190">
        <v>1900</v>
      </c>
      <c r="E4190" s="957">
        <v>1</v>
      </c>
      <c r="F4190" t="s">
        <v>441</v>
      </c>
      <c r="G4190" s="957">
        <v>274</v>
      </c>
      <c r="H4190" t="s">
        <v>391</v>
      </c>
      <c r="I4190" t="s">
        <v>489</v>
      </c>
      <c r="J4190" t="s">
        <v>445</v>
      </c>
      <c r="K4190" t="s">
        <v>446</v>
      </c>
      <c r="L4190" s="15">
        <v>5.3</v>
      </c>
      <c r="M4190" t="s">
        <v>305</v>
      </c>
      <c r="N4190" s="678">
        <f t="shared" ca="1" si="719"/>
        <v>11898.559245240427</v>
      </c>
      <c r="O4190" s="678">
        <f t="shared" ca="1" si="720"/>
        <v>5597.7167690084634</v>
      </c>
      <c r="P4190" s="678">
        <f t="shared" ca="1" si="720"/>
        <v>1842.4335600735303</v>
      </c>
      <c r="Q4190" s="678">
        <f t="shared" ca="1" si="720"/>
        <v>2118.0991137965957</v>
      </c>
      <c r="R4190" s="678">
        <f t="shared" ca="1" si="720"/>
        <v>1295.5246451235594</v>
      </c>
      <c r="S4190" s="678">
        <f t="shared" ca="1" si="720"/>
        <v>2.8859091473603686</v>
      </c>
      <c r="T4190" s="678">
        <f t="shared" ca="1" si="720"/>
        <v>944.63825654620041</v>
      </c>
      <c r="U4190" s="678">
        <f t="shared" ca="1" si="720"/>
        <v>0</v>
      </c>
      <c r="V4190" s="678">
        <f t="shared" ca="1" si="720"/>
        <v>34.136887653791241</v>
      </c>
      <c r="W4190" s="678">
        <f t="shared" ca="1" si="714"/>
        <v>63.124103890923877</v>
      </c>
      <c r="X4190" s="678">
        <f t="shared" ca="1" si="720"/>
        <v>0</v>
      </c>
      <c r="Y4190" s="678">
        <f t="shared" ca="1" si="720"/>
        <v>0</v>
      </c>
      <c r="Z4190" s="678">
        <f t="shared" ca="1" si="720"/>
        <v>0</v>
      </c>
      <c r="AA4190" t="str">
        <f t="shared" si="715"/>
        <v>ASR_CMS_19</v>
      </c>
      <c r="AB4190" s="957">
        <f t="shared" si="716"/>
        <v>45406</v>
      </c>
      <c r="AC4190" t="str">
        <f t="shared" si="717"/>
        <v>Unaudited</v>
      </c>
    </row>
    <row r="4191" spans="1:29" x14ac:dyDescent="0.25">
      <c r="A4191" t="s">
        <v>421</v>
      </c>
      <c r="B4191" t="s">
        <v>1380</v>
      </c>
      <c r="C4191" t="s">
        <v>1381</v>
      </c>
      <c r="D4191">
        <v>1900</v>
      </c>
      <c r="E4191" s="957">
        <v>1</v>
      </c>
      <c r="F4191" t="s">
        <v>441</v>
      </c>
      <c r="G4191" s="957">
        <v>274</v>
      </c>
      <c r="H4191" t="s">
        <v>391</v>
      </c>
      <c r="I4191" t="s">
        <v>489</v>
      </c>
      <c r="J4191" t="s">
        <v>445</v>
      </c>
      <c r="K4191" t="s">
        <v>446</v>
      </c>
      <c r="L4191" s="15" t="s">
        <v>82</v>
      </c>
      <c r="M4191" t="s">
        <v>454</v>
      </c>
      <c r="N4191" s="678">
        <f t="shared" ca="1" si="719"/>
        <v>1629.5931352647226</v>
      </c>
      <c r="O4191" s="678">
        <f t="shared" ca="1" si="720"/>
        <v>677.45764252201218</v>
      </c>
      <c r="P4191" s="678">
        <f t="shared" ca="1" si="720"/>
        <v>41.3391378099859</v>
      </c>
      <c r="Q4191" s="678">
        <f t="shared" ca="1" si="720"/>
        <v>476.96046055781272</v>
      </c>
      <c r="R4191" s="678">
        <f t="shared" ca="1" si="720"/>
        <v>56.915354630245794</v>
      </c>
      <c r="S4191" s="678">
        <f t="shared" ca="1" si="720"/>
        <v>1.3554304941830775</v>
      </c>
      <c r="T4191" s="678">
        <f t="shared" ca="1" si="720"/>
        <v>35.346899588215557</v>
      </c>
      <c r="U4191" s="678">
        <f t="shared" ca="1" si="720"/>
        <v>1.5307850100513944E-3</v>
      </c>
      <c r="V4191" s="678">
        <f t="shared" ca="1" si="720"/>
        <v>2.1796886799795714</v>
      </c>
      <c r="W4191" s="678">
        <f t="shared" ca="1" si="714"/>
        <v>338.03699019727765</v>
      </c>
      <c r="X4191" s="678">
        <f t="shared" ca="1" si="720"/>
        <v>0</v>
      </c>
      <c r="Y4191" s="678">
        <f t="shared" ca="1" si="720"/>
        <v>0</v>
      </c>
      <c r="Z4191" s="678">
        <f t="shared" ca="1" si="720"/>
        <v>0</v>
      </c>
      <c r="AA4191" t="str">
        <f t="shared" si="715"/>
        <v>ASR_CMS_19</v>
      </c>
      <c r="AB4191" s="957">
        <f t="shared" si="716"/>
        <v>45406</v>
      </c>
      <c r="AC4191" t="str">
        <f t="shared" si="717"/>
        <v>Unaudited</v>
      </c>
    </row>
    <row r="4192" spans="1:29" x14ac:dyDescent="0.25">
      <c r="A4192" t="s">
        <v>421</v>
      </c>
      <c r="B4192" t="s">
        <v>1380</v>
      </c>
      <c r="C4192" t="s">
        <v>1381</v>
      </c>
      <c r="D4192">
        <v>1900</v>
      </c>
      <c r="E4192" s="957">
        <v>1</v>
      </c>
      <c r="F4192" t="s">
        <v>441</v>
      </c>
      <c r="G4192" s="957">
        <v>274</v>
      </c>
      <c r="H4192" t="s">
        <v>391</v>
      </c>
      <c r="I4192" t="s">
        <v>489</v>
      </c>
      <c r="J4192" t="s">
        <v>445</v>
      </c>
      <c r="K4192" t="s">
        <v>447</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ASR_CMS_19</v>
      </c>
      <c r="AB4192" s="957">
        <f t="shared" si="716"/>
        <v>45406</v>
      </c>
      <c r="AC4192" t="str">
        <f t="shared" si="717"/>
        <v>Unaudited</v>
      </c>
    </row>
    <row r="4193" spans="1:29" x14ac:dyDescent="0.25">
      <c r="A4193" t="s">
        <v>421</v>
      </c>
      <c r="B4193" t="s">
        <v>1380</v>
      </c>
      <c r="C4193" t="s">
        <v>1381</v>
      </c>
      <c r="D4193">
        <v>1900</v>
      </c>
      <c r="E4193" s="957">
        <v>1</v>
      </c>
      <c r="F4193" t="s">
        <v>441</v>
      </c>
      <c r="G4193" s="957">
        <v>274</v>
      </c>
      <c r="H4193" t="s">
        <v>391</v>
      </c>
      <c r="I4193" t="s">
        <v>489</v>
      </c>
      <c r="J4193" t="s">
        <v>445</v>
      </c>
      <c r="K4193" t="s">
        <v>447</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ASR_CMS_19</v>
      </c>
      <c r="AB4193" s="957">
        <f t="shared" si="716"/>
        <v>45406</v>
      </c>
      <c r="AC4193" t="str">
        <f t="shared" si="717"/>
        <v>Unaudited</v>
      </c>
    </row>
    <row r="4194" spans="1:29" x14ac:dyDescent="0.25">
      <c r="A4194" t="s">
        <v>421</v>
      </c>
      <c r="B4194" t="s">
        <v>1380</v>
      </c>
      <c r="C4194" t="s">
        <v>1381</v>
      </c>
      <c r="D4194">
        <v>1900</v>
      </c>
      <c r="E4194" s="957">
        <v>1</v>
      </c>
      <c r="F4194" t="s">
        <v>441</v>
      </c>
      <c r="G4194" s="957">
        <v>274</v>
      </c>
      <c r="H4194" t="s">
        <v>391</v>
      </c>
      <c r="I4194" t="s">
        <v>489</v>
      </c>
      <c r="J4194" t="s">
        <v>445</v>
      </c>
      <c r="K4194" t="s">
        <v>447</v>
      </c>
      <c r="L4194" s="15">
        <v>6.3</v>
      </c>
      <c r="M4194" t="s">
        <v>185</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ASR_CMS_19</v>
      </c>
      <c r="AB4194" s="957">
        <f t="shared" si="716"/>
        <v>45406</v>
      </c>
      <c r="AC4194" t="str">
        <f t="shared" si="717"/>
        <v>Unaudited</v>
      </c>
    </row>
    <row r="4195" spans="1:29" x14ac:dyDescent="0.25">
      <c r="A4195" t="s">
        <v>421</v>
      </c>
      <c r="B4195" t="s">
        <v>1380</v>
      </c>
      <c r="C4195" t="s">
        <v>1381</v>
      </c>
      <c r="D4195">
        <v>1900</v>
      </c>
      <c r="E4195" s="957">
        <v>1</v>
      </c>
      <c r="F4195" t="s">
        <v>441</v>
      </c>
      <c r="G4195" s="957">
        <v>274</v>
      </c>
      <c r="H4195" t="s">
        <v>391</v>
      </c>
      <c r="I4195" t="s">
        <v>489</v>
      </c>
      <c r="J4195" t="s">
        <v>445</v>
      </c>
      <c r="K4195" t="s">
        <v>447</v>
      </c>
      <c r="L4195" s="15" t="s">
        <v>87</v>
      </c>
      <c r="M4195" t="s">
        <v>455</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ASR_CMS_19</v>
      </c>
      <c r="AB4195" s="957">
        <f t="shared" si="716"/>
        <v>45406</v>
      </c>
      <c r="AC4195" t="str">
        <f t="shared" si="717"/>
        <v>Unaudited</v>
      </c>
    </row>
    <row r="4196" spans="1:29" x14ac:dyDescent="0.25">
      <c r="A4196" t="s">
        <v>421</v>
      </c>
      <c r="B4196" t="s">
        <v>1380</v>
      </c>
      <c r="C4196" t="s">
        <v>1381</v>
      </c>
      <c r="D4196">
        <v>1900</v>
      </c>
      <c r="E4196" s="957">
        <v>1</v>
      </c>
      <c r="F4196" t="s">
        <v>441</v>
      </c>
      <c r="G4196" s="957">
        <v>274</v>
      </c>
      <c r="H4196" t="s">
        <v>391</v>
      </c>
      <c r="I4196" t="s">
        <v>489</v>
      </c>
      <c r="J4196" t="s">
        <v>445</v>
      </c>
      <c r="K4196" t="s">
        <v>448</v>
      </c>
      <c r="L4196" s="15">
        <v>7.1</v>
      </c>
      <c r="M4196" t="s">
        <v>20</v>
      </c>
      <c r="N4196" s="678">
        <f t="shared" ca="1" si="719"/>
        <v>3394057.46</v>
      </c>
      <c r="O4196" s="678">
        <f t="shared" ca="1" si="720"/>
        <v>721835.20194790629</v>
      </c>
      <c r="P4196" s="678">
        <f t="shared" ca="1" si="720"/>
        <v>39244.950226540801</v>
      </c>
      <c r="Q4196" s="678">
        <f t="shared" ca="1" si="720"/>
        <v>1736648.3619926465</v>
      </c>
      <c r="R4196" s="678">
        <f t="shared" ca="1" si="720"/>
        <v>97977.401581134531</v>
      </c>
      <c r="S4196" s="678">
        <f t="shared" ca="1" si="720"/>
        <v>9798.4229307468358</v>
      </c>
      <c r="T4196" s="678">
        <f t="shared" ca="1" si="720"/>
        <v>230862.66690195369</v>
      </c>
      <c r="U4196" s="678">
        <f t="shared" ca="1" si="720"/>
        <v>0</v>
      </c>
      <c r="V4196" s="678">
        <f t="shared" ca="1" si="720"/>
        <v>11761.198230817912</v>
      </c>
      <c r="W4196" s="678">
        <f t="shared" ca="1" si="714"/>
        <v>545929.25618825341</v>
      </c>
      <c r="X4196" s="678">
        <f t="shared" ca="1" si="720"/>
        <v>0</v>
      </c>
      <c r="Y4196" s="678">
        <f t="shared" ca="1" si="720"/>
        <v>0</v>
      </c>
      <c r="Z4196" s="678">
        <f t="shared" ca="1" si="720"/>
        <v>0</v>
      </c>
      <c r="AA4196" t="str">
        <f t="shared" si="715"/>
        <v>ASR_CMS_19</v>
      </c>
      <c r="AB4196" s="957">
        <f t="shared" si="716"/>
        <v>45406</v>
      </c>
      <c r="AC4196" t="str">
        <f t="shared" si="717"/>
        <v>Unaudited</v>
      </c>
    </row>
    <row r="4197" spans="1:29" x14ac:dyDescent="0.25">
      <c r="A4197" t="s">
        <v>421</v>
      </c>
      <c r="B4197" t="s">
        <v>1380</v>
      </c>
      <c r="C4197" t="s">
        <v>1381</v>
      </c>
      <c r="D4197">
        <v>1900</v>
      </c>
      <c r="E4197" s="957">
        <v>1</v>
      </c>
      <c r="F4197" t="s">
        <v>441</v>
      </c>
      <c r="G4197" s="957">
        <v>274</v>
      </c>
      <c r="H4197" t="s">
        <v>391</v>
      </c>
      <c r="I4197" t="s">
        <v>489</v>
      </c>
      <c r="J4197" t="s">
        <v>445</v>
      </c>
      <c r="K4197" t="s">
        <v>448</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ASR_CMS_19</v>
      </c>
      <c r="AB4197" s="957">
        <f t="shared" si="716"/>
        <v>45406</v>
      </c>
      <c r="AC4197" t="str">
        <f t="shared" si="717"/>
        <v>Unaudited</v>
      </c>
    </row>
    <row r="4198" spans="1:29" x14ac:dyDescent="0.25">
      <c r="A4198" t="s">
        <v>421</v>
      </c>
      <c r="B4198" t="s">
        <v>1380</v>
      </c>
      <c r="C4198" t="s">
        <v>1381</v>
      </c>
      <c r="D4198">
        <v>1900</v>
      </c>
      <c r="E4198" s="957">
        <v>1</v>
      </c>
      <c r="F4198" t="s">
        <v>441</v>
      </c>
      <c r="G4198" s="957">
        <v>274</v>
      </c>
      <c r="H4198" t="s">
        <v>391</v>
      </c>
      <c r="I4198" t="s">
        <v>489</v>
      </c>
      <c r="J4198" t="s">
        <v>445</v>
      </c>
      <c r="K4198" t="s">
        <v>448</v>
      </c>
      <c r="L4198" s="15">
        <v>7.3</v>
      </c>
      <c r="M4198" t="s">
        <v>156</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9500.8248045763576</v>
      </c>
      <c r="O4198" s="678">
        <f t="shared" ca="1" si="720"/>
        <v>3961.4900548798914</v>
      </c>
      <c r="P4198" s="678">
        <f t="shared" ca="1" si="720"/>
        <v>260.95912854251367</v>
      </c>
      <c r="Q4198" s="678">
        <f t="shared" ca="1" si="720"/>
        <v>2793.0408238198788</v>
      </c>
      <c r="R4198" s="678">
        <f t="shared" ca="1" si="720"/>
        <v>343.55229094412471</v>
      </c>
      <c r="S4198" s="678">
        <f t="shared" ca="1" si="720"/>
        <v>7.4205851055718872</v>
      </c>
      <c r="T4198" s="678">
        <f t="shared" ca="1" si="720"/>
        <v>206.56170904121092</v>
      </c>
      <c r="U4198" s="678">
        <f t="shared" ca="1" si="720"/>
        <v>8.3805997387320034E-3</v>
      </c>
      <c r="V4198" s="678">
        <f t="shared" ca="1" si="720"/>
        <v>11.933157342153882</v>
      </c>
      <c r="W4198" s="678">
        <f t="shared" ca="1" si="714"/>
        <v>1915.8586743012745</v>
      </c>
      <c r="X4198" s="678">
        <f t="shared" ca="1" si="720"/>
        <v>0</v>
      </c>
      <c r="Y4198" s="678">
        <f t="shared" ca="1" si="720"/>
        <v>0</v>
      </c>
      <c r="Z4198" s="678">
        <f t="shared" ca="1" si="720"/>
        <v>0</v>
      </c>
      <c r="AA4198" t="str">
        <f t="shared" si="715"/>
        <v>ASR_CMS_19</v>
      </c>
      <c r="AB4198" s="957">
        <f t="shared" si="716"/>
        <v>45406</v>
      </c>
      <c r="AC4198" t="str">
        <f t="shared" si="717"/>
        <v>Unaudited</v>
      </c>
    </row>
    <row r="4199" spans="1:29" x14ac:dyDescent="0.25">
      <c r="A4199" t="s">
        <v>421</v>
      </c>
      <c r="B4199" t="s">
        <v>1380</v>
      </c>
      <c r="C4199" t="s">
        <v>1381</v>
      </c>
      <c r="D4199">
        <v>1900</v>
      </c>
      <c r="E4199" s="957">
        <v>1</v>
      </c>
      <c r="F4199" t="s">
        <v>441</v>
      </c>
      <c r="G4199" s="957">
        <v>274</v>
      </c>
      <c r="H4199" t="s">
        <v>391</v>
      </c>
      <c r="I4199" t="s">
        <v>489</v>
      </c>
      <c r="J4199" t="s">
        <v>445</v>
      </c>
      <c r="K4199" t="s">
        <v>448</v>
      </c>
      <c r="L4199" s="15" t="s">
        <v>91</v>
      </c>
      <c r="M4199" t="s">
        <v>456</v>
      </c>
      <c r="N4199" s="678">
        <f t="shared" ca="1" si="721"/>
        <v>61.482870348043292</v>
      </c>
      <c r="O4199" s="678">
        <f t="shared" ca="1" si="720"/>
        <v>25.559779002570288</v>
      </c>
      <c r="P4199" s="678">
        <f t="shared" ca="1" si="720"/>
        <v>1.5596830860841682</v>
      </c>
      <c r="Q4199" s="678">
        <f t="shared" ca="1" si="720"/>
        <v>17.995226859405786</v>
      </c>
      <c r="R4199" s="678">
        <f t="shared" ca="1" si="720"/>
        <v>2.1473577016362766</v>
      </c>
      <c r="S4199" s="678">
        <f t="shared" ca="1" si="720"/>
        <v>5.1138996315239611E-2</v>
      </c>
      <c r="T4199" s="678">
        <f t="shared" ca="1" si="720"/>
        <v>1.3336021105872711</v>
      </c>
      <c r="U4199" s="678">
        <f t="shared" ca="1" si="720"/>
        <v>5.7754941566091597E-5</v>
      </c>
      <c r="V4199" s="678">
        <f t="shared" ca="1" si="720"/>
        <v>8.223740859617179E-2</v>
      </c>
      <c r="W4199" s="678">
        <f t="shared" ca="1" si="714"/>
        <v>12.753787427906532</v>
      </c>
      <c r="X4199" s="678">
        <f t="shared" ca="1" si="720"/>
        <v>0</v>
      </c>
      <c r="Y4199" s="678">
        <f t="shared" ca="1" si="720"/>
        <v>0</v>
      </c>
      <c r="Z4199" s="678">
        <f t="shared" ca="1" si="720"/>
        <v>0</v>
      </c>
      <c r="AA4199" t="str">
        <f t="shared" si="715"/>
        <v>ASR_CMS_19</v>
      </c>
      <c r="AB4199" s="957">
        <f t="shared" si="716"/>
        <v>45406</v>
      </c>
      <c r="AC4199" t="str">
        <f t="shared" si="717"/>
        <v>Unaudited</v>
      </c>
    </row>
    <row r="4200" spans="1:29" x14ac:dyDescent="0.25">
      <c r="A4200" t="s">
        <v>421</v>
      </c>
      <c r="B4200" t="s">
        <v>1380</v>
      </c>
      <c r="C4200" t="s">
        <v>1381</v>
      </c>
      <c r="D4200">
        <v>1900</v>
      </c>
      <c r="E4200" s="957">
        <v>1</v>
      </c>
      <c r="F4200" t="s">
        <v>441</v>
      </c>
      <c r="G4200" s="957">
        <v>274</v>
      </c>
      <c r="H4200" t="s">
        <v>391</v>
      </c>
      <c r="I4200" t="s">
        <v>489</v>
      </c>
      <c r="J4200" t="s">
        <v>445</v>
      </c>
      <c r="K4200" t="s">
        <v>449</v>
      </c>
      <c r="L4200" s="15">
        <v>8.1</v>
      </c>
      <c r="M4200" t="s">
        <v>22</v>
      </c>
      <c r="N4200" s="678">
        <f t="shared" ca="1" si="721"/>
        <v>15584363.103646029</v>
      </c>
      <c r="O4200" s="678">
        <f t="shared" ca="1" si="720"/>
        <v>6584467.3397253947</v>
      </c>
      <c r="P4200" s="678">
        <f t="shared" ca="1" si="720"/>
        <v>583105.32111096231</v>
      </c>
      <c r="Q4200" s="678">
        <f t="shared" ca="1" si="720"/>
        <v>5749851.7732171575</v>
      </c>
      <c r="R4200" s="678">
        <f t="shared" ca="1" si="720"/>
        <v>742217.78704083967</v>
      </c>
      <c r="S4200" s="678">
        <f t="shared" ca="1" si="720"/>
        <v>21364.001873731111</v>
      </c>
      <c r="T4200" s="678">
        <f t="shared" ca="1" si="720"/>
        <v>244009.1647364955</v>
      </c>
      <c r="U4200" s="678">
        <f t="shared" ca="1" si="720"/>
        <v>0</v>
      </c>
      <c r="V4200" s="678">
        <f t="shared" ca="1" si="720"/>
        <v>173571.58507711103</v>
      </c>
      <c r="W4200" s="678">
        <f t="shared" ca="1" si="714"/>
        <v>1485776.1308643376</v>
      </c>
      <c r="X4200" s="678">
        <f t="shared" ca="1" si="720"/>
        <v>0</v>
      </c>
      <c r="Y4200" s="678">
        <f t="shared" ca="1" si="720"/>
        <v>0</v>
      </c>
      <c r="Z4200" s="678">
        <f t="shared" ca="1" si="720"/>
        <v>0</v>
      </c>
      <c r="AA4200" t="str">
        <f t="shared" si="715"/>
        <v>ASR_CMS_19</v>
      </c>
      <c r="AB4200" s="957">
        <f t="shared" si="716"/>
        <v>45406</v>
      </c>
      <c r="AC4200" t="str">
        <f t="shared" si="717"/>
        <v>Unaudited</v>
      </c>
    </row>
    <row r="4201" spans="1:29" x14ac:dyDescent="0.25">
      <c r="A4201" t="s">
        <v>421</v>
      </c>
      <c r="B4201" t="s">
        <v>1380</v>
      </c>
      <c r="C4201" t="s">
        <v>1381</v>
      </c>
      <c r="D4201">
        <v>1900</v>
      </c>
      <c r="E4201" s="957">
        <v>1</v>
      </c>
      <c r="F4201" t="s">
        <v>441</v>
      </c>
      <c r="G4201" s="957">
        <v>274</v>
      </c>
      <c r="H4201" t="s">
        <v>391</v>
      </c>
      <c r="I4201" t="s">
        <v>489</v>
      </c>
      <c r="J4201" t="s">
        <v>445</v>
      </c>
      <c r="K4201" t="s">
        <v>449</v>
      </c>
      <c r="L4201" s="15" t="s">
        <v>113</v>
      </c>
      <c r="M4201" t="s">
        <v>444</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ASR_CMS_19</v>
      </c>
      <c r="AB4201" s="957">
        <f t="shared" si="716"/>
        <v>45406</v>
      </c>
      <c r="AC4201" t="str">
        <f t="shared" si="717"/>
        <v>Unaudited</v>
      </c>
    </row>
    <row r="4202" spans="1:29" x14ac:dyDescent="0.25">
      <c r="A4202" t="s">
        <v>421</v>
      </c>
      <c r="B4202" t="s">
        <v>1380</v>
      </c>
      <c r="C4202" t="s">
        <v>1381</v>
      </c>
      <c r="D4202">
        <v>1900</v>
      </c>
      <c r="E4202" s="957">
        <v>1</v>
      </c>
      <c r="F4202" t="s">
        <v>441</v>
      </c>
      <c r="G4202" s="957">
        <v>274</v>
      </c>
      <c r="H4202" t="s">
        <v>391</v>
      </c>
      <c r="I4202" t="s">
        <v>489</v>
      </c>
      <c r="J4202" t="s">
        <v>445</v>
      </c>
      <c r="K4202" t="s">
        <v>449</v>
      </c>
      <c r="L4202" s="15" t="s">
        <v>115</v>
      </c>
      <c r="M4202" t="s">
        <v>158</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ASR_CMS_19</v>
      </c>
      <c r="AB4202" s="957">
        <f t="shared" si="716"/>
        <v>45406</v>
      </c>
      <c r="AC4202" t="str">
        <f t="shared" si="717"/>
        <v>Unaudited</v>
      </c>
    </row>
    <row r="4203" spans="1:29" x14ac:dyDescent="0.25">
      <c r="A4203" t="s">
        <v>421</v>
      </c>
      <c r="B4203" t="s">
        <v>1380</v>
      </c>
      <c r="C4203" t="s">
        <v>1381</v>
      </c>
      <c r="D4203">
        <v>1900</v>
      </c>
      <c r="E4203" s="957">
        <v>1</v>
      </c>
      <c r="F4203" t="s">
        <v>441</v>
      </c>
      <c r="G4203" s="957">
        <v>274</v>
      </c>
      <c r="H4203" t="s">
        <v>391</v>
      </c>
      <c r="I4203" t="s">
        <v>489</v>
      </c>
      <c r="J4203" t="s">
        <v>445</v>
      </c>
      <c r="K4203" t="s">
        <v>449</v>
      </c>
      <c r="L4203" s="15" t="s">
        <v>116</v>
      </c>
      <c r="M4203" t="s">
        <v>114</v>
      </c>
      <c r="N4203" s="678">
        <f t="shared" ca="1" si="721"/>
        <v>-50114.451224514967</v>
      </c>
      <c r="O4203" s="678">
        <f t="shared" ca="1" si="720"/>
        <v>-21173.593373147251</v>
      </c>
      <c r="P4203" s="678">
        <f t="shared" ca="1" si="720"/>
        <v>-1875.084851349096</v>
      </c>
      <c r="Q4203" s="678">
        <f t="shared" ca="1" si="720"/>
        <v>-18489.730014675286</v>
      </c>
      <c r="R4203" s="678">
        <f t="shared" ca="1" si="720"/>
        <v>-2386.7409171134791</v>
      </c>
      <c r="S4203" s="678">
        <f t="shared" ca="1" si="720"/>
        <v>-68.699966931023425</v>
      </c>
      <c r="T4203" s="678">
        <f t="shared" ca="1" si="720"/>
        <v>-784.65737118643335</v>
      </c>
      <c r="U4203" s="678">
        <f t="shared" ca="1" si="720"/>
        <v>0</v>
      </c>
      <c r="V4203" s="678">
        <f t="shared" ca="1" si="720"/>
        <v>-558.15208337090064</v>
      </c>
      <c r="W4203" s="678">
        <f t="shared" ca="1" si="714"/>
        <v>-4777.7926467414909</v>
      </c>
      <c r="X4203" s="678">
        <f t="shared" ca="1" si="720"/>
        <v>0</v>
      </c>
      <c r="Y4203" s="678">
        <f t="shared" ca="1" si="720"/>
        <v>0</v>
      </c>
      <c r="Z4203" s="678">
        <f t="shared" ca="1" si="720"/>
        <v>0</v>
      </c>
      <c r="AA4203" t="str">
        <f t="shared" si="715"/>
        <v>ASR_CMS_19</v>
      </c>
      <c r="AB4203" s="957">
        <f t="shared" si="716"/>
        <v>45406</v>
      </c>
      <c r="AC4203" t="str">
        <f t="shared" si="717"/>
        <v>Unaudited</v>
      </c>
    </row>
    <row r="4204" spans="1:29" x14ac:dyDescent="0.25">
      <c r="A4204" t="s">
        <v>421</v>
      </c>
      <c r="B4204" t="s">
        <v>1380</v>
      </c>
      <c r="C4204" t="s">
        <v>1381</v>
      </c>
      <c r="D4204">
        <v>1900</v>
      </c>
      <c r="E4204" s="957">
        <v>1</v>
      </c>
      <c r="F4204" t="s">
        <v>441</v>
      </c>
      <c r="G4204" s="957">
        <v>274</v>
      </c>
      <c r="H4204" t="s">
        <v>391</v>
      </c>
      <c r="I4204" t="s">
        <v>489</v>
      </c>
      <c r="J4204" t="s">
        <v>445</v>
      </c>
      <c r="K4204" t="s">
        <v>449</v>
      </c>
      <c r="L4204" s="15" t="s">
        <v>117</v>
      </c>
      <c r="M4204" t="s">
        <v>159</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ASR_CMS_19</v>
      </c>
      <c r="AB4204" s="957">
        <f t="shared" si="716"/>
        <v>45406</v>
      </c>
      <c r="AC4204" t="str">
        <f t="shared" si="717"/>
        <v>Unaudited</v>
      </c>
    </row>
    <row r="4205" spans="1:29" x14ac:dyDescent="0.25">
      <c r="A4205" t="s">
        <v>421</v>
      </c>
      <c r="B4205" t="s">
        <v>1380</v>
      </c>
      <c r="C4205" t="s">
        <v>1381</v>
      </c>
      <c r="D4205">
        <v>1900</v>
      </c>
      <c r="E4205" s="957">
        <v>1</v>
      </c>
      <c r="F4205" t="s">
        <v>441</v>
      </c>
      <c r="G4205" s="957">
        <v>274</v>
      </c>
      <c r="H4205" t="s">
        <v>391</v>
      </c>
      <c r="I4205" t="s">
        <v>489</v>
      </c>
      <c r="J4205" t="s">
        <v>445</v>
      </c>
      <c r="K4205" t="s">
        <v>449</v>
      </c>
      <c r="L4205" s="15" t="s">
        <v>160</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ASR_CMS_19</v>
      </c>
      <c r="AB4205" s="957">
        <f t="shared" si="716"/>
        <v>45406</v>
      </c>
      <c r="AC4205" t="str">
        <f t="shared" si="717"/>
        <v>Unaudited</v>
      </c>
    </row>
    <row r="4206" spans="1:29" x14ac:dyDescent="0.25">
      <c r="A4206" t="s">
        <v>421</v>
      </c>
      <c r="B4206" t="s">
        <v>1380</v>
      </c>
      <c r="C4206" t="s">
        <v>1381</v>
      </c>
      <c r="D4206">
        <v>1900</v>
      </c>
      <c r="E4206" s="957">
        <v>1</v>
      </c>
      <c r="F4206" t="s">
        <v>441</v>
      </c>
      <c r="G4206" s="957">
        <v>274</v>
      </c>
      <c r="H4206" t="s">
        <v>391</v>
      </c>
      <c r="I4206" t="s">
        <v>489</v>
      </c>
      <c r="J4206" t="s">
        <v>445</v>
      </c>
      <c r="K4206" t="s">
        <v>449</v>
      </c>
      <c r="L4206" s="15" t="s">
        <v>443</v>
      </c>
      <c r="M4206" t="s">
        <v>457</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ASR_CMS_19</v>
      </c>
      <c r="AB4206" s="957">
        <f t="shared" si="716"/>
        <v>45406</v>
      </c>
      <c r="AC4206" t="str">
        <f t="shared" si="717"/>
        <v>Unaudited</v>
      </c>
    </row>
    <row r="4207" spans="1:29" x14ac:dyDescent="0.25">
      <c r="A4207" t="s">
        <v>421</v>
      </c>
      <c r="B4207" t="s">
        <v>1380</v>
      </c>
      <c r="C4207" t="s">
        <v>1381</v>
      </c>
      <c r="D4207">
        <v>1900</v>
      </c>
      <c r="E4207" s="957">
        <v>1</v>
      </c>
      <c r="F4207" t="s">
        <v>441</v>
      </c>
      <c r="G4207" s="957">
        <v>274</v>
      </c>
      <c r="H4207" t="s">
        <v>391</v>
      </c>
      <c r="I4207" t="s">
        <v>489</v>
      </c>
      <c r="J4207" t="s">
        <v>445</v>
      </c>
      <c r="K4207" t="s">
        <v>450</v>
      </c>
      <c r="L4207" s="15">
        <v>9.1</v>
      </c>
      <c r="M4207" t="s">
        <v>186</v>
      </c>
      <c r="N4207" s="678">
        <f t="shared" ca="1" si="721"/>
        <v>37304945.200000003</v>
      </c>
      <c r="O4207" s="678">
        <f t="shared" ca="1" si="720"/>
        <v>7442625.9799999977</v>
      </c>
      <c r="P4207" s="678">
        <f t="shared" ca="1" si="720"/>
        <v>871974.61999999988</v>
      </c>
      <c r="Q4207" s="678">
        <f t="shared" ca="1" si="720"/>
        <v>11524874.239999998</v>
      </c>
      <c r="R4207" s="678">
        <f t="shared" ca="1" si="720"/>
        <v>1938312.51</v>
      </c>
      <c r="S4207" s="678">
        <f t="shared" ca="1" si="720"/>
        <v>50281.8</v>
      </c>
      <c r="T4207" s="678">
        <f t="shared" ca="1" si="720"/>
        <v>359881.33</v>
      </c>
      <c r="U4207" s="678">
        <f t="shared" ca="1" si="720"/>
        <v>0</v>
      </c>
      <c r="V4207" s="678">
        <f t="shared" ca="1" si="720"/>
        <v>46148</v>
      </c>
      <c r="W4207" s="678">
        <f t="shared" ca="1" si="714"/>
        <v>15070846.720000003</v>
      </c>
      <c r="X4207" s="678">
        <f t="shared" ca="1" si="720"/>
        <v>0</v>
      </c>
      <c r="Y4207" s="678">
        <f t="shared" ca="1" si="720"/>
        <v>0</v>
      </c>
      <c r="Z4207" s="678">
        <f t="shared" ca="1" si="720"/>
        <v>0</v>
      </c>
      <c r="AA4207" t="str">
        <f t="shared" si="715"/>
        <v>ASR_CMS_19</v>
      </c>
      <c r="AB4207" s="957">
        <f t="shared" si="716"/>
        <v>45406</v>
      </c>
      <c r="AC4207" t="str">
        <f t="shared" si="717"/>
        <v>Unaudited</v>
      </c>
    </row>
    <row r="4208" spans="1:29" x14ac:dyDescent="0.25">
      <c r="A4208" t="s">
        <v>421</v>
      </c>
      <c r="B4208" t="s">
        <v>1380</v>
      </c>
      <c r="C4208" t="s">
        <v>1381</v>
      </c>
      <c r="D4208">
        <v>1900</v>
      </c>
      <c r="E4208" s="957">
        <v>1</v>
      </c>
      <c r="F4208" t="s">
        <v>441</v>
      </c>
      <c r="G4208" s="957">
        <v>274</v>
      </c>
      <c r="H4208" t="s">
        <v>391</v>
      </c>
      <c r="I4208" t="s">
        <v>489</v>
      </c>
      <c r="J4208" t="s">
        <v>445</v>
      </c>
      <c r="K4208" t="s">
        <v>450</v>
      </c>
      <c r="L4208" s="15" t="s">
        <v>107</v>
      </c>
      <c r="M4208" t="s">
        <v>187</v>
      </c>
      <c r="N4208" s="678">
        <f t="shared" ca="1" si="721"/>
        <v>89070.26999999999</v>
      </c>
      <c r="O4208" s="678">
        <f t="shared" ca="1" si="720"/>
        <v>17382.3</v>
      </c>
      <c r="P4208" s="678">
        <f t="shared" ca="1" si="720"/>
        <v>0</v>
      </c>
      <c r="Q4208" s="678">
        <f t="shared" ca="1" si="720"/>
        <v>19657.900000000001</v>
      </c>
      <c r="R4208" s="678">
        <f t="shared" ca="1" si="720"/>
        <v>0</v>
      </c>
      <c r="S4208" s="678">
        <f t="shared" ca="1" si="720"/>
        <v>0</v>
      </c>
      <c r="T4208" s="678">
        <f t="shared" ca="1" si="720"/>
        <v>0</v>
      </c>
      <c r="U4208" s="678">
        <f t="shared" ca="1" si="720"/>
        <v>0</v>
      </c>
      <c r="V4208" s="678">
        <f t="shared" ca="1" si="720"/>
        <v>0</v>
      </c>
      <c r="W4208" s="678">
        <f t="shared" ca="1" si="714"/>
        <v>52030.07</v>
      </c>
      <c r="X4208" s="678">
        <f t="shared" ca="1" si="720"/>
        <v>0</v>
      </c>
      <c r="Y4208" s="678">
        <f t="shared" ca="1" si="720"/>
        <v>0</v>
      </c>
      <c r="Z4208" s="678">
        <f t="shared" ca="1" si="720"/>
        <v>0</v>
      </c>
      <c r="AA4208" t="str">
        <f t="shared" si="715"/>
        <v>ASR_CMS_19</v>
      </c>
      <c r="AB4208" s="957">
        <f t="shared" si="716"/>
        <v>45406</v>
      </c>
      <c r="AC4208" t="str">
        <f t="shared" si="717"/>
        <v>Unaudited</v>
      </c>
    </row>
    <row r="4209" spans="1:29" x14ac:dyDescent="0.25">
      <c r="A4209" t="s">
        <v>421</v>
      </c>
      <c r="B4209" t="s">
        <v>1380</v>
      </c>
      <c r="C4209" t="s">
        <v>1381</v>
      </c>
      <c r="D4209">
        <v>1900</v>
      </c>
      <c r="E4209" s="957">
        <v>1</v>
      </c>
      <c r="F4209" t="s">
        <v>441</v>
      </c>
      <c r="G4209" s="957">
        <v>274</v>
      </c>
      <c r="H4209" t="s">
        <v>391</v>
      </c>
      <c r="I4209" t="s">
        <v>489</v>
      </c>
      <c r="J4209" t="s">
        <v>445</v>
      </c>
      <c r="K4209" t="s">
        <v>450</v>
      </c>
      <c r="L4209" s="15" t="s">
        <v>1316</v>
      </c>
      <c r="M4209" t="s">
        <v>1317</v>
      </c>
      <c r="N4209" s="678">
        <f t="shared" ca="1" si="721"/>
        <v>271020.26</v>
      </c>
      <c r="O4209" s="678">
        <f t="shared" ca="1" si="720"/>
        <v>89563.12000000001</v>
      </c>
      <c r="P4209" s="678">
        <f t="shared" ca="1" si="720"/>
        <v>0</v>
      </c>
      <c r="Q4209" s="678">
        <f t="shared" ca="1" si="720"/>
        <v>181457.14</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ASR_CMS_19</v>
      </c>
      <c r="AB4209" s="957">
        <f t="shared" si="716"/>
        <v>45406</v>
      </c>
      <c r="AC4209" t="str">
        <f t="shared" si="717"/>
        <v>Unaudited</v>
      </c>
    </row>
    <row r="4210" spans="1:29" x14ac:dyDescent="0.25">
      <c r="A4210" t="s">
        <v>421</v>
      </c>
      <c r="B4210" t="s">
        <v>1380</v>
      </c>
      <c r="C4210" t="s">
        <v>1381</v>
      </c>
      <c r="D4210">
        <v>1900</v>
      </c>
      <c r="E4210" s="957">
        <v>1</v>
      </c>
      <c r="F4210" t="s">
        <v>441</v>
      </c>
      <c r="G4210" s="957">
        <v>274</v>
      </c>
      <c r="H4210" t="s">
        <v>391</v>
      </c>
      <c r="I4210" t="s">
        <v>489</v>
      </c>
      <c r="J4210" t="s">
        <v>445</v>
      </c>
      <c r="K4210" t="s">
        <v>450</v>
      </c>
      <c r="L4210" s="15" t="s">
        <v>108</v>
      </c>
      <c r="M4210" t="s">
        <v>188</v>
      </c>
      <c r="N4210" s="678">
        <f t="shared" ca="1" si="721"/>
        <v>4132115.0600000005</v>
      </c>
      <c r="O4210" s="678">
        <f t="shared" ca="1" si="720"/>
        <v>1099238.74</v>
      </c>
      <c r="P4210" s="678">
        <f t="shared" ca="1" si="720"/>
        <v>44234.460000000006</v>
      </c>
      <c r="Q4210" s="678">
        <f t="shared" ca="1" si="720"/>
        <v>1563575.1500000001</v>
      </c>
      <c r="R4210" s="678">
        <f t="shared" ca="1" si="720"/>
        <v>136034.78999999998</v>
      </c>
      <c r="S4210" s="678">
        <f t="shared" ca="1" si="720"/>
        <v>686.52</v>
      </c>
      <c r="T4210" s="678">
        <f t="shared" ca="1" si="720"/>
        <v>45993.060000000005</v>
      </c>
      <c r="U4210" s="678">
        <f t="shared" ca="1" si="720"/>
        <v>0</v>
      </c>
      <c r="V4210" s="678">
        <f t="shared" ca="1" si="720"/>
        <v>10051.050000000001</v>
      </c>
      <c r="W4210" s="678">
        <f t="shared" ca="1" si="714"/>
        <v>1232301.2900000003</v>
      </c>
      <c r="X4210" s="678">
        <f t="shared" ca="1" si="720"/>
        <v>0</v>
      </c>
      <c r="Y4210" s="678">
        <f t="shared" ca="1" si="720"/>
        <v>0</v>
      </c>
      <c r="Z4210" s="678">
        <f t="shared" ca="1" si="720"/>
        <v>0</v>
      </c>
      <c r="AA4210" t="str">
        <f t="shared" si="715"/>
        <v>ASR_CMS_19</v>
      </c>
      <c r="AB4210" s="957">
        <f t="shared" si="716"/>
        <v>45406</v>
      </c>
      <c r="AC4210" t="str">
        <f t="shared" si="717"/>
        <v>Unaudited</v>
      </c>
    </row>
    <row r="4211" spans="1:29" x14ac:dyDescent="0.25">
      <c r="A4211" t="s">
        <v>421</v>
      </c>
      <c r="B4211" t="s">
        <v>1380</v>
      </c>
      <c r="C4211" t="s">
        <v>1381</v>
      </c>
      <c r="D4211">
        <v>1900</v>
      </c>
      <c r="E4211" s="957">
        <v>1</v>
      </c>
      <c r="F4211" t="s">
        <v>441</v>
      </c>
      <c r="G4211" s="957">
        <v>274</v>
      </c>
      <c r="H4211" t="s">
        <v>391</v>
      </c>
      <c r="I4211" t="s">
        <v>489</v>
      </c>
      <c r="J4211" t="s">
        <v>445</v>
      </c>
      <c r="K4211" t="s">
        <v>450</v>
      </c>
      <c r="L4211" s="15" t="s">
        <v>109</v>
      </c>
      <c r="M4211" t="s">
        <v>161</v>
      </c>
      <c r="N4211" s="678">
        <f t="shared" ca="1" si="721"/>
        <v>28242468.832761716</v>
      </c>
      <c r="O4211" s="678">
        <f t="shared" ca="1" si="720"/>
        <v>19074553.523843326</v>
      </c>
      <c r="P4211" s="678">
        <f t="shared" ca="1" si="720"/>
        <v>223073.972796777</v>
      </c>
      <c r="Q4211" s="678">
        <f t="shared" ca="1" si="720"/>
        <v>7428112.4289877098</v>
      </c>
      <c r="R4211" s="678">
        <f t="shared" ca="1" si="720"/>
        <v>387609.72618341033</v>
      </c>
      <c r="S4211" s="678">
        <f t="shared" ca="1" si="720"/>
        <v>13798.123376105261</v>
      </c>
      <c r="T4211" s="678">
        <f t="shared" ca="1" si="720"/>
        <v>357417.4127699738</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29130.741482617763</v>
      </c>
      <c r="W4211" s="678">
        <f t="shared" ca="1" si="714"/>
        <v>728772.9033217968</v>
      </c>
      <c r="X4211" s="678">
        <f t="shared" ca="1" si="722"/>
        <v>0</v>
      </c>
      <c r="Y4211" s="678">
        <f t="shared" ca="1" si="722"/>
        <v>0</v>
      </c>
      <c r="Z4211" s="678">
        <f t="shared" ca="1" si="722"/>
        <v>0</v>
      </c>
      <c r="AA4211" t="str">
        <f t="shared" si="715"/>
        <v>ASR_CMS_19</v>
      </c>
      <c r="AB4211" s="957">
        <f t="shared" si="716"/>
        <v>45406</v>
      </c>
      <c r="AC4211" t="str">
        <f t="shared" si="717"/>
        <v>Unaudited</v>
      </c>
    </row>
    <row r="4212" spans="1:29" x14ac:dyDescent="0.25">
      <c r="A4212" t="s">
        <v>421</v>
      </c>
      <c r="B4212" t="s">
        <v>1380</v>
      </c>
      <c r="C4212" t="s">
        <v>1381</v>
      </c>
      <c r="D4212">
        <v>1900</v>
      </c>
      <c r="E4212" s="957">
        <v>1</v>
      </c>
      <c r="F4212" t="s">
        <v>441</v>
      </c>
      <c r="G4212" s="957">
        <v>274</v>
      </c>
      <c r="H4212" t="s">
        <v>391</v>
      </c>
      <c r="I4212" t="s">
        <v>489</v>
      </c>
      <c r="J4212" t="s">
        <v>445</v>
      </c>
      <c r="K4212" t="s">
        <v>450</v>
      </c>
      <c r="L4212" s="15" t="s">
        <v>110</v>
      </c>
      <c r="M4212" t="s">
        <v>135</v>
      </c>
      <c r="N4212" s="678">
        <f t="shared" ca="1" si="721"/>
        <v>96562.156668057301</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69378.989666914043</v>
      </c>
      <c r="P4212" s="678">
        <f t="shared" ca="1" si="723"/>
        <v>4169.9210682491739</v>
      </c>
      <c r="Q4212" s="678">
        <f t="shared" ca="1" si="723"/>
        <v>17836.743617601442</v>
      </c>
      <c r="R4212" s="678">
        <f t="shared" ca="1" si="723"/>
        <v>2114.5134687149502</v>
      </c>
      <c r="S4212" s="678">
        <f t="shared" ca="1" si="723"/>
        <v>42.139428384284962</v>
      </c>
      <c r="T4212" s="678">
        <f t="shared" ca="1" si="723"/>
        <v>2021.8267267703741</v>
      </c>
      <c r="U4212" s="678">
        <f t="shared" ca="1" si="723"/>
        <v>2.1628449127762783</v>
      </c>
      <c r="V4212" s="678">
        <f t="shared" ca="1" si="723"/>
        <v>206.04702535679303</v>
      </c>
      <c r="W4212" s="678">
        <f t="shared" ca="1" si="714"/>
        <v>789.81282115346687</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ASR_CMS_19</v>
      </c>
      <c r="AB4212" s="957">
        <f t="shared" si="716"/>
        <v>45406</v>
      </c>
      <c r="AC4212" t="str">
        <f t="shared" si="717"/>
        <v>Unaudited</v>
      </c>
    </row>
    <row r="4213" spans="1:29" x14ac:dyDescent="0.25">
      <c r="A4213" t="s">
        <v>421</v>
      </c>
      <c r="B4213" t="s">
        <v>1380</v>
      </c>
      <c r="C4213" t="s">
        <v>1381</v>
      </c>
      <c r="D4213">
        <v>1900</v>
      </c>
      <c r="E4213" s="957">
        <v>1</v>
      </c>
      <c r="F4213" t="s">
        <v>441</v>
      </c>
      <c r="G4213" s="957">
        <v>274</v>
      </c>
      <c r="H4213" t="s">
        <v>391</v>
      </c>
      <c r="I4213" t="s">
        <v>489</v>
      </c>
      <c r="J4213" t="s">
        <v>445</v>
      </c>
      <c r="K4213" t="s">
        <v>450</v>
      </c>
      <c r="L4213" s="15" t="s">
        <v>111</v>
      </c>
      <c r="M4213" t="s">
        <v>163</v>
      </c>
      <c r="N4213" s="678">
        <f t="shared" ca="1" si="721"/>
        <v>177528.41358693712</v>
      </c>
      <c r="O4213" s="678">
        <f t="shared" ca="1" si="723"/>
        <v>70255.431511537798</v>
      </c>
      <c r="P4213" s="678">
        <f t="shared" ca="1" si="723"/>
        <v>2888.1859264933428</v>
      </c>
      <c r="Q4213" s="678">
        <f t="shared" ca="1" si="723"/>
        <v>52514.594747258816</v>
      </c>
      <c r="R4213" s="678">
        <f t="shared" ca="1" si="723"/>
        <v>6240.7841234271928</v>
      </c>
      <c r="S4213" s="678">
        <f t="shared" ca="1" si="723"/>
        <v>164.18669916356578</v>
      </c>
      <c r="T4213" s="678">
        <f t="shared" ca="1" si="723"/>
        <v>1934.6206351214307</v>
      </c>
      <c r="U4213" s="678">
        <f t="shared" ca="1" si="723"/>
        <v>0</v>
      </c>
      <c r="V4213" s="678">
        <f t="shared" ca="1" si="723"/>
        <v>216.29526745254961</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43314.314676482434</v>
      </c>
      <c r="X4213" s="678">
        <f t="shared" ca="1" si="724"/>
        <v>0</v>
      </c>
      <c r="Y4213" s="678">
        <f t="shared" ca="1" si="724"/>
        <v>0</v>
      </c>
      <c r="Z4213" s="678">
        <f t="shared" ca="1" si="724"/>
        <v>0</v>
      </c>
      <c r="AA4213" t="str">
        <f t="shared" si="715"/>
        <v>ASR_CMS_19</v>
      </c>
      <c r="AB4213" s="957">
        <f t="shared" si="716"/>
        <v>45406</v>
      </c>
      <c r="AC4213" t="str">
        <f t="shared" si="717"/>
        <v>Unaudited</v>
      </c>
    </row>
    <row r="4214" spans="1:29" x14ac:dyDescent="0.25">
      <c r="A4214" t="s">
        <v>421</v>
      </c>
      <c r="B4214" t="s">
        <v>1380</v>
      </c>
      <c r="C4214" t="s">
        <v>1381</v>
      </c>
      <c r="D4214">
        <v>1900</v>
      </c>
      <c r="E4214" s="957">
        <v>1</v>
      </c>
      <c r="F4214" t="s">
        <v>441</v>
      </c>
      <c r="G4214" s="957">
        <v>274</v>
      </c>
      <c r="H4214" t="s">
        <v>391</v>
      </c>
      <c r="I4214" t="s">
        <v>489</v>
      </c>
      <c r="J4214" t="s">
        <v>445</v>
      </c>
      <c r="K4214" t="s">
        <v>450</v>
      </c>
      <c r="L4214" s="15" t="s">
        <v>112</v>
      </c>
      <c r="M4214" t="s">
        <v>464</v>
      </c>
      <c r="N4214" s="678">
        <f t="shared" ca="1" si="721"/>
        <v>1113380.5642623575</v>
      </c>
      <c r="O4214" s="678">
        <f t="shared" ca="1" si="723"/>
        <v>462856.74379235512</v>
      </c>
      <c r="P4214" s="678">
        <f t="shared" ca="1" si="723"/>
        <v>28243.977950683158</v>
      </c>
      <c r="Q4214" s="678">
        <f t="shared" ca="1" si="723"/>
        <v>325871.83586805296</v>
      </c>
      <c r="R4214" s="678">
        <f t="shared" ca="1" si="723"/>
        <v>38886.055839405111</v>
      </c>
      <c r="S4214" s="678">
        <f t="shared" ca="1" si="723"/>
        <v>926.06549191606075</v>
      </c>
      <c r="T4214" s="678">
        <f t="shared" ca="1" si="723"/>
        <v>24149.924393280722</v>
      </c>
      <c r="U4214" s="678">
        <f t="shared" ca="1" si="723"/>
        <v>1.0458722741112396</v>
      </c>
      <c r="V4214" s="678">
        <f t="shared" ca="1" si="723"/>
        <v>1489.2201985360587</v>
      </c>
      <c r="W4214" s="678">
        <f t="shared" ca="1" si="725"/>
        <v>230955.69485585421</v>
      </c>
      <c r="X4214" s="678">
        <f t="shared" ca="1" si="724"/>
        <v>0</v>
      </c>
      <c r="Y4214" s="678">
        <f t="shared" ca="1" si="724"/>
        <v>0</v>
      </c>
      <c r="Z4214" s="678">
        <f t="shared" ca="1" si="724"/>
        <v>0</v>
      </c>
      <c r="AA4214" t="str">
        <f t="shared" si="715"/>
        <v>ASR_CMS_19</v>
      </c>
      <c r="AB4214" s="957">
        <f t="shared" si="716"/>
        <v>45406</v>
      </c>
      <c r="AC4214" t="str">
        <f t="shared" si="717"/>
        <v>Unaudited</v>
      </c>
    </row>
    <row r="4215" spans="1:29" x14ac:dyDescent="0.25">
      <c r="A4215" t="s">
        <v>421</v>
      </c>
      <c r="B4215" t="s">
        <v>1380</v>
      </c>
      <c r="C4215" t="s">
        <v>1381</v>
      </c>
      <c r="D4215">
        <v>1900</v>
      </c>
      <c r="E4215" s="957">
        <v>1</v>
      </c>
      <c r="F4215" t="s">
        <v>441</v>
      </c>
      <c r="G4215" s="957">
        <v>274</v>
      </c>
      <c r="H4215" t="s">
        <v>391</v>
      </c>
      <c r="I4215" t="s">
        <v>489</v>
      </c>
      <c r="J4215" t="s">
        <v>445</v>
      </c>
      <c r="K4215" t="s">
        <v>6</v>
      </c>
      <c r="L4215" s="15" t="s">
        <v>118</v>
      </c>
      <c r="M4215" t="s">
        <v>189</v>
      </c>
      <c r="N4215" s="678">
        <f t="shared" ca="1" si="721"/>
        <v>179794.81864047289</v>
      </c>
      <c r="O4215" s="678">
        <f t="shared" ca="1" si="723"/>
        <v>75964.163778568327</v>
      </c>
      <c r="P4215" s="678">
        <f t="shared" ca="1" si="723"/>
        <v>6727.2120625136467</v>
      </c>
      <c r="Q4215" s="678">
        <f t="shared" ca="1" si="723"/>
        <v>66335.309944961424</v>
      </c>
      <c r="R4215" s="678">
        <f t="shared" ca="1" si="723"/>
        <v>8562.8723820943578</v>
      </c>
      <c r="S4215" s="678">
        <f t="shared" ca="1" si="723"/>
        <v>246.47377738674206</v>
      </c>
      <c r="T4215" s="678">
        <f t="shared" ca="1" si="723"/>
        <v>2815.1027557967727</v>
      </c>
      <c r="U4215" s="678">
        <f t="shared" ca="1" si="723"/>
        <v>0</v>
      </c>
      <c r="V4215" s="678">
        <f t="shared" ca="1" si="723"/>
        <v>2002.4733415494861</v>
      </c>
      <c r="W4215" s="678">
        <f t="shared" ca="1" si="725"/>
        <v>17141.210597602138</v>
      </c>
      <c r="X4215" s="678">
        <f t="shared" ca="1" si="724"/>
        <v>0</v>
      </c>
      <c r="Y4215" s="678">
        <f t="shared" ca="1" si="724"/>
        <v>0</v>
      </c>
      <c r="Z4215" s="678">
        <f t="shared" ca="1" si="724"/>
        <v>0</v>
      </c>
      <c r="AA4215" t="str">
        <f t="shared" si="715"/>
        <v>ASR_CMS_19</v>
      </c>
      <c r="AB4215" s="957">
        <f t="shared" si="716"/>
        <v>45406</v>
      </c>
      <c r="AC4215" t="str">
        <f t="shared" si="717"/>
        <v>Unaudited</v>
      </c>
    </row>
    <row r="4216" spans="1:29" x14ac:dyDescent="0.25">
      <c r="A4216" t="s">
        <v>421</v>
      </c>
      <c r="B4216" t="s">
        <v>1380</v>
      </c>
      <c r="C4216" t="s">
        <v>1381</v>
      </c>
      <c r="D4216">
        <v>1900</v>
      </c>
      <c r="E4216" s="957">
        <v>1</v>
      </c>
      <c r="F4216" t="s">
        <v>441</v>
      </c>
      <c r="G4216" s="957">
        <v>274</v>
      </c>
      <c r="H4216" t="s">
        <v>391</v>
      </c>
      <c r="I4216" t="s">
        <v>489</v>
      </c>
      <c r="J4216" t="s">
        <v>445</v>
      </c>
      <c r="K4216" t="s">
        <v>6</v>
      </c>
      <c r="L4216" s="15" t="s">
        <v>45</v>
      </c>
      <c r="M4216" t="s">
        <v>164</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ASR_CMS_19</v>
      </c>
      <c r="AB4216" s="957">
        <f t="shared" si="716"/>
        <v>45406</v>
      </c>
      <c r="AC4216" t="str">
        <f t="shared" si="717"/>
        <v>Unaudited</v>
      </c>
    </row>
    <row r="4217" spans="1:29" x14ac:dyDescent="0.25">
      <c r="A4217" t="s">
        <v>421</v>
      </c>
      <c r="B4217" t="s">
        <v>1380</v>
      </c>
      <c r="C4217" t="s">
        <v>1381</v>
      </c>
      <c r="D4217">
        <v>1900</v>
      </c>
      <c r="E4217" s="957">
        <v>1</v>
      </c>
      <c r="F4217" t="s">
        <v>441</v>
      </c>
      <c r="G4217" s="957">
        <v>274</v>
      </c>
      <c r="H4217" t="s">
        <v>391</v>
      </c>
      <c r="I4217" t="s">
        <v>489</v>
      </c>
      <c r="J4217" t="s">
        <v>445</v>
      </c>
      <c r="K4217" t="s">
        <v>6</v>
      </c>
      <c r="L4217" s="15" t="s">
        <v>46</v>
      </c>
      <c r="M4217" t="s">
        <v>165</v>
      </c>
      <c r="N4217" s="678">
        <f t="shared" ca="1" si="721"/>
        <v>9.9255715825075406</v>
      </c>
      <c r="O4217" s="678">
        <f t="shared" ca="1" si="723"/>
        <v>1.4297855924096137</v>
      </c>
      <c r="P4217" s="678">
        <f t="shared" ca="1" si="723"/>
        <v>0.71489279620480684</v>
      </c>
      <c r="Q4217" s="678">
        <f t="shared" ca="1" si="723"/>
        <v>1.9502275480467133</v>
      </c>
      <c r="R4217" s="678">
        <f t="shared" ca="1" si="723"/>
        <v>4.5438586126777532</v>
      </c>
      <c r="S4217" s="678">
        <f t="shared" ca="1" si="723"/>
        <v>0</v>
      </c>
      <c r="T4217" s="678">
        <f t="shared" ca="1" si="723"/>
        <v>0.71489279620480684</v>
      </c>
      <c r="U4217" s="678">
        <f t="shared" ca="1" si="723"/>
        <v>0</v>
      </c>
      <c r="V4217" s="678">
        <f t="shared" ca="1" si="723"/>
        <v>0</v>
      </c>
      <c r="W4217" s="678">
        <f t="shared" ca="1" si="725"/>
        <v>0.57191423696384547</v>
      </c>
      <c r="X4217" s="678">
        <f t="shared" ca="1" si="724"/>
        <v>0</v>
      </c>
      <c r="Y4217" s="678">
        <f t="shared" ca="1" si="724"/>
        <v>0</v>
      </c>
      <c r="Z4217" s="678">
        <f t="shared" ca="1" si="724"/>
        <v>0</v>
      </c>
      <c r="AA4217" t="str">
        <f t="shared" si="715"/>
        <v>ASR_CMS_19</v>
      </c>
      <c r="AB4217" s="957">
        <f t="shared" si="716"/>
        <v>45406</v>
      </c>
      <c r="AC4217" t="str">
        <f t="shared" si="717"/>
        <v>Unaudited</v>
      </c>
    </row>
    <row r="4218" spans="1:29" x14ac:dyDescent="0.25">
      <c r="A4218" t="s">
        <v>421</v>
      </c>
      <c r="B4218" t="s">
        <v>1380</v>
      </c>
      <c r="C4218" t="s">
        <v>1381</v>
      </c>
      <c r="D4218">
        <v>1900</v>
      </c>
      <c r="E4218" s="957">
        <v>1</v>
      </c>
      <c r="F4218" t="s">
        <v>441</v>
      </c>
      <c r="G4218" s="957">
        <v>274</v>
      </c>
      <c r="H4218" t="s">
        <v>391</v>
      </c>
      <c r="I4218" t="s">
        <v>489</v>
      </c>
      <c r="J4218" t="s">
        <v>445</v>
      </c>
      <c r="K4218" t="s">
        <v>6</v>
      </c>
      <c r="L4218" s="15" t="s">
        <v>166</v>
      </c>
      <c r="M4218" t="s">
        <v>462</v>
      </c>
      <c r="N4218" s="678">
        <f t="shared" ca="1" si="721"/>
        <v>544437.88764495368</v>
      </c>
      <c r="O4218" s="678">
        <f t="shared" ca="1" si="723"/>
        <v>226334.78251839743</v>
      </c>
      <c r="P4218" s="678">
        <f t="shared" ca="1" si="723"/>
        <v>13811.173095470993</v>
      </c>
      <c r="Q4218" s="678">
        <f t="shared" ca="1" si="723"/>
        <v>159349.80334467124</v>
      </c>
      <c r="R4218" s="678">
        <f t="shared" ca="1" si="723"/>
        <v>19015.099400514304</v>
      </c>
      <c r="S4218" s="678">
        <f t="shared" ca="1" si="723"/>
        <v>452.8416935081853</v>
      </c>
      <c r="T4218" s="678">
        <f t="shared" ca="1" si="723"/>
        <v>11809.20005746109</v>
      </c>
      <c r="U4218" s="678">
        <f t="shared" ca="1" si="723"/>
        <v>0.51142664955786898</v>
      </c>
      <c r="V4218" s="678">
        <f t="shared" ca="1" si="723"/>
        <v>728.22171066578426</v>
      </c>
      <c r="W4218" s="678">
        <f t="shared" ca="1" si="725"/>
        <v>112936.25439761499</v>
      </c>
      <c r="X4218" s="678">
        <f t="shared" ca="1" si="724"/>
        <v>0</v>
      </c>
      <c r="Y4218" s="678">
        <f t="shared" ca="1" si="724"/>
        <v>0</v>
      </c>
      <c r="Z4218" s="678">
        <f t="shared" ca="1" si="724"/>
        <v>0</v>
      </c>
      <c r="AA4218" t="str">
        <f t="shared" si="715"/>
        <v>ASR_CMS_19</v>
      </c>
      <c r="AB4218" s="957">
        <f t="shared" si="716"/>
        <v>45406</v>
      </c>
      <c r="AC4218" t="str">
        <f t="shared" si="717"/>
        <v>Unaudited</v>
      </c>
    </row>
    <row r="4219" spans="1:29" x14ac:dyDescent="0.25">
      <c r="A4219" t="s">
        <v>421</v>
      </c>
      <c r="B4219" t="s">
        <v>1380</v>
      </c>
      <c r="C4219" t="s">
        <v>1381</v>
      </c>
      <c r="D4219">
        <v>1900</v>
      </c>
      <c r="E4219" s="957">
        <v>1</v>
      </c>
      <c r="F4219" t="s">
        <v>441</v>
      </c>
      <c r="G4219" s="957">
        <v>274</v>
      </c>
      <c r="H4219" t="s">
        <v>391</v>
      </c>
      <c r="I4219" t="s">
        <v>489</v>
      </c>
      <c r="J4219" t="s">
        <v>445</v>
      </c>
      <c r="K4219" t="s">
        <v>435</v>
      </c>
      <c r="L4219" s="15" t="s">
        <v>121</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ASR_CMS_19</v>
      </c>
      <c r="AB4219" s="957">
        <f t="shared" si="716"/>
        <v>45406</v>
      </c>
      <c r="AC4219" t="str">
        <f t="shared" si="717"/>
        <v>Unaudited</v>
      </c>
    </row>
    <row r="4220" spans="1:29" x14ac:dyDescent="0.25">
      <c r="A4220" t="s">
        <v>421</v>
      </c>
      <c r="B4220" t="s">
        <v>1380</v>
      </c>
      <c r="C4220" t="s">
        <v>1381</v>
      </c>
      <c r="D4220">
        <v>1900</v>
      </c>
      <c r="E4220" s="957">
        <v>1</v>
      </c>
      <c r="F4220" t="s">
        <v>441</v>
      </c>
      <c r="G4220" s="957">
        <v>274</v>
      </c>
      <c r="H4220" t="s">
        <v>391</v>
      </c>
      <c r="I4220" t="s">
        <v>489</v>
      </c>
      <c r="J4220" t="s">
        <v>445</v>
      </c>
      <c r="K4220" t="s">
        <v>435</v>
      </c>
      <c r="L4220" s="15" t="s">
        <v>938</v>
      </c>
      <c r="M4220" t="s">
        <v>930</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ASR_CMS_19</v>
      </c>
      <c r="AB4220" s="957">
        <f t="shared" si="716"/>
        <v>45406</v>
      </c>
      <c r="AC4220" t="str">
        <f t="shared" si="717"/>
        <v>Unaudited</v>
      </c>
    </row>
    <row r="4221" spans="1:29" x14ac:dyDescent="0.25">
      <c r="A4221" t="s">
        <v>421</v>
      </c>
      <c r="B4221" t="s">
        <v>1380</v>
      </c>
      <c r="C4221" t="s">
        <v>1381</v>
      </c>
      <c r="D4221">
        <v>1900</v>
      </c>
      <c r="E4221" s="957">
        <v>1</v>
      </c>
      <c r="F4221" t="s">
        <v>441</v>
      </c>
      <c r="G4221" s="957">
        <v>274</v>
      </c>
      <c r="H4221" t="s">
        <v>391</v>
      </c>
      <c r="I4221" t="s">
        <v>489</v>
      </c>
      <c r="J4221" t="s">
        <v>445</v>
      </c>
      <c r="K4221" t="s">
        <v>435</v>
      </c>
      <c r="L4221" s="15" t="s">
        <v>168</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ASR_CMS_19</v>
      </c>
      <c r="AB4221" s="957">
        <f t="shared" si="716"/>
        <v>45406</v>
      </c>
      <c r="AC4221" t="str">
        <f t="shared" si="717"/>
        <v>Unaudited</v>
      </c>
    </row>
    <row r="4222" spans="1:29" x14ac:dyDescent="0.25">
      <c r="A4222" t="s">
        <v>421</v>
      </c>
      <c r="B4222" t="s">
        <v>1380</v>
      </c>
      <c r="C4222" t="s">
        <v>1381</v>
      </c>
      <c r="D4222">
        <v>1900</v>
      </c>
      <c r="E4222" s="957">
        <v>1</v>
      </c>
      <c r="F4222" t="s">
        <v>441</v>
      </c>
      <c r="G4222" s="957">
        <v>274</v>
      </c>
      <c r="H4222" t="s">
        <v>391</v>
      </c>
      <c r="I4222" t="s">
        <v>489</v>
      </c>
      <c r="J4222" t="s">
        <v>445</v>
      </c>
      <c r="K4222" t="s">
        <v>435</v>
      </c>
      <c r="L4222" s="15" t="s">
        <v>169</v>
      </c>
      <c r="M4222" t="s">
        <v>330</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ASR_CMS_19</v>
      </c>
      <c r="AB4222" s="957">
        <f t="shared" si="716"/>
        <v>45406</v>
      </c>
      <c r="AC4222" t="str">
        <f t="shared" si="717"/>
        <v>Unaudited</v>
      </c>
    </row>
    <row r="4223" spans="1:29" x14ac:dyDescent="0.25">
      <c r="A4223" t="s">
        <v>421</v>
      </c>
      <c r="B4223" t="s">
        <v>1380</v>
      </c>
      <c r="C4223" t="s">
        <v>1381</v>
      </c>
      <c r="D4223">
        <v>1900</v>
      </c>
      <c r="E4223" s="957">
        <v>1</v>
      </c>
      <c r="F4223" t="s">
        <v>441</v>
      </c>
      <c r="G4223" s="957">
        <v>274</v>
      </c>
      <c r="H4223" t="s">
        <v>391</v>
      </c>
      <c r="I4223" t="s">
        <v>489</v>
      </c>
      <c r="J4223" t="s">
        <v>451</v>
      </c>
      <c r="K4223" t="s">
        <v>436</v>
      </c>
      <c r="L4223" s="15" t="s">
        <v>122</v>
      </c>
      <c r="M4223" t="s">
        <v>27</v>
      </c>
      <c r="N4223" s="678">
        <f t="shared" ca="1" si="721"/>
        <v>6696112.9218493868</v>
      </c>
      <c r="O4223" s="678">
        <f t="shared" ca="1" si="726"/>
        <v>147.63765111489326</v>
      </c>
      <c r="P4223" s="678">
        <f t="shared" ca="1" si="726"/>
        <v>6695965.284198272</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ASR_CMS_19</v>
      </c>
      <c r="AB4223" s="957">
        <f t="shared" si="716"/>
        <v>45406</v>
      </c>
      <c r="AC4223" t="str">
        <f t="shared" si="717"/>
        <v>Unaudited</v>
      </c>
    </row>
    <row r="4224" spans="1:29" x14ac:dyDescent="0.25">
      <c r="A4224" t="s">
        <v>421</v>
      </c>
      <c r="B4224" t="s">
        <v>1380</v>
      </c>
      <c r="C4224" t="s">
        <v>1381</v>
      </c>
      <c r="D4224">
        <v>1900</v>
      </c>
      <c r="E4224" s="957">
        <v>1</v>
      </c>
      <c r="F4224" t="s">
        <v>441</v>
      </c>
      <c r="G4224" s="957">
        <v>274</v>
      </c>
      <c r="H4224" t="s">
        <v>391</v>
      </c>
      <c r="I4224" t="s">
        <v>489</v>
      </c>
      <c r="J4224" t="s">
        <v>451</v>
      </c>
      <c r="K4224" t="s">
        <v>436</v>
      </c>
      <c r="L4224" s="15" t="s">
        <v>123</v>
      </c>
      <c r="M4224" t="s">
        <v>98</v>
      </c>
      <c r="N4224" s="678">
        <f t="shared" ca="1" si="721"/>
        <v>834989.19546271733</v>
      </c>
      <c r="O4224" s="678">
        <f t="shared" ca="1" si="726"/>
        <v>76759.9930375525</v>
      </c>
      <c r="P4224" s="678">
        <f t="shared" ca="1" si="726"/>
        <v>758229.20242516487</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ASR_CMS_19</v>
      </c>
      <c r="AB4224" s="957">
        <f t="shared" si="716"/>
        <v>45406</v>
      </c>
      <c r="AC4224" t="str">
        <f t="shared" si="717"/>
        <v>Unaudited</v>
      </c>
    </row>
    <row r="4225" spans="1:29" x14ac:dyDescent="0.25">
      <c r="A4225" t="s">
        <v>421</v>
      </c>
      <c r="B4225" t="s">
        <v>1380</v>
      </c>
      <c r="C4225" t="s">
        <v>1381</v>
      </c>
      <c r="D4225">
        <v>1900</v>
      </c>
      <c r="E4225" s="957">
        <v>1</v>
      </c>
      <c r="F4225" t="s">
        <v>441</v>
      </c>
      <c r="G4225" s="957">
        <v>274</v>
      </c>
      <c r="H4225" t="s">
        <v>391</v>
      </c>
      <c r="I4225" t="s">
        <v>489</v>
      </c>
      <c r="J4225" t="s">
        <v>451</v>
      </c>
      <c r="K4225" t="s">
        <v>436</v>
      </c>
      <c r="L4225" s="15" t="s">
        <v>124</v>
      </c>
      <c r="M4225" t="s">
        <v>99</v>
      </c>
      <c r="N4225" s="678">
        <f t="shared" ca="1" si="721"/>
        <v>677845.89689989248</v>
      </c>
      <c r="O4225" s="678">
        <f t="shared" ca="1" si="726"/>
        <v>122468.36990256936</v>
      </c>
      <c r="P4225" s="678">
        <f t="shared" ca="1" si="726"/>
        <v>555377.52699732315</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ASR_CMS_19</v>
      </c>
      <c r="AB4225" s="957">
        <f t="shared" si="716"/>
        <v>45406</v>
      </c>
      <c r="AC4225" t="str">
        <f t="shared" si="717"/>
        <v>Unaudited</v>
      </c>
    </row>
    <row r="4226" spans="1:29" x14ac:dyDescent="0.25">
      <c r="A4226" t="s">
        <v>421</v>
      </c>
      <c r="B4226" t="s">
        <v>1380</v>
      </c>
      <c r="C4226" t="s">
        <v>1381</v>
      </c>
      <c r="D4226">
        <v>1900</v>
      </c>
      <c r="E4226" s="957">
        <v>1</v>
      </c>
      <c r="F4226" t="s">
        <v>441</v>
      </c>
      <c r="G4226" s="957">
        <v>274</v>
      </c>
      <c r="H4226" t="s">
        <v>391</v>
      </c>
      <c r="I4226" t="s">
        <v>489</v>
      </c>
      <c r="J4226" t="s">
        <v>451</v>
      </c>
      <c r="K4226" t="s">
        <v>436</v>
      </c>
      <c r="L4226" s="15" t="s">
        <v>125</v>
      </c>
      <c r="M4226" t="s">
        <v>100</v>
      </c>
      <c r="N4226" s="678">
        <f t="shared" ca="1" si="721"/>
        <v>40154.37663979864</v>
      </c>
      <c r="O4226" s="678">
        <f t="shared" ca="1" si="726"/>
        <v>37369.36309561017</v>
      </c>
      <c r="P4226" s="678">
        <f t="shared" ca="1" si="726"/>
        <v>2785.0135441884704</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ASR_CMS_19</v>
      </c>
      <c r="AB4226" s="957">
        <f t="shared" ref="AB4226:AB4289" si="728">file_date</f>
        <v>45406</v>
      </c>
      <c r="AC4226" t="str">
        <f t="shared" ref="AC4226:AC4289" si="729">status</f>
        <v>Unaudited</v>
      </c>
    </row>
    <row r="4227" spans="1:29" x14ac:dyDescent="0.25">
      <c r="A4227" t="s">
        <v>421</v>
      </c>
      <c r="B4227" t="s">
        <v>1380</v>
      </c>
      <c r="C4227" t="s">
        <v>1381</v>
      </c>
      <c r="D4227">
        <v>1900</v>
      </c>
      <c r="E4227" s="957">
        <v>1</v>
      </c>
      <c r="F4227" t="s">
        <v>441</v>
      </c>
      <c r="G4227" s="957">
        <v>274</v>
      </c>
      <c r="H4227" t="s">
        <v>391</v>
      </c>
      <c r="I4227" t="s">
        <v>489</v>
      </c>
      <c r="J4227" t="s">
        <v>451</v>
      </c>
      <c r="K4227" t="s">
        <v>436</v>
      </c>
      <c r="L4227" s="15" t="s">
        <v>126</v>
      </c>
      <c r="M4227" t="s">
        <v>101</v>
      </c>
      <c r="N4227" s="678">
        <f t="shared" ca="1" si="721"/>
        <v>832505.07992369065</v>
      </c>
      <c r="O4227" s="678">
        <f t="shared" ca="1" si="726"/>
        <v>132886.28645507107</v>
      </c>
      <c r="P4227" s="678">
        <f t="shared" ca="1" si="726"/>
        <v>699618.79346861958</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ASR_CMS_19</v>
      </c>
      <c r="AB4227" s="957">
        <f t="shared" si="728"/>
        <v>45406</v>
      </c>
      <c r="AC4227" t="str">
        <f t="shared" si="729"/>
        <v>Unaudited</v>
      </c>
    </row>
    <row r="4228" spans="1:29" x14ac:dyDescent="0.25">
      <c r="A4228" t="s">
        <v>421</v>
      </c>
      <c r="B4228" t="s">
        <v>1380</v>
      </c>
      <c r="C4228" t="s">
        <v>1381</v>
      </c>
      <c r="D4228">
        <v>1900</v>
      </c>
      <c r="E4228" s="957">
        <v>1</v>
      </c>
      <c r="F4228" t="s">
        <v>441</v>
      </c>
      <c r="G4228" s="957">
        <v>274</v>
      </c>
      <c r="H4228" t="s">
        <v>391</v>
      </c>
      <c r="I4228" t="s">
        <v>489</v>
      </c>
      <c r="J4228" t="s">
        <v>451</v>
      </c>
      <c r="K4228" t="s">
        <v>436</v>
      </c>
      <c r="L4228" s="15" t="s">
        <v>127</v>
      </c>
      <c r="M4228" t="s">
        <v>28</v>
      </c>
      <c r="N4228" s="678">
        <f t="shared" ca="1" si="721"/>
        <v>38589.825765281625</v>
      </c>
      <c r="O4228" s="678">
        <f t="shared" ca="1" si="726"/>
        <v>38589.825765281625</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ASR_CMS_19</v>
      </c>
      <c r="AB4228" s="957">
        <f t="shared" si="728"/>
        <v>45406</v>
      </c>
      <c r="AC4228" t="str">
        <f t="shared" si="729"/>
        <v>Unaudited</v>
      </c>
    </row>
    <row r="4229" spans="1:29" x14ac:dyDescent="0.25">
      <c r="A4229" t="s">
        <v>421</v>
      </c>
      <c r="B4229" t="s">
        <v>1380</v>
      </c>
      <c r="C4229" t="s">
        <v>1381</v>
      </c>
      <c r="D4229">
        <v>1900</v>
      </c>
      <c r="E4229" s="957">
        <v>1</v>
      </c>
      <c r="F4229" t="s">
        <v>441</v>
      </c>
      <c r="G4229" s="957">
        <v>274</v>
      </c>
      <c r="H4229" t="s">
        <v>391</v>
      </c>
      <c r="I4229" t="s">
        <v>489</v>
      </c>
      <c r="J4229" t="s">
        <v>437</v>
      </c>
      <c r="K4229" t="s">
        <v>437</v>
      </c>
      <c r="L4229" s="15" t="s">
        <v>129</v>
      </c>
      <c r="M4229" t="s">
        <v>327</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ASR_CMS_19</v>
      </c>
      <c r="AB4229" s="957">
        <f t="shared" si="728"/>
        <v>45406</v>
      </c>
      <c r="AC4229" t="str">
        <f t="shared" si="729"/>
        <v>Unaudited</v>
      </c>
    </row>
    <row r="4230" spans="1:29" x14ac:dyDescent="0.25">
      <c r="A4230" t="s">
        <v>421</v>
      </c>
      <c r="B4230" t="s">
        <v>1380</v>
      </c>
      <c r="C4230" t="s">
        <v>1381</v>
      </c>
      <c r="D4230">
        <v>1900</v>
      </c>
      <c r="E4230" s="957">
        <v>1</v>
      </c>
      <c r="F4230" t="s">
        <v>441</v>
      </c>
      <c r="G4230" s="957">
        <v>274</v>
      </c>
      <c r="H4230" t="s">
        <v>391</v>
      </c>
      <c r="I4230" t="s">
        <v>489</v>
      </c>
      <c r="J4230" t="s">
        <v>437</v>
      </c>
      <c r="K4230" t="s">
        <v>437</v>
      </c>
      <c r="L4230" s="15" t="s">
        <v>130</v>
      </c>
      <c r="M4230" t="s">
        <v>326</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ASR_CMS_19</v>
      </c>
      <c r="AB4230" s="957">
        <f t="shared" si="728"/>
        <v>45406</v>
      </c>
      <c r="AC4230" t="str">
        <f t="shared" si="729"/>
        <v>Unaudited</v>
      </c>
    </row>
    <row r="4231" spans="1:29" x14ac:dyDescent="0.25">
      <c r="A4231" t="s">
        <v>421</v>
      </c>
      <c r="B4231" t="s">
        <v>1380</v>
      </c>
      <c r="C4231" t="s">
        <v>1381</v>
      </c>
      <c r="D4231">
        <v>1900</v>
      </c>
      <c r="E4231" s="957">
        <v>1</v>
      </c>
      <c r="F4231" t="s">
        <v>441</v>
      </c>
      <c r="G4231" s="957">
        <v>274</v>
      </c>
      <c r="H4231" t="s">
        <v>391</v>
      </c>
      <c r="I4231" t="s">
        <v>489</v>
      </c>
      <c r="J4231" t="s">
        <v>437</v>
      </c>
      <c r="K4231" t="s">
        <v>437</v>
      </c>
      <c r="L4231" s="15" t="s">
        <v>131</v>
      </c>
      <c r="M4231" t="s">
        <v>180</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ASR_CMS_19</v>
      </c>
      <c r="AB4231" s="957">
        <f t="shared" si="728"/>
        <v>45406</v>
      </c>
      <c r="AC4231" t="str">
        <f t="shared" si="729"/>
        <v>Unaudited</v>
      </c>
    </row>
    <row r="4232" spans="1:29" x14ac:dyDescent="0.25">
      <c r="A4232" t="s">
        <v>421</v>
      </c>
      <c r="B4232" t="s">
        <v>1380</v>
      </c>
      <c r="C4232" t="s">
        <v>1381</v>
      </c>
      <c r="D4232">
        <v>1900</v>
      </c>
      <c r="E4232" s="957">
        <v>1</v>
      </c>
      <c r="F4232" t="s">
        <v>441</v>
      </c>
      <c r="G4232" s="957">
        <v>274</v>
      </c>
      <c r="H4232" t="s">
        <v>391</v>
      </c>
      <c r="I4232" t="s">
        <v>489</v>
      </c>
      <c r="J4232" t="s">
        <v>437</v>
      </c>
      <c r="K4232" t="s">
        <v>437</v>
      </c>
      <c r="L4232" s="15" t="s">
        <v>132</v>
      </c>
      <c r="M4232" t="s">
        <v>495</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ASR_CMS_19</v>
      </c>
      <c r="AB4232" s="957">
        <f t="shared" si="728"/>
        <v>45406</v>
      </c>
      <c r="AC4232" t="str">
        <f t="shared" si="729"/>
        <v>Unaudited</v>
      </c>
    </row>
    <row r="4233" spans="1:29" x14ac:dyDescent="0.25">
      <c r="A4233" t="s">
        <v>421</v>
      </c>
      <c r="B4233" t="s">
        <v>1380</v>
      </c>
      <c r="C4233" t="s">
        <v>1381</v>
      </c>
      <c r="D4233">
        <v>1900</v>
      </c>
      <c r="E4233" s="957">
        <v>1</v>
      </c>
      <c r="F4233" t="s">
        <v>441</v>
      </c>
      <c r="G4233" s="957">
        <v>274</v>
      </c>
      <c r="H4233" t="s">
        <v>391</v>
      </c>
      <c r="I4233" t="s">
        <v>489</v>
      </c>
      <c r="J4233" t="s">
        <v>437</v>
      </c>
      <c r="K4233" t="s">
        <v>437</v>
      </c>
      <c r="L4233" s="15" t="s">
        <v>133</v>
      </c>
      <c r="M4233" t="s">
        <v>496</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ASR_CMS_19</v>
      </c>
      <c r="AB4233" s="957">
        <f t="shared" si="728"/>
        <v>45406</v>
      </c>
      <c r="AC4233" t="str">
        <f t="shared" si="729"/>
        <v>Unaudited</v>
      </c>
    </row>
    <row r="4234" spans="1:29" x14ac:dyDescent="0.25">
      <c r="A4234" t="s">
        <v>421</v>
      </c>
      <c r="B4234" t="s">
        <v>1380</v>
      </c>
      <c r="C4234" t="s">
        <v>1381</v>
      </c>
      <c r="D4234">
        <v>1900</v>
      </c>
      <c r="E4234" s="957">
        <v>1</v>
      </c>
      <c r="F4234" t="s">
        <v>441</v>
      </c>
      <c r="G4234" s="957">
        <v>274</v>
      </c>
      <c r="H4234" t="s">
        <v>391</v>
      </c>
      <c r="I4234" t="s">
        <v>489</v>
      </c>
      <c r="J4234" t="s">
        <v>437</v>
      </c>
      <c r="K4234" t="s">
        <v>437</v>
      </c>
      <c r="L4234" s="15" t="s">
        <v>134</v>
      </c>
      <c r="M4234" t="s">
        <v>497</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ASR_CMS_19</v>
      </c>
      <c r="AB4234" s="957">
        <f t="shared" si="728"/>
        <v>45406</v>
      </c>
      <c r="AC4234" t="str">
        <f t="shared" si="729"/>
        <v>Unaudited</v>
      </c>
    </row>
    <row r="4235" spans="1:29" x14ac:dyDescent="0.25">
      <c r="A4235" t="s">
        <v>421</v>
      </c>
      <c r="B4235" t="s">
        <v>1380</v>
      </c>
      <c r="C4235" t="s">
        <v>1381</v>
      </c>
      <c r="D4235">
        <v>1900</v>
      </c>
      <c r="E4235" s="957">
        <v>1</v>
      </c>
      <c r="F4235" t="s">
        <v>441</v>
      </c>
      <c r="G4235" s="957">
        <v>274</v>
      </c>
      <c r="H4235" t="s">
        <v>391</v>
      </c>
      <c r="I4235" t="s">
        <v>490</v>
      </c>
      <c r="J4235" t="s">
        <v>26</v>
      </c>
      <c r="K4235" t="s">
        <v>26</v>
      </c>
      <c r="L4235" s="15" t="s">
        <v>270</v>
      </c>
      <c r="M4235" t="s">
        <v>26</v>
      </c>
      <c r="N4235" s="678">
        <f t="shared" ca="1" si="731"/>
        <v>-1238678.540631749</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ASR_CMS_19</v>
      </c>
      <c r="AB4235" s="957">
        <f t="shared" si="728"/>
        <v>45406</v>
      </c>
      <c r="AC4235" t="str">
        <f t="shared" si="729"/>
        <v>Unaudited</v>
      </c>
    </row>
    <row r="4236" spans="1:29" x14ac:dyDescent="0.25">
      <c r="A4236" t="s">
        <v>421</v>
      </c>
      <c r="B4236" t="s">
        <v>1380</v>
      </c>
      <c r="C4236" t="s">
        <v>1381</v>
      </c>
      <c r="D4236">
        <v>1900</v>
      </c>
      <c r="E4236" s="957">
        <v>1</v>
      </c>
      <c r="F4236" t="s">
        <v>442</v>
      </c>
      <c r="G4236" s="957">
        <v>366</v>
      </c>
      <c r="H4236" t="s">
        <v>391</v>
      </c>
      <c r="I4236" t="s">
        <v>433</v>
      </c>
      <c r="J4236" t="s">
        <v>433</v>
      </c>
      <c r="K4236" t="s">
        <v>433</v>
      </c>
      <c r="M4236" t="s">
        <v>433</v>
      </c>
      <c r="N4236" s="678">
        <f t="shared" ca="1" si="731"/>
        <v>68278.489247260004</v>
      </c>
      <c r="O4236" s="678">
        <f t="shared" ca="1" si="730"/>
        <v>44496.537634391003</v>
      </c>
      <c r="P4236" s="678">
        <f t="shared" ca="1" si="730"/>
        <v>2599.3817204289999</v>
      </c>
      <c r="Q4236" s="678">
        <f t="shared" ca="1" si="730"/>
        <v>16964.964516100998</v>
      </c>
      <c r="R4236" s="678">
        <f t="shared" ca="1" si="730"/>
        <v>2016.6451612850001</v>
      </c>
      <c r="S4236" s="678">
        <f t="shared" ca="1" si="730"/>
        <v>42</v>
      </c>
      <c r="T4236" s="678">
        <f t="shared" ca="1" si="730"/>
        <v>1223.7096774189999</v>
      </c>
      <c r="U4236" s="678">
        <f t="shared" ca="1" si="730"/>
        <v>0</v>
      </c>
      <c r="V4236" s="678">
        <f t="shared" ca="1" si="730"/>
        <v>189.76666666700001</v>
      </c>
      <c r="W4236" s="678">
        <f t="shared" ca="1" si="725"/>
        <v>745.48387096800002</v>
      </c>
      <c r="X4236" s="678">
        <f t="shared" ca="1" si="730"/>
        <v>0</v>
      </c>
      <c r="Y4236" s="678">
        <f t="shared" ca="1" si="730"/>
        <v>0</v>
      </c>
      <c r="Z4236" s="678">
        <f t="shared" ca="1" si="730"/>
        <v>0</v>
      </c>
      <c r="AA4236" t="str">
        <f t="shared" si="727"/>
        <v>ASR_CMS_19</v>
      </c>
      <c r="AB4236" s="957">
        <f t="shared" si="728"/>
        <v>45406</v>
      </c>
      <c r="AC4236" t="str">
        <f t="shared" si="729"/>
        <v>Unaudited</v>
      </c>
    </row>
    <row r="4237" spans="1:29" x14ac:dyDescent="0.25">
      <c r="A4237" t="s">
        <v>421</v>
      </c>
      <c r="B4237" t="s">
        <v>1380</v>
      </c>
      <c r="C4237" t="s">
        <v>1381</v>
      </c>
      <c r="D4237">
        <v>1900</v>
      </c>
      <c r="E4237" s="957">
        <v>1</v>
      </c>
      <c r="F4237" t="s">
        <v>442</v>
      </c>
      <c r="G4237" s="957">
        <v>366</v>
      </c>
      <c r="H4237" t="s">
        <v>391</v>
      </c>
      <c r="I4237" t="s">
        <v>488</v>
      </c>
      <c r="J4237" t="s">
        <v>12</v>
      </c>
      <c r="K4237" t="s">
        <v>12</v>
      </c>
      <c r="L4237" s="15">
        <v>1.1000000000000001</v>
      </c>
      <c r="M4237" t="s">
        <v>12</v>
      </c>
      <c r="N4237" s="678">
        <f t="shared" ca="1" si="731"/>
        <v>132429941.71561649</v>
      </c>
      <c r="O4237" s="678">
        <f t="shared" ca="1" si="730"/>
        <v>73319654.213522673</v>
      </c>
      <c r="P4237" s="678">
        <f t="shared" ca="1" si="730"/>
        <v>4283161.5576419234</v>
      </c>
      <c r="Q4237" s="678">
        <f t="shared" ca="1" si="730"/>
        <v>27954189.47307045</v>
      </c>
      <c r="R4237" s="678">
        <f t="shared" ca="1" si="730"/>
        <v>3322946.7671933672</v>
      </c>
      <c r="S4237" s="678">
        <f t="shared" ca="1" si="730"/>
        <v>69205.969403173847</v>
      </c>
      <c r="T4237" s="678">
        <f t="shared" ca="1" si="730"/>
        <v>2016379.3386149469</v>
      </c>
      <c r="U4237" s="678">
        <f t="shared" ca="1" si="730"/>
        <v>4.92606452689765E-2</v>
      </c>
      <c r="V4237" s="678">
        <f t="shared" ca="1" si="730"/>
        <v>312690.12515773287</v>
      </c>
      <c r="W4237" s="678">
        <f t="shared" ca="1" si="725"/>
        <v>21151714.221751601</v>
      </c>
      <c r="X4237" s="678">
        <f t="shared" ca="1" si="730"/>
        <v>0</v>
      </c>
      <c r="Y4237" s="678">
        <f t="shared" ca="1" si="730"/>
        <v>0</v>
      </c>
      <c r="Z4237" s="678">
        <f t="shared" ca="1" si="730"/>
        <v>0</v>
      </c>
      <c r="AA4237" t="str">
        <f t="shared" si="727"/>
        <v>ASR_CMS_19</v>
      </c>
      <c r="AB4237" s="957">
        <f t="shared" si="728"/>
        <v>45406</v>
      </c>
      <c r="AC4237" t="str">
        <f t="shared" si="729"/>
        <v>Unaudited</v>
      </c>
    </row>
    <row r="4238" spans="1:29" x14ac:dyDescent="0.25">
      <c r="A4238" t="s">
        <v>421</v>
      </c>
      <c r="B4238" t="s">
        <v>1380</v>
      </c>
      <c r="C4238" t="s">
        <v>1381</v>
      </c>
      <c r="D4238">
        <v>1900</v>
      </c>
      <c r="E4238" s="957">
        <v>1</v>
      </c>
      <c r="F4238" t="s">
        <v>442</v>
      </c>
      <c r="G4238" s="957">
        <v>366</v>
      </c>
      <c r="H4238" t="s">
        <v>391</v>
      </c>
      <c r="I4238" t="s">
        <v>488</v>
      </c>
      <c r="J4238" t="s">
        <v>12</v>
      </c>
      <c r="K4238" t="s">
        <v>1323</v>
      </c>
      <c r="L4238" s="15" t="s">
        <v>1314</v>
      </c>
      <c r="M4238" t="s">
        <v>1323</v>
      </c>
      <c r="N4238" s="678">
        <f t="shared" ca="1" si="731"/>
        <v>1628108.4592796362</v>
      </c>
      <c r="O4238" s="678">
        <f t="shared" ca="1" si="730"/>
        <v>888789.66848963697</v>
      </c>
      <c r="P4238" s="678">
        <f t="shared" ca="1" si="730"/>
        <v>53866.906260723845</v>
      </c>
      <c r="Q4238" s="678">
        <f t="shared" ca="1" si="730"/>
        <v>324073.28422265867</v>
      </c>
      <c r="R4238" s="678">
        <f t="shared" ca="1" si="730"/>
        <v>38131.485092483803</v>
      </c>
      <c r="S4238" s="678">
        <f t="shared" ca="1" si="730"/>
        <v>850.63951438009735</v>
      </c>
      <c r="T4238" s="678">
        <f t="shared" ca="1" si="730"/>
        <v>22910.703359091338</v>
      </c>
      <c r="U4238" s="678">
        <f t="shared" ca="1" si="730"/>
        <v>47.113674204476133</v>
      </c>
      <c r="V4238" s="678">
        <f t="shared" ca="1" si="730"/>
        <v>3823.5830931289315</v>
      </c>
      <c r="W4238" s="678">
        <f t="shared" ca="1" si="725"/>
        <v>295615.07557332801</v>
      </c>
      <c r="X4238" s="678">
        <f t="shared" ca="1" si="730"/>
        <v>0</v>
      </c>
      <c r="Y4238" s="678">
        <f t="shared" ca="1" si="730"/>
        <v>0</v>
      </c>
      <c r="Z4238" s="678">
        <f t="shared" ca="1" si="730"/>
        <v>0</v>
      </c>
      <c r="AA4238" t="str">
        <f t="shared" si="727"/>
        <v>ASR_CMS_19</v>
      </c>
      <c r="AB4238" s="957">
        <f t="shared" si="728"/>
        <v>45406</v>
      </c>
      <c r="AC4238" t="str">
        <f t="shared" si="729"/>
        <v>Unaudited</v>
      </c>
    </row>
    <row r="4239" spans="1:29" x14ac:dyDescent="0.25">
      <c r="A4239" t="s">
        <v>421</v>
      </c>
      <c r="B4239" t="s">
        <v>1380</v>
      </c>
      <c r="C4239" t="s">
        <v>1381</v>
      </c>
      <c r="D4239">
        <v>1900</v>
      </c>
      <c r="E4239" s="957">
        <v>1</v>
      </c>
      <c r="F4239" t="s">
        <v>442</v>
      </c>
      <c r="G4239" s="957">
        <v>366</v>
      </c>
      <c r="H4239" t="s">
        <v>391</v>
      </c>
      <c r="I4239" t="s">
        <v>488</v>
      </c>
      <c r="J4239" t="s">
        <v>491</v>
      </c>
      <c r="K4239" t="s">
        <v>492</v>
      </c>
      <c r="L4239" s="15" t="s">
        <v>63</v>
      </c>
      <c r="M4239" t="s">
        <v>344</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ASR_CMS_19</v>
      </c>
      <c r="AB4239" s="957">
        <f t="shared" si="728"/>
        <v>45406</v>
      </c>
      <c r="AC4239" t="str">
        <f t="shared" si="729"/>
        <v>Unaudited</v>
      </c>
    </row>
    <row r="4240" spans="1:29" x14ac:dyDescent="0.25">
      <c r="A4240" t="s">
        <v>421</v>
      </c>
      <c r="B4240" t="s">
        <v>1380</v>
      </c>
      <c r="C4240" t="s">
        <v>1381</v>
      </c>
      <c r="D4240">
        <v>1900</v>
      </c>
      <c r="E4240" s="957">
        <v>1</v>
      </c>
      <c r="F4240" t="s">
        <v>442</v>
      </c>
      <c r="G4240" s="957">
        <v>366</v>
      </c>
      <c r="H4240" t="s">
        <v>391</v>
      </c>
      <c r="I4240" t="s">
        <v>488</v>
      </c>
      <c r="J4240" t="s">
        <v>491</v>
      </c>
      <c r="K4240" t="s">
        <v>1014</v>
      </c>
      <c r="L4240" s="15" t="s">
        <v>910</v>
      </c>
      <c r="M4240" t="s">
        <v>911</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ASR_CMS_19</v>
      </c>
      <c r="AB4240" s="957">
        <f t="shared" si="728"/>
        <v>45406</v>
      </c>
      <c r="AC4240" t="str">
        <f t="shared" si="729"/>
        <v>Unaudited</v>
      </c>
    </row>
    <row r="4241" spans="1:29" x14ac:dyDescent="0.25">
      <c r="A4241" t="s">
        <v>421</v>
      </c>
      <c r="B4241" t="s">
        <v>1380</v>
      </c>
      <c r="C4241" t="s">
        <v>1381</v>
      </c>
      <c r="D4241">
        <v>1900</v>
      </c>
      <c r="E4241" s="957">
        <v>1</v>
      </c>
      <c r="F4241" t="s">
        <v>442</v>
      </c>
      <c r="G4241" s="957">
        <v>366</v>
      </c>
      <c r="H4241" t="s">
        <v>391</v>
      </c>
      <c r="I4241" t="s">
        <v>488</v>
      </c>
      <c r="J4241" t="s">
        <v>13</v>
      </c>
      <c r="K4241" t="s">
        <v>493</v>
      </c>
      <c r="L4241" s="15" t="s">
        <v>95</v>
      </c>
      <c r="M4241" t="s">
        <v>147</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ASR_CMS_19</v>
      </c>
      <c r="AB4241" s="957">
        <f t="shared" si="728"/>
        <v>45406</v>
      </c>
      <c r="AC4241" t="str">
        <f t="shared" si="729"/>
        <v>Unaudited</v>
      </c>
    </row>
    <row r="4242" spans="1:29" x14ac:dyDescent="0.25">
      <c r="A4242" t="s">
        <v>421</v>
      </c>
      <c r="B4242" t="s">
        <v>1380</v>
      </c>
      <c r="C4242" t="s">
        <v>1381</v>
      </c>
      <c r="D4242">
        <v>1900</v>
      </c>
      <c r="E4242" s="957">
        <v>1</v>
      </c>
      <c r="F4242" t="s">
        <v>442</v>
      </c>
      <c r="G4242" s="957">
        <v>366</v>
      </c>
      <c r="H4242" t="s">
        <v>391</v>
      </c>
      <c r="I4242" t="s">
        <v>488</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ASR_CMS_19</v>
      </c>
      <c r="AB4242" s="957">
        <f t="shared" si="728"/>
        <v>45406</v>
      </c>
      <c r="AC4242" t="str">
        <f t="shared" si="729"/>
        <v>Unaudited</v>
      </c>
    </row>
    <row r="4243" spans="1:29" x14ac:dyDescent="0.25">
      <c r="A4243" t="s">
        <v>421</v>
      </c>
      <c r="B4243" t="s">
        <v>1380</v>
      </c>
      <c r="C4243" t="s">
        <v>1381</v>
      </c>
      <c r="D4243">
        <v>1900</v>
      </c>
      <c r="E4243" s="957">
        <v>1</v>
      </c>
      <c r="F4243" t="s">
        <v>442</v>
      </c>
      <c r="G4243" s="957">
        <v>366</v>
      </c>
      <c r="H4243" t="s">
        <v>391</v>
      </c>
      <c r="I4243" t="s">
        <v>489</v>
      </c>
      <c r="J4243" t="s">
        <v>445</v>
      </c>
      <c r="K4243" t="s">
        <v>0</v>
      </c>
      <c r="L4243" s="15">
        <v>2.1</v>
      </c>
      <c r="M4243" t="s">
        <v>148</v>
      </c>
      <c r="N4243" s="678">
        <f t="shared" ca="1" si="731"/>
        <v>6187449.6499999985</v>
      </c>
      <c r="O4243" s="678">
        <f t="shared" ca="1" si="730"/>
        <v>1790120.15</v>
      </c>
      <c r="P4243" s="678">
        <f t="shared" ca="1" si="730"/>
        <v>459552.05</v>
      </c>
      <c r="Q4243" s="678">
        <f t="shared" ca="1" si="730"/>
        <v>2298856.4299999997</v>
      </c>
      <c r="R4243" s="678">
        <f t="shared" ca="1" si="730"/>
        <v>204730.00999999998</v>
      </c>
      <c r="S4243" s="678">
        <f t="shared" ca="1" si="730"/>
        <v>0</v>
      </c>
      <c r="T4243" s="678">
        <f t="shared" ca="1" si="730"/>
        <v>159859.87999999998</v>
      </c>
      <c r="U4243" s="678">
        <f t="shared" ca="1" si="730"/>
        <v>0</v>
      </c>
      <c r="V4243" s="678">
        <f t="shared" ca="1" si="730"/>
        <v>0</v>
      </c>
      <c r="W4243" s="678">
        <f t="shared" ca="1" si="725"/>
        <v>1274331.1299999997</v>
      </c>
      <c r="X4243" s="678">
        <f t="shared" ca="1" si="730"/>
        <v>0</v>
      </c>
      <c r="Y4243" s="678">
        <f t="shared" ca="1" si="730"/>
        <v>0</v>
      </c>
      <c r="Z4243" s="678">
        <f t="shared" ca="1" si="730"/>
        <v>0</v>
      </c>
      <c r="AA4243" t="str">
        <f t="shared" si="727"/>
        <v>ASR_CMS_19</v>
      </c>
      <c r="AB4243" s="957">
        <f t="shared" si="728"/>
        <v>45406</v>
      </c>
      <c r="AC4243" t="str">
        <f t="shared" si="729"/>
        <v>Unaudited</v>
      </c>
    </row>
    <row r="4244" spans="1:29" x14ac:dyDescent="0.25">
      <c r="A4244" t="s">
        <v>421</v>
      </c>
      <c r="B4244" t="s">
        <v>1380</v>
      </c>
      <c r="C4244" t="s">
        <v>1381</v>
      </c>
      <c r="D4244">
        <v>1900</v>
      </c>
      <c r="E4244" s="957">
        <v>1</v>
      </c>
      <c r="F4244" t="s">
        <v>442</v>
      </c>
      <c r="G4244" s="957">
        <v>366</v>
      </c>
      <c r="H4244" t="s">
        <v>391</v>
      </c>
      <c r="I4244" t="s">
        <v>489</v>
      </c>
      <c r="J4244" t="s">
        <v>445</v>
      </c>
      <c r="K4244" t="s">
        <v>0</v>
      </c>
      <c r="L4244" s="15">
        <v>2.2000000000000002</v>
      </c>
      <c r="M4244" t="s">
        <v>149</v>
      </c>
      <c r="N4244" s="678">
        <f t="shared" ca="1" si="731"/>
        <v>783227.04499812808</v>
      </c>
      <c r="O4244" s="678">
        <f t="shared" ca="1" si="730"/>
        <v>226599.09891567455</v>
      </c>
      <c r="P4244" s="678">
        <f t="shared" ca="1" si="730"/>
        <v>58171.559286035073</v>
      </c>
      <c r="Q4244" s="678">
        <f t="shared" ca="1" si="730"/>
        <v>290996.55437904794</v>
      </c>
      <c r="R4244" s="678">
        <f t="shared" ca="1" si="730"/>
        <v>25915.375449517756</v>
      </c>
      <c r="S4244" s="678">
        <f t="shared" ca="1" si="730"/>
        <v>0</v>
      </c>
      <c r="T4244" s="678">
        <f t="shared" ca="1" si="730"/>
        <v>20235.571763586853</v>
      </c>
      <c r="U4244" s="678">
        <f t="shared" ca="1" si="730"/>
        <v>0</v>
      </c>
      <c r="V4244" s="678">
        <f t="shared" ca="1" si="730"/>
        <v>0</v>
      </c>
      <c r="W4244" s="678">
        <f t="shared" ca="1" si="725"/>
        <v>161308.88520426594</v>
      </c>
      <c r="X4244" s="678">
        <f t="shared" ca="1" si="730"/>
        <v>0</v>
      </c>
      <c r="Y4244" s="678">
        <f t="shared" ca="1" si="730"/>
        <v>0</v>
      </c>
      <c r="Z4244" s="678">
        <f t="shared" ca="1" si="730"/>
        <v>0</v>
      </c>
      <c r="AA4244" t="str">
        <f t="shared" si="727"/>
        <v>ASR_CMS_19</v>
      </c>
      <c r="AB4244" s="957">
        <f t="shared" si="728"/>
        <v>45406</v>
      </c>
      <c r="AC4244" t="str">
        <f t="shared" si="729"/>
        <v>Unaudited</v>
      </c>
    </row>
    <row r="4245" spans="1:29" x14ac:dyDescent="0.25">
      <c r="A4245" t="s">
        <v>421</v>
      </c>
      <c r="B4245" t="s">
        <v>1380</v>
      </c>
      <c r="C4245" t="s">
        <v>1381</v>
      </c>
      <c r="D4245">
        <v>1900</v>
      </c>
      <c r="E4245" s="957">
        <v>1</v>
      </c>
      <c r="F4245" t="s">
        <v>442</v>
      </c>
      <c r="G4245" s="957">
        <v>366</v>
      </c>
      <c r="H4245" t="s">
        <v>391</v>
      </c>
      <c r="I4245" t="s">
        <v>489</v>
      </c>
      <c r="J4245" t="s">
        <v>445</v>
      </c>
      <c r="K4245" t="s">
        <v>0</v>
      </c>
      <c r="L4245" s="15">
        <v>2.2999999999999998</v>
      </c>
      <c r="M4245" t="s">
        <v>150</v>
      </c>
      <c r="N4245" s="678">
        <f t="shared" ca="1" si="731"/>
        <v>1600385.8299999998</v>
      </c>
      <c r="O4245" s="678">
        <f t="shared" ca="1" si="730"/>
        <v>1025331.6799999998</v>
      </c>
      <c r="P4245" s="678">
        <f t="shared" ca="1" si="730"/>
        <v>49048.33</v>
      </c>
      <c r="Q4245" s="678">
        <f t="shared" ca="1" si="730"/>
        <v>398196.36000000004</v>
      </c>
      <c r="R4245" s="678">
        <f t="shared" ca="1" si="730"/>
        <v>59491.729999999996</v>
      </c>
      <c r="S4245" s="678">
        <f t="shared" ca="1" si="730"/>
        <v>0</v>
      </c>
      <c r="T4245" s="678">
        <f t="shared" ca="1" si="730"/>
        <v>16823.41</v>
      </c>
      <c r="U4245" s="678">
        <f t="shared" ca="1" si="730"/>
        <v>0</v>
      </c>
      <c r="V4245" s="678">
        <f t="shared" ca="1" si="730"/>
        <v>2109.08</v>
      </c>
      <c r="W4245" s="678">
        <f t="shared" ca="1" si="725"/>
        <v>49385.240000000005</v>
      </c>
      <c r="X4245" s="678">
        <f t="shared" ca="1" si="730"/>
        <v>0</v>
      </c>
      <c r="Y4245" s="678">
        <f t="shared" ca="1" si="730"/>
        <v>0</v>
      </c>
      <c r="Z4245" s="678">
        <f t="shared" ca="1" si="730"/>
        <v>0</v>
      </c>
      <c r="AA4245" t="str">
        <f t="shared" si="727"/>
        <v>ASR_CMS_19</v>
      </c>
      <c r="AB4245" s="957">
        <f t="shared" si="728"/>
        <v>45406</v>
      </c>
      <c r="AC4245" t="str">
        <f t="shared" si="729"/>
        <v>Unaudited</v>
      </c>
    </row>
    <row r="4246" spans="1:29" x14ac:dyDescent="0.25">
      <c r="A4246" t="s">
        <v>421</v>
      </c>
      <c r="B4246" t="s">
        <v>1380</v>
      </c>
      <c r="C4246" t="s">
        <v>1381</v>
      </c>
      <c r="D4246">
        <v>1900</v>
      </c>
      <c r="E4246" s="957">
        <v>1</v>
      </c>
      <c r="F4246" t="s">
        <v>442</v>
      </c>
      <c r="G4246" s="957">
        <v>366</v>
      </c>
      <c r="H4246" t="s">
        <v>391</v>
      </c>
      <c r="I4246" t="s">
        <v>489</v>
      </c>
      <c r="J4246" t="s">
        <v>445</v>
      </c>
      <c r="K4246" t="s">
        <v>0</v>
      </c>
      <c r="L4246" s="15">
        <v>2.4</v>
      </c>
      <c r="M4246" t="s">
        <v>151</v>
      </c>
      <c r="N4246" s="678">
        <f t="shared" ca="1" si="731"/>
        <v>5820694.5899999999</v>
      </c>
      <c r="O4246" s="678">
        <f t="shared" ca="1" si="730"/>
        <v>3478790.72</v>
      </c>
      <c r="P4246" s="678">
        <f t="shared" ca="1" si="730"/>
        <v>105604.45000000001</v>
      </c>
      <c r="Q4246" s="678">
        <f t="shared" ca="1" si="730"/>
        <v>1672471.1999999997</v>
      </c>
      <c r="R4246" s="678">
        <f t="shared" ca="1" si="730"/>
        <v>141162.93</v>
      </c>
      <c r="S4246" s="678">
        <f t="shared" ca="1" si="730"/>
        <v>114.4</v>
      </c>
      <c r="T4246" s="678">
        <f t="shared" ca="1" si="730"/>
        <v>110502.54</v>
      </c>
      <c r="U4246" s="678">
        <f t="shared" ca="1" si="730"/>
        <v>0</v>
      </c>
      <c r="V4246" s="678">
        <f t="shared" ca="1" si="730"/>
        <v>11910.71</v>
      </c>
      <c r="W4246" s="678">
        <f t="shared" ca="1" si="725"/>
        <v>300137.64000000007</v>
      </c>
      <c r="X4246" s="678">
        <f t="shared" ca="1" si="730"/>
        <v>0</v>
      </c>
      <c r="Y4246" s="678">
        <f t="shared" ca="1" si="730"/>
        <v>0</v>
      </c>
      <c r="Z4246" s="678">
        <f t="shared" ca="1" si="730"/>
        <v>0</v>
      </c>
      <c r="AA4246" t="str">
        <f t="shared" si="727"/>
        <v>ASR_CMS_19</v>
      </c>
      <c r="AB4246" s="957">
        <f t="shared" si="728"/>
        <v>45406</v>
      </c>
      <c r="AC4246" t="str">
        <f t="shared" si="729"/>
        <v>Unaudited</v>
      </c>
    </row>
    <row r="4247" spans="1:29" x14ac:dyDescent="0.25">
      <c r="A4247" t="s">
        <v>421</v>
      </c>
      <c r="B4247" t="s">
        <v>1380</v>
      </c>
      <c r="C4247" t="s">
        <v>1381</v>
      </c>
      <c r="D4247">
        <v>1900</v>
      </c>
      <c r="E4247" s="957">
        <v>1</v>
      </c>
      <c r="F4247" t="s">
        <v>442</v>
      </c>
      <c r="G4247" s="957">
        <v>366</v>
      </c>
      <c r="H4247" t="s">
        <v>391</v>
      </c>
      <c r="I4247" t="s">
        <v>489</v>
      </c>
      <c r="J4247" t="s">
        <v>445</v>
      </c>
      <c r="K4247" t="s">
        <v>0</v>
      </c>
      <c r="L4247" s="15">
        <v>2.5</v>
      </c>
      <c r="M4247" t="s">
        <v>152</v>
      </c>
      <c r="N4247" s="678">
        <f t="shared" ca="1" si="731"/>
        <v>245583.84214187352</v>
      </c>
      <c r="O4247" s="678">
        <f t="shared" ca="1" si="730"/>
        <v>149055.0837528496</v>
      </c>
      <c r="P4247" s="678">
        <f t="shared" ca="1" si="730"/>
        <v>5117.9867969065126</v>
      </c>
      <c r="Q4247" s="678">
        <f t="shared" ca="1" si="730"/>
        <v>68522.127013707301</v>
      </c>
      <c r="R4247" s="678">
        <f t="shared" ca="1" si="730"/>
        <v>6640.3455574336604</v>
      </c>
      <c r="S4247" s="678">
        <f t="shared" ca="1" si="730"/>
        <v>3.7858853204326817</v>
      </c>
      <c r="T4247" s="678">
        <f t="shared" ca="1" si="730"/>
        <v>4213.648994887636</v>
      </c>
      <c r="U4247" s="678">
        <f t="shared" ca="1" si="730"/>
        <v>0</v>
      </c>
      <c r="V4247" s="678">
        <f t="shared" ca="1" si="730"/>
        <v>463.96256255724569</v>
      </c>
      <c r="W4247" s="678">
        <f t="shared" ca="1" si="725"/>
        <v>11566.901578211136</v>
      </c>
      <c r="X4247" s="678">
        <f t="shared" ca="1" si="730"/>
        <v>0</v>
      </c>
      <c r="Y4247" s="678">
        <f t="shared" ca="1" si="730"/>
        <v>0</v>
      </c>
      <c r="Z4247" s="678">
        <f t="shared" ca="1" si="730"/>
        <v>0</v>
      </c>
      <c r="AA4247" t="str">
        <f t="shared" si="727"/>
        <v>ASR_CMS_19</v>
      </c>
      <c r="AB4247" s="957">
        <f t="shared" si="728"/>
        <v>45406</v>
      </c>
      <c r="AC4247" t="str">
        <f t="shared" si="729"/>
        <v>Unaudited</v>
      </c>
    </row>
    <row r="4248" spans="1:29" x14ac:dyDescent="0.25">
      <c r="A4248" t="s">
        <v>421</v>
      </c>
      <c r="B4248" t="s">
        <v>1380</v>
      </c>
      <c r="C4248" t="s">
        <v>1381</v>
      </c>
      <c r="D4248">
        <v>1900</v>
      </c>
      <c r="E4248" s="957">
        <v>1</v>
      </c>
      <c r="F4248" t="s">
        <v>442</v>
      </c>
      <c r="G4248" s="957">
        <v>366</v>
      </c>
      <c r="H4248" t="s">
        <v>391</v>
      </c>
      <c r="I4248" t="s">
        <v>489</v>
      </c>
      <c r="J4248" t="s">
        <v>445</v>
      </c>
      <c r="K4248" t="s">
        <v>0</v>
      </c>
      <c r="L4248" s="15" t="s">
        <v>97</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ASR_CMS_19</v>
      </c>
      <c r="AB4248" s="957">
        <f t="shared" si="728"/>
        <v>45406</v>
      </c>
      <c r="AC4248" t="str">
        <f t="shared" si="729"/>
        <v>Unaudited</v>
      </c>
    </row>
    <row r="4249" spans="1:29" x14ac:dyDescent="0.25">
      <c r="A4249" t="s">
        <v>421</v>
      </c>
      <c r="B4249" t="s">
        <v>1380</v>
      </c>
      <c r="C4249" t="s">
        <v>1381</v>
      </c>
      <c r="D4249">
        <v>1900</v>
      </c>
      <c r="E4249" s="957">
        <v>1</v>
      </c>
      <c r="F4249" t="s">
        <v>442</v>
      </c>
      <c r="G4249" s="957">
        <v>366</v>
      </c>
      <c r="H4249" t="s">
        <v>391</v>
      </c>
      <c r="I4249" t="s">
        <v>489</v>
      </c>
      <c r="J4249" t="s">
        <v>445</v>
      </c>
      <c r="K4249" t="s">
        <v>0</v>
      </c>
      <c r="L4249" s="15" t="s">
        <v>153</v>
      </c>
      <c r="M4249" t="s">
        <v>452</v>
      </c>
      <c r="N4249" s="678">
        <f t="shared" ca="1" si="731"/>
        <v>-18497.389671797831</v>
      </c>
      <c r="O4249" s="678">
        <f t="shared" ca="1" si="730"/>
        <v>-7689.7709794485118</v>
      </c>
      <c r="P4249" s="678">
        <f t="shared" ca="1" si="730"/>
        <v>-469.23745824643697</v>
      </c>
      <c r="Q4249" s="678">
        <f t="shared" ca="1" si="730"/>
        <v>-5413.9424780682029</v>
      </c>
      <c r="R4249" s="678">
        <f t="shared" ca="1" si="730"/>
        <v>-646.04192919185175</v>
      </c>
      <c r="S4249" s="678">
        <f t="shared" ca="1" si="730"/>
        <v>-15.385390059261038</v>
      </c>
      <c r="T4249" s="678">
        <f t="shared" ca="1" si="730"/>
        <v>-401.22001082615117</v>
      </c>
      <c r="U4249" s="678">
        <f t="shared" ca="1" si="730"/>
        <v>-1.7375826040202259E-2</v>
      </c>
      <c r="V4249" s="678">
        <f t="shared" ca="1" si="730"/>
        <v>-24.741483014555747</v>
      </c>
      <c r="W4249" s="678">
        <f t="shared" ca="1" si="725"/>
        <v>-3837.0325671168225</v>
      </c>
      <c r="X4249" s="678">
        <f t="shared" ca="1" si="730"/>
        <v>0</v>
      </c>
      <c r="Y4249" s="678">
        <f t="shared" ca="1" si="730"/>
        <v>0</v>
      </c>
      <c r="Z4249" s="678">
        <f t="shared" ca="1" si="730"/>
        <v>0</v>
      </c>
      <c r="AA4249" t="str">
        <f t="shared" si="727"/>
        <v>ASR_CMS_19</v>
      </c>
      <c r="AB4249" s="957">
        <f t="shared" si="728"/>
        <v>45406</v>
      </c>
      <c r="AC4249" t="str">
        <f t="shared" si="729"/>
        <v>Unaudited</v>
      </c>
    </row>
    <row r="4250" spans="1:29" x14ac:dyDescent="0.25">
      <c r="A4250" t="s">
        <v>421</v>
      </c>
      <c r="B4250" t="s">
        <v>1380</v>
      </c>
      <c r="C4250" t="s">
        <v>1381</v>
      </c>
      <c r="D4250">
        <v>1900</v>
      </c>
      <c r="E4250" s="957">
        <v>1</v>
      </c>
      <c r="F4250" t="s">
        <v>442</v>
      </c>
      <c r="G4250" s="957">
        <v>366</v>
      </c>
      <c r="H4250" t="s">
        <v>391</v>
      </c>
      <c r="I4250" t="s">
        <v>489</v>
      </c>
      <c r="J4250" t="s">
        <v>445</v>
      </c>
      <c r="K4250" t="s">
        <v>0</v>
      </c>
      <c r="L4250" s="15" t="s">
        <v>912</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ASR_CMS_19</v>
      </c>
      <c r="AB4250" s="957">
        <f t="shared" si="728"/>
        <v>45406</v>
      </c>
      <c r="AC4250" t="str">
        <f t="shared" si="729"/>
        <v>Unaudited</v>
      </c>
    </row>
    <row r="4251" spans="1:29" x14ac:dyDescent="0.25">
      <c r="A4251" t="s">
        <v>421</v>
      </c>
      <c r="B4251" t="s">
        <v>1380</v>
      </c>
      <c r="C4251" t="s">
        <v>1381</v>
      </c>
      <c r="D4251">
        <v>1900</v>
      </c>
      <c r="E4251" s="957">
        <v>1</v>
      </c>
      <c r="F4251" t="s">
        <v>442</v>
      </c>
      <c r="G4251" s="957">
        <v>366</v>
      </c>
      <c r="H4251" t="s">
        <v>391</v>
      </c>
      <c r="I4251" t="s">
        <v>489</v>
      </c>
      <c r="J4251" t="s">
        <v>445</v>
      </c>
      <c r="K4251" t="s">
        <v>53</v>
      </c>
      <c r="L4251" s="15">
        <v>3.1</v>
      </c>
      <c r="M4251" t="s">
        <v>33</v>
      </c>
      <c r="N4251" s="678">
        <f t="shared" ca="1" si="731"/>
        <v>2403784.64</v>
      </c>
      <c r="O4251" s="678">
        <f t="shared" ca="1" si="730"/>
        <v>1525764.7000000002</v>
      </c>
      <c r="P4251" s="678">
        <f t="shared" ca="1" si="730"/>
        <v>84060.49</v>
      </c>
      <c r="Q4251" s="678">
        <f t="shared" ca="1" si="730"/>
        <v>595722.12</v>
      </c>
      <c r="R4251" s="678">
        <f t="shared" ca="1" si="730"/>
        <v>73660.31</v>
      </c>
      <c r="S4251" s="678">
        <f t="shared" ca="1" si="730"/>
        <v>900.16</v>
      </c>
      <c r="T4251" s="678">
        <f t="shared" ca="1" si="730"/>
        <v>58294.649999999994</v>
      </c>
      <c r="U4251" s="678">
        <f t="shared" ca="1" si="730"/>
        <v>0</v>
      </c>
      <c r="V4251" s="678">
        <f t="shared" ca="1" si="730"/>
        <v>7385.06</v>
      </c>
      <c r="W4251" s="678">
        <f t="shared" ca="1" si="725"/>
        <v>57997.15</v>
      </c>
      <c r="X4251" s="678">
        <f t="shared" ca="1" si="730"/>
        <v>0</v>
      </c>
      <c r="Y4251" s="678">
        <f t="shared" ca="1" si="730"/>
        <v>0</v>
      </c>
      <c r="Z4251" s="678">
        <f t="shared" ca="1" si="730"/>
        <v>0</v>
      </c>
      <c r="AA4251" t="str">
        <f t="shared" si="727"/>
        <v>ASR_CMS_19</v>
      </c>
      <c r="AB4251" s="957">
        <f t="shared" si="728"/>
        <v>45406</v>
      </c>
      <c r="AC4251" t="str">
        <f t="shared" si="729"/>
        <v>Unaudited</v>
      </c>
    </row>
    <row r="4252" spans="1:29" x14ac:dyDescent="0.25">
      <c r="A4252" t="s">
        <v>421</v>
      </c>
      <c r="B4252" t="s">
        <v>1380</v>
      </c>
      <c r="C4252" t="s">
        <v>1381</v>
      </c>
      <c r="D4252">
        <v>1900</v>
      </c>
      <c r="E4252" s="957">
        <v>1</v>
      </c>
      <c r="F4252" t="s">
        <v>442</v>
      </c>
      <c r="G4252" s="957">
        <v>366</v>
      </c>
      <c r="H4252" t="s">
        <v>391</v>
      </c>
      <c r="I4252" t="s">
        <v>489</v>
      </c>
      <c r="J4252" t="s">
        <v>445</v>
      </c>
      <c r="K4252" t="s">
        <v>53</v>
      </c>
      <c r="L4252" s="15">
        <v>3.2</v>
      </c>
      <c r="M4252" t="s">
        <v>34</v>
      </c>
      <c r="N4252" s="678">
        <f t="shared" ca="1" si="731"/>
        <v>5407341.6099999994</v>
      </c>
      <c r="O4252" s="678">
        <f t="shared" ca="1" si="730"/>
        <v>2476690.48</v>
      </c>
      <c r="P4252" s="678">
        <f t="shared" ca="1" si="730"/>
        <v>202407.19999999998</v>
      </c>
      <c r="Q4252" s="678">
        <f t="shared" ca="1" si="730"/>
        <v>1739922.24</v>
      </c>
      <c r="R4252" s="678">
        <f t="shared" ca="1" si="730"/>
        <v>162211.93000000002</v>
      </c>
      <c r="S4252" s="678">
        <f t="shared" ca="1" si="730"/>
        <v>2547.09</v>
      </c>
      <c r="T4252" s="678">
        <f t="shared" ca="1" si="730"/>
        <v>64568.999999999993</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11486.51</v>
      </c>
      <c r="W4252" s="678">
        <f t="shared" ca="1" si="725"/>
        <v>747507.15999999992</v>
      </c>
      <c r="X4252" s="678">
        <f t="shared" ca="1" si="732"/>
        <v>0</v>
      </c>
      <c r="Y4252" s="678">
        <f t="shared" ca="1" si="732"/>
        <v>0</v>
      </c>
      <c r="Z4252" s="678">
        <f t="shared" ca="1" si="732"/>
        <v>0</v>
      </c>
      <c r="AA4252" t="str">
        <f t="shared" si="727"/>
        <v>ASR_CMS_19</v>
      </c>
      <c r="AB4252" s="957">
        <f t="shared" si="728"/>
        <v>45406</v>
      </c>
      <c r="AC4252" t="str">
        <f t="shared" si="729"/>
        <v>Unaudited</v>
      </c>
    </row>
    <row r="4253" spans="1:29" x14ac:dyDescent="0.25">
      <c r="A4253" t="s">
        <v>421</v>
      </c>
      <c r="B4253" t="s">
        <v>1380</v>
      </c>
      <c r="C4253" t="s">
        <v>1381</v>
      </c>
      <c r="D4253">
        <v>1900</v>
      </c>
      <c r="E4253" s="957">
        <v>1</v>
      </c>
      <c r="F4253" t="s">
        <v>442</v>
      </c>
      <c r="G4253" s="957">
        <v>366</v>
      </c>
      <c r="H4253" t="s">
        <v>391</v>
      </c>
      <c r="I4253" t="s">
        <v>489</v>
      </c>
      <c r="J4253" t="s">
        <v>445</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ASR_CMS_19</v>
      </c>
      <c r="AB4253" s="957">
        <f t="shared" si="728"/>
        <v>45406</v>
      </c>
      <c r="AC4253" t="str">
        <f t="shared" si="729"/>
        <v>Unaudited</v>
      </c>
    </row>
    <row r="4254" spans="1:29" x14ac:dyDescent="0.25">
      <c r="A4254" t="s">
        <v>421</v>
      </c>
      <c r="B4254" t="s">
        <v>1380</v>
      </c>
      <c r="C4254" t="s">
        <v>1381</v>
      </c>
      <c r="D4254">
        <v>1900</v>
      </c>
      <c r="E4254" s="957">
        <v>1</v>
      </c>
      <c r="F4254" t="s">
        <v>442</v>
      </c>
      <c r="G4254" s="957">
        <v>366</v>
      </c>
      <c r="H4254" t="s">
        <v>391</v>
      </c>
      <c r="I4254" t="s">
        <v>489</v>
      </c>
      <c r="J4254" t="s">
        <v>445</v>
      </c>
      <c r="K4254" t="s">
        <v>53</v>
      </c>
      <c r="L4254" s="15" t="s">
        <v>44</v>
      </c>
      <c r="M4254" t="s">
        <v>154</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ASR_CMS_19</v>
      </c>
      <c r="AB4254" s="957">
        <f t="shared" si="728"/>
        <v>45406</v>
      </c>
      <c r="AC4254" t="str">
        <f t="shared" si="729"/>
        <v>Unaudited</v>
      </c>
    </row>
    <row r="4255" spans="1:29" x14ac:dyDescent="0.25">
      <c r="A4255" t="s">
        <v>421</v>
      </c>
      <c r="B4255" t="s">
        <v>1380</v>
      </c>
      <c r="C4255" t="s">
        <v>1381</v>
      </c>
      <c r="D4255">
        <v>1900</v>
      </c>
      <c r="E4255" s="957">
        <v>1</v>
      </c>
      <c r="F4255" t="s">
        <v>442</v>
      </c>
      <c r="G4255" s="957">
        <v>366</v>
      </c>
      <c r="H4255" t="s">
        <v>391</v>
      </c>
      <c r="I4255" t="s">
        <v>489</v>
      </c>
      <c r="J4255" t="s">
        <v>445</v>
      </c>
      <c r="K4255" t="s">
        <v>53</v>
      </c>
      <c r="L4255" s="15" t="s">
        <v>41</v>
      </c>
      <c r="M4255" t="s">
        <v>52</v>
      </c>
      <c r="N4255" s="678">
        <f t="shared" ca="1" si="731"/>
        <v>157285.22805844256</v>
      </c>
      <c r="O4255" s="678">
        <f t="shared" ca="1" si="733"/>
        <v>96592.938251871979</v>
      </c>
      <c r="P4255" s="678">
        <f t="shared" ca="1" si="733"/>
        <v>6721.2863333776622</v>
      </c>
      <c r="Q4255" s="678">
        <f t="shared" ca="1" si="733"/>
        <v>42614.61546231727</v>
      </c>
      <c r="R4255" s="678">
        <f t="shared" ca="1" si="733"/>
        <v>5017.8999288550431</v>
      </c>
      <c r="S4255" s="678">
        <f t="shared" ca="1" si="733"/>
        <v>72.156094269556718</v>
      </c>
      <c r="T4255" s="678">
        <f t="shared" ca="1" si="733"/>
        <v>3321.3741369440131</v>
      </c>
      <c r="U4255" s="678">
        <f t="shared" ca="1" si="733"/>
        <v>0</v>
      </c>
      <c r="V4255" s="678">
        <f t="shared" ca="1" si="733"/>
        <v>718.72894562915542</v>
      </c>
      <c r="W4255" s="678">
        <f t="shared" ca="1" si="725"/>
        <v>2226.2289051778716</v>
      </c>
      <c r="X4255" s="678">
        <f t="shared" ca="1" si="734"/>
        <v>0</v>
      </c>
      <c r="Y4255" s="678">
        <f t="shared" ca="1" si="734"/>
        <v>0</v>
      </c>
      <c r="Z4255" s="678">
        <f t="shared" ca="1" si="734"/>
        <v>0</v>
      </c>
      <c r="AA4255" t="str">
        <f t="shared" si="727"/>
        <v>ASR_CMS_19</v>
      </c>
      <c r="AB4255" s="957">
        <f t="shared" si="728"/>
        <v>45406</v>
      </c>
      <c r="AC4255" t="str">
        <f t="shared" si="729"/>
        <v>Unaudited</v>
      </c>
    </row>
    <row r="4256" spans="1:29" x14ac:dyDescent="0.25">
      <c r="A4256" t="s">
        <v>421</v>
      </c>
      <c r="B4256" t="s">
        <v>1380</v>
      </c>
      <c r="C4256" t="s">
        <v>1381</v>
      </c>
      <c r="D4256">
        <v>1900</v>
      </c>
      <c r="E4256" s="957">
        <v>1</v>
      </c>
      <c r="F4256" t="s">
        <v>442</v>
      </c>
      <c r="G4256" s="957">
        <v>366</v>
      </c>
      <c r="H4256" t="s">
        <v>391</v>
      </c>
      <c r="I4256" t="s">
        <v>489</v>
      </c>
      <c r="J4256" t="s">
        <v>445</v>
      </c>
      <c r="K4256" t="s">
        <v>53</v>
      </c>
      <c r="L4256" s="15" t="s">
        <v>42</v>
      </c>
      <c r="M4256" t="s">
        <v>155</v>
      </c>
      <c r="N4256" s="678">
        <f t="shared" ca="1" si="731"/>
        <v>336519.67939778371</v>
      </c>
      <c r="O4256" s="678">
        <f t="shared" ca="1" si="733"/>
        <v>172435.33187002075</v>
      </c>
      <c r="P4256" s="678">
        <f t="shared" ca="1" si="733"/>
        <v>12341.712517362461</v>
      </c>
      <c r="Q4256" s="678">
        <f t="shared" ca="1" si="733"/>
        <v>100625.13937931022</v>
      </c>
      <c r="R4256" s="678">
        <f t="shared" ca="1" si="733"/>
        <v>10159.63775602938</v>
      </c>
      <c r="S4256" s="678">
        <f t="shared" ca="1" si="733"/>
        <v>148.51576621250985</v>
      </c>
      <c r="T4256" s="678">
        <f t="shared" ca="1" si="733"/>
        <v>5293.2595893583675</v>
      </c>
      <c r="U4256" s="678">
        <f t="shared" ca="1" si="733"/>
        <v>0</v>
      </c>
      <c r="V4256" s="678">
        <f t="shared" ca="1" si="733"/>
        <v>813.0323237894014</v>
      </c>
      <c r="W4256" s="678">
        <f t="shared" ca="1" si="725"/>
        <v>34703.050195700649</v>
      </c>
      <c r="X4256" s="678">
        <f t="shared" ca="1" si="734"/>
        <v>0</v>
      </c>
      <c r="Y4256" s="678">
        <f t="shared" ca="1" si="734"/>
        <v>0</v>
      </c>
      <c r="Z4256" s="678">
        <f t="shared" ca="1" si="734"/>
        <v>0</v>
      </c>
      <c r="AA4256" t="str">
        <f t="shared" si="727"/>
        <v>ASR_CMS_19</v>
      </c>
      <c r="AB4256" s="957">
        <f t="shared" si="728"/>
        <v>45406</v>
      </c>
      <c r="AC4256" t="str">
        <f t="shared" si="729"/>
        <v>Unaudited</v>
      </c>
    </row>
    <row r="4257" spans="1:29" x14ac:dyDescent="0.25">
      <c r="A4257" t="s">
        <v>421</v>
      </c>
      <c r="B4257" t="s">
        <v>1380</v>
      </c>
      <c r="C4257" t="s">
        <v>1381</v>
      </c>
      <c r="D4257">
        <v>1900</v>
      </c>
      <c r="E4257" s="957">
        <v>1</v>
      </c>
      <c r="F4257" t="s">
        <v>442</v>
      </c>
      <c r="G4257" s="957">
        <v>366</v>
      </c>
      <c r="H4257" t="s">
        <v>391</v>
      </c>
      <c r="I4257" t="s">
        <v>489</v>
      </c>
      <c r="J4257" t="s">
        <v>445</v>
      </c>
      <c r="K4257" t="s">
        <v>53</v>
      </c>
      <c r="L4257" s="15" t="s">
        <v>43</v>
      </c>
      <c r="M4257" t="s">
        <v>463</v>
      </c>
      <c r="N4257" s="678">
        <f t="shared" ca="1" si="731"/>
        <v>239029.80015842378</v>
      </c>
      <c r="O4257" s="678">
        <f t="shared" ca="1" si="733"/>
        <v>99369.935601457983</v>
      </c>
      <c r="P4257" s="678">
        <f t="shared" ca="1" si="733"/>
        <v>6063.6521077620309</v>
      </c>
      <c r="Q4257" s="678">
        <f t="shared" ca="1" si="733"/>
        <v>69960.876186486596</v>
      </c>
      <c r="R4257" s="678">
        <f t="shared" ca="1" si="733"/>
        <v>8348.3819051578594</v>
      </c>
      <c r="S4257" s="678">
        <f t="shared" ca="1" si="733"/>
        <v>198.81544242059152</v>
      </c>
      <c r="T4257" s="678">
        <f t="shared" ca="1" si="733"/>
        <v>5184.7066374752058</v>
      </c>
      <c r="U4257" s="678">
        <f t="shared" ca="1" si="733"/>
        <v>0.22453655892374369</v>
      </c>
      <c r="V4257" s="678">
        <f t="shared" ca="1" si="733"/>
        <v>319.71817891737675</v>
      </c>
      <c r="W4257" s="678">
        <f t="shared" ca="1" si="725"/>
        <v>49583.489562187242</v>
      </c>
      <c r="X4257" s="678">
        <f t="shared" ca="1" si="734"/>
        <v>0</v>
      </c>
      <c r="Y4257" s="678">
        <f t="shared" ca="1" si="734"/>
        <v>0</v>
      </c>
      <c r="Z4257" s="678">
        <f t="shared" ca="1" si="734"/>
        <v>0</v>
      </c>
      <c r="AA4257" t="str">
        <f t="shared" si="727"/>
        <v>ASR_CMS_19</v>
      </c>
      <c r="AB4257" s="957">
        <f t="shared" si="728"/>
        <v>45406</v>
      </c>
      <c r="AC4257" t="str">
        <f t="shared" si="729"/>
        <v>Unaudited</v>
      </c>
    </row>
    <row r="4258" spans="1:29" x14ac:dyDescent="0.25">
      <c r="A4258" t="s">
        <v>421</v>
      </c>
      <c r="B4258" t="s">
        <v>1380</v>
      </c>
      <c r="C4258" t="s">
        <v>1381</v>
      </c>
      <c r="D4258">
        <v>1900</v>
      </c>
      <c r="E4258" s="957">
        <v>1</v>
      </c>
      <c r="F4258" t="s">
        <v>442</v>
      </c>
      <c r="G4258" s="957">
        <v>366</v>
      </c>
      <c r="H4258" t="s">
        <v>391</v>
      </c>
      <c r="I4258" t="s">
        <v>489</v>
      </c>
      <c r="J4258" t="s">
        <v>445</v>
      </c>
      <c r="K4258" t="s">
        <v>915</v>
      </c>
      <c r="L4258" s="15" t="s">
        <v>916</v>
      </c>
      <c r="M4258" t="s">
        <v>915</v>
      </c>
      <c r="N4258" s="678">
        <f t="shared" ca="1" si="731"/>
        <v>9135.26</v>
      </c>
      <c r="O4258" s="678">
        <f t="shared" ca="1" si="733"/>
        <v>0</v>
      </c>
      <c r="P4258" s="678">
        <f t="shared" ca="1" si="733"/>
        <v>0</v>
      </c>
      <c r="Q4258" s="678">
        <f t="shared" ca="1" si="733"/>
        <v>0</v>
      </c>
      <c r="R4258" s="678">
        <f t="shared" ca="1" si="733"/>
        <v>9135.26</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ASR_CMS_19</v>
      </c>
      <c r="AB4258" s="957">
        <f t="shared" si="728"/>
        <v>45406</v>
      </c>
      <c r="AC4258" t="str">
        <f t="shared" si="729"/>
        <v>Unaudited</v>
      </c>
    </row>
    <row r="4259" spans="1:29" x14ac:dyDescent="0.25">
      <c r="A4259" t="s">
        <v>421</v>
      </c>
      <c r="B4259" t="s">
        <v>1380</v>
      </c>
      <c r="C4259" t="s">
        <v>1381</v>
      </c>
      <c r="D4259">
        <v>1900</v>
      </c>
      <c r="E4259" s="957">
        <v>1</v>
      </c>
      <c r="F4259" t="s">
        <v>442</v>
      </c>
      <c r="G4259" s="957">
        <v>366</v>
      </c>
      <c r="H4259" t="s">
        <v>391</v>
      </c>
      <c r="I4259" t="s">
        <v>489</v>
      </c>
      <c r="J4259" t="s">
        <v>445</v>
      </c>
      <c r="K4259" t="s">
        <v>915</v>
      </c>
      <c r="L4259" s="15" t="s">
        <v>917</v>
      </c>
      <c r="M4259" t="s">
        <v>920</v>
      </c>
      <c r="N4259" s="678">
        <f t="shared" ca="1" si="731"/>
        <v>298.35301402935386</v>
      </c>
      <c r="O4259" s="678">
        <f t="shared" ca="1" si="733"/>
        <v>0</v>
      </c>
      <c r="P4259" s="678">
        <f t="shared" ca="1" si="733"/>
        <v>0</v>
      </c>
      <c r="Q4259" s="678">
        <f t="shared" ca="1" si="733"/>
        <v>0</v>
      </c>
      <c r="R4259" s="678">
        <f t="shared" ca="1" si="733"/>
        <v>298.35301402935386</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ASR_CMS_19</v>
      </c>
      <c r="AB4259" s="957">
        <f t="shared" si="728"/>
        <v>45406</v>
      </c>
      <c r="AC4259" t="str">
        <f t="shared" si="729"/>
        <v>Unaudited</v>
      </c>
    </row>
    <row r="4260" spans="1:29" x14ac:dyDescent="0.25">
      <c r="A4260" t="s">
        <v>421</v>
      </c>
      <c r="B4260" t="s">
        <v>1380</v>
      </c>
      <c r="C4260" t="s">
        <v>1381</v>
      </c>
      <c r="D4260">
        <v>1900</v>
      </c>
      <c r="E4260" s="957">
        <v>1</v>
      </c>
      <c r="F4260" t="s">
        <v>442</v>
      </c>
      <c r="G4260" s="957">
        <v>366</v>
      </c>
      <c r="H4260" t="s">
        <v>391</v>
      </c>
      <c r="I4260" t="s">
        <v>489</v>
      </c>
      <c r="J4260" t="s">
        <v>445</v>
      </c>
      <c r="K4260" t="s">
        <v>915</v>
      </c>
      <c r="L4260" s="15" t="s">
        <v>918</v>
      </c>
      <c r="M4260" t="s">
        <v>921</v>
      </c>
      <c r="N4260" s="678">
        <f t="shared" ca="1" si="731"/>
        <v>-39.195100517941974</v>
      </c>
      <c r="O4260" s="678">
        <f t="shared" ca="1" si="733"/>
        <v>-16.294263777065318</v>
      </c>
      <c r="P4260" s="678">
        <f t="shared" ca="1" si="733"/>
        <v>-0.99429214981581382</v>
      </c>
      <c r="Q4260" s="678">
        <f t="shared" ca="1" si="733"/>
        <v>-11.47189000131036</v>
      </c>
      <c r="R4260" s="678">
        <f t="shared" ca="1" si="733"/>
        <v>-1.3689325252247158</v>
      </c>
      <c r="S4260" s="678">
        <f t="shared" ca="1" si="733"/>
        <v>-3.260091940431456E-2</v>
      </c>
      <c r="T4260" s="678">
        <f t="shared" ca="1" si="733"/>
        <v>-0.85016637121059835</v>
      </c>
      <c r="U4260" s="678">
        <f t="shared" ca="1" si="733"/>
        <v>-3.6818559824490502E-5</v>
      </c>
      <c r="V4260" s="678">
        <f t="shared" ca="1" si="733"/>
        <v>-5.2426041237429007E-2</v>
      </c>
      <c r="W4260" s="678">
        <f t="shared" ca="1" si="725"/>
        <v>-8.1304919141136054</v>
      </c>
      <c r="X4260" s="678">
        <f t="shared" ca="1" si="734"/>
        <v>0</v>
      </c>
      <c r="Y4260" s="678">
        <f t="shared" ca="1" si="734"/>
        <v>0</v>
      </c>
      <c r="Z4260" s="678">
        <f t="shared" ca="1" si="734"/>
        <v>0</v>
      </c>
      <c r="AA4260" t="str">
        <f t="shared" si="727"/>
        <v>ASR_CMS_19</v>
      </c>
      <c r="AB4260" s="957">
        <f t="shared" si="728"/>
        <v>45406</v>
      </c>
      <c r="AC4260" t="str">
        <f t="shared" si="729"/>
        <v>Unaudited</v>
      </c>
    </row>
    <row r="4261" spans="1:29" x14ac:dyDescent="0.25">
      <c r="A4261" t="s">
        <v>421</v>
      </c>
      <c r="B4261" t="s">
        <v>1380</v>
      </c>
      <c r="C4261" t="s">
        <v>1381</v>
      </c>
      <c r="D4261">
        <v>1900</v>
      </c>
      <c r="E4261" s="957">
        <v>1</v>
      </c>
      <c r="F4261" t="s">
        <v>442</v>
      </c>
      <c r="G4261" s="957">
        <v>366</v>
      </c>
      <c r="H4261" t="s">
        <v>391</v>
      </c>
      <c r="I4261" t="s">
        <v>489</v>
      </c>
      <c r="J4261" t="s">
        <v>445</v>
      </c>
      <c r="K4261" t="s">
        <v>446</v>
      </c>
      <c r="L4261" s="15">
        <v>5.0999999999999996</v>
      </c>
      <c r="M4261" t="s">
        <v>37</v>
      </c>
      <c r="N4261" s="678">
        <f t="shared" ca="1" si="731"/>
        <v>2001817.7899999996</v>
      </c>
      <c r="O4261" s="678">
        <f t="shared" ca="1" si="733"/>
        <v>874314.02999999991</v>
      </c>
      <c r="P4261" s="678">
        <f t="shared" ca="1" si="733"/>
        <v>354596.08</v>
      </c>
      <c r="Q4261" s="678">
        <f t="shared" ca="1" si="733"/>
        <v>351965.38999999996</v>
      </c>
      <c r="R4261" s="678">
        <f t="shared" ca="1" si="733"/>
        <v>244912.91000000003</v>
      </c>
      <c r="S4261" s="678">
        <f t="shared" ca="1" si="733"/>
        <v>932.25</v>
      </c>
      <c r="T4261" s="678">
        <f t="shared" ca="1" si="733"/>
        <v>150457.92000000001</v>
      </c>
      <c r="U4261" s="678">
        <f t="shared" ca="1" si="733"/>
        <v>0</v>
      </c>
      <c r="V4261" s="678">
        <f t="shared" ca="1" si="733"/>
        <v>10136.24</v>
      </c>
      <c r="W4261" s="678">
        <f t="shared" ca="1" si="725"/>
        <v>14502.969999999998</v>
      </c>
      <c r="X4261" s="678">
        <f t="shared" ca="1" si="734"/>
        <v>0</v>
      </c>
      <c r="Y4261" s="678">
        <f t="shared" ca="1" si="734"/>
        <v>0</v>
      </c>
      <c r="Z4261" s="678">
        <f t="shared" ca="1" si="734"/>
        <v>0</v>
      </c>
      <c r="AA4261" t="str">
        <f t="shared" si="727"/>
        <v>ASR_CMS_19</v>
      </c>
      <c r="AB4261" s="957">
        <f t="shared" si="728"/>
        <v>45406</v>
      </c>
      <c r="AC4261" t="str">
        <f t="shared" si="729"/>
        <v>Unaudited</v>
      </c>
    </row>
    <row r="4262" spans="1:29" x14ac:dyDescent="0.25">
      <c r="A4262" t="s">
        <v>421</v>
      </c>
      <c r="B4262" t="s">
        <v>1380</v>
      </c>
      <c r="C4262" t="s">
        <v>1381</v>
      </c>
      <c r="D4262">
        <v>1900</v>
      </c>
      <c r="E4262" s="957">
        <v>1</v>
      </c>
      <c r="F4262" t="s">
        <v>442</v>
      </c>
      <c r="G4262" s="957">
        <v>366</v>
      </c>
      <c r="H4262" t="s">
        <v>391</v>
      </c>
      <c r="I4262" t="s">
        <v>489</v>
      </c>
      <c r="J4262" t="s">
        <v>445</v>
      </c>
      <c r="K4262" t="s">
        <v>446</v>
      </c>
      <c r="L4262" s="15">
        <v>5.2</v>
      </c>
      <c r="M4262" t="s">
        <v>304</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ASR_CMS_19</v>
      </c>
      <c r="AB4262" s="957">
        <f t="shared" si="728"/>
        <v>45406</v>
      </c>
      <c r="AC4262" t="str">
        <f t="shared" si="729"/>
        <v>Unaudited</v>
      </c>
    </row>
    <row r="4263" spans="1:29" x14ac:dyDescent="0.25">
      <c r="A4263" t="s">
        <v>421</v>
      </c>
      <c r="B4263" t="s">
        <v>1380</v>
      </c>
      <c r="C4263" t="s">
        <v>1381</v>
      </c>
      <c r="D4263">
        <v>1900</v>
      </c>
      <c r="E4263" s="957">
        <v>1</v>
      </c>
      <c r="F4263" t="s">
        <v>442</v>
      </c>
      <c r="G4263" s="957">
        <v>366</v>
      </c>
      <c r="H4263" t="s">
        <v>391</v>
      </c>
      <c r="I4263" t="s">
        <v>489</v>
      </c>
      <c r="J4263" t="s">
        <v>445</v>
      </c>
      <c r="K4263" t="s">
        <v>446</v>
      </c>
      <c r="L4263" s="15">
        <v>5.3</v>
      </c>
      <c r="M4263" t="s">
        <v>305</v>
      </c>
      <c r="N4263" s="678">
        <f t="shared" ca="1" si="735"/>
        <v>37947.914065703299</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16574.132692106177</v>
      </c>
      <c r="P4263" s="678">
        <f t="shared" ca="1" si="736"/>
        <v>6721.9812108250135</v>
      </c>
      <c r="Q4263" s="678">
        <f t="shared" ca="1" si="736"/>
        <v>6672.1119377312307</v>
      </c>
      <c r="R4263" s="678">
        <f t="shared" ca="1" si="736"/>
        <v>4642.7472613585505</v>
      </c>
      <c r="S4263" s="678">
        <f t="shared" ca="1" si="736"/>
        <v>17.672409079625524</v>
      </c>
      <c r="T4263" s="678">
        <f t="shared" ca="1" si="736"/>
        <v>2852.1897683127609</v>
      </c>
      <c r="U4263" s="678">
        <f t="shared" ca="1" si="736"/>
        <v>0</v>
      </c>
      <c r="V4263" s="678">
        <f t="shared" ca="1" si="736"/>
        <v>192.14993811666764</v>
      </c>
      <c r="W4263" s="678">
        <f t="shared" ca="1" si="725"/>
        <v>274.92884817327609</v>
      </c>
      <c r="X4263" s="678">
        <f t="shared" ca="1" si="734"/>
        <v>0</v>
      </c>
      <c r="Y4263" s="678">
        <f t="shared" ca="1" si="734"/>
        <v>0</v>
      </c>
      <c r="Z4263" s="678">
        <f t="shared" ca="1" si="734"/>
        <v>0</v>
      </c>
      <c r="AA4263" t="str">
        <f t="shared" si="727"/>
        <v>ASR_CMS_19</v>
      </c>
      <c r="AB4263" s="957">
        <f t="shared" si="728"/>
        <v>45406</v>
      </c>
      <c r="AC4263" t="str">
        <f t="shared" si="729"/>
        <v>Unaudited</v>
      </c>
    </row>
    <row r="4264" spans="1:29" x14ac:dyDescent="0.25">
      <c r="A4264" t="s">
        <v>421</v>
      </c>
      <c r="B4264" t="s">
        <v>1380</v>
      </c>
      <c r="C4264" t="s">
        <v>1381</v>
      </c>
      <c r="D4264">
        <v>1900</v>
      </c>
      <c r="E4264" s="957">
        <v>1</v>
      </c>
      <c r="F4264" t="s">
        <v>442</v>
      </c>
      <c r="G4264" s="957">
        <v>366</v>
      </c>
      <c r="H4264" t="s">
        <v>391</v>
      </c>
      <c r="I4264" t="s">
        <v>489</v>
      </c>
      <c r="J4264" t="s">
        <v>445</v>
      </c>
      <c r="K4264" t="s">
        <v>446</v>
      </c>
      <c r="L4264" s="15" t="s">
        <v>82</v>
      </c>
      <c r="M4264" t="s">
        <v>454</v>
      </c>
      <c r="N4264" s="678">
        <f t="shared" ca="1" si="735"/>
        <v>-2873.6163990097498</v>
      </c>
      <c r="O4264" s="678">
        <f t="shared" ca="1" si="736"/>
        <v>-1194.6254246275373</v>
      </c>
      <c r="P4264" s="678">
        <f t="shared" ca="1" si="736"/>
        <v>-72.897229229185442</v>
      </c>
      <c r="Q4264" s="678">
        <f t="shared" ca="1" si="736"/>
        <v>-841.06969493064514</v>
      </c>
      <c r="R4264" s="678">
        <f t="shared" ca="1" si="736"/>
        <v>-100.36425220603371</v>
      </c>
      <c r="S4264" s="678">
        <f t="shared" ca="1" si="736"/>
        <v>-2.390159366478708</v>
      </c>
      <c r="T4264" s="678">
        <f t="shared" ca="1" si="736"/>
        <v>-62.330546265063212</v>
      </c>
      <c r="U4264" s="678">
        <f t="shared" ca="1" si="736"/>
        <v>-2.6993786443064547E-3</v>
      </c>
      <c r="V4264" s="678">
        <f t="shared" ca="1" si="736"/>
        <v>-3.843652136217246</v>
      </c>
      <c r="W4264" s="678">
        <f t="shared" ca="1" si="725"/>
        <v>-596.09274086994481</v>
      </c>
      <c r="X4264" s="678">
        <f t="shared" ca="1" si="734"/>
        <v>0</v>
      </c>
      <c r="Y4264" s="678">
        <f t="shared" ca="1" si="734"/>
        <v>0</v>
      </c>
      <c r="Z4264" s="678">
        <f t="shared" ca="1" si="734"/>
        <v>0</v>
      </c>
      <c r="AA4264" t="str">
        <f t="shared" si="727"/>
        <v>ASR_CMS_19</v>
      </c>
      <c r="AB4264" s="957">
        <f t="shared" si="728"/>
        <v>45406</v>
      </c>
      <c r="AC4264" t="str">
        <f t="shared" si="729"/>
        <v>Unaudited</v>
      </c>
    </row>
    <row r="4265" spans="1:29" x14ac:dyDescent="0.25">
      <c r="A4265" t="s">
        <v>421</v>
      </c>
      <c r="B4265" t="s">
        <v>1380</v>
      </c>
      <c r="C4265" t="s">
        <v>1381</v>
      </c>
      <c r="D4265">
        <v>1900</v>
      </c>
      <c r="E4265" s="957">
        <v>1</v>
      </c>
      <c r="F4265" t="s">
        <v>442</v>
      </c>
      <c r="G4265" s="957">
        <v>366</v>
      </c>
      <c r="H4265" t="s">
        <v>391</v>
      </c>
      <c r="I4265" t="s">
        <v>489</v>
      </c>
      <c r="J4265" t="s">
        <v>445</v>
      </c>
      <c r="K4265" t="s">
        <v>447</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ASR_CMS_19</v>
      </c>
      <c r="AB4265" s="957">
        <f t="shared" si="728"/>
        <v>45406</v>
      </c>
      <c r="AC4265" t="str">
        <f t="shared" si="729"/>
        <v>Unaudited</v>
      </c>
    </row>
    <row r="4266" spans="1:29" x14ac:dyDescent="0.25">
      <c r="A4266" t="s">
        <v>421</v>
      </c>
      <c r="B4266" t="s">
        <v>1380</v>
      </c>
      <c r="C4266" t="s">
        <v>1381</v>
      </c>
      <c r="D4266">
        <v>1900</v>
      </c>
      <c r="E4266" s="957">
        <v>1</v>
      </c>
      <c r="F4266" t="s">
        <v>442</v>
      </c>
      <c r="G4266" s="957">
        <v>366</v>
      </c>
      <c r="H4266" t="s">
        <v>391</v>
      </c>
      <c r="I4266" t="s">
        <v>489</v>
      </c>
      <c r="J4266" t="s">
        <v>445</v>
      </c>
      <c r="K4266" t="s">
        <v>447</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ASR_CMS_19</v>
      </c>
      <c r="AB4266" s="957">
        <f t="shared" si="728"/>
        <v>45406</v>
      </c>
      <c r="AC4266" t="str">
        <f t="shared" si="729"/>
        <v>Unaudited</v>
      </c>
    </row>
    <row r="4267" spans="1:29" x14ac:dyDescent="0.25">
      <c r="A4267" t="s">
        <v>421</v>
      </c>
      <c r="B4267" t="s">
        <v>1380</v>
      </c>
      <c r="C4267" t="s">
        <v>1381</v>
      </c>
      <c r="D4267">
        <v>1900</v>
      </c>
      <c r="E4267" s="957">
        <v>1</v>
      </c>
      <c r="F4267" t="s">
        <v>442</v>
      </c>
      <c r="G4267" s="957">
        <v>366</v>
      </c>
      <c r="H4267" t="s">
        <v>391</v>
      </c>
      <c r="I4267" t="s">
        <v>489</v>
      </c>
      <c r="J4267" t="s">
        <v>445</v>
      </c>
      <c r="K4267" t="s">
        <v>447</v>
      </c>
      <c r="L4267" s="15">
        <v>6.3</v>
      </c>
      <c r="M4267" t="s">
        <v>185</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ASR_CMS_19</v>
      </c>
      <c r="AB4267" s="957">
        <f t="shared" si="728"/>
        <v>45406</v>
      </c>
      <c r="AC4267" t="str">
        <f t="shared" si="729"/>
        <v>Unaudited</v>
      </c>
    </row>
    <row r="4268" spans="1:29" x14ac:dyDescent="0.25">
      <c r="A4268" t="s">
        <v>421</v>
      </c>
      <c r="B4268" t="s">
        <v>1380</v>
      </c>
      <c r="C4268" t="s">
        <v>1381</v>
      </c>
      <c r="D4268">
        <v>1900</v>
      </c>
      <c r="E4268" s="957">
        <v>1</v>
      </c>
      <c r="F4268" t="s">
        <v>442</v>
      </c>
      <c r="G4268" s="957">
        <v>366</v>
      </c>
      <c r="H4268" t="s">
        <v>391</v>
      </c>
      <c r="I4268" t="s">
        <v>489</v>
      </c>
      <c r="J4268" t="s">
        <v>445</v>
      </c>
      <c r="K4268" t="s">
        <v>447</v>
      </c>
      <c r="L4268" s="15" t="s">
        <v>87</v>
      </c>
      <c r="M4268" t="s">
        <v>455</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ASR_CMS_19</v>
      </c>
      <c r="AB4268" s="957">
        <f t="shared" si="728"/>
        <v>45406</v>
      </c>
      <c r="AC4268" t="str">
        <f t="shared" si="729"/>
        <v>Unaudited</v>
      </c>
    </row>
    <row r="4269" spans="1:29" x14ac:dyDescent="0.25">
      <c r="A4269" t="s">
        <v>421</v>
      </c>
      <c r="B4269" t="s">
        <v>1380</v>
      </c>
      <c r="C4269" t="s">
        <v>1381</v>
      </c>
      <c r="D4269">
        <v>1900</v>
      </c>
      <c r="E4269" s="957">
        <v>1</v>
      </c>
      <c r="F4269" t="s">
        <v>442</v>
      </c>
      <c r="G4269" s="957">
        <v>366</v>
      </c>
      <c r="H4269" t="s">
        <v>391</v>
      </c>
      <c r="I4269" t="s">
        <v>489</v>
      </c>
      <c r="J4269" t="s">
        <v>445</v>
      </c>
      <c r="K4269" t="s">
        <v>448</v>
      </c>
      <c r="L4269" s="15">
        <v>7.1</v>
      </c>
      <c r="M4269" t="s">
        <v>20</v>
      </c>
      <c r="N4269" s="678">
        <f t="shared" ca="1" si="735"/>
        <v>3820805.7999999993</v>
      </c>
      <c r="O4269" s="678">
        <f t="shared" ca="1" si="736"/>
        <v>812399.22234020638</v>
      </c>
      <c r="P4269" s="678">
        <f t="shared" ca="1" si="736"/>
        <v>44814.447773566317</v>
      </c>
      <c r="Q4269" s="678">
        <f t="shared" ca="1" si="736"/>
        <v>1955237.6437727322</v>
      </c>
      <c r="R4269" s="678">
        <f t="shared" ca="1" si="736"/>
        <v>110969.55954227416</v>
      </c>
      <c r="S4269" s="678">
        <f t="shared" ca="1" si="736"/>
        <v>11028.573675248846</v>
      </c>
      <c r="T4269" s="678">
        <f t="shared" ca="1" si="736"/>
        <v>260468.38895527189</v>
      </c>
      <c r="U4269" s="678">
        <f t="shared" ca="1" si="736"/>
        <v>0</v>
      </c>
      <c r="V4269" s="678">
        <f t="shared" ca="1" si="736"/>
        <v>13375.727150340314</v>
      </c>
      <c r="W4269" s="678">
        <f t="shared" ca="1" si="725"/>
        <v>612512.23679035937</v>
      </c>
      <c r="X4269" s="678">
        <f t="shared" ca="1" si="734"/>
        <v>0</v>
      </c>
      <c r="Y4269" s="678">
        <f t="shared" ca="1" si="734"/>
        <v>0</v>
      </c>
      <c r="Z4269" s="678">
        <f t="shared" ca="1" si="734"/>
        <v>0</v>
      </c>
      <c r="AA4269" t="str">
        <f t="shared" si="727"/>
        <v>ASR_CMS_19</v>
      </c>
      <c r="AB4269" s="957">
        <f t="shared" si="728"/>
        <v>45406</v>
      </c>
      <c r="AC4269" t="str">
        <f t="shared" si="729"/>
        <v>Unaudited</v>
      </c>
    </row>
    <row r="4270" spans="1:29" x14ac:dyDescent="0.25">
      <c r="A4270" t="s">
        <v>421</v>
      </c>
      <c r="B4270" t="s">
        <v>1380</v>
      </c>
      <c r="C4270" t="s">
        <v>1381</v>
      </c>
      <c r="D4270">
        <v>1900</v>
      </c>
      <c r="E4270" s="957">
        <v>1</v>
      </c>
      <c r="F4270" t="s">
        <v>442</v>
      </c>
      <c r="G4270" s="957">
        <v>366</v>
      </c>
      <c r="H4270" t="s">
        <v>391</v>
      </c>
      <c r="I4270" t="s">
        <v>489</v>
      </c>
      <c r="J4270" t="s">
        <v>445</v>
      </c>
      <c r="K4270" t="s">
        <v>448</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ASR_CMS_19</v>
      </c>
      <c r="AB4270" s="957">
        <f t="shared" si="728"/>
        <v>45406</v>
      </c>
      <c r="AC4270" t="str">
        <f t="shared" si="729"/>
        <v>Unaudited</v>
      </c>
    </row>
    <row r="4271" spans="1:29" x14ac:dyDescent="0.25">
      <c r="A4271" t="s">
        <v>421</v>
      </c>
      <c r="B4271" t="s">
        <v>1380</v>
      </c>
      <c r="C4271" t="s">
        <v>1381</v>
      </c>
      <c r="D4271">
        <v>1900</v>
      </c>
      <c r="E4271" s="957">
        <v>1</v>
      </c>
      <c r="F4271" t="s">
        <v>442</v>
      </c>
      <c r="G4271" s="957">
        <v>366</v>
      </c>
      <c r="H4271" t="s">
        <v>391</v>
      </c>
      <c r="I4271" t="s">
        <v>489</v>
      </c>
      <c r="J4271" t="s">
        <v>445</v>
      </c>
      <c r="K4271" t="s">
        <v>448</v>
      </c>
      <c r="L4271" s="15">
        <v>7.3</v>
      </c>
      <c r="M4271" t="s">
        <v>156</v>
      </c>
      <c r="N4271" s="678">
        <f t="shared" ca="1" si="735"/>
        <v>24788.733220918875</v>
      </c>
      <c r="O4271" s="678">
        <f t="shared" ca="1" si="736"/>
        <v>10331.669187480469</v>
      </c>
      <c r="P4271" s="678">
        <f t="shared" ca="1" si="736"/>
        <v>737.31404682475818</v>
      </c>
      <c r="Q4271" s="678">
        <f t="shared" ca="1" si="736"/>
        <v>7321.4488423013545</v>
      </c>
      <c r="R4271" s="678">
        <f t="shared" ca="1" si="736"/>
        <v>945.86453344107167</v>
      </c>
      <c r="S4271" s="678">
        <f t="shared" ca="1" si="736"/>
        <v>18.788809499243872</v>
      </c>
      <c r="T4271" s="678">
        <f t="shared" ca="1" si="736"/>
        <v>572.4424338532657</v>
      </c>
      <c r="U4271" s="678">
        <f t="shared" ca="1" si="736"/>
        <v>2.1219552062305119E-2</v>
      </c>
      <c r="V4271" s="678">
        <f t="shared" ca="1" si="736"/>
        <v>37.691866412378758</v>
      </c>
      <c r="W4271" s="678">
        <f t="shared" ca="1" si="725"/>
        <v>4823.492281554265</v>
      </c>
      <c r="X4271" s="678">
        <f t="shared" ca="1" si="734"/>
        <v>0</v>
      </c>
      <c r="Y4271" s="678">
        <f t="shared" ca="1" si="734"/>
        <v>0</v>
      </c>
      <c r="Z4271" s="678">
        <f t="shared" ca="1" si="734"/>
        <v>0</v>
      </c>
      <c r="AA4271" t="str">
        <f t="shared" si="727"/>
        <v>ASR_CMS_19</v>
      </c>
      <c r="AB4271" s="957">
        <f t="shared" si="728"/>
        <v>45406</v>
      </c>
      <c r="AC4271" t="str">
        <f t="shared" si="729"/>
        <v>Unaudited</v>
      </c>
    </row>
    <row r="4272" spans="1:29" x14ac:dyDescent="0.25">
      <c r="A4272" t="s">
        <v>421</v>
      </c>
      <c r="B4272" t="s">
        <v>1380</v>
      </c>
      <c r="C4272" t="s">
        <v>1381</v>
      </c>
      <c r="D4272">
        <v>1900</v>
      </c>
      <c r="E4272" s="957">
        <v>1</v>
      </c>
      <c r="F4272" t="s">
        <v>442</v>
      </c>
      <c r="G4272" s="957">
        <v>366</v>
      </c>
      <c r="H4272" t="s">
        <v>391</v>
      </c>
      <c r="I4272" t="s">
        <v>489</v>
      </c>
      <c r="J4272" t="s">
        <v>445</v>
      </c>
      <c r="K4272" t="s">
        <v>448</v>
      </c>
      <c r="L4272" s="15" t="s">
        <v>91</v>
      </c>
      <c r="M4272" t="s">
        <v>456</v>
      </c>
      <c r="N4272" s="678">
        <f t="shared" ca="1" si="735"/>
        <v>-108.41858661955314</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-45.071986686369712</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-2.750337367309494</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-31.732693203011578</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-3.7866398504185406</v>
      </c>
      <c r="S4272" s="678">
        <f t="shared" ca="1" si="737"/>
        <v>-9.0178250791722619E-2</v>
      </c>
      <c r="T4272" s="678">
        <f t="shared" ca="1" si="737"/>
        <v>-2.3516673038236977</v>
      </c>
      <c r="U4272" s="678">
        <f t="shared" ca="1" si="737"/>
        <v>-1.0184477561708066E-4</v>
      </c>
      <c r="V4272" s="678">
        <f t="shared" ca="1" si="737"/>
        <v>-0.14501703574962307</v>
      </c>
      <c r="W4272" s="678">
        <f t="shared" ca="1" si="725"/>
        <v>-22.489965077303168</v>
      </c>
      <c r="X4272" s="678">
        <f t="shared" ca="1" si="737"/>
        <v>0</v>
      </c>
      <c r="Y4272" s="678">
        <f t="shared" ca="1" si="737"/>
        <v>0</v>
      </c>
      <c r="Z4272" s="678">
        <f t="shared" ca="1" si="737"/>
        <v>0</v>
      </c>
      <c r="AA4272" t="str">
        <f t="shared" si="727"/>
        <v>ASR_CMS_19</v>
      </c>
      <c r="AB4272" s="957">
        <f t="shared" si="728"/>
        <v>45406</v>
      </c>
      <c r="AC4272" t="str">
        <f t="shared" si="729"/>
        <v>Unaudited</v>
      </c>
    </row>
    <row r="4273" spans="1:29" x14ac:dyDescent="0.25">
      <c r="A4273" t="s">
        <v>421</v>
      </c>
      <c r="B4273" t="s">
        <v>1380</v>
      </c>
      <c r="C4273" t="s">
        <v>1381</v>
      </c>
      <c r="D4273">
        <v>1900</v>
      </c>
      <c r="E4273" s="957">
        <v>1</v>
      </c>
      <c r="F4273" t="s">
        <v>442</v>
      </c>
      <c r="G4273" s="957">
        <v>366</v>
      </c>
      <c r="H4273" t="s">
        <v>391</v>
      </c>
      <c r="I4273" t="s">
        <v>489</v>
      </c>
      <c r="J4273" t="s">
        <v>445</v>
      </c>
      <c r="K4273" t="s">
        <v>449</v>
      </c>
      <c r="L4273" s="15">
        <v>8.1</v>
      </c>
      <c r="M4273" t="s">
        <v>22</v>
      </c>
      <c r="N4273" s="678">
        <f t="shared" ca="1" si="735"/>
        <v>16917998.847380098</v>
      </c>
      <c r="O4273" s="678">
        <f t="shared" ca="1" si="737"/>
        <v>7016036.7874851944</v>
      </c>
      <c r="P4273" s="678">
        <f t="shared" ca="1" si="737"/>
        <v>812190.66133697447</v>
      </c>
      <c r="Q4273" s="678">
        <f t="shared" ca="1" si="737"/>
        <v>6178058.011070068</v>
      </c>
      <c r="R4273" s="678">
        <f t="shared" ca="1" si="737"/>
        <v>862401.64387410181</v>
      </c>
      <c r="S4273" s="678">
        <f t="shared" ca="1" si="737"/>
        <v>-9856.9032853953941</v>
      </c>
      <c r="T4273" s="678">
        <f t="shared" ca="1" si="737"/>
        <v>207345.23986537513</v>
      </c>
      <c r="U4273" s="678">
        <f t="shared" ca="1" si="737"/>
        <v>0</v>
      </c>
      <c r="V4273" s="678">
        <f t="shared" ca="1" si="737"/>
        <v>188330.22284291763</v>
      </c>
      <c r="W4273" s="678">
        <f t="shared" ca="1" si="725"/>
        <v>1663493.1841908628</v>
      </c>
      <c r="X4273" s="678">
        <f t="shared" ca="1" si="737"/>
        <v>0</v>
      </c>
      <c r="Y4273" s="678">
        <f t="shared" ca="1" si="737"/>
        <v>0</v>
      </c>
      <c r="Z4273" s="678">
        <f t="shared" ca="1" si="737"/>
        <v>0</v>
      </c>
      <c r="AA4273" t="str">
        <f t="shared" si="727"/>
        <v>ASR_CMS_19</v>
      </c>
      <c r="AB4273" s="957">
        <f t="shared" si="728"/>
        <v>45406</v>
      </c>
      <c r="AC4273" t="str">
        <f t="shared" si="729"/>
        <v>Unaudited</v>
      </c>
    </row>
    <row r="4274" spans="1:29" x14ac:dyDescent="0.25">
      <c r="A4274" t="s">
        <v>421</v>
      </c>
      <c r="B4274" t="s">
        <v>1380</v>
      </c>
      <c r="C4274" t="s">
        <v>1381</v>
      </c>
      <c r="D4274">
        <v>1900</v>
      </c>
      <c r="E4274" s="957">
        <v>1</v>
      </c>
      <c r="F4274" t="s">
        <v>442</v>
      </c>
      <c r="G4274" s="957">
        <v>366</v>
      </c>
      <c r="H4274" t="s">
        <v>391</v>
      </c>
      <c r="I4274" t="s">
        <v>489</v>
      </c>
      <c r="J4274" t="s">
        <v>445</v>
      </c>
      <c r="K4274" t="s">
        <v>449</v>
      </c>
      <c r="L4274" s="15" t="s">
        <v>113</v>
      </c>
      <c r="M4274" t="s">
        <v>444</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ASR_CMS_19</v>
      </c>
      <c r="AB4274" s="957">
        <f t="shared" si="728"/>
        <v>45406</v>
      </c>
      <c r="AC4274" t="str">
        <f t="shared" si="729"/>
        <v>Unaudited</v>
      </c>
    </row>
    <row r="4275" spans="1:29" x14ac:dyDescent="0.25">
      <c r="A4275" t="s">
        <v>421</v>
      </c>
      <c r="B4275" t="s">
        <v>1380</v>
      </c>
      <c r="C4275" t="s">
        <v>1381</v>
      </c>
      <c r="D4275">
        <v>1900</v>
      </c>
      <c r="E4275" s="957">
        <v>1</v>
      </c>
      <c r="F4275" t="s">
        <v>442</v>
      </c>
      <c r="G4275" s="957">
        <v>366</v>
      </c>
      <c r="H4275" t="s">
        <v>391</v>
      </c>
      <c r="I4275" t="s">
        <v>489</v>
      </c>
      <c r="J4275" t="s">
        <v>445</v>
      </c>
      <c r="K4275" t="s">
        <v>449</v>
      </c>
      <c r="L4275" s="15" t="s">
        <v>115</v>
      </c>
      <c r="M4275" t="s">
        <v>158</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ASR_CMS_19</v>
      </c>
      <c r="AB4275" s="957">
        <f t="shared" si="728"/>
        <v>45406</v>
      </c>
      <c r="AC4275" t="str">
        <f t="shared" si="729"/>
        <v>Unaudited</v>
      </c>
    </row>
    <row r="4276" spans="1:29" x14ac:dyDescent="0.25">
      <c r="A4276" t="s">
        <v>421</v>
      </c>
      <c r="B4276" t="s">
        <v>1380</v>
      </c>
      <c r="C4276" t="s">
        <v>1381</v>
      </c>
      <c r="D4276">
        <v>1900</v>
      </c>
      <c r="E4276" s="957">
        <v>1</v>
      </c>
      <c r="F4276" t="s">
        <v>442</v>
      </c>
      <c r="G4276" s="957">
        <v>366</v>
      </c>
      <c r="H4276" t="s">
        <v>391</v>
      </c>
      <c r="I4276" t="s">
        <v>489</v>
      </c>
      <c r="J4276" t="s">
        <v>445</v>
      </c>
      <c r="K4276" t="s">
        <v>449</v>
      </c>
      <c r="L4276" s="15" t="s">
        <v>116</v>
      </c>
      <c r="M4276" t="s">
        <v>114</v>
      </c>
      <c r="N4276" s="678">
        <f t="shared" ca="1" si="735"/>
        <v>-37913.030797761057</v>
      </c>
      <c r="O4276" s="678">
        <f t="shared" ca="1" si="737"/>
        <v>-15722.853583439217</v>
      </c>
      <c r="P4276" s="678">
        <f t="shared" ca="1" si="737"/>
        <v>-1820.1094488010999</v>
      </c>
      <c r="Q4276" s="678">
        <f t="shared" ca="1" si="737"/>
        <v>-13844.953280649166</v>
      </c>
      <c r="R4276" s="678">
        <f t="shared" ca="1" si="737"/>
        <v>-1932.6316533767756</v>
      </c>
      <c r="S4276" s="678">
        <f t="shared" ca="1" si="737"/>
        <v>22.089201045643719</v>
      </c>
      <c r="T4276" s="678">
        <f t="shared" ca="1" si="737"/>
        <v>-464.65817474638732</v>
      </c>
      <c r="U4276" s="678">
        <f t="shared" ca="1" si="737"/>
        <v>0</v>
      </c>
      <c r="V4276" s="678">
        <f t="shared" ca="1" si="737"/>
        <v>-422.04575158121952</v>
      </c>
      <c r="W4276" s="678">
        <f t="shared" ca="1" si="725"/>
        <v>-3727.8681062128358</v>
      </c>
      <c r="X4276" s="678">
        <f t="shared" ca="1" si="737"/>
        <v>0</v>
      </c>
      <c r="Y4276" s="678">
        <f t="shared" ca="1" si="737"/>
        <v>0</v>
      </c>
      <c r="Z4276" s="678">
        <f t="shared" ca="1" si="737"/>
        <v>0</v>
      </c>
      <c r="AA4276" t="str">
        <f t="shared" si="727"/>
        <v>ASR_CMS_19</v>
      </c>
      <c r="AB4276" s="957">
        <f t="shared" si="728"/>
        <v>45406</v>
      </c>
      <c r="AC4276" t="str">
        <f t="shared" si="729"/>
        <v>Unaudited</v>
      </c>
    </row>
    <row r="4277" spans="1:29" x14ac:dyDescent="0.25">
      <c r="A4277" t="s">
        <v>421</v>
      </c>
      <c r="B4277" t="s">
        <v>1380</v>
      </c>
      <c r="C4277" t="s">
        <v>1381</v>
      </c>
      <c r="D4277">
        <v>1900</v>
      </c>
      <c r="E4277" s="957">
        <v>1</v>
      </c>
      <c r="F4277" t="s">
        <v>442</v>
      </c>
      <c r="G4277" s="957">
        <v>366</v>
      </c>
      <c r="H4277" t="s">
        <v>391</v>
      </c>
      <c r="I4277" t="s">
        <v>489</v>
      </c>
      <c r="J4277" t="s">
        <v>445</v>
      </c>
      <c r="K4277" t="s">
        <v>449</v>
      </c>
      <c r="L4277" s="15" t="s">
        <v>117</v>
      </c>
      <c r="M4277" t="s">
        <v>159</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ASR_CMS_19</v>
      </c>
      <c r="AB4277" s="957">
        <f t="shared" si="728"/>
        <v>45406</v>
      </c>
      <c r="AC4277" t="str">
        <f t="shared" si="729"/>
        <v>Unaudited</v>
      </c>
    </row>
    <row r="4278" spans="1:29" x14ac:dyDescent="0.25">
      <c r="A4278" t="s">
        <v>421</v>
      </c>
      <c r="B4278" t="s">
        <v>1380</v>
      </c>
      <c r="C4278" t="s">
        <v>1381</v>
      </c>
      <c r="D4278">
        <v>1900</v>
      </c>
      <c r="E4278" s="957">
        <v>1</v>
      </c>
      <c r="F4278" t="s">
        <v>442</v>
      </c>
      <c r="G4278" s="957">
        <v>366</v>
      </c>
      <c r="H4278" t="s">
        <v>391</v>
      </c>
      <c r="I4278" t="s">
        <v>489</v>
      </c>
      <c r="J4278" t="s">
        <v>445</v>
      </c>
      <c r="K4278" t="s">
        <v>449</v>
      </c>
      <c r="L4278" s="15" t="s">
        <v>160</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ASR_CMS_19</v>
      </c>
      <c r="AB4278" s="957">
        <f t="shared" si="728"/>
        <v>45406</v>
      </c>
      <c r="AC4278" t="str">
        <f t="shared" si="729"/>
        <v>Unaudited</v>
      </c>
    </row>
    <row r="4279" spans="1:29" x14ac:dyDescent="0.25">
      <c r="A4279" t="s">
        <v>421</v>
      </c>
      <c r="B4279" t="s">
        <v>1380</v>
      </c>
      <c r="C4279" t="s">
        <v>1381</v>
      </c>
      <c r="D4279">
        <v>1900</v>
      </c>
      <c r="E4279" s="957">
        <v>1</v>
      </c>
      <c r="F4279" t="s">
        <v>442</v>
      </c>
      <c r="G4279" s="957">
        <v>366</v>
      </c>
      <c r="H4279" t="s">
        <v>391</v>
      </c>
      <c r="I4279" t="s">
        <v>489</v>
      </c>
      <c r="J4279" t="s">
        <v>445</v>
      </c>
      <c r="K4279" t="s">
        <v>449</v>
      </c>
      <c r="L4279" s="15" t="s">
        <v>443</v>
      </c>
      <c r="M4279" t="s">
        <v>457</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ASR_CMS_19</v>
      </c>
      <c r="AB4279" s="957">
        <f t="shared" si="728"/>
        <v>45406</v>
      </c>
      <c r="AC4279" t="str">
        <f t="shared" si="729"/>
        <v>Unaudited</v>
      </c>
    </row>
    <row r="4280" spans="1:29" x14ac:dyDescent="0.25">
      <c r="A4280" t="s">
        <v>421</v>
      </c>
      <c r="B4280" t="s">
        <v>1380</v>
      </c>
      <c r="C4280" t="s">
        <v>1381</v>
      </c>
      <c r="D4280">
        <v>1900</v>
      </c>
      <c r="E4280" s="957">
        <v>1</v>
      </c>
      <c r="F4280" t="s">
        <v>442</v>
      </c>
      <c r="G4280" s="957">
        <v>366</v>
      </c>
      <c r="H4280" t="s">
        <v>391</v>
      </c>
      <c r="I4280" t="s">
        <v>489</v>
      </c>
      <c r="J4280" t="s">
        <v>445</v>
      </c>
      <c r="K4280" t="s">
        <v>450</v>
      </c>
      <c r="L4280" s="15">
        <v>9.1</v>
      </c>
      <c r="M4280" t="s">
        <v>186</v>
      </c>
      <c r="N4280" s="678">
        <f t="shared" ca="1" si="735"/>
        <v>39218044.720000006</v>
      </c>
      <c r="O4280" s="678">
        <f t="shared" ca="1" si="737"/>
        <v>7927105.5</v>
      </c>
      <c r="P4280" s="678">
        <f t="shared" ca="1" si="737"/>
        <v>943690.01000000013</v>
      </c>
      <c r="Q4280" s="678">
        <f t="shared" ca="1" si="737"/>
        <v>11970067.020000001</v>
      </c>
      <c r="R4280" s="678">
        <f t="shared" ca="1" si="737"/>
        <v>2069291.6000000003</v>
      </c>
      <c r="S4280" s="678">
        <f t="shared" ca="1" si="737"/>
        <v>75416</v>
      </c>
      <c r="T4280" s="678">
        <f t="shared" ca="1" si="737"/>
        <v>420959.18999999994</v>
      </c>
      <c r="U4280" s="678">
        <f t="shared" ca="1" si="737"/>
        <v>0</v>
      </c>
      <c r="V4280" s="678">
        <f t="shared" ca="1" si="737"/>
        <v>33420</v>
      </c>
      <c r="W4280" s="678">
        <f t="shared" ca="1" si="738"/>
        <v>15778095.4</v>
      </c>
      <c r="X4280" s="678">
        <f t="shared" ca="1" si="737"/>
        <v>0</v>
      </c>
      <c r="Y4280" s="678">
        <f t="shared" ca="1" si="737"/>
        <v>0</v>
      </c>
      <c r="Z4280" s="678">
        <f t="shared" ca="1" si="737"/>
        <v>0</v>
      </c>
      <c r="AA4280" t="str">
        <f t="shared" si="727"/>
        <v>ASR_CMS_19</v>
      </c>
      <c r="AB4280" s="957">
        <f t="shared" si="728"/>
        <v>45406</v>
      </c>
      <c r="AC4280" t="str">
        <f t="shared" si="729"/>
        <v>Unaudited</v>
      </c>
    </row>
    <row r="4281" spans="1:29" x14ac:dyDescent="0.25">
      <c r="A4281" t="s">
        <v>421</v>
      </c>
      <c r="B4281" t="s">
        <v>1380</v>
      </c>
      <c r="C4281" t="s">
        <v>1381</v>
      </c>
      <c r="D4281">
        <v>1900</v>
      </c>
      <c r="E4281" s="957">
        <v>1</v>
      </c>
      <c r="F4281" t="s">
        <v>442</v>
      </c>
      <c r="G4281" s="957">
        <v>366</v>
      </c>
      <c r="H4281" t="s">
        <v>391</v>
      </c>
      <c r="I4281" t="s">
        <v>489</v>
      </c>
      <c r="J4281" t="s">
        <v>445</v>
      </c>
      <c r="K4281" t="s">
        <v>450</v>
      </c>
      <c r="L4281" s="15" t="s">
        <v>107</v>
      </c>
      <c r="M4281" t="s">
        <v>187</v>
      </c>
      <c r="N4281" s="678">
        <f t="shared" ca="1" si="735"/>
        <v>82624.72</v>
      </c>
      <c r="O4281" s="678">
        <f t="shared" ca="1" si="737"/>
        <v>19088.63</v>
      </c>
      <c r="P4281" s="678">
        <f t="shared" ca="1" si="737"/>
        <v>0</v>
      </c>
      <c r="Q4281" s="678">
        <f t="shared" ca="1" si="737"/>
        <v>8761.2000000000007</v>
      </c>
      <c r="R4281" s="678">
        <f t="shared" ca="1" si="737"/>
        <v>0</v>
      </c>
      <c r="S4281" s="678">
        <f t="shared" ca="1" si="737"/>
        <v>0</v>
      </c>
      <c r="T4281" s="678">
        <f t="shared" ca="1" si="737"/>
        <v>0</v>
      </c>
      <c r="U4281" s="678">
        <f t="shared" ca="1" si="737"/>
        <v>0</v>
      </c>
      <c r="V4281" s="678">
        <f t="shared" ca="1" si="737"/>
        <v>0</v>
      </c>
      <c r="W4281" s="678">
        <f t="shared" ca="1" si="738"/>
        <v>54774.89</v>
      </c>
      <c r="X4281" s="678">
        <f t="shared" ca="1" si="737"/>
        <v>0</v>
      </c>
      <c r="Y4281" s="678">
        <f t="shared" ca="1" si="737"/>
        <v>0</v>
      </c>
      <c r="Z4281" s="678">
        <f t="shared" ca="1" si="737"/>
        <v>0</v>
      </c>
      <c r="AA4281" t="str">
        <f t="shared" si="727"/>
        <v>ASR_CMS_19</v>
      </c>
      <c r="AB4281" s="957">
        <f t="shared" si="728"/>
        <v>45406</v>
      </c>
      <c r="AC4281" t="str">
        <f t="shared" si="729"/>
        <v>Unaudited</v>
      </c>
    </row>
    <row r="4282" spans="1:29" x14ac:dyDescent="0.25">
      <c r="A4282" t="s">
        <v>421</v>
      </c>
      <c r="B4282" t="s">
        <v>1380</v>
      </c>
      <c r="C4282" t="s">
        <v>1381</v>
      </c>
      <c r="D4282">
        <v>1900</v>
      </c>
      <c r="E4282" s="957">
        <v>1</v>
      </c>
      <c r="F4282" t="s">
        <v>442</v>
      </c>
      <c r="G4282" s="957">
        <v>366</v>
      </c>
      <c r="H4282" t="s">
        <v>391</v>
      </c>
      <c r="I4282" t="s">
        <v>489</v>
      </c>
      <c r="J4282" t="s">
        <v>445</v>
      </c>
      <c r="K4282" t="s">
        <v>450</v>
      </c>
      <c r="L4282" s="15" t="s">
        <v>1316</v>
      </c>
      <c r="M4282" t="s">
        <v>1317</v>
      </c>
      <c r="N4282" s="678">
        <f t="shared" ca="1" si="735"/>
        <v>211915.28</v>
      </c>
      <c r="O4282" s="678">
        <f t="shared" ca="1" si="737"/>
        <v>47931.679999999993</v>
      </c>
      <c r="P4282" s="678">
        <f t="shared" ca="1" si="737"/>
        <v>0</v>
      </c>
      <c r="Q4282" s="678">
        <f t="shared" ca="1" si="737"/>
        <v>163983.6</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ASR_CMS_19</v>
      </c>
      <c r="AB4282" s="957">
        <f t="shared" si="728"/>
        <v>45406</v>
      </c>
      <c r="AC4282" t="str">
        <f t="shared" si="729"/>
        <v>Unaudited</v>
      </c>
    </row>
    <row r="4283" spans="1:29" x14ac:dyDescent="0.25">
      <c r="A4283" t="s">
        <v>421</v>
      </c>
      <c r="B4283" t="s">
        <v>1380</v>
      </c>
      <c r="C4283" t="s">
        <v>1381</v>
      </c>
      <c r="D4283">
        <v>1900</v>
      </c>
      <c r="E4283" s="957">
        <v>1</v>
      </c>
      <c r="F4283" t="s">
        <v>442</v>
      </c>
      <c r="G4283" s="957">
        <v>366</v>
      </c>
      <c r="H4283" t="s">
        <v>391</v>
      </c>
      <c r="I4283" t="s">
        <v>489</v>
      </c>
      <c r="J4283" t="s">
        <v>445</v>
      </c>
      <c r="K4283" t="s">
        <v>450</v>
      </c>
      <c r="L4283" s="15" t="s">
        <v>108</v>
      </c>
      <c r="M4283" t="s">
        <v>188</v>
      </c>
      <c r="N4283" s="678">
        <f t="shared" ca="1" si="735"/>
        <v>4555832.5</v>
      </c>
      <c r="O4283" s="678">
        <f t="shared" ca="1" si="737"/>
        <v>1184922.7400000002</v>
      </c>
      <c r="P4283" s="678">
        <f t="shared" ca="1" si="737"/>
        <v>53221.80999999999</v>
      </c>
      <c r="Q4283" s="678">
        <f t="shared" ca="1" si="737"/>
        <v>1690191.98</v>
      </c>
      <c r="R4283" s="678">
        <f t="shared" ca="1" si="737"/>
        <v>197834.45999999996</v>
      </c>
      <c r="S4283" s="678">
        <f t="shared" ca="1" si="737"/>
        <v>1842.42</v>
      </c>
      <c r="T4283" s="678">
        <f t="shared" ca="1" si="737"/>
        <v>51414.270000000004</v>
      </c>
      <c r="U4283" s="678">
        <f t="shared" ca="1" si="737"/>
        <v>0</v>
      </c>
      <c r="V4283" s="678">
        <f t="shared" ca="1" si="737"/>
        <v>7303.2099999999991</v>
      </c>
      <c r="W4283" s="678">
        <f t="shared" ca="1" si="738"/>
        <v>1369101.6099999999</v>
      </c>
      <c r="X4283" s="678">
        <f t="shared" ca="1" si="737"/>
        <v>0</v>
      </c>
      <c r="Y4283" s="678">
        <f t="shared" ca="1" si="737"/>
        <v>0</v>
      </c>
      <c r="Z4283" s="678">
        <f t="shared" ca="1" si="737"/>
        <v>0</v>
      </c>
      <c r="AA4283" t="str">
        <f t="shared" si="727"/>
        <v>ASR_CMS_19</v>
      </c>
      <c r="AB4283" s="957">
        <f t="shared" si="728"/>
        <v>45406</v>
      </c>
      <c r="AC4283" t="str">
        <f t="shared" si="729"/>
        <v>Unaudited</v>
      </c>
    </row>
    <row r="4284" spans="1:29" x14ac:dyDescent="0.25">
      <c r="A4284" t="s">
        <v>421</v>
      </c>
      <c r="B4284" t="s">
        <v>1380</v>
      </c>
      <c r="C4284" t="s">
        <v>1381</v>
      </c>
      <c r="D4284">
        <v>1900</v>
      </c>
      <c r="E4284" s="957">
        <v>1</v>
      </c>
      <c r="F4284" t="s">
        <v>442</v>
      </c>
      <c r="G4284" s="957">
        <v>366</v>
      </c>
      <c r="H4284" t="s">
        <v>391</v>
      </c>
      <c r="I4284" t="s">
        <v>489</v>
      </c>
      <c r="J4284" t="s">
        <v>445</v>
      </c>
      <c r="K4284" t="s">
        <v>450</v>
      </c>
      <c r="L4284" s="15" t="s">
        <v>109</v>
      </c>
      <c r="M4284" t="s">
        <v>161</v>
      </c>
      <c r="N4284" s="678">
        <f t="shared" ca="1" si="735"/>
        <v>29167771.518356655</v>
      </c>
      <c r="O4284" s="678">
        <f t="shared" ca="1" si="737"/>
        <v>19759550.150639292</v>
      </c>
      <c r="P4284" s="678">
        <f t="shared" ca="1" si="737"/>
        <v>232023.75576886357</v>
      </c>
      <c r="Q4284" s="678">
        <f t="shared" ca="1" si="737"/>
        <v>7627296.0991046252</v>
      </c>
      <c r="R4284" s="678">
        <f t="shared" ca="1" si="737"/>
        <v>408816.6326627938</v>
      </c>
      <c r="S4284" s="678">
        <f t="shared" ca="1" si="737"/>
        <v>9877.5458604345349</v>
      </c>
      <c r="T4284" s="678">
        <f t="shared" ca="1" si="737"/>
        <v>376480.97047976969</v>
      </c>
      <c r="U4284" s="678">
        <f t="shared" ca="1" si="737"/>
        <v>0</v>
      </c>
      <c r="V4284" s="678">
        <f t="shared" ca="1" si="737"/>
        <v>35519.980445690693</v>
      </c>
      <c r="W4284" s="678">
        <f t="shared" ca="1" si="738"/>
        <v>718206.38339518057</v>
      </c>
      <c r="X4284" s="678">
        <f t="shared" ca="1" si="737"/>
        <v>0</v>
      </c>
      <c r="Y4284" s="678">
        <f t="shared" ca="1" si="737"/>
        <v>0</v>
      </c>
      <c r="Z4284" s="678">
        <f t="shared" ca="1" si="737"/>
        <v>0</v>
      </c>
      <c r="AA4284" t="str">
        <f t="shared" si="727"/>
        <v>ASR_CMS_19</v>
      </c>
      <c r="AB4284" s="957">
        <f t="shared" si="728"/>
        <v>45406</v>
      </c>
      <c r="AC4284" t="str">
        <f t="shared" si="729"/>
        <v>Unaudited</v>
      </c>
    </row>
    <row r="4285" spans="1:29" x14ac:dyDescent="0.25">
      <c r="A4285" t="s">
        <v>421</v>
      </c>
      <c r="B4285" t="s">
        <v>1380</v>
      </c>
      <c r="C4285" t="s">
        <v>1381</v>
      </c>
      <c r="D4285">
        <v>1900</v>
      </c>
      <c r="E4285" s="957">
        <v>1</v>
      </c>
      <c r="F4285" t="s">
        <v>442</v>
      </c>
      <c r="G4285" s="957">
        <v>366</v>
      </c>
      <c r="H4285" t="s">
        <v>391</v>
      </c>
      <c r="I4285" t="s">
        <v>489</v>
      </c>
      <c r="J4285" t="s">
        <v>445</v>
      </c>
      <c r="K4285" t="s">
        <v>450</v>
      </c>
      <c r="L4285" s="15" t="s">
        <v>110</v>
      </c>
      <c r="M4285" t="s">
        <v>135</v>
      </c>
      <c r="N4285" s="678">
        <f t="shared" ca="1" si="735"/>
        <v>92794.315690675474</v>
      </c>
      <c r="O4285" s="678">
        <f t="shared" ca="1" si="737"/>
        <v>66138.944954850362</v>
      </c>
      <c r="P4285" s="678">
        <f t="shared" ca="1" si="737"/>
        <v>3863.6795954034419</v>
      </c>
      <c r="Q4285" s="678">
        <f t="shared" ca="1" si="737"/>
        <v>17675.083947359784</v>
      </c>
      <c r="R4285" s="678">
        <f t="shared" ca="1" si="737"/>
        <v>2101.057888091671</v>
      </c>
      <c r="S4285" s="678">
        <f t="shared" ca="1" si="737"/>
        <v>43.758035867659082</v>
      </c>
      <c r="T4285" s="678">
        <f t="shared" ca="1" si="737"/>
        <v>1997.3930174101586</v>
      </c>
      <c r="U4285" s="678">
        <f t="shared" ca="1" si="737"/>
        <v>0</v>
      </c>
      <c r="V4285" s="678">
        <f t="shared" ca="1" si="737"/>
        <v>197.70991920239743</v>
      </c>
      <c r="W4285" s="678">
        <f t="shared" ca="1" si="738"/>
        <v>776.68833248997817</v>
      </c>
      <c r="X4285" s="678">
        <f t="shared" ca="1" si="737"/>
        <v>0</v>
      </c>
      <c r="Y4285" s="678">
        <f t="shared" ca="1" si="737"/>
        <v>0</v>
      </c>
      <c r="Z4285" s="678">
        <f t="shared" ca="1" si="737"/>
        <v>0</v>
      </c>
      <c r="AA4285" t="str">
        <f t="shared" si="727"/>
        <v>ASR_CMS_19</v>
      </c>
      <c r="AB4285" s="957">
        <f t="shared" si="728"/>
        <v>45406</v>
      </c>
      <c r="AC4285" t="str">
        <f t="shared" si="729"/>
        <v>Unaudited</v>
      </c>
    </row>
    <row r="4286" spans="1:29" x14ac:dyDescent="0.25">
      <c r="A4286" t="s">
        <v>421</v>
      </c>
      <c r="B4286" t="s">
        <v>1380</v>
      </c>
      <c r="C4286" t="s">
        <v>1381</v>
      </c>
      <c r="D4286">
        <v>1900</v>
      </c>
      <c r="E4286" s="957">
        <v>1</v>
      </c>
      <c r="F4286" t="s">
        <v>442</v>
      </c>
      <c r="G4286" s="957">
        <v>366</v>
      </c>
      <c r="H4286" t="s">
        <v>391</v>
      </c>
      <c r="I4286" t="s">
        <v>489</v>
      </c>
      <c r="J4286" t="s">
        <v>445</v>
      </c>
      <c r="K4286" t="s">
        <v>450</v>
      </c>
      <c r="L4286" s="15" t="s">
        <v>111</v>
      </c>
      <c r="M4286" t="s">
        <v>163</v>
      </c>
      <c r="N4286" s="678">
        <f t="shared" ca="1" si="735"/>
        <v>811232.42031910468</v>
      </c>
      <c r="O4286" s="678">
        <f t="shared" ca="1" si="737"/>
        <v>320502.86330532515</v>
      </c>
      <c r="P4286" s="678">
        <f t="shared" ca="1" si="737"/>
        <v>13614.341271322181</v>
      </c>
      <c r="Q4286" s="678">
        <f t="shared" ca="1" si="737"/>
        <v>237719.69333859341</v>
      </c>
      <c r="R4286" s="678">
        <f t="shared" ca="1" si="737"/>
        <v>29645.076233013053</v>
      </c>
      <c r="S4286" s="678">
        <f t="shared" ca="1" si="737"/>
        <v>965.34429723629353</v>
      </c>
      <c r="T4286" s="678">
        <f t="shared" ca="1" si="737"/>
        <v>9402.4801295065809</v>
      </c>
      <c r="U4286" s="678">
        <f t="shared" ca="1" si="737"/>
        <v>0</v>
      </c>
      <c r="V4286" s="678">
        <f t="shared" ca="1" si="737"/>
        <v>844.51068054908433</v>
      </c>
      <c r="W4286" s="678">
        <f t="shared" ca="1" si="738"/>
        <v>198538.11106355899</v>
      </c>
      <c r="X4286" s="678">
        <f t="shared" ca="1" si="737"/>
        <v>0</v>
      </c>
      <c r="Y4286" s="678">
        <f t="shared" ca="1" si="737"/>
        <v>0</v>
      </c>
      <c r="Z4286" s="678">
        <f t="shared" ca="1" si="737"/>
        <v>0</v>
      </c>
      <c r="AA4286" t="str">
        <f t="shared" si="727"/>
        <v>ASR_CMS_19</v>
      </c>
      <c r="AB4286" s="957">
        <f t="shared" si="728"/>
        <v>45406</v>
      </c>
      <c r="AC4286" t="str">
        <f t="shared" si="729"/>
        <v>Unaudited</v>
      </c>
    </row>
    <row r="4287" spans="1:29" x14ac:dyDescent="0.25">
      <c r="A4287" t="s">
        <v>421</v>
      </c>
      <c r="B4287" t="s">
        <v>1380</v>
      </c>
      <c r="C4287" t="s">
        <v>1381</v>
      </c>
      <c r="D4287">
        <v>1900</v>
      </c>
      <c r="E4287" s="957">
        <v>1</v>
      </c>
      <c r="F4287" t="s">
        <v>442</v>
      </c>
      <c r="G4287" s="957">
        <v>366</v>
      </c>
      <c r="H4287" t="s">
        <v>391</v>
      </c>
      <c r="I4287" t="s">
        <v>489</v>
      </c>
      <c r="J4287" t="s">
        <v>445</v>
      </c>
      <c r="K4287" t="s">
        <v>450</v>
      </c>
      <c r="L4287" s="15" t="s">
        <v>112</v>
      </c>
      <c r="M4287" t="s">
        <v>464</v>
      </c>
      <c r="N4287" s="678">
        <f t="shared" ca="1" si="735"/>
        <v>487056.57485975535</v>
      </c>
      <c r="O4287" s="678">
        <f t="shared" ca="1" si="737"/>
        <v>202480.11104056027</v>
      </c>
      <c r="P4287" s="678">
        <f t="shared" ca="1" si="737"/>
        <v>12355.537363083178</v>
      </c>
      <c r="Q4287" s="678">
        <f t="shared" ca="1" si="737"/>
        <v>142555.04839561204</v>
      </c>
      <c r="R4287" s="678">
        <f t="shared" ca="1" si="737"/>
        <v>17010.993163414769</v>
      </c>
      <c r="S4287" s="678">
        <f t="shared" ca="1" si="737"/>
        <v>405.11420898323331</v>
      </c>
      <c r="T4287" s="678">
        <f t="shared" ca="1" si="737"/>
        <v>10564.563308958275</v>
      </c>
      <c r="U4287" s="678">
        <f t="shared" ca="1" si="737"/>
        <v>0.45752457328630758</v>
      </c>
      <c r="V4287" s="678">
        <f t="shared" ca="1" si="737"/>
        <v>651.47040678897588</v>
      </c>
      <c r="W4287" s="678">
        <f t="shared" ca="1" si="738"/>
        <v>101033.27944778127</v>
      </c>
      <c r="X4287" s="678">
        <f t="shared" ca="1" si="737"/>
        <v>0</v>
      </c>
      <c r="Y4287" s="678">
        <f t="shared" ca="1" si="737"/>
        <v>0</v>
      </c>
      <c r="Z4287" s="678">
        <f t="shared" ca="1" si="737"/>
        <v>0</v>
      </c>
      <c r="AA4287" t="str">
        <f t="shared" si="727"/>
        <v>ASR_CMS_19</v>
      </c>
      <c r="AB4287" s="957">
        <f t="shared" si="728"/>
        <v>45406</v>
      </c>
      <c r="AC4287" t="str">
        <f t="shared" si="729"/>
        <v>Unaudited</v>
      </c>
    </row>
    <row r="4288" spans="1:29" x14ac:dyDescent="0.25">
      <c r="A4288" t="s">
        <v>421</v>
      </c>
      <c r="B4288" t="s">
        <v>1380</v>
      </c>
      <c r="C4288" t="s">
        <v>1381</v>
      </c>
      <c r="D4288">
        <v>1900</v>
      </c>
      <c r="E4288" s="957">
        <v>1</v>
      </c>
      <c r="F4288" t="s">
        <v>442</v>
      </c>
      <c r="G4288" s="957">
        <v>366</v>
      </c>
      <c r="H4288" t="s">
        <v>391</v>
      </c>
      <c r="I4288" t="s">
        <v>489</v>
      </c>
      <c r="J4288" t="s">
        <v>445</v>
      </c>
      <c r="K4288" t="s">
        <v>6</v>
      </c>
      <c r="L4288" s="15" t="s">
        <v>118</v>
      </c>
      <c r="M4288" t="s">
        <v>189</v>
      </c>
      <c r="N4288" s="678">
        <f t="shared" ca="1" si="735"/>
        <v>188789.65662259163</v>
      </c>
      <c r="O4288" s="678">
        <f t="shared" ca="1" si="737"/>
        <v>78292.662619841693</v>
      </c>
      <c r="P4288" s="678">
        <f t="shared" ca="1" si="737"/>
        <v>9063.3175619129452</v>
      </c>
      <c r="Q4288" s="678">
        <f t="shared" ca="1" si="737"/>
        <v>68941.572879051804</v>
      </c>
      <c r="R4288" s="678">
        <f t="shared" ca="1" si="737"/>
        <v>9623.6269836939464</v>
      </c>
      <c r="S4288" s="678">
        <f t="shared" ca="1" si="737"/>
        <v>-109.99417859045813</v>
      </c>
      <c r="T4288" s="678">
        <f t="shared" ca="1" si="737"/>
        <v>2313.7864584128965</v>
      </c>
      <c r="U4288" s="678">
        <f t="shared" ca="1" si="737"/>
        <v>0</v>
      </c>
      <c r="V4288" s="678">
        <f t="shared" ca="1" si="737"/>
        <v>2101.5959643286387</v>
      </c>
      <c r="W4288" s="678">
        <f t="shared" ca="1" si="738"/>
        <v>18563.088333940155</v>
      </c>
      <c r="X4288" s="678">
        <f t="shared" ca="1" si="737"/>
        <v>0</v>
      </c>
      <c r="Y4288" s="678">
        <f t="shared" ca="1" si="737"/>
        <v>0</v>
      </c>
      <c r="Z4288" s="678">
        <f t="shared" ca="1" si="737"/>
        <v>0</v>
      </c>
      <c r="AA4288" t="str">
        <f t="shared" si="727"/>
        <v>ASR_CMS_19</v>
      </c>
      <c r="AB4288" s="957">
        <f t="shared" si="728"/>
        <v>45406</v>
      </c>
      <c r="AC4288" t="str">
        <f t="shared" si="729"/>
        <v>Unaudited</v>
      </c>
    </row>
    <row r="4289" spans="1:29" x14ac:dyDescent="0.25">
      <c r="A4289" t="s">
        <v>421</v>
      </c>
      <c r="B4289" t="s">
        <v>1380</v>
      </c>
      <c r="C4289" t="s">
        <v>1381</v>
      </c>
      <c r="D4289">
        <v>1900</v>
      </c>
      <c r="E4289" s="957">
        <v>1</v>
      </c>
      <c r="F4289" t="s">
        <v>442</v>
      </c>
      <c r="G4289" s="957">
        <v>366</v>
      </c>
      <c r="H4289" t="s">
        <v>391</v>
      </c>
      <c r="I4289" t="s">
        <v>489</v>
      </c>
      <c r="J4289" t="s">
        <v>445</v>
      </c>
      <c r="K4289" t="s">
        <v>6</v>
      </c>
      <c r="L4289" s="15" t="s">
        <v>45</v>
      </c>
      <c r="M4289" t="s">
        <v>164</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ASR_CMS_19</v>
      </c>
      <c r="AB4289" s="957">
        <f t="shared" si="728"/>
        <v>45406</v>
      </c>
      <c r="AC4289" t="str">
        <f t="shared" si="729"/>
        <v>Unaudited</v>
      </c>
    </row>
    <row r="4290" spans="1:29" x14ac:dyDescent="0.25">
      <c r="A4290" t="s">
        <v>421</v>
      </c>
      <c r="B4290" t="s">
        <v>1380</v>
      </c>
      <c r="C4290" t="s">
        <v>1381</v>
      </c>
      <c r="D4290">
        <v>1900</v>
      </c>
      <c r="E4290" s="957">
        <v>1</v>
      </c>
      <c r="F4290" t="s">
        <v>442</v>
      </c>
      <c r="G4290" s="957">
        <v>366</v>
      </c>
      <c r="H4290" t="s">
        <v>391</v>
      </c>
      <c r="I4290" t="s">
        <v>489</v>
      </c>
      <c r="J4290" t="s">
        <v>445</v>
      </c>
      <c r="K4290" t="s">
        <v>6</v>
      </c>
      <c r="L4290" s="15" t="s">
        <v>46</v>
      </c>
      <c r="M4290" t="s">
        <v>165</v>
      </c>
      <c r="N4290" s="678">
        <f t="shared" ca="1" si="735"/>
        <v>3.2250851134457372</v>
      </c>
      <c r="O4290" s="678">
        <f t="shared" ca="1" si="737"/>
        <v>0.79267687004024423</v>
      </c>
      <c r="P4290" s="678">
        <f t="shared" ca="1" si="737"/>
        <v>0</v>
      </c>
      <c r="Q4290" s="678">
        <f t="shared" ca="1" si="737"/>
        <v>1.5853537400804885</v>
      </c>
      <c r="R4290" s="678">
        <f t="shared" ca="1" si="737"/>
        <v>0.84705450332500498</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ASR_CMS_19</v>
      </c>
      <c r="AB4290" s="957">
        <f t="shared" ref="AB4290:AB4353" si="740">file_date</f>
        <v>45406</v>
      </c>
      <c r="AC4290" t="str">
        <f t="shared" ref="AC4290:AC4353" si="741">status</f>
        <v>Unaudited</v>
      </c>
    </row>
    <row r="4291" spans="1:29" x14ac:dyDescent="0.25">
      <c r="A4291" t="s">
        <v>421</v>
      </c>
      <c r="B4291" t="s">
        <v>1380</v>
      </c>
      <c r="C4291" t="s">
        <v>1381</v>
      </c>
      <c r="D4291">
        <v>1900</v>
      </c>
      <c r="E4291" s="957">
        <v>1</v>
      </c>
      <c r="F4291" t="s">
        <v>442</v>
      </c>
      <c r="G4291" s="957">
        <v>366</v>
      </c>
      <c r="H4291" t="s">
        <v>391</v>
      </c>
      <c r="I4291" t="s">
        <v>489</v>
      </c>
      <c r="J4291" t="s">
        <v>445</v>
      </c>
      <c r="K4291" t="s">
        <v>6</v>
      </c>
      <c r="L4291" s="15" t="s">
        <v>166</v>
      </c>
      <c r="M4291" t="s">
        <v>462</v>
      </c>
      <c r="N4291" s="678">
        <f t="shared" ca="1" si="735"/>
        <v>544437.88764495368</v>
      </c>
      <c r="O4291" s="678">
        <f t="shared" ca="1" si="737"/>
        <v>226334.78251839743</v>
      </c>
      <c r="P4291" s="678">
        <f t="shared" ca="1" si="737"/>
        <v>13811.173095470993</v>
      </c>
      <c r="Q4291" s="678">
        <f t="shared" ca="1" si="737"/>
        <v>159349.80334467124</v>
      </c>
      <c r="R4291" s="678">
        <f t="shared" ca="1" si="737"/>
        <v>19015.099400514304</v>
      </c>
      <c r="S4291" s="678">
        <f t="shared" ca="1" si="737"/>
        <v>452.8416935081853</v>
      </c>
      <c r="T4291" s="678">
        <f t="shared" ca="1" si="737"/>
        <v>11809.20005746109</v>
      </c>
      <c r="U4291" s="678">
        <f t="shared" ca="1" si="737"/>
        <v>0.51142664955786898</v>
      </c>
      <c r="V4291" s="678">
        <f t="shared" ca="1" si="737"/>
        <v>728.22171066578426</v>
      </c>
      <c r="W4291" s="678">
        <f t="shared" ca="1" si="738"/>
        <v>112936.25439761499</v>
      </c>
      <c r="X4291" s="678">
        <f t="shared" ca="1" si="737"/>
        <v>0</v>
      </c>
      <c r="Y4291" s="678">
        <f t="shared" ca="1" si="737"/>
        <v>0</v>
      </c>
      <c r="Z4291" s="678">
        <f t="shared" ca="1" si="737"/>
        <v>0</v>
      </c>
      <c r="AA4291" t="str">
        <f t="shared" si="739"/>
        <v>ASR_CMS_19</v>
      </c>
      <c r="AB4291" s="957">
        <f t="shared" si="740"/>
        <v>45406</v>
      </c>
      <c r="AC4291" t="str">
        <f t="shared" si="741"/>
        <v>Unaudited</v>
      </c>
    </row>
    <row r="4292" spans="1:29" x14ac:dyDescent="0.25">
      <c r="A4292" t="s">
        <v>421</v>
      </c>
      <c r="B4292" t="s">
        <v>1380</v>
      </c>
      <c r="C4292" t="s">
        <v>1381</v>
      </c>
      <c r="D4292">
        <v>1900</v>
      </c>
      <c r="E4292" s="957">
        <v>1</v>
      </c>
      <c r="F4292" t="s">
        <v>442</v>
      </c>
      <c r="G4292" s="957">
        <v>366</v>
      </c>
      <c r="H4292" t="s">
        <v>391</v>
      </c>
      <c r="I4292" t="s">
        <v>489</v>
      </c>
      <c r="J4292" t="s">
        <v>445</v>
      </c>
      <c r="K4292" t="s">
        <v>435</v>
      </c>
      <c r="L4292" s="15" t="s">
        <v>121</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ASR_CMS_19</v>
      </c>
      <c r="AB4292" s="957">
        <f t="shared" si="740"/>
        <v>45406</v>
      </c>
      <c r="AC4292" t="str">
        <f t="shared" si="741"/>
        <v>Unaudited</v>
      </c>
    </row>
    <row r="4293" spans="1:29" x14ac:dyDescent="0.25">
      <c r="A4293" t="s">
        <v>421</v>
      </c>
      <c r="B4293" t="s">
        <v>1380</v>
      </c>
      <c r="C4293" t="s">
        <v>1381</v>
      </c>
      <c r="D4293">
        <v>1900</v>
      </c>
      <c r="E4293" s="957">
        <v>1</v>
      </c>
      <c r="F4293" t="s">
        <v>442</v>
      </c>
      <c r="G4293" s="957">
        <v>366</v>
      </c>
      <c r="H4293" t="s">
        <v>391</v>
      </c>
      <c r="I4293" t="s">
        <v>489</v>
      </c>
      <c r="J4293" t="s">
        <v>445</v>
      </c>
      <c r="K4293" t="s">
        <v>435</v>
      </c>
      <c r="L4293" s="15" t="s">
        <v>938</v>
      </c>
      <c r="M4293" t="s">
        <v>930</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ASR_CMS_19</v>
      </c>
      <c r="AB4293" s="957">
        <f t="shared" si="740"/>
        <v>45406</v>
      </c>
      <c r="AC4293" t="str">
        <f t="shared" si="741"/>
        <v>Unaudited</v>
      </c>
    </row>
    <row r="4294" spans="1:29" x14ac:dyDescent="0.25">
      <c r="A4294" t="s">
        <v>421</v>
      </c>
      <c r="B4294" t="s">
        <v>1380</v>
      </c>
      <c r="C4294" t="s">
        <v>1381</v>
      </c>
      <c r="D4294">
        <v>1900</v>
      </c>
      <c r="E4294" s="957">
        <v>1</v>
      </c>
      <c r="F4294" t="s">
        <v>442</v>
      </c>
      <c r="G4294" s="957">
        <v>366</v>
      </c>
      <c r="H4294" t="s">
        <v>391</v>
      </c>
      <c r="I4294" t="s">
        <v>489</v>
      </c>
      <c r="J4294" t="s">
        <v>445</v>
      </c>
      <c r="K4294" t="s">
        <v>435</v>
      </c>
      <c r="L4294" s="15" t="s">
        <v>168</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ASR_CMS_19</v>
      </c>
      <c r="AB4294" s="957">
        <f t="shared" si="740"/>
        <v>45406</v>
      </c>
      <c r="AC4294" t="str">
        <f t="shared" si="741"/>
        <v>Unaudited</v>
      </c>
    </row>
    <row r="4295" spans="1:29" x14ac:dyDescent="0.25">
      <c r="A4295" t="s">
        <v>421</v>
      </c>
      <c r="B4295" t="s">
        <v>1380</v>
      </c>
      <c r="C4295" t="s">
        <v>1381</v>
      </c>
      <c r="D4295">
        <v>1900</v>
      </c>
      <c r="E4295" s="957">
        <v>1</v>
      </c>
      <c r="F4295" t="s">
        <v>442</v>
      </c>
      <c r="G4295" s="957">
        <v>366</v>
      </c>
      <c r="H4295" t="s">
        <v>391</v>
      </c>
      <c r="I4295" t="s">
        <v>489</v>
      </c>
      <c r="J4295" t="s">
        <v>445</v>
      </c>
      <c r="K4295" t="s">
        <v>435</v>
      </c>
      <c r="L4295" s="15" t="s">
        <v>169</v>
      </c>
      <c r="M4295" t="s">
        <v>330</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ASR_CMS_19</v>
      </c>
      <c r="AB4295" s="957">
        <f t="shared" si="740"/>
        <v>45406</v>
      </c>
      <c r="AC4295" t="str">
        <f t="shared" si="741"/>
        <v>Unaudited</v>
      </c>
    </row>
    <row r="4296" spans="1:29" x14ac:dyDescent="0.25">
      <c r="A4296" t="s">
        <v>421</v>
      </c>
      <c r="B4296" t="s">
        <v>1380</v>
      </c>
      <c r="C4296" t="s">
        <v>1381</v>
      </c>
      <c r="D4296">
        <v>1900</v>
      </c>
      <c r="E4296" s="957">
        <v>1</v>
      </c>
      <c r="F4296" t="s">
        <v>442</v>
      </c>
      <c r="G4296" s="957">
        <v>366</v>
      </c>
      <c r="H4296" t="s">
        <v>391</v>
      </c>
      <c r="I4296" t="s">
        <v>489</v>
      </c>
      <c r="J4296" t="s">
        <v>451</v>
      </c>
      <c r="K4296" t="s">
        <v>436</v>
      </c>
      <c r="L4296" s="15" t="s">
        <v>122</v>
      </c>
      <c r="M4296" t="s">
        <v>27</v>
      </c>
      <c r="N4296" s="678">
        <f t="shared" ca="1" si="742"/>
        <v>7276101.3452201197</v>
      </c>
      <c r="O4296" s="678">
        <f t="shared" ca="1" si="743"/>
        <v>160.42538774652635</v>
      </c>
      <c r="P4296" s="678">
        <f t="shared" ca="1" si="743"/>
        <v>7275940.919832373</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ASR_CMS_19</v>
      </c>
      <c r="AB4296" s="957">
        <f t="shared" si="740"/>
        <v>45406</v>
      </c>
      <c r="AC4296" t="str">
        <f t="shared" si="741"/>
        <v>Unaudited</v>
      </c>
    </row>
    <row r="4297" spans="1:29" x14ac:dyDescent="0.25">
      <c r="A4297" t="s">
        <v>421</v>
      </c>
      <c r="B4297" t="s">
        <v>1380</v>
      </c>
      <c r="C4297" t="s">
        <v>1381</v>
      </c>
      <c r="D4297">
        <v>1900</v>
      </c>
      <c r="E4297" s="957">
        <v>1</v>
      </c>
      <c r="F4297" t="s">
        <v>442</v>
      </c>
      <c r="G4297" s="957">
        <v>366</v>
      </c>
      <c r="H4297" t="s">
        <v>391</v>
      </c>
      <c r="I4297" t="s">
        <v>489</v>
      </c>
      <c r="J4297" t="s">
        <v>451</v>
      </c>
      <c r="K4297" t="s">
        <v>436</v>
      </c>
      <c r="L4297" s="15" t="s">
        <v>123</v>
      </c>
      <c r="M4297" t="s">
        <v>98</v>
      </c>
      <c r="N4297" s="678">
        <f t="shared" ca="1" si="742"/>
        <v>907312.35856646392</v>
      </c>
      <c r="O4297" s="678">
        <f t="shared" ca="1" si="743"/>
        <v>83408.612596301318</v>
      </c>
      <c r="P4297" s="678">
        <f t="shared" ca="1" si="743"/>
        <v>823903.74597016256</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ASR_CMS_19</v>
      </c>
      <c r="AB4297" s="957">
        <f t="shared" si="740"/>
        <v>45406</v>
      </c>
      <c r="AC4297" t="str">
        <f t="shared" si="741"/>
        <v>Unaudited</v>
      </c>
    </row>
    <row r="4298" spans="1:29" x14ac:dyDescent="0.25">
      <c r="A4298" t="s">
        <v>421</v>
      </c>
      <c r="B4298" t="s">
        <v>1380</v>
      </c>
      <c r="C4298" t="s">
        <v>1381</v>
      </c>
      <c r="D4298">
        <v>1900</v>
      </c>
      <c r="E4298" s="957">
        <v>1</v>
      </c>
      <c r="F4298" t="s">
        <v>442</v>
      </c>
      <c r="G4298" s="957">
        <v>366</v>
      </c>
      <c r="H4298" t="s">
        <v>391</v>
      </c>
      <c r="I4298" t="s">
        <v>489</v>
      </c>
      <c r="J4298" t="s">
        <v>451</v>
      </c>
      <c r="K4298" t="s">
        <v>436</v>
      </c>
      <c r="L4298" s="15" t="s">
        <v>124</v>
      </c>
      <c r="M4298" t="s">
        <v>99</v>
      </c>
      <c r="N4298" s="678">
        <f t="shared" ca="1" si="742"/>
        <v>736557.98518449499</v>
      </c>
      <c r="O4298" s="678">
        <f t="shared" ca="1" si="743"/>
        <v>133076.05194162275</v>
      </c>
      <c r="P4298" s="678">
        <f t="shared" ca="1" si="743"/>
        <v>603481.93324287224</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ASR_CMS_19</v>
      </c>
      <c r="AB4298" s="957">
        <f t="shared" si="740"/>
        <v>45406</v>
      </c>
      <c r="AC4298" t="str">
        <f t="shared" si="741"/>
        <v>Unaudited</v>
      </c>
    </row>
    <row r="4299" spans="1:29" x14ac:dyDescent="0.25">
      <c r="A4299" t="s">
        <v>421</v>
      </c>
      <c r="B4299" t="s">
        <v>1380</v>
      </c>
      <c r="C4299" t="s">
        <v>1381</v>
      </c>
      <c r="D4299">
        <v>1900</v>
      </c>
      <c r="E4299" s="957">
        <v>1</v>
      </c>
      <c r="F4299" t="s">
        <v>442</v>
      </c>
      <c r="G4299" s="957">
        <v>366</v>
      </c>
      <c r="H4299" t="s">
        <v>391</v>
      </c>
      <c r="I4299" t="s">
        <v>489</v>
      </c>
      <c r="J4299" t="s">
        <v>451</v>
      </c>
      <c r="K4299" t="s">
        <v>436</v>
      </c>
      <c r="L4299" s="15" t="s">
        <v>125</v>
      </c>
      <c r="M4299" t="s">
        <v>100</v>
      </c>
      <c r="N4299" s="678">
        <f t="shared" ca="1" si="742"/>
        <v>43632.375572994533</v>
      </c>
      <c r="O4299" s="678">
        <f t="shared" ca="1" si="743"/>
        <v>40606.136166367367</v>
      </c>
      <c r="P4299" s="678">
        <f t="shared" ca="1" si="743"/>
        <v>3026.239406627165</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ASR_CMS_19</v>
      </c>
      <c r="AB4299" s="957">
        <f t="shared" si="740"/>
        <v>45406</v>
      </c>
      <c r="AC4299" t="str">
        <f t="shared" si="741"/>
        <v>Unaudited</v>
      </c>
    </row>
    <row r="4300" spans="1:29" x14ac:dyDescent="0.25">
      <c r="A4300" t="s">
        <v>421</v>
      </c>
      <c r="B4300" t="s">
        <v>1380</v>
      </c>
      <c r="C4300" t="s">
        <v>1381</v>
      </c>
      <c r="D4300">
        <v>1900</v>
      </c>
      <c r="E4300" s="957">
        <v>1</v>
      </c>
      <c r="F4300" t="s">
        <v>442</v>
      </c>
      <c r="G4300" s="957">
        <v>366</v>
      </c>
      <c r="H4300" t="s">
        <v>391</v>
      </c>
      <c r="I4300" t="s">
        <v>489</v>
      </c>
      <c r="J4300" t="s">
        <v>451</v>
      </c>
      <c r="K4300" t="s">
        <v>436</v>
      </c>
      <c r="L4300" s="15" t="s">
        <v>126</v>
      </c>
      <c r="M4300" t="s">
        <v>101</v>
      </c>
      <c r="N4300" s="678">
        <f t="shared" ca="1" si="742"/>
        <v>904613.07965254097</v>
      </c>
      <c r="O4300" s="678">
        <f t="shared" ca="1" si="743"/>
        <v>144396.3234971856</v>
      </c>
      <c r="P4300" s="678">
        <f t="shared" ca="1" si="743"/>
        <v>760216.75615535537</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ASR_CMS_19</v>
      </c>
      <c r="AB4300" s="957">
        <f t="shared" si="740"/>
        <v>45406</v>
      </c>
      <c r="AC4300" t="str">
        <f t="shared" si="741"/>
        <v>Unaudited</v>
      </c>
    </row>
    <row r="4301" spans="1:29" x14ac:dyDescent="0.25">
      <c r="A4301" t="s">
        <v>421</v>
      </c>
      <c r="B4301" t="s">
        <v>1380</v>
      </c>
      <c r="C4301" t="s">
        <v>1381</v>
      </c>
      <c r="D4301">
        <v>1900</v>
      </c>
      <c r="E4301" s="957">
        <v>1</v>
      </c>
      <c r="F4301" t="s">
        <v>442</v>
      </c>
      <c r="G4301" s="957">
        <v>366</v>
      </c>
      <c r="H4301" t="s">
        <v>391</v>
      </c>
      <c r="I4301" t="s">
        <v>489</v>
      </c>
      <c r="J4301" t="s">
        <v>451</v>
      </c>
      <c r="K4301" t="s">
        <v>436</v>
      </c>
      <c r="L4301" s="15" t="s">
        <v>127</v>
      </c>
      <c r="M4301" t="s">
        <v>28</v>
      </c>
      <c r="N4301" s="678">
        <f t="shared" ca="1" si="742"/>
        <v>41932.310049070467</v>
      </c>
      <c r="O4301" s="678">
        <f t="shared" ca="1" si="743"/>
        <v>41932.310049070467</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ASR_CMS_19</v>
      </c>
      <c r="AB4301" s="957">
        <f t="shared" si="740"/>
        <v>45406</v>
      </c>
      <c r="AC4301" t="str">
        <f t="shared" si="741"/>
        <v>Unaudited</v>
      </c>
    </row>
    <row r="4302" spans="1:29" x14ac:dyDescent="0.25">
      <c r="A4302" t="s">
        <v>421</v>
      </c>
      <c r="B4302" t="s">
        <v>1380</v>
      </c>
      <c r="C4302" t="s">
        <v>1381</v>
      </c>
      <c r="D4302">
        <v>1900</v>
      </c>
      <c r="E4302" s="957">
        <v>1</v>
      </c>
      <c r="F4302" t="s">
        <v>442</v>
      </c>
      <c r="G4302" s="957">
        <v>366</v>
      </c>
      <c r="H4302" t="s">
        <v>391</v>
      </c>
      <c r="I4302" t="s">
        <v>489</v>
      </c>
      <c r="J4302" t="s">
        <v>437</v>
      </c>
      <c r="K4302" t="s">
        <v>437</v>
      </c>
      <c r="L4302" s="15" t="s">
        <v>129</v>
      </c>
      <c r="M4302" t="s">
        <v>327</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ASR_CMS_19</v>
      </c>
      <c r="AB4302" s="957">
        <f t="shared" si="740"/>
        <v>45406</v>
      </c>
      <c r="AC4302" t="str">
        <f t="shared" si="741"/>
        <v>Unaudited</v>
      </c>
    </row>
    <row r="4303" spans="1:29" x14ac:dyDescent="0.25">
      <c r="A4303" t="s">
        <v>421</v>
      </c>
      <c r="B4303" t="s">
        <v>1380</v>
      </c>
      <c r="C4303" t="s">
        <v>1381</v>
      </c>
      <c r="D4303">
        <v>1900</v>
      </c>
      <c r="E4303" s="957">
        <v>1</v>
      </c>
      <c r="F4303" t="s">
        <v>442</v>
      </c>
      <c r="G4303" s="957">
        <v>366</v>
      </c>
      <c r="H4303" t="s">
        <v>391</v>
      </c>
      <c r="I4303" t="s">
        <v>489</v>
      </c>
      <c r="J4303" t="s">
        <v>437</v>
      </c>
      <c r="K4303" t="s">
        <v>437</v>
      </c>
      <c r="L4303" s="15" t="s">
        <v>130</v>
      </c>
      <c r="M4303" t="s">
        <v>326</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ASR_CMS_19</v>
      </c>
      <c r="AB4303" s="957">
        <f t="shared" si="740"/>
        <v>45406</v>
      </c>
      <c r="AC4303" t="str">
        <f t="shared" si="741"/>
        <v>Unaudited</v>
      </c>
    </row>
    <row r="4304" spans="1:29" x14ac:dyDescent="0.25">
      <c r="A4304" t="s">
        <v>421</v>
      </c>
      <c r="B4304" t="s">
        <v>1380</v>
      </c>
      <c r="C4304" t="s">
        <v>1381</v>
      </c>
      <c r="D4304">
        <v>1900</v>
      </c>
      <c r="E4304" s="957">
        <v>1</v>
      </c>
      <c r="F4304" t="s">
        <v>442</v>
      </c>
      <c r="G4304" s="957">
        <v>366</v>
      </c>
      <c r="H4304" t="s">
        <v>391</v>
      </c>
      <c r="I4304" t="s">
        <v>489</v>
      </c>
      <c r="J4304" t="s">
        <v>437</v>
      </c>
      <c r="K4304" t="s">
        <v>437</v>
      </c>
      <c r="L4304" s="15" t="s">
        <v>131</v>
      </c>
      <c r="M4304" t="s">
        <v>180</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ASR_CMS_19</v>
      </c>
      <c r="AB4304" s="957">
        <f t="shared" si="740"/>
        <v>45406</v>
      </c>
      <c r="AC4304" t="str">
        <f t="shared" si="741"/>
        <v>Unaudited</v>
      </c>
    </row>
    <row r="4305" spans="1:29" x14ac:dyDescent="0.25">
      <c r="A4305" t="s">
        <v>421</v>
      </c>
      <c r="B4305" t="s">
        <v>1380</v>
      </c>
      <c r="C4305" t="s">
        <v>1381</v>
      </c>
      <c r="D4305">
        <v>1900</v>
      </c>
      <c r="E4305" s="957">
        <v>1</v>
      </c>
      <c r="F4305" t="s">
        <v>442</v>
      </c>
      <c r="G4305" s="957">
        <v>366</v>
      </c>
      <c r="H4305" t="s">
        <v>391</v>
      </c>
      <c r="I4305" t="s">
        <v>489</v>
      </c>
      <c r="J4305" t="s">
        <v>437</v>
      </c>
      <c r="K4305" t="s">
        <v>437</v>
      </c>
      <c r="L4305" s="15" t="s">
        <v>132</v>
      </c>
      <c r="M4305" t="s">
        <v>495</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ASR_CMS_19</v>
      </c>
      <c r="AB4305" s="957">
        <f t="shared" si="740"/>
        <v>45406</v>
      </c>
      <c r="AC4305" t="str">
        <f t="shared" si="741"/>
        <v>Unaudited</v>
      </c>
    </row>
    <row r="4306" spans="1:29" x14ac:dyDescent="0.25">
      <c r="A4306" t="s">
        <v>421</v>
      </c>
      <c r="B4306" t="s">
        <v>1380</v>
      </c>
      <c r="C4306" t="s">
        <v>1381</v>
      </c>
      <c r="D4306">
        <v>1900</v>
      </c>
      <c r="E4306" s="957">
        <v>1</v>
      </c>
      <c r="F4306" t="s">
        <v>442</v>
      </c>
      <c r="G4306" s="957">
        <v>366</v>
      </c>
      <c r="H4306" t="s">
        <v>391</v>
      </c>
      <c r="I4306" t="s">
        <v>489</v>
      </c>
      <c r="J4306" t="s">
        <v>437</v>
      </c>
      <c r="K4306" t="s">
        <v>437</v>
      </c>
      <c r="L4306" s="15" t="s">
        <v>133</v>
      </c>
      <c r="M4306" t="s">
        <v>496</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ASR_CMS_19</v>
      </c>
      <c r="AB4306" s="957">
        <f t="shared" si="740"/>
        <v>45406</v>
      </c>
      <c r="AC4306" t="str">
        <f t="shared" si="741"/>
        <v>Unaudited</v>
      </c>
    </row>
    <row r="4307" spans="1:29" x14ac:dyDescent="0.25">
      <c r="A4307" t="s">
        <v>421</v>
      </c>
      <c r="B4307" t="s">
        <v>1380</v>
      </c>
      <c r="C4307" t="s">
        <v>1381</v>
      </c>
      <c r="D4307">
        <v>1900</v>
      </c>
      <c r="E4307" s="957">
        <v>1</v>
      </c>
      <c r="F4307" t="s">
        <v>442</v>
      </c>
      <c r="G4307" s="957">
        <v>366</v>
      </c>
      <c r="H4307" t="s">
        <v>391</v>
      </c>
      <c r="I4307" t="s">
        <v>489</v>
      </c>
      <c r="J4307" t="s">
        <v>437</v>
      </c>
      <c r="K4307" t="s">
        <v>437</v>
      </c>
      <c r="L4307" s="15" t="s">
        <v>134</v>
      </c>
      <c r="M4307" t="s">
        <v>497</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ASR_CMS_19</v>
      </c>
      <c r="AB4307" s="957">
        <f t="shared" si="740"/>
        <v>45406</v>
      </c>
      <c r="AC4307" t="str">
        <f t="shared" si="741"/>
        <v>Unaudited</v>
      </c>
    </row>
    <row r="4308" spans="1:29" x14ac:dyDescent="0.25">
      <c r="A4308" t="s">
        <v>421</v>
      </c>
      <c r="B4308" t="s">
        <v>1380</v>
      </c>
      <c r="C4308" t="s">
        <v>1381</v>
      </c>
      <c r="D4308">
        <v>1900</v>
      </c>
      <c r="E4308" s="957">
        <v>1</v>
      </c>
      <c r="F4308" t="s">
        <v>442</v>
      </c>
      <c r="G4308" s="957">
        <v>366</v>
      </c>
      <c r="H4308" t="s">
        <v>391</v>
      </c>
      <c r="I4308" t="s">
        <v>490</v>
      </c>
      <c r="J4308" t="s">
        <v>26</v>
      </c>
      <c r="K4308" t="s">
        <v>26</v>
      </c>
      <c r="L4308" s="15" t="s">
        <v>270</v>
      </c>
      <c r="M4308" t="s">
        <v>26</v>
      </c>
      <c r="N4308" s="678">
        <f t="shared" ca="1" si="742"/>
        <v>678950.91576567094</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ASR_CMS_19</v>
      </c>
      <c r="AB4308" s="957">
        <f t="shared" si="740"/>
        <v>45406</v>
      </c>
      <c r="AC4308" t="str">
        <f t="shared" si="741"/>
        <v>Unaudited</v>
      </c>
    </row>
    <row r="4309" spans="1:29" x14ac:dyDescent="0.25">
      <c r="A4309" t="s">
        <v>421</v>
      </c>
      <c r="B4309" t="s">
        <v>1380</v>
      </c>
      <c r="C4309" t="s">
        <v>1381</v>
      </c>
      <c r="D4309">
        <v>1900</v>
      </c>
      <c r="E4309" s="957">
        <v>1</v>
      </c>
      <c r="F4309" t="s">
        <v>1026</v>
      </c>
      <c r="G4309" s="957" t="s">
        <v>1379</v>
      </c>
      <c r="H4309" t="s">
        <v>391</v>
      </c>
      <c r="I4309" t="s">
        <v>433</v>
      </c>
      <c r="J4309" t="s">
        <v>433</v>
      </c>
      <c r="K4309" t="s">
        <v>433</v>
      </c>
      <c r="M4309" t="s">
        <v>433</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ASR_CMS_19</v>
      </c>
      <c r="AB4309" s="957">
        <f t="shared" si="740"/>
        <v>45406</v>
      </c>
      <c r="AC4309" t="str">
        <f t="shared" si="741"/>
        <v>Unaudited</v>
      </c>
    </row>
    <row r="4310" spans="1:29" x14ac:dyDescent="0.25">
      <c r="A4310" t="s">
        <v>421</v>
      </c>
      <c r="B4310" t="s">
        <v>1380</v>
      </c>
      <c r="C4310" t="s">
        <v>1381</v>
      </c>
      <c r="D4310">
        <v>1900</v>
      </c>
      <c r="E4310" s="957">
        <v>1</v>
      </c>
      <c r="F4310" t="s">
        <v>1026</v>
      </c>
      <c r="G4310" s="957" t="s">
        <v>1379</v>
      </c>
      <c r="H4310" t="s">
        <v>391</v>
      </c>
      <c r="I4310" t="s">
        <v>488</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1071591.0515687035</v>
      </c>
      <c r="AA4310" t="str">
        <f t="shared" si="739"/>
        <v>ASR_CMS_19</v>
      </c>
      <c r="AB4310" s="957">
        <f t="shared" si="740"/>
        <v>45406</v>
      </c>
      <c r="AC4310" t="str">
        <f t="shared" si="741"/>
        <v>Unaudited</v>
      </c>
    </row>
    <row r="4311" spans="1:29" x14ac:dyDescent="0.25">
      <c r="A4311" t="s">
        <v>421</v>
      </c>
      <c r="B4311" t="s">
        <v>1380</v>
      </c>
      <c r="C4311" t="s">
        <v>1381</v>
      </c>
      <c r="D4311">
        <v>1900</v>
      </c>
      <c r="E4311" s="957">
        <v>1</v>
      </c>
      <c r="F4311" t="s">
        <v>1026</v>
      </c>
      <c r="G4311" s="957" t="s">
        <v>1379</v>
      </c>
      <c r="H4311" t="s">
        <v>391</v>
      </c>
      <c r="I4311" t="s">
        <v>488</v>
      </c>
      <c r="J4311" t="s">
        <v>12</v>
      </c>
      <c r="K4311" t="s">
        <v>1323</v>
      </c>
      <c r="L4311" s="15" t="s">
        <v>1314</v>
      </c>
      <c r="M4311" t="s">
        <v>1323</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ASR_CMS_19</v>
      </c>
      <c r="AB4311" s="957">
        <f t="shared" si="740"/>
        <v>45406</v>
      </c>
      <c r="AC4311" t="str">
        <f t="shared" si="741"/>
        <v>Unaudited</v>
      </c>
    </row>
    <row r="4312" spans="1:29" x14ac:dyDescent="0.25">
      <c r="A4312" t="s">
        <v>421</v>
      </c>
      <c r="B4312" t="s">
        <v>1380</v>
      </c>
      <c r="C4312" t="s">
        <v>1381</v>
      </c>
      <c r="D4312">
        <v>1900</v>
      </c>
      <c r="E4312" s="957">
        <v>1</v>
      </c>
      <c r="F4312" t="s">
        <v>1026</v>
      </c>
      <c r="G4312" s="957" t="s">
        <v>1379</v>
      </c>
      <c r="H4312" t="s">
        <v>391</v>
      </c>
      <c r="I4312" t="s">
        <v>488</v>
      </c>
      <c r="J4312" t="s">
        <v>491</v>
      </c>
      <c r="K4312" t="s">
        <v>492</v>
      </c>
      <c r="L4312" s="15" t="s">
        <v>63</v>
      </c>
      <c r="M4312" t="s">
        <v>344</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ASR_CMS_19</v>
      </c>
      <c r="AB4312" s="957">
        <f t="shared" si="740"/>
        <v>45406</v>
      </c>
      <c r="AC4312" t="str">
        <f t="shared" si="741"/>
        <v>Unaudited</v>
      </c>
    </row>
    <row r="4313" spans="1:29" x14ac:dyDescent="0.25">
      <c r="A4313" t="s">
        <v>421</v>
      </c>
      <c r="B4313" t="s">
        <v>1380</v>
      </c>
      <c r="C4313" t="s">
        <v>1381</v>
      </c>
      <c r="D4313">
        <v>1900</v>
      </c>
      <c r="E4313" s="957">
        <v>1</v>
      </c>
      <c r="F4313" t="s">
        <v>1026</v>
      </c>
      <c r="G4313" s="957" t="s">
        <v>1379</v>
      </c>
      <c r="H4313" t="s">
        <v>391</v>
      </c>
      <c r="I4313" t="s">
        <v>488</v>
      </c>
      <c r="J4313" t="s">
        <v>491</v>
      </c>
      <c r="K4313" t="s">
        <v>1014</v>
      </c>
      <c r="L4313" s="15" t="s">
        <v>910</v>
      </c>
      <c r="M4313" t="s">
        <v>911</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ASR_CMS_19</v>
      </c>
      <c r="AB4313" s="957">
        <f t="shared" si="740"/>
        <v>45406</v>
      </c>
      <c r="AC4313" t="str">
        <f t="shared" si="741"/>
        <v>Unaudited</v>
      </c>
    </row>
    <row r="4314" spans="1:29" x14ac:dyDescent="0.25">
      <c r="A4314" t="s">
        <v>421</v>
      </c>
      <c r="B4314" t="s">
        <v>1380</v>
      </c>
      <c r="C4314" t="s">
        <v>1381</v>
      </c>
      <c r="D4314">
        <v>1900</v>
      </c>
      <c r="E4314" s="957">
        <v>1</v>
      </c>
      <c r="F4314" t="s">
        <v>1026</v>
      </c>
      <c r="G4314" s="957" t="s">
        <v>1379</v>
      </c>
      <c r="H4314" t="s">
        <v>391</v>
      </c>
      <c r="I4314" t="s">
        <v>488</v>
      </c>
      <c r="J4314" t="s">
        <v>13</v>
      </c>
      <c r="K4314" t="s">
        <v>493</v>
      </c>
      <c r="L4314" s="15" t="s">
        <v>95</v>
      </c>
      <c r="M4314" t="s">
        <v>147</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ASR_CMS_19</v>
      </c>
      <c r="AB4314" s="957">
        <f t="shared" si="740"/>
        <v>45406</v>
      </c>
      <c r="AC4314" t="str">
        <f t="shared" si="741"/>
        <v>Unaudited</v>
      </c>
    </row>
    <row r="4315" spans="1:29" x14ac:dyDescent="0.25">
      <c r="A4315" t="s">
        <v>421</v>
      </c>
      <c r="B4315" t="s">
        <v>1380</v>
      </c>
      <c r="C4315" t="s">
        <v>1381</v>
      </c>
      <c r="D4315">
        <v>1900</v>
      </c>
      <c r="E4315" s="957">
        <v>1</v>
      </c>
      <c r="F4315" t="s">
        <v>1026</v>
      </c>
      <c r="G4315" s="957" t="s">
        <v>1379</v>
      </c>
      <c r="H4315" t="s">
        <v>391</v>
      </c>
      <c r="I4315" t="s">
        <v>488</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ASR_CMS_19</v>
      </c>
      <c r="AB4315" s="957">
        <f t="shared" si="740"/>
        <v>45406</v>
      </c>
      <c r="AC4315" t="str">
        <f t="shared" si="741"/>
        <v>Unaudited</v>
      </c>
    </row>
    <row r="4316" spans="1:29" x14ac:dyDescent="0.25">
      <c r="A4316" t="s">
        <v>421</v>
      </c>
      <c r="B4316" t="s">
        <v>1380</v>
      </c>
      <c r="C4316" t="s">
        <v>1381</v>
      </c>
      <c r="D4316">
        <v>1900</v>
      </c>
      <c r="E4316" s="957">
        <v>1</v>
      </c>
      <c r="F4316" t="s">
        <v>1026</v>
      </c>
      <c r="G4316" s="957" t="s">
        <v>1379</v>
      </c>
      <c r="H4316" t="s">
        <v>391</v>
      </c>
      <c r="I4316" t="s">
        <v>489</v>
      </c>
      <c r="J4316" t="s">
        <v>445</v>
      </c>
      <c r="K4316" t="s">
        <v>0</v>
      </c>
      <c r="L4316" s="15">
        <v>2.1</v>
      </c>
      <c r="M4316" t="s">
        <v>148</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2269663.6793301576</v>
      </c>
      <c r="AA4316" t="str">
        <f t="shared" si="739"/>
        <v>ASR_CMS_19</v>
      </c>
      <c r="AB4316" s="957">
        <f t="shared" si="740"/>
        <v>45406</v>
      </c>
      <c r="AC4316" t="str">
        <f t="shared" si="741"/>
        <v>Unaudited</v>
      </c>
    </row>
    <row r="4317" spans="1:29" x14ac:dyDescent="0.25">
      <c r="A4317" t="s">
        <v>421</v>
      </c>
      <c r="B4317" t="s">
        <v>1380</v>
      </c>
      <c r="C4317" t="s">
        <v>1381</v>
      </c>
      <c r="D4317">
        <v>1900</v>
      </c>
      <c r="E4317" s="957">
        <v>1</v>
      </c>
      <c r="F4317" t="s">
        <v>1026</v>
      </c>
      <c r="G4317" s="957" t="s">
        <v>1379</v>
      </c>
      <c r="H4317" t="s">
        <v>391</v>
      </c>
      <c r="I4317" t="s">
        <v>489</v>
      </c>
      <c r="J4317" t="s">
        <v>445</v>
      </c>
      <c r="K4317" t="s">
        <v>0</v>
      </c>
      <c r="L4317" s="15">
        <v>2.2000000000000002</v>
      </c>
      <c r="M4317" t="s">
        <v>149</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-716471.46793684794</v>
      </c>
      <c r="AA4317" t="str">
        <f t="shared" si="739"/>
        <v>ASR_CMS_19</v>
      </c>
      <c r="AB4317" s="957">
        <f t="shared" si="740"/>
        <v>45406</v>
      </c>
      <c r="AC4317" t="str">
        <f t="shared" si="741"/>
        <v>Unaudited</v>
      </c>
    </row>
    <row r="4318" spans="1:29" x14ac:dyDescent="0.25">
      <c r="A4318" t="s">
        <v>421</v>
      </c>
      <c r="B4318" t="s">
        <v>1380</v>
      </c>
      <c r="C4318" t="s">
        <v>1381</v>
      </c>
      <c r="D4318">
        <v>1900</v>
      </c>
      <c r="E4318" s="957">
        <v>1</v>
      </c>
      <c r="F4318" t="s">
        <v>1026</v>
      </c>
      <c r="G4318" s="957" t="s">
        <v>1379</v>
      </c>
      <c r="H4318" t="s">
        <v>391</v>
      </c>
      <c r="I4318" t="s">
        <v>489</v>
      </c>
      <c r="J4318" t="s">
        <v>445</v>
      </c>
      <c r="K4318" t="s">
        <v>0</v>
      </c>
      <c r="L4318" s="15">
        <v>2.2999999999999998</v>
      </c>
      <c r="M4318" t="s">
        <v>150</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112583.51463527716</v>
      </c>
      <c r="AA4318" t="str">
        <f t="shared" si="739"/>
        <v>ASR_CMS_19</v>
      </c>
      <c r="AB4318" s="957">
        <f t="shared" si="740"/>
        <v>45406</v>
      </c>
      <c r="AC4318" t="str">
        <f t="shared" si="741"/>
        <v>Unaudited</v>
      </c>
    </row>
    <row r="4319" spans="1:29" x14ac:dyDescent="0.25">
      <c r="A4319" t="s">
        <v>421</v>
      </c>
      <c r="B4319" t="s">
        <v>1380</v>
      </c>
      <c r="C4319" t="s">
        <v>1381</v>
      </c>
      <c r="D4319">
        <v>1900</v>
      </c>
      <c r="E4319" s="957">
        <v>1</v>
      </c>
      <c r="F4319" t="s">
        <v>1026</v>
      </c>
      <c r="G4319" s="957" t="s">
        <v>1379</v>
      </c>
      <c r="H4319" t="s">
        <v>391</v>
      </c>
      <c r="I4319" t="s">
        <v>489</v>
      </c>
      <c r="J4319" t="s">
        <v>445</v>
      </c>
      <c r="K4319" t="s">
        <v>0</v>
      </c>
      <c r="L4319" s="15">
        <v>2.4</v>
      </c>
      <c r="M4319" t="s">
        <v>151</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538418.0136943314</v>
      </c>
      <c r="AA4319" t="str">
        <f t="shared" si="739"/>
        <v>ASR_CMS_19</v>
      </c>
      <c r="AB4319" s="957">
        <f t="shared" si="740"/>
        <v>45406</v>
      </c>
      <c r="AC4319" t="str">
        <f t="shared" si="741"/>
        <v>Unaudited</v>
      </c>
    </row>
    <row r="4320" spans="1:29" x14ac:dyDescent="0.25">
      <c r="A4320" t="s">
        <v>421</v>
      </c>
      <c r="B4320" t="s">
        <v>1380</v>
      </c>
      <c r="C4320" t="s">
        <v>1381</v>
      </c>
      <c r="D4320">
        <v>1900</v>
      </c>
      <c r="E4320" s="957">
        <v>1</v>
      </c>
      <c r="F4320" t="s">
        <v>1026</v>
      </c>
      <c r="G4320" s="957" t="s">
        <v>1379</v>
      </c>
      <c r="H4320" t="s">
        <v>391</v>
      </c>
      <c r="I4320" t="s">
        <v>489</v>
      </c>
      <c r="J4320" t="s">
        <v>445</v>
      </c>
      <c r="K4320" t="s">
        <v>0</v>
      </c>
      <c r="L4320" s="15">
        <v>2.5</v>
      </c>
      <c r="M4320" t="s">
        <v>152</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-1131245.1485970872</v>
      </c>
      <c r="AA4320" t="str">
        <f t="shared" si="739"/>
        <v>ASR_CMS_19</v>
      </c>
      <c r="AB4320" s="957">
        <f t="shared" si="740"/>
        <v>45406</v>
      </c>
      <c r="AC4320" t="str">
        <f t="shared" si="741"/>
        <v>Unaudited</v>
      </c>
    </row>
    <row r="4321" spans="1:29" x14ac:dyDescent="0.25">
      <c r="A4321" t="s">
        <v>421</v>
      </c>
      <c r="B4321" t="s">
        <v>1380</v>
      </c>
      <c r="C4321" t="s">
        <v>1381</v>
      </c>
      <c r="D4321">
        <v>1900</v>
      </c>
      <c r="E4321" s="957">
        <v>1</v>
      </c>
      <c r="F4321" t="s">
        <v>1026</v>
      </c>
      <c r="G4321" s="957" t="s">
        <v>1379</v>
      </c>
      <c r="H4321" t="s">
        <v>391</v>
      </c>
      <c r="I4321" t="s">
        <v>489</v>
      </c>
      <c r="J4321" t="s">
        <v>445</v>
      </c>
      <c r="K4321" t="s">
        <v>0</v>
      </c>
      <c r="L4321" s="15" t="s">
        <v>97</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ASR_CMS_19</v>
      </c>
      <c r="AB4321" s="957">
        <f t="shared" si="740"/>
        <v>45406</v>
      </c>
      <c r="AC4321" t="str">
        <f t="shared" si="741"/>
        <v>Unaudited</v>
      </c>
    </row>
    <row r="4322" spans="1:29" x14ac:dyDescent="0.25">
      <c r="A4322" t="s">
        <v>421</v>
      </c>
      <c r="B4322" t="s">
        <v>1380</v>
      </c>
      <c r="C4322" t="s">
        <v>1381</v>
      </c>
      <c r="D4322">
        <v>1900</v>
      </c>
      <c r="E4322">
        <v>1</v>
      </c>
      <c r="F4322" t="s">
        <v>1026</v>
      </c>
      <c r="G4322" t="s">
        <v>1379</v>
      </c>
      <c r="H4322" t="s">
        <v>391</v>
      </c>
      <c r="I4322" t="s">
        <v>489</v>
      </c>
      <c r="J4322" t="s">
        <v>445</v>
      </c>
      <c r="K4322" t="s">
        <v>0</v>
      </c>
      <c r="L4322" s="15" t="s">
        <v>153</v>
      </c>
      <c r="M4322" t="s">
        <v>452</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ASR_CMS_19</v>
      </c>
      <c r="AB4322" s="957">
        <f t="shared" si="740"/>
        <v>45406</v>
      </c>
      <c r="AC4322" t="str">
        <f t="shared" si="741"/>
        <v>Unaudited</v>
      </c>
    </row>
    <row r="4323" spans="1:29" x14ac:dyDescent="0.25">
      <c r="A4323" t="s">
        <v>421</v>
      </c>
      <c r="B4323" t="s">
        <v>1380</v>
      </c>
      <c r="C4323" t="s">
        <v>1381</v>
      </c>
      <c r="D4323">
        <v>1900</v>
      </c>
      <c r="E4323">
        <v>1</v>
      </c>
      <c r="F4323" t="s">
        <v>1026</v>
      </c>
      <c r="G4323" t="s">
        <v>1379</v>
      </c>
      <c r="H4323" t="s">
        <v>391</v>
      </c>
      <c r="I4323" t="s">
        <v>489</v>
      </c>
      <c r="J4323" t="s">
        <v>445</v>
      </c>
      <c r="K4323" t="s">
        <v>0</v>
      </c>
      <c r="L4323" s="15" t="s">
        <v>912</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-5617.6774064992778</v>
      </c>
      <c r="AA4323" t="str">
        <f t="shared" si="739"/>
        <v>ASR_CMS_19</v>
      </c>
      <c r="AB4323" s="957">
        <f t="shared" si="740"/>
        <v>45406</v>
      </c>
      <c r="AC4323" t="str">
        <f t="shared" si="741"/>
        <v>Unaudited</v>
      </c>
    </row>
    <row r="4324" spans="1:29" x14ac:dyDescent="0.25">
      <c r="A4324" t="s">
        <v>421</v>
      </c>
      <c r="B4324" t="s">
        <v>1380</v>
      </c>
      <c r="C4324" t="s">
        <v>1381</v>
      </c>
      <c r="D4324">
        <v>1900</v>
      </c>
      <c r="E4324">
        <v>1</v>
      </c>
      <c r="F4324" t="s">
        <v>1026</v>
      </c>
      <c r="G4324" t="s">
        <v>1379</v>
      </c>
      <c r="H4324" t="s">
        <v>391</v>
      </c>
      <c r="I4324" t="s">
        <v>489</v>
      </c>
      <c r="J4324" t="s">
        <v>445</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352488.03814628837</v>
      </c>
      <c r="AA4324" t="str">
        <f t="shared" si="739"/>
        <v>ASR_CMS_19</v>
      </c>
      <c r="AB4324" s="957">
        <f t="shared" si="740"/>
        <v>45406</v>
      </c>
      <c r="AC4324" t="str">
        <f t="shared" si="741"/>
        <v>Unaudited</v>
      </c>
    </row>
    <row r="4325" spans="1:29" x14ac:dyDescent="0.25">
      <c r="A4325" t="s">
        <v>421</v>
      </c>
      <c r="B4325" t="s">
        <v>1380</v>
      </c>
      <c r="C4325" t="s">
        <v>1381</v>
      </c>
      <c r="D4325">
        <v>1900</v>
      </c>
      <c r="E4325">
        <v>1</v>
      </c>
      <c r="F4325" t="s">
        <v>1026</v>
      </c>
      <c r="G4325" t="s">
        <v>1379</v>
      </c>
      <c r="H4325" t="s">
        <v>391</v>
      </c>
      <c r="I4325" t="s">
        <v>489</v>
      </c>
      <c r="J4325" t="s">
        <v>445</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1211689.4928294776</v>
      </c>
      <c r="AA4325" t="str">
        <f t="shared" si="739"/>
        <v>ASR_CMS_19</v>
      </c>
      <c r="AB4325" s="957">
        <f t="shared" si="740"/>
        <v>45406</v>
      </c>
      <c r="AC4325" t="str">
        <f t="shared" si="741"/>
        <v>Unaudited</v>
      </c>
    </row>
    <row r="4326" spans="1:29" x14ac:dyDescent="0.25">
      <c r="A4326" t="s">
        <v>421</v>
      </c>
      <c r="B4326" t="s">
        <v>1380</v>
      </c>
      <c r="C4326" t="s">
        <v>1381</v>
      </c>
      <c r="D4326">
        <v>1900</v>
      </c>
      <c r="E4326">
        <v>1</v>
      </c>
      <c r="F4326" t="s">
        <v>1026</v>
      </c>
      <c r="G4326" t="s">
        <v>1379</v>
      </c>
      <c r="H4326" t="s">
        <v>391</v>
      </c>
      <c r="I4326" t="s">
        <v>489</v>
      </c>
      <c r="J4326" t="s">
        <v>445</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ASR_CMS_19</v>
      </c>
      <c r="AB4326" s="957">
        <f t="shared" si="740"/>
        <v>45406</v>
      </c>
      <c r="AC4326" t="str">
        <f t="shared" si="741"/>
        <v>Unaudited</v>
      </c>
    </row>
    <row r="4327" spans="1:29" x14ac:dyDescent="0.25">
      <c r="A4327" t="s">
        <v>421</v>
      </c>
      <c r="B4327" t="s">
        <v>1380</v>
      </c>
      <c r="C4327" t="s">
        <v>1381</v>
      </c>
      <c r="D4327">
        <v>1900</v>
      </c>
      <c r="E4327">
        <v>1</v>
      </c>
      <c r="F4327" t="s">
        <v>1026</v>
      </c>
      <c r="G4327" t="s">
        <v>1379</v>
      </c>
      <c r="H4327" t="s">
        <v>391</v>
      </c>
      <c r="I4327" t="s">
        <v>489</v>
      </c>
      <c r="J4327" t="s">
        <v>445</v>
      </c>
      <c r="K4327" t="s">
        <v>53</v>
      </c>
      <c r="L4327" s="15" t="s">
        <v>44</v>
      </c>
      <c r="M4327" t="s">
        <v>154</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ASR_CMS_19</v>
      </c>
      <c r="AB4327" s="957">
        <f t="shared" si="740"/>
        <v>45406</v>
      </c>
      <c r="AC4327" t="str">
        <f t="shared" si="741"/>
        <v>Unaudited</v>
      </c>
    </row>
    <row r="4328" spans="1:29" x14ac:dyDescent="0.25">
      <c r="A4328" t="s">
        <v>421</v>
      </c>
      <c r="B4328" t="s">
        <v>1380</v>
      </c>
      <c r="C4328" t="s">
        <v>1381</v>
      </c>
      <c r="D4328">
        <v>1900</v>
      </c>
      <c r="E4328">
        <v>1</v>
      </c>
      <c r="F4328" t="s">
        <v>1026</v>
      </c>
      <c r="G4328" t="s">
        <v>1379</v>
      </c>
      <c r="H4328" t="s">
        <v>391</v>
      </c>
      <c r="I4328" t="s">
        <v>489</v>
      </c>
      <c r="J4328" t="s">
        <v>445</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ASR_CMS_19</v>
      </c>
      <c r="AB4328" s="957">
        <f t="shared" si="740"/>
        <v>45406</v>
      </c>
      <c r="AC4328" t="str">
        <f t="shared" si="741"/>
        <v>Unaudited</v>
      </c>
    </row>
    <row r="4329" spans="1:29" x14ac:dyDescent="0.25">
      <c r="A4329" t="s">
        <v>421</v>
      </c>
      <c r="B4329" t="s">
        <v>1380</v>
      </c>
      <c r="C4329" t="s">
        <v>1381</v>
      </c>
      <c r="D4329">
        <v>1900</v>
      </c>
      <c r="E4329">
        <v>1</v>
      </c>
      <c r="F4329" t="s">
        <v>1026</v>
      </c>
      <c r="G4329" t="s">
        <v>1379</v>
      </c>
      <c r="H4329" t="s">
        <v>391</v>
      </c>
      <c r="I4329" t="s">
        <v>489</v>
      </c>
      <c r="J4329" t="s">
        <v>445</v>
      </c>
      <c r="K4329" t="s">
        <v>53</v>
      </c>
      <c r="L4329" s="15" t="s">
        <v>42</v>
      </c>
      <c r="M4329" t="s">
        <v>155</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-3272040.6366241858</v>
      </c>
      <c r="AA4329" t="str">
        <f t="shared" si="739"/>
        <v>ASR_CMS_19</v>
      </c>
      <c r="AB4329" s="957">
        <f t="shared" si="740"/>
        <v>45406</v>
      </c>
      <c r="AC4329" t="str">
        <f t="shared" si="741"/>
        <v>Unaudited</v>
      </c>
    </row>
    <row r="4330" spans="1:29" x14ac:dyDescent="0.25">
      <c r="A4330" t="s">
        <v>421</v>
      </c>
      <c r="B4330" t="s">
        <v>1380</v>
      </c>
      <c r="C4330" t="s">
        <v>1381</v>
      </c>
      <c r="D4330">
        <v>1900</v>
      </c>
      <c r="E4330">
        <v>1</v>
      </c>
      <c r="F4330" t="s">
        <v>1026</v>
      </c>
      <c r="G4330" t="s">
        <v>1379</v>
      </c>
      <c r="H4330" t="s">
        <v>391</v>
      </c>
      <c r="I4330" t="s">
        <v>489</v>
      </c>
      <c r="J4330" t="s">
        <v>445</v>
      </c>
      <c r="K4330" t="s">
        <v>53</v>
      </c>
      <c r="L4330" s="15" t="s">
        <v>43</v>
      </c>
      <c r="M4330" t="s">
        <v>463</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-2809.1201785900657</v>
      </c>
      <c r="AA4330" t="str">
        <f t="shared" si="739"/>
        <v>ASR_CMS_19</v>
      </c>
      <c r="AB4330" s="957">
        <f t="shared" si="740"/>
        <v>45406</v>
      </c>
      <c r="AC4330" t="str">
        <f t="shared" si="741"/>
        <v>Unaudited</v>
      </c>
    </row>
    <row r="4331" spans="1:29" x14ac:dyDescent="0.25">
      <c r="A4331" t="s">
        <v>421</v>
      </c>
      <c r="B4331" t="s">
        <v>1380</v>
      </c>
      <c r="C4331" t="s">
        <v>1381</v>
      </c>
      <c r="D4331">
        <v>1900</v>
      </c>
      <c r="E4331">
        <v>1</v>
      </c>
      <c r="F4331" t="s">
        <v>1026</v>
      </c>
      <c r="G4331" t="s">
        <v>1379</v>
      </c>
      <c r="H4331" t="s">
        <v>391</v>
      </c>
      <c r="I4331" t="s">
        <v>489</v>
      </c>
      <c r="J4331" t="s">
        <v>445</v>
      </c>
      <c r="K4331" t="s">
        <v>915</v>
      </c>
      <c r="L4331" s="15" t="s">
        <v>916</v>
      </c>
      <c r="M4331" t="s">
        <v>915</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-140.05591948242946</v>
      </c>
      <c r="AA4331" t="str">
        <f t="shared" si="739"/>
        <v>ASR_CMS_19</v>
      </c>
      <c r="AB4331" s="957">
        <f t="shared" si="740"/>
        <v>45406</v>
      </c>
      <c r="AC4331" t="str">
        <f t="shared" si="741"/>
        <v>Unaudited</v>
      </c>
    </row>
    <row r="4332" spans="1:29" x14ac:dyDescent="0.25">
      <c r="A4332" t="s">
        <v>421</v>
      </c>
      <c r="B4332" t="s">
        <v>1380</v>
      </c>
      <c r="C4332" t="s">
        <v>1381</v>
      </c>
      <c r="D4332">
        <v>1900</v>
      </c>
      <c r="E4332">
        <v>1</v>
      </c>
      <c r="F4332" t="s">
        <v>1026</v>
      </c>
      <c r="G4332" t="s">
        <v>1379</v>
      </c>
      <c r="H4332" t="s">
        <v>391</v>
      </c>
      <c r="I4332" t="s">
        <v>489</v>
      </c>
      <c r="J4332" t="s">
        <v>445</v>
      </c>
      <c r="K4332" t="s">
        <v>915</v>
      </c>
      <c r="L4332" s="15" t="s">
        <v>917</v>
      </c>
      <c r="M4332" t="s">
        <v>920</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-98689.430887128969</v>
      </c>
      <c r="AA4332" t="str">
        <f t="shared" si="739"/>
        <v>ASR_CMS_19</v>
      </c>
      <c r="AB4332" s="957">
        <f t="shared" si="740"/>
        <v>45406</v>
      </c>
      <c r="AC4332" t="str">
        <f t="shared" si="741"/>
        <v>Unaudited</v>
      </c>
    </row>
    <row r="4333" spans="1:29" x14ac:dyDescent="0.25">
      <c r="A4333" t="s">
        <v>421</v>
      </c>
      <c r="B4333" t="s">
        <v>1380</v>
      </c>
      <c r="C4333" t="s">
        <v>1381</v>
      </c>
      <c r="D4333">
        <v>1900</v>
      </c>
      <c r="E4333">
        <v>1</v>
      </c>
      <c r="F4333" t="s">
        <v>1026</v>
      </c>
      <c r="G4333" t="s">
        <v>1379</v>
      </c>
      <c r="H4333" t="s">
        <v>391</v>
      </c>
      <c r="I4333" t="s">
        <v>489</v>
      </c>
      <c r="J4333" t="s">
        <v>445</v>
      </c>
      <c r="K4333" t="s">
        <v>915</v>
      </c>
      <c r="L4333" s="15" t="s">
        <v>918</v>
      </c>
      <c r="M4333" t="s">
        <v>921</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ASR_CMS_19</v>
      </c>
      <c r="AB4333" s="957">
        <f t="shared" si="740"/>
        <v>45406</v>
      </c>
      <c r="AC4333" t="str">
        <f t="shared" si="741"/>
        <v>Unaudited</v>
      </c>
    </row>
    <row r="4334" spans="1:29" x14ac:dyDescent="0.25">
      <c r="A4334" t="s">
        <v>421</v>
      </c>
      <c r="B4334" t="s">
        <v>1380</v>
      </c>
      <c r="C4334" t="s">
        <v>1381</v>
      </c>
      <c r="D4334">
        <v>1900</v>
      </c>
      <c r="E4334">
        <v>1</v>
      </c>
      <c r="F4334" t="s">
        <v>1026</v>
      </c>
      <c r="G4334" t="s">
        <v>1379</v>
      </c>
      <c r="H4334" t="s">
        <v>391</v>
      </c>
      <c r="I4334" t="s">
        <v>489</v>
      </c>
      <c r="J4334" t="s">
        <v>445</v>
      </c>
      <c r="K4334" t="s">
        <v>446</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40967.951372326417</v>
      </c>
      <c r="AA4334" t="str">
        <f t="shared" si="739"/>
        <v>ASR_CMS_19</v>
      </c>
      <c r="AB4334" s="957">
        <f t="shared" si="740"/>
        <v>45406</v>
      </c>
      <c r="AC4334" t="str">
        <f t="shared" si="741"/>
        <v>Unaudited</v>
      </c>
    </row>
    <row r="4335" spans="1:29" x14ac:dyDescent="0.25">
      <c r="A4335" t="s">
        <v>421</v>
      </c>
      <c r="B4335" t="s">
        <v>1380</v>
      </c>
      <c r="C4335" t="s">
        <v>1381</v>
      </c>
      <c r="D4335">
        <v>1900</v>
      </c>
      <c r="E4335">
        <v>1</v>
      </c>
      <c r="F4335" t="s">
        <v>1026</v>
      </c>
      <c r="G4335" t="s">
        <v>1379</v>
      </c>
      <c r="H4335" t="s">
        <v>391</v>
      </c>
      <c r="I4335" t="s">
        <v>489</v>
      </c>
      <c r="J4335" t="s">
        <v>445</v>
      </c>
      <c r="K4335" t="s">
        <v>446</v>
      </c>
      <c r="L4335" s="15">
        <v>5.2</v>
      </c>
      <c r="M4335" t="s">
        <v>304</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ASR_CMS_19</v>
      </c>
      <c r="AB4335" s="957">
        <f t="shared" si="740"/>
        <v>45406</v>
      </c>
      <c r="AC4335" t="str">
        <f t="shared" si="741"/>
        <v>Unaudited</v>
      </c>
    </row>
    <row r="4336" spans="1:29" x14ac:dyDescent="0.25">
      <c r="A4336" t="s">
        <v>421</v>
      </c>
      <c r="B4336" t="s">
        <v>1380</v>
      </c>
      <c r="C4336" t="s">
        <v>1381</v>
      </c>
      <c r="D4336">
        <v>1900</v>
      </c>
      <c r="E4336">
        <v>1</v>
      </c>
      <c r="F4336" t="s">
        <v>1026</v>
      </c>
      <c r="G4336" t="s">
        <v>1379</v>
      </c>
      <c r="H4336" t="s">
        <v>391</v>
      </c>
      <c r="I4336" t="s">
        <v>489</v>
      </c>
      <c r="J4336" t="s">
        <v>445</v>
      </c>
      <c r="K4336" t="s">
        <v>446</v>
      </c>
      <c r="L4336" s="15">
        <v>5.3</v>
      </c>
      <c r="M4336" t="s">
        <v>305</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-150856.60727523529</v>
      </c>
      <c r="AA4336" t="str">
        <f t="shared" si="739"/>
        <v>ASR_CMS_19</v>
      </c>
      <c r="AB4336" s="957">
        <f t="shared" si="740"/>
        <v>45406</v>
      </c>
      <c r="AC4336" t="str">
        <f t="shared" si="741"/>
        <v>Unaudited</v>
      </c>
    </row>
    <row r="4337" spans="1:29" x14ac:dyDescent="0.25">
      <c r="A4337" t="s">
        <v>421</v>
      </c>
      <c r="B4337" t="s">
        <v>1380</v>
      </c>
      <c r="C4337" t="s">
        <v>1381</v>
      </c>
      <c r="D4337">
        <v>1900</v>
      </c>
      <c r="E4337">
        <v>1</v>
      </c>
      <c r="F4337" t="s">
        <v>1026</v>
      </c>
      <c r="G4337" t="s">
        <v>1379</v>
      </c>
      <c r="H4337" t="s">
        <v>391</v>
      </c>
      <c r="I4337" t="s">
        <v>489</v>
      </c>
      <c r="J4337" t="s">
        <v>445</v>
      </c>
      <c r="K4337" t="s">
        <v>446</v>
      </c>
      <c r="L4337" s="15" t="s">
        <v>82</v>
      </c>
      <c r="M4337" t="s">
        <v>454</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ASR_CMS_19</v>
      </c>
      <c r="AB4337" s="957">
        <f t="shared" si="740"/>
        <v>45406</v>
      </c>
      <c r="AC4337" t="str">
        <f t="shared" si="741"/>
        <v>Unaudited</v>
      </c>
    </row>
    <row r="4338" spans="1:29" x14ac:dyDescent="0.25">
      <c r="A4338" t="s">
        <v>421</v>
      </c>
      <c r="B4338" t="s">
        <v>1380</v>
      </c>
      <c r="C4338" t="s">
        <v>1381</v>
      </c>
      <c r="D4338">
        <v>1900</v>
      </c>
      <c r="E4338">
        <v>1</v>
      </c>
      <c r="F4338" t="s">
        <v>1026</v>
      </c>
      <c r="G4338" t="s">
        <v>1379</v>
      </c>
      <c r="H4338" t="s">
        <v>391</v>
      </c>
      <c r="I4338" t="s">
        <v>489</v>
      </c>
      <c r="J4338" t="s">
        <v>445</v>
      </c>
      <c r="K4338" t="s">
        <v>447</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ASR_CMS_19</v>
      </c>
      <c r="AB4338" s="957">
        <f t="shared" si="740"/>
        <v>45406</v>
      </c>
      <c r="AC4338" t="str">
        <f t="shared" si="741"/>
        <v>Unaudited</v>
      </c>
    </row>
    <row r="4339" spans="1:29" x14ac:dyDescent="0.25">
      <c r="A4339" t="s">
        <v>421</v>
      </c>
      <c r="B4339" t="s">
        <v>1380</v>
      </c>
      <c r="C4339" t="s">
        <v>1381</v>
      </c>
      <c r="D4339">
        <v>1900</v>
      </c>
      <c r="E4339">
        <v>1</v>
      </c>
      <c r="F4339" t="s">
        <v>1026</v>
      </c>
      <c r="G4339" t="s">
        <v>1379</v>
      </c>
      <c r="H4339" t="s">
        <v>391</v>
      </c>
      <c r="I4339" t="s">
        <v>489</v>
      </c>
      <c r="J4339" t="s">
        <v>445</v>
      </c>
      <c r="K4339" t="s">
        <v>447</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ASR_CMS_19</v>
      </c>
      <c r="AB4339" s="957">
        <f t="shared" si="740"/>
        <v>45406</v>
      </c>
      <c r="AC4339" t="str">
        <f t="shared" si="741"/>
        <v>Unaudited</v>
      </c>
    </row>
    <row r="4340" spans="1:29" x14ac:dyDescent="0.25">
      <c r="A4340" t="s">
        <v>421</v>
      </c>
      <c r="B4340" t="s">
        <v>1380</v>
      </c>
      <c r="C4340" t="s">
        <v>1381</v>
      </c>
      <c r="D4340">
        <v>1900</v>
      </c>
      <c r="E4340">
        <v>1</v>
      </c>
      <c r="F4340" t="s">
        <v>1026</v>
      </c>
      <c r="G4340" t="s">
        <v>1379</v>
      </c>
      <c r="H4340" t="s">
        <v>391</v>
      </c>
      <c r="I4340" t="s">
        <v>489</v>
      </c>
      <c r="J4340" t="s">
        <v>445</v>
      </c>
      <c r="K4340" t="s">
        <v>447</v>
      </c>
      <c r="L4340" s="15">
        <v>6.3</v>
      </c>
      <c r="M4340" t="s">
        <v>185</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ASR_CMS_19</v>
      </c>
      <c r="AB4340" s="957">
        <f t="shared" si="740"/>
        <v>45406</v>
      </c>
      <c r="AC4340" t="str">
        <f t="shared" si="741"/>
        <v>Unaudited</v>
      </c>
    </row>
    <row r="4341" spans="1:29" x14ac:dyDescent="0.25">
      <c r="A4341" t="s">
        <v>421</v>
      </c>
      <c r="B4341" t="s">
        <v>1380</v>
      </c>
      <c r="C4341" t="s">
        <v>1381</v>
      </c>
      <c r="D4341">
        <v>1900</v>
      </c>
      <c r="E4341">
        <v>1</v>
      </c>
      <c r="F4341" t="s">
        <v>1026</v>
      </c>
      <c r="G4341" t="s">
        <v>1379</v>
      </c>
      <c r="H4341" t="s">
        <v>391</v>
      </c>
      <c r="I4341" t="s">
        <v>489</v>
      </c>
      <c r="J4341" t="s">
        <v>445</v>
      </c>
      <c r="K4341" t="s">
        <v>447</v>
      </c>
      <c r="L4341" s="15" t="s">
        <v>87</v>
      </c>
      <c r="M4341" t="s">
        <v>455</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ASR_CMS_19</v>
      </c>
      <c r="AB4341" s="957">
        <f t="shared" si="740"/>
        <v>45406</v>
      </c>
      <c r="AC4341" t="str">
        <f t="shared" si="741"/>
        <v>Unaudited</v>
      </c>
    </row>
    <row r="4342" spans="1:29" x14ac:dyDescent="0.25">
      <c r="A4342" t="s">
        <v>421</v>
      </c>
      <c r="B4342" t="s">
        <v>1380</v>
      </c>
      <c r="C4342" t="s">
        <v>1381</v>
      </c>
      <c r="D4342">
        <v>1900</v>
      </c>
      <c r="E4342">
        <v>1</v>
      </c>
      <c r="F4342" t="s">
        <v>1026</v>
      </c>
      <c r="G4342" t="s">
        <v>1379</v>
      </c>
      <c r="H4342" t="s">
        <v>391</v>
      </c>
      <c r="I4342" t="s">
        <v>489</v>
      </c>
      <c r="J4342" t="s">
        <v>445</v>
      </c>
      <c r="K4342" t="s">
        <v>448</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-22918.750345385957</v>
      </c>
      <c r="AA4342" t="str">
        <f t="shared" si="739"/>
        <v>ASR_CMS_19</v>
      </c>
      <c r="AB4342" s="957">
        <f t="shared" si="740"/>
        <v>45406</v>
      </c>
      <c r="AC4342" t="str">
        <f t="shared" si="741"/>
        <v>Unaudited</v>
      </c>
    </row>
    <row r="4343" spans="1:29" x14ac:dyDescent="0.25">
      <c r="A4343" t="s">
        <v>421</v>
      </c>
      <c r="B4343" t="s">
        <v>1380</v>
      </c>
      <c r="C4343" t="s">
        <v>1381</v>
      </c>
      <c r="D4343">
        <v>1900</v>
      </c>
      <c r="E4343">
        <v>1</v>
      </c>
      <c r="F4343" t="s">
        <v>1026</v>
      </c>
      <c r="G4343" t="s">
        <v>1379</v>
      </c>
      <c r="H4343" t="s">
        <v>391</v>
      </c>
      <c r="I4343" t="s">
        <v>489</v>
      </c>
      <c r="J4343" t="s">
        <v>445</v>
      </c>
      <c r="K4343" t="s">
        <v>448</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ASR_CMS_19</v>
      </c>
      <c r="AB4343" s="957">
        <f t="shared" si="740"/>
        <v>45406</v>
      </c>
      <c r="AC4343" t="str">
        <f t="shared" si="741"/>
        <v>Unaudited</v>
      </c>
    </row>
    <row r="4344" spans="1:29" x14ac:dyDescent="0.25">
      <c r="A4344" t="s">
        <v>421</v>
      </c>
      <c r="B4344" t="s">
        <v>1380</v>
      </c>
      <c r="C4344" t="s">
        <v>1381</v>
      </c>
      <c r="D4344">
        <v>1900</v>
      </c>
      <c r="E4344">
        <v>1</v>
      </c>
      <c r="F4344" t="s">
        <v>1026</v>
      </c>
      <c r="G4344" t="s">
        <v>1379</v>
      </c>
      <c r="H4344" t="s">
        <v>391</v>
      </c>
      <c r="I4344" t="s">
        <v>489</v>
      </c>
      <c r="J4344" t="s">
        <v>445</v>
      </c>
      <c r="K4344" t="s">
        <v>448</v>
      </c>
      <c r="L4344" s="15">
        <v>7.3</v>
      </c>
      <c r="M4344" t="s">
        <v>156</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ASR_CMS_19</v>
      </c>
      <c r="AB4344" s="957">
        <f t="shared" si="740"/>
        <v>45406</v>
      </c>
      <c r="AC4344" t="str">
        <f t="shared" si="741"/>
        <v>Unaudited</v>
      </c>
    </row>
    <row r="4345" spans="1:29" x14ac:dyDescent="0.25">
      <c r="A4345" t="s">
        <v>421</v>
      </c>
      <c r="B4345" t="s">
        <v>1380</v>
      </c>
      <c r="C4345" t="s">
        <v>1381</v>
      </c>
      <c r="D4345">
        <v>1900</v>
      </c>
      <c r="E4345">
        <v>1</v>
      </c>
      <c r="F4345" t="s">
        <v>1026</v>
      </c>
      <c r="G4345" t="s">
        <v>1379</v>
      </c>
      <c r="H4345" t="s">
        <v>391</v>
      </c>
      <c r="I4345" t="s">
        <v>489</v>
      </c>
      <c r="J4345" t="s">
        <v>445</v>
      </c>
      <c r="K4345" t="s">
        <v>448</v>
      </c>
      <c r="L4345" s="15" t="s">
        <v>91</v>
      </c>
      <c r="M4345" t="s">
        <v>456</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ASR_CMS_19</v>
      </c>
      <c r="AB4345" s="957">
        <f t="shared" si="740"/>
        <v>45406</v>
      </c>
      <c r="AC4345" t="str">
        <f t="shared" si="741"/>
        <v>Unaudited</v>
      </c>
    </row>
    <row r="4346" spans="1:29" x14ac:dyDescent="0.25">
      <c r="A4346" t="s">
        <v>421</v>
      </c>
      <c r="B4346" t="s">
        <v>1380</v>
      </c>
      <c r="C4346" t="s">
        <v>1381</v>
      </c>
      <c r="D4346">
        <v>1900</v>
      </c>
      <c r="E4346">
        <v>1</v>
      </c>
      <c r="F4346" t="s">
        <v>1026</v>
      </c>
      <c r="G4346" t="s">
        <v>1379</v>
      </c>
      <c r="H4346" t="s">
        <v>391</v>
      </c>
      <c r="I4346" t="s">
        <v>489</v>
      </c>
      <c r="J4346" t="s">
        <v>445</v>
      </c>
      <c r="K4346" t="s">
        <v>449</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-16227.762678873858</v>
      </c>
      <c r="AA4346" t="str">
        <f t="shared" si="739"/>
        <v>ASR_CMS_19</v>
      </c>
      <c r="AB4346" s="957">
        <f t="shared" si="740"/>
        <v>45406</v>
      </c>
      <c r="AC4346" t="str">
        <f t="shared" si="741"/>
        <v>Unaudited</v>
      </c>
    </row>
    <row r="4347" spans="1:29" x14ac:dyDescent="0.25">
      <c r="A4347" t="s">
        <v>421</v>
      </c>
      <c r="B4347" t="s">
        <v>1380</v>
      </c>
      <c r="C4347" t="s">
        <v>1381</v>
      </c>
      <c r="D4347">
        <v>1900</v>
      </c>
      <c r="E4347">
        <v>1</v>
      </c>
      <c r="F4347" t="s">
        <v>1026</v>
      </c>
      <c r="G4347" t="s">
        <v>1379</v>
      </c>
      <c r="H4347" t="s">
        <v>391</v>
      </c>
      <c r="I4347" t="s">
        <v>489</v>
      </c>
      <c r="J4347" t="s">
        <v>445</v>
      </c>
      <c r="K4347" t="s">
        <v>449</v>
      </c>
      <c r="L4347" s="15" t="s">
        <v>113</v>
      </c>
      <c r="M4347" t="s">
        <v>444</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ASR_CMS_19</v>
      </c>
      <c r="AB4347" s="957">
        <f t="shared" si="740"/>
        <v>45406</v>
      </c>
      <c r="AC4347" t="str">
        <f t="shared" si="741"/>
        <v>Unaudited</v>
      </c>
    </row>
    <row r="4348" spans="1:29" x14ac:dyDescent="0.25">
      <c r="A4348" t="s">
        <v>421</v>
      </c>
      <c r="B4348" t="s">
        <v>1380</v>
      </c>
      <c r="C4348" t="s">
        <v>1381</v>
      </c>
      <c r="D4348">
        <v>1900</v>
      </c>
      <c r="E4348">
        <v>1</v>
      </c>
      <c r="F4348" t="s">
        <v>1026</v>
      </c>
      <c r="G4348" t="s">
        <v>1379</v>
      </c>
      <c r="H4348" t="s">
        <v>391</v>
      </c>
      <c r="I4348" t="s">
        <v>489</v>
      </c>
      <c r="J4348" t="s">
        <v>445</v>
      </c>
      <c r="K4348" t="s">
        <v>449</v>
      </c>
      <c r="L4348" s="15" t="s">
        <v>115</v>
      </c>
      <c r="M4348" t="s">
        <v>158</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ASR_CMS_19</v>
      </c>
      <c r="AB4348" s="957">
        <f t="shared" si="740"/>
        <v>45406</v>
      </c>
      <c r="AC4348" t="str">
        <f t="shared" si="741"/>
        <v>Unaudited</v>
      </c>
    </row>
    <row r="4349" spans="1:29" x14ac:dyDescent="0.25">
      <c r="A4349" t="s">
        <v>421</v>
      </c>
      <c r="B4349" t="s">
        <v>1380</v>
      </c>
      <c r="C4349" t="s">
        <v>1381</v>
      </c>
      <c r="D4349">
        <v>1900</v>
      </c>
      <c r="E4349">
        <v>1</v>
      </c>
      <c r="F4349" t="s">
        <v>1026</v>
      </c>
      <c r="G4349" t="s">
        <v>1379</v>
      </c>
      <c r="H4349" t="s">
        <v>391</v>
      </c>
      <c r="I4349" t="s">
        <v>489</v>
      </c>
      <c r="J4349" t="s">
        <v>445</v>
      </c>
      <c r="K4349" t="s">
        <v>449</v>
      </c>
      <c r="L4349" s="15" t="s">
        <v>116</v>
      </c>
      <c r="M4349" t="s">
        <v>114</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ASR_CMS_19</v>
      </c>
      <c r="AB4349" s="957">
        <f t="shared" si="740"/>
        <v>45406</v>
      </c>
      <c r="AC4349" t="str">
        <f t="shared" si="741"/>
        <v>Unaudited</v>
      </c>
    </row>
    <row r="4350" spans="1:29" x14ac:dyDescent="0.25">
      <c r="A4350" t="s">
        <v>421</v>
      </c>
      <c r="B4350" t="s">
        <v>1380</v>
      </c>
      <c r="C4350" t="s">
        <v>1381</v>
      </c>
      <c r="D4350">
        <v>1900</v>
      </c>
      <c r="E4350">
        <v>1</v>
      </c>
      <c r="F4350" t="s">
        <v>1026</v>
      </c>
      <c r="G4350" t="s">
        <v>1379</v>
      </c>
      <c r="H4350" t="s">
        <v>391</v>
      </c>
      <c r="I4350" t="s">
        <v>489</v>
      </c>
      <c r="J4350" t="s">
        <v>445</v>
      </c>
      <c r="K4350" t="s">
        <v>449</v>
      </c>
      <c r="L4350" s="15" t="s">
        <v>117</v>
      </c>
      <c r="M4350" t="s">
        <v>159</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ASR_CMS_19</v>
      </c>
      <c r="AB4350" s="957">
        <f t="shared" si="740"/>
        <v>45406</v>
      </c>
      <c r="AC4350" t="str">
        <f t="shared" si="741"/>
        <v>Unaudited</v>
      </c>
    </row>
    <row r="4351" spans="1:29" x14ac:dyDescent="0.25">
      <c r="A4351" t="s">
        <v>421</v>
      </c>
      <c r="B4351" t="s">
        <v>1380</v>
      </c>
      <c r="C4351" t="s">
        <v>1381</v>
      </c>
      <c r="D4351">
        <v>1900</v>
      </c>
      <c r="E4351">
        <v>1</v>
      </c>
      <c r="F4351" t="s">
        <v>1026</v>
      </c>
      <c r="G4351" t="s">
        <v>1379</v>
      </c>
      <c r="H4351" t="s">
        <v>391</v>
      </c>
      <c r="I4351" t="s">
        <v>489</v>
      </c>
      <c r="J4351" t="s">
        <v>445</v>
      </c>
      <c r="K4351" t="s">
        <v>449</v>
      </c>
      <c r="L4351" s="15" t="s">
        <v>160</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ASR_CMS_19</v>
      </c>
      <c r="AB4351" s="957">
        <f t="shared" si="740"/>
        <v>45406</v>
      </c>
      <c r="AC4351" t="str">
        <f t="shared" si="741"/>
        <v>Unaudited</v>
      </c>
    </row>
    <row r="4352" spans="1:29" x14ac:dyDescent="0.25">
      <c r="A4352" t="s">
        <v>421</v>
      </c>
      <c r="B4352" t="s">
        <v>1380</v>
      </c>
      <c r="C4352" t="s">
        <v>1381</v>
      </c>
      <c r="D4352">
        <v>1900</v>
      </c>
      <c r="E4352">
        <v>1</v>
      </c>
      <c r="F4352" t="s">
        <v>1026</v>
      </c>
      <c r="G4352" t="s">
        <v>1379</v>
      </c>
      <c r="H4352" t="s">
        <v>391</v>
      </c>
      <c r="I4352" t="s">
        <v>489</v>
      </c>
      <c r="J4352" t="s">
        <v>445</v>
      </c>
      <c r="K4352" t="s">
        <v>449</v>
      </c>
      <c r="L4352" s="15" t="s">
        <v>443</v>
      </c>
      <c r="M4352" t="s">
        <v>457</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ASR_CMS_19</v>
      </c>
      <c r="AB4352" s="957">
        <f t="shared" si="740"/>
        <v>45406</v>
      </c>
      <c r="AC4352" t="str">
        <f t="shared" si="741"/>
        <v>Unaudited</v>
      </c>
    </row>
    <row r="4353" spans="1:29" x14ac:dyDescent="0.25">
      <c r="A4353" t="s">
        <v>421</v>
      </c>
      <c r="B4353" t="s">
        <v>1380</v>
      </c>
      <c r="C4353" t="s">
        <v>1381</v>
      </c>
      <c r="D4353">
        <v>1900</v>
      </c>
      <c r="E4353">
        <v>1</v>
      </c>
      <c r="F4353" t="s">
        <v>1026</v>
      </c>
      <c r="G4353" t="s">
        <v>1379</v>
      </c>
      <c r="H4353" t="s">
        <v>391</v>
      </c>
      <c r="I4353" t="s">
        <v>489</v>
      </c>
      <c r="J4353" t="s">
        <v>445</v>
      </c>
      <c r="K4353" t="s">
        <v>450</v>
      </c>
      <c r="L4353" s="15">
        <v>9.1</v>
      </c>
      <c r="M4353" t="s">
        <v>186</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64914.121255369981</v>
      </c>
      <c r="AA4353" t="str">
        <f t="shared" si="739"/>
        <v>ASR_CMS_19</v>
      </c>
      <c r="AB4353" s="957">
        <f t="shared" si="740"/>
        <v>45406</v>
      </c>
      <c r="AC4353" t="str">
        <f t="shared" si="741"/>
        <v>Unaudited</v>
      </c>
    </row>
    <row r="4354" spans="1:29" x14ac:dyDescent="0.25">
      <c r="A4354" t="s">
        <v>421</v>
      </c>
      <c r="B4354" t="s">
        <v>1380</v>
      </c>
      <c r="C4354" t="s">
        <v>1381</v>
      </c>
      <c r="D4354">
        <v>1900</v>
      </c>
      <c r="E4354">
        <v>1</v>
      </c>
      <c r="F4354" t="s">
        <v>1026</v>
      </c>
      <c r="G4354" t="s">
        <v>1379</v>
      </c>
      <c r="H4354" t="s">
        <v>391</v>
      </c>
      <c r="I4354" t="s">
        <v>489</v>
      </c>
      <c r="J4354" t="s">
        <v>445</v>
      </c>
      <c r="K4354" t="s">
        <v>450</v>
      </c>
      <c r="L4354" s="15" t="s">
        <v>107</v>
      </c>
      <c r="M4354" t="s">
        <v>187</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-4112.4699619366065</v>
      </c>
      <c r="AA4354" t="str">
        <f t="shared" ref="AA4354:AA4381" si="749">file_name</f>
        <v>ASR_CMS_19</v>
      </c>
      <c r="AB4354" s="957">
        <f t="shared" ref="AB4354:AB4381" si="750">file_date</f>
        <v>45406</v>
      </c>
      <c r="AC4354" t="str">
        <f t="shared" ref="AC4354:AC4381" si="751">status</f>
        <v>Unaudited</v>
      </c>
    </row>
    <row r="4355" spans="1:29" x14ac:dyDescent="0.25">
      <c r="A4355" t="s">
        <v>421</v>
      </c>
      <c r="B4355" t="s">
        <v>1380</v>
      </c>
      <c r="C4355" t="s">
        <v>1381</v>
      </c>
      <c r="D4355">
        <v>1900</v>
      </c>
      <c r="E4355">
        <v>1</v>
      </c>
      <c r="F4355" t="s">
        <v>1026</v>
      </c>
      <c r="G4355" t="s">
        <v>1379</v>
      </c>
      <c r="H4355" t="s">
        <v>391</v>
      </c>
      <c r="I4355" t="s">
        <v>489</v>
      </c>
      <c r="J4355" t="s">
        <v>445</v>
      </c>
      <c r="K4355" t="s">
        <v>450</v>
      </c>
      <c r="L4355" s="15" t="s">
        <v>1316</v>
      </c>
      <c r="M4355" t="s">
        <v>1317</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-1127.8493807042717</v>
      </c>
      <c r="AA4355" t="str">
        <f t="shared" si="749"/>
        <v>ASR_CMS_19</v>
      </c>
      <c r="AB4355" s="957">
        <f t="shared" si="750"/>
        <v>45406</v>
      </c>
      <c r="AC4355" t="str">
        <f t="shared" si="751"/>
        <v>Unaudited</v>
      </c>
    </row>
    <row r="4356" spans="1:29" x14ac:dyDescent="0.25">
      <c r="A4356" t="s">
        <v>421</v>
      </c>
      <c r="B4356" t="s">
        <v>1380</v>
      </c>
      <c r="C4356" t="s">
        <v>1381</v>
      </c>
      <c r="D4356">
        <v>1900</v>
      </c>
      <c r="E4356">
        <v>1</v>
      </c>
      <c r="F4356" t="s">
        <v>1026</v>
      </c>
      <c r="G4356" t="s">
        <v>1379</v>
      </c>
      <c r="H4356" t="s">
        <v>391</v>
      </c>
      <c r="I4356" t="s">
        <v>489</v>
      </c>
      <c r="J4356" t="s">
        <v>445</v>
      </c>
      <c r="K4356" t="s">
        <v>450</v>
      </c>
      <c r="L4356" s="15" t="s">
        <v>108</v>
      </c>
      <c r="M4356" t="s">
        <v>188</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230485.42068795743</v>
      </c>
      <c r="AA4356" t="str">
        <f t="shared" si="749"/>
        <v>ASR_CMS_19</v>
      </c>
      <c r="AB4356" s="957">
        <f t="shared" si="750"/>
        <v>45406</v>
      </c>
      <c r="AC4356" t="str">
        <f t="shared" si="751"/>
        <v>Unaudited</v>
      </c>
    </row>
    <row r="4357" spans="1:29" x14ac:dyDescent="0.25">
      <c r="A4357" t="s">
        <v>421</v>
      </c>
      <c r="B4357" t="s">
        <v>1380</v>
      </c>
      <c r="C4357" t="s">
        <v>1381</v>
      </c>
      <c r="D4357">
        <v>1900</v>
      </c>
      <c r="E4357">
        <v>1</v>
      </c>
      <c r="F4357" t="s">
        <v>1026</v>
      </c>
      <c r="G4357" t="s">
        <v>1379</v>
      </c>
      <c r="H4357" t="s">
        <v>391</v>
      </c>
      <c r="I4357" t="s">
        <v>489</v>
      </c>
      <c r="J4357" t="s">
        <v>445</v>
      </c>
      <c r="K4357" t="s">
        <v>450</v>
      </c>
      <c r="L4357" s="15" t="s">
        <v>109</v>
      </c>
      <c r="M4357" t="s">
        <v>161</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304751.71521361137</v>
      </c>
      <c r="AA4357" t="str">
        <f t="shared" si="749"/>
        <v>ASR_CMS_19</v>
      </c>
      <c r="AB4357" s="957">
        <f t="shared" si="750"/>
        <v>45406</v>
      </c>
      <c r="AC4357" t="str">
        <f t="shared" si="751"/>
        <v>Unaudited</v>
      </c>
    </row>
    <row r="4358" spans="1:29" x14ac:dyDescent="0.25">
      <c r="A4358" t="s">
        <v>421</v>
      </c>
      <c r="B4358" t="s">
        <v>1380</v>
      </c>
      <c r="C4358" t="s">
        <v>1381</v>
      </c>
      <c r="D4358">
        <v>1900</v>
      </c>
      <c r="E4358">
        <v>1</v>
      </c>
      <c r="F4358" t="s">
        <v>1026</v>
      </c>
      <c r="G4358" t="s">
        <v>1379</v>
      </c>
      <c r="H4358" t="s">
        <v>391</v>
      </c>
      <c r="I4358" t="s">
        <v>489</v>
      </c>
      <c r="J4358" t="s">
        <v>445</v>
      </c>
      <c r="K4358" t="s">
        <v>450</v>
      </c>
      <c r="L4358" s="15" t="s">
        <v>110</v>
      </c>
      <c r="M4358" t="s">
        <v>135</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ASR_CMS_19</v>
      </c>
      <c r="AB4358" s="957">
        <f t="shared" si="750"/>
        <v>45406</v>
      </c>
      <c r="AC4358" t="str">
        <f t="shared" si="751"/>
        <v>Unaudited</v>
      </c>
    </row>
    <row r="4359" spans="1:29" x14ac:dyDescent="0.25">
      <c r="A4359" t="s">
        <v>421</v>
      </c>
      <c r="B4359" t="s">
        <v>1380</v>
      </c>
      <c r="C4359" t="s">
        <v>1381</v>
      </c>
      <c r="D4359">
        <v>1900</v>
      </c>
      <c r="E4359">
        <v>1</v>
      </c>
      <c r="F4359" t="s">
        <v>1026</v>
      </c>
      <c r="G4359" t="s">
        <v>1379</v>
      </c>
      <c r="H4359" t="s">
        <v>391</v>
      </c>
      <c r="I4359" t="s">
        <v>489</v>
      </c>
      <c r="J4359" t="s">
        <v>445</v>
      </c>
      <c r="K4359" t="s">
        <v>450</v>
      </c>
      <c r="L4359" s="15" t="s">
        <v>111</v>
      </c>
      <c r="M4359" t="s">
        <v>163</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-2188885.1770052137</v>
      </c>
      <c r="AA4359" t="str">
        <f t="shared" si="749"/>
        <v>ASR_CMS_19</v>
      </c>
      <c r="AB4359" s="957">
        <f t="shared" si="750"/>
        <v>45406</v>
      </c>
      <c r="AC4359" t="str">
        <f t="shared" si="751"/>
        <v>Unaudited</v>
      </c>
    </row>
    <row r="4360" spans="1:29" x14ac:dyDescent="0.25">
      <c r="A4360" t="s">
        <v>421</v>
      </c>
      <c r="B4360" t="s">
        <v>1380</v>
      </c>
      <c r="C4360" t="s">
        <v>1381</v>
      </c>
      <c r="D4360">
        <v>1900</v>
      </c>
      <c r="E4360">
        <v>1</v>
      </c>
      <c r="F4360" t="s">
        <v>1026</v>
      </c>
      <c r="G4360" t="s">
        <v>1379</v>
      </c>
      <c r="H4360" t="s">
        <v>391</v>
      </c>
      <c r="I4360" t="s">
        <v>489</v>
      </c>
      <c r="J4360" t="s">
        <v>445</v>
      </c>
      <c r="K4360" t="s">
        <v>450</v>
      </c>
      <c r="L4360" s="15" t="s">
        <v>112</v>
      </c>
      <c r="M4360" t="s">
        <v>464</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-6524.1861645100817</v>
      </c>
      <c r="AA4360" t="str">
        <f t="shared" si="749"/>
        <v>ASR_CMS_19</v>
      </c>
      <c r="AB4360" s="957">
        <f t="shared" si="750"/>
        <v>45406</v>
      </c>
      <c r="AC4360" t="str">
        <f t="shared" si="751"/>
        <v>Unaudited</v>
      </c>
    </row>
    <row r="4361" spans="1:29" x14ac:dyDescent="0.25">
      <c r="A4361" t="s">
        <v>421</v>
      </c>
      <c r="B4361" t="s">
        <v>1380</v>
      </c>
      <c r="C4361" t="s">
        <v>1381</v>
      </c>
      <c r="D4361">
        <v>1900</v>
      </c>
      <c r="E4361">
        <v>1</v>
      </c>
      <c r="F4361" t="s">
        <v>1026</v>
      </c>
      <c r="G4361" t="s">
        <v>1379</v>
      </c>
      <c r="H4361" t="s">
        <v>391</v>
      </c>
      <c r="I4361" t="s">
        <v>489</v>
      </c>
      <c r="J4361" t="s">
        <v>445</v>
      </c>
      <c r="K4361" t="s">
        <v>6</v>
      </c>
      <c r="L4361" s="15" t="s">
        <v>118</v>
      </c>
      <c r="M4361" t="s">
        <v>189</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ASR_CMS_19</v>
      </c>
      <c r="AB4361" s="957">
        <f t="shared" si="750"/>
        <v>45406</v>
      </c>
      <c r="AC4361" t="str">
        <f t="shared" si="751"/>
        <v>Unaudited</v>
      </c>
    </row>
    <row r="4362" spans="1:29" x14ac:dyDescent="0.25">
      <c r="A4362" t="s">
        <v>421</v>
      </c>
      <c r="B4362" t="s">
        <v>1380</v>
      </c>
      <c r="C4362" t="s">
        <v>1381</v>
      </c>
      <c r="D4362">
        <v>1900</v>
      </c>
      <c r="E4362">
        <v>1</v>
      </c>
      <c r="F4362" t="s">
        <v>1026</v>
      </c>
      <c r="G4362" t="s">
        <v>1379</v>
      </c>
      <c r="H4362" t="s">
        <v>391</v>
      </c>
      <c r="I4362" t="s">
        <v>489</v>
      </c>
      <c r="J4362" t="s">
        <v>445</v>
      </c>
      <c r="K4362" t="s">
        <v>6</v>
      </c>
      <c r="L4362" s="15" t="s">
        <v>45</v>
      </c>
      <c r="M4362" t="s">
        <v>164</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ASR_CMS_19</v>
      </c>
      <c r="AB4362" s="957">
        <f t="shared" si="750"/>
        <v>45406</v>
      </c>
      <c r="AC4362" t="str">
        <f t="shared" si="751"/>
        <v>Unaudited</v>
      </c>
    </row>
    <row r="4363" spans="1:29" x14ac:dyDescent="0.25">
      <c r="A4363" t="s">
        <v>421</v>
      </c>
      <c r="B4363" t="s">
        <v>1380</v>
      </c>
      <c r="C4363" t="s">
        <v>1381</v>
      </c>
      <c r="D4363">
        <v>1900</v>
      </c>
      <c r="E4363">
        <v>1</v>
      </c>
      <c r="F4363" t="s">
        <v>1026</v>
      </c>
      <c r="G4363" t="s">
        <v>1379</v>
      </c>
      <c r="H4363" t="s">
        <v>391</v>
      </c>
      <c r="I4363" t="s">
        <v>489</v>
      </c>
      <c r="J4363" t="s">
        <v>445</v>
      </c>
      <c r="K4363" t="s">
        <v>6</v>
      </c>
      <c r="L4363" s="15" t="s">
        <v>46</v>
      </c>
      <c r="M4363" t="s">
        <v>165</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-13.739984342064153</v>
      </c>
      <c r="AA4363" t="str">
        <f t="shared" si="749"/>
        <v>ASR_CMS_19</v>
      </c>
      <c r="AB4363" s="957">
        <f t="shared" si="750"/>
        <v>45406</v>
      </c>
      <c r="AC4363" t="str">
        <f t="shared" si="751"/>
        <v>Unaudited</v>
      </c>
    </row>
    <row r="4364" spans="1:29" x14ac:dyDescent="0.25">
      <c r="A4364" t="s">
        <v>421</v>
      </c>
      <c r="B4364" t="s">
        <v>1380</v>
      </c>
      <c r="C4364" t="s">
        <v>1381</v>
      </c>
      <c r="D4364">
        <v>1900</v>
      </c>
      <c r="E4364">
        <v>1</v>
      </c>
      <c r="F4364" t="s">
        <v>1026</v>
      </c>
      <c r="G4364" t="s">
        <v>1379</v>
      </c>
      <c r="H4364" t="s">
        <v>391</v>
      </c>
      <c r="I4364" t="s">
        <v>489</v>
      </c>
      <c r="J4364" t="s">
        <v>445</v>
      </c>
      <c r="K4364" t="s">
        <v>6</v>
      </c>
      <c r="L4364" s="15" t="s">
        <v>166</v>
      </c>
      <c r="M4364" t="s">
        <v>462</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ASR_CMS_19</v>
      </c>
      <c r="AB4364" s="957">
        <f t="shared" si="750"/>
        <v>45406</v>
      </c>
      <c r="AC4364" t="str">
        <f t="shared" si="751"/>
        <v>Unaudited</v>
      </c>
    </row>
    <row r="4365" spans="1:29" x14ac:dyDescent="0.25">
      <c r="A4365" t="s">
        <v>421</v>
      </c>
      <c r="B4365" t="s">
        <v>1380</v>
      </c>
      <c r="C4365" t="s">
        <v>1381</v>
      </c>
      <c r="D4365">
        <v>1900</v>
      </c>
      <c r="E4365">
        <v>1</v>
      </c>
      <c r="F4365" t="s">
        <v>1026</v>
      </c>
      <c r="G4365" t="s">
        <v>1379</v>
      </c>
      <c r="H4365" t="s">
        <v>391</v>
      </c>
      <c r="I4365" t="s">
        <v>489</v>
      </c>
      <c r="J4365" t="s">
        <v>445</v>
      </c>
      <c r="K4365" t="s">
        <v>435</v>
      </c>
      <c r="L4365" s="15" t="s">
        <v>121</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ASR_CMS_19</v>
      </c>
      <c r="AB4365" s="957">
        <f t="shared" si="750"/>
        <v>45406</v>
      </c>
      <c r="AC4365" t="str">
        <f t="shared" si="751"/>
        <v>Unaudited</v>
      </c>
    </row>
    <row r="4366" spans="1:29" x14ac:dyDescent="0.25">
      <c r="A4366" t="s">
        <v>421</v>
      </c>
      <c r="B4366" t="s">
        <v>1380</v>
      </c>
      <c r="C4366" t="s">
        <v>1381</v>
      </c>
      <c r="D4366">
        <v>1900</v>
      </c>
      <c r="E4366">
        <v>1</v>
      </c>
      <c r="F4366" t="s">
        <v>1026</v>
      </c>
      <c r="G4366" t="s">
        <v>1379</v>
      </c>
      <c r="H4366" t="s">
        <v>391</v>
      </c>
      <c r="I4366" t="s">
        <v>489</v>
      </c>
      <c r="J4366" t="s">
        <v>445</v>
      </c>
      <c r="K4366" t="s">
        <v>435</v>
      </c>
      <c r="L4366" s="15" t="s">
        <v>938</v>
      </c>
      <c r="M4366" t="s">
        <v>930</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ASR_CMS_19</v>
      </c>
      <c r="AB4366" s="957">
        <f t="shared" si="750"/>
        <v>45406</v>
      </c>
      <c r="AC4366" t="str">
        <f t="shared" si="751"/>
        <v>Unaudited</v>
      </c>
    </row>
    <row r="4367" spans="1:29" x14ac:dyDescent="0.25">
      <c r="A4367" t="s">
        <v>421</v>
      </c>
      <c r="B4367" t="s">
        <v>1380</v>
      </c>
      <c r="C4367" t="s">
        <v>1381</v>
      </c>
      <c r="D4367">
        <v>1900</v>
      </c>
      <c r="E4367">
        <v>1</v>
      </c>
      <c r="F4367" t="s">
        <v>1026</v>
      </c>
      <c r="G4367" t="s">
        <v>1379</v>
      </c>
      <c r="H4367" t="s">
        <v>391</v>
      </c>
      <c r="I4367" t="s">
        <v>489</v>
      </c>
      <c r="J4367" t="s">
        <v>445</v>
      </c>
      <c r="K4367" t="s">
        <v>435</v>
      </c>
      <c r="L4367" s="15" t="s">
        <v>168</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ASR_CMS_19</v>
      </c>
      <c r="AB4367" s="957">
        <f t="shared" si="750"/>
        <v>45406</v>
      </c>
      <c r="AC4367" t="str">
        <f t="shared" si="751"/>
        <v>Unaudited</v>
      </c>
    </row>
    <row r="4368" spans="1:29" x14ac:dyDescent="0.25">
      <c r="A4368" t="s">
        <v>421</v>
      </c>
      <c r="B4368" t="s">
        <v>1380</v>
      </c>
      <c r="C4368" t="s">
        <v>1381</v>
      </c>
      <c r="D4368">
        <v>1900</v>
      </c>
      <c r="E4368">
        <v>1</v>
      </c>
      <c r="F4368" t="s">
        <v>1026</v>
      </c>
      <c r="G4368" t="s">
        <v>1379</v>
      </c>
      <c r="H4368" t="s">
        <v>391</v>
      </c>
      <c r="I4368" t="s">
        <v>489</v>
      </c>
      <c r="J4368" t="s">
        <v>445</v>
      </c>
      <c r="K4368" t="s">
        <v>435</v>
      </c>
      <c r="L4368" s="15" t="s">
        <v>169</v>
      </c>
      <c r="M4368" t="s">
        <v>330</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ASR_CMS_19</v>
      </c>
      <c r="AB4368" s="957">
        <f t="shared" si="750"/>
        <v>45406</v>
      </c>
      <c r="AC4368" t="str">
        <f t="shared" si="751"/>
        <v>Unaudited</v>
      </c>
    </row>
    <row r="4369" spans="1:29" x14ac:dyDescent="0.25">
      <c r="A4369" t="s">
        <v>421</v>
      </c>
      <c r="B4369" t="s">
        <v>1380</v>
      </c>
      <c r="C4369" t="s">
        <v>1381</v>
      </c>
      <c r="D4369">
        <v>1900</v>
      </c>
      <c r="E4369">
        <v>1</v>
      </c>
      <c r="F4369" t="s">
        <v>1026</v>
      </c>
      <c r="G4369" t="s">
        <v>1379</v>
      </c>
      <c r="H4369" t="s">
        <v>391</v>
      </c>
      <c r="I4369" t="s">
        <v>489</v>
      </c>
      <c r="J4369" t="s">
        <v>451</v>
      </c>
      <c r="K4369" t="s">
        <v>436</v>
      </c>
      <c r="L4369" s="15" t="s">
        <v>122</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ASR_CMS_19</v>
      </c>
      <c r="AB4369" s="957">
        <f t="shared" si="750"/>
        <v>45406</v>
      </c>
      <c r="AC4369" t="str">
        <f t="shared" si="751"/>
        <v>Unaudited</v>
      </c>
    </row>
    <row r="4370" spans="1:29" x14ac:dyDescent="0.25">
      <c r="A4370" t="s">
        <v>421</v>
      </c>
      <c r="B4370" t="s">
        <v>1380</v>
      </c>
      <c r="C4370" t="s">
        <v>1381</v>
      </c>
      <c r="D4370">
        <v>1900</v>
      </c>
      <c r="E4370">
        <v>1</v>
      </c>
      <c r="F4370" t="s">
        <v>1026</v>
      </c>
      <c r="G4370" t="s">
        <v>1379</v>
      </c>
      <c r="H4370" t="s">
        <v>391</v>
      </c>
      <c r="I4370" t="s">
        <v>489</v>
      </c>
      <c r="J4370" t="s">
        <v>451</v>
      </c>
      <c r="K4370" t="s">
        <v>436</v>
      </c>
      <c r="L4370" s="15" t="s">
        <v>123</v>
      </c>
      <c r="M4370" t="s">
        <v>98</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ASR_CMS_19</v>
      </c>
      <c r="AB4370" s="957">
        <f t="shared" si="750"/>
        <v>45406</v>
      </c>
      <c r="AC4370" t="str">
        <f t="shared" si="751"/>
        <v>Unaudited</v>
      </c>
    </row>
    <row r="4371" spans="1:29" x14ac:dyDescent="0.25">
      <c r="A4371" t="s">
        <v>421</v>
      </c>
      <c r="B4371" t="s">
        <v>1380</v>
      </c>
      <c r="C4371" t="s">
        <v>1381</v>
      </c>
      <c r="D4371">
        <v>1900</v>
      </c>
      <c r="E4371">
        <v>1</v>
      </c>
      <c r="F4371" t="s">
        <v>1026</v>
      </c>
      <c r="G4371" t="s">
        <v>1379</v>
      </c>
      <c r="H4371" t="s">
        <v>391</v>
      </c>
      <c r="I4371" t="s">
        <v>489</v>
      </c>
      <c r="J4371" t="s">
        <v>451</v>
      </c>
      <c r="K4371" t="s">
        <v>436</v>
      </c>
      <c r="L4371" s="15" t="s">
        <v>124</v>
      </c>
      <c r="M4371" t="s">
        <v>99</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ASR_CMS_19</v>
      </c>
      <c r="AB4371" s="957">
        <f t="shared" si="750"/>
        <v>45406</v>
      </c>
      <c r="AC4371" t="str">
        <f t="shared" si="751"/>
        <v>Unaudited</v>
      </c>
    </row>
    <row r="4372" spans="1:29" x14ac:dyDescent="0.25">
      <c r="A4372" t="s">
        <v>421</v>
      </c>
      <c r="B4372" t="s">
        <v>1380</v>
      </c>
      <c r="C4372" t="s">
        <v>1381</v>
      </c>
      <c r="D4372">
        <v>1900</v>
      </c>
      <c r="E4372">
        <v>1</v>
      </c>
      <c r="F4372" t="s">
        <v>1026</v>
      </c>
      <c r="G4372" t="s">
        <v>1379</v>
      </c>
      <c r="H4372" t="s">
        <v>391</v>
      </c>
      <c r="I4372" t="s">
        <v>489</v>
      </c>
      <c r="J4372" t="s">
        <v>451</v>
      </c>
      <c r="K4372" t="s">
        <v>436</v>
      </c>
      <c r="L4372" s="15" t="s">
        <v>125</v>
      </c>
      <c r="M4372" t="s">
        <v>100</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ASR_CMS_19</v>
      </c>
      <c r="AB4372" s="957">
        <f t="shared" si="750"/>
        <v>45406</v>
      </c>
      <c r="AC4372" t="str">
        <f t="shared" si="751"/>
        <v>Unaudited</v>
      </c>
    </row>
    <row r="4373" spans="1:29" x14ac:dyDescent="0.25">
      <c r="A4373" t="s">
        <v>421</v>
      </c>
      <c r="B4373" t="s">
        <v>1380</v>
      </c>
      <c r="C4373" t="s">
        <v>1381</v>
      </c>
      <c r="D4373">
        <v>1900</v>
      </c>
      <c r="E4373">
        <v>1</v>
      </c>
      <c r="F4373" t="s">
        <v>1026</v>
      </c>
      <c r="G4373" t="s">
        <v>1379</v>
      </c>
      <c r="H4373" t="s">
        <v>391</v>
      </c>
      <c r="I4373" t="s">
        <v>489</v>
      </c>
      <c r="J4373" t="s">
        <v>451</v>
      </c>
      <c r="K4373" t="s">
        <v>436</v>
      </c>
      <c r="L4373" s="15" t="s">
        <v>126</v>
      </c>
      <c r="M4373" t="s">
        <v>101</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ASR_CMS_19</v>
      </c>
      <c r="AB4373" s="957">
        <f t="shared" si="750"/>
        <v>45406</v>
      </c>
      <c r="AC4373" t="str">
        <f t="shared" si="751"/>
        <v>Unaudited</v>
      </c>
    </row>
    <row r="4374" spans="1:29" x14ac:dyDescent="0.25">
      <c r="A4374" t="s">
        <v>421</v>
      </c>
      <c r="B4374" t="s">
        <v>1380</v>
      </c>
      <c r="C4374" t="s">
        <v>1381</v>
      </c>
      <c r="D4374">
        <v>1900</v>
      </c>
      <c r="E4374">
        <v>1</v>
      </c>
      <c r="F4374" t="s">
        <v>1026</v>
      </c>
      <c r="G4374" t="s">
        <v>1379</v>
      </c>
      <c r="H4374" t="s">
        <v>391</v>
      </c>
      <c r="I4374" t="s">
        <v>489</v>
      </c>
      <c r="J4374" t="s">
        <v>451</v>
      </c>
      <c r="K4374" t="s">
        <v>436</v>
      </c>
      <c r="L4374" s="15" t="s">
        <v>127</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ASR_CMS_19</v>
      </c>
      <c r="AB4374" s="957">
        <f t="shared" si="750"/>
        <v>45406</v>
      </c>
      <c r="AC4374" t="str">
        <f t="shared" si="751"/>
        <v>Unaudited</v>
      </c>
    </row>
    <row r="4375" spans="1:29" x14ac:dyDescent="0.25">
      <c r="A4375" t="s">
        <v>421</v>
      </c>
      <c r="B4375" t="s">
        <v>1380</v>
      </c>
      <c r="C4375" t="s">
        <v>1381</v>
      </c>
      <c r="D4375">
        <v>1900</v>
      </c>
      <c r="E4375">
        <v>1</v>
      </c>
      <c r="F4375" t="s">
        <v>1026</v>
      </c>
      <c r="G4375" t="s">
        <v>1379</v>
      </c>
      <c r="H4375" t="s">
        <v>391</v>
      </c>
      <c r="I4375" t="s">
        <v>489</v>
      </c>
      <c r="J4375" t="s">
        <v>437</v>
      </c>
      <c r="K4375" t="s">
        <v>437</v>
      </c>
      <c r="L4375" s="15" t="s">
        <v>129</v>
      </c>
      <c r="M4375" t="s">
        <v>327</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ASR_CMS_19</v>
      </c>
      <c r="AB4375" s="957">
        <f t="shared" si="750"/>
        <v>45406</v>
      </c>
      <c r="AC4375" t="str">
        <f t="shared" si="751"/>
        <v>Unaudited</v>
      </c>
    </row>
    <row r="4376" spans="1:29" x14ac:dyDescent="0.25">
      <c r="A4376" t="s">
        <v>421</v>
      </c>
      <c r="B4376" t="s">
        <v>1380</v>
      </c>
      <c r="C4376" t="s">
        <v>1381</v>
      </c>
      <c r="D4376">
        <v>1900</v>
      </c>
      <c r="E4376">
        <v>1</v>
      </c>
      <c r="F4376" t="s">
        <v>1026</v>
      </c>
      <c r="G4376" t="s">
        <v>1379</v>
      </c>
      <c r="H4376" t="s">
        <v>391</v>
      </c>
      <c r="I4376" t="s">
        <v>489</v>
      </c>
      <c r="J4376" t="s">
        <v>437</v>
      </c>
      <c r="K4376" t="s">
        <v>437</v>
      </c>
      <c r="L4376" s="15" t="s">
        <v>130</v>
      </c>
      <c r="M4376" t="s">
        <v>326</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ASR_CMS_19</v>
      </c>
      <c r="AB4376" s="957">
        <f t="shared" si="750"/>
        <v>45406</v>
      </c>
      <c r="AC4376" t="str">
        <f t="shared" si="751"/>
        <v>Unaudited</v>
      </c>
    </row>
    <row r="4377" spans="1:29" x14ac:dyDescent="0.25">
      <c r="A4377" t="s">
        <v>421</v>
      </c>
      <c r="B4377" t="s">
        <v>1380</v>
      </c>
      <c r="C4377" t="s">
        <v>1381</v>
      </c>
      <c r="D4377">
        <v>1900</v>
      </c>
      <c r="E4377">
        <v>1</v>
      </c>
      <c r="F4377" t="s">
        <v>1026</v>
      </c>
      <c r="G4377" t="s">
        <v>1379</v>
      </c>
      <c r="H4377" t="s">
        <v>391</v>
      </c>
      <c r="I4377" t="s">
        <v>489</v>
      </c>
      <c r="J4377" t="s">
        <v>437</v>
      </c>
      <c r="K4377" t="s">
        <v>437</v>
      </c>
      <c r="L4377" s="15" t="s">
        <v>131</v>
      </c>
      <c r="M4377" t="s">
        <v>180</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ASR_CMS_19</v>
      </c>
      <c r="AB4377" s="957">
        <f t="shared" si="750"/>
        <v>45406</v>
      </c>
      <c r="AC4377" t="str">
        <f t="shared" si="751"/>
        <v>Unaudited</v>
      </c>
    </row>
    <row r="4378" spans="1:29" x14ac:dyDescent="0.25">
      <c r="A4378" t="s">
        <v>421</v>
      </c>
      <c r="B4378" t="s">
        <v>1380</v>
      </c>
      <c r="C4378" t="s">
        <v>1381</v>
      </c>
      <c r="D4378">
        <v>1900</v>
      </c>
      <c r="E4378">
        <v>1</v>
      </c>
      <c r="F4378" t="s">
        <v>1026</v>
      </c>
      <c r="G4378" t="s">
        <v>1379</v>
      </c>
      <c r="H4378" t="s">
        <v>391</v>
      </c>
      <c r="I4378" t="s">
        <v>489</v>
      </c>
      <c r="J4378" t="s">
        <v>437</v>
      </c>
      <c r="K4378" t="s">
        <v>437</v>
      </c>
      <c r="L4378" s="15" t="s">
        <v>132</v>
      </c>
      <c r="M4378" t="s">
        <v>495</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ASR_CMS_19</v>
      </c>
      <c r="AB4378" s="957">
        <f t="shared" si="750"/>
        <v>45406</v>
      </c>
      <c r="AC4378" t="str">
        <f t="shared" si="751"/>
        <v>Unaudited</v>
      </c>
    </row>
    <row r="4379" spans="1:29" x14ac:dyDescent="0.25">
      <c r="A4379" t="s">
        <v>421</v>
      </c>
      <c r="B4379" t="s">
        <v>1380</v>
      </c>
      <c r="C4379" t="s">
        <v>1381</v>
      </c>
      <c r="D4379">
        <v>1900</v>
      </c>
      <c r="E4379">
        <v>1</v>
      </c>
      <c r="F4379" t="s">
        <v>1026</v>
      </c>
      <c r="G4379" t="s">
        <v>1379</v>
      </c>
      <c r="H4379" t="s">
        <v>391</v>
      </c>
      <c r="I4379" t="s">
        <v>489</v>
      </c>
      <c r="J4379" t="s">
        <v>437</v>
      </c>
      <c r="K4379" t="s">
        <v>437</v>
      </c>
      <c r="L4379" s="15" t="s">
        <v>133</v>
      </c>
      <c r="M4379" t="s">
        <v>496</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ASR_CMS_19</v>
      </c>
      <c r="AB4379" s="957">
        <f t="shared" si="750"/>
        <v>45406</v>
      </c>
      <c r="AC4379" t="str">
        <f t="shared" si="751"/>
        <v>Unaudited</v>
      </c>
    </row>
    <row r="4380" spans="1:29" x14ac:dyDescent="0.25">
      <c r="A4380" t="s">
        <v>421</v>
      </c>
      <c r="B4380" t="s">
        <v>1380</v>
      </c>
      <c r="C4380" t="s">
        <v>1381</v>
      </c>
      <c r="D4380">
        <v>1900</v>
      </c>
      <c r="E4380">
        <v>1</v>
      </c>
      <c r="F4380" t="s">
        <v>1026</v>
      </c>
      <c r="G4380" t="s">
        <v>1379</v>
      </c>
      <c r="H4380" t="s">
        <v>391</v>
      </c>
      <c r="I4380" t="s">
        <v>489</v>
      </c>
      <c r="J4380" t="s">
        <v>437</v>
      </c>
      <c r="K4380" t="s">
        <v>437</v>
      </c>
      <c r="L4380" s="15" t="s">
        <v>134</v>
      </c>
      <c r="M4380" t="s">
        <v>497</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ASR_CMS_19</v>
      </c>
      <c r="AB4380" s="957">
        <f t="shared" si="750"/>
        <v>45406</v>
      </c>
      <c r="AC4380" t="str">
        <f t="shared" si="751"/>
        <v>Unaudited</v>
      </c>
    </row>
    <row r="4381" spans="1:29" x14ac:dyDescent="0.25">
      <c r="A4381" t="s">
        <v>421</v>
      </c>
      <c r="B4381" t="s">
        <v>1380</v>
      </c>
      <c r="C4381" t="s">
        <v>1381</v>
      </c>
      <c r="D4381">
        <v>1900</v>
      </c>
      <c r="E4381">
        <v>1</v>
      </c>
      <c r="F4381" t="s">
        <v>1026</v>
      </c>
      <c r="G4381" t="s">
        <v>1379</v>
      </c>
      <c r="H4381" t="s">
        <v>391</v>
      </c>
      <c r="I4381" t="s">
        <v>490</v>
      </c>
      <c r="J4381" t="s">
        <v>26</v>
      </c>
      <c r="K4381" t="s">
        <v>26</v>
      </c>
      <c r="L4381" s="15" t="s">
        <v>270</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848067.58597048291</v>
      </c>
      <c r="AA4381" t="str">
        <f t="shared" si="749"/>
        <v>ASR_CMS_19</v>
      </c>
      <c r="AB4381" s="957">
        <f t="shared" si="750"/>
        <v>45406</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423</v>
      </c>
      <c r="B1" s="908" t="s">
        <v>424</v>
      </c>
      <c r="C1" s="908" t="s">
        <v>425</v>
      </c>
      <c r="D1" s="909" t="s">
        <v>426</v>
      </c>
      <c r="E1" s="908" t="s">
        <v>428</v>
      </c>
      <c r="F1" s="908" t="s">
        <v>485</v>
      </c>
      <c r="G1" s="909" t="s">
        <v>1027</v>
      </c>
      <c r="H1" s="909" t="s">
        <v>1028</v>
      </c>
      <c r="I1" s="909" t="s">
        <v>429</v>
      </c>
      <c r="J1" s="910" t="s">
        <v>36</v>
      </c>
      <c r="K1" s="911" t="s">
        <v>932</v>
      </c>
      <c r="L1" s="911" t="s">
        <v>933</v>
      </c>
      <c r="M1" s="911" t="s">
        <v>934</v>
      </c>
      <c r="N1" s="911" t="s">
        <v>935</v>
      </c>
      <c r="O1" s="910" t="s">
        <v>47</v>
      </c>
      <c r="P1" s="910" t="s">
        <v>48</v>
      </c>
      <c r="Q1" s="910" t="s">
        <v>50</v>
      </c>
      <c r="R1" s="910" t="s">
        <v>49</v>
      </c>
      <c r="S1" s="910" t="s">
        <v>1537</v>
      </c>
      <c r="T1" s="910" t="s">
        <v>137</v>
      </c>
      <c r="U1" s="910" t="s">
        <v>138</v>
      </c>
      <c r="V1" s="910" t="s">
        <v>1029</v>
      </c>
      <c r="W1" s="910" t="s">
        <v>893</v>
      </c>
      <c r="X1" s="910" t="s">
        <v>894</v>
      </c>
    </row>
    <row r="2" spans="1:24" x14ac:dyDescent="0.25">
      <c r="A2" s="1" t="s">
        <v>421</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0.88489451852805934</v>
      </c>
      <c r="K2" s="914">
        <f t="shared" ca="1" si="5"/>
        <v>0.60615776761279305</v>
      </c>
      <c r="L2" s="914">
        <f t="shared" ca="1" si="5"/>
        <v>0.56824318457038669</v>
      </c>
      <c r="M2" s="914">
        <f t="shared" ca="1" si="5"/>
        <v>1.3595479784615252</v>
      </c>
      <c r="N2" s="914">
        <f t="shared" ca="1" si="5"/>
        <v>1.2749931788493101</v>
      </c>
      <c r="O2" s="914">
        <f t="shared" ca="1" si="5"/>
        <v>0.98856500987106499</v>
      </c>
      <c r="P2" s="914">
        <f t="shared" ca="1" si="5"/>
        <v>1.4915077778460673</v>
      </c>
      <c r="Q2" s="914">
        <f t="shared" ca="1" si="5"/>
        <v>2.3441215802203753E-2</v>
      </c>
      <c r="R2" s="914">
        <f t="shared" ca="1" si="5"/>
        <v>1.8187587965421481</v>
      </c>
      <c r="S2" s="914">
        <f t="shared" ca="1" si="5"/>
        <v>0.88843383782560426</v>
      </c>
      <c r="T2" s="914">
        <f t="shared" ca="1" si="5"/>
        <v>0</v>
      </c>
      <c r="U2" s="914">
        <f t="shared" ca="1" si="5"/>
        <v>0</v>
      </c>
      <c r="V2" s="1" t="str">
        <f t="shared" ref="V2:V33" si="6">file_name</f>
        <v>ASR_CMS_19</v>
      </c>
      <c r="W2" s="913">
        <f t="shared" ref="W2:W33" si="7">file_date</f>
        <v>45406</v>
      </c>
      <c r="X2" s="1" t="str">
        <f t="shared" ref="X2:X33" si="8">status</f>
        <v>Unaudited</v>
      </c>
    </row>
    <row r="3" spans="1:24" x14ac:dyDescent="0.25">
      <c r="A3" s="1" t="s">
        <v>421</v>
      </c>
      <c r="B3" s="1" t="str">
        <f t="shared" si="0"/>
        <v>DEF</v>
      </c>
      <c r="C3" s="1" t="str">
        <f t="shared" si="1"/>
        <v>Default</v>
      </c>
      <c r="D3" s="912">
        <f t="shared" si="2"/>
        <v>1900</v>
      </c>
      <c r="E3" s="913">
        <f t="shared" si="3"/>
        <v>1</v>
      </c>
      <c r="F3" s="966">
        <f t="shared" si="4"/>
        <v>182</v>
      </c>
      <c r="G3" s="912" t="s">
        <v>1030</v>
      </c>
      <c r="H3" s="912" t="s">
        <v>1031</v>
      </c>
      <c r="I3" s="912" t="s">
        <v>380</v>
      </c>
      <c r="J3" s="914">
        <f t="shared" ca="1" si="5"/>
        <v>0.90105507756748149</v>
      </c>
      <c r="K3" s="914">
        <f t="shared" ca="1" si="5"/>
        <v>0.62754865069349086</v>
      </c>
      <c r="L3" s="914">
        <f t="shared" ca="1" si="5"/>
        <v>0.61676285948708631</v>
      </c>
      <c r="M3" s="914">
        <f t="shared" ca="1" si="5"/>
        <v>1.329327475356606</v>
      </c>
      <c r="N3" s="914">
        <f t="shared" ca="1" si="5"/>
        <v>1.319774653462608</v>
      </c>
      <c r="O3" s="914">
        <f t="shared" ca="1" si="5"/>
        <v>0.96234045440435456</v>
      </c>
      <c r="P3" s="914">
        <f t="shared" ca="1" si="5"/>
        <v>1.7247987291042195</v>
      </c>
      <c r="Q3" s="914">
        <f t="shared" ca="1" si="5"/>
        <v>1.9787990326043507E-2</v>
      </c>
      <c r="R3" s="914">
        <f t="shared" ca="1" si="5"/>
        <v>1.9173311990920157</v>
      </c>
      <c r="S3" s="914">
        <f t="shared" ca="1" si="5"/>
        <v>0.89448814454539138</v>
      </c>
      <c r="T3" s="914">
        <f t="shared" ca="1" si="5"/>
        <v>0</v>
      </c>
      <c r="U3" s="914">
        <f t="shared" ca="1" si="5"/>
        <v>0</v>
      </c>
      <c r="V3" s="1" t="str">
        <f t="shared" si="6"/>
        <v>ASR_CMS_19</v>
      </c>
      <c r="W3" s="913">
        <f t="shared" si="7"/>
        <v>45406</v>
      </c>
      <c r="X3" s="1" t="str">
        <f t="shared" si="8"/>
        <v>Unaudited</v>
      </c>
    </row>
    <row r="4" spans="1:24" x14ac:dyDescent="0.25">
      <c r="A4" s="1" t="s">
        <v>421</v>
      </c>
      <c r="B4" s="1" t="str">
        <f t="shared" si="0"/>
        <v>DEF</v>
      </c>
      <c r="C4" s="1" t="str">
        <f t="shared" si="1"/>
        <v>Default</v>
      </c>
      <c r="D4" s="912">
        <f t="shared" si="2"/>
        <v>1900</v>
      </c>
      <c r="E4" s="913">
        <f t="shared" si="3"/>
        <v>1</v>
      </c>
      <c r="F4" s="966">
        <f t="shared" si="4"/>
        <v>274</v>
      </c>
      <c r="G4" s="912" t="s">
        <v>1030</v>
      </c>
      <c r="H4" s="912" t="s">
        <v>1031</v>
      </c>
      <c r="I4" s="912" t="s">
        <v>380</v>
      </c>
      <c r="J4" s="914">
        <f t="shared" ca="1" si="5"/>
        <v>0.9166384526624527</v>
      </c>
      <c r="K4" s="914">
        <f t="shared" ca="1" si="5"/>
        <v>0.6261076492129346</v>
      </c>
      <c r="L4" s="914">
        <f t="shared" ca="1" si="5"/>
        <v>0.63295499316505388</v>
      </c>
      <c r="M4" s="914">
        <f t="shared" ca="1" si="5"/>
        <v>1.3568230373049501</v>
      </c>
      <c r="N4" s="914">
        <f t="shared" ca="1" si="5"/>
        <v>1.3262864405176484</v>
      </c>
      <c r="O4" s="914">
        <f t="shared" ca="1" si="5"/>
        <v>1.0783837725463052</v>
      </c>
      <c r="P4" s="914">
        <f t="shared" ca="1" si="5"/>
        <v>1.5304523131909236</v>
      </c>
      <c r="Q4" s="914">
        <f t="shared" ca="1" si="5"/>
        <v>2.6548126889554612E-2</v>
      </c>
      <c r="R4" s="914">
        <f t="shared" ca="1" si="5"/>
        <v>2.2406549889916505</v>
      </c>
      <c r="S4" s="914">
        <f t="shared" ca="1" si="5"/>
        <v>0.9165079516426563</v>
      </c>
      <c r="T4" s="914">
        <f t="shared" ca="1" si="5"/>
        <v>0</v>
      </c>
      <c r="U4" s="914">
        <f t="shared" ca="1" si="5"/>
        <v>0</v>
      </c>
      <c r="V4" s="1" t="str">
        <f t="shared" si="6"/>
        <v>ASR_CMS_19</v>
      </c>
      <c r="W4" s="913">
        <f t="shared" si="7"/>
        <v>45406</v>
      </c>
      <c r="X4" s="1" t="str">
        <f t="shared" si="8"/>
        <v>Unaudited</v>
      </c>
    </row>
    <row r="5" spans="1:24" x14ac:dyDescent="0.25">
      <c r="A5" s="1" t="s">
        <v>421</v>
      </c>
      <c r="B5" s="1" t="str">
        <f t="shared" si="0"/>
        <v>DEF</v>
      </c>
      <c r="C5" s="1" t="str">
        <f t="shared" si="1"/>
        <v>Default</v>
      </c>
      <c r="D5" s="912">
        <f t="shared" si="2"/>
        <v>1900</v>
      </c>
      <c r="E5" s="913">
        <f t="shared" si="3"/>
        <v>1</v>
      </c>
      <c r="F5" s="966">
        <f t="shared" si="4"/>
        <v>366</v>
      </c>
      <c r="G5" s="912" t="s">
        <v>1030</v>
      </c>
      <c r="H5" s="912" t="s">
        <v>1031</v>
      </c>
      <c r="I5" s="912" t="s">
        <v>380</v>
      </c>
      <c r="J5" s="914">
        <f t="shared" ca="1" si="5"/>
        <v>0.89386503177751553</v>
      </c>
      <c r="K5" s="914">
        <f t="shared" ca="1" si="5"/>
        <v>0.6025622897941415</v>
      </c>
      <c r="L5" s="914">
        <f t="shared" ca="1" si="5"/>
        <v>0.65669510504667383</v>
      </c>
      <c r="M5" s="914">
        <f t="shared" ca="1" si="5"/>
        <v>1.2057848786993897</v>
      </c>
      <c r="N5" s="914">
        <f t="shared" ca="1" si="5"/>
        <v>1.2283486216586528</v>
      </c>
      <c r="O5" s="914">
        <f t="shared" ca="1" si="5"/>
        <v>1.2558529841298995</v>
      </c>
      <c r="P5" s="914">
        <f t="shared" ca="1" si="5"/>
        <v>1.3898729752669301</v>
      </c>
      <c r="Q5" s="914">
        <f t="shared" ca="1" si="5"/>
        <v>0.16139965359636269</v>
      </c>
      <c r="R5" s="914">
        <f t="shared" ca="1" si="5"/>
        <v>1.972284186799125</v>
      </c>
      <c r="S5" s="914">
        <f t="shared" ca="1" si="5"/>
        <v>0.99116744959720382</v>
      </c>
      <c r="T5" s="914">
        <f t="shared" ca="1" si="5"/>
        <v>0</v>
      </c>
      <c r="U5" s="914">
        <f t="shared" ca="1" si="5"/>
        <v>0</v>
      </c>
      <c r="V5" s="1" t="str">
        <f t="shared" si="6"/>
        <v>ASR_CMS_19</v>
      </c>
      <c r="W5" s="913">
        <f t="shared" si="7"/>
        <v>45406</v>
      </c>
      <c r="X5" s="1" t="str">
        <f t="shared" si="8"/>
        <v>Unaudited</v>
      </c>
    </row>
    <row r="6" spans="1:24" x14ac:dyDescent="0.25">
      <c r="A6" s="1" t="s">
        <v>421</v>
      </c>
      <c r="B6" s="1" t="str">
        <f t="shared" si="0"/>
        <v>DEF</v>
      </c>
      <c r="C6" s="1" t="str">
        <f t="shared" si="1"/>
        <v>Default</v>
      </c>
      <c r="D6" s="912">
        <f t="shared" si="2"/>
        <v>1900</v>
      </c>
      <c r="E6" s="913">
        <f t="shared" si="3"/>
        <v>1</v>
      </c>
      <c r="F6" s="966">
        <f t="shared" si="4"/>
        <v>1</v>
      </c>
      <c r="G6" s="912" t="s">
        <v>1030</v>
      </c>
      <c r="H6" s="912" t="s">
        <v>1032</v>
      </c>
      <c r="I6" s="912" t="s">
        <v>380</v>
      </c>
      <c r="J6" s="914">
        <f t="shared" ca="1" si="5"/>
        <v>0.89144257831510831</v>
      </c>
      <c r="K6" s="914">
        <f t="shared" ca="1" si="5"/>
        <v>0.61535635977959557</v>
      </c>
      <c r="L6" s="914">
        <f t="shared" ca="1" si="5"/>
        <v>0.61770494399935705</v>
      </c>
      <c r="M6" s="914">
        <f t="shared" ca="1" si="5"/>
        <v>1.3082994942303401</v>
      </c>
      <c r="N6" s="914">
        <f t="shared" ca="1" si="5"/>
        <v>1.2850019283892169</v>
      </c>
      <c r="O6" s="914">
        <f t="shared" ca="1" si="5"/>
        <v>1.0705407884718108</v>
      </c>
      <c r="P6" s="914">
        <f t="shared" ca="1" si="5"/>
        <v>1.5299015239930154</v>
      </c>
      <c r="Q6" s="914">
        <f t="shared" ca="1" si="5"/>
        <v>3.9328501545672301E-2</v>
      </c>
      <c r="R6" s="914">
        <f t="shared" ca="1" si="5"/>
        <v>1.9823864689153365</v>
      </c>
      <c r="S6" s="914">
        <f t="shared" ca="1" si="5"/>
        <v>0.92340731813435617</v>
      </c>
      <c r="T6" s="914">
        <f t="shared" ca="1" si="5"/>
        <v>0</v>
      </c>
      <c r="U6" s="914">
        <f t="shared" ca="1" si="5"/>
        <v>0</v>
      </c>
      <c r="V6" s="1" t="str">
        <f t="shared" si="6"/>
        <v>ASR_CMS_19</v>
      </c>
      <c r="W6" s="913">
        <f t="shared" si="7"/>
        <v>45406</v>
      </c>
      <c r="X6" s="1" t="str">
        <f t="shared" si="8"/>
        <v>Unaudited</v>
      </c>
    </row>
    <row r="7" spans="1:24" x14ac:dyDescent="0.25">
      <c r="A7" s="1" t="s">
        <v>421</v>
      </c>
      <c r="B7" s="1" t="str">
        <f t="shared" si="0"/>
        <v>DEF</v>
      </c>
      <c r="C7" s="1" t="str">
        <f t="shared" si="1"/>
        <v>Default</v>
      </c>
      <c r="D7" s="912">
        <f t="shared" si="2"/>
        <v>1900</v>
      </c>
      <c r="E7" s="913">
        <f t="shared" si="3"/>
        <v>1</v>
      </c>
      <c r="F7" s="966">
        <f t="shared" si="4"/>
        <v>91</v>
      </c>
      <c r="G7" s="912" t="s">
        <v>1033</v>
      </c>
      <c r="H7" s="912" t="s">
        <v>1031</v>
      </c>
      <c r="I7" s="912" t="s">
        <v>380</v>
      </c>
      <c r="J7" s="914">
        <f t="shared" ca="1" si="5"/>
        <v>7.6182574744546136E-2</v>
      </c>
      <c r="K7" s="914">
        <f t="shared" ca="1" si="5"/>
        <v>8.2839130779888831E-3</v>
      </c>
      <c r="L7" s="914">
        <f t="shared" ca="1" si="5"/>
        <v>1.3897924674389832</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ASR_CMS_19</v>
      </c>
      <c r="W7" s="913">
        <f t="shared" si="7"/>
        <v>45406</v>
      </c>
      <c r="X7" s="1" t="str">
        <f t="shared" si="8"/>
        <v>Unaudited</v>
      </c>
    </row>
    <row r="8" spans="1:24" x14ac:dyDescent="0.25">
      <c r="A8" s="1" t="s">
        <v>421</v>
      </c>
      <c r="B8" s="1" t="str">
        <f t="shared" si="0"/>
        <v>DEF</v>
      </c>
      <c r="C8" s="1" t="str">
        <f t="shared" si="1"/>
        <v>Default</v>
      </c>
      <c r="D8" s="912">
        <f t="shared" si="2"/>
        <v>1900</v>
      </c>
      <c r="E8" s="913">
        <f t="shared" si="3"/>
        <v>1</v>
      </c>
      <c r="F8" s="966">
        <f t="shared" si="4"/>
        <v>182</v>
      </c>
      <c r="G8" s="912" t="s">
        <v>1033</v>
      </c>
      <c r="H8" s="912" t="s">
        <v>1031</v>
      </c>
      <c r="I8" s="912" t="s">
        <v>380</v>
      </c>
      <c r="J8" s="914">
        <f t="shared" ca="1" si="5"/>
        <v>7.6185136503991391E-2</v>
      </c>
      <c r="K8" s="914">
        <f t="shared" ca="1" si="5"/>
        <v>8.3853252522661445E-3</v>
      </c>
      <c r="L8" s="914">
        <f t="shared" ca="1" si="5"/>
        <v>1.4327298833875928</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ASR_CMS_19</v>
      </c>
      <c r="W8" s="913">
        <f t="shared" si="7"/>
        <v>45406</v>
      </c>
      <c r="X8" s="1" t="str">
        <f t="shared" si="8"/>
        <v>Unaudited</v>
      </c>
    </row>
    <row r="9" spans="1:24" x14ac:dyDescent="0.25">
      <c r="A9" s="1" t="s">
        <v>421</v>
      </c>
      <c r="B9" s="1" t="str">
        <f t="shared" si="0"/>
        <v>DEF</v>
      </c>
      <c r="C9" s="1" t="str">
        <f t="shared" si="1"/>
        <v>Default</v>
      </c>
      <c r="D9" s="912">
        <f t="shared" si="2"/>
        <v>1900</v>
      </c>
      <c r="E9" s="913">
        <f t="shared" si="3"/>
        <v>1</v>
      </c>
      <c r="F9" s="966">
        <f t="shared" si="4"/>
        <v>274</v>
      </c>
      <c r="G9" s="912" t="s">
        <v>1033</v>
      </c>
      <c r="H9" s="912" t="s">
        <v>1031</v>
      </c>
      <c r="I9" s="912" t="s">
        <v>380</v>
      </c>
      <c r="J9" s="914">
        <f t="shared" ca="1" si="5"/>
        <v>7.619188836273573E-2</v>
      </c>
      <c r="K9" s="914">
        <f t="shared" ca="1" si="5"/>
        <v>8.7267690822705E-3</v>
      </c>
      <c r="L9" s="914">
        <f t="shared" ca="1" si="5"/>
        <v>1.5476716594344364</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ASR_CMS_19</v>
      </c>
      <c r="W9" s="913">
        <f t="shared" si="7"/>
        <v>45406</v>
      </c>
      <c r="X9" s="1" t="str">
        <f t="shared" si="8"/>
        <v>Unaudited</v>
      </c>
    </row>
    <row r="10" spans="1:24" x14ac:dyDescent="0.25">
      <c r="A10" s="1" t="s">
        <v>421</v>
      </c>
      <c r="B10" s="1" t="str">
        <f t="shared" si="0"/>
        <v>DEF</v>
      </c>
      <c r="C10" s="1" t="str">
        <f t="shared" si="1"/>
        <v>Default</v>
      </c>
      <c r="D10" s="912">
        <f t="shared" si="2"/>
        <v>1900</v>
      </c>
      <c r="E10" s="913">
        <f t="shared" si="3"/>
        <v>1</v>
      </c>
      <c r="F10" s="966">
        <f t="shared" si="4"/>
        <v>366</v>
      </c>
      <c r="G10" s="912" t="s">
        <v>1033</v>
      </c>
      <c r="H10" s="912" t="s">
        <v>1031</v>
      </c>
      <c r="I10" s="912" t="s">
        <v>380</v>
      </c>
      <c r="J10" s="914">
        <f t="shared" ca="1" si="5"/>
        <v>7.6940409761535128E-2</v>
      </c>
      <c r="K10" s="914">
        <f t="shared" ca="1" si="5"/>
        <v>8.7055715387045242E-3</v>
      </c>
      <c r="L10" s="914">
        <f t="shared" ca="1" si="5"/>
        <v>1.6173876154881994</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ASR_CMS_19</v>
      </c>
      <c r="W10" s="913">
        <f t="shared" si="7"/>
        <v>45406</v>
      </c>
      <c r="X10" s="1" t="str">
        <f t="shared" si="8"/>
        <v>Unaudited</v>
      </c>
    </row>
    <row r="11" spans="1:24" x14ac:dyDescent="0.25">
      <c r="A11" s="1" t="s">
        <v>421</v>
      </c>
      <c r="B11" s="1" t="str">
        <f t="shared" si="0"/>
        <v>DEF</v>
      </c>
      <c r="C11" s="1" t="str">
        <f t="shared" si="1"/>
        <v>Default</v>
      </c>
      <c r="D11" s="912">
        <f t="shared" si="2"/>
        <v>1900</v>
      </c>
      <c r="E11" s="913">
        <f t="shared" si="3"/>
        <v>1</v>
      </c>
      <c r="F11" s="966">
        <f t="shared" si="4"/>
        <v>1</v>
      </c>
      <c r="G11" s="912" t="s">
        <v>1033</v>
      </c>
      <c r="H11" s="912" t="s">
        <v>1032</v>
      </c>
      <c r="I11" s="912" t="s">
        <v>380</v>
      </c>
      <c r="J11" s="914">
        <f t="shared" ca="1" si="5"/>
        <v>7.6197483539438365E-2</v>
      </c>
      <c r="K11" s="914">
        <f t="shared" ca="1" si="5"/>
        <v>8.524782706918331E-3</v>
      </c>
      <c r="L11" s="914">
        <f t="shared" ca="1" si="5"/>
        <v>1.4939350160731</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ASR_CMS_19</v>
      </c>
      <c r="W11" s="913">
        <f t="shared" si="7"/>
        <v>45406</v>
      </c>
      <c r="X11" s="1" t="str">
        <f t="shared" si="8"/>
        <v>Unaudited</v>
      </c>
    </row>
    <row r="12" spans="1:24" x14ac:dyDescent="0.25">
      <c r="A12" s="1" t="s">
        <v>421</v>
      </c>
      <c r="B12" s="1" t="str">
        <f t="shared" si="0"/>
        <v>DEF</v>
      </c>
      <c r="C12" s="1" t="str">
        <f t="shared" si="1"/>
        <v>Default</v>
      </c>
      <c r="D12" s="912">
        <f t="shared" si="2"/>
        <v>1900</v>
      </c>
      <c r="E12" s="913">
        <f t="shared" si="3"/>
        <v>1</v>
      </c>
      <c r="F12" s="966">
        <f t="shared" si="4"/>
        <v>91</v>
      </c>
      <c r="G12" s="912" t="s">
        <v>1034</v>
      </c>
      <c r="H12" s="912" t="s">
        <v>1031</v>
      </c>
      <c r="I12" s="912" t="s">
        <v>380</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3.3280398457140814E-2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ASR_CMS_19</v>
      </c>
      <c r="W12" s="913">
        <f t="shared" si="7"/>
        <v>45406</v>
      </c>
      <c r="X12" s="1" t="str">
        <f t="shared" si="8"/>
        <v>Unaudited</v>
      </c>
    </row>
    <row r="13" spans="1:24" x14ac:dyDescent="0.25">
      <c r="A13" s="1" t="s">
        <v>421</v>
      </c>
      <c r="B13" s="1" t="str">
        <f t="shared" si="0"/>
        <v>DEF</v>
      </c>
      <c r="C13" s="1" t="str">
        <f t="shared" si="1"/>
        <v>Default</v>
      </c>
      <c r="D13" s="912">
        <f t="shared" si="2"/>
        <v>1900</v>
      </c>
      <c r="E13" s="913">
        <f t="shared" si="3"/>
        <v>1</v>
      </c>
      <c r="F13" s="966">
        <f t="shared" si="4"/>
        <v>182</v>
      </c>
      <c r="G13" s="912" t="s">
        <v>1034</v>
      </c>
      <c r="H13" s="912" t="s">
        <v>1031</v>
      </c>
      <c r="I13" s="912" t="s">
        <v>380</v>
      </c>
      <c r="J13" s="914">
        <f t="shared" ca="1" si="9"/>
        <v>1.6888740417414092E-2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ASR_CMS_19</v>
      </c>
      <c r="W13" s="913">
        <f t="shared" si="7"/>
        <v>45406</v>
      </c>
      <c r="X13" s="1" t="str">
        <f t="shared" si="8"/>
        <v>Unaudited</v>
      </c>
    </row>
    <row r="14" spans="1:24" x14ac:dyDescent="0.25">
      <c r="A14" s="1" t="s">
        <v>421</v>
      </c>
      <c r="B14" s="1" t="str">
        <f t="shared" si="0"/>
        <v>DEF</v>
      </c>
      <c r="C14" s="1" t="str">
        <f t="shared" si="1"/>
        <v>Default</v>
      </c>
      <c r="D14" s="912">
        <f t="shared" si="2"/>
        <v>1900</v>
      </c>
      <c r="E14" s="913">
        <f t="shared" si="3"/>
        <v>1</v>
      </c>
      <c r="F14" s="966">
        <f t="shared" si="4"/>
        <v>274</v>
      </c>
      <c r="G14" s="912" t="s">
        <v>1034</v>
      </c>
      <c r="H14" s="912" t="s">
        <v>1031</v>
      </c>
      <c r="I14" s="912" t="s">
        <v>380</v>
      </c>
      <c r="J14" s="914">
        <f t="shared" ca="1" si="9"/>
        <v>7.8867243402493353E-4</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ASR_CMS_19</v>
      </c>
      <c r="W14" s="913">
        <f t="shared" si="7"/>
        <v>45406</v>
      </c>
      <c r="X14" s="1" t="str">
        <f t="shared" si="8"/>
        <v>Unaudited</v>
      </c>
    </row>
    <row r="15" spans="1:24" x14ac:dyDescent="0.25">
      <c r="A15" s="1" t="s">
        <v>421</v>
      </c>
      <c r="B15" s="1" t="str">
        <f t="shared" si="0"/>
        <v>DEF</v>
      </c>
      <c r="C15" s="1" t="str">
        <f t="shared" si="1"/>
        <v>Default</v>
      </c>
      <c r="D15" s="912">
        <f t="shared" si="2"/>
        <v>1900</v>
      </c>
      <c r="E15" s="913">
        <f t="shared" si="3"/>
        <v>1</v>
      </c>
      <c r="F15" s="966">
        <f t="shared" si="4"/>
        <v>366</v>
      </c>
      <c r="G15" s="912" t="s">
        <v>1034</v>
      </c>
      <c r="H15" s="912" t="s">
        <v>1031</v>
      </c>
      <c r="I15" s="912" t="s">
        <v>380</v>
      </c>
      <c r="J15" s="914">
        <f t="shared" ca="1" si="9"/>
        <v>2.3364176260984363E-2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ASR_CMS_19</v>
      </c>
      <c r="W15" s="913">
        <f t="shared" si="7"/>
        <v>45406</v>
      </c>
      <c r="X15" s="1" t="str">
        <f t="shared" si="8"/>
        <v>Unaudited</v>
      </c>
    </row>
    <row r="16" spans="1:24" x14ac:dyDescent="0.25">
      <c r="A16" s="1" t="s">
        <v>421</v>
      </c>
      <c r="B16" s="1" t="str">
        <f t="shared" si="0"/>
        <v>DEF</v>
      </c>
      <c r="C16" s="1" t="str">
        <f t="shared" si="1"/>
        <v>Default</v>
      </c>
      <c r="D16" s="912">
        <f t="shared" si="2"/>
        <v>1900</v>
      </c>
      <c r="E16" s="913">
        <f t="shared" si="3"/>
        <v>1</v>
      </c>
      <c r="F16" s="966">
        <f t="shared" si="4"/>
        <v>1</v>
      </c>
      <c r="G16" s="912" t="s">
        <v>1034</v>
      </c>
      <c r="H16" s="912" t="s">
        <v>1032</v>
      </c>
      <c r="I16" s="912" t="s">
        <v>380</v>
      </c>
      <c r="J16" s="914">
        <f t="shared" ca="1" si="9"/>
        <v>2.6445054137303515E-2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ASR_CMS_19</v>
      </c>
      <c r="W16" s="913">
        <f t="shared" si="7"/>
        <v>45406</v>
      </c>
      <c r="X16" s="1" t="str">
        <f t="shared" si="8"/>
        <v>Unaudited</v>
      </c>
    </row>
    <row r="17" spans="1:24" x14ac:dyDescent="0.25">
      <c r="A17" s="1" t="s">
        <v>421</v>
      </c>
      <c r="B17" s="1" t="str">
        <f t="shared" si="0"/>
        <v>DEF</v>
      </c>
      <c r="C17" s="1" t="str">
        <f t="shared" si="1"/>
        <v>Default</v>
      </c>
      <c r="D17" s="912">
        <f t="shared" si="2"/>
        <v>1900</v>
      </c>
      <c r="E17" s="913">
        <f t="shared" si="3"/>
        <v>1</v>
      </c>
      <c r="F17" s="966">
        <f t="shared" si="4"/>
        <v>91</v>
      </c>
      <c r="G17" s="912" t="s">
        <v>1030</v>
      </c>
      <c r="H17" s="912" t="s">
        <v>1031</v>
      </c>
      <c r="I17" s="912" t="s">
        <v>381</v>
      </c>
      <c r="J17" s="914">
        <f t="shared" ca="1" si="9"/>
        <v>0.79532329778109279</v>
      </c>
      <c r="K17" s="914">
        <f t="shared" ca="1" si="9"/>
        <v>0.59525628977469203</v>
      </c>
      <c r="L17" s="914">
        <f t="shared" ca="1" si="9"/>
        <v>0.33984454384567608</v>
      </c>
      <c r="M17" s="914">
        <f t="shared" ca="1" si="9"/>
        <v>1.0457118261376583</v>
      </c>
      <c r="N17" s="914">
        <f t="shared" ca="1" si="9"/>
        <v>0.50851112268584397</v>
      </c>
      <c r="O17" s="914">
        <f t="shared" ca="1" si="9"/>
        <v>0.25170797158728381</v>
      </c>
      <c r="P17" s="914">
        <f t="shared" ca="1" si="9"/>
        <v>2.027135883972305</v>
      </c>
      <c r="Q17" s="914">
        <f t="shared" ca="1" si="9"/>
        <v>0</v>
      </c>
      <c r="R17" s="914">
        <f t="shared" ca="1" si="9"/>
        <v>1.1310938426463515</v>
      </c>
      <c r="S17" s="914">
        <f t="shared" ca="1" si="5"/>
        <v>0.68843081276666829</v>
      </c>
      <c r="T17" s="914">
        <f t="shared" ca="1" si="9"/>
        <v>0</v>
      </c>
      <c r="U17" s="914">
        <f t="shared" ca="1" si="9"/>
        <v>0</v>
      </c>
      <c r="V17" s="1" t="str">
        <f t="shared" si="6"/>
        <v>ASR_CMS_19</v>
      </c>
      <c r="W17" s="913">
        <f t="shared" si="7"/>
        <v>45406</v>
      </c>
      <c r="X17" s="1" t="str">
        <f t="shared" si="8"/>
        <v>Unaudited</v>
      </c>
    </row>
    <row r="18" spans="1:24" x14ac:dyDescent="0.25">
      <c r="A18" s="1" t="s">
        <v>421</v>
      </c>
      <c r="B18" s="1" t="str">
        <f t="shared" si="0"/>
        <v>DEF</v>
      </c>
      <c r="C18" s="1" t="str">
        <f t="shared" si="1"/>
        <v>Default</v>
      </c>
      <c r="D18" s="912">
        <f t="shared" si="2"/>
        <v>1900</v>
      </c>
      <c r="E18" s="913">
        <f t="shared" si="3"/>
        <v>1</v>
      </c>
      <c r="F18" s="966">
        <f t="shared" si="4"/>
        <v>182</v>
      </c>
      <c r="G18" s="912" t="s">
        <v>1030</v>
      </c>
      <c r="H18" s="912" t="s">
        <v>1031</v>
      </c>
      <c r="I18" s="912" t="s">
        <v>381</v>
      </c>
      <c r="J18" s="914">
        <f t="shared" ca="1" si="9"/>
        <v>0.9273439642039637</v>
      </c>
      <c r="K18" s="914">
        <f t="shared" ca="1" si="9"/>
        <v>0.8747873957633312</v>
      </c>
      <c r="L18" s="914">
        <f t="shared" ca="1" si="9"/>
        <v>0.28496376282575375</v>
      </c>
      <c r="M18" s="914">
        <f t="shared" ca="1" si="9"/>
        <v>1.092827280820946</v>
      </c>
      <c r="N18" s="914">
        <f t="shared" ca="1" si="9"/>
        <v>0.51803054340136245</v>
      </c>
      <c r="O18" s="914">
        <f t="shared" ca="1" si="9"/>
        <v>0.10098251752422133</v>
      </c>
      <c r="P18" s="914">
        <f t="shared" ca="1" si="9"/>
        <v>2.612926017154984</v>
      </c>
      <c r="Q18" s="914">
        <f t="shared" ca="1" si="9"/>
        <v>0</v>
      </c>
      <c r="R18" s="914">
        <f t="shared" ca="1" si="9"/>
        <v>1.1010014019739407</v>
      </c>
      <c r="S18" s="914">
        <f t="shared" ca="1" si="9"/>
        <v>0.6454513188075619</v>
      </c>
      <c r="T18" s="914">
        <f t="shared" ca="1" si="9"/>
        <v>0</v>
      </c>
      <c r="U18" s="914">
        <f t="shared" ca="1" si="9"/>
        <v>0</v>
      </c>
      <c r="V18" s="1" t="str">
        <f t="shared" si="6"/>
        <v>ASR_CMS_19</v>
      </c>
      <c r="W18" s="913">
        <f t="shared" si="7"/>
        <v>45406</v>
      </c>
      <c r="X18" s="1" t="str">
        <f t="shared" si="8"/>
        <v>Unaudited</v>
      </c>
    </row>
    <row r="19" spans="1:24" x14ac:dyDescent="0.25">
      <c r="A19" s="1" t="s">
        <v>421</v>
      </c>
      <c r="B19" s="1" t="str">
        <f t="shared" si="0"/>
        <v>DEF</v>
      </c>
      <c r="C19" s="1" t="str">
        <f t="shared" si="1"/>
        <v>Default</v>
      </c>
      <c r="D19" s="912">
        <f t="shared" si="2"/>
        <v>1900</v>
      </c>
      <c r="E19" s="913">
        <f t="shared" si="3"/>
        <v>1</v>
      </c>
      <c r="F19" s="966">
        <f t="shared" si="4"/>
        <v>274</v>
      </c>
      <c r="G19" s="912" t="s">
        <v>1030</v>
      </c>
      <c r="H19" s="912" t="s">
        <v>1031</v>
      </c>
      <c r="I19" s="912" t="s">
        <v>381</v>
      </c>
      <c r="J19" s="914">
        <f t="shared" ca="1" si="9"/>
        <v>0.87718192722164212</v>
      </c>
      <c r="K19" s="914">
        <f t="shared" ca="1" si="9"/>
        <v>0.68479703422643179</v>
      </c>
      <c r="L19" s="914">
        <f t="shared" ca="1" si="9"/>
        <v>0.31593180898755985</v>
      </c>
      <c r="M19" s="914">
        <f t="shared" ca="1" si="9"/>
        <v>1.3172977119613001</v>
      </c>
      <c r="N19" s="914">
        <f t="shared" ca="1" si="9"/>
        <v>0.47886757550198339</v>
      </c>
      <c r="O19" s="914">
        <f t="shared" ca="1" si="9"/>
        <v>8.4325477761516554E-2</v>
      </c>
      <c r="P19" s="914">
        <f t="shared" ca="1" si="9"/>
        <v>1.5657448580563895</v>
      </c>
      <c r="Q19" s="914">
        <f t="shared" ca="1" si="9"/>
        <v>0</v>
      </c>
      <c r="R19" s="914">
        <f t="shared" ca="1" si="9"/>
        <v>1.1256467183088419</v>
      </c>
      <c r="S19" s="914">
        <f t="shared" ca="1" si="9"/>
        <v>0.77618338740152626</v>
      </c>
      <c r="T19" s="914">
        <f t="shared" ca="1" si="9"/>
        <v>0</v>
      </c>
      <c r="U19" s="914">
        <f t="shared" ca="1" si="9"/>
        <v>0</v>
      </c>
      <c r="V19" s="1" t="str">
        <f t="shared" si="6"/>
        <v>ASR_CMS_19</v>
      </c>
      <c r="W19" s="913">
        <f t="shared" si="7"/>
        <v>45406</v>
      </c>
      <c r="X19" s="1" t="str">
        <f t="shared" si="8"/>
        <v>Unaudited</v>
      </c>
    </row>
    <row r="20" spans="1:24" x14ac:dyDescent="0.25">
      <c r="A20" s="1" t="s">
        <v>421</v>
      </c>
      <c r="B20" s="1" t="str">
        <f t="shared" si="0"/>
        <v>DEF</v>
      </c>
      <c r="C20" s="1" t="str">
        <f t="shared" si="1"/>
        <v>Default</v>
      </c>
      <c r="D20" s="912">
        <f t="shared" si="2"/>
        <v>1900</v>
      </c>
      <c r="E20" s="913">
        <f t="shared" si="3"/>
        <v>1</v>
      </c>
      <c r="F20" s="966">
        <f t="shared" si="4"/>
        <v>366</v>
      </c>
      <c r="G20" s="912" t="s">
        <v>1030</v>
      </c>
      <c r="H20" s="912" t="s">
        <v>1031</v>
      </c>
      <c r="I20" s="912" t="s">
        <v>381</v>
      </c>
      <c r="J20" s="914">
        <f t="shared" ca="1" si="9"/>
        <v>0.77313816032755289</v>
      </c>
      <c r="K20" s="914">
        <f t="shared" ca="1" si="9"/>
        <v>0.56700350549019662</v>
      </c>
      <c r="L20" s="914">
        <f t="shared" ca="1" si="9"/>
        <v>0.31145189286280722</v>
      </c>
      <c r="M20" s="914">
        <f t="shared" ca="1" si="9"/>
        <v>1.0809175400777415</v>
      </c>
      <c r="N20" s="914">
        <f t="shared" ca="1" si="9"/>
        <v>0.4189280935855651</v>
      </c>
      <c r="O20" s="914">
        <f t="shared" ca="1" si="9"/>
        <v>0.14304044184542053</v>
      </c>
      <c r="P20" s="914">
        <f t="shared" ca="1" si="9"/>
        <v>1.3789985845575941</v>
      </c>
      <c r="Q20" s="914">
        <f t="shared" ca="1" si="9"/>
        <v>0</v>
      </c>
      <c r="R20" s="914">
        <f t="shared" ca="1" si="9"/>
        <v>1.2559452053527345</v>
      </c>
      <c r="S20" s="914">
        <f t="shared" ca="1" si="9"/>
        <v>0.74544467936912273</v>
      </c>
      <c r="T20" s="914">
        <f t="shared" ca="1" si="9"/>
        <v>0</v>
      </c>
      <c r="U20" s="914">
        <f t="shared" ca="1" si="9"/>
        <v>0</v>
      </c>
      <c r="V20" s="1" t="str">
        <f t="shared" si="6"/>
        <v>ASR_CMS_19</v>
      </c>
      <c r="W20" s="913">
        <f t="shared" si="7"/>
        <v>45406</v>
      </c>
      <c r="X20" s="1" t="str">
        <f t="shared" si="8"/>
        <v>Unaudited</v>
      </c>
    </row>
    <row r="21" spans="1:24" x14ac:dyDescent="0.25">
      <c r="A21" s="1" t="s">
        <v>421</v>
      </c>
      <c r="B21" s="1" t="str">
        <f t="shared" si="0"/>
        <v>DEF</v>
      </c>
      <c r="C21" s="1" t="str">
        <f t="shared" si="1"/>
        <v>Default</v>
      </c>
      <c r="D21" s="912">
        <f t="shared" si="2"/>
        <v>1900</v>
      </c>
      <c r="E21" s="913">
        <f t="shared" si="3"/>
        <v>1</v>
      </c>
      <c r="F21" s="966">
        <f t="shared" si="4"/>
        <v>1</v>
      </c>
      <c r="G21" s="912" t="s">
        <v>1030</v>
      </c>
      <c r="H21" s="912" t="s">
        <v>1032</v>
      </c>
      <c r="I21" s="912" t="s">
        <v>381</v>
      </c>
      <c r="J21" s="914">
        <f t="shared" ca="1" si="9"/>
        <v>0.83665888692216561</v>
      </c>
      <c r="K21" s="914">
        <f t="shared" ca="1" si="9"/>
        <v>0.68320588437536267</v>
      </c>
      <c r="L21" s="914">
        <f t="shared" ca="1" si="9"/>
        <v>0.31328191007814177</v>
      </c>
      <c r="M21" s="914">
        <f t="shared" ca="1" si="9"/>
        <v>1.1339657434056309</v>
      </c>
      <c r="N21" s="914">
        <f t="shared" ca="1" si="9"/>
        <v>0.48029490150322035</v>
      </c>
      <c r="O21" s="914">
        <f t="shared" ca="1" si="9"/>
        <v>0.15821108101138071</v>
      </c>
      <c r="P21" s="914">
        <f t="shared" ca="1" si="9"/>
        <v>1.9164494997589494</v>
      </c>
      <c r="Q21" s="914">
        <f t="shared" ca="1" si="9"/>
        <v>0</v>
      </c>
      <c r="R21" s="914">
        <f t="shared" ca="1" si="9"/>
        <v>1.1493522309635558</v>
      </c>
      <c r="S21" s="914">
        <f t="shared" ca="1" si="9"/>
        <v>0.72437934622170108</v>
      </c>
      <c r="T21" s="914">
        <f t="shared" ca="1" si="9"/>
        <v>0</v>
      </c>
      <c r="U21" s="914">
        <f t="shared" ca="1" si="9"/>
        <v>0</v>
      </c>
      <c r="V21" s="1" t="str">
        <f t="shared" si="6"/>
        <v>ASR_CMS_19</v>
      </c>
      <c r="W21" s="913">
        <f t="shared" si="7"/>
        <v>45406</v>
      </c>
      <c r="X21" s="1" t="str">
        <f t="shared" si="8"/>
        <v>Unaudited</v>
      </c>
    </row>
    <row r="22" spans="1:24" x14ac:dyDescent="0.25">
      <c r="A22" s="1" t="s">
        <v>421</v>
      </c>
      <c r="B22" s="1" t="str">
        <f t="shared" si="0"/>
        <v>DEF</v>
      </c>
      <c r="C22" s="1" t="str">
        <f t="shared" si="1"/>
        <v>Default</v>
      </c>
      <c r="D22" s="912">
        <f t="shared" si="2"/>
        <v>1900</v>
      </c>
      <c r="E22" s="913">
        <f t="shared" si="3"/>
        <v>1</v>
      </c>
      <c r="F22" s="966">
        <f t="shared" si="4"/>
        <v>91</v>
      </c>
      <c r="G22" s="912" t="s">
        <v>1033</v>
      </c>
      <c r="H22" s="912" t="s">
        <v>1031</v>
      </c>
      <c r="I22" s="912" t="s">
        <v>381</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7.8917210552853154E-2</v>
      </c>
      <c r="K22" s="914">
        <f t="shared" ca="1" si="10"/>
        <v>9.9848118714406832E-3</v>
      </c>
      <c r="L22" s="914">
        <f t="shared" ca="1" si="10"/>
        <v>1.482715691079098</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ASR_CMS_19</v>
      </c>
      <c r="W22" s="913">
        <f t="shared" si="7"/>
        <v>45406</v>
      </c>
      <c r="X22" s="1" t="str">
        <f t="shared" si="8"/>
        <v>Unaudited</v>
      </c>
    </row>
    <row r="23" spans="1:24" x14ac:dyDescent="0.25">
      <c r="A23" s="1" t="s">
        <v>421</v>
      </c>
      <c r="B23" s="1" t="str">
        <f t="shared" si="0"/>
        <v>DEF</v>
      </c>
      <c r="C23" s="1" t="str">
        <f t="shared" si="1"/>
        <v>Default</v>
      </c>
      <c r="D23" s="912">
        <f t="shared" si="2"/>
        <v>1900</v>
      </c>
      <c r="E23" s="913">
        <f t="shared" si="3"/>
        <v>1</v>
      </c>
      <c r="F23" s="966">
        <f t="shared" si="4"/>
        <v>182</v>
      </c>
      <c r="G23" s="912" t="s">
        <v>1033</v>
      </c>
      <c r="H23" s="912" t="s">
        <v>1031</v>
      </c>
      <c r="I23" s="912" t="s">
        <v>381</v>
      </c>
      <c r="J23" s="914">
        <f t="shared" ca="1" si="10"/>
        <v>8.0083978208461346E-2</v>
      </c>
      <c r="K23" s="914">
        <f t="shared" ca="1" si="10"/>
        <v>1.026921138238383E-2</v>
      </c>
      <c r="L23" s="914">
        <f t="shared" ca="1" si="10"/>
        <v>1.5566814238987279</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ASR_CMS_19</v>
      </c>
      <c r="W23" s="913">
        <f t="shared" si="7"/>
        <v>45406</v>
      </c>
      <c r="X23" s="1" t="str">
        <f t="shared" si="8"/>
        <v>Unaudited</v>
      </c>
    </row>
    <row r="24" spans="1:24" x14ac:dyDescent="0.25">
      <c r="A24" s="1" t="s">
        <v>421</v>
      </c>
      <c r="B24" s="1" t="str">
        <f t="shared" si="0"/>
        <v>DEF</v>
      </c>
      <c r="C24" s="1" t="str">
        <f t="shared" si="1"/>
        <v>Default</v>
      </c>
      <c r="D24" s="912">
        <f t="shared" si="2"/>
        <v>1900</v>
      </c>
      <c r="E24" s="913">
        <f t="shared" si="3"/>
        <v>1</v>
      </c>
      <c r="F24" s="966">
        <f t="shared" si="4"/>
        <v>274</v>
      </c>
      <c r="G24" s="912" t="s">
        <v>1033</v>
      </c>
      <c r="H24" s="912" t="s">
        <v>1031</v>
      </c>
      <c r="I24" s="912" t="s">
        <v>381</v>
      </c>
      <c r="J24" s="914">
        <f t="shared" ca="1" si="10"/>
        <v>7.2668501931467427E-2</v>
      </c>
      <c r="K24" s="914">
        <f t="shared" ca="1" si="10"/>
        <v>1.0722608094991261E-2</v>
      </c>
      <c r="L24" s="914">
        <f t="shared" ca="1" si="10"/>
        <v>1.745997495208492</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ASR_CMS_19</v>
      </c>
      <c r="W24" s="913">
        <f t="shared" si="7"/>
        <v>45406</v>
      </c>
      <c r="X24" s="1" t="str">
        <f t="shared" si="8"/>
        <v>Unaudited</v>
      </c>
    </row>
    <row r="25" spans="1:24" x14ac:dyDescent="0.25">
      <c r="A25" s="1" t="s">
        <v>421</v>
      </c>
      <c r="B25" s="1" t="str">
        <f t="shared" si="0"/>
        <v>DEF</v>
      </c>
      <c r="C25" s="1" t="str">
        <f t="shared" si="1"/>
        <v>Default</v>
      </c>
      <c r="D25" s="912">
        <f t="shared" si="2"/>
        <v>1900</v>
      </c>
      <c r="E25" s="913">
        <f t="shared" si="3"/>
        <v>1</v>
      </c>
      <c r="F25" s="966">
        <f t="shared" si="4"/>
        <v>366</v>
      </c>
      <c r="G25" s="912" t="s">
        <v>1033</v>
      </c>
      <c r="H25" s="912" t="s">
        <v>1031</v>
      </c>
      <c r="I25" s="912" t="s">
        <v>381</v>
      </c>
      <c r="J25" s="914">
        <f t="shared" ca="1" si="10"/>
        <v>7.4190466191847007E-2</v>
      </c>
      <c r="K25" s="914">
        <f t="shared" ca="1" si="10"/>
        <v>1.2332406432808519E-2</v>
      </c>
      <c r="L25" s="914">
        <f t="shared" ca="1" si="10"/>
        <v>2.0914635228843603</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ASR_CMS_19</v>
      </c>
      <c r="W25" s="913">
        <f t="shared" si="7"/>
        <v>45406</v>
      </c>
      <c r="X25" s="1" t="str">
        <f t="shared" si="8"/>
        <v>Unaudited</v>
      </c>
    </row>
    <row r="26" spans="1:24" x14ac:dyDescent="0.25">
      <c r="A26" s="1" t="s">
        <v>421</v>
      </c>
      <c r="B26" s="1" t="str">
        <f t="shared" si="0"/>
        <v>DEF</v>
      </c>
      <c r="C26" s="1" t="str">
        <f t="shared" si="1"/>
        <v>Default</v>
      </c>
      <c r="D26" s="912">
        <f t="shared" si="2"/>
        <v>1900</v>
      </c>
      <c r="E26" s="913">
        <f t="shared" si="3"/>
        <v>1</v>
      </c>
      <c r="F26" s="966">
        <f t="shared" si="4"/>
        <v>1</v>
      </c>
      <c r="G26" s="912" t="s">
        <v>1033</v>
      </c>
      <c r="H26" s="912" t="s">
        <v>1032</v>
      </c>
      <c r="I26" s="912" t="s">
        <v>381</v>
      </c>
      <c r="J26" s="914">
        <f t="shared" ca="1" si="10"/>
        <v>7.6069729410796427E-2</v>
      </c>
      <c r="K26" s="914">
        <f t="shared" ca="1" si="10"/>
        <v>1.0785269607167884E-2</v>
      </c>
      <c r="L26" s="914">
        <f t="shared" ca="1" si="10"/>
        <v>1.6962745408480477</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ASR_CMS_19</v>
      </c>
      <c r="W26" s="913">
        <f t="shared" si="7"/>
        <v>45406</v>
      </c>
      <c r="X26" s="1" t="str">
        <f t="shared" si="8"/>
        <v>Unaudited</v>
      </c>
    </row>
    <row r="27" spans="1:24" x14ac:dyDescent="0.25">
      <c r="A27" s="1" t="s">
        <v>421</v>
      </c>
      <c r="B27" s="1" t="str">
        <f t="shared" si="0"/>
        <v>DEF</v>
      </c>
      <c r="C27" s="1" t="str">
        <f t="shared" si="1"/>
        <v>Default</v>
      </c>
      <c r="D27" s="912">
        <f t="shared" si="2"/>
        <v>1900</v>
      </c>
      <c r="E27" s="913">
        <f t="shared" si="3"/>
        <v>1</v>
      </c>
      <c r="F27" s="966">
        <f t="shared" si="4"/>
        <v>91</v>
      </c>
      <c r="G27" s="912" t="s">
        <v>1034</v>
      </c>
      <c r="H27" s="912" t="s">
        <v>1031</v>
      </c>
      <c r="I27" s="912" t="s">
        <v>381</v>
      </c>
      <c r="J27" s="914">
        <f t="shared" ca="1" si="10"/>
        <v>0.12024064262164927</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ASR_CMS_19</v>
      </c>
      <c r="W27" s="913">
        <f t="shared" si="7"/>
        <v>45406</v>
      </c>
      <c r="X27" s="1" t="str">
        <f t="shared" si="8"/>
        <v>Unaudited</v>
      </c>
    </row>
    <row r="28" spans="1:24" x14ac:dyDescent="0.25">
      <c r="A28" s="1" t="s">
        <v>421</v>
      </c>
      <c r="B28" s="1" t="str">
        <f t="shared" si="0"/>
        <v>DEF</v>
      </c>
      <c r="C28" s="1" t="str">
        <f t="shared" si="1"/>
        <v>Default</v>
      </c>
      <c r="D28" s="912">
        <f t="shared" si="2"/>
        <v>1900</v>
      </c>
      <c r="E28" s="913">
        <f t="shared" si="3"/>
        <v>1</v>
      </c>
      <c r="F28" s="966">
        <f t="shared" si="4"/>
        <v>182</v>
      </c>
      <c r="G28" s="912" t="s">
        <v>1034</v>
      </c>
      <c r="H28" s="912" t="s">
        <v>1031</v>
      </c>
      <c r="I28" s="912" t="s">
        <v>381</v>
      </c>
      <c r="J28" s="914">
        <f t="shared" ca="1" si="10"/>
        <v>-1.3256299383960751E-2</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ASR_CMS_19</v>
      </c>
      <c r="W28" s="913">
        <f t="shared" si="7"/>
        <v>45406</v>
      </c>
      <c r="X28" s="1" t="str">
        <f t="shared" si="8"/>
        <v>Unaudited</v>
      </c>
    </row>
    <row r="29" spans="1:24" x14ac:dyDescent="0.25">
      <c r="A29" s="1" t="s">
        <v>421</v>
      </c>
      <c r="B29" s="1" t="str">
        <f t="shared" si="0"/>
        <v>DEF</v>
      </c>
      <c r="C29" s="1" t="str">
        <f t="shared" si="1"/>
        <v>Default</v>
      </c>
      <c r="D29" s="912">
        <f t="shared" si="2"/>
        <v>1900</v>
      </c>
      <c r="E29" s="913">
        <f t="shared" si="3"/>
        <v>1</v>
      </c>
      <c r="F29" s="966">
        <f t="shared" si="4"/>
        <v>274</v>
      </c>
      <c r="G29" s="912" t="s">
        <v>1034</v>
      </c>
      <c r="H29" s="912" t="s">
        <v>1031</v>
      </c>
      <c r="I29" s="912" t="s">
        <v>381</v>
      </c>
      <c r="J29" s="914">
        <f t="shared" ca="1" si="10"/>
        <v>4.3928415584404364E-2</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ASR_CMS_19</v>
      </c>
      <c r="W29" s="913">
        <f t="shared" si="7"/>
        <v>45406</v>
      </c>
      <c r="X29" s="1" t="str">
        <f t="shared" si="8"/>
        <v>Unaudited</v>
      </c>
    </row>
    <row r="30" spans="1:24" x14ac:dyDescent="0.25">
      <c r="A30" s="1" t="s">
        <v>421</v>
      </c>
      <c r="B30" s="1" t="str">
        <f t="shared" si="0"/>
        <v>DEF</v>
      </c>
      <c r="C30" s="1" t="str">
        <f t="shared" si="1"/>
        <v>Default</v>
      </c>
      <c r="D30" s="912">
        <f t="shared" si="2"/>
        <v>1900</v>
      </c>
      <c r="E30" s="913">
        <f t="shared" si="3"/>
        <v>1</v>
      </c>
      <c r="F30" s="966">
        <f t="shared" si="4"/>
        <v>366</v>
      </c>
      <c r="G30" s="912" t="s">
        <v>1034</v>
      </c>
      <c r="H30" s="912" t="s">
        <v>1031</v>
      </c>
      <c r="I30" s="912" t="s">
        <v>381</v>
      </c>
      <c r="J30" s="914">
        <f t="shared" ca="1" si="10"/>
        <v>0.1471846370711194</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ASR_CMS_19</v>
      </c>
      <c r="W30" s="913">
        <f t="shared" si="7"/>
        <v>45406</v>
      </c>
      <c r="X30" s="1" t="str">
        <f t="shared" si="8"/>
        <v>Unaudited</v>
      </c>
    </row>
    <row r="31" spans="1:24" x14ac:dyDescent="0.25">
      <c r="A31" s="1" t="s">
        <v>421</v>
      </c>
      <c r="B31" s="1" t="str">
        <f t="shared" si="0"/>
        <v>DEF</v>
      </c>
      <c r="C31" s="1" t="str">
        <f t="shared" si="1"/>
        <v>Default</v>
      </c>
      <c r="D31" s="912">
        <f t="shared" si="2"/>
        <v>1900</v>
      </c>
      <c r="E31" s="913">
        <f t="shared" si="3"/>
        <v>1</v>
      </c>
      <c r="F31" s="966">
        <f t="shared" si="4"/>
        <v>1</v>
      </c>
      <c r="G31" s="912" t="s">
        <v>1034</v>
      </c>
      <c r="H31" s="912" t="s">
        <v>1032</v>
      </c>
      <c r="I31" s="912" t="s">
        <v>381</v>
      </c>
      <c r="J31" s="914">
        <f t="shared" ca="1" si="10"/>
        <v>8.1527345388877806E-2</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ASR_CMS_19</v>
      </c>
      <c r="W31" s="913">
        <f t="shared" si="7"/>
        <v>45406</v>
      </c>
      <c r="X31" s="1" t="str">
        <f t="shared" si="8"/>
        <v>Unaudited</v>
      </c>
    </row>
    <row r="32" spans="1:24" x14ac:dyDescent="0.25">
      <c r="A32" s="1" t="s">
        <v>421</v>
      </c>
      <c r="B32" s="1" t="str">
        <f t="shared" si="0"/>
        <v>DEF</v>
      </c>
      <c r="C32" s="1" t="str">
        <f t="shared" si="1"/>
        <v>Default</v>
      </c>
      <c r="D32" s="912">
        <f t="shared" si="2"/>
        <v>1900</v>
      </c>
      <c r="E32" s="913">
        <f t="shared" si="3"/>
        <v>1</v>
      </c>
      <c r="F32" s="966">
        <f t="shared" si="4"/>
        <v>91</v>
      </c>
      <c r="G32" s="912" t="s">
        <v>1030</v>
      </c>
      <c r="H32" s="912" t="s">
        <v>1031</v>
      </c>
      <c r="I32" s="912" t="s">
        <v>382</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0.84444048324902787</v>
      </c>
      <c r="K32" s="914">
        <f t="shared" ca="1" si="11"/>
        <v>0.49065179104754408</v>
      </c>
      <c r="L32" s="914">
        <f t="shared" ca="1" si="11"/>
        <v>0.58291202878201298</v>
      </c>
      <c r="M32" s="914">
        <f t="shared" ca="1" si="11"/>
        <v>1.22913461103097</v>
      </c>
      <c r="N32" s="914">
        <f t="shared" ca="1" si="11"/>
        <v>1.2135481260022629</v>
      </c>
      <c r="O32" s="914">
        <f t="shared" ca="1" si="11"/>
        <v>1.6186938680131899</v>
      </c>
      <c r="P32" s="914">
        <f t="shared" ca="1" si="11"/>
        <v>1.7497672284277737</v>
      </c>
      <c r="Q32" s="914">
        <f t="shared" ca="1" si="11"/>
        <v>0</v>
      </c>
      <c r="R32" s="914">
        <f t="shared" ca="1" si="11"/>
        <v>1.7400941912186361</v>
      </c>
      <c r="S32" s="914">
        <f t="shared" ca="1" si="10"/>
        <v>0.83872925046914393</v>
      </c>
      <c r="T32" s="914">
        <f t="shared" ca="1" si="11"/>
        <v>0</v>
      </c>
      <c r="U32" s="914">
        <f t="shared" ca="1" si="11"/>
        <v>0</v>
      </c>
      <c r="V32" s="1" t="str">
        <f t="shared" si="6"/>
        <v>ASR_CMS_19</v>
      </c>
      <c r="W32" s="913">
        <f t="shared" si="7"/>
        <v>45406</v>
      </c>
      <c r="X32" s="1" t="str">
        <f t="shared" si="8"/>
        <v>Unaudited</v>
      </c>
    </row>
    <row r="33" spans="1:24" x14ac:dyDescent="0.25">
      <c r="A33" s="1" t="s">
        <v>421</v>
      </c>
      <c r="B33" s="1" t="str">
        <f t="shared" si="0"/>
        <v>DEF</v>
      </c>
      <c r="C33" s="1" t="str">
        <f t="shared" si="1"/>
        <v>Default</v>
      </c>
      <c r="D33" s="912">
        <f t="shared" si="2"/>
        <v>1900</v>
      </c>
      <c r="E33" s="913">
        <f t="shared" si="3"/>
        <v>1</v>
      </c>
      <c r="F33" s="966">
        <f t="shared" si="4"/>
        <v>182</v>
      </c>
      <c r="G33" s="912" t="s">
        <v>1030</v>
      </c>
      <c r="H33" s="912" t="s">
        <v>1031</v>
      </c>
      <c r="I33" s="912" t="s">
        <v>382</v>
      </c>
      <c r="J33" s="914">
        <f t="shared" ca="1" si="11"/>
        <v>0.81857077467685502</v>
      </c>
      <c r="K33" s="914">
        <f t="shared" ca="1" si="11"/>
        <v>0.45536727410038497</v>
      </c>
      <c r="L33" s="914">
        <f t="shared" ca="1" si="11"/>
        <v>0.72667953641911487</v>
      </c>
      <c r="M33" s="914">
        <f t="shared" ca="1" si="11"/>
        <v>1.096213303818184</v>
      </c>
      <c r="N33" s="914">
        <f t="shared" ca="1" si="11"/>
        <v>1.2465494986190706</v>
      </c>
      <c r="O33" s="914">
        <f t="shared" ca="1" si="11"/>
        <v>0.19335748057377219</v>
      </c>
      <c r="P33" s="914">
        <f t="shared" ca="1" si="11"/>
        <v>1.4252721076778885</v>
      </c>
      <c r="Q33" s="914">
        <f t="shared" ca="1" si="11"/>
        <v>0</v>
      </c>
      <c r="R33" s="914">
        <f t="shared" ca="1" si="11"/>
        <v>1.8460592533824667</v>
      </c>
      <c r="S33" s="914">
        <f t="shared" ca="1" si="10"/>
        <v>0.9236801064989103</v>
      </c>
      <c r="T33" s="914">
        <f t="shared" ca="1" si="11"/>
        <v>0</v>
      </c>
      <c r="U33" s="914">
        <f t="shared" ca="1" si="11"/>
        <v>0</v>
      </c>
      <c r="V33" s="1" t="str">
        <f t="shared" si="6"/>
        <v>ASR_CMS_19</v>
      </c>
      <c r="W33" s="913">
        <f t="shared" si="7"/>
        <v>45406</v>
      </c>
      <c r="X33" s="1" t="str">
        <f t="shared" si="8"/>
        <v>Unaudited</v>
      </c>
    </row>
    <row r="34" spans="1:24" x14ac:dyDescent="0.25">
      <c r="A34" s="1" t="s">
        <v>421</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11"/>
        <v>0.86638243347503785</v>
      </c>
      <c r="K34" s="914">
        <f t="shared" ca="1" si="11"/>
        <v>0.42520915988654318</v>
      </c>
      <c r="L34" s="914">
        <f t="shared" ca="1" si="11"/>
        <v>0.57381556527369526</v>
      </c>
      <c r="M34" s="914">
        <f t="shared" ca="1" si="11"/>
        <v>0.95821868033490076</v>
      </c>
      <c r="N34" s="914">
        <f t="shared" ca="1" si="11"/>
        <v>2.0953386972299071</v>
      </c>
      <c r="O34" s="914">
        <f t="shared" ca="1" si="11"/>
        <v>0.5350610356792076</v>
      </c>
      <c r="P34" s="914">
        <f t="shared" ca="1" si="11"/>
        <v>2.1110385165933501</v>
      </c>
      <c r="Q34" s="914">
        <f t="shared" ca="1" si="11"/>
        <v>0</v>
      </c>
      <c r="R34" s="914">
        <f t="shared" ca="1" si="11"/>
        <v>2.8195200098657645</v>
      </c>
      <c r="S34" s="914">
        <f t="shared" ca="1" si="10"/>
        <v>0.9472005951301945</v>
      </c>
      <c r="T34" s="914">
        <f t="shared" ca="1" si="11"/>
        <v>0</v>
      </c>
      <c r="U34" s="914">
        <f t="shared" ca="1" si="11"/>
        <v>0</v>
      </c>
      <c r="V34" s="1" t="str">
        <f t="shared" ref="V34:V65" si="17">file_name</f>
        <v>ASR_CMS_19</v>
      </c>
      <c r="W34" s="913">
        <f t="shared" ref="W34:W65" si="18">file_date</f>
        <v>45406</v>
      </c>
      <c r="X34" s="1" t="str">
        <f t="shared" ref="X34:X65" si="19">status</f>
        <v>Unaudited</v>
      </c>
    </row>
    <row r="35" spans="1:24" x14ac:dyDescent="0.25">
      <c r="A35" s="1" t="s">
        <v>421</v>
      </c>
      <c r="B35" s="1" t="str">
        <f t="shared" si="12"/>
        <v>DEF</v>
      </c>
      <c r="C35" s="1" t="str">
        <f t="shared" si="13"/>
        <v>Default</v>
      </c>
      <c r="D35" s="912">
        <f t="shared" si="14"/>
        <v>1900</v>
      </c>
      <c r="E35" s="913">
        <f t="shared" si="15"/>
        <v>1</v>
      </c>
      <c r="F35" s="966">
        <f t="shared" si="16"/>
        <v>366</v>
      </c>
      <c r="G35" s="912" t="s">
        <v>1030</v>
      </c>
      <c r="H35" s="912" t="s">
        <v>1031</v>
      </c>
      <c r="I35" s="912" t="s">
        <v>382</v>
      </c>
      <c r="J35" s="914">
        <f t="shared" ca="1" si="11"/>
        <v>0.84737167160878202</v>
      </c>
      <c r="K35" s="914">
        <f t="shared" ca="1" si="11"/>
        <v>0.50915119034259393</v>
      </c>
      <c r="L35" s="914">
        <f t="shared" ca="1" si="11"/>
        <v>0.7598039092731349</v>
      </c>
      <c r="M35" s="914">
        <f t="shared" ca="1" si="11"/>
        <v>1.0865937554298348</v>
      </c>
      <c r="N35" s="914">
        <f t="shared" ca="1" si="11"/>
        <v>1.6110825717386585</v>
      </c>
      <c r="O35" s="914">
        <f t="shared" ca="1" si="11"/>
        <v>0.77116645382183591</v>
      </c>
      <c r="P35" s="914">
        <f t="shared" ca="1" si="11"/>
        <v>1.3694784652808436</v>
      </c>
      <c r="Q35" s="914">
        <f t="shared" ca="1" si="11"/>
        <v>0</v>
      </c>
      <c r="R35" s="914">
        <f t="shared" ca="1" si="11"/>
        <v>2.2329978883127617</v>
      </c>
      <c r="S35" s="914">
        <f t="shared" ca="1" si="10"/>
        <v>0.8229604389263393</v>
      </c>
      <c r="T35" s="914">
        <f t="shared" ca="1" si="11"/>
        <v>0</v>
      </c>
      <c r="U35" s="914">
        <f t="shared" ca="1" si="11"/>
        <v>0</v>
      </c>
      <c r="V35" s="1" t="str">
        <f t="shared" si="17"/>
        <v>ASR_CMS_19</v>
      </c>
      <c r="W35" s="913">
        <f t="shared" si="18"/>
        <v>45406</v>
      </c>
      <c r="X35" s="1" t="str">
        <f t="shared" si="19"/>
        <v>Unaudited</v>
      </c>
    </row>
    <row r="36" spans="1:24" x14ac:dyDescent="0.25">
      <c r="A36" s="1" t="s">
        <v>421</v>
      </c>
      <c r="B36" s="1" t="str">
        <f t="shared" si="12"/>
        <v>DEF</v>
      </c>
      <c r="C36" s="1" t="str">
        <f t="shared" si="13"/>
        <v>Default</v>
      </c>
      <c r="D36" s="912">
        <f t="shared" si="14"/>
        <v>1900</v>
      </c>
      <c r="E36" s="913">
        <f t="shared" si="15"/>
        <v>1</v>
      </c>
      <c r="F36" s="966">
        <f t="shared" si="16"/>
        <v>1</v>
      </c>
      <c r="G36" s="912" t="s">
        <v>1030</v>
      </c>
      <c r="H36" s="912" t="s">
        <v>1032</v>
      </c>
      <c r="I36" s="912" t="s">
        <v>382</v>
      </c>
      <c r="J36" s="914">
        <f t="shared" ca="1" si="11"/>
        <v>0.84614100564986805</v>
      </c>
      <c r="K36" s="914">
        <f t="shared" ca="1" si="11"/>
        <v>0.46991701640575168</v>
      </c>
      <c r="L36" s="914">
        <f t="shared" ca="1" si="11"/>
        <v>0.65854097921873345</v>
      </c>
      <c r="M36" s="914">
        <f t="shared" ca="1" si="11"/>
        <v>1.0912388873945869</v>
      </c>
      <c r="N36" s="914">
        <f t="shared" ca="1" si="11"/>
        <v>1.5402455078020669</v>
      </c>
      <c r="O36" s="914">
        <f t="shared" ca="1" si="11"/>
        <v>0.86781208652351238</v>
      </c>
      <c r="P36" s="914">
        <f t="shared" ca="1" si="11"/>
        <v>1.6615858932596748</v>
      </c>
      <c r="Q36" s="914">
        <f t="shared" ca="1" si="11"/>
        <v>0</v>
      </c>
      <c r="R36" s="914">
        <f t="shared" ca="1" si="11"/>
        <v>2.1334951085160916</v>
      </c>
      <c r="S36" s="914">
        <f t="shared" ca="1" si="10"/>
        <v>0.88158263124359604</v>
      </c>
      <c r="T36" s="914">
        <f t="shared" ca="1" si="11"/>
        <v>0</v>
      </c>
      <c r="U36" s="914">
        <f t="shared" ca="1" si="11"/>
        <v>0</v>
      </c>
      <c r="V36" s="1" t="str">
        <f t="shared" si="17"/>
        <v>ASR_CMS_19</v>
      </c>
      <c r="W36" s="913">
        <f t="shared" si="18"/>
        <v>45406</v>
      </c>
      <c r="X36" s="1" t="str">
        <f t="shared" si="19"/>
        <v>Unaudited</v>
      </c>
    </row>
    <row r="37" spans="1:24" x14ac:dyDescent="0.25">
      <c r="A37" s="1" t="s">
        <v>421</v>
      </c>
      <c r="B37" s="1" t="str">
        <f t="shared" si="12"/>
        <v>DEF</v>
      </c>
      <c r="C37" s="1" t="str">
        <f t="shared" si="13"/>
        <v>Default</v>
      </c>
      <c r="D37" s="912">
        <f t="shared" si="14"/>
        <v>1900</v>
      </c>
      <c r="E37" s="913">
        <f t="shared" si="15"/>
        <v>1</v>
      </c>
      <c r="F37" s="966">
        <f t="shared" si="16"/>
        <v>91</v>
      </c>
      <c r="G37" s="912" t="s">
        <v>1033</v>
      </c>
      <c r="H37" s="912" t="s">
        <v>1031</v>
      </c>
      <c r="I37" s="912" t="s">
        <v>382</v>
      </c>
      <c r="J37" s="914">
        <f t="shared" ca="1" si="11"/>
        <v>7.3947043645653465E-2</v>
      </c>
      <c r="K37" s="914">
        <f t="shared" ca="1" si="11"/>
        <v>8.5810529321504389E-3</v>
      </c>
      <c r="L37" s="914">
        <f t="shared" ca="1" si="11"/>
        <v>0.92264333393035547</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ASR_CMS_19</v>
      </c>
      <c r="W37" s="913">
        <f t="shared" si="18"/>
        <v>45406</v>
      </c>
      <c r="X37" s="1" t="str">
        <f t="shared" si="19"/>
        <v>Unaudited</v>
      </c>
    </row>
    <row r="38" spans="1:24" x14ac:dyDescent="0.25">
      <c r="A38" s="1" t="s">
        <v>421</v>
      </c>
      <c r="B38" s="1" t="str">
        <f t="shared" si="12"/>
        <v>DEF</v>
      </c>
      <c r="C38" s="1" t="str">
        <f t="shared" si="13"/>
        <v>Default</v>
      </c>
      <c r="D38" s="912">
        <f t="shared" si="14"/>
        <v>1900</v>
      </c>
      <c r="E38" s="913">
        <f t="shared" si="15"/>
        <v>1</v>
      </c>
      <c r="F38" s="966">
        <f t="shared" si="16"/>
        <v>182</v>
      </c>
      <c r="G38" s="912" t="s">
        <v>1033</v>
      </c>
      <c r="H38" s="912" t="s">
        <v>1031</v>
      </c>
      <c r="I38" s="912" t="s">
        <v>382</v>
      </c>
      <c r="J38" s="914">
        <f t="shared" ca="1" si="11"/>
        <v>7.5370244396132893E-2</v>
      </c>
      <c r="K38" s="914">
        <f t="shared" ca="1" si="11"/>
        <v>8.9559986650139204E-3</v>
      </c>
      <c r="L38" s="914">
        <f t="shared" ca="1" si="11"/>
        <v>0.97135973208596249</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ASR_CMS_19</v>
      </c>
      <c r="W38" s="913">
        <f t="shared" si="18"/>
        <v>45406</v>
      </c>
      <c r="X38" s="1" t="str">
        <f t="shared" si="19"/>
        <v>Unaudited</v>
      </c>
    </row>
    <row r="39" spans="1:24" x14ac:dyDescent="0.25">
      <c r="A39" s="1" t="s">
        <v>421</v>
      </c>
      <c r="B39" s="1" t="str">
        <f t="shared" si="12"/>
        <v>DEF</v>
      </c>
      <c r="C39" s="1" t="str">
        <f t="shared" si="13"/>
        <v>Default</v>
      </c>
      <c r="D39" s="912">
        <f t="shared" si="14"/>
        <v>1900</v>
      </c>
      <c r="E39" s="913">
        <f t="shared" si="15"/>
        <v>1</v>
      </c>
      <c r="F39" s="966">
        <f t="shared" si="16"/>
        <v>274</v>
      </c>
      <c r="G39" s="912" t="s">
        <v>1033</v>
      </c>
      <c r="H39" s="912" t="s">
        <v>1031</v>
      </c>
      <c r="I39" s="912" t="s">
        <v>382</v>
      </c>
      <c r="J39" s="914">
        <f t="shared" ca="1" si="11"/>
        <v>7.5459008256354584E-2</v>
      </c>
      <c r="K39" s="914">
        <f t="shared" ca="1" si="11"/>
        <v>9.5630463105816129E-3</v>
      </c>
      <c r="L39" s="914">
        <f t="shared" ca="1" si="11"/>
        <v>1.0696196281902308</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ASR_CMS_19</v>
      </c>
      <c r="W39" s="913">
        <f t="shared" si="18"/>
        <v>45406</v>
      </c>
      <c r="X39" s="1" t="str">
        <f t="shared" si="19"/>
        <v>Unaudited</v>
      </c>
    </row>
    <row r="40" spans="1:24" x14ac:dyDescent="0.25">
      <c r="A40" s="1" t="s">
        <v>421</v>
      </c>
      <c r="B40" s="1" t="str">
        <f t="shared" si="12"/>
        <v>DEF</v>
      </c>
      <c r="C40" s="1" t="str">
        <f t="shared" si="13"/>
        <v>Default</v>
      </c>
      <c r="D40" s="912">
        <f t="shared" si="14"/>
        <v>1900</v>
      </c>
      <c r="E40" s="913">
        <f t="shared" si="15"/>
        <v>1</v>
      </c>
      <c r="F40" s="966">
        <f t="shared" si="16"/>
        <v>366</v>
      </c>
      <c r="G40" s="912" t="s">
        <v>1033</v>
      </c>
      <c r="H40" s="912" t="s">
        <v>1031</v>
      </c>
      <c r="I40" s="912" t="s">
        <v>382</v>
      </c>
      <c r="J40" s="914">
        <f t="shared" ca="1" si="11"/>
        <v>7.9855201071549406E-2</v>
      </c>
      <c r="K40" s="914">
        <f t="shared" ca="1" si="11"/>
        <v>1.0892459319602043E-2</v>
      </c>
      <c r="L40" s="914">
        <f t="shared" ca="1" si="11"/>
        <v>1.2247913160057102</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ASR_CMS_19</v>
      </c>
      <c r="W40" s="913">
        <f t="shared" si="18"/>
        <v>45406</v>
      </c>
      <c r="X40" s="1" t="str">
        <f t="shared" si="19"/>
        <v>Unaudited</v>
      </c>
    </row>
    <row r="41" spans="1:24" x14ac:dyDescent="0.25">
      <c r="A41" s="1" t="s">
        <v>421</v>
      </c>
      <c r="B41" s="1" t="str">
        <f t="shared" si="12"/>
        <v>DEF</v>
      </c>
      <c r="C41" s="1" t="str">
        <f t="shared" si="13"/>
        <v>Default</v>
      </c>
      <c r="D41" s="912">
        <f t="shared" si="14"/>
        <v>1900</v>
      </c>
      <c r="E41" s="913">
        <f t="shared" si="15"/>
        <v>1</v>
      </c>
      <c r="F41" s="966">
        <f t="shared" si="16"/>
        <v>1</v>
      </c>
      <c r="G41" s="912" t="s">
        <v>1033</v>
      </c>
      <c r="H41" s="912" t="s">
        <v>1032</v>
      </c>
      <c r="I41" s="912" t="s">
        <v>382</v>
      </c>
      <c r="J41" s="914">
        <f t="shared" ca="1" si="11"/>
        <v>7.5988358182807456E-2</v>
      </c>
      <c r="K41" s="914">
        <f t="shared" ca="1" si="11"/>
        <v>9.4484133197467284E-3</v>
      </c>
      <c r="L41" s="914">
        <f t="shared" ca="1" si="11"/>
        <v>1.0384216871490479</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ASR_CMS_19</v>
      </c>
      <c r="W41" s="913">
        <f t="shared" si="18"/>
        <v>45406</v>
      </c>
      <c r="X41" s="1" t="str">
        <f t="shared" si="19"/>
        <v>Unaudited</v>
      </c>
    </row>
    <row r="42" spans="1:24" x14ac:dyDescent="0.25">
      <c r="A42" s="1" t="s">
        <v>421</v>
      </c>
      <c r="B42" s="1" t="str">
        <f t="shared" si="12"/>
        <v>DEF</v>
      </c>
      <c r="C42" s="1" t="str">
        <f t="shared" si="13"/>
        <v>Default</v>
      </c>
      <c r="D42" s="912">
        <f t="shared" si="14"/>
        <v>1900</v>
      </c>
      <c r="E42" s="913">
        <f t="shared" si="15"/>
        <v>1</v>
      </c>
      <c r="F42" s="966">
        <f t="shared" si="16"/>
        <v>91</v>
      </c>
      <c r="G42" s="912" t="s">
        <v>1034</v>
      </c>
      <c r="H42" s="912" t="s">
        <v>1031</v>
      </c>
      <c r="I42" s="912" t="s">
        <v>382</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7.6103181317062521E-2</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ASR_CMS_19</v>
      </c>
      <c r="W42" s="913">
        <f t="shared" si="18"/>
        <v>45406</v>
      </c>
      <c r="X42" s="1" t="str">
        <f t="shared" si="19"/>
        <v>Unaudited</v>
      </c>
    </row>
    <row r="43" spans="1:24" x14ac:dyDescent="0.25">
      <c r="A43" s="1" t="s">
        <v>421</v>
      </c>
      <c r="B43" s="1" t="str">
        <f t="shared" si="12"/>
        <v>DEF</v>
      </c>
      <c r="C43" s="1" t="str">
        <f t="shared" si="13"/>
        <v>Default</v>
      </c>
      <c r="D43" s="912">
        <f t="shared" si="14"/>
        <v>1900</v>
      </c>
      <c r="E43" s="913">
        <f t="shared" si="15"/>
        <v>1</v>
      </c>
      <c r="F43" s="966">
        <f t="shared" si="16"/>
        <v>182</v>
      </c>
      <c r="G43" s="912" t="s">
        <v>1034</v>
      </c>
      <c r="H43" s="912" t="s">
        <v>1031</v>
      </c>
      <c r="I43" s="912" t="s">
        <v>382</v>
      </c>
      <c r="J43" s="914">
        <f t="shared" ca="1" si="20"/>
        <v>0.10028991940679748</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ASR_CMS_19</v>
      </c>
      <c r="W43" s="913">
        <f t="shared" si="18"/>
        <v>45406</v>
      </c>
      <c r="X43" s="1" t="str">
        <f t="shared" si="19"/>
        <v>Unaudited</v>
      </c>
    </row>
    <row r="44" spans="1:24" x14ac:dyDescent="0.25">
      <c r="A44" s="1" t="s">
        <v>421</v>
      </c>
      <c r="B44" s="1" t="str">
        <f t="shared" si="12"/>
        <v>DEF</v>
      </c>
      <c r="C44" s="1" t="str">
        <f t="shared" si="13"/>
        <v>Default</v>
      </c>
      <c r="D44" s="912">
        <f t="shared" si="14"/>
        <v>1900</v>
      </c>
      <c r="E44" s="913">
        <f t="shared" si="15"/>
        <v>1</v>
      </c>
      <c r="F44" s="966">
        <f t="shared" si="16"/>
        <v>274</v>
      </c>
      <c r="G44" s="912" t="s">
        <v>1034</v>
      </c>
      <c r="H44" s="912" t="s">
        <v>1031</v>
      </c>
      <c r="I44" s="912" t="s">
        <v>382</v>
      </c>
      <c r="J44" s="914">
        <f t="shared" ca="1" si="20"/>
        <v>5.1904149985446131E-2</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ASR_CMS_19</v>
      </c>
      <c r="W44" s="913">
        <f t="shared" si="18"/>
        <v>45406</v>
      </c>
      <c r="X44" s="1" t="str">
        <f t="shared" si="19"/>
        <v>Unaudited</v>
      </c>
    </row>
    <row r="45" spans="1:24" x14ac:dyDescent="0.25">
      <c r="A45" s="1" t="s">
        <v>421</v>
      </c>
      <c r="B45" s="1" t="str">
        <f t="shared" si="12"/>
        <v>DEF</v>
      </c>
      <c r="C45" s="1" t="str">
        <f t="shared" si="13"/>
        <v>Default</v>
      </c>
      <c r="D45" s="912">
        <f t="shared" si="14"/>
        <v>1900</v>
      </c>
      <c r="E45" s="913">
        <f t="shared" si="15"/>
        <v>1</v>
      </c>
      <c r="F45" s="966">
        <f t="shared" si="16"/>
        <v>366</v>
      </c>
      <c r="G45" s="912" t="s">
        <v>1034</v>
      </c>
      <c r="H45" s="912" t="s">
        <v>1031</v>
      </c>
      <c r="I45" s="912" t="s">
        <v>382</v>
      </c>
      <c r="J45" s="914">
        <f t="shared" ca="1" si="20"/>
        <v>6.6964088310836778E-2</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ASR_CMS_19</v>
      </c>
      <c r="W45" s="913">
        <f t="shared" si="18"/>
        <v>45406</v>
      </c>
      <c r="X45" s="1" t="str">
        <f t="shared" si="19"/>
        <v>Unaudited</v>
      </c>
    </row>
    <row r="46" spans="1:24" x14ac:dyDescent="0.25">
      <c r="A46" s="1" t="s">
        <v>421</v>
      </c>
      <c r="B46" s="1" t="str">
        <f t="shared" si="12"/>
        <v>DEF</v>
      </c>
      <c r="C46" s="1" t="str">
        <f t="shared" si="13"/>
        <v>Default</v>
      </c>
      <c r="D46" s="912">
        <f t="shared" si="14"/>
        <v>1900</v>
      </c>
      <c r="E46" s="913">
        <f t="shared" si="15"/>
        <v>1</v>
      </c>
      <c r="F46" s="966">
        <f t="shared" si="16"/>
        <v>1</v>
      </c>
      <c r="G46" s="912" t="s">
        <v>1034</v>
      </c>
      <c r="H46" s="912" t="s">
        <v>1032</v>
      </c>
      <c r="I46" s="912" t="s">
        <v>382</v>
      </c>
      <c r="J46" s="914">
        <f t="shared" ca="1" si="20"/>
        <v>7.2050953697978787E-2</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ASR_CMS_19</v>
      </c>
      <c r="W46" s="913">
        <f t="shared" si="18"/>
        <v>45406</v>
      </c>
      <c r="X46" s="1" t="str">
        <f t="shared" si="19"/>
        <v>Unaudited</v>
      </c>
    </row>
    <row r="47" spans="1:24" x14ac:dyDescent="0.25">
      <c r="A47" s="1" t="s">
        <v>421</v>
      </c>
      <c r="B47" s="1" t="str">
        <f t="shared" si="12"/>
        <v>DEF</v>
      </c>
      <c r="C47" s="1" t="str">
        <f t="shared" si="13"/>
        <v>Default</v>
      </c>
      <c r="D47" s="912">
        <f t="shared" si="14"/>
        <v>1900</v>
      </c>
      <c r="E47" s="913">
        <f t="shared" si="15"/>
        <v>1</v>
      </c>
      <c r="F47" s="966">
        <f t="shared" si="16"/>
        <v>91</v>
      </c>
      <c r="G47" s="912" t="s">
        <v>1030</v>
      </c>
      <c r="H47" s="912" t="s">
        <v>1031</v>
      </c>
      <c r="I47" s="912" t="s">
        <v>383</v>
      </c>
      <c r="J47" s="914">
        <f t="shared" ca="1" si="20"/>
        <v>0.81743796364773602</v>
      </c>
      <c r="K47" s="914">
        <f t="shared" ca="1" si="20"/>
        <v>0.49924585462247634</v>
      </c>
      <c r="L47" s="914">
        <f t="shared" ca="1" si="20"/>
        <v>0.47748317268138446</v>
      </c>
      <c r="M47" s="914">
        <f t="shared" ca="1" si="20"/>
        <v>1.2427659322172651</v>
      </c>
      <c r="N47" s="914">
        <f t="shared" ca="1" si="20"/>
        <v>1.3949432548118335</v>
      </c>
      <c r="O47" s="914">
        <f t="shared" ca="1" si="20"/>
        <v>1.2642030989592228</v>
      </c>
      <c r="P47" s="914">
        <f t="shared" ca="1" si="20"/>
        <v>1.4426192408551797</v>
      </c>
      <c r="Q47" s="914">
        <f t="shared" ca="1" si="20"/>
        <v>0</v>
      </c>
      <c r="R47" s="914">
        <f t="shared" ca="1" si="20"/>
        <v>3.4936531639485171</v>
      </c>
      <c r="S47" s="914">
        <f t="shared" ca="1" si="11"/>
        <v>0.74800071453837214</v>
      </c>
      <c r="T47" s="914">
        <f t="shared" ca="1" si="20"/>
        <v>0</v>
      </c>
      <c r="U47" s="914">
        <f t="shared" ca="1" si="20"/>
        <v>0</v>
      </c>
      <c r="V47" s="1" t="str">
        <f t="shared" si="17"/>
        <v>ASR_CMS_19</v>
      </c>
      <c r="W47" s="913">
        <f t="shared" si="18"/>
        <v>45406</v>
      </c>
      <c r="X47" s="1" t="str">
        <f t="shared" si="19"/>
        <v>Unaudited</v>
      </c>
    </row>
    <row r="48" spans="1:24" x14ac:dyDescent="0.25">
      <c r="A48" s="1" t="s">
        <v>421</v>
      </c>
      <c r="B48" s="1" t="str">
        <f t="shared" si="12"/>
        <v>DEF</v>
      </c>
      <c r="C48" s="1" t="str">
        <f t="shared" si="13"/>
        <v>Default</v>
      </c>
      <c r="D48" s="912">
        <f t="shared" si="14"/>
        <v>1900</v>
      </c>
      <c r="E48" s="913">
        <f t="shared" si="15"/>
        <v>1</v>
      </c>
      <c r="F48" s="966">
        <f t="shared" si="16"/>
        <v>182</v>
      </c>
      <c r="G48" s="912" t="s">
        <v>1030</v>
      </c>
      <c r="H48" s="912" t="s">
        <v>1031</v>
      </c>
      <c r="I48" s="912" t="s">
        <v>383</v>
      </c>
      <c r="J48" s="914">
        <f t="shared" ca="1" si="20"/>
        <v>0.83500244488045827</v>
      </c>
      <c r="K48" s="914">
        <f t="shared" ca="1" si="20"/>
        <v>0.58149302330524788</v>
      </c>
      <c r="L48" s="914">
        <f t="shared" ca="1" si="20"/>
        <v>0.47977184934355144</v>
      </c>
      <c r="M48" s="914">
        <f t="shared" ca="1" si="20"/>
        <v>1.1821280963643941</v>
      </c>
      <c r="N48" s="914">
        <f t="shared" ca="1" si="20"/>
        <v>1.468325754064153</v>
      </c>
      <c r="O48" s="914">
        <f t="shared" ca="1" si="20"/>
        <v>3.1287269123903547</v>
      </c>
      <c r="P48" s="914">
        <f t="shared" ca="1" si="20"/>
        <v>1.4216196269578094</v>
      </c>
      <c r="Q48" s="914">
        <f t="shared" ca="1" si="20"/>
        <v>0</v>
      </c>
      <c r="R48" s="914">
        <f t="shared" ca="1" si="20"/>
        <v>4.1574908042773586</v>
      </c>
      <c r="S48" s="914">
        <f t="shared" ca="1" si="20"/>
        <v>0.71674657779083228</v>
      </c>
      <c r="T48" s="914">
        <f t="shared" ca="1" si="20"/>
        <v>0</v>
      </c>
      <c r="U48" s="914">
        <f t="shared" ca="1" si="20"/>
        <v>0</v>
      </c>
      <c r="V48" s="1" t="str">
        <f t="shared" si="17"/>
        <v>ASR_CMS_19</v>
      </c>
      <c r="W48" s="913">
        <f t="shared" si="18"/>
        <v>45406</v>
      </c>
      <c r="X48" s="1" t="str">
        <f t="shared" si="19"/>
        <v>Unaudited</v>
      </c>
    </row>
    <row r="49" spans="1:24" x14ac:dyDescent="0.25">
      <c r="A49" s="1" t="s">
        <v>421</v>
      </c>
      <c r="B49" s="1" t="str">
        <f t="shared" si="12"/>
        <v>DEF</v>
      </c>
      <c r="C49" s="1" t="str">
        <f t="shared" si="13"/>
        <v>Default</v>
      </c>
      <c r="D49" s="912">
        <f t="shared" si="14"/>
        <v>1900</v>
      </c>
      <c r="E49" s="913">
        <f t="shared" si="15"/>
        <v>1</v>
      </c>
      <c r="F49" s="966">
        <f t="shared" si="16"/>
        <v>274</v>
      </c>
      <c r="G49" s="912" t="s">
        <v>1030</v>
      </c>
      <c r="H49" s="912" t="s">
        <v>1031</v>
      </c>
      <c r="I49" s="912" t="s">
        <v>383</v>
      </c>
      <c r="J49" s="914">
        <f t="shared" ca="1" si="20"/>
        <v>0.82479667742839191</v>
      </c>
      <c r="K49" s="914">
        <f t="shared" ca="1" si="20"/>
        <v>0.52860717836861171</v>
      </c>
      <c r="L49" s="914">
        <f t="shared" ca="1" si="20"/>
        <v>0.51316124937097418</v>
      </c>
      <c r="M49" s="914">
        <f t="shared" ca="1" si="20"/>
        <v>1.1043893617073539</v>
      </c>
      <c r="N49" s="914">
        <f t="shared" ca="1" si="20"/>
        <v>1.4549686871837033</v>
      </c>
      <c r="O49" s="914">
        <f t="shared" ca="1" si="20"/>
        <v>3.1125542852899408</v>
      </c>
      <c r="P49" s="914">
        <f t="shared" ca="1" si="20"/>
        <v>1.4324753826884713</v>
      </c>
      <c r="Q49" s="914">
        <f t="shared" ca="1" si="20"/>
        <v>0</v>
      </c>
      <c r="R49" s="914">
        <f t="shared" ca="1" si="20"/>
        <v>7.6170796105520981</v>
      </c>
      <c r="S49" s="914">
        <f t="shared" ca="1" si="20"/>
        <v>0.76471280683386078</v>
      </c>
      <c r="T49" s="914">
        <f t="shared" ca="1" si="20"/>
        <v>0</v>
      </c>
      <c r="U49" s="914">
        <f t="shared" ca="1" si="20"/>
        <v>0</v>
      </c>
      <c r="V49" s="1" t="str">
        <f t="shared" si="17"/>
        <v>ASR_CMS_19</v>
      </c>
      <c r="W49" s="913">
        <f t="shared" si="18"/>
        <v>45406</v>
      </c>
      <c r="X49" s="1" t="str">
        <f t="shared" si="19"/>
        <v>Unaudited</v>
      </c>
    </row>
    <row r="50" spans="1:24" x14ac:dyDescent="0.25">
      <c r="A50" s="1" t="s">
        <v>421</v>
      </c>
      <c r="B50" s="1" t="str">
        <f t="shared" si="12"/>
        <v>DEF</v>
      </c>
      <c r="C50" s="1" t="str">
        <f t="shared" si="13"/>
        <v>Default</v>
      </c>
      <c r="D50" s="912">
        <f t="shared" si="14"/>
        <v>1900</v>
      </c>
      <c r="E50" s="913">
        <f t="shared" si="15"/>
        <v>1</v>
      </c>
      <c r="F50" s="966">
        <f t="shared" si="16"/>
        <v>366</v>
      </c>
      <c r="G50" s="912" t="s">
        <v>1030</v>
      </c>
      <c r="H50" s="912" t="s">
        <v>1031</v>
      </c>
      <c r="I50" s="912" t="s">
        <v>383</v>
      </c>
      <c r="J50" s="914">
        <f t="shared" ca="1" si="20"/>
        <v>0.8244691328898951</v>
      </c>
      <c r="K50" s="914">
        <f t="shared" ca="1" si="20"/>
        <v>0.53775827319377678</v>
      </c>
      <c r="L50" s="914">
        <f t="shared" ca="1" si="20"/>
        <v>0.44047819330225735</v>
      </c>
      <c r="M50" s="914">
        <f t="shared" ca="1" si="20"/>
        <v>1.1170599575569038</v>
      </c>
      <c r="N50" s="914">
        <f t="shared" ca="1" si="20"/>
        <v>1.2687956710615882</v>
      </c>
      <c r="O50" s="914">
        <f t="shared" ca="1" si="20"/>
        <v>4.3918560509259361</v>
      </c>
      <c r="P50" s="914">
        <f t="shared" ca="1" si="20"/>
        <v>1.3705113216037008</v>
      </c>
      <c r="Q50" s="914">
        <f t="shared" ca="1" si="20"/>
        <v>0</v>
      </c>
      <c r="R50" s="914">
        <f t="shared" ca="1" si="20"/>
        <v>5.5909835431856729</v>
      </c>
      <c r="S50" s="914">
        <f t="shared" ca="1" si="20"/>
        <v>0.76702416126502149</v>
      </c>
      <c r="T50" s="914">
        <f t="shared" ca="1" si="20"/>
        <v>0</v>
      </c>
      <c r="U50" s="914">
        <f t="shared" ca="1" si="20"/>
        <v>0</v>
      </c>
      <c r="V50" s="1" t="str">
        <f t="shared" si="17"/>
        <v>ASR_CMS_19</v>
      </c>
      <c r="W50" s="913">
        <f t="shared" si="18"/>
        <v>45406</v>
      </c>
      <c r="X50" s="1" t="str">
        <f t="shared" si="19"/>
        <v>Unaudited</v>
      </c>
    </row>
    <row r="51" spans="1:24" x14ac:dyDescent="0.25">
      <c r="A51" s="1" t="s">
        <v>421</v>
      </c>
      <c r="B51" s="1" t="str">
        <f t="shared" si="12"/>
        <v>DEF</v>
      </c>
      <c r="C51" s="1" t="str">
        <f t="shared" si="13"/>
        <v>Default</v>
      </c>
      <c r="D51" s="912">
        <f t="shared" si="14"/>
        <v>1900</v>
      </c>
      <c r="E51" s="913">
        <f t="shared" si="15"/>
        <v>1</v>
      </c>
      <c r="F51" s="966">
        <f t="shared" si="16"/>
        <v>1</v>
      </c>
      <c r="G51" s="912" t="s">
        <v>1030</v>
      </c>
      <c r="H51" s="912" t="s">
        <v>1032</v>
      </c>
      <c r="I51" s="912" t="s">
        <v>383</v>
      </c>
      <c r="J51" s="914">
        <f t="shared" ca="1" si="20"/>
        <v>0.81617761243719822</v>
      </c>
      <c r="K51" s="914">
        <f t="shared" ca="1" si="20"/>
        <v>0.53684189053574516</v>
      </c>
      <c r="L51" s="914">
        <f t="shared" ca="1" si="20"/>
        <v>0.47777779502627676</v>
      </c>
      <c r="M51" s="914">
        <f t="shared" ca="1" si="20"/>
        <v>1.1597332245544127</v>
      </c>
      <c r="N51" s="914">
        <f t="shared" ca="1" si="20"/>
        <v>1.3924972068172421</v>
      </c>
      <c r="O51" s="914">
        <f t="shared" ca="1" si="20"/>
        <v>2.8459184620554465</v>
      </c>
      <c r="P51" s="914">
        <f t="shared" ca="1" si="20"/>
        <v>1.4157233255087935</v>
      </c>
      <c r="Q51" s="914">
        <f t="shared" ca="1" si="20"/>
        <v>0</v>
      </c>
      <c r="R51" s="914">
        <f t="shared" ca="1" si="20"/>
        <v>5.1847677231299354</v>
      </c>
      <c r="S51" s="914">
        <f t="shared" ca="1" si="20"/>
        <v>0.74980957295389983</v>
      </c>
      <c r="T51" s="914">
        <f t="shared" ca="1" si="20"/>
        <v>0</v>
      </c>
      <c r="U51" s="914">
        <f t="shared" ca="1" si="20"/>
        <v>0</v>
      </c>
      <c r="V51" s="1" t="str">
        <f t="shared" si="17"/>
        <v>ASR_CMS_19</v>
      </c>
      <c r="W51" s="913">
        <f t="shared" si="18"/>
        <v>45406</v>
      </c>
      <c r="X51" s="1" t="str">
        <f t="shared" si="19"/>
        <v>Unaudited</v>
      </c>
    </row>
    <row r="52" spans="1:24" x14ac:dyDescent="0.25">
      <c r="A52" s="1" t="s">
        <v>421</v>
      </c>
      <c r="B52" s="1" t="str">
        <f t="shared" si="12"/>
        <v>DEF</v>
      </c>
      <c r="C52" s="1" t="str">
        <f t="shared" si="13"/>
        <v>Default</v>
      </c>
      <c r="D52" s="912">
        <f t="shared" si="14"/>
        <v>1900</v>
      </c>
      <c r="E52" s="913">
        <f t="shared" si="15"/>
        <v>1</v>
      </c>
      <c r="F52" s="966">
        <f t="shared" si="16"/>
        <v>91</v>
      </c>
      <c r="G52" s="912" t="s">
        <v>1033</v>
      </c>
      <c r="H52" s="912" t="s">
        <v>1031</v>
      </c>
      <c r="I52" s="912" t="s">
        <v>383</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7.5352879068082301E-2</v>
      </c>
      <c r="K52" s="914">
        <f t="shared" ca="1" si="21"/>
        <v>8.8471503841046281E-3</v>
      </c>
      <c r="L52" s="914">
        <f t="shared" ca="1" si="21"/>
        <v>0.94818043628647497</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ASR_CMS_19</v>
      </c>
      <c r="W52" s="913">
        <f t="shared" si="18"/>
        <v>45406</v>
      </c>
      <c r="X52" s="1" t="str">
        <f t="shared" si="19"/>
        <v>Unaudited</v>
      </c>
    </row>
    <row r="53" spans="1:24" x14ac:dyDescent="0.25">
      <c r="A53" s="1" t="s">
        <v>421</v>
      </c>
      <c r="B53" s="1" t="str">
        <f t="shared" si="12"/>
        <v>DEF</v>
      </c>
      <c r="C53" s="1" t="str">
        <f t="shared" si="13"/>
        <v>Default</v>
      </c>
      <c r="D53" s="912">
        <f t="shared" si="14"/>
        <v>1900</v>
      </c>
      <c r="E53" s="913">
        <f t="shared" si="15"/>
        <v>1</v>
      </c>
      <c r="F53" s="966">
        <f t="shared" si="16"/>
        <v>182</v>
      </c>
      <c r="G53" s="912" t="s">
        <v>1033</v>
      </c>
      <c r="H53" s="912" t="s">
        <v>1031</v>
      </c>
      <c r="I53" s="912" t="s">
        <v>383</v>
      </c>
      <c r="J53" s="914">
        <f t="shared" ca="1" si="21"/>
        <v>7.5671232511874617E-2</v>
      </c>
      <c r="K53" s="914">
        <f t="shared" ca="1" si="21"/>
        <v>9.0333143527516271E-3</v>
      </c>
      <c r="L53" s="914">
        <f t="shared" ca="1" si="21"/>
        <v>0.98979788524544265</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ASR_CMS_19</v>
      </c>
      <c r="W53" s="913">
        <f t="shared" si="18"/>
        <v>45406</v>
      </c>
      <c r="X53" s="1" t="str">
        <f t="shared" si="19"/>
        <v>Unaudited</v>
      </c>
    </row>
    <row r="54" spans="1:24" x14ac:dyDescent="0.25">
      <c r="A54" s="1" t="s">
        <v>421</v>
      </c>
      <c r="B54" s="1" t="str">
        <f t="shared" si="12"/>
        <v>DEF</v>
      </c>
      <c r="C54" s="1" t="str">
        <f t="shared" si="13"/>
        <v>Default</v>
      </c>
      <c r="D54" s="912">
        <f t="shared" si="14"/>
        <v>1900</v>
      </c>
      <c r="E54" s="913">
        <f t="shared" si="15"/>
        <v>1</v>
      </c>
      <c r="F54" s="966">
        <f t="shared" si="16"/>
        <v>274</v>
      </c>
      <c r="G54" s="912" t="s">
        <v>1033</v>
      </c>
      <c r="H54" s="912" t="s">
        <v>1031</v>
      </c>
      <c r="I54" s="912" t="s">
        <v>383</v>
      </c>
      <c r="J54" s="914">
        <f t="shared" ca="1" si="21"/>
        <v>7.5390231063464597E-2</v>
      </c>
      <c r="K54" s="914">
        <f t="shared" ca="1" si="21"/>
        <v>9.4934960443551278E-3</v>
      </c>
      <c r="L54" s="914">
        <f t="shared" ca="1" si="21"/>
        <v>1.0992303697190073</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ASR_CMS_19</v>
      </c>
      <c r="W54" s="913">
        <f t="shared" si="18"/>
        <v>45406</v>
      </c>
      <c r="X54" s="1" t="str">
        <f t="shared" si="19"/>
        <v>Unaudited</v>
      </c>
    </row>
    <row r="55" spans="1:24" x14ac:dyDescent="0.25">
      <c r="A55" s="1" t="s">
        <v>421</v>
      </c>
      <c r="B55" s="1" t="str">
        <f t="shared" si="12"/>
        <v>DEF</v>
      </c>
      <c r="C55" s="1" t="str">
        <f t="shared" si="13"/>
        <v>Default</v>
      </c>
      <c r="D55" s="912">
        <f t="shared" si="14"/>
        <v>1900</v>
      </c>
      <c r="E55" s="913">
        <f t="shared" si="15"/>
        <v>1</v>
      </c>
      <c r="F55" s="966">
        <f t="shared" si="16"/>
        <v>366</v>
      </c>
      <c r="G55" s="912" t="s">
        <v>1033</v>
      </c>
      <c r="H55" s="912" t="s">
        <v>1031</v>
      </c>
      <c r="I55" s="912" t="s">
        <v>383</v>
      </c>
      <c r="J55" s="914">
        <f t="shared" ca="1" si="21"/>
        <v>7.873335544556366E-2</v>
      </c>
      <c r="K55" s="914">
        <f t="shared" ca="1" si="21"/>
        <v>1.0096185168539837E-2</v>
      </c>
      <c r="L55" s="914">
        <f t="shared" ca="1" si="21"/>
        <v>1.1950316562717493</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ASR_CMS_19</v>
      </c>
      <c r="W55" s="913">
        <f t="shared" si="18"/>
        <v>45406</v>
      </c>
      <c r="X55" s="1" t="str">
        <f t="shared" si="19"/>
        <v>Unaudited</v>
      </c>
    </row>
    <row r="56" spans="1:24" x14ac:dyDescent="0.25">
      <c r="A56" s="1" t="s">
        <v>421</v>
      </c>
      <c r="B56" s="1" t="str">
        <f t="shared" si="12"/>
        <v>DEF</v>
      </c>
      <c r="C56" s="1" t="str">
        <f t="shared" si="13"/>
        <v>Default</v>
      </c>
      <c r="D56" s="912">
        <f t="shared" si="14"/>
        <v>1900</v>
      </c>
      <c r="E56" s="913">
        <f t="shared" si="15"/>
        <v>1</v>
      </c>
      <c r="F56" s="966">
        <f t="shared" si="16"/>
        <v>1</v>
      </c>
      <c r="G56" s="912" t="s">
        <v>1033</v>
      </c>
      <c r="H56" s="912" t="s">
        <v>1032</v>
      </c>
      <c r="I56" s="912" t="s">
        <v>383</v>
      </c>
      <c r="J56" s="914">
        <f t="shared" ca="1" si="21"/>
        <v>7.6121265234697616E-2</v>
      </c>
      <c r="K56" s="914">
        <f t="shared" ca="1" si="21"/>
        <v>9.3579976648529642E-3</v>
      </c>
      <c r="L56" s="914">
        <f t="shared" ca="1" si="21"/>
        <v>1.0521723905436262</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ASR_CMS_19</v>
      </c>
      <c r="W56" s="913">
        <f t="shared" si="18"/>
        <v>45406</v>
      </c>
      <c r="X56" s="1" t="str">
        <f t="shared" si="19"/>
        <v>Unaudited</v>
      </c>
    </row>
    <row r="57" spans="1:24" x14ac:dyDescent="0.25">
      <c r="A57" s="1" t="s">
        <v>421</v>
      </c>
      <c r="B57" s="1" t="str">
        <f t="shared" si="12"/>
        <v>DEF</v>
      </c>
      <c r="C57" s="1" t="str">
        <f t="shared" si="13"/>
        <v>Default</v>
      </c>
      <c r="D57" s="912">
        <f t="shared" si="14"/>
        <v>1900</v>
      </c>
      <c r="E57" s="913">
        <f t="shared" si="15"/>
        <v>1</v>
      </c>
      <c r="F57" s="966">
        <f t="shared" si="16"/>
        <v>91</v>
      </c>
      <c r="G57" s="912" t="s">
        <v>1034</v>
      </c>
      <c r="H57" s="912" t="s">
        <v>1031</v>
      </c>
      <c r="I57" s="912" t="s">
        <v>383</v>
      </c>
      <c r="J57" s="914">
        <f t="shared" ca="1" si="21"/>
        <v>0.10179419760230274</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ASR_CMS_19</v>
      </c>
      <c r="W57" s="913">
        <f t="shared" si="18"/>
        <v>45406</v>
      </c>
      <c r="X57" s="1" t="str">
        <f t="shared" si="19"/>
        <v>Unaudited</v>
      </c>
    </row>
    <row r="58" spans="1:24" x14ac:dyDescent="0.25">
      <c r="A58" s="1" t="s">
        <v>421</v>
      </c>
      <c r="B58" s="1" t="str">
        <f t="shared" si="12"/>
        <v>DEF</v>
      </c>
      <c r="C58" s="1" t="str">
        <f t="shared" si="13"/>
        <v>Default</v>
      </c>
      <c r="D58" s="912">
        <f t="shared" si="14"/>
        <v>1900</v>
      </c>
      <c r="E58" s="913">
        <f t="shared" si="15"/>
        <v>1</v>
      </c>
      <c r="F58" s="966">
        <f t="shared" si="16"/>
        <v>182</v>
      </c>
      <c r="G58" s="912" t="s">
        <v>1034</v>
      </c>
      <c r="H58" s="912" t="s">
        <v>1031</v>
      </c>
      <c r="I58" s="912" t="s">
        <v>383</v>
      </c>
      <c r="J58" s="914">
        <f t="shared" ca="1" si="21"/>
        <v>8.3521881674666093E-2</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ASR_CMS_19</v>
      </c>
      <c r="W58" s="913">
        <f t="shared" si="18"/>
        <v>45406</v>
      </c>
      <c r="X58" s="1" t="str">
        <f t="shared" si="19"/>
        <v>Unaudited</v>
      </c>
    </row>
    <row r="59" spans="1:24" x14ac:dyDescent="0.25">
      <c r="A59" s="1" t="s">
        <v>421</v>
      </c>
      <c r="B59" s="1" t="str">
        <f t="shared" si="12"/>
        <v>DEF</v>
      </c>
      <c r="C59" s="1" t="str">
        <f t="shared" si="13"/>
        <v>Default</v>
      </c>
      <c r="D59" s="912">
        <f t="shared" si="14"/>
        <v>1900</v>
      </c>
      <c r="E59" s="913">
        <f t="shared" si="15"/>
        <v>1</v>
      </c>
      <c r="F59" s="966">
        <f t="shared" si="16"/>
        <v>274</v>
      </c>
      <c r="G59" s="912" t="s">
        <v>1034</v>
      </c>
      <c r="H59" s="912" t="s">
        <v>1031</v>
      </c>
      <c r="I59" s="912" t="s">
        <v>383</v>
      </c>
      <c r="J59" s="914">
        <f t="shared" ca="1" si="21"/>
        <v>9.3755975154879961E-2</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ASR_CMS_19</v>
      </c>
      <c r="W59" s="913">
        <f t="shared" si="18"/>
        <v>45406</v>
      </c>
      <c r="X59" s="1" t="str">
        <f t="shared" si="19"/>
        <v>Unaudited</v>
      </c>
    </row>
    <row r="60" spans="1:24" x14ac:dyDescent="0.25">
      <c r="A60" s="1" t="s">
        <v>421</v>
      </c>
      <c r="B60" s="1" t="str">
        <f t="shared" si="12"/>
        <v>DEF</v>
      </c>
      <c r="C60" s="1" t="str">
        <f t="shared" si="13"/>
        <v>Default</v>
      </c>
      <c r="D60" s="912">
        <f t="shared" si="14"/>
        <v>1900</v>
      </c>
      <c r="E60" s="913">
        <f t="shared" si="15"/>
        <v>1</v>
      </c>
      <c r="F60" s="966">
        <f t="shared" si="16"/>
        <v>366</v>
      </c>
      <c r="G60" s="912" t="s">
        <v>1034</v>
      </c>
      <c r="H60" s="912" t="s">
        <v>1031</v>
      </c>
      <c r="I60" s="912" t="s">
        <v>383</v>
      </c>
      <c r="J60" s="914">
        <f t="shared" ca="1" si="21"/>
        <v>9.1096594840256187E-2</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ASR_CMS_19</v>
      </c>
      <c r="W60" s="913">
        <f t="shared" si="18"/>
        <v>45406</v>
      </c>
      <c r="X60" s="1" t="str">
        <f t="shared" si="19"/>
        <v>Unaudited</v>
      </c>
    </row>
    <row r="61" spans="1:24" x14ac:dyDescent="0.25">
      <c r="A61" s="1" t="s">
        <v>421</v>
      </c>
      <c r="B61" s="1" t="str">
        <f t="shared" si="12"/>
        <v>DEF</v>
      </c>
      <c r="C61" s="1" t="str">
        <f t="shared" si="13"/>
        <v>Default</v>
      </c>
      <c r="D61" s="912">
        <f t="shared" si="14"/>
        <v>1900</v>
      </c>
      <c r="E61" s="913">
        <f t="shared" si="15"/>
        <v>1</v>
      </c>
      <c r="F61" s="966">
        <f t="shared" si="16"/>
        <v>1</v>
      </c>
      <c r="G61" s="912" t="s">
        <v>1034</v>
      </c>
      <c r="H61" s="912" t="s">
        <v>1032</v>
      </c>
      <c r="I61" s="912" t="s">
        <v>383</v>
      </c>
      <c r="J61" s="914">
        <f t="shared" ca="1" si="21"/>
        <v>0.10197131432261229</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ASR_CMS_19</v>
      </c>
      <c r="W61" s="913">
        <f t="shared" si="18"/>
        <v>45406</v>
      </c>
      <c r="X61" s="1" t="str">
        <f t="shared" si="19"/>
        <v>Unaudited</v>
      </c>
    </row>
    <row r="62" spans="1:24" x14ac:dyDescent="0.25">
      <c r="A62" s="1" t="s">
        <v>421</v>
      </c>
      <c r="B62" s="1" t="str">
        <f t="shared" si="12"/>
        <v>DEF</v>
      </c>
      <c r="C62" s="1" t="str">
        <f t="shared" si="13"/>
        <v>Default</v>
      </c>
      <c r="D62" s="912">
        <f t="shared" si="14"/>
        <v>1900</v>
      </c>
      <c r="E62" s="913">
        <f t="shared" si="15"/>
        <v>1</v>
      </c>
      <c r="F62" s="966">
        <f t="shared" si="16"/>
        <v>91</v>
      </c>
      <c r="G62" s="912" t="s">
        <v>1030</v>
      </c>
      <c r="H62" s="912" t="s">
        <v>1031</v>
      </c>
      <c r="I62" s="912" t="s">
        <v>384</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0.85982550338224062</v>
      </c>
      <c r="K62" s="914">
        <f t="shared" ca="1" si="22"/>
        <v>0.57420572671717529</v>
      </c>
      <c r="L62" s="914">
        <f t="shared" ca="1" si="22"/>
        <v>0.76313945683559492</v>
      </c>
      <c r="M62" s="914">
        <f t="shared" ca="1" si="22"/>
        <v>1.2241891349844847</v>
      </c>
      <c r="N62" s="914">
        <f t="shared" ca="1" si="22"/>
        <v>1.1576635442550438</v>
      </c>
      <c r="O62" s="914">
        <f t="shared" ca="1" si="22"/>
        <v>0.26533984378262365</v>
      </c>
      <c r="P62" s="914">
        <f t="shared" ca="1" si="22"/>
        <v>1.8814788927915858</v>
      </c>
      <c r="Q62" s="914">
        <f t="shared" ca="1" si="22"/>
        <v>0</v>
      </c>
      <c r="R62" s="914">
        <f t="shared" ca="1" si="22"/>
        <v>1.4307003553438882</v>
      </c>
      <c r="S62" s="914">
        <f t="shared" ca="1" si="21"/>
        <v>0.79722013610042541</v>
      </c>
      <c r="T62" s="914">
        <f t="shared" ca="1" si="22"/>
        <v>0</v>
      </c>
      <c r="U62" s="914">
        <f t="shared" ca="1" si="22"/>
        <v>0</v>
      </c>
      <c r="V62" s="1" t="str">
        <f t="shared" si="17"/>
        <v>ASR_CMS_19</v>
      </c>
      <c r="W62" s="913">
        <f t="shared" si="18"/>
        <v>45406</v>
      </c>
      <c r="X62" s="1" t="str">
        <f t="shared" si="19"/>
        <v>Unaudited</v>
      </c>
    </row>
    <row r="63" spans="1:24" x14ac:dyDescent="0.25">
      <c r="A63" s="1" t="s">
        <v>421</v>
      </c>
      <c r="B63" s="1" t="str">
        <f t="shared" si="12"/>
        <v>DEF</v>
      </c>
      <c r="C63" s="1" t="str">
        <f t="shared" si="13"/>
        <v>Default</v>
      </c>
      <c r="D63" s="912">
        <f t="shared" si="14"/>
        <v>1900</v>
      </c>
      <c r="E63" s="913">
        <f t="shared" si="15"/>
        <v>1</v>
      </c>
      <c r="F63" s="966">
        <f t="shared" si="16"/>
        <v>182</v>
      </c>
      <c r="G63" s="912" t="s">
        <v>1030</v>
      </c>
      <c r="H63" s="912" t="s">
        <v>1031</v>
      </c>
      <c r="I63" s="912" t="s">
        <v>384</v>
      </c>
      <c r="J63" s="914">
        <f t="shared" ca="1" si="22"/>
        <v>0.82479458046676635</v>
      </c>
      <c r="K63" s="914">
        <f t="shared" ca="1" si="22"/>
        <v>0.54227401719870738</v>
      </c>
      <c r="L63" s="914">
        <f t="shared" ca="1" si="22"/>
        <v>0.65760900122376942</v>
      </c>
      <c r="M63" s="914">
        <f t="shared" ca="1" si="22"/>
        <v>1.2061079713757206</v>
      </c>
      <c r="N63" s="914">
        <f t="shared" ca="1" si="22"/>
        <v>1.1692970446570297</v>
      </c>
      <c r="O63" s="914">
        <f t="shared" ca="1" si="22"/>
        <v>0.90500027567087171</v>
      </c>
      <c r="P63" s="914">
        <f t="shared" ca="1" si="22"/>
        <v>2.0079580142990539</v>
      </c>
      <c r="Q63" s="914">
        <f t="shared" ca="1" si="22"/>
        <v>0</v>
      </c>
      <c r="R63" s="914">
        <f t="shared" ca="1" si="22"/>
        <v>1.5702396506795193</v>
      </c>
      <c r="S63" s="914">
        <f t="shared" ca="1" si="21"/>
        <v>0.7316372047664228</v>
      </c>
      <c r="T63" s="914">
        <f t="shared" ca="1" si="22"/>
        <v>0</v>
      </c>
      <c r="U63" s="914">
        <f t="shared" ca="1" si="22"/>
        <v>0</v>
      </c>
      <c r="V63" s="1" t="str">
        <f t="shared" si="17"/>
        <v>ASR_CMS_19</v>
      </c>
      <c r="W63" s="913">
        <f t="shared" si="18"/>
        <v>45406</v>
      </c>
      <c r="X63" s="1" t="str">
        <f t="shared" si="19"/>
        <v>Unaudited</v>
      </c>
    </row>
    <row r="64" spans="1:24" x14ac:dyDescent="0.25">
      <c r="A64" s="1" t="s">
        <v>421</v>
      </c>
      <c r="B64" s="1" t="str">
        <f t="shared" si="12"/>
        <v>DEF</v>
      </c>
      <c r="C64" s="1" t="str">
        <f t="shared" si="13"/>
        <v>Default</v>
      </c>
      <c r="D64" s="912">
        <f t="shared" si="14"/>
        <v>1900</v>
      </c>
      <c r="E64" s="913">
        <f t="shared" si="15"/>
        <v>1</v>
      </c>
      <c r="F64" s="966">
        <f t="shared" si="16"/>
        <v>274</v>
      </c>
      <c r="G64" s="912" t="s">
        <v>1030</v>
      </c>
      <c r="H64" s="912" t="s">
        <v>1031</v>
      </c>
      <c r="I64" s="912" t="s">
        <v>384</v>
      </c>
      <c r="J64" s="914">
        <f t="shared" ca="1" si="22"/>
        <v>0.90954735474972881</v>
      </c>
      <c r="K64" s="914">
        <f t="shared" ca="1" si="22"/>
        <v>0.55539665232838287</v>
      </c>
      <c r="L64" s="914">
        <f t="shared" ca="1" si="22"/>
        <v>0.7268186394802002</v>
      </c>
      <c r="M64" s="914">
        <f t="shared" ca="1" si="22"/>
        <v>1.2975147584992899</v>
      </c>
      <c r="N64" s="914">
        <f t="shared" ca="1" si="22"/>
        <v>1.0102341882644867</v>
      </c>
      <c r="O64" s="914">
        <f t="shared" ca="1" si="22"/>
        <v>0.24012687700741878</v>
      </c>
      <c r="P64" s="914">
        <f t="shared" ca="1" si="22"/>
        <v>2.5391216776650896</v>
      </c>
      <c r="Q64" s="914">
        <f t="shared" ca="1" si="22"/>
        <v>0</v>
      </c>
      <c r="R64" s="914">
        <f t="shared" ca="1" si="22"/>
        <v>2.2798919710485999</v>
      </c>
      <c r="S64" s="914">
        <f t="shared" ca="1" si="21"/>
        <v>0.84002371426729794</v>
      </c>
      <c r="T64" s="914">
        <f t="shared" ca="1" si="22"/>
        <v>0</v>
      </c>
      <c r="U64" s="914">
        <f t="shared" ca="1" si="22"/>
        <v>0</v>
      </c>
      <c r="V64" s="1" t="str">
        <f t="shared" si="17"/>
        <v>ASR_CMS_19</v>
      </c>
      <c r="W64" s="913">
        <f t="shared" si="18"/>
        <v>45406</v>
      </c>
      <c r="X64" s="1" t="str">
        <f t="shared" si="19"/>
        <v>Unaudited</v>
      </c>
    </row>
    <row r="65" spans="1:24" x14ac:dyDescent="0.25">
      <c r="A65" s="1" t="s">
        <v>421</v>
      </c>
      <c r="B65" s="1" t="str">
        <f t="shared" si="12"/>
        <v>DEF</v>
      </c>
      <c r="C65" s="1" t="str">
        <f t="shared" si="13"/>
        <v>Default</v>
      </c>
      <c r="D65" s="912">
        <f t="shared" si="14"/>
        <v>1900</v>
      </c>
      <c r="E65" s="913">
        <f t="shared" si="15"/>
        <v>1</v>
      </c>
      <c r="F65" s="966">
        <f t="shared" si="16"/>
        <v>366</v>
      </c>
      <c r="G65" s="912" t="s">
        <v>1030</v>
      </c>
      <c r="H65" s="912" t="s">
        <v>1031</v>
      </c>
      <c r="I65" s="912" t="s">
        <v>384</v>
      </c>
      <c r="J65" s="914">
        <f t="shared" ca="1" si="22"/>
        <v>0.86008277618475426</v>
      </c>
      <c r="K65" s="914">
        <f t="shared" ca="1" si="22"/>
        <v>0.58925355947715918</v>
      </c>
      <c r="L65" s="914">
        <f t="shared" ca="1" si="22"/>
        <v>0.6550762302968649</v>
      </c>
      <c r="M65" s="914">
        <f t="shared" ca="1" si="22"/>
        <v>1.071136222349472</v>
      </c>
      <c r="N65" s="914">
        <f t="shared" ca="1" si="22"/>
        <v>1.0828675997760731</v>
      </c>
      <c r="O65" s="914">
        <f t="shared" ca="1" si="22"/>
        <v>0.50231810174436031</v>
      </c>
      <c r="P65" s="914">
        <f t="shared" ca="1" si="22"/>
        <v>1.7548711844005471</v>
      </c>
      <c r="Q65" s="914">
        <f t="shared" ca="1" si="22"/>
        <v>0</v>
      </c>
      <c r="R65" s="914">
        <f t="shared" ca="1" si="22"/>
        <v>1.4841191605087329</v>
      </c>
      <c r="S65" s="914">
        <f t="shared" ca="1" si="21"/>
        <v>0.86105490129028472</v>
      </c>
      <c r="T65" s="914">
        <f t="shared" ca="1" si="22"/>
        <v>0</v>
      </c>
      <c r="U65" s="914">
        <f t="shared" ca="1" si="22"/>
        <v>0</v>
      </c>
      <c r="V65" s="1" t="str">
        <f t="shared" si="17"/>
        <v>ASR_CMS_19</v>
      </c>
      <c r="W65" s="913">
        <f t="shared" si="18"/>
        <v>45406</v>
      </c>
      <c r="X65" s="1" t="str">
        <f t="shared" si="19"/>
        <v>Unaudited</v>
      </c>
    </row>
    <row r="66" spans="1:24" x14ac:dyDescent="0.25">
      <c r="A66" s="1" t="s">
        <v>421</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22"/>
        <v>0.8624137241629084</v>
      </c>
      <c r="K66" s="914">
        <f t="shared" ca="1" si="22"/>
        <v>0.56516451798323519</v>
      </c>
      <c r="L66" s="914">
        <f t="shared" ca="1" si="22"/>
        <v>0.70134310848945947</v>
      </c>
      <c r="M66" s="914">
        <f t="shared" ca="1" si="22"/>
        <v>1.1954308312372159</v>
      </c>
      <c r="N66" s="914">
        <f t="shared" ca="1" si="22"/>
        <v>1.104119208467178</v>
      </c>
      <c r="O66" s="914">
        <f t="shared" ca="1" si="22"/>
        <v>0.47177734862073983</v>
      </c>
      <c r="P66" s="914">
        <f t="shared" ca="1" si="22"/>
        <v>2.0376811395001799</v>
      </c>
      <c r="Q66" s="914">
        <f t="shared" ca="1" si="22"/>
        <v>0</v>
      </c>
      <c r="R66" s="914">
        <f t="shared" ca="1" si="22"/>
        <v>1.6805897793880096</v>
      </c>
      <c r="S66" s="914">
        <f t="shared" ca="1" si="21"/>
        <v>0.80718891554278183</v>
      </c>
      <c r="T66" s="914">
        <f t="shared" ca="1" si="22"/>
        <v>0</v>
      </c>
      <c r="U66" s="914">
        <f t="shared" ca="1" si="22"/>
        <v>0</v>
      </c>
      <c r="V66" s="1" t="str">
        <f t="shared" ref="V66:V97" si="28">file_name</f>
        <v>ASR_CMS_19</v>
      </c>
      <c r="W66" s="913">
        <f t="shared" ref="W66:W97" si="29">file_date</f>
        <v>45406</v>
      </c>
      <c r="X66" s="1" t="str">
        <f t="shared" ref="X66:X97" si="30">status</f>
        <v>Unaudited</v>
      </c>
    </row>
    <row r="67" spans="1:24" x14ac:dyDescent="0.25">
      <c r="A67" s="1" t="s">
        <v>421</v>
      </c>
      <c r="B67" s="1" t="str">
        <f t="shared" si="23"/>
        <v>DEF</v>
      </c>
      <c r="C67" s="1" t="str">
        <f t="shared" si="24"/>
        <v>Default</v>
      </c>
      <c r="D67" s="912">
        <f t="shared" si="25"/>
        <v>1900</v>
      </c>
      <c r="E67" s="913">
        <f t="shared" si="26"/>
        <v>1</v>
      </c>
      <c r="F67" s="966">
        <f t="shared" si="27"/>
        <v>91</v>
      </c>
      <c r="G67" s="912" t="s">
        <v>1033</v>
      </c>
      <c r="H67" s="912" t="s">
        <v>1031</v>
      </c>
      <c r="I67" s="912" t="s">
        <v>384</v>
      </c>
      <c r="J67" s="914">
        <f t="shared" ca="1" si="22"/>
        <v>7.473905839413035E-2</v>
      </c>
      <c r="K67" s="914">
        <f t="shared" ca="1" si="22"/>
        <v>1.0414277438324335E-2</v>
      </c>
      <c r="L67" s="914">
        <f t="shared" ca="1" si="22"/>
        <v>1.1754648196582627</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ASR_CMS_19</v>
      </c>
      <c r="W67" s="913">
        <f t="shared" si="29"/>
        <v>45406</v>
      </c>
      <c r="X67" s="1" t="str">
        <f t="shared" si="30"/>
        <v>Unaudited</v>
      </c>
    </row>
    <row r="68" spans="1:24" x14ac:dyDescent="0.25">
      <c r="A68" s="1" t="s">
        <v>421</v>
      </c>
      <c r="B68" s="1" t="str">
        <f t="shared" si="23"/>
        <v>DEF</v>
      </c>
      <c r="C68" s="1" t="str">
        <f t="shared" si="24"/>
        <v>Default</v>
      </c>
      <c r="D68" s="912">
        <f t="shared" si="25"/>
        <v>1900</v>
      </c>
      <c r="E68" s="913">
        <f t="shared" si="26"/>
        <v>1</v>
      </c>
      <c r="F68" s="966">
        <f t="shared" si="27"/>
        <v>182</v>
      </c>
      <c r="G68" s="912" t="s">
        <v>1033</v>
      </c>
      <c r="H68" s="912" t="s">
        <v>1031</v>
      </c>
      <c r="I68" s="912" t="s">
        <v>384</v>
      </c>
      <c r="J68" s="914">
        <f t="shared" ca="1" si="22"/>
        <v>7.4699810814708487E-2</v>
      </c>
      <c r="K68" s="914">
        <f t="shared" ca="1" si="22"/>
        <v>1.0754885758959094E-2</v>
      </c>
      <c r="L68" s="914">
        <f t="shared" ca="1" si="22"/>
        <v>1.2017001674390964</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ASR_CMS_19</v>
      </c>
      <c r="W68" s="913">
        <f t="shared" si="29"/>
        <v>45406</v>
      </c>
      <c r="X68" s="1" t="str">
        <f t="shared" si="30"/>
        <v>Unaudited</v>
      </c>
    </row>
    <row r="69" spans="1:24" x14ac:dyDescent="0.25">
      <c r="A69" s="1" t="s">
        <v>421</v>
      </c>
      <c r="B69" s="1" t="str">
        <f t="shared" si="23"/>
        <v>DEF</v>
      </c>
      <c r="C69" s="1" t="str">
        <f t="shared" si="24"/>
        <v>Default</v>
      </c>
      <c r="D69" s="912">
        <f t="shared" si="25"/>
        <v>1900</v>
      </c>
      <c r="E69" s="913">
        <f t="shared" si="26"/>
        <v>1</v>
      </c>
      <c r="F69" s="966">
        <f t="shared" si="27"/>
        <v>274</v>
      </c>
      <c r="G69" s="912" t="s">
        <v>1033</v>
      </c>
      <c r="H69" s="912" t="s">
        <v>1031</v>
      </c>
      <c r="I69" s="912" t="s">
        <v>384</v>
      </c>
      <c r="J69" s="914">
        <f t="shared" ca="1" si="22"/>
        <v>7.529332604953505E-2</v>
      </c>
      <c r="K69" s="914">
        <f t="shared" ca="1" si="22"/>
        <v>1.1355515551722995E-2</v>
      </c>
      <c r="L69" s="914">
        <f t="shared" ca="1" si="22"/>
        <v>1.3345941479435159</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ASR_CMS_19</v>
      </c>
      <c r="W69" s="913">
        <f t="shared" si="29"/>
        <v>45406</v>
      </c>
      <c r="X69" s="1" t="str">
        <f t="shared" si="30"/>
        <v>Unaudited</v>
      </c>
    </row>
    <row r="70" spans="1:24" x14ac:dyDescent="0.25">
      <c r="A70" s="1" t="s">
        <v>421</v>
      </c>
      <c r="B70" s="1" t="str">
        <f t="shared" si="23"/>
        <v>DEF</v>
      </c>
      <c r="C70" s="1" t="str">
        <f t="shared" si="24"/>
        <v>Default</v>
      </c>
      <c r="D70" s="912">
        <f t="shared" si="25"/>
        <v>1900</v>
      </c>
      <c r="E70" s="913">
        <f t="shared" si="26"/>
        <v>1</v>
      </c>
      <c r="F70" s="966">
        <f t="shared" si="27"/>
        <v>366</v>
      </c>
      <c r="G70" s="912" t="s">
        <v>1033</v>
      </c>
      <c r="H70" s="912" t="s">
        <v>1031</v>
      </c>
      <c r="I70" s="912" t="s">
        <v>384</v>
      </c>
      <c r="J70" s="914">
        <f t="shared" ca="1" si="22"/>
        <v>8.0542721030714762E-2</v>
      </c>
      <c r="K70" s="914">
        <f t="shared" ca="1" si="22"/>
        <v>1.2189900188502304E-2</v>
      </c>
      <c r="L70" s="914">
        <f t="shared" ca="1" si="22"/>
        <v>1.453457882452617</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ASR_CMS_19</v>
      </c>
      <c r="W70" s="913">
        <f t="shared" si="29"/>
        <v>45406</v>
      </c>
      <c r="X70" s="1" t="str">
        <f t="shared" si="30"/>
        <v>Unaudited</v>
      </c>
    </row>
    <row r="71" spans="1:24" x14ac:dyDescent="0.25">
      <c r="A71" s="1" t="s">
        <v>421</v>
      </c>
      <c r="B71" s="1" t="str">
        <f t="shared" si="23"/>
        <v>DEF</v>
      </c>
      <c r="C71" s="1" t="str">
        <f t="shared" si="24"/>
        <v>Default</v>
      </c>
      <c r="D71" s="912">
        <f t="shared" si="25"/>
        <v>1900</v>
      </c>
      <c r="E71" s="913">
        <f t="shared" si="26"/>
        <v>1</v>
      </c>
      <c r="F71" s="966">
        <f t="shared" si="27"/>
        <v>1</v>
      </c>
      <c r="G71" s="912" t="s">
        <v>1033</v>
      </c>
      <c r="H71" s="912" t="s">
        <v>1032</v>
      </c>
      <c r="I71" s="912" t="s">
        <v>384</v>
      </c>
      <c r="J71" s="914">
        <f t="shared" ca="1" si="22"/>
        <v>7.6128105609298669E-2</v>
      </c>
      <c r="K71" s="914">
        <f t="shared" ca="1" si="22"/>
        <v>1.1159386943504754E-2</v>
      </c>
      <c r="L71" s="914">
        <f t="shared" ca="1" si="22"/>
        <v>1.2851325774392544</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ASR_CMS_19</v>
      </c>
      <c r="W71" s="913">
        <f t="shared" si="29"/>
        <v>45406</v>
      </c>
      <c r="X71" s="1" t="str">
        <f t="shared" si="30"/>
        <v>Unaudited</v>
      </c>
    </row>
    <row r="72" spans="1:24" x14ac:dyDescent="0.25">
      <c r="A72" s="1" t="s">
        <v>421</v>
      </c>
      <c r="B72" s="1" t="str">
        <f t="shared" si="23"/>
        <v>DEF</v>
      </c>
      <c r="C72" s="1" t="str">
        <f t="shared" si="24"/>
        <v>Default</v>
      </c>
      <c r="D72" s="912">
        <f t="shared" si="25"/>
        <v>1900</v>
      </c>
      <c r="E72" s="913">
        <f t="shared" si="26"/>
        <v>1</v>
      </c>
      <c r="F72" s="966">
        <f t="shared" si="27"/>
        <v>91</v>
      </c>
      <c r="G72" s="912" t="s">
        <v>1034</v>
      </c>
      <c r="H72" s="912" t="s">
        <v>1031</v>
      </c>
      <c r="I72" s="912" t="s">
        <v>384</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5.9986865084831975E-2</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ASR_CMS_19</v>
      </c>
      <c r="W72" s="913">
        <f t="shared" si="29"/>
        <v>45406</v>
      </c>
      <c r="X72" s="1" t="str">
        <f t="shared" si="30"/>
        <v>Unaudited</v>
      </c>
    </row>
    <row r="73" spans="1:24" x14ac:dyDescent="0.25">
      <c r="A73" s="1" t="s">
        <v>421</v>
      </c>
      <c r="B73" s="1" t="str">
        <f t="shared" si="23"/>
        <v>DEF</v>
      </c>
      <c r="C73" s="1" t="str">
        <f t="shared" si="24"/>
        <v>Default</v>
      </c>
      <c r="D73" s="912">
        <f t="shared" si="25"/>
        <v>1900</v>
      </c>
      <c r="E73" s="913">
        <f t="shared" si="26"/>
        <v>1</v>
      </c>
      <c r="F73" s="966">
        <f t="shared" si="27"/>
        <v>182</v>
      </c>
      <c r="G73" s="912" t="s">
        <v>1034</v>
      </c>
      <c r="H73" s="912" t="s">
        <v>1031</v>
      </c>
      <c r="I73" s="912" t="s">
        <v>384</v>
      </c>
      <c r="J73" s="914">
        <f t="shared" ca="1" si="31"/>
        <v>9.4985451766307238E-2</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ASR_CMS_19</v>
      </c>
      <c r="W73" s="913">
        <f t="shared" si="29"/>
        <v>45406</v>
      </c>
      <c r="X73" s="1" t="str">
        <f t="shared" si="30"/>
        <v>Unaudited</v>
      </c>
    </row>
    <row r="74" spans="1:24" x14ac:dyDescent="0.25">
      <c r="A74" s="1" t="s">
        <v>421</v>
      </c>
      <c r="B74" s="1" t="str">
        <f t="shared" si="23"/>
        <v>DEF</v>
      </c>
      <c r="C74" s="1" t="str">
        <f t="shared" si="24"/>
        <v>Default</v>
      </c>
      <c r="D74" s="912">
        <f t="shared" si="25"/>
        <v>1900</v>
      </c>
      <c r="E74" s="913">
        <f t="shared" si="26"/>
        <v>1</v>
      </c>
      <c r="F74" s="966">
        <f t="shared" si="27"/>
        <v>274</v>
      </c>
      <c r="G74" s="912" t="s">
        <v>1034</v>
      </c>
      <c r="H74" s="912" t="s">
        <v>1031</v>
      </c>
      <c r="I74" s="912" t="s">
        <v>384</v>
      </c>
      <c r="J74" s="914">
        <f t="shared" ca="1" si="31"/>
        <v>8.8079324977007288E-3</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ASR_CMS_19</v>
      </c>
      <c r="W74" s="913">
        <f t="shared" si="29"/>
        <v>45406</v>
      </c>
      <c r="X74" s="1" t="str">
        <f t="shared" si="30"/>
        <v>Unaudited</v>
      </c>
    </row>
    <row r="75" spans="1:24" x14ac:dyDescent="0.25">
      <c r="A75" s="1" t="s">
        <v>421</v>
      </c>
      <c r="B75" s="1" t="str">
        <f t="shared" si="23"/>
        <v>DEF</v>
      </c>
      <c r="C75" s="1" t="str">
        <f t="shared" si="24"/>
        <v>Default</v>
      </c>
      <c r="D75" s="912">
        <f t="shared" si="25"/>
        <v>1900</v>
      </c>
      <c r="E75" s="913">
        <f t="shared" si="26"/>
        <v>1</v>
      </c>
      <c r="F75" s="966">
        <f t="shared" si="27"/>
        <v>366</v>
      </c>
      <c r="G75" s="912" t="s">
        <v>1034</v>
      </c>
      <c r="H75" s="912" t="s">
        <v>1031</v>
      </c>
      <c r="I75" s="912" t="s">
        <v>384</v>
      </c>
      <c r="J75" s="914">
        <f t="shared" ca="1" si="31"/>
        <v>5.3442449220835075E-2</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ASR_CMS_19</v>
      </c>
      <c r="W75" s="913">
        <f t="shared" si="29"/>
        <v>45406</v>
      </c>
      <c r="X75" s="1" t="str">
        <f t="shared" si="30"/>
        <v>Unaudited</v>
      </c>
    </row>
    <row r="76" spans="1:24" x14ac:dyDescent="0.25">
      <c r="A76" s="1" t="s">
        <v>421</v>
      </c>
      <c r="B76" s="1" t="str">
        <f t="shared" si="23"/>
        <v>DEF</v>
      </c>
      <c r="C76" s="1" t="str">
        <f t="shared" si="24"/>
        <v>Default</v>
      </c>
      <c r="D76" s="912">
        <f t="shared" si="25"/>
        <v>1900</v>
      </c>
      <c r="E76" s="913">
        <f t="shared" si="26"/>
        <v>1</v>
      </c>
      <c r="F76" s="966">
        <f t="shared" si="27"/>
        <v>1</v>
      </c>
      <c r="G76" s="912" t="s">
        <v>1034</v>
      </c>
      <c r="H76" s="912" t="s">
        <v>1032</v>
      </c>
      <c r="I76" s="912" t="s">
        <v>384</v>
      </c>
      <c r="J76" s="914">
        <f t="shared" ca="1" si="31"/>
        <v>5.5661472006449844E-2</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ASR_CMS_19</v>
      </c>
      <c r="W76" s="913">
        <f t="shared" si="29"/>
        <v>45406</v>
      </c>
      <c r="X76" s="1" t="str">
        <f t="shared" si="30"/>
        <v>Unaudited</v>
      </c>
    </row>
    <row r="77" spans="1:24" x14ac:dyDescent="0.25">
      <c r="A77" s="1" t="s">
        <v>421</v>
      </c>
      <c r="B77" s="1" t="str">
        <f t="shared" si="23"/>
        <v>DEF</v>
      </c>
      <c r="C77" s="1" t="str">
        <f t="shared" si="24"/>
        <v>Default</v>
      </c>
      <c r="D77" s="912">
        <f t="shared" si="25"/>
        <v>1900</v>
      </c>
      <c r="E77" s="913">
        <f t="shared" si="26"/>
        <v>1</v>
      </c>
      <c r="F77" s="966">
        <f t="shared" si="27"/>
        <v>91</v>
      </c>
      <c r="G77" s="912" t="s">
        <v>1030</v>
      </c>
      <c r="H77" s="912" t="s">
        <v>1031</v>
      </c>
      <c r="I77" s="912" t="s">
        <v>385</v>
      </c>
      <c r="J77" s="914">
        <f t="shared" ca="1" si="31"/>
        <v>0.82665258176540857</v>
      </c>
      <c r="K77" s="914">
        <f t="shared" ca="1" si="31"/>
        <v>0.55005759710576585</v>
      </c>
      <c r="L77" s="914">
        <f t="shared" ca="1" si="31"/>
        <v>0.61846879225720119</v>
      </c>
      <c r="M77" s="914">
        <f t="shared" ca="1" si="31"/>
        <v>1.2052341344066206</v>
      </c>
      <c r="N77" s="914">
        <f t="shared" ca="1" si="31"/>
        <v>1.0506453589553999</v>
      </c>
      <c r="O77" s="914">
        <f t="shared" ca="1" si="31"/>
        <v>1.656973674982716</v>
      </c>
      <c r="P77" s="914">
        <f t="shared" ca="1" si="31"/>
        <v>1.2604264016487763</v>
      </c>
      <c r="Q77" s="914">
        <f t="shared" ca="1" si="31"/>
        <v>0</v>
      </c>
      <c r="R77" s="914">
        <f t="shared" ca="1" si="31"/>
        <v>2.0928205656109364</v>
      </c>
      <c r="S77" s="914">
        <f t="shared" ca="1" si="22"/>
        <v>0.84522569638327272</v>
      </c>
      <c r="T77" s="914">
        <f t="shared" ca="1" si="31"/>
        <v>0</v>
      </c>
      <c r="U77" s="914">
        <f t="shared" ca="1" si="31"/>
        <v>0</v>
      </c>
      <c r="V77" s="1" t="str">
        <f t="shared" si="28"/>
        <v>ASR_CMS_19</v>
      </c>
      <c r="W77" s="913">
        <f t="shared" si="29"/>
        <v>45406</v>
      </c>
      <c r="X77" s="1" t="str">
        <f t="shared" si="30"/>
        <v>Unaudited</v>
      </c>
    </row>
    <row r="78" spans="1:24" x14ac:dyDescent="0.25">
      <c r="A78" s="1" t="s">
        <v>421</v>
      </c>
      <c r="B78" s="1" t="str">
        <f t="shared" si="23"/>
        <v>DEF</v>
      </c>
      <c r="C78" s="1" t="str">
        <f t="shared" si="24"/>
        <v>Default</v>
      </c>
      <c r="D78" s="912">
        <f t="shared" si="25"/>
        <v>1900</v>
      </c>
      <c r="E78" s="913">
        <f t="shared" si="26"/>
        <v>1</v>
      </c>
      <c r="F78" s="966">
        <f t="shared" si="27"/>
        <v>182</v>
      </c>
      <c r="G78" s="912" t="s">
        <v>1030</v>
      </c>
      <c r="H78" s="912" t="s">
        <v>1031</v>
      </c>
      <c r="I78" s="912" t="s">
        <v>385</v>
      </c>
      <c r="J78" s="914">
        <f t="shared" ca="1" si="31"/>
        <v>0.81834777021147698</v>
      </c>
      <c r="K78" s="914">
        <f t="shared" ca="1" si="31"/>
        <v>0.5496274365550935</v>
      </c>
      <c r="L78" s="914">
        <f t="shared" ca="1" si="31"/>
        <v>0.60273396198947249</v>
      </c>
      <c r="M78" s="914">
        <f t="shared" ca="1" si="31"/>
        <v>1.1522953435262648</v>
      </c>
      <c r="N78" s="914">
        <f t="shared" ca="1" si="31"/>
        <v>1.001581633302693</v>
      </c>
      <c r="O78" s="914">
        <f t="shared" ca="1" si="31"/>
        <v>1.4888778450341695</v>
      </c>
      <c r="P78" s="914">
        <f t="shared" ca="1" si="31"/>
        <v>1.1253725494682723</v>
      </c>
      <c r="Q78" s="914">
        <f t="shared" ca="1" si="31"/>
        <v>0</v>
      </c>
      <c r="R78" s="914">
        <f t="shared" ca="1" si="31"/>
        <v>2.3184291485992459</v>
      </c>
      <c r="S78" s="914">
        <f t="shared" ca="1" si="31"/>
        <v>0.87738140367478645</v>
      </c>
      <c r="T78" s="914">
        <f t="shared" ca="1" si="31"/>
        <v>0</v>
      </c>
      <c r="U78" s="914">
        <f t="shared" ca="1" si="31"/>
        <v>0</v>
      </c>
      <c r="V78" s="1" t="str">
        <f t="shared" si="28"/>
        <v>ASR_CMS_19</v>
      </c>
      <c r="W78" s="913">
        <f t="shared" si="29"/>
        <v>45406</v>
      </c>
      <c r="X78" s="1" t="str">
        <f t="shared" si="30"/>
        <v>Unaudited</v>
      </c>
    </row>
    <row r="79" spans="1:24" x14ac:dyDescent="0.25">
      <c r="A79" s="1" t="s">
        <v>421</v>
      </c>
      <c r="B79" s="1" t="str">
        <f t="shared" si="23"/>
        <v>DEF</v>
      </c>
      <c r="C79" s="1" t="str">
        <f t="shared" si="24"/>
        <v>Default</v>
      </c>
      <c r="D79" s="912">
        <f t="shared" si="25"/>
        <v>1900</v>
      </c>
      <c r="E79" s="913">
        <f t="shared" si="26"/>
        <v>1</v>
      </c>
      <c r="F79" s="966">
        <f t="shared" si="27"/>
        <v>274</v>
      </c>
      <c r="G79" s="912" t="s">
        <v>1030</v>
      </c>
      <c r="H79" s="912" t="s">
        <v>1031</v>
      </c>
      <c r="I79" s="912" t="s">
        <v>385</v>
      </c>
      <c r="J79" s="914">
        <f t="shared" ca="1" si="31"/>
        <v>0.83382985924719366</v>
      </c>
      <c r="K79" s="914">
        <f t="shared" ca="1" si="31"/>
        <v>0.51852047002880974</v>
      </c>
      <c r="L79" s="914">
        <f t="shared" ca="1" si="31"/>
        <v>0.80296280155178412</v>
      </c>
      <c r="M79" s="914">
        <f t="shared" ca="1" si="31"/>
        <v>1.1142935670577894</v>
      </c>
      <c r="N79" s="914">
        <f t="shared" ca="1" si="31"/>
        <v>1.2239730513188312</v>
      </c>
      <c r="O79" s="914">
        <f t="shared" ca="1" si="31"/>
        <v>0.26239984483324841</v>
      </c>
      <c r="P79" s="914">
        <f t="shared" ca="1" si="31"/>
        <v>1.1463971356097031</v>
      </c>
      <c r="Q79" s="914">
        <f t="shared" ca="1" si="31"/>
        <v>0</v>
      </c>
      <c r="R79" s="914">
        <f t="shared" ca="1" si="31"/>
        <v>2.6717546788896454</v>
      </c>
      <c r="S79" s="914">
        <f t="shared" ca="1" si="31"/>
        <v>0.88954468597666791</v>
      </c>
      <c r="T79" s="914">
        <f t="shared" ca="1" si="31"/>
        <v>0</v>
      </c>
      <c r="U79" s="914">
        <f t="shared" ca="1" si="31"/>
        <v>0</v>
      </c>
      <c r="V79" s="1" t="str">
        <f t="shared" si="28"/>
        <v>ASR_CMS_19</v>
      </c>
      <c r="W79" s="913">
        <f t="shared" si="29"/>
        <v>45406</v>
      </c>
      <c r="X79" s="1" t="str">
        <f t="shared" si="30"/>
        <v>Unaudited</v>
      </c>
    </row>
    <row r="80" spans="1:24" x14ac:dyDescent="0.25">
      <c r="A80" s="1" t="s">
        <v>421</v>
      </c>
      <c r="B80" s="1" t="str">
        <f t="shared" si="23"/>
        <v>DEF</v>
      </c>
      <c r="C80" s="1" t="str">
        <f t="shared" si="24"/>
        <v>Default</v>
      </c>
      <c r="D80" s="912">
        <f t="shared" si="25"/>
        <v>1900</v>
      </c>
      <c r="E80" s="913">
        <f t="shared" si="26"/>
        <v>1</v>
      </c>
      <c r="F80" s="966">
        <f t="shared" si="27"/>
        <v>366</v>
      </c>
      <c r="G80" s="912" t="s">
        <v>1030</v>
      </c>
      <c r="H80" s="912" t="s">
        <v>1031</v>
      </c>
      <c r="I80" s="912" t="s">
        <v>385</v>
      </c>
      <c r="J80" s="914">
        <f t="shared" ca="1" si="31"/>
        <v>0.90908889812412663</v>
      </c>
      <c r="K80" s="914">
        <f t="shared" ca="1" si="31"/>
        <v>0.57754142496524696</v>
      </c>
      <c r="L80" s="914">
        <f t="shared" ca="1" si="31"/>
        <v>0.60626467699834286</v>
      </c>
      <c r="M80" s="914">
        <f t="shared" ca="1" si="31"/>
        <v>1.1376642890236066</v>
      </c>
      <c r="N80" s="914">
        <f t="shared" ca="1" si="31"/>
        <v>1.2757817720151121</v>
      </c>
      <c r="O80" s="914">
        <f t="shared" ca="1" si="31"/>
        <v>0.18958029879822189</v>
      </c>
      <c r="P80" s="914">
        <f t="shared" ca="1" si="31"/>
        <v>1.1466462466986138</v>
      </c>
      <c r="Q80" s="914">
        <f t="shared" ca="1" si="31"/>
        <v>0</v>
      </c>
      <c r="R80" s="914">
        <f t="shared" ca="1" si="31"/>
        <v>2.8218027059803452</v>
      </c>
      <c r="S80" s="914">
        <f t="shared" ca="1" si="31"/>
        <v>1.0865392209584293</v>
      </c>
      <c r="T80" s="914">
        <f t="shared" ca="1" si="31"/>
        <v>0</v>
      </c>
      <c r="U80" s="914">
        <f t="shared" ca="1" si="31"/>
        <v>0</v>
      </c>
      <c r="V80" s="1" t="str">
        <f t="shared" si="28"/>
        <v>ASR_CMS_19</v>
      </c>
      <c r="W80" s="913">
        <f t="shared" si="29"/>
        <v>45406</v>
      </c>
      <c r="X80" s="1" t="str">
        <f t="shared" si="30"/>
        <v>Unaudited</v>
      </c>
    </row>
    <row r="81" spans="1:24" x14ac:dyDescent="0.25">
      <c r="A81" s="1" t="s">
        <v>421</v>
      </c>
      <c r="B81" s="1" t="str">
        <f t="shared" si="23"/>
        <v>DEF</v>
      </c>
      <c r="C81" s="1" t="str">
        <f t="shared" si="24"/>
        <v>Default</v>
      </c>
      <c r="D81" s="912">
        <f t="shared" si="25"/>
        <v>1900</v>
      </c>
      <c r="E81" s="913">
        <f t="shared" si="26"/>
        <v>1</v>
      </c>
      <c r="F81" s="966">
        <f t="shared" si="27"/>
        <v>1</v>
      </c>
      <c r="G81" s="912" t="s">
        <v>1030</v>
      </c>
      <c r="H81" s="912" t="s">
        <v>1032</v>
      </c>
      <c r="I81" s="912" t="s">
        <v>385</v>
      </c>
      <c r="J81" s="914">
        <f t="shared" ca="1" si="31"/>
        <v>0.83520058888136084</v>
      </c>
      <c r="K81" s="914">
        <f t="shared" ca="1" si="31"/>
        <v>0.54884070858991041</v>
      </c>
      <c r="L81" s="914">
        <f t="shared" ca="1" si="31"/>
        <v>0.65575110700407235</v>
      </c>
      <c r="M81" s="914">
        <f t="shared" ca="1" si="31"/>
        <v>1.1519306543930028</v>
      </c>
      <c r="N81" s="914">
        <f t="shared" ca="1" si="31"/>
        <v>1.1420737818405218</v>
      </c>
      <c r="O81" s="914">
        <f t="shared" ca="1" si="31"/>
        <v>0.9689866432609584</v>
      </c>
      <c r="P81" s="914">
        <f t="shared" ca="1" si="31"/>
        <v>1.1693035939290948</v>
      </c>
      <c r="Q81" s="914">
        <f t="shared" ca="1" si="31"/>
        <v>0</v>
      </c>
      <c r="R81" s="914">
        <f t="shared" ca="1" si="31"/>
        <v>2.488998771533466</v>
      </c>
      <c r="S81" s="914">
        <f t="shared" ca="1" si="31"/>
        <v>0.92321388843336571</v>
      </c>
      <c r="T81" s="914">
        <f t="shared" ca="1" si="31"/>
        <v>0</v>
      </c>
      <c r="U81" s="914">
        <f t="shared" ca="1" si="31"/>
        <v>0</v>
      </c>
      <c r="V81" s="1" t="str">
        <f t="shared" si="28"/>
        <v>ASR_CMS_19</v>
      </c>
      <c r="W81" s="913">
        <f t="shared" si="29"/>
        <v>45406</v>
      </c>
      <c r="X81" s="1" t="str">
        <f t="shared" si="30"/>
        <v>Unaudited</v>
      </c>
    </row>
    <row r="82" spans="1:24" x14ac:dyDescent="0.25">
      <c r="A82" s="1" t="s">
        <v>421</v>
      </c>
      <c r="B82" s="1" t="str">
        <f t="shared" si="23"/>
        <v>DEF</v>
      </c>
      <c r="C82" s="1" t="str">
        <f t="shared" si="24"/>
        <v>Default</v>
      </c>
      <c r="D82" s="912">
        <f t="shared" si="25"/>
        <v>1900</v>
      </c>
      <c r="E82" s="913">
        <f t="shared" si="26"/>
        <v>1</v>
      </c>
      <c r="F82" s="966">
        <f t="shared" si="27"/>
        <v>91</v>
      </c>
      <c r="G82" s="912" t="s">
        <v>1033</v>
      </c>
      <c r="H82" s="912" t="s">
        <v>1031</v>
      </c>
      <c r="I82" s="912" t="s">
        <v>385</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7.4330449617898517E-2</v>
      </c>
      <c r="K82" s="914">
        <f t="shared" ca="1" si="32"/>
        <v>8.5922501445221157E-3</v>
      </c>
      <c r="L82" s="914">
        <f t="shared" ca="1" si="32"/>
        <v>1.0307483864440472</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ASR_CMS_19</v>
      </c>
      <c r="W82" s="913">
        <f t="shared" si="29"/>
        <v>45406</v>
      </c>
      <c r="X82" s="1" t="str">
        <f t="shared" si="30"/>
        <v>Unaudited</v>
      </c>
    </row>
    <row r="83" spans="1:24" x14ac:dyDescent="0.25">
      <c r="A83" s="1" t="s">
        <v>421</v>
      </c>
      <c r="B83" s="1" t="str">
        <f t="shared" si="23"/>
        <v>DEF</v>
      </c>
      <c r="C83" s="1" t="str">
        <f t="shared" si="24"/>
        <v>Default</v>
      </c>
      <c r="D83" s="912">
        <f t="shared" si="25"/>
        <v>1900</v>
      </c>
      <c r="E83" s="913">
        <f t="shared" si="26"/>
        <v>1</v>
      </c>
      <c r="F83" s="966">
        <f t="shared" si="27"/>
        <v>182</v>
      </c>
      <c r="G83" s="912" t="s">
        <v>1033</v>
      </c>
      <c r="H83" s="912" t="s">
        <v>1031</v>
      </c>
      <c r="I83" s="912" t="s">
        <v>385</v>
      </c>
      <c r="J83" s="914">
        <f t="shared" ca="1" si="32"/>
        <v>7.4159833066587633E-2</v>
      </c>
      <c r="K83" s="914">
        <f t="shared" ca="1" si="32"/>
        <v>8.910753687647115E-3</v>
      </c>
      <c r="L83" s="914">
        <f t="shared" ca="1" si="32"/>
        <v>1.0527333257426481</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ASR_CMS_19</v>
      </c>
      <c r="W83" s="913">
        <f t="shared" si="29"/>
        <v>45406</v>
      </c>
      <c r="X83" s="1" t="str">
        <f t="shared" si="30"/>
        <v>Unaudited</v>
      </c>
    </row>
    <row r="84" spans="1:24" x14ac:dyDescent="0.25">
      <c r="A84" s="1" t="s">
        <v>421</v>
      </c>
      <c r="B84" s="1" t="str">
        <f t="shared" si="23"/>
        <v>DEF</v>
      </c>
      <c r="C84" s="1" t="str">
        <f t="shared" si="24"/>
        <v>Default</v>
      </c>
      <c r="D84" s="912">
        <f t="shared" si="25"/>
        <v>1900</v>
      </c>
      <c r="E84" s="913">
        <f t="shared" si="26"/>
        <v>1</v>
      </c>
      <c r="F84" s="966">
        <f t="shared" si="27"/>
        <v>274</v>
      </c>
      <c r="G84" s="912" t="s">
        <v>1033</v>
      </c>
      <c r="H84" s="912" t="s">
        <v>1031</v>
      </c>
      <c r="I84" s="912" t="s">
        <v>385</v>
      </c>
      <c r="J84" s="914">
        <f t="shared" ca="1" si="32"/>
        <v>7.4355918476879362E-2</v>
      </c>
      <c r="K84" s="914">
        <f t="shared" ca="1" si="32"/>
        <v>9.4859332632419198E-3</v>
      </c>
      <c r="L84" s="914">
        <f t="shared" ca="1" si="32"/>
        <v>1.1571091458625953</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ASR_CMS_19</v>
      </c>
      <c r="W84" s="913">
        <f t="shared" si="29"/>
        <v>45406</v>
      </c>
      <c r="X84" s="1" t="str">
        <f t="shared" si="30"/>
        <v>Unaudited</v>
      </c>
    </row>
    <row r="85" spans="1:24" x14ac:dyDescent="0.25">
      <c r="A85" s="1" t="s">
        <v>421</v>
      </c>
      <c r="B85" s="1" t="str">
        <f t="shared" si="23"/>
        <v>DEF</v>
      </c>
      <c r="C85" s="1" t="str">
        <f t="shared" si="24"/>
        <v>Default</v>
      </c>
      <c r="D85" s="912">
        <f t="shared" si="25"/>
        <v>1900</v>
      </c>
      <c r="E85" s="913">
        <f t="shared" si="26"/>
        <v>1</v>
      </c>
      <c r="F85" s="966">
        <f t="shared" si="27"/>
        <v>366</v>
      </c>
      <c r="G85" s="912" t="s">
        <v>1033</v>
      </c>
      <c r="H85" s="912" t="s">
        <v>1031</v>
      </c>
      <c r="I85" s="912" t="s">
        <v>385</v>
      </c>
      <c r="J85" s="914">
        <f t="shared" ca="1" si="32"/>
        <v>8.2545741550168764E-2</v>
      </c>
      <c r="K85" s="914">
        <f t="shared" ca="1" si="32"/>
        <v>1.0513549699641E-2</v>
      </c>
      <c r="L85" s="914">
        <f t="shared" ca="1" si="32"/>
        <v>1.3315824286245466</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ASR_CMS_19</v>
      </c>
      <c r="W85" s="913">
        <f t="shared" si="29"/>
        <v>45406</v>
      </c>
      <c r="X85" s="1" t="str">
        <f t="shared" si="30"/>
        <v>Unaudited</v>
      </c>
    </row>
    <row r="86" spans="1:24" x14ac:dyDescent="0.25">
      <c r="A86" s="1" t="s">
        <v>421</v>
      </c>
      <c r="B86" s="1" t="str">
        <f t="shared" si="23"/>
        <v>DEF</v>
      </c>
      <c r="C86" s="1" t="str">
        <f t="shared" si="24"/>
        <v>Default</v>
      </c>
      <c r="D86" s="912">
        <f t="shared" si="25"/>
        <v>1900</v>
      </c>
      <c r="E86" s="913">
        <f t="shared" si="26"/>
        <v>1</v>
      </c>
      <c r="F86" s="966">
        <f t="shared" si="27"/>
        <v>1</v>
      </c>
      <c r="G86" s="912" t="s">
        <v>1033</v>
      </c>
      <c r="H86" s="912" t="s">
        <v>1032</v>
      </c>
      <c r="I86" s="912" t="s">
        <v>385</v>
      </c>
      <c r="J86" s="914">
        <f t="shared" ca="1" si="32"/>
        <v>7.610042449039793E-2</v>
      </c>
      <c r="K86" s="914">
        <f t="shared" ca="1" si="32"/>
        <v>9.343387800258585E-3</v>
      </c>
      <c r="L86" s="914">
        <f t="shared" ca="1" si="32"/>
        <v>1.1350046547329771</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ASR_CMS_19</v>
      </c>
      <c r="W86" s="913">
        <f t="shared" si="29"/>
        <v>45406</v>
      </c>
      <c r="X86" s="1" t="str">
        <f t="shared" si="30"/>
        <v>Unaudited</v>
      </c>
    </row>
    <row r="87" spans="1:24" x14ac:dyDescent="0.25">
      <c r="A87" s="1" t="s">
        <v>421</v>
      </c>
      <c r="B87" s="1" t="str">
        <f t="shared" si="23"/>
        <v>DEF</v>
      </c>
      <c r="C87" s="1" t="str">
        <f t="shared" si="24"/>
        <v>Default</v>
      </c>
      <c r="D87" s="912">
        <f t="shared" si="25"/>
        <v>1900</v>
      </c>
      <c r="E87" s="913">
        <f t="shared" si="26"/>
        <v>1</v>
      </c>
      <c r="F87" s="966">
        <f t="shared" si="27"/>
        <v>91</v>
      </c>
      <c r="G87" s="912" t="s">
        <v>1034</v>
      </c>
      <c r="H87" s="912" t="s">
        <v>1031</v>
      </c>
      <c r="I87" s="912" t="s">
        <v>385</v>
      </c>
      <c r="J87" s="914">
        <f t="shared" ca="1" si="32"/>
        <v>9.3665986291830747E-2</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ASR_CMS_19</v>
      </c>
      <c r="W87" s="913">
        <f t="shared" si="29"/>
        <v>45406</v>
      </c>
      <c r="X87" s="1" t="str">
        <f t="shared" si="30"/>
        <v>Unaudited</v>
      </c>
    </row>
    <row r="88" spans="1:24" x14ac:dyDescent="0.25">
      <c r="A88" s="1" t="s">
        <v>421</v>
      </c>
      <c r="B88" s="1" t="str">
        <f t="shared" si="23"/>
        <v>DEF</v>
      </c>
      <c r="C88" s="1" t="str">
        <f t="shared" si="24"/>
        <v>Default</v>
      </c>
      <c r="D88" s="912">
        <f t="shared" si="25"/>
        <v>1900</v>
      </c>
      <c r="E88" s="913">
        <f t="shared" si="26"/>
        <v>1</v>
      </c>
      <c r="F88" s="966">
        <f t="shared" si="27"/>
        <v>182</v>
      </c>
      <c r="G88" s="912" t="s">
        <v>1034</v>
      </c>
      <c r="H88" s="912" t="s">
        <v>1031</v>
      </c>
      <c r="I88" s="912" t="s">
        <v>385</v>
      </c>
      <c r="J88" s="914">
        <f t="shared" ca="1" si="32"/>
        <v>0.10185633109230754</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ASR_CMS_19</v>
      </c>
      <c r="W88" s="913">
        <f t="shared" si="29"/>
        <v>45406</v>
      </c>
      <c r="X88" s="1" t="str">
        <f t="shared" si="30"/>
        <v>Unaudited</v>
      </c>
    </row>
    <row r="89" spans="1:24" x14ac:dyDescent="0.25">
      <c r="A89" s="1" t="s">
        <v>421</v>
      </c>
      <c r="B89" s="1" t="str">
        <f t="shared" si="23"/>
        <v>DEF</v>
      </c>
      <c r="C89" s="1" t="str">
        <f t="shared" si="24"/>
        <v>Default</v>
      </c>
      <c r="D89" s="912">
        <f t="shared" si="25"/>
        <v>1900</v>
      </c>
      <c r="E89" s="913">
        <f t="shared" si="26"/>
        <v>1</v>
      </c>
      <c r="F89" s="966">
        <f t="shared" si="27"/>
        <v>274</v>
      </c>
      <c r="G89" s="912" t="s">
        <v>1034</v>
      </c>
      <c r="H89" s="912" t="s">
        <v>1031</v>
      </c>
      <c r="I89" s="912" t="s">
        <v>385</v>
      </c>
      <c r="J89" s="914">
        <f t="shared" ca="1" si="32"/>
        <v>8.5726216969293584E-2</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ASR_CMS_19</v>
      </c>
      <c r="W89" s="913">
        <f t="shared" si="29"/>
        <v>45406</v>
      </c>
      <c r="X89" s="1" t="str">
        <f t="shared" si="30"/>
        <v>Unaudited</v>
      </c>
    </row>
    <row r="90" spans="1:24" x14ac:dyDescent="0.25">
      <c r="A90" s="1" t="s">
        <v>421</v>
      </c>
      <c r="B90" s="1" t="str">
        <f t="shared" si="23"/>
        <v>DEF</v>
      </c>
      <c r="C90" s="1" t="str">
        <f t="shared" si="24"/>
        <v>Default</v>
      </c>
      <c r="D90" s="912">
        <f t="shared" si="25"/>
        <v>1900</v>
      </c>
      <c r="E90" s="913">
        <f t="shared" si="26"/>
        <v>1</v>
      </c>
      <c r="F90" s="966">
        <f t="shared" si="27"/>
        <v>366</v>
      </c>
      <c r="G90" s="912" t="s">
        <v>1034</v>
      </c>
      <c r="H90" s="912" t="s">
        <v>1031</v>
      </c>
      <c r="I90" s="912" t="s">
        <v>385</v>
      </c>
      <c r="J90" s="914">
        <f t="shared" ca="1" si="32"/>
        <v>2.149564875302528E-3</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ASR_CMS_19</v>
      </c>
      <c r="W90" s="913">
        <f t="shared" si="29"/>
        <v>45406</v>
      </c>
      <c r="X90" s="1" t="str">
        <f t="shared" si="30"/>
        <v>Unaudited</v>
      </c>
    </row>
    <row r="91" spans="1:24" x14ac:dyDescent="0.25">
      <c r="A91" s="1" t="s">
        <v>421</v>
      </c>
      <c r="B91" s="1" t="str">
        <f t="shared" si="23"/>
        <v>DEF</v>
      </c>
      <c r="C91" s="1" t="str">
        <f t="shared" si="24"/>
        <v>Default</v>
      </c>
      <c r="D91" s="912">
        <f t="shared" si="25"/>
        <v>1900</v>
      </c>
      <c r="E91" s="913">
        <f t="shared" si="26"/>
        <v>1</v>
      </c>
      <c r="F91" s="966">
        <f t="shared" si="27"/>
        <v>1</v>
      </c>
      <c r="G91" s="912" t="s">
        <v>1034</v>
      </c>
      <c r="H91" s="912" t="s">
        <v>1032</v>
      </c>
      <c r="I91" s="912" t="s">
        <v>385</v>
      </c>
      <c r="J91" s="914">
        <f t="shared" ca="1" si="32"/>
        <v>8.2894787379069954E-2</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ASR_CMS_19</v>
      </c>
      <c r="W91" s="913">
        <f t="shared" si="29"/>
        <v>45406</v>
      </c>
      <c r="X91" s="1" t="str">
        <f t="shared" si="30"/>
        <v>Unaudited</v>
      </c>
    </row>
    <row r="92" spans="1:24" x14ac:dyDescent="0.25">
      <c r="A92" s="1" t="s">
        <v>421</v>
      </c>
      <c r="B92" s="1" t="str">
        <f t="shared" si="23"/>
        <v>DEF</v>
      </c>
      <c r="C92" s="1" t="str">
        <f t="shared" si="24"/>
        <v>Default</v>
      </c>
      <c r="D92" s="912">
        <f t="shared" si="25"/>
        <v>1900</v>
      </c>
      <c r="E92" s="913">
        <f t="shared" si="26"/>
        <v>1</v>
      </c>
      <c r="F92" s="966">
        <f t="shared" si="27"/>
        <v>91</v>
      </c>
      <c r="G92" s="912" t="s">
        <v>1030</v>
      </c>
      <c r="H92" s="912" t="s">
        <v>1031</v>
      </c>
      <c r="I92" s="912" t="s">
        <v>386</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0.85946613254874338</v>
      </c>
      <c r="K92" s="914">
        <f t="shared" ca="1" si="33"/>
        <v>0.56728681210537868</v>
      </c>
      <c r="L92" s="914">
        <f t="shared" ca="1" si="33"/>
        <v>0.41722172535172958</v>
      </c>
      <c r="M92" s="914">
        <f t="shared" ca="1" si="33"/>
        <v>1.228992524249974</v>
      </c>
      <c r="N92" s="914">
        <f t="shared" ca="1" si="33"/>
        <v>1.3005368443493655</v>
      </c>
      <c r="O92" s="914">
        <f t="shared" ca="1" si="33"/>
        <v>0.36081734620367983</v>
      </c>
      <c r="P92" s="914">
        <f t="shared" ca="1" si="33"/>
        <v>1.5462082723972723</v>
      </c>
      <c r="Q92" s="914">
        <f t="shared" ca="1" si="33"/>
        <v>2.2753762806535247E-3</v>
      </c>
      <c r="R92" s="914">
        <f t="shared" ca="1" si="33"/>
        <v>1.5940815007859952</v>
      </c>
      <c r="S92" s="914">
        <f t="shared" ca="1" si="32"/>
        <v>0.86498191297937477</v>
      </c>
      <c r="T92" s="914">
        <f t="shared" ca="1" si="33"/>
        <v>0</v>
      </c>
      <c r="U92" s="914">
        <f t="shared" ca="1" si="33"/>
        <v>0</v>
      </c>
      <c r="V92" s="1" t="str">
        <f t="shared" si="28"/>
        <v>ASR_CMS_19</v>
      </c>
      <c r="W92" s="913">
        <f t="shared" si="29"/>
        <v>45406</v>
      </c>
      <c r="X92" s="1" t="str">
        <f t="shared" si="30"/>
        <v>Unaudited</v>
      </c>
    </row>
    <row r="93" spans="1:24" x14ac:dyDescent="0.25">
      <c r="A93" s="1" t="s">
        <v>421</v>
      </c>
      <c r="B93" s="1" t="str">
        <f t="shared" si="23"/>
        <v>DEF</v>
      </c>
      <c r="C93" s="1" t="str">
        <f t="shared" si="24"/>
        <v>Default</v>
      </c>
      <c r="D93" s="912">
        <f t="shared" si="25"/>
        <v>1900</v>
      </c>
      <c r="E93" s="913">
        <f t="shared" si="26"/>
        <v>1</v>
      </c>
      <c r="F93" s="966">
        <f t="shared" si="27"/>
        <v>182</v>
      </c>
      <c r="G93" s="912" t="s">
        <v>1030</v>
      </c>
      <c r="H93" s="912" t="s">
        <v>1031</v>
      </c>
      <c r="I93" s="912" t="s">
        <v>386</v>
      </c>
      <c r="J93" s="914">
        <f t="shared" ca="1" si="33"/>
        <v>0.84857648823345722</v>
      </c>
      <c r="K93" s="914">
        <f t="shared" ca="1" si="33"/>
        <v>0.55512302702363459</v>
      </c>
      <c r="L93" s="914">
        <f t="shared" ca="1" si="33"/>
        <v>0.43806306155218327</v>
      </c>
      <c r="M93" s="914">
        <f t="shared" ca="1" si="33"/>
        <v>1.1895971236961309</v>
      </c>
      <c r="N93" s="914">
        <f t="shared" ca="1" si="33"/>
        <v>1.3256201625765371</v>
      </c>
      <c r="O93" s="914">
        <f t="shared" ca="1" si="33"/>
        <v>0.42639746047491867</v>
      </c>
      <c r="P93" s="914">
        <f t="shared" ca="1" si="33"/>
        <v>1.3427390945362188</v>
      </c>
      <c r="Q93" s="914">
        <f t="shared" ca="1" si="33"/>
        <v>2.2538517263260035E-3</v>
      </c>
      <c r="R93" s="914">
        <f t="shared" ca="1" si="33"/>
        <v>2.2900116582505872</v>
      </c>
      <c r="S93" s="914">
        <f t="shared" ca="1" si="32"/>
        <v>0.86759336664788189</v>
      </c>
      <c r="T93" s="914">
        <f t="shared" ca="1" si="33"/>
        <v>0</v>
      </c>
      <c r="U93" s="914">
        <f t="shared" ca="1" si="33"/>
        <v>0</v>
      </c>
      <c r="V93" s="1" t="str">
        <f t="shared" si="28"/>
        <v>ASR_CMS_19</v>
      </c>
      <c r="W93" s="913">
        <f t="shared" si="29"/>
        <v>45406</v>
      </c>
      <c r="X93" s="1" t="str">
        <f t="shared" si="30"/>
        <v>Unaudited</v>
      </c>
    </row>
    <row r="94" spans="1:24" x14ac:dyDescent="0.25">
      <c r="A94" s="1" t="s">
        <v>421</v>
      </c>
      <c r="B94" s="1" t="str">
        <f t="shared" si="23"/>
        <v>DEF</v>
      </c>
      <c r="C94" s="1" t="str">
        <f t="shared" si="24"/>
        <v>Default</v>
      </c>
      <c r="D94" s="912">
        <f t="shared" si="25"/>
        <v>1900</v>
      </c>
      <c r="E94" s="913">
        <f t="shared" si="26"/>
        <v>1</v>
      </c>
      <c r="F94" s="966">
        <f t="shared" si="27"/>
        <v>274</v>
      </c>
      <c r="G94" s="912" t="s">
        <v>1030</v>
      </c>
      <c r="H94" s="912" t="s">
        <v>1031</v>
      </c>
      <c r="I94" s="912" t="s">
        <v>386</v>
      </c>
      <c r="J94" s="914">
        <f t="shared" ca="1" si="33"/>
        <v>0.8439152963933032</v>
      </c>
      <c r="K94" s="914">
        <f t="shared" ca="1" si="33"/>
        <v>0.57934452896651834</v>
      </c>
      <c r="L94" s="914">
        <f t="shared" ca="1" si="33"/>
        <v>0.48182536636731577</v>
      </c>
      <c r="M94" s="914">
        <f t="shared" ca="1" si="33"/>
        <v>1.1679930001715928</v>
      </c>
      <c r="N94" s="914">
        <f t="shared" ca="1" si="33"/>
        <v>1.1543296049415646</v>
      </c>
      <c r="O94" s="914">
        <f t="shared" ca="1" si="33"/>
        <v>0.53123582061003427</v>
      </c>
      <c r="P94" s="914">
        <f t="shared" ca="1" si="33"/>
        <v>1.4732611972704881</v>
      </c>
      <c r="Q94" s="914">
        <f t="shared" ca="1" si="33"/>
        <v>3.9830390401644704E-2</v>
      </c>
      <c r="R94" s="914">
        <f t="shared" ca="1" si="33"/>
        <v>1.8166770470266689</v>
      </c>
      <c r="S94" s="914">
        <f t="shared" ca="1" si="32"/>
        <v>0.82552602609045511</v>
      </c>
      <c r="T94" s="914">
        <f t="shared" ca="1" si="33"/>
        <v>0</v>
      </c>
      <c r="U94" s="914">
        <f t="shared" ca="1" si="33"/>
        <v>0</v>
      </c>
      <c r="V94" s="1" t="str">
        <f t="shared" si="28"/>
        <v>ASR_CMS_19</v>
      </c>
      <c r="W94" s="913">
        <f t="shared" si="29"/>
        <v>45406</v>
      </c>
      <c r="X94" s="1" t="str">
        <f t="shared" si="30"/>
        <v>Unaudited</v>
      </c>
    </row>
    <row r="95" spans="1:24" x14ac:dyDescent="0.25">
      <c r="A95" s="1" t="s">
        <v>421</v>
      </c>
      <c r="B95" s="1" t="str">
        <f t="shared" si="23"/>
        <v>DEF</v>
      </c>
      <c r="C95" s="1" t="str">
        <f t="shared" si="24"/>
        <v>Default</v>
      </c>
      <c r="D95" s="912">
        <f t="shared" si="25"/>
        <v>1900</v>
      </c>
      <c r="E95" s="913">
        <f t="shared" si="26"/>
        <v>1</v>
      </c>
      <c r="F95" s="966">
        <f t="shared" si="27"/>
        <v>366</v>
      </c>
      <c r="G95" s="912" t="s">
        <v>1030</v>
      </c>
      <c r="H95" s="912" t="s">
        <v>1031</v>
      </c>
      <c r="I95" s="912" t="s">
        <v>386</v>
      </c>
      <c r="J95" s="914">
        <f t="shared" ca="1" si="33"/>
        <v>0.92964887175566002</v>
      </c>
      <c r="K95" s="914">
        <f t="shared" ca="1" si="33"/>
        <v>0.62232130545675324</v>
      </c>
      <c r="L95" s="914">
        <f t="shared" ca="1" si="33"/>
        <v>0.93981008109233177</v>
      </c>
      <c r="M95" s="914">
        <f t="shared" ca="1" si="33"/>
        <v>1.1279742083688138</v>
      </c>
      <c r="N95" s="914">
        <f t="shared" ca="1" si="33"/>
        <v>1.2068972546631471</v>
      </c>
      <c r="O95" s="914">
        <f t="shared" ca="1" si="33"/>
        <v>1.9689816690261792</v>
      </c>
      <c r="P95" s="914">
        <f t="shared" ca="1" si="33"/>
        <v>1.5088146502495223</v>
      </c>
      <c r="Q95" s="914">
        <f t="shared" ca="1" si="33"/>
        <v>8.2203159558334928E-3</v>
      </c>
      <c r="R95" s="914">
        <f t="shared" ca="1" si="33"/>
        <v>1.926159243600029</v>
      </c>
      <c r="S95" s="914">
        <f t="shared" ca="1" si="32"/>
        <v>0.97818415681355619</v>
      </c>
      <c r="T95" s="914">
        <f t="shared" ca="1" si="33"/>
        <v>0</v>
      </c>
      <c r="U95" s="914">
        <f t="shared" ca="1" si="33"/>
        <v>0</v>
      </c>
      <c r="V95" s="1" t="str">
        <f t="shared" si="28"/>
        <v>ASR_CMS_19</v>
      </c>
      <c r="W95" s="913">
        <f t="shared" si="29"/>
        <v>45406</v>
      </c>
      <c r="X95" s="1" t="str">
        <f t="shared" si="30"/>
        <v>Unaudited</v>
      </c>
    </row>
    <row r="96" spans="1:24" x14ac:dyDescent="0.25">
      <c r="A96" s="1" t="s">
        <v>421</v>
      </c>
      <c r="B96" s="1" t="str">
        <f t="shared" si="23"/>
        <v>DEF</v>
      </c>
      <c r="C96" s="1" t="str">
        <f t="shared" si="24"/>
        <v>Default</v>
      </c>
      <c r="D96" s="912">
        <f t="shared" si="25"/>
        <v>1900</v>
      </c>
      <c r="E96" s="913">
        <f t="shared" si="26"/>
        <v>1</v>
      </c>
      <c r="F96" s="966">
        <f t="shared" si="27"/>
        <v>1</v>
      </c>
      <c r="G96" s="912" t="s">
        <v>1030</v>
      </c>
      <c r="H96" s="912" t="s">
        <v>1032</v>
      </c>
      <c r="I96" s="912" t="s">
        <v>386</v>
      </c>
      <c r="J96" s="914">
        <f t="shared" ca="1" si="33"/>
        <v>0.86503537801526498</v>
      </c>
      <c r="K96" s="914">
        <f t="shared" ca="1" si="33"/>
        <v>0.58046448749224278</v>
      </c>
      <c r="L96" s="914">
        <f t="shared" ca="1" si="33"/>
        <v>0.56435801145220976</v>
      </c>
      <c r="M96" s="914">
        <f t="shared" ca="1" si="33"/>
        <v>1.1769171822112676</v>
      </c>
      <c r="N96" s="914">
        <f t="shared" ca="1" si="33"/>
        <v>1.2455321300709434</v>
      </c>
      <c r="O96" s="914">
        <f t="shared" ca="1" si="33"/>
        <v>0.86314903815104271</v>
      </c>
      <c r="P96" s="914">
        <f t="shared" ca="1" si="33"/>
        <v>1.4684345625246964</v>
      </c>
      <c r="Q96" s="914">
        <f t="shared" ca="1" si="33"/>
        <v>1.634145343585135E-2</v>
      </c>
      <c r="R96" s="914">
        <f t="shared" ca="1" si="33"/>
        <v>1.9065110964641516</v>
      </c>
      <c r="S96" s="914">
        <f t="shared" ca="1" si="32"/>
        <v>0.88230065030516458</v>
      </c>
      <c r="T96" s="914">
        <f t="shared" ca="1" si="33"/>
        <v>0</v>
      </c>
      <c r="U96" s="914">
        <f t="shared" ca="1" si="33"/>
        <v>0</v>
      </c>
      <c r="V96" s="1" t="str">
        <f t="shared" si="28"/>
        <v>ASR_CMS_19</v>
      </c>
      <c r="W96" s="913">
        <f t="shared" si="29"/>
        <v>45406</v>
      </c>
      <c r="X96" s="1" t="str">
        <f t="shared" si="30"/>
        <v>Unaudited</v>
      </c>
    </row>
    <row r="97" spans="1:24" x14ac:dyDescent="0.25">
      <c r="A97" s="1" t="s">
        <v>421</v>
      </c>
      <c r="B97" s="1" t="str">
        <f t="shared" si="23"/>
        <v>DEF</v>
      </c>
      <c r="C97" s="1" t="str">
        <f t="shared" si="24"/>
        <v>Default</v>
      </c>
      <c r="D97" s="912">
        <f t="shared" si="25"/>
        <v>1900</v>
      </c>
      <c r="E97" s="913">
        <f t="shared" si="26"/>
        <v>1</v>
      </c>
      <c r="F97" s="966">
        <f t="shared" si="27"/>
        <v>91</v>
      </c>
      <c r="G97" s="912" t="s">
        <v>1033</v>
      </c>
      <c r="H97" s="912" t="s">
        <v>1031</v>
      </c>
      <c r="I97" s="912" t="s">
        <v>386</v>
      </c>
      <c r="J97" s="914">
        <f t="shared" ca="1" si="33"/>
        <v>7.5198320113483486E-2</v>
      </c>
      <c r="K97" s="914">
        <f t="shared" ca="1" si="33"/>
        <v>9.7616545401010557E-3</v>
      </c>
      <c r="L97" s="914">
        <f t="shared" ca="1" si="33"/>
        <v>1.4833099510027048</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ASR_CMS_19</v>
      </c>
      <c r="W97" s="913">
        <f t="shared" si="29"/>
        <v>45406</v>
      </c>
      <c r="X97" s="1" t="str">
        <f t="shared" si="30"/>
        <v>Unaudited</v>
      </c>
    </row>
    <row r="98" spans="1:24" x14ac:dyDescent="0.25">
      <c r="A98" s="1" t="s">
        <v>421</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33"/>
        <v>7.4547545944151541E-2</v>
      </c>
      <c r="K98" s="914">
        <f t="shared" ca="1" si="33"/>
        <v>1.0053181167270829E-2</v>
      </c>
      <c r="L98" s="914">
        <f t="shared" ca="1" si="33"/>
        <v>1.5034968286583701</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ASR_CMS_19</v>
      </c>
      <c r="W98" s="913">
        <f t="shared" ref="W98:W129" si="40">file_date</f>
        <v>45406</v>
      </c>
      <c r="X98" s="1" t="str">
        <f t="shared" ref="X98:X129" si="41">status</f>
        <v>Unaudited</v>
      </c>
    </row>
    <row r="99" spans="1:24" x14ac:dyDescent="0.25">
      <c r="A99" s="1" t="s">
        <v>421</v>
      </c>
      <c r="B99" s="1" t="str">
        <f t="shared" si="34"/>
        <v>DEF</v>
      </c>
      <c r="C99" s="1" t="str">
        <f t="shared" si="35"/>
        <v>Default</v>
      </c>
      <c r="D99" s="912">
        <f t="shared" si="36"/>
        <v>1900</v>
      </c>
      <c r="E99" s="913">
        <f t="shared" si="37"/>
        <v>1</v>
      </c>
      <c r="F99" s="966">
        <f t="shared" si="38"/>
        <v>274</v>
      </c>
      <c r="G99" s="912" t="s">
        <v>1033</v>
      </c>
      <c r="H99" s="912" t="s">
        <v>1031</v>
      </c>
      <c r="I99" s="912" t="s">
        <v>386</v>
      </c>
      <c r="J99" s="914">
        <f t="shared" ca="1" si="33"/>
        <v>7.4669878271944018E-2</v>
      </c>
      <c r="K99" s="914">
        <f t="shared" ca="1" si="33"/>
        <v>1.0643702521184479E-2</v>
      </c>
      <c r="L99" s="914">
        <f t="shared" ca="1" si="33"/>
        <v>1.6008551974943108</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ASR_CMS_19</v>
      </c>
      <c r="W99" s="913">
        <f t="shared" si="40"/>
        <v>45406</v>
      </c>
      <c r="X99" s="1" t="str">
        <f t="shared" si="41"/>
        <v>Unaudited</v>
      </c>
    </row>
    <row r="100" spans="1:24" x14ac:dyDescent="0.25">
      <c r="A100" s="1" t="s">
        <v>421</v>
      </c>
      <c r="B100" s="1" t="str">
        <f t="shared" si="34"/>
        <v>DEF</v>
      </c>
      <c r="C100" s="1" t="str">
        <f t="shared" si="35"/>
        <v>Default</v>
      </c>
      <c r="D100" s="912">
        <f t="shared" si="36"/>
        <v>1900</v>
      </c>
      <c r="E100" s="913">
        <f t="shared" si="37"/>
        <v>1</v>
      </c>
      <c r="F100" s="966">
        <f t="shared" si="38"/>
        <v>366</v>
      </c>
      <c r="G100" s="912" t="s">
        <v>1033</v>
      </c>
      <c r="H100" s="912" t="s">
        <v>1031</v>
      </c>
      <c r="I100" s="912" t="s">
        <v>386</v>
      </c>
      <c r="J100" s="914">
        <f t="shared" ca="1" si="33"/>
        <v>8.0996679204747735E-2</v>
      </c>
      <c r="K100" s="914">
        <f t="shared" ca="1" si="33"/>
        <v>1.1387494855156851E-2</v>
      </c>
      <c r="L100" s="914">
        <f t="shared" ca="1" si="33"/>
        <v>1.7357340124314258</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ASR_CMS_19</v>
      </c>
      <c r="W100" s="913">
        <f t="shared" si="40"/>
        <v>45406</v>
      </c>
      <c r="X100" s="1" t="str">
        <f t="shared" si="41"/>
        <v>Unaudited</v>
      </c>
    </row>
    <row r="101" spans="1:24" x14ac:dyDescent="0.25">
      <c r="A101" s="1" t="s">
        <v>421</v>
      </c>
      <c r="B101" s="1" t="str">
        <f t="shared" si="34"/>
        <v>DEF</v>
      </c>
      <c r="C101" s="1" t="str">
        <f t="shared" si="35"/>
        <v>Default</v>
      </c>
      <c r="D101" s="912">
        <f t="shared" si="36"/>
        <v>1900</v>
      </c>
      <c r="E101" s="913">
        <f t="shared" si="37"/>
        <v>1</v>
      </c>
      <c r="F101" s="966">
        <f t="shared" si="38"/>
        <v>1</v>
      </c>
      <c r="G101" s="912" t="s">
        <v>1033</v>
      </c>
      <c r="H101" s="912" t="s">
        <v>1032</v>
      </c>
      <c r="I101" s="912" t="s">
        <v>386</v>
      </c>
      <c r="J101" s="914">
        <f t="shared" ca="1" si="33"/>
        <v>7.6156622035007629E-2</v>
      </c>
      <c r="K101" s="914">
        <f t="shared" ca="1" si="33"/>
        <v>1.0444050665197921E-2</v>
      </c>
      <c r="L101" s="914">
        <f t="shared" ca="1" si="33"/>
        <v>1.5778035286346177</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ASR_CMS_19</v>
      </c>
      <c r="W101" s="913">
        <f t="shared" si="40"/>
        <v>45406</v>
      </c>
      <c r="X101" s="1" t="str">
        <f t="shared" si="41"/>
        <v>Unaudited</v>
      </c>
    </row>
    <row r="102" spans="1:24" x14ac:dyDescent="0.25">
      <c r="A102" s="1" t="s">
        <v>421</v>
      </c>
      <c r="B102" s="1" t="str">
        <f t="shared" si="34"/>
        <v>DEF</v>
      </c>
      <c r="C102" s="1" t="str">
        <f t="shared" si="35"/>
        <v>Default</v>
      </c>
      <c r="D102" s="912">
        <f t="shared" si="36"/>
        <v>1900</v>
      </c>
      <c r="E102" s="913">
        <f t="shared" si="37"/>
        <v>1</v>
      </c>
      <c r="F102" s="966">
        <f t="shared" si="38"/>
        <v>91</v>
      </c>
      <c r="G102" s="912" t="s">
        <v>1034</v>
      </c>
      <c r="H102" s="912" t="s">
        <v>1031</v>
      </c>
      <c r="I102" s="912" t="s">
        <v>386</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5.981309079355749E-2</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ASR_CMS_19</v>
      </c>
      <c r="W102" s="913">
        <f t="shared" si="40"/>
        <v>45406</v>
      </c>
      <c r="X102" s="1" t="str">
        <f t="shared" si="41"/>
        <v>Unaudited</v>
      </c>
    </row>
    <row r="103" spans="1:24" x14ac:dyDescent="0.25">
      <c r="A103" s="1" t="s">
        <v>421</v>
      </c>
      <c r="B103" s="1" t="str">
        <f t="shared" si="34"/>
        <v>DEF</v>
      </c>
      <c r="C103" s="1" t="str">
        <f t="shared" si="35"/>
        <v>Default</v>
      </c>
      <c r="D103" s="912">
        <f t="shared" si="36"/>
        <v>1900</v>
      </c>
      <c r="E103" s="913">
        <f t="shared" si="37"/>
        <v>1</v>
      </c>
      <c r="F103" s="966">
        <f t="shared" si="38"/>
        <v>182</v>
      </c>
      <c r="G103" s="912" t="s">
        <v>1034</v>
      </c>
      <c r="H103" s="912" t="s">
        <v>1031</v>
      </c>
      <c r="I103" s="912" t="s">
        <v>386</v>
      </c>
      <c r="J103" s="914">
        <f t="shared" ca="1" si="42"/>
        <v>7.1220978816944169E-2</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ASR_CMS_19</v>
      </c>
      <c r="W103" s="913">
        <f t="shared" si="40"/>
        <v>45406</v>
      </c>
      <c r="X103" s="1" t="str">
        <f t="shared" si="41"/>
        <v>Unaudited</v>
      </c>
    </row>
    <row r="104" spans="1:24" x14ac:dyDescent="0.25">
      <c r="A104" s="1" t="s">
        <v>421</v>
      </c>
      <c r="B104" s="1" t="str">
        <f t="shared" si="34"/>
        <v>DEF</v>
      </c>
      <c r="C104" s="1" t="str">
        <f t="shared" si="35"/>
        <v>Default</v>
      </c>
      <c r="D104" s="912">
        <f t="shared" si="36"/>
        <v>1900</v>
      </c>
      <c r="E104" s="913">
        <f t="shared" si="37"/>
        <v>1</v>
      </c>
      <c r="F104" s="966">
        <f t="shared" si="38"/>
        <v>274</v>
      </c>
      <c r="G104" s="912" t="s">
        <v>1034</v>
      </c>
      <c r="H104" s="912" t="s">
        <v>1031</v>
      </c>
      <c r="I104" s="912" t="s">
        <v>386</v>
      </c>
      <c r="J104" s="914">
        <f t="shared" ca="1" si="42"/>
        <v>7.5222526978020912E-2</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ASR_CMS_19</v>
      </c>
      <c r="W104" s="913">
        <f t="shared" si="40"/>
        <v>45406</v>
      </c>
      <c r="X104" s="1" t="str">
        <f t="shared" si="41"/>
        <v>Unaudited</v>
      </c>
    </row>
    <row r="105" spans="1:24" x14ac:dyDescent="0.25">
      <c r="A105" s="1" t="s">
        <v>421</v>
      </c>
      <c r="B105" s="1" t="str">
        <f t="shared" si="34"/>
        <v>DEF</v>
      </c>
      <c r="C105" s="1" t="str">
        <f t="shared" si="35"/>
        <v>Default</v>
      </c>
      <c r="D105" s="912">
        <f t="shared" si="36"/>
        <v>1900</v>
      </c>
      <c r="E105" s="913">
        <f t="shared" si="37"/>
        <v>1</v>
      </c>
      <c r="F105" s="966">
        <f t="shared" si="38"/>
        <v>366</v>
      </c>
      <c r="G105" s="912" t="s">
        <v>1034</v>
      </c>
      <c r="H105" s="912" t="s">
        <v>1031</v>
      </c>
      <c r="I105" s="912" t="s">
        <v>386</v>
      </c>
      <c r="J105" s="914">
        <f t="shared" ca="1" si="42"/>
        <v>-1.6820949342163792E-2</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ASR_CMS_19</v>
      </c>
      <c r="W105" s="913">
        <f t="shared" si="40"/>
        <v>45406</v>
      </c>
      <c r="X105" s="1" t="str">
        <f t="shared" si="41"/>
        <v>Unaudited</v>
      </c>
    </row>
    <row r="106" spans="1:24" x14ac:dyDescent="0.25">
      <c r="A106" s="1" t="s">
        <v>421</v>
      </c>
      <c r="B106" s="1" t="str">
        <f t="shared" si="34"/>
        <v>DEF</v>
      </c>
      <c r="C106" s="1" t="str">
        <f t="shared" si="35"/>
        <v>Default</v>
      </c>
      <c r="D106" s="912">
        <f t="shared" si="36"/>
        <v>1900</v>
      </c>
      <c r="E106" s="913">
        <f t="shared" si="37"/>
        <v>1</v>
      </c>
      <c r="F106" s="966">
        <f t="shared" si="38"/>
        <v>1</v>
      </c>
      <c r="G106" s="912" t="s">
        <v>1034</v>
      </c>
      <c r="H106" s="912" t="s">
        <v>1032</v>
      </c>
      <c r="I106" s="912" t="s">
        <v>386</v>
      </c>
      <c r="J106" s="914">
        <f t="shared" ca="1" si="42"/>
        <v>5.2936917244019777E-2</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ASR_CMS_19</v>
      </c>
      <c r="W106" s="913">
        <f t="shared" si="40"/>
        <v>45406</v>
      </c>
      <c r="X106" s="1" t="str">
        <f t="shared" si="41"/>
        <v>Unaudited</v>
      </c>
    </row>
    <row r="107" spans="1:24" x14ac:dyDescent="0.25">
      <c r="A107" s="1" t="s">
        <v>421</v>
      </c>
      <c r="B107" s="1" t="str">
        <f t="shared" si="34"/>
        <v>DEF</v>
      </c>
      <c r="C107" s="1" t="str">
        <f t="shared" si="35"/>
        <v>Default</v>
      </c>
      <c r="D107" s="912">
        <f t="shared" si="36"/>
        <v>1900</v>
      </c>
      <c r="E107" s="913">
        <f t="shared" si="37"/>
        <v>1</v>
      </c>
      <c r="F107" s="966">
        <f t="shared" si="38"/>
        <v>91</v>
      </c>
      <c r="G107" s="912" t="s">
        <v>1030</v>
      </c>
      <c r="H107" s="912" t="s">
        <v>1031</v>
      </c>
      <c r="I107" s="912" t="s">
        <v>387</v>
      </c>
      <c r="J107" s="914">
        <f t="shared" ca="1" si="42"/>
        <v>0.94836271475617706</v>
      </c>
      <c r="K107" s="914">
        <f t="shared" ca="1" si="42"/>
        <v>0.62250413505039703</v>
      </c>
      <c r="L107" s="914">
        <f t="shared" ca="1" si="42"/>
        <v>0.48635150678732941</v>
      </c>
      <c r="M107" s="914">
        <f t="shared" ca="1" si="42"/>
        <v>1.3891822880109965</v>
      </c>
      <c r="N107" s="914">
        <f t="shared" ca="1" si="42"/>
        <v>1.2405090550379165</v>
      </c>
      <c r="O107" s="914">
        <f t="shared" ca="1" si="42"/>
        <v>0.62386731041274368</v>
      </c>
      <c r="P107" s="914">
        <f t="shared" ca="1" si="42"/>
        <v>1.5008247486569748</v>
      </c>
      <c r="Q107" s="914">
        <f t="shared" ca="1" si="42"/>
        <v>0</v>
      </c>
      <c r="R107" s="914">
        <f t="shared" ca="1" si="42"/>
        <v>1.796392132527959</v>
      </c>
      <c r="S107" s="914">
        <f t="shared" ca="1" si="33"/>
        <v>1.0302113243431461</v>
      </c>
      <c r="T107" s="914">
        <f t="shared" ca="1" si="42"/>
        <v>0</v>
      </c>
      <c r="U107" s="914">
        <f t="shared" ca="1" si="42"/>
        <v>0</v>
      </c>
      <c r="V107" s="1" t="str">
        <f t="shared" si="39"/>
        <v>ASR_CMS_19</v>
      </c>
      <c r="W107" s="913">
        <f t="shared" si="40"/>
        <v>45406</v>
      </c>
      <c r="X107" s="1" t="str">
        <f t="shared" si="41"/>
        <v>Unaudited</v>
      </c>
    </row>
    <row r="108" spans="1:24" x14ac:dyDescent="0.25">
      <c r="A108" s="1" t="s">
        <v>421</v>
      </c>
      <c r="B108" s="1" t="str">
        <f t="shared" si="34"/>
        <v>DEF</v>
      </c>
      <c r="C108" s="1" t="str">
        <f t="shared" si="35"/>
        <v>Default</v>
      </c>
      <c r="D108" s="912">
        <f t="shared" si="36"/>
        <v>1900</v>
      </c>
      <c r="E108" s="913">
        <f t="shared" si="37"/>
        <v>1</v>
      </c>
      <c r="F108" s="966">
        <f t="shared" si="38"/>
        <v>182</v>
      </c>
      <c r="G108" s="912" t="s">
        <v>1030</v>
      </c>
      <c r="H108" s="912" t="s">
        <v>1031</v>
      </c>
      <c r="I108" s="912" t="s">
        <v>387</v>
      </c>
      <c r="J108" s="914">
        <f t="shared" ca="1" si="42"/>
        <v>0.94105733334881247</v>
      </c>
      <c r="K108" s="914">
        <f t="shared" ca="1" si="42"/>
        <v>0.60879450619496855</v>
      </c>
      <c r="L108" s="914">
        <f t="shared" ca="1" si="42"/>
        <v>0.57184899105187148</v>
      </c>
      <c r="M108" s="914">
        <f t="shared" ca="1" si="42"/>
        <v>1.4028860312023428</v>
      </c>
      <c r="N108" s="914">
        <f t="shared" ca="1" si="42"/>
        <v>1.2070950972053833</v>
      </c>
      <c r="O108" s="914">
        <f t="shared" ca="1" si="42"/>
        <v>0.26153926199791416</v>
      </c>
      <c r="P108" s="914">
        <f t="shared" ca="1" si="42"/>
        <v>1.3958421155073857</v>
      </c>
      <c r="Q108" s="914">
        <f t="shared" ca="1" si="42"/>
        <v>0</v>
      </c>
      <c r="R108" s="914">
        <f t="shared" ca="1" si="42"/>
        <v>2.0246162131965266</v>
      </c>
      <c r="S108" s="914">
        <f t="shared" ca="1" si="42"/>
        <v>0.98906533067277036</v>
      </c>
      <c r="T108" s="914">
        <f t="shared" ca="1" si="42"/>
        <v>0</v>
      </c>
      <c r="U108" s="914">
        <f t="shared" ca="1" si="42"/>
        <v>0</v>
      </c>
      <c r="V108" s="1" t="str">
        <f t="shared" si="39"/>
        <v>ASR_CMS_19</v>
      </c>
      <c r="W108" s="913">
        <f t="shared" si="40"/>
        <v>45406</v>
      </c>
      <c r="X108" s="1" t="str">
        <f t="shared" si="41"/>
        <v>Unaudited</v>
      </c>
    </row>
    <row r="109" spans="1:24" x14ac:dyDescent="0.25">
      <c r="A109" s="1" t="s">
        <v>421</v>
      </c>
      <c r="B109" s="1" t="str">
        <f t="shared" si="34"/>
        <v>DEF</v>
      </c>
      <c r="C109" s="1" t="str">
        <f t="shared" si="35"/>
        <v>Default</v>
      </c>
      <c r="D109" s="912">
        <f t="shared" si="36"/>
        <v>1900</v>
      </c>
      <c r="E109" s="913">
        <f t="shared" si="37"/>
        <v>1</v>
      </c>
      <c r="F109" s="966">
        <f t="shared" si="38"/>
        <v>274</v>
      </c>
      <c r="G109" s="912" t="s">
        <v>1030</v>
      </c>
      <c r="H109" s="912" t="s">
        <v>1031</v>
      </c>
      <c r="I109" s="912" t="s">
        <v>387</v>
      </c>
      <c r="J109" s="914">
        <f t="shared" ca="1" si="42"/>
        <v>1.0299417642650575</v>
      </c>
      <c r="K109" s="914">
        <f t="shared" ca="1" si="42"/>
        <v>0.59681253603634365</v>
      </c>
      <c r="L109" s="914">
        <f t="shared" ca="1" si="42"/>
        <v>0.56995959355263648</v>
      </c>
      <c r="M109" s="914">
        <f t="shared" ca="1" si="42"/>
        <v>1.5952397677868901</v>
      </c>
      <c r="N109" s="914">
        <f t="shared" ca="1" si="42"/>
        <v>1.2582707780100779</v>
      </c>
      <c r="O109" s="914">
        <f t="shared" ca="1" si="42"/>
        <v>1.0434031363310639</v>
      </c>
      <c r="P109" s="914">
        <f t="shared" ca="1" si="42"/>
        <v>1.4603335009239777</v>
      </c>
      <c r="Q109" s="914">
        <f t="shared" ca="1" si="42"/>
        <v>0</v>
      </c>
      <c r="R109" s="914">
        <f t="shared" ca="1" si="42"/>
        <v>1.6681651084783333</v>
      </c>
      <c r="S109" s="914">
        <f t="shared" ca="1" si="42"/>
        <v>1.1075003262183605</v>
      </c>
      <c r="T109" s="914">
        <f t="shared" ca="1" si="42"/>
        <v>0</v>
      </c>
      <c r="U109" s="914">
        <f t="shared" ca="1" si="42"/>
        <v>0</v>
      </c>
      <c r="V109" s="1" t="str">
        <f t="shared" si="39"/>
        <v>ASR_CMS_19</v>
      </c>
      <c r="W109" s="913">
        <f t="shared" si="40"/>
        <v>45406</v>
      </c>
      <c r="X109" s="1" t="str">
        <f t="shared" si="41"/>
        <v>Unaudited</v>
      </c>
    </row>
    <row r="110" spans="1:24" x14ac:dyDescent="0.25">
      <c r="A110" s="1" t="s">
        <v>421</v>
      </c>
      <c r="B110" s="1" t="str">
        <f t="shared" si="34"/>
        <v>DEF</v>
      </c>
      <c r="C110" s="1" t="str">
        <f t="shared" si="35"/>
        <v>Default</v>
      </c>
      <c r="D110" s="912">
        <f t="shared" si="36"/>
        <v>1900</v>
      </c>
      <c r="E110" s="913">
        <f t="shared" si="37"/>
        <v>1</v>
      </c>
      <c r="F110" s="966">
        <f t="shared" si="38"/>
        <v>366</v>
      </c>
      <c r="G110" s="912" t="s">
        <v>1030</v>
      </c>
      <c r="H110" s="912" t="s">
        <v>1031</v>
      </c>
      <c r="I110" s="912" t="s">
        <v>387</v>
      </c>
      <c r="J110" s="914">
        <f t="shared" ca="1" si="42"/>
        <v>0.88043752032848599</v>
      </c>
      <c r="K110" s="914">
        <f t="shared" ca="1" si="42"/>
        <v>0.57365917440133618</v>
      </c>
      <c r="L110" s="914">
        <f t="shared" ca="1" si="42"/>
        <v>0.54365831988037694</v>
      </c>
      <c r="M110" s="914">
        <f t="shared" ca="1" si="42"/>
        <v>1.132107022019367</v>
      </c>
      <c r="N110" s="914">
        <f t="shared" ca="1" si="42"/>
        <v>0.97607501252784368</v>
      </c>
      <c r="O110" s="914">
        <f t="shared" ca="1" si="42"/>
        <v>0.75411842189039513</v>
      </c>
      <c r="P110" s="914">
        <f t="shared" ca="1" si="42"/>
        <v>1.19860313458654</v>
      </c>
      <c r="Q110" s="914">
        <f t="shared" ca="1" si="42"/>
        <v>0</v>
      </c>
      <c r="R110" s="914">
        <f t="shared" ca="1" si="42"/>
        <v>2.0395992845562185</v>
      </c>
      <c r="S110" s="914">
        <f t="shared" ca="1" si="42"/>
        <v>1.0308970875816272</v>
      </c>
      <c r="T110" s="914">
        <f t="shared" ca="1" si="42"/>
        <v>0</v>
      </c>
      <c r="U110" s="914">
        <f t="shared" ca="1" si="42"/>
        <v>0</v>
      </c>
      <c r="V110" s="1" t="str">
        <f t="shared" si="39"/>
        <v>ASR_CMS_19</v>
      </c>
      <c r="W110" s="913">
        <f t="shared" si="40"/>
        <v>45406</v>
      </c>
      <c r="X110" s="1" t="str">
        <f t="shared" si="41"/>
        <v>Unaudited</v>
      </c>
    </row>
    <row r="111" spans="1:24" x14ac:dyDescent="0.25">
      <c r="A111" s="1" t="s">
        <v>421</v>
      </c>
      <c r="B111" s="1" t="str">
        <f t="shared" si="34"/>
        <v>DEF</v>
      </c>
      <c r="C111" s="1" t="str">
        <f t="shared" si="35"/>
        <v>Default</v>
      </c>
      <c r="D111" s="912">
        <f t="shared" si="36"/>
        <v>1900</v>
      </c>
      <c r="E111" s="913">
        <f t="shared" si="37"/>
        <v>1</v>
      </c>
      <c r="F111" s="966">
        <f t="shared" si="38"/>
        <v>1</v>
      </c>
      <c r="G111" s="912" t="s">
        <v>1030</v>
      </c>
      <c r="H111" s="912" t="s">
        <v>1032</v>
      </c>
      <c r="I111" s="912" t="s">
        <v>387</v>
      </c>
      <c r="J111" s="914">
        <f t="shared" ca="1" si="42"/>
        <v>0.93247770062754087</v>
      </c>
      <c r="K111" s="914">
        <f t="shared" ca="1" si="42"/>
        <v>0.60026633477526992</v>
      </c>
      <c r="L111" s="914">
        <f t="shared" ca="1" si="42"/>
        <v>0.54205993824229748</v>
      </c>
      <c r="M111" s="914">
        <f t="shared" ca="1" si="42"/>
        <v>1.3669445780677385</v>
      </c>
      <c r="N111" s="914">
        <f t="shared" ca="1" si="42"/>
        <v>1.1587572003855622</v>
      </c>
      <c r="O111" s="914">
        <f t="shared" ca="1" si="42"/>
        <v>0.65158279450260415</v>
      </c>
      <c r="P111" s="914">
        <f t="shared" ca="1" si="42"/>
        <v>1.3804511634647305</v>
      </c>
      <c r="Q111" s="914">
        <f t="shared" ca="1" si="42"/>
        <v>0</v>
      </c>
      <c r="R111" s="914">
        <f t="shared" ca="1" si="42"/>
        <v>1.8878872319130324</v>
      </c>
      <c r="S111" s="914">
        <f t="shared" ca="1" si="42"/>
        <v>1.0388962600460308</v>
      </c>
      <c r="T111" s="914">
        <f t="shared" ca="1" si="42"/>
        <v>0</v>
      </c>
      <c r="U111" s="914">
        <f t="shared" ca="1" si="42"/>
        <v>0</v>
      </c>
      <c r="V111" s="1" t="str">
        <f t="shared" si="39"/>
        <v>ASR_CMS_19</v>
      </c>
      <c r="W111" s="913">
        <f t="shared" si="40"/>
        <v>45406</v>
      </c>
      <c r="X111" s="1" t="str">
        <f t="shared" si="41"/>
        <v>Unaudited</v>
      </c>
    </row>
    <row r="112" spans="1:24" x14ac:dyDescent="0.25">
      <c r="A112" s="1" t="s">
        <v>421</v>
      </c>
      <c r="B112" s="1" t="str">
        <f t="shared" si="34"/>
        <v>DEF</v>
      </c>
      <c r="C112" s="1" t="str">
        <f t="shared" si="35"/>
        <v>Default</v>
      </c>
      <c r="D112" s="912">
        <f t="shared" si="36"/>
        <v>1900</v>
      </c>
      <c r="E112" s="913">
        <f t="shared" si="37"/>
        <v>1</v>
      </c>
      <c r="F112" s="966">
        <f t="shared" si="38"/>
        <v>91</v>
      </c>
      <c r="G112" s="912" t="s">
        <v>1033</v>
      </c>
      <c r="H112" s="912" t="s">
        <v>1031</v>
      </c>
      <c r="I112" s="912" t="s">
        <v>387</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7.6654967754159739E-2</v>
      </c>
      <c r="K112" s="914">
        <f t="shared" ca="1" si="43"/>
        <v>9.2131395105544238E-3</v>
      </c>
      <c r="L112" s="914">
        <f t="shared" ca="1" si="43"/>
        <v>1.2119284976704636</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ASR_CMS_19</v>
      </c>
      <c r="W112" s="913">
        <f t="shared" si="40"/>
        <v>45406</v>
      </c>
      <c r="X112" s="1" t="str">
        <f t="shared" si="41"/>
        <v>Unaudited</v>
      </c>
    </row>
    <row r="113" spans="1:24" x14ac:dyDescent="0.25">
      <c r="A113" s="1" t="s">
        <v>421</v>
      </c>
      <c r="B113" s="1" t="str">
        <f t="shared" si="34"/>
        <v>DEF</v>
      </c>
      <c r="C113" s="1" t="str">
        <f t="shared" si="35"/>
        <v>Default</v>
      </c>
      <c r="D113" s="912">
        <f t="shared" si="36"/>
        <v>1900</v>
      </c>
      <c r="E113" s="913">
        <f t="shared" si="37"/>
        <v>1</v>
      </c>
      <c r="F113" s="966">
        <f t="shared" si="38"/>
        <v>182</v>
      </c>
      <c r="G113" s="912" t="s">
        <v>1033</v>
      </c>
      <c r="H113" s="912" t="s">
        <v>1031</v>
      </c>
      <c r="I113" s="912" t="s">
        <v>387</v>
      </c>
      <c r="J113" s="914">
        <f t="shared" ca="1" si="43"/>
        <v>7.7135465105766784E-2</v>
      </c>
      <c r="K113" s="914">
        <f t="shared" ca="1" si="43"/>
        <v>9.4313119599124078E-3</v>
      </c>
      <c r="L113" s="914">
        <f t="shared" ca="1" si="43"/>
        <v>1.259788529721604</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ASR_CMS_19</v>
      </c>
      <c r="W113" s="913">
        <f t="shared" si="40"/>
        <v>45406</v>
      </c>
      <c r="X113" s="1" t="str">
        <f t="shared" si="41"/>
        <v>Unaudited</v>
      </c>
    </row>
    <row r="114" spans="1:24" x14ac:dyDescent="0.25">
      <c r="A114" s="1" t="s">
        <v>421</v>
      </c>
      <c r="B114" s="1" t="str">
        <f t="shared" si="34"/>
        <v>DEF</v>
      </c>
      <c r="C114" s="1" t="str">
        <f t="shared" si="35"/>
        <v>Default</v>
      </c>
      <c r="D114" s="912">
        <f t="shared" si="36"/>
        <v>1900</v>
      </c>
      <c r="E114" s="913">
        <f t="shared" si="37"/>
        <v>1</v>
      </c>
      <c r="F114" s="966">
        <f t="shared" si="38"/>
        <v>274</v>
      </c>
      <c r="G114" s="912" t="s">
        <v>1033</v>
      </c>
      <c r="H114" s="912" t="s">
        <v>1031</v>
      </c>
      <c r="I114" s="912" t="s">
        <v>387</v>
      </c>
      <c r="J114" s="914">
        <f t="shared" ca="1" si="43"/>
        <v>7.8739389838277593E-2</v>
      </c>
      <c r="K114" s="914">
        <f t="shared" ca="1" si="43"/>
        <v>9.9411374852082096E-3</v>
      </c>
      <c r="L114" s="914">
        <f t="shared" ca="1" si="43"/>
        <v>1.3593106967216424</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ASR_CMS_19</v>
      </c>
      <c r="W114" s="913">
        <f t="shared" si="40"/>
        <v>45406</v>
      </c>
      <c r="X114" s="1" t="str">
        <f t="shared" si="41"/>
        <v>Unaudited</v>
      </c>
    </row>
    <row r="115" spans="1:24" x14ac:dyDescent="0.25">
      <c r="A115" s="1" t="s">
        <v>421</v>
      </c>
      <c r="B115" s="1" t="str">
        <f t="shared" si="34"/>
        <v>DEF</v>
      </c>
      <c r="C115" s="1" t="str">
        <f t="shared" si="35"/>
        <v>Default</v>
      </c>
      <c r="D115" s="912">
        <f t="shared" si="36"/>
        <v>1900</v>
      </c>
      <c r="E115" s="913">
        <f t="shared" si="37"/>
        <v>1</v>
      </c>
      <c r="F115" s="966">
        <f t="shared" si="38"/>
        <v>366</v>
      </c>
      <c r="G115" s="912" t="s">
        <v>1033</v>
      </c>
      <c r="H115" s="912" t="s">
        <v>1031</v>
      </c>
      <c r="I115" s="912" t="s">
        <v>387</v>
      </c>
      <c r="J115" s="914">
        <f t="shared" ca="1" si="43"/>
        <v>7.3233003838625535E-2</v>
      </c>
      <c r="K115" s="914">
        <f t="shared" ca="1" si="43"/>
        <v>9.7480316389121757E-3</v>
      </c>
      <c r="L115" s="914">
        <f t="shared" ca="1" si="43"/>
        <v>1.3488969891667695</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ASR_CMS_19</v>
      </c>
      <c r="W115" s="913">
        <f t="shared" si="40"/>
        <v>45406</v>
      </c>
      <c r="X115" s="1" t="str">
        <f t="shared" si="41"/>
        <v>Unaudited</v>
      </c>
    </row>
    <row r="116" spans="1:24" x14ac:dyDescent="0.25">
      <c r="A116" s="1" t="s">
        <v>421</v>
      </c>
      <c r="B116" s="1" t="str">
        <f t="shared" si="34"/>
        <v>DEF</v>
      </c>
      <c r="C116" s="1" t="str">
        <f t="shared" si="35"/>
        <v>Default</v>
      </c>
      <c r="D116" s="912">
        <f t="shared" si="36"/>
        <v>1900</v>
      </c>
      <c r="E116" s="913">
        <f t="shared" si="37"/>
        <v>1</v>
      </c>
      <c r="F116" s="966">
        <f t="shared" si="38"/>
        <v>1</v>
      </c>
      <c r="G116" s="912" t="s">
        <v>1033</v>
      </c>
      <c r="H116" s="912" t="s">
        <v>1032</v>
      </c>
      <c r="I116" s="912" t="s">
        <v>387</v>
      </c>
      <c r="J116" s="914">
        <f t="shared" ca="1" si="43"/>
        <v>7.6129891727445623E-2</v>
      </c>
      <c r="K116" s="914">
        <f t="shared" ca="1" si="43"/>
        <v>9.578924976661728E-3</v>
      </c>
      <c r="L116" s="914">
        <f t="shared" ca="1" si="43"/>
        <v>1.293211150998242</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ASR_CMS_19</v>
      </c>
      <c r="W116" s="913">
        <f t="shared" si="40"/>
        <v>45406</v>
      </c>
      <c r="X116" s="1" t="str">
        <f t="shared" si="41"/>
        <v>Unaudited</v>
      </c>
    </row>
    <row r="117" spans="1:24" x14ac:dyDescent="0.25">
      <c r="A117" s="1" t="s">
        <v>421</v>
      </c>
      <c r="B117" s="1" t="str">
        <f t="shared" si="34"/>
        <v>DEF</v>
      </c>
      <c r="C117" s="1" t="str">
        <f t="shared" si="35"/>
        <v>Default</v>
      </c>
      <c r="D117" s="912">
        <f t="shared" si="36"/>
        <v>1900</v>
      </c>
      <c r="E117" s="913">
        <f t="shared" si="37"/>
        <v>1</v>
      </c>
      <c r="F117" s="966">
        <f t="shared" si="38"/>
        <v>91</v>
      </c>
      <c r="G117" s="912" t="s">
        <v>1034</v>
      </c>
      <c r="H117" s="912" t="s">
        <v>1031</v>
      </c>
      <c r="I117" s="912" t="s">
        <v>387</v>
      </c>
      <c r="J117" s="914">
        <f t="shared" ca="1" si="43"/>
        <v>-3.0996232619618633E-2</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ASR_CMS_19</v>
      </c>
      <c r="W117" s="913">
        <f t="shared" si="40"/>
        <v>45406</v>
      </c>
      <c r="X117" s="1" t="str">
        <f t="shared" si="41"/>
        <v>Unaudited</v>
      </c>
    </row>
    <row r="118" spans="1:24" x14ac:dyDescent="0.25">
      <c r="A118" s="1" t="s">
        <v>421</v>
      </c>
      <c r="B118" s="1" t="str">
        <f t="shared" si="34"/>
        <v>DEF</v>
      </c>
      <c r="C118" s="1" t="str">
        <f t="shared" si="35"/>
        <v>Default</v>
      </c>
      <c r="D118" s="912">
        <f t="shared" si="36"/>
        <v>1900</v>
      </c>
      <c r="E118" s="913">
        <f t="shared" si="37"/>
        <v>1</v>
      </c>
      <c r="F118" s="966">
        <f t="shared" si="38"/>
        <v>182</v>
      </c>
      <c r="G118" s="912" t="s">
        <v>1034</v>
      </c>
      <c r="H118" s="912" t="s">
        <v>1031</v>
      </c>
      <c r="I118" s="912" t="s">
        <v>387</v>
      </c>
      <c r="J118" s="914">
        <f t="shared" ca="1" si="43"/>
        <v>-2.4367732627113357E-2</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ASR_CMS_19</v>
      </c>
      <c r="W118" s="913">
        <f t="shared" si="40"/>
        <v>45406</v>
      </c>
      <c r="X118" s="1" t="str">
        <f t="shared" si="41"/>
        <v>Unaudited</v>
      </c>
    </row>
    <row r="119" spans="1:24" x14ac:dyDescent="0.25">
      <c r="A119" s="1" t="s">
        <v>421</v>
      </c>
      <c r="B119" s="1" t="str">
        <f t="shared" si="34"/>
        <v>DEF</v>
      </c>
      <c r="C119" s="1" t="str">
        <f t="shared" si="35"/>
        <v>Default</v>
      </c>
      <c r="D119" s="912">
        <f t="shared" si="36"/>
        <v>1900</v>
      </c>
      <c r="E119" s="913">
        <f t="shared" si="37"/>
        <v>1</v>
      </c>
      <c r="F119" s="966">
        <f t="shared" si="38"/>
        <v>274</v>
      </c>
      <c r="G119" s="912" t="s">
        <v>1034</v>
      </c>
      <c r="H119" s="912" t="s">
        <v>1031</v>
      </c>
      <c r="I119" s="912" t="s">
        <v>387</v>
      </c>
      <c r="J119" s="914">
        <f t="shared" ca="1" si="43"/>
        <v>-0.11613970264980411</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ASR_CMS_19</v>
      </c>
      <c r="W119" s="913">
        <f t="shared" si="40"/>
        <v>45406</v>
      </c>
      <c r="X119" s="1" t="str">
        <f t="shared" si="41"/>
        <v>Unaudited</v>
      </c>
    </row>
    <row r="120" spans="1:24" x14ac:dyDescent="0.25">
      <c r="A120" s="1" t="s">
        <v>421</v>
      </c>
      <c r="B120" s="1" t="str">
        <f t="shared" si="34"/>
        <v>DEF</v>
      </c>
      <c r="C120" s="1" t="str">
        <f t="shared" si="35"/>
        <v>Default</v>
      </c>
      <c r="D120" s="912">
        <f t="shared" si="36"/>
        <v>1900</v>
      </c>
      <c r="E120" s="913">
        <f t="shared" si="37"/>
        <v>1</v>
      </c>
      <c r="F120" s="966">
        <f t="shared" si="38"/>
        <v>366</v>
      </c>
      <c r="G120" s="912" t="s">
        <v>1034</v>
      </c>
      <c r="H120" s="912" t="s">
        <v>1031</v>
      </c>
      <c r="I120" s="912" t="s">
        <v>387</v>
      </c>
      <c r="J120" s="914">
        <f t="shared" ca="1" si="43"/>
        <v>4.0493182980272852E-2</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ASR_CMS_19</v>
      </c>
      <c r="W120" s="913">
        <f t="shared" si="40"/>
        <v>45406</v>
      </c>
      <c r="X120" s="1" t="str">
        <f t="shared" si="41"/>
        <v>Unaudited</v>
      </c>
    </row>
    <row r="121" spans="1:24" x14ac:dyDescent="0.25">
      <c r="A121" s="1" t="s">
        <v>421</v>
      </c>
      <c r="B121" s="1" t="str">
        <f t="shared" si="34"/>
        <v>DEF</v>
      </c>
      <c r="C121" s="1" t="str">
        <f t="shared" si="35"/>
        <v>Default</v>
      </c>
      <c r="D121" s="912">
        <f t="shared" si="36"/>
        <v>1900</v>
      </c>
      <c r="E121" s="913">
        <f t="shared" si="37"/>
        <v>1</v>
      </c>
      <c r="F121" s="966">
        <f t="shared" si="38"/>
        <v>1</v>
      </c>
      <c r="G121" s="912" t="s">
        <v>1034</v>
      </c>
      <c r="H121" s="912" t="s">
        <v>1032</v>
      </c>
      <c r="I121" s="912" t="s">
        <v>387</v>
      </c>
      <c r="J121" s="914">
        <f t="shared" ca="1" si="43"/>
        <v>-1.49304048304974E-2</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ASR_CMS_19</v>
      </c>
      <c r="W121" s="913">
        <f t="shared" si="40"/>
        <v>45406</v>
      </c>
      <c r="X121" s="1" t="str">
        <f t="shared" si="41"/>
        <v>Unaudited</v>
      </c>
    </row>
    <row r="122" spans="1:24" x14ac:dyDescent="0.25">
      <c r="A122" s="1" t="s">
        <v>421</v>
      </c>
      <c r="B122" s="1" t="str">
        <f t="shared" si="34"/>
        <v>DEF</v>
      </c>
      <c r="C122" s="1" t="str">
        <f t="shared" si="35"/>
        <v>Default</v>
      </c>
      <c r="D122" s="912">
        <f t="shared" si="36"/>
        <v>1900</v>
      </c>
      <c r="E122" s="913">
        <f t="shared" si="37"/>
        <v>1</v>
      </c>
      <c r="F122" s="966">
        <f t="shared" si="38"/>
        <v>91</v>
      </c>
      <c r="G122" s="912" t="s">
        <v>1030</v>
      </c>
      <c r="H122" s="912" t="s">
        <v>1031</v>
      </c>
      <c r="I122" s="912" t="s">
        <v>388</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0.88179303247056129</v>
      </c>
      <c r="K122" s="914">
        <f t="shared" ca="1" si="44"/>
        <v>0.53729333316959615</v>
      </c>
      <c r="L122" s="914">
        <f t="shared" ca="1" si="44"/>
        <v>0.49802920514150867</v>
      </c>
      <c r="M122" s="914">
        <f t="shared" ca="1" si="44"/>
        <v>1.3123297976666599</v>
      </c>
      <c r="N122" s="914">
        <f t="shared" ca="1" si="44"/>
        <v>0.9380966568690714</v>
      </c>
      <c r="O122" s="914">
        <f t="shared" ca="1" si="44"/>
        <v>0.1356738840985996</v>
      </c>
      <c r="P122" s="914">
        <f t="shared" ca="1" si="44"/>
        <v>1.3558358103884078</v>
      </c>
      <c r="Q122" s="914">
        <f t="shared" ca="1" si="44"/>
        <v>0</v>
      </c>
      <c r="R122" s="914">
        <f t="shared" ca="1" si="44"/>
        <v>3.1714172569548502</v>
      </c>
      <c r="S122" s="914">
        <f t="shared" ca="1" si="43"/>
        <v>1.1281000089062541</v>
      </c>
      <c r="T122" s="914">
        <f t="shared" ca="1" si="44"/>
        <v>0</v>
      </c>
      <c r="U122" s="914">
        <f t="shared" ca="1" si="44"/>
        <v>0</v>
      </c>
      <c r="V122" s="1" t="str">
        <f t="shared" si="39"/>
        <v>ASR_CMS_19</v>
      </c>
      <c r="W122" s="913">
        <f t="shared" si="40"/>
        <v>45406</v>
      </c>
      <c r="X122" s="1" t="str">
        <f t="shared" si="41"/>
        <v>Unaudited</v>
      </c>
    </row>
    <row r="123" spans="1:24" x14ac:dyDescent="0.25">
      <c r="A123" s="1" t="s">
        <v>421</v>
      </c>
      <c r="B123" s="1" t="str">
        <f t="shared" si="34"/>
        <v>DEF</v>
      </c>
      <c r="C123" s="1" t="str">
        <f t="shared" si="35"/>
        <v>Default</v>
      </c>
      <c r="D123" s="912">
        <f t="shared" si="36"/>
        <v>1900</v>
      </c>
      <c r="E123" s="913">
        <f t="shared" si="37"/>
        <v>1</v>
      </c>
      <c r="F123" s="966">
        <f t="shared" si="38"/>
        <v>182</v>
      </c>
      <c r="G123" s="912" t="s">
        <v>1030</v>
      </c>
      <c r="H123" s="912" t="s">
        <v>1031</v>
      </c>
      <c r="I123" s="912" t="s">
        <v>388</v>
      </c>
      <c r="J123" s="914">
        <f t="shared" ca="1" si="44"/>
        <v>0.90331440034437316</v>
      </c>
      <c r="K123" s="914">
        <f t="shared" ca="1" si="44"/>
        <v>0.5681860307081108</v>
      </c>
      <c r="L123" s="914">
        <f t="shared" ca="1" si="44"/>
        <v>0.58680823757470402</v>
      </c>
      <c r="M123" s="914">
        <f t="shared" ca="1" si="44"/>
        <v>1.2595641453572621</v>
      </c>
      <c r="N123" s="914">
        <f t="shared" ca="1" si="44"/>
        <v>1.2093145512161947</v>
      </c>
      <c r="O123" s="914">
        <f t="shared" ca="1" si="44"/>
        <v>8.1912997778737326E-2</v>
      </c>
      <c r="P123" s="914">
        <f t="shared" ca="1" si="44"/>
        <v>1.4408619230782522</v>
      </c>
      <c r="Q123" s="914">
        <f t="shared" ca="1" si="44"/>
        <v>0</v>
      </c>
      <c r="R123" s="914">
        <f t="shared" ca="1" si="44"/>
        <v>3.3123479854324867</v>
      </c>
      <c r="S123" s="914">
        <f t="shared" ca="1" si="43"/>
        <v>1.1173631028526991</v>
      </c>
      <c r="T123" s="914">
        <f t="shared" ca="1" si="44"/>
        <v>0</v>
      </c>
      <c r="U123" s="914">
        <f t="shared" ca="1" si="44"/>
        <v>0</v>
      </c>
      <c r="V123" s="1" t="str">
        <f t="shared" si="39"/>
        <v>ASR_CMS_19</v>
      </c>
      <c r="W123" s="913">
        <f t="shared" si="40"/>
        <v>45406</v>
      </c>
      <c r="X123" s="1" t="str">
        <f t="shared" si="41"/>
        <v>Unaudited</v>
      </c>
    </row>
    <row r="124" spans="1:24" x14ac:dyDescent="0.25">
      <c r="A124" s="1" t="s">
        <v>421</v>
      </c>
      <c r="B124" s="1" t="str">
        <f t="shared" si="34"/>
        <v>DEF</v>
      </c>
      <c r="C124" s="1" t="str">
        <f t="shared" si="35"/>
        <v>Default</v>
      </c>
      <c r="D124" s="912">
        <f t="shared" si="36"/>
        <v>1900</v>
      </c>
      <c r="E124" s="913">
        <f t="shared" si="37"/>
        <v>1</v>
      </c>
      <c r="F124" s="966">
        <f t="shared" si="38"/>
        <v>274</v>
      </c>
      <c r="G124" s="912" t="s">
        <v>1030</v>
      </c>
      <c r="H124" s="912" t="s">
        <v>1031</v>
      </c>
      <c r="I124" s="912" t="s">
        <v>388</v>
      </c>
      <c r="J124" s="914">
        <f t="shared" ca="1" si="44"/>
        <v>0.8909034239036091</v>
      </c>
      <c r="K124" s="914">
        <f t="shared" ca="1" si="44"/>
        <v>0.53159081755067394</v>
      </c>
      <c r="L124" s="914">
        <f t="shared" ca="1" si="44"/>
        <v>0.64699549993226568</v>
      </c>
      <c r="M124" s="914">
        <f t="shared" ca="1" si="44"/>
        <v>1.2415563936304503</v>
      </c>
      <c r="N124" s="914">
        <f t="shared" ca="1" si="44"/>
        <v>1.0957747441527053</v>
      </c>
      <c r="O124" s="914">
        <f t="shared" ca="1" si="44"/>
        <v>0.65364590918876497</v>
      </c>
      <c r="P124" s="914">
        <f t="shared" ca="1" si="44"/>
        <v>1.3185173224556197</v>
      </c>
      <c r="Q124" s="914">
        <f t="shared" ca="1" si="44"/>
        <v>0</v>
      </c>
      <c r="R124" s="914">
        <f t="shared" ca="1" si="44"/>
        <v>2.6091620263357149</v>
      </c>
      <c r="S124" s="914">
        <f t="shared" ca="1" si="43"/>
        <v>1.1189821243025508</v>
      </c>
      <c r="T124" s="914">
        <f t="shared" ca="1" si="44"/>
        <v>0</v>
      </c>
      <c r="U124" s="914">
        <f t="shared" ca="1" si="44"/>
        <v>0</v>
      </c>
      <c r="V124" s="1" t="str">
        <f t="shared" si="39"/>
        <v>ASR_CMS_19</v>
      </c>
      <c r="W124" s="913">
        <f t="shared" si="40"/>
        <v>45406</v>
      </c>
      <c r="X124" s="1" t="str">
        <f t="shared" si="41"/>
        <v>Unaudited</v>
      </c>
    </row>
    <row r="125" spans="1:24" x14ac:dyDescent="0.25">
      <c r="A125" s="1" t="s">
        <v>421</v>
      </c>
      <c r="B125" s="1" t="str">
        <f t="shared" si="34"/>
        <v>DEF</v>
      </c>
      <c r="C125" s="1" t="str">
        <f t="shared" si="35"/>
        <v>Default</v>
      </c>
      <c r="D125" s="912">
        <f t="shared" si="36"/>
        <v>1900</v>
      </c>
      <c r="E125" s="913">
        <f t="shared" si="37"/>
        <v>1</v>
      </c>
      <c r="F125" s="966">
        <f t="shared" si="38"/>
        <v>366</v>
      </c>
      <c r="G125" s="912" t="s">
        <v>1030</v>
      </c>
      <c r="H125" s="912" t="s">
        <v>1031</v>
      </c>
      <c r="I125" s="912" t="s">
        <v>388</v>
      </c>
      <c r="J125" s="914">
        <f t="shared" ca="1" si="44"/>
        <v>0.94617825883526807</v>
      </c>
      <c r="K125" s="914">
        <f t="shared" ca="1" si="44"/>
        <v>0.52302724482784213</v>
      </c>
      <c r="L125" s="914">
        <f t="shared" ca="1" si="44"/>
        <v>0.69024800310646772</v>
      </c>
      <c r="M125" s="914">
        <f t="shared" ca="1" si="44"/>
        <v>1.4478236242029245</v>
      </c>
      <c r="N125" s="914">
        <f t="shared" ca="1" si="44"/>
        <v>1.0015666028257382</v>
      </c>
      <c r="O125" s="914">
        <f t="shared" ca="1" si="44"/>
        <v>0.85345824911236279</v>
      </c>
      <c r="P125" s="914">
        <f t="shared" ca="1" si="44"/>
        <v>1.9353290813348554</v>
      </c>
      <c r="Q125" s="914">
        <f t="shared" ca="1" si="44"/>
        <v>0</v>
      </c>
      <c r="R125" s="914">
        <f t="shared" ca="1" si="44"/>
        <v>3.0850803124340307</v>
      </c>
      <c r="S125" s="914">
        <f t="shared" ca="1" si="43"/>
        <v>1.0552513325070536</v>
      </c>
      <c r="T125" s="914">
        <f t="shared" ca="1" si="44"/>
        <v>0</v>
      </c>
      <c r="U125" s="914">
        <f t="shared" ca="1" si="44"/>
        <v>0</v>
      </c>
      <c r="V125" s="1" t="str">
        <f t="shared" si="39"/>
        <v>ASR_CMS_19</v>
      </c>
      <c r="W125" s="913">
        <f t="shared" si="40"/>
        <v>45406</v>
      </c>
      <c r="X125" s="1" t="str">
        <f t="shared" si="41"/>
        <v>Unaudited</v>
      </c>
    </row>
    <row r="126" spans="1:24" x14ac:dyDescent="0.25">
      <c r="A126" s="1" t="s">
        <v>421</v>
      </c>
      <c r="B126" s="1" t="str">
        <f t="shared" si="34"/>
        <v>DEF</v>
      </c>
      <c r="C126" s="1" t="str">
        <f t="shared" si="35"/>
        <v>Default</v>
      </c>
      <c r="D126" s="912">
        <f t="shared" si="36"/>
        <v>1900</v>
      </c>
      <c r="E126" s="913">
        <f t="shared" si="37"/>
        <v>1</v>
      </c>
      <c r="F126" s="966">
        <f t="shared" si="38"/>
        <v>1</v>
      </c>
      <c r="G126" s="912" t="s">
        <v>1030</v>
      </c>
      <c r="H126" s="912" t="s">
        <v>1032</v>
      </c>
      <c r="I126" s="912" t="s">
        <v>388</v>
      </c>
      <c r="J126" s="914">
        <f t="shared" ca="1" si="44"/>
        <v>0.90225757724853439</v>
      </c>
      <c r="K126" s="914">
        <f t="shared" ca="1" si="44"/>
        <v>0.54030421015733188</v>
      </c>
      <c r="L126" s="914">
        <f t="shared" ca="1" si="44"/>
        <v>0.60100308497602117</v>
      </c>
      <c r="M126" s="914">
        <f t="shared" ca="1" si="44"/>
        <v>1.3183439001057968</v>
      </c>
      <c r="N126" s="914">
        <f t="shared" ca="1" si="44"/>
        <v>1.0606698649368929</v>
      </c>
      <c r="O126" s="914">
        <f t="shared" ca="1" si="44"/>
        <v>0.40593812818924113</v>
      </c>
      <c r="P126" s="914">
        <f t="shared" ca="1" si="44"/>
        <v>1.5213869738243293</v>
      </c>
      <c r="Q126" s="914">
        <f t="shared" ca="1" si="44"/>
        <v>0</v>
      </c>
      <c r="R126" s="914">
        <f t="shared" ca="1" si="44"/>
        <v>3.0500934263462458</v>
      </c>
      <c r="S126" s="914">
        <f t="shared" ca="1" si="43"/>
        <v>1.1024849451201078</v>
      </c>
      <c r="T126" s="914">
        <f t="shared" ca="1" si="44"/>
        <v>0</v>
      </c>
      <c r="U126" s="914">
        <f t="shared" ca="1" si="44"/>
        <v>0</v>
      </c>
      <c r="V126" s="1" t="str">
        <f t="shared" si="39"/>
        <v>ASR_CMS_19</v>
      </c>
      <c r="W126" s="913">
        <f t="shared" si="40"/>
        <v>45406</v>
      </c>
      <c r="X126" s="1" t="str">
        <f t="shared" si="41"/>
        <v>Unaudited</v>
      </c>
    </row>
    <row r="127" spans="1:24" x14ac:dyDescent="0.25">
      <c r="A127" s="1" t="s">
        <v>421</v>
      </c>
      <c r="B127" s="1" t="str">
        <f t="shared" si="34"/>
        <v>DEF</v>
      </c>
      <c r="C127" s="1" t="str">
        <f t="shared" si="35"/>
        <v>Default</v>
      </c>
      <c r="D127" s="912">
        <f t="shared" si="36"/>
        <v>1900</v>
      </c>
      <c r="E127" s="913">
        <f t="shared" si="37"/>
        <v>1</v>
      </c>
      <c r="F127" s="966">
        <f t="shared" si="38"/>
        <v>91</v>
      </c>
      <c r="G127" s="912" t="s">
        <v>1033</v>
      </c>
      <c r="H127" s="912" t="s">
        <v>1031</v>
      </c>
      <c r="I127" s="912" t="s">
        <v>388</v>
      </c>
      <c r="J127" s="914">
        <f t="shared" ca="1" si="44"/>
        <v>7.6347967000016309E-2</v>
      </c>
      <c r="K127" s="914">
        <f t="shared" ca="1" si="44"/>
        <v>8.0208980851401504E-3</v>
      </c>
      <c r="L127" s="914">
        <f t="shared" ca="1" si="44"/>
        <v>1.2908657276302844</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ASR_CMS_19</v>
      </c>
      <c r="W127" s="913">
        <f t="shared" si="40"/>
        <v>45406</v>
      </c>
      <c r="X127" s="1" t="str">
        <f t="shared" si="41"/>
        <v>Unaudited</v>
      </c>
    </row>
    <row r="128" spans="1:24" x14ac:dyDescent="0.25">
      <c r="A128" s="1" t="s">
        <v>421</v>
      </c>
      <c r="B128" s="1" t="str">
        <f t="shared" si="34"/>
        <v>DEF</v>
      </c>
      <c r="C128" s="1" t="str">
        <f t="shared" si="35"/>
        <v>Default</v>
      </c>
      <c r="D128" s="912">
        <f t="shared" si="36"/>
        <v>1900</v>
      </c>
      <c r="E128" s="913">
        <f t="shared" si="37"/>
        <v>1</v>
      </c>
      <c r="F128" s="966">
        <f t="shared" si="38"/>
        <v>182</v>
      </c>
      <c r="G128" s="912" t="s">
        <v>1033</v>
      </c>
      <c r="H128" s="912" t="s">
        <v>1031</v>
      </c>
      <c r="I128" s="912" t="s">
        <v>388</v>
      </c>
      <c r="J128" s="914">
        <f t="shared" ca="1" si="44"/>
        <v>7.588231966438147E-2</v>
      </c>
      <c r="K128" s="914">
        <f t="shared" ca="1" si="44"/>
        <v>8.1004266529190391E-3</v>
      </c>
      <c r="L128" s="914">
        <f t="shared" ca="1" si="44"/>
        <v>1.3571912727256363</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ASR_CMS_19</v>
      </c>
      <c r="W128" s="913">
        <f t="shared" si="40"/>
        <v>45406</v>
      </c>
      <c r="X128" s="1" t="str">
        <f t="shared" si="41"/>
        <v>Unaudited</v>
      </c>
    </row>
    <row r="129" spans="1:24" x14ac:dyDescent="0.25">
      <c r="A129" s="1" t="s">
        <v>421</v>
      </c>
      <c r="B129" s="1" t="str">
        <f t="shared" si="34"/>
        <v>DEF</v>
      </c>
      <c r="C129" s="1" t="str">
        <f t="shared" si="35"/>
        <v>Default</v>
      </c>
      <c r="D129" s="912">
        <f t="shared" si="36"/>
        <v>1900</v>
      </c>
      <c r="E129" s="913">
        <f t="shared" si="37"/>
        <v>1</v>
      </c>
      <c r="F129" s="966">
        <f t="shared" si="38"/>
        <v>274</v>
      </c>
      <c r="G129" s="912" t="s">
        <v>1033</v>
      </c>
      <c r="H129" s="912" t="s">
        <v>1031</v>
      </c>
      <c r="I129" s="912" t="s">
        <v>388</v>
      </c>
      <c r="J129" s="914">
        <f t="shared" ca="1" si="44"/>
        <v>7.5889949649703567E-2</v>
      </c>
      <c r="K129" s="914">
        <f t="shared" ca="1" si="44"/>
        <v>8.408438398995785E-3</v>
      </c>
      <c r="L129" s="914">
        <f t="shared" ca="1" si="44"/>
        <v>1.4651498640151455</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ASR_CMS_19</v>
      </c>
      <c r="W129" s="913">
        <f t="shared" si="40"/>
        <v>45406</v>
      </c>
      <c r="X129" s="1" t="str">
        <f t="shared" si="41"/>
        <v>Unaudited</v>
      </c>
    </row>
    <row r="130" spans="1:24" x14ac:dyDescent="0.25">
      <c r="A130" s="1" t="s">
        <v>421</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44"/>
        <v>7.772487332964334E-2</v>
      </c>
      <c r="K130" s="914">
        <f t="shared" ca="1" si="44"/>
        <v>9.0783012996842917E-3</v>
      </c>
      <c r="L130" s="914">
        <f t="shared" ca="1" si="44"/>
        <v>1.6580609049775374</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ASR_CMS_19</v>
      </c>
      <c r="W130" s="913">
        <f t="shared" ref="W130:W161" si="51">file_date</f>
        <v>45406</v>
      </c>
      <c r="X130" s="1" t="str">
        <f t="shared" ref="X130:X161" si="52">status</f>
        <v>Unaudited</v>
      </c>
    </row>
    <row r="131" spans="1:24" x14ac:dyDescent="0.25">
      <c r="A131" s="1" t="s">
        <v>421</v>
      </c>
      <c r="B131" s="1" t="str">
        <f t="shared" si="45"/>
        <v>DEF</v>
      </c>
      <c r="C131" s="1" t="str">
        <f t="shared" si="46"/>
        <v>Default</v>
      </c>
      <c r="D131" s="912">
        <f t="shared" si="47"/>
        <v>1900</v>
      </c>
      <c r="E131" s="913">
        <f t="shared" si="48"/>
        <v>1</v>
      </c>
      <c r="F131" s="966">
        <f t="shared" si="49"/>
        <v>1</v>
      </c>
      <c r="G131" s="912" t="s">
        <v>1033</v>
      </c>
      <c r="H131" s="912" t="s">
        <v>1032</v>
      </c>
      <c r="I131" s="912" t="s">
        <v>388</v>
      </c>
      <c r="J131" s="914">
        <f t="shared" ca="1" si="44"/>
        <v>7.6298724676892013E-2</v>
      </c>
      <c r="K131" s="914">
        <f t="shared" ca="1" si="44"/>
        <v>8.3955618915808553E-3</v>
      </c>
      <c r="L131" s="914">
        <f t="shared" ca="1" si="44"/>
        <v>1.4342385159641873</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ASR_CMS_19</v>
      </c>
      <c r="W131" s="913">
        <f t="shared" si="51"/>
        <v>45406</v>
      </c>
      <c r="X131" s="1" t="str">
        <f t="shared" si="52"/>
        <v>Unaudited</v>
      </c>
    </row>
    <row r="132" spans="1:24" x14ac:dyDescent="0.25">
      <c r="A132" s="1" t="s">
        <v>421</v>
      </c>
      <c r="B132" s="1" t="str">
        <f t="shared" si="45"/>
        <v>DEF</v>
      </c>
      <c r="C132" s="1" t="str">
        <f t="shared" si="46"/>
        <v>Default</v>
      </c>
      <c r="D132" s="912">
        <f t="shared" si="47"/>
        <v>1900</v>
      </c>
      <c r="E132" s="913">
        <f t="shared" si="48"/>
        <v>1</v>
      </c>
      <c r="F132" s="966">
        <f t="shared" si="49"/>
        <v>91</v>
      </c>
      <c r="G132" s="912" t="s">
        <v>1034</v>
      </c>
      <c r="H132" s="912" t="s">
        <v>1031</v>
      </c>
      <c r="I132" s="912" t="s">
        <v>388</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3.6123388362362042E-2</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ASR_CMS_19</v>
      </c>
      <c r="W132" s="913">
        <f t="shared" si="51"/>
        <v>45406</v>
      </c>
      <c r="X132" s="1" t="str">
        <f t="shared" si="52"/>
        <v>Unaudited</v>
      </c>
    </row>
    <row r="133" spans="1:24" x14ac:dyDescent="0.25">
      <c r="A133" s="1" t="s">
        <v>421</v>
      </c>
      <c r="B133" s="1" t="str">
        <f t="shared" si="45"/>
        <v>DEF</v>
      </c>
      <c r="C133" s="1" t="str">
        <f t="shared" si="46"/>
        <v>Default</v>
      </c>
      <c r="D133" s="912">
        <f t="shared" si="47"/>
        <v>1900</v>
      </c>
      <c r="E133" s="913">
        <f t="shared" si="48"/>
        <v>1</v>
      </c>
      <c r="F133" s="966">
        <f t="shared" si="49"/>
        <v>182</v>
      </c>
      <c r="G133" s="912" t="s">
        <v>1034</v>
      </c>
      <c r="H133" s="912" t="s">
        <v>1031</v>
      </c>
      <c r="I133" s="912" t="s">
        <v>388</v>
      </c>
      <c r="J133" s="914">
        <f t="shared" ca="1" si="53"/>
        <v>1.4640794587157821E-2</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ASR_CMS_19</v>
      </c>
      <c r="W133" s="913">
        <f t="shared" si="51"/>
        <v>45406</v>
      </c>
      <c r="X133" s="1" t="str">
        <f t="shared" si="52"/>
        <v>Unaudited</v>
      </c>
    </row>
    <row r="134" spans="1:24" x14ac:dyDescent="0.25">
      <c r="A134" s="1" t="s">
        <v>421</v>
      </c>
      <c r="B134" s="1" t="str">
        <f t="shared" si="45"/>
        <v>DEF</v>
      </c>
      <c r="C134" s="1" t="str">
        <f t="shared" si="46"/>
        <v>Default</v>
      </c>
      <c r="D134" s="912">
        <f t="shared" si="47"/>
        <v>1900</v>
      </c>
      <c r="E134" s="913">
        <f t="shared" si="48"/>
        <v>1</v>
      </c>
      <c r="F134" s="966">
        <f t="shared" si="49"/>
        <v>274</v>
      </c>
      <c r="G134" s="912" t="s">
        <v>1034</v>
      </c>
      <c r="H134" s="912" t="s">
        <v>1031</v>
      </c>
      <c r="I134" s="912" t="s">
        <v>388</v>
      </c>
      <c r="J134" s="914">
        <f t="shared" ca="1" si="53"/>
        <v>2.6717158650261599E-2</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ASR_CMS_19</v>
      </c>
      <c r="W134" s="913">
        <f t="shared" si="51"/>
        <v>45406</v>
      </c>
      <c r="X134" s="1" t="str">
        <f t="shared" si="52"/>
        <v>Unaudited</v>
      </c>
    </row>
    <row r="135" spans="1:24" x14ac:dyDescent="0.25">
      <c r="A135" s="1" t="s">
        <v>421</v>
      </c>
      <c r="B135" s="1" t="str">
        <f t="shared" si="45"/>
        <v>DEF</v>
      </c>
      <c r="C135" s="1" t="str">
        <f t="shared" si="46"/>
        <v>Default</v>
      </c>
      <c r="D135" s="912">
        <f t="shared" si="47"/>
        <v>1900</v>
      </c>
      <c r="E135" s="913">
        <f t="shared" si="48"/>
        <v>1</v>
      </c>
      <c r="F135" s="966">
        <f t="shared" si="49"/>
        <v>366</v>
      </c>
      <c r="G135" s="912" t="s">
        <v>1034</v>
      </c>
      <c r="H135" s="912" t="s">
        <v>1031</v>
      </c>
      <c r="I135" s="912" t="s">
        <v>388</v>
      </c>
      <c r="J135" s="914">
        <f t="shared" ca="1" si="53"/>
        <v>-3.0155849989528593E-2</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ASR_CMS_19</v>
      </c>
      <c r="W135" s="913">
        <f t="shared" si="51"/>
        <v>45406</v>
      </c>
      <c r="X135" s="1" t="str">
        <f t="shared" si="52"/>
        <v>Unaudited</v>
      </c>
    </row>
    <row r="136" spans="1:24" x14ac:dyDescent="0.25">
      <c r="A136" s="1" t="s">
        <v>421</v>
      </c>
      <c r="B136" s="1" t="str">
        <f t="shared" si="45"/>
        <v>DEF</v>
      </c>
      <c r="C136" s="1" t="str">
        <f t="shared" si="46"/>
        <v>Default</v>
      </c>
      <c r="D136" s="912">
        <f t="shared" si="47"/>
        <v>1900</v>
      </c>
      <c r="E136" s="913">
        <f t="shared" si="48"/>
        <v>1</v>
      </c>
      <c r="F136" s="966">
        <f t="shared" si="49"/>
        <v>1</v>
      </c>
      <c r="G136" s="912" t="s">
        <v>1034</v>
      </c>
      <c r="H136" s="912" t="s">
        <v>1032</v>
      </c>
      <c r="I136" s="912" t="s">
        <v>388</v>
      </c>
      <c r="J136" s="914">
        <f t="shared" ca="1" si="53"/>
        <v>1.5296132942236534E-2</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ASR_CMS_19</v>
      </c>
      <c r="W136" s="913">
        <f t="shared" si="51"/>
        <v>45406</v>
      </c>
      <c r="X136" s="1" t="str">
        <f t="shared" si="52"/>
        <v>Unaudited</v>
      </c>
    </row>
    <row r="137" spans="1:24" x14ac:dyDescent="0.25">
      <c r="A137" s="1" t="s">
        <v>421</v>
      </c>
      <c r="B137" s="1" t="str">
        <f t="shared" si="45"/>
        <v>DEF</v>
      </c>
      <c r="C137" s="1" t="str">
        <f t="shared" si="46"/>
        <v>Default</v>
      </c>
      <c r="D137" s="912">
        <f t="shared" si="47"/>
        <v>1900</v>
      </c>
      <c r="E137" s="913">
        <f t="shared" si="48"/>
        <v>1</v>
      </c>
      <c r="F137" s="966">
        <f t="shared" si="49"/>
        <v>91</v>
      </c>
      <c r="G137" s="912" t="s">
        <v>1030</v>
      </c>
      <c r="H137" s="912" t="s">
        <v>1031</v>
      </c>
      <c r="I137" s="912" t="s">
        <v>389</v>
      </c>
      <c r="J137" s="914">
        <f t="shared" ca="1" si="53"/>
        <v>0.9635845873775154</v>
      </c>
      <c r="K137" s="914">
        <f t="shared" ca="1" si="53"/>
        <v>0.58142724101646304</v>
      </c>
      <c r="L137" s="914">
        <f t="shared" ca="1" si="53"/>
        <v>0.62160360664436809</v>
      </c>
      <c r="M137" s="914">
        <f t="shared" ca="1" si="53"/>
        <v>1.6872701501137137</v>
      </c>
      <c r="N137" s="914">
        <f t="shared" ca="1" si="53"/>
        <v>1.1897288674651976</v>
      </c>
      <c r="O137" s="914">
        <f t="shared" ca="1" si="53"/>
        <v>2.0805190261335822</v>
      </c>
      <c r="P137" s="914">
        <f t="shared" ca="1" si="53"/>
        <v>1.7647323810956268</v>
      </c>
      <c r="Q137" s="914">
        <f t="shared" ca="1" si="53"/>
        <v>8.9091859808260038E-2</v>
      </c>
      <c r="R137" s="914">
        <f t="shared" ca="1" si="53"/>
        <v>2.4514914461297739</v>
      </c>
      <c r="S137" s="914">
        <f t="shared" ca="1" si="44"/>
        <v>0.98050964443829147</v>
      </c>
      <c r="T137" s="914">
        <f t="shared" ca="1" si="53"/>
        <v>0</v>
      </c>
      <c r="U137" s="914">
        <f t="shared" ca="1" si="53"/>
        <v>0</v>
      </c>
      <c r="V137" s="1" t="str">
        <f t="shared" si="50"/>
        <v>ASR_CMS_19</v>
      </c>
      <c r="W137" s="913">
        <f t="shared" si="51"/>
        <v>45406</v>
      </c>
      <c r="X137" s="1" t="str">
        <f t="shared" si="52"/>
        <v>Unaudited</v>
      </c>
    </row>
    <row r="138" spans="1:24" x14ac:dyDescent="0.25">
      <c r="A138" s="1" t="s">
        <v>421</v>
      </c>
      <c r="B138" s="1" t="str">
        <f t="shared" si="45"/>
        <v>DEF</v>
      </c>
      <c r="C138" s="1" t="str">
        <f t="shared" si="46"/>
        <v>Default</v>
      </c>
      <c r="D138" s="912">
        <f t="shared" si="47"/>
        <v>1900</v>
      </c>
      <c r="E138" s="913">
        <f t="shared" si="48"/>
        <v>1</v>
      </c>
      <c r="F138" s="966">
        <f t="shared" si="49"/>
        <v>182</v>
      </c>
      <c r="G138" s="912" t="s">
        <v>1030</v>
      </c>
      <c r="H138" s="912" t="s">
        <v>1031</v>
      </c>
      <c r="I138" s="912" t="s">
        <v>389</v>
      </c>
      <c r="J138" s="914">
        <f t="shared" ca="1" si="53"/>
        <v>0.93074682154540245</v>
      </c>
      <c r="K138" s="914">
        <f t="shared" ca="1" si="53"/>
        <v>0.61966611684998685</v>
      </c>
      <c r="L138" s="914">
        <f t="shared" ca="1" si="53"/>
        <v>0.62397089782351223</v>
      </c>
      <c r="M138" s="914">
        <f t="shared" ca="1" si="53"/>
        <v>1.4912039064098028</v>
      </c>
      <c r="N138" s="914">
        <f t="shared" ca="1" si="53"/>
        <v>1.2054080893488792</v>
      </c>
      <c r="O138" s="914">
        <f t="shared" ca="1" si="53"/>
        <v>1.095577119458836</v>
      </c>
      <c r="P138" s="914">
        <f t="shared" ca="1" si="53"/>
        <v>1.9294827655665521</v>
      </c>
      <c r="Q138" s="914">
        <f t="shared" ca="1" si="53"/>
        <v>1.3824915307105029E-2</v>
      </c>
      <c r="R138" s="914">
        <f t="shared" ca="1" si="53"/>
        <v>1.8339646133975334</v>
      </c>
      <c r="S138" s="914">
        <f t="shared" ca="1" si="53"/>
        <v>0.93240139387307808</v>
      </c>
      <c r="T138" s="914">
        <f t="shared" ca="1" si="53"/>
        <v>0</v>
      </c>
      <c r="U138" s="914">
        <f t="shared" ca="1" si="53"/>
        <v>0</v>
      </c>
      <c r="V138" s="1" t="str">
        <f t="shared" si="50"/>
        <v>ASR_CMS_19</v>
      </c>
      <c r="W138" s="913">
        <f t="shared" si="51"/>
        <v>45406</v>
      </c>
      <c r="X138" s="1" t="str">
        <f t="shared" si="52"/>
        <v>Unaudited</v>
      </c>
    </row>
    <row r="139" spans="1:24" x14ac:dyDescent="0.25">
      <c r="A139" s="1" t="s">
        <v>421</v>
      </c>
      <c r="B139" s="1" t="str">
        <f t="shared" si="45"/>
        <v>DEF</v>
      </c>
      <c r="C139" s="1" t="str">
        <f t="shared" si="46"/>
        <v>Default</v>
      </c>
      <c r="D139" s="912">
        <f t="shared" si="47"/>
        <v>1900</v>
      </c>
      <c r="E139" s="913">
        <f t="shared" si="48"/>
        <v>1</v>
      </c>
      <c r="F139" s="966">
        <f t="shared" si="49"/>
        <v>274</v>
      </c>
      <c r="G139" s="912" t="s">
        <v>1030</v>
      </c>
      <c r="H139" s="912" t="s">
        <v>1031</v>
      </c>
      <c r="I139" s="912" t="s">
        <v>389</v>
      </c>
      <c r="J139" s="914">
        <f t="shared" ca="1" si="53"/>
        <v>0.93201813028824354</v>
      </c>
      <c r="K139" s="914">
        <f t="shared" ca="1" si="53"/>
        <v>0.61950732646157924</v>
      </c>
      <c r="L139" s="914">
        <f t="shared" ca="1" si="53"/>
        <v>0.68857972346508911</v>
      </c>
      <c r="M139" s="914">
        <f t="shared" ca="1" si="53"/>
        <v>1.4072702286393703</v>
      </c>
      <c r="N139" s="914">
        <f t="shared" ca="1" si="53"/>
        <v>1.2943729895336951</v>
      </c>
      <c r="O139" s="914">
        <f t="shared" ca="1" si="53"/>
        <v>0.85444441900754498</v>
      </c>
      <c r="P139" s="914">
        <f t="shared" ca="1" si="53"/>
        <v>1.6052952536359772</v>
      </c>
      <c r="Q139" s="914">
        <f t="shared" ca="1" si="53"/>
        <v>3.0778088618330198E-2</v>
      </c>
      <c r="R139" s="914">
        <f t="shared" ca="1" si="53"/>
        <v>1.8494209887570643</v>
      </c>
      <c r="S139" s="914">
        <f t="shared" ca="1" si="53"/>
        <v>0.96648252473997731</v>
      </c>
      <c r="T139" s="914">
        <f t="shared" ca="1" si="53"/>
        <v>0</v>
      </c>
      <c r="U139" s="914">
        <f t="shared" ca="1" si="53"/>
        <v>0</v>
      </c>
      <c r="V139" s="1" t="str">
        <f t="shared" si="50"/>
        <v>ASR_CMS_19</v>
      </c>
      <c r="W139" s="913">
        <f t="shared" si="51"/>
        <v>45406</v>
      </c>
      <c r="X139" s="1" t="str">
        <f t="shared" si="52"/>
        <v>Unaudited</v>
      </c>
    </row>
    <row r="140" spans="1:24" x14ac:dyDescent="0.25">
      <c r="A140" s="1" t="s">
        <v>421</v>
      </c>
      <c r="B140" s="1" t="str">
        <f t="shared" si="45"/>
        <v>DEF</v>
      </c>
      <c r="C140" s="1" t="str">
        <f t="shared" si="46"/>
        <v>Default</v>
      </c>
      <c r="D140" s="912">
        <f t="shared" si="47"/>
        <v>1900</v>
      </c>
      <c r="E140" s="913">
        <f t="shared" si="48"/>
        <v>1</v>
      </c>
      <c r="F140" s="966">
        <f t="shared" si="49"/>
        <v>366</v>
      </c>
      <c r="G140" s="912" t="s">
        <v>1030</v>
      </c>
      <c r="H140" s="912" t="s">
        <v>1031</v>
      </c>
      <c r="I140" s="912" t="s">
        <v>389</v>
      </c>
      <c r="J140" s="914">
        <f t="shared" ca="1" si="53"/>
        <v>0.87913574155557639</v>
      </c>
      <c r="K140" s="914">
        <f t="shared" ca="1" si="53"/>
        <v>0.55198088145623936</v>
      </c>
      <c r="L140" s="914">
        <f t="shared" ca="1" si="53"/>
        <v>0.56260330153914673</v>
      </c>
      <c r="M140" s="914">
        <f t="shared" ca="1" si="53"/>
        <v>1.1788763875593307</v>
      </c>
      <c r="N140" s="914">
        <f t="shared" ca="1" si="53"/>
        <v>1.2635069678976643</v>
      </c>
      <c r="O140" s="914">
        <f t="shared" ca="1" si="53"/>
        <v>0.37199472149565543</v>
      </c>
      <c r="P140" s="914">
        <f t="shared" ca="1" si="53"/>
        <v>1.6294912532594747</v>
      </c>
      <c r="Q140" s="914">
        <f t="shared" ca="1" si="53"/>
        <v>0.16443009380341775</v>
      </c>
      <c r="R140" s="914">
        <f t="shared" ca="1" si="53"/>
        <v>1.3810458570405895</v>
      </c>
      <c r="S140" s="914">
        <f t="shared" ca="1" si="53"/>
        <v>1.0454349354526276</v>
      </c>
      <c r="T140" s="914">
        <f t="shared" ca="1" si="53"/>
        <v>0</v>
      </c>
      <c r="U140" s="914">
        <f t="shared" ca="1" si="53"/>
        <v>0</v>
      </c>
      <c r="V140" s="1" t="str">
        <f t="shared" si="50"/>
        <v>ASR_CMS_19</v>
      </c>
      <c r="W140" s="913">
        <f t="shared" si="51"/>
        <v>45406</v>
      </c>
      <c r="X140" s="1" t="str">
        <f t="shared" si="52"/>
        <v>Unaudited</v>
      </c>
    </row>
    <row r="141" spans="1:24" x14ac:dyDescent="0.25">
      <c r="A141" s="1" t="s">
        <v>421</v>
      </c>
      <c r="B141" s="1" t="str">
        <f t="shared" si="45"/>
        <v>DEF</v>
      </c>
      <c r="C141" s="1" t="str">
        <f t="shared" si="46"/>
        <v>Default</v>
      </c>
      <c r="D141" s="912">
        <f t="shared" si="47"/>
        <v>1900</v>
      </c>
      <c r="E141" s="913">
        <f t="shared" si="48"/>
        <v>1</v>
      </c>
      <c r="F141" s="966">
        <f t="shared" si="49"/>
        <v>1</v>
      </c>
      <c r="G141" s="912" t="s">
        <v>1030</v>
      </c>
      <c r="H141" s="912" t="s">
        <v>1032</v>
      </c>
      <c r="I141" s="912" t="s">
        <v>389</v>
      </c>
      <c r="J141" s="914">
        <f t="shared" ca="1" si="53"/>
        <v>0.91275259834115485</v>
      </c>
      <c r="K141" s="914">
        <f t="shared" ca="1" si="53"/>
        <v>0.59209017835867428</v>
      </c>
      <c r="L141" s="914">
        <f t="shared" ca="1" si="53"/>
        <v>0.62304482224980862</v>
      </c>
      <c r="M141" s="914">
        <f t="shared" ca="1" si="53"/>
        <v>1.425784417681317</v>
      </c>
      <c r="N141" s="914">
        <f t="shared" ca="1" si="53"/>
        <v>1.2397614966007811</v>
      </c>
      <c r="O141" s="914">
        <f t="shared" ca="1" si="53"/>
        <v>1.1256312447157251</v>
      </c>
      <c r="P141" s="914">
        <f t="shared" ca="1" si="53"/>
        <v>1.7248266056580583</v>
      </c>
      <c r="Q141" s="914">
        <f t="shared" ca="1" si="53"/>
        <v>7.755615372899971E-2</v>
      </c>
      <c r="R141" s="914">
        <f t="shared" ca="1" si="53"/>
        <v>1.8527318177296668</v>
      </c>
      <c r="S141" s="914">
        <f t="shared" ca="1" si="53"/>
        <v>0.98205095947044396</v>
      </c>
      <c r="T141" s="914">
        <f t="shared" ca="1" si="53"/>
        <v>0</v>
      </c>
      <c r="U141" s="914">
        <f t="shared" ca="1" si="53"/>
        <v>0</v>
      </c>
      <c r="V141" s="1" t="str">
        <f t="shared" si="50"/>
        <v>ASR_CMS_19</v>
      </c>
      <c r="W141" s="913">
        <f t="shared" si="51"/>
        <v>45406</v>
      </c>
      <c r="X141" s="1" t="str">
        <f t="shared" si="52"/>
        <v>Unaudited</v>
      </c>
    </row>
    <row r="142" spans="1:24" x14ac:dyDescent="0.25">
      <c r="A142" s="1" t="s">
        <v>421</v>
      </c>
      <c r="B142" s="1" t="str">
        <f t="shared" si="45"/>
        <v>DEF</v>
      </c>
      <c r="C142" s="1" t="str">
        <f t="shared" si="46"/>
        <v>Default</v>
      </c>
      <c r="D142" s="912">
        <f t="shared" si="47"/>
        <v>1900</v>
      </c>
      <c r="E142" s="913">
        <f t="shared" si="48"/>
        <v>1</v>
      </c>
      <c r="F142" s="966">
        <f t="shared" si="49"/>
        <v>91</v>
      </c>
      <c r="G142" s="912" t="s">
        <v>1033</v>
      </c>
      <c r="H142" s="912" t="s">
        <v>1031</v>
      </c>
      <c r="I142" s="912" t="s">
        <v>389</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7.7065926041747904E-2</v>
      </c>
      <c r="K142" s="914">
        <f t="shared" ca="1" si="54"/>
        <v>8.3027567022438582E-3</v>
      </c>
      <c r="L142" s="914">
        <f t="shared" ca="1" si="54"/>
        <v>1.2334658091482187</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ASR_CMS_19</v>
      </c>
      <c r="W142" s="913">
        <f t="shared" si="51"/>
        <v>45406</v>
      </c>
      <c r="X142" s="1" t="str">
        <f t="shared" si="52"/>
        <v>Unaudited</v>
      </c>
    </row>
    <row r="143" spans="1:24" x14ac:dyDescent="0.25">
      <c r="A143" s="1" t="s">
        <v>421</v>
      </c>
      <c r="B143" s="1" t="str">
        <f t="shared" si="45"/>
        <v>DEF</v>
      </c>
      <c r="C143" s="1" t="str">
        <f t="shared" si="46"/>
        <v>Default</v>
      </c>
      <c r="D143" s="912">
        <f t="shared" si="47"/>
        <v>1900</v>
      </c>
      <c r="E143" s="913">
        <f t="shared" si="48"/>
        <v>1</v>
      </c>
      <c r="F143" s="966">
        <f t="shared" si="49"/>
        <v>182</v>
      </c>
      <c r="G143" s="912" t="s">
        <v>1033</v>
      </c>
      <c r="H143" s="912" t="s">
        <v>1031</v>
      </c>
      <c r="I143" s="912" t="s">
        <v>389</v>
      </c>
      <c r="J143" s="914">
        <f t="shared" ca="1" si="54"/>
        <v>7.665964188452859E-2</v>
      </c>
      <c r="K143" s="914">
        <f t="shared" ca="1" si="54"/>
        <v>8.4687792825261995E-3</v>
      </c>
      <c r="L143" s="914">
        <f t="shared" ca="1" si="54"/>
        <v>1.2952116506421893</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ASR_CMS_19</v>
      </c>
      <c r="W143" s="913">
        <f t="shared" si="51"/>
        <v>45406</v>
      </c>
      <c r="X143" s="1" t="str">
        <f t="shared" si="52"/>
        <v>Unaudited</v>
      </c>
    </row>
    <row r="144" spans="1:24" x14ac:dyDescent="0.25">
      <c r="A144" s="1" t="s">
        <v>421</v>
      </c>
      <c r="B144" s="1" t="str">
        <f t="shared" si="45"/>
        <v>DEF</v>
      </c>
      <c r="C144" s="1" t="str">
        <f t="shared" si="46"/>
        <v>Default</v>
      </c>
      <c r="D144" s="912">
        <f t="shared" si="47"/>
        <v>1900</v>
      </c>
      <c r="E144" s="913">
        <f t="shared" si="48"/>
        <v>1</v>
      </c>
      <c r="F144" s="966">
        <f t="shared" si="49"/>
        <v>274</v>
      </c>
      <c r="G144" s="912" t="s">
        <v>1033</v>
      </c>
      <c r="H144" s="912" t="s">
        <v>1031</v>
      </c>
      <c r="I144" s="912" t="s">
        <v>389</v>
      </c>
      <c r="J144" s="914">
        <f t="shared" ca="1" si="54"/>
        <v>7.7828323391727156E-2</v>
      </c>
      <c r="K144" s="914">
        <f t="shared" ca="1" si="54"/>
        <v>8.8967850583071412E-3</v>
      </c>
      <c r="L144" s="914">
        <f t="shared" ca="1" si="54"/>
        <v>1.4150920003308747</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ASR_CMS_19</v>
      </c>
      <c r="W144" s="913">
        <f t="shared" si="51"/>
        <v>45406</v>
      </c>
      <c r="X144" s="1" t="str">
        <f t="shared" si="52"/>
        <v>Unaudited</v>
      </c>
    </row>
    <row r="145" spans="1:24" x14ac:dyDescent="0.25">
      <c r="A145" s="1" t="s">
        <v>421</v>
      </c>
      <c r="B145" s="1" t="str">
        <f t="shared" si="45"/>
        <v>DEF</v>
      </c>
      <c r="C145" s="1" t="str">
        <f t="shared" si="46"/>
        <v>Default</v>
      </c>
      <c r="D145" s="912">
        <f t="shared" si="47"/>
        <v>1900</v>
      </c>
      <c r="E145" s="913">
        <f t="shared" si="48"/>
        <v>1</v>
      </c>
      <c r="F145" s="966">
        <f t="shared" si="49"/>
        <v>366</v>
      </c>
      <c r="G145" s="912" t="s">
        <v>1033</v>
      </c>
      <c r="H145" s="912" t="s">
        <v>1031</v>
      </c>
      <c r="I145" s="912" t="s">
        <v>389</v>
      </c>
      <c r="J145" s="914">
        <f t="shared" ca="1" si="54"/>
        <v>7.4951809220647536E-2</v>
      </c>
      <c r="K145" s="914">
        <f t="shared" ca="1" si="54"/>
        <v>8.5549632208685514E-3</v>
      </c>
      <c r="L145" s="914">
        <f t="shared" ca="1" si="54"/>
        <v>1.4317362413231127</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ASR_CMS_19</v>
      </c>
      <c r="W145" s="913">
        <f t="shared" si="51"/>
        <v>45406</v>
      </c>
      <c r="X145" s="1" t="str">
        <f t="shared" si="52"/>
        <v>Unaudited</v>
      </c>
    </row>
    <row r="146" spans="1:24" x14ac:dyDescent="0.25">
      <c r="A146" s="1" t="s">
        <v>421</v>
      </c>
      <c r="B146" s="1" t="str">
        <f t="shared" si="45"/>
        <v>DEF</v>
      </c>
      <c r="C146" s="1" t="str">
        <f t="shared" si="46"/>
        <v>Default</v>
      </c>
      <c r="D146" s="912">
        <f t="shared" si="47"/>
        <v>1900</v>
      </c>
      <c r="E146" s="913">
        <f t="shared" si="48"/>
        <v>1</v>
      </c>
      <c r="F146" s="966">
        <f t="shared" si="49"/>
        <v>1</v>
      </c>
      <c r="G146" s="912" t="s">
        <v>1033</v>
      </c>
      <c r="H146" s="912" t="s">
        <v>1032</v>
      </c>
      <c r="I146" s="912" t="s">
        <v>389</v>
      </c>
      <c r="J146" s="914">
        <f t="shared" ca="1" si="54"/>
        <v>7.6374593928198273E-2</v>
      </c>
      <c r="K146" s="914">
        <f t="shared" ca="1" si="54"/>
        <v>8.5506542881838288E-3</v>
      </c>
      <c r="L146" s="914">
        <f t="shared" ca="1" si="54"/>
        <v>1.34061629508914</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ASR_CMS_19</v>
      </c>
      <c r="W146" s="913">
        <f t="shared" si="51"/>
        <v>45406</v>
      </c>
      <c r="X146" s="1" t="str">
        <f t="shared" si="52"/>
        <v>Unaudited</v>
      </c>
    </row>
    <row r="147" spans="1:24" x14ac:dyDescent="0.25">
      <c r="A147" s="1" t="s">
        <v>421</v>
      </c>
      <c r="B147" s="1" t="str">
        <f t="shared" si="45"/>
        <v>DEF</v>
      </c>
      <c r="C147" s="1" t="str">
        <f t="shared" si="46"/>
        <v>Default</v>
      </c>
      <c r="D147" s="912">
        <f t="shared" si="47"/>
        <v>1900</v>
      </c>
      <c r="E147" s="913">
        <f t="shared" si="48"/>
        <v>1</v>
      </c>
      <c r="F147" s="966">
        <f t="shared" si="49"/>
        <v>91</v>
      </c>
      <c r="G147" s="912" t="s">
        <v>1034</v>
      </c>
      <c r="H147" s="912" t="s">
        <v>1031</v>
      </c>
      <c r="I147" s="912" t="s">
        <v>389</v>
      </c>
      <c r="J147" s="914">
        <f t="shared" ca="1" si="54"/>
        <v>-4.647028409383646E-2</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ASR_CMS_19</v>
      </c>
      <c r="W147" s="913">
        <f t="shared" si="51"/>
        <v>45406</v>
      </c>
      <c r="X147" s="1" t="str">
        <f t="shared" si="52"/>
        <v>Unaudited</v>
      </c>
    </row>
    <row r="148" spans="1:24" x14ac:dyDescent="0.25">
      <c r="A148" s="1" t="s">
        <v>421</v>
      </c>
      <c r="B148" s="1" t="str">
        <f t="shared" si="45"/>
        <v>DEF</v>
      </c>
      <c r="C148" s="1" t="str">
        <f t="shared" si="46"/>
        <v>Default</v>
      </c>
      <c r="D148" s="912">
        <f t="shared" si="47"/>
        <v>1900</v>
      </c>
      <c r="E148" s="913">
        <f t="shared" si="48"/>
        <v>1</v>
      </c>
      <c r="F148" s="966">
        <f t="shared" si="49"/>
        <v>182</v>
      </c>
      <c r="G148" s="912" t="s">
        <v>1034</v>
      </c>
      <c r="H148" s="912" t="s">
        <v>1031</v>
      </c>
      <c r="I148" s="912" t="s">
        <v>389</v>
      </c>
      <c r="J148" s="914">
        <f t="shared" ca="1" si="54"/>
        <v>-1.3457050132471966E-2</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ASR_CMS_19</v>
      </c>
      <c r="W148" s="913">
        <f t="shared" si="51"/>
        <v>45406</v>
      </c>
      <c r="X148" s="1" t="str">
        <f t="shared" si="52"/>
        <v>Unaudited</v>
      </c>
    </row>
    <row r="149" spans="1:24" x14ac:dyDescent="0.25">
      <c r="A149" s="1" t="s">
        <v>421</v>
      </c>
      <c r="B149" s="1" t="str">
        <f t="shared" si="45"/>
        <v>DEF</v>
      </c>
      <c r="C149" s="1" t="str">
        <f t="shared" si="46"/>
        <v>Default</v>
      </c>
      <c r="D149" s="912">
        <f t="shared" si="47"/>
        <v>1900</v>
      </c>
      <c r="E149" s="913">
        <f t="shared" si="48"/>
        <v>1</v>
      </c>
      <c r="F149" s="966">
        <f t="shared" si="49"/>
        <v>274</v>
      </c>
      <c r="G149" s="912" t="s">
        <v>1034</v>
      </c>
      <c r="H149" s="912" t="s">
        <v>1031</v>
      </c>
      <c r="I149" s="912" t="s">
        <v>389</v>
      </c>
      <c r="J149" s="914">
        <f t="shared" ca="1" si="54"/>
        <v>-1.6388805033897277E-2</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ASR_CMS_19</v>
      </c>
      <c r="W149" s="913">
        <f t="shared" si="51"/>
        <v>45406</v>
      </c>
      <c r="X149" s="1" t="str">
        <f t="shared" si="52"/>
        <v>Unaudited</v>
      </c>
    </row>
    <row r="150" spans="1:24" x14ac:dyDescent="0.25">
      <c r="A150" s="1" t="s">
        <v>421</v>
      </c>
      <c r="B150" s="1" t="str">
        <f t="shared" si="45"/>
        <v>DEF</v>
      </c>
      <c r="C150" s="1" t="str">
        <f t="shared" si="46"/>
        <v>Default</v>
      </c>
      <c r="D150" s="912">
        <f t="shared" si="47"/>
        <v>1900</v>
      </c>
      <c r="E150" s="913">
        <f t="shared" si="48"/>
        <v>1</v>
      </c>
      <c r="F150" s="966">
        <f t="shared" si="49"/>
        <v>366</v>
      </c>
      <c r="G150" s="912" t="s">
        <v>1034</v>
      </c>
      <c r="H150" s="912" t="s">
        <v>1031</v>
      </c>
      <c r="I150" s="912" t="s">
        <v>389</v>
      </c>
      <c r="J150" s="914">
        <f t="shared" ca="1" si="54"/>
        <v>4.0152288056209053E-2</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ASR_CMS_19</v>
      </c>
      <c r="W150" s="913">
        <f t="shared" si="51"/>
        <v>45406</v>
      </c>
      <c r="X150" s="1" t="str">
        <f t="shared" si="52"/>
        <v>Unaudited</v>
      </c>
    </row>
    <row r="151" spans="1:24" x14ac:dyDescent="0.25">
      <c r="A151" s="1" t="s">
        <v>421</v>
      </c>
      <c r="B151" s="1" t="str">
        <f t="shared" si="45"/>
        <v>DEF</v>
      </c>
      <c r="C151" s="1" t="str">
        <f t="shared" si="46"/>
        <v>Default</v>
      </c>
      <c r="D151" s="912">
        <f t="shared" si="47"/>
        <v>1900</v>
      </c>
      <c r="E151" s="913">
        <f t="shared" si="48"/>
        <v>1</v>
      </c>
      <c r="F151" s="966">
        <f t="shared" si="49"/>
        <v>1</v>
      </c>
      <c r="G151" s="912" t="s">
        <v>1034</v>
      </c>
      <c r="H151" s="912" t="s">
        <v>1032</v>
      </c>
      <c r="I151" s="912" t="s">
        <v>389</v>
      </c>
      <c r="J151" s="914">
        <f t="shared" ca="1" si="54"/>
        <v>4.854201036656504E-3</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ASR_CMS_19</v>
      </c>
      <c r="W151" s="913">
        <f t="shared" si="51"/>
        <v>45406</v>
      </c>
      <c r="X151" s="1" t="str">
        <f t="shared" si="52"/>
        <v>Unaudited</v>
      </c>
    </row>
    <row r="152" spans="1:24" x14ac:dyDescent="0.25">
      <c r="A152" s="1" t="s">
        <v>421</v>
      </c>
      <c r="B152" s="1" t="str">
        <f t="shared" si="45"/>
        <v>DEF</v>
      </c>
      <c r="C152" s="1" t="str">
        <f t="shared" si="46"/>
        <v>Default</v>
      </c>
      <c r="D152" s="912">
        <f t="shared" si="47"/>
        <v>1900</v>
      </c>
      <c r="E152" s="913">
        <f t="shared" si="48"/>
        <v>1</v>
      </c>
      <c r="F152" s="966">
        <f t="shared" si="49"/>
        <v>91</v>
      </c>
      <c r="G152" s="912" t="s">
        <v>1030</v>
      </c>
      <c r="H152" s="912" t="s">
        <v>1031</v>
      </c>
      <c r="I152" s="912" t="s">
        <v>390</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0.8807562423394113</v>
      </c>
      <c r="K152" s="914">
        <f t="shared" ca="1" si="55"/>
        <v>0.57470878969204975</v>
      </c>
      <c r="L152" s="914">
        <f t="shared" ca="1" si="55"/>
        <v>0.67680478266492339</v>
      </c>
      <c r="M152" s="914">
        <f t="shared" ca="1" si="55"/>
        <v>1.5096299151546988</v>
      </c>
      <c r="N152" s="914">
        <f t="shared" ca="1" si="55"/>
        <v>1.6128706951902965</v>
      </c>
      <c r="O152" s="914">
        <f t="shared" ca="1" si="55"/>
        <v>1.1948744565789626</v>
      </c>
      <c r="P152" s="914">
        <f t="shared" ca="1" si="55"/>
        <v>1.5188261618554491</v>
      </c>
      <c r="Q152" s="914">
        <f t="shared" ca="1" si="55"/>
        <v>0</v>
      </c>
      <c r="R152" s="914">
        <f t="shared" ca="1" si="55"/>
        <v>1.6792374400210519</v>
      </c>
      <c r="S152" s="914">
        <f t="shared" ca="1" si="54"/>
        <v>0.81871937533654804</v>
      </c>
      <c r="T152" s="914">
        <f t="shared" ca="1" si="55"/>
        <v>0</v>
      </c>
      <c r="U152" s="914">
        <f t="shared" ca="1" si="55"/>
        <v>0</v>
      </c>
      <c r="V152" s="1" t="str">
        <f t="shared" si="50"/>
        <v>ASR_CMS_19</v>
      </c>
      <c r="W152" s="913">
        <f t="shared" si="51"/>
        <v>45406</v>
      </c>
      <c r="X152" s="1" t="str">
        <f t="shared" si="52"/>
        <v>Unaudited</v>
      </c>
    </row>
    <row r="153" spans="1:24" x14ac:dyDescent="0.25">
      <c r="A153" s="1" t="s">
        <v>421</v>
      </c>
      <c r="B153" s="1" t="str">
        <f t="shared" si="45"/>
        <v>DEF</v>
      </c>
      <c r="C153" s="1" t="str">
        <f t="shared" si="46"/>
        <v>Default</v>
      </c>
      <c r="D153" s="912">
        <f t="shared" si="47"/>
        <v>1900</v>
      </c>
      <c r="E153" s="913">
        <f t="shared" si="48"/>
        <v>1</v>
      </c>
      <c r="F153" s="966">
        <f t="shared" si="49"/>
        <v>182</v>
      </c>
      <c r="G153" s="912" t="s">
        <v>1030</v>
      </c>
      <c r="H153" s="912" t="s">
        <v>1031</v>
      </c>
      <c r="I153" s="912" t="s">
        <v>390</v>
      </c>
      <c r="J153" s="914">
        <f t="shared" ca="1" si="55"/>
        <v>0.91280013285393136</v>
      </c>
      <c r="K153" s="914">
        <f t="shared" ca="1" si="55"/>
        <v>0.60338911648631621</v>
      </c>
      <c r="L153" s="914">
        <f t="shared" ca="1" si="55"/>
        <v>0.61829162580919517</v>
      </c>
      <c r="M153" s="914">
        <f t="shared" ca="1" si="55"/>
        <v>1.5439190673676084</v>
      </c>
      <c r="N153" s="914">
        <f t="shared" ca="1" si="55"/>
        <v>1.6835708130642355</v>
      </c>
      <c r="O153" s="914">
        <f t="shared" ca="1" si="55"/>
        <v>0.89291274044507174</v>
      </c>
      <c r="P153" s="914">
        <f t="shared" ca="1" si="55"/>
        <v>2.0825578644777494</v>
      </c>
      <c r="Q153" s="914">
        <f t="shared" ca="1" si="55"/>
        <v>0</v>
      </c>
      <c r="R153" s="914">
        <f t="shared" ca="1" si="55"/>
        <v>1.4414099347893157</v>
      </c>
      <c r="S153" s="914">
        <f t="shared" ca="1" si="54"/>
        <v>0.83843804421029533</v>
      </c>
      <c r="T153" s="914">
        <f t="shared" ca="1" si="55"/>
        <v>0</v>
      </c>
      <c r="U153" s="914">
        <f t="shared" ca="1" si="55"/>
        <v>0</v>
      </c>
      <c r="V153" s="1" t="str">
        <f t="shared" si="50"/>
        <v>ASR_CMS_19</v>
      </c>
      <c r="W153" s="913">
        <f t="shared" si="51"/>
        <v>45406</v>
      </c>
      <c r="X153" s="1" t="str">
        <f t="shared" si="52"/>
        <v>Unaudited</v>
      </c>
    </row>
    <row r="154" spans="1:24" x14ac:dyDescent="0.25">
      <c r="A154" s="1" t="s">
        <v>421</v>
      </c>
      <c r="B154" s="1" t="str">
        <f t="shared" si="45"/>
        <v>DEF</v>
      </c>
      <c r="C154" s="1" t="str">
        <f t="shared" si="46"/>
        <v>Default</v>
      </c>
      <c r="D154" s="912">
        <f t="shared" si="47"/>
        <v>1900</v>
      </c>
      <c r="E154" s="913">
        <f t="shared" si="48"/>
        <v>1</v>
      </c>
      <c r="F154" s="966">
        <f t="shared" si="49"/>
        <v>274</v>
      </c>
      <c r="G154" s="912" t="s">
        <v>1030</v>
      </c>
      <c r="H154" s="912" t="s">
        <v>1031</v>
      </c>
      <c r="I154" s="912" t="s">
        <v>390</v>
      </c>
      <c r="J154" s="914">
        <f t="shared" ca="1" si="55"/>
        <v>0.91550377209819478</v>
      </c>
      <c r="K154" s="914">
        <f t="shared" ca="1" si="55"/>
        <v>0.61202179070337748</v>
      </c>
      <c r="L154" s="914">
        <f t="shared" ca="1" si="55"/>
        <v>0.63668858614007695</v>
      </c>
      <c r="M154" s="914">
        <f t="shared" ca="1" si="55"/>
        <v>1.4953124277927075</v>
      </c>
      <c r="N154" s="914">
        <f t="shared" ca="1" si="55"/>
        <v>1.7718621243570465</v>
      </c>
      <c r="O154" s="914">
        <f t="shared" ca="1" si="55"/>
        <v>0.65431128178317222</v>
      </c>
      <c r="P154" s="914">
        <f t="shared" ca="1" si="55"/>
        <v>1.7809737171017517</v>
      </c>
      <c r="Q154" s="914">
        <f t="shared" ca="1" si="55"/>
        <v>0</v>
      </c>
      <c r="R154" s="914">
        <f t="shared" ca="1" si="55"/>
        <v>1.7563379792195954</v>
      </c>
      <c r="S154" s="914">
        <f t="shared" ca="1" si="54"/>
        <v>0.84260045015870011</v>
      </c>
      <c r="T154" s="914">
        <f t="shared" ca="1" si="55"/>
        <v>0</v>
      </c>
      <c r="U154" s="914">
        <f t="shared" ca="1" si="55"/>
        <v>0</v>
      </c>
      <c r="V154" s="1" t="str">
        <f t="shared" si="50"/>
        <v>ASR_CMS_19</v>
      </c>
      <c r="W154" s="913">
        <f t="shared" si="51"/>
        <v>45406</v>
      </c>
      <c r="X154" s="1" t="str">
        <f t="shared" si="52"/>
        <v>Unaudited</v>
      </c>
    </row>
    <row r="155" spans="1:24" x14ac:dyDescent="0.25">
      <c r="A155" s="1" t="s">
        <v>421</v>
      </c>
      <c r="B155" s="1" t="str">
        <f t="shared" si="45"/>
        <v>DEF</v>
      </c>
      <c r="C155" s="1" t="str">
        <f t="shared" si="46"/>
        <v>Default</v>
      </c>
      <c r="D155" s="912">
        <f t="shared" si="47"/>
        <v>1900</v>
      </c>
      <c r="E155" s="913">
        <f t="shared" si="48"/>
        <v>1</v>
      </c>
      <c r="F155" s="966">
        <f t="shared" si="49"/>
        <v>366</v>
      </c>
      <c r="G155" s="912" t="s">
        <v>1030</v>
      </c>
      <c r="H155" s="912" t="s">
        <v>1031</v>
      </c>
      <c r="I155" s="912" t="s">
        <v>390</v>
      </c>
      <c r="J155" s="914">
        <f t="shared" ca="1" si="55"/>
        <v>0.93024083998963636</v>
      </c>
      <c r="K155" s="914">
        <f t="shared" ca="1" si="55"/>
        <v>0.5688964454866684</v>
      </c>
      <c r="L155" s="914">
        <f t="shared" ca="1" si="55"/>
        <v>0.53320510231548246</v>
      </c>
      <c r="M155" s="914">
        <f t="shared" ca="1" si="55"/>
        <v>1.2886089757320103</v>
      </c>
      <c r="N155" s="914">
        <f t="shared" ca="1" si="55"/>
        <v>1.6660389026140565</v>
      </c>
      <c r="O155" s="914">
        <f t="shared" ca="1" si="55"/>
        <v>0.62427767629029629</v>
      </c>
      <c r="P155" s="914">
        <f t="shared" ca="1" si="55"/>
        <v>1.4712965901317789</v>
      </c>
      <c r="Q155" s="914">
        <f t="shared" ca="1" si="55"/>
        <v>0</v>
      </c>
      <c r="R155" s="914">
        <f t="shared" ca="1" si="55"/>
        <v>1.5305204205076328</v>
      </c>
      <c r="S155" s="914">
        <f t="shared" ca="1" si="54"/>
        <v>1.0409847113379307</v>
      </c>
      <c r="T155" s="914">
        <f t="shared" ca="1" si="55"/>
        <v>0</v>
      </c>
      <c r="U155" s="914">
        <f t="shared" ca="1" si="55"/>
        <v>0</v>
      </c>
      <c r="V155" s="1" t="str">
        <f t="shared" si="50"/>
        <v>ASR_CMS_19</v>
      </c>
      <c r="W155" s="913">
        <f t="shared" si="51"/>
        <v>45406</v>
      </c>
      <c r="X155" s="1" t="str">
        <f t="shared" si="52"/>
        <v>Unaudited</v>
      </c>
    </row>
    <row r="156" spans="1:24" x14ac:dyDescent="0.25">
      <c r="A156" s="1" t="s">
        <v>421</v>
      </c>
      <c r="B156" s="1" t="str">
        <f t="shared" si="45"/>
        <v>DEF</v>
      </c>
      <c r="C156" s="1" t="str">
        <f t="shared" si="46"/>
        <v>Default</v>
      </c>
      <c r="D156" s="912">
        <f t="shared" si="47"/>
        <v>1900</v>
      </c>
      <c r="E156" s="913">
        <f t="shared" si="48"/>
        <v>1</v>
      </c>
      <c r="F156" s="966">
        <f t="shared" si="49"/>
        <v>1</v>
      </c>
      <c r="G156" s="912" t="s">
        <v>1030</v>
      </c>
      <c r="H156" s="912" t="s">
        <v>1032</v>
      </c>
      <c r="I156" s="912" t="s">
        <v>390</v>
      </c>
      <c r="J156" s="914">
        <f t="shared" ca="1" si="55"/>
        <v>0.90402764683312453</v>
      </c>
      <c r="K156" s="914">
        <f t="shared" ca="1" si="55"/>
        <v>0.58907295856832054</v>
      </c>
      <c r="L156" s="914">
        <f t="shared" ca="1" si="55"/>
        <v>0.61601134403208191</v>
      </c>
      <c r="M156" s="914">
        <f t="shared" ca="1" si="55"/>
        <v>1.4492300416616797</v>
      </c>
      <c r="N156" s="914">
        <f t="shared" ca="1" si="55"/>
        <v>1.6831702508641939</v>
      </c>
      <c r="O156" s="914">
        <f t="shared" ca="1" si="55"/>
        <v>0.88845747804612529</v>
      </c>
      <c r="P156" s="914">
        <f t="shared" ca="1" si="55"/>
        <v>1.7000221324698999</v>
      </c>
      <c r="Q156" s="914">
        <f t="shared" ca="1" si="55"/>
        <v>0</v>
      </c>
      <c r="R156" s="914">
        <f t="shared" ca="1" si="55"/>
        <v>1.5986638406113625</v>
      </c>
      <c r="S156" s="914">
        <f t="shared" ca="1" si="54"/>
        <v>0.88139191695092067</v>
      </c>
      <c r="T156" s="914">
        <f t="shared" ca="1" si="55"/>
        <v>0</v>
      </c>
      <c r="U156" s="914">
        <f t="shared" ca="1" si="55"/>
        <v>0</v>
      </c>
      <c r="V156" s="1" t="str">
        <f t="shared" si="50"/>
        <v>ASR_CMS_19</v>
      </c>
      <c r="W156" s="913">
        <f t="shared" si="51"/>
        <v>45406</v>
      </c>
      <c r="X156" s="1" t="str">
        <f t="shared" si="52"/>
        <v>Unaudited</v>
      </c>
    </row>
    <row r="157" spans="1:24" x14ac:dyDescent="0.25">
      <c r="A157" s="1" t="s">
        <v>421</v>
      </c>
      <c r="B157" s="1" t="str">
        <f t="shared" si="45"/>
        <v>DEF</v>
      </c>
      <c r="C157" s="1" t="str">
        <f t="shared" si="46"/>
        <v>Default</v>
      </c>
      <c r="D157" s="912">
        <f t="shared" si="47"/>
        <v>1900</v>
      </c>
      <c r="E157" s="913">
        <f t="shared" si="48"/>
        <v>1</v>
      </c>
      <c r="F157" s="966">
        <f t="shared" si="49"/>
        <v>91</v>
      </c>
      <c r="G157" s="912" t="s">
        <v>1033</v>
      </c>
      <c r="H157" s="912" t="s">
        <v>1031</v>
      </c>
      <c r="I157" s="912" t="s">
        <v>390</v>
      </c>
      <c r="J157" s="914">
        <f t="shared" ca="1" si="55"/>
        <v>7.4765308810096076E-2</v>
      </c>
      <c r="K157" s="914">
        <f t="shared" ca="1" si="55"/>
        <v>9.4147778560248474E-3</v>
      </c>
      <c r="L157" s="914">
        <f t="shared" ca="1" si="55"/>
        <v>1.7158787797172046</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ASR_CMS_19</v>
      </c>
      <c r="W157" s="913">
        <f t="shared" si="51"/>
        <v>45406</v>
      </c>
      <c r="X157" s="1" t="str">
        <f t="shared" si="52"/>
        <v>Unaudited</v>
      </c>
    </row>
    <row r="158" spans="1:24" x14ac:dyDescent="0.25">
      <c r="A158" s="1" t="s">
        <v>421</v>
      </c>
      <c r="B158" s="1" t="str">
        <f t="shared" si="45"/>
        <v>DEF</v>
      </c>
      <c r="C158" s="1" t="str">
        <f t="shared" si="46"/>
        <v>Default</v>
      </c>
      <c r="D158" s="912">
        <f t="shared" si="47"/>
        <v>1900</v>
      </c>
      <c r="E158" s="913">
        <f t="shared" si="48"/>
        <v>1</v>
      </c>
      <c r="F158" s="966">
        <f t="shared" si="49"/>
        <v>182</v>
      </c>
      <c r="G158" s="912" t="s">
        <v>1033</v>
      </c>
      <c r="H158" s="912" t="s">
        <v>1031</v>
      </c>
      <c r="I158" s="912" t="s">
        <v>390</v>
      </c>
      <c r="J158" s="914">
        <f t="shared" ca="1" si="55"/>
        <v>7.6463063174258286E-2</v>
      </c>
      <c r="K158" s="914">
        <f t="shared" ca="1" si="55"/>
        <v>9.556534826684341E-3</v>
      </c>
      <c r="L158" s="914">
        <f t="shared" ca="1" si="55"/>
        <v>1.7936139835910938</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ASR_CMS_19</v>
      </c>
      <c r="W158" s="913">
        <f t="shared" si="51"/>
        <v>45406</v>
      </c>
      <c r="X158" s="1" t="str">
        <f t="shared" si="52"/>
        <v>Unaudited</v>
      </c>
    </row>
    <row r="159" spans="1:24" x14ac:dyDescent="0.25">
      <c r="A159" s="1" t="s">
        <v>421</v>
      </c>
      <c r="B159" s="1" t="str">
        <f t="shared" si="45"/>
        <v>DEF</v>
      </c>
      <c r="C159" s="1" t="str">
        <f t="shared" si="46"/>
        <v>Default</v>
      </c>
      <c r="D159" s="912">
        <f t="shared" si="47"/>
        <v>1900</v>
      </c>
      <c r="E159" s="913">
        <f t="shared" si="48"/>
        <v>1</v>
      </c>
      <c r="F159" s="966">
        <f t="shared" si="49"/>
        <v>274</v>
      </c>
      <c r="G159" s="912" t="s">
        <v>1033</v>
      </c>
      <c r="H159" s="912" t="s">
        <v>1031</v>
      </c>
      <c r="I159" s="912" t="s">
        <v>390</v>
      </c>
      <c r="J159" s="914">
        <f t="shared" ca="1" si="55"/>
        <v>7.5732703126471151E-2</v>
      </c>
      <c r="K159" s="914">
        <f t="shared" ca="1" si="55"/>
        <v>1.0095596904738614E-2</v>
      </c>
      <c r="L159" s="914">
        <f t="shared" ca="1" si="55"/>
        <v>1.9263291418319235</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ASR_CMS_19</v>
      </c>
      <c r="W159" s="913">
        <f t="shared" si="51"/>
        <v>45406</v>
      </c>
      <c r="X159" s="1" t="str">
        <f t="shared" si="52"/>
        <v>Unaudited</v>
      </c>
    </row>
    <row r="160" spans="1:24" x14ac:dyDescent="0.25">
      <c r="A160" s="1" t="s">
        <v>421</v>
      </c>
      <c r="B160" s="1" t="str">
        <f t="shared" si="45"/>
        <v>DEF</v>
      </c>
      <c r="C160" s="1" t="str">
        <f t="shared" si="46"/>
        <v>Default</v>
      </c>
      <c r="D160" s="912">
        <f t="shared" si="47"/>
        <v>1900</v>
      </c>
      <c r="E160" s="913">
        <f t="shared" si="48"/>
        <v>1</v>
      </c>
      <c r="F160" s="966">
        <f t="shared" si="49"/>
        <v>366</v>
      </c>
      <c r="G160" s="912" t="s">
        <v>1033</v>
      </c>
      <c r="H160" s="912" t="s">
        <v>1031</v>
      </c>
      <c r="I160" s="912" t="s">
        <v>390</v>
      </c>
      <c r="J160" s="914">
        <f t="shared" ca="1" si="55"/>
        <v>7.8260857843842291E-2</v>
      </c>
      <c r="K160" s="914">
        <f t="shared" ca="1" si="55"/>
        <v>9.6594634675937069E-3</v>
      </c>
      <c r="L160" s="914">
        <f t="shared" ca="1" si="55"/>
        <v>1.9045464983190463</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ASR_CMS_19</v>
      </c>
      <c r="W160" s="913">
        <f t="shared" si="51"/>
        <v>45406</v>
      </c>
      <c r="X160" s="1" t="str">
        <f t="shared" si="52"/>
        <v>Unaudited</v>
      </c>
    </row>
    <row r="161" spans="1:24" x14ac:dyDescent="0.25">
      <c r="A161" s="1" t="s">
        <v>421</v>
      </c>
      <c r="B161" s="1" t="str">
        <f t="shared" si="45"/>
        <v>DEF</v>
      </c>
      <c r="C161" s="1" t="str">
        <f t="shared" si="46"/>
        <v>Default</v>
      </c>
      <c r="D161" s="912">
        <f t="shared" si="47"/>
        <v>1900</v>
      </c>
      <c r="E161" s="913">
        <f t="shared" si="48"/>
        <v>1</v>
      </c>
      <c r="F161" s="966">
        <f t="shared" si="49"/>
        <v>1</v>
      </c>
      <c r="G161" s="912" t="s">
        <v>1033</v>
      </c>
      <c r="H161" s="912" t="s">
        <v>1032</v>
      </c>
      <c r="I161" s="912" t="s">
        <v>390</v>
      </c>
      <c r="J161" s="914">
        <f t="shared" ca="1" si="55"/>
        <v>7.6137022457119799E-2</v>
      </c>
      <c r="K161" s="914">
        <f t="shared" ca="1" si="55"/>
        <v>9.6747859816966285E-3</v>
      </c>
      <c r="L161" s="914">
        <f t="shared" ca="1" si="55"/>
        <v>1.832650816880641</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ASR_CMS_19</v>
      </c>
      <c r="W161" s="913">
        <f t="shared" si="51"/>
        <v>45406</v>
      </c>
      <c r="X161" s="1" t="str">
        <f t="shared" si="52"/>
        <v>Unaudited</v>
      </c>
    </row>
    <row r="162" spans="1:24" x14ac:dyDescent="0.25">
      <c r="A162" s="1" t="s">
        <v>421</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3.8946566479023767E-2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ASR_CMS_19</v>
      </c>
      <c r="W162" s="913">
        <f t="shared" ref="W162:W181" si="63">file_date</f>
        <v>45406</v>
      </c>
      <c r="X162" s="1" t="str">
        <f t="shared" ref="X162:X181" si="64">status</f>
        <v>Unaudited</v>
      </c>
    </row>
    <row r="163" spans="1:24" x14ac:dyDescent="0.25">
      <c r="A163" s="1" t="s">
        <v>421</v>
      </c>
      <c r="B163" s="1" t="str">
        <f t="shared" si="56"/>
        <v>DEF</v>
      </c>
      <c r="C163" s="1" t="str">
        <f t="shared" si="57"/>
        <v>Default</v>
      </c>
      <c r="D163" s="912">
        <f t="shared" si="58"/>
        <v>1900</v>
      </c>
      <c r="E163" s="913">
        <f t="shared" si="59"/>
        <v>1</v>
      </c>
      <c r="F163" s="966">
        <f t="shared" si="60"/>
        <v>182</v>
      </c>
      <c r="G163" s="912" t="s">
        <v>1034</v>
      </c>
      <c r="H163" s="912" t="s">
        <v>1031</v>
      </c>
      <c r="I163" s="912" t="s">
        <v>390</v>
      </c>
      <c r="J163" s="914">
        <f t="shared" ca="1" si="61"/>
        <v>4.8348194500081017E-3</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ASR_CMS_19</v>
      </c>
      <c r="W163" s="913">
        <f t="shared" si="63"/>
        <v>45406</v>
      </c>
      <c r="X163" s="1" t="str">
        <f t="shared" si="64"/>
        <v>Unaudited</v>
      </c>
    </row>
    <row r="164" spans="1:24" x14ac:dyDescent="0.25">
      <c r="A164" s="1" t="s">
        <v>421</v>
      </c>
      <c r="B164" s="1" t="str">
        <f t="shared" si="56"/>
        <v>DEF</v>
      </c>
      <c r="C164" s="1" t="str">
        <f t="shared" si="57"/>
        <v>Default</v>
      </c>
      <c r="D164" s="912">
        <f t="shared" si="58"/>
        <v>1900</v>
      </c>
      <c r="E164" s="913">
        <f t="shared" si="59"/>
        <v>1</v>
      </c>
      <c r="F164" s="966">
        <f t="shared" si="60"/>
        <v>274</v>
      </c>
      <c r="G164" s="912" t="s">
        <v>1034</v>
      </c>
      <c r="H164" s="912" t="s">
        <v>1031</v>
      </c>
      <c r="I164" s="912" t="s">
        <v>390</v>
      </c>
      <c r="J164" s="914">
        <f t="shared" ca="1" si="61"/>
        <v>2.5427273309814162E-3</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ASR_CMS_19</v>
      </c>
      <c r="W164" s="913">
        <f t="shared" si="63"/>
        <v>45406</v>
      </c>
      <c r="X164" s="1" t="str">
        <f t="shared" si="64"/>
        <v>Unaudited</v>
      </c>
    </row>
    <row r="165" spans="1:24" x14ac:dyDescent="0.25">
      <c r="A165" s="1" t="s">
        <v>421</v>
      </c>
      <c r="B165" s="1" t="str">
        <f t="shared" si="56"/>
        <v>DEF</v>
      </c>
      <c r="C165" s="1" t="str">
        <f t="shared" si="57"/>
        <v>Default</v>
      </c>
      <c r="D165" s="912">
        <f t="shared" si="58"/>
        <v>1900</v>
      </c>
      <c r="E165" s="913">
        <f t="shared" si="59"/>
        <v>1</v>
      </c>
      <c r="F165" s="966">
        <f t="shared" si="60"/>
        <v>366</v>
      </c>
      <c r="G165" s="912" t="s">
        <v>1034</v>
      </c>
      <c r="H165" s="912" t="s">
        <v>1031</v>
      </c>
      <c r="I165" s="912" t="s">
        <v>390</v>
      </c>
      <c r="J165" s="914">
        <f t="shared" ca="1" si="61"/>
        <v>-1.443797857961635E-2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ASR_CMS_19</v>
      </c>
      <c r="W165" s="913">
        <f t="shared" si="63"/>
        <v>45406</v>
      </c>
      <c r="X165" s="1" t="str">
        <f t="shared" si="64"/>
        <v>Unaudited</v>
      </c>
    </row>
    <row r="166" spans="1:24" x14ac:dyDescent="0.25">
      <c r="A166" s="1" t="s">
        <v>421</v>
      </c>
      <c r="B166" s="1" t="str">
        <f t="shared" si="56"/>
        <v>DEF</v>
      </c>
      <c r="C166" s="1" t="str">
        <f t="shared" si="57"/>
        <v>Default</v>
      </c>
      <c r="D166" s="912">
        <f t="shared" si="58"/>
        <v>1900</v>
      </c>
      <c r="E166" s="913">
        <f t="shared" si="59"/>
        <v>1</v>
      </c>
      <c r="F166" s="966">
        <f t="shared" si="60"/>
        <v>1</v>
      </c>
      <c r="G166" s="912" t="s">
        <v>1034</v>
      </c>
      <c r="H166" s="912" t="s">
        <v>1032</v>
      </c>
      <c r="I166" s="912" t="s">
        <v>390</v>
      </c>
      <c r="J166" s="914">
        <f t="shared" ca="1" si="61"/>
        <v>1.3952576900225175E-2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ASR_CMS_19</v>
      </c>
      <c r="W166" s="913">
        <f t="shared" si="63"/>
        <v>45406</v>
      </c>
      <c r="X166" s="1" t="str">
        <f t="shared" si="64"/>
        <v>Unaudited</v>
      </c>
    </row>
    <row r="167" spans="1:24" x14ac:dyDescent="0.25">
      <c r="A167" s="1" t="s">
        <v>421</v>
      </c>
      <c r="B167" s="1" t="str">
        <f t="shared" si="56"/>
        <v>DEF</v>
      </c>
      <c r="C167" s="1" t="str">
        <f t="shared" si="57"/>
        <v>Default</v>
      </c>
      <c r="D167" s="912">
        <f t="shared" si="58"/>
        <v>1900</v>
      </c>
      <c r="E167" s="913">
        <f t="shared" si="59"/>
        <v>1</v>
      </c>
      <c r="F167" s="966">
        <f t="shared" si="60"/>
        <v>91</v>
      </c>
      <c r="G167" s="912" t="s">
        <v>1030</v>
      </c>
      <c r="H167" s="912" t="s">
        <v>1031</v>
      </c>
      <c r="I167" s="912" t="s">
        <v>391</v>
      </c>
      <c r="J167" s="914">
        <f t="shared" ca="1" si="61"/>
        <v>0.90005462515980139</v>
      </c>
      <c r="K167" s="914">
        <f t="shared" ca="1" si="61"/>
        <v>0.69428398450237372</v>
      </c>
      <c r="L167" s="914">
        <f t="shared" ca="1" si="61"/>
        <v>0.67726472986811537</v>
      </c>
      <c r="M167" s="914">
        <f t="shared" ca="1" si="61"/>
        <v>1.4680051792300555</v>
      </c>
      <c r="N167" s="914">
        <f t="shared" ca="1" si="61"/>
        <v>1.4482125450555041</v>
      </c>
      <c r="O167" s="914">
        <f t="shared" ca="1" si="61"/>
        <v>1.2858552404343215</v>
      </c>
      <c r="P167" s="914">
        <f t="shared" ca="1" si="61"/>
        <v>1.0308621945008187</v>
      </c>
      <c r="Q167" s="914">
        <f t="shared" ca="1" si="61"/>
        <v>3.2633246440489642E-2</v>
      </c>
      <c r="R167" s="914">
        <f t="shared" ca="1" si="61"/>
        <v>1.146652784337385</v>
      </c>
      <c r="S167" s="914">
        <f t="shared" ca="1" si="55"/>
        <v>0.87259346627455203</v>
      </c>
      <c r="T167" s="914">
        <f t="shared" ca="1" si="61"/>
        <v>0</v>
      </c>
      <c r="U167" s="914">
        <f t="shared" ca="1" si="61"/>
        <v>0</v>
      </c>
      <c r="V167" s="1" t="str">
        <f t="shared" si="62"/>
        <v>ASR_CMS_19</v>
      </c>
      <c r="W167" s="913">
        <f t="shared" si="63"/>
        <v>45406</v>
      </c>
      <c r="X167" s="1" t="str">
        <f t="shared" si="64"/>
        <v>Unaudited</v>
      </c>
    </row>
    <row r="168" spans="1:24" x14ac:dyDescent="0.25">
      <c r="A168" s="1" t="s">
        <v>421</v>
      </c>
      <c r="B168" s="1" t="str">
        <f t="shared" si="56"/>
        <v>DEF</v>
      </c>
      <c r="C168" s="1" t="str">
        <f t="shared" si="57"/>
        <v>Default</v>
      </c>
      <c r="D168" s="912">
        <f t="shared" si="58"/>
        <v>1900</v>
      </c>
      <c r="E168" s="913">
        <f t="shared" si="59"/>
        <v>1</v>
      </c>
      <c r="F168" s="966">
        <f t="shared" si="60"/>
        <v>182</v>
      </c>
      <c r="G168" s="912" t="s">
        <v>1030</v>
      </c>
      <c r="H168" s="912" t="s">
        <v>1031</v>
      </c>
      <c r="I168" s="912" t="s">
        <v>391</v>
      </c>
      <c r="J168" s="914">
        <f t="shared" ca="1" si="61"/>
        <v>0.96947996867490582</v>
      </c>
      <c r="K168" s="914">
        <f t="shared" ca="1" si="61"/>
        <v>0.72312784245099371</v>
      </c>
      <c r="L168" s="914">
        <f t="shared" ca="1" si="61"/>
        <v>0.90640778706902714</v>
      </c>
      <c r="M168" s="914">
        <f t="shared" ca="1" si="61"/>
        <v>1.4632478820319073</v>
      </c>
      <c r="N168" s="914">
        <f t="shared" ca="1" si="61"/>
        <v>1.525462940834067</v>
      </c>
      <c r="O168" s="914">
        <f t="shared" ca="1" si="61"/>
        <v>1.2771477407771921</v>
      </c>
      <c r="P168" s="914">
        <f t="shared" ca="1" si="61"/>
        <v>2.9837115988165892</v>
      </c>
      <c r="Q168" s="914">
        <f t="shared" ca="1" si="61"/>
        <v>3.3877585932543294E-2</v>
      </c>
      <c r="R168" s="914">
        <f t="shared" ca="1" si="61"/>
        <v>0.96741508484671646</v>
      </c>
      <c r="S168" s="914">
        <f t="shared" ca="1" si="61"/>
        <v>0.97924525312099064</v>
      </c>
      <c r="T168" s="914">
        <f t="shared" ca="1" si="61"/>
        <v>0</v>
      </c>
      <c r="U168" s="914">
        <f t="shared" ca="1" si="61"/>
        <v>0</v>
      </c>
      <c r="V168" s="1" t="str">
        <f t="shared" si="62"/>
        <v>ASR_CMS_19</v>
      </c>
      <c r="W168" s="913">
        <f t="shared" si="63"/>
        <v>45406</v>
      </c>
      <c r="X168" s="1" t="str">
        <f t="shared" si="64"/>
        <v>Unaudited</v>
      </c>
    </row>
    <row r="169" spans="1:24" x14ac:dyDescent="0.25">
      <c r="A169" s="1" t="s">
        <v>421</v>
      </c>
      <c r="B169" s="1" t="str">
        <f t="shared" si="56"/>
        <v>DEF</v>
      </c>
      <c r="C169" s="1" t="str">
        <f t="shared" si="57"/>
        <v>Default</v>
      </c>
      <c r="D169" s="912">
        <f t="shared" si="58"/>
        <v>1900</v>
      </c>
      <c r="E169" s="913">
        <f t="shared" si="59"/>
        <v>1</v>
      </c>
      <c r="F169" s="966">
        <f t="shared" si="60"/>
        <v>274</v>
      </c>
      <c r="G169" s="912" t="s">
        <v>1030</v>
      </c>
      <c r="H169" s="912" t="s">
        <v>1031</v>
      </c>
      <c r="I169" s="912" t="s">
        <v>391</v>
      </c>
      <c r="J169" s="914">
        <f t="shared" ca="1" si="61"/>
        <v>0.9609104046129846</v>
      </c>
      <c r="K169" s="914">
        <f t="shared" ca="1" si="61"/>
        <v>0.74051306299885167</v>
      </c>
      <c r="L169" s="914">
        <f t="shared" ca="1" si="61"/>
        <v>0.77625042934475685</v>
      </c>
      <c r="M169" s="914">
        <f t="shared" ca="1" si="61"/>
        <v>1.525676962950711</v>
      </c>
      <c r="N169" s="914">
        <f t="shared" ca="1" si="61"/>
        <v>1.4855925353860786</v>
      </c>
      <c r="O169" s="914">
        <f t="shared" ca="1" si="61"/>
        <v>1.9468563761639965</v>
      </c>
      <c r="P169" s="914">
        <f t="shared" ca="1" si="61"/>
        <v>1.0771314793725233</v>
      </c>
      <c r="Q169" s="914">
        <f t="shared" ca="1" si="61"/>
        <v>2.3109385044878471E-3</v>
      </c>
      <c r="R169" s="914">
        <f t="shared" ca="1" si="61"/>
        <v>1.2425956242134011</v>
      </c>
      <c r="S169" s="914">
        <f t="shared" ca="1" si="61"/>
        <v>0.95116552861523396</v>
      </c>
      <c r="T169" s="914">
        <f t="shared" ca="1" si="61"/>
        <v>0</v>
      </c>
      <c r="U169" s="914">
        <f t="shared" ca="1" si="61"/>
        <v>0</v>
      </c>
      <c r="V169" s="1" t="str">
        <f t="shared" si="62"/>
        <v>ASR_CMS_19</v>
      </c>
      <c r="W169" s="913">
        <f t="shared" si="63"/>
        <v>45406</v>
      </c>
      <c r="X169" s="1" t="str">
        <f t="shared" si="64"/>
        <v>Unaudited</v>
      </c>
    </row>
    <row r="170" spans="1:24" x14ac:dyDescent="0.25">
      <c r="A170" s="1" t="s">
        <v>421</v>
      </c>
      <c r="B170" s="1" t="str">
        <f t="shared" si="56"/>
        <v>DEF</v>
      </c>
      <c r="C170" s="1" t="str">
        <f t="shared" si="57"/>
        <v>Default</v>
      </c>
      <c r="D170" s="912">
        <f t="shared" si="58"/>
        <v>1900</v>
      </c>
      <c r="E170" s="913">
        <f t="shared" si="59"/>
        <v>1</v>
      </c>
      <c r="F170" s="966">
        <f t="shared" si="60"/>
        <v>366</v>
      </c>
      <c r="G170" s="912" t="s">
        <v>1030</v>
      </c>
      <c r="H170" s="912" t="s">
        <v>1031</v>
      </c>
      <c r="I170" s="912" t="s">
        <v>391</v>
      </c>
      <c r="J170" s="914">
        <f t="shared" ca="1" si="61"/>
        <v>0.89932633552268737</v>
      </c>
      <c r="K170" s="914">
        <f t="shared" ca="1" si="61"/>
        <v>0.663987214745282</v>
      </c>
      <c r="L170" s="914">
        <f t="shared" ca="1" si="61"/>
        <v>0.79883089896185677</v>
      </c>
      <c r="M170" s="914">
        <f t="shared" ca="1" si="61"/>
        <v>1.3301824495244807</v>
      </c>
      <c r="N170" s="914">
        <f t="shared" ca="1" si="61"/>
        <v>1.38427616560195</v>
      </c>
      <c r="O170" s="914">
        <f t="shared" ca="1" si="61"/>
        <v>1.3514738942481581</v>
      </c>
      <c r="P170" s="914">
        <f t="shared" ca="1" si="61"/>
        <v>0.95125344535953615</v>
      </c>
      <c r="Q170" s="914">
        <f t="shared" ca="1" si="61"/>
        <v>1.4483127872100555E-2</v>
      </c>
      <c r="R170" s="914">
        <f t="shared" ca="1" si="61"/>
        <v>1.0260689457206729</v>
      </c>
      <c r="S170" s="914">
        <f t="shared" ca="1" si="61"/>
        <v>1.0815653601596715</v>
      </c>
      <c r="T170" s="914">
        <f t="shared" ca="1" si="61"/>
        <v>0</v>
      </c>
      <c r="U170" s="914">
        <f t="shared" ca="1" si="61"/>
        <v>0</v>
      </c>
      <c r="V170" s="1" t="str">
        <f t="shared" si="62"/>
        <v>ASR_CMS_19</v>
      </c>
      <c r="W170" s="913">
        <f t="shared" si="63"/>
        <v>45406</v>
      </c>
      <c r="X170" s="1" t="str">
        <f t="shared" si="64"/>
        <v>Unaudited</v>
      </c>
    </row>
    <row r="171" spans="1:24" x14ac:dyDescent="0.25">
      <c r="A171" s="1" t="s">
        <v>421</v>
      </c>
      <c r="B171" s="1" t="str">
        <f t="shared" si="56"/>
        <v>DEF</v>
      </c>
      <c r="C171" s="1" t="str">
        <f t="shared" si="57"/>
        <v>Default</v>
      </c>
      <c r="D171" s="912">
        <f t="shared" si="58"/>
        <v>1900</v>
      </c>
      <c r="E171" s="913">
        <f t="shared" si="59"/>
        <v>1</v>
      </c>
      <c r="F171" s="966">
        <f t="shared" si="60"/>
        <v>1</v>
      </c>
      <c r="G171" s="912" t="s">
        <v>1030</v>
      </c>
      <c r="H171" s="912" t="s">
        <v>1032</v>
      </c>
      <c r="I171" s="912" t="s">
        <v>391</v>
      </c>
      <c r="J171" s="914">
        <f t="shared" ca="1" si="61"/>
        <v>0.92445646345285326</v>
      </c>
      <c r="K171" s="914">
        <f t="shared" ca="1" si="61"/>
        <v>0.70394915027061178</v>
      </c>
      <c r="L171" s="914">
        <f t="shared" ca="1" si="61"/>
        <v>0.79034820369999537</v>
      </c>
      <c r="M171" s="914">
        <f t="shared" ca="1" si="61"/>
        <v>1.440611520211099</v>
      </c>
      <c r="N171" s="914">
        <f t="shared" ca="1" si="61"/>
        <v>1.4566762804672855</v>
      </c>
      <c r="O171" s="914">
        <f t="shared" ca="1" si="61"/>
        <v>1.4448827927439534</v>
      </c>
      <c r="P171" s="914">
        <f t="shared" ca="1" si="61"/>
        <v>1.4761205160877209</v>
      </c>
      <c r="Q171" s="914">
        <f t="shared" ca="1" si="61"/>
        <v>2.6973434272251316E-2</v>
      </c>
      <c r="R171" s="914">
        <f t="shared" ca="1" si="61"/>
        <v>1.0927021199795792</v>
      </c>
      <c r="S171" s="914">
        <f t="shared" ca="1" si="61"/>
        <v>0.9703902357222921</v>
      </c>
      <c r="T171" s="914">
        <f t="shared" ca="1" si="61"/>
        <v>0</v>
      </c>
      <c r="U171" s="914">
        <f t="shared" ca="1" si="61"/>
        <v>0</v>
      </c>
      <c r="V171" s="1" t="str">
        <f t="shared" si="62"/>
        <v>ASR_CMS_19</v>
      </c>
      <c r="W171" s="913">
        <f t="shared" si="63"/>
        <v>45406</v>
      </c>
      <c r="X171" s="1" t="str">
        <f t="shared" si="64"/>
        <v>Unaudited</v>
      </c>
    </row>
    <row r="172" spans="1:24" x14ac:dyDescent="0.25">
      <c r="A172" s="1" t="s">
        <v>421</v>
      </c>
      <c r="B172" s="1" t="str">
        <f t="shared" si="56"/>
        <v>DEF</v>
      </c>
      <c r="C172" s="1" t="str">
        <f t="shared" si="57"/>
        <v>Default</v>
      </c>
      <c r="D172" s="912">
        <f t="shared" si="58"/>
        <v>1900</v>
      </c>
      <c r="E172" s="913">
        <f t="shared" si="59"/>
        <v>1</v>
      </c>
      <c r="F172" s="966">
        <f t="shared" si="60"/>
        <v>91</v>
      </c>
      <c r="G172" s="912" t="s">
        <v>1033</v>
      </c>
      <c r="H172" s="912" t="s">
        <v>1031</v>
      </c>
      <c r="I172" s="912" t="s">
        <v>391</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7.8079503772874148E-2</v>
      </c>
      <c r="K172" s="914">
        <f t="shared" ca="1" si="65"/>
        <v>6.4113815009058722E-3</v>
      </c>
      <c r="L172" s="914">
        <f t="shared" ca="1" si="65"/>
        <v>2.1837315027094291</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ASR_CMS_19</v>
      </c>
      <c r="W172" s="913">
        <f t="shared" si="63"/>
        <v>45406</v>
      </c>
      <c r="X172" s="1" t="str">
        <f t="shared" si="64"/>
        <v>Unaudited</v>
      </c>
    </row>
    <row r="173" spans="1:24" x14ac:dyDescent="0.25">
      <c r="A173" s="1" t="s">
        <v>421</v>
      </c>
      <c r="B173" s="1" t="str">
        <f t="shared" si="56"/>
        <v>DEF</v>
      </c>
      <c r="C173" s="1" t="str">
        <f t="shared" si="57"/>
        <v>Default</v>
      </c>
      <c r="D173" s="912">
        <f t="shared" si="58"/>
        <v>1900</v>
      </c>
      <c r="E173" s="913">
        <f t="shared" si="59"/>
        <v>1</v>
      </c>
      <c r="F173" s="966">
        <f t="shared" si="60"/>
        <v>182</v>
      </c>
      <c r="G173" s="912" t="s">
        <v>1033</v>
      </c>
      <c r="H173" s="912" t="s">
        <v>1031</v>
      </c>
      <c r="I173" s="912" t="s">
        <v>391</v>
      </c>
      <c r="J173" s="914">
        <f t="shared" ca="1" si="65"/>
        <v>7.7425142073705613E-2</v>
      </c>
      <c r="K173" s="914">
        <f t="shared" ca="1" si="65"/>
        <v>6.3276560301114403E-3</v>
      </c>
      <c r="L173" s="914">
        <f t="shared" ca="1" si="65"/>
        <v>2.1935227955556704</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ASR_CMS_19</v>
      </c>
      <c r="W173" s="913">
        <f t="shared" si="63"/>
        <v>45406</v>
      </c>
      <c r="X173" s="1" t="str">
        <f t="shared" si="64"/>
        <v>Unaudited</v>
      </c>
    </row>
    <row r="174" spans="1:24" x14ac:dyDescent="0.25">
      <c r="A174" s="1" t="s">
        <v>421</v>
      </c>
      <c r="B174" s="1" t="str">
        <f t="shared" si="56"/>
        <v>DEF</v>
      </c>
      <c r="C174" s="1" t="str">
        <f t="shared" si="57"/>
        <v>Default</v>
      </c>
      <c r="D174" s="912">
        <f t="shared" si="58"/>
        <v>1900</v>
      </c>
      <c r="E174" s="913">
        <f t="shared" si="59"/>
        <v>1</v>
      </c>
      <c r="F174" s="966">
        <f t="shared" si="60"/>
        <v>274</v>
      </c>
      <c r="G174" s="912" t="s">
        <v>1033</v>
      </c>
      <c r="H174" s="912" t="s">
        <v>1031</v>
      </c>
      <c r="I174" s="912" t="s">
        <v>391</v>
      </c>
      <c r="J174" s="914">
        <f t="shared" ca="1" si="65"/>
        <v>7.6834455196444926E-2</v>
      </c>
      <c r="K174" s="914">
        <f t="shared" ca="1" si="65"/>
        <v>6.413404320450831E-3</v>
      </c>
      <c r="L174" s="914">
        <f t="shared" ca="1" si="65"/>
        <v>2.2770183548826366</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ASR_CMS_19</v>
      </c>
      <c r="W174" s="913">
        <f t="shared" si="63"/>
        <v>45406</v>
      </c>
      <c r="X174" s="1" t="str">
        <f t="shared" si="64"/>
        <v>Unaudited</v>
      </c>
    </row>
    <row r="175" spans="1:24" x14ac:dyDescent="0.25">
      <c r="A175" s="1" t="s">
        <v>421</v>
      </c>
      <c r="B175" s="1" t="str">
        <f t="shared" si="56"/>
        <v>DEF</v>
      </c>
      <c r="C175" s="1" t="str">
        <f t="shared" si="57"/>
        <v>Default</v>
      </c>
      <c r="D175" s="912">
        <f t="shared" si="58"/>
        <v>1900</v>
      </c>
      <c r="E175" s="913">
        <f t="shared" si="59"/>
        <v>1</v>
      </c>
      <c r="F175" s="966">
        <f t="shared" si="60"/>
        <v>366</v>
      </c>
      <c r="G175" s="912" t="s">
        <v>1033</v>
      </c>
      <c r="H175" s="912" t="s">
        <v>1031</v>
      </c>
      <c r="I175" s="912" t="s">
        <v>391</v>
      </c>
      <c r="J175" s="914">
        <f t="shared" ca="1" si="65"/>
        <v>7.3924314439279146E-2</v>
      </c>
      <c r="K175" s="914">
        <f t="shared" ca="1" si="65"/>
        <v>5.9774849927262145E-3</v>
      </c>
      <c r="L175" s="914">
        <f t="shared" ca="1" si="65"/>
        <v>2.1827317190556217</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ASR_CMS_19</v>
      </c>
      <c r="W175" s="913">
        <f t="shared" si="63"/>
        <v>45406</v>
      </c>
      <c r="X175" s="1" t="str">
        <f t="shared" si="64"/>
        <v>Unaudited</v>
      </c>
    </row>
    <row r="176" spans="1:24" x14ac:dyDescent="0.25">
      <c r="A176" s="1" t="s">
        <v>421</v>
      </c>
      <c r="B176" s="1" t="str">
        <f t="shared" si="56"/>
        <v>DEF</v>
      </c>
      <c r="C176" s="1" t="str">
        <f t="shared" si="57"/>
        <v>Default</v>
      </c>
      <c r="D176" s="912">
        <f t="shared" si="58"/>
        <v>1900</v>
      </c>
      <c r="E176" s="913">
        <f t="shared" si="59"/>
        <v>1</v>
      </c>
      <c r="F176" s="966">
        <f t="shared" si="60"/>
        <v>1</v>
      </c>
      <c r="G176" s="912" t="s">
        <v>1033</v>
      </c>
      <c r="H176" s="912" t="s">
        <v>1032</v>
      </c>
      <c r="I176" s="912" t="s">
        <v>391</v>
      </c>
      <c r="J176" s="914">
        <f t="shared" ca="1" si="65"/>
        <v>7.6307678999249062E-2</v>
      </c>
      <c r="K176" s="914">
        <f t="shared" ca="1" si="65"/>
        <v>6.2704832967670609E-3</v>
      </c>
      <c r="L176" s="914">
        <f t="shared" ca="1" si="65"/>
        <v>2.2080078665408522</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ASR_CMS_19</v>
      </c>
      <c r="W176" s="913">
        <f t="shared" si="63"/>
        <v>45406</v>
      </c>
      <c r="X176" s="1" t="str">
        <f t="shared" si="64"/>
        <v>Unaudited</v>
      </c>
    </row>
    <row r="177" spans="1:24" x14ac:dyDescent="0.25">
      <c r="A177" s="1" t="s">
        <v>421</v>
      </c>
      <c r="B177" s="1" t="str">
        <f t="shared" si="56"/>
        <v>DEF</v>
      </c>
      <c r="C177" s="1" t="str">
        <f t="shared" si="57"/>
        <v>Default</v>
      </c>
      <c r="D177" s="912">
        <f t="shared" si="58"/>
        <v>1900</v>
      </c>
      <c r="E177" s="913">
        <f t="shared" si="59"/>
        <v>1</v>
      </c>
      <c r="F177" s="966">
        <f t="shared" si="60"/>
        <v>91</v>
      </c>
      <c r="G177" s="912" t="s">
        <v>1034</v>
      </c>
      <c r="H177" s="912" t="s">
        <v>1031</v>
      </c>
      <c r="I177" s="912" t="s">
        <v>391</v>
      </c>
      <c r="J177" s="914">
        <f t="shared" ca="1" si="65"/>
        <v>1.613943353007892E-2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ASR_CMS_19</v>
      </c>
      <c r="W177" s="913">
        <f t="shared" si="63"/>
        <v>45406</v>
      </c>
      <c r="X177" s="1" t="str">
        <f t="shared" si="64"/>
        <v>Unaudited</v>
      </c>
    </row>
    <row r="178" spans="1:24" x14ac:dyDescent="0.25">
      <c r="A178" s="1" t="s">
        <v>421</v>
      </c>
      <c r="B178" s="1" t="str">
        <f t="shared" si="56"/>
        <v>DEF</v>
      </c>
      <c r="C178" s="1" t="str">
        <f t="shared" si="57"/>
        <v>Default</v>
      </c>
      <c r="D178" s="912">
        <f t="shared" si="58"/>
        <v>1900</v>
      </c>
      <c r="E178" s="913">
        <f t="shared" si="59"/>
        <v>1</v>
      </c>
      <c r="F178" s="966">
        <f t="shared" si="60"/>
        <v>182</v>
      </c>
      <c r="G178" s="912" t="s">
        <v>1034</v>
      </c>
      <c r="H178" s="912" t="s">
        <v>1031</v>
      </c>
      <c r="I178" s="912" t="s">
        <v>391</v>
      </c>
      <c r="J178" s="914">
        <f t="shared" ca="1" si="65"/>
        <v>-5.2791801661908527E-2</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ASR_CMS_19</v>
      </c>
      <c r="W178" s="913">
        <f t="shared" si="63"/>
        <v>45406</v>
      </c>
      <c r="X178" s="1" t="str">
        <f t="shared" si="64"/>
        <v>Unaudited</v>
      </c>
    </row>
    <row r="179" spans="1:24" x14ac:dyDescent="0.25">
      <c r="A179" s="1" t="s">
        <v>421</v>
      </c>
      <c r="B179" s="1" t="str">
        <f t="shared" si="56"/>
        <v>DEF</v>
      </c>
      <c r="C179" s="1" t="str">
        <f t="shared" si="57"/>
        <v>Default</v>
      </c>
      <c r="D179" s="912">
        <f t="shared" si="58"/>
        <v>1900</v>
      </c>
      <c r="E179" s="913">
        <f t="shared" si="59"/>
        <v>1</v>
      </c>
      <c r="F179" s="966">
        <f t="shared" si="60"/>
        <v>274</v>
      </c>
      <c r="G179" s="912" t="s">
        <v>1034</v>
      </c>
      <c r="H179" s="912" t="s">
        <v>1031</v>
      </c>
      <c r="I179" s="912" t="s">
        <v>391</v>
      </c>
      <c r="J179" s="914">
        <f t="shared" ca="1" si="65"/>
        <v>-4.3846349310087449E-2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ASR_CMS_19</v>
      </c>
      <c r="W179" s="913">
        <f t="shared" si="63"/>
        <v>45406</v>
      </c>
      <c r="X179" s="1" t="str">
        <f t="shared" si="64"/>
        <v>Unaudited</v>
      </c>
    </row>
    <row r="180" spans="1:24" x14ac:dyDescent="0.25">
      <c r="A180" s="1" t="s">
        <v>421</v>
      </c>
      <c r="B180" s="1" t="str">
        <f t="shared" si="56"/>
        <v>DEF</v>
      </c>
      <c r="C180" s="1" t="str">
        <f t="shared" si="57"/>
        <v>Default</v>
      </c>
      <c r="D180" s="912">
        <f t="shared" si="58"/>
        <v>1900</v>
      </c>
      <c r="E180" s="913">
        <f t="shared" si="59"/>
        <v>1</v>
      </c>
      <c r="F180" s="966">
        <f t="shared" si="60"/>
        <v>366</v>
      </c>
      <c r="G180" s="912" t="s">
        <v>1034</v>
      </c>
      <c r="H180" s="912" t="s">
        <v>1031</v>
      </c>
      <c r="I180" s="912" t="s">
        <v>391</v>
      </c>
      <c r="J180" s="914">
        <f t="shared" ca="1" si="65"/>
        <v>2.1279848069326174E-2</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ASR_CMS_19</v>
      </c>
      <c r="W180" s="913">
        <f t="shared" si="63"/>
        <v>45406</v>
      </c>
      <c r="X180" s="1" t="str">
        <f t="shared" si="64"/>
        <v>Unaudited</v>
      </c>
    </row>
    <row r="181" spans="1:24" x14ac:dyDescent="0.25">
      <c r="A181" s="1" t="s">
        <v>421</v>
      </c>
      <c r="B181" s="1" t="str">
        <f t="shared" si="56"/>
        <v>DEF</v>
      </c>
      <c r="C181" s="1" t="str">
        <f t="shared" si="57"/>
        <v>Default</v>
      </c>
      <c r="D181" s="912">
        <f t="shared" si="58"/>
        <v>1900</v>
      </c>
      <c r="E181" s="913">
        <f t="shared" si="59"/>
        <v>1</v>
      </c>
      <c r="F181" s="966">
        <f t="shared" si="60"/>
        <v>1</v>
      </c>
      <c r="G181" s="912" t="s">
        <v>1034</v>
      </c>
      <c r="H181" s="912" t="s">
        <v>1032</v>
      </c>
      <c r="I181" s="912" t="s">
        <v>391</v>
      </c>
      <c r="J181" s="914">
        <f t="shared" ca="1" si="65"/>
        <v>-6.5376076908620663E-3</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ASR_CMS_19</v>
      </c>
      <c r="W181" s="913">
        <f t="shared" si="63"/>
        <v>45406</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423</v>
      </c>
      <c r="B1" s="908" t="s">
        <v>424</v>
      </c>
      <c r="C1" s="908" t="s">
        <v>425</v>
      </c>
      <c r="D1" s="916" t="s">
        <v>426</v>
      </c>
      <c r="E1" s="916" t="s">
        <v>428</v>
      </c>
      <c r="F1" s="908" t="s">
        <v>427</v>
      </c>
      <c r="G1" s="916" t="s">
        <v>485</v>
      </c>
      <c r="H1" s="908" t="s">
        <v>429</v>
      </c>
      <c r="I1" s="908" t="s">
        <v>430</v>
      </c>
      <c r="J1" s="908" t="s">
        <v>431</v>
      </c>
      <c r="K1" s="908" t="s">
        <v>486</v>
      </c>
      <c r="L1" s="916" t="s">
        <v>432</v>
      </c>
      <c r="M1" s="908" t="s">
        <v>487</v>
      </c>
      <c r="N1" s="918" t="s">
        <v>36</v>
      </c>
      <c r="O1" s="919" t="s">
        <v>422</v>
      </c>
      <c r="P1" s="919" t="s">
        <v>411</v>
      </c>
      <c r="Q1" s="920" t="s">
        <v>548</v>
      </c>
      <c r="R1" s="920" t="s">
        <v>1015</v>
      </c>
      <c r="S1" s="922" t="s">
        <v>892</v>
      </c>
      <c r="T1" s="922" t="s">
        <v>893</v>
      </c>
      <c r="U1" s="922" t="s">
        <v>894</v>
      </c>
    </row>
    <row r="2" spans="1:21" x14ac:dyDescent="0.25">
      <c r="A2" t="s">
        <v>438</v>
      </c>
      <c r="B2" t="s">
        <v>1380</v>
      </c>
      <c r="C2" t="s">
        <v>1381</v>
      </c>
      <c r="D2" s="15">
        <v>1900</v>
      </c>
      <c r="E2" s="121">
        <v>1</v>
      </c>
      <c r="F2" t="s">
        <v>439</v>
      </c>
      <c r="G2" s="121">
        <v>91</v>
      </c>
      <c r="H2" t="s">
        <v>380</v>
      </c>
      <c r="I2" t="s">
        <v>433</v>
      </c>
      <c r="J2" t="s">
        <v>433</v>
      </c>
      <c r="K2" t="s">
        <v>433</v>
      </c>
      <c r="M2" t="s">
        <v>433</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ASR_CMS_19</v>
      </c>
      <c r="T2" s="957">
        <f t="shared" ref="T2:T65" si="2">file_date</f>
        <v>45406</v>
      </c>
      <c r="U2" t="str">
        <f t="shared" ref="U2:U65" si="3">status</f>
        <v>Unaudited</v>
      </c>
    </row>
    <row r="3" spans="1:21" x14ac:dyDescent="0.25">
      <c r="A3" t="s">
        <v>438</v>
      </c>
      <c r="B3" t="s">
        <v>1380</v>
      </c>
      <c r="C3" t="s">
        <v>1381</v>
      </c>
      <c r="D3" s="15">
        <v>1900</v>
      </c>
      <c r="E3" s="121">
        <v>1</v>
      </c>
      <c r="F3" t="s">
        <v>439</v>
      </c>
      <c r="G3" s="121">
        <v>91</v>
      </c>
      <c r="H3" t="s">
        <v>380</v>
      </c>
      <c r="I3" t="s">
        <v>488</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ASR_CMS_19</v>
      </c>
      <c r="T3" s="957">
        <f t="shared" si="2"/>
        <v>45406</v>
      </c>
      <c r="U3" t="str">
        <f t="shared" si="3"/>
        <v>Unaudited</v>
      </c>
    </row>
    <row r="4" spans="1:21" x14ac:dyDescent="0.25">
      <c r="A4" t="s">
        <v>438</v>
      </c>
      <c r="B4" t="s">
        <v>1380</v>
      </c>
      <c r="C4" t="s">
        <v>1381</v>
      </c>
      <c r="D4" s="15">
        <v>1900</v>
      </c>
      <c r="E4" s="121">
        <v>1</v>
      </c>
      <c r="F4" t="s">
        <v>439</v>
      </c>
      <c r="G4" s="121">
        <v>91</v>
      </c>
      <c r="H4" t="s">
        <v>380</v>
      </c>
      <c r="I4" t="s">
        <v>488</v>
      </c>
      <c r="J4" t="s">
        <v>12</v>
      </c>
      <c r="K4" t="s">
        <v>223</v>
      </c>
      <c r="L4" s="755">
        <v>1.2</v>
      </c>
      <c r="M4" t="s">
        <v>223</v>
      </c>
      <c r="N4" s="680">
        <f t="shared" ca="1" si="4"/>
        <v>0</v>
      </c>
      <c r="O4" s="680">
        <f t="shared" ca="1" si="0"/>
        <v>0</v>
      </c>
      <c r="P4" s="680">
        <f t="shared" ca="1" si="0"/>
        <v>0</v>
      </c>
      <c r="Q4" s="680">
        <f t="shared" ca="1" si="0"/>
        <v>0</v>
      </c>
      <c r="R4" s="680">
        <f t="shared" ca="1" si="0"/>
        <v>0</v>
      </c>
      <c r="S4" t="str">
        <f t="shared" si="1"/>
        <v>ASR_CMS_19</v>
      </c>
      <c r="T4" s="957">
        <f t="shared" si="2"/>
        <v>45406</v>
      </c>
      <c r="U4" t="str">
        <f t="shared" si="3"/>
        <v>Unaudited</v>
      </c>
    </row>
    <row r="5" spans="1:21" x14ac:dyDescent="0.25">
      <c r="A5" t="s">
        <v>438</v>
      </c>
      <c r="B5" t="s">
        <v>1380</v>
      </c>
      <c r="C5" t="s">
        <v>1381</v>
      </c>
      <c r="D5" s="15">
        <v>1900</v>
      </c>
      <c r="E5" s="121">
        <v>1</v>
      </c>
      <c r="F5" t="s">
        <v>439</v>
      </c>
      <c r="G5" s="121">
        <v>91</v>
      </c>
      <c r="H5" t="s">
        <v>380</v>
      </c>
      <c r="I5" t="s">
        <v>488</v>
      </c>
      <c r="J5" t="s">
        <v>12</v>
      </c>
      <c r="K5" t="s">
        <v>1318</v>
      </c>
      <c r="L5" s="755" t="s">
        <v>1314</v>
      </c>
      <c r="M5" t="s">
        <v>1318</v>
      </c>
      <c r="N5" s="680">
        <f t="shared" ca="1" si="4"/>
        <v>0</v>
      </c>
      <c r="O5" s="680">
        <f t="shared" ca="1" si="0"/>
        <v>0</v>
      </c>
      <c r="P5" s="680">
        <f t="shared" ca="1" si="0"/>
        <v>0</v>
      </c>
      <c r="Q5" s="680">
        <f t="shared" ca="1" si="0"/>
        <v>0</v>
      </c>
      <c r="R5" s="680">
        <f t="shared" ca="1" si="0"/>
        <v>0</v>
      </c>
      <c r="S5" t="str">
        <f t="shared" si="1"/>
        <v>ASR_CMS_19</v>
      </c>
      <c r="T5" s="957">
        <f t="shared" si="2"/>
        <v>45406</v>
      </c>
      <c r="U5" t="str">
        <f t="shared" si="3"/>
        <v>Unaudited</v>
      </c>
    </row>
    <row r="6" spans="1:21" x14ac:dyDescent="0.25">
      <c r="A6" t="s">
        <v>438</v>
      </c>
      <c r="B6" t="s">
        <v>1380</v>
      </c>
      <c r="C6" t="s">
        <v>1381</v>
      </c>
      <c r="D6" s="15">
        <v>1900</v>
      </c>
      <c r="E6" s="121">
        <v>1</v>
      </c>
      <c r="F6" t="s">
        <v>439</v>
      </c>
      <c r="G6" s="121">
        <v>91</v>
      </c>
      <c r="H6" t="s">
        <v>380</v>
      </c>
      <c r="I6" t="s">
        <v>488</v>
      </c>
      <c r="J6" t="s">
        <v>12</v>
      </c>
      <c r="K6" t="s">
        <v>1320</v>
      </c>
      <c r="L6" s="755" t="s">
        <v>1319</v>
      </c>
      <c r="M6" t="s">
        <v>1320</v>
      </c>
      <c r="N6" s="680">
        <f t="shared" ca="1" si="4"/>
        <v>0</v>
      </c>
      <c r="O6" s="680">
        <f t="shared" ca="1" si="0"/>
        <v>0</v>
      </c>
      <c r="P6" s="680">
        <f t="shared" ca="1" si="0"/>
        <v>0</v>
      </c>
      <c r="Q6" s="680">
        <f t="shared" ca="1" si="0"/>
        <v>0</v>
      </c>
      <c r="R6" s="680">
        <f t="shared" ca="1" si="0"/>
        <v>0</v>
      </c>
      <c r="S6" t="str">
        <f t="shared" si="1"/>
        <v>ASR_CMS_19</v>
      </c>
      <c r="T6" s="957">
        <f t="shared" si="2"/>
        <v>45406</v>
      </c>
      <c r="U6" t="str">
        <f t="shared" si="3"/>
        <v>Unaudited</v>
      </c>
    </row>
    <row r="7" spans="1:21" x14ac:dyDescent="0.25">
      <c r="A7" t="s">
        <v>438</v>
      </c>
      <c r="B7" t="s">
        <v>1380</v>
      </c>
      <c r="C7" t="s">
        <v>1381</v>
      </c>
      <c r="D7" s="15">
        <v>1900</v>
      </c>
      <c r="E7" s="121">
        <v>1</v>
      </c>
      <c r="F7" t="s">
        <v>439</v>
      </c>
      <c r="G7" s="121">
        <v>91</v>
      </c>
      <c r="H7" t="s">
        <v>380</v>
      </c>
      <c r="I7" t="s">
        <v>488</v>
      </c>
      <c r="J7" t="s">
        <v>13</v>
      </c>
      <c r="K7" t="s">
        <v>13</v>
      </c>
      <c r="L7" s="755" t="s">
        <v>63</v>
      </c>
      <c r="M7" t="s">
        <v>13</v>
      </c>
      <c r="N7" s="680">
        <f t="shared" ca="1" si="4"/>
        <v>0</v>
      </c>
      <c r="O7" s="680">
        <f t="shared" ca="1" si="0"/>
        <v>0</v>
      </c>
      <c r="P7" s="680">
        <f t="shared" ca="1" si="0"/>
        <v>0</v>
      </c>
      <c r="Q7" s="680">
        <f t="shared" ca="1" si="0"/>
        <v>0</v>
      </c>
      <c r="R7" s="680">
        <f t="shared" ca="1" si="0"/>
        <v>0</v>
      </c>
      <c r="S7" t="str">
        <f t="shared" si="1"/>
        <v>ASR_CMS_19</v>
      </c>
      <c r="T7" s="957">
        <f t="shared" si="2"/>
        <v>45406</v>
      </c>
      <c r="U7" t="str">
        <f t="shared" si="3"/>
        <v>Unaudited</v>
      </c>
    </row>
    <row r="8" spans="1:21" x14ac:dyDescent="0.25">
      <c r="A8" t="s">
        <v>438</v>
      </c>
      <c r="B8" t="s">
        <v>1380</v>
      </c>
      <c r="C8" t="s">
        <v>1381</v>
      </c>
      <c r="D8" s="15">
        <v>1900</v>
      </c>
      <c r="E8" s="121">
        <v>1</v>
      </c>
      <c r="F8" t="s">
        <v>439</v>
      </c>
      <c r="G8" s="121">
        <v>91</v>
      </c>
      <c r="H8" t="s">
        <v>380</v>
      </c>
      <c r="I8" t="s">
        <v>489</v>
      </c>
      <c r="J8" t="s">
        <v>434</v>
      </c>
      <c r="K8" t="s">
        <v>791</v>
      </c>
      <c r="L8" s="755">
        <v>2.1</v>
      </c>
      <c r="M8" t="s">
        <v>726</v>
      </c>
      <c r="N8" s="680">
        <f t="shared" ca="1" si="4"/>
        <v>0</v>
      </c>
      <c r="O8" s="680">
        <f t="shared" ca="1" si="0"/>
        <v>0</v>
      </c>
      <c r="P8" s="680">
        <f t="shared" ca="1" si="0"/>
        <v>0</v>
      </c>
      <c r="Q8" s="680">
        <f t="shared" ca="1" si="0"/>
        <v>0</v>
      </c>
      <c r="R8" s="680">
        <f t="shared" ca="1" si="0"/>
        <v>0</v>
      </c>
      <c r="S8" t="str">
        <f t="shared" si="1"/>
        <v>ASR_CMS_19</v>
      </c>
      <c r="T8" s="957">
        <f t="shared" si="2"/>
        <v>45406</v>
      </c>
      <c r="U8" t="str">
        <f t="shared" si="3"/>
        <v>Unaudited</v>
      </c>
    </row>
    <row r="9" spans="1:21" x14ac:dyDescent="0.25">
      <c r="A9" t="s">
        <v>438</v>
      </c>
      <c r="B9" t="s">
        <v>1380</v>
      </c>
      <c r="C9" t="s">
        <v>1381</v>
      </c>
      <c r="D9" s="15">
        <v>1900</v>
      </c>
      <c r="E9" s="121">
        <v>1</v>
      </c>
      <c r="F9" t="s">
        <v>439</v>
      </c>
      <c r="G9" s="121">
        <v>91</v>
      </c>
      <c r="H9" t="s">
        <v>380</v>
      </c>
      <c r="I9" t="s">
        <v>489</v>
      </c>
      <c r="J9" t="s">
        <v>434</v>
      </c>
      <c r="K9" t="s">
        <v>791</v>
      </c>
      <c r="L9" s="755">
        <v>2.2000000000000002</v>
      </c>
      <c r="M9" t="s">
        <v>727</v>
      </c>
      <c r="N9" s="680">
        <f t="shared" ca="1" si="4"/>
        <v>0</v>
      </c>
      <c r="O9" s="680">
        <f t="shared" ca="1" si="0"/>
        <v>0</v>
      </c>
      <c r="P9" s="680">
        <f t="shared" ca="1" si="0"/>
        <v>0</v>
      </c>
      <c r="Q9" s="680">
        <f t="shared" ca="1" si="0"/>
        <v>0</v>
      </c>
      <c r="R9" s="680">
        <f t="shared" ca="1" si="0"/>
        <v>0</v>
      </c>
      <c r="S9" t="str">
        <f t="shared" si="1"/>
        <v>ASR_CMS_19</v>
      </c>
      <c r="T9" s="957">
        <f t="shared" si="2"/>
        <v>45406</v>
      </c>
      <c r="U9" t="str">
        <f t="shared" si="3"/>
        <v>Unaudited</v>
      </c>
    </row>
    <row r="10" spans="1:21" x14ac:dyDescent="0.25">
      <c r="A10" t="s">
        <v>438</v>
      </c>
      <c r="B10" t="s">
        <v>1380</v>
      </c>
      <c r="C10" t="s">
        <v>1381</v>
      </c>
      <c r="D10" s="15">
        <v>1900</v>
      </c>
      <c r="E10" s="121">
        <v>1</v>
      </c>
      <c r="F10" t="s">
        <v>439</v>
      </c>
      <c r="G10" s="121">
        <v>91</v>
      </c>
      <c r="H10" t="s">
        <v>380</v>
      </c>
      <c r="I10" t="s">
        <v>489</v>
      </c>
      <c r="J10" t="s">
        <v>434</v>
      </c>
      <c r="K10" t="s">
        <v>791</v>
      </c>
      <c r="L10" s="755">
        <v>2.2999999999999998</v>
      </c>
      <c r="M10" t="s">
        <v>728</v>
      </c>
      <c r="N10" s="680">
        <f t="shared" ca="1" si="4"/>
        <v>0</v>
      </c>
      <c r="O10" s="680">
        <f t="shared" ca="1" si="0"/>
        <v>0</v>
      </c>
      <c r="P10" s="680">
        <f t="shared" ca="1" si="0"/>
        <v>0</v>
      </c>
      <c r="Q10" s="680">
        <f t="shared" ca="1" si="0"/>
        <v>0</v>
      </c>
      <c r="R10" s="680">
        <f t="shared" ca="1" si="0"/>
        <v>0</v>
      </c>
      <c r="S10" t="str">
        <f t="shared" si="1"/>
        <v>ASR_CMS_19</v>
      </c>
      <c r="T10" s="957">
        <f t="shared" si="2"/>
        <v>45406</v>
      </c>
      <c r="U10" t="str">
        <f t="shared" si="3"/>
        <v>Unaudited</v>
      </c>
    </row>
    <row r="11" spans="1:21" x14ac:dyDescent="0.25">
      <c r="A11" t="s">
        <v>438</v>
      </c>
      <c r="B11" t="s">
        <v>1380</v>
      </c>
      <c r="C11" t="s">
        <v>1381</v>
      </c>
      <c r="D11" s="15">
        <v>1900</v>
      </c>
      <c r="E11" s="121">
        <v>1</v>
      </c>
      <c r="F11" t="s">
        <v>439</v>
      </c>
      <c r="G11" s="121">
        <v>91</v>
      </c>
      <c r="H11" t="s">
        <v>380</v>
      </c>
      <c r="I11" t="s">
        <v>489</v>
      </c>
      <c r="J11" t="s">
        <v>434</v>
      </c>
      <c r="K11" t="s">
        <v>791</v>
      </c>
      <c r="L11" s="755">
        <v>2.4</v>
      </c>
      <c r="M11" t="s">
        <v>729</v>
      </c>
      <c r="N11" s="680">
        <f t="shared" ca="1" si="4"/>
        <v>0</v>
      </c>
      <c r="O11" s="680">
        <f t="shared" ca="1" si="0"/>
        <v>0</v>
      </c>
      <c r="P11" s="680">
        <f t="shared" ca="1" si="0"/>
        <v>0</v>
      </c>
      <c r="Q11" s="680">
        <f t="shared" ca="1" si="0"/>
        <v>0</v>
      </c>
      <c r="R11" s="680">
        <f t="shared" ca="1" si="0"/>
        <v>0</v>
      </c>
      <c r="S11" t="str">
        <f t="shared" si="1"/>
        <v>ASR_CMS_19</v>
      </c>
      <c r="T11" s="957">
        <f t="shared" si="2"/>
        <v>45406</v>
      </c>
      <c r="U11" t="str">
        <f t="shared" si="3"/>
        <v>Unaudited</v>
      </c>
    </row>
    <row r="12" spans="1:21" x14ac:dyDescent="0.25">
      <c r="A12" t="s">
        <v>438</v>
      </c>
      <c r="B12" t="s">
        <v>1380</v>
      </c>
      <c r="C12" t="s">
        <v>1381</v>
      </c>
      <c r="D12" s="15">
        <v>1900</v>
      </c>
      <c r="E12" s="121">
        <v>1</v>
      </c>
      <c r="F12" t="s">
        <v>439</v>
      </c>
      <c r="G12" s="121">
        <v>91</v>
      </c>
      <c r="H12" t="s">
        <v>380</v>
      </c>
      <c r="I12" t="s">
        <v>489</v>
      </c>
      <c r="J12" t="s">
        <v>434</v>
      </c>
      <c r="K12" t="s">
        <v>791</v>
      </c>
      <c r="L12" s="755">
        <v>2.5</v>
      </c>
      <c r="M12" t="s">
        <v>771</v>
      </c>
      <c r="N12" s="680">
        <f t="shared" ca="1" si="4"/>
        <v>0</v>
      </c>
      <c r="O12" s="680">
        <f t="shared" ca="1" si="0"/>
        <v>0</v>
      </c>
      <c r="P12" s="680">
        <f t="shared" ca="1" si="0"/>
        <v>0</v>
      </c>
      <c r="Q12" s="680">
        <f t="shared" ca="1" si="0"/>
        <v>0</v>
      </c>
      <c r="R12" s="680">
        <f t="shared" ca="1" si="0"/>
        <v>0</v>
      </c>
      <c r="S12" t="str">
        <f t="shared" si="1"/>
        <v>ASR_CMS_19</v>
      </c>
      <c r="T12" s="957">
        <f t="shared" si="2"/>
        <v>45406</v>
      </c>
      <c r="U12" t="str">
        <f t="shared" si="3"/>
        <v>Unaudited</v>
      </c>
    </row>
    <row r="13" spans="1:21" x14ac:dyDescent="0.25">
      <c r="A13" t="s">
        <v>438</v>
      </c>
      <c r="B13" t="s">
        <v>1380</v>
      </c>
      <c r="C13" t="s">
        <v>1381</v>
      </c>
      <c r="D13" s="15">
        <v>1900</v>
      </c>
      <c r="E13" s="121">
        <v>1</v>
      </c>
      <c r="F13" t="s">
        <v>439</v>
      </c>
      <c r="G13" s="121">
        <v>91</v>
      </c>
      <c r="H13" t="s">
        <v>380</v>
      </c>
      <c r="I13" t="s">
        <v>489</v>
      </c>
      <c r="J13" t="s">
        <v>434</v>
      </c>
      <c r="K13" t="s">
        <v>791</v>
      </c>
      <c r="L13" s="755">
        <v>2.6</v>
      </c>
      <c r="M13" t="s">
        <v>187</v>
      </c>
      <c r="N13" s="680">
        <f t="shared" ca="1" si="4"/>
        <v>0</v>
      </c>
      <c r="O13" s="680">
        <f t="shared" ca="1" si="0"/>
        <v>0</v>
      </c>
      <c r="P13" s="680">
        <f t="shared" ca="1" si="0"/>
        <v>0</v>
      </c>
      <c r="Q13" s="680">
        <f t="shared" ca="1" si="0"/>
        <v>0</v>
      </c>
      <c r="R13" s="680">
        <f t="shared" ca="1" si="0"/>
        <v>0</v>
      </c>
      <c r="S13" t="str">
        <f t="shared" si="1"/>
        <v>ASR_CMS_19</v>
      </c>
      <c r="T13" s="957">
        <f t="shared" si="2"/>
        <v>45406</v>
      </c>
      <c r="U13" t="str">
        <f t="shared" si="3"/>
        <v>Unaudited</v>
      </c>
    </row>
    <row r="14" spans="1:21" x14ac:dyDescent="0.25">
      <c r="A14" t="s">
        <v>438</v>
      </c>
      <c r="B14" t="s">
        <v>1380</v>
      </c>
      <c r="C14" t="s">
        <v>1381</v>
      </c>
      <c r="D14" s="15">
        <v>1900</v>
      </c>
      <c r="E14" s="121">
        <v>1</v>
      </c>
      <c r="F14" t="s">
        <v>439</v>
      </c>
      <c r="G14" s="121">
        <v>91</v>
      </c>
      <c r="H14" t="s">
        <v>380</v>
      </c>
      <c r="I14" t="s">
        <v>489</v>
      </c>
      <c r="J14" t="s">
        <v>434</v>
      </c>
      <c r="K14" t="s">
        <v>791</v>
      </c>
      <c r="L14" s="755">
        <v>2.7</v>
      </c>
      <c r="M14" t="s">
        <v>792</v>
      </c>
      <c r="N14" s="680">
        <f t="shared" ca="1" si="4"/>
        <v>0</v>
      </c>
      <c r="O14" s="680">
        <f t="shared" ca="1" si="0"/>
        <v>0</v>
      </c>
      <c r="P14" s="680">
        <f t="shared" ca="1" si="0"/>
        <v>0</v>
      </c>
      <c r="Q14" s="680">
        <f t="shared" ca="1" si="0"/>
        <v>0</v>
      </c>
      <c r="R14" s="680">
        <f t="shared" ca="1" si="0"/>
        <v>0</v>
      </c>
      <c r="S14" t="str">
        <f t="shared" si="1"/>
        <v>ASR_CMS_19</v>
      </c>
      <c r="T14" s="957">
        <f t="shared" si="2"/>
        <v>45406</v>
      </c>
      <c r="U14" t="str">
        <f t="shared" si="3"/>
        <v>Unaudited</v>
      </c>
    </row>
    <row r="15" spans="1:21" x14ac:dyDescent="0.25">
      <c r="A15" t="s">
        <v>438</v>
      </c>
      <c r="B15" t="s">
        <v>1380</v>
      </c>
      <c r="C15" t="s">
        <v>1381</v>
      </c>
      <c r="D15" s="15">
        <v>1900</v>
      </c>
      <c r="E15" s="121">
        <v>1</v>
      </c>
      <c r="F15" t="s">
        <v>439</v>
      </c>
      <c r="G15" s="121">
        <v>91</v>
      </c>
      <c r="H15" t="s">
        <v>380</v>
      </c>
      <c r="I15" t="s">
        <v>489</v>
      </c>
      <c r="J15" t="s">
        <v>434</v>
      </c>
      <c r="K15" t="s">
        <v>791</v>
      </c>
      <c r="L15" s="755">
        <v>2.8</v>
      </c>
      <c r="M15" t="s">
        <v>793</v>
      </c>
      <c r="N15" s="680">
        <f t="shared" ca="1" si="4"/>
        <v>0</v>
      </c>
      <c r="O15" s="680">
        <f t="shared" ca="1" si="0"/>
        <v>0</v>
      </c>
      <c r="P15" s="680">
        <f t="shared" ca="1" si="0"/>
        <v>0</v>
      </c>
      <c r="Q15" s="680">
        <f t="shared" ca="1" si="0"/>
        <v>0</v>
      </c>
      <c r="R15" s="680">
        <f t="shared" ca="1" si="0"/>
        <v>0</v>
      </c>
      <c r="S15" t="str">
        <f t="shared" si="1"/>
        <v>ASR_CMS_19</v>
      </c>
      <c r="T15" s="957">
        <f t="shared" si="2"/>
        <v>45406</v>
      </c>
      <c r="U15" t="str">
        <f t="shared" si="3"/>
        <v>Unaudited</v>
      </c>
    </row>
    <row r="16" spans="1:21" x14ac:dyDescent="0.25">
      <c r="A16" t="s">
        <v>438</v>
      </c>
      <c r="B16" t="s">
        <v>1380</v>
      </c>
      <c r="C16" t="s">
        <v>1381</v>
      </c>
      <c r="D16" s="15">
        <v>1900</v>
      </c>
      <c r="E16" s="121">
        <v>1</v>
      </c>
      <c r="F16" t="s">
        <v>439</v>
      </c>
      <c r="G16" s="121">
        <v>91</v>
      </c>
      <c r="H16" t="s">
        <v>380</v>
      </c>
      <c r="I16" t="s">
        <v>489</v>
      </c>
      <c r="J16" t="s">
        <v>434</v>
      </c>
      <c r="K16" t="s">
        <v>791</v>
      </c>
      <c r="L16" s="755">
        <v>2.9</v>
      </c>
      <c r="M16" t="s">
        <v>774</v>
      </c>
      <c r="N16" s="680">
        <f t="shared" ca="1" si="4"/>
        <v>0</v>
      </c>
      <c r="O16" s="680">
        <f t="shared" ca="1" si="0"/>
        <v>0</v>
      </c>
      <c r="P16" s="680">
        <f t="shared" ca="1" si="0"/>
        <v>0</v>
      </c>
      <c r="Q16" s="680">
        <f t="shared" ca="1" si="0"/>
        <v>0</v>
      </c>
      <c r="R16" s="680">
        <f t="shared" ca="1" si="0"/>
        <v>0</v>
      </c>
      <c r="S16" t="str">
        <f t="shared" si="1"/>
        <v>ASR_CMS_19</v>
      </c>
      <c r="T16" s="957">
        <f t="shared" si="2"/>
        <v>45406</v>
      </c>
      <c r="U16" t="str">
        <f t="shared" si="3"/>
        <v>Unaudited</v>
      </c>
    </row>
    <row r="17" spans="1:21" x14ac:dyDescent="0.25">
      <c r="A17" t="s">
        <v>438</v>
      </c>
      <c r="B17" t="s">
        <v>1380</v>
      </c>
      <c r="C17" t="s">
        <v>1381</v>
      </c>
      <c r="D17" s="15">
        <v>1900</v>
      </c>
      <c r="E17" s="121">
        <v>1</v>
      </c>
      <c r="F17" t="s">
        <v>439</v>
      </c>
      <c r="G17" s="121">
        <v>91</v>
      </c>
      <c r="H17" t="s">
        <v>380</v>
      </c>
      <c r="I17" t="s">
        <v>489</v>
      </c>
      <c r="J17" t="s">
        <v>434</v>
      </c>
      <c r="K17" t="s">
        <v>224</v>
      </c>
      <c r="L17" s="755">
        <v>2.11</v>
      </c>
      <c r="M17" t="s">
        <v>229</v>
      </c>
      <c r="N17" s="680">
        <f t="shared" ca="1" si="4"/>
        <v>0</v>
      </c>
      <c r="O17" s="680">
        <f t="shared" ca="1" si="0"/>
        <v>0</v>
      </c>
      <c r="P17" s="680">
        <f t="shared" ca="1" si="0"/>
        <v>0</v>
      </c>
      <c r="Q17" s="680">
        <f t="shared" ca="1" si="0"/>
        <v>0</v>
      </c>
      <c r="R17" s="680">
        <f t="shared" ca="1" si="0"/>
        <v>0</v>
      </c>
      <c r="S17" t="str">
        <f t="shared" si="1"/>
        <v>ASR_CMS_19</v>
      </c>
      <c r="T17" s="957">
        <f t="shared" si="2"/>
        <v>45406</v>
      </c>
      <c r="U17" t="str">
        <f t="shared" si="3"/>
        <v>Unaudited</v>
      </c>
    </row>
    <row r="18" spans="1:21" x14ac:dyDescent="0.25">
      <c r="A18" t="s">
        <v>438</v>
      </c>
      <c r="B18" t="s">
        <v>1380</v>
      </c>
      <c r="C18" t="s">
        <v>1381</v>
      </c>
      <c r="D18" s="15">
        <v>1900</v>
      </c>
      <c r="E18" s="121">
        <v>1</v>
      </c>
      <c r="F18" t="s">
        <v>439</v>
      </c>
      <c r="G18" s="121">
        <v>91</v>
      </c>
      <c r="H18" t="s">
        <v>380</v>
      </c>
      <c r="I18" t="s">
        <v>489</v>
      </c>
      <c r="J18" t="s">
        <v>434</v>
      </c>
      <c r="K18" t="s">
        <v>224</v>
      </c>
      <c r="L18" s="755">
        <v>2.12</v>
      </c>
      <c r="M18" t="s">
        <v>555</v>
      </c>
      <c r="N18" s="680">
        <f t="shared" ca="1" si="4"/>
        <v>0</v>
      </c>
      <c r="O18" s="680">
        <f t="shared" ca="1" si="4"/>
        <v>0</v>
      </c>
      <c r="P18" s="680">
        <f t="shared" ca="1" si="4"/>
        <v>0</v>
      </c>
      <c r="Q18" s="680">
        <f t="shared" ca="1" si="4"/>
        <v>0</v>
      </c>
      <c r="R18" s="680">
        <f t="shared" ca="1" si="4"/>
        <v>0</v>
      </c>
      <c r="S18" t="str">
        <f t="shared" si="1"/>
        <v>ASR_CMS_19</v>
      </c>
      <c r="T18" s="957">
        <f t="shared" si="2"/>
        <v>45406</v>
      </c>
      <c r="U18" t="str">
        <f t="shared" si="3"/>
        <v>Unaudited</v>
      </c>
    </row>
    <row r="19" spans="1:21" x14ac:dyDescent="0.25">
      <c r="A19" t="s">
        <v>438</v>
      </c>
      <c r="B19" t="s">
        <v>1380</v>
      </c>
      <c r="C19" t="s">
        <v>1381</v>
      </c>
      <c r="D19" s="15">
        <v>1900</v>
      </c>
      <c r="E19" s="121">
        <v>1</v>
      </c>
      <c r="F19" t="s">
        <v>439</v>
      </c>
      <c r="G19" s="121">
        <v>91</v>
      </c>
      <c r="H19" t="s">
        <v>380</v>
      </c>
      <c r="I19" t="s">
        <v>489</v>
      </c>
      <c r="J19" t="s">
        <v>434</v>
      </c>
      <c r="K19" t="s">
        <v>224</v>
      </c>
      <c r="L19" s="755">
        <v>2.13</v>
      </c>
      <c r="M19" t="s">
        <v>230</v>
      </c>
      <c r="N19" s="680">
        <f t="shared" ca="1" si="4"/>
        <v>0</v>
      </c>
      <c r="O19" s="680">
        <f t="shared" ca="1" si="4"/>
        <v>0</v>
      </c>
      <c r="P19" s="680">
        <f t="shared" ca="1" si="4"/>
        <v>0</v>
      </c>
      <c r="Q19" s="680">
        <f t="shared" ca="1" si="4"/>
        <v>0</v>
      </c>
      <c r="R19" s="680">
        <f t="shared" ca="1" si="4"/>
        <v>0</v>
      </c>
      <c r="S19" t="str">
        <f t="shared" si="1"/>
        <v>ASR_CMS_19</v>
      </c>
      <c r="T19" s="957">
        <f t="shared" si="2"/>
        <v>45406</v>
      </c>
      <c r="U19" t="str">
        <f t="shared" si="3"/>
        <v>Unaudited</v>
      </c>
    </row>
    <row r="20" spans="1:21" x14ac:dyDescent="0.25">
      <c r="A20" t="s">
        <v>438</v>
      </c>
      <c r="B20" t="s">
        <v>1380</v>
      </c>
      <c r="C20" t="s">
        <v>1381</v>
      </c>
      <c r="D20" s="15">
        <v>1900</v>
      </c>
      <c r="E20" s="121">
        <v>1</v>
      </c>
      <c r="F20" t="s">
        <v>439</v>
      </c>
      <c r="G20" s="121">
        <v>91</v>
      </c>
      <c r="H20" t="s">
        <v>380</v>
      </c>
      <c r="I20" t="s">
        <v>489</v>
      </c>
      <c r="J20" t="s">
        <v>434</v>
      </c>
      <c r="K20" t="s">
        <v>224</v>
      </c>
      <c r="L20" s="755">
        <v>2.14</v>
      </c>
      <c r="M20" t="s">
        <v>559</v>
      </c>
      <c r="N20" s="680">
        <f t="shared" ca="1" si="4"/>
        <v>0</v>
      </c>
      <c r="O20" s="680">
        <f t="shared" ca="1" si="4"/>
        <v>0</v>
      </c>
      <c r="P20" s="680">
        <f t="shared" ca="1" si="4"/>
        <v>0</v>
      </c>
      <c r="Q20" s="680">
        <f t="shared" ca="1" si="4"/>
        <v>0</v>
      </c>
      <c r="R20" s="680">
        <f t="shared" ca="1" si="4"/>
        <v>0</v>
      </c>
      <c r="S20" t="str">
        <f t="shared" si="1"/>
        <v>ASR_CMS_19</v>
      </c>
      <c r="T20" s="957">
        <f t="shared" si="2"/>
        <v>45406</v>
      </c>
      <c r="U20" t="str">
        <f t="shared" si="3"/>
        <v>Unaudited</v>
      </c>
    </row>
    <row r="21" spans="1:21" x14ac:dyDescent="0.25">
      <c r="A21" t="s">
        <v>438</v>
      </c>
      <c r="B21" t="s">
        <v>1380</v>
      </c>
      <c r="C21" t="s">
        <v>1381</v>
      </c>
      <c r="D21" s="15">
        <v>1900</v>
      </c>
      <c r="E21" s="121">
        <v>1</v>
      </c>
      <c r="F21" t="s">
        <v>439</v>
      </c>
      <c r="G21" s="121">
        <v>91</v>
      </c>
      <c r="H21" t="s">
        <v>380</v>
      </c>
      <c r="I21" t="s">
        <v>489</v>
      </c>
      <c r="J21" t="s">
        <v>434</v>
      </c>
      <c r="K21" t="s">
        <v>224</v>
      </c>
      <c r="L21" s="755">
        <v>2.15</v>
      </c>
      <c r="M21" t="s">
        <v>20</v>
      </c>
      <c r="N21" s="680">
        <f t="shared" ca="1" si="4"/>
        <v>0</v>
      </c>
      <c r="O21" s="680">
        <f t="shared" ca="1" si="4"/>
        <v>0</v>
      </c>
      <c r="P21" s="680">
        <f t="shared" ca="1" si="4"/>
        <v>0</v>
      </c>
      <c r="Q21" s="680">
        <f t="shared" ca="1" si="4"/>
        <v>0</v>
      </c>
      <c r="R21" s="680">
        <f t="shared" ca="1" si="4"/>
        <v>0</v>
      </c>
      <c r="S21" t="str">
        <f t="shared" si="1"/>
        <v>ASR_CMS_19</v>
      </c>
      <c r="T21" s="957">
        <f t="shared" si="2"/>
        <v>45406</v>
      </c>
      <c r="U21" t="str">
        <f t="shared" si="3"/>
        <v>Unaudited</v>
      </c>
    </row>
    <row r="22" spans="1:21" x14ac:dyDescent="0.25">
      <c r="A22" t="s">
        <v>438</v>
      </c>
      <c r="B22" t="s">
        <v>1380</v>
      </c>
      <c r="C22" t="s">
        <v>1381</v>
      </c>
      <c r="D22" s="15">
        <v>1900</v>
      </c>
      <c r="E22" s="121">
        <v>1</v>
      </c>
      <c r="F22" t="s">
        <v>439</v>
      </c>
      <c r="G22" s="121">
        <v>91</v>
      </c>
      <c r="H22" t="s">
        <v>380</v>
      </c>
      <c r="I22" t="s">
        <v>489</v>
      </c>
      <c r="J22" t="s">
        <v>434</v>
      </c>
      <c r="K22" t="s">
        <v>224</v>
      </c>
      <c r="L22" s="755">
        <v>2.16</v>
      </c>
      <c r="M22" t="s">
        <v>794</v>
      </c>
      <c r="N22" s="680">
        <f t="shared" ca="1" si="4"/>
        <v>0</v>
      </c>
      <c r="O22" s="680">
        <f t="shared" ca="1" si="4"/>
        <v>0</v>
      </c>
      <c r="P22" s="680">
        <f t="shared" ca="1" si="4"/>
        <v>0</v>
      </c>
      <c r="Q22" s="680">
        <f t="shared" ca="1" si="4"/>
        <v>0</v>
      </c>
      <c r="R22" s="680">
        <f t="shared" ca="1" si="4"/>
        <v>0</v>
      </c>
      <c r="S22" t="str">
        <f t="shared" si="1"/>
        <v>ASR_CMS_19</v>
      </c>
      <c r="T22" s="957">
        <f t="shared" si="2"/>
        <v>45406</v>
      </c>
      <c r="U22" t="str">
        <f t="shared" si="3"/>
        <v>Unaudited</v>
      </c>
    </row>
    <row r="23" spans="1:21" x14ac:dyDescent="0.25">
      <c r="A23" t="s">
        <v>438</v>
      </c>
      <c r="B23" t="s">
        <v>1380</v>
      </c>
      <c r="C23" t="s">
        <v>1381</v>
      </c>
      <c r="D23" s="15">
        <v>1900</v>
      </c>
      <c r="E23" s="121">
        <v>1</v>
      </c>
      <c r="F23" t="s">
        <v>439</v>
      </c>
      <c r="G23" s="121">
        <v>91</v>
      </c>
      <c r="H23" t="s">
        <v>380</v>
      </c>
      <c r="I23" t="s">
        <v>489</v>
      </c>
      <c r="J23" t="s">
        <v>434</v>
      </c>
      <c r="K23" t="s">
        <v>224</v>
      </c>
      <c r="L23" s="755">
        <v>2.17</v>
      </c>
      <c r="M23" t="s">
        <v>1047</v>
      </c>
      <c r="N23" s="680">
        <f t="shared" ca="1" si="4"/>
        <v>0</v>
      </c>
      <c r="O23" s="680">
        <f t="shared" ca="1" si="4"/>
        <v>0</v>
      </c>
      <c r="P23" s="680">
        <f t="shared" ca="1" si="4"/>
        <v>0</v>
      </c>
      <c r="Q23" s="680">
        <f t="shared" ca="1" si="4"/>
        <v>0</v>
      </c>
      <c r="R23" s="680">
        <f t="shared" ca="1" si="4"/>
        <v>0</v>
      </c>
      <c r="S23" t="str">
        <f t="shared" si="1"/>
        <v>ASR_CMS_19</v>
      </c>
      <c r="T23" s="957">
        <f t="shared" si="2"/>
        <v>45406</v>
      </c>
      <c r="U23" t="str">
        <f t="shared" si="3"/>
        <v>Unaudited</v>
      </c>
    </row>
    <row r="24" spans="1:21" x14ac:dyDescent="0.25">
      <c r="A24" t="s">
        <v>438</v>
      </c>
      <c r="B24" t="s">
        <v>1380</v>
      </c>
      <c r="C24" t="s">
        <v>1381</v>
      </c>
      <c r="D24" s="15">
        <v>1900</v>
      </c>
      <c r="E24" s="121">
        <v>1</v>
      </c>
      <c r="F24" t="s">
        <v>439</v>
      </c>
      <c r="G24" s="121">
        <v>91</v>
      </c>
      <c r="H24" t="s">
        <v>380</v>
      </c>
      <c r="I24" t="s">
        <v>489</v>
      </c>
      <c r="J24" t="s">
        <v>434</v>
      </c>
      <c r="K24" t="s">
        <v>224</v>
      </c>
      <c r="L24" s="967">
        <v>2.1800000000000002</v>
      </c>
      <c r="M24" t="s">
        <v>651</v>
      </c>
      <c r="N24" s="680">
        <f t="shared" ca="1" si="4"/>
        <v>0</v>
      </c>
      <c r="O24" s="680">
        <f t="shared" ca="1" si="4"/>
        <v>0</v>
      </c>
      <c r="P24" s="680">
        <f t="shared" ca="1" si="4"/>
        <v>0</v>
      </c>
      <c r="Q24" s="680">
        <f t="shared" ca="1" si="4"/>
        <v>0</v>
      </c>
      <c r="R24" s="680">
        <f t="shared" ca="1" si="4"/>
        <v>0</v>
      </c>
      <c r="S24" t="str">
        <f t="shared" si="1"/>
        <v>ASR_CMS_19</v>
      </c>
      <c r="T24" s="957">
        <f t="shared" si="2"/>
        <v>45406</v>
      </c>
      <c r="U24" t="str">
        <f t="shared" si="3"/>
        <v>Unaudited</v>
      </c>
    </row>
    <row r="25" spans="1:21" x14ac:dyDescent="0.25">
      <c r="A25" t="s">
        <v>438</v>
      </c>
      <c r="B25" t="s">
        <v>1380</v>
      </c>
      <c r="C25" t="s">
        <v>1381</v>
      </c>
      <c r="D25" s="15">
        <v>1900</v>
      </c>
      <c r="E25" s="121">
        <v>1</v>
      </c>
      <c r="F25" t="s">
        <v>439</v>
      </c>
      <c r="G25" s="121">
        <v>91</v>
      </c>
      <c r="H25" t="s">
        <v>380</v>
      </c>
      <c r="I25" t="s">
        <v>489</v>
      </c>
      <c r="J25" t="s">
        <v>434</v>
      </c>
      <c r="K25" t="s">
        <v>224</v>
      </c>
      <c r="L25" s="755">
        <v>2.19</v>
      </c>
      <c r="M25" t="s">
        <v>219</v>
      </c>
      <c r="N25" s="680">
        <f t="shared" ca="1" si="4"/>
        <v>0</v>
      </c>
      <c r="O25" s="680">
        <f t="shared" ca="1" si="4"/>
        <v>0</v>
      </c>
      <c r="P25" s="680">
        <f t="shared" ca="1" si="4"/>
        <v>0</v>
      </c>
      <c r="Q25" s="680">
        <f t="shared" ca="1" si="4"/>
        <v>0</v>
      </c>
      <c r="R25" s="680">
        <f t="shared" ca="1" si="4"/>
        <v>0</v>
      </c>
      <c r="S25" t="str">
        <f t="shared" si="1"/>
        <v>ASR_CMS_19</v>
      </c>
      <c r="T25" s="957">
        <f t="shared" si="2"/>
        <v>45406</v>
      </c>
      <c r="U25" t="str">
        <f t="shared" si="3"/>
        <v>Unaudited</v>
      </c>
    </row>
    <row r="26" spans="1:21" x14ac:dyDescent="0.25">
      <c r="A26" t="s">
        <v>438</v>
      </c>
      <c r="B26" t="s">
        <v>1380</v>
      </c>
      <c r="C26" t="s">
        <v>1381</v>
      </c>
      <c r="D26" s="15">
        <v>1900</v>
      </c>
      <c r="E26" s="121">
        <v>1</v>
      </c>
      <c r="F26" t="s">
        <v>439</v>
      </c>
      <c r="G26" s="121">
        <v>91</v>
      </c>
      <c r="H26" t="s">
        <v>380</v>
      </c>
      <c r="I26" t="s">
        <v>489</v>
      </c>
      <c r="J26" t="s">
        <v>434</v>
      </c>
      <c r="K26" t="s">
        <v>224</v>
      </c>
      <c r="L26" s="755" t="s">
        <v>700</v>
      </c>
      <c r="M26" t="s">
        <v>231</v>
      </c>
      <c r="N26" s="680">
        <f t="shared" ca="1" si="4"/>
        <v>0</v>
      </c>
      <c r="O26" s="680">
        <f t="shared" ca="1" si="4"/>
        <v>0</v>
      </c>
      <c r="P26" s="680">
        <f t="shared" ca="1" si="4"/>
        <v>0</v>
      </c>
      <c r="Q26" s="680">
        <f t="shared" ca="1" si="4"/>
        <v>0</v>
      </c>
      <c r="R26" s="680">
        <f t="shared" ca="1" si="4"/>
        <v>0</v>
      </c>
      <c r="S26" t="str">
        <f t="shared" si="1"/>
        <v>ASR_CMS_19</v>
      </c>
      <c r="T26" s="957">
        <f t="shared" si="2"/>
        <v>45406</v>
      </c>
      <c r="U26" t="str">
        <f t="shared" si="3"/>
        <v>Unaudited</v>
      </c>
    </row>
    <row r="27" spans="1:21" x14ac:dyDescent="0.25">
      <c r="A27" t="s">
        <v>438</v>
      </c>
      <c r="B27" t="s">
        <v>1380</v>
      </c>
      <c r="C27" t="s">
        <v>1381</v>
      </c>
      <c r="D27" s="15">
        <v>1900</v>
      </c>
      <c r="E27" s="121">
        <v>1</v>
      </c>
      <c r="F27" t="s">
        <v>439</v>
      </c>
      <c r="G27" s="121">
        <v>91</v>
      </c>
      <c r="H27" t="s">
        <v>380</v>
      </c>
      <c r="I27" t="s">
        <v>489</v>
      </c>
      <c r="J27" t="s">
        <v>434</v>
      </c>
      <c r="K27" t="s">
        <v>224</v>
      </c>
      <c r="L27" s="755">
        <v>2.21</v>
      </c>
      <c r="M27" t="s">
        <v>467</v>
      </c>
      <c r="N27" s="680">
        <f t="shared" ca="1" si="4"/>
        <v>0</v>
      </c>
      <c r="O27" s="680">
        <f t="shared" ca="1" si="4"/>
        <v>0</v>
      </c>
      <c r="P27" s="680">
        <f t="shared" ca="1" si="4"/>
        <v>0</v>
      </c>
      <c r="Q27" s="680">
        <f t="shared" ca="1" si="4"/>
        <v>0</v>
      </c>
      <c r="R27" s="680">
        <f t="shared" ca="1" si="4"/>
        <v>0</v>
      </c>
      <c r="S27" t="str">
        <f t="shared" si="1"/>
        <v>ASR_CMS_19</v>
      </c>
      <c r="T27" s="957">
        <f t="shared" si="2"/>
        <v>45406</v>
      </c>
      <c r="U27" t="str">
        <f t="shared" si="3"/>
        <v>Unaudited</v>
      </c>
    </row>
    <row r="28" spans="1:21" x14ac:dyDescent="0.25">
      <c r="A28" t="s">
        <v>438</v>
      </c>
      <c r="B28" t="s">
        <v>1380</v>
      </c>
      <c r="C28" t="s">
        <v>1381</v>
      </c>
      <c r="D28" s="15">
        <v>1900</v>
      </c>
      <c r="E28" s="121">
        <v>1</v>
      </c>
      <c r="F28" t="s">
        <v>439</v>
      </c>
      <c r="G28" s="121">
        <v>91</v>
      </c>
      <c r="H28" t="s">
        <v>380</v>
      </c>
      <c r="I28" t="s">
        <v>489</v>
      </c>
      <c r="J28" t="s">
        <v>434</v>
      </c>
      <c r="K28" t="s">
        <v>6</v>
      </c>
      <c r="L28" s="755" t="s">
        <v>70</v>
      </c>
      <c r="M28" t="s">
        <v>189</v>
      </c>
      <c r="N28" s="680">
        <f t="shared" ca="1" si="4"/>
        <v>0</v>
      </c>
      <c r="O28" s="680">
        <f t="shared" ca="1" si="4"/>
        <v>0</v>
      </c>
      <c r="P28" s="680">
        <f t="shared" ca="1" si="4"/>
        <v>0</v>
      </c>
      <c r="Q28" s="680">
        <f t="shared" ca="1" si="4"/>
        <v>0</v>
      </c>
      <c r="R28" s="680">
        <f t="shared" ca="1" si="4"/>
        <v>0</v>
      </c>
      <c r="S28" t="str">
        <f t="shared" si="1"/>
        <v>ASR_CMS_19</v>
      </c>
      <c r="T28" s="957">
        <f t="shared" si="2"/>
        <v>45406</v>
      </c>
      <c r="U28" t="str">
        <f t="shared" si="3"/>
        <v>Unaudited</v>
      </c>
    </row>
    <row r="29" spans="1:21" x14ac:dyDescent="0.25">
      <c r="A29" t="s">
        <v>438</v>
      </c>
      <c r="B29" t="s">
        <v>1380</v>
      </c>
      <c r="C29" t="s">
        <v>1381</v>
      </c>
      <c r="D29" s="15">
        <v>1900</v>
      </c>
      <c r="E29" s="121">
        <v>1</v>
      </c>
      <c r="F29" t="s">
        <v>439</v>
      </c>
      <c r="G29" s="121">
        <v>91</v>
      </c>
      <c r="H29" t="s">
        <v>380</v>
      </c>
      <c r="I29" t="s">
        <v>489</v>
      </c>
      <c r="J29" t="s">
        <v>434</v>
      </c>
      <c r="K29" t="s">
        <v>6</v>
      </c>
      <c r="L29" s="755" t="s">
        <v>71</v>
      </c>
      <c r="M29" t="s">
        <v>232</v>
      </c>
      <c r="N29" s="680">
        <f t="shared" ca="1" si="4"/>
        <v>0</v>
      </c>
      <c r="O29" s="680">
        <f t="shared" ca="1" si="4"/>
        <v>0</v>
      </c>
      <c r="P29" s="680">
        <f t="shared" ca="1" si="4"/>
        <v>0</v>
      </c>
      <c r="Q29" s="680">
        <f t="shared" ca="1" si="4"/>
        <v>0</v>
      </c>
      <c r="R29" s="680">
        <f t="shared" ca="1" si="4"/>
        <v>0</v>
      </c>
      <c r="S29" t="str">
        <f t="shared" si="1"/>
        <v>ASR_CMS_19</v>
      </c>
      <c r="T29" s="957">
        <f t="shared" si="2"/>
        <v>45406</v>
      </c>
      <c r="U29" t="str">
        <f t="shared" si="3"/>
        <v>Unaudited</v>
      </c>
    </row>
    <row r="30" spans="1:21" x14ac:dyDescent="0.25">
      <c r="A30" t="s">
        <v>438</v>
      </c>
      <c r="B30" t="s">
        <v>1380</v>
      </c>
      <c r="C30" t="s">
        <v>1381</v>
      </c>
      <c r="D30" s="15">
        <v>1900</v>
      </c>
      <c r="E30" s="121">
        <v>1</v>
      </c>
      <c r="F30" t="s">
        <v>439</v>
      </c>
      <c r="G30" s="121">
        <v>91</v>
      </c>
      <c r="H30" t="s">
        <v>380</v>
      </c>
      <c r="I30" t="s">
        <v>489</v>
      </c>
      <c r="J30" t="s">
        <v>434</v>
      </c>
      <c r="K30" t="s">
        <v>6</v>
      </c>
      <c r="L30" s="755" t="s">
        <v>72</v>
      </c>
      <c r="M30" t="s">
        <v>165</v>
      </c>
      <c r="N30" s="680">
        <f t="shared" ca="1" si="4"/>
        <v>0</v>
      </c>
      <c r="O30" s="680">
        <f t="shared" ca="1" si="4"/>
        <v>0</v>
      </c>
      <c r="P30" s="680">
        <f t="shared" ca="1" si="4"/>
        <v>0</v>
      </c>
      <c r="Q30" s="680">
        <f t="shared" ca="1" si="4"/>
        <v>0</v>
      </c>
      <c r="R30" s="680">
        <f t="shared" ca="1" si="4"/>
        <v>0</v>
      </c>
      <c r="S30" t="str">
        <f t="shared" si="1"/>
        <v>ASR_CMS_19</v>
      </c>
      <c r="T30" s="957">
        <f t="shared" si="2"/>
        <v>45406</v>
      </c>
      <c r="U30" t="str">
        <f t="shared" si="3"/>
        <v>Unaudited</v>
      </c>
    </row>
    <row r="31" spans="1:21" x14ac:dyDescent="0.25">
      <c r="A31" t="s">
        <v>438</v>
      </c>
      <c r="B31" t="s">
        <v>1380</v>
      </c>
      <c r="C31" t="s">
        <v>1381</v>
      </c>
      <c r="D31" s="15">
        <v>1900</v>
      </c>
      <c r="E31" s="121">
        <v>1</v>
      </c>
      <c r="F31" t="s">
        <v>439</v>
      </c>
      <c r="G31" s="121">
        <v>91</v>
      </c>
      <c r="H31" t="s">
        <v>380</v>
      </c>
      <c r="I31" t="s">
        <v>489</v>
      </c>
      <c r="J31" t="s">
        <v>434</v>
      </c>
      <c r="K31" t="s">
        <v>6</v>
      </c>
      <c r="L31" s="755">
        <v>3.4</v>
      </c>
      <c r="M31" t="s">
        <v>462</v>
      </c>
      <c r="N31" s="680">
        <f t="shared" ca="1" si="4"/>
        <v>0</v>
      </c>
      <c r="O31" s="680">
        <f t="shared" ca="1" si="4"/>
        <v>0</v>
      </c>
      <c r="P31" s="680">
        <f t="shared" ca="1" si="4"/>
        <v>0</v>
      </c>
      <c r="Q31" s="680">
        <f t="shared" ca="1" si="4"/>
        <v>0</v>
      </c>
      <c r="R31" s="680">
        <f t="shared" ca="1" si="4"/>
        <v>0</v>
      </c>
      <c r="S31" t="str">
        <f t="shared" si="1"/>
        <v>ASR_CMS_19</v>
      </c>
      <c r="T31" s="957">
        <f t="shared" si="2"/>
        <v>45406</v>
      </c>
      <c r="U31" t="str">
        <f t="shared" si="3"/>
        <v>Unaudited</v>
      </c>
    </row>
    <row r="32" spans="1:21" x14ac:dyDescent="0.25">
      <c r="A32" t="s">
        <v>438</v>
      </c>
      <c r="B32" t="s">
        <v>1380</v>
      </c>
      <c r="C32" t="s">
        <v>1381</v>
      </c>
      <c r="D32" s="15">
        <v>1900</v>
      </c>
      <c r="E32" s="121">
        <v>1</v>
      </c>
      <c r="F32" t="s">
        <v>439</v>
      </c>
      <c r="G32" s="121">
        <v>91</v>
      </c>
      <c r="H32" t="s">
        <v>380</v>
      </c>
      <c r="I32" t="s">
        <v>489</v>
      </c>
      <c r="J32" t="s">
        <v>434</v>
      </c>
      <c r="K32" t="s">
        <v>435</v>
      </c>
      <c r="L32" s="755">
        <v>4.5</v>
      </c>
      <c r="M32" t="s">
        <v>32</v>
      </c>
      <c r="N32" s="680">
        <f t="shared" ca="1" si="4"/>
        <v>0</v>
      </c>
      <c r="O32" s="680">
        <f t="shared" ca="1" si="4"/>
        <v>0</v>
      </c>
      <c r="P32" s="680">
        <f t="shared" ca="1" si="4"/>
        <v>0</v>
      </c>
      <c r="Q32" s="680">
        <f t="shared" ca="1" si="4"/>
        <v>0</v>
      </c>
      <c r="R32" s="680">
        <f t="shared" ca="1" si="4"/>
        <v>0</v>
      </c>
      <c r="S32" t="str">
        <f t="shared" si="1"/>
        <v>ASR_CMS_19</v>
      </c>
      <c r="T32" s="957">
        <f t="shared" si="2"/>
        <v>45406</v>
      </c>
      <c r="U32" t="str">
        <f t="shared" si="3"/>
        <v>Unaudited</v>
      </c>
    </row>
    <row r="33" spans="1:21" x14ac:dyDescent="0.25">
      <c r="A33" t="s">
        <v>438</v>
      </c>
      <c r="B33" t="s">
        <v>1380</v>
      </c>
      <c r="C33" t="s">
        <v>1381</v>
      </c>
      <c r="D33" s="15">
        <v>1900</v>
      </c>
      <c r="E33" s="121">
        <v>1</v>
      </c>
      <c r="F33" t="s">
        <v>439</v>
      </c>
      <c r="G33" s="121">
        <v>91</v>
      </c>
      <c r="H33" t="s">
        <v>380</v>
      </c>
      <c r="I33" t="s">
        <v>489</v>
      </c>
      <c r="J33" t="s">
        <v>434</v>
      </c>
      <c r="K33" t="s">
        <v>435</v>
      </c>
      <c r="L33" s="755" t="s">
        <v>939</v>
      </c>
      <c r="M33" t="s">
        <v>930</v>
      </c>
      <c r="N33" s="680">
        <f t="shared" ca="1" si="4"/>
        <v>0</v>
      </c>
      <c r="O33" s="680">
        <f t="shared" ca="1" si="4"/>
        <v>0</v>
      </c>
      <c r="P33" s="680">
        <f t="shared" ca="1" si="4"/>
        <v>0</v>
      </c>
      <c r="Q33" s="680">
        <f t="shared" ca="1" si="4"/>
        <v>0</v>
      </c>
      <c r="R33" s="680">
        <f t="shared" ca="1" si="4"/>
        <v>0</v>
      </c>
      <c r="S33" t="str">
        <f t="shared" si="1"/>
        <v>ASR_CMS_19</v>
      </c>
      <c r="T33" s="957">
        <f t="shared" si="2"/>
        <v>45406</v>
      </c>
      <c r="U33" t="str">
        <f t="shared" si="3"/>
        <v>Unaudited</v>
      </c>
    </row>
    <row r="34" spans="1:21" x14ac:dyDescent="0.25">
      <c r="A34" t="s">
        <v>438</v>
      </c>
      <c r="B34" t="s">
        <v>1380</v>
      </c>
      <c r="C34" t="s">
        <v>1381</v>
      </c>
      <c r="D34" s="15">
        <v>1900</v>
      </c>
      <c r="E34" s="121">
        <v>1</v>
      </c>
      <c r="F34" t="s">
        <v>439</v>
      </c>
      <c r="G34" s="121">
        <v>91</v>
      </c>
      <c r="H34" t="s">
        <v>380</v>
      </c>
      <c r="I34" t="s">
        <v>489</v>
      </c>
      <c r="J34" t="s">
        <v>434</v>
      </c>
      <c r="K34" t="s">
        <v>435</v>
      </c>
      <c r="L34" s="755" t="s">
        <v>194</v>
      </c>
      <c r="M34" t="s">
        <v>40</v>
      </c>
      <c r="N34" s="680">
        <f t="shared" ca="1" si="4"/>
        <v>0</v>
      </c>
      <c r="O34" s="680">
        <f t="shared" ca="1" si="4"/>
        <v>0</v>
      </c>
      <c r="P34" s="680">
        <f t="shared" ca="1" si="4"/>
        <v>0</v>
      </c>
      <c r="Q34" s="680">
        <f t="shared" ca="1" si="4"/>
        <v>0</v>
      </c>
      <c r="R34" s="680">
        <f t="shared" ca="1" si="4"/>
        <v>0</v>
      </c>
      <c r="S34" t="str">
        <f t="shared" si="1"/>
        <v>ASR_CMS_19</v>
      </c>
      <c r="T34" s="957">
        <f t="shared" si="2"/>
        <v>45406</v>
      </c>
      <c r="U34" t="str">
        <f t="shared" si="3"/>
        <v>Unaudited</v>
      </c>
    </row>
    <row r="35" spans="1:21" x14ac:dyDescent="0.25">
      <c r="A35" t="s">
        <v>438</v>
      </c>
      <c r="B35" t="s">
        <v>1380</v>
      </c>
      <c r="C35" t="s">
        <v>1381</v>
      </c>
      <c r="D35" s="15">
        <v>1900</v>
      </c>
      <c r="E35" s="121">
        <v>1</v>
      </c>
      <c r="F35" t="s">
        <v>439</v>
      </c>
      <c r="G35" s="121">
        <v>91</v>
      </c>
      <c r="H35" t="s">
        <v>380</v>
      </c>
      <c r="I35" t="s">
        <v>489</v>
      </c>
      <c r="J35" t="s">
        <v>434</v>
      </c>
      <c r="K35" t="s">
        <v>435</v>
      </c>
      <c r="L35" s="755" t="s">
        <v>193</v>
      </c>
      <c r="M35" t="s">
        <v>330</v>
      </c>
      <c r="N35" s="680">
        <f t="shared" ca="1" si="4"/>
        <v>0</v>
      </c>
      <c r="O35" s="680">
        <f t="shared" ca="1" si="4"/>
        <v>0</v>
      </c>
      <c r="P35" s="680">
        <f t="shared" ca="1" si="4"/>
        <v>0</v>
      </c>
      <c r="Q35" s="680">
        <f t="shared" ca="1" si="4"/>
        <v>0</v>
      </c>
      <c r="R35" s="680">
        <f t="shared" ca="1" si="4"/>
        <v>0</v>
      </c>
      <c r="S35" t="str">
        <f t="shared" si="1"/>
        <v>ASR_CMS_19</v>
      </c>
      <c r="T35" s="957">
        <f t="shared" si="2"/>
        <v>45406</v>
      </c>
      <c r="U35" t="str">
        <f t="shared" si="3"/>
        <v>Unaudited</v>
      </c>
    </row>
    <row r="36" spans="1:21" x14ac:dyDescent="0.25">
      <c r="A36" t="s">
        <v>438</v>
      </c>
      <c r="B36" t="s">
        <v>1380</v>
      </c>
      <c r="C36" t="s">
        <v>1381</v>
      </c>
      <c r="D36" s="15">
        <v>1900</v>
      </c>
      <c r="E36" s="121">
        <v>1</v>
      </c>
      <c r="F36" t="s">
        <v>439</v>
      </c>
      <c r="G36" s="121">
        <v>91</v>
      </c>
      <c r="H36" t="s">
        <v>380</v>
      </c>
      <c r="I36" t="s">
        <v>489</v>
      </c>
      <c r="J36" t="s">
        <v>451</v>
      </c>
      <c r="K36" t="s">
        <v>436</v>
      </c>
      <c r="L36" s="755" t="s">
        <v>79</v>
      </c>
      <c r="M36" t="s">
        <v>27</v>
      </c>
      <c r="N36" s="680">
        <f t="shared" ca="1" si="4"/>
        <v>0</v>
      </c>
      <c r="O36" s="680">
        <f t="shared" ca="1" si="4"/>
        <v>0</v>
      </c>
      <c r="P36" s="680">
        <f t="shared" ca="1" si="4"/>
        <v>0</v>
      </c>
      <c r="Q36" s="680">
        <f t="shared" ca="1" si="4"/>
        <v>0</v>
      </c>
      <c r="R36" s="680">
        <f t="shared" ca="1" si="4"/>
        <v>0</v>
      </c>
      <c r="S36" t="str">
        <f t="shared" si="1"/>
        <v>ASR_CMS_19</v>
      </c>
      <c r="T36" s="957">
        <f t="shared" si="2"/>
        <v>45406</v>
      </c>
      <c r="U36" t="str">
        <f t="shared" si="3"/>
        <v>Unaudited</v>
      </c>
    </row>
    <row r="37" spans="1:21" x14ac:dyDescent="0.25">
      <c r="A37" t="s">
        <v>438</v>
      </c>
      <c r="B37" t="s">
        <v>1380</v>
      </c>
      <c r="C37" t="s">
        <v>1381</v>
      </c>
      <c r="D37" s="15">
        <v>1900</v>
      </c>
      <c r="E37" s="121">
        <v>1</v>
      </c>
      <c r="F37" t="s">
        <v>439</v>
      </c>
      <c r="G37" s="121">
        <v>91</v>
      </c>
      <c r="H37" t="s">
        <v>380</v>
      </c>
      <c r="I37" t="s">
        <v>489</v>
      </c>
      <c r="J37" t="s">
        <v>451</v>
      </c>
      <c r="K37" t="s">
        <v>436</v>
      </c>
      <c r="L37" s="755" t="s">
        <v>80</v>
      </c>
      <c r="M37" t="s">
        <v>98</v>
      </c>
      <c r="N37" s="680">
        <f t="shared" ca="1" si="4"/>
        <v>0</v>
      </c>
      <c r="O37" s="680">
        <f t="shared" ca="1" si="4"/>
        <v>0</v>
      </c>
      <c r="P37" s="680">
        <f t="shared" ca="1" si="4"/>
        <v>0</v>
      </c>
      <c r="Q37" s="680">
        <f t="shared" ca="1" si="4"/>
        <v>0</v>
      </c>
      <c r="R37" s="680">
        <f t="shared" ca="1" si="4"/>
        <v>0</v>
      </c>
      <c r="S37" t="str">
        <f t="shared" si="1"/>
        <v>ASR_CMS_19</v>
      </c>
      <c r="T37" s="957">
        <f t="shared" si="2"/>
        <v>45406</v>
      </c>
      <c r="U37" t="str">
        <f t="shared" si="3"/>
        <v>Unaudited</v>
      </c>
    </row>
    <row r="38" spans="1:21" x14ac:dyDescent="0.25">
      <c r="A38" t="s">
        <v>438</v>
      </c>
      <c r="B38" t="s">
        <v>1380</v>
      </c>
      <c r="C38" t="s">
        <v>1381</v>
      </c>
      <c r="D38" s="15">
        <v>1900</v>
      </c>
      <c r="E38" s="121">
        <v>1</v>
      </c>
      <c r="F38" t="s">
        <v>439</v>
      </c>
      <c r="G38" s="121">
        <v>91</v>
      </c>
      <c r="H38" t="s">
        <v>380</v>
      </c>
      <c r="I38" t="s">
        <v>489</v>
      </c>
      <c r="J38" t="s">
        <v>451</v>
      </c>
      <c r="K38" t="s">
        <v>436</v>
      </c>
      <c r="L38" s="755" t="s">
        <v>81</v>
      </c>
      <c r="M38" t="s">
        <v>99</v>
      </c>
      <c r="N38" s="680">
        <f t="shared" ca="1" si="4"/>
        <v>0</v>
      </c>
      <c r="O38" s="680">
        <f t="shared" ca="1" si="4"/>
        <v>0</v>
      </c>
      <c r="P38" s="680">
        <f t="shared" ca="1" si="4"/>
        <v>0</v>
      </c>
      <c r="Q38" s="680">
        <f t="shared" ca="1" si="4"/>
        <v>0</v>
      </c>
      <c r="R38" s="680">
        <f t="shared" ca="1" si="4"/>
        <v>0</v>
      </c>
      <c r="S38" t="str">
        <f t="shared" si="1"/>
        <v>ASR_CMS_19</v>
      </c>
      <c r="T38" s="957">
        <f t="shared" si="2"/>
        <v>45406</v>
      </c>
      <c r="U38" t="str">
        <f t="shared" si="3"/>
        <v>Unaudited</v>
      </c>
    </row>
    <row r="39" spans="1:21" x14ac:dyDescent="0.25">
      <c r="A39" t="s">
        <v>438</v>
      </c>
      <c r="B39" t="s">
        <v>1380</v>
      </c>
      <c r="C39" t="s">
        <v>1381</v>
      </c>
      <c r="D39" s="15">
        <v>1900</v>
      </c>
      <c r="E39" s="121">
        <v>1</v>
      </c>
      <c r="F39" t="s">
        <v>439</v>
      </c>
      <c r="G39" s="121">
        <v>91</v>
      </c>
      <c r="H39" t="s">
        <v>380</v>
      </c>
      <c r="I39" t="s">
        <v>489</v>
      </c>
      <c r="J39" t="s">
        <v>451</v>
      </c>
      <c r="K39" t="s">
        <v>436</v>
      </c>
      <c r="L39" s="755" t="s">
        <v>82</v>
      </c>
      <c r="M39" t="s">
        <v>100</v>
      </c>
      <c r="N39" s="680">
        <f t="shared" ca="1" si="4"/>
        <v>0</v>
      </c>
      <c r="O39" s="680">
        <f t="shared" ca="1" si="4"/>
        <v>0</v>
      </c>
      <c r="P39" s="680">
        <f t="shared" ca="1" si="4"/>
        <v>0</v>
      </c>
      <c r="Q39" s="680">
        <f t="shared" ca="1" si="4"/>
        <v>0</v>
      </c>
      <c r="R39" s="680">
        <f t="shared" ca="1" si="4"/>
        <v>0</v>
      </c>
      <c r="S39" t="str">
        <f t="shared" si="1"/>
        <v>ASR_CMS_19</v>
      </c>
      <c r="T39" s="957">
        <f t="shared" si="2"/>
        <v>45406</v>
      </c>
      <c r="U39" t="str">
        <f t="shared" si="3"/>
        <v>Unaudited</v>
      </c>
    </row>
    <row r="40" spans="1:21" x14ac:dyDescent="0.25">
      <c r="A40" t="s">
        <v>438</v>
      </c>
      <c r="B40" t="s">
        <v>1380</v>
      </c>
      <c r="C40" t="s">
        <v>1381</v>
      </c>
      <c r="D40" s="15">
        <v>1900</v>
      </c>
      <c r="E40" s="121">
        <v>1</v>
      </c>
      <c r="F40" t="s">
        <v>439</v>
      </c>
      <c r="G40" s="121">
        <v>91</v>
      </c>
      <c r="H40" t="s">
        <v>380</v>
      </c>
      <c r="I40" t="s">
        <v>489</v>
      </c>
      <c r="J40" t="s">
        <v>451</v>
      </c>
      <c r="K40" t="s">
        <v>436</v>
      </c>
      <c r="L40" s="755" t="s">
        <v>217</v>
      </c>
      <c r="M40" t="s">
        <v>101</v>
      </c>
      <c r="N40" s="680">
        <f t="shared" ca="1" si="4"/>
        <v>0</v>
      </c>
      <c r="O40" s="680">
        <f t="shared" ca="1" si="4"/>
        <v>0</v>
      </c>
      <c r="P40" s="680">
        <f t="shared" ca="1" si="4"/>
        <v>0</v>
      </c>
      <c r="Q40" s="680">
        <f t="shared" ca="1" si="4"/>
        <v>0</v>
      </c>
      <c r="R40" s="680">
        <f t="shared" ca="1" si="4"/>
        <v>0</v>
      </c>
      <c r="S40" t="str">
        <f t="shared" si="1"/>
        <v>ASR_CMS_19</v>
      </c>
      <c r="T40" s="957">
        <f t="shared" si="2"/>
        <v>45406</v>
      </c>
      <c r="U40" t="str">
        <f t="shared" si="3"/>
        <v>Unaudited</v>
      </c>
    </row>
    <row r="41" spans="1:21" x14ac:dyDescent="0.25">
      <c r="A41" t="s">
        <v>438</v>
      </c>
      <c r="B41" t="s">
        <v>1380</v>
      </c>
      <c r="C41" t="s">
        <v>1381</v>
      </c>
      <c r="D41" s="15">
        <v>1900</v>
      </c>
      <c r="E41" s="121">
        <v>1</v>
      </c>
      <c r="F41" t="s">
        <v>439</v>
      </c>
      <c r="G41" s="121">
        <v>91</v>
      </c>
      <c r="H41" t="s">
        <v>380</v>
      </c>
      <c r="I41" t="s">
        <v>489</v>
      </c>
      <c r="J41" t="s">
        <v>451</v>
      </c>
      <c r="K41" t="s">
        <v>436</v>
      </c>
      <c r="L41" s="755" t="s">
        <v>216</v>
      </c>
      <c r="M41" t="s">
        <v>28</v>
      </c>
      <c r="N41" s="680">
        <f t="shared" ca="1" si="4"/>
        <v>0</v>
      </c>
      <c r="O41" s="680">
        <f t="shared" ca="1" si="4"/>
        <v>0</v>
      </c>
      <c r="P41" s="680">
        <f t="shared" ca="1" si="4"/>
        <v>0</v>
      </c>
      <c r="Q41" s="680">
        <f t="shared" ca="1" si="4"/>
        <v>0</v>
      </c>
      <c r="R41" s="680">
        <f t="shared" ca="1" si="4"/>
        <v>0</v>
      </c>
      <c r="S41" t="str">
        <f t="shared" si="1"/>
        <v>ASR_CMS_19</v>
      </c>
      <c r="T41" s="957">
        <f t="shared" si="2"/>
        <v>45406</v>
      </c>
      <c r="U41" t="str">
        <f t="shared" si="3"/>
        <v>Unaudited</v>
      </c>
    </row>
    <row r="42" spans="1:21" x14ac:dyDescent="0.25">
      <c r="A42" t="s">
        <v>438</v>
      </c>
      <c r="B42" t="s">
        <v>1380</v>
      </c>
      <c r="C42" t="s">
        <v>1381</v>
      </c>
      <c r="D42" s="15">
        <v>1900</v>
      </c>
      <c r="E42" s="121">
        <v>1</v>
      </c>
      <c r="F42" t="s">
        <v>439</v>
      </c>
      <c r="G42" s="121">
        <v>91</v>
      </c>
      <c r="H42" t="s">
        <v>380</v>
      </c>
      <c r="I42" t="s">
        <v>489</v>
      </c>
      <c r="J42" t="s">
        <v>437</v>
      </c>
      <c r="K42" t="s">
        <v>437</v>
      </c>
      <c r="L42" s="755" t="s">
        <v>84</v>
      </c>
      <c r="M42" t="s">
        <v>328</v>
      </c>
      <c r="N42" s="680">
        <f t="shared" ca="1" si="4"/>
        <v>0</v>
      </c>
      <c r="O42" s="680">
        <f t="shared" ca="1" si="4"/>
        <v>0</v>
      </c>
      <c r="P42" s="680">
        <f t="shared" ca="1" si="4"/>
        <v>0</v>
      </c>
      <c r="Q42" s="680">
        <f t="shared" ca="1" si="4"/>
        <v>0</v>
      </c>
      <c r="R42" s="680">
        <f t="shared" ca="1" si="4"/>
        <v>0</v>
      </c>
      <c r="S42" t="str">
        <f t="shared" si="1"/>
        <v>ASR_CMS_19</v>
      </c>
      <c r="T42" s="957">
        <f t="shared" si="2"/>
        <v>45406</v>
      </c>
      <c r="U42" t="str">
        <f t="shared" si="3"/>
        <v>Unaudited</v>
      </c>
    </row>
    <row r="43" spans="1:21" x14ac:dyDescent="0.25">
      <c r="A43" t="s">
        <v>438</v>
      </c>
      <c r="B43" t="s">
        <v>1380</v>
      </c>
      <c r="C43" t="s">
        <v>1381</v>
      </c>
      <c r="D43" s="15">
        <v>1900</v>
      </c>
      <c r="E43" s="121">
        <v>1</v>
      </c>
      <c r="F43" t="s">
        <v>439</v>
      </c>
      <c r="G43" s="121">
        <v>91</v>
      </c>
      <c r="H43" t="s">
        <v>380</v>
      </c>
      <c r="I43" t="s">
        <v>489</v>
      </c>
      <c r="J43" t="s">
        <v>437</v>
      </c>
      <c r="K43" t="s">
        <v>437</v>
      </c>
      <c r="L43" s="755" t="s">
        <v>85</v>
      </c>
      <c r="M43" t="s">
        <v>326</v>
      </c>
      <c r="N43" s="680">
        <f t="shared" ca="1" si="4"/>
        <v>0</v>
      </c>
      <c r="O43" s="680">
        <f t="shared" ca="1" si="4"/>
        <v>0</v>
      </c>
      <c r="P43" s="680">
        <f t="shared" ca="1" si="4"/>
        <v>0</v>
      </c>
      <c r="Q43" s="680">
        <f t="shared" ca="1" si="4"/>
        <v>0</v>
      </c>
      <c r="R43" s="680">
        <f t="shared" ca="1" si="4"/>
        <v>0</v>
      </c>
      <c r="S43" t="str">
        <f t="shared" si="1"/>
        <v>ASR_CMS_19</v>
      </c>
      <c r="T43" s="957">
        <f t="shared" si="2"/>
        <v>45406</v>
      </c>
      <c r="U43" t="str">
        <f t="shared" si="3"/>
        <v>Unaudited</v>
      </c>
    </row>
    <row r="44" spans="1:21" x14ac:dyDescent="0.25">
      <c r="A44" t="s">
        <v>438</v>
      </c>
      <c r="B44" t="s">
        <v>1380</v>
      </c>
      <c r="C44" t="s">
        <v>1381</v>
      </c>
      <c r="D44" s="15">
        <v>1900</v>
      </c>
      <c r="E44" s="121">
        <v>1</v>
      </c>
      <c r="F44" t="s">
        <v>439</v>
      </c>
      <c r="G44" s="121">
        <v>91</v>
      </c>
      <c r="H44" t="s">
        <v>380</v>
      </c>
      <c r="I44" t="s">
        <v>489</v>
      </c>
      <c r="J44" t="s">
        <v>437</v>
      </c>
      <c r="K44" t="s">
        <v>437</v>
      </c>
      <c r="L44" s="755" t="s">
        <v>86</v>
      </c>
      <c r="M44" t="s">
        <v>495</v>
      </c>
      <c r="N44" s="680">
        <f t="shared" ca="1" si="4"/>
        <v>0</v>
      </c>
      <c r="O44" s="680">
        <f t="shared" ca="1" si="4"/>
        <v>0</v>
      </c>
      <c r="P44" s="680">
        <f t="shared" ca="1" si="4"/>
        <v>0</v>
      </c>
      <c r="Q44" s="680">
        <f t="shared" ca="1" si="4"/>
        <v>0</v>
      </c>
      <c r="R44" s="680">
        <f t="shared" ca="1" si="4"/>
        <v>0</v>
      </c>
      <c r="S44" t="str">
        <f t="shared" si="1"/>
        <v>ASR_CMS_19</v>
      </c>
      <c r="T44" s="957">
        <f t="shared" si="2"/>
        <v>45406</v>
      </c>
      <c r="U44" t="str">
        <f t="shared" si="3"/>
        <v>Unaudited</v>
      </c>
    </row>
    <row r="45" spans="1:21" x14ac:dyDescent="0.25">
      <c r="A45" t="s">
        <v>438</v>
      </c>
      <c r="B45" t="s">
        <v>1380</v>
      </c>
      <c r="C45" t="s">
        <v>1381</v>
      </c>
      <c r="D45" s="15">
        <v>1900</v>
      </c>
      <c r="E45" s="121">
        <v>1</v>
      </c>
      <c r="F45" t="s">
        <v>439</v>
      </c>
      <c r="G45" s="121">
        <v>91</v>
      </c>
      <c r="H45" t="s">
        <v>380</v>
      </c>
      <c r="I45" t="s">
        <v>489</v>
      </c>
      <c r="J45" t="s">
        <v>437</v>
      </c>
      <c r="K45" t="s">
        <v>437</v>
      </c>
      <c r="L45" s="755" t="s">
        <v>87</v>
      </c>
      <c r="M45" t="s">
        <v>496</v>
      </c>
      <c r="N45" s="680">
        <f t="shared" ca="1" si="4"/>
        <v>0</v>
      </c>
      <c r="O45" s="680">
        <f t="shared" ca="1" si="4"/>
        <v>0</v>
      </c>
      <c r="P45" s="680">
        <f t="shared" ca="1" si="4"/>
        <v>0</v>
      </c>
      <c r="Q45" s="680">
        <f t="shared" ca="1" si="4"/>
        <v>0</v>
      </c>
      <c r="R45" s="680">
        <f t="shared" ca="1" si="4"/>
        <v>0</v>
      </c>
      <c r="S45" t="str">
        <f t="shared" si="1"/>
        <v>ASR_CMS_19</v>
      </c>
      <c r="T45" s="957">
        <f t="shared" si="2"/>
        <v>45406</v>
      </c>
      <c r="U45" t="str">
        <f t="shared" si="3"/>
        <v>Unaudited</v>
      </c>
    </row>
    <row r="46" spans="1:21" x14ac:dyDescent="0.25">
      <c r="A46" t="s">
        <v>438</v>
      </c>
      <c r="B46" t="s">
        <v>1380</v>
      </c>
      <c r="C46" t="s">
        <v>1381</v>
      </c>
      <c r="D46" s="15">
        <v>1900</v>
      </c>
      <c r="E46" s="121">
        <v>1</v>
      </c>
      <c r="F46" t="s">
        <v>439</v>
      </c>
      <c r="G46" s="121">
        <v>91</v>
      </c>
      <c r="H46" t="s">
        <v>380</v>
      </c>
      <c r="I46" t="s">
        <v>489</v>
      </c>
      <c r="J46" t="s">
        <v>437</v>
      </c>
      <c r="K46" t="s">
        <v>437</v>
      </c>
      <c r="L46" s="755" t="s">
        <v>214</v>
      </c>
      <c r="M46" t="s">
        <v>497</v>
      </c>
      <c r="N46" s="680">
        <f t="shared" ca="1" si="4"/>
        <v>0</v>
      </c>
      <c r="O46" s="680">
        <f t="shared" ca="1" si="4"/>
        <v>0</v>
      </c>
      <c r="P46" s="680">
        <f t="shared" ca="1" si="4"/>
        <v>0</v>
      </c>
      <c r="Q46" s="680">
        <f t="shared" ca="1" si="4"/>
        <v>0</v>
      </c>
      <c r="R46" s="680">
        <f t="shared" ca="1" si="4"/>
        <v>0</v>
      </c>
      <c r="S46" t="str">
        <f t="shared" si="1"/>
        <v>ASR_CMS_19</v>
      </c>
      <c r="T46" s="957">
        <f t="shared" si="2"/>
        <v>45406</v>
      </c>
      <c r="U46" t="str">
        <f t="shared" si="3"/>
        <v>Unaudited</v>
      </c>
    </row>
    <row r="47" spans="1:21" x14ac:dyDescent="0.25">
      <c r="A47" t="s">
        <v>438</v>
      </c>
      <c r="B47" t="s">
        <v>1380</v>
      </c>
      <c r="C47" t="s">
        <v>1381</v>
      </c>
      <c r="D47" s="15">
        <v>1900</v>
      </c>
      <c r="E47" s="121">
        <v>1</v>
      </c>
      <c r="F47" t="s">
        <v>439</v>
      </c>
      <c r="G47" s="121">
        <v>91</v>
      </c>
      <c r="H47" t="s">
        <v>380</v>
      </c>
      <c r="I47" t="s">
        <v>490</v>
      </c>
      <c r="J47" t="s">
        <v>26</v>
      </c>
      <c r="K47" t="s">
        <v>26</v>
      </c>
      <c r="L47" s="755" t="s">
        <v>205</v>
      </c>
      <c r="M47" t="s">
        <v>26</v>
      </c>
      <c r="N47" s="680">
        <f t="shared" ca="1" si="4"/>
        <v>0</v>
      </c>
      <c r="O47" s="680">
        <f t="shared" ca="1" si="4"/>
        <v>0</v>
      </c>
      <c r="P47" s="680">
        <f t="shared" ca="1" si="4"/>
        <v>0</v>
      </c>
      <c r="Q47" s="680">
        <f t="shared" ca="1" si="4"/>
        <v>0</v>
      </c>
      <c r="R47" s="680">
        <f t="shared" ca="1" si="4"/>
        <v>0</v>
      </c>
      <c r="S47" t="str">
        <f t="shared" si="1"/>
        <v>ASR_CMS_19</v>
      </c>
      <c r="T47" s="957">
        <f t="shared" si="2"/>
        <v>45406</v>
      </c>
      <c r="U47" t="str">
        <f t="shared" si="3"/>
        <v>Unaudited</v>
      </c>
    </row>
    <row r="48" spans="1:21" x14ac:dyDescent="0.25">
      <c r="A48" t="s">
        <v>438</v>
      </c>
      <c r="B48" t="s">
        <v>1380</v>
      </c>
      <c r="C48" t="s">
        <v>1381</v>
      </c>
      <c r="D48" s="15">
        <v>1900</v>
      </c>
      <c r="E48" s="121">
        <v>1</v>
      </c>
      <c r="F48" t="s">
        <v>440</v>
      </c>
      <c r="G48" s="121">
        <v>182</v>
      </c>
      <c r="H48" t="s">
        <v>380</v>
      </c>
      <c r="I48" t="s">
        <v>433</v>
      </c>
      <c r="J48" t="s">
        <v>433</v>
      </c>
      <c r="K48" t="s">
        <v>433</v>
      </c>
      <c r="M48" t="s">
        <v>433</v>
      </c>
      <c r="N48" s="680">
        <f t="shared" ca="1" si="4"/>
        <v>0</v>
      </c>
      <c r="O48" s="680">
        <f t="shared" ca="1" si="4"/>
        <v>0</v>
      </c>
      <c r="P48" s="680">
        <f t="shared" ca="1" si="4"/>
        <v>0</v>
      </c>
      <c r="Q48" s="680">
        <f t="shared" ca="1" si="4"/>
        <v>0</v>
      </c>
      <c r="R48" s="680">
        <f t="shared" ca="1" si="4"/>
        <v>0</v>
      </c>
      <c r="S48" t="str">
        <f t="shared" si="1"/>
        <v>ASR_CMS_19</v>
      </c>
      <c r="T48" s="957">
        <f t="shared" si="2"/>
        <v>45406</v>
      </c>
      <c r="U48" t="str">
        <f t="shared" si="3"/>
        <v>Unaudited</v>
      </c>
    </row>
    <row r="49" spans="1:21" x14ac:dyDescent="0.25">
      <c r="A49" t="s">
        <v>438</v>
      </c>
      <c r="B49" t="s">
        <v>1380</v>
      </c>
      <c r="C49" t="s">
        <v>1381</v>
      </c>
      <c r="D49" s="15">
        <v>1900</v>
      </c>
      <c r="E49" s="121">
        <v>1</v>
      </c>
      <c r="F49" t="s">
        <v>440</v>
      </c>
      <c r="G49" s="121">
        <v>182</v>
      </c>
      <c r="H49" t="s">
        <v>380</v>
      </c>
      <c r="I49" t="s">
        <v>488</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ASR_CMS_19</v>
      </c>
      <c r="T49" s="957">
        <f t="shared" si="2"/>
        <v>45406</v>
      </c>
      <c r="U49" t="str">
        <f t="shared" si="3"/>
        <v>Unaudited</v>
      </c>
    </row>
    <row r="50" spans="1:21" x14ac:dyDescent="0.25">
      <c r="A50" t="s">
        <v>438</v>
      </c>
      <c r="B50" t="s">
        <v>1380</v>
      </c>
      <c r="C50" t="s">
        <v>1381</v>
      </c>
      <c r="D50" s="15">
        <v>1900</v>
      </c>
      <c r="E50" s="121">
        <v>1</v>
      </c>
      <c r="F50" t="s">
        <v>440</v>
      </c>
      <c r="G50" s="121">
        <v>182</v>
      </c>
      <c r="H50" t="s">
        <v>380</v>
      </c>
      <c r="I50" t="s">
        <v>488</v>
      </c>
      <c r="J50" t="s">
        <v>12</v>
      </c>
      <c r="K50" t="s">
        <v>223</v>
      </c>
      <c r="L50" s="755">
        <v>1.2</v>
      </c>
      <c r="M50" t="s">
        <v>223</v>
      </c>
      <c r="N50" s="680">
        <f t="shared" ca="1" si="4"/>
        <v>0</v>
      </c>
      <c r="O50" s="680">
        <f t="shared" ca="1" si="4"/>
        <v>0</v>
      </c>
      <c r="P50" s="680">
        <f t="shared" ca="1" si="4"/>
        <v>0</v>
      </c>
      <c r="Q50" s="680">
        <f t="shared" ca="1" si="4"/>
        <v>0</v>
      </c>
      <c r="R50" s="680">
        <f t="shared" ca="1" si="4"/>
        <v>0</v>
      </c>
      <c r="S50" t="str">
        <f t="shared" si="1"/>
        <v>ASR_CMS_19</v>
      </c>
      <c r="T50" s="957">
        <f t="shared" si="2"/>
        <v>45406</v>
      </c>
      <c r="U50" t="str">
        <f t="shared" si="3"/>
        <v>Unaudited</v>
      </c>
    </row>
    <row r="51" spans="1:21" x14ac:dyDescent="0.25">
      <c r="A51" t="s">
        <v>438</v>
      </c>
      <c r="B51" t="s">
        <v>1380</v>
      </c>
      <c r="C51" t="s">
        <v>1381</v>
      </c>
      <c r="D51" s="15">
        <v>1900</v>
      </c>
      <c r="E51" s="121">
        <v>1</v>
      </c>
      <c r="F51" t="s">
        <v>440</v>
      </c>
      <c r="G51" s="121">
        <v>182</v>
      </c>
      <c r="H51" t="s">
        <v>380</v>
      </c>
      <c r="I51" t="s">
        <v>488</v>
      </c>
      <c r="J51" t="s">
        <v>12</v>
      </c>
      <c r="K51" t="s">
        <v>1318</v>
      </c>
      <c r="L51" s="755" t="s">
        <v>1314</v>
      </c>
      <c r="M51" t="s">
        <v>1318</v>
      </c>
      <c r="N51" s="680">
        <f t="shared" ca="1" si="4"/>
        <v>0</v>
      </c>
      <c r="O51" s="680">
        <f t="shared" ca="1" si="4"/>
        <v>0</v>
      </c>
      <c r="P51" s="680">
        <f t="shared" ca="1" si="4"/>
        <v>0</v>
      </c>
      <c r="Q51" s="680">
        <f t="shared" ca="1" si="4"/>
        <v>0</v>
      </c>
      <c r="R51" s="680">
        <f t="shared" ca="1" si="4"/>
        <v>0</v>
      </c>
      <c r="S51" t="str">
        <f t="shared" si="1"/>
        <v>ASR_CMS_19</v>
      </c>
      <c r="T51" s="957">
        <f t="shared" si="2"/>
        <v>45406</v>
      </c>
      <c r="U51" t="str">
        <f t="shared" si="3"/>
        <v>Unaudited</v>
      </c>
    </row>
    <row r="52" spans="1:21" x14ac:dyDescent="0.25">
      <c r="A52" t="s">
        <v>438</v>
      </c>
      <c r="B52" t="s">
        <v>1380</v>
      </c>
      <c r="C52" t="s">
        <v>1381</v>
      </c>
      <c r="D52" s="15">
        <v>1900</v>
      </c>
      <c r="E52" s="121">
        <v>1</v>
      </c>
      <c r="F52" t="s">
        <v>440</v>
      </c>
      <c r="G52" s="121">
        <v>182</v>
      </c>
      <c r="H52" t="s">
        <v>380</v>
      </c>
      <c r="I52" t="s">
        <v>488</v>
      </c>
      <c r="J52" t="s">
        <v>12</v>
      </c>
      <c r="K52" t="s">
        <v>1320</v>
      </c>
      <c r="L52" s="755" t="s">
        <v>1319</v>
      </c>
      <c r="M52" t="s">
        <v>1320</v>
      </c>
      <c r="N52" s="680">
        <f t="shared" ca="1" si="4"/>
        <v>0</v>
      </c>
      <c r="O52" s="680">
        <f t="shared" ca="1" si="4"/>
        <v>0</v>
      </c>
      <c r="P52" s="680">
        <f t="shared" ca="1" si="4"/>
        <v>0</v>
      </c>
      <c r="Q52" s="680">
        <f t="shared" ca="1" si="4"/>
        <v>0</v>
      </c>
      <c r="R52" s="680">
        <f t="shared" ca="1" si="4"/>
        <v>0</v>
      </c>
      <c r="S52" t="str">
        <f t="shared" si="1"/>
        <v>ASR_CMS_19</v>
      </c>
      <c r="T52" s="957">
        <f t="shared" si="2"/>
        <v>45406</v>
      </c>
      <c r="U52" t="str">
        <f t="shared" si="3"/>
        <v>Unaudited</v>
      </c>
    </row>
    <row r="53" spans="1:21" x14ac:dyDescent="0.25">
      <c r="A53" t="s">
        <v>438</v>
      </c>
      <c r="B53" t="s">
        <v>1380</v>
      </c>
      <c r="C53" t="s">
        <v>1381</v>
      </c>
      <c r="D53" s="15">
        <v>1900</v>
      </c>
      <c r="E53" s="121">
        <v>1</v>
      </c>
      <c r="F53" t="s">
        <v>440</v>
      </c>
      <c r="G53" s="121">
        <v>182</v>
      </c>
      <c r="H53" t="s">
        <v>380</v>
      </c>
      <c r="I53" t="s">
        <v>488</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ASR_CMS_19</v>
      </c>
      <c r="T53" s="957">
        <f t="shared" si="2"/>
        <v>45406</v>
      </c>
      <c r="U53" t="str">
        <f t="shared" si="3"/>
        <v>Unaudited</v>
      </c>
    </row>
    <row r="54" spans="1:21" x14ac:dyDescent="0.25">
      <c r="A54" t="s">
        <v>438</v>
      </c>
      <c r="B54" t="s">
        <v>1380</v>
      </c>
      <c r="C54" t="s">
        <v>1381</v>
      </c>
      <c r="D54" s="15">
        <v>1900</v>
      </c>
      <c r="E54" s="121">
        <v>1</v>
      </c>
      <c r="F54" t="s">
        <v>440</v>
      </c>
      <c r="G54" s="121">
        <v>182</v>
      </c>
      <c r="H54" t="s">
        <v>380</v>
      </c>
      <c r="I54" t="s">
        <v>489</v>
      </c>
      <c r="J54" t="s">
        <v>434</v>
      </c>
      <c r="K54" t="s">
        <v>791</v>
      </c>
      <c r="L54" s="755">
        <v>2.1</v>
      </c>
      <c r="M54" t="s">
        <v>726</v>
      </c>
      <c r="N54" s="680">
        <f t="shared" ca="1" si="4"/>
        <v>0</v>
      </c>
      <c r="O54" s="680">
        <f t="shared" ca="1" si="4"/>
        <v>0</v>
      </c>
      <c r="P54" s="680">
        <f t="shared" ca="1" si="4"/>
        <v>0</v>
      </c>
      <c r="Q54" s="680">
        <f t="shared" ca="1" si="4"/>
        <v>0</v>
      </c>
      <c r="R54" s="680">
        <f t="shared" ca="1" si="4"/>
        <v>0</v>
      </c>
      <c r="S54" t="str">
        <f t="shared" si="1"/>
        <v>ASR_CMS_19</v>
      </c>
      <c r="T54" s="957">
        <f t="shared" si="2"/>
        <v>45406</v>
      </c>
      <c r="U54" t="str">
        <f t="shared" si="3"/>
        <v>Unaudited</v>
      </c>
    </row>
    <row r="55" spans="1:21" x14ac:dyDescent="0.25">
      <c r="A55" t="s">
        <v>438</v>
      </c>
      <c r="B55" t="s">
        <v>1380</v>
      </c>
      <c r="C55" t="s">
        <v>1381</v>
      </c>
      <c r="D55" s="15">
        <v>1900</v>
      </c>
      <c r="E55" s="121">
        <v>1</v>
      </c>
      <c r="F55" t="s">
        <v>440</v>
      </c>
      <c r="G55" s="121">
        <v>182</v>
      </c>
      <c r="H55" t="s">
        <v>380</v>
      </c>
      <c r="I55" t="s">
        <v>489</v>
      </c>
      <c r="J55" t="s">
        <v>434</v>
      </c>
      <c r="K55" t="s">
        <v>791</v>
      </c>
      <c r="L55" s="755">
        <v>2.2000000000000002</v>
      </c>
      <c r="M55" t="s">
        <v>727</v>
      </c>
      <c r="N55" s="680">
        <f t="shared" ca="1" si="4"/>
        <v>0</v>
      </c>
      <c r="O55" s="680">
        <f t="shared" ca="1" si="4"/>
        <v>0</v>
      </c>
      <c r="P55" s="680">
        <f t="shared" ca="1" si="4"/>
        <v>0</v>
      </c>
      <c r="Q55" s="680">
        <f t="shared" ca="1" si="4"/>
        <v>0</v>
      </c>
      <c r="R55" s="680">
        <f t="shared" ca="1" si="4"/>
        <v>0</v>
      </c>
      <c r="S55" t="str">
        <f t="shared" si="1"/>
        <v>ASR_CMS_19</v>
      </c>
      <c r="T55" s="957">
        <f t="shared" si="2"/>
        <v>45406</v>
      </c>
      <c r="U55" t="str">
        <f t="shared" si="3"/>
        <v>Unaudited</v>
      </c>
    </row>
    <row r="56" spans="1:21" x14ac:dyDescent="0.25">
      <c r="A56" t="s">
        <v>438</v>
      </c>
      <c r="B56" t="s">
        <v>1380</v>
      </c>
      <c r="C56" t="s">
        <v>1381</v>
      </c>
      <c r="D56" s="15">
        <v>1900</v>
      </c>
      <c r="E56" s="121">
        <v>1</v>
      </c>
      <c r="F56" t="s">
        <v>440</v>
      </c>
      <c r="G56" s="121">
        <v>182</v>
      </c>
      <c r="H56" t="s">
        <v>380</v>
      </c>
      <c r="I56" t="s">
        <v>489</v>
      </c>
      <c r="J56" t="s">
        <v>434</v>
      </c>
      <c r="K56" t="s">
        <v>791</v>
      </c>
      <c r="L56" s="755">
        <v>2.2999999999999998</v>
      </c>
      <c r="M56" t="s">
        <v>728</v>
      </c>
      <c r="N56" s="680">
        <f t="shared" ca="1" si="4"/>
        <v>0</v>
      </c>
      <c r="O56" s="680">
        <f t="shared" ca="1" si="4"/>
        <v>0</v>
      </c>
      <c r="P56" s="680">
        <f t="shared" ca="1" si="4"/>
        <v>0</v>
      </c>
      <c r="Q56" s="680">
        <f t="shared" ca="1" si="4"/>
        <v>0</v>
      </c>
      <c r="R56" s="680">
        <f t="shared" ca="1" si="4"/>
        <v>0</v>
      </c>
      <c r="S56" t="str">
        <f t="shared" si="1"/>
        <v>ASR_CMS_19</v>
      </c>
      <c r="T56" s="957">
        <f t="shared" si="2"/>
        <v>45406</v>
      </c>
      <c r="U56" t="str">
        <f t="shared" si="3"/>
        <v>Unaudited</v>
      </c>
    </row>
    <row r="57" spans="1:21" x14ac:dyDescent="0.25">
      <c r="A57" t="s">
        <v>438</v>
      </c>
      <c r="B57" t="s">
        <v>1380</v>
      </c>
      <c r="C57" t="s">
        <v>1381</v>
      </c>
      <c r="D57" s="15">
        <v>1900</v>
      </c>
      <c r="E57" s="121">
        <v>1</v>
      </c>
      <c r="F57" t="s">
        <v>440</v>
      </c>
      <c r="G57" s="121">
        <v>182</v>
      </c>
      <c r="H57" t="s">
        <v>380</v>
      </c>
      <c r="I57" t="s">
        <v>489</v>
      </c>
      <c r="J57" t="s">
        <v>434</v>
      </c>
      <c r="K57" t="s">
        <v>791</v>
      </c>
      <c r="L57" s="755">
        <v>2.4</v>
      </c>
      <c r="M57" t="s">
        <v>729</v>
      </c>
      <c r="N57" s="680">
        <f t="shared" ca="1" si="4"/>
        <v>0</v>
      </c>
      <c r="O57" s="680">
        <f t="shared" ca="1" si="4"/>
        <v>0</v>
      </c>
      <c r="P57" s="680">
        <f t="shared" ca="1" si="4"/>
        <v>0</v>
      </c>
      <c r="Q57" s="680">
        <f t="shared" ca="1" si="4"/>
        <v>0</v>
      </c>
      <c r="R57" s="680">
        <f t="shared" ca="1" si="4"/>
        <v>0</v>
      </c>
      <c r="S57" t="str">
        <f t="shared" si="1"/>
        <v>ASR_CMS_19</v>
      </c>
      <c r="T57" s="957">
        <f t="shared" si="2"/>
        <v>45406</v>
      </c>
      <c r="U57" t="str">
        <f t="shared" si="3"/>
        <v>Unaudited</v>
      </c>
    </row>
    <row r="58" spans="1:21" x14ac:dyDescent="0.25">
      <c r="A58" t="s">
        <v>438</v>
      </c>
      <c r="B58" t="s">
        <v>1380</v>
      </c>
      <c r="C58" t="s">
        <v>1381</v>
      </c>
      <c r="D58" s="15">
        <v>1900</v>
      </c>
      <c r="E58" s="121">
        <v>1</v>
      </c>
      <c r="F58" t="s">
        <v>440</v>
      </c>
      <c r="G58" s="121">
        <v>182</v>
      </c>
      <c r="H58" t="s">
        <v>380</v>
      </c>
      <c r="I58" t="s">
        <v>489</v>
      </c>
      <c r="J58" t="s">
        <v>434</v>
      </c>
      <c r="K58" t="s">
        <v>791</v>
      </c>
      <c r="L58" s="755">
        <v>2.5</v>
      </c>
      <c r="M58" t="s">
        <v>771</v>
      </c>
      <c r="N58" s="680">
        <f t="shared" ca="1" si="4"/>
        <v>0</v>
      </c>
      <c r="O58" s="680">
        <f t="shared" ca="1" si="4"/>
        <v>0</v>
      </c>
      <c r="P58" s="680">
        <f t="shared" ca="1" si="4"/>
        <v>0</v>
      </c>
      <c r="Q58" s="680">
        <f t="shared" ca="1" si="4"/>
        <v>0</v>
      </c>
      <c r="R58" s="680">
        <f t="shared" ca="1" si="4"/>
        <v>0</v>
      </c>
      <c r="S58" t="str">
        <f t="shared" si="1"/>
        <v>ASR_CMS_19</v>
      </c>
      <c r="T58" s="957">
        <f t="shared" si="2"/>
        <v>45406</v>
      </c>
      <c r="U58" t="str">
        <f t="shared" si="3"/>
        <v>Unaudited</v>
      </c>
    </row>
    <row r="59" spans="1:21" x14ac:dyDescent="0.25">
      <c r="A59" t="s">
        <v>438</v>
      </c>
      <c r="B59" t="s">
        <v>1380</v>
      </c>
      <c r="C59" t="s">
        <v>1381</v>
      </c>
      <c r="D59" s="15">
        <v>1900</v>
      </c>
      <c r="E59" s="121">
        <v>1</v>
      </c>
      <c r="F59" t="s">
        <v>440</v>
      </c>
      <c r="G59" s="121">
        <v>182</v>
      </c>
      <c r="H59" t="s">
        <v>380</v>
      </c>
      <c r="I59" t="s">
        <v>489</v>
      </c>
      <c r="J59" t="s">
        <v>434</v>
      </c>
      <c r="K59" t="s">
        <v>791</v>
      </c>
      <c r="L59" s="755">
        <v>2.6</v>
      </c>
      <c r="M59" t="s">
        <v>187</v>
      </c>
      <c r="N59" s="680">
        <f t="shared" ca="1" si="4"/>
        <v>0</v>
      </c>
      <c r="O59" s="680">
        <f t="shared" ca="1" si="4"/>
        <v>0</v>
      </c>
      <c r="P59" s="680">
        <f t="shared" ca="1" si="4"/>
        <v>0</v>
      </c>
      <c r="Q59" s="680">
        <f t="shared" ca="1" si="4"/>
        <v>0</v>
      </c>
      <c r="R59" s="680">
        <f t="shared" ca="1" si="4"/>
        <v>0</v>
      </c>
      <c r="S59" t="str">
        <f t="shared" si="1"/>
        <v>ASR_CMS_19</v>
      </c>
      <c r="T59" s="957">
        <f t="shared" si="2"/>
        <v>45406</v>
      </c>
      <c r="U59" t="str">
        <f t="shared" si="3"/>
        <v>Unaudited</v>
      </c>
    </row>
    <row r="60" spans="1:21" x14ac:dyDescent="0.25">
      <c r="A60" t="s">
        <v>438</v>
      </c>
      <c r="B60" t="s">
        <v>1380</v>
      </c>
      <c r="C60" t="s">
        <v>1381</v>
      </c>
      <c r="D60" s="15">
        <v>1900</v>
      </c>
      <c r="E60" s="121">
        <v>1</v>
      </c>
      <c r="F60" t="s">
        <v>440</v>
      </c>
      <c r="G60" s="121">
        <v>182</v>
      </c>
      <c r="H60" t="s">
        <v>380</v>
      </c>
      <c r="I60" t="s">
        <v>489</v>
      </c>
      <c r="J60" t="s">
        <v>434</v>
      </c>
      <c r="K60" t="s">
        <v>791</v>
      </c>
      <c r="L60" s="755">
        <v>2.7</v>
      </c>
      <c r="M60" t="s">
        <v>792</v>
      </c>
      <c r="N60" s="680">
        <f t="shared" ca="1" si="4"/>
        <v>0</v>
      </c>
      <c r="O60" s="680">
        <f t="shared" ca="1" si="4"/>
        <v>0</v>
      </c>
      <c r="P60" s="680">
        <f t="shared" ca="1" si="4"/>
        <v>0</v>
      </c>
      <c r="Q60" s="680">
        <f t="shared" ca="1" si="4"/>
        <v>0</v>
      </c>
      <c r="R60" s="680">
        <f t="shared" ca="1" si="4"/>
        <v>0</v>
      </c>
      <c r="S60" t="str">
        <f t="shared" si="1"/>
        <v>ASR_CMS_19</v>
      </c>
      <c r="T60" s="957">
        <f t="shared" si="2"/>
        <v>45406</v>
      </c>
      <c r="U60" t="str">
        <f t="shared" si="3"/>
        <v>Unaudited</v>
      </c>
    </row>
    <row r="61" spans="1:21" x14ac:dyDescent="0.25">
      <c r="A61" t="s">
        <v>438</v>
      </c>
      <c r="B61" t="s">
        <v>1380</v>
      </c>
      <c r="C61" t="s">
        <v>1381</v>
      </c>
      <c r="D61" s="15">
        <v>1900</v>
      </c>
      <c r="E61" s="121">
        <v>1</v>
      </c>
      <c r="F61" t="s">
        <v>440</v>
      </c>
      <c r="G61" s="121">
        <v>182</v>
      </c>
      <c r="H61" t="s">
        <v>380</v>
      </c>
      <c r="I61" t="s">
        <v>489</v>
      </c>
      <c r="J61" t="s">
        <v>434</v>
      </c>
      <c r="K61" t="s">
        <v>791</v>
      </c>
      <c r="L61" s="755">
        <v>2.8</v>
      </c>
      <c r="M61" t="s">
        <v>793</v>
      </c>
      <c r="N61" s="680">
        <f t="shared" ca="1" si="4"/>
        <v>0</v>
      </c>
      <c r="O61" s="680">
        <f t="shared" ca="1" si="4"/>
        <v>0</v>
      </c>
      <c r="P61" s="680">
        <f t="shared" ca="1" si="4"/>
        <v>0</v>
      </c>
      <c r="Q61" s="680">
        <f t="shared" ca="1" si="4"/>
        <v>0</v>
      </c>
      <c r="R61" s="680">
        <f t="shared" ca="1" si="4"/>
        <v>0</v>
      </c>
      <c r="S61" t="str">
        <f t="shared" si="1"/>
        <v>ASR_CMS_19</v>
      </c>
      <c r="T61" s="957">
        <f t="shared" si="2"/>
        <v>45406</v>
      </c>
      <c r="U61" t="str">
        <f t="shared" si="3"/>
        <v>Unaudited</v>
      </c>
    </row>
    <row r="62" spans="1:21" x14ac:dyDescent="0.25">
      <c r="A62" t="s">
        <v>438</v>
      </c>
      <c r="B62" t="s">
        <v>1380</v>
      </c>
      <c r="C62" t="s">
        <v>1381</v>
      </c>
      <c r="D62" s="15">
        <v>1900</v>
      </c>
      <c r="E62" s="121">
        <v>1</v>
      </c>
      <c r="F62" t="s">
        <v>440</v>
      </c>
      <c r="G62" s="121">
        <v>182</v>
      </c>
      <c r="H62" t="s">
        <v>380</v>
      </c>
      <c r="I62" t="s">
        <v>489</v>
      </c>
      <c r="J62" t="s">
        <v>434</v>
      </c>
      <c r="K62" t="s">
        <v>791</v>
      </c>
      <c r="L62" s="755">
        <v>2.9</v>
      </c>
      <c r="M62" t="s">
        <v>774</v>
      </c>
      <c r="N62" s="680">
        <f t="shared" ca="1" si="4"/>
        <v>0</v>
      </c>
      <c r="O62" s="680">
        <f t="shared" ca="1" si="4"/>
        <v>0</v>
      </c>
      <c r="P62" s="680">
        <f t="shared" ca="1" si="4"/>
        <v>0</v>
      </c>
      <c r="Q62" s="680">
        <f t="shared" ca="1" si="4"/>
        <v>0</v>
      </c>
      <c r="R62" s="680">
        <f t="shared" ca="1" si="4"/>
        <v>0</v>
      </c>
      <c r="S62" t="str">
        <f t="shared" si="1"/>
        <v>ASR_CMS_19</v>
      </c>
      <c r="T62" s="957">
        <f t="shared" si="2"/>
        <v>45406</v>
      </c>
      <c r="U62" t="str">
        <f t="shared" si="3"/>
        <v>Unaudited</v>
      </c>
    </row>
    <row r="63" spans="1:21" x14ac:dyDescent="0.25">
      <c r="A63" t="s">
        <v>438</v>
      </c>
      <c r="B63" t="s">
        <v>1380</v>
      </c>
      <c r="C63" t="s">
        <v>1381</v>
      </c>
      <c r="D63" s="15">
        <v>1900</v>
      </c>
      <c r="E63" s="121">
        <v>1</v>
      </c>
      <c r="F63" t="s">
        <v>440</v>
      </c>
      <c r="G63" s="121">
        <v>182</v>
      </c>
      <c r="H63" t="s">
        <v>380</v>
      </c>
      <c r="I63" t="s">
        <v>489</v>
      </c>
      <c r="J63" t="s">
        <v>434</v>
      </c>
      <c r="K63" t="s">
        <v>224</v>
      </c>
      <c r="L63" s="755">
        <v>2.11</v>
      </c>
      <c r="M63" t="s">
        <v>229</v>
      </c>
      <c r="N63" s="680">
        <f t="shared" ca="1" si="4"/>
        <v>0</v>
      </c>
      <c r="O63" s="680">
        <f t="shared" ca="1" si="4"/>
        <v>0</v>
      </c>
      <c r="P63" s="680">
        <f t="shared" ca="1" si="4"/>
        <v>0</v>
      </c>
      <c r="Q63" s="680">
        <f t="shared" ca="1" si="4"/>
        <v>0</v>
      </c>
      <c r="R63" s="680">
        <f t="shared" ca="1" si="4"/>
        <v>0</v>
      </c>
      <c r="S63" t="str">
        <f t="shared" si="1"/>
        <v>ASR_CMS_19</v>
      </c>
      <c r="T63" s="957">
        <f t="shared" si="2"/>
        <v>45406</v>
      </c>
      <c r="U63" t="str">
        <f t="shared" si="3"/>
        <v>Unaudited</v>
      </c>
    </row>
    <row r="64" spans="1:21" x14ac:dyDescent="0.25">
      <c r="A64" t="s">
        <v>438</v>
      </c>
      <c r="B64" t="s">
        <v>1380</v>
      </c>
      <c r="C64" t="s">
        <v>1381</v>
      </c>
      <c r="D64" s="15">
        <v>1900</v>
      </c>
      <c r="E64" s="121">
        <v>1</v>
      </c>
      <c r="F64" t="s">
        <v>440</v>
      </c>
      <c r="G64" s="121">
        <v>182</v>
      </c>
      <c r="H64" t="s">
        <v>380</v>
      </c>
      <c r="I64" t="s">
        <v>489</v>
      </c>
      <c r="J64" t="s">
        <v>434</v>
      </c>
      <c r="K64" t="s">
        <v>224</v>
      </c>
      <c r="L64" s="755">
        <v>2.12</v>
      </c>
      <c r="M64" t="s">
        <v>555</v>
      </c>
      <c r="N64" s="680">
        <f t="shared" ca="1" si="4"/>
        <v>0</v>
      </c>
      <c r="O64" s="680">
        <f t="shared" ca="1" si="4"/>
        <v>0</v>
      </c>
      <c r="P64" s="680">
        <f t="shared" ca="1" si="4"/>
        <v>0</v>
      </c>
      <c r="Q64" s="680">
        <f t="shared" ca="1" si="4"/>
        <v>0</v>
      </c>
      <c r="R64" s="680">
        <f t="shared" ca="1" si="4"/>
        <v>0</v>
      </c>
      <c r="S64" t="str">
        <f t="shared" si="1"/>
        <v>ASR_CMS_19</v>
      </c>
      <c r="T64" s="957">
        <f t="shared" si="2"/>
        <v>45406</v>
      </c>
      <c r="U64" t="str">
        <f t="shared" si="3"/>
        <v>Unaudited</v>
      </c>
    </row>
    <row r="65" spans="1:21" x14ac:dyDescent="0.25">
      <c r="A65" t="s">
        <v>438</v>
      </c>
      <c r="B65" t="s">
        <v>1380</v>
      </c>
      <c r="C65" t="s">
        <v>1381</v>
      </c>
      <c r="D65" s="15">
        <v>1900</v>
      </c>
      <c r="E65" s="121">
        <v>1</v>
      </c>
      <c r="F65" t="s">
        <v>440</v>
      </c>
      <c r="G65" s="121">
        <v>182</v>
      </c>
      <c r="H65" t="s">
        <v>380</v>
      </c>
      <c r="I65" t="s">
        <v>489</v>
      </c>
      <c r="J65" t="s">
        <v>434</v>
      </c>
      <c r="K65" t="s">
        <v>224</v>
      </c>
      <c r="L65" s="755">
        <v>2.13</v>
      </c>
      <c r="M65" t="s">
        <v>230</v>
      </c>
      <c r="N65" s="680">
        <f t="shared" ca="1" si="4"/>
        <v>0</v>
      </c>
      <c r="O65" s="680">
        <f t="shared" ca="1" si="4"/>
        <v>0</v>
      </c>
      <c r="P65" s="680">
        <f t="shared" ca="1" si="4"/>
        <v>0</v>
      </c>
      <c r="Q65" s="680">
        <f t="shared" ca="1" si="4"/>
        <v>0</v>
      </c>
      <c r="R65" s="680">
        <f t="shared" ca="1" si="4"/>
        <v>0</v>
      </c>
      <c r="S65" t="str">
        <f t="shared" si="1"/>
        <v>ASR_CMS_19</v>
      </c>
      <c r="T65" s="957">
        <f t="shared" si="2"/>
        <v>45406</v>
      </c>
      <c r="U65" t="str">
        <f t="shared" si="3"/>
        <v>Unaudited</v>
      </c>
    </row>
    <row r="66" spans="1:21" x14ac:dyDescent="0.25">
      <c r="A66" t="s">
        <v>438</v>
      </c>
      <c r="B66" t="s">
        <v>1380</v>
      </c>
      <c r="C66" t="s">
        <v>1381</v>
      </c>
      <c r="D66" s="15">
        <v>1900</v>
      </c>
      <c r="E66" s="121">
        <v>1</v>
      </c>
      <c r="F66" t="s">
        <v>440</v>
      </c>
      <c r="G66" s="121">
        <v>182</v>
      </c>
      <c r="H66" t="s">
        <v>380</v>
      </c>
      <c r="I66" t="s">
        <v>489</v>
      </c>
      <c r="J66" t="s">
        <v>434</v>
      </c>
      <c r="K66" t="s">
        <v>224</v>
      </c>
      <c r="L66" s="755">
        <v>2.14</v>
      </c>
      <c r="M66" t="s">
        <v>559</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ASR_CMS_19</v>
      </c>
      <c r="T66" s="957">
        <f t="shared" ref="T66:T129" si="7">file_date</f>
        <v>45406</v>
      </c>
      <c r="U66" t="str">
        <f t="shared" ref="U66:U129" si="8">status</f>
        <v>Unaudited</v>
      </c>
    </row>
    <row r="67" spans="1:21" x14ac:dyDescent="0.25">
      <c r="A67" t="s">
        <v>438</v>
      </c>
      <c r="B67" t="s">
        <v>1380</v>
      </c>
      <c r="C67" t="s">
        <v>1381</v>
      </c>
      <c r="D67" s="15">
        <v>1900</v>
      </c>
      <c r="E67" s="121">
        <v>1</v>
      </c>
      <c r="F67" t="s">
        <v>440</v>
      </c>
      <c r="G67" s="121">
        <v>182</v>
      </c>
      <c r="H67" t="s">
        <v>380</v>
      </c>
      <c r="I67" t="s">
        <v>489</v>
      </c>
      <c r="J67" t="s">
        <v>434</v>
      </c>
      <c r="K67" t="s">
        <v>224</v>
      </c>
      <c r="L67" s="755">
        <v>2.15</v>
      </c>
      <c r="M67" t="s">
        <v>20</v>
      </c>
      <c r="N67" s="680">
        <f t="shared" ca="1" si="5"/>
        <v>0</v>
      </c>
      <c r="O67" s="680">
        <f t="shared" ca="1" si="5"/>
        <v>0</v>
      </c>
      <c r="P67" s="680">
        <f t="shared" ca="1" si="5"/>
        <v>0</v>
      </c>
      <c r="Q67" s="680">
        <f t="shared" ca="1" si="5"/>
        <v>0</v>
      </c>
      <c r="R67" s="680">
        <f t="shared" ca="1" si="5"/>
        <v>0</v>
      </c>
      <c r="S67" t="str">
        <f t="shared" si="6"/>
        <v>ASR_CMS_19</v>
      </c>
      <c r="T67" s="957">
        <f t="shared" si="7"/>
        <v>45406</v>
      </c>
      <c r="U67" t="str">
        <f t="shared" si="8"/>
        <v>Unaudited</v>
      </c>
    </row>
    <row r="68" spans="1:21" x14ac:dyDescent="0.25">
      <c r="A68" t="s">
        <v>438</v>
      </c>
      <c r="B68" t="s">
        <v>1380</v>
      </c>
      <c r="C68" t="s">
        <v>1381</v>
      </c>
      <c r="D68" s="15">
        <v>1900</v>
      </c>
      <c r="E68" s="121">
        <v>1</v>
      </c>
      <c r="F68" t="s">
        <v>440</v>
      </c>
      <c r="G68" s="121">
        <v>182</v>
      </c>
      <c r="H68" t="s">
        <v>380</v>
      </c>
      <c r="I68" t="s">
        <v>489</v>
      </c>
      <c r="J68" t="s">
        <v>434</v>
      </c>
      <c r="K68" t="s">
        <v>224</v>
      </c>
      <c r="L68" s="755">
        <v>2.16</v>
      </c>
      <c r="M68" t="s">
        <v>794</v>
      </c>
      <c r="N68" s="680">
        <f t="shared" ca="1" si="5"/>
        <v>0</v>
      </c>
      <c r="O68" s="680">
        <f t="shared" ca="1" si="5"/>
        <v>0</v>
      </c>
      <c r="P68" s="680">
        <f t="shared" ca="1" si="5"/>
        <v>0</v>
      </c>
      <c r="Q68" s="680">
        <f t="shared" ca="1" si="5"/>
        <v>0</v>
      </c>
      <c r="R68" s="680">
        <f t="shared" ca="1" si="5"/>
        <v>0</v>
      </c>
      <c r="S68" t="str">
        <f t="shared" si="6"/>
        <v>ASR_CMS_19</v>
      </c>
      <c r="T68" s="957">
        <f t="shared" si="7"/>
        <v>45406</v>
      </c>
      <c r="U68" t="str">
        <f t="shared" si="8"/>
        <v>Unaudited</v>
      </c>
    </row>
    <row r="69" spans="1:21" x14ac:dyDescent="0.25">
      <c r="A69" t="s">
        <v>438</v>
      </c>
      <c r="B69" t="s">
        <v>1380</v>
      </c>
      <c r="C69" t="s">
        <v>1381</v>
      </c>
      <c r="D69" s="15">
        <v>1900</v>
      </c>
      <c r="E69" s="121">
        <v>1</v>
      </c>
      <c r="F69" t="s">
        <v>440</v>
      </c>
      <c r="G69" s="121">
        <v>182</v>
      </c>
      <c r="H69" t="s">
        <v>380</v>
      </c>
      <c r="I69" t="s">
        <v>489</v>
      </c>
      <c r="J69" t="s">
        <v>434</v>
      </c>
      <c r="K69" t="s">
        <v>224</v>
      </c>
      <c r="L69" s="755">
        <v>2.17</v>
      </c>
      <c r="M69" t="s">
        <v>1047</v>
      </c>
      <c r="N69" s="680">
        <f t="shared" ca="1" si="5"/>
        <v>0</v>
      </c>
      <c r="O69" s="680">
        <f t="shared" ca="1" si="5"/>
        <v>0</v>
      </c>
      <c r="P69" s="680">
        <f t="shared" ca="1" si="5"/>
        <v>0</v>
      </c>
      <c r="Q69" s="680">
        <f t="shared" ca="1" si="5"/>
        <v>0</v>
      </c>
      <c r="R69" s="680">
        <f t="shared" ca="1" si="5"/>
        <v>0</v>
      </c>
      <c r="S69" t="str">
        <f t="shared" si="6"/>
        <v>ASR_CMS_19</v>
      </c>
      <c r="T69" s="957">
        <f t="shared" si="7"/>
        <v>45406</v>
      </c>
      <c r="U69" t="str">
        <f t="shared" si="8"/>
        <v>Unaudited</v>
      </c>
    </row>
    <row r="70" spans="1:21" x14ac:dyDescent="0.25">
      <c r="A70" t="s">
        <v>438</v>
      </c>
      <c r="B70" t="s">
        <v>1380</v>
      </c>
      <c r="C70" t="s">
        <v>1381</v>
      </c>
      <c r="D70" s="15">
        <v>1900</v>
      </c>
      <c r="E70" s="121">
        <v>1</v>
      </c>
      <c r="F70" t="s">
        <v>440</v>
      </c>
      <c r="G70" s="121">
        <v>182</v>
      </c>
      <c r="H70" t="s">
        <v>380</v>
      </c>
      <c r="I70" t="s">
        <v>489</v>
      </c>
      <c r="J70" t="s">
        <v>434</v>
      </c>
      <c r="K70" t="s">
        <v>224</v>
      </c>
      <c r="L70" s="755">
        <v>2.1800000000000002</v>
      </c>
      <c r="M70" t="s">
        <v>651</v>
      </c>
      <c r="N70" s="680">
        <f t="shared" ca="1" si="5"/>
        <v>0</v>
      </c>
      <c r="O70" s="680">
        <f t="shared" ca="1" si="5"/>
        <v>0</v>
      </c>
      <c r="P70" s="680">
        <f t="shared" ca="1" si="5"/>
        <v>0</v>
      </c>
      <c r="Q70" s="680">
        <f t="shared" ca="1" si="5"/>
        <v>0</v>
      </c>
      <c r="R70" s="680">
        <f t="shared" ca="1" si="5"/>
        <v>0</v>
      </c>
      <c r="S70" t="str">
        <f t="shared" si="6"/>
        <v>ASR_CMS_19</v>
      </c>
      <c r="T70" s="957">
        <f t="shared" si="7"/>
        <v>45406</v>
      </c>
      <c r="U70" t="str">
        <f t="shared" si="8"/>
        <v>Unaudited</v>
      </c>
    </row>
    <row r="71" spans="1:21" x14ac:dyDescent="0.25">
      <c r="A71" t="s">
        <v>438</v>
      </c>
      <c r="B71" t="s">
        <v>1380</v>
      </c>
      <c r="C71" t="s">
        <v>1381</v>
      </c>
      <c r="D71" s="15">
        <v>1900</v>
      </c>
      <c r="E71" s="121">
        <v>1</v>
      </c>
      <c r="F71" t="s">
        <v>440</v>
      </c>
      <c r="G71" s="121">
        <v>182</v>
      </c>
      <c r="H71" t="s">
        <v>380</v>
      </c>
      <c r="I71" t="s">
        <v>489</v>
      </c>
      <c r="J71" t="s">
        <v>434</v>
      </c>
      <c r="K71" t="s">
        <v>224</v>
      </c>
      <c r="L71" s="755">
        <v>2.19</v>
      </c>
      <c r="M71" t="s">
        <v>219</v>
      </c>
      <c r="N71" s="680">
        <f t="shared" ca="1" si="5"/>
        <v>0</v>
      </c>
      <c r="O71" s="680">
        <f t="shared" ca="1" si="5"/>
        <v>0</v>
      </c>
      <c r="P71" s="680">
        <f t="shared" ca="1" si="5"/>
        <v>0</v>
      </c>
      <c r="Q71" s="680">
        <f t="shared" ca="1" si="5"/>
        <v>0</v>
      </c>
      <c r="R71" s="680">
        <f t="shared" ca="1" si="5"/>
        <v>0</v>
      </c>
      <c r="S71" t="str">
        <f t="shared" si="6"/>
        <v>ASR_CMS_19</v>
      </c>
      <c r="T71" s="957">
        <f t="shared" si="7"/>
        <v>45406</v>
      </c>
      <c r="U71" t="str">
        <f t="shared" si="8"/>
        <v>Unaudited</v>
      </c>
    </row>
    <row r="72" spans="1:21" x14ac:dyDescent="0.25">
      <c r="A72" t="s">
        <v>438</v>
      </c>
      <c r="B72" t="s">
        <v>1380</v>
      </c>
      <c r="C72" t="s">
        <v>1381</v>
      </c>
      <c r="D72" s="15">
        <v>1900</v>
      </c>
      <c r="E72" s="121">
        <v>1</v>
      </c>
      <c r="F72" t="s">
        <v>440</v>
      </c>
      <c r="G72" s="121">
        <v>182</v>
      </c>
      <c r="H72" t="s">
        <v>380</v>
      </c>
      <c r="I72" t="s">
        <v>489</v>
      </c>
      <c r="J72" t="s">
        <v>434</v>
      </c>
      <c r="K72" t="s">
        <v>224</v>
      </c>
      <c r="L72" s="755" t="s">
        <v>700</v>
      </c>
      <c r="M72" t="s">
        <v>231</v>
      </c>
      <c r="N72" s="680">
        <f t="shared" ca="1" si="5"/>
        <v>0</v>
      </c>
      <c r="O72" s="680">
        <f t="shared" ca="1" si="5"/>
        <v>0</v>
      </c>
      <c r="P72" s="680">
        <f t="shared" ca="1" si="5"/>
        <v>0</v>
      </c>
      <c r="Q72" s="680">
        <f t="shared" ca="1" si="5"/>
        <v>0</v>
      </c>
      <c r="R72" s="680">
        <f t="shared" ca="1" si="5"/>
        <v>0</v>
      </c>
      <c r="S72" t="str">
        <f t="shared" si="6"/>
        <v>ASR_CMS_19</v>
      </c>
      <c r="T72" s="957">
        <f t="shared" si="7"/>
        <v>45406</v>
      </c>
      <c r="U72" t="str">
        <f t="shared" si="8"/>
        <v>Unaudited</v>
      </c>
    </row>
    <row r="73" spans="1:21" x14ac:dyDescent="0.25">
      <c r="A73" t="s">
        <v>438</v>
      </c>
      <c r="B73" t="s">
        <v>1380</v>
      </c>
      <c r="C73" t="s">
        <v>1381</v>
      </c>
      <c r="D73" s="15">
        <v>1900</v>
      </c>
      <c r="E73" s="121">
        <v>1</v>
      </c>
      <c r="F73" t="s">
        <v>440</v>
      </c>
      <c r="G73" s="121">
        <v>182</v>
      </c>
      <c r="H73" t="s">
        <v>380</v>
      </c>
      <c r="I73" t="s">
        <v>489</v>
      </c>
      <c r="J73" t="s">
        <v>434</v>
      </c>
      <c r="K73" t="s">
        <v>224</v>
      </c>
      <c r="L73" s="755">
        <v>2.21</v>
      </c>
      <c r="M73" t="s">
        <v>467</v>
      </c>
      <c r="N73" s="680">
        <f t="shared" ca="1" si="5"/>
        <v>0</v>
      </c>
      <c r="O73" s="680">
        <f t="shared" ca="1" si="5"/>
        <v>0</v>
      </c>
      <c r="P73" s="680">
        <f t="shared" ca="1" si="5"/>
        <v>0</v>
      </c>
      <c r="Q73" s="680">
        <f t="shared" ca="1" si="5"/>
        <v>0</v>
      </c>
      <c r="R73" s="680">
        <f t="shared" ca="1" si="5"/>
        <v>0</v>
      </c>
      <c r="S73" t="str">
        <f t="shared" si="6"/>
        <v>ASR_CMS_19</v>
      </c>
      <c r="T73" s="957">
        <f t="shared" si="7"/>
        <v>45406</v>
      </c>
      <c r="U73" t="str">
        <f t="shared" si="8"/>
        <v>Unaudited</v>
      </c>
    </row>
    <row r="74" spans="1:21" x14ac:dyDescent="0.25">
      <c r="A74" t="s">
        <v>438</v>
      </c>
      <c r="B74" t="s">
        <v>1380</v>
      </c>
      <c r="C74" t="s">
        <v>1381</v>
      </c>
      <c r="D74" s="15">
        <v>1900</v>
      </c>
      <c r="E74" s="121">
        <v>1</v>
      </c>
      <c r="F74" t="s">
        <v>440</v>
      </c>
      <c r="G74" s="121">
        <v>182</v>
      </c>
      <c r="H74" t="s">
        <v>380</v>
      </c>
      <c r="I74" t="s">
        <v>489</v>
      </c>
      <c r="J74" t="s">
        <v>434</v>
      </c>
      <c r="K74" t="s">
        <v>6</v>
      </c>
      <c r="L74" s="755" t="s">
        <v>70</v>
      </c>
      <c r="M74" t="s">
        <v>189</v>
      </c>
      <c r="N74" s="680">
        <f t="shared" ca="1" si="5"/>
        <v>0</v>
      </c>
      <c r="O74" s="680">
        <f t="shared" ca="1" si="5"/>
        <v>0</v>
      </c>
      <c r="P74" s="680">
        <f t="shared" ca="1" si="5"/>
        <v>0</v>
      </c>
      <c r="Q74" s="680">
        <f t="shared" ca="1" si="5"/>
        <v>0</v>
      </c>
      <c r="R74" s="680">
        <f t="shared" ca="1" si="5"/>
        <v>0</v>
      </c>
      <c r="S74" t="str">
        <f t="shared" si="6"/>
        <v>ASR_CMS_19</v>
      </c>
      <c r="T74" s="957">
        <f t="shared" si="7"/>
        <v>45406</v>
      </c>
      <c r="U74" t="str">
        <f t="shared" si="8"/>
        <v>Unaudited</v>
      </c>
    </row>
    <row r="75" spans="1:21" x14ac:dyDescent="0.25">
      <c r="A75" t="s">
        <v>438</v>
      </c>
      <c r="B75" t="s">
        <v>1380</v>
      </c>
      <c r="C75" t="s">
        <v>1381</v>
      </c>
      <c r="D75" s="15">
        <v>1900</v>
      </c>
      <c r="E75" s="121">
        <v>1</v>
      </c>
      <c r="F75" t="s">
        <v>440</v>
      </c>
      <c r="G75" s="121">
        <v>182</v>
      </c>
      <c r="H75" t="s">
        <v>380</v>
      </c>
      <c r="I75" t="s">
        <v>489</v>
      </c>
      <c r="J75" t="s">
        <v>434</v>
      </c>
      <c r="K75" t="s">
        <v>6</v>
      </c>
      <c r="L75" s="755" t="s">
        <v>71</v>
      </c>
      <c r="M75" t="s">
        <v>232</v>
      </c>
      <c r="N75" s="680">
        <f t="shared" ca="1" si="5"/>
        <v>0</v>
      </c>
      <c r="O75" s="680">
        <f t="shared" ca="1" si="5"/>
        <v>0</v>
      </c>
      <c r="P75" s="680">
        <f t="shared" ca="1" si="5"/>
        <v>0</v>
      </c>
      <c r="Q75" s="680">
        <f t="shared" ca="1" si="5"/>
        <v>0</v>
      </c>
      <c r="R75" s="680">
        <f t="shared" ca="1" si="5"/>
        <v>0</v>
      </c>
      <c r="S75" t="str">
        <f t="shared" si="6"/>
        <v>ASR_CMS_19</v>
      </c>
      <c r="T75" s="957">
        <f t="shared" si="7"/>
        <v>45406</v>
      </c>
      <c r="U75" t="str">
        <f t="shared" si="8"/>
        <v>Unaudited</v>
      </c>
    </row>
    <row r="76" spans="1:21" x14ac:dyDescent="0.25">
      <c r="A76" t="s">
        <v>438</v>
      </c>
      <c r="B76" t="s">
        <v>1380</v>
      </c>
      <c r="C76" t="s">
        <v>1381</v>
      </c>
      <c r="D76" s="15">
        <v>1900</v>
      </c>
      <c r="E76" s="121">
        <v>1</v>
      </c>
      <c r="F76" t="s">
        <v>440</v>
      </c>
      <c r="G76" s="121">
        <v>182</v>
      </c>
      <c r="H76" t="s">
        <v>380</v>
      </c>
      <c r="I76" t="s">
        <v>489</v>
      </c>
      <c r="J76" t="s">
        <v>434</v>
      </c>
      <c r="K76" t="s">
        <v>6</v>
      </c>
      <c r="L76" s="755" t="s">
        <v>72</v>
      </c>
      <c r="M76" t="s">
        <v>165</v>
      </c>
      <c r="N76" s="680">
        <f t="shared" ca="1" si="5"/>
        <v>0</v>
      </c>
      <c r="O76" s="680">
        <f t="shared" ca="1" si="5"/>
        <v>0</v>
      </c>
      <c r="P76" s="680">
        <f t="shared" ca="1" si="5"/>
        <v>0</v>
      </c>
      <c r="Q76" s="680">
        <f t="shared" ca="1" si="5"/>
        <v>0</v>
      </c>
      <c r="R76" s="680">
        <f t="shared" ca="1" si="5"/>
        <v>0</v>
      </c>
      <c r="S76" t="str">
        <f t="shared" si="6"/>
        <v>ASR_CMS_19</v>
      </c>
      <c r="T76" s="957">
        <f t="shared" si="7"/>
        <v>45406</v>
      </c>
      <c r="U76" t="str">
        <f t="shared" si="8"/>
        <v>Unaudited</v>
      </c>
    </row>
    <row r="77" spans="1:21" x14ac:dyDescent="0.25">
      <c r="A77" t="s">
        <v>438</v>
      </c>
      <c r="B77" t="s">
        <v>1380</v>
      </c>
      <c r="C77" t="s">
        <v>1381</v>
      </c>
      <c r="D77" s="15">
        <v>1900</v>
      </c>
      <c r="E77" s="121">
        <v>1</v>
      </c>
      <c r="F77" t="s">
        <v>440</v>
      </c>
      <c r="G77" s="121">
        <v>182</v>
      </c>
      <c r="H77" t="s">
        <v>380</v>
      </c>
      <c r="I77" t="s">
        <v>489</v>
      </c>
      <c r="J77" t="s">
        <v>434</v>
      </c>
      <c r="K77" t="s">
        <v>6</v>
      </c>
      <c r="L77" s="755">
        <v>3.4</v>
      </c>
      <c r="M77" t="s">
        <v>462</v>
      </c>
      <c r="N77" s="680">
        <f t="shared" ca="1" si="5"/>
        <v>0</v>
      </c>
      <c r="O77" s="680">
        <f t="shared" ca="1" si="5"/>
        <v>0</v>
      </c>
      <c r="P77" s="680">
        <f t="shared" ca="1" si="5"/>
        <v>0</v>
      </c>
      <c r="Q77" s="680">
        <f t="shared" ca="1" si="5"/>
        <v>0</v>
      </c>
      <c r="R77" s="680">
        <f t="shared" ca="1" si="5"/>
        <v>0</v>
      </c>
      <c r="S77" t="str">
        <f t="shared" si="6"/>
        <v>ASR_CMS_19</v>
      </c>
      <c r="T77" s="957">
        <f t="shared" si="7"/>
        <v>45406</v>
      </c>
      <c r="U77" t="str">
        <f t="shared" si="8"/>
        <v>Unaudited</v>
      </c>
    </row>
    <row r="78" spans="1:21" x14ac:dyDescent="0.25">
      <c r="A78" t="s">
        <v>438</v>
      </c>
      <c r="B78" t="s">
        <v>1380</v>
      </c>
      <c r="C78" t="s">
        <v>1381</v>
      </c>
      <c r="D78" s="15">
        <v>1900</v>
      </c>
      <c r="E78" s="121">
        <v>1</v>
      </c>
      <c r="F78" t="s">
        <v>440</v>
      </c>
      <c r="G78" s="121">
        <v>182</v>
      </c>
      <c r="H78" t="s">
        <v>380</v>
      </c>
      <c r="I78" t="s">
        <v>489</v>
      </c>
      <c r="J78" t="s">
        <v>434</v>
      </c>
      <c r="K78" t="s">
        <v>435</v>
      </c>
      <c r="L78" s="755">
        <v>4.5</v>
      </c>
      <c r="M78" t="s">
        <v>32</v>
      </c>
      <c r="N78" s="680">
        <f t="shared" ca="1" si="5"/>
        <v>0</v>
      </c>
      <c r="O78" s="680">
        <f t="shared" ca="1" si="5"/>
        <v>0</v>
      </c>
      <c r="P78" s="680">
        <f t="shared" ca="1" si="5"/>
        <v>0</v>
      </c>
      <c r="Q78" s="680">
        <f t="shared" ca="1" si="5"/>
        <v>0</v>
      </c>
      <c r="R78" s="680">
        <f t="shared" ca="1" si="5"/>
        <v>0</v>
      </c>
      <c r="S78" t="str">
        <f t="shared" si="6"/>
        <v>ASR_CMS_19</v>
      </c>
      <c r="T78" s="957">
        <f t="shared" si="7"/>
        <v>45406</v>
      </c>
      <c r="U78" t="str">
        <f t="shared" si="8"/>
        <v>Unaudited</v>
      </c>
    </row>
    <row r="79" spans="1:21" x14ac:dyDescent="0.25">
      <c r="A79" t="s">
        <v>438</v>
      </c>
      <c r="B79" t="s">
        <v>1380</v>
      </c>
      <c r="C79" t="s">
        <v>1381</v>
      </c>
      <c r="D79" s="15">
        <v>1900</v>
      </c>
      <c r="E79" s="121">
        <v>1</v>
      </c>
      <c r="F79" t="s">
        <v>440</v>
      </c>
      <c r="G79" s="121">
        <v>182</v>
      </c>
      <c r="H79" t="s">
        <v>380</v>
      </c>
      <c r="I79" t="s">
        <v>489</v>
      </c>
      <c r="J79" t="s">
        <v>434</v>
      </c>
      <c r="K79" t="s">
        <v>435</v>
      </c>
      <c r="L79" s="755" t="s">
        <v>939</v>
      </c>
      <c r="M79" t="s">
        <v>930</v>
      </c>
      <c r="N79" s="680">
        <f t="shared" ca="1" si="5"/>
        <v>0</v>
      </c>
      <c r="O79" s="680">
        <f t="shared" ca="1" si="5"/>
        <v>0</v>
      </c>
      <c r="P79" s="680">
        <f t="shared" ca="1" si="5"/>
        <v>0</v>
      </c>
      <c r="Q79" s="680">
        <f t="shared" ca="1" si="5"/>
        <v>0</v>
      </c>
      <c r="R79" s="680">
        <f t="shared" ca="1" si="5"/>
        <v>0</v>
      </c>
      <c r="S79" t="str">
        <f t="shared" si="6"/>
        <v>ASR_CMS_19</v>
      </c>
      <c r="T79" s="957">
        <f t="shared" si="7"/>
        <v>45406</v>
      </c>
      <c r="U79" t="str">
        <f t="shared" si="8"/>
        <v>Unaudited</v>
      </c>
    </row>
    <row r="80" spans="1:21" x14ac:dyDescent="0.25">
      <c r="A80" t="s">
        <v>438</v>
      </c>
      <c r="B80" t="s">
        <v>1380</v>
      </c>
      <c r="C80" t="s">
        <v>1381</v>
      </c>
      <c r="D80" s="15">
        <v>1900</v>
      </c>
      <c r="E80" s="121">
        <v>1</v>
      </c>
      <c r="F80" t="s">
        <v>440</v>
      </c>
      <c r="G80" s="121">
        <v>182</v>
      </c>
      <c r="H80" t="s">
        <v>380</v>
      </c>
      <c r="I80" t="s">
        <v>489</v>
      </c>
      <c r="J80" t="s">
        <v>434</v>
      </c>
      <c r="K80" t="s">
        <v>435</v>
      </c>
      <c r="L80" s="755" t="s">
        <v>194</v>
      </c>
      <c r="M80" t="s">
        <v>40</v>
      </c>
      <c r="N80" s="680">
        <f t="shared" ca="1" si="5"/>
        <v>0</v>
      </c>
      <c r="O80" s="680">
        <f t="shared" ca="1" si="5"/>
        <v>0</v>
      </c>
      <c r="P80" s="680">
        <f t="shared" ca="1" si="5"/>
        <v>0</v>
      </c>
      <c r="Q80" s="680">
        <f t="shared" ca="1" si="5"/>
        <v>0</v>
      </c>
      <c r="R80" s="680">
        <f t="shared" ca="1" si="5"/>
        <v>0</v>
      </c>
      <c r="S80" t="str">
        <f t="shared" si="6"/>
        <v>ASR_CMS_19</v>
      </c>
      <c r="T80" s="957">
        <f t="shared" si="7"/>
        <v>45406</v>
      </c>
      <c r="U80" t="str">
        <f t="shared" si="8"/>
        <v>Unaudited</v>
      </c>
    </row>
    <row r="81" spans="1:21" x14ac:dyDescent="0.25">
      <c r="A81" t="s">
        <v>438</v>
      </c>
      <c r="B81" t="s">
        <v>1380</v>
      </c>
      <c r="C81" t="s">
        <v>1381</v>
      </c>
      <c r="D81" s="15">
        <v>1900</v>
      </c>
      <c r="E81" s="121">
        <v>1</v>
      </c>
      <c r="F81" t="s">
        <v>440</v>
      </c>
      <c r="G81" s="121">
        <v>182</v>
      </c>
      <c r="H81" t="s">
        <v>380</v>
      </c>
      <c r="I81" t="s">
        <v>489</v>
      </c>
      <c r="J81" t="s">
        <v>434</v>
      </c>
      <c r="K81" t="s">
        <v>435</v>
      </c>
      <c r="L81" s="755" t="s">
        <v>193</v>
      </c>
      <c r="M81" t="s">
        <v>330</v>
      </c>
      <c r="N81" s="680">
        <f t="shared" ca="1" si="5"/>
        <v>0</v>
      </c>
      <c r="O81" s="680">
        <f t="shared" ca="1" si="5"/>
        <v>0</v>
      </c>
      <c r="P81" s="680">
        <f t="shared" ca="1" si="5"/>
        <v>0</v>
      </c>
      <c r="Q81" s="680">
        <f t="shared" ca="1" si="5"/>
        <v>0</v>
      </c>
      <c r="R81" s="680">
        <f t="shared" ca="1" si="5"/>
        <v>0</v>
      </c>
      <c r="S81" t="str">
        <f t="shared" si="6"/>
        <v>ASR_CMS_19</v>
      </c>
      <c r="T81" s="957">
        <f t="shared" si="7"/>
        <v>45406</v>
      </c>
      <c r="U81" t="str">
        <f t="shared" si="8"/>
        <v>Unaudited</v>
      </c>
    </row>
    <row r="82" spans="1:21" x14ac:dyDescent="0.25">
      <c r="A82" t="s">
        <v>438</v>
      </c>
      <c r="B82" t="s">
        <v>1380</v>
      </c>
      <c r="C82" t="s">
        <v>1381</v>
      </c>
      <c r="D82" s="15">
        <v>1900</v>
      </c>
      <c r="E82" s="121">
        <v>1</v>
      </c>
      <c r="F82" t="s">
        <v>440</v>
      </c>
      <c r="G82" s="121">
        <v>182</v>
      </c>
      <c r="H82" t="s">
        <v>380</v>
      </c>
      <c r="I82" t="s">
        <v>489</v>
      </c>
      <c r="J82" t="s">
        <v>451</v>
      </c>
      <c r="K82" t="s">
        <v>436</v>
      </c>
      <c r="L82" s="755" t="s">
        <v>79</v>
      </c>
      <c r="M82" t="s">
        <v>27</v>
      </c>
      <c r="N82" s="680">
        <f t="shared" ca="1" si="5"/>
        <v>0</v>
      </c>
      <c r="O82" s="680">
        <f t="shared" ca="1" si="5"/>
        <v>0</v>
      </c>
      <c r="P82" s="680">
        <f t="shared" ca="1" si="5"/>
        <v>0</v>
      </c>
      <c r="Q82" s="680">
        <f t="shared" ca="1" si="5"/>
        <v>0</v>
      </c>
      <c r="R82" s="680">
        <f t="shared" ca="1" si="5"/>
        <v>0</v>
      </c>
      <c r="S82" t="str">
        <f t="shared" si="6"/>
        <v>ASR_CMS_19</v>
      </c>
      <c r="T82" s="957">
        <f t="shared" si="7"/>
        <v>45406</v>
      </c>
      <c r="U82" t="str">
        <f t="shared" si="8"/>
        <v>Unaudited</v>
      </c>
    </row>
    <row r="83" spans="1:21" x14ac:dyDescent="0.25">
      <c r="A83" t="s">
        <v>438</v>
      </c>
      <c r="B83" t="s">
        <v>1380</v>
      </c>
      <c r="C83" t="s">
        <v>1381</v>
      </c>
      <c r="D83" s="15">
        <v>1900</v>
      </c>
      <c r="E83" s="121">
        <v>1</v>
      </c>
      <c r="F83" t="s">
        <v>440</v>
      </c>
      <c r="G83" s="121">
        <v>182</v>
      </c>
      <c r="H83" t="s">
        <v>380</v>
      </c>
      <c r="I83" t="s">
        <v>489</v>
      </c>
      <c r="J83" t="s">
        <v>451</v>
      </c>
      <c r="K83" t="s">
        <v>436</v>
      </c>
      <c r="L83" s="755" t="s">
        <v>80</v>
      </c>
      <c r="M83" t="s">
        <v>98</v>
      </c>
      <c r="N83" s="680">
        <f t="shared" ca="1" si="5"/>
        <v>0</v>
      </c>
      <c r="O83" s="680">
        <f t="shared" ca="1" si="5"/>
        <v>0</v>
      </c>
      <c r="P83" s="680">
        <f t="shared" ca="1" si="5"/>
        <v>0</v>
      </c>
      <c r="Q83" s="680">
        <f t="shared" ca="1" si="5"/>
        <v>0</v>
      </c>
      <c r="R83" s="680">
        <f t="shared" ca="1" si="5"/>
        <v>0</v>
      </c>
      <c r="S83" t="str">
        <f t="shared" si="6"/>
        <v>ASR_CMS_19</v>
      </c>
      <c r="T83" s="957">
        <f t="shared" si="7"/>
        <v>45406</v>
      </c>
      <c r="U83" t="str">
        <f t="shared" si="8"/>
        <v>Unaudited</v>
      </c>
    </row>
    <row r="84" spans="1:21" x14ac:dyDescent="0.25">
      <c r="A84" t="s">
        <v>438</v>
      </c>
      <c r="B84" t="s">
        <v>1380</v>
      </c>
      <c r="C84" t="s">
        <v>1381</v>
      </c>
      <c r="D84" s="15">
        <v>1900</v>
      </c>
      <c r="E84" s="121">
        <v>1</v>
      </c>
      <c r="F84" t="s">
        <v>440</v>
      </c>
      <c r="G84" s="121">
        <v>182</v>
      </c>
      <c r="H84" t="s">
        <v>380</v>
      </c>
      <c r="I84" t="s">
        <v>489</v>
      </c>
      <c r="J84" t="s">
        <v>451</v>
      </c>
      <c r="K84" t="s">
        <v>436</v>
      </c>
      <c r="L84" s="755" t="s">
        <v>81</v>
      </c>
      <c r="M84" t="s">
        <v>99</v>
      </c>
      <c r="N84" s="680">
        <f t="shared" ca="1" si="5"/>
        <v>0</v>
      </c>
      <c r="O84" s="680">
        <f t="shared" ca="1" si="5"/>
        <v>0</v>
      </c>
      <c r="P84" s="680">
        <f t="shared" ca="1" si="5"/>
        <v>0</v>
      </c>
      <c r="Q84" s="680">
        <f t="shared" ca="1" si="5"/>
        <v>0</v>
      </c>
      <c r="R84" s="680">
        <f t="shared" ca="1" si="5"/>
        <v>0</v>
      </c>
      <c r="S84" t="str">
        <f t="shared" si="6"/>
        <v>ASR_CMS_19</v>
      </c>
      <c r="T84" s="957">
        <f t="shared" si="7"/>
        <v>45406</v>
      </c>
      <c r="U84" t="str">
        <f t="shared" si="8"/>
        <v>Unaudited</v>
      </c>
    </row>
    <row r="85" spans="1:21" x14ac:dyDescent="0.25">
      <c r="A85" t="s">
        <v>438</v>
      </c>
      <c r="B85" t="s">
        <v>1380</v>
      </c>
      <c r="C85" t="s">
        <v>1381</v>
      </c>
      <c r="D85" s="15">
        <v>1900</v>
      </c>
      <c r="E85" s="121">
        <v>1</v>
      </c>
      <c r="F85" t="s">
        <v>440</v>
      </c>
      <c r="G85" s="121">
        <v>182</v>
      </c>
      <c r="H85" t="s">
        <v>380</v>
      </c>
      <c r="I85" t="s">
        <v>489</v>
      </c>
      <c r="J85" t="s">
        <v>451</v>
      </c>
      <c r="K85" t="s">
        <v>436</v>
      </c>
      <c r="L85" s="755" t="s">
        <v>82</v>
      </c>
      <c r="M85" t="s">
        <v>100</v>
      </c>
      <c r="N85" s="680">
        <f t="shared" ca="1" si="5"/>
        <v>0</v>
      </c>
      <c r="O85" s="680">
        <f t="shared" ca="1" si="5"/>
        <v>0</v>
      </c>
      <c r="P85" s="680">
        <f t="shared" ca="1" si="5"/>
        <v>0</v>
      </c>
      <c r="Q85" s="680">
        <f t="shared" ca="1" si="5"/>
        <v>0</v>
      </c>
      <c r="R85" s="680">
        <f t="shared" ca="1" si="5"/>
        <v>0</v>
      </c>
      <c r="S85" t="str">
        <f t="shared" si="6"/>
        <v>ASR_CMS_19</v>
      </c>
      <c r="T85" s="957">
        <f t="shared" si="7"/>
        <v>45406</v>
      </c>
      <c r="U85" t="str">
        <f t="shared" si="8"/>
        <v>Unaudited</v>
      </c>
    </row>
    <row r="86" spans="1:21" x14ac:dyDescent="0.25">
      <c r="A86" t="s">
        <v>438</v>
      </c>
      <c r="B86" t="s">
        <v>1380</v>
      </c>
      <c r="C86" t="s">
        <v>1381</v>
      </c>
      <c r="D86" s="15">
        <v>1900</v>
      </c>
      <c r="E86" s="121">
        <v>1</v>
      </c>
      <c r="F86" t="s">
        <v>440</v>
      </c>
      <c r="G86" s="121">
        <v>182</v>
      </c>
      <c r="H86" t="s">
        <v>380</v>
      </c>
      <c r="I86" t="s">
        <v>489</v>
      </c>
      <c r="J86" t="s">
        <v>451</v>
      </c>
      <c r="K86" t="s">
        <v>436</v>
      </c>
      <c r="L86" s="755" t="s">
        <v>217</v>
      </c>
      <c r="M86" t="s">
        <v>101</v>
      </c>
      <c r="N86" s="680">
        <f t="shared" ca="1" si="5"/>
        <v>0</v>
      </c>
      <c r="O86" s="680">
        <f t="shared" ca="1" si="5"/>
        <v>0</v>
      </c>
      <c r="P86" s="680">
        <f t="shared" ca="1" si="5"/>
        <v>0</v>
      </c>
      <c r="Q86" s="680">
        <f t="shared" ca="1" si="5"/>
        <v>0</v>
      </c>
      <c r="R86" s="680">
        <f t="shared" ca="1" si="5"/>
        <v>0</v>
      </c>
      <c r="S86" t="str">
        <f t="shared" si="6"/>
        <v>ASR_CMS_19</v>
      </c>
      <c r="T86" s="957">
        <f t="shared" si="7"/>
        <v>45406</v>
      </c>
      <c r="U86" t="str">
        <f t="shared" si="8"/>
        <v>Unaudited</v>
      </c>
    </row>
    <row r="87" spans="1:21" x14ac:dyDescent="0.25">
      <c r="A87" t="s">
        <v>438</v>
      </c>
      <c r="B87" t="s">
        <v>1380</v>
      </c>
      <c r="C87" t="s">
        <v>1381</v>
      </c>
      <c r="D87" s="15">
        <v>1900</v>
      </c>
      <c r="E87" s="121">
        <v>1</v>
      </c>
      <c r="F87" t="s">
        <v>440</v>
      </c>
      <c r="G87" s="121">
        <v>182</v>
      </c>
      <c r="H87" t="s">
        <v>380</v>
      </c>
      <c r="I87" t="s">
        <v>489</v>
      </c>
      <c r="J87" t="s">
        <v>451</v>
      </c>
      <c r="K87" t="s">
        <v>436</v>
      </c>
      <c r="L87" s="755" t="s">
        <v>216</v>
      </c>
      <c r="M87" t="s">
        <v>28</v>
      </c>
      <c r="N87" s="680">
        <f t="shared" ca="1" si="5"/>
        <v>0</v>
      </c>
      <c r="O87" s="680">
        <f t="shared" ca="1" si="5"/>
        <v>0</v>
      </c>
      <c r="P87" s="680">
        <f t="shared" ca="1" si="5"/>
        <v>0</v>
      </c>
      <c r="Q87" s="680">
        <f t="shared" ca="1" si="5"/>
        <v>0</v>
      </c>
      <c r="R87" s="680">
        <f t="shared" ca="1" si="5"/>
        <v>0</v>
      </c>
      <c r="S87" t="str">
        <f t="shared" si="6"/>
        <v>ASR_CMS_19</v>
      </c>
      <c r="T87" s="957">
        <f t="shared" si="7"/>
        <v>45406</v>
      </c>
      <c r="U87" t="str">
        <f t="shared" si="8"/>
        <v>Unaudited</v>
      </c>
    </row>
    <row r="88" spans="1:21" x14ac:dyDescent="0.25">
      <c r="A88" t="s">
        <v>438</v>
      </c>
      <c r="B88" t="s">
        <v>1380</v>
      </c>
      <c r="C88" t="s">
        <v>1381</v>
      </c>
      <c r="D88" s="15">
        <v>1900</v>
      </c>
      <c r="E88" s="121">
        <v>1</v>
      </c>
      <c r="F88" t="s">
        <v>440</v>
      </c>
      <c r="G88" s="121">
        <v>182</v>
      </c>
      <c r="H88" t="s">
        <v>380</v>
      </c>
      <c r="I88" t="s">
        <v>489</v>
      </c>
      <c r="J88" t="s">
        <v>437</v>
      </c>
      <c r="K88" t="s">
        <v>437</v>
      </c>
      <c r="L88" s="755" t="s">
        <v>84</v>
      </c>
      <c r="M88" t="s">
        <v>328</v>
      </c>
      <c r="N88" s="680">
        <f t="shared" ca="1" si="5"/>
        <v>0</v>
      </c>
      <c r="O88" s="680">
        <f t="shared" ca="1" si="5"/>
        <v>0</v>
      </c>
      <c r="P88" s="680">
        <f t="shared" ca="1" si="5"/>
        <v>0</v>
      </c>
      <c r="Q88" s="680">
        <f t="shared" ca="1" si="5"/>
        <v>0</v>
      </c>
      <c r="R88" s="680">
        <f t="shared" ca="1" si="5"/>
        <v>0</v>
      </c>
      <c r="S88" t="str">
        <f t="shared" si="6"/>
        <v>ASR_CMS_19</v>
      </c>
      <c r="T88" s="957">
        <f t="shared" si="7"/>
        <v>45406</v>
      </c>
      <c r="U88" t="str">
        <f t="shared" si="8"/>
        <v>Unaudited</v>
      </c>
    </row>
    <row r="89" spans="1:21" x14ac:dyDescent="0.25">
      <c r="A89" t="s">
        <v>438</v>
      </c>
      <c r="B89" t="s">
        <v>1380</v>
      </c>
      <c r="C89" t="s">
        <v>1381</v>
      </c>
      <c r="D89" s="15">
        <v>1900</v>
      </c>
      <c r="E89" s="121">
        <v>1</v>
      </c>
      <c r="F89" t="s">
        <v>440</v>
      </c>
      <c r="G89" s="121">
        <v>182</v>
      </c>
      <c r="H89" t="s">
        <v>380</v>
      </c>
      <c r="I89" t="s">
        <v>489</v>
      </c>
      <c r="J89" t="s">
        <v>437</v>
      </c>
      <c r="K89" t="s">
        <v>437</v>
      </c>
      <c r="L89" s="755" t="s">
        <v>85</v>
      </c>
      <c r="M89" t="s">
        <v>326</v>
      </c>
      <c r="N89" s="680">
        <f t="shared" ca="1" si="5"/>
        <v>0</v>
      </c>
      <c r="O89" s="680">
        <f t="shared" ca="1" si="5"/>
        <v>0</v>
      </c>
      <c r="P89" s="680">
        <f t="shared" ca="1" si="5"/>
        <v>0</v>
      </c>
      <c r="Q89" s="680">
        <f t="shared" ca="1" si="5"/>
        <v>0</v>
      </c>
      <c r="R89" s="680">
        <f t="shared" ca="1" si="5"/>
        <v>0</v>
      </c>
      <c r="S89" t="str">
        <f t="shared" si="6"/>
        <v>ASR_CMS_19</v>
      </c>
      <c r="T89" s="957">
        <f t="shared" si="7"/>
        <v>45406</v>
      </c>
      <c r="U89" t="str">
        <f t="shared" si="8"/>
        <v>Unaudited</v>
      </c>
    </row>
    <row r="90" spans="1:21" x14ac:dyDescent="0.25">
      <c r="A90" t="s">
        <v>438</v>
      </c>
      <c r="B90" t="s">
        <v>1380</v>
      </c>
      <c r="C90" t="s">
        <v>1381</v>
      </c>
      <c r="D90" s="15">
        <v>1900</v>
      </c>
      <c r="E90" s="121">
        <v>1</v>
      </c>
      <c r="F90" t="s">
        <v>440</v>
      </c>
      <c r="G90" s="121">
        <v>182</v>
      </c>
      <c r="H90" t="s">
        <v>380</v>
      </c>
      <c r="I90" t="s">
        <v>489</v>
      </c>
      <c r="J90" t="s">
        <v>437</v>
      </c>
      <c r="K90" t="s">
        <v>437</v>
      </c>
      <c r="L90" s="755" t="s">
        <v>86</v>
      </c>
      <c r="M90" t="s">
        <v>495</v>
      </c>
      <c r="N90" s="680">
        <f t="shared" ca="1" si="5"/>
        <v>0</v>
      </c>
      <c r="O90" s="680">
        <f t="shared" ca="1" si="5"/>
        <v>0</v>
      </c>
      <c r="P90" s="680">
        <f t="shared" ca="1" si="5"/>
        <v>0</v>
      </c>
      <c r="Q90" s="680">
        <f t="shared" ca="1" si="5"/>
        <v>0</v>
      </c>
      <c r="R90" s="680">
        <f t="shared" ca="1" si="5"/>
        <v>0</v>
      </c>
      <c r="S90" t="str">
        <f t="shared" si="6"/>
        <v>ASR_CMS_19</v>
      </c>
      <c r="T90" s="957">
        <f t="shared" si="7"/>
        <v>45406</v>
      </c>
      <c r="U90" t="str">
        <f t="shared" si="8"/>
        <v>Unaudited</v>
      </c>
    </row>
    <row r="91" spans="1:21" x14ac:dyDescent="0.25">
      <c r="A91" t="s">
        <v>438</v>
      </c>
      <c r="B91" t="s">
        <v>1380</v>
      </c>
      <c r="C91" t="s">
        <v>1381</v>
      </c>
      <c r="D91" s="15">
        <v>1900</v>
      </c>
      <c r="E91" s="121">
        <v>1</v>
      </c>
      <c r="F91" t="s">
        <v>440</v>
      </c>
      <c r="G91" s="121">
        <v>182</v>
      </c>
      <c r="H91" t="s">
        <v>380</v>
      </c>
      <c r="I91" t="s">
        <v>489</v>
      </c>
      <c r="J91" t="s">
        <v>437</v>
      </c>
      <c r="K91" t="s">
        <v>437</v>
      </c>
      <c r="L91" s="755" t="s">
        <v>87</v>
      </c>
      <c r="M91" t="s">
        <v>496</v>
      </c>
      <c r="N91" s="680">
        <f t="shared" ca="1" si="5"/>
        <v>0</v>
      </c>
      <c r="O91" s="680">
        <f t="shared" ca="1" si="5"/>
        <v>0</v>
      </c>
      <c r="P91" s="680">
        <f t="shared" ca="1" si="5"/>
        <v>0</v>
      </c>
      <c r="Q91" s="680">
        <f t="shared" ca="1" si="5"/>
        <v>0</v>
      </c>
      <c r="R91" s="680">
        <f t="shared" ca="1" si="5"/>
        <v>0</v>
      </c>
      <c r="S91" t="str">
        <f t="shared" si="6"/>
        <v>ASR_CMS_19</v>
      </c>
      <c r="T91" s="957">
        <f t="shared" si="7"/>
        <v>45406</v>
      </c>
      <c r="U91" t="str">
        <f t="shared" si="8"/>
        <v>Unaudited</v>
      </c>
    </row>
    <row r="92" spans="1:21" x14ac:dyDescent="0.25">
      <c r="A92" t="s">
        <v>438</v>
      </c>
      <c r="B92" t="s">
        <v>1380</v>
      </c>
      <c r="C92" t="s">
        <v>1381</v>
      </c>
      <c r="D92" s="15">
        <v>1900</v>
      </c>
      <c r="E92" s="121">
        <v>1</v>
      </c>
      <c r="F92" t="s">
        <v>440</v>
      </c>
      <c r="G92" s="121">
        <v>182</v>
      </c>
      <c r="H92" t="s">
        <v>380</v>
      </c>
      <c r="I92" t="s">
        <v>489</v>
      </c>
      <c r="J92" t="s">
        <v>437</v>
      </c>
      <c r="K92" t="s">
        <v>437</v>
      </c>
      <c r="L92" s="755" t="s">
        <v>214</v>
      </c>
      <c r="M92" t="s">
        <v>497</v>
      </c>
      <c r="N92" s="680">
        <f t="shared" ca="1" si="5"/>
        <v>0</v>
      </c>
      <c r="O92" s="680">
        <f t="shared" ca="1" si="5"/>
        <v>0</v>
      </c>
      <c r="P92" s="680">
        <f t="shared" ca="1" si="5"/>
        <v>0</v>
      </c>
      <c r="Q92" s="680">
        <f t="shared" ca="1" si="5"/>
        <v>0</v>
      </c>
      <c r="R92" s="680">
        <f t="shared" ca="1" si="5"/>
        <v>0</v>
      </c>
      <c r="S92" t="str">
        <f t="shared" si="6"/>
        <v>ASR_CMS_19</v>
      </c>
      <c r="T92" s="957">
        <f t="shared" si="7"/>
        <v>45406</v>
      </c>
      <c r="U92" t="str">
        <f t="shared" si="8"/>
        <v>Unaudited</v>
      </c>
    </row>
    <row r="93" spans="1:21" x14ac:dyDescent="0.25">
      <c r="A93" t="s">
        <v>438</v>
      </c>
      <c r="B93" t="s">
        <v>1380</v>
      </c>
      <c r="C93" t="s">
        <v>1381</v>
      </c>
      <c r="D93" s="15">
        <v>1900</v>
      </c>
      <c r="E93" s="121">
        <v>1</v>
      </c>
      <c r="F93" t="s">
        <v>440</v>
      </c>
      <c r="G93" s="121">
        <v>182</v>
      </c>
      <c r="H93" t="s">
        <v>380</v>
      </c>
      <c r="I93" t="s">
        <v>490</v>
      </c>
      <c r="J93" t="s">
        <v>26</v>
      </c>
      <c r="K93" t="s">
        <v>26</v>
      </c>
      <c r="L93" s="755" t="s">
        <v>205</v>
      </c>
      <c r="M93" t="s">
        <v>26</v>
      </c>
      <c r="N93" s="680">
        <f t="shared" ca="1" si="5"/>
        <v>0</v>
      </c>
      <c r="O93" s="680">
        <f t="shared" ca="1" si="5"/>
        <v>0</v>
      </c>
      <c r="P93" s="680">
        <f t="shared" ca="1" si="5"/>
        <v>0</v>
      </c>
      <c r="Q93" s="680">
        <f t="shared" ca="1" si="5"/>
        <v>0</v>
      </c>
      <c r="R93" s="680">
        <f t="shared" ca="1" si="5"/>
        <v>0</v>
      </c>
      <c r="S93" t="str">
        <f t="shared" si="6"/>
        <v>ASR_CMS_19</v>
      </c>
      <c r="T93" s="957">
        <f t="shared" si="7"/>
        <v>45406</v>
      </c>
      <c r="U93" t="str">
        <f t="shared" si="8"/>
        <v>Unaudited</v>
      </c>
    </row>
    <row r="94" spans="1:21" x14ac:dyDescent="0.25">
      <c r="A94" t="s">
        <v>438</v>
      </c>
      <c r="B94" t="s">
        <v>1380</v>
      </c>
      <c r="C94" t="s">
        <v>1381</v>
      </c>
      <c r="D94" s="15">
        <v>1900</v>
      </c>
      <c r="E94" s="121">
        <v>1</v>
      </c>
      <c r="F94" t="s">
        <v>441</v>
      </c>
      <c r="G94" s="121">
        <v>274</v>
      </c>
      <c r="H94" t="s">
        <v>380</v>
      </c>
      <c r="I94" t="s">
        <v>433</v>
      </c>
      <c r="J94" t="s">
        <v>433</v>
      </c>
      <c r="K94" t="s">
        <v>433</v>
      </c>
      <c r="M94" t="s">
        <v>433</v>
      </c>
      <c r="N94" s="680">
        <f t="shared" ca="1" si="5"/>
        <v>0</v>
      </c>
      <c r="O94" s="680">
        <f t="shared" ca="1" si="5"/>
        <v>0</v>
      </c>
      <c r="P94" s="680">
        <f t="shared" ca="1" si="5"/>
        <v>0</v>
      </c>
      <c r="Q94" s="680">
        <f t="shared" ca="1" si="5"/>
        <v>0</v>
      </c>
      <c r="R94" s="680">
        <f t="shared" ca="1" si="5"/>
        <v>0</v>
      </c>
      <c r="S94" t="str">
        <f t="shared" si="6"/>
        <v>ASR_CMS_19</v>
      </c>
      <c r="T94" s="957">
        <f t="shared" si="7"/>
        <v>45406</v>
      </c>
      <c r="U94" t="str">
        <f t="shared" si="8"/>
        <v>Unaudited</v>
      </c>
    </row>
    <row r="95" spans="1:21" x14ac:dyDescent="0.25">
      <c r="A95" t="s">
        <v>438</v>
      </c>
      <c r="B95" t="s">
        <v>1380</v>
      </c>
      <c r="C95" t="s">
        <v>1381</v>
      </c>
      <c r="D95" s="15">
        <v>1900</v>
      </c>
      <c r="E95" s="121">
        <v>1</v>
      </c>
      <c r="F95" t="s">
        <v>441</v>
      </c>
      <c r="G95" s="121">
        <v>274</v>
      </c>
      <c r="H95" t="s">
        <v>380</v>
      </c>
      <c r="I95" t="s">
        <v>488</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ASR_CMS_19</v>
      </c>
      <c r="T95" s="957">
        <f t="shared" si="7"/>
        <v>45406</v>
      </c>
      <c r="U95" t="str">
        <f t="shared" si="8"/>
        <v>Unaudited</v>
      </c>
    </row>
    <row r="96" spans="1:21" x14ac:dyDescent="0.25">
      <c r="A96" t="s">
        <v>438</v>
      </c>
      <c r="B96" t="s">
        <v>1380</v>
      </c>
      <c r="C96" t="s">
        <v>1381</v>
      </c>
      <c r="D96" s="15">
        <v>1900</v>
      </c>
      <c r="E96" s="121">
        <v>1</v>
      </c>
      <c r="F96" t="s">
        <v>441</v>
      </c>
      <c r="G96" s="121">
        <v>274</v>
      </c>
      <c r="H96" t="s">
        <v>380</v>
      </c>
      <c r="I96" t="s">
        <v>488</v>
      </c>
      <c r="J96" t="s">
        <v>12</v>
      </c>
      <c r="K96" t="s">
        <v>223</v>
      </c>
      <c r="L96" s="755">
        <v>1.2</v>
      </c>
      <c r="M96" t="s">
        <v>223</v>
      </c>
      <c r="N96" s="680">
        <f t="shared" ca="1" si="5"/>
        <v>0</v>
      </c>
      <c r="O96" s="680">
        <f t="shared" ca="1" si="5"/>
        <v>0</v>
      </c>
      <c r="P96" s="680">
        <f t="shared" ca="1" si="5"/>
        <v>0</v>
      </c>
      <c r="Q96" s="680">
        <f t="shared" ca="1" si="5"/>
        <v>0</v>
      </c>
      <c r="R96" s="680">
        <f t="shared" ca="1" si="5"/>
        <v>0</v>
      </c>
      <c r="S96" t="str">
        <f t="shared" si="6"/>
        <v>ASR_CMS_19</v>
      </c>
      <c r="T96" s="957">
        <f t="shared" si="7"/>
        <v>45406</v>
      </c>
      <c r="U96" t="str">
        <f t="shared" si="8"/>
        <v>Unaudited</v>
      </c>
    </row>
    <row r="97" spans="1:21" x14ac:dyDescent="0.25">
      <c r="A97" t="s">
        <v>438</v>
      </c>
      <c r="B97" t="s">
        <v>1380</v>
      </c>
      <c r="C97" t="s">
        <v>1381</v>
      </c>
      <c r="D97" s="15">
        <v>1900</v>
      </c>
      <c r="E97" s="121">
        <v>1</v>
      </c>
      <c r="F97" t="s">
        <v>441</v>
      </c>
      <c r="G97" s="121">
        <v>274</v>
      </c>
      <c r="H97" t="s">
        <v>380</v>
      </c>
      <c r="I97" t="s">
        <v>488</v>
      </c>
      <c r="J97" t="s">
        <v>12</v>
      </c>
      <c r="K97" t="s">
        <v>1318</v>
      </c>
      <c r="L97" s="755" t="s">
        <v>1314</v>
      </c>
      <c r="M97" t="s">
        <v>1318</v>
      </c>
      <c r="N97" s="680">
        <f t="shared" ca="1" si="5"/>
        <v>0</v>
      </c>
      <c r="O97" s="680">
        <f t="shared" ca="1" si="5"/>
        <v>0</v>
      </c>
      <c r="P97" s="680">
        <f t="shared" ca="1" si="5"/>
        <v>0</v>
      </c>
      <c r="Q97" s="680">
        <f t="shared" ca="1" si="5"/>
        <v>0</v>
      </c>
      <c r="R97" s="680">
        <f t="shared" ca="1" si="5"/>
        <v>0</v>
      </c>
      <c r="S97" t="str">
        <f t="shared" si="6"/>
        <v>ASR_CMS_19</v>
      </c>
      <c r="T97" s="957">
        <f t="shared" si="7"/>
        <v>45406</v>
      </c>
      <c r="U97" t="str">
        <f t="shared" si="8"/>
        <v>Unaudited</v>
      </c>
    </row>
    <row r="98" spans="1:21" x14ac:dyDescent="0.25">
      <c r="A98" t="s">
        <v>438</v>
      </c>
      <c r="B98" t="s">
        <v>1380</v>
      </c>
      <c r="C98" t="s">
        <v>1381</v>
      </c>
      <c r="D98" s="15">
        <v>1900</v>
      </c>
      <c r="E98" s="121">
        <v>1</v>
      </c>
      <c r="F98" t="s">
        <v>441</v>
      </c>
      <c r="G98" s="121">
        <v>274</v>
      </c>
      <c r="H98" t="s">
        <v>380</v>
      </c>
      <c r="I98" t="s">
        <v>488</v>
      </c>
      <c r="J98" t="s">
        <v>12</v>
      </c>
      <c r="K98" t="s">
        <v>1320</v>
      </c>
      <c r="L98" s="755" t="s">
        <v>1319</v>
      </c>
      <c r="M98" t="s">
        <v>1320</v>
      </c>
      <c r="N98" s="680">
        <f t="shared" ca="1" si="5"/>
        <v>0</v>
      </c>
      <c r="O98" s="680">
        <f t="shared" ca="1" si="5"/>
        <v>0</v>
      </c>
      <c r="P98" s="680">
        <f t="shared" ca="1" si="5"/>
        <v>0</v>
      </c>
      <c r="Q98" s="680">
        <f t="shared" ca="1" si="5"/>
        <v>0</v>
      </c>
      <c r="R98" s="680">
        <f t="shared" ca="1" si="5"/>
        <v>0</v>
      </c>
      <c r="S98" t="str">
        <f t="shared" si="6"/>
        <v>ASR_CMS_19</v>
      </c>
      <c r="T98" s="957">
        <f t="shared" si="7"/>
        <v>45406</v>
      </c>
      <c r="U98" t="str">
        <f t="shared" si="8"/>
        <v>Unaudited</v>
      </c>
    </row>
    <row r="99" spans="1:21" x14ac:dyDescent="0.25">
      <c r="A99" t="s">
        <v>438</v>
      </c>
      <c r="B99" t="s">
        <v>1380</v>
      </c>
      <c r="C99" t="s">
        <v>1381</v>
      </c>
      <c r="D99" s="15">
        <v>1900</v>
      </c>
      <c r="E99" s="121">
        <v>1</v>
      </c>
      <c r="F99" t="s">
        <v>441</v>
      </c>
      <c r="G99" s="121">
        <v>274</v>
      </c>
      <c r="H99" t="s">
        <v>380</v>
      </c>
      <c r="I99" t="s">
        <v>488</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ASR_CMS_19</v>
      </c>
      <c r="T99" s="957">
        <f t="shared" si="7"/>
        <v>45406</v>
      </c>
      <c r="U99" t="str">
        <f t="shared" si="8"/>
        <v>Unaudited</v>
      </c>
    </row>
    <row r="100" spans="1:21" x14ac:dyDescent="0.25">
      <c r="A100" t="s">
        <v>438</v>
      </c>
      <c r="B100" t="s">
        <v>1380</v>
      </c>
      <c r="C100" t="s">
        <v>1381</v>
      </c>
      <c r="D100" s="15">
        <v>1900</v>
      </c>
      <c r="E100" s="121">
        <v>1</v>
      </c>
      <c r="F100" t="s">
        <v>441</v>
      </c>
      <c r="G100" s="121">
        <v>274</v>
      </c>
      <c r="H100" t="s">
        <v>380</v>
      </c>
      <c r="I100" t="s">
        <v>489</v>
      </c>
      <c r="J100" t="s">
        <v>434</v>
      </c>
      <c r="K100" t="s">
        <v>791</v>
      </c>
      <c r="L100" s="755">
        <v>2.1</v>
      </c>
      <c r="M100" t="s">
        <v>726</v>
      </c>
      <c r="N100" s="680">
        <f t="shared" ca="1" si="5"/>
        <v>0</v>
      </c>
      <c r="O100" s="680">
        <f t="shared" ca="1" si="5"/>
        <v>0</v>
      </c>
      <c r="P100" s="680">
        <f t="shared" ca="1" si="5"/>
        <v>0</v>
      </c>
      <c r="Q100" s="680">
        <f t="shared" ca="1" si="5"/>
        <v>0</v>
      </c>
      <c r="R100" s="680">
        <f t="shared" ca="1" si="5"/>
        <v>0</v>
      </c>
      <c r="S100" t="str">
        <f t="shared" si="6"/>
        <v>ASR_CMS_19</v>
      </c>
      <c r="T100" s="957">
        <f t="shared" si="7"/>
        <v>45406</v>
      </c>
      <c r="U100" t="str">
        <f t="shared" si="8"/>
        <v>Unaudited</v>
      </c>
    </row>
    <row r="101" spans="1:21" x14ac:dyDescent="0.25">
      <c r="A101" t="s">
        <v>438</v>
      </c>
      <c r="B101" t="s">
        <v>1380</v>
      </c>
      <c r="C101" t="s">
        <v>1381</v>
      </c>
      <c r="D101" s="15">
        <v>1900</v>
      </c>
      <c r="E101" s="121">
        <v>1</v>
      </c>
      <c r="F101" t="s">
        <v>441</v>
      </c>
      <c r="G101" s="121">
        <v>274</v>
      </c>
      <c r="H101" t="s">
        <v>380</v>
      </c>
      <c r="I101" t="s">
        <v>489</v>
      </c>
      <c r="J101" t="s">
        <v>434</v>
      </c>
      <c r="K101" t="s">
        <v>791</v>
      </c>
      <c r="L101" s="755">
        <v>2.2000000000000002</v>
      </c>
      <c r="M101" t="s">
        <v>727</v>
      </c>
      <c r="N101" s="680">
        <f t="shared" ca="1" si="5"/>
        <v>0</v>
      </c>
      <c r="O101" s="680">
        <f t="shared" ca="1" si="5"/>
        <v>0</v>
      </c>
      <c r="P101" s="680">
        <f t="shared" ca="1" si="5"/>
        <v>0</v>
      </c>
      <c r="Q101" s="680">
        <f t="shared" ca="1" si="5"/>
        <v>0</v>
      </c>
      <c r="R101" s="680">
        <f t="shared" ca="1" si="5"/>
        <v>0</v>
      </c>
      <c r="S101" t="str">
        <f t="shared" si="6"/>
        <v>ASR_CMS_19</v>
      </c>
      <c r="T101" s="957">
        <f t="shared" si="7"/>
        <v>45406</v>
      </c>
      <c r="U101" t="str">
        <f t="shared" si="8"/>
        <v>Unaudited</v>
      </c>
    </row>
    <row r="102" spans="1:21" x14ac:dyDescent="0.25">
      <c r="A102" t="s">
        <v>438</v>
      </c>
      <c r="B102" t="s">
        <v>1380</v>
      </c>
      <c r="C102" t="s">
        <v>1381</v>
      </c>
      <c r="D102" s="15">
        <v>1900</v>
      </c>
      <c r="E102" s="121">
        <v>1</v>
      </c>
      <c r="F102" t="s">
        <v>441</v>
      </c>
      <c r="G102" s="121">
        <v>274</v>
      </c>
      <c r="H102" t="s">
        <v>380</v>
      </c>
      <c r="I102" t="s">
        <v>489</v>
      </c>
      <c r="J102" t="s">
        <v>434</v>
      </c>
      <c r="K102" t="s">
        <v>791</v>
      </c>
      <c r="L102" s="755">
        <v>2.2999999999999998</v>
      </c>
      <c r="M102" t="s">
        <v>728</v>
      </c>
      <c r="N102" s="680">
        <f t="shared" ca="1" si="5"/>
        <v>0</v>
      </c>
      <c r="O102" s="680">
        <f t="shared" ca="1" si="5"/>
        <v>0</v>
      </c>
      <c r="P102" s="680">
        <f t="shared" ca="1" si="5"/>
        <v>0</v>
      </c>
      <c r="Q102" s="680">
        <f t="shared" ca="1" si="5"/>
        <v>0</v>
      </c>
      <c r="R102" s="680">
        <f t="shared" ca="1" si="5"/>
        <v>0</v>
      </c>
      <c r="S102" t="str">
        <f t="shared" si="6"/>
        <v>ASR_CMS_19</v>
      </c>
      <c r="T102" s="957">
        <f t="shared" si="7"/>
        <v>45406</v>
      </c>
      <c r="U102" t="str">
        <f t="shared" si="8"/>
        <v>Unaudited</v>
      </c>
    </row>
    <row r="103" spans="1:21" x14ac:dyDescent="0.25">
      <c r="A103" t="s">
        <v>438</v>
      </c>
      <c r="B103" t="s">
        <v>1380</v>
      </c>
      <c r="C103" t="s">
        <v>1381</v>
      </c>
      <c r="D103" s="15">
        <v>1900</v>
      </c>
      <c r="E103" s="121">
        <v>1</v>
      </c>
      <c r="F103" t="s">
        <v>441</v>
      </c>
      <c r="G103" s="121">
        <v>274</v>
      </c>
      <c r="H103" t="s">
        <v>380</v>
      </c>
      <c r="I103" t="s">
        <v>489</v>
      </c>
      <c r="J103" t="s">
        <v>434</v>
      </c>
      <c r="K103" t="s">
        <v>791</v>
      </c>
      <c r="L103" s="755">
        <v>2.4</v>
      </c>
      <c r="M103" t="s">
        <v>729</v>
      </c>
      <c r="N103" s="680">
        <f t="shared" ca="1" si="5"/>
        <v>0</v>
      </c>
      <c r="O103" s="680">
        <f t="shared" ca="1" si="5"/>
        <v>0</v>
      </c>
      <c r="P103" s="680">
        <f t="shared" ca="1" si="5"/>
        <v>0</v>
      </c>
      <c r="Q103" s="680">
        <f t="shared" ca="1" si="5"/>
        <v>0</v>
      </c>
      <c r="R103" s="680">
        <f t="shared" ca="1" si="5"/>
        <v>0</v>
      </c>
      <c r="S103" t="str">
        <f t="shared" si="6"/>
        <v>ASR_CMS_19</v>
      </c>
      <c r="T103" s="957">
        <f t="shared" si="7"/>
        <v>45406</v>
      </c>
      <c r="U103" t="str">
        <f t="shared" si="8"/>
        <v>Unaudited</v>
      </c>
    </row>
    <row r="104" spans="1:21" x14ac:dyDescent="0.25">
      <c r="A104" t="s">
        <v>438</v>
      </c>
      <c r="B104" t="s">
        <v>1380</v>
      </c>
      <c r="C104" t="s">
        <v>1381</v>
      </c>
      <c r="D104" s="15">
        <v>1900</v>
      </c>
      <c r="E104" s="121">
        <v>1</v>
      </c>
      <c r="F104" t="s">
        <v>441</v>
      </c>
      <c r="G104" s="121">
        <v>274</v>
      </c>
      <c r="H104" t="s">
        <v>380</v>
      </c>
      <c r="I104" t="s">
        <v>489</v>
      </c>
      <c r="J104" t="s">
        <v>434</v>
      </c>
      <c r="K104" t="s">
        <v>791</v>
      </c>
      <c r="L104" s="755">
        <v>2.5</v>
      </c>
      <c r="M104" t="s">
        <v>771</v>
      </c>
      <c r="N104" s="680">
        <f t="shared" ca="1" si="5"/>
        <v>0</v>
      </c>
      <c r="O104" s="680">
        <f t="shared" ca="1" si="5"/>
        <v>0</v>
      </c>
      <c r="P104" s="680">
        <f t="shared" ca="1" si="5"/>
        <v>0</v>
      </c>
      <c r="Q104" s="680">
        <f t="shared" ca="1" si="5"/>
        <v>0</v>
      </c>
      <c r="R104" s="680">
        <f t="shared" ca="1" si="5"/>
        <v>0</v>
      </c>
      <c r="S104" t="str">
        <f t="shared" si="6"/>
        <v>ASR_CMS_19</v>
      </c>
      <c r="T104" s="957">
        <f t="shared" si="7"/>
        <v>45406</v>
      </c>
      <c r="U104" t="str">
        <f t="shared" si="8"/>
        <v>Unaudited</v>
      </c>
    </row>
    <row r="105" spans="1:21" x14ac:dyDescent="0.25">
      <c r="A105" t="s">
        <v>438</v>
      </c>
      <c r="B105" t="s">
        <v>1380</v>
      </c>
      <c r="C105" t="s">
        <v>1381</v>
      </c>
      <c r="D105" s="15">
        <v>1900</v>
      </c>
      <c r="E105" s="121">
        <v>1</v>
      </c>
      <c r="F105" t="s">
        <v>441</v>
      </c>
      <c r="G105" s="121">
        <v>274</v>
      </c>
      <c r="H105" t="s">
        <v>380</v>
      </c>
      <c r="I105" t="s">
        <v>489</v>
      </c>
      <c r="J105" t="s">
        <v>434</v>
      </c>
      <c r="K105" t="s">
        <v>791</v>
      </c>
      <c r="L105" s="755">
        <v>2.6</v>
      </c>
      <c r="M105" t="s">
        <v>187</v>
      </c>
      <c r="N105" s="680">
        <f t="shared" ca="1" si="5"/>
        <v>0</v>
      </c>
      <c r="O105" s="680">
        <f t="shared" ca="1" si="5"/>
        <v>0</v>
      </c>
      <c r="P105" s="680">
        <f t="shared" ca="1" si="5"/>
        <v>0</v>
      </c>
      <c r="Q105" s="680">
        <f t="shared" ca="1" si="5"/>
        <v>0</v>
      </c>
      <c r="R105" s="680">
        <f t="shared" ca="1" si="5"/>
        <v>0</v>
      </c>
      <c r="S105" t="str">
        <f t="shared" si="6"/>
        <v>ASR_CMS_19</v>
      </c>
      <c r="T105" s="957">
        <f t="shared" si="7"/>
        <v>45406</v>
      </c>
      <c r="U105" t="str">
        <f t="shared" si="8"/>
        <v>Unaudited</v>
      </c>
    </row>
    <row r="106" spans="1:21" x14ac:dyDescent="0.25">
      <c r="A106" t="s">
        <v>438</v>
      </c>
      <c r="B106" t="s">
        <v>1380</v>
      </c>
      <c r="C106" t="s">
        <v>1381</v>
      </c>
      <c r="D106" s="15">
        <v>1900</v>
      </c>
      <c r="E106" s="121">
        <v>1</v>
      </c>
      <c r="F106" t="s">
        <v>441</v>
      </c>
      <c r="G106" s="121">
        <v>274</v>
      </c>
      <c r="H106" t="s">
        <v>380</v>
      </c>
      <c r="I106" t="s">
        <v>489</v>
      </c>
      <c r="J106" t="s">
        <v>434</v>
      </c>
      <c r="K106" t="s">
        <v>791</v>
      </c>
      <c r="L106" s="755">
        <v>2.7</v>
      </c>
      <c r="M106" t="s">
        <v>792</v>
      </c>
      <c r="N106" s="680">
        <f t="shared" ca="1" si="5"/>
        <v>0</v>
      </c>
      <c r="O106" s="680">
        <f t="shared" ca="1" si="5"/>
        <v>0</v>
      </c>
      <c r="P106" s="680">
        <f t="shared" ca="1" si="5"/>
        <v>0</v>
      </c>
      <c r="Q106" s="680">
        <f t="shared" ca="1" si="5"/>
        <v>0</v>
      </c>
      <c r="R106" s="680">
        <f t="shared" ca="1" si="5"/>
        <v>0</v>
      </c>
      <c r="S106" t="str">
        <f t="shared" si="6"/>
        <v>ASR_CMS_19</v>
      </c>
      <c r="T106" s="957">
        <f t="shared" si="7"/>
        <v>45406</v>
      </c>
      <c r="U106" t="str">
        <f t="shared" si="8"/>
        <v>Unaudited</v>
      </c>
    </row>
    <row r="107" spans="1:21" x14ac:dyDescent="0.25">
      <c r="A107" t="s">
        <v>438</v>
      </c>
      <c r="B107" t="s">
        <v>1380</v>
      </c>
      <c r="C107" t="s">
        <v>1381</v>
      </c>
      <c r="D107" s="15">
        <v>1900</v>
      </c>
      <c r="E107" s="121">
        <v>1</v>
      </c>
      <c r="F107" t="s">
        <v>441</v>
      </c>
      <c r="G107" s="121">
        <v>274</v>
      </c>
      <c r="H107" t="s">
        <v>380</v>
      </c>
      <c r="I107" t="s">
        <v>489</v>
      </c>
      <c r="J107" t="s">
        <v>434</v>
      </c>
      <c r="K107" t="s">
        <v>791</v>
      </c>
      <c r="L107" s="755">
        <v>2.8</v>
      </c>
      <c r="M107" t="s">
        <v>793</v>
      </c>
      <c r="N107" s="680">
        <f t="shared" ca="1" si="5"/>
        <v>0</v>
      </c>
      <c r="O107" s="680">
        <f t="shared" ca="1" si="5"/>
        <v>0</v>
      </c>
      <c r="P107" s="680">
        <f t="shared" ca="1" si="5"/>
        <v>0</v>
      </c>
      <c r="Q107" s="680">
        <f t="shared" ca="1" si="5"/>
        <v>0</v>
      </c>
      <c r="R107" s="680">
        <f t="shared" ca="1" si="5"/>
        <v>0</v>
      </c>
      <c r="S107" t="str">
        <f t="shared" si="6"/>
        <v>ASR_CMS_19</v>
      </c>
      <c r="T107" s="957">
        <f t="shared" si="7"/>
        <v>45406</v>
      </c>
      <c r="U107" t="str">
        <f t="shared" si="8"/>
        <v>Unaudited</v>
      </c>
    </row>
    <row r="108" spans="1:21" x14ac:dyDescent="0.25">
      <c r="A108" t="s">
        <v>438</v>
      </c>
      <c r="B108" t="s">
        <v>1380</v>
      </c>
      <c r="C108" t="s">
        <v>1381</v>
      </c>
      <c r="D108" s="15">
        <v>1900</v>
      </c>
      <c r="E108" s="121">
        <v>1</v>
      </c>
      <c r="F108" t="s">
        <v>441</v>
      </c>
      <c r="G108" s="121">
        <v>274</v>
      </c>
      <c r="H108" t="s">
        <v>380</v>
      </c>
      <c r="I108" t="s">
        <v>489</v>
      </c>
      <c r="J108" t="s">
        <v>434</v>
      </c>
      <c r="K108" t="s">
        <v>791</v>
      </c>
      <c r="L108" s="755">
        <v>2.9</v>
      </c>
      <c r="M108" t="s">
        <v>774</v>
      </c>
      <c r="N108" s="680">
        <f t="shared" ca="1" si="5"/>
        <v>0</v>
      </c>
      <c r="O108" s="680">
        <f t="shared" ca="1" si="5"/>
        <v>0</v>
      </c>
      <c r="P108" s="680">
        <f t="shared" ca="1" si="5"/>
        <v>0</v>
      </c>
      <c r="Q108" s="680">
        <f t="shared" ca="1" si="5"/>
        <v>0</v>
      </c>
      <c r="R108" s="680">
        <f t="shared" ca="1" si="5"/>
        <v>0</v>
      </c>
      <c r="S108" t="str">
        <f t="shared" si="6"/>
        <v>ASR_CMS_19</v>
      </c>
      <c r="T108" s="957">
        <f t="shared" si="7"/>
        <v>45406</v>
      </c>
      <c r="U108" t="str">
        <f t="shared" si="8"/>
        <v>Unaudited</v>
      </c>
    </row>
    <row r="109" spans="1:21" x14ac:dyDescent="0.25">
      <c r="A109" t="s">
        <v>438</v>
      </c>
      <c r="B109" t="s">
        <v>1380</v>
      </c>
      <c r="C109" t="s">
        <v>1381</v>
      </c>
      <c r="D109" s="15">
        <v>1900</v>
      </c>
      <c r="E109" s="121">
        <v>1</v>
      </c>
      <c r="F109" t="s">
        <v>441</v>
      </c>
      <c r="G109" s="121">
        <v>274</v>
      </c>
      <c r="H109" t="s">
        <v>380</v>
      </c>
      <c r="I109" t="s">
        <v>489</v>
      </c>
      <c r="J109" t="s">
        <v>434</v>
      </c>
      <c r="K109" t="s">
        <v>224</v>
      </c>
      <c r="L109" s="755">
        <v>2.11</v>
      </c>
      <c r="M109" t="s">
        <v>229</v>
      </c>
      <c r="N109" s="680">
        <f t="shared" ca="1" si="5"/>
        <v>0</v>
      </c>
      <c r="O109" s="680">
        <f t="shared" ca="1" si="5"/>
        <v>0</v>
      </c>
      <c r="P109" s="680">
        <f t="shared" ca="1" si="5"/>
        <v>0</v>
      </c>
      <c r="Q109" s="680">
        <f t="shared" ca="1" si="5"/>
        <v>0</v>
      </c>
      <c r="R109" s="680">
        <f t="shared" ca="1" si="5"/>
        <v>0</v>
      </c>
      <c r="S109" t="str">
        <f t="shared" si="6"/>
        <v>ASR_CMS_19</v>
      </c>
      <c r="T109" s="957">
        <f t="shared" si="7"/>
        <v>45406</v>
      </c>
      <c r="U109" t="str">
        <f t="shared" si="8"/>
        <v>Unaudited</v>
      </c>
    </row>
    <row r="110" spans="1:21" x14ac:dyDescent="0.25">
      <c r="A110" t="s">
        <v>438</v>
      </c>
      <c r="B110" t="s">
        <v>1380</v>
      </c>
      <c r="C110" t="s">
        <v>1381</v>
      </c>
      <c r="D110" s="15">
        <v>1900</v>
      </c>
      <c r="E110" s="121">
        <v>1</v>
      </c>
      <c r="F110" t="s">
        <v>441</v>
      </c>
      <c r="G110" s="121">
        <v>274</v>
      </c>
      <c r="H110" t="s">
        <v>380</v>
      </c>
      <c r="I110" t="s">
        <v>489</v>
      </c>
      <c r="J110" t="s">
        <v>434</v>
      </c>
      <c r="K110" t="s">
        <v>224</v>
      </c>
      <c r="L110" s="755">
        <v>2.12</v>
      </c>
      <c r="M110" t="s">
        <v>555</v>
      </c>
      <c r="N110" s="680">
        <f t="shared" ca="1" si="5"/>
        <v>0</v>
      </c>
      <c r="O110" s="680">
        <f t="shared" ca="1" si="5"/>
        <v>0</v>
      </c>
      <c r="P110" s="680">
        <f t="shared" ca="1" si="5"/>
        <v>0</v>
      </c>
      <c r="Q110" s="680">
        <f t="shared" ca="1" si="5"/>
        <v>0</v>
      </c>
      <c r="R110" s="680">
        <f t="shared" ca="1" si="5"/>
        <v>0</v>
      </c>
      <c r="S110" t="str">
        <f t="shared" si="6"/>
        <v>ASR_CMS_19</v>
      </c>
      <c r="T110" s="957">
        <f t="shared" si="7"/>
        <v>45406</v>
      </c>
      <c r="U110" t="str">
        <f t="shared" si="8"/>
        <v>Unaudited</v>
      </c>
    </row>
    <row r="111" spans="1:21" x14ac:dyDescent="0.25">
      <c r="A111" t="s">
        <v>438</v>
      </c>
      <c r="B111" t="s">
        <v>1380</v>
      </c>
      <c r="C111" t="s">
        <v>1381</v>
      </c>
      <c r="D111" s="15">
        <v>1900</v>
      </c>
      <c r="E111" s="121">
        <v>1</v>
      </c>
      <c r="F111" t="s">
        <v>441</v>
      </c>
      <c r="G111" s="121">
        <v>274</v>
      </c>
      <c r="H111" t="s">
        <v>380</v>
      </c>
      <c r="I111" t="s">
        <v>489</v>
      </c>
      <c r="J111" t="s">
        <v>434</v>
      </c>
      <c r="K111" t="s">
        <v>224</v>
      </c>
      <c r="L111" s="755">
        <v>2.13</v>
      </c>
      <c r="M111" t="s">
        <v>230</v>
      </c>
      <c r="N111" s="680">
        <f t="shared" ca="1" si="5"/>
        <v>0</v>
      </c>
      <c r="O111" s="680">
        <f t="shared" ca="1" si="5"/>
        <v>0</v>
      </c>
      <c r="P111" s="680">
        <f t="shared" ca="1" si="5"/>
        <v>0</v>
      </c>
      <c r="Q111" s="680">
        <f t="shared" ca="1" si="5"/>
        <v>0</v>
      </c>
      <c r="R111" s="680">
        <f t="shared" ca="1" si="5"/>
        <v>0</v>
      </c>
      <c r="S111" t="str">
        <f t="shared" si="6"/>
        <v>ASR_CMS_19</v>
      </c>
      <c r="T111" s="957">
        <f t="shared" si="7"/>
        <v>45406</v>
      </c>
      <c r="U111" t="str">
        <f t="shared" si="8"/>
        <v>Unaudited</v>
      </c>
    </row>
    <row r="112" spans="1:21" x14ac:dyDescent="0.25">
      <c r="A112" t="s">
        <v>438</v>
      </c>
      <c r="B112" t="s">
        <v>1380</v>
      </c>
      <c r="C112" t="s">
        <v>1381</v>
      </c>
      <c r="D112" s="15">
        <v>1900</v>
      </c>
      <c r="E112" s="121">
        <v>1</v>
      </c>
      <c r="F112" t="s">
        <v>441</v>
      </c>
      <c r="G112" s="121">
        <v>274</v>
      </c>
      <c r="H112" t="s">
        <v>380</v>
      </c>
      <c r="I112" t="s">
        <v>489</v>
      </c>
      <c r="J112" t="s">
        <v>434</v>
      </c>
      <c r="K112" t="s">
        <v>224</v>
      </c>
      <c r="L112" s="755">
        <v>2.14</v>
      </c>
      <c r="M112" t="s">
        <v>559</v>
      </c>
      <c r="N112" s="680">
        <f t="shared" ca="1" si="5"/>
        <v>0</v>
      </c>
      <c r="O112" s="680">
        <f t="shared" ca="1" si="5"/>
        <v>0</v>
      </c>
      <c r="P112" s="680">
        <f t="shared" ca="1" si="5"/>
        <v>0</v>
      </c>
      <c r="Q112" s="680">
        <f t="shared" ca="1" si="5"/>
        <v>0</v>
      </c>
      <c r="R112" s="680">
        <f t="shared" ca="1" si="5"/>
        <v>0</v>
      </c>
      <c r="S112" t="str">
        <f t="shared" si="6"/>
        <v>ASR_CMS_19</v>
      </c>
      <c r="T112" s="957">
        <f t="shared" si="7"/>
        <v>45406</v>
      </c>
      <c r="U112" t="str">
        <f t="shared" si="8"/>
        <v>Unaudited</v>
      </c>
    </row>
    <row r="113" spans="1:21" x14ac:dyDescent="0.25">
      <c r="A113" t="s">
        <v>438</v>
      </c>
      <c r="B113" t="s">
        <v>1380</v>
      </c>
      <c r="C113" t="s">
        <v>1381</v>
      </c>
      <c r="D113" s="15">
        <v>1900</v>
      </c>
      <c r="E113" s="121">
        <v>1</v>
      </c>
      <c r="F113" t="s">
        <v>441</v>
      </c>
      <c r="G113" s="121">
        <v>274</v>
      </c>
      <c r="H113" t="s">
        <v>380</v>
      </c>
      <c r="I113" t="s">
        <v>489</v>
      </c>
      <c r="J113" t="s">
        <v>434</v>
      </c>
      <c r="K113" t="s">
        <v>224</v>
      </c>
      <c r="L113" s="755">
        <v>2.15</v>
      </c>
      <c r="M113" t="s">
        <v>20</v>
      </c>
      <c r="N113" s="680">
        <f t="shared" ca="1" si="5"/>
        <v>0</v>
      </c>
      <c r="O113" s="680">
        <f t="shared" ca="1" si="5"/>
        <v>0</v>
      </c>
      <c r="P113" s="680">
        <f t="shared" ca="1" si="5"/>
        <v>0</v>
      </c>
      <c r="Q113" s="680">
        <f t="shared" ca="1" si="5"/>
        <v>0</v>
      </c>
      <c r="R113" s="680">
        <f t="shared" ca="1" si="5"/>
        <v>0</v>
      </c>
      <c r="S113" t="str">
        <f t="shared" si="6"/>
        <v>ASR_CMS_19</v>
      </c>
      <c r="T113" s="957">
        <f t="shared" si="7"/>
        <v>45406</v>
      </c>
      <c r="U113" t="str">
        <f t="shared" si="8"/>
        <v>Unaudited</v>
      </c>
    </row>
    <row r="114" spans="1:21" x14ac:dyDescent="0.25">
      <c r="A114" t="s">
        <v>438</v>
      </c>
      <c r="B114" t="s">
        <v>1380</v>
      </c>
      <c r="C114" t="s">
        <v>1381</v>
      </c>
      <c r="D114" s="15">
        <v>1900</v>
      </c>
      <c r="E114" s="121">
        <v>1</v>
      </c>
      <c r="F114" t="s">
        <v>441</v>
      </c>
      <c r="G114" s="121">
        <v>274</v>
      </c>
      <c r="H114" t="s">
        <v>380</v>
      </c>
      <c r="I114" t="s">
        <v>489</v>
      </c>
      <c r="J114" t="s">
        <v>434</v>
      </c>
      <c r="K114" t="s">
        <v>224</v>
      </c>
      <c r="L114" s="755">
        <v>2.16</v>
      </c>
      <c r="M114" t="s">
        <v>794</v>
      </c>
      <c r="N114" s="680">
        <f t="shared" ca="1" si="5"/>
        <v>0</v>
      </c>
      <c r="O114" s="680">
        <f t="shared" ca="1" si="5"/>
        <v>0</v>
      </c>
      <c r="P114" s="680">
        <f t="shared" ca="1" si="5"/>
        <v>0</v>
      </c>
      <c r="Q114" s="680">
        <f t="shared" ca="1" si="5"/>
        <v>0</v>
      </c>
      <c r="R114" s="680">
        <f t="shared" ca="1" si="5"/>
        <v>0</v>
      </c>
      <c r="S114" t="str">
        <f t="shared" si="6"/>
        <v>ASR_CMS_19</v>
      </c>
      <c r="T114" s="957">
        <f t="shared" si="7"/>
        <v>45406</v>
      </c>
      <c r="U114" t="str">
        <f t="shared" si="8"/>
        <v>Unaudited</v>
      </c>
    </row>
    <row r="115" spans="1:21" x14ac:dyDescent="0.25">
      <c r="A115" t="s">
        <v>438</v>
      </c>
      <c r="B115" t="s">
        <v>1380</v>
      </c>
      <c r="C115" t="s">
        <v>1381</v>
      </c>
      <c r="D115" s="15">
        <v>1900</v>
      </c>
      <c r="E115" s="121">
        <v>1</v>
      </c>
      <c r="F115" t="s">
        <v>441</v>
      </c>
      <c r="G115" s="121">
        <v>274</v>
      </c>
      <c r="H115" t="s">
        <v>380</v>
      </c>
      <c r="I115" t="s">
        <v>489</v>
      </c>
      <c r="J115" t="s">
        <v>434</v>
      </c>
      <c r="K115" t="s">
        <v>224</v>
      </c>
      <c r="L115" s="755">
        <v>2.17</v>
      </c>
      <c r="M115" t="s">
        <v>1047</v>
      </c>
      <c r="N115" s="680">
        <f t="shared" ca="1" si="5"/>
        <v>0</v>
      </c>
      <c r="O115" s="680">
        <f t="shared" ca="1" si="5"/>
        <v>0</v>
      </c>
      <c r="P115" s="680">
        <f t="shared" ca="1" si="5"/>
        <v>0</v>
      </c>
      <c r="Q115" s="680">
        <f t="shared" ca="1" si="5"/>
        <v>0</v>
      </c>
      <c r="R115" s="680">
        <f t="shared" ca="1" si="5"/>
        <v>0</v>
      </c>
      <c r="S115" t="str">
        <f t="shared" si="6"/>
        <v>ASR_CMS_19</v>
      </c>
      <c r="T115" s="957">
        <f t="shared" si="7"/>
        <v>45406</v>
      </c>
      <c r="U115" t="str">
        <f t="shared" si="8"/>
        <v>Unaudited</v>
      </c>
    </row>
    <row r="116" spans="1:21" x14ac:dyDescent="0.25">
      <c r="A116" t="s">
        <v>438</v>
      </c>
      <c r="B116" t="s">
        <v>1380</v>
      </c>
      <c r="C116" t="s">
        <v>1381</v>
      </c>
      <c r="D116" s="15">
        <v>1900</v>
      </c>
      <c r="E116" s="121">
        <v>1</v>
      </c>
      <c r="F116" t="s">
        <v>441</v>
      </c>
      <c r="G116" s="121">
        <v>274</v>
      </c>
      <c r="H116" t="s">
        <v>380</v>
      </c>
      <c r="I116" t="s">
        <v>489</v>
      </c>
      <c r="J116" t="s">
        <v>434</v>
      </c>
      <c r="K116" t="s">
        <v>224</v>
      </c>
      <c r="L116" s="755">
        <v>2.1800000000000002</v>
      </c>
      <c r="M116" t="s">
        <v>651</v>
      </c>
      <c r="N116" s="680">
        <f t="shared" ca="1" si="5"/>
        <v>0</v>
      </c>
      <c r="O116" s="680">
        <f t="shared" ca="1" si="5"/>
        <v>0</v>
      </c>
      <c r="P116" s="680">
        <f t="shared" ca="1" si="5"/>
        <v>0</v>
      </c>
      <c r="Q116" s="680">
        <f t="shared" ca="1" si="5"/>
        <v>0</v>
      </c>
      <c r="R116" s="680">
        <f t="shared" ca="1" si="5"/>
        <v>0</v>
      </c>
      <c r="S116" t="str">
        <f t="shared" si="6"/>
        <v>ASR_CMS_19</v>
      </c>
      <c r="T116" s="957">
        <f t="shared" si="7"/>
        <v>45406</v>
      </c>
      <c r="U116" t="str">
        <f t="shared" si="8"/>
        <v>Unaudited</v>
      </c>
    </row>
    <row r="117" spans="1:21" x14ac:dyDescent="0.25">
      <c r="A117" t="s">
        <v>438</v>
      </c>
      <c r="B117" t="s">
        <v>1380</v>
      </c>
      <c r="C117" t="s">
        <v>1381</v>
      </c>
      <c r="D117" s="15">
        <v>1900</v>
      </c>
      <c r="E117" s="121">
        <v>1</v>
      </c>
      <c r="F117" t="s">
        <v>441</v>
      </c>
      <c r="G117" s="121">
        <v>274</v>
      </c>
      <c r="H117" t="s">
        <v>380</v>
      </c>
      <c r="I117" t="s">
        <v>489</v>
      </c>
      <c r="J117" t="s">
        <v>434</v>
      </c>
      <c r="K117" t="s">
        <v>224</v>
      </c>
      <c r="L117" s="755">
        <v>2.19</v>
      </c>
      <c r="M117" t="s">
        <v>219</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ASR_CMS_19</v>
      </c>
      <c r="T117" s="957">
        <f t="shared" si="7"/>
        <v>45406</v>
      </c>
      <c r="U117" t="str">
        <f t="shared" si="8"/>
        <v>Unaudited</v>
      </c>
    </row>
    <row r="118" spans="1:21" x14ac:dyDescent="0.25">
      <c r="A118" t="s">
        <v>438</v>
      </c>
      <c r="B118" t="s">
        <v>1380</v>
      </c>
      <c r="C118" t="s">
        <v>1381</v>
      </c>
      <c r="D118" s="15">
        <v>1900</v>
      </c>
      <c r="E118" s="121">
        <v>1</v>
      </c>
      <c r="F118" t="s">
        <v>441</v>
      </c>
      <c r="G118" s="121">
        <v>274</v>
      </c>
      <c r="H118" t="s">
        <v>380</v>
      </c>
      <c r="I118" t="s">
        <v>489</v>
      </c>
      <c r="J118" t="s">
        <v>434</v>
      </c>
      <c r="K118" t="s">
        <v>224</v>
      </c>
      <c r="L118" s="755" t="s">
        <v>700</v>
      </c>
      <c r="M118" t="s">
        <v>231</v>
      </c>
      <c r="N118" s="680">
        <f t="shared" ca="1" si="9"/>
        <v>0</v>
      </c>
      <c r="O118" s="680">
        <f t="shared" ca="1" si="9"/>
        <v>0</v>
      </c>
      <c r="P118" s="680">
        <f t="shared" ca="1" si="9"/>
        <v>0</v>
      </c>
      <c r="Q118" s="680">
        <f t="shared" ca="1" si="9"/>
        <v>0</v>
      </c>
      <c r="R118" s="680">
        <f t="shared" ca="1" si="9"/>
        <v>0</v>
      </c>
      <c r="S118" t="str">
        <f t="shared" si="6"/>
        <v>ASR_CMS_19</v>
      </c>
      <c r="T118" s="957">
        <f t="shared" si="7"/>
        <v>45406</v>
      </c>
      <c r="U118" t="str">
        <f t="shared" si="8"/>
        <v>Unaudited</v>
      </c>
    </row>
    <row r="119" spans="1:21" x14ac:dyDescent="0.25">
      <c r="A119" t="s">
        <v>438</v>
      </c>
      <c r="B119" t="s">
        <v>1380</v>
      </c>
      <c r="C119" t="s">
        <v>1381</v>
      </c>
      <c r="D119" s="15">
        <v>1900</v>
      </c>
      <c r="E119" s="121">
        <v>1</v>
      </c>
      <c r="F119" t="s">
        <v>441</v>
      </c>
      <c r="G119" s="121">
        <v>274</v>
      </c>
      <c r="H119" t="s">
        <v>380</v>
      </c>
      <c r="I119" t="s">
        <v>489</v>
      </c>
      <c r="J119" t="s">
        <v>434</v>
      </c>
      <c r="K119" t="s">
        <v>224</v>
      </c>
      <c r="L119" s="755">
        <v>2.21</v>
      </c>
      <c r="M119" t="s">
        <v>467</v>
      </c>
      <c r="N119" s="680">
        <f t="shared" ca="1" si="9"/>
        <v>0</v>
      </c>
      <c r="O119" s="680">
        <f t="shared" ca="1" si="9"/>
        <v>0</v>
      </c>
      <c r="P119" s="680">
        <f t="shared" ca="1" si="9"/>
        <v>0</v>
      </c>
      <c r="Q119" s="680">
        <f t="shared" ca="1" si="9"/>
        <v>0</v>
      </c>
      <c r="R119" s="680">
        <f t="shared" ca="1" si="9"/>
        <v>0</v>
      </c>
      <c r="S119" t="str">
        <f t="shared" si="6"/>
        <v>ASR_CMS_19</v>
      </c>
      <c r="T119" s="957">
        <f t="shared" si="7"/>
        <v>45406</v>
      </c>
      <c r="U119" t="str">
        <f t="shared" si="8"/>
        <v>Unaudited</v>
      </c>
    </row>
    <row r="120" spans="1:21" x14ac:dyDescent="0.25">
      <c r="A120" t="s">
        <v>438</v>
      </c>
      <c r="B120" t="s">
        <v>1380</v>
      </c>
      <c r="C120" t="s">
        <v>1381</v>
      </c>
      <c r="D120" s="15">
        <v>1900</v>
      </c>
      <c r="E120" s="121">
        <v>1</v>
      </c>
      <c r="F120" t="s">
        <v>441</v>
      </c>
      <c r="G120" s="121">
        <v>274</v>
      </c>
      <c r="H120" t="s">
        <v>380</v>
      </c>
      <c r="I120" t="s">
        <v>489</v>
      </c>
      <c r="J120" t="s">
        <v>434</v>
      </c>
      <c r="K120" t="s">
        <v>6</v>
      </c>
      <c r="L120" s="755" t="s">
        <v>70</v>
      </c>
      <c r="M120" t="s">
        <v>189</v>
      </c>
      <c r="N120" s="680">
        <f t="shared" ca="1" si="9"/>
        <v>0</v>
      </c>
      <c r="O120" s="680">
        <f t="shared" ca="1" si="9"/>
        <v>0</v>
      </c>
      <c r="P120" s="680">
        <f t="shared" ca="1" si="9"/>
        <v>0</v>
      </c>
      <c r="Q120" s="680">
        <f t="shared" ca="1" si="9"/>
        <v>0</v>
      </c>
      <c r="R120" s="680">
        <f t="shared" ca="1" si="9"/>
        <v>0</v>
      </c>
      <c r="S120" t="str">
        <f t="shared" si="6"/>
        <v>ASR_CMS_19</v>
      </c>
      <c r="T120" s="957">
        <f t="shared" si="7"/>
        <v>45406</v>
      </c>
      <c r="U120" t="str">
        <f t="shared" si="8"/>
        <v>Unaudited</v>
      </c>
    </row>
    <row r="121" spans="1:21" x14ac:dyDescent="0.25">
      <c r="A121" t="s">
        <v>438</v>
      </c>
      <c r="B121" t="s">
        <v>1380</v>
      </c>
      <c r="C121" t="s">
        <v>1381</v>
      </c>
      <c r="D121" s="15">
        <v>1900</v>
      </c>
      <c r="E121" s="121">
        <v>1</v>
      </c>
      <c r="F121" t="s">
        <v>441</v>
      </c>
      <c r="G121" s="121">
        <v>274</v>
      </c>
      <c r="H121" t="s">
        <v>380</v>
      </c>
      <c r="I121" t="s">
        <v>489</v>
      </c>
      <c r="J121" t="s">
        <v>434</v>
      </c>
      <c r="K121" t="s">
        <v>6</v>
      </c>
      <c r="L121" s="755" t="s">
        <v>71</v>
      </c>
      <c r="M121" t="s">
        <v>232</v>
      </c>
      <c r="N121" s="680">
        <f t="shared" ca="1" si="9"/>
        <v>0</v>
      </c>
      <c r="O121" s="680">
        <f t="shared" ca="1" si="9"/>
        <v>0</v>
      </c>
      <c r="P121" s="680">
        <f t="shared" ca="1" si="9"/>
        <v>0</v>
      </c>
      <c r="Q121" s="680">
        <f t="shared" ca="1" si="9"/>
        <v>0</v>
      </c>
      <c r="R121" s="680">
        <f t="shared" ca="1" si="9"/>
        <v>0</v>
      </c>
      <c r="S121" t="str">
        <f t="shared" si="6"/>
        <v>ASR_CMS_19</v>
      </c>
      <c r="T121" s="957">
        <f t="shared" si="7"/>
        <v>45406</v>
      </c>
      <c r="U121" t="str">
        <f t="shared" si="8"/>
        <v>Unaudited</v>
      </c>
    </row>
    <row r="122" spans="1:21" x14ac:dyDescent="0.25">
      <c r="A122" t="s">
        <v>438</v>
      </c>
      <c r="B122" t="s">
        <v>1380</v>
      </c>
      <c r="C122" t="s">
        <v>1381</v>
      </c>
      <c r="D122" s="15">
        <v>1900</v>
      </c>
      <c r="E122" s="121">
        <v>1</v>
      </c>
      <c r="F122" t="s">
        <v>441</v>
      </c>
      <c r="G122" s="121">
        <v>274</v>
      </c>
      <c r="H122" t="s">
        <v>380</v>
      </c>
      <c r="I122" t="s">
        <v>489</v>
      </c>
      <c r="J122" t="s">
        <v>434</v>
      </c>
      <c r="K122" t="s">
        <v>6</v>
      </c>
      <c r="L122" s="755" t="s">
        <v>72</v>
      </c>
      <c r="M122" t="s">
        <v>165</v>
      </c>
      <c r="N122" s="680">
        <f t="shared" ca="1" si="9"/>
        <v>0</v>
      </c>
      <c r="O122" s="680">
        <f t="shared" ca="1" si="9"/>
        <v>0</v>
      </c>
      <c r="P122" s="680">
        <f t="shared" ca="1" si="9"/>
        <v>0</v>
      </c>
      <c r="Q122" s="680">
        <f t="shared" ca="1" si="9"/>
        <v>0</v>
      </c>
      <c r="R122" s="680">
        <f t="shared" ca="1" si="9"/>
        <v>0</v>
      </c>
      <c r="S122" t="str">
        <f t="shared" si="6"/>
        <v>ASR_CMS_19</v>
      </c>
      <c r="T122" s="957">
        <f t="shared" si="7"/>
        <v>45406</v>
      </c>
      <c r="U122" t="str">
        <f t="shared" si="8"/>
        <v>Unaudited</v>
      </c>
    </row>
    <row r="123" spans="1:21" x14ac:dyDescent="0.25">
      <c r="A123" t="s">
        <v>438</v>
      </c>
      <c r="B123" t="s">
        <v>1380</v>
      </c>
      <c r="C123" t="s">
        <v>1381</v>
      </c>
      <c r="D123" s="15">
        <v>1900</v>
      </c>
      <c r="E123" s="121">
        <v>1</v>
      </c>
      <c r="F123" t="s">
        <v>441</v>
      </c>
      <c r="G123" s="121">
        <v>274</v>
      </c>
      <c r="H123" t="s">
        <v>380</v>
      </c>
      <c r="I123" t="s">
        <v>489</v>
      </c>
      <c r="J123" t="s">
        <v>434</v>
      </c>
      <c r="K123" t="s">
        <v>6</v>
      </c>
      <c r="L123" s="755">
        <v>3.4</v>
      </c>
      <c r="M123" t="s">
        <v>462</v>
      </c>
      <c r="N123" s="680">
        <f t="shared" ca="1" si="9"/>
        <v>0</v>
      </c>
      <c r="O123" s="680">
        <f t="shared" ca="1" si="9"/>
        <v>0</v>
      </c>
      <c r="P123" s="680">
        <f t="shared" ca="1" si="9"/>
        <v>0</v>
      </c>
      <c r="Q123" s="680">
        <f t="shared" ca="1" si="9"/>
        <v>0</v>
      </c>
      <c r="R123" s="680">
        <f t="shared" ca="1" si="9"/>
        <v>0</v>
      </c>
      <c r="S123" t="str">
        <f t="shared" si="6"/>
        <v>ASR_CMS_19</v>
      </c>
      <c r="T123" s="957">
        <f t="shared" si="7"/>
        <v>45406</v>
      </c>
      <c r="U123" t="str">
        <f t="shared" si="8"/>
        <v>Unaudited</v>
      </c>
    </row>
    <row r="124" spans="1:21" x14ac:dyDescent="0.25">
      <c r="A124" t="s">
        <v>438</v>
      </c>
      <c r="B124" t="s">
        <v>1380</v>
      </c>
      <c r="C124" t="s">
        <v>1381</v>
      </c>
      <c r="D124" s="15">
        <v>1900</v>
      </c>
      <c r="E124" s="121">
        <v>1</v>
      </c>
      <c r="F124" t="s">
        <v>441</v>
      </c>
      <c r="G124" s="121">
        <v>274</v>
      </c>
      <c r="H124" t="s">
        <v>380</v>
      </c>
      <c r="I124" t="s">
        <v>489</v>
      </c>
      <c r="J124" t="s">
        <v>434</v>
      </c>
      <c r="K124" t="s">
        <v>435</v>
      </c>
      <c r="L124" s="755">
        <v>4.5</v>
      </c>
      <c r="M124" t="s">
        <v>32</v>
      </c>
      <c r="N124" s="680">
        <f t="shared" ca="1" si="9"/>
        <v>0</v>
      </c>
      <c r="O124" s="680">
        <f t="shared" ca="1" si="9"/>
        <v>0</v>
      </c>
      <c r="P124" s="680">
        <f t="shared" ca="1" si="9"/>
        <v>0</v>
      </c>
      <c r="Q124" s="680">
        <f t="shared" ca="1" si="9"/>
        <v>0</v>
      </c>
      <c r="R124" s="680">
        <f t="shared" ca="1" si="9"/>
        <v>0</v>
      </c>
      <c r="S124" t="str">
        <f t="shared" si="6"/>
        <v>ASR_CMS_19</v>
      </c>
      <c r="T124" s="957">
        <f t="shared" si="7"/>
        <v>45406</v>
      </c>
      <c r="U124" t="str">
        <f t="shared" si="8"/>
        <v>Unaudited</v>
      </c>
    </row>
    <row r="125" spans="1:21" x14ac:dyDescent="0.25">
      <c r="A125" t="s">
        <v>438</v>
      </c>
      <c r="B125" t="s">
        <v>1380</v>
      </c>
      <c r="C125" t="s">
        <v>1381</v>
      </c>
      <c r="D125" s="15">
        <v>1900</v>
      </c>
      <c r="E125" s="121">
        <v>1</v>
      </c>
      <c r="F125" t="s">
        <v>441</v>
      </c>
      <c r="G125" s="121">
        <v>274</v>
      </c>
      <c r="H125" t="s">
        <v>380</v>
      </c>
      <c r="I125" t="s">
        <v>489</v>
      </c>
      <c r="J125" t="s">
        <v>434</v>
      </c>
      <c r="K125" t="s">
        <v>435</v>
      </c>
      <c r="L125" s="755" t="s">
        <v>939</v>
      </c>
      <c r="M125" t="s">
        <v>930</v>
      </c>
      <c r="N125" s="680">
        <f t="shared" ca="1" si="9"/>
        <v>0</v>
      </c>
      <c r="O125" s="680">
        <f t="shared" ca="1" si="9"/>
        <v>0</v>
      </c>
      <c r="P125" s="680">
        <f t="shared" ca="1" si="9"/>
        <v>0</v>
      </c>
      <c r="Q125" s="680">
        <f t="shared" ca="1" si="9"/>
        <v>0</v>
      </c>
      <c r="R125" s="680">
        <f t="shared" ca="1" si="9"/>
        <v>0</v>
      </c>
      <c r="S125" t="str">
        <f t="shared" si="6"/>
        <v>ASR_CMS_19</v>
      </c>
      <c r="T125" s="957">
        <f t="shared" si="7"/>
        <v>45406</v>
      </c>
      <c r="U125" t="str">
        <f t="shared" si="8"/>
        <v>Unaudited</v>
      </c>
    </row>
    <row r="126" spans="1:21" x14ac:dyDescent="0.25">
      <c r="A126" t="s">
        <v>438</v>
      </c>
      <c r="B126" t="s">
        <v>1380</v>
      </c>
      <c r="C126" t="s">
        <v>1381</v>
      </c>
      <c r="D126" s="15">
        <v>1900</v>
      </c>
      <c r="E126" s="121">
        <v>1</v>
      </c>
      <c r="F126" t="s">
        <v>441</v>
      </c>
      <c r="G126" s="121">
        <v>274</v>
      </c>
      <c r="H126" t="s">
        <v>380</v>
      </c>
      <c r="I126" t="s">
        <v>489</v>
      </c>
      <c r="J126" t="s">
        <v>434</v>
      </c>
      <c r="K126" t="s">
        <v>435</v>
      </c>
      <c r="L126" s="755" t="s">
        <v>194</v>
      </c>
      <c r="M126" t="s">
        <v>40</v>
      </c>
      <c r="N126" s="680">
        <f t="shared" ca="1" si="9"/>
        <v>0</v>
      </c>
      <c r="O126" s="680">
        <f t="shared" ca="1" si="9"/>
        <v>0</v>
      </c>
      <c r="P126" s="680">
        <f t="shared" ca="1" si="9"/>
        <v>0</v>
      </c>
      <c r="Q126" s="680">
        <f t="shared" ca="1" si="9"/>
        <v>0</v>
      </c>
      <c r="R126" s="680">
        <f t="shared" ca="1" si="9"/>
        <v>0</v>
      </c>
      <c r="S126" t="str">
        <f t="shared" si="6"/>
        <v>ASR_CMS_19</v>
      </c>
      <c r="T126" s="957">
        <f t="shared" si="7"/>
        <v>45406</v>
      </c>
      <c r="U126" t="str">
        <f t="shared" si="8"/>
        <v>Unaudited</v>
      </c>
    </row>
    <row r="127" spans="1:21" x14ac:dyDescent="0.25">
      <c r="A127" t="s">
        <v>438</v>
      </c>
      <c r="B127" t="s">
        <v>1380</v>
      </c>
      <c r="C127" t="s">
        <v>1381</v>
      </c>
      <c r="D127" s="15">
        <v>1900</v>
      </c>
      <c r="E127" s="121">
        <v>1</v>
      </c>
      <c r="F127" t="s">
        <v>441</v>
      </c>
      <c r="G127" s="121">
        <v>274</v>
      </c>
      <c r="H127" t="s">
        <v>380</v>
      </c>
      <c r="I127" t="s">
        <v>489</v>
      </c>
      <c r="J127" t="s">
        <v>434</v>
      </c>
      <c r="K127" t="s">
        <v>435</v>
      </c>
      <c r="L127" s="755" t="s">
        <v>193</v>
      </c>
      <c r="M127" t="s">
        <v>330</v>
      </c>
      <c r="N127" s="680">
        <f t="shared" ca="1" si="9"/>
        <v>0</v>
      </c>
      <c r="O127" s="680">
        <f t="shared" ca="1" si="9"/>
        <v>0</v>
      </c>
      <c r="P127" s="680">
        <f t="shared" ca="1" si="9"/>
        <v>0</v>
      </c>
      <c r="Q127" s="680">
        <f t="shared" ca="1" si="9"/>
        <v>0</v>
      </c>
      <c r="R127" s="680">
        <f t="shared" ca="1" si="9"/>
        <v>0</v>
      </c>
      <c r="S127" t="str">
        <f t="shared" si="6"/>
        <v>ASR_CMS_19</v>
      </c>
      <c r="T127" s="957">
        <f t="shared" si="7"/>
        <v>45406</v>
      </c>
      <c r="U127" t="str">
        <f t="shared" si="8"/>
        <v>Unaudited</v>
      </c>
    </row>
    <row r="128" spans="1:21" x14ac:dyDescent="0.25">
      <c r="A128" t="s">
        <v>438</v>
      </c>
      <c r="B128" t="s">
        <v>1380</v>
      </c>
      <c r="C128" t="s">
        <v>1381</v>
      </c>
      <c r="D128" s="15">
        <v>1900</v>
      </c>
      <c r="E128" s="121">
        <v>1</v>
      </c>
      <c r="F128" t="s">
        <v>441</v>
      </c>
      <c r="G128" s="121">
        <v>274</v>
      </c>
      <c r="H128" t="s">
        <v>380</v>
      </c>
      <c r="I128" t="s">
        <v>489</v>
      </c>
      <c r="J128" t="s">
        <v>451</v>
      </c>
      <c r="K128" t="s">
        <v>436</v>
      </c>
      <c r="L128" s="755" t="s">
        <v>79</v>
      </c>
      <c r="M128" t="s">
        <v>27</v>
      </c>
      <c r="N128" s="680">
        <f t="shared" ca="1" si="9"/>
        <v>0</v>
      </c>
      <c r="O128" s="680">
        <f t="shared" ca="1" si="9"/>
        <v>0</v>
      </c>
      <c r="P128" s="680">
        <f t="shared" ca="1" si="9"/>
        <v>0</v>
      </c>
      <c r="Q128" s="680">
        <f t="shared" ca="1" si="9"/>
        <v>0</v>
      </c>
      <c r="R128" s="680">
        <f t="shared" ca="1" si="9"/>
        <v>0</v>
      </c>
      <c r="S128" t="str">
        <f t="shared" si="6"/>
        <v>ASR_CMS_19</v>
      </c>
      <c r="T128" s="957">
        <f t="shared" si="7"/>
        <v>45406</v>
      </c>
      <c r="U128" t="str">
        <f t="shared" si="8"/>
        <v>Unaudited</v>
      </c>
    </row>
    <row r="129" spans="1:21" x14ac:dyDescent="0.25">
      <c r="A129" t="s">
        <v>438</v>
      </c>
      <c r="B129" t="s">
        <v>1380</v>
      </c>
      <c r="C129" t="s">
        <v>1381</v>
      </c>
      <c r="D129" s="15">
        <v>1900</v>
      </c>
      <c r="E129" s="121">
        <v>1</v>
      </c>
      <c r="F129" t="s">
        <v>441</v>
      </c>
      <c r="G129" s="121">
        <v>274</v>
      </c>
      <c r="H129" t="s">
        <v>380</v>
      </c>
      <c r="I129" t="s">
        <v>489</v>
      </c>
      <c r="J129" t="s">
        <v>451</v>
      </c>
      <c r="K129" t="s">
        <v>436</v>
      </c>
      <c r="L129" s="755" t="s">
        <v>80</v>
      </c>
      <c r="M129" t="s">
        <v>98</v>
      </c>
      <c r="N129" s="680">
        <f t="shared" ca="1" si="9"/>
        <v>0</v>
      </c>
      <c r="O129" s="680">
        <f t="shared" ca="1" si="9"/>
        <v>0</v>
      </c>
      <c r="P129" s="680">
        <f t="shared" ca="1" si="9"/>
        <v>0</v>
      </c>
      <c r="Q129" s="680">
        <f t="shared" ca="1" si="9"/>
        <v>0</v>
      </c>
      <c r="R129" s="680">
        <f t="shared" ca="1" si="9"/>
        <v>0</v>
      </c>
      <c r="S129" t="str">
        <f t="shared" si="6"/>
        <v>ASR_CMS_19</v>
      </c>
      <c r="T129" s="957">
        <f t="shared" si="7"/>
        <v>45406</v>
      </c>
      <c r="U129" t="str">
        <f t="shared" si="8"/>
        <v>Unaudited</v>
      </c>
    </row>
    <row r="130" spans="1:21" x14ac:dyDescent="0.25">
      <c r="A130" t="s">
        <v>438</v>
      </c>
      <c r="B130" t="s">
        <v>1380</v>
      </c>
      <c r="C130" t="s">
        <v>1381</v>
      </c>
      <c r="D130" s="15">
        <v>1900</v>
      </c>
      <c r="E130" s="121">
        <v>1</v>
      </c>
      <c r="F130" t="s">
        <v>441</v>
      </c>
      <c r="G130" s="121">
        <v>274</v>
      </c>
      <c r="H130" t="s">
        <v>380</v>
      </c>
      <c r="I130" t="s">
        <v>489</v>
      </c>
      <c r="J130" t="s">
        <v>451</v>
      </c>
      <c r="K130" t="s">
        <v>436</v>
      </c>
      <c r="L130" s="755" t="s">
        <v>81</v>
      </c>
      <c r="M130" t="s">
        <v>99</v>
      </c>
      <c r="N130" s="680">
        <f t="shared" ca="1" si="9"/>
        <v>0</v>
      </c>
      <c r="O130" s="680">
        <f t="shared" ca="1" si="9"/>
        <v>0</v>
      </c>
      <c r="P130" s="680">
        <f t="shared" ca="1" si="9"/>
        <v>0</v>
      </c>
      <c r="Q130" s="680">
        <f t="shared" ca="1" si="9"/>
        <v>0</v>
      </c>
      <c r="R130" s="680">
        <f t="shared" ca="1" si="9"/>
        <v>0</v>
      </c>
      <c r="S130" t="str">
        <f t="shared" ref="S130:S193" si="10">file_name</f>
        <v>ASR_CMS_19</v>
      </c>
      <c r="T130" s="957">
        <f t="shared" ref="T130:T193" si="11">file_date</f>
        <v>45406</v>
      </c>
      <c r="U130" t="str">
        <f t="shared" ref="U130:U193" si="12">status</f>
        <v>Unaudited</v>
      </c>
    </row>
    <row r="131" spans="1:21" x14ac:dyDescent="0.25">
      <c r="A131" t="s">
        <v>438</v>
      </c>
      <c r="B131" t="s">
        <v>1380</v>
      </c>
      <c r="C131" t="s">
        <v>1381</v>
      </c>
      <c r="D131" s="15">
        <v>1900</v>
      </c>
      <c r="E131" s="121">
        <v>1</v>
      </c>
      <c r="F131" t="s">
        <v>441</v>
      </c>
      <c r="G131" s="121">
        <v>274</v>
      </c>
      <c r="H131" t="s">
        <v>380</v>
      </c>
      <c r="I131" t="s">
        <v>489</v>
      </c>
      <c r="J131" t="s">
        <v>451</v>
      </c>
      <c r="K131" t="s">
        <v>436</v>
      </c>
      <c r="L131" s="755" t="s">
        <v>82</v>
      </c>
      <c r="M131" t="s">
        <v>100</v>
      </c>
      <c r="N131" s="680">
        <f t="shared" ca="1" si="9"/>
        <v>0</v>
      </c>
      <c r="O131" s="680">
        <f t="shared" ca="1" si="9"/>
        <v>0</v>
      </c>
      <c r="P131" s="680">
        <f t="shared" ca="1" si="9"/>
        <v>0</v>
      </c>
      <c r="Q131" s="680">
        <f t="shared" ca="1" si="9"/>
        <v>0</v>
      </c>
      <c r="R131" s="680">
        <f t="shared" ca="1" si="9"/>
        <v>0</v>
      </c>
      <c r="S131" t="str">
        <f t="shared" si="10"/>
        <v>ASR_CMS_19</v>
      </c>
      <c r="T131" s="957">
        <f t="shared" si="11"/>
        <v>45406</v>
      </c>
      <c r="U131" t="str">
        <f t="shared" si="12"/>
        <v>Unaudited</v>
      </c>
    </row>
    <row r="132" spans="1:21" x14ac:dyDescent="0.25">
      <c r="A132" t="s">
        <v>438</v>
      </c>
      <c r="B132" t="s">
        <v>1380</v>
      </c>
      <c r="C132" t="s">
        <v>1381</v>
      </c>
      <c r="D132" s="15">
        <v>1900</v>
      </c>
      <c r="E132" s="121">
        <v>1</v>
      </c>
      <c r="F132" t="s">
        <v>441</v>
      </c>
      <c r="G132" s="121">
        <v>274</v>
      </c>
      <c r="H132" t="s">
        <v>380</v>
      </c>
      <c r="I132" t="s">
        <v>489</v>
      </c>
      <c r="J132" t="s">
        <v>451</v>
      </c>
      <c r="K132" t="s">
        <v>436</v>
      </c>
      <c r="L132" s="755" t="s">
        <v>217</v>
      </c>
      <c r="M132" t="s">
        <v>101</v>
      </c>
      <c r="N132" s="680">
        <f t="shared" ca="1" si="9"/>
        <v>0</v>
      </c>
      <c r="O132" s="680">
        <f t="shared" ca="1" si="9"/>
        <v>0</v>
      </c>
      <c r="P132" s="680">
        <f t="shared" ca="1" si="9"/>
        <v>0</v>
      </c>
      <c r="Q132" s="680">
        <f t="shared" ca="1" si="9"/>
        <v>0</v>
      </c>
      <c r="R132" s="680">
        <f t="shared" ca="1" si="9"/>
        <v>0</v>
      </c>
      <c r="S132" t="str">
        <f t="shared" si="10"/>
        <v>ASR_CMS_19</v>
      </c>
      <c r="T132" s="957">
        <f t="shared" si="11"/>
        <v>45406</v>
      </c>
      <c r="U132" t="str">
        <f t="shared" si="12"/>
        <v>Unaudited</v>
      </c>
    </row>
    <row r="133" spans="1:21" x14ac:dyDescent="0.25">
      <c r="A133" t="s">
        <v>438</v>
      </c>
      <c r="B133" t="s">
        <v>1380</v>
      </c>
      <c r="C133" t="s">
        <v>1381</v>
      </c>
      <c r="D133" s="15">
        <v>1900</v>
      </c>
      <c r="E133" s="121">
        <v>1</v>
      </c>
      <c r="F133" t="s">
        <v>441</v>
      </c>
      <c r="G133" s="121">
        <v>274</v>
      </c>
      <c r="H133" t="s">
        <v>380</v>
      </c>
      <c r="I133" t="s">
        <v>489</v>
      </c>
      <c r="J133" t="s">
        <v>451</v>
      </c>
      <c r="K133" t="s">
        <v>436</v>
      </c>
      <c r="L133" s="755" t="s">
        <v>216</v>
      </c>
      <c r="M133" t="s">
        <v>28</v>
      </c>
      <c r="N133" s="680">
        <f t="shared" ca="1" si="9"/>
        <v>0</v>
      </c>
      <c r="O133" s="680">
        <f t="shared" ca="1" si="9"/>
        <v>0</v>
      </c>
      <c r="P133" s="680">
        <f t="shared" ca="1" si="9"/>
        <v>0</v>
      </c>
      <c r="Q133" s="680">
        <f t="shared" ca="1" si="9"/>
        <v>0</v>
      </c>
      <c r="R133" s="680">
        <f t="shared" ca="1" si="9"/>
        <v>0</v>
      </c>
      <c r="S133" t="str">
        <f t="shared" si="10"/>
        <v>ASR_CMS_19</v>
      </c>
      <c r="T133" s="957">
        <f t="shared" si="11"/>
        <v>45406</v>
      </c>
      <c r="U133" t="str">
        <f t="shared" si="12"/>
        <v>Unaudited</v>
      </c>
    </row>
    <row r="134" spans="1:21" x14ac:dyDescent="0.25">
      <c r="A134" t="s">
        <v>438</v>
      </c>
      <c r="B134" t="s">
        <v>1380</v>
      </c>
      <c r="C134" t="s">
        <v>1381</v>
      </c>
      <c r="D134" s="15">
        <v>1900</v>
      </c>
      <c r="E134" s="121">
        <v>1</v>
      </c>
      <c r="F134" t="s">
        <v>441</v>
      </c>
      <c r="G134" s="121">
        <v>274</v>
      </c>
      <c r="H134" t="s">
        <v>380</v>
      </c>
      <c r="I134" t="s">
        <v>489</v>
      </c>
      <c r="J134" t="s">
        <v>437</v>
      </c>
      <c r="K134" t="s">
        <v>437</v>
      </c>
      <c r="L134" s="755" t="s">
        <v>84</v>
      </c>
      <c r="M134" t="s">
        <v>328</v>
      </c>
      <c r="N134" s="680">
        <f t="shared" ca="1" si="9"/>
        <v>0</v>
      </c>
      <c r="O134" s="680">
        <f t="shared" ca="1" si="9"/>
        <v>0</v>
      </c>
      <c r="P134" s="680">
        <f t="shared" ca="1" si="9"/>
        <v>0</v>
      </c>
      <c r="Q134" s="680">
        <f t="shared" ca="1" si="9"/>
        <v>0</v>
      </c>
      <c r="R134" s="680">
        <f t="shared" ca="1" si="9"/>
        <v>0</v>
      </c>
      <c r="S134" t="str">
        <f t="shared" si="10"/>
        <v>ASR_CMS_19</v>
      </c>
      <c r="T134" s="957">
        <f t="shared" si="11"/>
        <v>45406</v>
      </c>
      <c r="U134" t="str">
        <f t="shared" si="12"/>
        <v>Unaudited</v>
      </c>
    </row>
    <row r="135" spans="1:21" x14ac:dyDescent="0.25">
      <c r="A135" t="s">
        <v>438</v>
      </c>
      <c r="B135" t="s">
        <v>1380</v>
      </c>
      <c r="C135" t="s">
        <v>1381</v>
      </c>
      <c r="D135" s="15">
        <v>1900</v>
      </c>
      <c r="E135" s="121">
        <v>1</v>
      </c>
      <c r="F135" t="s">
        <v>441</v>
      </c>
      <c r="G135" s="121">
        <v>274</v>
      </c>
      <c r="H135" t="s">
        <v>380</v>
      </c>
      <c r="I135" t="s">
        <v>489</v>
      </c>
      <c r="J135" t="s">
        <v>437</v>
      </c>
      <c r="K135" t="s">
        <v>437</v>
      </c>
      <c r="L135" s="755" t="s">
        <v>85</v>
      </c>
      <c r="M135" t="s">
        <v>326</v>
      </c>
      <c r="N135" s="680">
        <f t="shared" ca="1" si="9"/>
        <v>0</v>
      </c>
      <c r="O135" s="680">
        <f t="shared" ca="1" si="9"/>
        <v>0</v>
      </c>
      <c r="P135" s="680">
        <f t="shared" ca="1" si="9"/>
        <v>0</v>
      </c>
      <c r="Q135" s="680">
        <f t="shared" ca="1" si="9"/>
        <v>0</v>
      </c>
      <c r="R135" s="680">
        <f t="shared" ca="1" si="9"/>
        <v>0</v>
      </c>
      <c r="S135" t="str">
        <f t="shared" si="10"/>
        <v>ASR_CMS_19</v>
      </c>
      <c r="T135" s="957">
        <f t="shared" si="11"/>
        <v>45406</v>
      </c>
      <c r="U135" t="str">
        <f t="shared" si="12"/>
        <v>Unaudited</v>
      </c>
    </row>
    <row r="136" spans="1:21" x14ac:dyDescent="0.25">
      <c r="A136" t="s">
        <v>438</v>
      </c>
      <c r="B136" t="s">
        <v>1380</v>
      </c>
      <c r="C136" t="s">
        <v>1381</v>
      </c>
      <c r="D136" s="15">
        <v>1900</v>
      </c>
      <c r="E136" s="121">
        <v>1</v>
      </c>
      <c r="F136" t="s">
        <v>441</v>
      </c>
      <c r="G136" s="121">
        <v>274</v>
      </c>
      <c r="H136" t="s">
        <v>380</v>
      </c>
      <c r="I136" t="s">
        <v>489</v>
      </c>
      <c r="J136" t="s">
        <v>437</v>
      </c>
      <c r="K136" t="s">
        <v>437</v>
      </c>
      <c r="L136" s="755" t="s">
        <v>86</v>
      </c>
      <c r="M136" t="s">
        <v>495</v>
      </c>
      <c r="N136" s="680">
        <f t="shared" ca="1" si="9"/>
        <v>0</v>
      </c>
      <c r="O136" s="680">
        <f t="shared" ca="1" si="9"/>
        <v>0</v>
      </c>
      <c r="P136" s="680">
        <f t="shared" ca="1" si="9"/>
        <v>0</v>
      </c>
      <c r="Q136" s="680">
        <f t="shared" ca="1" si="9"/>
        <v>0</v>
      </c>
      <c r="R136" s="680">
        <f t="shared" ca="1" si="9"/>
        <v>0</v>
      </c>
      <c r="S136" t="str">
        <f t="shared" si="10"/>
        <v>ASR_CMS_19</v>
      </c>
      <c r="T136" s="957">
        <f t="shared" si="11"/>
        <v>45406</v>
      </c>
      <c r="U136" t="str">
        <f t="shared" si="12"/>
        <v>Unaudited</v>
      </c>
    </row>
    <row r="137" spans="1:21" x14ac:dyDescent="0.25">
      <c r="A137" t="s">
        <v>438</v>
      </c>
      <c r="B137" t="s">
        <v>1380</v>
      </c>
      <c r="C137" t="s">
        <v>1381</v>
      </c>
      <c r="D137" s="15">
        <v>1900</v>
      </c>
      <c r="E137" s="121">
        <v>1</v>
      </c>
      <c r="F137" t="s">
        <v>441</v>
      </c>
      <c r="G137" s="121">
        <v>274</v>
      </c>
      <c r="H137" t="s">
        <v>380</v>
      </c>
      <c r="I137" t="s">
        <v>489</v>
      </c>
      <c r="J137" t="s">
        <v>437</v>
      </c>
      <c r="K137" t="s">
        <v>437</v>
      </c>
      <c r="L137" s="755" t="s">
        <v>87</v>
      </c>
      <c r="M137" t="s">
        <v>496</v>
      </c>
      <c r="N137" s="680">
        <f t="shared" ca="1" si="9"/>
        <v>0</v>
      </c>
      <c r="O137" s="680">
        <f t="shared" ca="1" si="9"/>
        <v>0</v>
      </c>
      <c r="P137" s="680">
        <f t="shared" ca="1" si="9"/>
        <v>0</v>
      </c>
      <c r="Q137" s="680">
        <f t="shared" ca="1" si="9"/>
        <v>0</v>
      </c>
      <c r="R137" s="680">
        <f t="shared" ca="1" si="9"/>
        <v>0</v>
      </c>
      <c r="S137" t="str">
        <f t="shared" si="10"/>
        <v>ASR_CMS_19</v>
      </c>
      <c r="T137" s="957">
        <f t="shared" si="11"/>
        <v>45406</v>
      </c>
      <c r="U137" t="str">
        <f t="shared" si="12"/>
        <v>Unaudited</v>
      </c>
    </row>
    <row r="138" spans="1:21" x14ac:dyDescent="0.25">
      <c r="A138" t="s">
        <v>438</v>
      </c>
      <c r="B138" t="s">
        <v>1380</v>
      </c>
      <c r="C138" t="s">
        <v>1381</v>
      </c>
      <c r="D138" s="15">
        <v>1900</v>
      </c>
      <c r="E138" s="121">
        <v>1</v>
      </c>
      <c r="F138" t="s">
        <v>441</v>
      </c>
      <c r="G138" s="121">
        <v>274</v>
      </c>
      <c r="H138" t="s">
        <v>380</v>
      </c>
      <c r="I138" t="s">
        <v>489</v>
      </c>
      <c r="J138" t="s">
        <v>437</v>
      </c>
      <c r="K138" t="s">
        <v>437</v>
      </c>
      <c r="L138" s="755" t="s">
        <v>214</v>
      </c>
      <c r="M138" t="s">
        <v>497</v>
      </c>
      <c r="N138" s="680">
        <f t="shared" ca="1" si="9"/>
        <v>0</v>
      </c>
      <c r="O138" s="680">
        <f t="shared" ca="1" si="9"/>
        <v>0</v>
      </c>
      <c r="P138" s="680">
        <f t="shared" ca="1" si="9"/>
        <v>0</v>
      </c>
      <c r="Q138" s="680">
        <f t="shared" ca="1" si="9"/>
        <v>0</v>
      </c>
      <c r="R138" s="680">
        <f t="shared" ca="1" si="9"/>
        <v>0</v>
      </c>
      <c r="S138" t="str">
        <f t="shared" si="10"/>
        <v>ASR_CMS_19</v>
      </c>
      <c r="T138" s="957">
        <f t="shared" si="11"/>
        <v>45406</v>
      </c>
      <c r="U138" t="str">
        <f t="shared" si="12"/>
        <v>Unaudited</v>
      </c>
    </row>
    <row r="139" spans="1:21" x14ac:dyDescent="0.25">
      <c r="A139" t="s">
        <v>438</v>
      </c>
      <c r="B139" t="s">
        <v>1380</v>
      </c>
      <c r="C139" t="s">
        <v>1381</v>
      </c>
      <c r="D139" s="15">
        <v>1900</v>
      </c>
      <c r="E139" s="121">
        <v>1</v>
      </c>
      <c r="F139" t="s">
        <v>441</v>
      </c>
      <c r="G139" s="121">
        <v>274</v>
      </c>
      <c r="H139" t="s">
        <v>380</v>
      </c>
      <c r="I139" t="s">
        <v>490</v>
      </c>
      <c r="J139" t="s">
        <v>26</v>
      </c>
      <c r="K139" t="s">
        <v>26</v>
      </c>
      <c r="L139" s="755" t="s">
        <v>205</v>
      </c>
      <c r="M139" t="s">
        <v>26</v>
      </c>
      <c r="N139" s="680">
        <f t="shared" ca="1" si="9"/>
        <v>0</v>
      </c>
      <c r="O139" s="680">
        <f t="shared" ca="1" si="9"/>
        <v>0</v>
      </c>
      <c r="P139" s="680">
        <f t="shared" ca="1" si="9"/>
        <v>0</v>
      </c>
      <c r="Q139" s="680">
        <f t="shared" ca="1" si="9"/>
        <v>0</v>
      </c>
      <c r="R139" s="680">
        <f t="shared" ca="1" si="9"/>
        <v>0</v>
      </c>
      <c r="S139" t="str">
        <f t="shared" si="10"/>
        <v>ASR_CMS_19</v>
      </c>
      <c r="T139" s="957">
        <f t="shared" si="11"/>
        <v>45406</v>
      </c>
      <c r="U139" t="str">
        <f t="shared" si="12"/>
        <v>Unaudited</v>
      </c>
    </row>
    <row r="140" spans="1:21" x14ac:dyDescent="0.25">
      <c r="A140" t="s">
        <v>438</v>
      </c>
      <c r="B140" t="s">
        <v>1380</v>
      </c>
      <c r="C140" t="s">
        <v>1381</v>
      </c>
      <c r="D140" s="15">
        <v>1900</v>
      </c>
      <c r="E140" s="121">
        <v>1</v>
      </c>
      <c r="F140" t="s">
        <v>442</v>
      </c>
      <c r="G140" s="121">
        <v>366</v>
      </c>
      <c r="H140" t="s">
        <v>380</v>
      </c>
      <c r="I140" t="s">
        <v>433</v>
      </c>
      <c r="J140" t="s">
        <v>433</v>
      </c>
      <c r="K140" t="s">
        <v>433</v>
      </c>
      <c r="M140" t="s">
        <v>433</v>
      </c>
      <c r="N140" s="680">
        <f t="shared" ca="1" si="9"/>
        <v>0</v>
      </c>
      <c r="O140" s="680">
        <f t="shared" ca="1" si="9"/>
        <v>0</v>
      </c>
      <c r="P140" s="680">
        <f t="shared" ca="1" si="9"/>
        <v>0</v>
      </c>
      <c r="Q140" s="680">
        <f t="shared" ca="1" si="9"/>
        <v>0</v>
      </c>
      <c r="R140" s="680">
        <f t="shared" ca="1" si="9"/>
        <v>0</v>
      </c>
      <c r="S140" t="str">
        <f t="shared" si="10"/>
        <v>ASR_CMS_19</v>
      </c>
      <c r="T140" s="957">
        <f t="shared" si="11"/>
        <v>45406</v>
      </c>
      <c r="U140" t="str">
        <f t="shared" si="12"/>
        <v>Unaudited</v>
      </c>
    </row>
    <row r="141" spans="1:21" x14ac:dyDescent="0.25">
      <c r="A141" t="s">
        <v>438</v>
      </c>
      <c r="B141" t="s">
        <v>1380</v>
      </c>
      <c r="C141" t="s">
        <v>1381</v>
      </c>
      <c r="D141" s="15">
        <v>1900</v>
      </c>
      <c r="E141" s="121">
        <v>1</v>
      </c>
      <c r="F141" t="s">
        <v>442</v>
      </c>
      <c r="G141" s="121">
        <v>366</v>
      </c>
      <c r="H141" t="s">
        <v>380</v>
      </c>
      <c r="I141" t="s">
        <v>488</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ASR_CMS_19</v>
      </c>
      <c r="T141" s="957">
        <f t="shared" si="11"/>
        <v>45406</v>
      </c>
      <c r="U141" t="str">
        <f t="shared" si="12"/>
        <v>Unaudited</v>
      </c>
    </row>
    <row r="142" spans="1:21" x14ac:dyDescent="0.25">
      <c r="A142" t="s">
        <v>438</v>
      </c>
      <c r="B142" t="s">
        <v>1380</v>
      </c>
      <c r="C142" t="s">
        <v>1381</v>
      </c>
      <c r="D142" s="15">
        <v>1900</v>
      </c>
      <c r="E142" s="121">
        <v>1</v>
      </c>
      <c r="F142" t="s">
        <v>442</v>
      </c>
      <c r="G142" s="121">
        <v>366</v>
      </c>
      <c r="H142" t="s">
        <v>380</v>
      </c>
      <c r="I142" t="s">
        <v>488</v>
      </c>
      <c r="J142" t="s">
        <v>12</v>
      </c>
      <c r="K142" t="s">
        <v>223</v>
      </c>
      <c r="L142" s="755">
        <v>1.2</v>
      </c>
      <c r="M142" t="s">
        <v>223</v>
      </c>
      <c r="N142" s="680">
        <f t="shared" ca="1" si="9"/>
        <v>0</v>
      </c>
      <c r="O142" s="680">
        <f t="shared" ca="1" si="9"/>
        <v>0</v>
      </c>
      <c r="P142" s="680">
        <f t="shared" ca="1" si="9"/>
        <v>0</v>
      </c>
      <c r="Q142" s="680">
        <f t="shared" ca="1" si="9"/>
        <v>0</v>
      </c>
      <c r="R142" s="680">
        <f t="shared" ca="1" si="9"/>
        <v>0</v>
      </c>
      <c r="S142" t="str">
        <f t="shared" si="10"/>
        <v>ASR_CMS_19</v>
      </c>
      <c r="T142" s="957">
        <f t="shared" si="11"/>
        <v>45406</v>
      </c>
      <c r="U142" t="str">
        <f t="shared" si="12"/>
        <v>Unaudited</v>
      </c>
    </row>
    <row r="143" spans="1:21" x14ac:dyDescent="0.25">
      <c r="A143" t="s">
        <v>438</v>
      </c>
      <c r="B143" t="s">
        <v>1380</v>
      </c>
      <c r="C143" t="s">
        <v>1381</v>
      </c>
      <c r="D143" s="15">
        <v>1900</v>
      </c>
      <c r="E143" s="121">
        <v>1</v>
      </c>
      <c r="F143" t="s">
        <v>442</v>
      </c>
      <c r="G143" s="121">
        <v>366</v>
      </c>
      <c r="H143" t="s">
        <v>380</v>
      </c>
      <c r="I143" t="s">
        <v>488</v>
      </c>
      <c r="J143" t="s">
        <v>12</v>
      </c>
      <c r="K143" t="s">
        <v>1318</v>
      </c>
      <c r="L143" s="755" t="s">
        <v>1314</v>
      </c>
      <c r="M143" t="s">
        <v>1318</v>
      </c>
      <c r="N143" s="680">
        <f t="shared" ca="1" si="9"/>
        <v>0</v>
      </c>
      <c r="O143" s="680">
        <f t="shared" ca="1" si="9"/>
        <v>0</v>
      </c>
      <c r="P143" s="680">
        <f t="shared" ca="1" si="9"/>
        <v>0</v>
      </c>
      <c r="Q143" s="680">
        <f t="shared" ca="1" si="9"/>
        <v>0</v>
      </c>
      <c r="R143" s="680">
        <f t="shared" ca="1" si="9"/>
        <v>0</v>
      </c>
      <c r="S143" t="str">
        <f t="shared" si="10"/>
        <v>ASR_CMS_19</v>
      </c>
      <c r="T143" s="957">
        <f t="shared" si="11"/>
        <v>45406</v>
      </c>
      <c r="U143" t="str">
        <f t="shared" si="12"/>
        <v>Unaudited</v>
      </c>
    </row>
    <row r="144" spans="1:21" x14ac:dyDescent="0.25">
      <c r="A144" t="s">
        <v>438</v>
      </c>
      <c r="B144" t="s">
        <v>1380</v>
      </c>
      <c r="C144" t="s">
        <v>1381</v>
      </c>
      <c r="D144" s="15">
        <v>1900</v>
      </c>
      <c r="E144" s="121">
        <v>1</v>
      </c>
      <c r="F144" t="s">
        <v>442</v>
      </c>
      <c r="G144" s="121">
        <v>366</v>
      </c>
      <c r="H144" t="s">
        <v>380</v>
      </c>
      <c r="I144" t="s">
        <v>488</v>
      </c>
      <c r="J144" t="s">
        <v>12</v>
      </c>
      <c r="K144" t="s">
        <v>1320</v>
      </c>
      <c r="L144" s="755" t="s">
        <v>1319</v>
      </c>
      <c r="M144" t="s">
        <v>1320</v>
      </c>
      <c r="N144" s="680">
        <f t="shared" ca="1" si="9"/>
        <v>0</v>
      </c>
      <c r="O144" s="680">
        <f t="shared" ca="1" si="9"/>
        <v>0</v>
      </c>
      <c r="P144" s="680">
        <f t="shared" ca="1" si="9"/>
        <v>0</v>
      </c>
      <c r="Q144" s="680">
        <f t="shared" ca="1" si="9"/>
        <v>0</v>
      </c>
      <c r="R144" s="680">
        <f t="shared" ca="1" si="9"/>
        <v>0</v>
      </c>
      <c r="S144" t="str">
        <f t="shared" si="10"/>
        <v>ASR_CMS_19</v>
      </c>
      <c r="T144" s="957">
        <f t="shared" si="11"/>
        <v>45406</v>
      </c>
      <c r="U144" t="str">
        <f t="shared" si="12"/>
        <v>Unaudited</v>
      </c>
    </row>
    <row r="145" spans="1:21" x14ac:dyDescent="0.25">
      <c r="A145" t="s">
        <v>438</v>
      </c>
      <c r="B145" t="s">
        <v>1380</v>
      </c>
      <c r="C145" t="s">
        <v>1381</v>
      </c>
      <c r="D145" s="15">
        <v>1900</v>
      </c>
      <c r="E145" s="121">
        <v>1</v>
      </c>
      <c r="F145" t="s">
        <v>442</v>
      </c>
      <c r="G145" s="121">
        <v>366</v>
      </c>
      <c r="H145" t="s">
        <v>380</v>
      </c>
      <c r="I145" t="s">
        <v>488</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ASR_CMS_19</v>
      </c>
      <c r="T145" s="957">
        <f t="shared" si="11"/>
        <v>45406</v>
      </c>
      <c r="U145" t="str">
        <f t="shared" si="12"/>
        <v>Unaudited</v>
      </c>
    </row>
    <row r="146" spans="1:21" x14ac:dyDescent="0.25">
      <c r="A146" t="s">
        <v>438</v>
      </c>
      <c r="B146" t="s">
        <v>1380</v>
      </c>
      <c r="C146" t="s">
        <v>1381</v>
      </c>
      <c r="D146" s="15">
        <v>1900</v>
      </c>
      <c r="E146" s="121">
        <v>1</v>
      </c>
      <c r="F146" t="s">
        <v>442</v>
      </c>
      <c r="G146" s="121">
        <v>366</v>
      </c>
      <c r="H146" t="s">
        <v>380</v>
      </c>
      <c r="I146" t="s">
        <v>489</v>
      </c>
      <c r="J146" t="s">
        <v>434</v>
      </c>
      <c r="K146" t="s">
        <v>791</v>
      </c>
      <c r="L146" s="755">
        <v>2.1</v>
      </c>
      <c r="M146" t="s">
        <v>726</v>
      </c>
      <c r="N146" s="680">
        <f t="shared" ca="1" si="9"/>
        <v>0</v>
      </c>
      <c r="O146" s="680">
        <f t="shared" ca="1" si="9"/>
        <v>0</v>
      </c>
      <c r="P146" s="680">
        <f t="shared" ca="1" si="9"/>
        <v>0</v>
      </c>
      <c r="Q146" s="680">
        <f t="shared" ca="1" si="9"/>
        <v>0</v>
      </c>
      <c r="R146" s="680">
        <f t="shared" ca="1" si="9"/>
        <v>0</v>
      </c>
      <c r="S146" t="str">
        <f t="shared" si="10"/>
        <v>ASR_CMS_19</v>
      </c>
      <c r="T146" s="957">
        <f t="shared" si="11"/>
        <v>45406</v>
      </c>
      <c r="U146" t="str">
        <f t="shared" si="12"/>
        <v>Unaudited</v>
      </c>
    </row>
    <row r="147" spans="1:21" x14ac:dyDescent="0.25">
      <c r="A147" t="s">
        <v>438</v>
      </c>
      <c r="B147" t="s">
        <v>1380</v>
      </c>
      <c r="C147" t="s">
        <v>1381</v>
      </c>
      <c r="D147" s="15">
        <v>1900</v>
      </c>
      <c r="E147" s="121">
        <v>1</v>
      </c>
      <c r="F147" t="s">
        <v>442</v>
      </c>
      <c r="G147" s="121">
        <v>366</v>
      </c>
      <c r="H147" t="s">
        <v>380</v>
      </c>
      <c r="I147" t="s">
        <v>489</v>
      </c>
      <c r="J147" t="s">
        <v>434</v>
      </c>
      <c r="K147" t="s">
        <v>791</v>
      </c>
      <c r="L147" s="755">
        <v>2.2000000000000002</v>
      </c>
      <c r="M147" t="s">
        <v>727</v>
      </c>
      <c r="N147" s="680">
        <f t="shared" ca="1" si="9"/>
        <v>0</v>
      </c>
      <c r="O147" s="680">
        <f t="shared" ca="1" si="9"/>
        <v>0</v>
      </c>
      <c r="P147" s="680">
        <f t="shared" ca="1" si="9"/>
        <v>0</v>
      </c>
      <c r="Q147" s="680">
        <f t="shared" ca="1" si="9"/>
        <v>0</v>
      </c>
      <c r="R147" s="680">
        <f t="shared" ca="1" si="9"/>
        <v>0</v>
      </c>
      <c r="S147" t="str">
        <f t="shared" si="10"/>
        <v>ASR_CMS_19</v>
      </c>
      <c r="T147" s="957">
        <f t="shared" si="11"/>
        <v>45406</v>
      </c>
      <c r="U147" t="str">
        <f t="shared" si="12"/>
        <v>Unaudited</v>
      </c>
    </row>
    <row r="148" spans="1:21" x14ac:dyDescent="0.25">
      <c r="A148" t="s">
        <v>438</v>
      </c>
      <c r="B148" t="s">
        <v>1380</v>
      </c>
      <c r="C148" t="s">
        <v>1381</v>
      </c>
      <c r="D148" s="15">
        <v>1900</v>
      </c>
      <c r="E148" s="121">
        <v>1</v>
      </c>
      <c r="F148" t="s">
        <v>442</v>
      </c>
      <c r="G148" s="121">
        <v>366</v>
      </c>
      <c r="H148" t="s">
        <v>380</v>
      </c>
      <c r="I148" t="s">
        <v>489</v>
      </c>
      <c r="J148" t="s">
        <v>434</v>
      </c>
      <c r="K148" t="s">
        <v>791</v>
      </c>
      <c r="L148" s="755">
        <v>2.2999999999999998</v>
      </c>
      <c r="M148" t="s">
        <v>728</v>
      </c>
      <c r="N148" s="680">
        <f t="shared" ca="1" si="9"/>
        <v>0</v>
      </c>
      <c r="O148" s="680">
        <f t="shared" ca="1" si="9"/>
        <v>0</v>
      </c>
      <c r="P148" s="680">
        <f t="shared" ca="1" si="9"/>
        <v>0</v>
      </c>
      <c r="Q148" s="680">
        <f t="shared" ca="1" si="9"/>
        <v>0</v>
      </c>
      <c r="R148" s="680">
        <f t="shared" ca="1" si="9"/>
        <v>0</v>
      </c>
      <c r="S148" t="str">
        <f t="shared" si="10"/>
        <v>ASR_CMS_19</v>
      </c>
      <c r="T148" s="957">
        <f t="shared" si="11"/>
        <v>45406</v>
      </c>
      <c r="U148" t="str">
        <f t="shared" si="12"/>
        <v>Unaudited</v>
      </c>
    </row>
    <row r="149" spans="1:21" x14ac:dyDescent="0.25">
      <c r="A149" t="s">
        <v>438</v>
      </c>
      <c r="B149" t="s">
        <v>1380</v>
      </c>
      <c r="C149" t="s">
        <v>1381</v>
      </c>
      <c r="D149" s="15">
        <v>1900</v>
      </c>
      <c r="E149" s="121">
        <v>1</v>
      </c>
      <c r="F149" t="s">
        <v>442</v>
      </c>
      <c r="G149" s="121">
        <v>366</v>
      </c>
      <c r="H149" t="s">
        <v>380</v>
      </c>
      <c r="I149" t="s">
        <v>489</v>
      </c>
      <c r="J149" t="s">
        <v>434</v>
      </c>
      <c r="K149" t="s">
        <v>791</v>
      </c>
      <c r="L149" s="755">
        <v>2.4</v>
      </c>
      <c r="M149" t="s">
        <v>729</v>
      </c>
      <c r="N149" s="680">
        <f t="shared" ca="1" si="9"/>
        <v>0</v>
      </c>
      <c r="O149" s="680">
        <f t="shared" ca="1" si="9"/>
        <v>0</v>
      </c>
      <c r="P149" s="680">
        <f t="shared" ca="1" si="9"/>
        <v>0</v>
      </c>
      <c r="Q149" s="680">
        <f t="shared" ca="1" si="9"/>
        <v>0</v>
      </c>
      <c r="R149" s="680">
        <f t="shared" ca="1" si="9"/>
        <v>0</v>
      </c>
      <c r="S149" t="str">
        <f t="shared" si="10"/>
        <v>ASR_CMS_19</v>
      </c>
      <c r="T149" s="957">
        <f t="shared" si="11"/>
        <v>45406</v>
      </c>
      <c r="U149" t="str">
        <f t="shared" si="12"/>
        <v>Unaudited</v>
      </c>
    </row>
    <row r="150" spans="1:21" x14ac:dyDescent="0.25">
      <c r="A150" t="s">
        <v>438</v>
      </c>
      <c r="B150" t="s">
        <v>1380</v>
      </c>
      <c r="C150" t="s">
        <v>1381</v>
      </c>
      <c r="D150" s="15">
        <v>1900</v>
      </c>
      <c r="E150" s="121">
        <v>1</v>
      </c>
      <c r="F150" t="s">
        <v>442</v>
      </c>
      <c r="G150" s="121">
        <v>366</v>
      </c>
      <c r="H150" t="s">
        <v>380</v>
      </c>
      <c r="I150" t="s">
        <v>489</v>
      </c>
      <c r="J150" t="s">
        <v>434</v>
      </c>
      <c r="K150" t="s">
        <v>791</v>
      </c>
      <c r="L150" s="755">
        <v>2.5</v>
      </c>
      <c r="M150" t="s">
        <v>771</v>
      </c>
      <c r="N150" s="680">
        <f t="shared" ca="1" si="9"/>
        <v>0</v>
      </c>
      <c r="O150" s="680">
        <f t="shared" ca="1" si="9"/>
        <v>0</v>
      </c>
      <c r="P150" s="680">
        <f t="shared" ca="1" si="9"/>
        <v>0</v>
      </c>
      <c r="Q150" s="680">
        <f t="shared" ca="1" si="9"/>
        <v>0</v>
      </c>
      <c r="R150" s="680">
        <f t="shared" ca="1" si="9"/>
        <v>0</v>
      </c>
      <c r="S150" t="str">
        <f t="shared" si="10"/>
        <v>ASR_CMS_19</v>
      </c>
      <c r="T150" s="957">
        <f t="shared" si="11"/>
        <v>45406</v>
      </c>
      <c r="U150" t="str">
        <f t="shared" si="12"/>
        <v>Unaudited</v>
      </c>
    </row>
    <row r="151" spans="1:21" x14ac:dyDescent="0.25">
      <c r="A151" t="s">
        <v>438</v>
      </c>
      <c r="B151" t="s">
        <v>1380</v>
      </c>
      <c r="C151" t="s">
        <v>1381</v>
      </c>
      <c r="D151" s="15">
        <v>1900</v>
      </c>
      <c r="E151" s="121">
        <v>1</v>
      </c>
      <c r="F151" t="s">
        <v>442</v>
      </c>
      <c r="G151" s="121">
        <v>366</v>
      </c>
      <c r="H151" t="s">
        <v>380</v>
      </c>
      <c r="I151" t="s">
        <v>489</v>
      </c>
      <c r="J151" t="s">
        <v>434</v>
      </c>
      <c r="K151" t="s">
        <v>791</v>
      </c>
      <c r="L151" s="755">
        <v>2.6</v>
      </c>
      <c r="M151" t="s">
        <v>187</v>
      </c>
      <c r="N151" s="680">
        <f t="shared" ca="1" si="9"/>
        <v>0</v>
      </c>
      <c r="O151" s="680">
        <f t="shared" ca="1" si="9"/>
        <v>0</v>
      </c>
      <c r="P151" s="680">
        <f t="shared" ca="1" si="9"/>
        <v>0</v>
      </c>
      <c r="Q151" s="680">
        <f t="shared" ca="1" si="9"/>
        <v>0</v>
      </c>
      <c r="R151" s="680">
        <f t="shared" ca="1" si="9"/>
        <v>0</v>
      </c>
      <c r="S151" t="str">
        <f t="shared" si="10"/>
        <v>ASR_CMS_19</v>
      </c>
      <c r="T151" s="957">
        <f t="shared" si="11"/>
        <v>45406</v>
      </c>
      <c r="U151" t="str">
        <f t="shared" si="12"/>
        <v>Unaudited</v>
      </c>
    </row>
    <row r="152" spans="1:21" x14ac:dyDescent="0.25">
      <c r="A152" t="s">
        <v>438</v>
      </c>
      <c r="B152" t="s">
        <v>1380</v>
      </c>
      <c r="C152" t="s">
        <v>1381</v>
      </c>
      <c r="D152" s="15">
        <v>1900</v>
      </c>
      <c r="E152" s="121">
        <v>1</v>
      </c>
      <c r="F152" t="s">
        <v>442</v>
      </c>
      <c r="G152" s="121">
        <v>366</v>
      </c>
      <c r="H152" t="s">
        <v>380</v>
      </c>
      <c r="I152" t="s">
        <v>489</v>
      </c>
      <c r="J152" t="s">
        <v>434</v>
      </c>
      <c r="K152" t="s">
        <v>791</v>
      </c>
      <c r="L152" s="755">
        <v>2.7</v>
      </c>
      <c r="M152" t="s">
        <v>792</v>
      </c>
      <c r="N152" s="680">
        <f t="shared" ca="1" si="9"/>
        <v>0</v>
      </c>
      <c r="O152" s="680">
        <f t="shared" ca="1" si="9"/>
        <v>0</v>
      </c>
      <c r="P152" s="680">
        <f t="shared" ca="1" si="9"/>
        <v>0</v>
      </c>
      <c r="Q152" s="680">
        <f t="shared" ca="1" si="9"/>
        <v>0</v>
      </c>
      <c r="R152" s="680">
        <f t="shared" ca="1" si="9"/>
        <v>0</v>
      </c>
      <c r="S152" t="str">
        <f t="shared" si="10"/>
        <v>ASR_CMS_19</v>
      </c>
      <c r="T152" s="957">
        <f t="shared" si="11"/>
        <v>45406</v>
      </c>
      <c r="U152" t="str">
        <f t="shared" si="12"/>
        <v>Unaudited</v>
      </c>
    </row>
    <row r="153" spans="1:21" x14ac:dyDescent="0.25">
      <c r="A153" t="s">
        <v>438</v>
      </c>
      <c r="B153" t="s">
        <v>1380</v>
      </c>
      <c r="C153" t="s">
        <v>1381</v>
      </c>
      <c r="D153" s="15">
        <v>1900</v>
      </c>
      <c r="E153" s="121">
        <v>1</v>
      </c>
      <c r="F153" t="s">
        <v>442</v>
      </c>
      <c r="G153" s="121">
        <v>366</v>
      </c>
      <c r="H153" t="s">
        <v>380</v>
      </c>
      <c r="I153" t="s">
        <v>489</v>
      </c>
      <c r="J153" t="s">
        <v>434</v>
      </c>
      <c r="K153" t="s">
        <v>791</v>
      </c>
      <c r="L153" s="755">
        <v>2.8</v>
      </c>
      <c r="M153" t="s">
        <v>793</v>
      </c>
      <c r="N153" s="680">
        <f t="shared" ca="1" si="9"/>
        <v>0</v>
      </c>
      <c r="O153" s="680">
        <f t="shared" ca="1" si="9"/>
        <v>0</v>
      </c>
      <c r="P153" s="680">
        <f t="shared" ca="1" si="9"/>
        <v>0</v>
      </c>
      <c r="Q153" s="680">
        <f t="shared" ca="1" si="9"/>
        <v>0</v>
      </c>
      <c r="R153" s="680">
        <f t="shared" ca="1" si="9"/>
        <v>0</v>
      </c>
      <c r="S153" t="str">
        <f t="shared" si="10"/>
        <v>ASR_CMS_19</v>
      </c>
      <c r="T153" s="957">
        <f t="shared" si="11"/>
        <v>45406</v>
      </c>
      <c r="U153" t="str">
        <f t="shared" si="12"/>
        <v>Unaudited</v>
      </c>
    </row>
    <row r="154" spans="1:21" x14ac:dyDescent="0.25">
      <c r="A154" t="s">
        <v>438</v>
      </c>
      <c r="B154" t="s">
        <v>1380</v>
      </c>
      <c r="C154" t="s">
        <v>1381</v>
      </c>
      <c r="D154" s="15">
        <v>1900</v>
      </c>
      <c r="E154" s="121">
        <v>1</v>
      </c>
      <c r="F154" t="s">
        <v>442</v>
      </c>
      <c r="G154" s="121">
        <v>366</v>
      </c>
      <c r="H154" t="s">
        <v>380</v>
      </c>
      <c r="I154" t="s">
        <v>489</v>
      </c>
      <c r="J154" t="s">
        <v>434</v>
      </c>
      <c r="K154" t="s">
        <v>791</v>
      </c>
      <c r="L154" s="755">
        <v>2.9</v>
      </c>
      <c r="M154" t="s">
        <v>774</v>
      </c>
      <c r="N154" s="680">
        <f t="shared" ca="1" si="9"/>
        <v>0</v>
      </c>
      <c r="O154" s="680">
        <f t="shared" ca="1" si="9"/>
        <v>0</v>
      </c>
      <c r="P154" s="680">
        <f t="shared" ca="1" si="9"/>
        <v>0</v>
      </c>
      <c r="Q154" s="680">
        <f t="shared" ca="1" si="9"/>
        <v>0</v>
      </c>
      <c r="R154" s="680">
        <f t="shared" ca="1" si="9"/>
        <v>0</v>
      </c>
      <c r="S154" t="str">
        <f t="shared" si="10"/>
        <v>ASR_CMS_19</v>
      </c>
      <c r="T154" s="957">
        <f t="shared" si="11"/>
        <v>45406</v>
      </c>
      <c r="U154" t="str">
        <f t="shared" si="12"/>
        <v>Unaudited</v>
      </c>
    </row>
    <row r="155" spans="1:21" x14ac:dyDescent="0.25">
      <c r="A155" t="s">
        <v>438</v>
      </c>
      <c r="B155" t="s">
        <v>1380</v>
      </c>
      <c r="C155" t="s">
        <v>1381</v>
      </c>
      <c r="D155" s="15">
        <v>1900</v>
      </c>
      <c r="E155" s="121">
        <v>1</v>
      </c>
      <c r="F155" t="s">
        <v>442</v>
      </c>
      <c r="G155" s="121">
        <v>366</v>
      </c>
      <c r="H155" t="s">
        <v>380</v>
      </c>
      <c r="I155" t="s">
        <v>489</v>
      </c>
      <c r="J155" t="s">
        <v>434</v>
      </c>
      <c r="K155" t="s">
        <v>224</v>
      </c>
      <c r="L155" s="755">
        <v>2.11</v>
      </c>
      <c r="M155" t="s">
        <v>229</v>
      </c>
      <c r="N155" s="680">
        <f t="shared" ca="1" si="9"/>
        <v>0</v>
      </c>
      <c r="O155" s="680">
        <f t="shared" ca="1" si="9"/>
        <v>0</v>
      </c>
      <c r="P155" s="680">
        <f t="shared" ca="1" si="9"/>
        <v>0</v>
      </c>
      <c r="Q155" s="680">
        <f t="shared" ca="1" si="9"/>
        <v>0</v>
      </c>
      <c r="R155" s="680">
        <f t="shared" ca="1" si="9"/>
        <v>0</v>
      </c>
      <c r="S155" t="str">
        <f t="shared" si="10"/>
        <v>ASR_CMS_19</v>
      </c>
      <c r="T155" s="957">
        <f t="shared" si="11"/>
        <v>45406</v>
      </c>
      <c r="U155" t="str">
        <f t="shared" si="12"/>
        <v>Unaudited</v>
      </c>
    </row>
    <row r="156" spans="1:21" x14ac:dyDescent="0.25">
      <c r="A156" t="s">
        <v>438</v>
      </c>
      <c r="B156" t="s">
        <v>1380</v>
      </c>
      <c r="C156" t="s">
        <v>1381</v>
      </c>
      <c r="D156" s="15">
        <v>1900</v>
      </c>
      <c r="E156" s="121">
        <v>1</v>
      </c>
      <c r="F156" t="s">
        <v>442</v>
      </c>
      <c r="G156" s="121">
        <v>366</v>
      </c>
      <c r="H156" t="s">
        <v>380</v>
      </c>
      <c r="I156" t="s">
        <v>489</v>
      </c>
      <c r="J156" t="s">
        <v>434</v>
      </c>
      <c r="K156" t="s">
        <v>224</v>
      </c>
      <c r="L156" s="755">
        <v>2.12</v>
      </c>
      <c r="M156" t="s">
        <v>555</v>
      </c>
      <c r="N156" s="680">
        <f t="shared" ca="1" si="9"/>
        <v>0</v>
      </c>
      <c r="O156" s="680">
        <f t="shared" ca="1" si="9"/>
        <v>0</v>
      </c>
      <c r="P156" s="680">
        <f t="shared" ca="1" si="9"/>
        <v>0</v>
      </c>
      <c r="Q156" s="680">
        <f t="shared" ca="1" si="9"/>
        <v>0</v>
      </c>
      <c r="R156" s="680">
        <f t="shared" ca="1" si="9"/>
        <v>0</v>
      </c>
      <c r="S156" t="str">
        <f t="shared" si="10"/>
        <v>ASR_CMS_19</v>
      </c>
      <c r="T156" s="957">
        <f t="shared" si="11"/>
        <v>45406</v>
      </c>
      <c r="U156" t="str">
        <f t="shared" si="12"/>
        <v>Unaudited</v>
      </c>
    </row>
    <row r="157" spans="1:21" x14ac:dyDescent="0.25">
      <c r="A157" t="s">
        <v>438</v>
      </c>
      <c r="B157" t="s">
        <v>1380</v>
      </c>
      <c r="C157" t="s">
        <v>1381</v>
      </c>
      <c r="D157" s="15">
        <v>1900</v>
      </c>
      <c r="E157" s="121">
        <v>1</v>
      </c>
      <c r="F157" t="s">
        <v>442</v>
      </c>
      <c r="G157" s="121">
        <v>366</v>
      </c>
      <c r="H157" t="s">
        <v>380</v>
      </c>
      <c r="I157" t="s">
        <v>489</v>
      </c>
      <c r="J157" t="s">
        <v>434</v>
      </c>
      <c r="K157" t="s">
        <v>224</v>
      </c>
      <c r="L157" s="755">
        <v>2.13</v>
      </c>
      <c r="M157" t="s">
        <v>230</v>
      </c>
      <c r="N157" s="680">
        <f t="shared" ca="1" si="9"/>
        <v>0</v>
      </c>
      <c r="O157" s="680">
        <f t="shared" ca="1" si="9"/>
        <v>0</v>
      </c>
      <c r="P157" s="680">
        <f t="shared" ca="1" si="9"/>
        <v>0</v>
      </c>
      <c r="Q157" s="680">
        <f t="shared" ca="1" si="9"/>
        <v>0</v>
      </c>
      <c r="R157" s="680">
        <f t="shared" ca="1" si="9"/>
        <v>0</v>
      </c>
      <c r="S157" t="str">
        <f t="shared" si="10"/>
        <v>ASR_CMS_19</v>
      </c>
      <c r="T157" s="957">
        <f t="shared" si="11"/>
        <v>45406</v>
      </c>
      <c r="U157" t="str">
        <f t="shared" si="12"/>
        <v>Unaudited</v>
      </c>
    </row>
    <row r="158" spans="1:21" x14ac:dyDescent="0.25">
      <c r="A158" t="s">
        <v>438</v>
      </c>
      <c r="B158" t="s">
        <v>1380</v>
      </c>
      <c r="C158" t="s">
        <v>1381</v>
      </c>
      <c r="D158" s="15">
        <v>1900</v>
      </c>
      <c r="E158" s="121">
        <v>1</v>
      </c>
      <c r="F158" t="s">
        <v>442</v>
      </c>
      <c r="G158" s="121">
        <v>366</v>
      </c>
      <c r="H158" t="s">
        <v>380</v>
      </c>
      <c r="I158" t="s">
        <v>489</v>
      </c>
      <c r="J158" t="s">
        <v>434</v>
      </c>
      <c r="K158" t="s">
        <v>224</v>
      </c>
      <c r="L158" s="755">
        <v>2.14</v>
      </c>
      <c r="M158" t="s">
        <v>559</v>
      </c>
      <c r="N158" s="680">
        <f t="shared" ca="1" si="9"/>
        <v>0</v>
      </c>
      <c r="O158" s="680">
        <f t="shared" ca="1" si="9"/>
        <v>0</v>
      </c>
      <c r="P158" s="680">
        <f t="shared" ca="1" si="9"/>
        <v>0</v>
      </c>
      <c r="Q158" s="680">
        <f t="shared" ca="1" si="9"/>
        <v>0</v>
      </c>
      <c r="R158" s="680">
        <f t="shared" ca="1" si="9"/>
        <v>0</v>
      </c>
      <c r="S158" t="str">
        <f t="shared" si="10"/>
        <v>ASR_CMS_19</v>
      </c>
      <c r="T158" s="957">
        <f t="shared" si="11"/>
        <v>45406</v>
      </c>
      <c r="U158" t="str">
        <f t="shared" si="12"/>
        <v>Unaudited</v>
      </c>
    </row>
    <row r="159" spans="1:21" x14ac:dyDescent="0.25">
      <c r="A159" t="s">
        <v>438</v>
      </c>
      <c r="B159" t="s">
        <v>1380</v>
      </c>
      <c r="C159" t="s">
        <v>1381</v>
      </c>
      <c r="D159" s="15">
        <v>1900</v>
      </c>
      <c r="E159" s="121">
        <v>1</v>
      </c>
      <c r="F159" t="s">
        <v>442</v>
      </c>
      <c r="G159" s="121">
        <v>366</v>
      </c>
      <c r="H159" t="s">
        <v>380</v>
      </c>
      <c r="I159" t="s">
        <v>489</v>
      </c>
      <c r="J159" t="s">
        <v>434</v>
      </c>
      <c r="K159" t="s">
        <v>224</v>
      </c>
      <c r="L159" s="755">
        <v>2.15</v>
      </c>
      <c r="M159" t="s">
        <v>20</v>
      </c>
      <c r="N159" s="680">
        <f t="shared" ca="1" si="9"/>
        <v>0</v>
      </c>
      <c r="O159" s="680">
        <f t="shared" ca="1" si="9"/>
        <v>0</v>
      </c>
      <c r="P159" s="680">
        <f t="shared" ca="1" si="9"/>
        <v>0</v>
      </c>
      <c r="Q159" s="680">
        <f t="shared" ca="1" si="9"/>
        <v>0</v>
      </c>
      <c r="R159" s="680">
        <f t="shared" ca="1" si="9"/>
        <v>0</v>
      </c>
      <c r="S159" t="str">
        <f t="shared" si="10"/>
        <v>ASR_CMS_19</v>
      </c>
      <c r="T159" s="957">
        <f t="shared" si="11"/>
        <v>45406</v>
      </c>
      <c r="U159" t="str">
        <f t="shared" si="12"/>
        <v>Unaudited</v>
      </c>
    </row>
    <row r="160" spans="1:21" x14ac:dyDescent="0.25">
      <c r="A160" t="s">
        <v>438</v>
      </c>
      <c r="B160" t="s">
        <v>1380</v>
      </c>
      <c r="C160" t="s">
        <v>1381</v>
      </c>
      <c r="D160" s="15">
        <v>1900</v>
      </c>
      <c r="E160" s="121">
        <v>1</v>
      </c>
      <c r="F160" t="s">
        <v>442</v>
      </c>
      <c r="G160" s="121">
        <v>366</v>
      </c>
      <c r="H160" t="s">
        <v>380</v>
      </c>
      <c r="I160" t="s">
        <v>489</v>
      </c>
      <c r="J160" t="s">
        <v>434</v>
      </c>
      <c r="K160" t="s">
        <v>224</v>
      </c>
      <c r="L160" s="755">
        <v>2.16</v>
      </c>
      <c r="M160" t="s">
        <v>794</v>
      </c>
      <c r="N160" s="680">
        <f t="shared" ca="1" si="9"/>
        <v>0</v>
      </c>
      <c r="O160" s="680">
        <f t="shared" ca="1" si="9"/>
        <v>0</v>
      </c>
      <c r="P160" s="680">
        <f t="shared" ca="1" si="9"/>
        <v>0</v>
      </c>
      <c r="Q160" s="680">
        <f t="shared" ca="1" si="9"/>
        <v>0</v>
      </c>
      <c r="R160" s="680">
        <f t="shared" ca="1" si="9"/>
        <v>0</v>
      </c>
      <c r="S160" t="str">
        <f t="shared" si="10"/>
        <v>ASR_CMS_19</v>
      </c>
      <c r="T160" s="957">
        <f t="shared" si="11"/>
        <v>45406</v>
      </c>
      <c r="U160" t="str">
        <f t="shared" si="12"/>
        <v>Unaudited</v>
      </c>
    </row>
    <row r="161" spans="1:21" x14ac:dyDescent="0.25">
      <c r="A161" t="s">
        <v>438</v>
      </c>
      <c r="B161" t="s">
        <v>1380</v>
      </c>
      <c r="C161" t="s">
        <v>1381</v>
      </c>
      <c r="D161" s="15">
        <v>1900</v>
      </c>
      <c r="E161" s="121">
        <v>1</v>
      </c>
      <c r="F161" t="s">
        <v>442</v>
      </c>
      <c r="G161" s="121">
        <v>366</v>
      </c>
      <c r="H161" t="s">
        <v>380</v>
      </c>
      <c r="I161" t="s">
        <v>489</v>
      </c>
      <c r="J161" t="s">
        <v>434</v>
      </c>
      <c r="K161" t="s">
        <v>224</v>
      </c>
      <c r="L161" s="755">
        <v>2.17</v>
      </c>
      <c r="M161" t="s">
        <v>1047</v>
      </c>
      <c r="N161" s="680">
        <f t="shared" ca="1" si="9"/>
        <v>0</v>
      </c>
      <c r="O161" s="680">
        <f t="shared" ca="1" si="9"/>
        <v>0</v>
      </c>
      <c r="P161" s="680">
        <f t="shared" ca="1" si="9"/>
        <v>0</v>
      </c>
      <c r="Q161" s="680">
        <f t="shared" ca="1" si="9"/>
        <v>0</v>
      </c>
      <c r="R161" s="680">
        <f t="shared" ca="1" si="9"/>
        <v>0</v>
      </c>
      <c r="S161" t="str">
        <f t="shared" si="10"/>
        <v>ASR_CMS_19</v>
      </c>
      <c r="T161" s="957">
        <f t="shared" si="11"/>
        <v>45406</v>
      </c>
      <c r="U161" t="str">
        <f t="shared" si="12"/>
        <v>Unaudited</v>
      </c>
    </row>
    <row r="162" spans="1:21" x14ac:dyDescent="0.25">
      <c r="A162" t="s">
        <v>438</v>
      </c>
      <c r="B162" t="s">
        <v>1380</v>
      </c>
      <c r="C162" t="s">
        <v>1381</v>
      </c>
      <c r="D162" s="15">
        <v>1900</v>
      </c>
      <c r="E162" s="121">
        <v>1</v>
      </c>
      <c r="F162" t="s">
        <v>442</v>
      </c>
      <c r="G162" s="121">
        <v>366</v>
      </c>
      <c r="H162" t="s">
        <v>380</v>
      </c>
      <c r="I162" t="s">
        <v>489</v>
      </c>
      <c r="J162" t="s">
        <v>434</v>
      </c>
      <c r="K162" t="s">
        <v>224</v>
      </c>
      <c r="L162" s="755">
        <v>2.1800000000000002</v>
      </c>
      <c r="M162" t="s">
        <v>651</v>
      </c>
      <c r="N162" s="680">
        <f t="shared" ca="1" si="9"/>
        <v>0</v>
      </c>
      <c r="O162" s="680">
        <f t="shared" ca="1" si="9"/>
        <v>0</v>
      </c>
      <c r="P162" s="680">
        <f t="shared" ca="1" si="9"/>
        <v>0</v>
      </c>
      <c r="Q162" s="680">
        <f t="shared" ca="1" si="9"/>
        <v>0</v>
      </c>
      <c r="R162" s="680">
        <f t="shared" ca="1" si="9"/>
        <v>0</v>
      </c>
      <c r="S162" t="str">
        <f t="shared" si="10"/>
        <v>ASR_CMS_19</v>
      </c>
      <c r="T162" s="957">
        <f t="shared" si="11"/>
        <v>45406</v>
      </c>
      <c r="U162" t="str">
        <f t="shared" si="12"/>
        <v>Unaudited</v>
      </c>
    </row>
    <row r="163" spans="1:21" x14ac:dyDescent="0.25">
      <c r="A163" t="s">
        <v>438</v>
      </c>
      <c r="B163" t="s">
        <v>1380</v>
      </c>
      <c r="C163" t="s">
        <v>1381</v>
      </c>
      <c r="D163" s="15">
        <v>1900</v>
      </c>
      <c r="E163" s="121">
        <v>1</v>
      </c>
      <c r="F163" t="s">
        <v>442</v>
      </c>
      <c r="G163" s="121">
        <v>366</v>
      </c>
      <c r="H163" t="s">
        <v>380</v>
      </c>
      <c r="I163" t="s">
        <v>489</v>
      </c>
      <c r="J163" t="s">
        <v>434</v>
      </c>
      <c r="K163" t="s">
        <v>224</v>
      </c>
      <c r="L163" s="755">
        <v>2.19</v>
      </c>
      <c r="M163" t="s">
        <v>219</v>
      </c>
      <c r="N163" s="680">
        <f t="shared" ca="1" si="9"/>
        <v>0</v>
      </c>
      <c r="O163" s="680">
        <f t="shared" ca="1" si="9"/>
        <v>0</v>
      </c>
      <c r="P163" s="680">
        <f t="shared" ca="1" si="9"/>
        <v>0</v>
      </c>
      <c r="Q163" s="680">
        <f t="shared" ca="1" si="9"/>
        <v>0</v>
      </c>
      <c r="R163" s="680">
        <f t="shared" ca="1" si="9"/>
        <v>0</v>
      </c>
      <c r="S163" t="str">
        <f t="shared" si="10"/>
        <v>ASR_CMS_19</v>
      </c>
      <c r="T163" s="957">
        <f t="shared" si="11"/>
        <v>45406</v>
      </c>
      <c r="U163" t="str">
        <f t="shared" si="12"/>
        <v>Unaudited</v>
      </c>
    </row>
    <row r="164" spans="1:21" x14ac:dyDescent="0.25">
      <c r="A164" t="s">
        <v>438</v>
      </c>
      <c r="B164" t="s">
        <v>1380</v>
      </c>
      <c r="C164" t="s">
        <v>1381</v>
      </c>
      <c r="D164" s="15">
        <v>1900</v>
      </c>
      <c r="E164" s="121">
        <v>1</v>
      </c>
      <c r="F164" t="s">
        <v>442</v>
      </c>
      <c r="G164" s="121">
        <v>366</v>
      </c>
      <c r="H164" t="s">
        <v>380</v>
      </c>
      <c r="I164" t="s">
        <v>489</v>
      </c>
      <c r="J164" t="s">
        <v>434</v>
      </c>
      <c r="K164" t="s">
        <v>224</v>
      </c>
      <c r="L164" s="755" t="s">
        <v>700</v>
      </c>
      <c r="M164" t="s">
        <v>231</v>
      </c>
      <c r="N164" s="680">
        <f t="shared" ca="1" si="9"/>
        <v>0</v>
      </c>
      <c r="O164" s="680">
        <f t="shared" ca="1" si="9"/>
        <v>0</v>
      </c>
      <c r="P164" s="680">
        <f t="shared" ca="1" si="9"/>
        <v>0</v>
      </c>
      <c r="Q164" s="680">
        <f t="shared" ca="1" si="9"/>
        <v>0</v>
      </c>
      <c r="R164" s="680">
        <f t="shared" ca="1" si="9"/>
        <v>0</v>
      </c>
      <c r="S164" t="str">
        <f t="shared" si="10"/>
        <v>ASR_CMS_19</v>
      </c>
      <c r="T164" s="957">
        <f t="shared" si="11"/>
        <v>45406</v>
      </c>
      <c r="U164" t="str">
        <f t="shared" si="12"/>
        <v>Unaudited</v>
      </c>
    </row>
    <row r="165" spans="1:21" x14ac:dyDescent="0.25">
      <c r="A165" t="s">
        <v>438</v>
      </c>
      <c r="B165" t="s">
        <v>1380</v>
      </c>
      <c r="C165" t="s">
        <v>1381</v>
      </c>
      <c r="D165" s="15">
        <v>1900</v>
      </c>
      <c r="E165" s="121">
        <v>1</v>
      </c>
      <c r="F165" t="s">
        <v>442</v>
      </c>
      <c r="G165" s="121">
        <v>366</v>
      </c>
      <c r="H165" t="s">
        <v>380</v>
      </c>
      <c r="I165" t="s">
        <v>489</v>
      </c>
      <c r="J165" t="s">
        <v>434</v>
      </c>
      <c r="K165" t="s">
        <v>224</v>
      </c>
      <c r="L165" s="755">
        <v>2.21</v>
      </c>
      <c r="M165" t="s">
        <v>467</v>
      </c>
      <c r="N165" s="680">
        <f t="shared" ca="1" si="9"/>
        <v>0</v>
      </c>
      <c r="O165" s="680">
        <f t="shared" ca="1" si="9"/>
        <v>0</v>
      </c>
      <c r="P165" s="680">
        <f t="shared" ca="1" si="9"/>
        <v>0</v>
      </c>
      <c r="Q165" s="680">
        <f t="shared" ca="1" si="9"/>
        <v>0</v>
      </c>
      <c r="R165" s="680">
        <f t="shared" ca="1" si="9"/>
        <v>0</v>
      </c>
      <c r="S165" t="str">
        <f t="shared" si="10"/>
        <v>ASR_CMS_19</v>
      </c>
      <c r="T165" s="957">
        <f t="shared" si="11"/>
        <v>45406</v>
      </c>
      <c r="U165" t="str">
        <f t="shared" si="12"/>
        <v>Unaudited</v>
      </c>
    </row>
    <row r="166" spans="1:21" x14ac:dyDescent="0.25">
      <c r="A166" t="s">
        <v>438</v>
      </c>
      <c r="B166" t="s">
        <v>1380</v>
      </c>
      <c r="C166" t="s">
        <v>1381</v>
      </c>
      <c r="D166" s="15">
        <v>1900</v>
      </c>
      <c r="E166" s="121">
        <v>1</v>
      </c>
      <c r="F166" t="s">
        <v>442</v>
      </c>
      <c r="G166" s="121">
        <v>366</v>
      </c>
      <c r="H166" t="s">
        <v>380</v>
      </c>
      <c r="I166" t="s">
        <v>489</v>
      </c>
      <c r="J166" t="s">
        <v>434</v>
      </c>
      <c r="K166" t="s">
        <v>6</v>
      </c>
      <c r="L166" s="755" t="s">
        <v>70</v>
      </c>
      <c r="M166" t="s">
        <v>189</v>
      </c>
      <c r="N166" s="680">
        <f t="shared" ca="1" si="9"/>
        <v>0</v>
      </c>
      <c r="O166" s="680">
        <f t="shared" ca="1" si="9"/>
        <v>0</v>
      </c>
      <c r="P166" s="680">
        <f t="shared" ca="1" si="9"/>
        <v>0</v>
      </c>
      <c r="Q166" s="680">
        <f t="shared" ca="1" si="9"/>
        <v>0</v>
      </c>
      <c r="R166" s="680">
        <f t="shared" ca="1" si="9"/>
        <v>0</v>
      </c>
      <c r="S166" t="str">
        <f t="shared" si="10"/>
        <v>ASR_CMS_19</v>
      </c>
      <c r="T166" s="957">
        <f t="shared" si="11"/>
        <v>45406</v>
      </c>
      <c r="U166" t="str">
        <f t="shared" si="12"/>
        <v>Unaudited</v>
      </c>
    </row>
    <row r="167" spans="1:21" x14ac:dyDescent="0.25">
      <c r="A167" t="s">
        <v>438</v>
      </c>
      <c r="B167" t="s">
        <v>1380</v>
      </c>
      <c r="C167" t="s">
        <v>1381</v>
      </c>
      <c r="D167" s="15">
        <v>1900</v>
      </c>
      <c r="E167" s="121">
        <v>1</v>
      </c>
      <c r="F167" t="s">
        <v>442</v>
      </c>
      <c r="G167" s="121">
        <v>366</v>
      </c>
      <c r="H167" t="s">
        <v>380</v>
      </c>
      <c r="I167" t="s">
        <v>489</v>
      </c>
      <c r="J167" t="s">
        <v>434</v>
      </c>
      <c r="K167" t="s">
        <v>6</v>
      </c>
      <c r="L167" s="755" t="s">
        <v>71</v>
      </c>
      <c r="M167" t="s">
        <v>232</v>
      </c>
      <c r="N167" s="680">
        <f t="shared" ca="1" si="9"/>
        <v>0</v>
      </c>
      <c r="O167" s="680">
        <f t="shared" ca="1" si="9"/>
        <v>0</v>
      </c>
      <c r="P167" s="680">
        <f t="shared" ca="1" si="9"/>
        <v>0</v>
      </c>
      <c r="Q167" s="680">
        <f t="shared" ca="1" si="9"/>
        <v>0</v>
      </c>
      <c r="R167" s="680">
        <f t="shared" ca="1" si="9"/>
        <v>0</v>
      </c>
      <c r="S167" t="str">
        <f t="shared" si="10"/>
        <v>ASR_CMS_19</v>
      </c>
      <c r="T167" s="957">
        <f t="shared" si="11"/>
        <v>45406</v>
      </c>
      <c r="U167" t="str">
        <f t="shared" si="12"/>
        <v>Unaudited</v>
      </c>
    </row>
    <row r="168" spans="1:21" x14ac:dyDescent="0.25">
      <c r="A168" t="s">
        <v>438</v>
      </c>
      <c r="B168" t="s">
        <v>1380</v>
      </c>
      <c r="C168" t="s">
        <v>1381</v>
      </c>
      <c r="D168" s="15">
        <v>1900</v>
      </c>
      <c r="E168" s="121">
        <v>1</v>
      </c>
      <c r="F168" t="s">
        <v>442</v>
      </c>
      <c r="G168" s="121">
        <v>366</v>
      </c>
      <c r="H168" t="s">
        <v>380</v>
      </c>
      <c r="I168" t="s">
        <v>489</v>
      </c>
      <c r="J168" t="s">
        <v>434</v>
      </c>
      <c r="K168" t="s">
        <v>6</v>
      </c>
      <c r="L168" s="755" t="s">
        <v>72</v>
      </c>
      <c r="M168" t="s">
        <v>165</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ASR_CMS_19</v>
      </c>
      <c r="T168" s="957">
        <f t="shared" si="11"/>
        <v>45406</v>
      </c>
      <c r="U168" t="str">
        <f t="shared" si="12"/>
        <v>Unaudited</v>
      </c>
    </row>
    <row r="169" spans="1:21" x14ac:dyDescent="0.25">
      <c r="A169" t="s">
        <v>438</v>
      </c>
      <c r="B169" t="s">
        <v>1380</v>
      </c>
      <c r="C169" t="s">
        <v>1381</v>
      </c>
      <c r="D169" s="15">
        <v>1900</v>
      </c>
      <c r="E169" s="121">
        <v>1</v>
      </c>
      <c r="F169" t="s">
        <v>442</v>
      </c>
      <c r="G169" s="121">
        <v>366</v>
      </c>
      <c r="H169" t="s">
        <v>380</v>
      </c>
      <c r="I169" t="s">
        <v>489</v>
      </c>
      <c r="J169" t="s">
        <v>434</v>
      </c>
      <c r="K169" t="s">
        <v>6</v>
      </c>
      <c r="L169" s="755">
        <v>3.4</v>
      </c>
      <c r="M169" t="s">
        <v>462</v>
      </c>
      <c r="N169" s="680">
        <f t="shared" ca="1" si="13"/>
        <v>0</v>
      </c>
      <c r="O169" s="680">
        <f t="shared" ca="1" si="13"/>
        <v>0</v>
      </c>
      <c r="P169" s="680">
        <f t="shared" ca="1" si="13"/>
        <v>0</v>
      </c>
      <c r="Q169" s="680">
        <f t="shared" ca="1" si="13"/>
        <v>0</v>
      </c>
      <c r="R169" s="680">
        <f t="shared" ca="1" si="13"/>
        <v>0</v>
      </c>
      <c r="S169" t="str">
        <f t="shared" si="10"/>
        <v>ASR_CMS_19</v>
      </c>
      <c r="T169" s="957">
        <f t="shared" si="11"/>
        <v>45406</v>
      </c>
      <c r="U169" t="str">
        <f t="shared" si="12"/>
        <v>Unaudited</v>
      </c>
    </row>
    <row r="170" spans="1:21" x14ac:dyDescent="0.25">
      <c r="A170" t="s">
        <v>438</v>
      </c>
      <c r="B170" t="s">
        <v>1380</v>
      </c>
      <c r="C170" t="s">
        <v>1381</v>
      </c>
      <c r="D170" s="15">
        <v>1900</v>
      </c>
      <c r="E170" s="121">
        <v>1</v>
      </c>
      <c r="F170" t="s">
        <v>442</v>
      </c>
      <c r="G170" s="121">
        <v>366</v>
      </c>
      <c r="H170" t="s">
        <v>380</v>
      </c>
      <c r="I170" t="s">
        <v>489</v>
      </c>
      <c r="J170" t="s">
        <v>434</v>
      </c>
      <c r="K170" t="s">
        <v>435</v>
      </c>
      <c r="L170" s="755">
        <v>4.5</v>
      </c>
      <c r="M170" t="s">
        <v>32</v>
      </c>
      <c r="N170" s="680">
        <f t="shared" ca="1" si="13"/>
        <v>0</v>
      </c>
      <c r="O170" s="680">
        <f t="shared" ca="1" si="13"/>
        <v>0</v>
      </c>
      <c r="P170" s="680">
        <f t="shared" ca="1" si="13"/>
        <v>0</v>
      </c>
      <c r="Q170" s="680">
        <f t="shared" ca="1" si="13"/>
        <v>0</v>
      </c>
      <c r="R170" s="680">
        <f t="shared" ca="1" si="13"/>
        <v>0</v>
      </c>
      <c r="S170" t="str">
        <f t="shared" si="10"/>
        <v>ASR_CMS_19</v>
      </c>
      <c r="T170" s="957">
        <f t="shared" si="11"/>
        <v>45406</v>
      </c>
      <c r="U170" t="str">
        <f t="shared" si="12"/>
        <v>Unaudited</v>
      </c>
    </row>
    <row r="171" spans="1:21" x14ac:dyDescent="0.25">
      <c r="A171" t="s">
        <v>438</v>
      </c>
      <c r="B171" t="s">
        <v>1380</v>
      </c>
      <c r="C171" t="s">
        <v>1381</v>
      </c>
      <c r="D171" s="15">
        <v>1900</v>
      </c>
      <c r="E171" s="121">
        <v>1</v>
      </c>
      <c r="F171" t="s">
        <v>442</v>
      </c>
      <c r="G171" s="121">
        <v>366</v>
      </c>
      <c r="H171" t="s">
        <v>380</v>
      </c>
      <c r="I171" t="s">
        <v>489</v>
      </c>
      <c r="J171" t="s">
        <v>434</v>
      </c>
      <c r="K171" t="s">
        <v>435</v>
      </c>
      <c r="L171" s="755" t="s">
        <v>939</v>
      </c>
      <c r="M171" t="s">
        <v>930</v>
      </c>
      <c r="N171" s="680">
        <f t="shared" ca="1" si="13"/>
        <v>0</v>
      </c>
      <c r="O171" s="680">
        <f t="shared" ca="1" si="13"/>
        <v>0</v>
      </c>
      <c r="P171" s="680">
        <f t="shared" ca="1" si="13"/>
        <v>0</v>
      </c>
      <c r="Q171" s="680">
        <f t="shared" ca="1" si="13"/>
        <v>0</v>
      </c>
      <c r="R171" s="680">
        <f t="shared" ca="1" si="13"/>
        <v>0</v>
      </c>
      <c r="S171" t="str">
        <f t="shared" si="10"/>
        <v>ASR_CMS_19</v>
      </c>
      <c r="T171" s="957">
        <f t="shared" si="11"/>
        <v>45406</v>
      </c>
      <c r="U171" t="str">
        <f t="shared" si="12"/>
        <v>Unaudited</v>
      </c>
    </row>
    <row r="172" spans="1:21" x14ac:dyDescent="0.25">
      <c r="A172" t="s">
        <v>438</v>
      </c>
      <c r="B172" t="s">
        <v>1380</v>
      </c>
      <c r="C172" t="s">
        <v>1381</v>
      </c>
      <c r="D172" s="15">
        <v>1900</v>
      </c>
      <c r="E172" s="121">
        <v>1</v>
      </c>
      <c r="F172" t="s">
        <v>442</v>
      </c>
      <c r="G172" s="121">
        <v>366</v>
      </c>
      <c r="H172" t="s">
        <v>380</v>
      </c>
      <c r="I172" t="s">
        <v>489</v>
      </c>
      <c r="J172" t="s">
        <v>434</v>
      </c>
      <c r="K172" t="s">
        <v>435</v>
      </c>
      <c r="L172" s="755" t="s">
        <v>194</v>
      </c>
      <c r="M172" t="s">
        <v>40</v>
      </c>
      <c r="N172" s="680">
        <f t="shared" ca="1" si="13"/>
        <v>0</v>
      </c>
      <c r="O172" s="680">
        <f t="shared" ca="1" si="13"/>
        <v>0</v>
      </c>
      <c r="P172" s="680">
        <f t="shared" ca="1" si="13"/>
        <v>0</v>
      </c>
      <c r="Q172" s="680">
        <f t="shared" ca="1" si="13"/>
        <v>0</v>
      </c>
      <c r="R172" s="680">
        <f t="shared" ca="1" si="13"/>
        <v>0</v>
      </c>
      <c r="S172" t="str">
        <f t="shared" si="10"/>
        <v>ASR_CMS_19</v>
      </c>
      <c r="T172" s="957">
        <f t="shared" si="11"/>
        <v>45406</v>
      </c>
      <c r="U172" t="str">
        <f t="shared" si="12"/>
        <v>Unaudited</v>
      </c>
    </row>
    <row r="173" spans="1:21" x14ac:dyDescent="0.25">
      <c r="A173" t="s">
        <v>438</v>
      </c>
      <c r="B173" t="s">
        <v>1380</v>
      </c>
      <c r="C173" t="s">
        <v>1381</v>
      </c>
      <c r="D173" s="15">
        <v>1900</v>
      </c>
      <c r="E173" s="121">
        <v>1</v>
      </c>
      <c r="F173" t="s">
        <v>442</v>
      </c>
      <c r="G173" s="121">
        <v>366</v>
      </c>
      <c r="H173" t="s">
        <v>380</v>
      </c>
      <c r="I173" t="s">
        <v>489</v>
      </c>
      <c r="J173" t="s">
        <v>434</v>
      </c>
      <c r="K173" t="s">
        <v>435</v>
      </c>
      <c r="L173" s="755" t="s">
        <v>193</v>
      </c>
      <c r="M173" t="s">
        <v>330</v>
      </c>
      <c r="N173" s="680">
        <f t="shared" ca="1" si="13"/>
        <v>0</v>
      </c>
      <c r="O173" s="680">
        <f t="shared" ca="1" si="13"/>
        <v>0</v>
      </c>
      <c r="P173" s="680">
        <f t="shared" ca="1" si="13"/>
        <v>0</v>
      </c>
      <c r="Q173" s="680">
        <f t="shared" ca="1" si="13"/>
        <v>0</v>
      </c>
      <c r="R173" s="680">
        <f t="shared" ca="1" si="13"/>
        <v>0</v>
      </c>
      <c r="S173" t="str">
        <f t="shared" si="10"/>
        <v>ASR_CMS_19</v>
      </c>
      <c r="T173" s="957">
        <f t="shared" si="11"/>
        <v>45406</v>
      </c>
      <c r="U173" t="str">
        <f t="shared" si="12"/>
        <v>Unaudited</v>
      </c>
    </row>
    <row r="174" spans="1:21" x14ac:dyDescent="0.25">
      <c r="A174" t="s">
        <v>438</v>
      </c>
      <c r="B174" t="s">
        <v>1380</v>
      </c>
      <c r="C174" t="s">
        <v>1381</v>
      </c>
      <c r="D174" s="15">
        <v>1900</v>
      </c>
      <c r="E174" s="121">
        <v>1</v>
      </c>
      <c r="F174" t="s">
        <v>442</v>
      </c>
      <c r="G174" s="121">
        <v>366</v>
      </c>
      <c r="H174" t="s">
        <v>380</v>
      </c>
      <c r="I174" t="s">
        <v>489</v>
      </c>
      <c r="J174" t="s">
        <v>451</v>
      </c>
      <c r="K174" t="s">
        <v>436</v>
      </c>
      <c r="L174" s="755" t="s">
        <v>79</v>
      </c>
      <c r="M174" t="s">
        <v>27</v>
      </c>
      <c r="N174" s="680">
        <f t="shared" ca="1" si="13"/>
        <v>0</v>
      </c>
      <c r="O174" s="680">
        <f t="shared" ca="1" si="13"/>
        <v>0</v>
      </c>
      <c r="P174" s="680">
        <f t="shared" ca="1" si="13"/>
        <v>0</v>
      </c>
      <c r="Q174" s="680">
        <f t="shared" ca="1" si="13"/>
        <v>0</v>
      </c>
      <c r="R174" s="680">
        <f t="shared" ca="1" si="13"/>
        <v>0</v>
      </c>
      <c r="S174" t="str">
        <f t="shared" si="10"/>
        <v>ASR_CMS_19</v>
      </c>
      <c r="T174" s="957">
        <f t="shared" si="11"/>
        <v>45406</v>
      </c>
      <c r="U174" t="str">
        <f t="shared" si="12"/>
        <v>Unaudited</v>
      </c>
    </row>
    <row r="175" spans="1:21" x14ac:dyDescent="0.25">
      <c r="A175" t="s">
        <v>438</v>
      </c>
      <c r="B175" t="s">
        <v>1380</v>
      </c>
      <c r="C175" t="s">
        <v>1381</v>
      </c>
      <c r="D175" s="15">
        <v>1900</v>
      </c>
      <c r="E175" s="121">
        <v>1</v>
      </c>
      <c r="F175" t="s">
        <v>442</v>
      </c>
      <c r="G175" s="121">
        <v>366</v>
      </c>
      <c r="H175" t="s">
        <v>380</v>
      </c>
      <c r="I175" t="s">
        <v>489</v>
      </c>
      <c r="J175" t="s">
        <v>451</v>
      </c>
      <c r="K175" t="s">
        <v>436</v>
      </c>
      <c r="L175" s="755" t="s">
        <v>80</v>
      </c>
      <c r="M175" t="s">
        <v>98</v>
      </c>
      <c r="N175" s="680">
        <f t="shared" ca="1" si="13"/>
        <v>0</v>
      </c>
      <c r="O175" s="680">
        <f t="shared" ca="1" si="13"/>
        <v>0</v>
      </c>
      <c r="P175" s="680">
        <f t="shared" ca="1" si="13"/>
        <v>0</v>
      </c>
      <c r="Q175" s="680">
        <f t="shared" ca="1" si="13"/>
        <v>0</v>
      </c>
      <c r="R175" s="680">
        <f t="shared" ca="1" si="13"/>
        <v>0</v>
      </c>
      <c r="S175" t="str">
        <f t="shared" si="10"/>
        <v>ASR_CMS_19</v>
      </c>
      <c r="T175" s="957">
        <f t="shared" si="11"/>
        <v>45406</v>
      </c>
      <c r="U175" t="str">
        <f t="shared" si="12"/>
        <v>Unaudited</v>
      </c>
    </row>
    <row r="176" spans="1:21" x14ac:dyDescent="0.25">
      <c r="A176" t="s">
        <v>438</v>
      </c>
      <c r="B176" t="s">
        <v>1380</v>
      </c>
      <c r="C176" t="s">
        <v>1381</v>
      </c>
      <c r="D176" s="15">
        <v>1900</v>
      </c>
      <c r="E176" s="121">
        <v>1</v>
      </c>
      <c r="F176" t="s">
        <v>442</v>
      </c>
      <c r="G176" s="121">
        <v>366</v>
      </c>
      <c r="H176" t="s">
        <v>380</v>
      </c>
      <c r="I176" t="s">
        <v>489</v>
      </c>
      <c r="J176" t="s">
        <v>451</v>
      </c>
      <c r="K176" t="s">
        <v>436</v>
      </c>
      <c r="L176" s="755" t="s">
        <v>81</v>
      </c>
      <c r="M176" t="s">
        <v>99</v>
      </c>
      <c r="N176" s="680">
        <f t="shared" ca="1" si="13"/>
        <v>0</v>
      </c>
      <c r="O176" s="680">
        <f t="shared" ca="1" si="13"/>
        <v>0</v>
      </c>
      <c r="P176" s="680">
        <f t="shared" ca="1" si="13"/>
        <v>0</v>
      </c>
      <c r="Q176" s="680">
        <f t="shared" ca="1" si="13"/>
        <v>0</v>
      </c>
      <c r="R176" s="680">
        <f t="shared" ca="1" si="13"/>
        <v>0</v>
      </c>
      <c r="S176" t="str">
        <f t="shared" si="10"/>
        <v>ASR_CMS_19</v>
      </c>
      <c r="T176" s="957">
        <f t="shared" si="11"/>
        <v>45406</v>
      </c>
      <c r="U176" t="str">
        <f t="shared" si="12"/>
        <v>Unaudited</v>
      </c>
    </row>
    <row r="177" spans="1:21" x14ac:dyDescent="0.25">
      <c r="A177" t="s">
        <v>438</v>
      </c>
      <c r="B177" t="s">
        <v>1380</v>
      </c>
      <c r="C177" t="s">
        <v>1381</v>
      </c>
      <c r="D177" s="15">
        <v>1900</v>
      </c>
      <c r="E177" s="121">
        <v>1</v>
      </c>
      <c r="F177" t="s">
        <v>442</v>
      </c>
      <c r="G177" s="121">
        <v>366</v>
      </c>
      <c r="H177" t="s">
        <v>380</v>
      </c>
      <c r="I177" t="s">
        <v>489</v>
      </c>
      <c r="J177" t="s">
        <v>451</v>
      </c>
      <c r="K177" t="s">
        <v>436</v>
      </c>
      <c r="L177" s="755" t="s">
        <v>82</v>
      </c>
      <c r="M177" t="s">
        <v>100</v>
      </c>
      <c r="N177" s="680">
        <f t="shared" ca="1" si="13"/>
        <v>0</v>
      </c>
      <c r="O177" s="680">
        <f t="shared" ca="1" si="13"/>
        <v>0</v>
      </c>
      <c r="P177" s="680">
        <f t="shared" ca="1" si="13"/>
        <v>0</v>
      </c>
      <c r="Q177" s="680">
        <f t="shared" ca="1" si="13"/>
        <v>0</v>
      </c>
      <c r="R177" s="680">
        <f t="shared" ca="1" si="13"/>
        <v>0</v>
      </c>
      <c r="S177" t="str">
        <f t="shared" si="10"/>
        <v>ASR_CMS_19</v>
      </c>
      <c r="T177" s="957">
        <f t="shared" si="11"/>
        <v>45406</v>
      </c>
      <c r="U177" t="str">
        <f t="shared" si="12"/>
        <v>Unaudited</v>
      </c>
    </row>
    <row r="178" spans="1:21" x14ac:dyDescent="0.25">
      <c r="A178" t="s">
        <v>438</v>
      </c>
      <c r="B178" t="s">
        <v>1380</v>
      </c>
      <c r="C178" t="s">
        <v>1381</v>
      </c>
      <c r="D178" s="15">
        <v>1900</v>
      </c>
      <c r="E178" s="121">
        <v>1</v>
      </c>
      <c r="F178" t="s">
        <v>442</v>
      </c>
      <c r="G178" s="121">
        <v>366</v>
      </c>
      <c r="H178" t="s">
        <v>380</v>
      </c>
      <c r="I178" t="s">
        <v>489</v>
      </c>
      <c r="J178" t="s">
        <v>451</v>
      </c>
      <c r="K178" t="s">
        <v>436</v>
      </c>
      <c r="L178" s="755" t="s">
        <v>217</v>
      </c>
      <c r="M178" t="s">
        <v>101</v>
      </c>
      <c r="N178" s="680">
        <f t="shared" ca="1" si="13"/>
        <v>0</v>
      </c>
      <c r="O178" s="680">
        <f t="shared" ca="1" si="13"/>
        <v>0</v>
      </c>
      <c r="P178" s="680">
        <f t="shared" ca="1" si="13"/>
        <v>0</v>
      </c>
      <c r="Q178" s="680">
        <f t="shared" ca="1" si="13"/>
        <v>0</v>
      </c>
      <c r="R178" s="680">
        <f t="shared" ca="1" si="13"/>
        <v>0</v>
      </c>
      <c r="S178" t="str">
        <f t="shared" si="10"/>
        <v>ASR_CMS_19</v>
      </c>
      <c r="T178" s="957">
        <f t="shared" si="11"/>
        <v>45406</v>
      </c>
      <c r="U178" t="str">
        <f t="shared" si="12"/>
        <v>Unaudited</v>
      </c>
    </row>
    <row r="179" spans="1:21" x14ac:dyDescent="0.25">
      <c r="A179" t="s">
        <v>438</v>
      </c>
      <c r="B179" t="s">
        <v>1380</v>
      </c>
      <c r="C179" t="s">
        <v>1381</v>
      </c>
      <c r="D179" s="15">
        <v>1900</v>
      </c>
      <c r="E179" s="121">
        <v>1</v>
      </c>
      <c r="F179" t="s">
        <v>442</v>
      </c>
      <c r="G179" s="121">
        <v>366</v>
      </c>
      <c r="H179" t="s">
        <v>380</v>
      </c>
      <c r="I179" t="s">
        <v>489</v>
      </c>
      <c r="J179" t="s">
        <v>451</v>
      </c>
      <c r="K179" t="s">
        <v>436</v>
      </c>
      <c r="L179" s="755" t="s">
        <v>216</v>
      </c>
      <c r="M179" t="s">
        <v>28</v>
      </c>
      <c r="N179" s="680">
        <f t="shared" ca="1" si="13"/>
        <v>0</v>
      </c>
      <c r="O179" s="680">
        <f t="shared" ca="1" si="13"/>
        <v>0</v>
      </c>
      <c r="P179" s="680">
        <f t="shared" ca="1" si="13"/>
        <v>0</v>
      </c>
      <c r="Q179" s="680">
        <f t="shared" ca="1" si="13"/>
        <v>0</v>
      </c>
      <c r="R179" s="680">
        <f t="shared" ca="1" si="13"/>
        <v>0</v>
      </c>
      <c r="S179" t="str">
        <f t="shared" si="10"/>
        <v>ASR_CMS_19</v>
      </c>
      <c r="T179" s="957">
        <f t="shared" si="11"/>
        <v>45406</v>
      </c>
      <c r="U179" t="str">
        <f t="shared" si="12"/>
        <v>Unaudited</v>
      </c>
    </row>
    <row r="180" spans="1:21" x14ac:dyDescent="0.25">
      <c r="A180" t="s">
        <v>438</v>
      </c>
      <c r="B180" t="s">
        <v>1380</v>
      </c>
      <c r="C180" t="s">
        <v>1381</v>
      </c>
      <c r="D180" s="15">
        <v>1900</v>
      </c>
      <c r="E180" s="121">
        <v>1</v>
      </c>
      <c r="F180" t="s">
        <v>442</v>
      </c>
      <c r="G180" s="121">
        <v>366</v>
      </c>
      <c r="H180" t="s">
        <v>380</v>
      </c>
      <c r="I180" t="s">
        <v>489</v>
      </c>
      <c r="J180" t="s">
        <v>437</v>
      </c>
      <c r="K180" t="s">
        <v>437</v>
      </c>
      <c r="L180" s="755" t="s">
        <v>84</v>
      </c>
      <c r="M180" t="s">
        <v>328</v>
      </c>
      <c r="N180" s="680">
        <f t="shared" ca="1" si="13"/>
        <v>0</v>
      </c>
      <c r="O180" s="680">
        <f t="shared" ca="1" si="13"/>
        <v>0</v>
      </c>
      <c r="P180" s="680">
        <f t="shared" ca="1" si="13"/>
        <v>0</v>
      </c>
      <c r="Q180" s="680">
        <f t="shared" ca="1" si="13"/>
        <v>0</v>
      </c>
      <c r="R180" s="680">
        <f t="shared" ca="1" si="13"/>
        <v>0</v>
      </c>
      <c r="S180" t="str">
        <f t="shared" si="10"/>
        <v>ASR_CMS_19</v>
      </c>
      <c r="T180" s="957">
        <f t="shared" si="11"/>
        <v>45406</v>
      </c>
      <c r="U180" t="str">
        <f t="shared" si="12"/>
        <v>Unaudited</v>
      </c>
    </row>
    <row r="181" spans="1:21" x14ac:dyDescent="0.25">
      <c r="A181" t="s">
        <v>438</v>
      </c>
      <c r="B181" t="s">
        <v>1380</v>
      </c>
      <c r="C181" t="s">
        <v>1381</v>
      </c>
      <c r="D181" s="15">
        <v>1900</v>
      </c>
      <c r="E181" s="121">
        <v>1</v>
      </c>
      <c r="F181" t="s">
        <v>442</v>
      </c>
      <c r="G181" s="121">
        <v>366</v>
      </c>
      <c r="H181" t="s">
        <v>380</v>
      </c>
      <c r="I181" t="s">
        <v>489</v>
      </c>
      <c r="J181" t="s">
        <v>437</v>
      </c>
      <c r="K181" t="s">
        <v>437</v>
      </c>
      <c r="L181" s="755" t="s">
        <v>85</v>
      </c>
      <c r="M181" t="s">
        <v>326</v>
      </c>
      <c r="N181" s="680">
        <f t="shared" ca="1" si="13"/>
        <v>0</v>
      </c>
      <c r="O181" s="680">
        <f t="shared" ca="1" si="13"/>
        <v>0</v>
      </c>
      <c r="P181" s="680">
        <f t="shared" ca="1" si="13"/>
        <v>0</v>
      </c>
      <c r="Q181" s="680">
        <f t="shared" ca="1" si="13"/>
        <v>0</v>
      </c>
      <c r="R181" s="680">
        <f t="shared" ca="1" si="13"/>
        <v>0</v>
      </c>
      <c r="S181" t="str">
        <f t="shared" si="10"/>
        <v>ASR_CMS_19</v>
      </c>
      <c r="T181" s="957">
        <f t="shared" si="11"/>
        <v>45406</v>
      </c>
      <c r="U181" t="str">
        <f t="shared" si="12"/>
        <v>Unaudited</v>
      </c>
    </row>
    <row r="182" spans="1:21" x14ac:dyDescent="0.25">
      <c r="A182" t="s">
        <v>438</v>
      </c>
      <c r="B182" t="s">
        <v>1380</v>
      </c>
      <c r="C182" t="s">
        <v>1381</v>
      </c>
      <c r="D182" s="15">
        <v>1900</v>
      </c>
      <c r="E182" s="121">
        <v>1</v>
      </c>
      <c r="F182" t="s">
        <v>442</v>
      </c>
      <c r="G182" s="121">
        <v>366</v>
      </c>
      <c r="H182" t="s">
        <v>380</v>
      </c>
      <c r="I182" t="s">
        <v>489</v>
      </c>
      <c r="J182" t="s">
        <v>437</v>
      </c>
      <c r="K182" t="s">
        <v>437</v>
      </c>
      <c r="L182" s="755" t="s">
        <v>86</v>
      </c>
      <c r="M182" t="s">
        <v>495</v>
      </c>
      <c r="N182" s="680">
        <f t="shared" ca="1" si="13"/>
        <v>0</v>
      </c>
      <c r="O182" s="680">
        <f t="shared" ca="1" si="13"/>
        <v>0</v>
      </c>
      <c r="P182" s="680">
        <f t="shared" ca="1" si="13"/>
        <v>0</v>
      </c>
      <c r="Q182" s="680">
        <f t="shared" ca="1" si="13"/>
        <v>0</v>
      </c>
      <c r="R182" s="680">
        <f t="shared" ca="1" si="13"/>
        <v>0</v>
      </c>
      <c r="S182" t="str">
        <f t="shared" si="10"/>
        <v>ASR_CMS_19</v>
      </c>
      <c r="T182" s="957">
        <f t="shared" si="11"/>
        <v>45406</v>
      </c>
      <c r="U182" t="str">
        <f t="shared" si="12"/>
        <v>Unaudited</v>
      </c>
    </row>
    <row r="183" spans="1:21" x14ac:dyDescent="0.25">
      <c r="A183" t="s">
        <v>438</v>
      </c>
      <c r="B183" t="s">
        <v>1380</v>
      </c>
      <c r="C183" t="s">
        <v>1381</v>
      </c>
      <c r="D183" s="15">
        <v>1900</v>
      </c>
      <c r="E183" s="121">
        <v>1</v>
      </c>
      <c r="F183" t="s">
        <v>442</v>
      </c>
      <c r="G183" s="121">
        <v>366</v>
      </c>
      <c r="H183" t="s">
        <v>380</v>
      </c>
      <c r="I183" t="s">
        <v>489</v>
      </c>
      <c r="J183" t="s">
        <v>437</v>
      </c>
      <c r="K183" t="s">
        <v>437</v>
      </c>
      <c r="L183" s="755" t="s">
        <v>87</v>
      </c>
      <c r="M183" t="s">
        <v>496</v>
      </c>
      <c r="N183" s="680">
        <f t="shared" ca="1" si="13"/>
        <v>0</v>
      </c>
      <c r="O183" s="680">
        <f t="shared" ca="1" si="13"/>
        <v>0</v>
      </c>
      <c r="P183" s="680">
        <f t="shared" ca="1" si="13"/>
        <v>0</v>
      </c>
      <c r="Q183" s="680">
        <f t="shared" ca="1" si="13"/>
        <v>0</v>
      </c>
      <c r="R183" s="680">
        <f t="shared" ca="1" si="13"/>
        <v>0</v>
      </c>
      <c r="S183" t="str">
        <f t="shared" si="10"/>
        <v>ASR_CMS_19</v>
      </c>
      <c r="T183" s="957">
        <f t="shared" si="11"/>
        <v>45406</v>
      </c>
      <c r="U183" t="str">
        <f t="shared" si="12"/>
        <v>Unaudited</v>
      </c>
    </row>
    <row r="184" spans="1:21" x14ac:dyDescent="0.25">
      <c r="A184" t="s">
        <v>438</v>
      </c>
      <c r="B184" t="s">
        <v>1380</v>
      </c>
      <c r="C184" t="s">
        <v>1381</v>
      </c>
      <c r="D184" s="15">
        <v>1900</v>
      </c>
      <c r="E184" s="121">
        <v>1</v>
      </c>
      <c r="F184" t="s">
        <v>442</v>
      </c>
      <c r="G184" s="121">
        <v>366</v>
      </c>
      <c r="H184" t="s">
        <v>380</v>
      </c>
      <c r="I184" t="s">
        <v>489</v>
      </c>
      <c r="J184" t="s">
        <v>437</v>
      </c>
      <c r="K184" t="s">
        <v>437</v>
      </c>
      <c r="L184" s="755" t="s">
        <v>214</v>
      </c>
      <c r="M184" t="s">
        <v>497</v>
      </c>
      <c r="N184" s="680">
        <f t="shared" ca="1" si="13"/>
        <v>0</v>
      </c>
      <c r="O184" s="680">
        <f t="shared" ca="1" si="13"/>
        <v>0</v>
      </c>
      <c r="P184" s="680">
        <f t="shared" ca="1" si="13"/>
        <v>0</v>
      </c>
      <c r="Q184" s="680">
        <f t="shared" ca="1" si="13"/>
        <v>0</v>
      </c>
      <c r="R184" s="680">
        <f t="shared" ca="1" si="13"/>
        <v>0</v>
      </c>
      <c r="S184" t="str">
        <f t="shared" si="10"/>
        <v>ASR_CMS_19</v>
      </c>
      <c r="T184" s="957">
        <f t="shared" si="11"/>
        <v>45406</v>
      </c>
      <c r="U184" t="str">
        <f t="shared" si="12"/>
        <v>Unaudited</v>
      </c>
    </row>
    <row r="185" spans="1:21" x14ac:dyDescent="0.25">
      <c r="A185" t="s">
        <v>438</v>
      </c>
      <c r="B185" t="s">
        <v>1380</v>
      </c>
      <c r="C185" t="s">
        <v>1381</v>
      </c>
      <c r="D185" s="15">
        <v>1900</v>
      </c>
      <c r="E185" s="121">
        <v>1</v>
      </c>
      <c r="F185" t="s">
        <v>442</v>
      </c>
      <c r="G185" s="121">
        <v>366</v>
      </c>
      <c r="H185" t="s">
        <v>380</v>
      </c>
      <c r="I185" t="s">
        <v>490</v>
      </c>
      <c r="J185" t="s">
        <v>26</v>
      </c>
      <c r="K185" t="s">
        <v>26</v>
      </c>
      <c r="L185" s="755" t="s">
        <v>205</v>
      </c>
      <c r="M185" t="s">
        <v>26</v>
      </c>
      <c r="N185" s="680">
        <f t="shared" ca="1" si="13"/>
        <v>0</v>
      </c>
      <c r="O185" s="680">
        <f t="shared" ca="1" si="13"/>
        <v>0</v>
      </c>
      <c r="P185" s="680">
        <f t="shared" ca="1" si="13"/>
        <v>0</v>
      </c>
      <c r="Q185" s="680">
        <f t="shared" ca="1" si="13"/>
        <v>0</v>
      </c>
      <c r="R185" s="680">
        <f t="shared" ca="1" si="13"/>
        <v>0</v>
      </c>
      <c r="S185" t="str">
        <f t="shared" si="10"/>
        <v>ASR_CMS_19</v>
      </c>
      <c r="T185" s="957">
        <f t="shared" si="11"/>
        <v>45406</v>
      </c>
      <c r="U185" t="str">
        <f t="shared" si="12"/>
        <v>Unaudited</v>
      </c>
    </row>
    <row r="186" spans="1:21" x14ac:dyDescent="0.25">
      <c r="A186" t="s">
        <v>438</v>
      </c>
      <c r="B186" t="s">
        <v>1380</v>
      </c>
      <c r="C186" t="s">
        <v>1381</v>
      </c>
      <c r="D186" s="15">
        <v>1900</v>
      </c>
      <c r="E186" s="121">
        <v>1</v>
      </c>
      <c r="F186" t="s">
        <v>1026</v>
      </c>
      <c r="G186" s="121" t="s">
        <v>1379</v>
      </c>
      <c r="H186" t="s">
        <v>380</v>
      </c>
      <c r="I186" t="s">
        <v>433</v>
      </c>
      <c r="J186" t="s">
        <v>433</v>
      </c>
      <c r="K186" t="s">
        <v>433</v>
      </c>
      <c r="M186" t="s">
        <v>433</v>
      </c>
      <c r="N186" s="680">
        <f t="shared" ca="1" si="13"/>
        <v>0</v>
      </c>
      <c r="O186" s="680">
        <f t="shared" ca="1" si="13"/>
        <v>0</v>
      </c>
      <c r="P186" s="680">
        <f t="shared" ca="1" si="13"/>
        <v>0</v>
      </c>
      <c r="Q186" s="680">
        <f t="shared" ca="1" si="13"/>
        <v>0</v>
      </c>
      <c r="R186" s="680">
        <f t="shared" ca="1" si="13"/>
        <v>0</v>
      </c>
      <c r="S186" t="str">
        <f t="shared" si="10"/>
        <v>ASR_CMS_19</v>
      </c>
      <c r="T186" s="957">
        <f t="shared" si="11"/>
        <v>45406</v>
      </c>
      <c r="U186" t="str">
        <f t="shared" si="12"/>
        <v>Unaudited</v>
      </c>
    </row>
    <row r="187" spans="1:21" x14ac:dyDescent="0.25">
      <c r="A187" t="s">
        <v>438</v>
      </c>
      <c r="B187" t="s">
        <v>1380</v>
      </c>
      <c r="C187" t="s">
        <v>1381</v>
      </c>
      <c r="D187" s="15">
        <v>1900</v>
      </c>
      <c r="E187" s="121">
        <v>1</v>
      </c>
      <c r="F187" t="s">
        <v>1026</v>
      </c>
      <c r="G187" s="121" t="s">
        <v>1379</v>
      </c>
      <c r="H187" t="s">
        <v>380</v>
      </c>
      <c r="I187" t="s">
        <v>488</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ASR_CMS_19</v>
      </c>
      <c r="T187" s="957">
        <f t="shared" si="11"/>
        <v>45406</v>
      </c>
      <c r="U187" t="str">
        <f t="shared" si="12"/>
        <v>Unaudited</v>
      </c>
    </row>
    <row r="188" spans="1:21" x14ac:dyDescent="0.25">
      <c r="A188" t="s">
        <v>438</v>
      </c>
      <c r="B188" t="s">
        <v>1380</v>
      </c>
      <c r="C188" t="s">
        <v>1381</v>
      </c>
      <c r="D188" s="15">
        <v>1900</v>
      </c>
      <c r="E188" s="121">
        <v>1</v>
      </c>
      <c r="F188" t="s">
        <v>1026</v>
      </c>
      <c r="G188" s="121" t="s">
        <v>1379</v>
      </c>
      <c r="H188" t="s">
        <v>380</v>
      </c>
      <c r="I188" t="s">
        <v>488</v>
      </c>
      <c r="J188" t="s">
        <v>12</v>
      </c>
      <c r="K188" t="s">
        <v>223</v>
      </c>
      <c r="L188" s="755">
        <v>1.2</v>
      </c>
      <c r="M188" t="s">
        <v>223</v>
      </c>
      <c r="N188" s="680">
        <f t="shared" ca="1" si="13"/>
        <v>0</v>
      </c>
      <c r="O188" s="680">
        <f t="shared" ca="1" si="13"/>
        <v>0</v>
      </c>
      <c r="P188" s="680">
        <f t="shared" ca="1" si="13"/>
        <v>0</v>
      </c>
      <c r="Q188" s="680">
        <f t="shared" ca="1" si="13"/>
        <v>0</v>
      </c>
      <c r="R188" s="680">
        <f t="shared" ca="1" si="13"/>
        <v>0</v>
      </c>
      <c r="S188" t="str">
        <f t="shared" si="10"/>
        <v>ASR_CMS_19</v>
      </c>
      <c r="T188" s="957">
        <f t="shared" si="11"/>
        <v>45406</v>
      </c>
      <c r="U188" t="str">
        <f t="shared" si="12"/>
        <v>Unaudited</v>
      </c>
    </row>
    <row r="189" spans="1:21" x14ac:dyDescent="0.25">
      <c r="A189" t="s">
        <v>438</v>
      </c>
      <c r="B189" t="s">
        <v>1380</v>
      </c>
      <c r="C189" t="s">
        <v>1381</v>
      </c>
      <c r="D189" s="15">
        <v>1900</v>
      </c>
      <c r="E189" s="121">
        <v>1</v>
      </c>
      <c r="F189" t="s">
        <v>1026</v>
      </c>
      <c r="G189" s="121" t="s">
        <v>1379</v>
      </c>
      <c r="H189" t="s">
        <v>380</v>
      </c>
      <c r="I189" t="s">
        <v>488</v>
      </c>
      <c r="J189" t="s">
        <v>12</v>
      </c>
      <c r="K189" t="s">
        <v>1318</v>
      </c>
      <c r="L189" s="755" t="s">
        <v>1314</v>
      </c>
      <c r="M189" t="s">
        <v>1318</v>
      </c>
      <c r="N189" s="680">
        <f t="shared" ca="1" si="13"/>
        <v>0</v>
      </c>
      <c r="O189" s="680">
        <f t="shared" ca="1" si="13"/>
        <v>0</v>
      </c>
      <c r="P189" s="680">
        <f t="shared" ca="1" si="13"/>
        <v>0</v>
      </c>
      <c r="Q189" s="680">
        <f t="shared" ca="1" si="13"/>
        <v>0</v>
      </c>
      <c r="R189" s="680">
        <f t="shared" ca="1" si="13"/>
        <v>0</v>
      </c>
      <c r="S189" t="str">
        <f t="shared" si="10"/>
        <v>ASR_CMS_19</v>
      </c>
      <c r="T189" s="957">
        <f t="shared" si="11"/>
        <v>45406</v>
      </c>
      <c r="U189" t="str">
        <f t="shared" si="12"/>
        <v>Unaudited</v>
      </c>
    </row>
    <row r="190" spans="1:21" x14ac:dyDescent="0.25">
      <c r="A190" t="s">
        <v>438</v>
      </c>
      <c r="B190" t="s">
        <v>1380</v>
      </c>
      <c r="C190" t="s">
        <v>1381</v>
      </c>
      <c r="D190" s="15">
        <v>1900</v>
      </c>
      <c r="E190" s="121">
        <v>1</v>
      </c>
      <c r="F190" t="s">
        <v>1026</v>
      </c>
      <c r="G190" s="121" t="s">
        <v>1379</v>
      </c>
      <c r="H190" t="s">
        <v>380</v>
      </c>
      <c r="I190" t="s">
        <v>488</v>
      </c>
      <c r="J190" t="s">
        <v>12</v>
      </c>
      <c r="K190" t="s">
        <v>1320</v>
      </c>
      <c r="L190" s="755" t="s">
        <v>1319</v>
      </c>
      <c r="M190" t="s">
        <v>1320</v>
      </c>
      <c r="N190" s="680">
        <f t="shared" ca="1" si="13"/>
        <v>0</v>
      </c>
      <c r="O190" s="680">
        <f t="shared" ca="1" si="13"/>
        <v>0</v>
      </c>
      <c r="P190" s="680">
        <f t="shared" ca="1" si="13"/>
        <v>0</v>
      </c>
      <c r="Q190" s="680">
        <f t="shared" ca="1" si="13"/>
        <v>0</v>
      </c>
      <c r="R190" s="680">
        <f t="shared" ca="1" si="13"/>
        <v>0</v>
      </c>
      <c r="S190" t="str">
        <f t="shared" si="10"/>
        <v>ASR_CMS_19</v>
      </c>
      <c r="T190" s="957">
        <f t="shared" si="11"/>
        <v>45406</v>
      </c>
      <c r="U190" t="str">
        <f t="shared" si="12"/>
        <v>Unaudited</v>
      </c>
    </row>
    <row r="191" spans="1:21" x14ac:dyDescent="0.25">
      <c r="A191" t="s">
        <v>438</v>
      </c>
      <c r="B191" t="s">
        <v>1380</v>
      </c>
      <c r="C191" t="s">
        <v>1381</v>
      </c>
      <c r="D191" s="15">
        <v>1900</v>
      </c>
      <c r="E191" s="121">
        <v>1</v>
      </c>
      <c r="F191" t="s">
        <v>1026</v>
      </c>
      <c r="G191" s="121" t="s">
        <v>1379</v>
      </c>
      <c r="H191" t="s">
        <v>380</v>
      </c>
      <c r="I191" t="s">
        <v>488</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ASR_CMS_19</v>
      </c>
      <c r="T191" s="957">
        <f t="shared" si="11"/>
        <v>45406</v>
      </c>
      <c r="U191" t="str">
        <f t="shared" si="12"/>
        <v>Unaudited</v>
      </c>
    </row>
    <row r="192" spans="1:21" x14ac:dyDescent="0.25">
      <c r="A192" t="s">
        <v>438</v>
      </c>
      <c r="B192" t="s">
        <v>1380</v>
      </c>
      <c r="C192" t="s">
        <v>1381</v>
      </c>
      <c r="D192" s="15">
        <v>1900</v>
      </c>
      <c r="E192" s="121">
        <v>1</v>
      </c>
      <c r="F192" t="s">
        <v>1026</v>
      </c>
      <c r="G192" s="121" t="s">
        <v>1379</v>
      </c>
      <c r="H192" t="s">
        <v>380</v>
      </c>
      <c r="I192" t="s">
        <v>489</v>
      </c>
      <c r="J192" t="s">
        <v>434</v>
      </c>
      <c r="K192" t="s">
        <v>791</v>
      </c>
      <c r="L192" s="755">
        <v>2.1</v>
      </c>
      <c r="M192" t="s">
        <v>726</v>
      </c>
      <c r="N192" s="680">
        <f t="shared" ca="1" si="13"/>
        <v>0</v>
      </c>
      <c r="O192" s="680">
        <f t="shared" ca="1" si="13"/>
        <v>0</v>
      </c>
      <c r="P192" s="680">
        <f t="shared" ca="1" si="13"/>
        <v>0</v>
      </c>
      <c r="Q192" s="680">
        <f t="shared" ca="1" si="13"/>
        <v>0</v>
      </c>
      <c r="R192" s="680">
        <f t="shared" ca="1" si="13"/>
        <v>0</v>
      </c>
      <c r="S192" t="str">
        <f t="shared" si="10"/>
        <v>ASR_CMS_19</v>
      </c>
      <c r="T192" s="957">
        <f t="shared" si="11"/>
        <v>45406</v>
      </c>
      <c r="U192" t="str">
        <f t="shared" si="12"/>
        <v>Unaudited</v>
      </c>
    </row>
    <row r="193" spans="1:21" x14ac:dyDescent="0.25">
      <c r="A193" t="s">
        <v>438</v>
      </c>
      <c r="B193" t="s">
        <v>1380</v>
      </c>
      <c r="C193" t="s">
        <v>1381</v>
      </c>
      <c r="D193" s="15">
        <v>1900</v>
      </c>
      <c r="E193" s="121">
        <v>1</v>
      </c>
      <c r="F193" t="s">
        <v>1026</v>
      </c>
      <c r="G193" s="121" t="s">
        <v>1379</v>
      </c>
      <c r="H193" t="s">
        <v>380</v>
      </c>
      <c r="I193" t="s">
        <v>489</v>
      </c>
      <c r="J193" t="s">
        <v>434</v>
      </c>
      <c r="K193" t="s">
        <v>791</v>
      </c>
      <c r="L193" s="755">
        <v>2.2000000000000002</v>
      </c>
      <c r="M193" t="s">
        <v>727</v>
      </c>
      <c r="N193" s="680">
        <f t="shared" ca="1" si="13"/>
        <v>0</v>
      </c>
      <c r="O193" s="680">
        <f t="shared" ca="1" si="13"/>
        <v>0</v>
      </c>
      <c r="P193" s="680">
        <f t="shared" ca="1" si="13"/>
        <v>0</v>
      </c>
      <c r="Q193" s="680">
        <f t="shared" ca="1" si="13"/>
        <v>0</v>
      </c>
      <c r="R193" s="680">
        <f t="shared" ca="1" si="13"/>
        <v>0</v>
      </c>
      <c r="S193" t="str">
        <f t="shared" si="10"/>
        <v>ASR_CMS_19</v>
      </c>
      <c r="T193" s="957">
        <f t="shared" si="11"/>
        <v>45406</v>
      </c>
      <c r="U193" t="str">
        <f t="shared" si="12"/>
        <v>Unaudited</v>
      </c>
    </row>
    <row r="194" spans="1:21" x14ac:dyDescent="0.25">
      <c r="A194" t="s">
        <v>438</v>
      </c>
      <c r="B194" t="s">
        <v>1380</v>
      </c>
      <c r="C194" t="s">
        <v>1381</v>
      </c>
      <c r="D194" s="15">
        <v>1900</v>
      </c>
      <c r="E194" s="121">
        <v>1</v>
      </c>
      <c r="F194" t="s">
        <v>1026</v>
      </c>
      <c r="G194" s="121" t="s">
        <v>1379</v>
      </c>
      <c r="H194" t="s">
        <v>380</v>
      </c>
      <c r="I194" t="s">
        <v>489</v>
      </c>
      <c r="J194" t="s">
        <v>434</v>
      </c>
      <c r="K194" t="s">
        <v>791</v>
      </c>
      <c r="L194" s="755">
        <v>2.2999999999999998</v>
      </c>
      <c r="M194" t="s">
        <v>728</v>
      </c>
      <c r="N194" s="680">
        <f t="shared" ca="1" si="13"/>
        <v>0</v>
      </c>
      <c r="O194" s="680">
        <f t="shared" ca="1" si="13"/>
        <v>0</v>
      </c>
      <c r="P194" s="680">
        <f t="shared" ca="1" si="13"/>
        <v>0</v>
      </c>
      <c r="Q194" s="680">
        <f t="shared" ca="1" si="13"/>
        <v>0</v>
      </c>
      <c r="R194" s="680">
        <f t="shared" ca="1" si="13"/>
        <v>0</v>
      </c>
      <c r="S194" t="str">
        <f t="shared" ref="S194:S257" si="14">file_name</f>
        <v>ASR_CMS_19</v>
      </c>
      <c r="T194" s="957">
        <f t="shared" ref="T194:T257" si="15">file_date</f>
        <v>45406</v>
      </c>
      <c r="U194" t="str">
        <f t="shared" ref="U194:U257" si="16">status</f>
        <v>Unaudited</v>
      </c>
    </row>
    <row r="195" spans="1:21" x14ac:dyDescent="0.25">
      <c r="A195" t="s">
        <v>438</v>
      </c>
      <c r="B195" t="s">
        <v>1380</v>
      </c>
      <c r="C195" t="s">
        <v>1381</v>
      </c>
      <c r="D195" s="15">
        <v>1900</v>
      </c>
      <c r="E195" s="121">
        <v>1</v>
      </c>
      <c r="F195" t="s">
        <v>1026</v>
      </c>
      <c r="G195" s="121" t="s">
        <v>1379</v>
      </c>
      <c r="H195" t="s">
        <v>380</v>
      </c>
      <c r="I195" t="s">
        <v>489</v>
      </c>
      <c r="J195" t="s">
        <v>434</v>
      </c>
      <c r="K195" t="s">
        <v>791</v>
      </c>
      <c r="L195" s="755">
        <v>2.4</v>
      </c>
      <c r="M195" t="s">
        <v>729</v>
      </c>
      <c r="N195" s="680">
        <f t="shared" ca="1" si="13"/>
        <v>0</v>
      </c>
      <c r="O195" s="680">
        <f t="shared" ca="1" si="13"/>
        <v>0</v>
      </c>
      <c r="P195" s="680">
        <f t="shared" ca="1" si="13"/>
        <v>0</v>
      </c>
      <c r="Q195" s="680">
        <f t="shared" ca="1" si="13"/>
        <v>0</v>
      </c>
      <c r="R195" s="680">
        <f t="shared" ca="1" si="13"/>
        <v>0</v>
      </c>
      <c r="S195" t="str">
        <f t="shared" si="14"/>
        <v>ASR_CMS_19</v>
      </c>
      <c r="T195" s="957">
        <f t="shared" si="15"/>
        <v>45406</v>
      </c>
      <c r="U195" t="str">
        <f t="shared" si="16"/>
        <v>Unaudited</v>
      </c>
    </row>
    <row r="196" spans="1:21" x14ac:dyDescent="0.25">
      <c r="A196" t="s">
        <v>438</v>
      </c>
      <c r="B196" t="s">
        <v>1380</v>
      </c>
      <c r="C196" t="s">
        <v>1381</v>
      </c>
      <c r="D196" s="15">
        <v>1900</v>
      </c>
      <c r="E196" s="121">
        <v>1</v>
      </c>
      <c r="F196" t="s">
        <v>1026</v>
      </c>
      <c r="G196" s="121" t="s">
        <v>1379</v>
      </c>
      <c r="H196" t="s">
        <v>380</v>
      </c>
      <c r="I196" t="s">
        <v>489</v>
      </c>
      <c r="J196" t="s">
        <v>434</v>
      </c>
      <c r="K196" t="s">
        <v>791</v>
      </c>
      <c r="L196" s="755">
        <v>2.5</v>
      </c>
      <c r="M196" t="s">
        <v>771</v>
      </c>
      <c r="N196" s="680">
        <f t="shared" ca="1" si="13"/>
        <v>0</v>
      </c>
      <c r="O196" s="680">
        <f t="shared" ca="1" si="13"/>
        <v>0</v>
      </c>
      <c r="P196" s="680">
        <f t="shared" ca="1" si="13"/>
        <v>0</v>
      </c>
      <c r="Q196" s="680">
        <f t="shared" ca="1" si="13"/>
        <v>0</v>
      </c>
      <c r="R196" s="680">
        <f t="shared" ca="1" si="13"/>
        <v>0</v>
      </c>
      <c r="S196" t="str">
        <f t="shared" si="14"/>
        <v>ASR_CMS_19</v>
      </c>
      <c r="T196" s="957">
        <f t="shared" si="15"/>
        <v>45406</v>
      </c>
      <c r="U196" t="str">
        <f t="shared" si="16"/>
        <v>Unaudited</v>
      </c>
    </row>
    <row r="197" spans="1:21" x14ac:dyDescent="0.25">
      <c r="A197" t="s">
        <v>438</v>
      </c>
      <c r="B197" t="s">
        <v>1380</v>
      </c>
      <c r="C197" t="s">
        <v>1381</v>
      </c>
      <c r="D197" s="15">
        <v>1900</v>
      </c>
      <c r="E197" s="121">
        <v>1</v>
      </c>
      <c r="F197" t="s">
        <v>1026</v>
      </c>
      <c r="G197" s="121" t="s">
        <v>1379</v>
      </c>
      <c r="H197" t="s">
        <v>380</v>
      </c>
      <c r="I197" t="s">
        <v>489</v>
      </c>
      <c r="J197" t="s">
        <v>434</v>
      </c>
      <c r="K197" t="s">
        <v>791</v>
      </c>
      <c r="L197" s="755">
        <v>2.6</v>
      </c>
      <c r="M197" t="s">
        <v>187</v>
      </c>
      <c r="N197" s="680">
        <f t="shared" ca="1" si="13"/>
        <v>0</v>
      </c>
      <c r="O197" s="680">
        <f t="shared" ca="1" si="13"/>
        <v>0</v>
      </c>
      <c r="P197" s="680">
        <f t="shared" ca="1" si="13"/>
        <v>0</v>
      </c>
      <c r="Q197" s="680">
        <f t="shared" ca="1" si="13"/>
        <v>0</v>
      </c>
      <c r="R197" s="680">
        <f t="shared" ca="1" si="13"/>
        <v>0</v>
      </c>
      <c r="S197" t="str">
        <f t="shared" si="14"/>
        <v>ASR_CMS_19</v>
      </c>
      <c r="T197" s="957">
        <f t="shared" si="15"/>
        <v>45406</v>
      </c>
      <c r="U197" t="str">
        <f t="shared" si="16"/>
        <v>Unaudited</v>
      </c>
    </row>
    <row r="198" spans="1:21" x14ac:dyDescent="0.25">
      <c r="A198" t="s">
        <v>438</v>
      </c>
      <c r="B198" t="s">
        <v>1380</v>
      </c>
      <c r="C198" t="s">
        <v>1381</v>
      </c>
      <c r="D198" s="15">
        <v>1900</v>
      </c>
      <c r="E198" s="121">
        <v>1</v>
      </c>
      <c r="F198" t="s">
        <v>1026</v>
      </c>
      <c r="G198" s="121" t="s">
        <v>1379</v>
      </c>
      <c r="H198" t="s">
        <v>380</v>
      </c>
      <c r="I198" t="s">
        <v>489</v>
      </c>
      <c r="J198" t="s">
        <v>434</v>
      </c>
      <c r="K198" t="s">
        <v>791</v>
      </c>
      <c r="L198" s="755">
        <v>2.7</v>
      </c>
      <c r="M198" t="s">
        <v>792</v>
      </c>
      <c r="N198" s="680">
        <f t="shared" ca="1" si="13"/>
        <v>0</v>
      </c>
      <c r="O198" s="680">
        <f t="shared" ca="1" si="13"/>
        <v>0</v>
      </c>
      <c r="P198" s="680">
        <f t="shared" ca="1" si="13"/>
        <v>0</v>
      </c>
      <c r="Q198" s="680">
        <f t="shared" ca="1" si="13"/>
        <v>0</v>
      </c>
      <c r="R198" s="680">
        <f t="shared" ca="1" si="13"/>
        <v>0</v>
      </c>
      <c r="S198" t="str">
        <f t="shared" si="14"/>
        <v>ASR_CMS_19</v>
      </c>
      <c r="T198" s="957">
        <f t="shared" si="15"/>
        <v>45406</v>
      </c>
      <c r="U198" t="str">
        <f t="shared" si="16"/>
        <v>Unaudited</v>
      </c>
    </row>
    <row r="199" spans="1:21" x14ac:dyDescent="0.25">
      <c r="A199" t="s">
        <v>438</v>
      </c>
      <c r="B199" t="s">
        <v>1380</v>
      </c>
      <c r="C199" t="s">
        <v>1381</v>
      </c>
      <c r="D199" s="15">
        <v>1900</v>
      </c>
      <c r="E199" s="121">
        <v>1</v>
      </c>
      <c r="F199" t="s">
        <v>1026</v>
      </c>
      <c r="G199" s="121" t="s">
        <v>1379</v>
      </c>
      <c r="H199" t="s">
        <v>380</v>
      </c>
      <c r="I199" t="s">
        <v>489</v>
      </c>
      <c r="J199" t="s">
        <v>434</v>
      </c>
      <c r="K199" t="s">
        <v>791</v>
      </c>
      <c r="L199" s="755">
        <v>2.8</v>
      </c>
      <c r="M199" t="s">
        <v>793</v>
      </c>
      <c r="N199" s="680">
        <f t="shared" ca="1" si="13"/>
        <v>0</v>
      </c>
      <c r="O199" s="680">
        <f t="shared" ca="1" si="13"/>
        <v>0</v>
      </c>
      <c r="P199" s="680">
        <f t="shared" ca="1" si="13"/>
        <v>0</v>
      </c>
      <c r="Q199" s="680">
        <f t="shared" ca="1" si="13"/>
        <v>0</v>
      </c>
      <c r="R199" s="680">
        <f t="shared" ca="1" si="13"/>
        <v>0</v>
      </c>
      <c r="S199" t="str">
        <f t="shared" si="14"/>
        <v>ASR_CMS_19</v>
      </c>
      <c r="T199" s="957">
        <f t="shared" si="15"/>
        <v>45406</v>
      </c>
      <c r="U199" t="str">
        <f t="shared" si="16"/>
        <v>Unaudited</v>
      </c>
    </row>
    <row r="200" spans="1:21" x14ac:dyDescent="0.25">
      <c r="A200" t="s">
        <v>438</v>
      </c>
      <c r="B200" t="s">
        <v>1380</v>
      </c>
      <c r="C200" t="s">
        <v>1381</v>
      </c>
      <c r="D200" s="15">
        <v>1900</v>
      </c>
      <c r="E200" s="121">
        <v>1</v>
      </c>
      <c r="F200" t="s">
        <v>1026</v>
      </c>
      <c r="G200" s="121" t="s">
        <v>1379</v>
      </c>
      <c r="H200" t="s">
        <v>380</v>
      </c>
      <c r="I200" t="s">
        <v>489</v>
      </c>
      <c r="J200" t="s">
        <v>434</v>
      </c>
      <c r="K200" t="s">
        <v>791</v>
      </c>
      <c r="L200" s="755">
        <v>2.9</v>
      </c>
      <c r="M200" t="s">
        <v>774</v>
      </c>
      <c r="N200" s="680">
        <f t="shared" ca="1" si="13"/>
        <v>0</v>
      </c>
      <c r="O200" s="680">
        <f t="shared" ca="1" si="13"/>
        <v>0</v>
      </c>
      <c r="P200" s="680">
        <f t="shared" ca="1" si="13"/>
        <v>0</v>
      </c>
      <c r="Q200" s="680">
        <f t="shared" ca="1" si="13"/>
        <v>0</v>
      </c>
      <c r="R200" s="680">
        <f t="shared" ca="1" si="13"/>
        <v>0</v>
      </c>
      <c r="S200" t="str">
        <f t="shared" si="14"/>
        <v>ASR_CMS_19</v>
      </c>
      <c r="T200" s="957">
        <f t="shared" si="15"/>
        <v>45406</v>
      </c>
      <c r="U200" t="str">
        <f t="shared" si="16"/>
        <v>Unaudited</v>
      </c>
    </row>
    <row r="201" spans="1:21" x14ac:dyDescent="0.25">
      <c r="A201" t="s">
        <v>438</v>
      </c>
      <c r="B201" t="s">
        <v>1380</v>
      </c>
      <c r="C201" t="s">
        <v>1381</v>
      </c>
      <c r="D201" s="15">
        <v>1900</v>
      </c>
      <c r="E201" s="121">
        <v>1</v>
      </c>
      <c r="F201" t="s">
        <v>1026</v>
      </c>
      <c r="G201" s="121" t="s">
        <v>1379</v>
      </c>
      <c r="H201" t="s">
        <v>380</v>
      </c>
      <c r="I201" t="s">
        <v>489</v>
      </c>
      <c r="J201" t="s">
        <v>434</v>
      </c>
      <c r="K201" t="s">
        <v>224</v>
      </c>
      <c r="L201" s="755">
        <v>2.11</v>
      </c>
      <c r="M201" t="s">
        <v>229</v>
      </c>
      <c r="N201" s="680">
        <f t="shared" ca="1" si="13"/>
        <v>0</v>
      </c>
      <c r="O201" s="680">
        <f t="shared" ca="1" si="13"/>
        <v>0</v>
      </c>
      <c r="P201" s="680">
        <f t="shared" ca="1" si="13"/>
        <v>0</v>
      </c>
      <c r="Q201" s="680">
        <f t="shared" ca="1" si="13"/>
        <v>0</v>
      </c>
      <c r="R201" s="680">
        <f t="shared" ca="1" si="13"/>
        <v>0</v>
      </c>
      <c r="S201" t="str">
        <f t="shared" si="14"/>
        <v>ASR_CMS_19</v>
      </c>
      <c r="T201" s="957">
        <f t="shared" si="15"/>
        <v>45406</v>
      </c>
      <c r="U201" t="str">
        <f t="shared" si="16"/>
        <v>Unaudited</v>
      </c>
    </row>
    <row r="202" spans="1:21" x14ac:dyDescent="0.25">
      <c r="A202" t="s">
        <v>438</v>
      </c>
      <c r="B202" t="s">
        <v>1380</v>
      </c>
      <c r="C202" t="s">
        <v>1381</v>
      </c>
      <c r="D202" s="15">
        <v>1900</v>
      </c>
      <c r="E202" s="121">
        <v>1</v>
      </c>
      <c r="F202" t="s">
        <v>1026</v>
      </c>
      <c r="G202" s="121" t="s">
        <v>1379</v>
      </c>
      <c r="H202" t="s">
        <v>380</v>
      </c>
      <c r="I202" t="s">
        <v>489</v>
      </c>
      <c r="J202" t="s">
        <v>434</v>
      </c>
      <c r="K202" t="s">
        <v>224</v>
      </c>
      <c r="L202" s="755">
        <v>2.12</v>
      </c>
      <c r="M202" t="s">
        <v>555</v>
      </c>
      <c r="N202" s="680">
        <f t="shared" ca="1" si="13"/>
        <v>0</v>
      </c>
      <c r="O202" s="680">
        <f t="shared" ca="1" si="13"/>
        <v>0</v>
      </c>
      <c r="P202" s="680">
        <f t="shared" ca="1" si="13"/>
        <v>0</v>
      </c>
      <c r="Q202" s="680">
        <f t="shared" ca="1" si="13"/>
        <v>0</v>
      </c>
      <c r="R202" s="680">
        <f t="shared" ca="1" si="13"/>
        <v>0</v>
      </c>
      <c r="S202" t="str">
        <f t="shared" si="14"/>
        <v>ASR_CMS_19</v>
      </c>
      <c r="T202" s="957">
        <f t="shared" si="15"/>
        <v>45406</v>
      </c>
      <c r="U202" t="str">
        <f t="shared" si="16"/>
        <v>Unaudited</v>
      </c>
    </row>
    <row r="203" spans="1:21" x14ac:dyDescent="0.25">
      <c r="A203" t="s">
        <v>438</v>
      </c>
      <c r="B203" t="s">
        <v>1380</v>
      </c>
      <c r="C203" t="s">
        <v>1381</v>
      </c>
      <c r="D203" s="15">
        <v>1900</v>
      </c>
      <c r="E203" s="121">
        <v>1</v>
      </c>
      <c r="F203" t="s">
        <v>1026</v>
      </c>
      <c r="G203" s="121" t="s">
        <v>1379</v>
      </c>
      <c r="H203" t="s">
        <v>380</v>
      </c>
      <c r="I203" t="s">
        <v>489</v>
      </c>
      <c r="J203" t="s">
        <v>434</v>
      </c>
      <c r="K203" t="s">
        <v>224</v>
      </c>
      <c r="L203" s="755">
        <v>2.13</v>
      </c>
      <c r="M203" t="s">
        <v>230</v>
      </c>
      <c r="N203" s="680">
        <f t="shared" ca="1" si="13"/>
        <v>0</v>
      </c>
      <c r="O203" s="680">
        <f t="shared" ca="1" si="13"/>
        <v>0</v>
      </c>
      <c r="P203" s="680">
        <f t="shared" ca="1" si="13"/>
        <v>0</v>
      </c>
      <c r="Q203" s="680">
        <f t="shared" ca="1" si="13"/>
        <v>0</v>
      </c>
      <c r="R203" s="680">
        <f t="shared" ca="1" si="13"/>
        <v>0</v>
      </c>
      <c r="S203" t="str">
        <f t="shared" si="14"/>
        <v>ASR_CMS_19</v>
      </c>
      <c r="T203" s="957">
        <f t="shared" si="15"/>
        <v>45406</v>
      </c>
      <c r="U203" t="str">
        <f t="shared" si="16"/>
        <v>Unaudited</v>
      </c>
    </row>
    <row r="204" spans="1:21" x14ac:dyDescent="0.25">
      <c r="A204" t="s">
        <v>438</v>
      </c>
      <c r="B204" t="s">
        <v>1380</v>
      </c>
      <c r="C204" t="s">
        <v>1381</v>
      </c>
      <c r="D204" s="15">
        <v>1900</v>
      </c>
      <c r="E204" s="121">
        <v>1</v>
      </c>
      <c r="F204" t="s">
        <v>1026</v>
      </c>
      <c r="G204" s="121" t="s">
        <v>1379</v>
      </c>
      <c r="H204" t="s">
        <v>380</v>
      </c>
      <c r="I204" t="s">
        <v>489</v>
      </c>
      <c r="J204" t="s">
        <v>434</v>
      </c>
      <c r="K204" t="s">
        <v>224</v>
      </c>
      <c r="L204" s="755">
        <v>2.14</v>
      </c>
      <c r="M204" t="s">
        <v>559</v>
      </c>
      <c r="N204" s="680">
        <f t="shared" ca="1" si="13"/>
        <v>0</v>
      </c>
      <c r="O204" s="680">
        <f t="shared" ca="1" si="13"/>
        <v>0</v>
      </c>
      <c r="P204" s="680">
        <f t="shared" ca="1" si="13"/>
        <v>0</v>
      </c>
      <c r="Q204" s="680">
        <f t="shared" ca="1" si="13"/>
        <v>0</v>
      </c>
      <c r="R204" s="680">
        <f t="shared" ca="1" si="13"/>
        <v>0</v>
      </c>
      <c r="S204" t="str">
        <f t="shared" si="14"/>
        <v>ASR_CMS_19</v>
      </c>
      <c r="T204" s="957">
        <f t="shared" si="15"/>
        <v>45406</v>
      </c>
      <c r="U204" t="str">
        <f t="shared" si="16"/>
        <v>Unaudited</v>
      </c>
    </row>
    <row r="205" spans="1:21" x14ac:dyDescent="0.25">
      <c r="A205" t="s">
        <v>438</v>
      </c>
      <c r="B205" t="s">
        <v>1380</v>
      </c>
      <c r="C205" t="s">
        <v>1381</v>
      </c>
      <c r="D205" s="15">
        <v>1900</v>
      </c>
      <c r="E205" s="121">
        <v>1</v>
      </c>
      <c r="F205" t="s">
        <v>1026</v>
      </c>
      <c r="G205" s="121" t="s">
        <v>1379</v>
      </c>
      <c r="H205" t="s">
        <v>380</v>
      </c>
      <c r="I205" t="s">
        <v>489</v>
      </c>
      <c r="J205" t="s">
        <v>434</v>
      </c>
      <c r="K205" t="s">
        <v>224</v>
      </c>
      <c r="L205" s="755">
        <v>2.15</v>
      </c>
      <c r="M205" t="s">
        <v>20</v>
      </c>
      <c r="N205" s="680">
        <f t="shared" ca="1" si="13"/>
        <v>0</v>
      </c>
      <c r="O205" s="680">
        <f t="shared" ca="1" si="13"/>
        <v>0</v>
      </c>
      <c r="P205" s="680">
        <f t="shared" ca="1" si="13"/>
        <v>0</v>
      </c>
      <c r="Q205" s="680">
        <f t="shared" ca="1" si="13"/>
        <v>0</v>
      </c>
      <c r="R205" s="680">
        <f t="shared" ca="1" si="13"/>
        <v>0</v>
      </c>
      <c r="S205" t="str">
        <f t="shared" si="14"/>
        <v>ASR_CMS_19</v>
      </c>
      <c r="T205" s="957">
        <f t="shared" si="15"/>
        <v>45406</v>
      </c>
      <c r="U205" t="str">
        <f t="shared" si="16"/>
        <v>Unaudited</v>
      </c>
    </row>
    <row r="206" spans="1:21" x14ac:dyDescent="0.25">
      <c r="A206" t="s">
        <v>438</v>
      </c>
      <c r="B206" t="s">
        <v>1380</v>
      </c>
      <c r="C206" t="s">
        <v>1381</v>
      </c>
      <c r="D206" s="15">
        <v>1900</v>
      </c>
      <c r="E206" s="121">
        <v>1</v>
      </c>
      <c r="F206" t="s">
        <v>1026</v>
      </c>
      <c r="G206" s="121" t="s">
        <v>1379</v>
      </c>
      <c r="H206" t="s">
        <v>380</v>
      </c>
      <c r="I206" t="s">
        <v>489</v>
      </c>
      <c r="J206" t="s">
        <v>434</v>
      </c>
      <c r="K206" t="s">
        <v>224</v>
      </c>
      <c r="L206" s="755">
        <v>2.16</v>
      </c>
      <c r="M206" t="s">
        <v>794</v>
      </c>
      <c r="N206" s="680">
        <f t="shared" ca="1" si="13"/>
        <v>0</v>
      </c>
      <c r="O206" s="680">
        <f t="shared" ca="1" si="13"/>
        <v>0</v>
      </c>
      <c r="P206" s="680">
        <f t="shared" ca="1" si="13"/>
        <v>0</v>
      </c>
      <c r="Q206" s="680">
        <f t="shared" ca="1" si="13"/>
        <v>0</v>
      </c>
      <c r="R206" s="680">
        <f t="shared" ca="1" si="13"/>
        <v>0</v>
      </c>
      <c r="S206" t="str">
        <f t="shared" si="14"/>
        <v>ASR_CMS_19</v>
      </c>
      <c r="T206" s="957">
        <f t="shared" si="15"/>
        <v>45406</v>
      </c>
      <c r="U206" t="str">
        <f t="shared" si="16"/>
        <v>Unaudited</v>
      </c>
    </row>
    <row r="207" spans="1:21" x14ac:dyDescent="0.25">
      <c r="A207" t="s">
        <v>438</v>
      </c>
      <c r="B207" t="s">
        <v>1380</v>
      </c>
      <c r="C207" t="s">
        <v>1381</v>
      </c>
      <c r="D207" s="15">
        <v>1900</v>
      </c>
      <c r="E207" s="121">
        <v>1</v>
      </c>
      <c r="F207" t="s">
        <v>1026</v>
      </c>
      <c r="G207" s="121" t="s">
        <v>1379</v>
      </c>
      <c r="H207" t="s">
        <v>380</v>
      </c>
      <c r="I207" t="s">
        <v>489</v>
      </c>
      <c r="J207" t="s">
        <v>434</v>
      </c>
      <c r="K207" t="s">
        <v>224</v>
      </c>
      <c r="L207" s="755">
        <v>2.17</v>
      </c>
      <c r="M207" t="s">
        <v>1047</v>
      </c>
      <c r="N207" s="680">
        <f t="shared" ca="1" si="13"/>
        <v>0</v>
      </c>
      <c r="O207" s="680">
        <f t="shared" ca="1" si="13"/>
        <v>0</v>
      </c>
      <c r="P207" s="680">
        <f t="shared" ca="1" si="13"/>
        <v>0</v>
      </c>
      <c r="Q207" s="680">
        <f t="shared" ca="1" si="13"/>
        <v>0</v>
      </c>
      <c r="R207" s="680">
        <f t="shared" ca="1" si="13"/>
        <v>0</v>
      </c>
      <c r="S207" t="str">
        <f t="shared" si="14"/>
        <v>ASR_CMS_19</v>
      </c>
      <c r="T207" s="957">
        <f t="shared" si="15"/>
        <v>45406</v>
      </c>
      <c r="U207" t="str">
        <f t="shared" si="16"/>
        <v>Unaudited</v>
      </c>
    </row>
    <row r="208" spans="1:21" x14ac:dyDescent="0.25">
      <c r="A208" t="s">
        <v>438</v>
      </c>
      <c r="B208" t="s">
        <v>1380</v>
      </c>
      <c r="C208" t="s">
        <v>1381</v>
      </c>
      <c r="D208" s="15">
        <v>1900</v>
      </c>
      <c r="E208" s="121">
        <v>1</v>
      </c>
      <c r="F208" t="s">
        <v>1026</v>
      </c>
      <c r="G208" s="121" t="s">
        <v>1379</v>
      </c>
      <c r="H208" t="s">
        <v>380</v>
      </c>
      <c r="I208" t="s">
        <v>489</v>
      </c>
      <c r="J208" t="s">
        <v>434</v>
      </c>
      <c r="K208" t="s">
        <v>224</v>
      </c>
      <c r="L208" s="755">
        <v>2.1800000000000002</v>
      </c>
      <c r="M208" t="s">
        <v>651</v>
      </c>
      <c r="N208" s="680">
        <f t="shared" ca="1" si="13"/>
        <v>0</v>
      </c>
      <c r="O208" s="680">
        <f t="shared" ca="1" si="13"/>
        <v>0</v>
      </c>
      <c r="P208" s="680">
        <f t="shared" ca="1" si="13"/>
        <v>0</v>
      </c>
      <c r="Q208" s="680">
        <f t="shared" ca="1" si="13"/>
        <v>0</v>
      </c>
      <c r="R208" s="680">
        <f t="shared" ca="1" si="13"/>
        <v>0</v>
      </c>
      <c r="S208" t="str">
        <f t="shared" si="14"/>
        <v>ASR_CMS_19</v>
      </c>
      <c r="T208" s="957">
        <f t="shared" si="15"/>
        <v>45406</v>
      </c>
      <c r="U208" t="str">
        <f t="shared" si="16"/>
        <v>Unaudited</v>
      </c>
    </row>
    <row r="209" spans="1:21" x14ac:dyDescent="0.25">
      <c r="A209" t="s">
        <v>438</v>
      </c>
      <c r="B209" t="s">
        <v>1380</v>
      </c>
      <c r="C209" t="s">
        <v>1381</v>
      </c>
      <c r="D209" s="15">
        <v>1900</v>
      </c>
      <c r="E209" s="121">
        <v>1</v>
      </c>
      <c r="F209" t="s">
        <v>1026</v>
      </c>
      <c r="G209" s="121" t="s">
        <v>1379</v>
      </c>
      <c r="H209" t="s">
        <v>380</v>
      </c>
      <c r="I209" t="s">
        <v>489</v>
      </c>
      <c r="J209" t="s">
        <v>434</v>
      </c>
      <c r="K209" t="s">
        <v>224</v>
      </c>
      <c r="L209" s="755">
        <v>2.19</v>
      </c>
      <c r="M209" t="s">
        <v>219</v>
      </c>
      <c r="N209" s="680">
        <f t="shared" ca="1" si="13"/>
        <v>0</v>
      </c>
      <c r="O209" s="680">
        <f t="shared" ca="1" si="13"/>
        <v>0</v>
      </c>
      <c r="P209" s="680">
        <f t="shared" ca="1" si="13"/>
        <v>0</v>
      </c>
      <c r="Q209" s="680">
        <f t="shared" ca="1" si="13"/>
        <v>0</v>
      </c>
      <c r="R209" s="680">
        <f t="shared" ca="1" si="13"/>
        <v>0</v>
      </c>
      <c r="S209" t="str">
        <f t="shared" si="14"/>
        <v>ASR_CMS_19</v>
      </c>
      <c r="T209" s="957">
        <f t="shared" si="15"/>
        <v>45406</v>
      </c>
      <c r="U209" t="str">
        <f t="shared" si="16"/>
        <v>Unaudited</v>
      </c>
    </row>
    <row r="210" spans="1:21" x14ac:dyDescent="0.25">
      <c r="A210" t="s">
        <v>438</v>
      </c>
      <c r="B210" t="s">
        <v>1380</v>
      </c>
      <c r="C210" t="s">
        <v>1381</v>
      </c>
      <c r="D210" s="15">
        <v>1900</v>
      </c>
      <c r="E210" s="121">
        <v>1</v>
      </c>
      <c r="F210" t="s">
        <v>1026</v>
      </c>
      <c r="G210" s="121" t="s">
        <v>1379</v>
      </c>
      <c r="H210" t="s">
        <v>380</v>
      </c>
      <c r="I210" t="s">
        <v>489</v>
      </c>
      <c r="J210" t="s">
        <v>434</v>
      </c>
      <c r="K210" t="s">
        <v>224</v>
      </c>
      <c r="L210" s="755" t="s">
        <v>700</v>
      </c>
      <c r="M210" t="s">
        <v>231</v>
      </c>
      <c r="N210" s="680">
        <f t="shared" ca="1" si="13"/>
        <v>0</v>
      </c>
      <c r="O210" s="680">
        <f t="shared" ca="1" si="13"/>
        <v>0</v>
      </c>
      <c r="P210" s="680">
        <f t="shared" ca="1" si="13"/>
        <v>0</v>
      </c>
      <c r="Q210" s="680">
        <f t="shared" ca="1" si="13"/>
        <v>0</v>
      </c>
      <c r="R210" s="680">
        <f t="shared" ca="1" si="13"/>
        <v>0</v>
      </c>
      <c r="S210" t="str">
        <f t="shared" si="14"/>
        <v>ASR_CMS_19</v>
      </c>
      <c r="T210" s="957">
        <f t="shared" si="15"/>
        <v>45406</v>
      </c>
      <c r="U210" t="str">
        <f t="shared" si="16"/>
        <v>Unaudited</v>
      </c>
    </row>
    <row r="211" spans="1:21" x14ac:dyDescent="0.25">
      <c r="A211" t="s">
        <v>438</v>
      </c>
      <c r="B211" t="s">
        <v>1380</v>
      </c>
      <c r="C211" t="s">
        <v>1381</v>
      </c>
      <c r="D211" s="15">
        <v>1900</v>
      </c>
      <c r="E211" s="121">
        <v>1</v>
      </c>
      <c r="F211" t="s">
        <v>1026</v>
      </c>
      <c r="G211" s="121" t="s">
        <v>1379</v>
      </c>
      <c r="H211" t="s">
        <v>380</v>
      </c>
      <c r="I211" t="s">
        <v>489</v>
      </c>
      <c r="J211" t="s">
        <v>434</v>
      </c>
      <c r="K211" t="s">
        <v>224</v>
      </c>
      <c r="L211" s="755">
        <v>2.21</v>
      </c>
      <c r="M211" t="s">
        <v>467</v>
      </c>
      <c r="N211" s="680">
        <f t="shared" ca="1" si="13"/>
        <v>0</v>
      </c>
      <c r="O211" s="680">
        <f t="shared" ca="1" si="13"/>
        <v>0</v>
      </c>
      <c r="P211" s="680">
        <f t="shared" ca="1" si="13"/>
        <v>0</v>
      </c>
      <c r="Q211" s="680">
        <f t="shared" ca="1" si="13"/>
        <v>0</v>
      </c>
      <c r="R211" s="680">
        <f t="shared" ca="1" si="13"/>
        <v>0</v>
      </c>
      <c r="S211" t="str">
        <f t="shared" si="14"/>
        <v>ASR_CMS_19</v>
      </c>
      <c r="T211" s="957">
        <f t="shared" si="15"/>
        <v>45406</v>
      </c>
      <c r="U211" t="str">
        <f t="shared" si="16"/>
        <v>Unaudited</v>
      </c>
    </row>
    <row r="212" spans="1:21" x14ac:dyDescent="0.25">
      <c r="A212" t="s">
        <v>438</v>
      </c>
      <c r="B212" t="s">
        <v>1380</v>
      </c>
      <c r="C212" t="s">
        <v>1381</v>
      </c>
      <c r="D212" s="15">
        <v>1900</v>
      </c>
      <c r="E212" s="121">
        <v>1</v>
      </c>
      <c r="F212" t="s">
        <v>1026</v>
      </c>
      <c r="G212" s="121" t="s">
        <v>1379</v>
      </c>
      <c r="H212" t="s">
        <v>380</v>
      </c>
      <c r="I212" t="s">
        <v>489</v>
      </c>
      <c r="J212" t="s">
        <v>434</v>
      </c>
      <c r="K212" t="s">
        <v>6</v>
      </c>
      <c r="L212" s="755" t="s">
        <v>70</v>
      </c>
      <c r="M212" t="s">
        <v>189</v>
      </c>
      <c r="N212" s="680">
        <f t="shared" ca="1" si="13"/>
        <v>0</v>
      </c>
      <c r="O212" s="680">
        <f t="shared" ca="1" si="13"/>
        <v>0</v>
      </c>
      <c r="P212" s="680">
        <f t="shared" ca="1" si="13"/>
        <v>0</v>
      </c>
      <c r="Q212" s="680">
        <f t="shared" ca="1" si="13"/>
        <v>0</v>
      </c>
      <c r="R212" s="680">
        <f t="shared" ca="1" si="13"/>
        <v>0</v>
      </c>
      <c r="S212" t="str">
        <f t="shared" si="14"/>
        <v>ASR_CMS_19</v>
      </c>
      <c r="T212" s="957">
        <f t="shared" si="15"/>
        <v>45406</v>
      </c>
      <c r="U212" t="str">
        <f t="shared" si="16"/>
        <v>Unaudited</v>
      </c>
    </row>
    <row r="213" spans="1:21" x14ac:dyDescent="0.25">
      <c r="A213" t="s">
        <v>438</v>
      </c>
      <c r="B213" t="s">
        <v>1380</v>
      </c>
      <c r="C213" t="s">
        <v>1381</v>
      </c>
      <c r="D213" s="15">
        <v>1900</v>
      </c>
      <c r="E213" s="121">
        <v>1</v>
      </c>
      <c r="F213" t="s">
        <v>1026</v>
      </c>
      <c r="G213" s="121" t="s">
        <v>1379</v>
      </c>
      <c r="H213" t="s">
        <v>380</v>
      </c>
      <c r="I213" t="s">
        <v>489</v>
      </c>
      <c r="J213" t="s">
        <v>434</v>
      </c>
      <c r="K213" t="s">
        <v>6</v>
      </c>
      <c r="L213" s="755" t="s">
        <v>71</v>
      </c>
      <c r="M213" t="s">
        <v>232</v>
      </c>
      <c r="N213" s="680">
        <f t="shared" ca="1" si="13"/>
        <v>0</v>
      </c>
      <c r="O213" s="680">
        <f t="shared" ca="1" si="13"/>
        <v>0</v>
      </c>
      <c r="P213" s="680">
        <f t="shared" ca="1" si="13"/>
        <v>0</v>
      </c>
      <c r="Q213" s="680">
        <f t="shared" ca="1" si="13"/>
        <v>0</v>
      </c>
      <c r="R213" s="680">
        <f t="shared" ca="1" si="13"/>
        <v>0</v>
      </c>
      <c r="S213" t="str">
        <f t="shared" si="14"/>
        <v>ASR_CMS_19</v>
      </c>
      <c r="T213" s="957">
        <f t="shared" si="15"/>
        <v>45406</v>
      </c>
      <c r="U213" t="str">
        <f t="shared" si="16"/>
        <v>Unaudited</v>
      </c>
    </row>
    <row r="214" spans="1:21" x14ac:dyDescent="0.25">
      <c r="A214" t="s">
        <v>438</v>
      </c>
      <c r="B214" t="s">
        <v>1380</v>
      </c>
      <c r="C214" t="s">
        <v>1381</v>
      </c>
      <c r="D214" s="15">
        <v>1900</v>
      </c>
      <c r="E214" s="121">
        <v>1</v>
      </c>
      <c r="F214" t="s">
        <v>1026</v>
      </c>
      <c r="G214" s="121" t="s">
        <v>1379</v>
      </c>
      <c r="H214" t="s">
        <v>380</v>
      </c>
      <c r="I214" t="s">
        <v>489</v>
      </c>
      <c r="J214" t="s">
        <v>434</v>
      </c>
      <c r="K214" t="s">
        <v>6</v>
      </c>
      <c r="L214" s="755" t="s">
        <v>72</v>
      </c>
      <c r="M214" t="s">
        <v>165</v>
      </c>
      <c r="N214" s="680">
        <f t="shared" ca="1" si="13"/>
        <v>0</v>
      </c>
      <c r="O214" s="680">
        <f t="shared" ca="1" si="13"/>
        <v>0</v>
      </c>
      <c r="P214" s="680">
        <f t="shared" ca="1" si="13"/>
        <v>0</v>
      </c>
      <c r="Q214" s="680">
        <f t="shared" ca="1" si="13"/>
        <v>0</v>
      </c>
      <c r="R214" s="680">
        <f t="shared" ca="1" si="13"/>
        <v>0</v>
      </c>
      <c r="S214" t="str">
        <f t="shared" si="14"/>
        <v>ASR_CMS_19</v>
      </c>
      <c r="T214" s="957">
        <f t="shared" si="15"/>
        <v>45406</v>
      </c>
      <c r="U214" t="str">
        <f t="shared" si="16"/>
        <v>Unaudited</v>
      </c>
    </row>
    <row r="215" spans="1:21" x14ac:dyDescent="0.25">
      <c r="A215" t="s">
        <v>438</v>
      </c>
      <c r="B215" t="s">
        <v>1380</v>
      </c>
      <c r="C215" t="s">
        <v>1381</v>
      </c>
      <c r="D215" s="15">
        <v>1900</v>
      </c>
      <c r="E215" s="121">
        <v>1</v>
      </c>
      <c r="F215" t="s">
        <v>1026</v>
      </c>
      <c r="G215" s="121" t="s">
        <v>1379</v>
      </c>
      <c r="H215" t="s">
        <v>380</v>
      </c>
      <c r="I215" t="s">
        <v>489</v>
      </c>
      <c r="J215" t="s">
        <v>434</v>
      </c>
      <c r="K215" t="s">
        <v>6</v>
      </c>
      <c r="L215" s="755">
        <v>3.4</v>
      </c>
      <c r="M215" t="s">
        <v>462</v>
      </c>
      <c r="N215" s="680">
        <f t="shared" ca="1" si="13"/>
        <v>0</v>
      </c>
      <c r="O215" s="680">
        <f t="shared" ca="1" si="13"/>
        <v>0</v>
      </c>
      <c r="P215" s="680">
        <f t="shared" ca="1" si="13"/>
        <v>0</v>
      </c>
      <c r="Q215" s="680">
        <f t="shared" ca="1" si="13"/>
        <v>0</v>
      </c>
      <c r="R215" s="680">
        <f t="shared" ca="1" si="13"/>
        <v>0</v>
      </c>
      <c r="S215" t="str">
        <f t="shared" si="14"/>
        <v>ASR_CMS_19</v>
      </c>
      <c r="T215" s="957">
        <f t="shared" si="15"/>
        <v>45406</v>
      </c>
      <c r="U215" t="str">
        <f t="shared" si="16"/>
        <v>Unaudited</v>
      </c>
    </row>
    <row r="216" spans="1:21" x14ac:dyDescent="0.25">
      <c r="A216" t="s">
        <v>438</v>
      </c>
      <c r="B216" t="s">
        <v>1380</v>
      </c>
      <c r="C216" t="s">
        <v>1381</v>
      </c>
      <c r="D216" s="15">
        <v>1900</v>
      </c>
      <c r="E216" s="121">
        <v>1</v>
      </c>
      <c r="F216" t="s">
        <v>1026</v>
      </c>
      <c r="G216" s="121" t="s">
        <v>1379</v>
      </c>
      <c r="H216" t="s">
        <v>380</v>
      </c>
      <c r="I216" t="s">
        <v>489</v>
      </c>
      <c r="J216" t="s">
        <v>434</v>
      </c>
      <c r="K216" t="s">
        <v>435</v>
      </c>
      <c r="L216" s="755">
        <v>4.5</v>
      </c>
      <c r="M216" t="s">
        <v>32</v>
      </c>
      <c r="N216" s="680">
        <f t="shared" ca="1" si="13"/>
        <v>0</v>
      </c>
      <c r="O216" s="680">
        <f t="shared" ca="1" si="13"/>
        <v>0</v>
      </c>
      <c r="P216" s="680">
        <f t="shared" ca="1" si="13"/>
        <v>0</v>
      </c>
      <c r="Q216" s="680">
        <f t="shared" ca="1" si="13"/>
        <v>0</v>
      </c>
      <c r="R216" s="680">
        <f t="shared" ca="1" si="13"/>
        <v>0</v>
      </c>
      <c r="S216" t="str">
        <f t="shared" si="14"/>
        <v>ASR_CMS_19</v>
      </c>
      <c r="T216" s="957">
        <f t="shared" si="15"/>
        <v>45406</v>
      </c>
      <c r="U216" t="str">
        <f t="shared" si="16"/>
        <v>Unaudited</v>
      </c>
    </row>
    <row r="217" spans="1:21" x14ac:dyDescent="0.25">
      <c r="A217" t="s">
        <v>438</v>
      </c>
      <c r="B217" t="s">
        <v>1380</v>
      </c>
      <c r="C217" t="s">
        <v>1381</v>
      </c>
      <c r="D217" s="15">
        <v>1900</v>
      </c>
      <c r="E217" s="121">
        <v>1</v>
      </c>
      <c r="F217" t="s">
        <v>1026</v>
      </c>
      <c r="G217" s="121" t="s">
        <v>1379</v>
      </c>
      <c r="H217" t="s">
        <v>380</v>
      </c>
      <c r="I217" t="s">
        <v>489</v>
      </c>
      <c r="J217" t="s">
        <v>434</v>
      </c>
      <c r="K217" t="s">
        <v>435</v>
      </c>
      <c r="L217" s="755" t="s">
        <v>939</v>
      </c>
      <c r="M217" t="s">
        <v>930</v>
      </c>
      <c r="N217" s="680">
        <f t="shared" ca="1" si="13"/>
        <v>0</v>
      </c>
      <c r="O217" s="680">
        <f t="shared" ca="1" si="13"/>
        <v>0</v>
      </c>
      <c r="P217" s="680">
        <f t="shared" ca="1" si="13"/>
        <v>0</v>
      </c>
      <c r="Q217" s="680">
        <f t="shared" ca="1" si="13"/>
        <v>0</v>
      </c>
      <c r="R217" s="680">
        <f t="shared" ca="1" si="13"/>
        <v>0</v>
      </c>
      <c r="S217" t="str">
        <f t="shared" si="14"/>
        <v>ASR_CMS_19</v>
      </c>
      <c r="T217" s="957">
        <f t="shared" si="15"/>
        <v>45406</v>
      </c>
      <c r="U217" t="str">
        <f t="shared" si="16"/>
        <v>Unaudited</v>
      </c>
    </row>
    <row r="218" spans="1:21" x14ac:dyDescent="0.25">
      <c r="A218" t="s">
        <v>438</v>
      </c>
      <c r="B218" t="s">
        <v>1380</v>
      </c>
      <c r="C218" t="s">
        <v>1381</v>
      </c>
      <c r="D218" s="15">
        <v>1900</v>
      </c>
      <c r="E218" s="121">
        <v>1</v>
      </c>
      <c r="F218" t="s">
        <v>1026</v>
      </c>
      <c r="G218" s="121" t="s">
        <v>1379</v>
      </c>
      <c r="H218" t="s">
        <v>380</v>
      </c>
      <c r="I218" t="s">
        <v>489</v>
      </c>
      <c r="J218" t="s">
        <v>434</v>
      </c>
      <c r="K218" t="s">
        <v>435</v>
      </c>
      <c r="L218" s="755" t="s">
        <v>194</v>
      </c>
      <c r="M218" t="s">
        <v>40</v>
      </c>
      <c r="N218" s="680">
        <f t="shared" ca="1" si="13"/>
        <v>0</v>
      </c>
      <c r="O218" s="680">
        <f t="shared" ca="1" si="13"/>
        <v>0</v>
      </c>
      <c r="P218" s="680">
        <f t="shared" ca="1" si="13"/>
        <v>0</v>
      </c>
      <c r="Q218" s="680">
        <f t="shared" ca="1" si="13"/>
        <v>0</v>
      </c>
      <c r="R218" s="680">
        <f t="shared" ca="1" si="13"/>
        <v>0</v>
      </c>
      <c r="S218" t="str">
        <f t="shared" si="14"/>
        <v>ASR_CMS_19</v>
      </c>
      <c r="T218" s="957">
        <f t="shared" si="15"/>
        <v>45406</v>
      </c>
      <c r="U218" t="str">
        <f t="shared" si="16"/>
        <v>Unaudited</v>
      </c>
    </row>
    <row r="219" spans="1:21" x14ac:dyDescent="0.25">
      <c r="A219" t="s">
        <v>438</v>
      </c>
      <c r="B219" t="s">
        <v>1380</v>
      </c>
      <c r="C219" t="s">
        <v>1381</v>
      </c>
      <c r="D219" s="15">
        <v>1900</v>
      </c>
      <c r="E219" s="121">
        <v>1</v>
      </c>
      <c r="F219" t="s">
        <v>1026</v>
      </c>
      <c r="G219" s="121" t="s">
        <v>1379</v>
      </c>
      <c r="H219" t="s">
        <v>380</v>
      </c>
      <c r="I219" t="s">
        <v>489</v>
      </c>
      <c r="J219" t="s">
        <v>434</v>
      </c>
      <c r="K219" t="s">
        <v>435</v>
      </c>
      <c r="L219" s="755" t="s">
        <v>193</v>
      </c>
      <c r="M219" t="s">
        <v>330</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ASR_CMS_19</v>
      </c>
      <c r="T219" s="957">
        <f t="shared" si="15"/>
        <v>45406</v>
      </c>
      <c r="U219" t="str">
        <f t="shared" si="16"/>
        <v>Unaudited</v>
      </c>
    </row>
    <row r="220" spans="1:21" x14ac:dyDescent="0.25">
      <c r="A220" t="s">
        <v>438</v>
      </c>
      <c r="B220" t="s">
        <v>1380</v>
      </c>
      <c r="C220" t="s">
        <v>1381</v>
      </c>
      <c r="D220" s="15">
        <v>1900</v>
      </c>
      <c r="E220" s="121">
        <v>1</v>
      </c>
      <c r="F220" t="s">
        <v>1026</v>
      </c>
      <c r="G220" s="121" t="s">
        <v>1379</v>
      </c>
      <c r="H220" t="s">
        <v>380</v>
      </c>
      <c r="I220" t="s">
        <v>489</v>
      </c>
      <c r="J220" t="s">
        <v>451</v>
      </c>
      <c r="K220" t="s">
        <v>436</v>
      </c>
      <c r="L220" s="755" t="s">
        <v>79</v>
      </c>
      <c r="M220" t="s">
        <v>27</v>
      </c>
      <c r="N220" s="680">
        <f t="shared" ca="1" si="17"/>
        <v>0</v>
      </c>
      <c r="O220" s="680">
        <f t="shared" ca="1" si="17"/>
        <v>0</v>
      </c>
      <c r="P220" s="680">
        <f t="shared" ca="1" si="17"/>
        <v>0</v>
      </c>
      <c r="Q220" s="680">
        <f t="shared" ca="1" si="17"/>
        <v>0</v>
      </c>
      <c r="R220" s="680">
        <f t="shared" ca="1" si="17"/>
        <v>0</v>
      </c>
      <c r="S220" t="str">
        <f t="shared" si="14"/>
        <v>ASR_CMS_19</v>
      </c>
      <c r="T220" s="957">
        <f t="shared" si="15"/>
        <v>45406</v>
      </c>
      <c r="U220" t="str">
        <f t="shared" si="16"/>
        <v>Unaudited</v>
      </c>
    </row>
    <row r="221" spans="1:21" x14ac:dyDescent="0.25">
      <c r="A221" t="s">
        <v>438</v>
      </c>
      <c r="B221" t="s">
        <v>1380</v>
      </c>
      <c r="C221" t="s">
        <v>1381</v>
      </c>
      <c r="D221" s="15">
        <v>1900</v>
      </c>
      <c r="E221" s="121">
        <v>1</v>
      </c>
      <c r="F221" t="s">
        <v>1026</v>
      </c>
      <c r="G221" s="121" t="s">
        <v>1379</v>
      </c>
      <c r="H221" t="s">
        <v>380</v>
      </c>
      <c r="I221" t="s">
        <v>489</v>
      </c>
      <c r="J221" t="s">
        <v>451</v>
      </c>
      <c r="K221" t="s">
        <v>436</v>
      </c>
      <c r="L221" s="755" t="s">
        <v>80</v>
      </c>
      <c r="M221" t="s">
        <v>98</v>
      </c>
      <c r="N221" s="680">
        <f t="shared" ca="1" si="17"/>
        <v>0</v>
      </c>
      <c r="O221" s="680">
        <f t="shared" ca="1" si="17"/>
        <v>0</v>
      </c>
      <c r="P221" s="680">
        <f t="shared" ca="1" si="17"/>
        <v>0</v>
      </c>
      <c r="Q221" s="680">
        <f t="shared" ca="1" si="17"/>
        <v>0</v>
      </c>
      <c r="R221" s="680">
        <f t="shared" ca="1" si="17"/>
        <v>0</v>
      </c>
      <c r="S221" t="str">
        <f t="shared" si="14"/>
        <v>ASR_CMS_19</v>
      </c>
      <c r="T221" s="957">
        <f t="shared" si="15"/>
        <v>45406</v>
      </c>
      <c r="U221" t="str">
        <f t="shared" si="16"/>
        <v>Unaudited</v>
      </c>
    </row>
    <row r="222" spans="1:21" x14ac:dyDescent="0.25">
      <c r="A222" t="s">
        <v>438</v>
      </c>
      <c r="B222" t="s">
        <v>1380</v>
      </c>
      <c r="C222" t="s">
        <v>1381</v>
      </c>
      <c r="D222" s="15">
        <v>1900</v>
      </c>
      <c r="E222" s="121">
        <v>1</v>
      </c>
      <c r="F222" t="s">
        <v>1026</v>
      </c>
      <c r="G222" s="121" t="s">
        <v>1379</v>
      </c>
      <c r="H222" t="s">
        <v>380</v>
      </c>
      <c r="I222" t="s">
        <v>489</v>
      </c>
      <c r="J222" t="s">
        <v>451</v>
      </c>
      <c r="K222" t="s">
        <v>436</v>
      </c>
      <c r="L222" s="755" t="s">
        <v>81</v>
      </c>
      <c r="M222" t="s">
        <v>99</v>
      </c>
      <c r="N222" s="680">
        <f t="shared" ca="1" si="17"/>
        <v>0</v>
      </c>
      <c r="O222" s="680">
        <f t="shared" ca="1" si="17"/>
        <v>0</v>
      </c>
      <c r="P222" s="680">
        <f t="shared" ca="1" si="17"/>
        <v>0</v>
      </c>
      <c r="Q222" s="680">
        <f t="shared" ca="1" si="17"/>
        <v>0</v>
      </c>
      <c r="R222" s="680">
        <f t="shared" ca="1" si="17"/>
        <v>0</v>
      </c>
      <c r="S222" t="str">
        <f t="shared" si="14"/>
        <v>ASR_CMS_19</v>
      </c>
      <c r="T222" s="957">
        <f t="shared" si="15"/>
        <v>45406</v>
      </c>
      <c r="U222" t="str">
        <f t="shared" si="16"/>
        <v>Unaudited</v>
      </c>
    </row>
    <row r="223" spans="1:21" x14ac:dyDescent="0.25">
      <c r="A223" t="s">
        <v>438</v>
      </c>
      <c r="B223" t="s">
        <v>1380</v>
      </c>
      <c r="C223" t="s">
        <v>1381</v>
      </c>
      <c r="D223" s="15">
        <v>1900</v>
      </c>
      <c r="E223" s="121">
        <v>1</v>
      </c>
      <c r="F223" t="s">
        <v>1026</v>
      </c>
      <c r="G223" s="121" t="s">
        <v>1379</v>
      </c>
      <c r="H223" t="s">
        <v>380</v>
      </c>
      <c r="I223" t="s">
        <v>489</v>
      </c>
      <c r="J223" t="s">
        <v>451</v>
      </c>
      <c r="K223" t="s">
        <v>436</v>
      </c>
      <c r="L223" s="755" t="s">
        <v>82</v>
      </c>
      <c r="M223" t="s">
        <v>100</v>
      </c>
      <c r="N223" s="680">
        <f t="shared" ca="1" si="17"/>
        <v>0</v>
      </c>
      <c r="O223" s="680">
        <f t="shared" ca="1" si="17"/>
        <v>0</v>
      </c>
      <c r="P223" s="680">
        <f t="shared" ca="1" si="17"/>
        <v>0</v>
      </c>
      <c r="Q223" s="680">
        <f t="shared" ca="1" si="17"/>
        <v>0</v>
      </c>
      <c r="R223" s="680">
        <f t="shared" ca="1" si="17"/>
        <v>0</v>
      </c>
      <c r="S223" t="str">
        <f t="shared" si="14"/>
        <v>ASR_CMS_19</v>
      </c>
      <c r="T223" s="957">
        <f t="shared" si="15"/>
        <v>45406</v>
      </c>
      <c r="U223" t="str">
        <f t="shared" si="16"/>
        <v>Unaudited</v>
      </c>
    </row>
    <row r="224" spans="1:21" x14ac:dyDescent="0.25">
      <c r="A224" t="s">
        <v>438</v>
      </c>
      <c r="B224" t="s">
        <v>1380</v>
      </c>
      <c r="C224" t="s">
        <v>1381</v>
      </c>
      <c r="D224" s="15">
        <v>1900</v>
      </c>
      <c r="E224" s="121">
        <v>1</v>
      </c>
      <c r="F224" t="s">
        <v>1026</v>
      </c>
      <c r="G224" s="121" t="s">
        <v>1379</v>
      </c>
      <c r="H224" t="s">
        <v>380</v>
      </c>
      <c r="I224" t="s">
        <v>489</v>
      </c>
      <c r="J224" t="s">
        <v>451</v>
      </c>
      <c r="K224" t="s">
        <v>436</v>
      </c>
      <c r="L224" s="755" t="s">
        <v>217</v>
      </c>
      <c r="M224" t="s">
        <v>101</v>
      </c>
      <c r="N224" s="680">
        <f t="shared" ca="1" si="17"/>
        <v>0</v>
      </c>
      <c r="O224" s="680">
        <f t="shared" ca="1" si="17"/>
        <v>0</v>
      </c>
      <c r="P224" s="680">
        <f t="shared" ca="1" si="17"/>
        <v>0</v>
      </c>
      <c r="Q224" s="680">
        <f t="shared" ca="1" si="17"/>
        <v>0</v>
      </c>
      <c r="R224" s="680">
        <f t="shared" ca="1" si="17"/>
        <v>0</v>
      </c>
      <c r="S224" t="str">
        <f t="shared" si="14"/>
        <v>ASR_CMS_19</v>
      </c>
      <c r="T224" s="957">
        <f t="shared" si="15"/>
        <v>45406</v>
      </c>
      <c r="U224" t="str">
        <f t="shared" si="16"/>
        <v>Unaudited</v>
      </c>
    </row>
    <row r="225" spans="1:21" x14ac:dyDescent="0.25">
      <c r="A225" t="s">
        <v>438</v>
      </c>
      <c r="B225" t="s">
        <v>1380</v>
      </c>
      <c r="C225" t="s">
        <v>1381</v>
      </c>
      <c r="D225" s="15">
        <v>1900</v>
      </c>
      <c r="E225" s="121">
        <v>1</v>
      </c>
      <c r="F225" t="s">
        <v>1026</v>
      </c>
      <c r="G225" s="121" t="s">
        <v>1379</v>
      </c>
      <c r="H225" t="s">
        <v>380</v>
      </c>
      <c r="I225" t="s">
        <v>489</v>
      </c>
      <c r="J225" t="s">
        <v>451</v>
      </c>
      <c r="K225" t="s">
        <v>436</v>
      </c>
      <c r="L225" s="755" t="s">
        <v>216</v>
      </c>
      <c r="M225" t="s">
        <v>28</v>
      </c>
      <c r="N225" s="680">
        <f t="shared" ca="1" si="17"/>
        <v>0</v>
      </c>
      <c r="O225" s="680">
        <f t="shared" ca="1" si="17"/>
        <v>0</v>
      </c>
      <c r="P225" s="680">
        <f t="shared" ca="1" si="17"/>
        <v>0</v>
      </c>
      <c r="Q225" s="680">
        <f t="shared" ca="1" si="17"/>
        <v>0</v>
      </c>
      <c r="R225" s="680">
        <f t="shared" ca="1" si="17"/>
        <v>0</v>
      </c>
      <c r="S225" t="str">
        <f t="shared" si="14"/>
        <v>ASR_CMS_19</v>
      </c>
      <c r="T225" s="957">
        <f t="shared" si="15"/>
        <v>45406</v>
      </c>
      <c r="U225" t="str">
        <f t="shared" si="16"/>
        <v>Unaudited</v>
      </c>
    </row>
    <row r="226" spans="1:21" x14ac:dyDescent="0.25">
      <c r="A226" t="s">
        <v>438</v>
      </c>
      <c r="B226" t="s">
        <v>1380</v>
      </c>
      <c r="C226" t="s">
        <v>1381</v>
      </c>
      <c r="D226" s="15">
        <v>1900</v>
      </c>
      <c r="E226" s="121">
        <v>1</v>
      </c>
      <c r="F226" t="s">
        <v>1026</v>
      </c>
      <c r="G226" s="121" t="s">
        <v>1379</v>
      </c>
      <c r="H226" t="s">
        <v>380</v>
      </c>
      <c r="I226" t="s">
        <v>489</v>
      </c>
      <c r="J226" t="s">
        <v>437</v>
      </c>
      <c r="K226" t="s">
        <v>437</v>
      </c>
      <c r="L226" s="755" t="s">
        <v>84</v>
      </c>
      <c r="M226" t="s">
        <v>328</v>
      </c>
      <c r="N226" s="680">
        <f t="shared" ca="1" si="17"/>
        <v>0</v>
      </c>
      <c r="O226" s="680">
        <f t="shared" ca="1" si="17"/>
        <v>0</v>
      </c>
      <c r="P226" s="680">
        <f t="shared" ca="1" si="17"/>
        <v>0</v>
      </c>
      <c r="Q226" s="680">
        <f t="shared" ca="1" si="17"/>
        <v>0</v>
      </c>
      <c r="R226" s="680">
        <f t="shared" ca="1" si="17"/>
        <v>0</v>
      </c>
      <c r="S226" t="str">
        <f t="shared" si="14"/>
        <v>ASR_CMS_19</v>
      </c>
      <c r="T226" s="957">
        <f t="shared" si="15"/>
        <v>45406</v>
      </c>
      <c r="U226" t="str">
        <f t="shared" si="16"/>
        <v>Unaudited</v>
      </c>
    </row>
    <row r="227" spans="1:21" x14ac:dyDescent="0.25">
      <c r="A227" t="s">
        <v>438</v>
      </c>
      <c r="B227" t="s">
        <v>1380</v>
      </c>
      <c r="C227" t="s">
        <v>1381</v>
      </c>
      <c r="D227" s="15">
        <v>1900</v>
      </c>
      <c r="E227" s="121">
        <v>1</v>
      </c>
      <c r="F227" t="s">
        <v>1026</v>
      </c>
      <c r="G227" s="121" t="s">
        <v>1379</v>
      </c>
      <c r="H227" t="s">
        <v>380</v>
      </c>
      <c r="I227" t="s">
        <v>489</v>
      </c>
      <c r="J227" t="s">
        <v>437</v>
      </c>
      <c r="K227" t="s">
        <v>437</v>
      </c>
      <c r="L227" s="755" t="s">
        <v>85</v>
      </c>
      <c r="M227" t="s">
        <v>326</v>
      </c>
      <c r="N227" s="680">
        <f t="shared" ca="1" si="17"/>
        <v>0</v>
      </c>
      <c r="O227" s="680">
        <f t="shared" ca="1" si="17"/>
        <v>0</v>
      </c>
      <c r="P227" s="680">
        <f t="shared" ca="1" si="17"/>
        <v>0</v>
      </c>
      <c r="Q227" s="680">
        <f t="shared" ca="1" si="17"/>
        <v>0</v>
      </c>
      <c r="R227" s="680">
        <f t="shared" ca="1" si="17"/>
        <v>0</v>
      </c>
      <c r="S227" t="str">
        <f t="shared" si="14"/>
        <v>ASR_CMS_19</v>
      </c>
      <c r="T227" s="957">
        <f t="shared" si="15"/>
        <v>45406</v>
      </c>
      <c r="U227" t="str">
        <f t="shared" si="16"/>
        <v>Unaudited</v>
      </c>
    </row>
    <row r="228" spans="1:21" x14ac:dyDescent="0.25">
      <c r="A228" t="s">
        <v>438</v>
      </c>
      <c r="B228" t="s">
        <v>1380</v>
      </c>
      <c r="C228" t="s">
        <v>1381</v>
      </c>
      <c r="D228" s="15">
        <v>1900</v>
      </c>
      <c r="E228" s="121">
        <v>1</v>
      </c>
      <c r="F228" t="s">
        <v>1026</v>
      </c>
      <c r="G228" s="121" t="s">
        <v>1379</v>
      </c>
      <c r="H228" t="s">
        <v>380</v>
      </c>
      <c r="I228" t="s">
        <v>489</v>
      </c>
      <c r="J228" t="s">
        <v>437</v>
      </c>
      <c r="K228" t="s">
        <v>437</v>
      </c>
      <c r="L228" s="755" t="s">
        <v>86</v>
      </c>
      <c r="M228" t="s">
        <v>495</v>
      </c>
      <c r="N228" s="680">
        <f t="shared" ca="1" si="17"/>
        <v>0</v>
      </c>
      <c r="O228" s="680">
        <f t="shared" ca="1" si="17"/>
        <v>0</v>
      </c>
      <c r="P228" s="680">
        <f t="shared" ca="1" si="17"/>
        <v>0</v>
      </c>
      <c r="Q228" s="680">
        <f t="shared" ca="1" si="17"/>
        <v>0</v>
      </c>
      <c r="R228" s="680">
        <f t="shared" ca="1" si="17"/>
        <v>0</v>
      </c>
      <c r="S228" t="str">
        <f t="shared" si="14"/>
        <v>ASR_CMS_19</v>
      </c>
      <c r="T228" s="957">
        <f t="shared" si="15"/>
        <v>45406</v>
      </c>
      <c r="U228" t="str">
        <f t="shared" si="16"/>
        <v>Unaudited</v>
      </c>
    </row>
    <row r="229" spans="1:21" x14ac:dyDescent="0.25">
      <c r="A229" t="s">
        <v>438</v>
      </c>
      <c r="B229" t="s">
        <v>1380</v>
      </c>
      <c r="C229" t="s">
        <v>1381</v>
      </c>
      <c r="D229" s="15">
        <v>1900</v>
      </c>
      <c r="E229" s="121">
        <v>1</v>
      </c>
      <c r="F229" t="s">
        <v>1026</v>
      </c>
      <c r="G229" s="121" t="s">
        <v>1379</v>
      </c>
      <c r="H229" t="s">
        <v>380</v>
      </c>
      <c r="I229" t="s">
        <v>489</v>
      </c>
      <c r="J229" t="s">
        <v>437</v>
      </c>
      <c r="K229" t="s">
        <v>437</v>
      </c>
      <c r="L229" s="755" t="s">
        <v>87</v>
      </c>
      <c r="M229" t="s">
        <v>496</v>
      </c>
      <c r="N229" s="680">
        <f t="shared" ca="1" si="17"/>
        <v>0</v>
      </c>
      <c r="O229" s="680">
        <f t="shared" ca="1" si="17"/>
        <v>0</v>
      </c>
      <c r="P229" s="680">
        <f t="shared" ca="1" si="17"/>
        <v>0</v>
      </c>
      <c r="Q229" s="680">
        <f t="shared" ca="1" si="17"/>
        <v>0</v>
      </c>
      <c r="R229" s="680">
        <f t="shared" ca="1" si="17"/>
        <v>0</v>
      </c>
      <c r="S229" t="str">
        <f t="shared" si="14"/>
        <v>ASR_CMS_19</v>
      </c>
      <c r="T229" s="957">
        <f t="shared" si="15"/>
        <v>45406</v>
      </c>
      <c r="U229" t="str">
        <f t="shared" si="16"/>
        <v>Unaudited</v>
      </c>
    </row>
    <row r="230" spans="1:21" x14ac:dyDescent="0.25">
      <c r="A230" t="s">
        <v>438</v>
      </c>
      <c r="B230" t="s">
        <v>1380</v>
      </c>
      <c r="C230" t="s">
        <v>1381</v>
      </c>
      <c r="D230" s="15">
        <v>1900</v>
      </c>
      <c r="E230" s="121">
        <v>1</v>
      </c>
      <c r="F230" t="s">
        <v>1026</v>
      </c>
      <c r="G230" s="121" t="s">
        <v>1379</v>
      </c>
      <c r="H230" t="s">
        <v>380</v>
      </c>
      <c r="I230" t="s">
        <v>489</v>
      </c>
      <c r="J230" t="s">
        <v>437</v>
      </c>
      <c r="K230" t="s">
        <v>437</v>
      </c>
      <c r="L230" s="755" t="s">
        <v>214</v>
      </c>
      <c r="M230" t="s">
        <v>497</v>
      </c>
      <c r="N230" s="680">
        <f t="shared" ca="1" si="17"/>
        <v>0</v>
      </c>
      <c r="O230" s="680">
        <f t="shared" ca="1" si="17"/>
        <v>0</v>
      </c>
      <c r="P230" s="680">
        <f t="shared" ca="1" si="17"/>
        <v>0</v>
      </c>
      <c r="Q230" s="680">
        <f t="shared" ca="1" si="17"/>
        <v>0</v>
      </c>
      <c r="R230" s="680">
        <f t="shared" ca="1" si="17"/>
        <v>0</v>
      </c>
      <c r="S230" t="str">
        <f t="shared" si="14"/>
        <v>ASR_CMS_19</v>
      </c>
      <c r="T230" s="957">
        <f t="shared" si="15"/>
        <v>45406</v>
      </c>
      <c r="U230" t="str">
        <f t="shared" si="16"/>
        <v>Unaudited</v>
      </c>
    </row>
    <row r="231" spans="1:21" x14ac:dyDescent="0.25">
      <c r="A231" t="s">
        <v>438</v>
      </c>
      <c r="B231" t="s">
        <v>1380</v>
      </c>
      <c r="C231" t="s">
        <v>1381</v>
      </c>
      <c r="D231" s="15">
        <v>1900</v>
      </c>
      <c r="E231" s="121">
        <v>1</v>
      </c>
      <c r="F231" t="s">
        <v>1026</v>
      </c>
      <c r="G231" s="121" t="s">
        <v>1379</v>
      </c>
      <c r="H231" t="s">
        <v>380</v>
      </c>
      <c r="I231" t="s">
        <v>490</v>
      </c>
      <c r="J231" t="s">
        <v>26</v>
      </c>
      <c r="K231" t="s">
        <v>26</v>
      </c>
      <c r="L231" s="755" t="s">
        <v>205</v>
      </c>
      <c r="M231" t="s">
        <v>26</v>
      </c>
      <c r="N231" s="680">
        <f t="shared" ca="1" si="17"/>
        <v>0</v>
      </c>
      <c r="O231" s="680">
        <f t="shared" ca="1" si="17"/>
        <v>0</v>
      </c>
      <c r="P231" s="680">
        <f t="shared" ca="1" si="17"/>
        <v>0</v>
      </c>
      <c r="Q231" s="680">
        <f t="shared" ca="1" si="17"/>
        <v>0</v>
      </c>
      <c r="R231" s="680">
        <f t="shared" ca="1" si="17"/>
        <v>0</v>
      </c>
      <c r="S231" t="str">
        <f t="shared" si="14"/>
        <v>ASR_CMS_19</v>
      </c>
      <c r="T231" s="957">
        <f t="shared" si="15"/>
        <v>45406</v>
      </c>
      <c r="U231" t="str">
        <f t="shared" si="16"/>
        <v>Unaudited</v>
      </c>
    </row>
    <row r="232" spans="1:21" x14ac:dyDescent="0.25">
      <c r="A232" t="s">
        <v>438</v>
      </c>
      <c r="B232" t="s">
        <v>1380</v>
      </c>
      <c r="C232" t="s">
        <v>1381</v>
      </c>
      <c r="D232" s="15">
        <v>1900</v>
      </c>
      <c r="E232" s="121">
        <v>1</v>
      </c>
      <c r="F232" t="s">
        <v>439</v>
      </c>
      <c r="G232" s="121">
        <v>91</v>
      </c>
      <c r="H232" t="s">
        <v>381</v>
      </c>
      <c r="I232" t="s">
        <v>433</v>
      </c>
      <c r="J232" t="s">
        <v>433</v>
      </c>
      <c r="K232" t="s">
        <v>433</v>
      </c>
      <c r="M232" t="s">
        <v>433</v>
      </c>
      <c r="N232" s="680">
        <f t="shared" ca="1" si="17"/>
        <v>0</v>
      </c>
      <c r="O232" s="680">
        <f t="shared" ca="1" si="17"/>
        <v>0</v>
      </c>
      <c r="P232" s="680">
        <f t="shared" ca="1" si="17"/>
        <v>0</v>
      </c>
      <c r="Q232" s="680">
        <f t="shared" ca="1" si="17"/>
        <v>0</v>
      </c>
      <c r="R232" s="680">
        <f t="shared" ca="1" si="17"/>
        <v>0</v>
      </c>
      <c r="S232" t="str">
        <f t="shared" si="14"/>
        <v>ASR_CMS_19</v>
      </c>
      <c r="T232" s="957">
        <f t="shared" si="15"/>
        <v>45406</v>
      </c>
      <c r="U232" t="str">
        <f t="shared" si="16"/>
        <v>Unaudited</v>
      </c>
    </row>
    <row r="233" spans="1:21" x14ac:dyDescent="0.25">
      <c r="A233" t="s">
        <v>438</v>
      </c>
      <c r="B233" t="s">
        <v>1380</v>
      </c>
      <c r="C233" t="s">
        <v>1381</v>
      </c>
      <c r="D233" s="15">
        <v>1900</v>
      </c>
      <c r="E233" s="121">
        <v>1</v>
      </c>
      <c r="F233" t="s">
        <v>439</v>
      </c>
      <c r="G233" s="121">
        <v>91</v>
      </c>
      <c r="H233" t="s">
        <v>381</v>
      </c>
      <c r="I233" t="s">
        <v>488</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ASR_CMS_19</v>
      </c>
      <c r="T233" s="957">
        <f t="shared" si="15"/>
        <v>45406</v>
      </c>
      <c r="U233" t="str">
        <f t="shared" si="16"/>
        <v>Unaudited</v>
      </c>
    </row>
    <row r="234" spans="1:21" x14ac:dyDescent="0.25">
      <c r="A234" t="s">
        <v>438</v>
      </c>
      <c r="B234" t="s">
        <v>1380</v>
      </c>
      <c r="C234" t="s">
        <v>1381</v>
      </c>
      <c r="D234" s="15">
        <v>1900</v>
      </c>
      <c r="E234" s="121">
        <v>1</v>
      </c>
      <c r="F234" t="s">
        <v>439</v>
      </c>
      <c r="G234" s="121">
        <v>91</v>
      </c>
      <c r="H234" t="s">
        <v>381</v>
      </c>
      <c r="I234" t="s">
        <v>488</v>
      </c>
      <c r="J234" t="s">
        <v>12</v>
      </c>
      <c r="K234" t="s">
        <v>223</v>
      </c>
      <c r="L234" s="755">
        <v>1.2</v>
      </c>
      <c r="M234" t="s">
        <v>223</v>
      </c>
      <c r="N234" s="680">
        <f t="shared" ca="1" si="17"/>
        <v>0</v>
      </c>
      <c r="O234" s="680">
        <f t="shared" ca="1" si="17"/>
        <v>0</v>
      </c>
      <c r="P234" s="680">
        <f t="shared" ca="1" si="17"/>
        <v>0</v>
      </c>
      <c r="Q234" s="680">
        <f t="shared" ca="1" si="17"/>
        <v>0</v>
      </c>
      <c r="R234" s="680">
        <f t="shared" ca="1" si="17"/>
        <v>0</v>
      </c>
      <c r="S234" t="str">
        <f t="shared" si="14"/>
        <v>ASR_CMS_19</v>
      </c>
      <c r="T234" s="957">
        <f t="shared" si="15"/>
        <v>45406</v>
      </c>
      <c r="U234" t="str">
        <f t="shared" si="16"/>
        <v>Unaudited</v>
      </c>
    </row>
    <row r="235" spans="1:21" x14ac:dyDescent="0.25">
      <c r="A235" t="s">
        <v>438</v>
      </c>
      <c r="B235" t="s">
        <v>1380</v>
      </c>
      <c r="C235" t="s">
        <v>1381</v>
      </c>
      <c r="D235" s="15">
        <v>1900</v>
      </c>
      <c r="E235" s="121">
        <v>1</v>
      </c>
      <c r="F235" t="s">
        <v>439</v>
      </c>
      <c r="G235" s="121">
        <v>91</v>
      </c>
      <c r="H235" t="s">
        <v>381</v>
      </c>
      <c r="I235" t="s">
        <v>488</v>
      </c>
      <c r="J235" t="s">
        <v>12</v>
      </c>
      <c r="K235" t="s">
        <v>1318</v>
      </c>
      <c r="L235" s="755" t="s">
        <v>1314</v>
      </c>
      <c r="M235" t="s">
        <v>1318</v>
      </c>
      <c r="N235" s="680">
        <f t="shared" ca="1" si="17"/>
        <v>0</v>
      </c>
      <c r="O235" s="680">
        <f t="shared" ca="1" si="17"/>
        <v>0</v>
      </c>
      <c r="P235" s="680">
        <f t="shared" ca="1" si="17"/>
        <v>0</v>
      </c>
      <c r="Q235" s="680">
        <f t="shared" ca="1" si="17"/>
        <v>0</v>
      </c>
      <c r="R235" s="680">
        <f t="shared" ca="1" si="17"/>
        <v>0</v>
      </c>
      <c r="S235" t="str">
        <f t="shared" si="14"/>
        <v>ASR_CMS_19</v>
      </c>
      <c r="T235" s="957">
        <f t="shared" si="15"/>
        <v>45406</v>
      </c>
      <c r="U235" t="str">
        <f t="shared" si="16"/>
        <v>Unaudited</v>
      </c>
    </row>
    <row r="236" spans="1:21" x14ac:dyDescent="0.25">
      <c r="A236" t="s">
        <v>438</v>
      </c>
      <c r="B236" t="s">
        <v>1380</v>
      </c>
      <c r="C236" t="s">
        <v>1381</v>
      </c>
      <c r="D236" s="15">
        <v>1900</v>
      </c>
      <c r="E236" s="121">
        <v>1</v>
      </c>
      <c r="F236" t="s">
        <v>439</v>
      </c>
      <c r="G236" s="121">
        <v>91</v>
      </c>
      <c r="H236" t="s">
        <v>381</v>
      </c>
      <c r="I236" t="s">
        <v>488</v>
      </c>
      <c r="J236" t="s">
        <v>12</v>
      </c>
      <c r="K236" t="s">
        <v>1320</v>
      </c>
      <c r="L236" s="755" t="s">
        <v>1319</v>
      </c>
      <c r="M236" t="s">
        <v>1320</v>
      </c>
      <c r="N236" s="680">
        <f t="shared" ca="1" si="17"/>
        <v>0</v>
      </c>
      <c r="O236" s="680">
        <f t="shared" ca="1" si="17"/>
        <v>0</v>
      </c>
      <c r="P236" s="680">
        <f t="shared" ca="1" si="17"/>
        <v>0</v>
      </c>
      <c r="Q236" s="680">
        <f t="shared" ca="1" si="17"/>
        <v>0</v>
      </c>
      <c r="R236" s="680">
        <f t="shared" ca="1" si="17"/>
        <v>0</v>
      </c>
      <c r="S236" t="str">
        <f t="shared" si="14"/>
        <v>ASR_CMS_19</v>
      </c>
      <c r="T236" s="957">
        <f t="shared" si="15"/>
        <v>45406</v>
      </c>
      <c r="U236" t="str">
        <f t="shared" si="16"/>
        <v>Unaudited</v>
      </c>
    </row>
    <row r="237" spans="1:21" x14ac:dyDescent="0.25">
      <c r="A237" t="s">
        <v>438</v>
      </c>
      <c r="B237" t="s">
        <v>1380</v>
      </c>
      <c r="C237" t="s">
        <v>1381</v>
      </c>
      <c r="D237" s="15">
        <v>1900</v>
      </c>
      <c r="E237" s="121">
        <v>1</v>
      </c>
      <c r="F237" t="s">
        <v>439</v>
      </c>
      <c r="G237" s="121">
        <v>91</v>
      </c>
      <c r="H237" t="s">
        <v>381</v>
      </c>
      <c r="I237" t="s">
        <v>488</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ASR_CMS_19</v>
      </c>
      <c r="T237" s="957">
        <f t="shared" si="15"/>
        <v>45406</v>
      </c>
      <c r="U237" t="str">
        <f t="shared" si="16"/>
        <v>Unaudited</v>
      </c>
    </row>
    <row r="238" spans="1:21" x14ac:dyDescent="0.25">
      <c r="A238" t="s">
        <v>438</v>
      </c>
      <c r="B238" t="s">
        <v>1380</v>
      </c>
      <c r="C238" t="s">
        <v>1381</v>
      </c>
      <c r="D238" s="15">
        <v>1900</v>
      </c>
      <c r="E238" s="121">
        <v>1</v>
      </c>
      <c r="F238" t="s">
        <v>439</v>
      </c>
      <c r="G238" s="121">
        <v>91</v>
      </c>
      <c r="H238" t="s">
        <v>381</v>
      </c>
      <c r="I238" t="s">
        <v>489</v>
      </c>
      <c r="J238" t="s">
        <v>434</v>
      </c>
      <c r="K238" t="s">
        <v>791</v>
      </c>
      <c r="L238" s="755">
        <v>2.1</v>
      </c>
      <c r="M238" t="s">
        <v>726</v>
      </c>
      <c r="N238" s="680">
        <f t="shared" ca="1" si="17"/>
        <v>0</v>
      </c>
      <c r="O238" s="680">
        <f t="shared" ca="1" si="17"/>
        <v>0</v>
      </c>
      <c r="P238" s="680">
        <f t="shared" ca="1" si="17"/>
        <v>0</v>
      </c>
      <c r="Q238" s="680">
        <f t="shared" ca="1" si="17"/>
        <v>0</v>
      </c>
      <c r="R238" s="680">
        <f t="shared" ca="1" si="17"/>
        <v>0</v>
      </c>
      <c r="S238" t="str">
        <f t="shared" si="14"/>
        <v>ASR_CMS_19</v>
      </c>
      <c r="T238" s="957">
        <f t="shared" si="15"/>
        <v>45406</v>
      </c>
      <c r="U238" t="str">
        <f t="shared" si="16"/>
        <v>Unaudited</v>
      </c>
    </row>
    <row r="239" spans="1:21" x14ac:dyDescent="0.25">
      <c r="A239" t="s">
        <v>438</v>
      </c>
      <c r="B239" t="s">
        <v>1380</v>
      </c>
      <c r="C239" t="s">
        <v>1381</v>
      </c>
      <c r="D239" s="15">
        <v>1900</v>
      </c>
      <c r="E239" s="121">
        <v>1</v>
      </c>
      <c r="F239" t="s">
        <v>439</v>
      </c>
      <c r="G239" s="121">
        <v>91</v>
      </c>
      <c r="H239" t="s">
        <v>381</v>
      </c>
      <c r="I239" t="s">
        <v>489</v>
      </c>
      <c r="J239" t="s">
        <v>434</v>
      </c>
      <c r="K239" t="s">
        <v>791</v>
      </c>
      <c r="L239" s="755">
        <v>2.2000000000000002</v>
      </c>
      <c r="M239" t="s">
        <v>727</v>
      </c>
      <c r="N239" s="680">
        <f t="shared" ca="1" si="17"/>
        <v>0</v>
      </c>
      <c r="O239" s="680">
        <f t="shared" ca="1" si="17"/>
        <v>0</v>
      </c>
      <c r="P239" s="680">
        <f t="shared" ca="1" si="17"/>
        <v>0</v>
      </c>
      <c r="Q239" s="680">
        <f t="shared" ca="1" si="17"/>
        <v>0</v>
      </c>
      <c r="R239" s="680">
        <f t="shared" ca="1" si="17"/>
        <v>0</v>
      </c>
      <c r="S239" t="str">
        <f t="shared" si="14"/>
        <v>ASR_CMS_19</v>
      </c>
      <c r="T239" s="957">
        <f t="shared" si="15"/>
        <v>45406</v>
      </c>
      <c r="U239" t="str">
        <f t="shared" si="16"/>
        <v>Unaudited</v>
      </c>
    </row>
    <row r="240" spans="1:21" x14ac:dyDescent="0.25">
      <c r="A240" t="s">
        <v>438</v>
      </c>
      <c r="B240" t="s">
        <v>1380</v>
      </c>
      <c r="C240" t="s">
        <v>1381</v>
      </c>
      <c r="D240" s="15">
        <v>1900</v>
      </c>
      <c r="E240" s="121">
        <v>1</v>
      </c>
      <c r="F240" t="s">
        <v>439</v>
      </c>
      <c r="G240" s="121">
        <v>91</v>
      </c>
      <c r="H240" t="s">
        <v>381</v>
      </c>
      <c r="I240" t="s">
        <v>489</v>
      </c>
      <c r="J240" t="s">
        <v>434</v>
      </c>
      <c r="K240" t="s">
        <v>791</v>
      </c>
      <c r="L240" s="755">
        <v>2.2999999999999998</v>
      </c>
      <c r="M240" t="s">
        <v>728</v>
      </c>
      <c r="N240" s="680">
        <f t="shared" ca="1" si="17"/>
        <v>0</v>
      </c>
      <c r="O240" s="680">
        <f t="shared" ca="1" si="17"/>
        <v>0</v>
      </c>
      <c r="P240" s="680">
        <f t="shared" ca="1" si="17"/>
        <v>0</v>
      </c>
      <c r="Q240" s="680">
        <f t="shared" ca="1" si="17"/>
        <v>0</v>
      </c>
      <c r="R240" s="680">
        <f t="shared" ca="1" si="17"/>
        <v>0</v>
      </c>
      <c r="S240" t="str">
        <f t="shared" si="14"/>
        <v>ASR_CMS_19</v>
      </c>
      <c r="T240" s="957">
        <f t="shared" si="15"/>
        <v>45406</v>
      </c>
      <c r="U240" t="str">
        <f t="shared" si="16"/>
        <v>Unaudited</v>
      </c>
    </row>
    <row r="241" spans="1:21" x14ac:dyDescent="0.25">
      <c r="A241" t="s">
        <v>438</v>
      </c>
      <c r="B241" t="s">
        <v>1380</v>
      </c>
      <c r="C241" t="s">
        <v>1381</v>
      </c>
      <c r="D241" s="15">
        <v>1900</v>
      </c>
      <c r="E241" s="121">
        <v>1</v>
      </c>
      <c r="F241" t="s">
        <v>439</v>
      </c>
      <c r="G241" s="121">
        <v>91</v>
      </c>
      <c r="H241" t="s">
        <v>381</v>
      </c>
      <c r="I241" t="s">
        <v>489</v>
      </c>
      <c r="J241" t="s">
        <v>434</v>
      </c>
      <c r="K241" t="s">
        <v>791</v>
      </c>
      <c r="L241" s="755">
        <v>2.4</v>
      </c>
      <c r="M241" t="s">
        <v>729</v>
      </c>
      <c r="N241" s="680">
        <f t="shared" ca="1" si="17"/>
        <v>0</v>
      </c>
      <c r="O241" s="680">
        <f t="shared" ca="1" si="17"/>
        <v>0</v>
      </c>
      <c r="P241" s="680">
        <f t="shared" ca="1" si="17"/>
        <v>0</v>
      </c>
      <c r="Q241" s="680">
        <f t="shared" ca="1" si="17"/>
        <v>0</v>
      </c>
      <c r="R241" s="680">
        <f t="shared" ca="1" si="17"/>
        <v>0</v>
      </c>
      <c r="S241" t="str">
        <f t="shared" si="14"/>
        <v>ASR_CMS_19</v>
      </c>
      <c r="T241" s="957">
        <f t="shared" si="15"/>
        <v>45406</v>
      </c>
      <c r="U241" t="str">
        <f t="shared" si="16"/>
        <v>Unaudited</v>
      </c>
    </row>
    <row r="242" spans="1:21" x14ac:dyDescent="0.25">
      <c r="A242" t="s">
        <v>438</v>
      </c>
      <c r="B242" t="s">
        <v>1380</v>
      </c>
      <c r="C242" t="s">
        <v>1381</v>
      </c>
      <c r="D242" s="15">
        <v>1900</v>
      </c>
      <c r="E242" s="121">
        <v>1</v>
      </c>
      <c r="F242" t="s">
        <v>439</v>
      </c>
      <c r="G242" s="121">
        <v>91</v>
      </c>
      <c r="H242" t="s">
        <v>381</v>
      </c>
      <c r="I242" t="s">
        <v>489</v>
      </c>
      <c r="J242" t="s">
        <v>434</v>
      </c>
      <c r="K242" t="s">
        <v>791</v>
      </c>
      <c r="L242" s="755">
        <v>2.5</v>
      </c>
      <c r="M242" t="s">
        <v>771</v>
      </c>
      <c r="N242" s="680">
        <f t="shared" ca="1" si="17"/>
        <v>0</v>
      </c>
      <c r="O242" s="680">
        <f t="shared" ca="1" si="17"/>
        <v>0</v>
      </c>
      <c r="P242" s="680">
        <f t="shared" ca="1" si="17"/>
        <v>0</v>
      </c>
      <c r="Q242" s="680">
        <f t="shared" ca="1" si="17"/>
        <v>0</v>
      </c>
      <c r="R242" s="680">
        <f t="shared" ca="1" si="17"/>
        <v>0</v>
      </c>
      <c r="S242" t="str">
        <f t="shared" si="14"/>
        <v>ASR_CMS_19</v>
      </c>
      <c r="T242" s="957">
        <f t="shared" si="15"/>
        <v>45406</v>
      </c>
      <c r="U242" t="str">
        <f t="shared" si="16"/>
        <v>Unaudited</v>
      </c>
    </row>
    <row r="243" spans="1:21" x14ac:dyDescent="0.25">
      <c r="A243" t="s">
        <v>438</v>
      </c>
      <c r="B243" t="s">
        <v>1380</v>
      </c>
      <c r="C243" t="s">
        <v>1381</v>
      </c>
      <c r="D243" s="15">
        <v>1900</v>
      </c>
      <c r="E243" s="121">
        <v>1</v>
      </c>
      <c r="F243" t="s">
        <v>439</v>
      </c>
      <c r="G243" s="121">
        <v>91</v>
      </c>
      <c r="H243" t="s">
        <v>381</v>
      </c>
      <c r="I243" t="s">
        <v>489</v>
      </c>
      <c r="J243" t="s">
        <v>434</v>
      </c>
      <c r="K243" t="s">
        <v>791</v>
      </c>
      <c r="L243" s="755">
        <v>2.6</v>
      </c>
      <c r="M243" t="s">
        <v>187</v>
      </c>
      <c r="N243" s="680">
        <f t="shared" ca="1" si="17"/>
        <v>0</v>
      </c>
      <c r="O243" s="680">
        <f t="shared" ca="1" si="17"/>
        <v>0</v>
      </c>
      <c r="P243" s="680">
        <f t="shared" ca="1" si="17"/>
        <v>0</v>
      </c>
      <c r="Q243" s="680">
        <f t="shared" ca="1" si="17"/>
        <v>0</v>
      </c>
      <c r="R243" s="680">
        <f t="shared" ca="1" si="17"/>
        <v>0</v>
      </c>
      <c r="S243" t="str">
        <f t="shared" si="14"/>
        <v>ASR_CMS_19</v>
      </c>
      <c r="T243" s="957">
        <f t="shared" si="15"/>
        <v>45406</v>
      </c>
      <c r="U243" t="str">
        <f t="shared" si="16"/>
        <v>Unaudited</v>
      </c>
    </row>
    <row r="244" spans="1:21" x14ac:dyDescent="0.25">
      <c r="A244" t="s">
        <v>438</v>
      </c>
      <c r="B244" t="s">
        <v>1380</v>
      </c>
      <c r="C244" t="s">
        <v>1381</v>
      </c>
      <c r="D244" s="15">
        <v>1900</v>
      </c>
      <c r="E244" s="121">
        <v>1</v>
      </c>
      <c r="F244" t="s">
        <v>439</v>
      </c>
      <c r="G244" s="121">
        <v>91</v>
      </c>
      <c r="H244" t="s">
        <v>381</v>
      </c>
      <c r="I244" t="s">
        <v>489</v>
      </c>
      <c r="J244" t="s">
        <v>434</v>
      </c>
      <c r="K244" t="s">
        <v>791</v>
      </c>
      <c r="L244" s="755">
        <v>2.7</v>
      </c>
      <c r="M244" t="s">
        <v>792</v>
      </c>
      <c r="N244" s="680">
        <f t="shared" ca="1" si="17"/>
        <v>0</v>
      </c>
      <c r="O244" s="680">
        <f t="shared" ca="1" si="17"/>
        <v>0</v>
      </c>
      <c r="P244" s="680">
        <f t="shared" ca="1" si="17"/>
        <v>0</v>
      </c>
      <c r="Q244" s="680">
        <f t="shared" ca="1" si="17"/>
        <v>0</v>
      </c>
      <c r="R244" s="680">
        <f t="shared" ca="1" si="17"/>
        <v>0</v>
      </c>
      <c r="S244" t="str">
        <f t="shared" si="14"/>
        <v>ASR_CMS_19</v>
      </c>
      <c r="T244" s="957">
        <f t="shared" si="15"/>
        <v>45406</v>
      </c>
      <c r="U244" t="str">
        <f t="shared" si="16"/>
        <v>Unaudited</v>
      </c>
    </row>
    <row r="245" spans="1:21" x14ac:dyDescent="0.25">
      <c r="A245" t="s">
        <v>438</v>
      </c>
      <c r="B245" t="s">
        <v>1380</v>
      </c>
      <c r="C245" t="s">
        <v>1381</v>
      </c>
      <c r="D245" s="15">
        <v>1900</v>
      </c>
      <c r="E245" s="121">
        <v>1</v>
      </c>
      <c r="F245" t="s">
        <v>439</v>
      </c>
      <c r="G245" s="121">
        <v>91</v>
      </c>
      <c r="H245" t="s">
        <v>381</v>
      </c>
      <c r="I245" t="s">
        <v>489</v>
      </c>
      <c r="J245" t="s">
        <v>434</v>
      </c>
      <c r="K245" t="s">
        <v>791</v>
      </c>
      <c r="L245" s="755">
        <v>2.8</v>
      </c>
      <c r="M245" t="s">
        <v>793</v>
      </c>
      <c r="N245" s="680">
        <f t="shared" ca="1" si="17"/>
        <v>0</v>
      </c>
      <c r="O245" s="680">
        <f t="shared" ca="1" si="17"/>
        <v>0</v>
      </c>
      <c r="P245" s="680">
        <f t="shared" ca="1" si="17"/>
        <v>0</v>
      </c>
      <c r="Q245" s="680">
        <f t="shared" ca="1" si="17"/>
        <v>0</v>
      </c>
      <c r="R245" s="680">
        <f t="shared" ca="1" si="17"/>
        <v>0</v>
      </c>
      <c r="S245" t="str">
        <f t="shared" si="14"/>
        <v>ASR_CMS_19</v>
      </c>
      <c r="T245" s="957">
        <f t="shared" si="15"/>
        <v>45406</v>
      </c>
      <c r="U245" t="str">
        <f t="shared" si="16"/>
        <v>Unaudited</v>
      </c>
    </row>
    <row r="246" spans="1:21" x14ac:dyDescent="0.25">
      <c r="A246" t="s">
        <v>438</v>
      </c>
      <c r="B246" t="s">
        <v>1380</v>
      </c>
      <c r="C246" t="s">
        <v>1381</v>
      </c>
      <c r="D246" s="15">
        <v>1900</v>
      </c>
      <c r="E246" s="121">
        <v>1</v>
      </c>
      <c r="F246" t="s">
        <v>439</v>
      </c>
      <c r="G246" s="121">
        <v>91</v>
      </c>
      <c r="H246" t="s">
        <v>381</v>
      </c>
      <c r="I246" t="s">
        <v>489</v>
      </c>
      <c r="J246" t="s">
        <v>434</v>
      </c>
      <c r="K246" t="s">
        <v>791</v>
      </c>
      <c r="L246" s="755">
        <v>2.9</v>
      </c>
      <c r="M246" t="s">
        <v>774</v>
      </c>
      <c r="N246" s="680">
        <f t="shared" ca="1" si="17"/>
        <v>0</v>
      </c>
      <c r="O246" s="680">
        <f t="shared" ca="1" si="17"/>
        <v>0</v>
      </c>
      <c r="P246" s="680">
        <f t="shared" ca="1" si="17"/>
        <v>0</v>
      </c>
      <c r="Q246" s="680">
        <f t="shared" ca="1" si="17"/>
        <v>0</v>
      </c>
      <c r="R246" s="680">
        <f t="shared" ca="1" si="17"/>
        <v>0</v>
      </c>
      <c r="S246" t="str">
        <f t="shared" si="14"/>
        <v>ASR_CMS_19</v>
      </c>
      <c r="T246" s="957">
        <f t="shared" si="15"/>
        <v>45406</v>
      </c>
      <c r="U246" t="str">
        <f t="shared" si="16"/>
        <v>Unaudited</v>
      </c>
    </row>
    <row r="247" spans="1:21" x14ac:dyDescent="0.25">
      <c r="A247" t="s">
        <v>438</v>
      </c>
      <c r="B247" t="s">
        <v>1380</v>
      </c>
      <c r="C247" t="s">
        <v>1381</v>
      </c>
      <c r="D247" s="15">
        <v>1900</v>
      </c>
      <c r="E247" s="121">
        <v>1</v>
      </c>
      <c r="F247" t="s">
        <v>439</v>
      </c>
      <c r="G247" s="121">
        <v>91</v>
      </c>
      <c r="H247" t="s">
        <v>381</v>
      </c>
      <c r="I247" t="s">
        <v>489</v>
      </c>
      <c r="J247" t="s">
        <v>434</v>
      </c>
      <c r="K247" t="s">
        <v>224</v>
      </c>
      <c r="L247" s="755">
        <v>2.11</v>
      </c>
      <c r="M247" t="s">
        <v>229</v>
      </c>
      <c r="N247" s="680">
        <f t="shared" ca="1" si="17"/>
        <v>0</v>
      </c>
      <c r="O247" s="680">
        <f t="shared" ca="1" si="17"/>
        <v>0</v>
      </c>
      <c r="P247" s="680">
        <f t="shared" ca="1" si="17"/>
        <v>0</v>
      </c>
      <c r="Q247" s="680">
        <f t="shared" ca="1" si="17"/>
        <v>0</v>
      </c>
      <c r="R247" s="680">
        <f t="shared" ca="1" si="17"/>
        <v>0</v>
      </c>
      <c r="S247" t="str">
        <f t="shared" si="14"/>
        <v>ASR_CMS_19</v>
      </c>
      <c r="T247" s="957">
        <f t="shared" si="15"/>
        <v>45406</v>
      </c>
      <c r="U247" t="str">
        <f t="shared" si="16"/>
        <v>Unaudited</v>
      </c>
    </row>
    <row r="248" spans="1:21" x14ac:dyDescent="0.25">
      <c r="A248" t="s">
        <v>438</v>
      </c>
      <c r="B248" t="s">
        <v>1380</v>
      </c>
      <c r="C248" t="s">
        <v>1381</v>
      </c>
      <c r="D248" s="15">
        <v>1900</v>
      </c>
      <c r="E248" s="121">
        <v>1</v>
      </c>
      <c r="F248" t="s">
        <v>439</v>
      </c>
      <c r="G248" s="121">
        <v>91</v>
      </c>
      <c r="H248" t="s">
        <v>381</v>
      </c>
      <c r="I248" t="s">
        <v>489</v>
      </c>
      <c r="J248" t="s">
        <v>434</v>
      </c>
      <c r="K248" t="s">
        <v>224</v>
      </c>
      <c r="L248" s="755">
        <v>2.12</v>
      </c>
      <c r="M248" t="s">
        <v>555</v>
      </c>
      <c r="N248" s="680">
        <f t="shared" ca="1" si="17"/>
        <v>0</v>
      </c>
      <c r="O248" s="680">
        <f t="shared" ca="1" si="17"/>
        <v>0</v>
      </c>
      <c r="P248" s="680">
        <f t="shared" ca="1" si="17"/>
        <v>0</v>
      </c>
      <c r="Q248" s="680">
        <f t="shared" ca="1" si="17"/>
        <v>0</v>
      </c>
      <c r="R248" s="680">
        <f t="shared" ca="1" si="17"/>
        <v>0</v>
      </c>
      <c r="S248" t="str">
        <f t="shared" si="14"/>
        <v>ASR_CMS_19</v>
      </c>
      <c r="T248" s="957">
        <f t="shared" si="15"/>
        <v>45406</v>
      </c>
      <c r="U248" t="str">
        <f t="shared" si="16"/>
        <v>Unaudited</v>
      </c>
    </row>
    <row r="249" spans="1:21" x14ac:dyDescent="0.25">
      <c r="A249" t="s">
        <v>438</v>
      </c>
      <c r="B249" t="s">
        <v>1380</v>
      </c>
      <c r="C249" t="s">
        <v>1381</v>
      </c>
      <c r="D249" s="15">
        <v>1900</v>
      </c>
      <c r="E249" s="121">
        <v>1</v>
      </c>
      <c r="F249" t="s">
        <v>439</v>
      </c>
      <c r="G249" s="121">
        <v>91</v>
      </c>
      <c r="H249" t="s">
        <v>381</v>
      </c>
      <c r="I249" t="s">
        <v>489</v>
      </c>
      <c r="J249" t="s">
        <v>434</v>
      </c>
      <c r="K249" t="s">
        <v>224</v>
      </c>
      <c r="L249" s="755">
        <v>2.13</v>
      </c>
      <c r="M249" t="s">
        <v>230</v>
      </c>
      <c r="N249" s="680">
        <f t="shared" ca="1" si="17"/>
        <v>0</v>
      </c>
      <c r="O249" s="680">
        <f t="shared" ca="1" si="17"/>
        <v>0</v>
      </c>
      <c r="P249" s="680">
        <f t="shared" ca="1" si="17"/>
        <v>0</v>
      </c>
      <c r="Q249" s="680">
        <f t="shared" ca="1" si="17"/>
        <v>0</v>
      </c>
      <c r="R249" s="680">
        <f t="shared" ca="1" si="17"/>
        <v>0</v>
      </c>
      <c r="S249" t="str">
        <f t="shared" si="14"/>
        <v>ASR_CMS_19</v>
      </c>
      <c r="T249" s="957">
        <f t="shared" si="15"/>
        <v>45406</v>
      </c>
      <c r="U249" t="str">
        <f t="shared" si="16"/>
        <v>Unaudited</v>
      </c>
    </row>
    <row r="250" spans="1:21" x14ac:dyDescent="0.25">
      <c r="A250" t="s">
        <v>438</v>
      </c>
      <c r="B250" t="s">
        <v>1380</v>
      </c>
      <c r="C250" t="s">
        <v>1381</v>
      </c>
      <c r="D250" s="15">
        <v>1900</v>
      </c>
      <c r="E250" s="121">
        <v>1</v>
      </c>
      <c r="F250" t="s">
        <v>439</v>
      </c>
      <c r="G250" s="121">
        <v>91</v>
      </c>
      <c r="H250" t="s">
        <v>381</v>
      </c>
      <c r="I250" t="s">
        <v>489</v>
      </c>
      <c r="J250" t="s">
        <v>434</v>
      </c>
      <c r="K250" t="s">
        <v>224</v>
      </c>
      <c r="L250" s="755">
        <v>2.14</v>
      </c>
      <c r="M250" t="s">
        <v>559</v>
      </c>
      <c r="N250" s="680">
        <f t="shared" ca="1" si="17"/>
        <v>0</v>
      </c>
      <c r="O250" s="680">
        <f t="shared" ca="1" si="17"/>
        <v>0</v>
      </c>
      <c r="P250" s="680">
        <f t="shared" ca="1" si="17"/>
        <v>0</v>
      </c>
      <c r="Q250" s="680">
        <f t="shared" ca="1" si="17"/>
        <v>0</v>
      </c>
      <c r="R250" s="680">
        <f t="shared" ca="1" si="17"/>
        <v>0</v>
      </c>
      <c r="S250" t="str">
        <f t="shared" si="14"/>
        <v>ASR_CMS_19</v>
      </c>
      <c r="T250" s="957">
        <f t="shared" si="15"/>
        <v>45406</v>
      </c>
      <c r="U250" t="str">
        <f t="shared" si="16"/>
        <v>Unaudited</v>
      </c>
    </row>
    <row r="251" spans="1:21" x14ac:dyDescent="0.25">
      <c r="A251" t="s">
        <v>438</v>
      </c>
      <c r="B251" t="s">
        <v>1380</v>
      </c>
      <c r="C251" t="s">
        <v>1381</v>
      </c>
      <c r="D251" s="15">
        <v>1900</v>
      </c>
      <c r="E251" s="121">
        <v>1</v>
      </c>
      <c r="F251" t="s">
        <v>439</v>
      </c>
      <c r="G251" s="121">
        <v>91</v>
      </c>
      <c r="H251" t="s">
        <v>381</v>
      </c>
      <c r="I251" t="s">
        <v>489</v>
      </c>
      <c r="J251" t="s">
        <v>434</v>
      </c>
      <c r="K251" t="s">
        <v>224</v>
      </c>
      <c r="L251" s="755">
        <v>2.15</v>
      </c>
      <c r="M251" t="s">
        <v>20</v>
      </c>
      <c r="N251" s="680">
        <f t="shared" ca="1" si="17"/>
        <v>0</v>
      </c>
      <c r="O251" s="680">
        <f t="shared" ca="1" si="17"/>
        <v>0</v>
      </c>
      <c r="P251" s="680">
        <f t="shared" ca="1" si="17"/>
        <v>0</v>
      </c>
      <c r="Q251" s="680">
        <f t="shared" ca="1" si="17"/>
        <v>0</v>
      </c>
      <c r="R251" s="680">
        <f t="shared" ca="1" si="17"/>
        <v>0</v>
      </c>
      <c r="S251" t="str">
        <f t="shared" si="14"/>
        <v>ASR_CMS_19</v>
      </c>
      <c r="T251" s="957">
        <f t="shared" si="15"/>
        <v>45406</v>
      </c>
      <c r="U251" t="str">
        <f t="shared" si="16"/>
        <v>Unaudited</v>
      </c>
    </row>
    <row r="252" spans="1:21" x14ac:dyDescent="0.25">
      <c r="A252" t="s">
        <v>438</v>
      </c>
      <c r="B252" t="s">
        <v>1380</v>
      </c>
      <c r="C252" t="s">
        <v>1381</v>
      </c>
      <c r="D252" s="15">
        <v>1900</v>
      </c>
      <c r="E252" s="121">
        <v>1</v>
      </c>
      <c r="F252" t="s">
        <v>439</v>
      </c>
      <c r="G252" s="121">
        <v>91</v>
      </c>
      <c r="H252" t="s">
        <v>381</v>
      </c>
      <c r="I252" t="s">
        <v>489</v>
      </c>
      <c r="J252" t="s">
        <v>434</v>
      </c>
      <c r="K252" t="s">
        <v>224</v>
      </c>
      <c r="L252" s="755">
        <v>2.16</v>
      </c>
      <c r="M252" t="s">
        <v>794</v>
      </c>
      <c r="N252" s="680">
        <f t="shared" ca="1" si="17"/>
        <v>0</v>
      </c>
      <c r="O252" s="680">
        <f t="shared" ca="1" si="17"/>
        <v>0</v>
      </c>
      <c r="P252" s="680">
        <f t="shared" ca="1" si="17"/>
        <v>0</v>
      </c>
      <c r="Q252" s="680">
        <f t="shared" ca="1" si="17"/>
        <v>0</v>
      </c>
      <c r="R252" s="680">
        <f t="shared" ca="1" si="17"/>
        <v>0</v>
      </c>
      <c r="S252" t="str">
        <f t="shared" si="14"/>
        <v>ASR_CMS_19</v>
      </c>
      <c r="T252" s="957">
        <f t="shared" si="15"/>
        <v>45406</v>
      </c>
      <c r="U252" t="str">
        <f t="shared" si="16"/>
        <v>Unaudited</v>
      </c>
    </row>
    <row r="253" spans="1:21" x14ac:dyDescent="0.25">
      <c r="A253" t="s">
        <v>438</v>
      </c>
      <c r="B253" t="s">
        <v>1380</v>
      </c>
      <c r="C253" t="s">
        <v>1381</v>
      </c>
      <c r="D253" s="15">
        <v>1900</v>
      </c>
      <c r="E253" s="121">
        <v>1</v>
      </c>
      <c r="F253" t="s">
        <v>439</v>
      </c>
      <c r="G253" s="121">
        <v>91</v>
      </c>
      <c r="H253" t="s">
        <v>381</v>
      </c>
      <c r="I253" t="s">
        <v>489</v>
      </c>
      <c r="J253" t="s">
        <v>434</v>
      </c>
      <c r="K253" t="s">
        <v>224</v>
      </c>
      <c r="L253" s="755">
        <v>2.17</v>
      </c>
      <c r="M253" t="s">
        <v>1047</v>
      </c>
      <c r="N253" s="680">
        <f t="shared" ca="1" si="17"/>
        <v>0</v>
      </c>
      <c r="O253" s="680">
        <f t="shared" ca="1" si="17"/>
        <v>0</v>
      </c>
      <c r="P253" s="680">
        <f t="shared" ca="1" si="17"/>
        <v>0</v>
      </c>
      <c r="Q253" s="680">
        <f t="shared" ca="1" si="17"/>
        <v>0</v>
      </c>
      <c r="R253" s="680">
        <f t="shared" ca="1" si="17"/>
        <v>0</v>
      </c>
      <c r="S253" t="str">
        <f t="shared" si="14"/>
        <v>ASR_CMS_19</v>
      </c>
      <c r="T253" s="957">
        <f t="shared" si="15"/>
        <v>45406</v>
      </c>
      <c r="U253" t="str">
        <f t="shared" si="16"/>
        <v>Unaudited</v>
      </c>
    </row>
    <row r="254" spans="1:21" x14ac:dyDescent="0.25">
      <c r="A254" t="s">
        <v>438</v>
      </c>
      <c r="B254" t="s">
        <v>1380</v>
      </c>
      <c r="C254" t="s">
        <v>1381</v>
      </c>
      <c r="D254" s="15">
        <v>1900</v>
      </c>
      <c r="E254" s="121">
        <v>1</v>
      </c>
      <c r="F254" t="s">
        <v>439</v>
      </c>
      <c r="G254" s="121">
        <v>91</v>
      </c>
      <c r="H254" t="s">
        <v>381</v>
      </c>
      <c r="I254" t="s">
        <v>489</v>
      </c>
      <c r="J254" t="s">
        <v>434</v>
      </c>
      <c r="K254" t="s">
        <v>224</v>
      </c>
      <c r="L254" s="755">
        <v>2.1800000000000002</v>
      </c>
      <c r="M254" t="s">
        <v>651</v>
      </c>
      <c r="N254" s="680">
        <f t="shared" ca="1" si="17"/>
        <v>0</v>
      </c>
      <c r="O254" s="680">
        <f t="shared" ca="1" si="17"/>
        <v>0</v>
      </c>
      <c r="P254" s="680">
        <f t="shared" ca="1" si="17"/>
        <v>0</v>
      </c>
      <c r="Q254" s="680">
        <f t="shared" ca="1" si="17"/>
        <v>0</v>
      </c>
      <c r="R254" s="680">
        <f t="shared" ca="1" si="17"/>
        <v>0</v>
      </c>
      <c r="S254" t="str">
        <f t="shared" si="14"/>
        <v>ASR_CMS_19</v>
      </c>
      <c r="T254" s="957">
        <f t="shared" si="15"/>
        <v>45406</v>
      </c>
      <c r="U254" t="str">
        <f t="shared" si="16"/>
        <v>Unaudited</v>
      </c>
    </row>
    <row r="255" spans="1:21" x14ac:dyDescent="0.25">
      <c r="A255" t="s">
        <v>438</v>
      </c>
      <c r="B255" t="s">
        <v>1380</v>
      </c>
      <c r="C255" t="s">
        <v>1381</v>
      </c>
      <c r="D255" s="15">
        <v>1900</v>
      </c>
      <c r="E255" s="121">
        <v>1</v>
      </c>
      <c r="F255" t="s">
        <v>439</v>
      </c>
      <c r="G255" s="121">
        <v>91</v>
      </c>
      <c r="H255" t="s">
        <v>381</v>
      </c>
      <c r="I255" t="s">
        <v>489</v>
      </c>
      <c r="J255" t="s">
        <v>434</v>
      </c>
      <c r="K255" t="s">
        <v>224</v>
      </c>
      <c r="L255" s="755">
        <v>2.19</v>
      </c>
      <c r="M255" t="s">
        <v>219</v>
      </c>
      <c r="N255" s="680">
        <f t="shared" ca="1" si="17"/>
        <v>0</v>
      </c>
      <c r="O255" s="680">
        <f t="shared" ca="1" si="17"/>
        <v>0</v>
      </c>
      <c r="P255" s="680">
        <f t="shared" ca="1" si="17"/>
        <v>0</v>
      </c>
      <c r="Q255" s="680">
        <f t="shared" ca="1" si="17"/>
        <v>0</v>
      </c>
      <c r="R255" s="680">
        <f t="shared" ca="1" si="17"/>
        <v>0</v>
      </c>
      <c r="S255" t="str">
        <f t="shared" si="14"/>
        <v>ASR_CMS_19</v>
      </c>
      <c r="T255" s="957">
        <f t="shared" si="15"/>
        <v>45406</v>
      </c>
      <c r="U255" t="str">
        <f t="shared" si="16"/>
        <v>Unaudited</v>
      </c>
    </row>
    <row r="256" spans="1:21" x14ac:dyDescent="0.25">
      <c r="A256" t="s">
        <v>438</v>
      </c>
      <c r="B256" t="s">
        <v>1380</v>
      </c>
      <c r="C256" t="s">
        <v>1381</v>
      </c>
      <c r="D256" s="15">
        <v>1900</v>
      </c>
      <c r="E256" s="121">
        <v>1</v>
      </c>
      <c r="F256" t="s">
        <v>439</v>
      </c>
      <c r="G256" s="121">
        <v>91</v>
      </c>
      <c r="H256" t="s">
        <v>381</v>
      </c>
      <c r="I256" t="s">
        <v>489</v>
      </c>
      <c r="J256" t="s">
        <v>434</v>
      </c>
      <c r="K256" t="s">
        <v>224</v>
      </c>
      <c r="L256" s="755" t="s">
        <v>700</v>
      </c>
      <c r="M256" t="s">
        <v>231</v>
      </c>
      <c r="N256" s="680">
        <f t="shared" ca="1" si="17"/>
        <v>0</v>
      </c>
      <c r="O256" s="680">
        <f t="shared" ca="1" si="17"/>
        <v>0</v>
      </c>
      <c r="P256" s="680">
        <f t="shared" ca="1" si="17"/>
        <v>0</v>
      </c>
      <c r="Q256" s="680">
        <f t="shared" ca="1" si="17"/>
        <v>0</v>
      </c>
      <c r="R256" s="680">
        <f t="shared" ca="1" si="17"/>
        <v>0</v>
      </c>
      <c r="S256" t="str">
        <f t="shared" si="14"/>
        <v>ASR_CMS_19</v>
      </c>
      <c r="T256" s="957">
        <f t="shared" si="15"/>
        <v>45406</v>
      </c>
      <c r="U256" t="str">
        <f t="shared" si="16"/>
        <v>Unaudited</v>
      </c>
    </row>
    <row r="257" spans="1:21" x14ac:dyDescent="0.25">
      <c r="A257" t="s">
        <v>438</v>
      </c>
      <c r="B257" t="s">
        <v>1380</v>
      </c>
      <c r="C257" t="s">
        <v>1381</v>
      </c>
      <c r="D257" s="15">
        <v>1900</v>
      </c>
      <c r="E257" s="121">
        <v>1</v>
      </c>
      <c r="F257" t="s">
        <v>439</v>
      </c>
      <c r="G257" s="121">
        <v>91</v>
      </c>
      <c r="H257" t="s">
        <v>381</v>
      </c>
      <c r="I257" t="s">
        <v>489</v>
      </c>
      <c r="J257" t="s">
        <v>434</v>
      </c>
      <c r="K257" t="s">
        <v>224</v>
      </c>
      <c r="L257" s="755">
        <v>2.21</v>
      </c>
      <c r="M257" t="s">
        <v>467</v>
      </c>
      <c r="N257" s="680">
        <f t="shared" ca="1" si="17"/>
        <v>0</v>
      </c>
      <c r="O257" s="680">
        <f t="shared" ca="1" si="17"/>
        <v>0</v>
      </c>
      <c r="P257" s="680">
        <f t="shared" ca="1" si="17"/>
        <v>0</v>
      </c>
      <c r="Q257" s="680">
        <f t="shared" ca="1" si="17"/>
        <v>0</v>
      </c>
      <c r="R257" s="680">
        <f t="shared" ca="1" si="17"/>
        <v>0</v>
      </c>
      <c r="S257" t="str">
        <f t="shared" si="14"/>
        <v>ASR_CMS_19</v>
      </c>
      <c r="T257" s="957">
        <f t="shared" si="15"/>
        <v>45406</v>
      </c>
      <c r="U257" t="str">
        <f t="shared" si="16"/>
        <v>Unaudited</v>
      </c>
    </row>
    <row r="258" spans="1:21" x14ac:dyDescent="0.25">
      <c r="A258" t="s">
        <v>438</v>
      </c>
      <c r="B258" t="s">
        <v>1380</v>
      </c>
      <c r="C258" t="s">
        <v>1381</v>
      </c>
      <c r="D258" s="15">
        <v>1900</v>
      </c>
      <c r="E258" s="121">
        <v>1</v>
      </c>
      <c r="F258" t="s">
        <v>439</v>
      </c>
      <c r="G258" s="121">
        <v>91</v>
      </c>
      <c r="H258" t="s">
        <v>381</v>
      </c>
      <c r="I258" t="s">
        <v>489</v>
      </c>
      <c r="J258" t="s">
        <v>434</v>
      </c>
      <c r="K258" t="s">
        <v>6</v>
      </c>
      <c r="L258" s="755" t="s">
        <v>70</v>
      </c>
      <c r="M258" t="s">
        <v>189</v>
      </c>
      <c r="N258" s="680">
        <f t="shared" ca="1" si="17"/>
        <v>0</v>
      </c>
      <c r="O258" s="680">
        <f t="shared" ca="1" si="17"/>
        <v>0</v>
      </c>
      <c r="P258" s="680">
        <f t="shared" ca="1" si="17"/>
        <v>0</v>
      </c>
      <c r="Q258" s="680">
        <f t="shared" ca="1" si="17"/>
        <v>0</v>
      </c>
      <c r="R258" s="680">
        <f t="shared" ca="1" si="17"/>
        <v>0</v>
      </c>
      <c r="S258" t="str">
        <f t="shared" ref="S258:S321" si="18">file_name</f>
        <v>ASR_CMS_19</v>
      </c>
      <c r="T258" s="957">
        <f t="shared" ref="T258:T321" si="19">file_date</f>
        <v>45406</v>
      </c>
      <c r="U258" t="str">
        <f t="shared" ref="U258:U321" si="20">status</f>
        <v>Unaudited</v>
      </c>
    </row>
    <row r="259" spans="1:21" x14ac:dyDescent="0.25">
      <c r="A259" t="s">
        <v>438</v>
      </c>
      <c r="B259" t="s">
        <v>1380</v>
      </c>
      <c r="C259" t="s">
        <v>1381</v>
      </c>
      <c r="D259" s="15">
        <v>1900</v>
      </c>
      <c r="E259" s="121">
        <v>1</v>
      </c>
      <c r="F259" t="s">
        <v>439</v>
      </c>
      <c r="G259" s="121">
        <v>91</v>
      </c>
      <c r="H259" t="s">
        <v>381</v>
      </c>
      <c r="I259" t="s">
        <v>489</v>
      </c>
      <c r="J259" t="s">
        <v>434</v>
      </c>
      <c r="K259" t="s">
        <v>6</v>
      </c>
      <c r="L259" s="755" t="s">
        <v>71</v>
      </c>
      <c r="M259" t="s">
        <v>232</v>
      </c>
      <c r="N259" s="680">
        <f t="shared" ca="1" si="17"/>
        <v>0</v>
      </c>
      <c r="O259" s="680">
        <f t="shared" ca="1" si="17"/>
        <v>0</v>
      </c>
      <c r="P259" s="680">
        <f t="shared" ca="1" si="17"/>
        <v>0</v>
      </c>
      <c r="Q259" s="680">
        <f t="shared" ca="1" si="17"/>
        <v>0</v>
      </c>
      <c r="R259" s="680">
        <f t="shared" ca="1" si="17"/>
        <v>0</v>
      </c>
      <c r="S259" t="str">
        <f t="shared" si="18"/>
        <v>ASR_CMS_19</v>
      </c>
      <c r="T259" s="957">
        <f t="shared" si="19"/>
        <v>45406</v>
      </c>
      <c r="U259" t="str">
        <f t="shared" si="20"/>
        <v>Unaudited</v>
      </c>
    </row>
    <row r="260" spans="1:21" x14ac:dyDescent="0.25">
      <c r="A260" t="s">
        <v>438</v>
      </c>
      <c r="B260" t="s">
        <v>1380</v>
      </c>
      <c r="C260" t="s">
        <v>1381</v>
      </c>
      <c r="D260" s="15">
        <v>1900</v>
      </c>
      <c r="E260" s="121">
        <v>1</v>
      </c>
      <c r="F260" t="s">
        <v>439</v>
      </c>
      <c r="G260" s="121">
        <v>91</v>
      </c>
      <c r="H260" t="s">
        <v>381</v>
      </c>
      <c r="I260" t="s">
        <v>489</v>
      </c>
      <c r="J260" t="s">
        <v>434</v>
      </c>
      <c r="K260" t="s">
        <v>6</v>
      </c>
      <c r="L260" s="755" t="s">
        <v>72</v>
      </c>
      <c r="M260" t="s">
        <v>165</v>
      </c>
      <c r="N260" s="680">
        <f t="shared" ca="1" si="17"/>
        <v>0</v>
      </c>
      <c r="O260" s="680">
        <f t="shared" ca="1" si="17"/>
        <v>0</v>
      </c>
      <c r="P260" s="680">
        <f t="shared" ca="1" si="17"/>
        <v>0</v>
      </c>
      <c r="Q260" s="680">
        <f t="shared" ca="1" si="17"/>
        <v>0</v>
      </c>
      <c r="R260" s="680">
        <f t="shared" ca="1" si="17"/>
        <v>0</v>
      </c>
      <c r="S260" t="str">
        <f t="shared" si="18"/>
        <v>ASR_CMS_19</v>
      </c>
      <c r="T260" s="957">
        <f t="shared" si="19"/>
        <v>45406</v>
      </c>
      <c r="U260" t="str">
        <f t="shared" si="20"/>
        <v>Unaudited</v>
      </c>
    </row>
    <row r="261" spans="1:21" x14ac:dyDescent="0.25">
      <c r="A261" t="s">
        <v>438</v>
      </c>
      <c r="B261" t="s">
        <v>1380</v>
      </c>
      <c r="C261" t="s">
        <v>1381</v>
      </c>
      <c r="D261" s="15">
        <v>1900</v>
      </c>
      <c r="E261" s="121">
        <v>1</v>
      </c>
      <c r="F261" t="s">
        <v>439</v>
      </c>
      <c r="G261" s="121">
        <v>91</v>
      </c>
      <c r="H261" t="s">
        <v>381</v>
      </c>
      <c r="I261" t="s">
        <v>489</v>
      </c>
      <c r="J261" t="s">
        <v>434</v>
      </c>
      <c r="K261" t="s">
        <v>6</v>
      </c>
      <c r="L261" s="755">
        <v>3.4</v>
      </c>
      <c r="M261" t="s">
        <v>462</v>
      </c>
      <c r="N261" s="680">
        <f t="shared" ca="1" si="17"/>
        <v>0</v>
      </c>
      <c r="O261" s="680">
        <f t="shared" ca="1" si="17"/>
        <v>0</v>
      </c>
      <c r="P261" s="680">
        <f t="shared" ca="1" si="17"/>
        <v>0</v>
      </c>
      <c r="Q261" s="680">
        <f t="shared" ca="1" si="17"/>
        <v>0</v>
      </c>
      <c r="R261" s="680">
        <f t="shared" ca="1" si="17"/>
        <v>0</v>
      </c>
      <c r="S261" t="str">
        <f t="shared" si="18"/>
        <v>ASR_CMS_19</v>
      </c>
      <c r="T261" s="957">
        <f t="shared" si="19"/>
        <v>45406</v>
      </c>
      <c r="U261" t="str">
        <f t="shared" si="20"/>
        <v>Unaudited</v>
      </c>
    </row>
    <row r="262" spans="1:21" x14ac:dyDescent="0.25">
      <c r="A262" t="s">
        <v>438</v>
      </c>
      <c r="B262" t="s">
        <v>1380</v>
      </c>
      <c r="C262" t="s">
        <v>1381</v>
      </c>
      <c r="D262" s="15">
        <v>1900</v>
      </c>
      <c r="E262" s="121">
        <v>1</v>
      </c>
      <c r="F262" t="s">
        <v>439</v>
      </c>
      <c r="G262" s="121">
        <v>91</v>
      </c>
      <c r="H262" t="s">
        <v>381</v>
      </c>
      <c r="I262" t="s">
        <v>489</v>
      </c>
      <c r="J262" t="s">
        <v>434</v>
      </c>
      <c r="K262" t="s">
        <v>435</v>
      </c>
      <c r="L262" s="755">
        <v>4.5</v>
      </c>
      <c r="M262" t="s">
        <v>32</v>
      </c>
      <c r="N262" s="680">
        <f t="shared" ca="1" si="17"/>
        <v>0</v>
      </c>
      <c r="O262" s="680">
        <f t="shared" ca="1" si="17"/>
        <v>0</v>
      </c>
      <c r="P262" s="680">
        <f t="shared" ca="1" si="17"/>
        <v>0</v>
      </c>
      <c r="Q262" s="680">
        <f t="shared" ca="1" si="17"/>
        <v>0</v>
      </c>
      <c r="R262" s="680">
        <f t="shared" ca="1" si="17"/>
        <v>0</v>
      </c>
      <c r="S262" t="str">
        <f t="shared" si="18"/>
        <v>ASR_CMS_19</v>
      </c>
      <c r="T262" s="957">
        <f t="shared" si="19"/>
        <v>45406</v>
      </c>
      <c r="U262" t="str">
        <f t="shared" si="20"/>
        <v>Unaudited</v>
      </c>
    </row>
    <row r="263" spans="1:21" x14ac:dyDescent="0.25">
      <c r="A263" t="s">
        <v>438</v>
      </c>
      <c r="B263" t="s">
        <v>1380</v>
      </c>
      <c r="C263" t="s">
        <v>1381</v>
      </c>
      <c r="D263" s="15">
        <v>1900</v>
      </c>
      <c r="E263" s="121">
        <v>1</v>
      </c>
      <c r="F263" t="s">
        <v>439</v>
      </c>
      <c r="G263" s="121">
        <v>91</v>
      </c>
      <c r="H263" t="s">
        <v>381</v>
      </c>
      <c r="I263" t="s">
        <v>489</v>
      </c>
      <c r="J263" t="s">
        <v>434</v>
      </c>
      <c r="K263" t="s">
        <v>435</v>
      </c>
      <c r="L263" s="755" t="s">
        <v>939</v>
      </c>
      <c r="M263" t="s">
        <v>930</v>
      </c>
      <c r="N263" s="680">
        <f t="shared" ca="1" si="17"/>
        <v>0</v>
      </c>
      <c r="O263" s="680">
        <f t="shared" ca="1" si="17"/>
        <v>0</v>
      </c>
      <c r="P263" s="680">
        <f t="shared" ca="1" si="17"/>
        <v>0</v>
      </c>
      <c r="Q263" s="680">
        <f t="shared" ca="1" si="17"/>
        <v>0</v>
      </c>
      <c r="R263" s="680">
        <f t="shared" ca="1" si="17"/>
        <v>0</v>
      </c>
      <c r="S263" t="str">
        <f t="shared" si="18"/>
        <v>ASR_CMS_19</v>
      </c>
      <c r="T263" s="957">
        <f t="shared" si="19"/>
        <v>45406</v>
      </c>
      <c r="U263" t="str">
        <f t="shared" si="20"/>
        <v>Unaudited</v>
      </c>
    </row>
    <row r="264" spans="1:21" x14ac:dyDescent="0.25">
      <c r="A264" t="s">
        <v>438</v>
      </c>
      <c r="B264" t="s">
        <v>1380</v>
      </c>
      <c r="C264" t="s">
        <v>1381</v>
      </c>
      <c r="D264" s="15">
        <v>1900</v>
      </c>
      <c r="E264" s="121">
        <v>1</v>
      </c>
      <c r="F264" t="s">
        <v>439</v>
      </c>
      <c r="G264" s="121">
        <v>91</v>
      </c>
      <c r="H264" t="s">
        <v>381</v>
      </c>
      <c r="I264" t="s">
        <v>489</v>
      </c>
      <c r="J264" t="s">
        <v>434</v>
      </c>
      <c r="K264" t="s">
        <v>435</v>
      </c>
      <c r="L264" s="755" t="s">
        <v>194</v>
      </c>
      <c r="M264" t="s">
        <v>40</v>
      </c>
      <c r="N264" s="680">
        <f t="shared" ca="1" si="17"/>
        <v>0</v>
      </c>
      <c r="O264" s="680">
        <f t="shared" ca="1" si="17"/>
        <v>0</v>
      </c>
      <c r="P264" s="680">
        <f t="shared" ca="1" si="17"/>
        <v>0</v>
      </c>
      <c r="Q264" s="680">
        <f t="shared" ca="1" si="17"/>
        <v>0</v>
      </c>
      <c r="R264" s="680">
        <f t="shared" ca="1" si="17"/>
        <v>0</v>
      </c>
      <c r="S264" t="str">
        <f t="shared" si="18"/>
        <v>ASR_CMS_19</v>
      </c>
      <c r="T264" s="957">
        <f t="shared" si="19"/>
        <v>45406</v>
      </c>
      <c r="U264" t="str">
        <f t="shared" si="20"/>
        <v>Unaudited</v>
      </c>
    </row>
    <row r="265" spans="1:21" x14ac:dyDescent="0.25">
      <c r="A265" t="s">
        <v>438</v>
      </c>
      <c r="B265" t="s">
        <v>1380</v>
      </c>
      <c r="C265" t="s">
        <v>1381</v>
      </c>
      <c r="D265" s="15">
        <v>1900</v>
      </c>
      <c r="E265" s="121">
        <v>1</v>
      </c>
      <c r="F265" t="s">
        <v>439</v>
      </c>
      <c r="G265" s="121">
        <v>91</v>
      </c>
      <c r="H265" t="s">
        <v>381</v>
      </c>
      <c r="I265" t="s">
        <v>489</v>
      </c>
      <c r="J265" t="s">
        <v>434</v>
      </c>
      <c r="K265" t="s">
        <v>435</v>
      </c>
      <c r="L265" s="755" t="s">
        <v>193</v>
      </c>
      <c r="M265" t="s">
        <v>330</v>
      </c>
      <c r="N265" s="680">
        <f t="shared" ca="1" si="17"/>
        <v>0</v>
      </c>
      <c r="O265" s="680">
        <f t="shared" ca="1" si="17"/>
        <v>0</v>
      </c>
      <c r="P265" s="680">
        <f t="shared" ca="1" si="17"/>
        <v>0</v>
      </c>
      <c r="Q265" s="680">
        <f t="shared" ca="1" si="17"/>
        <v>0</v>
      </c>
      <c r="R265" s="680">
        <f t="shared" ca="1" si="17"/>
        <v>0</v>
      </c>
      <c r="S265" t="str">
        <f t="shared" si="18"/>
        <v>ASR_CMS_19</v>
      </c>
      <c r="T265" s="957">
        <f t="shared" si="19"/>
        <v>45406</v>
      </c>
      <c r="U265" t="str">
        <f t="shared" si="20"/>
        <v>Unaudited</v>
      </c>
    </row>
    <row r="266" spans="1:21" x14ac:dyDescent="0.25">
      <c r="A266" t="s">
        <v>438</v>
      </c>
      <c r="B266" t="s">
        <v>1380</v>
      </c>
      <c r="C266" t="s">
        <v>1381</v>
      </c>
      <c r="D266" s="15">
        <v>1900</v>
      </c>
      <c r="E266" s="121">
        <v>1</v>
      </c>
      <c r="F266" t="s">
        <v>439</v>
      </c>
      <c r="G266" s="121">
        <v>91</v>
      </c>
      <c r="H266" t="s">
        <v>381</v>
      </c>
      <c r="I266" t="s">
        <v>489</v>
      </c>
      <c r="J266" t="s">
        <v>451</v>
      </c>
      <c r="K266" t="s">
        <v>436</v>
      </c>
      <c r="L266" s="755" t="s">
        <v>79</v>
      </c>
      <c r="M266" t="s">
        <v>27</v>
      </c>
      <c r="N266" s="680">
        <f t="shared" ca="1" si="17"/>
        <v>0</v>
      </c>
      <c r="O266" s="680">
        <f t="shared" ca="1" si="17"/>
        <v>0</v>
      </c>
      <c r="P266" s="680">
        <f t="shared" ca="1" si="17"/>
        <v>0</v>
      </c>
      <c r="Q266" s="680">
        <f t="shared" ca="1" si="17"/>
        <v>0</v>
      </c>
      <c r="R266" s="680">
        <f t="shared" ca="1" si="17"/>
        <v>0</v>
      </c>
      <c r="S266" t="str">
        <f t="shared" si="18"/>
        <v>ASR_CMS_19</v>
      </c>
      <c r="T266" s="957">
        <f t="shared" si="19"/>
        <v>45406</v>
      </c>
      <c r="U266" t="str">
        <f t="shared" si="20"/>
        <v>Unaudited</v>
      </c>
    </row>
    <row r="267" spans="1:21" x14ac:dyDescent="0.25">
      <c r="A267" t="s">
        <v>438</v>
      </c>
      <c r="B267" t="s">
        <v>1380</v>
      </c>
      <c r="C267" t="s">
        <v>1381</v>
      </c>
      <c r="D267" s="15">
        <v>1900</v>
      </c>
      <c r="E267" s="121">
        <v>1</v>
      </c>
      <c r="F267" t="s">
        <v>439</v>
      </c>
      <c r="G267" s="121">
        <v>91</v>
      </c>
      <c r="H267" t="s">
        <v>381</v>
      </c>
      <c r="I267" t="s">
        <v>489</v>
      </c>
      <c r="J267" t="s">
        <v>451</v>
      </c>
      <c r="K267" t="s">
        <v>436</v>
      </c>
      <c r="L267" s="755" t="s">
        <v>80</v>
      </c>
      <c r="M267" t="s">
        <v>98</v>
      </c>
      <c r="N267" s="680">
        <f t="shared" ca="1" si="17"/>
        <v>0</v>
      </c>
      <c r="O267" s="680">
        <f t="shared" ca="1" si="17"/>
        <v>0</v>
      </c>
      <c r="P267" s="680">
        <f t="shared" ca="1" si="17"/>
        <v>0</v>
      </c>
      <c r="Q267" s="680">
        <f t="shared" ca="1" si="17"/>
        <v>0</v>
      </c>
      <c r="R267" s="680">
        <f t="shared" ca="1" si="17"/>
        <v>0</v>
      </c>
      <c r="S267" t="str">
        <f t="shared" si="18"/>
        <v>ASR_CMS_19</v>
      </c>
      <c r="T267" s="957">
        <f t="shared" si="19"/>
        <v>45406</v>
      </c>
      <c r="U267" t="str">
        <f t="shared" si="20"/>
        <v>Unaudited</v>
      </c>
    </row>
    <row r="268" spans="1:21" x14ac:dyDescent="0.25">
      <c r="A268" t="s">
        <v>438</v>
      </c>
      <c r="B268" t="s">
        <v>1380</v>
      </c>
      <c r="C268" t="s">
        <v>1381</v>
      </c>
      <c r="D268" s="15">
        <v>1900</v>
      </c>
      <c r="E268" s="121">
        <v>1</v>
      </c>
      <c r="F268" t="s">
        <v>439</v>
      </c>
      <c r="G268" s="121">
        <v>91</v>
      </c>
      <c r="H268" t="s">
        <v>381</v>
      </c>
      <c r="I268" t="s">
        <v>489</v>
      </c>
      <c r="J268" t="s">
        <v>451</v>
      </c>
      <c r="K268" t="s">
        <v>436</v>
      </c>
      <c r="L268" s="755" t="s">
        <v>81</v>
      </c>
      <c r="M268" t="s">
        <v>99</v>
      </c>
      <c r="N268" s="680">
        <f t="shared" ca="1" si="17"/>
        <v>0</v>
      </c>
      <c r="O268" s="680">
        <f t="shared" ca="1" si="17"/>
        <v>0</v>
      </c>
      <c r="P268" s="680">
        <f t="shared" ca="1" si="17"/>
        <v>0</v>
      </c>
      <c r="Q268" s="680">
        <f t="shared" ca="1" si="17"/>
        <v>0</v>
      </c>
      <c r="R268" s="680">
        <f t="shared" ca="1" si="17"/>
        <v>0</v>
      </c>
      <c r="S268" t="str">
        <f t="shared" si="18"/>
        <v>ASR_CMS_19</v>
      </c>
      <c r="T268" s="957">
        <f t="shared" si="19"/>
        <v>45406</v>
      </c>
      <c r="U268" t="str">
        <f t="shared" si="20"/>
        <v>Unaudited</v>
      </c>
    </row>
    <row r="269" spans="1:21" x14ac:dyDescent="0.25">
      <c r="A269" t="s">
        <v>438</v>
      </c>
      <c r="B269" t="s">
        <v>1380</v>
      </c>
      <c r="C269" t="s">
        <v>1381</v>
      </c>
      <c r="D269" s="15">
        <v>1900</v>
      </c>
      <c r="E269" s="121">
        <v>1</v>
      </c>
      <c r="F269" t="s">
        <v>439</v>
      </c>
      <c r="G269" s="121">
        <v>91</v>
      </c>
      <c r="H269" t="s">
        <v>381</v>
      </c>
      <c r="I269" t="s">
        <v>489</v>
      </c>
      <c r="J269" t="s">
        <v>451</v>
      </c>
      <c r="K269" t="s">
        <v>436</v>
      </c>
      <c r="L269" s="755" t="s">
        <v>82</v>
      </c>
      <c r="M269" t="s">
        <v>100</v>
      </c>
      <c r="N269" s="680">
        <f t="shared" ca="1" si="17"/>
        <v>0</v>
      </c>
      <c r="O269" s="680">
        <f t="shared" ca="1" si="17"/>
        <v>0</v>
      </c>
      <c r="P269" s="680">
        <f t="shared" ca="1" si="17"/>
        <v>0</v>
      </c>
      <c r="Q269" s="680">
        <f t="shared" ca="1" si="17"/>
        <v>0</v>
      </c>
      <c r="R269" s="680">
        <f t="shared" ca="1" si="17"/>
        <v>0</v>
      </c>
      <c r="S269" t="str">
        <f t="shared" si="18"/>
        <v>ASR_CMS_19</v>
      </c>
      <c r="T269" s="957">
        <f t="shared" si="19"/>
        <v>45406</v>
      </c>
      <c r="U269" t="str">
        <f t="shared" si="20"/>
        <v>Unaudited</v>
      </c>
    </row>
    <row r="270" spans="1:21" x14ac:dyDescent="0.25">
      <c r="A270" t="s">
        <v>438</v>
      </c>
      <c r="B270" t="s">
        <v>1380</v>
      </c>
      <c r="C270" t="s">
        <v>1381</v>
      </c>
      <c r="D270" s="15">
        <v>1900</v>
      </c>
      <c r="E270" s="121">
        <v>1</v>
      </c>
      <c r="F270" t="s">
        <v>439</v>
      </c>
      <c r="G270" s="121">
        <v>91</v>
      </c>
      <c r="H270" t="s">
        <v>381</v>
      </c>
      <c r="I270" t="s">
        <v>489</v>
      </c>
      <c r="J270" t="s">
        <v>451</v>
      </c>
      <c r="K270" t="s">
        <v>436</v>
      </c>
      <c r="L270" s="755" t="s">
        <v>217</v>
      </c>
      <c r="M270" t="s">
        <v>101</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ASR_CMS_19</v>
      </c>
      <c r="T270" s="957">
        <f t="shared" si="19"/>
        <v>45406</v>
      </c>
      <c r="U270" t="str">
        <f t="shared" si="20"/>
        <v>Unaudited</v>
      </c>
    </row>
    <row r="271" spans="1:21" x14ac:dyDescent="0.25">
      <c r="A271" t="s">
        <v>438</v>
      </c>
      <c r="B271" t="s">
        <v>1380</v>
      </c>
      <c r="C271" t="s">
        <v>1381</v>
      </c>
      <c r="D271" s="15">
        <v>1900</v>
      </c>
      <c r="E271" s="121">
        <v>1</v>
      </c>
      <c r="F271" t="s">
        <v>439</v>
      </c>
      <c r="G271" s="121">
        <v>91</v>
      </c>
      <c r="H271" t="s">
        <v>381</v>
      </c>
      <c r="I271" t="s">
        <v>489</v>
      </c>
      <c r="J271" t="s">
        <v>451</v>
      </c>
      <c r="K271" t="s">
        <v>436</v>
      </c>
      <c r="L271" s="755" t="s">
        <v>216</v>
      </c>
      <c r="M271" t="s">
        <v>28</v>
      </c>
      <c r="N271" s="680">
        <f t="shared" ca="1" si="21"/>
        <v>0</v>
      </c>
      <c r="O271" s="680">
        <f t="shared" ca="1" si="21"/>
        <v>0</v>
      </c>
      <c r="P271" s="680">
        <f t="shared" ca="1" si="21"/>
        <v>0</v>
      </c>
      <c r="Q271" s="680">
        <f t="shared" ca="1" si="21"/>
        <v>0</v>
      </c>
      <c r="R271" s="680">
        <f t="shared" ca="1" si="21"/>
        <v>0</v>
      </c>
      <c r="S271" t="str">
        <f t="shared" si="18"/>
        <v>ASR_CMS_19</v>
      </c>
      <c r="T271" s="957">
        <f t="shared" si="19"/>
        <v>45406</v>
      </c>
      <c r="U271" t="str">
        <f t="shared" si="20"/>
        <v>Unaudited</v>
      </c>
    </row>
    <row r="272" spans="1:21" x14ac:dyDescent="0.25">
      <c r="A272" t="s">
        <v>438</v>
      </c>
      <c r="B272" t="s">
        <v>1380</v>
      </c>
      <c r="C272" t="s">
        <v>1381</v>
      </c>
      <c r="D272" s="15">
        <v>1900</v>
      </c>
      <c r="E272" s="121">
        <v>1</v>
      </c>
      <c r="F272" t="s">
        <v>439</v>
      </c>
      <c r="G272" s="121">
        <v>91</v>
      </c>
      <c r="H272" t="s">
        <v>381</v>
      </c>
      <c r="I272" t="s">
        <v>489</v>
      </c>
      <c r="J272" t="s">
        <v>437</v>
      </c>
      <c r="K272" t="s">
        <v>437</v>
      </c>
      <c r="L272" s="755" t="s">
        <v>84</v>
      </c>
      <c r="M272" t="s">
        <v>328</v>
      </c>
      <c r="N272" s="680">
        <f t="shared" ca="1" si="21"/>
        <v>0</v>
      </c>
      <c r="O272" s="680">
        <f t="shared" ca="1" si="21"/>
        <v>0</v>
      </c>
      <c r="P272" s="680">
        <f t="shared" ca="1" si="21"/>
        <v>0</v>
      </c>
      <c r="Q272" s="680">
        <f t="shared" ca="1" si="21"/>
        <v>0</v>
      </c>
      <c r="R272" s="680">
        <f t="shared" ca="1" si="21"/>
        <v>0</v>
      </c>
      <c r="S272" t="str">
        <f t="shared" si="18"/>
        <v>ASR_CMS_19</v>
      </c>
      <c r="T272" s="957">
        <f t="shared" si="19"/>
        <v>45406</v>
      </c>
      <c r="U272" t="str">
        <f t="shared" si="20"/>
        <v>Unaudited</v>
      </c>
    </row>
    <row r="273" spans="1:21" x14ac:dyDescent="0.25">
      <c r="A273" t="s">
        <v>438</v>
      </c>
      <c r="B273" t="s">
        <v>1380</v>
      </c>
      <c r="C273" t="s">
        <v>1381</v>
      </c>
      <c r="D273" s="15">
        <v>1900</v>
      </c>
      <c r="E273" s="121">
        <v>1</v>
      </c>
      <c r="F273" t="s">
        <v>439</v>
      </c>
      <c r="G273" s="121">
        <v>91</v>
      </c>
      <c r="H273" t="s">
        <v>381</v>
      </c>
      <c r="I273" t="s">
        <v>489</v>
      </c>
      <c r="J273" t="s">
        <v>437</v>
      </c>
      <c r="K273" t="s">
        <v>437</v>
      </c>
      <c r="L273" s="755" t="s">
        <v>85</v>
      </c>
      <c r="M273" t="s">
        <v>326</v>
      </c>
      <c r="N273" s="680">
        <f t="shared" ca="1" si="21"/>
        <v>0</v>
      </c>
      <c r="O273" s="680">
        <f t="shared" ca="1" si="21"/>
        <v>0</v>
      </c>
      <c r="P273" s="680">
        <f t="shared" ca="1" si="21"/>
        <v>0</v>
      </c>
      <c r="Q273" s="680">
        <f t="shared" ca="1" si="21"/>
        <v>0</v>
      </c>
      <c r="R273" s="680">
        <f t="shared" ca="1" si="21"/>
        <v>0</v>
      </c>
      <c r="S273" t="str">
        <f t="shared" si="18"/>
        <v>ASR_CMS_19</v>
      </c>
      <c r="T273" s="957">
        <f t="shared" si="19"/>
        <v>45406</v>
      </c>
      <c r="U273" t="str">
        <f t="shared" si="20"/>
        <v>Unaudited</v>
      </c>
    </row>
    <row r="274" spans="1:21" x14ac:dyDescent="0.25">
      <c r="A274" t="s">
        <v>438</v>
      </c>
      <c r="B274" t="s">
        <v>1380</v>
      </c>
      <c r="C274" t="s">
        <v>1381</v>
      </c>
      <c r="D274" s="15">
        <v>1900</v>
      </c>
      <c r="E274" s="121">
        <v>1</v>
      </c>
      <c r="F274" t="s">
        <v>439</v>
      </c>
      <c r="G274" s="121">
        <v>91</v>
      </c>
      <c r="H274" t="s">
        <v>381</v>
      </c>
      <c r="I274" t="s">
        <v>489</v>
      </c>
      <c r="J274" t="s">
        <v>437</v>
      </c>
      <c r="K274" t="s">
        <v>437</v>
      </c>
      <c r="L274" s="755" t="s">
        <v>86</v>
      </c>
      <c r="M274" t="s">
        <v>495</v>
      </c>
      <c r="N274" s="680">
        <f t="shared" ca="1" si="21"/>
        <v>0</v>
      </c>
      <c r="O274" s="680">
        <f t="shared" ca="1" si="21"/>
        <v>0</v>
      </c>
      <c r="P274" s="680">
        <f t="shared" ca="1" si="21"/>
        <v>0</v>
      </c>
      <c r="Q274" s="680">
        <f t="shared" ca="1" si="21"/>
        <v>0</v>
      </c>
      <c r="R274" s="680">
        <f t="shared" ca="1" si="21"/>
        <v>0</v>
      </c>
      <c r="S274" t="str">
        <f t="shared" si="18"/>
        <v>ASR_CMS_19</v>
      </c>
      <c r="T274" s="957">
        <f t="shared" si="19"/>
        <v>45406</v>
      </c>
      <c r="U274" t="str">
        <f t="shared" si="20"/>
        <v>Unaudited</v>
      </c>
    </row>
    <row r="275" spans="1:21" x14ac:dyDescent="0.25">
      <c r="A275" t="s">
        <v>438</v>
      </c>
      <c r="B275" t="s">
        <v>1380</v>
      </c>
      <c r="C275" t="s">
        <v>1381</v>
      </c>
      <c r="D275" s="15">
        <v>1900</v>
      </c>
      <c r="E275" s="121">
        <v>1</v>
      </c>
      <c r="F275" t="s">
        <v>439</v>
      </c>
      <c r="G275" s="121">
        <v>91</v>
      </c>
      <c r="H275" t="s">
        <v>381</v>
      </c>
      <c r="I275" t="s">
        <v>489</v>
      </c>
      <c r="J275" t="s">
        <v>437</v>
      </c>
      <c r="K275" t="s">
        <v>437</v>
      </c>
      <c r="L275" s="755" t="s">
        <v>87</v>
      </c>
      <c r="M275" t="s">
        <v>496</v>
      </c>
      <c r="N275" s="680">
        <f t="shared" ca="1" si="21"/>
        <v>0</v>
      </c>
      <c r="O275" s="680">
        <f t="shared" ca="1" si="21"/>
        <v>0</v>
      </c>
      <c r="P275" s="680">
        <f t="shared" ca="1" si="21"/>
        <v>0</v>
      </c>
      <c r="Q275" s="680">
        <f t="shared" ca="1" si="21"/>
        <v>0</v>
      </c>
      <c r="R275" s="680">
        <f t="shared" ca="1" si="21"/>
        <v>0</v>
      </c>
      <c r="S275" t="str">
        <f t="shared" si="18"/>
        <v>ASR_CMS_19</v>
      </c>
      <c r="T275" s="957">
        <f t="shared" si="19"/>
        <v>45406</v>
      </c>
      <c r="U275" t="str">
        <f t="shared" si="20"/>
        <v>Unaudited</v>
      </c>
    </row>
    <row r="276" spans="1:21" x14ac:dyDescent="0.25">
      <c r="A276" t="s">
        <v>438</v>
      </c>
      <c r="B276" t="s">
        <v>1380</v>
      </c>
      <c r="C276" t="s">
        <v>1381</v>
      </c>
      <c r="D276" s="15">
        <v>1900</v>
      </c>
      <c r="E276" s="121">
        <v>1</v>
      </c>
      <c r="F276" t="s">
        <v>439</v>
      </c>
      <c r="G276" s="121">
        <v>91</v>
      </c>
      <c r="H276" t="s">
        <v>381</v>
      </c>
      <c r="I276" t="s">
        <v>489</v>
      </c>
      <c r="J276" t="s">
        <v>437</v>
      </c>
      <c r="K276" t="s">
        <v>437</v>
      </c>
      <c r="L276" s="755" t="s">
        <v>214</v>
      </c>
      <c r="M276" t="s">
        <v>497</v>
      </c>
      <c r="N276" s="680">
        <f t="shared" ca="1" si="21"/>
        <v>0</v>
      </c>
      <c r="O276" s="680">
        <f t="shared" ca="1" si="21"/>
        <v>0</v>
      </c>
      <c r="P276" s="680">
        <f t="shared" ca="1" si="21"/>
        <v>0</v>
      </c>
      <c r="Q276" s="680">
        <f t="shared" ca="1" si="21"/>
        <v>0</v>
      </c>
      <c r="R276" s="680">
        <f t="shared" ca="1" si="21"/>
        <v>0</v>
      </c>
      <c r="S276" t="str">
        <f t="shared" si="18"/>
        <v>ASR_CMS_19</v>
      </c>
      <c r="T276" s="957">
        <f t="shared" si="19"/>
        <v>45406</v>
      </c>
      <c r="U276" t="str">
        <f t="shared" si="20"/>
        <v>Unaudited</v>
      </c>
    </row>
    <row r="277" spans="1:21" x14ac:dyDescent="0.25">
      <c r="A277" t="s">
        <v>438</v>
      </c>
      <c r="B277" t="s">
        <v>1380</v>
      </c>
      <c r="C277" t="s">
        <v>1381</v>
      </c>
      <c r="D277" s="15">
        <v>1900</v>
      </c>
      <c r="E277" s="121">
        <v>1</v>
      </c>
      <c r="F277" t="s">
        <v>439</v>
      </c>
      <c r="G277" s="121">
        <v>91</v>
      </c>
      <c r="H277" t="s">
        <v>381</v>
      </c>
      <c r="I277" t="s">
        <v>490</v>
      </c>
      <c r="J277" t="s">
        <v>26</v>
      </c>
      <c r="K277" t="s">
        <v>26</v>
      </c>
      <c r="L277" s="755" t="s">
        <v>205</v>
      </c>
      <c r="M277" t="s">
        <v>26</v>
      </c>
      <c r="N277" s="680">
        <f t="shared" ca="1" si="21"/>
        <v>0</v>
      </c>
      <c r="O277" s="680">
        <f t="shared" ca="1" si="21"/>
        <v>0</v>
      </c>
      <c r="P277" s="680">
        <f t="shared" ca="1" si="21"/>
        <v>0</v>
      </c>
      <c r="Q277" s="680">
        <f t="shared" ca="1" si="21"/>
        <v>0</v>
      </c>
      <c r="R277" s="680">
        <f t="shared" ca="1" si="21"/>
        <v>0</v>
      </c>
      <c r="S277" t="str">
        <f t="shared" si="18"/>
        <v>ASR_CMS_19</v>
      </c>
      <c r="T277" s="957">
        <f t="shared" si="19"/>
        <v>45406</v>
      </c>
      <c r="U277" t="str">
        <f t="shared" si="20"/>
        <v>Unaudited</v>
      </c>
    </row>
    <row r="278" spans="1:21" x14ac:dyDescent="0.25">
      <c r="A278" t="s">
        <v>438</v>
      </c>
      <c r="B278" t="s">
        <v>1380</v>
      </c>
      <c r="C278" t="s">
        <v>1381</v>
      </c>
      <c r="D278" s="15">
        <v>1900</v>
      </c>
      <c r="E278" s="121">
        <v>1</v>
      </c>
      <c r="F278" t="s">
        <v>440</v>
      </c>
      <c r="G278" s="121">
        <v>182</v>
      </c>
      <c r="H278" t="s">
        <v>381</v>
      </c>
      <c r="I278" t="s">
        <v>433</v>
      </c>
      <c r="J278" t="s">
        <v>433</v>
      </c>
      <c r="K278" t="s">
        <v>433</v>
      </c>
      <c r="M278" t="s">
        <v>433</v>
      </c>
      <c r="N278" s="680">
        <f t="shared" ca="1" si="21"/>
        <v>0</v>
      </c>
      <c r="O278" s="680">
        <f t="shared" ca="1" si="21"/>
        <v>0</v>
      </c>
      <c r="P278" s="680">
        <f t="shared" ca="1" si="21"/>
        <v>0</v>
      </c>
      <c r="Q278" s="680">
        <f t="shared" ca="1" si="21"/>
        <v>0</v>
      </c>
      <c r="R278" s="680">
        <f t="shared" ca="1" si="21"/>
        <v>0</v>
      </c>
      <c r="S278" t="str">
        <f t="shared" si="18"/>
        <v>ASR_CMS_19</v>
      </c>
      <c r="T278" s="957">
        <f t="shared" si="19"/>
        <v>45406</v>
      </c>
      <c r="U278" t="str">
        <f t="shared" si="20"/>
        <v>Unaudited</v>
      </c>
    </row>
    <row r="279" spans="1:21" x14ac:dyDescent="0.25">
      <c r="A279" t="s">
        <v>438</v>
      </c>
      <c r="B279" t="s">
        <v>1380</v>
      </c>
      <c r="C279" t="s">
        <v>1381</v>
      </c>
      <c r="D279" s="15">
        <v>1900</v>
      </c>
      <c r="E279" s="121">
        <v>1</v>
      </c>
      <c r="F279" t="s">
        <v>440</v>
      </c>
      <c r="G279" s="121">
        <v>182</v>
      </c>
      <c r="H279" t="s">
        <v>381</v>
      </c>
      <c r="I279" t="s">
        <v>488</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ASR_CMS_19</v>
      </c>
      <c r="T279" s="957">
        <f t="shared" si="19"/>
        <v>45406</v>
      </c>
      <c r="U279" t="str">
        <f t="shared" si="20"/>
        <v>Unaudited</v>
      </c>
    </row>
    <row r="280" spans="1:21" x14ac:dyDescent="0.25">
      <c r="A280" t="s">
        <v>438</v>
      </c>
      <c r="B280" t="s">
        <v>1380</v>
      </c>
      <c r="C280" t="s">
        <v>1381</v>
      </c>
      <c r="D280" s="15">
        <v>1900</v>
      </c>
      <c r="E280" s="121">
        <v>1</v>
      </c>
      <c r="F280" t="s">
        <v>440</v>
      </c>
      <c r="G280" s="121">
        <v>182</v>
      </c>
      <c r="H280" t="s">
        <v>381</v>
      </c>
      <c r="I280" t="s">
        <v>488</v>
      </c>
      <c r="J280" t="s">
        <v>12</v>
      </c>
      <c r="K280" t="s">
        <v>223</v>
      </c>
      <c r="L280" s="755">
        <v>1.2</v>
      </c>
      <c r="M280" t="s">
        <v>223</v>
      </c>
      <c r="N280" s="680">
        <f t="shared" ca="1" si="21"/>
        <v>0</v>
      </c>
      <c r="O280" s="680">
        <f t="shared" ca="1" si="21"/>
        <v>0</v>
      </c>
      <c r="P280" s="680">
        <f t="shared" ca="1" si="21"/>
        <v>0</v>
      </c>
      <c r="Q280" s="680">
        <f t="shared" ca="1" si="21"/>
        <v>0</v>
      </c>
      <c r="R280" s="680">
        <f t="shared" ca="1" si="21"/>
        <v>0</v>
      </c>
      <c r="S280" t="str">
        <f t="shared" si="18"/>
        <v>ASR_CMS_19</v>
      </c>
      <c r="T280" s="957">
        <f t="shared" si="19"/>
        <v>45406</v>
      </c>
      <c r="U280" t="str">
        <f t="shared" si="20"/>
        <v>Unaudited</v>
      </c>
    </row>
    <row r="281" spans="1:21" x14ac:dyDescent="0.25">
      <c r="A281" t="s">
        <v>438</v>
      </c>
      <c r="B281" t="s">
        <v>1380</v>
      </c>
      <c r="C281" t="s">
        <v>1381</v>
      </c>
      <c r="D281" s="15">
        <v>1900</v>
      </c>
      <c r="E281" s="121">
        <v>1</v>
      </c>
      <c r="F281" t="s">
        <v>440</v>
      </c>
      <c r="G281" s="121">
        <v>182</v>
      </c>
      <c r="H281" t="s">
        <v>381</v>
      </c>
      <c r="I281" t="s">
        <v>488</v>
      </c>
      <c r="J281" t="s">
        <v>12</v>
      </c>
      <c r="K281" t="s">
        <v>1318</v>
      </c>
      <c r="L281" s="755" t="s">
        <v>1314</v>
      </c>
      <c r="M281" t="s">
        <v>1318</v>
      </c>
      <c r="N281" s="680">
        <f t="shared" ca="1" si="21"/>
        <v>0</v>
      </c>
      <c r="O281" s="680">
        <f t="shared" ca="1" si="21"/>
        <v>0</v>
      </c>
      <c r="P281" s="680">
        <f t="shared" ca="1" si="21"/>
        <v>0</v>
      </c>
      <c r="Q281" s="680">
        <f t="shared" ca="1" si="21"/>
        <v>0</v>
      </c>
      <c r="R281" s="680">
        <f t="shared" ca="1" si="21"/>
        <v>0</v>
      </c>
      <c r="S281" t="str">
        <f t="shared" si="18"/>
        <v>ASR_CMS_19</v>
      </c>
      <c r="T281" s="957">
        <f t="shared" si="19"/>
        <v>45406</v>
      </c>
      <c r="U281" t="str">
        <f t="shared" si="20"/>
        <v>Unaudited</v>
      </c>
    </row>
    <row r="282" spans="1:21" x14ac:dyDescent="0.25">
      <c r="A282" t="s">
        <v>438</v>
      </c>
      <c r="B282" t="s">
        <v>1380</v>
      </c>
      <c r="C282" t="s">
        <v>1381</v>
      </c>
      <c r="D282" s="15">
        <v>1900</v>
      </c>
      <c r="E282" s="121">
        <v>1</v>
      </c>
      <c r="F282" t="s">
        <v>440</v>
      </c>
      <c r="G282" s="121">
        <v>182</v>
      </c>
      <c r="H282" t="s">
        <v>381</v>
      </c>
      <c r="I282" t="s">
        <v>488</v>
      </c>
      <c r="J282" t="s">
        <v>12</v>
      </c>
      <c r="K282" t="s">
        <v>1320</v>
      </c>
      <c r="L282" s="755" t="s">
        <v>1319</v>
      </c>
      <c r="M282" t="s">
        <v>1320</v>
      </c>
      <c r="N282" s="680">
        <f t="shared" ca="1" si="21"/>
        <v>0</v>
      </c>
      <c r="O282" s="680">
        <f t="shared" ca="1" si="21"/>
        <v>0</v>
      </c>
      <c r="P282" s="680">
        <f t="shared" ca="1" si="21"/>
        <v>0</v>
      </c>
      <c r="Q282" s="680">
        <f t="shared" ca="1" si="21"/>
        <v>0</v>
      </c>
      <c r="R282" s="680">
        <f t="shared" ca="1" si="21"/>
        <v>0</v>
      </c>
      <c r="S282" t="str">
        <f t="shared" si="18"/>
        <v>ASR_CMS_19</v>
      </c>
      <c r="T282" s="957">
        <f t="shared" si="19"/>
        <v>45406</v>
      </c>
      <c r="U282" t="str">
        <f t="shared" si="20"/>
        <v>Unaudited</v>
      </c>
    </row>
    <row r="283" spans="1:21" x14ac:dyDescent="0.25">
      <c r="A283" t="s">
        <v>438</v>
      </c>
      <c r="B283" t="s">
        <v>1380</v>
      </c>
      <c r="C283" t="s">
        <v>1381</v>
      </c>
      <c r="D283" s="15">
        <v>1900</v>
      </c>
      <c r="E283" s="121">
        <v>1</v>
      </c>
      <c r="F283" t="s">
        <v>440</v>
      </c>
      <c r="G283" s="121">
        <v>182</v>
      </c>
      <c r="H283" t="s">
        <v>381</v>
      </c>
      <c r="I283" t="s">
        <v>488</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ASR_CMS_19</v>
      </c>
      <c r="T283" s="957">
        <f t="shared" si="19"/>
        <v>45406</v>
      </c>
      <c r="U283" t="str">
        <f t="shared" si="20"/>
        <v>Unaudited</v>
      </c>
    </row>
    <row r="284" spans="1:21" x14ac:dyDescent="0.25">
      <c r="A284" t="s">
        <v>438</v>
      </c>
      <c r="B284" t="s">
        <v>1380</v>
      </c>
      <c r="C284" t="s">
        <v>1381</v>
      </c>
      <c r="D284" s="15">
        <v>1900</v>
      </c>
      <c r="E284" s="121">
        <v>1</v>
      </c>
      <c r="F284" t="s">
        <v>440</v>
      </c>
      <c r="G284" s="121">
        <v>182</v>
      </c>
      <c r="H284" t="s">
        <v>381</v>
      </c>
      <c r="I284" t="s">
        <v>489</v>
      </c>
      <c r="J284" t="s">
        <v>434</v>
      </c>
      <c r="K284" t="s">
        <v>791</v>
      </c>
      <c r="L284" s="755">
        <v>2.1</v>
      </c>
      <c r="M284" t="s">
        <v>726</v>
      </c>
      <c r="N284" s="680">
        <f t="shared" ca="1" si="21"/>
        <v>0</v>
      </c>
      <c r="O284" s="680">
        <f t="shared" ca="1" si="21"/>
        <v>0</v>
      </c>
      <c r="P284" s="680">
        <f t="shared" ca="1" si="21"/>
        <v>0</v>
      </c>
      <c r="Q284" s="680">
        <f t="shared" ca="1" si="21"/>
        <v>0</v>
      </c>
      <c r="R284" s="680">
        <f t="shared" ca="1" si="21"/>
        <v>0</v>
      </c>
      <c r="S284" t="str">
        <f t="shared" si="18"/>
        <v>ASR_CMS_19</v>
      </c>
      <c r="T284" s="957">
        <f t="shared" si="19"/>
        <v>45406</v>
      </c>
      <c r="U284" t="str">
        <f t="shared" si="20"/>
        <v>Unaudited</v>
      </c>
    </row>
    <row r="285" spans="1:21" x14ac:dyDescent="0.25">
      <c r="A285" t="s">
        <v>438</v>
      </c>
      <c r="B285" t="s">
        <v>1380</v>
      </c>
      <c r="C285" t="s">
        <v>1381</v>
      </c>
      <c r="D285" s="15">
        <v>1900</v>
      </c>
      <c r="E285" s="121">
        <v>1</v>
      </c>
      <c r="F285" t="s">
        <v>440</v>
      </c>
      <c r="G285" s="121">
        <v>182</v>
      </c>
      <c r="H285" t="s">
        <v>381</v>
      </c>
      <c r="I285" t="s">
        <v>489</v>
      </c>
      <c r="J285" t="s">
        <v>434</v>
      </c>
      <c r="K285" t="s">
        <v>791</v>
      </c>
      <c r="L285" s="755">
        <v>2.2000000000000002</v>
      </c>
      <c r="M285" t="s">
        <v>727</v>
      </c>
      <c r="N285" s="680">
        <f t="shared" ca="1" si="21"/>
        <v>0</v>
      </c>
      <c r="O285" s="680">
        <f t="shared" ca="1" si="21"/>
        <v>0</v>
      </c>
      <c r="P285" s="680">
        <f t="shared" ca="1" si="21"/>
        <v>0</v>
      </c>
      <c r="Q285" s="680">
        <f t="shared" ca="1" si="21"/>
        <v>0</v>
      </c>
      <c r="R285" s="680">
        <f t="shared" ca="1" si="21"/>
        <v>0</v>
      </c>
      <c r="S285" t="str">
        <f t="shared" si="18"/>
        <v>ASR_CMS_19</v>
      </c>
      <c r="T285" s="957">
        <f t="shared" si="19"/>
        <v>45406</v>
      </c>
      <c r="U285" t="str">
        <f t="shared" si="20"/>
        <v>Unaudited</v>
      </c>
    </row>
    <row r="286" spans="1:21" x14ac:dyDescent="0.25">
      <c r="A286" t="s">
        <v>438</v>
      </c>
      <c r="B286" t="s">
        <v>1380</v>
      </c>
      <c r="C286" t="s">
        <v>1381</v>
      </c>
      <c r="D286" s="15">
        <v>1900</v>
      </c>
      <c r="E286" s="121">
        <v>1</v>
      </c>
      <c r="F286" t="s">
        <v>440</v>
      </c>
      <c r="G286" s="121">
        <v>182</v>
      </c>
      <c r="H286" t="s">
        <v>381</v>
      </c>
      <c r="I286" t="s">
        <v>489</v>
      </c>
      <c r="J286" t="s">
        <v>434</v>
      </c>
      <c r="K286" t="s">
        <v>791</v>
      </c>
      <c r="L286" s="755">
        <v>2.2999999999999998</v>
      </c>
      <c r="M286" t="s">
        <v>728</v>
      </c>
      <c r="N286" s="680">
        <f t="shared" ca="1" si="21"/>
        <v>0</v>
      </c>
      <c r="O286" s="680">
        <f t="shared" ca="1" si="21"/>
        <v>0</v>
      </c>
      <c r="P286" s="680">
        <f t="shared" ca="1" si="21"/>
        <v>0</v>
      </c>
      <c r="Q286" s="680">
        <f t="shared" ca="1" si="21"/>
        <v>0</v>
      </c>
      <c r="R286" s="680">
        <f t="shared" ca="1" si="21"/>
        <v>0</v>
      </c>
      <c r="S286" t="str">
        <f t="shared" si="18"/>
        <v>ASR_CMS_19</v>
      </c>
      <c r="T286" s="957">
        <f t="shared" si="19"/>
        <v>45406</v>
      </c>
      <c r="U286" t="str">
        <f t="shared" si="20"/>
        <v>Unaudited</v>
      </c>
    </row>
    <row r="287" spans="1:21" x14ac:dyDescent="0.25">
      <c r="A287" t="s">
        <v>438</v>
      </c>
      <c r="B287" t="s">
        <v>1380</v>
      </c>
      <c r="C287" t="s">
        <v>1381</v>
      </c>
      <c r="D287" s="15">
        <v>1900</v>
      </c>
      <c r="E287" s="121">
        <v>1</v>
      </c>
      <c r="F287" t="s">
        <v>440</v>
      </c>
      <c r="G287" s="121">
        <v>182</v>
      </c>
      <c r="H287" t="s">
        <v>381</v>
      </c>
      <c r="I287" t="s">
        <v>489</v>
      </c>
      <c r="J287" t="s">
        <v>434</v>
      </c>
      <c r="K287" t="s">
        <v>791</v>
      </c>
      <c r="L287" s="755">
        <v>2.4</v>
      </c>
      <c r="M287" t="s">
        <v>729</v>
      </c>
      <c r="N287" s="680">
        <f t="shared" ca="1" si="21"/>
        <v>0</v>
      </c>
      <c r="O287" s="680">
        <f t="shared" ca="1" si="21"/>
        <v>0</v>
      </c>
      <c r="P287" s="680">
        <f t="shared" ca="1" si="21"/>
        <v>0</v>
      </c>
      <c r="Q287" s="680">
        <f t="shared" ca="1" si="21"/>
        <v>0</v>
      </c>
      <c r="R287" s="680">
        <f t="shared" ca="1" si="21"/>
        <v>0</v>
      </c>
      <c r="S287" t="str">
        <f t="shared" si="18"/>
        <v>ASR_CMS_19</v>
      </c>
      <c r="T287" s="957">
        <f t="shared" si="19"/>
        <v>45406</v>
      </c>
      <c r="U287" t="str">
        <f t="shared" si="20"/>
        <v>Unaudited</v>
      </c>
    </row>
    <row r="288" spans="1:21" x14ac:dyDescent="0.25">
      <c r="A288" t="s">
        <v>438</v>
      </c>
      <c r="B288" t="s">
        <v>1380</v>
      </c>
      <c r="C288" t="s">
        <v>1381</v>
      </c>
      <c r="D288" s="15">
        <v>1900</v>
      </c>
      <c r="E288" s="121">
        <v>1</v>
      </c>
      <c r="F288" t="s">
        <v>440</v>
      </c>
      <c r="G288" s="121">
        <v>182</v>
      </c>
      <c r="H288" t="s">
        <v>381</v>
      </c>
      <c r="I288" t="s">
        <v>489</v>
      </c>
      <c r="J288" t="s">
        <v>434</v>
      </c>
      <c r="K288" t="s">
        <v>791</v>
      </c>
      <c r="L288" s="755">
        <v>2.5</v>
      </c>
      <c r="M288" t="s">
        <v>771</v>
      </c>
      <c r="N288" s="680">
        <f t="shared" ca="1" si="21"/>
        <v>0</v>
      </c>
      <c r="O288" s="680">
        <f t="shared" ca="1" si="21"/>
        <v>0</v>
      </c>
      <c r="P288" s="680">
        <f t="shared" ca="1" si="21"/>
        <v>0</v>
      </c>
      <c r="Q288" s="680">
        <f t="shared" ca="1" si="21"/>
        <v>0</v>
      </c>
      <c r="R288" s="680">
        <f t="shared" ca="1" si="21"/>
        <v>0</v>
      </c>
      <c r="S288" t="str">
        <f t="shared" si="18"/>
        <v>ASR_CMS_19</v>
      </c>
      <c r="T288" s="957">
        <f t="shared" si="19"/>
        <v>45406</v>
      </c>
      <c r="U288" t="str">
        <f t="shared" si="20"/>
        <v>Unaudited</v>
      </c>
    </row>
    <row r="289" spans="1:21" x14ac:dyDescent="0.25">
      <c r="A289" t="s">
        <v>438</v>
      </c>
      <c r="B289" t="s">
        <v>1380</v>
      </c>
      <c r="C289" t="s">
        <v>1381</v>
      </c>
      <c r="D289" s="15">
        <v>1900</v>
      </c>
      <c r="E289" s="121">
        <v>1</v>
      </c>
      <c r="F289" t="s">
        <v>440</v>
      </c>
      <c r="G289" s="121">
        <v>182</v>
      </c>
      <c r="H289" t="s">
        <v>381</v>
      </c>
      <c r="I289" t="s">
        <v>489</v>
      </c>
      <c r="J289" t="s">
        <v>434</v>
      </c>
      <c r="K289" t="s">
        <v>791</v>
      </c>
      <c r="L289" s="755">
        <v>2.6</v>
      </c>
      <c r="M289" t="s">
        <v>187</v>
      </c>
      <c r="N289" s="680">
        <f t="shared" ca="1" si="21"/>
        <v>0</v>
      </c>
      <c r="O289" s="680">
        <f t="shared" ca="1" si="21"/>
        <v>0</v>
      </c>
      <c r="P289" s="680">
        <f t="shared" ca="1" si="21"/>
        <v>0</v>
      </c>
      <c r="Q289" s="680">
        <f t="shared" ca="1" si="21"/>
        <v>0</v>
      </c>
      <c r="R289" s="680">
        <f t="shared" ca="1" si="21"/>
        <v>0</v>
      </c>
      <c r="S289" t="str">
        <f t="shared" si="18"/>
        <v>ASR_CMS_19</v>
      </c>
      <c r="T289" s="957">
        <f t="shared" si="19"/>
        <v>45406</v>
      </c>
      <c r="U289" t="str">
        <f t="shared" si="20"/>
        <v>Unaudited</v>
      </c>
    </row>
    <row r="290" spans="1:21" x14ac:dyDescent="0.25">
      <c r="A290" t="s">
        <v>438</v>
      </c>
      <c r="B290" t="s">
        <v>1380</v>
      </c>
      <c r="C290" t="s">
        <v>1381</v>
      </c>
      <c r="D290" s="15">
        <v>1900</v>
      </c>
      <c r="E290" s="121">
        <v>1</v>
      </c>
      <c r="F290" t="s">
        <v>440</v>
      </c>
      <c r="G290" s="121">
        <v>182</v>
      </c>
      <c r="H290" t="s">
        <v>381</v>
      </c>
      <c r="I290" t="s">
        <v>489</v>
      </c>
      <c r="J290" t="s">
        <v>434</v>
      </c>
      <c r="K290" t="s">
        <v>791</v>
      </c>
      <c r="L290" s="755">
        <v>2.7</v>
      </c>
      <c r="M290" t="s">
        <v>792</v>
      </c>
      <c r="N290" s="680">
        <f t="shared" ca="1" si="21"/>
        <v>0</v>
      </c>
      <c r="O290" s="680">
        <f t="shared" ca="1" si="21"/>
        <v>0</v>
      </c>
      <c r="P290" s="680">
        <f t="shared" ca="1" si="21"/>
        <v>0</v>
      </c>
      <c r="Q290" s="680">
        <f t="shared" ca="1" si="21"/>
        <v>0</v>
      </c>
      <c r="R290" s="680">
        <f t="shared" ca="1" si="21"/>
        <v>0</v>
      </c>
      <c r="S290" t="str">
        <f t="shared" si="18"/>
        <v>ASR_CMS_19</v>
      </c>
      <c r="T290" s="957">
        <f t="shared" si="19"/>
        <v>45406</v>
      </c>
      <c r="U290" t="str">
        <f t="shared" si="20"/>
        <v>Unaudited</v>
      </c>
    </row>
    <row r="291" spans="1:21" x14ac:dyDescent="0.25">
      <c r="A291" t="s">
        <v>438</v>
      </c>
      <c r="B291" t="s">
        <v>1380</v>
      </c>
      <c r="C291" t="s">
        <v>1381</v>
      </c>
      <c r="D291" s="15">
        <v>1900</v>
      </c>
      <c r="E291" s="121">
        <v>1</v>
      </c>
      <c r="F291" t="s">
        <v>440</v>
      </c>
      <c r="G291" s="121">
        <v>182</v>
      </c>
      <c r="H291" t="s">
        <v>381</v>
      </c>
      <c r="I291" t="s">
        <v>489</v>
      </c>
      <c r="J291" t="s">
        <v>434</v>
      </c>
      <c r="K291" t="s">
        <v>791</v>
      </c>
      <c r="L291" s="755">
        <v>2.8</v>
      </c>
      <c r="M291" t="s">
        <v>793</v>
      </c>
      <c r="N291" s="680">
        <f t="shared" ca="1" si="21"/>
        <v>0</v>
      </c>
      <c r="O291" s="680">
        <f t="shared" ca="1" si="21"/>
        <v>0</v>
      </c>
      <c r="P291" s="680">
        <f t="shared" ca="1" si="21"/>
        <v>0</v>
      </c>
      <c r="Q291" s="680">
        <f t="shared" ca="1" si="21"/>
        <v>0</v>
      </c>
      <c r="R291" s="680">
        <f t="shared" ca="1" si="21"/>
        <v>0</v>
      </c>
      <c r="S291" t="str">
        <f t="shared" si="18"/>
        <v>ASR_CMS_19</v>
      </c>
      <c r="T291" s="957">
        <f t="shared" si="19"/>
        <v>45406</v>
      </c>
      <c r="U291" t="str">
        <f t="shared" si="20"/>
        <v>Unaudited</v>
      </c>
    </row>
    <row r="292" spans="1:21" x14ac:dyDescent="0.25">
      <c r="A292" t="s">
        <v>438</v>
      </c>
      <c r="B292" t="s">
        <v>1380</v>
      </c>
      <c r="C292" t="s">
        <v>1381</v>
      </c>
      <c r="D292" s="15">
        <v>1900</v>
      </c>
      <c r="E292" s="121">
        <v>1</v>
      </c>
      <c r="F292" t="s">
        <v>440</v>
      </c>
      <c r="G292" s="121">
        <v>182</v>
      </c>
      <c r="H292" t="s">
        <v>381</v>
      </c>
      <c r="I292" t="s">
        <v>489</v>
      </c>
      <c r="J292" t="s">
        <v>434</v>
      </c>
      <c r="K292" t="s">
        <v>791</v>
      </c>
      <c r="L292" s="755">
        <v>2.9</v>
      </c>
      <c r="M292" t="s">
        <v>774</v>
      </c>
      <c r="N292" s="680">
        <f t="shared" ca="1" si="21"/>
        <v>0</v>
      </c>
      <c r="O292" s="680">
        <f t="shared" ca="1" si="21"/>
        <v>0</v>
      </c>
      <c r="P292" s="680">
        <f t="shared" ca="1" si="21"/>
        <v>0</v>
      </c>
      <c r="Q292" s="680">
        <f t="shared" ca="1" si="21"/>
        <v>0</v>
      </c>
      <c r="R292" s="680">
        <f t="shared" ca="1" si="21"/>
        <v>0</v>
      </c>
      <c r="S292" t="str">
        <f t="shared" si="18"/>
        <v>ASR_CMS_19</v>
      </c>
      <c r="T292" s="957">
        <f t="shared" si="19"/>
        <v>45406</v>
      </c>
      <c r="U292" t="str">
        <f t="shared" si="20"/>
        <v>Unaudited</v>
      </c>
    </row>
    <row r="293" spans="1:21" x14ac:dyDescent="0.25">
      <c r="A293" t="s">
        <v>438</v>
      </c>
      <c r="B293" t="s">
        <v>1380</v>
      </c>
      <c r="C293" t="s">
        <v>1381</v>
      </c>
      <c r="D293" s="15">
        <v>1900</v>
      </c>
      <c r="E293" s="121">
        <v>1</v>
      </c>
      <c r="F293" t="s">
        <v>440</v>
      </c>
      <c r="G293" s="121">
        <v>182</v>
      </c>
      <c r="H293" t="s">
        <v>381</v>
      </c>
      <c r="I293" t="s">
        <v>489</v>
      </c>
      <c r="J293" t="s">
        <v>434</v>
      </c>
      <c r="K293" t="s">
        <v>224</v>
      </c>
      <c r="L293" s="755">
        <v>2.11</v>
      </c>
      <c r="M293" t="s">
        <v>229</v>
      </c>
      <c r="N293" s="680">
        <f t="shared" ca="1" si="21"/>
        <v>0</v>
      </c>
      <c r="O293" s="680">
        <f t="shared" ca="1" si="21"/>
        <v>0</v>
      </c>
      <c r="P293" s="680">
        <f t="shared" ca="1" si="21"/>
        <v>0</v>
      </c>
      <c r="Q293" s="680">
        <f t="shared" ca="1" si="21"/>
        <v>0</v>
      </c>
      <c r="R293" s="680">
        <f t="shared" ca="1" si="21"/>
        <v>0</v>
      </c>
      <c r="S293" t="str">
        <f t="shared" si="18"/>
        <v>ASR_CMS_19</v>
      </c>
      <c r="T293" s="957">
        <f t="shared" si="19"/>
        <v>45406</v>
      </c>
      <c r="U293" t="str">
        <f t="shared" si="20"/>
        <v>Unaudited</v>
      </c>
    </row>
    <row r="294" spans="1:21" x14ac:dyDescent="0.25">
      <c r="A294" t="s">
        <v>438</v>
      </c>
      <c r="B294" t="s">
        <v>1380</v>
      </c>
      <c r="C294" t="s">
        <v>1381</v>
      </c>
      <c r="D294" s="15">
        <v>1900</v>
      </c>
      <c r="E294" s="121">
        <v>1</v>
      </c>
      <c r="F294" t="s">
        <v>440</v>
      </c>
      <c r="G294" s="121">
        <v>182</v>
      </c>
      <c r="H294" t="s">
        <v>381</v>
      </c>
      <c r="I294" t="s">
        <v>489</v>
      </c>
      <c r="J294" t="s">
        <v>434</v>
      </c>
      <c r="K294" t="s">
        <v>224</v>
      </c>
      <c r="L294" s="755">
        <v>2.12</v>
      </c>
      <c r="M294" t="s">
        <v>555</v>
      </c>
      <c r="N294" s="680">
        <f t="shared" ca="1" si="21"/>
        <v>0</v>
      </c>
      <c r="O294" s="680">
        <f t="shared" ca="1" si="21"/>
        <v>0</v>
      </c>
      <c r="P294" s="680">
        <f t="shared" ca="1" si="21"/>
        <v>0</v>
      </c>
      <c r="Q294" s="680">
        <f t="shared" ca="1" si="21"/>
        <v>0</v>
      </c>
      <c r="R294" s="680">
        <f t="shared" ca="1" si="21"/>
        <v>0</v>
      </c>
      <c r="S294" t="str">
        <f t="shared" si="18"/>
        <v>ASR_CMS_19</v>
      </c>
      <c r="T294" s="957">
        <f t="shared" si="19"/>
        <v>45406</v>
      </c>
      <c r="U294" t="str">
        <f t="shared" si="20"/>
        <v>Unaudited</v>
      </c>
    </row>
    <row r="295" spans="1:21" x14ac:dyDescent="0.25">
      <c r="A295" t="s">
        <v>438</v>
      </c>
      <c r="B295" t="s">
        <v>1380</v>
      </c>
      <c r="C295" t="s">
        <v>1381</v>
      </c>
      <c r="D295" s="15">
        <v>1900</v>
      </c>
      <c r="E295" s="121">
        <v>1</v>
      </c>
      <c r="F295" t="s">
        <v>440</v>
      </c>
      <c r="G295" s="121">
        <v>182</v>
      </c>
      <c r="H295" t="s">
        <v>381</v>
      </c>
      <c r="I295" t="s">
        <v>489</v>
      </c>
      <c r="J295" t="s">
        <v>434</v>
      </c>
      <c r="K295" t="s">
        <v>224</v>
      </c>
      <c r="L295" s="755">
        <v>2.13</v>
      </c>
      <c r="M295" t="s">
        <v>230</v>
      </c>
      <c r="N295" s="680">
        <f t="shared" ca="1" si="21"/>
        <v>0</v>
      </c>
      <c r="O295" s="680">
        <f t="shared" ca="1" si="21"/>
        <v>0</v>
      </c>
      <c r="P295" s="680">
        <f t="shared" ca="1" si="21"/>
        <v>0</v>
      </c>
      <c r="Q295" s="680">
        <f t="shared" ca="1" si="21"/>
        <v>0</v>
      </c>
      <c r="R295" s="680">
        <f t="shared" ca="1" si="21"/>
        <v>0</v>
      </c>
      <c r="S295" t="str">
        <f t="shared" si="18"/>
        <v>ASR_CMS_19</v>
      </c>
      <c r="T295" s="957">
        <f t="shared" si="19"/>
        <v>45406</v>
      </c>
      <c r="U295" t="str">
        <f t="shared" si="20"/>
        <v>Unaudited</v>
      </c>
    </row>
    <row r="296" spans="1:21" x14ac:dyDescent="0.25">
      <c r="A296" t="s">
        <v>438</v>
      </c>
      <c r="B296" t="s">
        <v>1380</v>
      </c>
      <c r="C296" t="s">
        <v>1381</v>
      </c>
      <c r="D296" s="15">
        <v>1900</v>
      </c>
      <c r="E296" s="121">
        <v>1</v>
      </c>
      <c r="F296" t="s">
        <v>440</v>
      </c>
      <c r="G296" s="121">
        <v>182</v>
      </c>
      <c r="H296" t="s">
        <v>381</v>
      </c>
      <c r="I296" t="s">
        <v>489</v>
      </c>
      <c r="J296" t="s">
        <v>434</v>
      </c>
      <c r="K296" t="s">
        <v>224</v>
      </c>
      <c r="L296" s="755">
        <v>2.14</v>
      </c>
      <c r="M296" t="s">
        <v>559</v>
      </c>
      <c r="N296" s="680">
        <f t="shared" ca="1" si="21"/>
        <v>0</v>
      </c>
      <c r="O296" s="680">
        <f t="shared" ca="1" si="21"/>
        <v>0</v>
      </c>
      <c r="P296" s="680">
        <f t="shared" ca="1" si="21"/>
        <v>0</v>
      </c>
      <c r="Q296" s="680">
        <f t="shared" ca="1" si="21"/>
        <v>0</v>
      </c>
      <c r="R296" s="680">
        <f t="shared" ca="1" si="21"/>
        <v>0</v>
      </c>
      <c r="S296" t="str">
        <f t="shared" si="18"/>
        <v>ASR_CMS_19</v>
      </c>
      <c r="T296" s="957">
        <f t="shared" si="19"/>
        <v>45406</v>
      </c>
      <c r="U296" t="str">
        <f t="shared" si="20"/>
        <v>Unaudited</v>
      </c>
    </row>
    <row r="297" spans="1:21" x14ac:dyDescent="0.25">
      <c r="A297" t="s">
        <v>438</v>
      </c>
      <c r="B297" t="s">
        <v>1380</v>
      </c>
      <c r="C297" t="s">
        <v>1381</v>
      </c>
      <c r="D297" s="15">
        <v>1900</v>
      </c>
      <c r="E297" s="121">
        <v>1</v>
      </c>
      <c r="F297" t="s">
        <v>440</v>
      </c>
      <c r="G297" s="121">
        <v>182</v>
      </c>
      <c r="H297" t="s">
        <v>381</v>
      </c>
      <c r="I297" t="s">
        <v>489</v>
      </c>
      <c r="J297" t="s">
        <v>434</v>
      </c>
      <c r="K297" t="s">
        <v>224</v>
      </c>
      <c r="L297" s="755">
        <v>2.15</v>
      </c>
      <c r="M297" t="s">
        <v>20</v>
      </c>
      <c r="N297" s="680">
        <f t="shared" ca="1" si="21"/>
        <v>0</v>
      </c>
      <c r="O297" s="680">
        <f t="shared" ca="1" si="21"/>
        <v>0</v>
      </c>
      <c r="P297" s="680">
        <f t="shared" ca="1" si="21"/>
        <v>0</v>
      </c>
      <c r="Q297" s="680">
        <f t="shared" ca="1" si="21"/>
        <v>0</v>
      </c>
      <c r="R297" s="680">
        <f t="shared" ca="1" si="21"/>
        <v>0</v>
      </c>
      <c r="S297" t="str">
        <f t="shared" si="18"/>
        <v>ASR_CMS_19</v>
      </c>
      <c r="T297" s="957">
        <f t="shared" si="19"/>
        <v>45406</v>
      </c>
      <c r="U297" t="str">
        <f t="shared" si="20"/>
        <v>Unaudited</v>
      </c>
    </row>
    <row r="298" spans="1:21" x14ac:dyDescent="0.25">
      <c r="A298" t="s">
        <v>438</v>
      </c>
      <c r="B298" t="s">
        <v>1380</v>
      </c>
      <c r="C298" t="s">
        <v>1381</v>
      </c>
      <c r="D298" s="15">
        <v>1900</v>
      </c>
      <c r="E298" s="121">
        <v>1</v>
      </c>
      <c r="F298" t="s">
        <v>440</v>
      </c>
      <c r="G298" s="121">
        <v>182</v>
      </c>
      <c r="H298" t="s">
        <v>381</v>
      </c>
      <c r="I298" t="s">
        <v>489</v>
      </c>
      <c r="J298" t="s">
        <v>434</v>
      </c>
      <c r="K298" t="s">
        <v>224</v>
      </c>
      <c r="L298" s="755">
        <v>2.16</v>
      </c>
      <c r="M298" t="s">
        <v>794</v>
      </c>
      <c r="N298" s="680">
        <f t="shared" ca="1" si="21"/>
        <v>0</v>
      </c>
      <c r="O298" s="680">
        <f t="shared" ca="1" si="21"/>
        <v>0</v>
      </c>
      <c r="P298" s="680">
        <f t="shared" ca="1" si="21"/>
        <v>0</v>
      </c>
      <c r="Q298" s="680">
        <f t="shared" ca="1" si="21"/>
        <v>0</v>
      </c>
      <c r="R298" s="680">
        <f t="shared" ca="1" si="21"/>
        <v>0</v>
      </c>
      <c r="S298" t="str">
        <f t="shared" si="18"/>
        <v>ASR_CMS_19</v>
      </c>
      <c r="T298" s="957">
        <f t="shared" si="19"/>
        <v>45406</v>
      </c>
      <c r="U298" t="str">
        <f t="shared" si="20"/>
        <v>Unaudited</v>
      </c>
    </row>
    <row r="299" spans="1:21" x14ac:dyDescent="0.25">
      <c r="A299" t="s">
        <v>438</v>
      </c>
      <c r="B299" t="s">
        <v>1380</v>
      </c>
      <c r="C299" t="s">
        <v>1381</v>
      </c>
      <c r="D299" s="15">
        <v>1900</v>
      </c>
      <c r="E299" s="121">
        <v>1</v>
      </c>
      <c r="F299" t="s">
        <v>440</v>
      </c>
      <c r="G299" s="121">
        <v>182</v>
      </c>
      <c r="H299" t="s">
        <v>381</v>
      </c>
      <c r="I299" t="s">
        <v>489</v>
      </c>
      <c r="J299" t="s">
        <v>434</v>
      </c>
      <c r="K299" t="s">
        <v>224</v>
      </c>
      <c r="L299" s="755">
        <v>2.17</v>
      </c>
      <c r="M299" t="s">
        <v>1047</v>
      </c>
      <c r="N299" s="680">
        <f t="shared" ca="1" si="21"/>
        <v>0</v>
      </c>
      <c r="O299" s="680">
        <f t="shared" ca="1" si="21"/>
        <v>0</v>
      </c>
      <c r="P299" s="680">
        <f t="shared" ca="1" si="21"/>
        <v>0</v>
      </c>
      <c r="Q299" s="680">
        <f t="shared" ca="1" si="21"/>
        <v>0</v>
      </c>
      <c r="R299" s="680">
        <f t="shared" ca="1" si="21"/>
        <v>0</v>
      </c>
      <c r="S299" t="str">
        <f t="shared" si="18"/>
        <v>ASR_CMS_19</v>
      </c>
      <c r="T299" s="957">
        <f t="shared" si="19"/>
        <v>45406</v>
      </c>
      <c r="U299" t="str">
        <f t="shared" si="20"/>
        <v>Unaudited</v>
      </c>
    </row>
    <row r="300" spans="1:21" x14ac:dyDescent="0.25">
      <c r="A300" t="s">
        <v>438</v>
      </c>
      <c r="B300" t="s">
        <v>1380</v>
      </c>
      <c r="C300" t="s">
        <v>1381</v>
      </c>
      <c r="D300" s="15">
        <v>1900</v>
      </c>
      <c r="E300" s="121">
        <v>1</v>
      </c>
      <c r="F300" t="s">
        <v>440</v>
      </c>
      <c r="G300" s="121">
        <v>182</v>
      </c>
      <c r="H300" t="s">
        <v>381</v>
      </c>
      <c r="I300" t="s">
        <v>489</v>
      </c>
      <c r="J300" t="s">
        <v>434</v>
      </c>
      <c r="K300" t="s">
        <v>224</v>
      </c>
      <c r="L300" s="755">
        <v>2.1800000000000002</v>
      </c>
      <c r="M300" t="s">
        <v>651</v>
      </c>
      <c r="N300" s="680">
        <f t="shared" ca="1" si="21"/>
        <v>0</v>
      </c>
      <c r="O300" s="680">
        <f t="shared" ca="1" si="21"/>
        <v>0</v>
      </c>
      <c r="P300" s="680">
        <f t="shared" ca="1" si="21"/>
        <v>0</v>
      </c>
      <c r="Q300" s="680">
        <f t="shared" ca="1" si="21"/>
        <v>0</v>
      </c>
      <c r="R300" s="680">
        <f t="shared" ca="1" si="21"/>
        <v>0</v>
      </c>
      <c r="S300" t="str">
        <f t="shared" si="18"/>
        <v>ASR_CMS_19</v>
      </c>
      <c r="T300" s="957">
        <f t="shared" si="19"/>
        <v>45406</v>
      </c>
      <c r="U300" t="str">
        <f t="shared" si="20"/>
        <v>Unaudited</v>
      </c>
    </row>
    <row r="301" spans="1:21" x14ac:dyDescent="0.25">
      <c r="A301" t="s">
        <v>438</v>
      </c>
      <c r="B301" t="s">
        <v>1380</v>
      </c>
      <c r="C301" t="s">
        <v>1381</v>
      </c>
      <c r="D301" s="15">
        <v>1900</v>
      </c>
      <c r="E301" s="121">
        <v>1</v>
      </c>
      <c r="F301" t="s">
        <v>440</v>
      </c>
      <c r="G301" s="121">
        <v>182</v>
      </c>
      <c r="H301" t="s">
        <v>381</v>
      </c>
      <c r="I301" t="s">
        <v>489</v>
      </c>
      <c r="J301" t="s">
        <v>434</v>
      </c>
      <c r="K301" t="s">
        <v>224</v>
      </c>
      <c r="L301" s="755">
        <v>2.19</v>
      </c>
      <c r="M301" t="s">
        <v>219</v>
      </c>
      <c r="N301" s="680">
        <f t="shared" ca="1" si="21"/>
        <v>0</v>
      </c>
      <c r="O301" s="680">
        <f t="shared" ca="1" si="21"/>
        <v>0</v>
      </c>
      <c r="P301" s="680">
        <f t="shared" ca="1" si="21"/>
        <v>0</v>
      </c>
      <c r="Q301" s="680">
        <f t="shared" ca="1" si="21"/>
        <v>0</v>
      </c>
      <c r="R301" s="680">
        <f t="shared" ca="1" si="21"/>
        <v>0</v>
      </c>
      <c r="S301" t="str">
        <f t="shared" si="18"/>
        <v>ASR_CMS_19</v>
      </c>
      <c r="T301" s="957">
        <f t="shared" si="19"/>
        <v>45406</v>
      </c>
      <c r="U301" t="str">
        <f t="shared" si="20"/>
        <v>Unaudited</v>
      </c>
    </row>
    <row r="302" spans="1:21" x14ac:dyDescent="0.25">
      <c r="A302" t="s">
        <v>438</v>
      </c>
      <c r="B302" t="s">
        <v>1380</v>
      </c>
      <c r="C302" t="s">
        <v>1381</v>
      </c>
      <c r="D302" s="15">
        <v>1900</v>
      </c>
      <c r="E302" s="121">
        <v>1</v>
      </c>
      <c r="F302" t="s">
        <v>440</v>
      </c>
      <c r="G302" s="121">
        <v>182</v>
      </c>
      <c r="H302" t="s">
        <v>381</v>
      </c>
      <c r="I302" t="s">
        <v>489</v>
      </c>
      <c r="J302" t="s">
        <v>434</v>
      </c>
      <c r="K302" t="s">
        <v>224</v>
      </c>
      <c r="L302" s="755" t="s">
        <v>700</v>
      </c>
      <c r="M302" t="s">
        <v>231</v>
      </c>
      <c r="N302" s="680">
        <f t="shared" ca="1" si="21"/>
        <v>0</v>
      </c>
      <c r="O302" s="680">
        <f t="shared" ca="1" si="21"/>
        <v>0</v>
      </c>
      <c r="P302" s="680">
        <f t="shared" ca="1" si="21"/>
        <v>0</v>
      </c>
      <c r="Q302" s="680">
        <f t="shared" ca="1" si="21"/>
        <v>0</v>
      </c>
      <c r="R302" s="680">
        <f t="shared" ca="1" si="21"/>
        <v>0</v>
      </c>
      <c r="S302" t="str">
        <f t="shared" si="18"/>
        <v>ASR_CMS_19</v>
      </c>
      <c r="T302" s="957">
        <f t="shared" si="19"/>
        <v>45406</v>
      </c>
      <c r="U302" t="str">
        <f t="shared" si="20"/>
        <v>Unaudited</v>
      </c>
    </row>
    <row r="303" spans="1:21" x14ac:dyDescent="0.25">
      <c r="A303" t="s">
        <v>438</v>
      </c>
      <c r="B303" t="s">
        <v>1380</v>
      </c>
      <c r="C303" t="s">
        <v>1381</v>
      </c>
      <c r="D303" s="15">
        <v>1900</v>
      </c>
      <c r="E303" s="121">
        <v>1</v>
      </c>
      <c r="F303" t="s">
        <v>440</v>
      </c>
      <c r="G303" s="121">
        <v>182</v>
      </c>
      <c r="H303" t="s">
        <v>381</v>
      </c>
      <c r="I303" t="s">
        <v>489</v>
      </c>
      <c r="J303" t="s">
        <v>434</v>
      </c>
      <c r="K303" t="s">
        <v>224</v>
      </c>
      <c r="L303" s="755">
        <v>2.21</v>
      </c>
      <c r="M303" t="s">
        <v>467</v>
      </c>
      <c r="N303" s="680">
        <f t="shared" ca="1" si="21"/>
        <v>0</v>
      </c>
      <c r="O303" s="680">
        <f t="shared" ca="1" si="21"/>
        <v>0</v>
      </c>
      <c r="P303" s="680">
        <f t="shared" ca="1" si="21"/>
        <v>0</v>
      </c>
      <c r="Q303" s="680">
        <f t="shared" ca="1" si="21"/>
        <v>0</v>
      </c>
      <c r="R303" s="680">
        <f t="shared" ca="1" si="21"/>
        <v>0</v>
      </c>
      <c r="S303" t="str">
        <f t="shared" si="18"/>
        <v>ASR_CMS_19</v>
      </c>
      <c r="T303" s="957">
        <f t="shared" si="19"/>
        <v>45406</v>
      </c>
      <c r="U303" t="str">
        <f t="shared" si="20"/>
        <v>Unaudited</v>
      </c>
    </row>
    <row r="304" spans="1:21" x14ac:dyDescent="0.25">
      <c r="A304" t="s">
        <v>438</v>
      </c>
      <c r="B304" t="s">
        <v>1380</v>
      </c>
      <c r="C304" t="s">
        <v>1381</v>
      </c>
      <c r="D304" s="15">
        <v>1900</v>
      </c>
      <c r="E304" s="121">
        <v>1</v>
      </c>
      <c r="F304" t="s">
        <v>440</v>
      </c>
      <c r="G304" s="121">
        <v>182</v>
      </c>
      <c r="H304" t="s">
        <v>381</v>
      </c>
      <c r="I304" t="s">
        <v>489</v>
      </c>
      <c r="J304" t="s">
        <v>434</v>
      </c>
      <c r="K304" t="s">
        <v>6</v>
      </c>
      <c r="L304" s="755" t="s">
        <v>70</v>
      </c>
      <c r="M304" t="s">
        <v>189</v>
      </c>
      <c r="N304" s="680">
        <f t="shared" ca="1" si="21"/>
        <v>0</v>
      </c>
      <c r="O304" s="680">
        <f t="shared" ca="1" si="21"/>
        <v>0</v>
      </c>
      <c r="P304" s="680">
        <f t="shared" ca="1" si="21"/>
        <v>0</v>
      </c>
      <c r="Q304" s="680">
        <f t="shared" ca="1" si="21"/>
        <v>0</v>
      </c>
      <c r="R304" s="680">
        <f t="shared" ca="1" si="21"/>
        <v>0</v>
      </c>
      <c r="S304" t="str">
        <f t="shared" si="18"/>
        <v>ASR_CMS_19</v>
      </c>
      <c r="T304" s="957">
        <f t="shared" si="19"/>
        <v>45406</v>
      </c>
      <c r="U304" t="str">
        <f t="shared" si="20"/>
        <v>Unaudited</v>
      </c>
    </row>
    <row r="305" spans="1:21" x14ac:dyDescent="0.25">
      <c r="A305" t="s">
        <v>438</v>
      </c>
      <c r="B305" t="s">
        <v>1380</v>
      </c>
      <c r="C305" t="s">
        <v>1381</v>
      </c>
      <c r="D305" s="15">
        <v>1900</v>
      </c>
      <c r="E305" s="121">
        <v>1</v>
      </c>
      <c r="F305" t="s">
        <v>440</v>
      </c>
      <c r="G305" s="121">
        <v>182</v>
      </c>
      <c r="H305" t="s">
        <v>381</v>
      </c>
      <c r="I305" t="s">
        <v>489</v>
      </c>
      <c r="J305" t="s">
        <v>434</v>
      </c>
      <c r="K305" t="s">
        <v>6</v>
      </c>
      <c r="L305" s="755" t="s">
        <v>71</v>
      </c>
      <c r="M305" t="s">
        <v>232</v>
      </c>
      <c r="N305" s="680">
        <f t="shared" ca="1" si="21"/>
        <v>0</v>
      </c>
      <c r="O305" s="680">
        <f t="shared" ca="1" si="21"/>
        <v>0</v>
      </c>
      <c r="P305" s="680">
        <f t="shared" ca="1" si="21"/>
        <v>0</v>
      </c>
      <c r="Q305" s="680">
        <f t="shared" ca="1" si="21"/>
        <v>0</v>
      </c>
      <c r="R305" s="680">
        <f t="shared" ca="1" si="21"/>
        <v>0</v>
      </c>
      <c r="S305" t="str">
        <f t="shared" si="18"/>
        <v>ASR_CMS_19</v>
      </c>
      <c r="T305" s="957">
        <f t="shared" si="19"/>
        <v>45406</v>
      </c>
      <c r="U305" t="str">
        <f t="shared" si="20"/>
        <v>Unaudited</v>
      </c>
    </row>
    <row r="306" spans="1:21" x14ac:dyDescent="0.25">
      <c r="A306" t="s">
        <v>438</v>
      </c>
      <c r="B306" t="s">
        <v>1380</v>
      </c>
      <c r="C306" t="s">
        <v>1381</v>
      </c>
      <c r="D306" s="15">
        <v>1900</v>
      </c>
      <c r="E306" s="121">
        <v>1</v>
      </c>
      <c r="F306" t="s">
        <v>440</v>
      </c>
      <c r="G306" s="121">
        <v>182</v>
      </c>
      <c r="H306" t="s">
        <v>381</v>
      </c>
      <c r="I306" t="s">
        <v>489</v>
      </c>
      <c r="J306" t="s">
        <v>434</v>
      </c>
      <c r="K306" t="s">
        <v>6</v>
      </c>
      <c r="L306" s="755" t="s">
        <v>72</v>
      </c>
      <c r="M306" t="s">
        <v>165</v>
      </c>
      <c r="N306" s="680">
        <f t="shared" ca="1" si="21"/>
        <v>0</v>
      </c>
      <c r="O306" s="680">
        <f t="shared" ca="1" si="21"/>
        <v>0</v>
      </c>
      <c r="P306" s="680">
        <f t="shared" ca="1" si="21"/>
        <v>0</v>
      </c>
      <c r="Q306" s="680">
        <f t="shared" ca="1" si="21"/>
        <v>0</v>
      </c>
      <c r="R306" s="680">
        <f t="shared" ca="1" si="21"/>
        <v>0</v>
      </c>
      <c r="S306" t="str">
        <f t="shared" si="18"/>
        <v>ASR_CMS_19</v>
      </c>
      <c r="T306" s="957">
        <f t="shared" si="19"/>
        <v>45406</v>
      </c>
      <c r="U306" t="str">
        <f t="shared" si="20"/>
        <v>Unaudited</v>
      </c>
    </row>
    <row r="307" spans="1:21" x14ac:dyDescent="0.25">
      <c r="A307" t="s">
        <v>438</v>
      </c>
      <c r="B307" t="s">
        <v>1380</v>
      </c>
      <c r="C307" t="s">
        <v>1381</v>
      </c>
      <c r="D307" s="15">
        <v>1900</v>
      </c>
      <c r="E307" s="121">
        <v>1</v>
      </c>
      <c r="F307" t="s">
        <v>440</v>
      </c>
      <c r="G307" s="121">
        <v>182</v>
      </c>
      <c r="H307" t="s">
        <v>381</v>
      </c>
      <c r="I307" t="s">
        <v>489</v>
      </c>
      <c r="J307" t="s">
        <v>434</v>
      </c>
      <c r="K307" t="s">
        <v>6</v>
      </c>
      <c r="L307" s="755">
        <v>3.4</v>
      </c>
      <c r="M307" t="s">
        <v>462</v>
      </c>
      <c r="N307" s="680">
        <f t="shared" ca="1" si="21"/>
        <v>0</v>
      </c>
      <c r="O307" s="680">
        <f t="shared" ca="1" si="21"/>
        <v>0</v>
      </c>
      <c r="P307" s="680">
        <f t="shared" ca="1" si="21"/>
        <v>0</v>
      </c>
      <c r="Q307" s="680">
        <f t="shared" ca="1" si="21"/>
        <v>0</v>
      </c>
      <c r="R307" s="680">
        <f t="shared" ca="1" si="21"/>
        <v>0</v>
      </c>
      <c r="S307" t="str">
        <f t="shared" si="18"/>
        <v>ASR_CMS_19</v>
      </c>
      <c r="T307" s="957">
        <f t="shared" si="19"/>
        <v>45406</v>
      </c>
      <c r="U307" t="str">
        <f t="shared" si="20"/>
        <v>Unaudited</v>
      </c>
    </row>
    <row r="308" spans="1:21" x14ac:dyDescent="0.25">
      <c r="A308" t="s">
        <v>438</v>
      </c>
      <c r="B308" t="s">
        <v>1380</v>
      </c>
      <c r="C308" t="s">
        <v>1381</v>
      </c>
      <c r="D308" s="15">
        <v>1900</v>
      </c>
      <c r="E308" s="121">
        <v>1</v>
      </c>
      <c r="F308" t="s">
        <v>440</v>
      </c>
      <c r="G308" s="121">
        <v>182</v>
      </c>
      <c r="H308" t="s">
        <v>381</v>
      </c>
      <c r="I308" t="s">
        <v>489</v>
      </c>
      <c r="J308" t="s">
        <v>434</v>
      </c>
      <c r="K308" t="s">
        <v>435</v>
      </c>
      <c r="L308" s="755">
        <v>4.5</v>
      </c>
      <c r="M308" t="s">
        <v>32</v>
      </c>
      <c r="N308" s="680">
        <f t="shared" ca="1" si="21"/>
        <v>0</v>
      </c>
      <c r="O308" s="680">
        <f t="shared" ca="1" si="21"/>
        <v>0</v>
      </c>
      <c r="P308" s="680">
        <f t="shared" ca="1" si="21"/>
        <v>0</v>
      </c>
      <c r="Q308" s="680">
        <f t="shared" ca="1" si="21"/>
        <v>0</v>
      </c>
      <c r="R308" s="680">
        <f t="shared" ca="1" si="21"/>
        <v>0</v>
      </c>
      <c r="S308" t="str">
        <f t="shared" si="18"/>
        <v>ASR_CMS_19</v>
      </c>
      <c r="T308" s="957">
        <f t="shared" si="19"/>
        <v>45406</v>
      </c>
      <c r="U308" t="str">
        <f t="shared" si="20"/>
        <v>Unaudited</v>
      </c>
    </row>
    <row r="309" spans="1:21" x14ac:dyDescent="0.25">
      <c r="A309" t="s">
        <v>438</v>
      </c>
      <c r="B309" t="s">
        <v>1380</v>
      </c>
      <c r="C309" t="s">
        <v>1381</v>
      </c>
      <c r="D309" s="15">
        <v>1900</v>
      </c>
      <c r="E309" s="121">
        <v>1</v>
      </c>
      <c r="F309" t="s">
        <v>440</v>
      </c>
      <c r="G309" s="121">
        <v>182</v>
      </c>
      <c r="H309" t="s">
        <v>381</v>
      </c>
      <c r="I309" t="s">
        <v>489</v>
      </c>
      <c r="J309" t="s">
        <v>434</v>
      </c>
      <c r="K309" t="s">
        <v>435</v>
      </c>
      <c r="L309" s="755" t="s">
        <v>939</v>
      </c>
      <c r="M309" t="s">
        <v>930</v>
      </c>
      <c r="N309" s="680">
        <f t="shared" ca="1" si="21"/>
        <v>0</v>
      </c>
      <c r="O309" s="680">
        <f t="shared" ca="1" si="21"/>
        <v>0</v>
      </c>
      <c r="P309" s="680">
        <f t="shared" ca="1" si="21"/>
        <v>0</v>
      </c>
      <c r="Q309" s="680">
        <f t="shared" ca="1" si="21"/>
        <v>0</v>
      </c>
      <c r="R309" s="680">
        <f t="shared" ca="1" si="21"/>
        <v>0</v>
      </c>
      <c r="S309" t="str">
        <f t="shared" si="18"/>
        <v>ASR_CMS_19</v>
      </c>
      <c r="T309" s="957">
        <f t="shared" si="19"/>
        <v>45406</v>
      </c>
      <c r="U309" t="str">
        <f t="shared" si="20"/>
        <v>Unaudited</v>
      </c>
    </row>
    <row r="310" spans="1:21" x14ac:dyDescent="0.25">
      <c r="A310" t="s">
        <v>438</v>
      </c>
      <c r="B310" t="s">
        <v>1380</v>
      </c>
      <c r="C310" t="s">
        <v>1381</v>
      </c>
      <c r="D310" s="15">
        <v>1900</v>
      </c>
      <c r="E310" s="121">
        <v>1</v>
      </c>
      <c r="F310" t="s">
        <v>440</v>
      </c>
      <c r="G310" s="121">
        <v>182</v>
      </c>
      <c r="H310" t="s">
        <v>381</v>
      </c>
      <c r="I310" t="s">
        <v>489</v>
      </c>
      <c r="J310" t="s">
        <v>434</v>
      </c>
      <c r="K310" t="s">
        <v>435</v>
      </c>
      <c r="L310" s="755" t="s">
        <v>194</v>
      </c>
      <c r="M310" t="s">
        <v>40</v>
      </c>
      <c r="N310" s="680">
        <f t="shared" ca="1" si="21"/>
        <v>0</v>
      </c>
      <c r="O310" s="680">
        <f t="shared" ca="1" si="21"/>
        <v>0</v>
      </c>
      <c r="P310" s="680">
        <f t="shared" ca="1" si="21"/>
        <v>0</v>
      </c>
      <c r="Q310" s="680">
        <f t="shared" ca="1" si="21"/>
        <v>0</v>
      </c>
      <c r="R310" s="680">
        <f t="shared" ca="1" si="21"/>
        <v>0</v>
      </c>
      <c r="S310" t="str">
        <f t="shared" si="18"/>
        <v>ASR_CMS_19</v>
      </c>
      <c r="T310" s="957">
        <f t="shared" si="19"/>
        <v>45406</v>
      </c>
      <c r="U310" t="str">
        <f t="shared" si="20"/>
        <v>Unaudited</v>
      </c>
    </row>
    <row r="311" spans="1:21" x14ac:dyDescent="0.25">
      <c r="A311" t="s">
        <v>438</v>
      </c>
      <c r="B311" t="s">
        <v>1380</v>
      </c>
      <c r="C311" t="s">
        <v>1381</v>
      </c>
      <c r="D311" s="15">
        <v>1900</v>
      </c>
      <c r="E311" s="121">
        <v>1</v>
      </c>
      <c r="F311" t="s">
        <v>440</v>
      </c>
      <c r="G311" s="121">
        <v>182</v>
      </c>
      <c r="H311" t="s">
        <v>381</v>
      </c>
      <c r="I311" t="s">
        <v>489</v>
      </c>
      <c r="J311" t="s">
        <v>434</v>
      </c>
      <c r="K311" t="s">
        <v>435</v>
      </c>
      <c r="L311" s="755" t="s">
        <v>193</v>
      </c>
      <c r="M311" t="s">
        <v>330</v>
      </c>
      <c r="N311" s="680">
        <f t="shared" ca="1" si="21"/>
        <v>0</v>
      </c>
      <c r="O311" s="680">
        <f t="shared" ca="1" si="21"/>
        <v>0</v>
      </c>
      <c r="P311" s="680">
        <f t="shared" ca="1" si="21"/>
        <v>0</v>
      </c>
      <c r="Q311" s="680">
        <f t="shared" ca="1" si="21"/>
        <v>0</v>
      </c>
      <c r="R311" s="680">
        <f t="shared" ca="1" si="21"/>
        <v>0</v>
      </c>
      <c r="S311" t="str">
        <f t="shared" si="18"/>
        <v>ASR_CMS_19</v>
      </c>
      <c r="T311" s="957">
        <f t="shared" si="19"/>
        <v>45406</v>
      </c>
      <c r="U311" t="str">
        <f t="shared" si="20"/>
        <v>Unaudited</v>
      </c>
    </row>
    <row r="312" spans="1:21" x14ac:dyDescent="0.25">
      <c r="A312" t="s">
        <v>438</v>
      </c>
      <c r="B312" t="s">
        <v>1380</v>
      </c>
      <c r="C312" t="s">
        <v>1381</v>
      </c>
      <c r="D312" s="15">
        <v>1900</v>
      </c>
      <c r="E312" s="121">
        <v>1</v>
      </c>
      <c r="F312" t="s">
        <v>440</v>
      </c>
      <c r="G312" s="121">
        <v>182</v>
      </c>
      <c r="H312" t="s">
        <v>381</v>
      </c>
      <c r="I312" t="s">
        <v>489</v>
      </c>
      <c r="J312" t="s">
        <v>451</v>
      </c>
      <c r="K312" t="s">
        <v>436</v>
      </c>
      <c r="L312" s="755" t="s">
        <v>79</v>
      </c>
      <c r="M312" t="s">
        <v>27</v>
      </c>
      <c r="N312" s="680">
        <f t="shared" ca="1" si="21"/>
        <v>0</v>
      </c>
      <c r="O312" s="680">
        <f t="shared" ca="1" si="21"/>
        <v>0</v>
      </c>
      <c r="P312" s="680">
        <f t="shared" ca="1" si="21"/>
        <v>0</v>
      </c>
      <c r="Q312" s="680">
        <f t="shared" ca="1" si="21"/>
        <v>0</v>
      </c>
      <c r="R312" s="680">
        <f t="shared" ca="1" si="21"/>
        <v>0</v>
      </c>
      <c r="S312" t="str">
        <f t="shared" si="18"/>
        <v>ASR_CMS_19</v>
      </c>
      <c r="T312" s="957">
        <f t="shared" si="19"/>
        <v>45406</v>
      </c>
      <c r="U312" t="str">
        <f t="shared" si="20"/>
        <v>Unaudited</v>
      </c>
    </row>
    <row r="313" spans="1:21" x14ac:dyDescent="0.25">
      <c r="A313" t="s">
        <v>438</v>
      </c>
      <c r="B313" t="s">
        <v>1380</v>
      </c>
      <c r="C313" t="s">
        <v>1381</v>
      </c>
      <c r="D313" s="15">
        <v>1900</v>
      </c>
      <c r="E313" s="121">
        <v>1</v>
      </c>
      <c r="F313" t="s">
        <v>440</v>
      </c>
      <c r="G313" s="121">
        <v>182</v>
      </c>
      <c r="H313" t="s">
        <v>381</v>
      </c>
      <c r="I313" t="s">
        <v>489</v>
      </c>
      <c r="J313" t="s">
        <v>451</v>
      </c>
      <c r="K313" t="s">
        <v>436</v>
      </c>
      <c r="L313" s="755" t="s">
        <v>80</v>
      </c>
      <c r="M313" t="s">
        <v>98</v>
      </c>
      <c r="N313" s="680">
        <f t="shared" ca="1" si="21"/>
        <v>0</v>
      </c>
      <c r="O313" s="680">
        <f t="shared" ca="1" si="21"/>
        <v>0</v>
      </c>
      <c r="P313" s="680">
        <f t="shared" ca="1" si="21"/>
        <v>0</v>
      </c>
      <c r="Q313" s="680">
        <f t="shared" ca="1" si="21"/>
        <v>0</v>
      </c>
      <c r="R313" s="680">
        <f t="shared" ca="1" si="21"/>
        <v>0</v>
      </c>
      <c r="S313" t="str">
        <f t="shared" si="18"/>
        <v>ASR_CMS_19</v>
      </c>
      <c r="T313" s="957">
        <f t="shared" si="19"/>
        <v>45406</v>
      </c>
      <c r="U313" t="str">
        <f t="shared" si="20"/>
        <v>Unaudited</v>
      </c>
    </row>
    <row r="314" spans="1:21" x14ac:dyDescent="0.25">
      <c r="A314" t="s">
        <v>438</v>
      </c>
      <c r="B314" t="s">
        <v>1380</v>
      </c>
      <c r="C314" t="s">
        <v>1381</v>
      </c>
      <c r="D314" s="15">
        <v>1900</v>
      </c>
      <c r="E314" s="121">
        <v>1</v>
      </c>
      <c r="F314" t="s">
        <v>440</v>
      </c>
      <c r="G314" s="121">
        <v>182</v>
      </c>
      <c r="H314" t="s">
        <v>381</v>
      </c>
      <c r="I314" t="s">
        <v>489</v>
      </c>
      <c r="J314" t="s">
        <v>451</v>
      </c>
      <c r="K314" t="s">
        <v>436</v>
      </c>
      <c r="L314" s="755" t="s">
        <v>81</v>
      </c>
      <c r="M314" t="s">
        <v>99</v>
      </c>
      <c r="N314" s="680">
        <f t="shared" ca="1" si="21"/>
        <v>0</v>
      </c>
      <c r="O314" s="680">
        <f t="shared" ca="1" si="21"/>
        <v>0</v>
      </c>
      <c r="P314" s="680">
        <f t="shared" ca="1" si="21"/>
        <v>0</v>
      </c>
      <c r="Q314" s="680">
        <f t="shared" ca="1" si="21"/>
        <v>0</v>
      </c>
      <c r="R314" s="680">
        <f t="shared" ca="1" si="21"/>
        <v>0</v>
      </c>
      <c r="S314" t="str">
        <f t="shared" si="18"/>
        <v>ASR_CMS_19</v>
      </c>
      <c r="T314" s="957">
        <f t="shared" si="19"/>
        <v>45406</v>
      </c>
      <c r="U314" t="str">
        <f t="shared" si="20"/>
        <v>Unaudited</v>
      </c>
    </row>
    <row r="315" spans="1:21" x14ac:dyDescent="0.25">
      <c r="A315" t="s">
        <v>438</v>
      </c>
      <c r="B315" t="s">
        <v>1380</v>
      </c>
      <c r="C315" t="s">
        <v>1381</v>
      </c>
      <c r="D315" s="15">
        <v>1900</v>
      </c>
      <c r="E315" s="121">
        <v>1</v>
      </c>
      <c r="F315" t="s">
        <v>440</v>
      </c>
      <c r="G315" s="121">
        <v>182</v>
      </c>
      <c r="H315" t="s">
        <v>381</v>
      </c>
      <c r="I315" t="s">
        <v>489</v>
      </c>
      <c r="J315" t="s">
        <v>451</v>
      </c>
      <c r="K315" t="s">
        <v>436</v>
      </c>
      <c r="L315" s="755" t="s">
        <v>82</v>
      </c>
      <c r="M315" t="s">
        <v>100</v>
      </c>
      <c r="N315" s="680">
        <f t="shared" ca="1" si="21"/>
        <v>0</v>
      </c>
      <c r="O315" s="680">
        <f t="shared" ca="1" si="21"/>
        <v>0</v>
      </c>
      <c r="P315" s="680">
        <f t="shared" ca="1" si="21"/>
        <v>0</v>
      </c>
      <c r="Q315" s="680">
        <f t="shared" ca="1" si="21"/>
        <v>0</v>
      </c>
      <c r="R315" s="680">
        <f t="shared" ca="1" si="21"/>
        <v>0</v>
      </c>
      <c r="S315" t="str">
        <f t="shared" si="18"/>
        <v>ASR_CMS_19</v>
      </c>
      <c r="T315" s="957">
        <f t="shared" si="19"/>
        <v>45406</v>
      </c>
      <c r="U315" t="str">
        <f t="shared" si="20"/>
        <v>Unaudited</v>
      </c>
    </row>
    <row r="316" spans="1:21" x14ac:dyDescent="0.25">
      <c r="A316" t="s">
        <v>438</v>
      </c>
      <c r="B316" t="s">
        <v>1380</v>
      </c>
      <c r="C316" t="s">
        <v>1381</v>
      </c>
      <c r="D316" s="15">
        <v>1900</v>
      </c>
      <c r="E316" s="121">
        <v>1</v>
      </c>
      <c r="F316" t="s">
        <v>440</v>
      </c>
      <c r="G316" s="121">
        <v>182</v>
      </c>
      <c r="H316" t="s">
        <v>381</v>
      </c>
      <c r="I316" t="s">
        <v>489</v>
      </c>
      <c r="J316" t="s">
        <v>451</v>
      </c>
      <c r="K316" t="s">
        <v>436</v>
      </c>
      <c r="L316" s="755" t="s">
        <v>217</v>
      </c>
      <c r="M316" t="s">
        <v>101</v>
      </c>
      <c r="N316" s="680">
        <f t="shared" ca="1" si="21"/>
        <v>0</v>
      </c>
      <c r="O316" s="680">
        <f t="shared" ca="1" si="21"/>
        <v>0</v>
      </c>
      <c r="P316" s="680">
        <f t="shared" ca="1" si="21"/>
        <v>0</v>
      </c>
      <c r="Q316" s="680">
        <f t="shared" ca="1" si="21"/>
        <v>0</v>
      </c>
      <c r="R316" s="680">
        <f t="shared" ca="1" si="21"/>
        <v>0</v>
      </c>
      <c r="S316" t="str">
        <f t="shared" si="18"/>
        <v>ASR_CMS_19</v>
      </c>
      <c r="T316" s="957">
        <f t="shared" si="19"/>
        <v>45406</v>
      </c>
      <c r="U316" t="str">
        <f t="shared" si="20"/>
        <v>Unaudited</v>
      </c>
    </row>
    <row r="317" spans="1:21" x14ac:dyDescent="0.25">
      <c r="A317" t="s">
        <v>438</v>
      </c>
      <c r="B317" t="s">
        <v>1380</v>
      </c>
      <c r="C317" t="s">
        <v>1381</v>
      </c>
      <c r="D317" s="15">
        <v>1900</v>
      </c>
      <c r="E317" s="121">
        <v>1</v>
      </c>
      <c r="F317" t="s">
        <v>440</v>
      </c>
      <c r="G317" s="121">
        <v>182</v>
      </c>
      <c r="H317" t="s">
        <v>381</v>
      </c>
      <c r="I317" t="s">
        <v>489</v>
      </c>
      <c r="J317" t="s">
        <v>451</v>
      </c>
      <c r="K317" t="s">
        <v>436</v>
      </c>
      <c r="L317" s="755" t="s">
        <v>216</v>
      </c>
      <c r="M317" t="s">
        <v>28</v>
      </c>
      <c r="N317" s="680">
        <f t="shared" ca="1" si="21"/>
        <v>0</v>
      </c>
      <c r="O317" s="680">
        <f t="shared" ca="1" si="21"/>
        <v>0</v>
      </c>
      <c r="P317" s="680">
        <f t="shared" ca="1" si="21"/>
        <v>0</v>
      </c>
      <c r="Q317" s="680">
        <f t="shared" ca="1" si="21"/>
        <v>0</v>
      </c>
      <c r="R317" s="680">
        <f t="shared" ca="1" si="21"/>
        <v>0</v>
      </c>
      <c r="S317" t="str">
        <f t="shared" si="18"/>
        <v>ASR_CMS_19</v>
      </c>
      <c r="T317" s="957">
        <f t="shared" si="19"/>
        <v>45406</v>
      </c>
      <c r="U317" t="str">
        <f t="shared" si="20"/>
        <v>Unaudited</v>
      </c>
    </row>
    <row r="318" spans="1:21" x14ac:dyDescent="0.25">
      <c r="A318" t="s">
        <v>438</v>
      </c>
      <c r="B318" t="s">
        <v>1380</v>
      </c>
      <c r="C318" t="s">
        <v>1381</v>
      </c>
      <c r="D318" s="15">
        <v>1900</v>
      </c>
      <c r="E318" s="121">
        <v>1</v>
      </c>
      <c r="F318" t="s">
        <v>440</v>
      </c>
      <c r="G318" s="121">
        <v>182</v>
      </c>
      <c r="H318" t="s">
        <v>381</v>
      </c>
      <c r="I318" t="s">
        <v>489</v>
      </c>
      <c r="J318" t="s">
        <v>437</v>
      </c>
      <c r="K318" t="s">
        <v>437</v>
      </c>
      <c r="L318" s="755" t="s">
        <v>84</v>
      </c>
      <c r="M318" t="s">
        <v>328</v>
      </c>
      <c r="N318" s="680">
        <f t="shared" ca="1" si="21"/>
        <v>0</v>
      </c>
      <c r="O318" s="680">
        <f t="shared" ca="1" si="21"/>
        <v>0</v>
      </c>
      <c r="P318" s="680">
        <f t="shared" ca="1" si="21"/>
        <v>0</v>
      </c>
      <c r="Q318" s="680">
        <f t="shared" ca="1" si="21"/>
        <v>0</v>
      </c>
      <c r="R318" s="680">
        <f t="shared" ca="1" si="21"/>
        <v>0</v>
      </c>
      <c r="S318" t="str">
        <f t="shared" si="18"/>
        <v>ASR_CMS_19</v>
      </c>
      <c r="T318" s="957">
        <f t="shared" si="19"/>
        <v>45406</v>
      </c>
      <c r="U318" t="str">
        <f t="shared" si="20"/>
        <v>Unaudited</v>
      </c>
    </row>
    <row r="319" spans="1:21" x14ac:dyDescent="0.25">
      <c r="A319" t="s">
        <v>438</v>
      </c>
      <c r="B319" t="s">
        <v>1380</v>
      </c>
      <c r="C319" t="s">
        <v>1381</v>
      </c>
      <c r="D319" s="15">
        <v>1900</v>
      </c>
      <c r="E319" s="121">
        <v>1</v>
      </c>
      <c r="F319" t="s">
        <v>440</v>
      </c>
      <c r="G319" s="121">
        <v>182</v>
      </c>
      <c r="H319" t="s">
        <v>381</v>
      </c>
      <c r="I319" t="s">
        <v>489</v>
      </c>
      <c r="J319" t="s">
        <v>437</v>
      </c>
      <c r="K319" t="s">
        <v>437</v>
      </c>
      <c r="L319" s="755" t="s">
        <v>85</v>
      </c>
      <c r="M319" t="s">
        <v>326</v>
      </c>
      <c r="N319" s="680">
        <f t="shared" ca="1" si="21"/>
        <v>0</v>
      </c>
      <c r="O319" s="680">
        <f t="shared" ca="1" si="21"/>
        <v>0</v>
      </c>
      <c r="P319" s="680">
        <f t="shared" ca="1" si="21"/>
        <v>0</v>
      </c>
      <c r="Q319" s="680">
        <f t="shared" ca="1" si="21"/>
        <v>0</v>
      </c>
      <c r="R319" s="680">
        <f t="shared" ca="1" si="21"/>
        <v>0</v>
      </c>
      <c r="S319" t="str">
        <f t="shared" si="18"/>
        <v>ASR_CMS_19</v>
      </c>
      <c r="T319" s="957">
        <f t="shared" si="19"/>
        <v>45406</v>
      </c>
      <c r="U319" t="str">
        <f t="shared" si="20"/>
        <v>Unaudited</v>
      </c>
    </row>
    <row r="320" spans="1:21" x14ac:dyDescent="0.25">
      <c r="A320" t="s">
        <v>438</v>
      </c>
      <c r="B320" t="s">
        <v>1380</v>
      </c>
      <c r="C320" t="s">
        <v>1381</v>
      </c>
      <c r="D320" s="15">
        <v>1900</v>
      </c>
      <c r="E320" s="121">
        <v>1</v>
      </c>
      <c r="F320" t="s">
        <v>440</v>
      </c>
      <c r="G320" s="121">
        <v>182</v>
      </c>
      <c r="H320" t="s">
        <v>381</v>
      </c>
      <c r="I320" t="s">
        <v>489</v>
      </c>
      <c r="J320" t="s">
        <v>437</v>
      </c>
      <c r="K320" t="s">
        <v>437</v>
      </c>
      <c r="L320" s="755" t="s">
        <v>86</v>
      </c>
      <c r="M320" t="s">
        <v>495</v>
      </c>
      <c r="N320" s="680">
        <f t="shared" ca="1" si="21"/>
        <v>0</v>
      </c>
      <c r="O320" s="680">
        <f t="shared" ca="1" si="21"/>
        <v>0</v>
      </c>
      <c r="P320" s="680">
        <f t="shared" ca="1" si="21"/>
        <v>0</v>
      </c>
      <c r="Q320" s="680">
        <f t="shared" ca="1" si="21"/>
        <v>0</v>
      </c>
      <c r="R320" s="680">
        <f t="shared" ca="1" si="21"/>
        <v>0</v>
      </c>
      <c r="S320" t="str">
        <f t="shared" si="18"/>
        <v>ASR_CMS_19</v>
      </c>
      <c r="T320" s="957">
        <f t="shared" si="19"/>
        <v>45406</v>
      </c>
      <c r="U320" t="str">
        <f t="shared" si="20"/>
        <v>Unaudited</v>
      </c>
    </row>
    <row r="321" spans="1:21" x14ac:dyDescent="0.25">
      <c r="A321" t="s">
        <v>438</v>
      </c>
      <c r="B321" t="s">
        <v>1380</v>
      </c>
      <c r="C321" t="s">
        <v>1381</v>
      </c>
      <c r="D321" s="15">
        <v>1900</v>
      </c>
      <c r="E321" s="121">
        <v>1</v>
      </c>
      <c r="F321" t="s">
        <v>440</v>
      </c>
      <c r="G321" s="121">
        <v>182</v>
      </c>
      <c r="H321" t="s">
        <v>381</v>
      </c>
      <c r="I321" t="s">
        <v>489</v>
      </c>
      <c r="J321" t="s">
        <v>437</v>
      </c>
      <c r="K321" t="s">
        <v>437</v>
      </c>
      <c r="L321" s="755" t="s">
        <v>87</v>
      </c>
      <c r="M321" t="s">
        <v>496</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ASR_CMS_19</v>
      </c>
      <c r="T321" s="957">
        <f t="shared" si="19"/>
        <v>45406</v>
      </c>
      <c r="U321" t="str">
        <f t="shared" si="20"/>
        <v>Unaudited</v>
      </c>
    </row>
    <row r="322" spans="1:21" x14ac:dyDescent="0.25">
      <c r="A322" t="s">
        <v>438</v>
      </c>
      <c r="B322" t="s">
        <v>1380</v>
      </c>
      <c r="C322" t="s">
        <v>1381</v>
      </c>
      <c r="D322" s="15">
        <v>1900</v>
      </c>
      <c r="E322" s="121">
        <v>1</v>
      </c>
      <c r="F322" t="s">
        <v>440</v>
      </c>
      <c r="G322" s="121">
        <v>182</v>
      </c>
      <c r="H322" t="s">
        <v>381</v>
      </c>
      <c r="I322" t="s">
        <v>489</v>
      </c>
      <c r="J322" t="s">
        <v>437</v>
      </c>
      <c r="K322" t="s">
        <v>437</v>
      </c>
      <c r="L322" s="755" t="s">
        <v>214</v>
      </c>
      <c r="M322" t="s">
        <v>497</v>
      </c>
      <c r="N322" s="680">
        <f t="shared" ca="1" si="22"/>
        <v>0</v>
      </c>
      <c r="O322" s="680">
        <f t="shared" ca="1" si="22"/>
        <v>0</v>
      </c>
      <c r="P322" s="680">
        <f t="shared" ca="1" si="22"/>
        <v>0</v>
      </c>
      <c r="Q322" s="680">
        <f t="shared" ca="1" si="22"/>
        <v>0</v>
      </c>
      <c r="R322" s="680">
        <f t="shared" ca="1" si="22"/>
        <v>0</v>
      </c>
      <c r="S322" t="str">
        <f t="shared" ref="S322:S385" si="23">file_name</f>
        <v>ASR_CMS_19</v>
      </c>
      <c r="T322" s="957">
        <f t="shared" ref="T322:T385" si="24">file_date</f>
        <v>45406</v>
      </c>
      <c r="U322" t="str">
        <f t="shared" ref="U322:U385" si="25">status</f>
        <v>Unaudited</v>
      </c>
    </row>
    <row r="323" spans="1:21" x14ac:dyDescent="0.25">
      <c r="A323" t="s">
        <v>438</v>
      </c>
      <c r="B323" t="s">
        <v>1380</v>
      </c>
      <c r="C323" t="s">
        <v>1381</v>
      </c>
      <c r="D323" s="15">
        <v>1900</v>
      </c>
      <c r="E323" s="121">
        <v>1</v>
      </c>
      <c r="F323" t="s">
        <v>440</v>
      </c>
      <c r="G323" s="121">
        <v>182</v>
      </c>
      <c r="H323" t="s">
        <v>381</v>
      </c>
      <c r="I323" t="s">
        <v>490</v>
      </c>
      <c r="J323" t="s">
        <v>26</v>
      </c>
      <c r="K323" t="s">
        <v>26</v>
      </c>
      <c r="L323" s="755" t="s">
        <v>205</v>
      </c>
      <c r="M323" t="s">
        <v>26</v>
      </c>
      <c r="N323" s="680">
        <f t="shared" ca="1" si="22"/>
        <v>0</v>
      </c>
      <c r="O323" s="680">
        <f t="shared" ca="1" si="22"/>
        <v>0</v>
      </c>
      <c r="P323" s="680">
        <f t="shared" ca="1" si="22"/>
        <v>0</v>
      </c>
      <c r="Q323" s="680">
        <f t="shared" ca="1" si="22"/>
        <v>0</v>
      </c>
      <c r="R323" s="680">
        <f t="shared" ca="1" si="22"/>
        <v>0</v>
      </c>
      <c r="S323" t="str">
        <f t="shared" si="23"/>
        <v>ASR_CMS_19</v>
      </c>
      <c r="T323" s="957">
        <f t="shared" si="24"/>
        <v>45406</v>
      </c>
      <c r="U323" t="str">
        <f t="shared" si="25"/>
        <v>Unaudited</v>
      </c>
    </row>
    <row r="324" spans="1:21" x14ac:dyDescent="0.25">
      <c r="A324" t="s">
        <v>438</v>
      </c>
      <c r="B324" t="s">
        <v>1380</v>
      </c>
      <c r="C324" t="s">
        <v>1381</v>
      </c>
      <c r="D324" s="15">
        <v>1900</v>
      </c>
      <c r="E324" s="121">
        <v>1</v>
      </c>
      <c r="F324" t="s">
        <v>441</v>
      </c>
      <c r="G324" s="121">
        <v>274</v>
      </c>
      <c r="H324" t="s">
        <v>381</v>
      </c>
      <c r="I324" t="s">
        <v>433</v>
      </c>
      <c r="J324" t="s">
        <v>433</v>
      </c>
      <c r="K324" t="s">
        <v>433</v>
      </c>
      <c r="M324" t="s">
        <v>433</v>
      </c>
      <c r="N324" s="680">
        <f t="shared" ca="1" si="22"/>
        <v>0</v>
      </c>
      <c r="O324" s="680">
        <f t="shared" ca="1" si="22"/>
        <v>0</v>
      </c>
      <c r="P324" s="680">
        <f t="shared" ca="1" si="22"/>
        <v>0</v>
      </c>
      <c r="Q324" s="680">
        <f t="shared" ca="1" si="22"/>
        <v>0</v>
      </c>
      <c r="R324" s="680">
        <f t="shared" ca="1" si="22"/>
        <v>0</v>
      </c>
      <c r="S324" t="str">
        <f t="shared" si="23"/>
        <v>ASR_CMS_19</v>
      </c>
      <c r="T324" s="957">
        <f t="shared" si="24"/>
        <v>45406</v>
      </c>
      <c r="U324" t="str">
        <f t="shared" si="25"/>
        <v>Unaudited</v>
      </c>
    </row>
    <row r="325" spans="1:21" x14ac:dyDescent="0.25">
      <c r="A325" t="s">
        <v>438</v>
      </c>
      <c r="B325" t="s">
        <v>1380</v>
      </c>
      <c r="C325" t="s">
        <v>1381</v>
      </c>
      <c r="D325" s="15">
        <v>1900</v>
      </c>
      <c r="E325" s="121">
        <v>1</v>
      </c>
      <c r="F325" t="s">
        <v>441</v>
      </c>
      <c r="G325" s="121">
        <v>274</v>
      </c>
      <c r="H325" t="s">
        <v>381</v>
      </c>
      <c r="I325" t="s">
        <v>488</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ASR_CMS_19</v>
      </c>
      <c r="T325" s="957">
        <f t="shared" si="24"/>
        <v>45406</v>
      </c>
      <c r="U325" t="str">
        <f t="shared" si="25"/>
        <v>Unaudited</v>
      </c>
    </row>
    <row r="326" spans="1:21" x14ac:dyDescent="0.25">
      <c r="A326" t="s">
        <v>438</v>
      </c>
      <c r="B326" t="s">
        <v>1380</v>
      </c>
      <c r="C326" t="s">
        <v>1381</v>
      </c>
      <c r="D326" s="15">
        <v>1900</v>
      </c>
      <c r="E326" s="121">
        <v>1</v>
      </c>
      <c r="F326" t="s">
        <v>441</v>
      </c>
      <c r="G326" s="121">
        <v>274</v>
      </c>
      <c r="H326" t="s">
        <v>381</v>
      </c>
      <c r="I326" t="s">
        <v>488</v>
      </c>
      <c r="J326" t="s">
        <v>12</v>
      </c>
      <c r="K326" t="s">
        <v>223</v>
      </c>
      <c r="L326" s="755">
        <v>1.2</v>
      </c>
      <c r="M326" t="s">
        <v>223</v>
      </c>
      <c r="N326" s="680">
        <f t="shared" ca="1" si="22"/>
        <v>0</v>
      </c>
      <c r="O326" s="680">
        <f t="shared" ca="1" si="22"/>
        <v>0</v>
      </c>
      <c r="P326" s="680">
        <f t="shared" ca="1" si="22"/>
        <v>0</v>
      </c>
      <c r="Q326" s="680">
        <f t="shared" ca="1" si="22"/>
        <v>0</v>
      </c>
      <c r="R326" s="680">
        <f t="shared" ca="1" si="22"/>
        <v>0</v>
      </c>
      <c r="S326" t="str">
        <f t="shared" si="23"/>
        <v>ASR_CMS_19</v>
      </c>
      <c r="T326" s="957">
        <f t="shared" si="24"/>
        <v>45406</v>
      </c>
      <c r="U326" t="str">
        <f t="shared" si="25"/>
        <v>Unaudited</v>
      </c>
    </row>
    <row r="327" spans="1:21" x14ac:dyDescent="0.25">
      <c r="A327" t="s">
        <v>438</v>
      </c>
      <c r="B327" t="s">
        <v>1380</v>
      </c>
      <c r="C327" t="s">
        <v>1381</v>
      </c>
      <c r="D327" s="15">
        <v>1900</v>
      </c>
      <c r="E327" s="121">
        <v>1</v>
      </c>
      <c r="F327" t="s">
        <v>441</v>
      </c>
      <c r="G327" s="121">
        <v>274</v>
      </c>
      <c r="H327" t="s">
        <v>381</v>
      </c>
      <c r="I327" t="s">
        <v>488</v>
      </c>
      <c r="J327" t="s">
        <v>12</v>
      </c>
      <c r="K327" t="s">
        <v>1318</v>
      </c>
      <c r="L327" s="755" t="s">
        <v>1314</v>
      </c>
      <c r="M327" t="s">
        <v>1318</v>
      </c>
      <c r="N327" s="680">
        <f t="shared" ca="1" si="22"/>
        <v>0</v>
      </c>
      <c r="O327" s="680">
        <f t="shared" ca="1" si="22"/>
        <v>0</v>
      </c>
      <c r="P327" s="680">
        <f t="shared" ca="1" si="22"/>
        <v>0</v>
      </c>
      <c r="Q327" s="680">
        <f t="shared" ca="1" si="22"/>
        <v>0</v>
      </c>
      <c r="R327" s="680">
        <f t="shared" ca="1" si="22"/>
        <v>0</v>
      </c>
      <c r="S327" t="str">
        <f t="shared" si="23"/>
        <v>ASR_CMS_19</v>
      </c>
      <c r="T327" s="957">
        <f t="shared" si="24"/>
        <v>45406</v>
      </c>
      <c r="U327" t="str">
        <f t="shared" si="25"/>
        <v>Unaudited</v>
      </c>
    </row>
    <row r="328" spans="1:21" x14ac:dyDescent="0.25">
      <c r="A328" t="s">
        <v>438</v>
      </c>
      <c r="B328" t="s">
        <v>1380</v>
      </c>
      <c r="C328" t="s">
        <v>1381</v>
      </c>
      <c r="D328" s="15">
        <v>1900</v>
      </c>
      <c r="E328" s="121">
        <v>1</v>
      </c>
      <c r="F328" t="s">
        <v>441</v>
      </c>
      <c r="G328" s="121">
        <v>274</v>
      </c>
      <c r="H328" t="s">
        <v>381</v>
      </c>
      <c r="I328" t="s">
        <v>488</v>
      </c>
      <c r="J328" t="s">
        <v>12</v>
      </c>
      <c r="K328" t="s">
        <v>1320</v>
      </c>
      <c r="L328" s="755" t="s">
        <v>1319</v>
      </c>
      <c r="M328" t="s">
        <v>1320</v>
      </c>
      <c r="N328" s="680">
        <f t="shared" ca="1" si="22"/>
        <v>0</v>
      </c>
      <c r="O328" s="680">
        <f t="shared" ca="1" si="22"/>
        <v>0</v>
      </c>
      <c r="P328" s="680">
        <f t="shared" ca="1" si="22"/>
        <v>0</v>
      </c>
      <c r="Q328" s="680">
        <f t="shared" ca="1" si="22"/>
        <v>0</v>
      </c>
      <c r="R328" s="680">
        <f t="shared" ca="1" si="22"/>
        <v>0</v>
      </c>
      <c r="S328" t="str">
        <f t="shared" si="23"/>
        <v>ASR_CMS_19</v>
      </c>
      <c r="T328" s="957">
        <f t="shared" si="24"/>
        <v>45406</v>
      </c>
      <c r="U328" t="str">
        <f t="shared" si="25"/>
        <v>Unaudited</v>
      </c>
    </row>
    <row r="329" spans="1:21" x14ac:dyDescent="0.25">
      <c r="A329" t="s">
        <v>438</v>
      </c>
      <c r="B329" t="s">
        <v>1380</v>
      </c>
      <c r="C329" t="s">
        <v>1381</v>
      </c>
      <c r="D329" s="15">
        <v>1900</v>
      </c>
      <c r="E329" s="121">
        <v>1</v>
      </c>
      <c r="F329" t="s">
        <v>441</v>
      </c>
      <c r="G329" s="121">
        <v>274</v>
      </c>
      <c r="H329" t="s">
        <v>381</v>
      </c>
      <c r="I329" t="s">
        <v>488</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ASR_CMS_19</v>
      </c>
      <c r="T329" s="957">
        <f t="shared" si="24"/>
        <v>45406</v>
      </c>
      <c r="U329" t="str">
        <f t="shared" si="25"/>
        <v>Unaudited</v>
      </c>
    </row>
    <row r="330" spans="1:21" x14ac:dyDescent="0.25">
      <c r="A330" t="s">
        <v>438</v>
      </c>
      <c r="B330" t="s">
        <v>1380</v>
      </c>
      <c r="C330" t="s">
        <v>1381</v>
      </c>
      <c r="D330" s="15">
        <v>1900</v>
      </c>
      <c r="E330" s="121">
        <v>1</v>
      </c>
      <c r="F330" t="s">
        <v>441</v>
      </c>
      <c r="G330" s="121">
        <v>274</v>
      </c>
      <c r="H330" t="s">
        <v>381</v>
      </c>
      <c r="I330" t="s">
        <v>489</v>
      </c>
      <c r="J330" t="s">
        <v>434</v>
      </c>
      <c r="K330" t="s">
        <v>791</v>
      </c>
      <c r="L330" s="755">
        <v>2.1</v>
      </c>
      <c r="M330" t="s">
        <v>726</v>
      </c>
      <c r="N330" s="680">
        <f t="shared" ca="1" si="22"/>
        <v>0</v>
      </c>
      <c r="O330" s="680">
        <f t="shared" ca="1" si="22"/>
        <v>0</v>
      </c>
      <c r="P330" s="680">
        <f t="shared" ca="1" si="22"/>
        <v>0</v>
      </c>
      <c r="Q330" s="680">
        <f t="shared" ca="1" si="22"/>
        <v>0</v>
      </c>
      <c r="R330" s="680">
        <f t="shared" ca="1" si="22"/>
        <v>0</v>
      </c>
      <c r="S330" t="str">
        <f t="shared" si="23"/>
        <v>ASR_CMS_19</v>
      </c>
      <c r="T330" s="957">
        <f t="shared" si="24"/>
        <v>45406</v>
      </c>
      <c r="U330" t="str">
        <f t="shared" si="25"/>
        <v>Unaudited</v>
      </c>
    </row>
    <row r="331" spans="1:21" x14ac:dyDescent="0.25">
      <c r="A331" t="s">
        <v>438</v>
      </c>
      <c r="B331" t="s">
        <v>1380</v>
      </c>
      <c r="C331" t="s">
        <v>1381</v>
      </c>
      <c r="D331" s="15">
        <v>1900</v>
      </c>
      <c r="E331" s="121">
        <v>1</v>
      </c>
      <c r="F331" t="s">
        <v>441</v>
      </c>
      <c r="G331" s="121">
        <v>274</v>
      </c>
      <c r="H331" t="s">
        <v>381</v>
      </c>
      <c r="I331" t="s">
        <v>489</v>
      </c>
      <c r="J331" t="s">
        <v>434</v>
      </c>
      <c r="K331" t="s">
        <v>791</v>
      </c>
      <c r="L331" s="755">
        <v>2.2000000000000002</v>
      </c>
      <c r="M331" t="s">
        <v>727</v>
      </c>
      <c r="N331" s="680">
        <f t="shared" ca="1" si="22"/>
        <v>0</v>
      </c>
      <c r="O331" s="680">
        <f t="shared" ca="1" si="22"/>
        <v>0</v>
      </c>
      <c r="P331" s="680">
        <f t="shared" ca="1" si="22"/>
        <v>0</v>
      </c>
      <c r="Q331" s="680">
        <f t="shared" ca="1" si="22"/>
        <v>0</v>
      </c>
      <c r="R331" s="680">
        <f t="shared" ca="1" si="22"/>
        <v>0</v>
      </c>
      <c r="S331" t="str">
        <f t="shared" si="23"/>
        <v>ASR_CMS_19</v>
      </c>
      <c r="T331" s="957">
        <f t="shared" si="24"/>
        <v>45406</v>
      </c>
      <c r="U331" t="str">
        <f t="shared" si="25"/>
        <v>Unaudited</v>
      </c>
    </row>
    <row r="332" spans="1:21" x14ac:dyDescent="0.25">
      <c r="A332" t="s">
        <v>438</v>
      </c>
      <c r="B332" t="s">
        <v>1380</v>
      </c>
      <c r="C332" t="s">
        <v>1381</v>
      </c>
      <c r="D332" s="15">
        <v>1900</v>
      </c>
      <c r="E332" s="121">
        <v>1</v>
      </c>
      <c r="F332" t="s">
        <v>441</v>
      </c>
      <c r="G332" s="121">
        <v>274</v>
      </c>
      <c r="H332" t="s">
        <v>381</v>
      </c>
      <c r="I332" t="s">
        <v>489</v>
      </c>
      <c r="J332" t="s">
        <v>434</v>
      </c>
      <c r="K332" t="s">
        <v>791</v>
      </c>
      <c r="L332" s="755">
        <v>2.2999999999999998</v>
      </c>
      <c r="M332" t="s">
        <v>728</v>
      </c>
      <c r="N332" s="680">
        <f t="shared" ca="1" si="22"/>
        <v>0</v>
      </c>
      <c r="O332" s="680">
        <f t="shared" ca="1" si="22"/>
        <v>0</v>
      </c>
      <c r="P332" s="680">
        <f t="shared" ca="1" si="22"/>
        <v>0</v>
      </c>
      <c r="Q332" s="680">
        <f t="shared" ca="1" si="22"/>
        <v>0</v>
      </c>
      <c r="R332" s="680">
        <f t="shared" ca="1" si="22"/>
        <v>0</v>
      </c>
      <c r="S332" t="str">
        <f t="shared" si="23"/>
        <v>ASR_CMS_19</v>
      </c>
      <c r="T332" s="957">
        <f t="shared" si="24"/>
        <v>45406</v>
      </c>
      <c r="U332" t="str">
        <f t="shared" si="25"/>
        <v>Unaudited</v>
      </c>
    </row>
    <row r="333" spans="1:21" x14ac:dyDescent="0.25">
      <c r="A333" t="s">
        <v>438</v>
      </c>
      <c r="B333" t="s">
        <v>1380</v>
      </c>
      <c r="C333" t="s">
        <v>1381</v>
      </c>
      <c r="D333" s="15">
        <v>1900</v>
      </c>
      <c r="E333" s="121">
        <v>1</v>
      </c>
      <c r="F333" t="s">
        <v>441</v>
      </c>
      <c r="G333" s="121">
        <v>274</v>
      </c>
      <c r="H333" t="s">
        <v>381</v>
      </c>
      <c r="I333" t="s">
        <v>489</v>
      </c>
      <c r="J333" t="s">
        <v>434</v>
      </c>
      <c r="K333" t="s">
        <v>791</v>
      </c>
      <c r="L333" s="755">
        <v>2.4</v>
      </c>
      <c r="M333" t="s">
        <v>729</v>
      </c>
      <c r="N333" s="680">
        <f t="shared" ca="1" si="22"/>
        <v>0</v>
      </c>
      <c r="O333" s="680">
        <f t="shared" ca="1" si="22"/>
        <v>0</v>
      </c>
      <c r="P333" s="680">
        <f t="shared" ca="1" si="22"/>
        <v>0</v>
      </c>
      <c r="Q333" s="680">
        <f t="shared" ca="1" si="22"/>
        <v>0</v>
      </c>
      <c r="R333" s="680">
        <f t="shared" ca="1" si="22"/>
        <v>0</v>
      </c>
      <c r="S333" t="str">
        <f t="shared" si="23"/>
        <v>ASR_CMS_19</v>
      </c>
      <c r="T333" s="957">
        <f t="shared" si="24"/>
        <v>45406</v>
      </c>
      <c r="U333" t="str">
        <f t="shared" si="25"/>
        <v>Unaudited</v>
      </c>
    </row>
    <row r="334" spans="1:21" x14ac:dyDescent="0.25">
      <c r="A334" t="s">
        <v>438</v>
      </c>
      <c r="B334" t="s">
        <v>1380</v>
      </c>
      <c r="C334" t="s">
        <v>1381</v>
      </c>
      <c r="D334" s="15">
        <v>1900</v>
      </c>
      <c r="E334" s="121">
        <v>1</v>
      </c>
      <c r="F334" t="s">
        <v>441</v>
      </c>
      <c r="G334" s="121">
        <v>274</v>
      </c>
      <c r="H334" t="s">
        <v>381</v>
      </c>
      <c r="I334" t="s">
        <v>489</v>
      </c>
      <c r="J334" t="s">
        <v>434</v>
      </c>
      <c r="K334" t="s">
        <v>791</v>
      </c>
      <c r="L334" s="755">
        <v>2.5</v>
      </c>
      <c r="M334" t="s">
        <v>771</v>
      </c>
      <c r="N334" s="680">
        <f t="shared" ca="1" si="22"/>
        <v>0</v>
      </c>
      <c r="O334" s="680">
        <f t="shared" ca="1" si="22"/>
        <v>0</v>
      </c>
      <c r="P334" s="680">
        <f t="shared" ca="1" si="22"/>
        <v>0</v>
      </c>
      <c r="Q334" s="680">
        <f t="shared" ca="1" si="22"/>
        <v>0</v>
      </c>
      <c r="R334" s="680">
        <f t="shared" ca="1" si="22"/>
        <v>0</v>
      </c>
      <c r="S334" t="str">
        <f t="shared" si="23"/>
        <v>ASR_CMS_19</v>
      </c>
      <c r="T334" s="957">
        <f t="shared" si="24"/>
        <v>45406</v>
      </c>
      <c r="U334" t="str">
        <f t="shared" si="25"/>
        <v>Unaudited</v>
      </c>
    </row>
    <row r="335" spans="1:21" x14ac:dyDescent="0.25">
      <c r="A335" t="s">
        <v>438</v>
      </c>
      <c r="B335" t="s">
        <v>1380</v>
      </c>
      <c r="C335" t="s">
        <v>1381</v>
      </c>
      <c r="D335" s="15">
        <v>1900</v>
      </c>
      <c r="E335" s="121">
        <v>1</v>
      </c>
      <c r="F335" t="s">
        <v>441</v>
      </c>
      <c r="G335" s="121">
        <v>274</v>
      </c>
      <c r="H335" t="s">
        <v>381</v>
      </c>
      <c r="I335" t="s">
        <v>489</v>
      </c>
      <c r="J335" t="s">
        <v>434</v>
      </c>
      <c r="K335" t="s">
        <v>791</v>
      </c>
      <c r="L335" s="755">
        <v>2.6</v>
      </c>
      <c r="M335" t="s">
        <v>187</v>
      </c>
      <c r="N335" s="680">
        <f t="shared" ca="1" si="22"/>
        <v>0</v>
      </c>
      <c r="O335" s="680">
        <f t="shared" ca="1" si="22"/>
        <v>0</v>
      </c>
      <c r="P335" s="680">
        <f t="shared" ca="1" si="22"/>
        <v>0</v>
      </c>
      <c r="Q335" s="680">
        <f t="shared" ca="1" si="22"/>
        <v>0</v>
      </c>
      <c r="R335" s="680">
        <f t="shared" ca="1" si="22"/>
        <v>0</v>
      </c>
      <c r="S335" t="str">
        <f t="shared" si="23"/>
        <v>ASR_CMS_19</v>
      </c>
      <c r="T335" s="957">
        <f t="shared" si="24"/>
        <v>45406</v>
      </c>
      <c r="U335" t="str">
        <f t="shared" si="25"/>
        <v>Unaudited</v>
      </c>
    </row>
    <row r="336" spans="1:21" x14ac:dyDescent="0.25">
      <c r="A336" t="s">
        <v>438</v>
      </c>
      <c r="B336" t="s">
        <v>1380</v>
      </c>
      <c r="C336" t="s">
        <v>1381</v>
      </c>
      <c r="D336" s="15">
        <v>1900</v>
      </c>
      <c r="E336" s="121">
        <v>1</v>
      </c>
      <c r="F336" t="s">
        <v>441</v>
      </c>
      <c r="G336" s="121">
        <v>274</v>
      </c>
      <c r="H336" t="s">
        <v>381</v>
      </c>
      <c r="I336" t="s">
        <v>489</v>
      </c>
      <c r="J336" t="s">
        <v>434</v>
      </c>
      <c r="K336" t="s">
        <v>791</v>
      </c>
      <c r="L336" s="755">
        <v>2.7</v>
      </c>
      <c r="M336" t="s">
        <v>792</v>
      </c>
      <c r="N336" s="680">
        <f t="shared" ca="1" si="22"/>
        <v>0</v>
      </c>
      <c r="O336" s="680">
        <f t="shared" ca="1" si="22"/>
        <v>0</v>
      </c>
      <c r="P336" s="680">
        <f t="shared" ca="1" si="22"/>
        <v>0</v>
      </c>
      <c r="Q336" s="680">
        <f t="shared" ca="1" si="22"/>
        <v>0</v>
      </c>
      <c r="R336" s="680">
        <f t="shared" ca="1" si="22"/>
        <v>0</v>
      </c>
      <c r="S336" t="str">
        <f t="shared" si="23"/>
        <v>ASR_CMS_19</v>
      </c>
      <c r="T336" s="957">
        <f t="shared" si="24"/>
        <v>45406</v>
      </c>
      <c r="U336" t="str">
        <f t="shared" si="25"/>
        <v>Unaudited</v>
      </c>
    </row>
    <row r="337" spans="1:21" x14ac:dyDescent="0.25">
      <c r="A337" t="s">
        <v>438</v>
      </c>
      <c r="B337" t="s">
        <v>1380</v>
      </c>
      <c r="C337" t="s">
        <v>1381</v>
      </c>
      <c r="D337" s="15">
        <v>1900</v>
      </c>
      <c r="E337" s="121">
        <v>1</v>
      </c>
      <c r="F337" t="s">
        <v>441</v>
      </c>
      <c r="G337" s="121">
        <v>274</v>
      </c>
      <c r="H337" t="s">
        <v>381</v>
      </c>
      <c r="I337" t="s">
        <v>489</v>
      </c>
      <c r="J337" t="s">
        <v>434</v>
      </c>
      <c r="K337" t="s">
        <v>791</v>
      </c>
      <c r="L337" s="755">
        <v>2.8</v>
      </c>
      <c r="M337" t="s">
        <v>793</v>
      </c>
      <c r="N337" s="680">
        <f t="shared" ca="1" si="22"/>
        <v>0</v>
      </c>
      <c r="O337" s="680">
        <f t="shared" ca="1" si="22"/>
        <v>0</v>
      </c>
      <c r="P337" s="680">
        <f t="shared" ca="1" si="22"/>
        <v>0</v>
      </c>
      <c r="Q337" s="680">
        <f t="shared" ca="1" si="22"/>
        <v>0</v>
      </c>
      <c r="R337" s="680">
        <f t="shared" ca="1" si="22"/>
        <v>0</v>
      </c>
      <c r="S337" t="str">
        <f t="shared" si="23"/>
        <v>ASR_CMS_19</v>
      </c>
      <c r="T337" s="957">
        <f t="shared" si="24"/>
        <v>45406</v>
      </c>
      <c r="U337" t="str">
        <f t="shared" si="25"/>
        <v>Unaudited</v>
      </c>
    </row>
    <row r="338" spans="1:21" x14ac:dyDescent="0.25">
      <c r="A338" t="s">
        <v>438</v>
      </c>
      <c r="B338" t="s">
        <v>1380</v>
      </c>
      <c r="C338" t="s">
        <v>1381</v>
      </c>
      <c r="D338" s="15">
        <v>1900</v>
      </c>
      <c r="E338" s="121">
        <v>1</v>
      </c>
      <c r="F338" t="s">
        <v>441</v>
      </c>
      <c r="G338" s="121">
        <v>274</v>
      </c>
      <c r="H338" t="s">
        <v>381</v>
      </c>
      <c r="I338" t="s">
        <v>489</v>
      </c>
      <c r="J338" t="s">
        <v>434</v>
      </c>
      <c r="K338" t="s">
        <v>791</v>
      </c>
      <c r="L338" s="755">
        <v>2.9</v>
      </c>
      <c r="M338" t="s">
        <v>774</v>
      </c>
      <c r="N338" s="680">
        <f t="shared" ca="1" si="22"/>
        <v>0</v>
      </c>
      <c r="O338" s="680">
        <f t="shared" ca="1" si="22"/>
        <v>0</v>
      </c>
      <c r="P338" s="680">
        <f t="shared" ca="1" si="22"/>
        <v>0</v>
      </c>
      <c r="Q338" s="680">
        <f t="shared" ca="1" si="22"/>
        <v>0</v>
      </c>
      <c r="R338" s="680">
        <f t="shared" ca="1" si="22"/>
        <v>0</v>
      </c>
      <c r="S338" t="str">
        <f t="shared" si="23"/>
        <v>ASR_CMS_19</v>
      </c>
      <c r="T338" s="957">
        <f t="shared" si="24"/>
        <v>45406</v>
      </c>
      <c r="U338" t="str">
        <f t="shared" si="25"/>
        <v>Unaudited</v>
      </c>
    </row>
    <row r="339" spans="1:21" x14ac:dyDescent="0.25">
      <c r="A339" t="s">
        <v>438</v>
      </c>
      <c r="B339" t="s">
        <v>1380</v>
      </c>
      <c r="C339" t="s">
        <v>1381</v>
      </c>
      <c r="D339" s="15">
        <v>1900</v>
      </c>
      <c r="E339" s="121">
        <v>1</v>
      </c>
      <c r="F339" t="s">
        <v>441</v>
      </c>
      <c r="G339" s="121">
        <v>274</v>
      </c>
      <c r="H339" t="s">
        <v>381</v>
      </c>
      <c r="I339" t="s">
        <v>489</v>
      </c>
      <c r="J339" t="s">
        <v>434</v>
      </c>
      <c r="K339" t="s">
        <v>224</v>
      </c>
      <c r="L339" s="755">
        <v>2.11</v>
      </c>
      <c r="M339" t="s">
        <v>229</v>
      </c>
      <c r="N339" s="680">
        <f t="shared" ca="1" si="22"/>
        <v>0</v>
      </c>
      <c r="O339" s="680">
        <f t="shared" ca="1" si="22"/>
        <v>0</v>
      </c>
      <c r="P339" s="680">
        <f t="shared" ca="1" si="22"/>
        <v>0</v>
      </c>
      <c r="Q339" s="680">
        <f t="shared" ca="1" si="22"/>
        <v>0</v>
      </c>
      <c r="R339" s="680">
        <f t="shared" ca="1" si="22"/>
        <v>0</v>
      </c>
      <c r="S339" t="str">
        <f t="shared" si="23"/>
        <v>ASR_CMS_19</v>
      </c>
      <c r="T339" s="957">
        <f t="shared" si="24"/>
        <v>45406</v>
      </c>
      <c r="U339" t="str">
        <f t="shared" si="25"/>
        <v>Unaudited</v>
      </c>
    </row>
    <row r="340" spans="1:21" x14ac:dyDescent="0.25">
      <c r="A340" t="s">
        <v>438</v>
      </c>
      <c r="B340" t="s">
        <v>1380</v>
      </c>
      <c r="C340" t="s">
        <v>1381</v>
      </c>
      <c r="D340" s="15">
        <v>1900</v>
      </c>
      <c r="E340" s="121">
        <v>1</v>
      </c>
      <c r="F340" t="s">
        <v>441</v>
      </c>
      <c r="G340" s="121">
        <v>274</v>
      </c>
      <c r="H340" t="s">
        <v>381</v>
      </c>
      <c r="I340" t="s">
        <v>489</v>
      </c>
      <c r="J340" t="s">
        <v>434</v>
      </c>
      <c r="K340" t="s">
        <v>224</v>
      </c>
      <c r="L340" s="755">
        <v>2.12</v>
      </c>
      <c r="M340" t="s">
        <v>555</v>
      </c>
      <c r="N340" s="680">
        <f t="shared" ca="1" si="22"/>
        <v>0</v>
      </c>
      <c r="O340" s="680">
        <f t="shared" ca="1" si="22"/>
        <v>0</v>
      </c>
      <c r="P340" s="680">
        <f t="shared" ca="1" si="22"/>
        <v>0</v>
      </c>
      <c r="Q340" s="680">
        <f t="shared" ca="1" si="22"/>
        <v>0</v>
      </c>
      <c r="R340" s="680">
        <f t="shared" ca="1" si="22"/>
        <v>0</v>
      </c>
      <c r="S340" t="str">
        <f t="shared" si="23"/>
        <v>ASR_CMS_19</v>
      </c>
      <c r="T340" s="957">
        <f t="shared" si="24"/>
        <v>45406</v>
      </c>
      <c r="U340" t="str">
        <f t="shared" si="25"/>
        <v>Unaudited</v>
      </c>
    </row>
    <row r="341" spans="1:21" x14ac:dyDescent="0.25">
      <c r="A341" t="s">
        <v>438</v>
      </c>
      <c r="B341" t="s">
        <v>1380</v>
      </c>
      <c r="C341" t="s">
        <v>1381</v>
      </c>
      <c r="D341" s="15">
        <v>1900</v>
      </c>
      <c r="E341" s="121">
        <v>1</v>
      </c>
      <c r="F341" t="s">
        <v>441</v>
      </c>
      <c r="G341" s="121">
        <v>274</v>
      </c>
      <c r="H341" t="s">
        <v>381</v>
      </c>
      <c r="I341" t="s">
        <v>489</v>
      </c>
      <c r="J341" t="s">
        <v>434</v>
      </c>
      <c r="K341" t="s">
        <v>224</v>
      </c>
      <c r="L341" s="755">
        <v>2.13</v>
      </c>
      <c r="M341" t="s">
        <v>230</v>
      </c>
      <c r="N341" s="680">
        <f t="shared" ca="1" si="22"/>
        <v>0</v>
      </c>
      <c r="O341" s="680">
        <f t="shared" ca="1" si="22"/>
        <v>0</v>
      </c>
      <c r="P341" s="680">
        <f t="shared" ca="1" si="22"/>
        <v>0</v>
      </c>
      <c r="Q341" s="680">
        <f t="shared" ca="1" si="22"/>
        <v>0</v>
      </c>
      <c r="R341" s="680">
        <f t="shared" ca="1" si="22"/>
        <v>0</v>
      </c>
      <c r="S341" t="str">
        <f t="shared" si="23"/>
        <v>ASR_CMS_19</v>
      </c>
      <c r="T341" s="957">
        <f t="shared" si="24"/>
        <v>45406</v>
      </c>
      <c r="U341" t="str">
        <f t="shared" si="25"/>
        <v>Unaudited</v>
      </c>
    </row>
    <row r="342" spans="1:21" x14ac:dyDescent="0.25">
      <c r="A342" t="s">
        <v>438</v>
      </c>
      <c r="B342" t="s">
        <v>1380</v>
      </c>
      <c r="C342" t="s">
        <v>1381</v>
      </c>
      <c r="D342" s="15">
        <v>1900</v>
      </c>
      <c r="E342" s="121">
        <v>1</v>
      </c>
      <c r="F342" t="s">
        <v>441</v>
      </c>
      <c r="G342" s="121">
        <v>274</v>
      </c>
      <c r="H342" t="s">
        <v>381</v>
      </c>
      <c r="I342" t="s">
        <v>489</v>
      </c>
      <c r="J342" t="s">
        <v>434</v>
      </c>
      <c r="K342" t="s">
        <v>224</v>
      </c>
      <c r="L342" s="755">
        <v>2.14</v>
      </c>
      <c r="M342" t="s">
        <v>559</v>
      </c>
      <c r="N342" s="680">
        <f t="shared" ca="1" si="22"/>
        <v>0</v>
      </c>
      <c r="O342" s="680">
        <f t="shared" ca="1" si="22"/>
        <v>0</v>
      </c>
      <c r="P342" s="680">
        <f t="shared" ca="1" si="22"/>
        <v>0</v>
      </c>
      <c r="Q342" s="680">
        <f t="shared" ca="1" si="22"/>
        <v>0</v>
      </c>
      <c r="R342" s="680">
        <f t="shared" ca="1" si="22"/>
        <v>0</v>
      </c>
      <c r="S342" t="str">
        <f t="shared" si="23"/>
        <v>ASR_CMS_19</v>
      </c>
      <c r="T342" s="957">
        <f t="shared" si="24"/>
        <v>45406</v>
      </c>
      <c r="U342" t="str">
        <f t="shared" si="25"/>
        <v>Unaudited</v>
      </c>
    </row>
    <row r="343" spans="1:21" x14ac:dyDescent="0.25">
      <c r="A343" t="s">
        <v>438</v>
      </c>
      <c r="B343" t="s">
        <v>1380</v>
      </c>
      <c r="C343" t="s">
        <v>1381</v>
      </c>
      <c r="D343" s="15">
        <v>1900</v>
      </c>
      <c r="E343" s="121">
        <v>1</v>
      </c>
      <c r="F343" t="s">
        <v>441</v>
      </c>
      <c r="G343" s="121">
        <v>274</v>
      </c>
      <c r="H343" t="s">
        <v>381</v>
      </c>
      <c r="I343" t="s">
        <v>489</v>
      </c>
      <c r="J343" t="s">
        <v>434</v>
      </c>
      <c r="K343" t="s">
        <v>224</v>
      </c>
      <c r="L343" s="755">
        <v>2.15</v>
      </c>
      <c r="M343" t="s">
        <v>20</v>
      </c>
      <c r="N343" s="680">
        <f t="shared" ca="1" si="22"/>
        <v>0</v>
      </c>
      <c r="O343" s="680">
        <f t="shared" ca="1" si="22"/>
        <v>0</v>
      </c>
      <c r="P343" s="680">
        <f t="shared" ca="1" si="22"/>
        <v>0</v>
      </c>
      <c r="Q343" s="680">
        <f t="shared" ca="1" si="22"/>
        <v>0</v>
      </c>
      <c r="R343" s="680">
        <f t="shared" ca="1" si="22"/>
        <v>0</v>
      </c>
      <c r="S343" t="str">
        <f t="shared" si="23"/>
        <v>ASR_CMS_19</v>
      </c>
      <c r="T343" s="957">
        <f t="shared" si="24"/>
        <v>45406</v>
      </c>
      <c r="U343" t="str">
        <f t="shared" si="25"/>
        <v>Unaudited</v>
      </c>
    </row>
    <row r="344" spans="1:21" x14ac:dyDescent="0.25">
      <c r="A344" t="s">
        <v>438</v>
      </c>
      <c r="B344" t="s">
        <v>1380</v>
      </c>
      <c r="C344" t="s">
        <v>1381</v>
      </c>
      <c r="D344" s="15">
        <v>1900</v>
      </c>
      <c r="E344" s="121">
        <v>1</v>
      </c>
      <c r="F344" t="s">
        <v>441</v>
      </c>
      <c r="G344" s="121">
        <v>274</v>
      </c>
      <c r="H344" t="s">
        <v>381</v>
      </c>
      <c r="I344" t="s">
        <v>489</v>
      </c>
      <c r="J344" t="s">
        <v>434</v>
      </c>
      <c r="K344" t="s">
        <v>224</v>
      </c>
      <c r="L344" s="755">
        <v>2.16</v>
      </c>
      <c r="M344" t="s">
        <v>794</v>
      </c>
      <c r="N344" s="680">
        <f t="shared" ca="1" si="22"/>
        <v>0</v>
      </c>
      <c r="O344" s="680">
        <f t="shared" ca="1" si="22"/>
        <v>0</v>
      </c>
      <c r="P344" s="680">
        <f t="shared" ca="1" si="22"/>
        <v>0</v>
      </c>
      <c r="Q344" s="680">
        <f t="shared" ca="1" si="22"/>
        <v>0</v>
      </c>
      <c r="R344" s="680">
        <f t="shared" ca="1" si="22"/>
        <v>0</v>
      </c>
      <c r="S344" t="str">
        <f t="shared" si="23"/>
        <v>ASR_CMS_19</v>
      </c>
      <c r="T344" s="957">
        <f t="shared" si="24"/>
        <v>45406</v>
      </c>
      <c r="U344" t="str">
        <f t="shared" si="25"/>
        <v>Unaudited</v>
      </c>
    </row>
    <row r="345" spans="1:21" x14ac:dyDescent="0.25">
      <c r="A345" t="s">
        <v>438</v>
      </c>
      <c r="B345" t="s">
        <v>1380</v>
      </c>
      <c r="C345" t="s">
        <v>1381</v>
      </c>
      <c r="D345" s="15">
        <v>1900</v>
      </c>
      <c r="E345" s="121">
        <v>1</v>
      </c>
      <c r="F345" t="s">
        <v>441</v>
      </c>
      <c r="G345" s="121">
        <v>274</v>
      </c>
      <c r="H345" t="s">
        <v>381</v>
      </c>
      <c r="I345" t="s">
        <v>489</v>
      </c>
      <c r="J345" t="s">
        <v>434</v>
      </c>
      <c r="K345" t="s">
        <v>224</v>
      </c>
      <c r="L345" s="755">
        <v>2.17</v>
      </c>
      <c r="M345" t="s">
        <v>1047</v>
      </c>
      <c r="N345" s="680">
        <f t="shared" ca="1" si="22"/>
        <v>0</v>
      </c>
      <c r="O345" s="680">
        <f t="shared" ca="1" si="22"/>
        <v>0</v>
      </c>
      <c r="P345" s="680">
        <f t="shared" ca="1" si="22"/>
        <v>0</v>
      </c>
      <c r="Q345" s="680">
        <f t="shared" ca="1" si="22"/>
        <v>0</v>
      </c>
      <c r="R345" s="680">
        <f t="shared" ca="1" si="22"/>
        <v>0</v>
      </c>
      <c r="S345" t="str">
        <f t="shared" si="23"/>
        <v>ASR_CMS_19</v>
      </c>
      <c r="T345" s="957">
        <f t="shared" si="24"/>
        <v>45406</v>
      </c>
      <c r="U345" t="str">
        <f t="shared" si="25"/>
        <v>Unaudited</v>
      </c>
    </row>
    <row r="346" spans="1:21" x14ac:dyDescent="0.25">
      <c r="A346" t="s">
        <v>438</v>
      </c>
      <c r="B346" t="s">
        <v>1380</v>
      </c>
      <c r="C346" t="s">
        <v>1381</v>
      </c>
      <c r="D346" s="15">
        <v>1900</v>
      </c>
      <c r="E346" s="121">
        <v>1</v>
      </c>
      <c r="F346" t="s">
        <v>441</v>
      </c>
      <c r="G346" s="121">
        <v>274</v>
      </c>
      <c r="H346" t="s">
        <v>381</v>
      </c>
      <c r="I346" t="s">
        <v>489</v>
      </c>
      <c r="J346" t="s">
        <v>434</v>
      </c>
      <c r="K346" t="s">
        <v>224</v>
      </c>
      <c r="L346" s="755">
        <v>2.1800000000000002</v>
      </c>
      <c r="M346" t="s">
        <v>651</v>
      </c>
      <c r="N346" s="680">
        <f t="shared" ca="1" si="22"/>
        <v>0</v>
      </c>
      <c r="O346" s="680">
        <f t="shared" ca="1" si="22"/>
        <v>0</v>
      </c>
      <c r="P346" s="680">
        <f t="shared" ca="1" si="22"/>
        <v>0</v>
      </c>
      <c r="Q346" s="680">
        <f t="shared" ca="1" si="22"/>
        <v>0</v>
      </c>
      <c r="R346" s="680">
        <f t="shared" ca="1" si="22"/>
        <v>0</v>
      </c>
      <c r="S346" t="str">
        <f t="shared" si="23"/>
        <v>ASR_CMS_19</v>
      </c>
      <c r="T346" s="957">
        <f t="shared" si="24"/>
        <v>45406</v>
      </c>
      <c r="U346" t="str">
        <f t="shared" si="25"/>
        <v>Unaudited</v>
      </c>
    </row>
    <row r="347" spans="1:21" x14ac:dyDescent="0.25">
      <c r="A347" t="s">
        <v>438</v>
      </c>
      <c r="B347" t="s">
        <v>1380</v>
      </c>
      <c r="C347" t="s">
        <v>1381</v>
      </c>
      <c r="D347" s="15">
        <v>1900</v>
      </c>
      <c r="E347" s="121">
        <v>1</v>
      </c>
      <c r="F347" t="s">
        <v>441</v>
      </c>
      <c r="G347" s="121">
        <v>274</v>
      </c>
      <c r="H347" t="s">
        <v>381</v>
      </c>
      <c r="I347" t="s">
        <v>489</v>
      </c>
      <c r="J347" t="s">
        <v>434</v>
      </c>
      <c r="K347" t="s">
        <v>224</v>
      </c>
      <c r="L347" s="755">
        <v>2.19</v>
      </c>
      <c r="M347" t="s">
        <v>219</v>
      </c>
      <c r="N347" s="680">
        <f t="shared" ca="1" si="22"/>
        <v>0</v>
      </c>
      <c r="O347" s="680">
        <f t="shared" ca="1" si="22"/>
        <v>0</v>
      </c>
      <c r="P347" s="680">
        <f t="shared" ca="1" si="22"/>
        <v>0</v>
      </c>
      <c r="Q347" s="680">
        <f t="shared" ca="1" si="22"/>
        <v>0</v>
      </c>
      <c r="R347" s="680">
        <f t="shared" ca="1" si="22"/>
        <v>0</v>
      </c>
      <c r="S347" t="str">
        <f t="shared" si="23"/>
        <v>ASR_CMS_19</v>
      </c>
      <c r="T347" s="957">
        <f t="shared" si="24"/>
        <v>45406</v>
      </c>
      <c r="U347" t="str">
        <f t="shared" si="25"/>
        <v>Unaudited</v>
      </c>
    </row>
    <row r="348" spans="1:21" x14ac:dyDescent="0.25">
      <c r="A348" t="s">
        <v>438</v>
      </c>
      <c r="B348" t="s">
        <v>1380</v>
      </c>
      <c r="C348" t="s">
        <v>1381</v>
      </c>
      <c r="D348" s="15">
        <v>1900</v>
      </c>
      <c r="E348" s="121">
        <v>1</v>
      </c>
      <c r="F348" t="s">
        <v>441</v>
      </c>
      <c r="G348" s="121">
        <v>274</v>
      </c>
      <c r="H348" t="s">
        <v>381</v>
      </c>
      <c r="I348" t="s">
        <v>489</v>
      </c>
      <c r="J348" t="s">
        <v>434</v>
      </c>
      <c r="K348" t="s">
        <v>224</v>
      </c>
      <c r="L348" s="755" t="s">
        <v>700</v>
      </c>
      <c r="M348" t="s">
        <v>231</v>
      </c>
      <c r="N348" s="680">
        <f t="shared" ca="1" si="22"/>
        <v>0</v>
      </c>
      <c r="O348" s="680">
        <f t="shared" ca="1" si="22"/>
        <v>0</v>
      </c>
      <c r="P348" s="680">
        <f t="shared" ca="1" si="22"/>
        <v>0</v>
      </c>
      <c r="Q348" s="680">
        <f t="shared" ca="1" si="22"/>
        <v>0</v>
      </c>
      <c r="R348" s="680">
        <f t="shared" ca="1" si="22"/>
        <v>0</v>
      </c>
      <c r="S348" t="str">
        <f t="shared" si="23"/>
        <v>ASR_CMS_19</v>
      </c>
      <c r="T348" s="957">
        <f t="shared" si="24"/>
        <v>45406</v>
      </c>
      <c r="U348" t="str">
        <f t="shared" si="25"/>
        <v>Unaudited</v>
      </c>
    </row>
    <row r="349" spans="1:21" x14ac:dyDescent="0.25">
      <c r="A349" t="s">
        <v>438</v>
      </c>
      <c r="B349" t="s">
        <v>1380</v>
      </c>
      <c r="C349" t="s">
        <v>1381</v>
      </c>
      <c r="D349" s="15">
        <v>1900</v>
      </c>
      <c r="E349" s="121">
        <v>1</v>
      </c>
      <c r="F349" t="s">
        <v>441</v>
      </c>
      <c r="G349" s="121">
        <v>274</v>
      </c>
      <c r="H349" t="s">
        <v>381</v>
      </c>
      <c r="I349" t="s">
        <v>489</v>
      </c>
      <c r="J349" t="s">
        <v>434</v>
      </c>
      <c r="K349" t="s">
        <v>224</v>
      </c>
      <c r="L349" s="755">
        <v>2.21</v>
      </c>
      <c r="M349" t="s">
        <v>467</v>
      </c>
      <c r="N349" s="680">
        <f t="shared" ca="1" si="22"/>
        <v>0</v>
      </c>
      <c r="O349" s="680">
        <f t="shared" ca="1" si="22"/>
        <v>0</v>
      </c>
      <c r="P349" s="680">
        <f t="shared" ca="1" si="22"/>
        <v>0</v>
      </c>
      <c r="Q349" s="680">
        <f t="shared" ca="1" si="22"/>
        <v>0</v>
      </c>
      <c r="R349" s="680">
        <f t="shared" ca="1" si="22"/>
        <v>0</v>
      </c>
      <c r="S349" t="str">
        <f t="shared" si="23"/>
        <v>ASR_CMS_19</v>
      </c>
      <c r="T349" s="957">
        <f t="shared" si="24"/>
        <v>45406</v>
      </c>
      <c r="U349" t="str">
        <f t="shared" si="25"/>
        <v>Unaudited</v>
      </c>
    </row>
    <row r="350" spans="1:21" x14ac:dyDescent="0.25">
      <c r="A350" t="s">
        <v>438</v>
      </c>
      <c r="B350" t="s">
        <v>1380</v>
      </c>
      <c r="C350" t="s">
        <v>1381</v>
      </c>
      <c r="D350" s="15">
        <v>1900</v>
      </c>
      <c r="E350" s="121">
        <v>1</v>
      </c>
      <c r="F350" t="s">
        <v>441</v>
      </c>
      <c r="G350" s="121">
        <v>274</v>
      </c>
      <c r="H350" t="s">
        <v>381</v>
      </c>
      <c r="I350" t="s">
        <v>489</v>
      </c>
      <c r="J350" t="s">
        <v>434</v>
      </c>
      <c r="K350" t="s">
        <v>6</v>
      </c>
      <c r="L350" s="755" t="s">
        <v>70</v>
      </c>
      <c r="M350" t="s">
        <v>189</v>
      </c>
      <c r="N350" s="680">
        <f t="shared" ca="1" si="22"/>
        <v>0</v>
      </c>
      <c r="O350" s="680">
        <f t="shared" ca="1" si="22"/>
        <v>0</v>
      </c>
      <c r="P350" s="680">
        <f t="shared" ca="1" si="22"/>
        <v>0</v>
      </c>
      <c r="Q350" s="680">
        <f t="shared" ca="1" si="22"/>
        <v>0</v>
      </c>
      <c r="R350" s="680">
        <f t="shared" ca="1" si="22"/>
        <v>0</v>
      </c>
      <c r="S350" t="str">
        <f t="shared" si="23"/>
        <v>ASR_CMS_19</v>
      </c>
      <c r="T350" s="957">
        <f t="shared" si="24"/>
        <v>45406</v>
      </c>
      <c r="U350" t="str">
        <f t="shared" si="25"/>
        <v>Unaudited</v>
      </c>
    </row>
    <row r="351" spans="1:21" x14ac:dyDescent="0.25">
      <c r="A351" t="s">
        <v>438</v>
      </c>
      <c r="B351" t="s">
        <v>1380</v>
      </c>
      <c r="C351" t="s">
        <v>1381</v>
      </c>
      <c r="D351" s="15">
        <v>1900</v>
      </c>
      <c r="E351" s="121">
        <v>1</v>
      </c>
      <c r="F351" t="s">
        <v>441</v>
      </c>
      <c r="G351" s="121">
        <v>274</v>
      </c>
      <c r="H351" t="s">
        <v>381</v>
      </c>
      <c r="I351" t="s">
        <v>489</v>
      </c>
      <c r="J351" t="s">
        <v>434</v>
      </c>
      <c r="K351" t="s">
        <v>6</v>
      </c>
      <c r="L351" s="755" t="s">
        <v>71</v>
      </c>
      <c r="M351" t="s">
        <v>232</v>
      </c>
      <c r="N351" s="680">
        <f t="shared" ca="1" si="22"/>
        <v>0</v>
      </c>
      <c r="O351" s="680">
        <f t="shared" ca="1" si="22"/>
        <v>0</v>
      </c>
      <c r="P351" s="680">
        <f t="shared" ca="1" si="22"/>
        <v>0</v>
      </c>
      <c r="Q351" s="680">
        <f t="shared" ca="1" si="22"/>
        <v>0</v>
      </c>
      <c r="R351" s="680">
        <f t="shared" ca="1" si="22"/>
        <v>0</v>
      </c>
      <c r="S351" t="str">
        <f t="shared" si="23"/>
        <v>ASR_CMS_19</v>
      </c>
      <c r="T351" s="957">
        <f t="shared" si="24"/>
        <v>45406</v>
      </c>
      <c r="U351" t="str">
        <f t="shared" si="25"/>
        <v>Unaudited</v>
      </c>
    </row>
    <row r="352" spans="1:21" x14ac:dyDescent="0.25">
      <c r="A352" t="s">
        <v>438</v>
      </c>
      <c r="B352" t="s">
        <v>1380</v>
      </c>
      <c r="C352" t="s">
        <v>1381</v>
      </c>
      <c r="D352" s="15">
        <v>1900</v>
      </c>
      <c r="E352" s="121">
        <v>1</v>
      </c>
      <c r="F352" t="s">
        <v>441</v>
      </c>
      <c r="G352" s="121">
        <v>274</v>
      </c>
      <c r="H352" t="s">
        <v>381</v>
      </c>
      <c r="I352" t="s">
        <v>489</v>
      </c>
      <c r="J352" t="s">
        <v>434</v>
      </c>
      <c r="K352" t="s">
        <v>6</v>
      </c>
      <c r="L352" s="755" t="s">
        <v>72</v>
      </c>
      <c r="M352" t="s">
        <v>165</v>
      </c>
      <c r="N352" s="680">
        <f t="shared" ca="1" si="22"/>
        <v>0</v>
      </c>
      <c r="O352" s="680">
        <f t="shared" ca="1" si="22"/>
        <v>0</v>
      </c>
      <c r="P352" s="680">
        <f t="shared" ca="1" si="22"/>
        <v>0</v>
      </c>
      <c r="Q352" s="680">
        <f t="shared" ca="1" si="22"/>
        <v>0</v>
      </c>
      <c r="R352" s="680">
        <f t="shared" ca="1" si="22"/>
        <v>0</v>
      </c>
      <c r="S352" t="str">
        <f t="shared" si="23"/>
        <v>ASR_CMS_19</v>
      </c>
      <c r="T352" s="957">
        <f t="shared" si="24"/>
        <v>45406</v>
      </c>
      <c r="U352" t="str">
        <f t="shared" si="25"/>
        <v>Unaudited</v>
      </c>
    </row>
    <row r="353" spans="1:21" x14ac:dyDescent="0.25">
      <c r="A353" t="s">
        <v>438</v>
      </c>
      <c r="B353" t="s">
        <v>1380</v>
      </c>
      <c r="C353" t="s">
        <v>1381</v>
      </c>
      <c r="D353" s="15">
        <v>1900</v>
      </c>
      <c r="E353" s="121">
        <v>1</v>
      </c>
      <c r="F353" t="s">
        <v>441</v>
      </c>
      <c r="G353" s="121">
        <v>274</v>
      </c>
      <c r="H353" t="s">
        <v>381</v>
      </c>
      <c r="I353" t="s">
        <v>489</v>
      </c>
      <c r="J353" t="s">
        <v>434</v>
      </c>
      <c r="K353" t="s">
        <v>6</v>
      </c>
      <c r="L353" s="755">
        <v>3.4</v>
      </c>
      <c r="M353" t="s">
        <v>462</v>
      </c>
      <c r="N353" s="680">
        <f t="shared" ca="1" si="22"/>
        <v>0</v>
      </c>
      <c r="O353" s="680">
        <f t="shared" ca="1" si="22"/>
        <v>0</v>
      </c>
      <c r="P353" s="680">
        <f t="shared" ca="1" si="22"/>
        <v>0</v>
      </c>
      <c r="Q353" s="680">
        <f t="shared" ca="1" si="22"/>
        <v>0</v>
      </c>
      <c r="R353" s="680">
        <f t="shared" ca="1" si="22"/>
        <v>0</v>
      </c>
      <c r="S353" t="str">
        <f t="shared" si="23"/>
        <v>ASR_CMS_19</v>
      </c>
      <c r="T353" s="957">
        <f t="shared" si="24"/>
        <v>45406</v>
      </c>
      <c r="U353" t="str">
        <f t="shared" si="25"/>
        <v>Unaudited</v>
      </c>
    </row>
    <row r="354" spans="1:21" x14ac:dyDescent="0.25">
      <c r="A354" t="s">
        <v>438</v>
      </c>
      <c r="B354" t="s">
        <v>1380</v>
      </c>
      <c r="C354" t="s">
        <v>1381</v>
      </c>
      <c r="D354" s="15">
        <v>1900</v>
      </c>
      <c r="E354" s="121">
        <v>1</v>
      </c>
      <c r="F354" t="s">
        <v>441</v>
      </c>
      <c r="G354" s="121">
        <v>274</v>
      </c>
      <c r="H354" t="s">
        <v>381</v>
      </c>
      <c r="I354" t="s">
        <v>489</v>
      </c>
      <c r="J354" t="s">
        <v>434</v>
      </c>
      <c r="K354" t="s">
        <v>435</v>
      </c>
      <c r="L354" s="755">
        <v>4.5</v>
      </c>
      <c r="M354" t="s">
        <v>32</v>
      </c>
      <c r="N354" s="680">
        <f t="shared" ca="1" si="22"/>
        <v>0</v>
      </c>
      <c r="O354" s="680">
        <f t="shared" ca="1" si="22"/>
        <v>0</v>
      </c>
      <c r="P354" s="680">
        <f t="shared" ca="1" si="22"/>
        <v>0</v>
      </c>
      <c r="Q354" s="680">
        <f t="shared" ca="1" si="22"/>
        <v>0</v>
      </c>
      <c r="R354" s="680">
        <f t="shared" ca="1" si="22"/>
        <v>0</v>
      </c>
      <c r="S354" t="str">
        <f t="shared" si="23"/>
        <v>ASR_CMS_19</v>
      </c>
      <c r="T354" s="957">
        <f t="shared" si="24"/>
        <v>45406</v>
      </c>
      <c r="U354" t="str">
        <f t="shared" si="25"/>
        <v>Unaudited</v>
      </c>
    </row>
    <row r="355" spans="1:21" x14ac:dyDescent="0.25">
      <c r="A355" t="s">
        <v>438</v>
      </c>
      <c r="B355" t="s">
        <v>1380</v>
      </c>
      <c r="C355" t="s">
        <v>1381</v>
      </c>
      <c r="D355" s="15">
        <v>1900</v>
      </c>
      <c r="E355" s="121">
        <v>1</v>
      </c>
      <c r="F355" t="s">
        <v>441</v>
      </c>
      <c r="G355" s="121">
        <v>274</v>
      </c>
      <c r="H355" t="s">
        <v>381</v>
      </c>
      <c r="I355" t="s">
        <v>489</v>
      </c>
      <c r="J355" t="s">
        <v>434</v>
      </c>
      <c r="K355" t="s">
        <v>435</v>
      </c>
      <c r="L355" s="755" t="s">
        <v>939</v>
      </c>
      <c r="M355" t="s">
        <v>930</v>
      </c>
      <c r="N355" s="680">
        <f t="shared" ca="1" si="22"/>
        <v>0</v>
      </c>
      <c r="O355" s="680">
        <f t="shared" ca="1" si="22"/>
        <v>0</v>
      </c>
      <c r="P355" s="680">
        <f t="shared" ca="1" si="22"/>
        <v>0</v>
      </c>
      <c r="Q355" s="680">
        <f t="shared" ca="1" si="22"/>
        <v>0</v>
      </c>
      <c r="R355" s="680">
        <f t="shared" ca="1" si="22"/>
        <v>0</v>
      </c>
      <c r="S355" t="str">
        <f t="shared" si="23"/>
        <v>ASR_CMS_19</v>
      </c>
      <c r="T355" s="957">
        <f t="shared" si="24"/>
        <v>45406</v>
      </c>
      <c r="U355" t="str">
        <f t="shared" si="25"/>
        <v>Unaudited</v>
      </c>
    </row>
    <row r="356" spans="1:21" x14ac:dyDescent="0.25">
      <c r="A356" t="s">
        <v>438</v>
      </c>
      <c r="B356" t="s">
        <v>1380</v>
      </c>
      <c r="C356" t="s">
        <v>1381</v>
      </c>
      <c r="D356" s="15">
        <v>1900</v>
      </c>
      <c r="E356" s="121">
        <v>1</v>
      </c>
      <c r="F356" t="s">
        <v>441</v>
      </c>
      <c r="G356" s="121">
        <v>274</v>
      </c>
      <c r="H356" t="s">
        <v>381</v>
      </c>
      <c r="I356" t="s">
        <v>489</v>
      </c>
      <c r="J356" t="s">
        <v>434</v>
      </c>
      <c r="K356" t="s">
        <v>435</v>
      </c>
      <c r="L356" s="755" t="s">
        <v>194</v>
      </c>
      <c r="M356" t="s">
        <v>40</v>
      </c>
      <c r="N356" s="680">
        <f t="shared" ca="1" si="22"/>
        <v>0</v>
      </c>
      <c r="O356" s="680">
        <f t="shared" ca="1" si="22"/>
        <v>0</v>
      </c>
      <c r="P356" s="680">
        <f t="shared" ca="1" si="22"/>
        <v>0</v>
      </c>
      <c r="Q356" s="680">
        <f t="shared" ca="1" si="22"/>
        <v>0</v>
      </c>
      <c r="R356" s="680">
        <f t="shared" ca="1" si="22"/>
        <v>0</v>
      </c>
      <c r="S356" t="str">
        <f t="shared" si="23"/>
        <v>ASR_CMS_19</v>
      </c>
      <c r="T356" s="957">
        <f t="shared" si="24"/>
        <v>45406</v>
      </c>
      <c r="U356" t="str">
        <f t="shared" si="25"/>
        <v>Unaudited</v>
      </c>
    </row>
    <row r="357" spans="1:21" x14ac:dyDescent="0.25">
      <c r="A357" t="s">
        <v>438</v>
      </c>
      <c r="B357" t="s">
        <v>1380</v>
      </c>
      <c r="C357" t="s">
        <v>1381</v>
      </c>
      <c r="D357" s="15">
        <v>1900</v>
      </c>
      <c r="E357" s="121">
        <v>1</v>
      </c>
      <c r="F357" t="s">
        <v>441</v>
      </c>
      <c r="G357" s="121">
        <v>274</v>
      </c>
      <c r="H357" t="s">
        <v>381</v>
      </c>
      <c r="I357" t="s">
        <v>489</v>
      </c>
      <c r="J357" t="s">
        <v>434</v>
      </c>
      <c r="K357" t="s">
        <v>435</v>
      </c>
      <c r="L357" s="755" t="s">
        <v>193</v>
      </c>
      <c r="M357" t="s">
        <v>330</v>
      </c>
      <c r="N357" s="680">
        <f t="shared" ca="1" si="22"/>
        <v>0</v>
      </c>
      <c r="O357" s="680">
        <f t="shared" ca="1" si="22"/>
        <v>0</v>
      </c>
      <c r="P357" s="680">
        <f t="shared" ca="1" si="22"/>
        <v>0</v>
      </c>
      <c r="Q357" s="680">
        <f t="shared" ca="1" si="22"/>
        <v>0</v>
      </c>
      <c r="R357" s="680">
        <f t="shared" ca="1" si="22"/>
        <v>0</v>
      </c>
      <c r="S357" t="str">
        <f t="shared" si="23"/>
        <v>ASR_CMS_19</v>
      </c>
      <c r="T357" s="957">
        <f t="shared" si="24"/>
        <v>45406</v>
      </c>
      <c r="U357" t="str">
        <f t="shared" si="25"/>
        <v>Unaudited</v>
      </c>
    </row>
    <row r="358" spans="1:21" x14ac:dyDescent="0.25">
      <c r="A358" t="s">
        <v>438</v>
      </c>
      <c r="B358" t="s">
        <v>1380</v>
      </c>
      <c r="C358" t="s">
        <v>1381</v>
      </c>
      <c r="D358" s="15">
        <v>1900</v>
      </c>
      <c r="E358" s="121">
        <v>1</v>
      </c>
      <c r="F358" t="s">
        <v>441</v>
      </c>
      <c r="G358" s="121">
        <v>274</v>
      </c>
      <c r="H358" t="s">
        <v>381</v>
      </c>
      <c r="I358" t="s">
        <v>489</v>
      </c>
      <c r="J358" t="s">
        <v>451</v>
      </c>
      <c r="K358" t="s">
        <v>436</v>
      </c>
      <c r="L358" s="755" t="s">
        <v>79</v>
      </c>
      <c r="M358" t="s">
        <v>27</v>
      </c>
      <c r="N358" s="680">
        <f t="shared" ca="1" si="22"/>
        <v>0</v>
      </c>
      <c r="O358" s="680">
        <f t="shared" ca="1" si="22"/>
        <v>0</v>
      </c>
      <c r="P358" s="680">
        <f t="shared" ca="1" si="22"/>
        <v>0</v>
      </c>
      <c r="Q358" s="680">
        <f t="shared" ca="1" si="22"/>
        <v>0</v>
      </c>
      <c r="R358" s="680">
        <f t="shared" ca="1" si="22"/>
        <v>0</v>
      </c>
      <c r="S358" t="str">
        <f t="shared" si="23"/>
        <v>ASR_CMS_19</v>
      </c>
      <c r="T358" s="957">
        <f t="shared" si="24"/>
        <v>45406</v>
      </c>
      <c r="U358" t="str">
        <f t="shared" si="25"/>
        <v>Unaudited</v>
      </c>
    </row>
    <row r="359" spans="1:21" x14ac:dyDescent="0.25">
      <c r="A359" t="s">
        <v>438</v>
      </c>
      <c r="B359" t="s">
        <v>1380</v>
      </c>
      <c r="C359" t="s">
        <v>1381</v>
      </c>
      <c r="D359" s="15">
        <v>1900</v>
      </c>
      <c r="E359" s="121">
        <v>1</v>
      </c>
      <c r="F359" t="s">
        <v>441</v>
      </c>
      <c r="G359" s="121">
        <v>274</v>
      </c>
      <c r="H359" t="s">
        <v>381</v>
      </c>
      <c r="I359" t="s">
        <v>489</v>
      </c>
      <c r="J359" t="s">
        <v>451</v>
      </c>
      <c r="K359" t="s">
        <v>436</v>
      </c>
      <c r="L359" s="755" t="s">
        <v>80</v>
      </c>
      <c r="M359" t="s">
        <v>98</v>
      </c>
      <c r="N359" s="680">
        <f t="shared" ca="1" si="22"/>
        <v>0</v>
      </c>
      <c r="O359" s="680">
        <f t="shared" ca="1" si="22"/>
        <v>0</v>
      </c>
      <c r="P359" s="680">
        <f t="shared" ca="1" si="22"/>
        <v>0</v>
      </c>
      <c r="Q359" s="680">
        <f t="shared" ca="1" si="22"/>
        <v>0</v>
      </c>
      <c r="R359" s="680">
        <f t="shared" ca="1" si="22"/>
        <v>0</v>
      </c>
      <c r="S359" t="str">
        <f t="shared" si="23"/>
        <v>ASR_CMS_19</v>
      </c>
      <c r="T359" s="957">
        <f t="shared" si="24"/>
        <v>45406</v>
      </c>
      <c r="U359" t="str">
        <f t="shared" si="25"/>
        <v>Unaudited</v>
      </c>
    </row>
    <row r="360" spans="1:21" x14ac:dyDescent="0.25">
      <c r="A360" t="s">
        <v>438</v>
      </c>
      <c r="B360" t="s">
        <v>1380</v>
      </c>
      <c r="C360" t="s">
        <v>1381</v>
      </c>
      <c r="D360" s="15">
        <v>1900</v>
      </c>
      <c r="E360" s="121">
        <v>1</v>
      </c>
      <c r="F360" t="s">
        <v>441</v>
      </c>
      <c r="G360" s="121">
        <v>274</v>
      </c>
      <c r="H360" t="s">
        <v>381</v>
      </c>
      <c r="I360" t="s">
        <v>489</v>
      </c>
      <c r="J360" t="s">
        <v>451</v>
      </c>
      <c r="K360" t="s">
        <v>436</v>
      </c>
      <c r="L360" s="755" t="s">
        <v>81</v>
      </c>
      <c r="M360" t="s">
        <v>99</v>
      </c>
      <c r="N360" s="680">
        <f t="shared" ca="1" si="22"/>
        <v>0</v>
      </c>
      <c r="O360" s="680">
        <f t="shared" ca="1" si="22"/>
        <v>0</v>
      </c>
      <c r="P360" s="680">
        <f t="shared" ca="1" si="22"/>
        <v>0</v>
      </c>
      <c r="Q360" s="680">
        <f t="shared" ca="1" si="22"/>
        <v>0</v>
      </c>
      <c r="R360" s="680">
        <f t="shared" ca="1" si="22"/>
        <v>0</v>
      </c>
      <c r="S360" t="str">
        <f t="shared" si="23"/>
        <v>ASR_CMS_19</v>
      </c>
      <c r="T360" s="957">
        <f t="shared" si="24"/>
        <v>45406</v>
      </c>
      <c r="U360" t="str">
        <f t="shared" si="25"/>
        <v>Unaudited</v>
      </c>
    </row>
    <row r="361" spans="1:21" x14ac:dyDescent="0.25">
      <c r="A361" t="s">
        <v>438</v>
      </c>
      <c r="B361" t="s">
        <v>1380</v>
      </c>
      <c r="C361" t="s">
        <v>1381</v>
      </c>
      <c r="D361" s="15">
        <v>1900</v>
      </c>
      <c r="E361" s="121">
        <v>1</v>
      </c>
      <c r="F361" t="s">
        <v>441</v>
      </c>
      <c r="G361" s="121">
        <v>274</v>
      </c>
      <c r="H361" t="s">
        <v>381</v>
      </c>
      <c r="I361" t="s">
        <v>489</v>
      </c>
      <c r="J361" t="s">
        <v>451</v>
      </c>
      <c r="K361" t="s">
        <v>436</v>
      </c>
      <c r="L361" s="755" t="s">
        <v>82</v>
      </c>
      <c r="M361" t="s">
        <v>100</v>
      </c>
      <c r="N361" s="680">
        <f t="shared" ca="1" si="22"/>
        <v>0</v>
      </c>
      <c r="O361" s="680">
        <f t="shared" ca="1" si="22"/>
        <v>0</v>
      </c>
      <c r="P361" s="680">
        <f t="shared" ca="1" si="22"/>
        <v>0</v>
      </c>
      <c r="Q361" s="680">
        <f t="shared" ca="1" si="22"/>
        <v>0</v>
      </c>
      <c r="R361" s="680">
        <f t="shared" ca="1" si="22"/>
        <v>0</v>
      </c>
      <c r="S361" t="str">
        <f t="shared" si="23"/>
        <v>ASR_CMS_19</v>
      </c>
      <c r="T361" s="957">
        <f t="shared" si="24"/>
        <v>45406</v>
      </c>
      <c r="U361" t="str">
        <f t="shared" si="25"/>
        <v>Unaudited</v>
      </c>
    </row>
    <row r="362" spans="1:21" x14ac:dyDescent="0.25">
      <c r="A362" t="s">
        <v>438</v>
      </c>
      <c r="B362" t="s">
        <v>1380</v>
      </c>
      <c r="C362" t="s">
        <v>1381</v>
      </c>
      <c r="D362" s="15">
        <v>1900</v>
      </c>
      <c r="E362" s="121">
        <v>1</v>
      </c>
      <c r="F362" t="s">
        <v>441</v>
      </c>
      <c r="G362" s="121">
        <v>274</v>
      </c>
      <c r="H362" t="s">
        <v>381</v>
      </c>
      <c r="I362" t="s">
        <v>489</v>
      </c>
      <c r="J362" t="s">
        <v>451</v>
      </c>
      <c r="K362" t="s">
        <v>436</v>
      </c>
      <c r="L362" s="755" t="s">
        <v>217</v>
      </c>
      <c r="M362" t="s">
        <v>101</v>
      </c>
      <c r="N362" s="680">
        <f t="shared" ca="1" si="22"/>
        <v>0</v>
      </c>
      <c r="O362" s="680">
        <f t="shared" ca="1" si="22"/>
        <v>0</v>
      </c>
      <c r="P362" s="680">
        <f t="shared" ca="1" si="22"/>
        <v>0</v>
      </c>
      <c r="Q362" s="680">
        <f t="shared" ca="1" si="22"/>
        <v>0</v>
      </c>
      <c r="R362" s="680">
        <f t="shared" ca="1" si="22"/>
        <v>0</v>
      </c>
      <c r="S362" t="str">
        <f t="shared" si="23"/>
        <v>ASR_CMS_19</v>
      </c>
      <c r="T362" s="957">
        <f t="shared" si="24"/>
        <v>45406</v>
      </c>
      <c r="U362" t="str">
        <f t="shared" si="25"/>
        <v>Unaudited</v>
      </c>
    </row>
    <row r="363" spans="1:21" x14ac:dyDescent="0.25">
      <c r="A363" t="s">
        <v>438</v>
      </c>
      <c r="B363" t="s">
        <v>1380</v>
      </c>
      <c r="C363" t="s">
        <v>1381</v>
      </c>
      <c r="D363" s="15">
        <v>1900</v>
      </c>
      <c r="E363" s="121">
        <v>1</v>
      </c>
      <c r="F363" t="s">
        <v>441</v>
      </c>
      <c r="G363" s="121">
        <v>274</v>
      </c>
      <c r="H363" t="s">
        <v>381</v>
      </c>
      <c r="I363" t="s">
        <v>489</v>
      </c>
      <c r="J363" t="s">
        <v>451</v>
      </c>
      <c r="K363" t="s">
        <v>436</v>
      </c>
      <c r="L363" s="755" t="s">
        <v>216</v>
      </c>
      <c r="M363" t="s">
        <v>28</v>
      </c>
      <c r="N363" s="680">
        <f t="shared" ca="1" si="22"/>
        <v>0</v>
      </c>
      <c r="O363" s="680">
        <f t="shared" ca="1" si="22"/>
        <v>0</v>
      </c>
      <c r="P363" s="680">
        <f t="shared" ca="1" si="22"/>
        <v>0</v>
      </c>
      <c r="Q363" s="680">
        <f t="shared" ca="1" si="22"/>
        <v>0</v>
      </c>
      <c r="R363" s="680">
        <f t="shared" ca="1" si="22"/>
        <v>0</v>
      </c>
      <c r="S363" t="str">
        <f t="shared" si="23"/>
        <v>ASR_CMS_19</v>
      </c>
      <c r="T363" s="957">
        <f t="shared" si="24"/>
        <v>45406</v>
      </c>
      <c r="U363" t="str">
        <f t="shared" si="25"/>
        <v>Unaudited</v>
      </c>
    </row>
    <row r="364" spans="1:21" x14ac:dyDescent="0.25">
      <c r="A364" t="s">
        <v>438</v>
      </c>
      <c r="B364" t="s">
        <v>1380</v>
      </c>
      <c r="C364" t="s">
        <v>1381</v>
      </c>
      <c r="D364" s="15">
        <v>1900</v>
      </c>
      <c r="E364" s="121">
        <v>1</v>
      </c>
      <c r="F364" t="s">
        <v>441</v>
      </c>
      <c r="G364" s="121">
        <v>274</v>
      </c>
      <c r="H364" t="s">
        <v>381</v>
      </c>
      <c r="I364" t="s">
        <v>489</v>
      </c>
      <c r="J364" t="s">
        <v>437</v>
      </c>
      <c r="K364" t="s">
        <v>437</v>
      </c>
      <c r="L364" s="755" t="s">
        <v>84</v>
      </c>
      <c r="M364" t="s">
        <v>328</v>
      </c>
      <c r="N364" s="680">
        <f t="shared" ca="1" si="22"/>
        <v>0</v>
      </c>
      <c r="O364" s="680">
        <f t="shared" ca="1" si="22"/>
        <v>0</v>
      </c>
      <c r="P364" s="680">
        <f t="shared" ca="1" si="22"/>
        <v>0</v>
      </c>
      <c r="Q364" s="680">
        <f t="shared" ca="1" si="22"/>
        <v>0</v>
      </c>
      <c r="R364" s="680">
        <f t="shared" ca="1" si="22"/>
        <v>0</v>
      </c>
      <c r="S364" t="str">
        <f t="shared" si="23"/>
        <v>ASR_CMS_19</v>
      </c>
      <c r="T364" s="957">
        <f t="shared" si="24"/>
        <v>45406</v>
      </c>
      <c r="U364" t="str">
        <f t="shared" si="25"/>
        <v>Unaudited</v>
      </c>
    </row>
    <row r="365" spans="1:21" x14ac:dyDescent="0.25">
      <c r="A365" t="s">
        <v>438</v>
      </c>
      <c r="B365" t="s">
        <v>1380</v>
      </c>
      <c r="C365" t="s">
        <v>1381</v>
      </c>
      <c r="D365" s="15">
        <v>1900</v>
      </c>
      <c r="E365" s="121">
        <v>1</v>
      </c>
      <c r="F365" t="s">
        <v>441</v>
      </c>
      <c r="G365" s="121">
        <v>274</v>
      </c>
      <c r="H365" t="s">
        <v>381</v>
      </c>
      <c r="I365" t="s">
        <v>489</v>
      </c>
      <c r="J365" t="s">
        <v>437</v>
      </c>
      <c r="K365" t="s">
        <v>437</v>
      </c>
      <c r="L365" s="755" t="s">
        <v>85</v>
      </c>
      <c r="M365" t="s">
        <v>326</v>
      </c>
      <c r="N365" s="680">
        <f t="shared" ca="1" si="22"/>
        <v>0</v>
      </c>
      <c r="O365" s="680">
        <f t="shared" ca="1" si="22"/>
        <v>0</v>
      </c>
      <c r="P365" s="680">
        <f t="shared" ca="1" si="22"/>
        <v>0</v>
      </c>
      <c r="Q365" s="680">
        <f t="shared" ca="1" si="22"/>
        <v>0</v>
      </c>
      <c r="R365" s="680">
        <f t="shared" ca="1" si="22"/>
        <v>0</v>
      </c>
      <c r="S365" t="str">
        <f t="shared" si="23"/>
        <v>ASR_CMS_19</v>
      </c>
      <c r="T365" s="957">
        <f t="shared" si="24"/>
        <v>45406</v>
      </c>
      <c r="U365" t="str">
        <f t="shared" si="25"/>
        <v>Unaudited</v>
      </c>
    </row>
    <row r="366" spans="1:21" x14ac:dyDescent="0.25">
      <c r="A366" t="s">
        <v>438</v>
      </c>
      <c r="B366" t="s">
        <v>1380</v>
      </c>
      <c r="C366" t="s">
        <v>1381</v>
      </c>
      <c r="D366" s="15">
        <v>1900</v>
      </c>
      <c r="E366" s="121">
        <v>1</v>
      </c>
      <c r="F366" t="s">
        <v>441</v>
      </c>
      <c r="G366" s="121">
        <v>274</v>
      </c>
      <c r="H366" t="s">
        <v>381</v>
      </c>
      <c r="I366" t="s">
        <v>489</v>
      </c>
      <c r="J366" t="s">
        <v>437</v>
      </c>
      <c r="K366" t="s">
        <v>437</v>
      </c>
      <c r="L366" s="755" t="s">
        <v>86</v>
      </c>
      <c r="M366" t="s">
        <v>495</v>
      </c>
      <c r="N366" s="680">
        <f t="shared" ca="1" si="22"/>
        <v>0</v>
      </c>
      <c r="O366" s="680">
        <f t="shared" ca="1" si="22"/>
        <v>0</v>
      </c>
      <c r="P366" s="680">
        <f t="shared" ca="1" si="22"/>
        <v>0</v>
      </c>
      <c r="Q366" s="680">
        <f t="shared" ca="1" si="22"/>
        <v>0</v>
      </c>
      <c r="R366" s="680">
        <f t="shared" ca="1" si="22"/>
        <v>0</v>
      </c>
      <c r="S366" t="str">
        <f t="shared" si="23"/>
        <v>ASR_CMS_19</v>
      </c>
      <c r="T366" s="957">
        <f t="shared" si="24"/>
        <v>45406</v>
      </c>
      <c r="U366" t="str">
        <f t="shared" si="25"/>
        <v>Unaudited</v>
      </c>
    </row>
    <row r="367" spans="1:21" x14ac:dyDescent="0.25">
      <c r="A367" t="s">
        <v>438</v>
      </c>
      <c r="B367" t="s">
        <v>1380</v>
      </c>
      <c r="C367" t="s">
        <v>1381</v>
      </c>
      <c r="D367" s="15">
        <v>1900</v>
      </c>
      <c r="E367" s="121">
        <v>1</v>
      </c>
      <c r="F367" t="s">
        <v>441</v>
      </c>
      <c r="G367" s="121">
        <v>274</v>
      </c>
      <c r="H367" t="s">
        <v>381</v>
      </c>
      <c r="I367" t="s">
        <v>489</v>
      </c>
      <c r="J367" t="s">
        <v>437</v>
      </c>
      <c r="K367" t="s">
        <v>437</v>
      </c>
      <c r="L367" s="755" t="s">
        <v>87</v>
      </c>
      <c r="M367" t="s">
        <v>496</v>
      </c>
      <c r="N367" s="680">
        <f t="shared" ca="1" si="22"/>
        <v>0</v>
      </c>
      <c r="O367" s="680">
        <f t="shared" ca="1" si="22"/>
        <v>0</v>
      </c>
      <c r="P367" s="680">
        <f t="shared" ca="1" si="22"/>
        <v>0</v>
      </c>
      <c r="Q367" s="680">
        <f t="shared" ca="1" si="22"/>
        <v>0</v>
      </c>
      <c r="R367" s="680">
        <f t="shared" ca="1" si="22"/>
        <v>0</v>
      </c>
      <c r="S367" t="str">
        <f t="shared" si="23"/>
        <v>ASR_CMS_19</v>
      </c>
      <c r="T367" s="957">
        <f t="shared" si="24"/>
        <v>45406</v>
      </c>
      <c r="U367" t="str">
        <f t="shared" si="25"/>
        <v>Unaudited</v>
      </c>
    </row>
    <row r="368" spans="1:21" x14ac:dyDescent="0.25">
      <c r="A368" t="s">
        <v>438</v>
      </c>
      <c r="B368" t="s">
        <v>1380</v>
      </c>
      <c r="C368" t="s">
        <v>1381</v>
      </c>
      <c r="D368" s="15">
        <v>1900</v>
      </c>
      <c r="E368" s="121">
        <v>1</v>
      </c>
      <c r="F368" t="s">
        <v>441</v>
      </c>
      <c r="G368" s="121">
        <v>274</v>
      </c>
      <c r="H368" t="s">
        <v>381</v>
      </c>
      <c r="I368" t="s">
        <v>489</v>
      </c>
      <c r="J368" t="s">
        <v>437</v>
      </c>
      <c r="K368" t="s">
        <v>437</v>
      </c>
      <c r="L368" s="755" t="s">
        <v>214</v>
      </c>
      <c r="M368" t="s">
        <v>497</v>
      </c>
      <c r="N368" s="680">
        <f t="shared" ca="1" si="22"/>
        <v>0</v>
      </c>
      <c r="O368" s="680">
        <f t="shared" ca="1" si="22"/>
        <v>0</v>
      </c>
      <c r="P368" s="680">
        <f t="shared" ca="1" si="22"/>
        <v>0</v>
      </c>
      <c r="Q368" s="680">
        <f t="shared" ca="1" si="22"/>
        <v>0</v>
      </c>
      <c r="R368" s="680">
        <f t="shared" ca="1" si="22"/>
        <v>0</v>
      </c>
      <c r="S368" t="str">
        <f t="shared" si="23"/>
        <v>ASR_CMS_19</v>
      </c>
      <c r="T368" s="957">
        <f t="shared" si="24"/>
        <v>45406</v>
      </c>
      <c r="U368" t="str">
        <f t="shared" si="25"/>
        <v>Unaudited</v>
      </c>
    </row>
    <row r="369" spans="1:21" x14ac:dyDescent="0.25">
      <c r="A369" t="s">
        <v>438</v>
      </c>
      <c r="B369" t="s">
        <v>1380</v>
      </c>
      <c r="C369" t="s">
        <v>1381</v>
      </c>
      <c r="D369" s="15">
        <v>1900</v>
      </c>
      <c r="E369" s="121">
        <v>1</v>
      </c>
      <c r="F369" t="s">
        <v>441</v>
      </c>
      <c r="G369" s="121">
        <v>274</v>
      </c>
      <c r="H369" t="s">
        <v>381</v>
      </c>
      <c r="I369" t="s">
        <v>490</v>
      </c>
      <c r="J369" t="s">
        <v>26</v>
      </c>
      <c r="K369" t="s">
        <v>26</v>
      </c>
      <c r="L369" s="755" t="s">
        <v>205</v>
      </c>
      <c r="M369" t="s">
        <v>26</v>
      </c>
      <c r="N369" s="680">
        <f t="shared" ca="1" si="22"/>
        <v>0</v>
      </c>
      <c r="O369" s="680">
        <f t="shared" ca="1" si="22"/>
        <v>0</v>
      </c>
      <c r="P369" s="680">
        <f t="shared" ca="1" si="22"/>
        <v>0</v>
      </c>
      <c r="Q369" s="680">
        <f t="shared" ca="1" si="22"/>
        <v>0</v>
      </c>
      <c r="R369" s="680">
        <f t="shared" ca="1" si="22"/>
        <v>0</v>
      </c>
      <c r="S369" t="str">
        <f t="shared" si="23"/>
        <v>ASR_CMS_19</v>
      </c>
      <c r="T369" s="957">
        <f t="shared" si="24"/>
        <v>45406</v>
      </c>
      <c r="U369" t="str">
        <f t="shared" si="25"/>
        <v>Unaudited</v>
      </c>
    </row>
    <row r="370" spans="1:21" x14ac:dyDescent="0.25">
      <c r="A370" t="s">
        <v>438</v>
      </c>
      <c r="B370" t="s">
        <v>1380</v>
      </c>
      <c r="C370" t="s">
        <v>1381</v>
      </c>
      <c r="D370" s="15">
        <v>1900</v>
      </c>
      <c r="E370" s="121">
        <v>1</v>
      </c>
      <c r="F370" t="s">
        <v>442</v>
      </c>
      <c r="G370" s="121">
        <v>366</v>
      </c>
      <c r="H370" t="s">
        <v>381</v>
      </c>
      <c r="I370" t="s">
        <v>433</v>
      </c>
      <c r="J370" t="s">
        <v>433</v>
      </c>
      <c r="K370" t="s">
        <v>433</v>
      </c>
      <c r="M370" t="s">
        <v>433</v>
      </c>
      <c r="N370" s="680">
        <f t="shared" ca="1" si="22"/>
        <v>0</v>
      </c>
      <c r="O370" s="680">
        <f t="shared" ca="1" si="22"/>
        <v>0</v>
      </c>
      <c r="P370" s="680">
        <f t="shared" ca="1" si="22"/>
        <v>0</v>
      </c>
      <c r="Q370" s="680">
        <f t="shared" ca="1" si="22"/>
        <v>0</v>
      </c>
      <c r="R370" s="680">
        <f t="shared" ca="1" si="22"/>
        <v>0</v>
      </c>
      <c r="S370" t="str">
        <f t="shared" si="23"/>
        <v>ASR_CMS_19</v>
      </c>
      <c r="T370" s="957">
        <f t="shared" si="24"/>
        <v>45406</v>
      </c>
      <c r="U370" t="str">
        <f t="shared" si="25"/>
        <v>Unaudited</v>
      </c>
    </row>
    <row r="371" spans="1:21" x14ac:dyDescent="0.25">
      <c r="A371" t="s">
        <v>438</v>
      </c>
      <c r="B371" t="s">
        <v>1380</v>
      </c>
      <c r="C371" t="s">
        <v>1381</v>
      </c>
      <c r="D371" s="15">
        <v>1900</v>
      </c>
      <c r="E371" s="121">
        <v>1</v>
      </c>
      <c r="F371" t="s">
        <v>442</v>
      </c>
      <c r="G371" s="121">
        <v>366</v>
      </c>
      <c r="H371" t="s">
        <v>381</v>
      </c>
      <c r="I371" t="s">
        <v>488</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ASR_CMS_19</v>
      </c>
      <c r="T371" s="957">
        <f t="shared" si="24"/>
        <v>45406</v>
      </c>
      <c r="U371" t="str">
        <f t="shared" si="25"/>
        <v>Unaudited</v>
      </c>
    </row>
    <row r="372" spans="1:21" x14ac:dyDescent="0.25">
      <c r="A372" t="s">
        <v>438</v>
      </c>
      <c r="B372" t="s">
        <v>1380</v>
      </c>
      <c r="C372" t="s">
        <v>1381</v>
      </c>
      <c r="D372" s="15">
        <v>1900</v>
      </c>
      <c r="E372" s="121">
        <v>1</v>
      </c>
      <c r="F372" t="s">
        <v>442</v>
      </c>
      <c r="G372" s="121">
        <v>366</v>
      </c>
      <c r="H372" t="s">
        <v>381</v>
      </c>
      <c r="I372" t="s">
        <v>488</v>
      </c>
      <c r="J372" t="s">
        <v>12</v>
      </c>
      <c r="K372" t="s">
        <v>223</v>
      </c>
      <c r="L372" s="755">
        <v>1.2</v>
      </c>
      <c r="M372" t="s">
        <v>223</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ASR_CMS_19</v>
      </c>
      <c r="T372" s="957">
        <f t="shared" si="24"/>
        <v>45406</v>
      </c>
      <c r="U372" t="str">
        <f t="shared" si="25"/>
        <v>Unaudited</v>
      </c>
    </row>
    <row r="373" spans="1:21" x14ac:dyDescent="0.25">
      <c r="A373" t="s">
        <v>438</v>
      </c>
      <c r="B373" t="s">
        <v>1380</v>
      </c>
      <c r="C373" t="s">
        <v>1381</v>
      </c>
      <c r="D373" s="15">
        <v>1900</v>
      </c>
      <c r="E373" s="121">
        <v>1</v>
      </c>
      <c r="F373" t="s">
        <v>442</v>
      </c>
      <c r="G373" s="121">
        <v>366</v>
      </c>
      <c r="H373" t="s">
        <v>381</v>
      </c>
      <c r="I373" t="s">
        <v>488</v>
      </c>
      <c r="J373" t="s">
        <v>12</v>
      </c>
      <c r="K373" t="s">
        <v>1318</v>
      </c>
      <c r="L373" s="755" t="s">
        <v>1314</v>
      </c>
      <c r="M373" t="s">
        <v>1318</v>
      </c>
      <c r="N373" s="680">
        <f t="shared" ca="1" si="26"/>
        <v>0</v>
      </c>
      <c r="O373" s="680">
        <f t="shared" ca="1" si="26"/>
        <v>0</v>
      </c>
      <c r="P373" s="680">
        <f t="shared" ca="1" si="26"/>
        <v>0</v>
      </c>
      <c r="Q373" s="680">
        <f t="shared" ca="1" si="26"/>
        <v>0</v>
      </c>
      <c r="R373" s="680">
        <f t="shared" ca="1" si="26"/>
        <v>0</v>
      </c>
      <c r="S373" t="str">
        <f t="shared" si="23"/>
        <v>ASR_CMS_19</v>
      </c>
      <c r="T373" s="957">
        <f t="shared" si="24"/>
        <v>45406</v>
      </c>
      <c r="U373" t="str">
        <f t="shared" si="25"/>
        <v>Unaudited</v>
      </c>
    </row>
    <row r="374" spans="1:21" x14ac:dyDescent="0.25">
      <c r="A374" t="s">
        <v>438</v>
      </c>
      <c r="B374" t="s">
        <v>1380</v>
      </c>
      <c r="C374" t="s">
        <v>1381</v>
      </c>
      <c r="D374" s="15">
        <v>1900</v>
      </c>
      <c r="E374" s="121">
        <v>1</v>
      </c>
      <c r="F374" t="s">
        <v>442</v>
      </c>
      <c r="G374" s="121">
        <v>366</v>
      </c>
      <c r="H374" t="s">
        <v>381</v>
      </c>
      <c r="I374" t="s">
        <v>488</v>
      </c>
      <c r="J374" t="s">
        <v>12</v>
      </c>
      <c r="K374" t="s">
        <v>1320</v>
      </c>
      <c r="L374" s="755" t="s">
        <v>1319</v>
      </c>
      <c r="M374" t="s">
        <v>1320</v>
      </c>
      <c r="N374" s="680">
        <f t="shared" ca="1" si="26"/>
        <v>0</v>
      </c>
      <c r="O374" s="680">
        <f t="shared" ca="1" si="26"/>
        <v>0</v>
      </c>
      <c r="P374" s="680">
        <f t="shared" ca="1" si="26"/>
        <v>0</v>
      </c>
      <c r="Q374" s="680">
        <f t="shared" ca="1" si="26"/>
        <v>0</v>
      </c>
      <c r="R374" s="680">
        <f t="shared" ca="1" si="26"/>
        <v>0</v>
      </c>
      <c r="S374" t="str">
        <f t="shared" si="23"/>
        <v>ASR_CMS_19</v>
      </c>
      <c r="T374" s="957">
        <f t="shared" si="24"/>
        <v>45406</v>
      </c>
      <c r="U374" t="str">
        <f t="shared" si="25"/>
        <v>Unaudited</v>
      </c>
    </row>
    <row r="375" spans="1:21" x14ac:dyDescent="0.25">
      <c r="A375" t="s">
        <v>438</v>
      </c>
      <c r="B375" t="s">
        <v>1380</v>
      </c>
      <c r="C375" t="s">
        <v>1381</v>
      </c>
      <c r="D375" s="15">
        <v>1900</v>
      </c>
      <c r="E375" s="121">
        <v>1</v>
      </c>
      <c r="F375" t="s">
        <v>442</v>
      </c>
      <c r="G375" s="121">
        <v>366</v>
      </c>
      <c r="H375" t="s">
        <v>381</v>
      </c>
      <c r="I375" t="s">
        <v>488</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ASR_CMS_19</v>
      </c>
      <c r="T375" s="957">
        <f t="shared" si="24"/>
        <v>45406</v>
      </c>
      <c r="U375" t="str">
        <f t="shared" si="25"/>
        <v>Unaudited</v>
      </c>
    </row>
    <row r="376" spans="1:21" x14ac:dyDescent="0.25">
      <c r="A376" t="s">
        <v>438</v>
      </c>
      <c r="B376" t="s">
        <v>1380</v>
      </c>
      <c r="C376" t="s">
        <v>1381</v>
      </c>
      <c r="D376" s="15">
        <v>1900</v>
      </c>
      <c r="E376" s="121">
        <v>1</v>
      </c>
      <c r="F376" t="s">
        <v>442</v>
      </c>
      <c r="G376" s="121">
        <v>366</v>
      </c>
      <c r="H376" t="s">
        <v>381</v>
      </c>
      <c r="I376" t="s">
        <v>489</v>
      </c>
      <c r="J376" t="s">
        <v>434</v>
      </c>
      <c r="K376" t="s">
        <v>791</v>
      </c>
      <c r="L376" s="755">
        <v>2.1</v>
      </c>
      <c r="M376" t="s">
        <v>726</v>
      </c>
      <c r="N376" s="680">
        <f t="shared" ca="1" si="26"/>
        <v>0</v>
      </c>
      <c r="O376" s="680">
        <f t="shared" ca="1" si="26"/>
        <v>0</v>
      </c>
      <c r="P376" s="680">
        <f t="shared" ca="1" si="26"/>
        <v>0</v>
      </c>
      <c r="Q376" s="680">
        <f t="shared" ca="1" si="26"/>
        <v>0</v>
      </c>
      <c r="R376" s="680">
        <f t="shared" ca="1" si="26"/>
        <v>0</v>
      </c>
      <c r="S376" t="str">
        <f t="shared" si="23"/>
        <v>ASR_CMS_19</v>
      </c>
      <c r="T376" s="957">
        <f t="shared" si="24"/>
        <v>45406</v>
      </c>
      <c r="U376" t="str">
        <f t="shared" si="25"/>
        <v>Unaudited</v>
      </c>
    </row>
    <row r="377" spans="1:21" x14ac:dyDescent="0.25">
      <c r="A377" t="s">
        <v>438</v>
      </c>
      <c r="B377" t="s">
        <v>1380</v>
      </c>
      <c r="C377" t="s">
        <v>1381</v>
      </c>
      <c r="D377" s="15">
        <v>1900</v>
      </c>
      <c r="E377" s="121">
        <v>1</v>
      </c>
      <c r="F377" t="s">
        <v>442</v>
      </c>
      <c r="G377" s="121">
        <v>366</v>
      </c>
      <c r="H377" t="s">
        <v>381</v>
      </c>
      <c r="I377" t="s">
        <v>489</v>
      </c>
      <c r="J377" t="s">
        <v>434</v>
      </c>
      <c r="K377" t="s">
        <v>791</v>
      </c>
      <c r="L377" s="755">
        <v>2.2000000000000002</v>
      </c>
      <c r="M377" t="s">
        <v>727</v>
      </c>
      <c r="N377" s="680">
        <f t="shared" ca="1" si="26"/>
        <v>0</v>
      </c>
      <c r="O377" s="680">
        <f t="shared" ca="1" si="26"/>
        <v>0</v>
      </c>
      <c r="P377" s="680">
        <f t="shared" ca="1" si="26"/>
        <v>0</v>
      </c>
      <c r="Q377" s="680">
        <f t="shared" ca="1" si="26"/>
        <v>0</v>
      </c>
      <c r="R377" s="680">
        <f t="shared" ca="1" si="26"/>
        <v>0</v>
      </c>
      <c r="S377" t="str">
        <f t="shared" si="23"/>
        <v>ASR_CMS_19</v>
      </c>
      <c r="T377" s="957">
        <f t="shared" si="24"/>
        <v>45406</v>
      </c>
      <c r="U377" t="str">
        <f t="shared" si="25"/>
        <v>Unaudited</v>
      </c>
    </row>
    <row r="378" spans="1:21" x14ac:dyDescent="0.25">
      <c r="A378" t="s">
        <v>438</v>
      </c>
      <c r="B378" t="s">
        <v>1380</v>
      </c>
      <c r="C378" t="s">
        <v>1381</v>
      </c>
      <c r="D378" s="15">
        <v>1900</v>
      </c>
      <c r="E378" s="121">
        <v>1</v>
      </c>
      <c r="F378" t="s">
        <v>442</v>
      </c>
      <c r="G378" s="121">
        <v>366</v>
      </c>
      <c r="H378" t="s">
        <v>381</v>
      </c>
      <c r="I378" t="s">
        <v>489</v>
      </c>
      <c r="J378" t="s">
        <v>434</v>
      </c>
      <c r="K378" t="s">
        <v>791</v>
      </c>
      <c r="L378" s="755">
        <v>2.2999999999999998</v>
      </c>
      <c r="M378" t="s">
        <v>728</v>
      </c>
      <c r="N378" s="680">
        <f t="shared" ca="1" si="26"/>
        <v>0</v>
      </c>
      <c r="O378" s="680">
        <f t="shared" ca="1" si="26"/>
        <v>0</v>
      </c>
      <c r="P378" s="680">
        <f t="shared" ca="1" si="26"/>
        <v>0</v>
      </c>
      <c r="Q378" s="680">
        <f t="shared" ca="1" si="26"/>
        <v>0</v>
      </c>
      <c r="R378" s="680">
        <f t="shared" ca="1" si="26"/>
        <v>0</v>
      </c>
      <c r="S378" t="str">
        <f t="shared" si="23"/>
        <v>ASR_CMS_19</v>
      </c>
      <c r="T378" s="957">
        <f t="shared" si="24"/>
        <v>45406</v>
      </c>
      <c r="U378" t="str">
        <f t="shared" si="25"/>
        <v>Unaudited</v>
      </c>
    </row>
    <row r="379" spans="1:21" x14ac:dyDescent="0.25">
      <c r="A379" t="s">
        <v>438</v>
      </c>
      <c r="B379" t="s">
        <v>1380</v>
      </c>
      <c r="C379" t="s">
        <v>1381</v>
      </c>
      <c r="D379" s="15">
        <v>1900</v>
      </c>
      <c r="E379" s="121">
        <v>1</v>
      </c>
      <c r="F379" t="s">
        <v>442</v>
      </c>
      <c r="G379" s="121">
        <v>366</v>
      </c>
      <c r="H379" t="s">
        <v>381</v>
      </c>
      <c r="I379" t="s">
        <v>489</v>
      </c>
      <c r="J379" t="s">
        <v>434</v>
      </c>
      <c r="K379" t="s">
        <v>791</v>
      </c>
      <c r="L379" s="755">
        <v>2.4</v>
      </c>
      <c r="M379" t="s">
        <v>729</v>
      </c>
      <c r="N379" s="680">
        <f t="shared" ca="1" si="26"/>
        <v>0</v>
      </c>
      <c r="O379" s="680">
        <f t="shared" ca="1" si="26"/>
        <v>0</v>
      </c>
      <c r="P379" s="680">
        <f t="shared" ca="1" si="26"/>
        <v>0</v>
      </c>
      <c r="Q379" s="680">
        <f t="shared" ca="1" si="26"/>
        <v>0</v>
      </c>
      <c r="R379" s="680">
        <f t="shared" ca="1" si="26"/>
        <v>0</v>
      </c>
      <c r="S379" t="str">
        <f t="shared" si="23"/>
        <v>ASR_CMS_19</v>
      </c>
      <c r="T379" s="957">
        <f t="shared" si="24"/>
        <v>45406</v>
      </c>
      <c r="U379" t="str">
        <f t="shared" si="25"/>
        <v>Unaudited</v>
      </c>
    </row>
    <row r="380" spans="1:21" x14ac:dyDescent="0.25">
      <c r="A380" t="s">
        <v>438</v>
      </c>
      <c r="B380" t="s">
        <v>1380</v>
      </c>
      <c r="C380" t="s">
        <v>1381</v>
      </c>
      <c r="D380" s="15">
        <v>1900</v>
      </c>
      <c r="E380" s="121">
        <v>1</v>
      </c>
      <c r="F380" t="s">
        <v>442</v>
      </c>
      <c r="G380" s="121">
        <v>366</v>
      </c>
      <c r="H380" t="s">
        <v>381</v>
      </c>
      <c r="I380" t="s">
        <v>489</v>
      </c>
      <c r="J380" t="s">
        <v>434</v>
      </c>
      <c r="K380" t="s">
        <v>791</v>
      </c>
      <c r="L380" s="755">
        <v>2.5</v>
      </c>
      <c r="M380" t="s">
        <v>771</v>
      </c>
      <c r="N380" s="680">
        <f t="shared" ca="1" si="26"/>
        <v>0</v>
      </c>
      <c r="O380" s="680">
        <f t="shared" ca="1" si="26"/>
        <v>0</v>
      </c>
      <c r="P380" s="680">
        <f t="shared" ca="1" si="26"/>
        <v>0</v>
      </c>
      <c r="Q380" s="680">
        <f t="shared" ca="1" si="26"/>
        <v>0</v>
      </c>
      <c r="R380" s="680">
        <f t="shared" ca="1" si="26"/>
        <v>0</v>
      </c>
      <c r="S380" t="str">
        <f t="shared" si="23"/>
        <v>ASR_CMS_19</v>
      </c>
      <c r="T380" s="957">
        <f t="shared" si="24"/>
        <v>45406</v>
      </c>
      <c r="U380" t="str">
        <f t="shared" si="25"/>
        <v>Unaudited</v>
      </c>
    </row>
    <row r="381" spans="1:21" x14ac:dyDescent="0.25">
      <c r="A381" t="s">
        <v>438</v>
      </c>
      <c r="B381" t="s">
        <v>1380</v>
      </c>
      <c r="C381" t="s">
        <v>1381</v>
      </c>
      <c r="D381" s="15">
        <v>1900</v>
      </c>
      <c r="E381" s="121">
        <v>1</v>
      </c>
      <c r="F381" t="s">
        <v>442</v>
      </c>
      <c r="G381" s="121">
        <v>366</v>
      </c>
      <c r="H381" t="s">
        <v>381</v>
      </c>
      <c r="I381" t="s">
        <v>489</v>
      </c>
      <c r="J381" t="s">
        <v>434</v>
      </c>
      <c r="K381" t="s">
        <v>791</v>
      </c>
      <c r="L381" s="755">
        <v>2.6</v>
      </c>
      <c r="M381" t="s">
        <v>187</v>
      </c>
      <c r="N381" s="680">
        <f t="shared" ca="1" si="26"/>
        <v>0</v>
      </c>
      <c r="O381" s="680">
        <f t="shared" ca="1" si="26"/>
        <v>0</v>
      </c>
      <c r="P381" s="680">
        <f t="shared" ca="1" si="26"/>
        <v>0</v>
      </c>
      <c r="Q381" s="680">
        <f t="shared" ca="1" si="26"/>
        <v>0</v>
      </c>
      <c r="R381" s="680">
        <f t="shared" ca="1" si="26"/>
        <v>0</v>
      </c>
      <c r="S381" t="str">
        <f t="shared" si="23"/>
        <v>ASR_CMS_19</v>
      </c>
      <c r="T381" s="957">
        <f t="shared" si="24"/>
        <v>45406</v>
      </c>
      <c r="U381" t="str">
        <f t="shared" si="25"/>
        <v>Unaudited</v>
      </c>
    </row>
    <row r="382" spans="1:21" x14ac:dyDescent="0.25">
      <c r="A382" t="s">
        <v>438</v>
      </c>
      <c r="B382" t="s">
        <v>1380</v>
      </c>
      <c r="C382" t="s">
        <v>1381</v>
      </c>
      <c r="D382" s="15">
        <v>1900</v>
      </c>
      <c r="E382" s="121">
        <v>1</v>
      </c>
      <c r="F382" t="s">
        <v>442</v>
      </c>
      <c r="G382" s="121">
        <v>366</v>
      </c>
      <c r="H382" t="s">
        <v>381</v>
      </c>
      <c r="I382" t="s">
        <v>489</v>
      </c>
      <c r="J382" t="s">
        <v>434</v>
      </c>
      <c r="K382" t="s">
        <v>791</v>
      </c>
      <c r="L382" s="755">
        <v>2.7</v>
      </c>
      <c r="M382" t="s">
        <v>792</v>
      </c>
      <c r="N382" s="680">
        <f t="shared" ca="1" si="26"/>
        <v>0</v>
      </c>
      <c r="O382" s="680">
        <f t="shared" ca="1" si="26"/>
        <v>0</v>
      </c>
      <c r="P382" s="680">
        <f t="shared" ca="1" si="26"/>
        <v>0</v>
      </c>
      <c r="Q382" s="680">
        <f t="shared" ca="1" si="26"/>
        <v>0</v>
      </c>
      <c r="R382" s="680">
        <f t="shared" ca="1" si="26"/>
        <v>0</v>
      </c>
      <c r="S382" t="str">
        <f t="shared" si="23"/>
        <v>ASR_CMS_19</v>
      </c>
      <c r="T382" s="957">
        <f t="shared" si="24"/>
        <v>45406</v>
      </c>
      <c r="U382" t="str">
        <f t="shared" si="25"/>
        <v>Unaudited</v>
      </c>
    </row>
    <row r="383" spans="1:21" x14ac:dyDescent="0.25">
      <c r="A383" t="s">
        <v>438</v>
      </c>
      <c r="B383" t="s">
        <v>1380</v>
      </c>
      <c r="C383" t="s">
        <v>1381</v>
      </c>
      <c r="D383" s="15">
        <v>1900</v>
      </c>
      <c r="E383" s="121">
        <v>1</v>
      </c>
      <c r="F383" t="s">
        <v>442</v>
      </c>
      <c r="G383" s="121">
        <v>366</v>
      </c>
      <c r="H383" t="s">
        <v>381</v>
      </c>
      <c r="I383" t="s">
        <v>489</v>
      </c>
      <c r="J383" t="s">
        <v>434</v>
      </c>
      <c r="K383" t="s">
        <v>791</v>
      </c>
      <c r="L383" s="755">
        <v>2.8</v>
      </c>
      <c r="M383" t="s">
        <v>793</v>
      </c>
      <c r="N383" s="680">
        <f t="shared" ca="1" si="26"/>
        <v>0</v>
      </c>
      <c r="O383" s="680">
        <f t="shared" ca="1" si="26"/>
        <v>0</v>
      </c>
      <c r="P383" s="680">
        <f t="shared" ca="1" si="26"/>
        <v>0</v>
      </c>
      <c r="Q383" s="680">
        <f t="shared" ca="1" si="26"/>
        <v>0</v>
      </c>
      <c r="R383" s="680">
        <f t="shared" ca="1" si="26"/>
        <v>0</v>
      </c>
      <c r="S383" t="str">
        <f t="shared" si="23"/>
        <v>ASR_CMS_19</v>
      </c>
      <c r="T383" s="957">
        <f t="shared" si="24"/>
        <v>45406</v>
      </c>
      <c r="U383" t="str">
        <f t="shared" si="25"/>
        <v>Unaudited</v>
      </c>
    </row>
    <row r="384" spans="1:21" x14ac:dyDescent="0.25">
      <c r="A384" t="s">
        <v>438</v>
      </c>
      <c r="B384" t="s">
        <v>1380</v>
      </c>
      <c r="C384" t="s">
        <v>1381</v>
      </c>
      <c r="D384" s="15">
        <v>1900</v>
      </c>
      <c r="E384" s="121">
        <v>1</v>
      </c>
      <c r="F384" t="s">
        <v>442</v>
      </c>
      <c r="G384" s="121">
        <v>366</v>
      </c>
      <c r="H384" t="s">
        <v>381</v>
      </c>
      <c r="I384" t="s">
        <v>489</v>
      </c>
      <c r="J384" t="s">
        <v>434</v>
      </c>
      <c r="K384" t="s">
        <v>791</v>
      </c>
      <c r="L384" s="755">
        <v>2.9</v>
      </c>
      <c r="M384" t="s">
        <v>774</v>
      </c>
      <c r="N384" s="680">
        <f t="shared" ca="1" si="26"/>
        <v>0</v>
      </c>
      <c r="O384" s="680">
        <f t="shared" ca="1" si="26"/>
        <v>0</v>
      </c>
      <c r="P384" s="680">
        <f t="shared" ca="1" si="26"/>
        <v>0</v>
      </c>
      <c r="Q384" s="680">
        <f t="shared" ca="1" si="26"/>
        <v>0</v>
      </c>
      <c r="R384" s="680">
        <f t="shared" ca="1" si="26"/>
        <v>0</v>
      </c>
      <c r="S384" t="str">
        <f t="shared" si="23"/>
        <v>ASR_CMS_19</v>
      </c>
      <c r="T384" s="957">
        <f t="shared" si="24"/>
        <v>45406</v>
      </c>
      <c r="U384" t="str">
        <f t="shared" si="25"/>
        <v>Unaudited</v>
      </c>
    </row>
    <row r="385" spans="1:21" x14ac:dyDescent="0.25">
      <c r="A385" t="s">
        <v>438</v>
      </c>
      <c r="B385" t="s">
        <v>1380</v>
      </c>
      <c r="C385" t="s">
        <v>1381</v>
      </c>
      <c r="D385" s="15">
        <v>1900</v>
      </c>
      <c r="E385" s="121">
        <v>1</v>
      </c>
      <c r="F385" t="s">
        <v>442</v>
      </c>
      <c r="G385" s="121">
        <v>366</v>
      </c>
      <c r="H385" t="s">
        <v>381</v>
      </c>
      <c r="I385" t="s">
        <v>489</v>
      </c>
      <c r="J385" t="s">
        <v>434</v>
      </c>
      <c r="K385" t="s">
        <v>224</v>
      </c>
      <c r="L385" s="755">
        <v>2.11</v>
      </c>
      <c r="M385" t="s">
        <v>229</v>
      </c>
      <c r="N385" s="680">
        <f t="shared" ca="1" si="26"/>
        <v>0</v>
      </c>
      <c r="O385" s="680">
        <f t="shared" ca="1" si="26"/>
        <v>0</v>
      </c>
      <c r="P385" s="680">
        <f t="shared" ca="1" si="26"/>
        <v>0</v>
      </c>
      <c r="Q385" s="680">
        <f t="shared" ca="1" si="26"/>
        <v>0</v>
      </c>
      <c r="R385" s="680">
        <f t="shared" ca="1" si="26"/>
        <v>0</v>
      </c>
      <c r="S385" t="str">
        <f t="shared" si="23"/>
        <v>ASR_CMS_19</v>
      </c>
      <c r="T385" s="957">
        <f t="shared" si="24"/>
        <v>45406</v>
      </c>
      <c r="U385" t="str">
        <f t="shared" si="25"/>
        <v>Unaudited</v>
      </c>
    </row>
    <row r="386" spans="1:21" x14ac:dyDescent="0.25">
      <c r="A386" t="s">
        <v>438</v>
      </c>
      <c r="B386" t="s">
        <v>1380</v>
      </c>
      <c r="C386" t="s">
        <v>1381</v>
      </c>
      <c r="D386" s="15">
        <v>1900</v>
      </c>
      <c r="E386" s="121">
        <v>1</v>
      </c>
      <c r="F386" t="s">
        <v>442</v>
      </c>
      <c r="G386" s="121">
        <v>366</v>
      </c>
      <c r="H386" t="s">
        <v>381</v>
      </c>
      <c r="I386" t="s">
        <v>489</v>
      </c>
      <c r="J386" t="s">
        <v>434</v>
      </c>
      <c r="K386" t="s">
        <v>224</v>
      </c>
      <c r="L386" s="755">
        <v>2.12</v>
      </c>
      <c r="M386" t="s">
        <v>555</v>
      </c>
      <c r="N386" s="680">
        <f t="shared" ca="1" si="26"/>
        <v>0</v>
      </c>
      <c r="O386" s="680">
        <f t="shared" ca="1" si="26"/>
        <v>0</v>
      </c>
      <c r="P386" s="680">
        <f t="shared" ca="1" si="26"/>
        <v>0</v>
      </c>
      <c r="Q386" s="680">
        <f t="shared" ca="1" si="26"/>
        <v>0</v>
      </c>
      <c r="R386" s="680">
        <f t="shared" ca="1" si="26"/>
        <v>0</v>
      </c>
      <c r="S386" t="str">
        <f t="shared" ref="S386:S449" si="27">file_name</f>
        <v>ASR_CMS_19</v>
      </c>
      <c r="T386" s="957">
        <f t="shared" ref="T386:T449" si="28">file_date</f>
        <v>45406</v>
      </c>
      <c r="U386" t="str">
        <f t="shared" ref="U386:U449" si="29">status</f>
        <v>Unaudited</v>
      </c>
    </row>
    <row r="387" spans="1:21" x14ac:dyDescent="0.25">
      <c r="A387" t="s">
        <v>438</v>
      </c>
      <c r="B387" t="s">
        <v>1380</v>
      </c>
      <c r="C387" t="s">
        <v>1381</v>
      </c>
      <c r="D387" s="15">
        <v>1900</v>
      </c>
      <c r="E387" s="121">
        <v>1</v>
      </c>
      <c r="F387" t="s">
        <v>442</v>
      </c>
      <c r="G387" s="121">
        <v>366</v>
      </c>
      <c r="H387" t="s">
        <v>381</v>
      </c>
      <c r="I387" t="s">
        <v>489</v>
      </c>
      <c r="J387" t="s">
        <v>434</v>
      </c>
      <c r="K387" t="s">
        <v>224</v>
      </c>
      <c r="L387" s="755">
        <v>2.13</v>
      </c>
      <c r="M387" t="s">
        <v>230</v>
      </c>
      <c r="N387" s="680">
        <f t="shared" ca="1" si="26"/>
        <v>0</v>
      </c>
      <c r="O387" s="680">
        <f t="shared" ca="1" si="26"/>
        <v>0</v>
      </c>
      <c r="P387" s="680">
        <f t="shared" ca="1" si="26"/>
        <v>0</v>
      </c>
      <c r="Q387" s="680">
        <f t="shared" ca="1" si="26"/>
        <v>0</v>
      </c>
      <c r="R387" s="680">
        <f t="shared" ca="1" si="26"/>
        <v>0</v>
      </c>
      <c r="S387" t="str">
        <f t="shared" si="27"/>
        <v>ASR_CMS_19</v>
      </c>
      <c r="T387" s="957">
        <f t="shared" si="28"/>
        <v>45406</v>
      </c>
      <c r="U387" t="str">
        <f t="shared" si="29"/>
        <v>Unaudited</v>
      </c>
    </row>
    <row r="388" spans="1:21" x14ac:dyDescent="0.25">
      <c r="A388" t="s">
        <v>438</v>
      </c>
      <c r="B388" t="s">
        <v>1380</v>
      </c>
      <c r="C388" t="s">
        <v>1381</v>
      </c>
      <c r="D388" s="15">
        <v>1900</v>
      </c>
      <c r="E388" s="121">
        <v>1</v>
      </c>
      <c r="F388" t="s">
        <v>442</v>
      </c>
      <c r="G388" s="121">
        <v>366</v>
      </c>
      <c r="H388" t="s">
        <v>381</v>
      </c>
      <c r="I388" t="s">
        <v>489</v>
      </c>
      <c r="J388" t="s">
        <v>434</v>
      </c>
      <c r="K388" t="s">
        <v>224</v>
      </c>
      <c r="L388" s="755">
        <v>2.14</v>
      </c>
      <c r="M388" t="s">
        <v>559</v>
      </c>
      <c r="N388" s="680">
        <f t="shared" ca="1" si="26"/>
        <v>0</v>
      </c>
      <c r="O388" s="680">
        <f t="shared" ca="1" si="26"/>
        <v>0</v>
      </c>
      <c r="P388" s="680">
        <f t="shared" ca="1" si="26"/>
        <v>0</v>
      </c>
      <c r="Q388" s="680">
        <f t="shared" ca="1" si="26"/>
        <v>0</v>
      </c>
      <c r="R388" s="680">
        <f t="shared" ca="1" si="26"/>
        <v>0</v>
      </c>
      <c r="S388" t="str">
        <f t="shared" si="27"/>
        <v>ASR_CMS_19</v>
      </c>
      <c r="T388" s="957">
        <f t="shared" si="28"/>
        <v>45406</v>
      </c>
      <c r="U388" t="str">
        <f t="shared" si="29"/>
        <v>Unaudited</v>
      </c>
    </row>
    <row r="389" spans="1:21" x14ac:dyDescent="0.25">
      <c r="A389" t="s">
        <v>438</v>
      </c>
      <c r="B389" t="s">
        <v>1380</v>
      </c>
      <c r="C389" t="s">
        <v>1381</v>
      </c>
      <c r="D389" s="15">
        <v>1900</v>
      </c>
      <c r="E389" s="121">
        <v>1</v>
      </c>
      <c r="F389" t="s">
        <v>442</v>
      </c>
      <c r="G389" s="121">
        <v>366</v>
      </c>
      <c r="H389" t="s">
        <v>381</v>
      </c>
      <c r="I389" t="s">
        <v>489</v>
      </c>
      <c r="J389" t="s">
        <v>434</v>
      </c>
      <c r="K389" t="s">
        <v>224</v>
      </c>
      <c r="L389" s="755">
        <v>2.15</v>
      </c>
      <c r="M389" t="s">
        <v>20</v>
      </c>
      <c r="N389" s="680">
        <f t="shared" ca="1" si="26"/>
        <v>0</v>
      </c>
      <c r="O389" s="680">
        <f t="shared" ca="1" si="26"/>
        <v>0</v>
      </c>
      <c r="P389" s="680">
        <f t="shared" ca="1" si="26"/>
        <v>0</v>
      </c>
      <c r="Q389" s="680">
        <f t="shared" ca="1" si="26"/>
        <v>0</v>
      </c>
      <c r="R389" s="680">
        <f t="shared" ca="1" si="26"/>
        <v>0</v>
      </c>
      <c r="S389" t="str">
        <f t="shared" si="27"/>
        <v>ASR_CMS_19</v>
      </c>
      <c r="T389" s="957">
        <f t="shared" si="28"/>
        <v>45406</v>
      </c>
      <c r="U389" t="str">
        <f t="shared" si="29"/>
        <v>Unaudited</v>
      </c>
    </row>
    <row r="390" spans="1:21" x14ac:dyDescent="0.25">
      <c r="A390" t="s">
        <v>438</v>
      </c>
      <c r="B390" t="s">
        <v>1380</v>
      </c>
      <c r="C390" t="s">
        <v>1381</v>
      </c>
      <c r="D390" s="15">
        <v>1900</v>
      </c>
      <c r="E390" s="121">
        <v>1</v>
      </c>
      <c r="F390" t="s">
        <v>442</v>
      </c>
      <c r="G390" s="121">
        <v>366</v>
      </c>
      <c r="H390" t="s">
        <v>381</v>
      </c>
      <c r="I390" t="s">
        <v>489</v>
      </c>
      <c r="J390" t="s">
        <v>434</v>
      </c>
      <c r="K390" t="s">
        <v>224</v>
      </c>
      <c r="L390" s="755">
        <v>2.16</v>
      </c>
      <c r="M390" t="s">
        <v>794</v>
      </c>
      <c r="N390" s="680">
        <f t="shared" ca="1" si="26"/>
        <v>0</v>
      </c>
      <c r="O390" s="680">
        <f t="shared" ca="1" si="26"/>
        <v>0</v>
      </c>
      <c r="P390" s="680">
        <f t="shared" ca="1" si="26"/>
        <v>0</v>
      </c>
      <c r="Q390" s="680">
        <f t="shared" ca="1" si="26"/>
        <v>0</v>
      </c>
      <c r="R390" s="680">
        <f t="shared" ca="1" si="26"/>
        <v>0</v>
      </c>
      <c r="S390" t="str">
        <f t="shared" si="27"/>
        <v>ASR_CMS_19</v>
      </c>
      <c r="T390" s="957">
        <f t="shared" si="28"/>
        <v>45406</v>
      </c>
      <c r="U390" t="str">
        <f t="shared" si="29"/>
        <v>Unaudited</v>
      </c>
    </row>
    <row r="391" spans="1:21" x14ac:dyDescent="0.25">
      <c r="A391" t="s">
        <v>438</v>
      </c>
      <c r="B391" t="s">
        <v>1380</v>
      </c>
      <c r="C391" t="s">
        <v>1381</v>
      </c>
      <c r="D391" s="15">
        <v>1900</v>
      </c>
      <c r="E391" s="121">
        <v>1</v>
      </c>
      <c r="F391" t="s">
        <v>442</v>
      </c>
      <c r="G391" s="121">
        <v>366</v>
      </c>
      <c r="H391" t="s">
        <v>381</v>
      </c>
      <c r="I391" t="s">
        <v>489</v>
      </c>
      <c r="J391" t="s">
        <v>434</v>
      </c>
      <c r="K391" t="s">
        <v>224</v>
      </c>
      <c r="L391" s="755">
        <v>2.17</v>
      </c>
      <c r="M391" t="s">
        <v>1047</v>
      </c>
      <c r="N391" s="680">
        <f t="shared" ca="1" si="26"/>
        <v>0</v>
      </c>
      <c r="O391" s="680">
        <f t="shared" ca="1" si="26"/>
        <v>0</v>
      </c>
      <c r="P391" s="680">
        <f t="shared" ca="1" si="26"/>
        <v>0</v>
      </c>
      <c r="Q391" s="680">
        <f t="shared" ca="1" si="26"/>
        <v>0</v>
      </c>
      <c r="R391" s="680">
        <f t="shared" ca="1" si="26"/>
        <v>0</v>
      </c>
      <c r="S391" t="str">
        <f t="shared" si="27"/>
        <v>ASR_CMS_19</v>
      </c>
      <c r="T391" s="957">
        <f t="shared" si="28"/>
        <v>45406</v>
      </c>
      <c r="U391" t="str">
        <f t="shared" si="29"/>
        <v>Unaudited</v>
      </c>
    </row>
    <row r="392" spans="1:21" x14ac:dyDescent="0.25">
      <c r="A392" t="s">
        <v>438</v>
      </c>
      <c r="B392" t="s">
        <v>1380</v>
      </c>
      <c r="C392" t="s">
        <v>1381</v>
      </c>
      <c r="D392" s="15">
        <v>1900</v>
      </c>
      <c r="E392" s="121">
        <v>1</v>
      </c>
      <c r="F392" t="s">
        <v>442</v>
      </c>
      <c r="G392" s="121">
        <v>366</v>
      </c>
      <c r="H392" t="s">
        <v>381</v>
      </c>
      <c r="I392" t="s">
        <v>489</v>
      </c>
      <c r="J392" t="s">
        <v>434</v>
      </c>
      <c r="K392" t="s">
        <v>224</v>
      </c>
      <c r="L392" s="755">
        <v>2.1800000000000002</v>
      </c>
      <c r="M392" t="s">
        <v>651</v>
      </c>
      <c r="N392" s="680">
        <f t="shared" ca="1" si="26"/>
        <v>0</v>
      </c>
      <c r="O392" s="680">
        <f t="shared" ca="1" si="26"/>
        <v>0</v>
      </c>
      <c r="P392" s="680">
        <f t="shared" ca="1" si="26"/>
        <v>0</v>
      </c>
      <c r="Q392" s="680">
        <f t="shared" ca="1" si="26"/>
        <v>0</v>
      </c>
      <c r="R392" s="680">
        <f t="shared" ca="1" si="26"/>
        <v>0</v>
      </c>
      <c r="S392" t="str">
        <f t="shared" si="27"/>
        <v>ASR_CMS_19</v>
      </c>
      <c r="T392" s="957">
        <f t="shared" si="28"/>
        <v>45406</v>
      </c>
      <c r="U392" t="str">
        <f t="shared" si="29"/>
        <v>Unaudited</v>
      </c>
    </row>
    <row r="393" spans="1:21" x14ac:dyDescent="0.25">
      <c r="A393" t="s">
        <v>438</v>
      </c>
      <c r="B393" t="s">
        <v>1380</v>
      </c>
      <c r="C393" t="s">
        <v>1381</v>
      </c>
      <c r="D393" s="15">
        <v>1900</v>
      </c>
      <c r="E393" s="121">
        <v>1</v>
      </c>
      <c r="F393" t="s">
        <v>442</v>
      </c>
      <c r="G393" s="121">
        <v>366</v>
      </c>
      <c r="H393" t="s">
        <v>381</v>
      </c>
      <c r="I393" t="s">
        <v>489</v>
      </c>
      <c r="J393" t="s">
        <v>434</v>
      </c>
      <c r="K393" t="s">
        <v>224</v>
      </c>
      <c r="L393" s="755">
        <v>2.19</v>
      </c>
      <c r="M393" t="s">
        <v>219</v>
      </c>
      <c r="N393" s="680">
        <f t="shared" ca="1" si="26"/>
        <v>0</v>
      </c>
      <c r="O393" s="680">
        <f t="shared" ca="1" si="26"/>
        <v>0</v>
      </c>
      <c r="P393" s="680">
        <f t="shared" ca="1" si="26"/>
        <v>0</v>
      </c>
      <c r="Q393" s="680">
        <f t="shared" ca="1" si="26"/>
        <v>0</v>
      </c>
      <c r="R393" s="680">
        <f t="shared" ca="1" si="26"/>
        <v>0</v>
      </c>
      <c r="S393" t="str">
        <f t="shared" si="27"/>
        <v>ASR_CMS_19</v>
      </c>
      <c r="T393" s="957">
        <f t="shared" si="28"/>
        <v>45406</v>
      </c>
      <c r="U393" t="str">
        <f t="shared" si="29"/>
        <v>Unaudited</v>
      </c>
    </row>
    <row r="394" spans="1:21" x14ac:dyDescent="0.25">
      <c r="A394" t="s">
        <v>438</v>
      </c>
      <c r="B394" t="s">
        <v>1380</v>
      </c>
      <c r="C394" t="s">
        <v>1381</v>
      </c>
      <c r="D394" s="15">
        <v>1900</v>
      </c>
      <c r="E394" s="121">
        <v>1</v>
      </c>
      <c r="F394" t="s">
        <v>442</v>
      </c>
      <c r="G394" s="121">
        <v>366</v>
      </c>
      <c r="H394" t="s">
        <v>381</v>
      </c>
      <c r="I394" t="s">
        <v>489</v>
      </c>
      <c r="J394" t="s">
        <v>434</v>
      </c>
      <c r="K394" t="s">
        <v>224</v>
      </c>
      <c r="L394" s="755" t="s">
        <v>700</v>
      </c>
      <c r="M394" t="s">
        <v>231</v>
      </c>
      <c r="N394" s="680">
        <f t="shared" ca="1" si="26"/>
        <v>0</v>
      </c>
      <c r="O394" s="680">
        <f t="shared" ca="1" si="26"/>
        <v>0</v>
      </c>
      <c r="P394" s="680">
        <f t="shared" ca="1" si="26"/>
        <v>0</v>
      </c>
      <c r="Q394" s="680">
        <f t="shared" ca="1" si="26"/>
        <v>0</v>
      </c>
      <c r="R394" s="680">
        <f t="shared" ca="1" si="26"/>
        <v>0</v>
      </c>
      <c r="S394" t="str">
        <f t="shared" si="27"/>
        <v>ASR_CMS_19</v>
      </c>
      <c r="T394" s="957">
        <f t="shared" si="28"/>
        <v>45406</v>
      </c>
      <c r="U394" t="str">
        <f t="shared" si="29"/>
        <v>Unaudited</v>
      </c>
    </row>
    <row r="395" spans="1:21" x14ac:dyDescent="0.25">
      <c r="A395" t="s">
        <v>438</v>
      </c>
      <c r="B395" t="s">
        <v>1380</v>
      </c>
      <c r="C395" t="s">
        <v>1381</v>
      </c>
      <c r="D395" s="15">
        <v>1900</v>
      </c>
      <c r="E395" s="121">
        <v>1</v>
      </c>
      <c r="F395" t="s">
        <v>442</v>
      </c>
      <c r="G395" s="121">
        <v>366</v>
      </c>
      <c r="H395" t="s">
        <v>381</v>
      </c>
      <c r="I395" t="s">
        <v>489</v>
      </c>
      <c r="J395" t="s">
        <v>434</v>
      </c>
      <c r="K395" t="s">
        <v>224</v>
      </c>
      <c r="L395" s="755">
        <v>2.21</v>
      </c>
      <c r="M395" t="s">
        <v>467</v>
      </c>
      <c r="N395" s="680">
        <f t="shared" ca="1" si="26"/>
        <v>0</v>
      </c>
      <c r="O395" s="680">
        <f t="shared" ca="1" si="26"/>
        <v>0</v>
      </c>
      <c r="P395" s="680">
        <f t="shared" ca="1" si="26"/>
        <v>0</v>
      </c>
      <c r="Q395" s="680">
        <f t="shared" ca="1" si="26"/>
        <v>0</v>
      </c>
      <c r="R395" s="680">
        <f t="shared" ca="1" si="26"/>
        <v>0</v>
      </c>
      <c r="S395" t="str">
        <f t="shared" si="27"/>
        <v>ASR_CMS_19</v>
      </c>
      <c r="T395" s="957">
        <f t="shared" si="28"/>
        <v>45406</v>
      </c>
      <c r="U395" t="str">
        <f t="shared" si="29"/>
        <v>Unaudited</v>
      </c>
    </row>
    <row r="396" spans="1:21" x14ac:dyDescent="0.25">
      <c r="A396" t="s">
        <v>438</v>
      </c>
      <c r="B396" t="s">
        <v>1380</v>
      </c>
      <c r="C396" t="s">
        <v>1381</v>
      </c>
      <c r="D396" s="15">
        <v>1900</v>
      </c>
      <c r="E396" s="121">
        <v>1</v>
      </c>
      <c r="F396" t="s">
        <v>442</v>
      </c>
      <c r="G396" s="121">
        <v>366</v>
      </c>
      <c r="H396" t="s">
        <v>381</v>
      </c>
      <c r="I396" t="s">
        <v>489</v>
      </c>
      <c r="J396" t="s">
        <v>434</v>
      </c>
      <c r="K396" t="s">
        <v>6</v>
      </c>
      <c r="L396" s="755" t="s">
        <v>70</v>
      </c>
      <c r="M396" t="s">
        <v>189</v>
      </c>
      <c r="N396" s="680">
        <f t="shared" ca="1" si="26"/>
        <v>0</v>
      </c>
      <c r="O396" s="680">
        <f t="shared" ca="1" si="26"/>
        <v>0</v>
      </c>
      <c r="P396" s="680">
        <f t="shared" ca="1" si="26"/>
        <v>0</v>
      </c>
      <c r="Q396" s="680">
        <f t="shared" ca="1" si="26"/>
        <v>0</v>
      </c>
      <c r="R396" s="680">
        <f t="shared" ca="1" si="26"/>
        <v>0</v>
      </c>
      <c r="S396" t="str">
        <f t="shared" si="27"/>
        <v>ASR_CMS_19</v>
      </c>
      <c r="T396" s="957">
        <f t="shared" si="28"/>
        <v>45406</v>
      </c>
      <c r="U396" t="str">
        <f t="shared" si="29"/>
        <v>Unaudited</v>
      </c>
    </row>
    <row r="397" spans="1:21" x14ac:dyDescent="0.25">
      <c r="A397" t="s">
        <v>438</v>
      </c>
      <c r="B397" t="s">
        <v>1380</v>
      </c>
      <c r="C397" t="s">
        <v>1381</v>
      </c>
      <c r="D397" s="15">
        <v>1900</v>
      </c>
      <c r="E397" s="121">
        <v>1</v>
      </c>
      <c r="F397" t="s">
        <v>442</v>
      </c>
      <c r="G397" s="121">
        <v>366</v>
      </c>
      <c r="H397" t="s">
        <v>381</v>
      </c>
      <c r="I397" t="s">
        <v>489</v>
      </c>
      <c r="J397" t="s">
        <v>434</v>
      </c>
      <c r="K397" t="s">
        <v>6</v>
      </c>
      <c r="L397" s="755" t="s">
        <v>71</v>
      </c>
      <c r="M397" t="s">
        <v>232</v>
      </c>
      <c r="N397" s="680">
        <f t="shared" ca="1" si="26"/>
        <v>0</v>
      </c>
      <c r="O397" s="680">
        <f t="shared" ca="1" si="26"/>
        <v>0</v>
      </c>
      <c r="P397" s="680">
        <f t="shared" ca="1" si="26"/>
        <v>0</v>
      </c>
      <c r="Q397" s="680">
        <f t="shared" ca="1" si="26"/>
        <v>0</v>
      </c>
      <c r="R397" s="680">
        <f t="shared" ca="1" si="26"/>
        <v>0</v>
      </c>
      <c r="S397" t="str">
        <f t="shared" si="27"/>
        <v>ASR_CMS_19</v>
      </c>
      <c r="T397" s="957">
        <f t="shared" si="28"/>
        <v>45406</v>
      </c>
      <c r="U397" t="str">
        <f t="shared" si="29"/>
        <v>Unaudited</v>
      </c>
    </row>
    <row r="398" spans="1:21" x14ac:dyDescent="0.25">
      <c r="A398" t="s">
        <v>438</v>
      </c>
      <c r="B398" t="s">
        <v>1380</v>
      </c>
      <c r="C398" t="s">
        <v>1381</v>
      </c>
      <c r="D398" s="15">
        <v>1900</v>
      </c>
      <c r="E398" s="121">
        <v>1</v>
      </c>
      <c r="F398" t="s">
        <v>442</v>
      </c>
      <c r="G398" s="121">
        <v>366</v>
      </c>
      <c r="H398" t="s">
        <v>381</v>
      </c>
      <c r="I398" t="s">
        <v>489</v>
      </c>
      <c r="J398" t="s">
        <v>434</v>
      </c>
      <c r="K398" t="s">
        <v>6</v>
      </c>
      <c r="L398" s="755" t="s">
        <v>72</v>
      </c>
      <c r="M398" t="s">
        <v>165</v>
      </c>
      <c r="N398" s="680">
        <f t="shared" ca="1" si="26"/>
        <v>0</v>
      </c>
      <c r="O398" s="680">
        <f t="shared" ca="1" si="26"/>
        <v>0</v>
      </c>
      <c r="P398" s="680">
        <f t="shared" ca="1" si="26"/>
        <v>0</v>
      </c>
      <c r="Q398" s="680">
        <f t="shared" ca="1" si="26"/>
        <v>0</v>
      </c>
      <c r="R398" s="680">
        <f t="shared" ca="1" si="26"/>
        <v>0</v>
      </c>
      <c r="S398" t="str">
        <f t="shared" si="27"/>
        <v>ASR_CMS_19</v>
      </c>
      <c r="T398" s="957">
        <f t="shared" si="28"/>
        <v>45406</v>
      </c>
      <c r="U398" t="str">
        <f t="shared" si="29"/>
        <v>Unaudited</v>
      </c>
    </row>
    <row r="399" spans="1:21" x14ac:dyDescent="0.25">
      <c r="A399" t="s">
        <v>438</v>
      </c>
      <c r="B399" t="s">
        <v>1380</v>
      </c>
      <c r="C399" t="s">
        <v>1381</v>
      </c>
      <c r="D399" s="15">
        <v>1900</v>
      </c>
      <c r="E399" s="121">
        <v>1</v>
      </c>
      <c r="F399" t="s">
        <v>442</v>
      </c>
      <c r="G399" s="121">
        <v>366</v>
      </c>
      <c r="H399" t="s">
        <v>381</v>
      </c>
      <c r="I399" t="s">
        <v>489</v>
      </c>
      <c r="J399" t="s">
        <v>434</v>
      </c>
      <c r="K399" t="s">
        <v>6</v>
      </c>
      <c r="L399" s="755">
        <v>3.4</v>
      </c>
      <c r="M399" t="s">
        <v>462</v>
      </c>
      <c r="N399" s="680">
        <f t="shared" ca="1" si="26"/>
        <v>0</v>
      </c>
      <c r="O399" s="680">
        <f t="shared" ca="1" si="26"/>
        <v>0</v>
      </c>
      <c r="P399" s="680">
        <f t="shared" ca="1" si="26"/>
        <v>0</v>
      </c>
      <c r="Q399" s="680">
        <f t="shared" ca="1" si="26"/>
        <v>0</v>
      </c>
      <c r="R399" s="680">
        <f t="shared" ca="1" si="26"/>
        <v>0</v>
      </c>
      <c r="S399" t="str">
        <f t="shared" si="27"/>
        <v>ASR_CMS_19</v>
      </c>
      <c r="T399" s="957">
        <f t="shared" si="28"/>
        <v>45406</v>
      </c>
      <c r="U399" t="str">
        <f t="shared" si="29"/>
        <v>Unaudited</v>
      </c>
    </row>
    <row r="400" spans="1:21" x14ac:dyDescent="0.25">
      <c r="A400" t="s">
        <v>438</v>
      </c>
      <c r="B400" t="s">
        <v>1380</v>
      </c>
      <c r="C400" t="s">
        <v>1381</v>
      </c>
      <c r="D400" s="15">
        <v>1900</v>
      </c>
      <c r="E400" s="121">
        <v>1</v>
      </c>
      <c r="F400" t="s">
        <v>442</v>
      </c>
      <c r="G400" s="121">
        <v>366</v>
      </c>
      <c r="H400" t="s">
        <v>381</v>
      </c>
      <c r="I400" t="s">
        <v>489</v>
      </c>
      <c r="J400" t="s">
        <v>434</v>
      </c>
      <c r="K400" t="s">
        <v>435</v>
      </c>
      <c r="L400" s="755">
        <v>4.5</v>
      </c>
      <c r="M400" t="s">
        <v>32</v>
      </c>
      <c r="N400" s="680">
        <f t="shared" ca="1" si="26"/>
        <v>0</v>
      </c>
      <c r="O400" s="680">
        <f t="shared" ca="1" si="26"/>
        <v>0</v>
      </c>
      <c r="P400" s="680">
        <f t="shared" ca="1" si="26"/>
        <v>0</v>
      </c>
      <c r="Q400" s="680">
        <f t="shared" ca="1" si="26"/>
        <v>0</v>
      </c>
      <c r="R400" s="680">
        <f t="shared" ca="1" si="26"/>
        <v>0</v>
      </c>
      <c r="S400" t="str">
        <f t="shared" si="27"/>
        <v>ASR_CMS_19</v>
      </c>
      <c r="T400" s="957">
        <f t="shared" si="28"/>
        <v>45406</v>
      </c>
      <c r="U400" t="str">
        <f t="shared" si="29"/>
        <v>Unaudited</v>
      </c>
    </row>
    <row r="401" spans="1:21" x14ac:dyDescent="0.25">
      <c r="A401" t="s">
        <v>438</v>
      </c>
      <c r="B401" t="s">
        <v>1380</v>
      </c>
      <c r="C401" t="s">
        <v>1381</v>
      </c>
      <c r="D401" s="15">
        <v>1900</v>
      </c>
      <c r="E401" s="121">
        <v>1</v>
      </c>
      <c r="F401" t="s">
        <v>442</v>
      </c>
      <c r="G401" s="121">
        <v>366</v>
      </c>
      <c r="H401" t="s">
        <v>381</v>
      </c>
      <c r="I401" t="s">
        <v>489</v>
      </c>
      <c r="J401" t="s">
        <v>434</v>
      </c>
      <c r="K401" t="s">
        <v>435</v>
      </c>
      <c r="L401" s="755" t="s">
        <v>939</v>
      </c>
      <c r="M401" t="s">
        <v>930</v>
      </c>
      <c r="N401" s="680">
        <f t="shared" ca="1" si="26"/>
        <v>0</v>
      </c>
      <c r="O401" s="680">
        <f t="shared" ca="1" si="26"/>
        <v>0</v>
      </c>
      <c r="P401" s="680">
        <f t="shared" ca="1" si="26"/>
        <v>0</v>
      </c>
      <c r="Q401" s="680">
        <f t="shared" ca="1" si="26"/>
        <v>0</v>
      </c>
      <c r="R401" s="680">
        <f t="shared" ca="1" si="26"/>
        <v>0</v>
      </c>
      <c r="S401" t="str">
        <f t="shared" si="27"/>
        <v>ASR_CMS_19</v>
      </c>
      <c r="T401" s="957">
        <f t="shared" si="28"/>
        <v>45406</v>
      </c>
      <c r="U401" t="str">
        <f t="shared" si="29"/>
        <v>Unaudited</v>
      </c>
    </row>
    <row r="402" spans="1:21" x14ac:dyDescent="0.25">
      <c r="A402" t="s">
        <v>438</v>
      </c>
      <c r="B402" t="s">
        <v>1380</v>
      </c>
      <c r="C402" t="s">
        <v>1381</v>
      </c>
      <c r="D402" s="15">
        <v>1900</v>
      </c>
      <c r="E402" s="121">
        <v>1</v>
      </c>
      <c r="F402" t="s">
        <v>442</v>
      </c>
      <c r="G402" s="121">
        <v>366</v>
      </c>
      <c r="H402" t="s">
        <v>381</v>
      </c>
      <c r="I402" t="s">
        <v>489</v>
      </c>
      <c r="J402" t="s">
        <v>434</v>
      </c>
      <c r="K402" t="s">
        <v>435</v>
      </c>
      <c r="L402" s="755" t="s">
        <v>194</v>
      </c>
      <c r="M402" t="s">
        <v>40</v>
      </c>
      <c r="N402" s="680">
        <f t="shared" ca="1" si="26"/>
        <v>0</v>
      </c>
      <c r="O402" s="680">
        <f t="shared" ca="1" si="26"/>
        <v>0</v>
      </c>
      <c r="P402" s="680">
        <f t="shared" ca="1" si="26"/>
        <v>0</v>
      </c>
      <c r="Q402" s="680">
        <f t="shared" ca="1" si="26"/>
        <v>0</v>
      </c>
      <c r="R402" s="680">
        <f t="shared" ca="1" si="26"/>
        <v>0</v>
      </c>
      <c r="S402" t="str">
        <f t="shared" si="27"/>
        <v>ASR_CMS_19</v>
      </c>
      <c r="T402" s="957">
        <f t="shared" si="28"/>
        <v>45406</v>
      </c>
      <c r="U402" t="str">
        <f t="shared" si="29"/>
        <v>Unaudited</v>
      </c>
    </row>
    <row r="403" spans="1:21" x14ac:dyDescent="0.25">
      <c r="A403" t="s">
        <v>438</v>
      </c>
      <c r="B403" t="s">
        <v>1380</v>
      </c>
      <c r="C403" t="s">
        <v>1381</v>
      </c>
      <c r="D403" s="15">
        <v>1900</v>
      </c>
      <c r="E403" s="121">
        <v>1</v>
      </c>
      <c r="F403" t="s">
        <v>442</v>
      </c>
      <c r="G403" s="121">
        <v>366</v>
      </c>
      <c r="H403" t="s">
        <v>381</v>
      </c>
      <c r="I403" t="s">
        <v>489</v>
      </c>
      <c r="J403" t="s">
        <v>434</v>
      </c>
      <c r="K403" t="s">
        <v>435</v>
      </c>
      <c r="L403" s="755" t="s">
        <v>193</v>
      </c>
      <c r="M403" t="s">
        <v>330</v>
      </c>
      <c r="N403" s="680">
        <f t="shared" ca="1" si="26"/>
        <v>0</v>
      </c>
      <c r="O403" s="680">
        <f t="shared" ca="1" si="26"/>
        <v>0</v>
      </c>
      <c r="P403" s="680">
        <f t="shared" ca="1" si="26"/>
        <v>0</v>
      </c>
      <c r="Q403" s="680">
        <f t="shared" ca="1" si="26"/>
        <v>0</v>
      </c>
      <c r="R403" s="680">
        <f t="shared" ca="1" si="26"/>
        <v>0</v>
      </c>
      <c r="S403" t="str">
        <f t="shared" si="27"/>
        <v>ASR_CMS_19</v>
      </c>
      <c r="T403" s="957">
        <f t="shared" si="28"/>
        <v>45406</v>
      </c>
      <c r="U403" t="str">
        <f t="shared" si="29"/>
        <v>Unaudited</v>
      </c>
    </row>
    <row r="404" spans="1:21" x14ac:dyDescent="0.25">
      <c r="A404" t="s">
        <v>438</v>
      </c>
      <c r="B404" t="s">
        <v>1380</v>
      </c>
      <c r="C404" t="s">
        <v>1381</v>
      </c>
      <c r="D404" s="15">
        <v>1900</v>
      </c>
      <c r="E404" s="121">
        <v>1</v>
      </c>
      <c r="F404" t="s">
        <v>442</v>
      </c>
      <c r="G404" s="121">
        <v>366</v>
      </c>
      <c r="H404" t="s">
        <v>381</v>
      </c>
      <c r="I404" t="s">
        <v>489</v>
      </c>
      <c r="J404" t="s">
        <v>451</v>
      </c>
      <c r="K404" t="s">
        <v>436</v>
      </c>
      <c r="L404" s="755" t="s">
        <v>79</v>
      </c>
      <c r="M404" t="s">
        <v>27</v>
      </c>
      <c r="N404" s="680">
        <f t="shared" ca="1" si="26"/>
        <v>0</v>
      </c>
      <c r="O404" s="680">
        <f t="shared" ca="1" si="26"/>
        <v>0</v>
      </c>
      <c r="P404" s="680">
        <f t="shared" ca="1" si="26"/>
        <v>0</v>
      </c>
      <c r="Q404" s="680">
        <f t="shared" ca="1" si="26"/>
        <v>0</v>
      </c>
      <c r="R404" s="680">
        <f t="shared" ca="1" si="26"/>
        <v>0</v>
      </c>
      <c r="S404" t="str">
        <f t="shared" si="27"/>
        <v>ASR_CMS_19</v>
      </c>
      <c r="T404" s="957">
        <f t="shared" si="28"/>
        <v>45406</v>
      </c>
      <c r="U404" t="str">
        <f t="shared" si="29"/>
        <v>Unaudited</v>
      </c>
    </row>
    <row r="405" spans="1:21" x14ac:dyDescent="0.25">
      <c r="A405" t="s">
        <v>438</v>
      </c>
      <c r="B405" t="s">
        <v>1380</v>
      </c>
      <c r="C405" t="s">
        <v>1381</v>
      </c>
      <c r="D405" s="15">
        <v>1900</v>
      </c>
      <c r="E405" s="121">
        <v>1</v>
      </c>
      <c r="F405" t="s">
        <v>442</v>
      </c>
      <c r="G405" s="121">
        <v>366</v>
      </c>
      <c r="H405" t="s">
        <v>381</v>
      </c>
      <c r="I405" t="s">
        <v>489</v>
      </c>
      <c r="J405" t="s">
        <v>451</v>
      </c>
      <c r="K405" t="s">
        <v>436</v>
      </c>
      <c r="L405" s="755" t="s">
        <v>80</v>
      </c>
      <c r="M405" t="s">
        <v>98</v>
      </c>
      <c r="N405" s="680">
        <f t="shared" ca="1" si="26"/>
        <v>0</v>
      </c>
      <c r="O405" s="680">
        <f t="shared" ca="1" si="26"/>
        <v>0</v>
      </c>
      <c r="P405" s="680">
        <f t="shared" ca="1" si="26"/>
        <v>0</v>
      </c>
      <c r="Q405" s="680">
        <f t="shared" ca="1" si="26"/>
        <v>0</v>
      </c>
      <c r="R405" s="680">
        <f t="shared" ca="1" si="26"/>
        <v>0</v>
      </c>
      <c r="S405" t="str">
        <f t="shared" si="27"/>
        <v>ASR_CMS_19</v>
      </c>
      <c r="T405" s="957">
        <f t="shared" si="28"/>
        <v>45406</v>
      </c>
      <c r="U405" t="str">
        <f t="shared" si="29"/>
        <v>Unaudited</v>
      </c>
    </row>
    <row r="406" spans="1:21" x14ac:dyDescent="0.25">
      <c r="A406" t="s">
        <v>438</v>
      </c>
      <c r="B406" t="s">
        <v>1380</v>
      </c>
      <c r="C406" t="s">
        <v>1381</v>
      </c>
      <c r="D406" s="15">
        <v>1900</v>
      </c>
      <c r="E406" s="121">
        <v>1</v>
      </c>
      <c r="F406" t="s">
        <v>442</v>
      </c>
      <c r="G406" s="121">
        <v>366</v>
      </c>
      <c r="H406" t="s">
        <v>381</v>
      </c>
      <c r="I406" t="s">
        <v>489</v>
      </c>
      <c r="J406" t="s">
        <v>451</v>
      </c>
      <c r="K406" t="s">
        <v>436</v>
      </c>
      <c r="L406" s="755" t="s">
        <v>81</v>
      </c>
      <c r="M406" t="s">
        <v>99</v>
      </c>
      <c r="N406" s="680">
        <f t="shared" ca="1" si="26"/>
        <v>0</v>
      </c>
      <c r="O406" s="680">
        <f t="shared" ca="1" si="26"/>
        <v>0</v>
      </c>
      <c r="P406" s="680">
        <f t="shared" ca="1" si="26"/>
        <v>0</v>
      </c>
      <c r="Q406" s="680">
        <f t="shared" ca="1" si="26"/>
        <v>0</v>
      </c>
      <c r="R406" s="680">
        <f t="shared" ca="1" si="26"/>
        <v>0</v>
      </c>
      <c r="S406" t="str">
        <f t="shared" si="27"/>
        <v>ASR_CMS_19</v>
      </c>
      <c r="T406" s="957">
        <f t="shared" si="28"/>
        <v>45406</v>
      </c>
      <c r="U406" t="str">
        <f t="shared" si="29"/>
        <v>Unaudited</v>
      </c>
    </row>
    <row r="407" spans="1:21" x14ac:dyDescent="0.25">
      <c r="A407" t="s">
        <v>438</v>
      </c>
      <c r="B407" t="s">
        <v>1380</v>
      </c>
      <c r="C407" t="s">
        <v>1381</v>
      </c>
      <c r="D407" s="15">
        <v>1900</v>
      </c>
      <c r="E407" s="121">
        <v>1</v>
      </c>
      <c r="F407" t="s">
        <v>442</v>
      </c>
      <c r="G407" s="121">
        <v>366</v>
      </c>
      <c r="H407" t="s">
        <v>381</v>
      </c>
      <c r="I407" t="s">
        <v>489</v>
      </c>
      <c r="J407" t="s">
        <v>451</v>
      </c>
      <c r="K407" t="s">
        <v>436</v>
      </c>
      <c r="L407" s="755" t="s">
        <v>82</v>
      </c>
      <c r="M407" t="s">
        <v>100</v>
      </c>
      <c r="N407" s="680">
        <f t="shared" ca="1" si="26"/>
        <v>0</v>
      </c>
      <c r="O407" s="680">
        <f t="shared" ca="1" si="26"/>
        <v>0</v>
      </c>
      <c r="P407" s="680">
        <f t="shared" ca="1" si="26"/>
        <v>0</v>
      </c>
      <c r="Q407" s="680">
        <f t="shared" ca="1" si="26"/>
        <v>0</v>
      </c>
      <c r="R407" s="680">
        <f t="shared" ca="1" si="26"/>
        <v>0</v>
      </c>
      <c r="S407" t="str">
        <f t="shared" si="27"/>
        <v>ASR_CMS_19</v>
      </c>
      <c r="T407" s="957">
        <f t="shared" si="28"/>
        <v>45406</v>
      </c>
      <c r="U407" t="str">
        <f t="shared" si="29"/>
        <v>Unaudited</v>
      </c>
    </row>
    <row r="408" spans="1:21" x14ac:dyDescent="0.25">
      <c r="A408" t="s">
        <v>438</v>
      </c>
      <c r="B408" t="s">
        <v>1380</v>
      </c>
      <c r="C408" t="s">
        <v>1381</v>
      </c>
      <c r="D408" s="15">
        <v>1900</v>
      </c>
      <c r="E408" s="121">
        <v>1</v>
      </c>
      <c r="F408" t="s">
        <v>442</v>
      </c>
      <c r="G408" s="121">
        <v>366</v>
      </c>
      <c r="H408" t="s">
        <v>381</v>
      </c>
      <c r="I408" t="s">
        <v>489</v>
      </c>
      <c r="J408" t="s">
        <v>451</v>
      </c>
      <c r="K408" t="s">
        <v>436</v>
      </c>
      <c r="L408" s="755" t="s">
        <v>217</v>
      </c>
      <c r="M408" t="s">
        <v>101</v>
      </c>
      <c r="N408" s="680">
        <f t="shared" ca="1" si="26"/>
        <v>0</v>
      </c>
      <c r="O408" s="680">
        <f t="shared" ca="1" si="26"/>
        <v>0</v>
      </c>
      <c r="P408" s="680">
        <f t="shared" ca="1" si="26"/>
        <v>0</v>
      </c>
      <c r="Q408" s="680">
        <f t="shared" ca="1" si="26"/>
        <v>0</v>
      </c>
      <c r="R408" s="680">
        <f t="shared" ca="1" si="26"/>
        <v>0</v>
      </c>
      <c r="S408" t="str">
        <f t="shared" si="27"/>
        <v>ASR_CMS_19</v>
      </c>
      <c r="T408" s="957">
        <f t="shared" si="28"/>
        <v>45406</v>
      </c>
      <c r="U408" t="str">
        <f t="shared" si="29"/>
        <v>Unaudited</v>
      </c>
    </row>
    <row r="409" spans="1:21" x14ac:dyDescent="0.25">
      <c r="A409" t="s">
        <v>438</v>
      </c>
      <c r="B409" t="s">
        <v>1380</v>
      </c>
      <c r="C409" t="s">
        <v>1381</v>
      </c>
      <c r="D409" s="15">
        <v>1900</v>
      </c>
      <c r="E409" s="121">
        <v>1</v>
      </c>
      <c r="F409" t="s">
        <v>442</v>
      </c>
      <c r="G409" s="121">
        <v>366</v>
      </c>
      <c r="H409" t="s">
        <v>381</v>
      </c>
      <c r="I409" t="s">
        <v>489</v>
      </c>
      <c r="J409" t="s">
        <v>451</v>
      </c>
      <c r="K409" t="s">
        <v>436</v>
      </c>
      <c r="L409" s="755" t="s">
        <v>216</v>
      </c>
      <c r="M409" t="s">
        <v>28</v>
      </c>
      <c r="N409" s="680">
        <f t="shared" ca="1" si="26"/>
        <v>0</v>
      </c>
      <c r="O409" s="680">
        <f t="shared" ca="1" si="26"/>
        <v>0</v>
      </c>
      <c r="P409" s="680">
        <f t="shared" ca="1" si="26"/>
        <v>0</v>
      </c>
      <c r="Q409" s="680">
        <f t="shared" ca="1" si="26"/>
        <v>0</v>
      </c>
      <c r="R409" s="680">
        <f t="shared" ca="1" si="26"/>
        <v>0</v>
      </c>
      <c r="S409" t="str">
        <f t="shared" si="27"/>
        <v>ASR_CMS_19</v>
      </c>
      <c r="T409" s="957">
        <f t="shared" si="28"/>
        <v>45406</v>
      </c>
      <c r="U409" t="str">
        <f t="shared" si="29"/>
        <v>Unaudited</v>
      </c>
    </row>
    <row r="410" spans="1:21" x14ac:dyDescent="0.25">
      <c r="A410" t="s">
        <v>438</v>
      </c>
      <c r="B410" t="s">
        <v>1380</v>
      </c>
      <c r="C410" t="s">
        <v>1381</v>
      </c>
      <c r="D410" s="15">
        <v>1900</v>
      </c>
      <c r="E410" s="121">
        <v>1</v>
      </c>
      <c r="F410" t="s">
        <v>442</v>
      </c>
      <c r="G410" s="121">
        <v>366</v>
      </c>
      <c r="H410" t="s">
        <v>381</v>
      </c>
      <c r="I410" t="s">
        <v>489</v>
      </c>
      <c r="J410" t="s">
        <v>437</v>
      </c>
      <c r="K410" t="s">
        <v>437</v>
      </c>
      <c r="L410" s="755" t="s">
        <v>84</v>
      </c>
      <c r="M410" t="s">
        <v>328</v>
      </c>
      <c r="N410" s="680">
        <f t="shared" ca="1" si="26"/>
        <v>0</v>
      </c>
      <c r="O410" s="680">
        <f t="shared" ca="1" si="26"/>
        <v>0</v>
      </c>
      <c r="P410" s="680">
        <f t="shared" ca="1" si="26"/>
        <v>0</v>
      </c>
      <c r="Q410" s="680">
        <f t="shared" ca="1" si="26"/>
        <v>0</v>
      </c>
      <c r="R410" s="680">
        <f t="shared" ca="1" si="26"/>
        <v>0</v>
      </c>
      <c r="S410" t="str">
        <f t="shared" si="27"/>
        <v>ASR_CMS_19</v>
      </c>
      <c r="T410" s="957">
        <f t="shared" si="28"/>
        <v>45406</v>
      </c>
      <c r="U410" t="str">
        <f t="shared" si="29"/>
        <v>Unaudited</v>
      </c>
    </row>
    <row r="411" spans="1:21" x14ac:dyDescent="0.25">
      <c r="A411" t="s">
        <v>438</v>
      </c>
      <c r="B411" t="s">
        <v>1380</v>
      </c>
      <c r="C411" t="s">
        <v>1381</v>
      </c>
      <c r="D411" s="15">
        <v>1900</v>
      </c>
      <c r="E411" s="121">
        <v>1</v>
      </c>
      <c r="F411" t="s">
        <v>442</v>
      </c>
      <c r="G411" s="121">
        <v>366</v>
      </c>
      <c r="H411" t="s">
        <v>381</v>
      </c>
      <c r="I411" t="s">
        <v>489</v>
      </c>
      <c r="J411" t="s">
        <v>437</v>
      </c>
      <c r="K411" t="s">
        <v>437</v>
      </c>
      <c r="L411" s="755" t="s">
        <v>85</v>
      </c>
      <c r="M411" t="s">
        <v>326</v>
      </c>
      <c r="N411" s="680">
        <f t="shared" ca="1" si="26"/>
        <v>0</v>
      </c>
      <c r="O411" s="680">
        <f t="shared" ca="1" si="26"/>
        <v>0</v>
      </c>
      <c r="P411" s="680">
        <f t="shared" ca="1" si="26"/>
        <v>0</v>
      </c>
      <c r="Q411" s="680">
        <f t="shared" ca="1" si="26"/>
        <v>0</v>
      </c>
      <c r="R411" s="680">
        <f t="shared" ca="1" si="26"/>
        <v>0</v>
      </c>
      <c r="S411" t="str">
        <f t="shared" si="27"/>
        <v>ASR_CMS_19</v>
      </c>
      <c r="T411" s="957">
        <f t="shared" si="28"/>
        <v>45406</v>
      </c>
      <c r="U411" t="str">
        <f t="shared" si="29"/>
        <v>Unaudited</v>
      </c>
    </row>
    <row r="412" spans="1:21" x14ac:dyDescent="0.25">
      <c r="A412" t="s">
        <v>438</v>
      </c>
      <c r="B412" t="s">
        <v>1380</v>
      </c>
      <c r="C412" t="s">
        <v>1381</v>
      </c>
      <c r="D412" s="15">
        <v>1900</v>
      </c>
      <c r="E412" s="121">
        <v>1</v>
      </c>
      <c r="F412" t="s">
        <v>442</v>
      </c>
      <c r="G412" s="121">
        <v>366</v>
      </c>
      <c r="H412" t="s">
        <v>381</v>
      </c>
      <c r="I412" t="s">
        <v>489</v>
      </c>
      <c r="J412" t="s">
        <v>437</v>
      </c>
      <c r="K412" t="s">
        <v>437</v>
      </c>
      <c r="L412" s="755" t="s">
        <v>86</v>
      </c>
      <c r="M412" t="s">
        <v>495</v>
      </c>
      <c r="N412" s="680">
        <f t="shared" ca="1" si="26"/>
        <v>0</v>
      </c>
      <c r="O412" s="680">
        <f t="shared" ca="1" si="26"/>
        <v>0</v>
      </c>
      <c r="P412" s="680">
        <f t="shared" ca="1" si="26"/>
        <v>0</v>
      </c>
      <c r="Q412" s="680">
        <f t="shared" ca="1" si="26"/>
        <v>0</v>
      </c>
      <c r="R412" s="680">
        <f t="shared" ca="1" si="26"/>
        <v>0</v>
      </c>
      <c r="S412" t="str">
        <f t="shared" si="27"/>
        <v>ASR_CMS_19</v>
      </c>
      <c r="T412" s="957">
        <f t="shared" si="28"/>
        <v>45406</v>
      </c>
      <c r="U412" t="str">
        <f t="shared" si="29"/>
        <v>Unaudited</v>
      </c>
    </row>
    <row r="413" spans="1:21" x14ac:dyDescent="0.25">
      <c r="A413" t="s">
        <v>438</v>
      </c>
      <c r="B413" t="s">
        <v>1380</v>
      </c>
      <c r="C413" t="s">
        <v>1381</v>
      </c>
      <c r="D413" s="15">
        <v>1900</v>
      </c>
      <c r="E413" s="121">
        <v>1</v>
      </c>
      <c r="F413" t="s">
        <v>442</v>
      </c>
      <c r="G413" s="121">
        <v>366</v>
      </c>
      <c r="H413" t="s">
        <v>381</v>
      </c>
      <c r="I413" t="s">
        <v>489</v>
      </c>
      <c r="J413" t="s">
        <v>437</v>
      </c>
      <c r="K413" t="s">
        <v>437</v>
      </c>
      <c r="L413" s="755" t="s">
        <v>87</v>
      </c>
      <c r="M413" t="s">
        <v>496</v>
      </c>
      <c r="N413" s="680">
        <f t="shared" ca="1" si="26"/>
        <v>0</v>
      </c>
      <c r="O413" s="680">
        <f t="shared" ca="1" si="26"/>
        <v>0</v>
      </c>
      <c r="P413" s="680">
        <f t="shared" ca="1" si="26"/>
        <v>0</v>
      </c>
      <c r="Q413" s="680">
        <f t="shared" ca="1" si="26"/>
        <v>0</v>
      </c>
      <c r="R413" s="680">
        <f t="shared" ca="1" si="26"/>
        <v>0</v>
      </c>
      <c r="S413" t="str">
        <f t="shared" si="27"/>
        <v>ASR_CMS_19</v>
      </c>
      <c r="T413" s="957">
        <f t="shared" si="28"/>
        <v>45406</v>
      </c>
      <c r="U413" t="str">
        <f t="shared" si="29"/>
        <v>Unaudited</v>
      </c>
    </row>
    <row r="414" spans="1:21" x14ac:dyDescent="0.25">
      <c r="A414" t="s">
        <v>438</v>
      </c>
      <c r="B414" t="s">
        <v>1380</v>
      </c>
      <c r="C414" t="s">
        <v>1381</v>
      </c>
      <c r="D414" s="15">
        <v>1900</v>
      </c>
      <c r="E414" s="121">
        <v>1</v>
      </c>
      <c r="F414" t="s">
        <v>442</v>
      </c>
      <c r="G414" s="121">
        <v>366</v>
      </c>
      <c r="H414" t="s">
        <v>381</v>
      </c>
      <c r="I414" t="s">
        <v>489</v>
      </c>
      <c r="J414" t="s">
        <v>437</v>
      </c>
      <c r="K414" t="s">
        <v>437</v>
      </c>
      <c r="L414" s="755" t="s">
        <v>214</v>
      </c>
      <c r="M414" t="s">
        <v>497</v>
      </c>
      <c r="N414" s="680">
        <f t="shared" ca="1" si="26"/>
        <v>0</v>
      </c>
      <c r="O414" s="680">
        <f t="shared" ca="1" si="26"/>
        <v>0</v>
      </c>
      <c r="P414" s="680">
        <f t="shared" ca="1" si="26"/>
        <v>0</v>
      </c>
      <c r="Q414" s="680">
        <f t="shared" ca="1" si="26"/>
        <v>0</v>
      </c>
      <c r="R414" s="680">
        <f t="shared" ca="1" si="26"/>
        <v>0</v>
      </c>
      <c r="S414" t="str">
        <f t="shared" si="27"/>
        <v>ASR_CMS_19</v>
      </c>
      <c r="T414" s="957">
        <f t="shared" si="28"/>
        <v>45406</v>
      </c>
      <c r="U414" t="str">
        <f t="shared" si="29"/>
        <v>Unaudited</v>
      </c>
    </row>
    <row r="415" spans="1:21" x14ac:dyDescent="0.25">
      <c r="A415" t="s">
        <v>438</v>
      </c>
      <c r="B415" t="s">
        <v>1380</v>
      </c>
      <c r="C415" t="s">
        <v>1381</v>
      </c>
      <c r="D415" s="15">
        <v>1900</v>
      </c>
      <c r="E415" s="121">
        <v>1</v>
      </c>
      <c r="F415" t="s">
        <v>442</v>
      </c>
      <c r="G415" s="121">
        <v>366</v>
      </c>
      <c r="H415" t="s">
        <v>381</v>
      </c>
      <c r="I415" t="s">
        <v>490</v>
      </c>
      <c r="J415" t="s">
        <v>26</v>
      </c>
      <c r="K415" t="s">
        <v>26</v>
      </c>
      <c r="L415" s="755" t="s">
        <v>205</v>
      </c>
      <c r="M415" t="s">
        <v>26</v>
      </c>
      <c r="N415" s="680">
        <f t="shared" ca="1" si="26"/>
        <v>0</v>
      </c>
      <c r="O415" s="680">
        <f t="shared" ca="1" si="26"/>
        <v>0</v>
      </c>
      <c r="P415" s="680">
        <f t="shared" ca="1" si="26"/>
        <v>0</v>
      </c>
      <c r="Q415" s="680">
        <f t="shared" ca="1" si="26"/>
        <v>0</v>
      </c>
      <c r="R415" s="680">
        <f t="shared" ca="1" si="26"/>
        <v>0</v>
      </c>
      <c r="S415" t="str">
        <f t="shared" si="27"/>
        <v>ASR_CMS_19</v>
      </c>
      <c r="T415" s="957">
        <f t="shared" si="28"/>
        <v>45406</v>
      </c>
      <c r="U415" t="str">
        <f t="shared" si="29"/>
        <v>Unaudited</v>
      </c>
    </row>
    <row r="416" spans="1:21" x14ac:dyDescent="0.25">
      <c r="A416" t="s">
        <v>438</v>
      </c>
      <c r="B416" t="s">
        <v>1380</v>
      </c>
      <c r="C416" t="s">
        <v>1381</v>
      </c>
      <c r="D416" s="15">
        <v>1900</v>
      </c>
      <c r="E416" s="121">
        <v>1</v>
      </c>
      <c r="F416" t="s">
        <v>1026</v>
      </c>
      <c r="G416" s="121" t="s">
        <v>1379</v>
      </c>
      <c r="H416" t="s">
        <v>381</v>
      </c>
      <c r="I416" t="s">
        <v>433</v>
      </c>
      <c r="J416" t="s">
        <v>433</v>
      </c>
      <c r="K416" t="s">
        <v>433</v>
      </c>
      <c r="M416" t="s">
        <v>433</v>
      </c>
      <c r="N416" s="680">
        <f t="shared" ca="1" si="26"/>
        <v>0</v>
      </c>
      <c r="O416" s="680">
        <f t="shared" ca="1" si="26"/>
        <v>0</v>
      </c>
      <c r="P416" s="680">
        <f t="shared" ca="1" si="26"/>
        <v>0</v>
      </c>
      <c r="Q416" s="680">
        <f t="shared" ca="1" si="26"/>
        <v>0</v>
      </c>
      <c r="R416" s="680">
        <f t="shared" ca="1" si="26"/>
        <v>0</v>
      </c>
      <c r="S416" t="str">
        <f t="shared" si="27"/>
        <v>ASR_CMS_19</v>
      </c>
      <c r="T416" s="957">
        <f t="shared" si="28"/>
        <v>45406</v>
      </c>
      <c r="U416" t="str">
        <f t="shared" si="29"/>
        <v>Unaudited</v>
      </c>
    </row>
    <row r="417" spans="1:21" x14ac:dyDescent="0.25">
      <c r="A417" t="s">
        <v>438</v>
      </c>
      <c r="B417" t="s">
        <v>1380</v>
      </c>
      <c r="C417" t="s">
        <v>1381</v>
      </c>
      <c r="D417" s="15">
        <v>1900</v>
      </c>
      <c r="E417" s="121">
        <v>1</v>
      </c>
      <c r="F417" t="s">
        <v>1026</v>
      </c>
      <c r="G417" s="121" t="s">
        <v>1379</v>
      </c>
      <c r="H417" t="s">
        <v>381</v>
      </c>
      <c r="I417" t="s">
        <v>488</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ASR_CMS_19</v>
      </c>
      <c r="T417" s="957">
        <f t="shared" si="28"/>
        <v>45406</v>
      </c>
      <c r="U417" t="str">
        <f t="shared" si="29"/>
        <v>Unaudited</v>
      </c>
    </row>
    <row r="418" spans="1:21" x14ac:dyDescent="0.25">
      <c r="A418" t="s">
        <v>438</v>
      </c>
      <c r="B418" t="s">
        <v>1380</v>
      </c>
      <c r="C418" t="s">
        <v>1381</v>
      </c>
      <c r="D418" s="15">
        <v>1900</v>
      </c>
      <c r="E418" s="121">
        <v>1</v>
      </c>
      <c r="F418" t="s">
        <v>1026</v>
      </c>
      <c r="G418" s="121" t="s">
        <v>1379</v>
      </c>
      <c r="H418" t="s">
        <v>381</v>
      </c>
      <c r="I418" t="s">
        <v>488</v>
      </c>
      <c r="J418" t="s">
        <v>12</v>
      </c>
      <c r="K418" t="s">
        <v>223</v>
      </c>
      <c r="L418" s="755">
        <v>1.2</v>
      </c>
      <c r="M418" t="s">
        <v>223</v>
      </c>
      <c r="N418" s="680">
        <f t="shared" ca="1" si="26"/>
        <v>0</v>
      </c>
      <c r="O418" s="680">
        <f t="shared" ca="1" si="26"/>
        <v>0</v>
      </c>
      <c r="P418" s="680">
        <f t="shared" ca="1" si="26"/>
        <v>0</v>
      </c>
      <c r="Q418" s="680">
        <f t="shared" ca="1" si="26"/>
        <v>0</v>
      </c>
      <c r="R418" s="680">
        <f t="shared" ca="1" si="26"/>
        <v>0</v>
      </c>
      <c r="S418" t="str">
        <f t="shared" si="27"/>
        <v>ASR_CMS_19</v>
      </c>
      <c r="T418" s="957">
        <f t="shared" si="28"/>
        <v>45406</v>
      </c>
      <c r="U418" t="str">
        <f t="shared" si="29"/>
        <v>Unaudited</v>
      </c>
    </row>
    <row r="419" spans="1:21" x14ac:dyDescent="0.25">
      <c r="A419" t="s">
        <v>438</v>
      </c>
      <c r="B419" t="s">
        <v>1380</v>
      </c>
      <c r="C419" t="s">
        <v>1381</v>
      </c>
      <c r="D419" s="15">
        <v>1900</v>
      </c>
      <c r="E419" s="121">
        <v>1</v>
      </c>
      <c r="F419" t="s">
        <v>1026</v>
      </c>
      <c r="G419" s="121" t="s">
        <v>1379</v>
      </c>
      <c r="H419" t="s">
        <v>381</v>
      </c>
      <c r="I419" t="s">
        <v>488</v>
      </c>
      <c r="J419" t="s">
        <v>12</v>
      </c>
      <c r="K419" t="s">
        <v>1318</v>
      </c>
      <c r="L419" s="755" t="s">
        <v>1314</v>
      </c>
      <c r="M419" t="s">
        <v>1318</v>
      </c>
      <c r="N419" s="680">
        <f t="shared" ca="1" si="26"/>
        <v>0</v>
      </c>
      <c r="O419" s="680">
        <f t="shared" ca="1" si="26"/>
        <v>0</v>
      </c>
      <c r="P419" s="680">
        <f t="shared" ca="1" si="26"/>
        <v>0</v>
      </c>
      <c r="Q419" s="680">
        <f t="shared" ca="1" si="26"/>
        <v>0</v>
      </c>
      <c r="R419" s="680">
        <f t="shared" ca="1" si="26"/>
        <v>0</v>
      </c>
      <c r="S419" t="str">
        <f t="shared" si="27"/>
        <v>ASR_CMS_19</v>
      </c>
      <c r="T419" s="957">
        <f t="shared" si="28"/>
        <v>45406</v>
      </c>
      <c r="U419" t="str">
        <f t="shared" si="29"/>
        <v>Unaudited</v>
      </c>
    </row>
    <row r="420" spans="1:21" x14ac:dyDescent="0.25">
      <c r="A420" t="s">
        <v>438</v>
      </c>
      <c r="B420" t="s">
        <v>1380</v>
      </c>
      <c r="C420" t="s">
        <v>1381</v>
      </c>
      <c r="D420" s="15">
        <v>1900</v>
      </c>
      <c r="E420" s="121">
        <v>1</v>
      </c>
      <c r="F420" t="s">
        <v>1026</v>
      </c>
      <c r="G420" s="121" t="s">
        <v>1379</v>
      </c>
      <c r="H420" t="s">
        <v>381</v>
      </c>
      <c r="I420" t="s">
        <v>488</v>
      </c>
      <c r="J420" t="s">
        <v>12</v>
      </c>
      <c r="K420" t="s">
        <v>1320</v>
      </c>
      <c r="L420" s="755" t="s">
        <v>1319</v>
      </c>
      <c r="M420" t="s">
        <v>1320</v>
      </c>
      <c r="N420" s="680">
        <f t="shared" ca="1" si="26"/>
        <v>0</v>
      </c>
      <c r="O420" s="680">
        <f t="shared" ca="1" si="26"/>
        <v>0</v>
      </c>
      <c r="P420" s="680">
        <f t="shared" ca="1" si="26"/>
        <v>0</v>
      </c>
      <c r="Q420" s="680">
        <f t="shared" ca="1" si="26"/>
        <v>0</v>
      </c>
      <c r="R420" s="680">
        <f t="shared" ca="1" si="26"/>
        <v>0</v>
      </c>
      <c r="S420" t="str">
        <f t="shared" si="27"/>
        <v>ASR_CMS_19</v>
      </c>
      <c r="T420" s="957">
        <f t="shared" si="28"/>
        <v>45406</v>
      </c>
      <c r="U420" t="str">
        <f t="shared" si="29"/>
        <v>Unaudited</v>
      </c>
    </row>
    <row r="421" spans="1:21" x14ac:dyDescent="0.25">
      <c r="A421" t="s">
        <v>438</v>
      </c>
      <c r="B421" t="s">
        <v>1380</v>
      </c>
      <c r="C421" t="s">
        <v>1381</v>
      </c>
      <c r="D421" s="15">
        <v>1900</v>
      </c>
      <c r="E421" s="121">
        <v>1</v>
      </c>
      <c r="F421" t="s">
        <v>1026</v>
      </c>
      <c r="G421" s="121" t="s">
        <v>1379</v>
      </c>
      <c r="H421" t="s">
        <v>381</v>
      </c>
      <c r="I421" t="s">
        <v>488</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ASR_CMS_19</v>
      </c>
      <c r="T421" s="957">
        <f t="shared" si="28"/>
        <v>45406</v>
      </c>
      <c r="U421" t="str">
        <f t="shared" si="29"/>
        <v>Unaudited</v>
      </c>
    </row>
    <row r="422" spans="1:21" x14ac:dyDescent="0.25">
      <c r="A422" t="s">
        <v>438</v>
      </c>
      <c r="B422" t="s">
        <v>1380</v>
      </c>
      <c r="C422" t="s">
        <v>1381</v>
      </c>
      <c r="D422" s="15">
        <v>1900</v>
      </c>
      <c r="E422" s="121">
        <v>1</v>
      </c>
      <c r="F422" t="s">
        <v>1026</v>
      </c>
      <c r="G422" s="121" t="s">
        <v>1379</v>
      </c>
      <c r="H422" t="s">
        <v>381</v>
      </c>
      <c r="I422" t="s">
        <v>489</v>
      </c>
      <c r="J422" t="s">
        <v>434</v>
      </c>
      <c r="K422" t="s">
        <v>791</v>
      </c>
      <c r="L422" s="755">
        <v>2.1</v>
      </c>
      <c r="M422" t="s">
        <v>726</v>
      </c>
      <c r="N422" s="680">
        <f t="shared" ca="1" si="26"/>
        <v>0</v>
      </c>
      <c r="O422" s="680">
        <f t="shared" ca="1" si="26"/>
        <v>0</v>
      </c>
      <c r="P422" s="680">
        <f t="shared" ca="1" si="26"/>
        <v>0</v>
      </c>
      <c r="Q422" s="680">
        <f t="shared" ca="1" si="26"/>
        <v>0</v>
      </c>
      <c r="R422" s="680">
        <f t="shared" ca="1" si="26"/>
        <v>0</v>
      </c>
      <c r="S422" t="str">
        <f t="shared" si="27"/>
        <v>ASR_CMS_19</v>
      </c>
      <c r="T422" s="957">
        <f t="shared" si="28"/>
        <v>45406</v>
      </c>
      <c r="U422" t="str">
        <f t="shared" si="29"/>
        <v>Unaudited</v>
      </c>
    </row>
    <row r="423" spans="1:21" x14ac:dyDescent="0.25">
      <c r="A423" t="s">
        <v>438</v>
      </c>
      <c r="B423" t="s">
        <v>1380</v>
      </c>
      <c r="C423" t="s">
        <v>1381</v>
      </c>
      <c r="D423" s="15">
        <v>1900</v>
      </c>
      <c r="E423" s="121">
        <v>1</v>
      </c>
      <c r="F423" t="s">
        <v>1026</v>
      </c>
      <c r="G423" s="121" t="s">
        <v>1379</v>
      </c>
      <c r="H423" t="s">
        <v>381</v>
      </c>
      <c r="I423" t="s">
        <v>489</v>
      </c>
      <c r="J423" t="s">
        <v>434</v>
      </c>
      <c r="K423" t="s">
        <v>791</v>
      </c>
      <c r="L423" s="755">
        <v>2.2000000000000002</v>
      </c>
      <c r="M423" t="s">
        <v>727</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ASR_CMS_19</v>
      </c>
      <c r="T423" s="957">
        <f t="shared" si="28"/>
        <v>45406</v>
      </c>
      <c r="U423" t="str">
        <f t="shared" si="29"/>
        <v>Unaudited</v>
      </c>
    </row>
    <row r="424" spans="1:21" x14ac:dyDescent="0.25">
      <c r="A424" t="s">
        <v>438</v>
      </c>
      <c r="B424" t="s">
        <v>1380</v>
      </c>
      <c r="C424" t="s">
        <v>1381</v>
      </c>
      <c r="D424" s="15">
        <v>1900</v>
      </c>
      <c r="E424" s="121">
        <v>1</v>
      </c>
      <c r="F424" t="s">
        <v>1026</v>
      </c>
      <c r="G424" s="121" t="s">
        <v>1379</v>
      </c>
      <c r="H424" t="s">
        <v>381</v>
      </c>
      <c r="I424" t="s">
        <v>489</v>
      </c>
      <c r="J424" t="s">
        <v>434</v>
      </c>
      <c r="K424" t="s">
        <v>791</v>
      </c>
      <c r="L424" s="755">
        <v>2.2999999999999998</v>
      </c>
      <c r="M424" t="s">
        <v>728</v>
      </c>
      <c r="N424" s="680">
        <f t="shared" ca="1" si="30"/>
        <v>0</v>
      </c>
      <c r="O424" s="680">
        <f t="shared" ca="1" si="30"/>
        <v>0</v>
      </c>
      <c r="P424" s="680">
        <f t="shared" ca="1" si="30"/>
        <v>0</v>
      </c>
      <c r="Q424" s="680">
        <f t="shared" ca="1" si="30"/>
        <v>0</v>
      </c>
      <c r="R424" s="680">
        <f t="shared" ca="1" si="30"/>
        <v>0</v>
      </c>
      <c r="S424" t="str">
        <f t="shared" si="27"/>
        <v>ASR_CMS_19</v>
      </c>
      <c r="T424" s="957">
        <f t="shared" si="28"/>
        <v>45406</v>
      </c>
      <c r="U424" t="str">
        <f t="shared" si="29"/>
        <v>Unaudited</v>
      </c>
    </row>
    <row r="425" spans="1:21" x14ac:dyDescent="0.25">
      <c r="A425" t="s">
        <v>438</v>
      </c>
      <c r="B425" t="s">
        <v>1380</v>
      </c>
      <c r="C425" t="s">
        <v>1381</v>
      </c>
      <c r="D425" s="15">
        <v>1900</v>
      </c>
      <c r="E425" s="121">
        <v>1</v>
      </c>
      <c r="F425" t="s">
        <v>1026</v>
      </c>
      <c r="G425" s="121" t="s">
        <v>1379</v>
      </c>
      <c r="H425" t="s">
        <v>381</v>
      </c>
      <c r="I425" t="s">
        <v>489</v>
      </c>
      <c r="J425" t="s">
        <v>434</v>
      </c>
      <c r="K425" t="s">
        <v>791</v>
      </c>
      <c r="L425" s="755">
        <v>2.4</v>
      </c>
      <c r="M425" t="s">
        <v>729</v>
      </c>
      <c r="N425" s="680">
        <f t="shared" ca="1" si="30"/>
        <v>0</v>
      </c>
      <c r="O425" s="680">
        <f t="shared" ca="1" si="30"/>
        <v>0</v>
      </c>
      <c r="P425" s="680">
        <f t="shared" ca="1" si="30"/>
        <v>0</v>
      </c>
      <c r="Q425" s="680">
        <f t="shared" ca="1" si="30"/>
        <v>0</v>
      </c>
      <c r="R425" s="680">
        <f t="shared" ca="1" si="30"/>
        <v>0</v>
      </c>
      <c r="S425" t="str">
        <f t="shared" si="27"/>
        <v>ASR_CMS_19</v>
      </c>
      <c r="T425" s="957">
        <f t="shared" si="28"/>
        <v>45406</v>
      </c>
      <c r="U425" t="str">
        <f t="shared" si="29"/>
        <v>Unaudited</v>
      </c>
    </row>
    <row r="426" spans="1:21" x14ac:dyDescent="0.25">
      <c r="A426" t="s">
        <v>438</v>
      </c>
      <c r="B426" t="s">
        <v>1380</v>
      </c>
      <c r="C426" t="s">
        <v>1381</v>
      </c>
      <c r="D426" s="15">
        <v>1900</v>
      </c>
      <c r="E426" s="121">
        <v>1</v>
      </c>
      <c r="F426" t="s">
        <v>1026</v>
      </c>
      <c r="G426" s="121" t="s">
        <v>1379</v>
      </c>
      <c r="H426" t="s">
        <v>381</v>
      </c>
      <c r="I426" t="s">
        <v>489</v>
      </c>
      <c r="J426" t="s">
        <v>434</v>
      </c>
      <c r="K426" t="s">
        <v>791</v>
      </c>
      <c r="L426" s="755">
        <v>2.5</v>
      </c>
      <c r="M426" t="s">
        <v>771</v>
      </c>
      <c r="N426" s="680">
        <f t="shared" ca="1" si="30"/>
        <v>0</v>
      </c>
      <c r="O426" s="680">
        <f t="shared" ca="1" si="30"/>
        <v>0</v>
      </c>
      <c r="P426" s="680">
        <f t="shared" ca="1" si="30"/>
        <v>0</v>
      </c>
      <c r="Q426" s="680">
        <f t="shared" ca="1" si="30"/>
        <v>0</v>
      </c>
      <c r="R426" s="680">
        <f t="shared" ca="1" si="30"/>
        <v>0</v>
      </c>
      <c r="S426" t="str">
        <f t="shared" si="27"/>
        <v>ASR_CMS_19</v>
      </c>
      <c r="T426" s="957">
        <f t="shared" si="28"/>
        <v>45406</v>
      </c>
      <c r="U426" t="str">
        <f t="shared" si="29"/>
        <v>Unaudited</v>
      </c>
    </row>
    <row r="427" spans="1:21" x14ac:dyDescent="0.25">
      <c r="A427" t="s">
        <v>438</v>
      </c>
      <c r="B427" t="s">
        <v>1380</v>
      </c>
      <c r="C427" t="s">
        <v>1381</v>
      </c>
      <c r="D427" s="15">
        <v>1900</v>
      </c>
      <c r="E427" s="121">
        <v>1</v>
      </c>
      <c r="F427" t="s">
        <v>1026</v>
      </c>
      <c r="G427" s="121" t="s">
        <v>1379</v>
      </c>
      <c r="H427" t="s">
        <v>381</v>
      </c>
      <c r="I427" t="s">
        <v>489</v>
      </c>
      <c r="J427" t="s">
        <v>434</v>
      </c>
      <c r="K427" t="s">
        <v>791</v>
      </c>
      <c r="L427" s="755">
        <v>2.6</v>
      </c>
      <c r="M427" t="s">
        <v>187</v>
      </c>
      <c r="N427" s="680">
        <f t="shared" ca="1" si="30"/>
        <v>0</v>
      </c>
      <c r="O427" s="680">
        <f t="shared" ca="1" si="30"/>
        <v>0</v>
      </c>
      <c r="P427" s="680">
        <f t="shared" ca="1" si="30"/>
        <v>0</v>
      </c>
      <c r="Q427" s="680">
        <f t="shared" ca="1" si="30"/>
        <v>0</v>
      </c>
      <c r="R427" s="680">
        <f t="shared" ca="1" si="30"/>
        <v>0</v>
      </c>
      <c r="S427" t="str">
        <f t="shared" si="27"/>
        <v>ASR_CMS_19</v>
      </c>
      <c r="T427" s="957">
        <f t="shared" si="28"/>
        <v>45406</v>
      </c>
      <c r="U427" t="str">
        <f t="shared" si="29"/>
        <v>Unaudited</v>
      </c>
    </row>
    <row r="428" spans="1:21" x14ac:dyDescent="0.25">
      <c r="A428" t="s">
        <v>438</v>
      </c>
      <c r="B428" t="s">
        <v>1380</v>
      </c>
      <c r="C428" t="s">
        <v>1381</v>
      </c>
      <c r="D428" s="15">
        <v>1900</v>
      </c>
      <c r="E428" s="121">
        <v>1</v>
      </c>
      <c r="F428" t="s">
        <v>1026</v>
      </c>
      <c r="G428" s="121" t="s">
        <v>1379</v>
      </c>
      <c r="H428" t="s">
        <v>381</v>
      </c>
      <c r="I428" t="s">
        <v>489</v>
      </c>
      <c r="J428" t="s">
        <v>434</v>
      </c>
      <c r="K428" t="s">
        <v>791</v>
      </c>
      <c r="L428" s="755">
        <v>2.7</v>
      </c>
      <c r="M428" t="s">
        <v>792</v>
      </c>
      <c r="N428" s="680">
        <f t="shared" ca="1" si="30"/>
        <v>0</v>
      </c>
      <c r="O428" s="680">
        <f t="shared" ca="1" si="30"/>
        <v>0</v>
      </c>
      <c r="P428" s="680">
        <f t="shared" ca="1" si="30"/>
        <v>0</v>
      </c>
      <c r="Q428" s="680">
        <f t="shared" ca="1" si="30"/>
        <v>0</v>
      </c>
      <c r="R428" s="680">
        <f t="shared" ca="1" si="30"/>
        <v>0</v>
      </c>
      <c r="S428" t="str">
        <f t="shared" si="27"/>
        <v>ASR_CMS_19</v>
      </c>
      <c r="T428" s="957">
        <f t="shared" si="28"/>
        <v>45406</v>
      </c>
      <c r="U428" t="str">
        <f t="shared" si="29"/>
        <v>Unaudited</v>
      </c>
    </row>
    <row r="429" spans="1:21" x14ac:dyDescent="0.25">
      <c r="A429" t="s">
        <v>438</v>
      </c>
      <c r="B429" t="s">
        <v>1380</v>
      </c>
      <c r="C429" t="s">
        <v>1381</v>
      </c>
      <c r="D429" s="15">
        <v>1900</v>
      </c>
      <c r="E429" s="121">
        <v>1</v>
      </c>
      <c r="F429" t="s">
        <v>1026</v>
      </c>
      <c r="G429" s="121" t="s">
        <v>1379</v>
      </c>
      <c r="H429" t="s">
        <v>381</v>
      </c>
      <c r="I429" t="s">
        <v>489</v>
      </c>
      <c r="J429" t="s">
        <v>434</v>
      </c>
      <c r="K429" t="s">
        <v>791</v>
      </c>
      <c r="L429" s="755">
        <v>2.8</v>
      </c>
      <c r="M429" t="s">
        <v>793</v>
      </c>
      <c r="N429" s="680">
        <f t="shared" ca="1" si="30"/>
        <v>0</v>
      </c>
      <c r="O429" s="680">
        <f t="shared" ca="1" si="30"/>
        <v>0</v>
      </c>
      <c r="P429" s="680">
        <f t="shared" ca="1" si="30"/>
        <v>0</v>
      </c>
      <c r="Q429" s="680">
        <f t="shared" ca="1" si="30"/>
        <v>0</v>
      </c>
      <c r="R429" s="680">
        <f t="shared" ca="1" si="30"/>
        <v>0</v>
      </c>
      <c r="S429" t="str">
        <f t="shared" si="27"/>
        <v>ASR_CMS_19</v>
      </c>
      <c r="T429" s="957">
        <f t="shared" si="28"/>
        <v>45406</v>
      </c>
      <c r="U429" t="str">
        <f t="shared" si="29"/>
        <v>Unaudited</v>
      </c>
    </row>
    <row r="430" spans="1:21" x14ac:dyDescent="0.25">
      <c r="A430" t="s">
        <v>438</v>
      </c>
      <c r="B430" t="s">
        <v>1380</v>
      </c>
      <c r="C430" t="s">
        <v>1381</v>
      </c>
      <c r="D430" s="15">
        <v>1900</v>
      </c>
      <c r="E430" s="121">
        <v>1</v>
      </c>
      <c r="F430" t="s">
        <v>1026</v>
      </c>
      <c r="G430" s="121" t="s">
        <v>1379</v>
      </c>
      <c r="H430" t="s">
        <v>381</v>
      </c>
      <c r="I430" t="s">
        <v>489</v>
      </c>
      <c r="J430" t="s">
        <v>434</v>
      </c>
      <c r="K430" t="s">
        <v>791</v>
      </c>
      <c r="L430" s="755">
        <v>2.9</v>
      </c>
      <c r="M430" t="s">
        <v>774</v>
      </c>
      <c r="N430" s="680">
        <f t="shared" ca="1" si="30"/>
        <v>0</v>
      </c>
      <c r="O430" s="680">
        <f t="shared" ca="1" si="30"/>
        <v>0</v>
      </c>
      <c r="P430" s="680">
        <f t="shared" ca="1" si="30"/>
        <v>0</v>
      </c>
      <c r="Q430" s="680">
        <f t="shared" ca="1" si="30"/>
        <v>0</v>
      </c>
      <c r="R430" s="680">
        <f t="shared" ca="1" si="30"/>
        <v>0</v>
      </c>
      <c r="S430" t="str">
        <f t="shared" si="27"/>
        <v>ASR_CMS_19</v>
      </c>
      <c r="T430" s="957">
        <f t="shared" si="28"/>
        <v>45406</v>
      </c>
      <c r="U430" t="str">
        <f t="shared" si="29"/>
        <v>Unaudited</v>
      </c>
    </row>
    <row r="431" spans="1:21" x14ac:dyDescent="0.25">
      <c r="A431" t="s">
        <v>438</v>
      </c>
      <c r="B431" t="s">
        <v>1380</v>
      </c>
      <c r="C431" t="s">
        <v>1381</v>
      </c>
      <c r="D431" s="15">
        <v>1900</v>
      </c>
      <c r="E431" s="121">
        <v>1</v>
      </c>
      <c r="F431" t="s">
        <v>1026</v>
      </c>
      <c r="G431" s="121" t="s">
        <v>1379</v>
      </c>
      <c r="H431" t="s">
        <v>381</v>
      </c>
      <c r="I431" t="s">
        <v>489</v>
      </c>
      <c r="J431" t="s">
        <v>434</v>
      </c>
      <c r="K431" t="s">
        <v>224</v>
      </c>
      <c r="L431" s="755">
        <v>2.11</v>
      </c>
      <c r="M431" t="s">
        <v>229</v>
      </c>
      <c r="N431" s="680">
        <f t="shared" ca="1" si="30"/>
        <v>0</v>
      </c>
      <c r="O431" s="680">
        <f t="shared" ca="1" si="30"/>
        <v>0</v>
      </c>
      <c r="P431" s="680">
        <f t="shared" ca="1" si="30"/>
        <v>0</v>
      </c>
      <c r="Q431" s="680">
        <f t="shared" ca="1" si="30"/>
        <v>0</v>
      </c>
      <c r="R431" s="680">
        <f t="shared" ca="1" si="30"/>
        <v>0</v>
      </c>
      <c r="S431" t="str">
        <f t="shared" si="27"/>
        <v>ASR_CMS_19</v>
      </c>
      <c r="T431" s="957">
        <f t="shared" si="28"/>
        <v>45406</v>
      </c>
      <c r="U431" t="str">
        <f t="shared" si="29"/>
        <v>Unaudited</v>
      </c>
    </row>
    <row r="432" spans="1:21" x14ac:dyDescent="0.25">
      <c r="A432" t="s">
        <v>438</v>
      </c>
      <c r="B432" t="s">
        <v>1380</v>
      </c>
      <c r="C432" t="s">
        <v>1381</v>
      </c>
      <c r="D432" s="15">
        <v>1900</v>
      </c>
      <c r="E432" s="121">
        <v>1</v>
      </c>
      <c r="F432" t="s">
        <v>1026</v>
      </c>
      <c r="G432" s="121" t="s">
        <v>1379</v>
      </c>
      <c r="H432" t="s">
        <v>381</v>
      </c>
      <c r="I432" t="s">
        <v>489</v>
      </c>
      <c r="J432" t="s">
        <v>434</v>
      </c>
      <c r="K432" t="s">
        <v>224</v>
      </c>
      <c r="L432" s="755">
        <v>2.12</v>
      </c>
      <c r="M432" t="s">
        <v>555</v>
      </c>
      <c r="N432" s="680">
        <f t="shared" ca="1" si="30"/>
        <v>0</v>
      </c>
      <c r="O432" s="680">
        <f t="shared" ca="1" si="30"/>
        <v>0</v>
      </c>
      <c r="P432" s="680">
        <f t="shared" ca="1" si="30"/>
        <v>0</v>
      </c>
      <c r="Q432" s="680">
        <f t="shared" ca="1" si="30"/>
        <v>0</v>
      </c>
      <c r="R432" s="680">
        <f t="shared" ca="1" si="30"/>
        <v>0</v>
      </c>
      <c r="S432" t="str">
        <f t="shared" si="27"/>
        <v>ASR_CMS_19</v>
      </c>
      <c r="T432" s="957">
        <f t="shared" si="28"/>
        <v>45406</v>
      </c>
      <c r="U432" t="str">
        <f t="shared" si="29"/>
        <v>Unaudited</v>
      </c>
    </row>
    <row r="433" spans="1:21" x14ac:dyDescent="0.25">
      <c r="A433" t="s">
        <v>438</v>
      </c>
      <c r="B433" t="s">
        <v>1380</v>
      </c>
      <c r="C433" t="s">
        <v>1381</v>
      </c>
      <c r="D433" s="15">
        <v>1900</v>
      </c>
      <c r="E433" s="121">
        <v>1</v>
      </c>
      <c r="F433" t="s">
        <v>1026</v>
      </c>
      <c r="G433" s="121" t="s">
        <v>1379</v>
      </c>
      <c r="H433" t="s">
        <v>381</v>
      </c>
      <c r="I433" t="s">
        <v>489</v>
      </c>
      <c r="J433" t="s">
        <v>434</v>
      </c>
      <c r="K433" t="s">
        <v>224</v>
      </c>
      <c r="L433" s="755">
        <v>2.13</v>
      </c>
      <c r="M433" t="s">
        <v>230</v>
      </c>
      <c r="N433" s="680">
        <f t="shared" ca="1" si="30"/>
        <v>0</v>
      </c>
      <c r="O433" s="680">
        <f t="shared" ca="1" si="30"/>
        <v>0</v>
      </c>
      <c r="P433" s="680">
        <f t="shared" ca="1" si="30"/>
        <v>0</v>
      </c>
      <c r="Q433" s="680">
        <f t="shared" ca="1" si="30"/>
        <v>0</v>
      </c>
      <c r="R433" s="680">
        <f t="shared" ca="1" si="30"/>
        <v>0</v>
      </c>
      <c r="S433" t="str">
        <f t="shared" si="27"/>
        <v>ASR_CMS_19</v>
      </c>
      <c r="T433" s="957">
        <f t="shared" si="28"/>
        <v>45406</v>
      </c>
      <c r="U433" t="str">
        <f t="shared" si="29"/>
        <v>Unaudited</v>
      </c>
    </row>
    <row r="434" spans="1:21" x14ac:dyDescent="0.25">
      <c r="A434" t="s">
        <v>438</v>
      </c>
      <c r="B434" t="s">
        <v>1380</v>
      </c>
      <c r="C434" t="s">
        <v>1381</v>
      </c>
      <c r="D434" s="15">
        <v>1900</v>
      </c>
      <c r="E434" s="121">
        <v>1</v>
      </c>
      <c r="F434" t="s">
        <v>1026</v>
      </c>
      <c r="G434" s="121" t="s">
        <v>1379</v>
      </c>
      <c r="H434" t="s">
        <v>381</v>
      </c>
      <c r="I434" t="s">
        <v>489</v>
      </c>
      <c r="J434" t="s">
        <v>434</v>
      </c>
      <c r="K434" t="s">
        <v>224</v>
      </c>
      <c r="L434" s="755">
        <v>2.14</v>
      </c>
      <c r="M434" t="s">
        <v>559</v>
      </c>
      <c r="N434" s="680">
        <f t="shared" ca="1" si="30"/>
        <v>0</v>
      </c>
      <c r="O434" s="680">
        <f t="shared" ca="1" si="30"/>
        <v>0</v>
      </c>
      <c r="P434" s="680">
        <f t="shared" ca="1" si="30"/>
        <v>0</v>
      </c>
      <c r="Q434" s="680">
        <f t="shared" ca="1" si="30"/>
        <v>0</v>
      </c>
      <c r="R434" s="680">
        <f t="shared" ca="1" si="30"/>
        <v>0</v>
      </c>
      <c r="S434" t="str">
        <f t="shared" si="27"/>
        <v>ASR_CMS_19</v>
      </c>
      <c r="T434" s="957">
        <f t="shared" si="28"/>
        <v>45406</v>
      </c>
      <c r="U434" t="str">
        <f t="shared" si="29"/>
        <v>Unaudited</v>
      </c>
    </row>
    <row r="435" spans="1:21" x14ac:dyDescent="0.25">
      <c r="A435" t="s">
        <v>438</v>
      </c>
      <c r="B435" t="s">
        <v>1380</v>
      </c>
      <c r="C435" t="s">
        <v>1381</v>
      </c>
      <c r="D435" s="15">
        <v>1900</v>
      </c>
      <c r="E435" s="121">
        <v>1</v>
      </c>
      <c r="F435" t="s">
        <v>1026</v>
      </c>
      <c r="G435" s="121" t="s">
        <v>1379</v>
      </c>
      <c r="H435" t="s">
        <v>381</v>
      </c>
      <c r="I435" t="s">
        <v>489</v>
      </c>
      <c r="J435" t="s">
        <v>434</v>
      </c>
      <c r="K435" t="s">
        <v>224</v>
      </c>
      <c r="L435" s="755">
        <v>2.15</v>
      </c>
      <c r="M435" t="s">
        <v>20</v>
      </c>
      <c r="N435" s="680">
        <f t="shared" ca="1" si="30"/>
        <v>0</v>
      </c>
      <c r="O435" s="680">
        <f t="shared" ca="1" si="30"/>
        <v>0</v>
      </c>
      <c r="P435" s="680">
        <f t="shared" ca="1" si="30"/>
        <v>0</v>
      </c>
      <c r="Q435" s="680">
        <f t="shared" ca="1" si="30"/>
        <v>0</v>
      </c>
      <c r="R435" s="680">
        <f t="shared" ca="1" si="30"/>
        <v>0</v>
      </c>
      <c r="S435" t="str">
        <f t="shared" si="27"/>
        <v>ASR_CMS_19</v>
      </c>
      <c r="T435" s="957">
        <f t="shared" si="28"/>
        <v>45406</v>
      </c>
      <c r="U435" t="str">
        <f t="shared" si="29"/>
        <v>Unaudited</v>
      </c>
    </row>
    <row r="436" spans="1:21" x14ac:dyDescent="0.25">
      <c r="A436" t="s">
        <v>438</v>
      </c>
      <c r="B436" t="s">
        <v>1380</v>
      </c>
      <c r="C436" t="s">
        <v>1381</v>
      </c>
      <c r="D436" s="15">
        <v>1900</v>
      </c>
      <c r="E436" s="121">
        <v>1</v>
      </c>
      <c r="F436" t="s">
        <v>1026</v>
      </c>
      <c r="G436" s="121" t="s">
        <v>1379</v>
      </c>
      <c r="H436" t="s">
        <v>381</v>
      </c>
      <c r="I436" t="s">
        <v>489</v>
      </c>
      <c r="J436" t="s">
        <v>434</v>
      </c>
      <c r="K436" t="s">
        <v>224</v>
      </c>
      <c r="L436" s="755">
        <v>2.16</v>
      </c>
      <c r="M436" t="s">
        <v>794</v>
      </c>
      <c r="N436" s="680">
        <f t="shared" ca="1" si="30"/>
        <v>0</v>
      </c>
      <c r="O436" s="680">
        <f t="shared" ca="1" si="30"/>
        <v>0</v>
      </c>
      <c r="P436" s="680">
        <f t="shared" ca="1" si="30"/>
        <v>0</v>
      </c>
      <c r="Q436" s="680">
        <f t="shared" ca="1" si="30"/>
        <v>0</v>
      </c>
      <c r="R436" s="680">
        <f t="shared" ca="1" si="30"/>
        <v>0</v>
      </c>
      <c r="S436" t="str">
        <f t="shared" si="27"/>
        <v>ASR_CMS_19</v>
      </c>
      <c r="T436" s="957">
        <f t="shared" si="28"/>
        <v>45406</v>
      </c>
      <c r="U436" t="str">
        <f t="shared" si="29"/>
        <v>Unaudited</v>
      </c>
    </row>
    <row r="437" spans="1:21" x14ac:dyDescent="0.25">
      <c r="A437" t="s">
        <v>438</v>
      </c>
      <c r="B437" t="s">
        <v>1380</v>
      </c>
      <c r="C437" t="s">
        <v>1381</v>
      </c>
      <c r="D437" s="15">
        <v>1900</v>
      </c>
      <c r="E437" s="121">
        <v>1</v>
      </c>
      <c r="F437" t="s">
        <v>1026</v>
      </c>
      <c r="G437" s="121" t="s">
        <v>1379</v>
      </c>
      <c r="H437" t="s">
        <v>381</v>
      </c>
      <c r="I437" t="s">
        <v>489</v>
      </c>
      <c r="J437" t="s">
        <v>434</v>
      </c>
      <c r="K437" t="s">
        <v>224</v>
      </c>
      <c r="L437" s="755">
        <v>2.17</v>
      </c>
      <c r="M437" t="s">
        <v>1047</v>
      </c>
      <c r="N437" s="680">
        <f t="shared" ca="1" si="30"/>
        <v>0</v>
      </c>
      <c r="O437" s="680">
        <f t="shared" ca="1" si="30"/>
        <v>0</v>
      </c>
      <c r="P437" s="680">
        <f t="shared" ca="1" si="30"/>
        <v>0</v>
      </c>
      <c r="Q437" s="680">
        <f t="shared" ca="1" si="30"/>
        <v>0</v>
      </c>
      <c r="R437" s="680">
        <f t="shared" ca="1" si="30"/>
        <v>0</v>
      </c>
      <c r="S437" t="str">
        <f t="shared" si="27"/>
        <v>ASR_CMS_19</v>
      </c>
      <c r="T437" s="957">
        <f t="shared" si="28"/>
        <v>45406</v>
      </c>
      <c r="U437" t="str">
        <f t="shared" si="29"/>
        <v>Unaudited</v>
      </c>
    </row>
    <row r="438" spans="1:21" x14ac:dyDescent="0.25">
      <c r="A438" t="s">
        <v>438</v>
      </c>
      <c r="B438" t="s">
        <v>1380</v>
      </c>
      <c r="C438" t="s">
        <v>1381</v>
      </c>
      <c r="D438" s="15">
        <v>1900</v>
      </c>
      <c r="E438" s="121">
        <v>1</v>
      </c>
      <c r="F438" t="s">
        <v>1026</v>
      </c>
      <c r="G438" s="121" t="s">
        <v>1379</v>
      </c>
      <c r="H438" t="s">
        <v>381</v>
      </c>
      <c r="I438" t="s">
        <v>489</v>
      </c>
      <c r="J438" t="s">
        <v>434</v>
      </c>
      <c r="K438" t="s">
        <v>224</v>
      </c>
      <c r="L438" s="755">
        <v>2.1800000000000002</v>
      </c>
      <c r="M438" t="s">
        <v>651</v>
      </c>
      <c r="N438" s="680">
        <f t="shared" ca="1" si="30"/>
        <v>0</v>
      </c>
      <c r="O438" s="680">
        <f t="shared" ca="1" si="30"/>
        <v>0</v>
      </c>
      <c r="P438" s="680">
        <f t="shared" ca="1" si="30"/>
        <v>0</v>
      </c>
      <c r="Q438" s="680">
        <f t="shared" ca="1" si="30"/>
        <v>0</v>
      </c>
      <c r="R438" s="680">
        <f t="shared" ca="1" si="30"/>
        <v>0</v>
      </c>
      <c r="S438" t="str">
        <f t="shared" si="27"/>
        <v>ASR_CMS_19</v>
      </c>
      <c r="T438" s="957">
        <f t="shared" si="28"/>
        <v>45406</v>
      </c>
      <c r="U438" t="str">
        <f t="shared" si="29"/>
        <v>Unaudited</v>
      </c>
    </row>
    <row r="439" spans="1:21" x14ac:dyDescent="0.25">
      <c r="A439" t="s">
        <v>438</v>
      </c>
      <c r="B439" t="s">
        <v>1380</v>
      </c>
      <c r="C439" t="s">
        <v>1381</v>
      </c>
      <c r="D439" s="15">
        <v>1900</v>
      </c>
      <c r="E439" s="121">
        <v>1</v>
      </c>
      <c r="F439" t="s">
        <v>1026</v>
      </c>
      <c r="G439" s="121" t="s">
        <v>1379</v>
      </c>
      <c r="H439" t="s">
        <v>381</v>
      </c>
      <c r="I439" t="s">
        <v>489</v>
      </c>
      <c r="J439" t="s">
        <v>434</v>
      </c>
      <c r="K439" t="s">
        <v>224</v>
      </c>
      <c r="L439" s="755">
        <v>2.19</v>
      </c>
      <c r="M439" t="s">
        <v>219</v>
      </c>
      <c r="N439" s="680">
        <f t="shared" ca="1" si="30"/>
        <v>0</v>
      </c>
      <c r="O439" s="680">
        <f t="shared" ca="1" si="30"/>
        <v>0</v>
      </c>
      <c r="P439" s="680">
        <f t="shared" ca="1" si="30"/>
        <v>0</v>
      </c>
      <c r="Q439" s="680">
        <f t="shared" ca="1" si="30"/>
        <v>0</v>
      </c>
      <c r="R439" s="680">
        <f t="shared" ca="1" si="30"/>
        <v>0</v>
      </c>
      <c r="S439" t="str">
        <f t="shared" si="27"/>
        <v>ASR_CMS_19</v>
      </c>
      <c r="T439" s="957">
        <f t="shared" si="28"/>
        <v>45406</v>
      </c>
      <c r="U439" t="str">
        <f t="shared" si="29"/>
        <v>Unaudited</v>
      </c>
    </row>
    <row r="440" spans="1:21" x14ac:dyDescent="0.25">
      <c r="A440" t="s">
        <v>438</v>
      </c>
      <c r="B440" t="s">
        <v>1380</v>
      </c>
      <c r="C440" t="s">
        <v>1381</v>
      </c>
      <c r="D440" s="15">
        <v>1900</v>
      </c>
      <c r="E440" s="121">
        <v>1</v>
      </c>
      <c r="F440" t="s">
        <v>1026</v>
      </c>
      <c r="G440" s="121" t="s">
        <v>1379</v>
      </c>
      <c r="H440" t="s">
        <v>381</v>
      </c>
      <c r="I440" t="s">
        <v>489</v>
      </c>
      <c r="J440" t="s">
        <v>434</v>
      </c>
      <c r="K440" t="s">
        <v>224</v>
      </c>
      <c r="L440" s="755" t="s">
        <v>700</v>
      </c>
      <c r="M440" t="s">
        <v>231</v>
      </c>
      <c r="N440" s="680">
        <f t="shared" ca="1" si="30"/>
        <v>0</v>
      </c>
      <c r="O440" s="680">
        <f t="shared" ca="1" si="30"/>
        <v>0</v>
      </c>
      <c r="P440" s="680">
        <f t="shared" ca="1" si="30"/>
        <v>0</v>
      </c>
      <c r="Q440" s="680">
        <f t="shared" ca="1" si="30"/>
        <v>0</v>
      </c>
      <c r="R440" s="680">
        <f t="shared" ca="1" si="30"/>
        <v>0</v>
      </c>
      <c r="S440" t="str">
        <f t="shared" si="27"/>
        <v>ASR_CMS_19</v>
      </c>
      <c r="T440" s="957">
        <f t="shared" si="28"/>
        <v>45406</v>
      </c>
      <c r="U440" t="str">
        <f t="shared" si="29"/>
        <v>Unaudited</v>
      </c>
    </row>
    <row r="441" spans="1:21" x14ac:dyDescent="0.25">
      <c r="A441" t="s">
        <v>438</v>
      </c>
      <c r="B441" t="s">
        <v>1380</v>
      </c>
      <c r="C441" t="s">
        <v>1381</v>
      </c>
      <c r="D441" s="15">
        <v>1900</v>
      </c>
      <c r="E441" s="121">
        <v>1</v>
      </c>
      <c r="F441" t="s">
        <v>1026</v>
      </c>
      <c r="G441" s="121" t="s">
        <v>1379</v>
      </c>
      <c r="H441" t="s">
        <v>381</v>
      </c>
      <c r="I441" t="s">
        <v>489</v>
      </c>
      <c r="J441" t="s">
        <v>434</v>
      </c>
      <c r="K441" t="s">
        <v>224</v>
      </c>
      <c r="L441" s="755">
        <v>2.21</v>
      </c>
      <c r="M441" t="s">
        <v>467</v>
      </c>
      <c r="N441" s="680">
        <f t="shared" ca="1" si="30"/>
        <v>0</v>
      </c>
      <c r="O441" s="680">
        <f t="shared" ca="1" si="30"/>
        <v>0</v>
      </c>
      <c r="P441" s="680">
        <f t="shared" ca="1" si="30"/>
        <v>0</v>
      </c>
      <c r="Q441" s="680">
        <f t="shared" ca="1" si="30"/>
        <v>0</v>
      </c>
      <c r="R441" s="680">
        <f t="shared" ca="1" si="30"/>
        <v>0</v>
      </c>
      <c r="S441" t="str">
        <f t="shared" si="27"/>
        <v>ASR_CMS_19</v>
      </c>
      <c r="T441" s="957">
        <f t="shared" si="28"/>
        <v>45406</v>
      </c>
      <c r="U441" t="str">
        <f t="shared" si="29"/>
        <v>Unaudited</v>
      </c>
    </row>
    <row r="442" spans="1:21" x14ac:dyDescent="0.25">
      <c r="A442" t="s">
        <v>438</v>
      </c>
      <c r="B442" t="s">
        <v>1380</v>
      </c>
      <c r="C442" t="s">
        <v>1381</v>
      </c>
      <c r="D442" s="15">
        <v>1900</v>
      </c>
      <c r="E442" s="121">
        <v>1</v>
      </c>
      <c r="F442" t="s">
        <v>1026</v>
      </c>
      <c r="G442" s="121" t="s">
        <v>1379</v>
      </c>
      <c r="H442" t="s">
        <v>381</v>
      </c>
      <c r="I442" t="s">
        <v>489</v>
      </c>
      <c r="J442" t="s">
        <v>434</v>
      </c>
      <c r="K442" t="s">
        <v>6</v>
      </c>
      <c r="L442" s="755" t="s">
        <v>70</v>
      </c>
      <c r="M442" t="s">
        <v>189</v>
      </c>
      <c r="N442" s="680">
        <f t="shared" ca="1" si="30"/>
        <v>0</v>
      </c>
      <c r="O442" s="680">
        <f t="shared" ca="1" si="30"/>
        <v>0</v>
      </c>
      <c r="P442" s="680">
        <f t="shared" ca="1" si="30"/>
        <v>0</v>
      </c>
      <c r="Q442" s="680">
        <f t="shared" ca="1" si="30"/>
        <v>0</v>
      </c>
      <c r="R442" s="680">
        <f t="shared" ca="1" si="30"/>
        <v>0</v>
      </c>
      <c r="S442" t="str">
        <f t="shared" si="27"/>
        <v>ASR_CMS_19</v>
      </c>
      <c r="T442" s="957">
        <f t="shared" si="28"/>
        <v>45406</v>
      </c>
      <c r="U442" t="str">
        <f t="shared" si="29"/>
        <v>Unaudited</v>
      </c>
    </row>
    <row r="443" spans="1:21" x14ac:dyDescent="0.25">
      <c r="A443" t="s">
        <v>438</v>
      </c>
      <c r="B443" t="s">
        <v>1380</v>
      </c>
      <c r="C443" t="s">
        <v>1381</v>
      </c>
      <c r="D443" s="15">
        <v>1900</v>
      </c>
      <c r="E443" s="121">
        <v>1</v>
      </c>
      <c r="F443" t="s">
        <v>1026</v>
      </c>
      <c r="G443" s="121" t="s">
        <v>1379</v>
      </c>
      <c r="H443" t="s">
        <v>381</v>
      </c>
      <c r="I443" t="s">
        <v>489</v>
      </c>
      <c r="J443" t="s">
        <v>434</v>
      </c>
      <c r="K443" t="s">
        <v>6</v>
      </c>
      <c r="L443" s="755" t="s">
        <v>71</v>
      </c>
      <c r="M443" t="s">
        <v>232</v>
      </c>
      <c r="N443" s="680">
        <f t="shared" ca="1" si="30"/>
        <v>0</v>
      </c>
      <c r="O443" s="680">
        <f t="shared" ca="1" si="30"/>
        <v>0</v>
      </c>
      <c r="P443" s="680">
        <f t="shared" ca="1" si="30"/>
        <v>0</v>
      </c>
      <c r="Q443" s="680">
        <f t="shared" ca="1" si="30"/>
        <v>0</v>
      </c>
      <c r="R443" s="680">
        <f t="shared" ca="1" si="30"/>
        <v>0</v>
      </c>
      <c r="S443" t="str">
        <f t="shared" si="27"/>
        <v>ASR_CMS_19</v>
      </c>
      <c r="T443" s="957">
        <f t="shared" si="28"/>
        <v>45406</v>
      </c>
      <c r="U443" t="str">
        <f t="shared" si="29"/>
        <v>Unaudited</v>
      </c>
    </row>
    <row r="444" spans="1:21" x14ac:dyDescent="0.25">
      <c r="A444" t="s">
        <v>438</v>
      </c>
      <c r="B444" t="s">
        <v>1380</v>
      </c>
      <c r="C444" t="s">
        <v>1381</v>
      </c>
      <c r="D444" s="15">
        <v>1900</v>
      </c>
      <c r="E444" s="121">
        <v>1</v>
      </c>
      <c r="F444" t="s">
        <v>1026</v>
      </c>
      <c r="G444" s="121" t="s">
        <v>1379</v>
      </c>
      <c r="H444" t="s">
        <v>381</v>
      </c>
      <c r="I444" t="s">
        <v>489</v>
      </c>
      <c r="J444" t="s">
        <v>434</v>
      </c>
      <c r="K444" t="s">
        <v>6</v>
      </c>
      <c r="L444" s="755" t="s">
        <v>72</v>
      </c>
      <c r="M444" t="s">
        <v>165</v>
      </c>
      <c r="N444" s="680">
        <f t="shared" ca="1" si="30"/>
        <v>0</v>
      </c>
      <c r="O444" s="680">
        <f t="shared" ca="1" si="30"/>
        <v>0</v>
      </c>
      <c r="P444" s="680">
        <f t="shared" ca="1" si="30"/>
        <v>0</v>
      </c>
      <c r="Q444" s="680">
        <f t="shared" ca="1" si="30"/>
        <v>0</v>
      </c>
      <c r="R444" s="680">
        <f t="shared" ca="1" si="30"/>
        <v>0</v>
      </c>
      <c r="S444" t="str">
        <f t="shared" si="27"/>
        <v>ASR_CMS_19</v>
      </c>
      <c r="T444" s="957">
        <f t="shared" si="28"/>
        <v>45406</v>
      </c>
      <c r="U444" t="str">
        <f t="shared" si="29"/>
        <v>Unaudited</v>
      </c>
    </row>
    <row r="445" spans="1:21" x14ac:dyDescent="0.25">
      <c r="A445" t="s">
        <v>438</v>
      </c>
      <c r="B445" t="s">
        <v>1380</v>
      </c>
      <c r="C445" t="s">
        <v>1381</v>
      </c>
      <c r="D445" s="15">
        <v>1900</v>
      </c>
      <c r="E445" s="121">
        <v>1</v>
      </c>
      <c r="F445" t="s">
        <v>1026</v>
      </c>
      <c r="G445" s="121" t="s">
        <v>1379</v>
      </c>
      <c r="H445" t="s">
        <v>381</v>
      </c>
      <c r="I445" t="s">
        <v>489</v>
      </c>
      <c r="J445" t="s">
        <v>434</v>
      </c>
      <c r="K445" t="s">
        <v>6</v>
      </c>
      <c r="L445" s="755">
        <v>3.4</v>
      </c>
      <c r="M445" t="s">
        <v>462</v>
      </c>
      <c r="N445" s="680">
        <f t="shared" ca="1" si="30"/>
        <v>0</v>
      </c>
      <c r="O445" s="680">
        <f t="shared" ca="1" si="30"/>
        <v>0</v>
      </c>
      <c r="P445" s="680">
        <f t="shared" ca="1" si="30"/>
        <v>0</v>
      </c>
      <c r="Q445" s="680">
        <f t="shared" ca="1" si="30"/>
        <v>0</v>
      </c>
      <c r="R445" s="680">
        <f t="shared" ca="1" si="30"/>
        <v>0</v>
      </c>
      <c r="S445" t="str">
        <f t="shared" si="27"/>
        <v>ASR_CMS_19</v>
      </c>
      <c r="T445" s="957">
        <f t="shared" si="28"/>
        <v>45406</v>
      </c>
      <c r="U445" t="str">
        <f t="shared" si="29"/>
        <v>Unaudited</v>
      </c>
    </row>
    <row r="446" spans="1:21" x14ac:dyDescent="0.25">
      <c r="A446" t="s">
        <v>438</v>
      </c>
      <c r="B446" t="s">
        <v>1380</v>
      </c>
      <c r="C446" t="s">
        <v>1381</v>
      </c>
      <c r="D446" s="15">
        <v>1900</v>
      </c>
      <c r="E446" s="121">
        <v>1</v>
      </c>
      <c r="F446" t="s">
        <v>1026</v>
      </c>
      <c r="G446" s="121" t="s">
        <v>1379</v>
      </c>
      <c r="H446" t="s">
        <v>381</v>
      </c>
      <c r="I446" t="s">
        <v>489</v>
      </c>
      <c r="J446" t="s">
        <v>434</v>
      </c>
      <c r="K446" t="s">
        <v>435</v>
      </c>
      <c r="L446" s="755">
        <v>4.5</v>
      </c>
      <c r="M446" t="s">
        <v>32</v>
      </c>
      <c r="N446" s="680">
        <f t="shared" ca="1" si="30"/>
        <v>0</v>
      </c>
      <c r="O446" s="680">
        <f t="shared" ca="1" si="30"/>
        <v>0</v>
      </c>
      <c r="P446" s="680">
        <f t="shared" ca="1" si="30"/>
        <v>0</v>
      </c>
      <c r="Q446" s="680">
        <f t="shared" ca="1" si="30"/>
        <v>0</v>
      </c>
      <c r="R446" s="680">
        <f t="shared" ca="1" si="30"/>
        <v>0</v>
      </c>
      <c r="S446" t="str">
        <f t="shared" si="27"/>
        <v>ASR_CMS_19</v>
      </c>
      <c r="T446" s="957">
        <f t="shared" si="28"/>
        <v>45406</v>
      </c>
      <c r="U446" t="str">
        <f t="shared" si="29"/>
        <v>Unaudited</v>
      </c>
    </row>
    <row r="447" spans="1:21" x14ac:dyDescent="0.25">
      <c r="A447" t="s">
        <v>438</v>
      </c>
      <c r="B447" t="s">
        <v>1380</v>
      </c>
      <c r="C447" t="s">
        <v>1381</v>
      </c>
      <c r="D447" s="15">
        <v>1900</v>
      </c>
      <c r="E447" s="121">
        <v>1</v>
      </c>
      <c r="F447" t="s">
        <v>1026</v>
      </c>
      <c r="G447" s="121" t="s">
        <v>1379</v>
      </c>
      <c r="H447" t="s">
        <v>381</v>
      </c>
      <c r="I447" t="s">
        <v>489</v>
      </c>
      <c r="J447" t="s">
        <v>434</v>
      </c>
      <c r="K447" t="s">
        <v>435</v>
      </c>
      <c r="L447" s="755" t="s">
        <v>939</v>
      </c>
      <c r="M447" t="s">
        <v>930</v>
      </c>
      <c r="N447" s="680">
        <f t="shared" ca="1" si="30"/>
        <v>0</v>
      </c>
      <c r="O447" s="680">
        <f t="shared" ca="1" si="30"/>
        <v>0</v>
      </c>
      <c r="P447" s="680">
        <f t="shared" ca="1" si="30"/>
        <v>0</v>
      </c>
      <c r="Q447" s="680">
        <f t="shared" ca="1" si="30"/>
        <v>0</v>
      </c>
      <c r="R447" s="680">
        <f t="shared" ca="1" si="30"/>
        <v>0</v>
      </c>
      <c r="S447" t="str">
        <f t="shared" si="27"/>
        <v>ASR_CMS_19</v>
      </c>
      <c r="T447" s="957">
        <f t="shared" si="28"/>
        <v>45406</v>
      </c>
      <c r="U447" t="str">
        <f t="shared" si="29"/>
        <v>Unaudited</v>
      </c>
    </row>
    <row r="448" spans="1:21" x14ac:dyDescent="0.25">
      <c r="A448" t="s">
        <v>438</v>
      </c>
      <c r="B448" t="s">
        <v>1380</v>
      </c>
      <c r="C448" t="s">
        <v>1381</v>
      </c>
      <c r="D448" s="15">
        <v>1900</v>
      </c>
      <c r="E448" s="121">
        <v>1</v>
      </c>
      <c r="F448" t="s">
        <v>1026</v>
      </c>
      <c r="G448" s="121" t="s">
        <v>1379</v>
      </c>
      <c r="H448" t="s">
        <v>381</v>
      </c>
      <c r="I448" t="s">
        <v>489</v>
      </c>
      <c r="J448" t="s">
        <v>434</v>
      </c>
      <c r="K448" t="s">
        <v>435</v>
      </c>
      <c r="L448" s="755" t="s">
        <v>194</v>
      </c>
      <c r="M448" t="s">
        <v>40</v>
      </c>
      <c r="N448" s="680">
        <f t="shared" ca="1" si="30"/>
        <v>0</v>
      </c>
      <c r="O448" s="680">
        <f t="shared" ca="1" si="30"/>
        <v>0</v>
      </c>
      <c r="P448" s="680">
        <f t="shared" ca="1" si="30"/>
        <v>0</v>
      </c>
      <c r="Q448" s="680">
        <f t="shared" ca="1" si="30"/>
        <v>0</v>
      </c>
      <c r="R448" s="680">
        <f t="shared" ca="1" si="30"/>
        <v>0</v>
      </c>
      <c r="S448" t="str">
        <f t="shared" si="27"/>
        <v>ASR_CMS_19</v>
      </c>
      <c r="T448" s="957">
        <f t="shared" si="28"/>
        <v>45406</v>
      </c>
      <c r="U448" t="str">
        <f t="shared" si="29"/>
        <v>Unaudited</v>
      </c>
    </row>
    <row r="449" spans="1:21" x14ac:dyDescent="0.25">
      <c r="A449" t="s">
        <v>438</v>
      </c>
      <c r="B449" t="s">
        <v>1380</v>
      </c>
      <c r="C449" t="s">
        <v>1381</v>
      </c>
      <c r="D449" s="15">
        <v>1900</v>
      </c>
      <c r="E449" s="121">
        <v>1</v>
      </c>
      <c r="F449" t="s">
        <v>1026</v>
      </c>
      <c r="G449" s="121" t="s">
        <v>1379</v>
      </c>
      <c r="H449" t="s">
        <v>381</v>
      </c>
      <c r="I449" t="s">
        <v>489</v>
      </c>
      <c r="J449" t="s">
        <v>434</v>
      </c>
      <c r="K449" t="s">
        <v>435</v>
      </c>
      <c r="L449" s="755" t="s">
        <v>193</v>
      </c>
      <c r="M449" t="s">
        <v>330</v>
      </c>
      <c r="N449" s="680">
        <f t="shared" ca="1" si="30"/>
        <v>0</v>
      </c>
      <c r="O449" s="680">
        <f t="shared" ca="1" si="30"/>
        <v>0</v>
      </c>
      <c r="P449" s="680">
        <f t="shared" ca="1" si="30"/>
        <v>0</v>
      </c>
      <c r="Q449" s="680">
        <f t="shared" ca="1" si="30"/>
        <v>0</v>
      </c>
      <c r="R449" s="680">
        <f t="shared" ca="1" si="30"/>
        <v>0</v>
      </c>
      <c r="S449" t="str">
        <f t="shared" si="27"/>
        <v>ASR_CMS_19</v>
      </c>
      <c r="T449" s="957">
        <f t="shared" si="28"/>
        <v>45406</v>
      </c>
      <c r="U449" t="str">
        <f t="shared" si="29"/>
        <v>Unaudited</v>
      </c>
    </row>
    <row r="450" spans="1:21" x14ac:dyDescent="0.25">
      <c r="A450" t="s">
        <v>438</v>
      </c>
      <c r="B450" t="s">
        <v>1380</v>
      </c>
      <c r="C450" t="s">
        <v>1381</v>
      </c>
      <c r="D450" s="15">
        <v>1900</v>
      </c>
      <c r="E450" s="121">
        <v>1</v>
      </c>
      <c r="F450" t="s">
        <v>1026</v>
      </c>
      <c r="G450" s="121" t="s">
        <v>1379</v>
      </c>
      <c r="H450" t="s">
        <v>381</v>
      </c>
      <c r="I450" t="s">
        <v>489</v>
      </c>
      <c r="J450" t="s">
        <v>451</v>
      </c>
      <c r="K450" t="s">
        <v>436</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ASR_CMS_19</v>
      </c>
      <c r="T450" s="957">
        <f t="shared" ref="T450:T513" si="32">file_date</f>
        <v>45406</v>
      </c>
      <c r="U450" t="str">
        <f t="shared" ref="U450:U513" si="33">status</f>
        <v>Unaudited</v>
      </c>
    </row>
    <row r="451" spans="1:21" x14ac:dyDescent="0.25">
      <c r="A451" t="s">
        <v>438</v>
      </c>
      <c r="B451" t="s">
        <v>1380</v>
      </c>
      <c r="C451" t="s">
        <v>1381</v>
      </c>
      <c r="D451" s="15">
        <v>1900</v>
      </c>
      <c r="E451" s="121">
        <v>1</v>
      </c>
      <c r="F451" t="s">
        <v>1026</v>
      </c>
      <c r="G451" s="121" t="s">
        <v>1379</v>
      </c>
      <c r="H451" t="s">
        <v>381</v>
      </c>
      <c r="I451" t="s">
        <v>489</v>
      </c>
      <c r="J451" t="s">
        <v>451</v>
      </c>
      <c r="K451" t="s">
        <v>436</v>
      </c>
      <c r="L451" s="755" t="s">
        <v>80</v>
      </c>
      <c r="M451" t="s">
        <v>98</v>
      </c>
      <c r="N451" s="680">
        <f t="shared" ca="1" si="30"/>
        <v>0</v>
      </c>
      <c r="O451" s="680">
        <f t="shared" ca="1" si="30"/>
        <v>0</v>
      </c>
      <c r="P451" s="680">
        <f t="shared" ca="1" si="30"/>
        <v>0</v>
      </c>
      <c r="Q451" s="680">
        <f t="shared" ca="1" si="30"/>
        <v>0</v>
      </c>
      <c r="R451" s="680">
        <f t="shared" ca="1" si="30"/>
        <v>0</v>
      </c>
      <c r="S451" t="str">
        <f t="shared" si="31"/>
        <v>ASR_CMS_19</v>
      </c>
      <c r="T451" s="957">
        <f t="shared" si="32"/>
        <v>45406</v>
      </c>
      <c r="U451" t="str">
        <f t="shared" si="33"/>
        <v>Unaudited</v>
      </c>
    </row>
    <row r="452" spans="1:21" x14ac:dyDescent="0.25">
      <c r="A452" t="s">
        <v>438</v>
      </c>
      <c r="B452" t="s">
        <v>1380</v>
      </c>
      <c r="C452" t="s">
        <v>1381</v>
      </c>
      <c r="D452" s="15">
        <v>1900</v>
      </c>
      <c r="E452" s="121">
        <v>1</v>
      </c>
      <c r="F452" t="s">
        <v>1026</v>
      </c>
      <c r="G452" s="121" t="s">
        <v>1379</v>
      </c>
      <c r="H452" t="s">
        <v>381</v>
      </c>
      <c r="I452" t="s">
        <v>489</v>
      </c>
      <c r="J452" t="s">
        <v>451</v>
      </c>
      <c r="K452" t="s">
        <v>436</v>
      </c>
      <c r="L452" s="755" t="s">
        <v>81</v>
      </c>
      <c r="M452" t="s">
        <v>99</v>
      </c>
      <c r="N452" s="680">
        <f t="shared" ca="1" si="30"/>
        <v>0</v>
      </c>
      <c r="O452" s="680">
        <f t="shared" ca="1" si="30"/>
        <v>0</v>
      </c>
      <c r="P452" s="680">
        <f t="shared" ca="1" si="30"/>
        <v>0</v>
      </c>
      <c r="Q452" s="680">
        <f t="shared" ca="1" si="30"/>
        <v>0</v>
      </c>
      <c r="R452" s="680">
        <f t="shared" ca="1" si="30"/>
        <v>0</v>
      </c>
      <c r="S452" t="str">
        <f t="shared" si="31"/>
        <v>ASR_CMS_19</v>
      </c>
      <c r="T452" s="957">
        <f t="shared" si="32"/>
        <v>45406</v>
      </c>
      <c r="U452" t="str">
        <f t="shared" si="33"/>
        <v>Unaudited</v>
      </c>
    </row>
    <row r="453" spans="1:21" x14ac:dyDescent="0.25">
      <c r="A453" t="s">
        <v>438</v>
      </c>
      <c r="B453" t="s">
        <v>1380</v>
      </c>
      <c r="C453" t="s">
        <v>1381</v>
      </c>
      <c r="D453" s="15">
        <v>1900</v>
      </c>
      <c r="E453" s="121">
        <v>1</v>
      </c>
      <c r="F453" t="s">
        <v>1026</v>
      </c>
      <c r="G453" s="121" t="s">
        <v>1379</v>
      </c>
      <c r="H453" t="s">
        <v>381</v>
      </c>
      <c r="I453" t="s">
        <v>489</v>
      </c>
      <c r="J453" t="s">
        <v>451</v>
      </c>
      <c r="K453" t="s">
        <v>436</v>
      </c>
      <c r="L453" s="755" t="s">
        <v>82</v>
      </c>
      <c r="M453" t="s">
        <v>100</v>
      </c>
      <c r="N453" s="680">
        <f t="shared" ca="1" si="30"/>
        <v>0</v>
      </c>
      <c r="O453" s="680">
        <f t="shared" ca="1" si="30"/>
        <v>0</v>
      </c>
      <c r="P453" s="680">
        <f t="shared" ca="1" si="30"/>
        <v>0</v>
      </c>
      <c r="Q453" s="680">
        <f t="shared" ca="1" si="30"/>
        <v>0</v>
      </c>
      <c r="R453" s="680">
        <f t="shared" ca="1" si="30"/>
        <v>0</v>
      </c>
      <c r="S453" t="str">
        <f t="shared" si="31"/>
        <v>ASR_CMS_19</v>
      </c>
      <c r="T453" s="957">
        <f t="shared" si="32"/>
        <v>45406</v>
      </c>
      <c r="U453" t="str">
        <f t="shared" si="33"/>
        <v>Unaudited</v>
      </c>
    </row>
    <row r="454" spans="1:21" x14ac:dyDescent="0.25">
      <c r="A454" t="s">
        <v>438</v>
      </c>
      <c r="B454" t="s">
        <v>1380</v>
      </c>
      <c r="C454" t="s">
        <v>1381</v>
      </c>
      <c r="D454" s="15">
        <v>1900</v>
      </c>
      <c r="E454" s="121">
        <v>1</v>
      </c>
      <c r="F454" t="s">
        <v>1026</v>
      </c>
      <c r="G454" s="121" t="s">
        <v>1379</v>
      </c>
      <c r="H454" t="s">
        <v>381</v>
      </c>
      <c r="I454" t="s">
        <v>489</v>
      </c>
      <c r="J454" t="s">
        <v>451</v>
      </c>
      <c r="K454" t="s">
        <v>436</v>
      </c>
      <c r="L454" s="755" t="s">
        <v>217</v>
      </c>
      <c r="M454" t="s">
        <v>101</v>
      </c>
      <c r="N454" s="680">
        <f t="shared" ca="1" si="30"/>
        <v>0</v>
      </c>
      <c r="O454" s="680">
        <f t="shared" ca="1" si="30"/>
        <v>0</v>
      </c>
      <c r="P454" s="680">
        <f t="shared" ca="1" si="30"/>
        <v>0</v>
      </c>
      <c r="Q454" s="680">
        <f t="shared" ca="1" si="30"/>
        <v>0</v>
      </c>
      <c r="R454" s="680">
        <f t="shared" ca="1" si="30"/>
        <v>0</v>
      </c>
      <c r="S454" t="str">
        <f t="shared" si="31"/>
        <v>ASR_CMS_19</v>
      </c>
      <c r="T454" s="957">
        <f t="shared" si="32"/>
        <v>45406</v>
      </c>
      <c r="U454" t="str">
        <f t="shared" si="33"/>
        <v>Unaudited</v>
      </c>
    </row>
    <row r="455" spans="1:21" x14ac:dyDescent="0.25">
      <c r="A455" t="s">
        <v>438</v>
      </c>
      <c r="B455" t="s">
        <v>1380</v>
      </c>
      <c r="C455" t="s">
        <v>1381</v>
      </c>
      <c r="D455" s="15">
        <v>1900</v>
      </c>
      <c r="E455" s="121">
        <v>1</v>
      </c>
      <c r="F455" t="s">
        <v>1026</v>
      </c>
      <c r="G455" s="121" t="s">
        <v>1379</v>
      </c>
      <c r="H455" t="s">
        <v>381</v>
      </c>
      <c r="I455" t="s">
        <v>489</v>
      </c>
      <c r="J455" t="s">
        <v>451</v>
      </c>
      <c r="K455" t="s">
        <v>436</v>
      </c>
      <c r="L455" s="755" t="s">
        <v>216</v>
      </c>
      <c r="M455" t="s">
        <v>28</v>
      </c>
      <c r="N455" s="680">
        <f t="shared" ca="1" si="30"/>
        <v>0</v>
      </c>
      <c r="O455" s="680">
        <f t="shared" ca="1" si="30"/>
        <v>0</v>
      </c>
      <c r="P455" s="680">
        <f t="shared" ca="1" si="30"/>
        <v>0</v>
      </c>
      <c r="Q455" s="680">
        <f t="shared" ca="1" si="30"/>
        <v>0</v>
      </c>
      <c r="R455" s="680">
        <f t="shared" ca="1" si="30"/>
        <v>0</v>
      </c>
      <c r="S455" t="str">
        <f t="shared" si="31"/>
        <v>ASR_CMS_19</v>
      </c>
      <c r="T455" s="957">
        <f t="shared" si="32"/>
        <v>45406</v>
      </c>
      <c r="U455" t="str">
        <f t="shared" si="33"/>
        <v>Unaudited</v>
      </c>
    </row>
    <row r="456" spans="1:21" x14ac:dyDescent="0.25">
      <c r="A456" t="s">
        <v>438</v>
      </c>
      <c r="B456" t="s">
        <v>1380</v>
      </c>
      <c r="C456" t="s">
        <v>1381</v>
      </c>
      <c r="D456" s="15">
        <v>1900</v>
      </c>
      <c r="E456" s="121">
        <v>1</v>
      </c>
      <c r="F456" t="s">
        <v>1026</v>
      </c>
      <c r="G456" s="121" t="s">
        <v>1379</v>
      </c>
      <c r="H456" t="s">
        <v>381</v>
      </c>
      <c r="I456" t="s">
        <v>489</v>
      </c>
      <c r="J456" t="s">
        <v>437</v>
      </c>
      <c r="K456" t="s">
        <v>437</v>
      </c>
      <c r="L456" s="755" t="s">
        <v>84</v>
      </c>
      <c r="M456" t="s">
        <v>328</v>
      </c>
      <c r="N456" s="680">
        <f t="shared" ca="1" si="30"/>
        <v>0</v>
      </c>
      <c r="O456" s="680">
        <f t="shared" ca="1" si="30"/>
        <v>0</v>
      </c>
      <c r="P456" s="680">
        <f t="shared" ca="1" si="30"/>
        <v>0</v>
      </c>
      <c r="Q456" s="680">
        <f t="shared" ca="1" si="30"/>
        <v>0</v>
      </c>
      <c r="R456" s="680">
        <f t="shared" ca="1" si="30"/>
        <v>0</v>
      </c>
      <c r="S456" t="str">
        <f t="shared" si="31"/>
        <v>ASR_CMS_19</v>
      </c>
      <c r="T456" s="957">
        <f t="shared" si="32"/>
        <v>45406</v>
      </c>
      <c r="U456" t="str">
        <f t="shared" si="33"/>
        <v>Unaudited</v>
      </c>
    </row>
    <row r="457" spans="1:21" x14ac:dyDescent="0.25">
      <c r="A457" t="s">
        <v>438</v>
      </c>
      <c r="B457" t="s">
        <v>1380</v>
      </c>
      <c r="C457" t="s">
        <v>1381</v>
      </c>
      <c r="D457" s="15">
        <v>1900</v>
      </c>
      <c r="E457" s="121">
        <v>1</v>
      </c>
      <c r="F457" t="s">
        <v>1026</v>
      </c>
      <c r="G457" s="121" t="s">
        <v>1379</v>
      </c>
      <c r="H457" t="s">
        <v>381</v>
      </c>
      <c r="I457" t="s">
        <v>489</v>
      </c>
      <c r="J457" t="s">
        <v>437</v>
      </c>
      <c r="K457" t="s">
        <v>437</v>
      </c>
      <c r="L457" s="755" t="s">
        <v>85</v>
      </c>
      <c r="M457" t="s">
        <v>326</v>
      </c>
      <c r="N457" s="680">
        <f t="shared" ca="1" si="30"/>
        <v>0</v>
      </c>
      <c r="O457" s="680">
        <f t="shared" ca="1" si="30"/>
        <v>0</v>
      </c>
      <c r="P457" s="680">
        <f t="shared" ca="1" si="30"/>
        <v>0</v>
      </c>
      <c r="Q457" s="680">
        <f t="shared" ca="1" si="30"/>
        <v>0</v>
      </c>
      <c r="R457" s="680">
        <f t="shared" ca="1" si="30"/>
        <v>0</v>
      </c>
      <c r="S457" t="str">
        <f t="shared" si="31"/>
        <v>ASR_CMS_19</v>
      </c>
      <c r="T457" s="957">
        <f t="shared" si="32"/>
        <v>45406</v>
      </c>
      <c r="U457" t="str">
        <f t="shared" si="33"/>
        <v>Unaudited</v>
      </c>
    </row>
    <row r="458" spans="1:21" x14ac:dyDescent="0.25">
      <c r="A458" t="s">
        <v>438</v>
      </c>
      <c r="B458" t="s">
        <v>1380</v>
      </c>
      <c r="C458" t="s">
        <v>1381</v>
      </c>
      <c r="D458" s="15">
        <v>1900</v>
      </c>
      <c r="E458" s="121">
        <v>1</v>
      </c>
      <c r="F458" t="s">
        <v>1026</v>
      </c>
      <c r="G458" s="121" t="s">
        <v>1379</v>
      </c>
      <c r="H458" t="s">
        <v>381</v>
      </c>
      <c r="I458" t="s">
        <v>489</v>
      </c>
      <c r="J458" t="s">
        <v>437</v>
      </c>
      <c r="K458" t="s">
        <v>437</v>
      </c>
      <c r="L458" s="755" t="s">
        <v>86</v>
      </c>
      <c r="M458" t="s">
        <v>495</v>
      </c>
      <c r="N458" s="680">
        <f t="shared" ca="1" si="30"/>
        <v>0</v>
      </c>
      <c r="O458" s="680">
        <f t="shared" ca="1" si="30"/>
        <v>0</v>
      </c>
      <c r="P458" s="680">
        <f t="shared" ca="1" si="30"/>
        <v>0</v>
      </c>
      <c r="Q458" s="680">
        <f t="shared" ca="1" si="30"/>
        <v>0</v>
      </c>
      <c r="R458" s="680">
        <f t="shared" ca="1" si="30"/>
        <v>0</v>
      </c>
      <c r="S458" t="str">
        <f t="shared" si="31"/>
        <v>ASR_CMS_19</v>
      </c>
      <c r="T458" s="957">
        <f t="shared" si="32"/>
        <v>45406</v>
      </c>
      <c r="U458" t="str">
        <f t="shared" si="33"/>
        <v>Unaudited</v>
      </c>
    </row>
    <row r="459" spans="1:21" x14ac:dyDescent="0.25">
      <c r="A459" t="s">
        <v>438</v>
      </c>
      <c r="B459" t="s">
        <v>1380</v>
      </c>
      <c r="C459" t="s">
        <v>1381</v>
      </c>
      <c r="D459" s="15">
        <v>1900</v>
      </c>
      <c r="E459" s="121">
        <v>1</v>
      </c>
      <c r="F459" t="s">
        <v>1026</v>
      </c>
      <c r="G459" s="121" t="s">
        <v>1379</v>
      </c>
      <c r="H459" t="s">
        <v>381</v>
      </c>
      <c r="I459" t="s">
        <v>489</v>
      </c>
      <c r="J459" t="s">
        <v>437</v>
      </c>
      <c r="K459" t="s">
        <v>437</v>
      </c>
      <c r="L459" s="755" t="s">
        <v>87</v>
      </c>
      <c r="M459" t="s">
        <v>496</v>
      </c>
      <c r="N459" s="680">
        <f t="shared" ca="1" si="30"/>
        <v>0</v>
      </c>
      <c r="O459" s="680">
        <f t="shared" ca="1" si="30"/>
        <v>0</v>
      </c>
      <c r="P459" s="680">
        <f t="shared" ca="1" si="30"/>
        <v>0</v>
      </c>
      <c r="Q459" s="680">
        <f t="shared" ca="1" si="30"/>
        <v>0</v>
      </c>
      <c r="R459" s="680">
        <f t="shared" ca="1" si="30"/>
        <v>0</v>
      </c>
      <c r="S459" t="str">
        <f t="shared" si="31"/>
        <v>ASR_CMS_19</v>
      </c>
      <c r="T459" s="957">
        <f t="shared" si="32"/>
        <v>45406</v>
      </c>
      <c r="U459" t="str">
        <f t="shared" si="33"/>
        <v>Unaudited</v>
      </c>
    </row>
    <row r="460" spans="1:21" x14ac:dyDescent="0.25">
      <c r="A460" t="s">
        <v>438</v>
      </c>
      <c r="B460" t="s">
        <v>1380</v>
      </c>
      <c r="C460" t="s">
        <v>1381</v>
      </c>
      <c r="D460" s="15">
        <v>1900</v>
      </c>
      <c r="E460" s="121">
        <v>1</v>
      </c>
      <c r="F460" t="s">
        <v>1026</v>
      </c>
      <c r="G460" s="121" t="s">
        <v>1379</v>
      </c>
      <c r="H460" t="s">
        <v>381</v>
      </c>
      <c r="I460" t="s">
        <v>489</v>
      </c>
      <c r="J460" t="s">
        <v>437</v>
      </c>
      <c r="K460" t="s">
        <v>437</v>
      </c>
      <c r="L460" s="755" t="s">
        <v>214</v>
      </c>
      <c r="M460" t="s">
        <v>497</v>
      </c>
      <c r="N460" s="680">
        <f t="shared" ca="1" si="30"/>
        <v>0</v>
      </c>
      <c r="O460" s="680">
        <f t="shared" ca="1" si="30"/>
        <v>0</v>
      </c>
      <c r="P460" s="680">
        <f t="shared" ca="1" si="30"/>
        <v>0</v>
      </c>
      <c r="Q460" s="680">
        <f t="shared" ca="1" si="30"/>
        <v>0</v>
      </c>
      <c r="R460" s="680">
        <f t="shared" ca="1" si="30"/>
        <v>0</v>
      </c>
      <c r="S460" t="str">
        <f t="shared" si="31"/>
        <v>ASR_CMS_19</v>
      </c>
      <c r="T460" s="957">
        <f t="shared" si="32"/>
        <v>45406</v>
      </c>
      <c r="U460" t="str">
        <f t="shared" si="33"/>
        <v>Unaudited</v>
      </c>
    </row>
    <row r="461" spans="1:21" x14ac:dyDescent="0.25">
      <c r="A461" t="s">
        <v>438</v>
      </c>
      <c r="B461" t="s">
        <v>1380</v>
      </c>
      <c r="C461" t="s">
        <v>1381</v>
      </c>
      <c r="D461" s="15">
        <v>1900</v>
      </c>
      <c r="E461" s="121">
        <v>1</v>
      </c>
      <c r="F461" t="s">
        <v>1026</v>
      </c>
      <c r="G461" s="121" t="s">
        <v>1379</v>
      </c>
      <c r="H461" t="s">
        <v>381</v>
      </c>
      <c r="I461" t="s">
        <v>490</v>
      </c>
      <c r="J461" t="s">
        <v>26</v>
      </c>
      <c r="K461" t="s">
        <v>26</v>
      </c>
      <c r="L461" s="755" t="s">
        <v>205</v>
      </c>
      <c r="M461" t="s">
        <v>26</v>
      </c>
      <c r="N461" s="680">
        <f t="shared" ca="1" si="30"/>
        <v>0</v>
      </c>
      <c r="O461" s="680">
        <f t="shared" ca="1" si="30"/>
        <v>0</v>
      </c>
      <c r="P461" s="680">
        <f t="shared" ca="1" si="30"/>
        <v>0</v>
      </c>
      <c r="Q461" s="680">
        <f t="shared" ca="1" si="30"/>
        <v>0</v>
      </c>
      <c r="R461" s="680">
        <f t="shared" ca="1" si="30"/>
        <v>0</v>
      </c>
      <c r="S461" t="str">
        <f t="shared" si="31"/>
        <v>ASR_CMS_19</v>
      </c>
      <c r="T461" s="957">
        <f t="shared" si="32"/>
        <v>45406</v>
      </c>
      <c r="U461" t="str">
        <f t="shared" si="33"/>
        <v>Unaudited</v>
      </c>
    </row>
    <row r="462" spans="1:21" x14ac:dyDescent="0.25">
      <c r="A462" t="s">
        <v>438</v>
      </c>
      <c r="B462" t="s">
        <v>1380</v>
      </c>
      <c r="C462" t="s">
        <v>1381</v>
      </c>
      <c r="D462" s="15">
        <v>1900</v>
      </c>
      <c r="E462" s="121">
        <v>1</v>
      </c>
      <c r="F462" t="s">
        <v>439</v>
      </c>
      <c r="G462" s="121">
        <v>91</v>
      </c>
      <c r="H462" t="s">
        <v>382</v>
      </c>
      <c r="I462" t="s">
        <v>433</v>
      </c>
      <c r="J462" t="s">
        <v>433</v>
      </c>
      <c r="K462" t="s">
        <v>433</v>
      </c>
      <c r="M462" t="s">
        <v>433</v>
      </c>
      <c r="N462" s="680">
        <f t="shared" ca="1" si="30"/>
        <v>0</v>
      </c>
      <c r="O462" s="680">
        <f t="shared" ca="1" si="30"/>
        <v>0</v>
      </c>
      <c r="P462" s="680">
        <f t="shared" ca="1" si="30"/>
        <v>0</v>
      </c>
      <c r="Q462" s="680">
        <f t="shared" ca="1" si="30"/>
        <v>0</v>
      </c>
      <c r="R462" s="680">
        <f t="shared" ca="1" si="30"/>
        <v>0</v>
      </c>
      <c r="S462" t="str">
        <f t="shared" si="31"/>
        <v>ASR_CMS_19</v>
      </c>
      <c r="T462" s="957">
        <f t="shared" si="32"/>
        <v>45406</v>
      </c>
      <c r="U462" t="str">
        <f t="shared" si="33"/>
        <v>Unaudited</v>
      </c>
    </row>
    <row r="463" spans="1:21" x14ac:dyDescent="0.25">
      <c r="A463" t="s">
        <v>438</v>
      </c>
      <c r="B463" t="s">
        <v>1380</v>
      </c>
      <c r="C463" t="s">
        <v>1381</v>
      </c>
      <c r="D463" s="15">
        <v>1900</v>
      </c>
      <c r="E463" s="121">
        <v>1</v>
      </c>
      <c r="F463" t="s">
        <v>439</v>
      </c>
      <c r="G463" s="121">
        <v>91</v>
      </c>
      <c r="H463" t="s">
        <v>382</v>
      </c>
      <c r="I463" t="s">
        <v>488</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ASR_CMS_19</v>
      </c>
      <c r="T463" s="957">
        <f t="shared" si="32"/>
        <v>45406</v>
      </c>
      <c r="U463" t="str">
        <f t="shared" si="33"/>
        <v>Unaudited</v>
      </c>
    </row>
    <row r="464" spans="1:21" x14ac:dyDescent="0.25">
      <c r="A464" t="s">
        <v>438</v>
      </c>
      <c r="B464" t="s">
        <v>1380</v>
      </c>
      <c r="C464" t="s">
        <v>1381</v>
      </c>
      <c r="D464" s="15">
        <v>1900</v>
      </c>
      <c r="E464" s="121">
        <v>1</v>
      </c>
      <c r="F464" t="s">
        <v>439</v>
      </c>
      <c r="G464" s="121">
        <v>91</v>
      </c>
      <c r="H464" t="s">
        <v>382</v>
      </c>
      <c r="I464" t="s">
        <v>488</v>
      </c>
      <c r="J464" t="s">
        <v>12</v>
      </c>
      <c r="K464" t="s">
        <v>223</v>
      </c>
      <c r="L464" s="755">
        <v>1.2</v>
      </c>
      <c r="M464" t="s">
        <v>223</v>
      </c>
      <c r="N464" s="680">
        <f t="shared" ca="1" si="30"/>
        <v>0</v>
      </c>
      <c r="O464" s="680">
        <f t="shared" ca="1" si="30"/>
        <v>0</v>
      </c>
      <c r="P464" s="680">
        <f t="shared" ca="1" si="30"/>
        <v>0</v>
      </c>
      <c r="Q464" s="680">
        <f t="shared" ca="1" si="30"/>
        <v>0</v>
      </c>
      <c r="R464" s="680">
        <f t="shared" ca="1" si="30"/>
        <v>0</v>
      </c>
      <c r="S464" t="str">
        <f t="shared" si="31"/>
        <v>ASR_CMS_19</v>
      </c>
      <c r="T464" s="957">
        <f t="shared" si="32"/>
        <v>45406</v>
      </c>
      <c r="U464" t="str">
        <f t="shared" si="33"/>
        <v>Unaudited</v>
      </c>
    </row>
    <row r="465" spans="1:21" x14ac:dyDescent="0.25">
      <c r="A465" t="s">
        <v>438</v>
      </c>
      <c r="B465" t="s">
        <v>1380</v>
      </c>
      <c r="C465" t="s">
        <v>1381</v>
      </c>
      <c r="D465" s="15">
        <v>1900</v>
      </c>
      <c r="E465" s="121">
        <v>1</v>
      </c>
      <c r="F465" t="s">
        <v>439</v>
      </c>
      <c r="G465" s="121">
        <v>91</v>
      </c>
      <c r="H465" t="s">
        <v>382</v>
      </c>
      <c r="I465" t="s">
        <v>488</v>
      </c>
      <c r="J465" t="s">
        <v>12</v>
      </c>
      <c r="K465" t="s">
        <v>1318</v>
      </c>
      <c r="L465" s="755" t="s">
        <v>1314</v>
      </c>
      <c r="M465" t="s">
        <v>1318</v>
      </c>
      <c r="N465" s="680">
        <f t="shared" ca="1" si="30"/>
        <v>0</v>
      </c>
      <c r="O465" s="680">
        <f t="shared" ca="1" si="30"/>
        <v>0</v>
      </c>
      <c r="P465" s="680">
        <f t="shared" ca="1" si="30"/>
        <v>0</v>
      </c>
      <c r="Q465" s="680">
        <f t="shared" ca="1" si="30"/>
        <v>0</v>
      </c>
      <c r="R465" s="680">
        <f t="shared" ca="1" si="30"/>
        <v>0</v>
      </c>
      <c r="S465" t="str">
        <f t="shared" si="31"/>
        <v>ASR_CMS_19</v>
      </c>
      <c r="T465" s="957">
        <f t="shared" si="32"/>
        <v>45406</v>
      </c>
      <c r="U465" t="str">
        <f t="shared" si="33"/>
        <v>Unaudited</v>
      </c>
    </row>
    <row r="466" spans="1:21" x14ac:dyDescent="0.25">
      <c r="A466" t="s">
        <v>438</v>
      </c>
      <c r="B466" t="s">
        <v>1380</v>
      </c>
      <c r="C466" t="s">
        <v>1381</v>
      </c>
      <c r="D466" s="15">
        <v>1900</v>
      </c>
      <c r="E466" s="121">
        <v>1</v>
      </c>
      <c r="F466" t="s">
        <v>439</v>
      </c>
      <c r="G466" s="121">
        <v>91</v>
      </c>
      <c r="H466" t="s">
        <v>382</v>
      </c>
      <c r="I466" t="s">
        <v>488</v>
      </c>
      <c r="J466" t="s">
        <v>12</v>
      </c>
      <c r="K466" t="s">
        <v>1320</v>
      </c>
      <c r="L466" s="755" t="s">
        <v>1319</v>
      </c>
      <c r="M466" t="s">
        <v>1320</v>
      </c>
      <c r="N466" s="680">
        <f t="shared" ca="1" si="30"/>
        <v>0</v>
      </c>
      <c r="O466" s="680">
        <f t="shared" ca="1" si="30"/>
        <v>0</v>
      </c>
      <c r="P466" s="680">
        <f t="shared" ca="1" si="30"/>
        <v>0</v>
      </c>
      <c r="Q466" s="680">
        <f t="shared" ca="1" si="30"/>
        <v>0</v>
      </c>
      <c r="R466" s="680">
        <f t="shared" ca="1" si="30"/>
        <v>0</v>
      </c>
      <c r="S466" t="str">
        <f t="shared" si="31"/>
        <v>ASR_CMS_19</v>
      </c>
      <c r="T466" s="957">
        <f t="shared" si="32"/>
        <v>45406</v>
      </c>
      <c r="U466" t="str">
        <f t="shared" si="33"/>
        <v>Unaudited</v>
      </c>
    </row>
    <row r="467" spans="1:21" x14ac:dyDescent="0.25">
      <c r="A467" t="s">
        <v>438</v>
      </c>
      <c r="B467" t="s">
        <v>1380</v>
      </c>
      <c r="C467" t="s">
        <v>1381</v>
      </c>
      <c r="D467" s="15">
        <v>1900</v>
      </c>
      <c r="E467" s="121">
        <v>1</v>
      </c>
      <c r="F467" t="s">
        <v>439</v>
      </c>
      <c r="G467" s="121">
        <v>91</v>
      </c>
      <c r="H467" t="s">
        <v>382</v>
      </c>
      <c r="I467" t="s">
        <v>488</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ASR_CMS_19</v>
      </c>
      <c r="T467" s="957">
        <f t="shared" si="32"/>
        <v>45406</v>
      </c>
      <c r="U467" t="str">
        <f t="shared" si="33"/>
        <v>Unaudited</v>
      </c>
    </row>
    <row r="468" spans="1:21" x14ac:dyDescent="0.25">
      <c r="A468" t="s">
        <v>438</v>
      </c>
      <c r="B468" t="s">
        <v>1380</v>
      </c>
      <c r="C468" t="s">
        <v>1381</v>
      </c>
      <c r="D468" s="15">
        <v>1900</v>
      </c>
      <c r="E468" s="121">
        <v>1</v>
      </c>
      <c r="F468" t="s">
        <v>439</v>
      </c>
      <c r="G468" s="121">
        <v>91</v>
      </c>
      <c r="H468" t="s">
        <v>382</v>
      </c>
      <c r="I468" t="s">
        <v>489</v>
      </c>
      <c r="J468" t="s">
        <v>434</v>
      </c>
      <c r="K468" t="s">
        <v>791</v>
      </c>
      <c r="L468" s="755">
        <v>2.1</v>
      </c>
      <c r="M468" t="s">
        <v>726</v>
      </c>
      <c r="N468" s="680">
        <f t="shared" ca="1" si="30"/>
        <v>0</v>
      </c>
      <c r="O468" s="680">
        <f t="shared" ca="1" si="30"/>
        <v>0</v>
      </c>
      <c r="P468" s="680">
        <f t="shared" ca="1" si="30"/>
        <v>0</v>
      </c>
      <c r="Q468" s="680">
        <f t="shared" ca="1" si="30"/>
        <v>0</v>
      </c>
      <c r="R468" s="680">
        <f t="shared" ca="1" si="30"/>
        <v>0</v>
      </c>
      <c r="S468" t="str">
        <f t="shared" si="31"/>
        <v>ASR_CMS_19</v>
      </c>
      <c r="T468" s="957">
        <f t="shared" si="32"/>
        <v>45406</v>
      </c>
      <c r="U468" t="str">
        <f t="shared" si="33"/>
        <v>Unaudited</v>
      </c>
    </row>
    <row r="469" spans="1:21" x14ac:dyDescent="0.25">
      <c r="A469" t="s">
        <v>438</v>
      </c>
      <c r="B469" t="s">
        <v>1380</v>
      </c>
      <c r="C469" t="s">
        <v>1381</v>
      </c>
      <c r="D469" s="15">
        <v>1900</v>
      </c>
      <c r="E469" s="121">
        <v>1</v>
      </c>
      <c r="F469" t="s">
        <v>439</v>
      </c>
      <c r="G469" s="121">
        <v>91</v>
      </c>
      <c r="H469" t="s">
        <v>382</v>
      </c>
      <c r="I469" t="s">
        <v>489</v>
      </c>
      <c r="J469" t="s">
        <v>434</v>
      </c>
      <c r="K469" t="s">
        <v>791</v>
      </c>
      <c r="L469" s="755">
        <v>2.2000000000000002</v>
      </c>
      <c r="M469" t="s">
        <v>727</v>
      </c>
      <c r="N469" s="680">
        <f t="shared" ca="1" si="30"/>
        <v>0</v>
      </c>
      <c r="O469" s="680">
        <f t="shared" ca="1" si="30"/>
        <v>0</v>
      </c>
      <c r="P469" s="680">
        <f t="shared" ca="1" si="30"/>
        <v>0</v>
      </c>
      <c r="Q469" s="680">
        <f t="shared" ca="1" si="30"/>
        <v>0</v>
      </c>
      <c r="R469" s="680">
        <f t="shared" ca="1" si="30"/>
        <v>0</v>
      </c>
      <c r="S469" t="str">
        <f t="shared" si="31"/>
        <v>ASR_CMS_19</v>
      </c>
      <c r="T469" s="957">
        <f t="shared" si="32"/>
        <v>45406</v>
      </c>
      <c r="U469" t="str">
        <f t="shared" si="33"/>
        <v>Unaudited</v>
      </c>
    </row>
    <row r="470" spans="1:21" x14ac:dyDescent="0.25">
      <c r="A470" t="s">
        <v>438</v>
      </c>
      <c r="B470" t="s">
        <v>1380</v>
      </c>
      <c r="C470" t="s">
        <v>1381</v>
      </c>
      <c r="D470" s="15">
        <v>1900</v>
      </c>
      <c r="E470" s="121">
        <v>1</v>
      </c>
      <c r="F470" t="s">
        <v>439</v>
      </c>
      <c r="G470" s="121">
        <v>91</v>
      </c>
      <c r="H470" t="s">
        <v>382</v>
      </c>
      <c r="I470" t="s">
        <v>489</v>
      </c>
      <c r="J470" t="s">
        <v>434</v>
      </c>
      <c r="K470" t="s">
        <v>791</v>
      </c>
      <c r="L470" s="755">
        <v>2.2999999999999998</v>
      </c>
      <c r="M470" t="s">
        <v>728</v>
      </c>
      <c r="N470" s="680">
        <f t="shared" ca="1" si="30"/>
        <v>0</v>
      </c>
      <c r="O470" s="680">
        <f t="shared" ca="1" si="30"/>
        <v>0</v>
      </c>
      <c r="P470" s="680">
        <f t="shared" ca="1" si="30"/>
        <v>0</v>
      </c>
      <c r="Q470" s="680">
        <f t="shared" ca="1" si="30"/>
        <v>0</v>
      </c>
      <c r="R470" s="680">
        <f t="shared" ca="1" si="30"/>
        <v>0</v>
      </c>
      <c r="S470" t="str">
        <f t="shared" si="31"/>
        <v>ASR_CMS_19</v>
      </c>
      <c r="T470" s="957">
        <f t="shared" si="32"/>
        <v>45406</v>
      </c>
      <c r="U470" t="str">
        <f t="shared" si="33"/>
        <v>Unaudited</v>
      </c>
    </row>
    <row r="471" spans="1:21" x14ac:dyDescent="0.25">
      <c r="A471" t="s">
        <v>438</v>
      </c>
      <c r="B471" t="s">
        <v>1380</v>
      </c>
      <c r="C471" t="s">
        <v>1381</v>
      </c>
      <c r="D471" s="15">
        <v>1900</v>
      </c>
      <c r="E471" s="121">
        <v>1</v>
      </c>
      <c r="F471" t="s">
        <v>439</v>
      </c>
      <c r="G471" s="121">
        <v>91</v>
      </c>
      <c r="H471" t="s">
        <v>382</v>
      </c>
      <c r="I471" t="s">
        <v>489</v>
      </c>
      <c r="J471" t="s">
        <v>434</v>
      </c>
      <c r="K471" t="s">
        <v>791</v>
      </c>
      <c r="L471" s="755">
        <v>2.4</v>
      </c>
      <c r="M471" t="s">
        <v>729</v>
      </c>
      <c r="N471" s="680">
        <f t="shared" ca="1" si="30"/>
        <v>0</v>
      </c>
      <c r="O471" s="680">
        <f t="shared" ca="1" si="30"/>
        <v>0</v>
      </c>
      <c r="P471" s="680">
        <f t="shared" ca="1" si="30"/>
        <v>0</v>
      </c>
      <c r="Q471" s="680">
        <f t="shared" ca="1" si="30"/>
        <v>0</v>
      </c>
      <c r="R471" s="680">
        <f t="shared" ca="1" si="30"/>
        <v>0</v>
      </c>
      <c r="S471" t="str">
        <f t="shared" si="31"/>
        <v>ASR_CMS_19</v>
      </c>
      <c r="T471" s="957">
        <f t="shared" si="32"/>
        <v>45406</v>
      </c>
      <c r="U471" t="str">
        <f t="shared" si="33"/>
        <v>Unaudited</v>
      </c>
    </row>
    <row r="472" spans="1:21" x14ac:dyDescent="0.25">
      <c r="A472" t="s">
        <v>438</v>
      </c>
      <c r="B472" t="s">
        <v>1380</v>
      </c>
      <c r="C472" t="s">
        <v>1381</v>
      </c>
      <c r="D472" s="15">
        <v>1900</v>
      </c>
      <c r="E472" s="121">
        <v>1</v>
      </c>
      <c r="F472" t="s">
        <v>439</v>
      </c>
      <c r="G472" s="121">
        <v>91</v>
      </c>
      <c r="H472" t="s">
        <v>382</v>
      </c>
      <c r="I472" t="s">
        <v>489</v>
      </c>
      <c r="J472" t="s">
        <v>434</v>
      </c>
      <c r="K472" t="s">
        <v>791</v>
      </c>
      <c r="L472" s="755">
        <v>2.5</v>
      </c>
      <c r="M472" t="s">
        <v>771</v>
      </c>
      <c r="N472" s="680">
        <f t="shared" ca="1" si="30"/>
        <v>0</v>
      </c>
      <c r="O472" s="680">
        <f t="shared" ca="1" si="30"/>
        <v>0</v>
      </c>
      <c r="P472" s="680">
        <f t="shared" ca="1" si="30"/>
        <v>0</v>
      </c>
      <c r="Q472" s="680">
        <f t="shared" ca="1" si="30"/>
        <v>0</v>
      </c>
      <c r="R472" s="680">
        <f t="shared" ca="1" si="30"/>
        <v>0</v>
      </c>
      <c r="S472" t="str">
        <f t="shared" si="31"/>
        <v>ASR_CMS_19</v>
      </c>
      <c r="T472" s="957">
        <f t="shared" si="32"/>
        <v>45406</v>
      </c>
      <c r="U472" t="str">
        <f t="shared" si="33"/>
        <v>Unaudited</v>
      </c>
    </row>
    <row r="473" spans="1:21" x14ac:dyDescent="0.25">
      <c r="A473" t="s">
        <v>438</v>
      </c>
      <c r="B473" t="s">
        <v>1380</v>
      </c>
      <c r="C473" t="s">
        <v>1381</v>
      </c>
      <c r="D473" s="15">
        <v>1900</v>
      </c>
      <c r="E473" s="121">
        <v>1</v>
      </c>
      <c r="F473" t="s">
        <v>439</v>
      </c>
      <c r="G473" s="121">
        <v>91</v>
      </c>
      <c r="H473" t="s">
        <v>382</v>
      </c>
      <c r="I473" t="s">
        <v>489</v>
      </c>
      <c r="J473" t="s">
        <v>434</v>
      </c>
      <c r="K473" t="s">
        <v>791</v>
      </c>
      <c r="L473" s="755">
        <v>2.6</v>
      </c>
      <c r="M473" t="s">
        <v>187</v>
      </c>
      <c r="N473" s="680">
        <f t="shared" ca="1" si="30"/>
        <v>0</v>
      </c>
      <c r="O473" s="680">
        <f t="shared" ca="1" si="30"/>
        <v>0</v>
      </c>
      <c r="P473" s="680">
        <f t="shared" ca="1" si="30"/>
        <v>0</v>
      </c>
      <c r="Q473" s="680">
        <f t="shared" ca="1" si="30"/>
        <v>0</v>
      </c>
      <c r="R473" s="680">
        <f t="shared" ca="1" si="30"/>
        <v>0</v>
      </c>
      <c r="S473" t="str">
        <f t="shared" si="31"/>
        <v>ASR_CMS_19</v>
      </c>
      <c r="T473" s="957">
        <f t="shared" si="32"/>
        <v>45406</v>
      </c>
      <c r="U473" t="str">
        <f t="shared" si="33"/>
        <v>Unaudited</v>
      </c>
    </row>
    <row r="474" spans="1:21" x14ac:dyDescent="0.25">
      <c r="A474" t="s">
        <v>438</v>
      </c>
      <c r="B474" t="s">
        <v>1380</v>
      </c>
      <c r="C474" t="s">
        <v>1381</v>
      </c>
      <c r="D474" s="15">
        <v>1900</v>
      </c>
      <c r="E474" s="121">
        <v>1</v>
      </c>
      <c r="F474" t="s">
        <v>439</v>
      </c>
      <c r="G474" s="121">
        <v>91</v>
      </c>
      <c r="H474" t="s">
        <v>382</v>
      </c>
      <c r="I474" t="s">
        <v>489</v>
      </c>
      <c r="J474" t="s">
        <v>434</v>
      </c>
      <c r="K474" t="s">
        <v>791</v>
      </c>
      <c r="L474" s="755">
        <v>2.7</v>
      </c>
      <c r="M474" t="s">
        <v>792</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ASR_CMS_19</v>
      </c>
      <c r="T474" s="957">
        <f t="shared" si="32"/>
        <v>45406</v>
      </c>
      <c r="U474" t="str">
        <f t="shared" si="33"/>
        <v>Unaudited</v>
      </c>
    </row>
    <row r="475" spans="1:21" x14ac:dyDescent="0.25">
      <c r="A475" t="s">
        <v>438</v>
      </c>
      <c r="B475" t="s">
        <v>1380</v>
      </c>
      <c r="C475" t="s">
        <v>1381</v>
      </c>
      <c r="D475" s="15">
        <v>1900</v>
      </c>
      <c r="E475" s="121">
        <v>1</v>
      </c>
      <c r="F475" t="s">
        <v>439</v>
      </c>
      <c r="G475" s="121">
        <v>91</v>
      </c>
      <c r="H475" t="s">
        <v>382</v>
      </c>
      <c r="I475" t="s">
        <v>489</v>
      </c>
      <c r="J475" t="s">
        <v>434</v>
      </c>
      <c r="K475" t="s">
        <v>791</v>
      </c>
      <c r="L475" s="755">
        <v>2.8</v>
      </c>
      <c r="M475" t="s">
        <v>793</v>
      </c>
      <c r="N475" s="680">
        <f t="shared" ca="1" si="34"/>
        <v>0</v>
      </c>
      <c r="O475" s="680">
        <f t="shared" ca="1" si="34"/>
        <v>0</v>
      </c>
      <c r="P475" s="680">
        <f t="shared" ca="1" si="34"/>
        <v>0</v>
      </c>
      <c r="Q475" s="680">
        <f t="shared" ca="1" si="34"/>
        <v>0</v>
      </c>
      <c r="R475" s="680">
        <f t="shared" ca="1" si="34"/>
        <v>0</v>
      </c>
      <c r="S475" t="str">
        <f t="shared" si="31"/>
        <v>ASR_CMS_19</v>
      </c>
      <c r="T475" s="957">
        <f t="shared" si="32"/>
        <v>45406</v>
      </c>
      <c r="U475" t="str">
        <f t="shared" si="33"/>
        <v>Unaudited</v>
      </c>
    </row>
    <row r="476" spans="1:21" x14ac:dyDescent="0.25">
      <c r="A476" t="s">
        <v>438</v>
      </c>
      <c r="B476" t="s">
        <v>1380</v>
      </c>
      <c r="C476" t="s">
        <v>1381</v>
      </c>
      <c r="D476" s="15">
        <v>1900</v>
      </c>
      <c r="E476" s="121">
        <v>1</v>
      </c>
      <c r="F476" t="s">
        <v>439</v>
      </c>
      <c r="G476" s="121">
        <v>91</v>
      </c>
      <c r="H476" t="s">
        <v>382</v>
      </c>
      <c r="I476" t="s">
        <v>489</v>
      </c>
      <c r="J476" t="s">
        <v>434</v>
      </c>
      <c r="K476" t="s">
        <v>791</v>
      </c>
      <c r="L476" s="755">
        <v>2.9</v>
      </c>
      <c r="M476" t="s">
        <v>774</v>
      </c>
      <c r="N476" s="680">
        <f t="shared" ca="1" si="34"/>
        <v>0</v>
      </c>
      <c r="O476" s="680">
        <f t="shared" ca="1" si="34"/>
        <v>0</v>
      </c>
      <c r="P476" s="680">
        <f t="shared" ca="1" si="34"/>
        <v>0</v>
      </c>
      <c r="Q476" s="680">
        <f t="shared" ca="1" si="34"/>
        <v>0</v>
      </c>
      <c r="R476" s="680">
        <f t="shared" ca="1" si="34"/>
        <v>0</v>
      </c>
      <c r="S476" t="str">
        <f t="shared" si="31"/>
        <v>ASR_CMS_19</v>
      </c>
      <c r="T476" s="957">
        <f t="shared" si="32"/>
        <v>45406</v>
      </c>
      <c r="U476" t="str">
        <f t="shared" si="33"/>
        <v>Unaudited</v>
      </c>
    </row>
    <row r="477" spans="1:21" x14ac:dyDescent="0.25">
      <c r="A477" t="s">
        <v>438</v>
      </c>
      <c r="B477" t="s">
        <v>1380</v>
      </c>
      <c r="C477" t="s">
        <v>1381</v>
      </c>
      <c r="D477" s="15">
        <v>1900</v>
      </c>
      <c r="E477" s="121">
        <v>1</v>
      </c>
      <c r="F477" t="s">
        <v>439</v>
      </c>
      <c r="G477" s="121">
        <v>91</v>
      </c>
      <c r="H477" t="s">
        <v>382</v>
      </c>
      <c r="I477" t="s">
        <v>489</v>
      </c>
      <c r="J477" t="s">
        <v>434</v>
      </c>
      <c r="K477" t="s">
        <v>224</v>
      </c>
      <c r="L477" s="755">
        <v>2.11</v>
      </c>
      <c r="M477" t="s">
        <v>229</v>
      </c>
      <c r="N477" s="680">
        <f t="shared" ca="1" si="34"/>
        <v>0</v>
      </c>
      <c r="O477" s="680">
        <f t="shared" ca="1" si="34"/>
        <v>0</v>
      </c>
      <c r="P477" s="680">
        <f t="shared" ca="1" si="34"/>
        <v>0</v>
      </c>
      <c r="Q477" s="680">
        <f t="shared" ca="1" si="34"/>
        <v>0</v>
      </c>
      <c r="R477" s="680">
        <f t="shared" ca="1" si="34"/>
        <v>0</v>
      </c>
      <c r="S477" t="str">
        <f t="shared" si="31"/>
        <v>ASR_CMS_19</v>
      </c>
      <c r="T477" s="957">
        <f t="shared" si="32"/>
        <v>45406</v>
      </c>
      <c r="U477" t="str">
        <f t="shared" si="33"/>
        <v>Unaudited</v>
      </c>
    </row>
    <row r="478" spans="1:21" x14ac:dyDescent="0.25">
      <c r="A478" t="s">
        <v>438</v>
      </c>
      <c r="B478" t="s">
        <v>1380</v>
      </c>
      <c r="C478" t="s">
        <v>1381</v>
      </c>
      <c r="D478" s="15">
        <v>1900</v>
      </c>
      <c r="E478" s="121">
        <v>1</v>
      </c>
      <c r="F478" t="s">
        <v>439</v>
      </c>
      <c r="G478" s="121">
        <v>91</v>
      </c>
      <c r="H478" t="s">
        <v>382</v>
      </c>
      <c r="I478" t="s">
        <v>489</v>
      </c>
      <c r="J478" t="s">
        <v>434</v>
      </c>
      <c r="K478" t="s">
        <v>224</v>
      </c>
      <c r="L478" s="755">
        <v>2.12</v>
      </c>
      <c r="M478" t="s">
        <v>555</v>
      </c>
      <c r="N478" s="680">
        <f t="shared" ca="1" si="34"/>
        <v>0</v>
      </c>
      <c r="O478" s="680">
        <f t="shared" ca="1" si="34"/>
        <v>0</v>
      </c>
      <c r="P478" s="680">
        <f t="shared" ca="1" si="34"/>
        <v>0</v>
      </c>
      <c r="Q478" s="680">
        <f t="shared" ca="1" si="34"/>
        <v>0</v>
      </c>
      <c r="R478" s="680">
        <f t="shared" ca="1" si="34"/>
        <v>0</v>
      </c>
      <c r="S478" t="str">
        <f t="shared" si="31"/>
        <v>ASR_CMS_19</v>
      </c>
      <c r="T478" s="957">
        <f t="shared" si="32"/>
        <v>45406</v>
      </c>
      <c r="U478" t="str">
        <f t="shared" si="33"/>
        <v>Unaudited</v>
      </c>
    </row>
    <row r="479" spans="1:21" x14ac:dyDescent="0.25">
      <c r="A479" t="s">
        <v>438</v>
      </c>
      <c r="B479" t="s">
        <v>1380</v>
      </c>
      <c r="C479" t="s">
        <v>1381</v>
      </c>
      <c r="D479" s="15">
        <v>1900</v>
      </c>
      <c r="E479" s="121">
        <v>1</v>
      </c>
      <c r="F479" t="s">
        <v>439</v>
      </c>
      <c r="G479" s="121">
        <v>91</v>
      </c>
      <c r="H479" t="s">
        <v>382</v>
      </c>
      <c r="I479" t="s">
        <v>489</v>
      </c>
      <c r="J479" t="s">
        <v>434</v>
      </c>
      <c r="K479" t="s">
        <v>224</v>
      </c>
      <c r="L479" s="755">
        <v>2.13</v>
      </c>
      <c r="M479" t="s">
        <v>230</v>
      </c>
      <c r="N479" s="680">
        <f t="shared" ca="1" si="34"/>
        <v>0</v>
      </c>
      <c r="O479" s="680">
        <f t="shared" ca="1" si="34"/>
        <v>0</v>
      </c>
      <c r="P479" s="680">
        <f t="shared" ca="1" si="34"/>
        <v>0</v>
      </c>
      <c r="Q479" s="680">
        <f t="shared" ca="1" si="34"/>
        <v>0</v>
      </c>
      <c r="R479" s="680">
        <f t="shared" ca="1" si="34"/>
        <v>0</v>
      </c>
      <c r="S479" t="str">
        <f t="shared" si="31"/>
        <v>ASR_CMS_19</v>
      </c>
      <c r="T479" s="957">
        <f t="shared" si="32"/>
        <v>45406</v>
      </c>
      <c r="U479" t="str">
        <f t="shared" si="33"/>
        <v>Unaudited</v>
      </c>
    </row>
    <row r="480" spans="1:21" x14ac:dyDescent="0.25">
      <c r="A480" t="s">
        <v>438</v>
      </c>
      <c r="B480" t="s">
        <v>1380</v>
      </c>
      <c r="C480" t="s">
        <v>1381</v>
      </c>
      <c r="D480" s="15">
        <v>1900</v>
      </c>
      <c r="E480" s="121">
        <v>1</v>
      </c>
      <c r="F480" t="s">
        <v>439</v>
      </c>
      <c r="G480" s="121">
        <v>91</v>
      </c>
      <c r="H480" t="s">
        <v>382</v>
      </c>
      <c r="I480" t="s">
        <v>489</v>
      </c>
      <c r="J480" t="s">
        <v>434</v>
      </c>
      <c r="K480" t="s">
        <v>224</v>
      </c>
      <c r="L480" s="755">
        <v>2.14</v>
      </c>
      <c r="M480" t="s">
        <v>559</v>
      </c>
      <c r="N480" s="680">
        <f t="shared" ca="1" si="34"/>
        <v>0</v>
      </c>
      <c r="O480" s="680">
        <f t="shared" ca="1" si="34"/>
        <v>0</v>
      </c>
      <c r="P480" s="680">
        <f t="shared" ca="1" si="34"/>
        <v>0</v>
      </c>
      <c r="Q480" s="680">
        <f t="shared" ca="1" si="34"/>
        <v>0</v>
      </c>
      <c r="R480" s="680">
        <f t="shared" ca="1" si="34"/>
        <v>0</v>
      </c>
      <c r="S480" t="str">
        <f t="shared" si="31"/>
        <v>ASR_CMS_19</v>
      </c>
      <c r="T480" s="957">
        <f t="shared" si="32"/>
        <v>45406</v>
      </c>
      <c r="U480" t="str">
        <f t="shared" si="33"/>
        <v>Unaudited</v>
      </c>
    </row>
    <row r="481" spans="1:21" x14ac:dyDescent="0.25">
      <c r="A481" t="s">
        <v>438</v>
      </c>
      <c r="B481" t="s">
        <v>1380</v>
      </c>
      <c r="C481" t="s">
        <v>1381</v>
      </c>
      <c r="D481" s="15">
        <v>1900</v>
      </c>
      <c r="E481" s="121">
        <v>1</v>
      </c>
      <c r="F481" t="s">
        <v>439</v>
      </c>
      <c r="G481" s="121">
        <v>91</v>
      </c>
      <c r="H481" t="s">
        <v>382</v>
      </c>
      <c r="I481" t="s">
        <v>489</v>
      </c>
      <c r="J481" t="s">
        <v>434</v>
      </c>
      <c r="K481" t="s">
        <v>224</v>
      </c>
      <c r="L481" s="755">
        <v>2.15</v>
      </c>
      <c r="M481" t="s">
        <v>20</v>
      </c>
      <c r="N481" s="680">
        <f t="shared" ca="1" si="34"/>
        <v>0</v>
      </c>
      <c r="O481" s="680">
        <f t="shared" ca="1" si="34"/>
        <v>0</v>
      </c>
      <c r="P481" s="680">
        <f t="shared" ca="1" si="34"/>
        <v>0</v>
      </c>
      <c r="Q481" s="680">
        <f t="shared" ca="1" si="34"/>
        <v>0</v>
      </c>
      <c r="R481" s="680">
        <f t="shared" ca="1" si="34"/>
        <v>0</v>
      </c>
      <c r="S481" t="str">
        <f t="shared" si="31"/>
        <v>ASR_CMS_19</v>
      </c>
      <c r="T481" s="957">
        <f t="shared" si="32"/>
        <v>45406</v>
      </c>
      <c r="U481" t="str">
        <f t="shared" si="33"/>
        <v>Unaudited</v>
      </c>
    </row>
    <row r="482" spans="1:21" x14ac:dyDescent="0.25">
      <c r="A482" t="s">
        <v>438</v>
      </c>
      <c r="B482" t="s">
        <v>1380</v>
      </c>
      <c r="C482" t="s">
        <v>1381</v>
      </c>
      <c r="D482" s="15">
        <v>1900</v>
      </c>
      <c r="E482" s="121">
        <v>1</v>
      </c>
      <c r="F482" t="s">
        <v>439</v>
      </c>
      <c r="G482" s="121">
        <v>91</v>
      </c>
      <c r="H482" t="s">
        <v>382</v>
      </c>
      <c r="I482" t="s">
        <v>489</v>
      </c>
      <c r="J482" t="s">
        <v>434</v>
      </c>
      <c r="K482" t="s">
        <v>224</v>
      </c>
      <c r="L482" s="755">
        <v>2.16</v>
      </c>
      <c r="M482" t="s">
        <v>794</v>
      </c>
      <c r="N482" s="680">
        <f t="shared" ca="1" si="34"/>
        <v>0</v>
      </c>
      <c r="O482" s="680">
        <f t="shared" ca="1" si="34"/>
        <v>0</v>
      </c>
      <c r="P482" s="680">
        <f t="shared" ca="1" si="34"/>
        <v>0</v>
      </c>
      <c r="Q482" s="680">
        <f t="shared" ca="1" si="34"/>
        <v>0</v>
      </c>
      <c r="R482" s="680">
        <f t="shared" ca="1" si="34"/>
        <v>0</v>
      </c>
      <c r="S482" t="str">
        <f t="shared" si="31"/>
        <v>ASR_CMS_19</v>
      </c>
      <c r="T482" s="957">
        <f t="shared" si="32"/>
        <v>45406</v>
      </c>
      <c r="U482" t="str">
        <f t="shared" si="33"/>
        <v>Unaudited</v>
      </c>
    </row>
    <row r="483" spans="1:21" x14ac:dyDescent="0.25">
      <c r="A483" t="s">
        <v>438</v>
      </c>
      <c r="B483" t="s">
        <v>1380</v>
      </c>
      <c r="C483" t="s">
        <v>1381</v>
      </c>
      <c r="D483" s="15">
        <v>1900</v>
      </c>
      <c r="E483" s="121">
        <v>1</v>
      </c>
      <c r="F483" t="s">
        <v>439</v>
      </c>
      <c r="G483" s="121">
        <v>91</v>
      </c>
      <c r="H483" t="s">
        <v>382</v>
      </c>
      <c r="I483" t="s">
        <v>489</v>
      </c>
      <c r="J483" t="s">
        <v>434</v>
      </c>
      <c r="K483" t="s">
        <v>224</v>
      </c>
      <c r="L483" s="755">
        <v>2.17</v>
      </c>
      <c r="M483" t="s">
        <v>1047</v>
      </c>
      <c r="N483" s="680">
        <f t="shared" ca="1" si="34"/>
        <v>0</v>
      </c>
      <c r="O483" s="680">
        <f t="shared" ca="1" si="34"/>
        <v>0</v>
      </c>
      <c r="P483" s="680">
        <f t="shared" ca="1" si="34"/>
        <v>0</v>
      </c>
      <c r="Q483" s="680">
        <f t="shared" ca="1" si="34"/>
        <v>0</v>
      </c>
      <c r="R483" s="680">
        <f t="shared" ca="1" si="34"/>
        <v>0</v>
      </c>
      <c r="S483" t="str">
        <f t="shared" si="31"/>
        <v>ASR_CMS_19</v>
      </c>
      <c r="T483" s="957">
        <f t="shared" si="32"/>
        <v>45406</v>
      </c>
      <c r="U483" t="str">
        <f t="shared" si="33"/>
        <v>Unaudited</v>
      </c>
    </row>
    <row r="484" spans="1:21" x14ac:dyDescent="0.25">
      <c r="A484" t="s">
        <v>438</v>
      </c>
      <c r="B484" t="s">
        <v>1380</v>
      </c>
      <c r="C484" t="s">
        <v>1381</v>
      </c>
      <c r="D484" s="15">
        <v>1900</v>
      </c>
      <c r="E484" s="121">
        <v>1</v>
      </c>
      <c r="F484" t="s">
        <v>439</v>
      </c>
      <c r="G484" s="121">
        <v>91</v>
      </c>
      <c r="H484" t="s">
        <v>382</v>
      </c>
      <c r="I484" t="s">
        <v>489</v>
      </c>
      <c r="J484" t="s">
        <v>434</v>
      </c>
      <c r="K484" t="s">
        <v>224</v>
      </c>
      <c r="L484" s="755">
        <v>2.1800000000000002</v>
      </c>
      <c r="M484" t="s">
        <v>651</v>
      </c>
      <c r="N484" s="680">
        <f t="shared" ca="1" si="34"/>
        <v>0</v>
      </c>
      <c r="O484" s="680">
        <f t="shared" ca="1" si="34"/>
        <v>0</v>
      </c>
      <c r="P484" s="680">
        <f t="shared" ca="1" si="34"/>
        <v>0</v>
      </c>
      <c r="Q484" s="680">
        <f t="shared" ca="1" si="34"/>
        <v>0</v>
      </c>
      <c r="R484" s="680">
        <f t="shared" ca="1" si="34"/>
        <v>0</v>
      </c>
      <c r="S484" t="str">
        <f t="shared" si="31"/>
        <v>ASR_CMS_19</v>
      </c>
      <c r="T484" s="957">
        <f t="shared" si="32"/>
        <v>45406</v>
      </c>
      <c r="U484" t="str">
        <f t="shared" si="33"/>
        <v>Unaudited</v>
      </c>
    </row>
    <row r="485" spans="1:21" x14ac:dyDescent="0.25">
      <c r="A485" t="s">
        <v>438</v>
      </c>
      <c r="B485" t="s">
        <v>1380</v>
      </c>
      <c r="C485" t="s">
        <v>1381</v>
      </c>
      <c r="D485" s="15">
        <v>1900</v>
      </c>
      <c r="E485" s="121">
        <v>1</v>
      </c>
      <c r="F485" t="s">
        <v>439</v>
      </c>
      <c r="G485" s="121">
        <v>91</v>
      </c>
      <c r="H485" t="s">
        <v>382</v>
      </c>
      <c r="I485" t="s">
        <v>489</v>
      </c>
      <c r="J485" t="s">
        <v>434</v>
      </c>
      <c r="K485" t="s">
        <v>224</v>
      </c>
      <c r="L485" s="755">
        <v>2.19</v>
      </c>
      <c r="M485" t="s">
        <v>219</v>
      </c>
      <c r="N485" s="680">
        <f t="shared" ca="1" si="34"/>
        <v>0</v>
      </c>
      <c r="O485" s="680">
        <f t="shared" ca="1" si="34"/>
        <v>0</v>
      </c>
      <c r="P485" s="680">
        <f t="shared" ca="1" si="34"/>
        <v>0</v>
      </c>
      <c r="Q485" s="680">
        <f t="shared" ca="1" si="34"/>
        <v>0</v>
      </c>
      <c r="R485" s="680">
        <f t="shared" ca="1" si="34"/>
        <v>0</v>
      </c>
      <c r="S485" t="str">
        <f t="shared" si="31"/>
        <v>ASR_CMS_19</v>
      </c>
      <c r="T485" s="957">
        <f t="shared" si="32"/>
        <v>45406</v>
      </c>
      <c r="U485" t="str">
        <f t="shared" si="33"/>
        <v>Unaudited</v>
      </c>
    </row>
    <row r="486" spans="1:21" x14ac:dyDescent="0.25">
      <c r="A486" t="s">
        <v>438</v>
      </c>
      <c r="B486" t="s">
        <v>1380</v>
      </c>
      <c r="C486" t="s">
        <v>1381</v>
      </c>
      <c r="D486" s="15">
        <v>1900</v>
      </c>
      <c r="E486" s="121">
        <v>1</v>
      </c>
      <c r="F486" t="s">
        <v>439</v>
      </c>
      <c r="G486" s="121">
        <v>91</v>
      </c>
      <c r="H486" t="s">
        <v>382</v>
      </c>
      <c r="I486" t="s">
        <v>489</v>
      </c>
      <c r="J486" t="s">
        <v>434</v>
      </c>
      <c r="K486" t="s">
        <v>224</v>
      </c>
      <c r="L486" s="755" t="s">
        <v>700</v>
      </c>
      <c r="M486" t="s">
        <v>231</v>
      </c>
      <c r="N486" s="680">
        <f t="shared" ca="1" si="34"/>
        <v>0</v>
      </c>
      <c r="O486" s="680">
        <f t="shared" ca="1" si="34"/>
        <v>0</v>
      </c>
      <c r="P486" s="680">
        <f t="shared" ca="1" si="34"/>
        <v>0</v>
      </c>
      <c r="Q486" s="680">
        <f t="shared" ca="1" si="34"/>
        <v>0</v>
      </c>
      <c r="R486" s="680">
        <f t="shared" ca="1" si="34"/>
        <v>0</v>
      </c>
      <c r="S486" t="str">
        <f t="shared" si="31"/>
        <v>ASR_CMS_19</v>
      </c>
      <c r="T486" s="957">
        <f t="shared" si="32"/>
        <v>45406</v>
      </c>
      <c r="U486" t="str">
        <f t="shared" si="33"/>
        <v>Unaudited</v>
      </c>
    </row>
    <row r="487" spans="1:21" x14ac:dyDescent="0.25">
      <c r="A487" t="s">
        <v>438</v>
      </c>
      <c r="B487" t="s">
        <v>1380</v>
      </c>
      <c r="C487" t="s">
        <v>1381</v>
      </c>
      <c r="D487" s="15">
        <v>1900</v>
      </c>
      <c r="E487" s="121">
        <v>1</v>
      </c>
      <c r="F487" t="s">
        <v>439</v>
      </c>
      <c r="G487" s="121">
        <v>91</v>
      </c>
      <c r="H487" t="s">
        <v>382</v>
      </c>
      <c r="I487" t="s">
        <v>489</v>
      </c>
      <c r="J487" t="s">
        <v>434</v>
      </c>
      <c r="K487" t="s">
        <v>224</v>
      </c>
      <c r="L487" s="755">
        <v>2.21</v>
      </c>
      <c r="M487" t="s">
        <v>467</v>
      </c>
      <c r="N487" s="680">
        <f t="shared" ca="1" si="34"/>
        <v>0</v>
      </c>
      <c r="O487" s="680">
        <f t="shared" ca="1" si="34"/>
        <v>0</v>
      </c>
      <c r="P487" s="680">
        <f t="shared" ca="1" si="34"/>
        <v>0</v>
      </c>
      <c r="Q487" s="680">
        <f t="shared" ca="1" si="34"/>
        <v>0</v>
      </c>
      <c r="R487" s="680">
        <f t="shared" ca="1" si="34"/>
        <v>0</v>
      </c>
      <c r="S487" t="str">
        <f t="shared" si="31"/>
        <v>ASR_CMS_19</v>
      </c>
      <c r="T487" s="957">
        <f t="shared" si="32"/>
        <v>45406</v>
      </c>
      <c r="U487" t="str">
        <f t="shared" si="33"/>
        <v>Unaudited</v>
      </c>
    </row>
    <row r="488" spans="1:21" x14ac:dyDescent="0.25">
      <c r="A488" t="s">
        <v>438</v>
      </c>
      <c r="B488" t="s">
        <v>1380</v>
      </c>
      <c r="C488" t="s">
        <v>1381</v>
      </c>
      <c r="D488" s="15">
        <v>1900</v>
      </c>
      <c r="E488" s="121">
        <v>1</v>
      </c>
      <c r="F488" t="s">
        <v>439</v>
      </c>
      <c r="G488" s="121">
        <v>91</v>
      </c>
      <c r="H488" t="s">
        <v>382</v>
      </c>
      <c r="I488" t="s">
        <v>489</v>
      </c>
      <c r="J488" t="s">
        <v>434</v>
      </c>
      <c r="K488" t="s">
        <v>6</v>
      </c>
      <c r="L488" s="755" t="s">
        <v>70</v>
      </c>
      <c r="M488" t="s">
        <v>189</v>
      </c>
      <c r="N488" s="680">
        <f t="shared" ca="1" si="34"/>
        <v>0</v>
      </c>
      <c r="O488" s="680">
        <f t="shared" ca="1" si="34"/>
        <v>0</v>
      </c>
      <c r="P488" s="680">
        <f t="shared" ca="1" si="34"/>
        <v>0</v>
      </c>
      <c r="Q488" s="680">
        <f t="shared" ca="1" si="34"/>
        <v>0</v>
      </c>
      <c r="R488" s="680">
        <f t="shared" ca="1" si="34"/>
        <v>0</v>
      </c>
      <c r="S488" t="str">
        <f t="shared" si="31"/>
        <v>ASR_CMS_19</v>
      </c>
      <c r="T488" s="957">
        <f t="shared" si="32"/>
        <v>45406</v>
      </c>
      <c r="U488" t="str">
        <f t="shared" si="33"/>
        <v>Unaudited</v>
      </c>
    </row>
    <row r="489" spans="1:21" x14ac:dyDescent="0.25">
      <c r="A489" t="s">
        <v>438</v>
      </c>
      <c r="B489" t="s">
        <v>1380</v>
      </c>
      <c r="C489" t="s">
        <v>1381</v>
      </c>
      <c r="D489" s="15">
        <v>1900</v>
      </c>
      <c r="E489" s="121">
        <v>1</v>
      </c>
      <c r="F489" t="s">
        <v>439</v>
      </c>
      <c r="G489" s="121">
        <v>91</v>
      </c>
      <c r="H489" t="s">
        <v>382</v>
      </c>
      <c r="I489" t="s">
        <v>489</v>
      </c>
      <c r="J489" t="s">
        <v>434</v>
      </c>
      <c r="K489" t="s">
        <v>6</v>
      </c>
      <c r="L489" s="755" t="s">
        <v>71</v>
      </c>
      <c r="M489" t="s">
        <v>232</v>
      </c>
      <c r="N489" s="680">
        <f t="shared" ca="1" si="34"/>
        <v>0</v>
      </c>
      <c r="O489" s="680">
        <f t="shared" ca="1" si="34"/>
        <v>0</v>
      </c>
      <c r="P489" s="680">
        <f t="shared" ca="1" si="34"/>
        <v>0</v>
      </c>
      <c r="Q489" s="680">
        <f t="shared" ca="1" si="34"/>
        <v>0</v>
      </c>
      <c r="R489" s="680">
        <f t="shared" ca="1" si="34"/>
        <v>0</v>
      </c>
      <c r="S489" t="str">
        <f t="shared" si="31"/>
        <v>ASR_CMS_19</v>
      </c>
      <c r="T489" s="957">
        <f t="shared" si="32"/>
        <v>45406</v>
      </c>
      <c r="U489" t="str">
        <f t="shared" si="33"/>
        <v>Unaudited</v>
      </c>
    </row>
    <row r="490" spans="1:21" x14ac:dyDescent="0.25">
      <c r="A490" t="s">
        <v>438</v>
      </c>
      <c r="B490" t="s">
        <v>1380</v>
      </c>
      <c r="C490" t="s">
        <v>1381</v>
      </c>
      <c r="D490" s="15">
        <v>1900</v>
      </c>
      <c r="E490" s="121">
        <v>1</v>
      </c>
      <c r="F490" t="s">
        <v>439</v>
      </c>
      <c r="G490" s="121">
        <v>91</v>
      </c>
      <c r="H490" t="s">
        <v>382</v>
      </c>
      <c r="I490" t="s">
        <v>489</v>
      </c>
      <c r="J490" t="s">
        <v>434</v>
      </c>
      <c r="K490" t="s">
        <v>6</v>
      </c>
      <c r="L490" s="755" t="s">
        <v>72</v>
      </c>
      <c r="M490" t="s">
        <v>165</v>
      </c>
      <c r="N490" s="680">
        <f t="shared" ca="1" si="34"/>
        <v>0</v>
      </c>
      <c r="O490" s="680">
        <f t="shared" ca="1" si="34"/>
        <v>0</v>
      </c>
      <c r="P490" s="680">
        <f t="shared" ca="1" si="34"/>
        <v>0</v>
      </c>
      <c r="Q490" s="680">
        <f t="shared" ca="1" si="34"/>
        <v>0</v>
      </c>
      <c r="R490" s="680">
        <f t="shared" ca="1" si="34"/>
        <v>0</v>
      </c>
      <c r="S490" t="str">
        <f t="shared" si="31"/>
        <v>ASR_CMS_19</v>
      </c>
      <c r="T490" s="957">
        <f t="shared" si="32"/>
        <v>45406</v>
      </c>
      <c r="U490" t="str">
        <f t="shared" si="33"/>
        <v>Unaudited</v>
      </c>
    </row>
    <row r="491" spans="1:21" x14ac:dyDescent="0.25">
      <c r="A491" t="s">
        <v>438</v>
      </c>
      <c r="B491" t="s">
        <v>1380</v>
      </c>
      <c r="C491" t="s">
        <v>1381</v>
      </c>
      <c r="D491" s="15">
        <v>1900</v>
      </c>
      <c r="E491" s="121">
        <v>1</v>
      </c>
      <c r="F491" t="s">
        <v>439</v>
      </c>
      <c r="G491" s="121">
        <v>91</v>
      </c>
      <c r="H491" t="s">
        <v>382</v>
      </c>
      <c r="I491" t="s">
        <v>489</v>
      </c>
      <c r="J491" t="s">
        <v>434</v>
      </c>
      <c r="K491" t="s">
        <v>6</v>
      </c>
      <c r="L491" s="755">
        <v>3.4</v>
      </c>
      <c r="M491" t="s">
        <v>462</v>
      </c>
      <c r="N491" s="680">
        <f t="shared" ca="1" si="34"/>
        <v>0</v>
      </c>
      <c r="O491" s="680">
        <f t="shared" ca="1" si="34"/>
        <v>0</v>
      </c>
      <c r="P491" s="680">
        <f t="shared" ca="1" si="34"/>
        <v>0</v>
      </c>
      <c r="Q491" s="680">
        <f t="shared" ca="1" si="34"/>
        <v>0</v>
      </c>
      <c r="R491" s="680">
        <f t="shared" ca="1" si="34"/>
        <v>0</v>
      </c>
      <c r="S491" t="str">
        <f t="shared" si="31"/>
        <v>ASR_CMS_19</v>
      </c>
      <c r="T491" s="957">
        <f t="shared" si="32"/>
        <v>45406</v>
      </c>
      <c r="U491" t="str">
        <f t="shared" si="33"/>
        <v>Unaudited</v>
      </c>
    </row>
    <row r="492" spans="1:21" x14ac:dyDescent="0.25">
      <c r="A492" t="s">
        <v>438</v>
      </c>
      <c r="B492" t="s">
        <v>1380</v>
      </c>
      <c r="C492" t="s">
        <v>1381</v>
      </c>
      <c r="D492" s="15">
        <v>1900</v>
      </c>
      <c r="E492" s="121">
        <v>1</v>
      </c>
      <c r="F492" t="s">
        <v>439</v>
      </c>
      <c r="G492" s="121">
        <v>91</v>
      </c>
      <c r="H492" t="s">
        <v>382</v>
      </c>
      <c r="I492" t="s">
        <v>489</v>
      </c>
      <c r="J492" t="s">
        <v>434</v>
      </c>
      <c r="K492" t="s">
        <v>435</v>
      </c>
      <c r="L492" s="755">
        <v>4.5</v>
      </c>
      <c r="M492" t="s">
        <v>32</v>
      </c>
      <c r="N492" s="680">
        <f t="shared" ca="1" si="34"/>
        <v>0</v>
      </c>
      <c r="O492" s="680">
        <f t="shared" ca="1" si="34"/>
        <v>0</v>
      </c>
      <c r="P492" s="680">
        <f t="shared" ca="1" si="34"/>
        <v>0</v>
      </c>
      <c r="Q492" s="680">
        <f t="shared" ca="1" si="34"/>
        <v>0</v>
      </c>
      <c r="R492" s="680">
        <f t="shared" ca="1" si="34"/>
        <v>0</v>
      </c>
      <c r="S492" t="str">
        <f t="shared" si="31"/>
        <v>ASR_CMS_19</v>
      </c>
      <c r="T492" s="957">
        <f t="shared" si="32"/>
        <v>45406</v>
      </c>
      <c r="U492" t="str">
        <f t="shared" si="33"/>
        <v>Unaudited</v>
      </c>
    </row>
    <row r="493" spans="1:21" x14ac:dyDescent="0.25">
      <c r="A493" t="s">
        <v>438</v>
      </c>
      <c r="B493" t="s">
        <v>1380</v>
      </c>
      <c r="C493" t="s">
        <v>1381</v>
      </c>
      <c r="D493" s="15">
        <v>1900</v>
      </c>
      <c r="E493" s="121">
        <v>1</v>
      </c>
      <c r="F493" t="s">
        <v>439</v>
      </c>
      <c r="G493" s="121">
        <v>91</v>
      </c>
      <c r="H493" t="s">
        <v>382</v>
      </c>
      <c r="I493" t="s">
        <v>489</v>
      </c>
      <c r="J493" t="s">
        <v>434</v>
      </c>
      <c r="K493" t="s">
        <v>435</v>
      </c>
      <c r="L493" s="755" t="s">
        <v>939</v>
      </c>
      <c r="M493" t="s">
        <v>930</v>
      </c>
      <c r="N493" s="680">
        <f t="shared" ca="1" si="34"/>
        <v>0</v>
      </c>
      <c r="O493" s="680">
        <f t="shared" ca="1" si="34"/>
        <v>0</v>
      </c>
      <c r="P493" s="680">
        <f t="shared" ca="1" si="34"/>
        <v>0</v>
      </c>
      <c r="Q493" s="680">
        <f t="shared" ca="1" si="34"/>
        <v>0</v>
      </c>
      <c r="R493" s="680">
        <f t="shared" ca="1" si="34"/>
        <v>0</v>
      </c>
      <c r="S493" t="str">
        <f t="shared" si="31"/>
        <v>ASR_CMS_19</v>
      </c>
      <c r="T493" s="957">
        <f t="shared" si="32"/>
        <v>45406</v>
      </c>
      <c r="U493" t="str">
        <f t="shared" si="33"/>
        <v>Unaudited</v>
      </c>
    </row>
    <row r="494" spans="1:21" x14ac:dyDescent="0.25">
      <c r="A494" t="s">
        <v>438</v>
      </c>
      <c r="B494" t="s">
        <v>1380</v>
      </c>
      <c r="C494" t="s">
        <v>1381</v>
      </c>
      <c r="D494" s="15">
        <v>1900</v>
      </c>
      <c r="E494" s="121">
        <v>1</v>
      </c>
      <c r="F494" t="s">
        <v>439</v>
      </c>
      <c r="G494" s="121">
        <v>91</v>
      </c>
      <c r="H494" t="s">
        <v>382</v>
      </c>
      <c r="I494" t="s">
        <v>489</v>
      </c>
      <c r="J494" t="s">
        <v>434</v>
      </c>
      <c r="K494" t="s">
        <v>435</v>
      </c>
      <c r="L494" s="755" t="s">
        <v>194</v>
      </c>
      <c r="M494" t="s">
        <v>40</v>
      </c>
      <c r="N494" s="680">
        <f t="shared" ca="1" si="34"/>
        <v>0</v>
      </c>
      <c r="O494" s="680">
        <f t="shared" ca="1" si="34"/>
        <v>0</v>
      </c>
      <c r="P494" s="680">
        <f t="shared" ca="1" si="34"/>
        <v>0</v>
      </c>
      <c r="Q494" s="680">
        <f t="shared" ca="1" si="34"/>
        <v>0</v>
      </c>
      <c r="R494" s="680">
        <f t="shared" ca="1" si="34"/>
        <v>0</v>
      </c>
      <c r="S494" t="str">
        <f t="shared" si="31"/>
        <v>ASR_CMS_19</v>
      </c>
      <c r="T494" s="957">
        <f t="shared" si="32"/>
        <v>45406</v>
      </c>
      <c r="U494" t="str">
        <f t="shared" si="33"/>
        <v>Unaudited</v>
      </c>
    </row>
    <row r="495" spans="1:21" x14ac:dyDescent="0.25">
      <c r="A495" t="s">
        <v>438</v>
      </c>
      <c r="B495" t="s">
        <v>1380</v>
      </c>
      <c r="C495" t="s">
        <v>1381</v>
      </c>
      <c r="D495" s="15">
        <v>1900</v>
      </c>
      <c r="E495" s="121">
        <v>1</v>
      </c>
      <c r="F495" t="s">
        <v>439</v>
      </c>
      <c r="G495" s="121">
        <v>91</v>
      </c>
      <c r="H495" t="s">
        <v>382</v>
      </c>
      <c r="I495" t="s">
        <v>489</v>
      </c>
      <c r="J495" t="s">
        <v>434</v>
      </c>
      <c r="K495" t="s">
        <v>435</v>
      </c>
      <c r="L495" s="755" t="s">
        <v>193</v>
      </c>
      <c r="M495" t="s">
        <v>330</v>
      </c>
      <c r="N495" s="680">
        <f t="shared" ca="1" si="34"/>
        <v>0</v>
      </c>
      <c r="O495" s="680">
        <f t="shared" ca="1" si="34"/>
        <v>0</v>
      </c>
      <c r="P495" s="680">
        <f t="shared" ca="1" si="34"/>
        <v>0</v>
      </c>
      <c r="Q495" s="680">
        <f t="shared" ca="1" si="34"/>
        <v>0</v>
      </c>
      <c r="R495" s="680">
        <f t="shared" ca="1" si="34"/>
        <v>0</v>
      </c>
      <c r="S495" t="str">
        <f t="shared" si="31"/>
        <v>ASR_CMS_19</v>
      </c>
      <c r="T495" s="957">
        <f t="shared" si="32"/>
        <v>45406</v>
      </c>
      <c r="U495" t="str">
        <f t="shared" si="33"/>
        <v>Unaudited</v>
      </c>
    </row>
    <row r="496" spans="1:21" x14ac:dyDescent="0.25">
      <c r="A496" t="s">
        <v>438</v>
      </c>
      <c r="B496" t="s">
        <v>1380</v>
      </c>
      <c r="C496" t="s">
        <v>1381</v>
      </c>
      <c r="D496" s="15">
        <v>1900</v>
      </c>
      <c r="E496" s="121">
        <v>1</v>
      </c>
      <c r="F496" t="s">
        <v>439</v>
      </c>
      <c r="G496" s="121">
        <v>91</v>
      </c>
      <c r="H496" t="s">
        <v>382</v>
      </c>
      <c r="I496" t="s">
        <v>489</v>
      </c>
      <c r="J496" t="s">
        <v>451</v>
      </c>
      <c r="K496" t="s">
        <v>436</v>
      </c>
      <c r="L496" s="755" t="s">
        <v>79</v>
      </c>
      <c r="M496" t="s">
        <v>27</v>
      </c>
      <c r="N496" s="680">
        <f t="shared" ca="1" si="34"/>
        <v>0</v>
      </c>
      <c r="O496" s="680">
        <f t="shared" ca="1" si="34"/>
        <v>0</v>
      </c>
      <c r="P496" s="680">
        <f t="shared" ca="1" si="34"/>
        <v>0</v>
      </c>
      <c r="Q496" s="680">
        <f t="shared" ca="1" si="34"/>
        <v>0</v>
      </c>
      <c r="R496" s="680">
        <f t="shared" ca="1" si="34"/>
        <v>0</v>
      </c>
      <c r="S496" t="str">
        <f t="shared" si="31"/>
        <v>ASR_CMS_19</v>
      </c>
      <c r="T496" s="957">
        <f t="shared" si="32"/>
        <v>45406</v>
      </c>
      <c r="U496" t="str">
        <f t="shared" si="33"/>
        <v>Unaudited</v>
      </c>
    </row>
    <row r="497" spans="1:21" x14ac:dyDescent="0.25">
      <c r="A497" t="s">
        <v>438</v>
      </c>
      <c r="B497" t="s">
        <v>1380</v>
      </c>
      <c r="C497" t="s">
        <v>1381</v>
      </c>
      <c r="D497" s="15">
        <v>1900</v>
      </c>
      <c r="E497" s="121">
        <v>1</v>
      </c>
      <c r="F497" t="s">
        <v>439</v>
      </c>
      <c r="G497" s="121">
        <v>91</v>
      </c>
      <c r="H497" t="s">
        <v>382</v>
      </c>
      <c r="I497" t="s">
        <v>489</v>
      </c>
      <c r="J497" t="s">
        <v>451</v>
      </c>
      <c r="K497" t="s">
        <v>436</v>
      </c>
      <c r="L497" s="755" t="s">
        <v>80</v>
      </c>
      <c r="M497" t="s">
        <v>98</v>
      </c>
      <c r="N497" s="680">
        <f t="shared" ca="1" si="34"/>
        <v>0</v>
      </c>
      <c r="O497" s="680">
        <f t="shared" ca="1" si="34"/>
        <v>0</v>
      </c>
      <c r="P497" s="680">
        <f t="shared" ca="1" si="34"/>
        <v>0</v>
      </c>
      <c r="Q497" s="680">
        <f t="shared" ca="1" si="34"/>
        <v>0</v>
      </c>
      <c r="R497" s="680">
        <f t="shared" ca="1" si="34"/>
        <v>0</v>
      </c>
      <c r="S497" t="str">
        <f t="shared" si="31"/>
        <v>ASR_CMS_19</v>
      </c>
      <c r="T497" s="957">
        <f t="shared" si="32"/>
        <v>45406</v>
      </c>
      <c r="U497" t="str">
        <f t="shared" si="33"/>
        <v>Unaudited</v>
      </c>
    </row>
    <row r="498" spans="1:21" x14ac:dyDescent="0.25">
      <c r="A498" t="s">
        <v>438</v>
      </c>
      <c r="B498" t="s">
        <v>1380</v>
      </c>
      <c r="C498" t="s">
        <v>1381</v>
      </c>
      <c r="D498" s="15">
        <v>1900</v>
      </c>
      <c r="E498" s="121">
        <v>1</v>
      </c>
      <c r="F498" t="s">
        <v>439</v>
      </c>
      <c r="G498" s="121">
        <v>91</v>
      </c>
      <c r="H498" t="s">
        <v>382</v>
      </c>
      <c r="I498" t="s">
        <v>489</v>
      </c>
      <c r="J498" t="s">
        <v>451</v>
      </c>
      <c r="K498" t="s">
        <v>436</v>
      </c>
      <c r="L498" s="755" t="s">
        <v>81</v>
      </c>
      <c r="M498" t="s">
        <v>99</v>
      </c>
      <c r="N498" s="680">
        <f t="shared" ca="1" si="34"/>
        <v>0</v>
      </c>
      <c r="O498" s="680">
        <f t="shared" ca="1" si="34"/>
        <v>0</v>
      </c>
      <c r="P498" s="680">
        <f t="shared" ca="1" si="34"/>
        <v>0</v>
      </c>
      <c r="Q498" s="680">
        <f t="shared" ca="1" si="34"/>
        <v>0</v>
      </c>
      <c r="R498" s="680">
        <f t="shared" ca="1" si="34"/>
        <v>0</v>
      </c>
      <c r="S498" t="str">
        <f t="shared" si="31"/>
        <v>ASR_CMS_19</v>
      </c>
      <c r="T498" s="957">
        <f t="shared" si="32"/>
        <v>45406</v>
      </c>
      <c r="U498" t="str">
        <f t="shared" si="33"/>
        <v>Unaudited</v>
      </c>
    </row>
    <row r="499" spans="1:21" x14ac:dyDescent="0.25">
      <c r="A499" t="s">
        <v>438</v>
      </c>
      <c r="B499" t="s">
        <v>1380</v>
      </c>
      <c r="C499" t="s">
        <v>1381</v>
      </c>
      <c r="D499" s="15">
        <v>1900</v>
      </c>
      <c r="E499" s="121">
        <v>1</v>
      </c>
      <c r="F499" t="s">
        <v>439</v>
      </c>
      <c r="G499" s="121">
        <v>91</v>
      </c>
      <c r="H499" t="s">
        <v>382</v>
      </c>
      <c r="I499" t="s">
        <v>489</v>
      </c>
      <c r="J499" t="s">
        <v>451</v>
      </c>
      <c r="K499" t="s">
        <v>436</v>
      </c>
      <c r="L499" s="755" t="s">
        <v>82</v>
      </c>
      <c r="M499" t="s">
        <v>100</v>
      </c>
      <c r="N499" s="680">
        <f t="shared" ca="1" si="34"/>
        <v>0</v>
      </c>
      <c r="O499" s="680">
        <f t="shared" ca="1" si="34"/>
        <v>0</v>
      </c>
      <c r="P499" s="680">
        <f t="shared" ca="1" si="34"/>
        <v>0</v>
      </c>
      <c r="Q499" s="680">
        <f t="shared" ca="1" si="34"/>
        <v>0</v>
      </c>
      <c r="R499" s="680">
        <f t="shared" ca="1" si="34"/>
        <v>0</v>
      </c>
      <c r="S499" t="str">
        <f t="shared" si="31"/>
        <v>ASR_CMS_19</v>
      </c>
      <c r="T499" s="957">
        <f t="shared" si="32"/>
        <v>45406</v>
      </c>
      <c r="U499" t="str">
        <f t="shared" si="33"/>
        <v>Unaudited</v>
      </c>
    </row>
    <row r="500" spans="1:21" x14ac:dyDescent="0.25">
      <c r="A500" t="s">
        <v>438</v>
      </c>
      <c r="B500" t="s">
        <v>1380</v>
      </c>
      <c r="C500" t="s">
        <v>1381</v>
      </c>
      <c r="D500" s="15">
        <v>1900</v>
      </c>
      <c r="E500" s="121">
        <v>1</v>
      </c>
      <c r="F500" t="s">
        <v>439</v>
      </c>
      <c r="G500" s="121">
        <v>91</v>
      </c>
      <c r="H500" t="s">
        <v>382</v>
      </c>
      <c r="I500" t="s">
        <v>489</v>
      </c>
      <c r="J500" t="s">
        <v>451</v>
      </c>
      <c r="K500" t="s">
        <v>436</v>
      </c>
      <c r="L500" s="755" t="s">
        <v>217</v>
      </c>
      <c r="M500" t="s">
        <v>101</v>
      </c>
      <c r="N500" s="680">
        <f t="shared" ca="1" si="34"/>
        <v>0</v>
      </c>
      <c r="O500" s="680">
        <f t="shared" ca="1" si="34"/>
        <v>0</v>
      </c>
      <c r="P500" s="680">
        <f t="shared" ca="1" si="34"/>
        <v>0</v>
      </c>
      <c r="Q500" s="680">
        <f t="shared" ca="1" si="34"/>
        <v>0</v>
      </c>
      <c r="R500" s="680">
        <f t="shared" ca="1" si="34"/>
        <v>0</v>
      </c>
      <c r="S500" t="str">
        <f t="shared" si="31"/>
        <v>ASR_CMS_19</v>
      </c>
      <c r="T500" s="957">
        <f t="shared" si="32"/>
        <v>45406</v>
      </c>
      <c r="U500" t="str">
        <f t="shared" si="33"/>
        <v>Unaudited</v>
      </c>
    </row>
    <row r="501" spans="1:21" x14ac:dyDescent="0.25">
      <c r="A501" t="s">
        <v>438</v>
      </c>
      <c r="B501" t="s">
        <v>1380</v>
      </c>
      <c r="C501" t="s">
        <v>1381</v>
      </c>
      <c r="D501" s="15">
        <v>1900</v>
      </c>
      <c r="E501" s="121">
        <v>1</v>
      </c>
      <c r="F501" t="s">
        <v>439</v>
      </c>
      <c r="G501" s="121">
        <v>91</v>
      </c>
      <c r="H501" t="s">
        <v>382</v>
      </c>
      <c r="I501" t="s">
        <v>489</v>
      </c>
      <c r="J501" t="s">
        <v>451</v>
      </c>
      <c r="K501" t="s">
        <v>436</v>
      </c>
      <c r="L501" s="755" t="s">
        <v>216</v>
      </c>
      <c r="M501" t="s">
        <v>28</v>
      </c>
      <c r="N501" s="680">
        <f t="shared" ca="1" si="34"/>
        <v>0</v>
      </c>
      <c r="O501" s="680">
        <f t="shared" ca="1" si="34"/>
        <v>0</v>
      </c>
      <c r="P501" s="680">
        <f t="shared" ca="1" si="34"/>
        <v>0</v>
      </c>
      <c r="Q501" s="680">
        <f t="shared" ca="1" si="34"/>
        <v>0</v>
      </c>
      <c r="R501" s="680">
        <f t="shared" ca="1" si="34"/>
        <v>0</v>
      </c>
      <c r="S501" t="str">
        <f t="shared" si="31"/>
        <v>ASR_CMS_19</v>
      </c>
      <c r="T501" s="957">
        <f t="shared" si="32"/>
        <v>45406</v>
      </c>
      <c r="U501" t="str">
        <f t="shared" si="33"/>
        <v>Unaudited</v>
      </c>
    </row>
    <row r="502" spans="1:21" x14ac:dyDescent="0.25">
      <c r="A502" t="s">
        <v>438</v>
      </c>
      <c r="B502" t="s">
        <v>1380</v>
      </c>
      <c r="C502" t="s">
        <v>1381</v>
      </c>
      <c r="D502" s="15">
        <v>1900</v>
      </c>
      <c r="E502" s="121">
        <v>1</v>
      </c>
      <c r="F502" t="s">
        <v>439</v>
      </c>
      <c r="G502" s="121">
        <v>91</v>
      </c>
      <c r="H502" t="s">
        <v>382</v>
      </c>
      <c r="I502" t="s">
        <v>489</v>
      </c>
      <c r="J502" t="s">
        <v>437</v>
      </c>
      <c r="K502" t="s">
        <v>437</v>
      </c>
      <c r="L502" s="755" t="s">
        <v>84</v>
      </c>
      <c r="M502" t="s">
        <v>328</v>
      </c>
      <c r="N502" s="680">
        <f t="shared" ca="1" si="34"/>
        <v>0</v>
      </c>
      <c r="O502" s="680">
        <f t="shared" ca="1" si="34"/>
        <v>0</v>
      </c>
      <c r="P502" s="680">
        <f t="shared" ca="1" si="34"/>
        <v>0</v>
      </c>
      <c r="Q502" s="680">
        <f t="shared" ca="1" si="34"/>
        <v>0</v>
      </c>
      <c r="R502" s="680">
        <f t="shared" ca="1" si="34"/>
        <v>0</v>
      </c>
      <c r="S502" t="str">
        <f t="shared" si="31"/>
        <v>ASR_CMS_19</v>
      </c>
      <c r="T502" s="957">
        <f t="shared" si="32"/>
        <v>45406</v>
      </c>
      <c r="U502" t="str">
        <f t="shared" si="33"/>
        <v>Unaudited</v>
      </c>
    </row>
    <row r="503" spans="1:21" x14ac:dyDescent="0.25">
      <c r="A503" t="s">
        <v>438</v>
      </c>
      <c r="B503" t="s">
        <v>1380</v>
      </c>
      <c r="C503" t="s">
        <v>1381</v>
      </c>
      <c r="D503" s="15">
        <v>1900</v>
      </c>
      <c r="E503" s="121">
        <v>1</v>
      </c>
      <c r="F503" t="s">
        <v>439</v>
      </c>
      <c r="G503" s="121">
        <v>91</v>
      </c>
      <c r="H503" t="s">
        <v>382</v>
      </c>
      <c r="I503" t="s">
        <v>489</v>
      </c>
      <c r="J503" t="s">
        <v>437</v>
      </c>
      <c r="K503" t="s">
        <v>437</v>
      </c>
      <c r="L503" s="755" t="s">
        <v>85</v>
      </c>
      <c r="M503" t="s">
        <v>326</v>
      </c>
      <c r="N503" s="680">
        <f t="shared" ca="1" si="34"/>
        <v>0</v>
      </c>
      <c r="O503" s="680">
        <f t="shared" ca="1" si="34"/>
        <v>0</v>
      </c>
      <c r="P503" s="680">
        <f t="shared" ca="1" si="34"/>
        <v>0</v>
      </c>
      <c r="Q503" s="680">
        <f t="shared" ca="1" si="34"/>
        <v>0</v>
      </c>
      <c r="R503" s="680">
        <f t="shared" ca="1" si="34"/>
        <v>0</v>
      </c>
      <c r="S503" t="str">
        <f t="shared" si="31"/>
        <v>ASR_CMS_19</v>
      </c>
      <c r="T503" s="957">
        <f t="shared" si="32"/>
        <v>45406</v>
      </c>
      <c r="U503" t="str">
        <f t="shared" si="33"/>
        <v>Unaudited</v>
      </c>
    </row>
    <row r="504" spans="1:21" x14ac:dyDescent="0.25">
      <c r="A504" t="s">
        <v>438</v>
      </c>
      <c r="B504" t="s">
        <v>1380</v>
      </c>
      <c r="C504" t="s">
        <v>1381</v>
      </c>
      <c r="D504" s="15">
        <v>1900</v>
      </c>
      <c r="E504" s="121">
        <v>1</v>
      </c>
      <c r="F504" t="s">
        <v>439</v>
      </c>
      <c r="G504" s="121">
        <v>91</v>
      </c>
      <c r="H504" t="s">
        <v>382</v>
      </c>
      <c r="I504" t="s">
        <v>489</v>
      </c>
      <c r="J504" t="s">
        <v>437</v>
      </c>
      <c r="K504" t="s">
        <v>437</v>
      </c>
      <c r="L504" s="755" t="s">
        <v>86</v>
      </c>
      <c r="M504" t="s">
        <v>495</v>
      </c>
      <c r="N504" s="680">
        <f t="shared" ca="1" si="34"/>
        <v>0</v>
      </c>
      <c r="O504" s="680">
        <f t="shared" ca="1" si="34"/>
        <v>0</v>
      </c>
      <c r="P504" s="680">
        <f t="shared" ca="1" si="34"/>
        <v>0</v>
      </c>
      <c r="Q504" s="680">
        <f t="shared" ca="1" si="34"/>
        <v>0</v>
      </c>
      <c r="R504" s="680">
        <f t="shared" ca="1" si="34"/>
        <v>0</v>
      </c>
      <c r="S504" t="str">
        <f t="shared" si="31"/>
        <v>ASR_CMS_19</v>
      </c>
      <c r="T504" s="957">
        <f t="shared" si="32"/>
        <v>45406</v>
      </c>
      <c r="U504" t="str">
        <f t="shared" si="33"/>
        <v>Unaudited</v>
      </c>
    </row>
    <row r="505" spans="1:21" x14ac:dyDescent="0.25">
      <c r="A505" t="s">
        <v>438</v>
      </c>
      <c r="B505" t="s">
        <v>1380</v>
      </c>
      <c r="C505" t="s">
        <v>1381</v>
      </c>
      <c r="D505" s="15">
        <v>1900</v>
      </c>
      <c r="E505" s="121">
        <v>1</v>
      </c>
      <c r="F505" t="s">
        <v>439</v>
      </c>
      <c r="G505" s="121">
        <v>91</v>
      </c>
      <c r="H505" t="s">
        <v>382</v>
      </c>
      <c r="I505" t="s">
        <v>489</v>
      </c>
      <c r="J505" t="s">
        <v>437</v>
      </c>
      <c r="K505" t="s">
        <v>437</v>
      </c>
      <c r="L505" s="755" t="s">
        <v>87</v>
      </c>
      <c r="M505" t="s">
        <v>496</v>
      </c>
      <c r="N505" s="680">
        <f t="shared" ca="1" si="34"/>
        <v>0</v>
      </c>
      <c r="O505" s="680">
        <f t="shared" ca="1" si="34"/>
        <v>0</v>
      </c>
      <c r="P505" s="680">
        <f t="shared" ca="1" si="34"/>
        <v>0</v>
      </c>
      <c r="Q505" s="680">
        <f t="shared" ca="1" si="34"/>
        <v>0</v>
      </c>
      <c r="R505" s="680">
        <f t="shared" ca="1" si="34"/>
        <v>0</v>
      </c>
      <c r="S505" t="str">
        <f t="shared" si="31"/>
        <v>ASR_CMS_19</v>
      </c>
      <c r="T505" s="957">
        <f t="shared" si="32"/>
        <v>45406</v>
      </c>
      <c r="U505" t="str">
        <f t="shared" si="33"/>
        <v>Unaudited</v>
      </c>
    </row>
    <row r="506" spans="1:21" x14ac:dyDescent="0.25">
      <c r="A506" t="s">
        <v>438</v>
      </c>
      <c r="B506" t="s">
        <v>1380</v>
      </c>
      <c r="C506" t="s">
        <v>1381</v>
      </c>
      <c r="D506" s="15">
        <v>1900</v>
      </c>
      <c r="E506" s="121">
        <v>1</v>
      </c>
      <c r="F506" t="s">
        <v>439</v>
      </c>
      <c r="G506" s="121">
        <v>91</v>
      </c>
      <c r="H506" t="s">
        <v>382</v>
      </c>
      <c r="I506" t="s">
        <v>489</v>
      </c>
      <c r="J506" t="s">
        <v>437</v>
      </c>
      <c r="K506" t="s">
        <v>437</v>
      </c>
      <c r="L506" s="755" t="s">
        <v>214</v>
      </c>
      <c r="M506" t="s">
        <v>497</v>
      </c>
      <c r="N506" s="680">
        <f t="shared" ca="1" si="34"/>
        <v>0</v>
      </c>
      <c r="O506" s="680">
        <f t="shared" ca="1" si="34"/>
        <v>0</v>
      </c>
      <c r="P506" s="680">
        <f t="shared" ca="1" si="34"/>
        <v>0</v>
      </c>
      <c r="Q506" s="680">
        <f t="shared" ca="1" si="34"/>
        <v>0</v>
      </c>
      <c r="R506" s="680">
        <f t="shared" ca="1" si="34"/>
        <v>0</v>
      </c>
      <c r="S506" t="str">
        <f t="shared" si="31"/>
        <v>ASR_CMS_19</v>
      </c>
      <c r="T506" s="957">
        <f t="shared" si="32"/>
        <v>45406</v>
      </c>
      <c r="U506" t="str">
        <f t="shared" si="33"/>
        <v>Unaudited</v>
      </c>
    </row>
    <row r="507" spans="1:21" x14ac:dyDescent="0.25">
      <c r="A507" t="s">
        <v>438</v>
      </c>
      <c r="B507" t="s">
        <v>1380</v>
      </c>
      <c r="C507" t="s">
        <v>1381</v>
      </c>
      <c r="D507" s="15">
        <v>1900</v>
      </c>
      <c r="E507" s="121">
        <v>1</v>
      </c>
      <c r="F507" t="s">
        <v>439</v>
      </c>
      <c r="G507" s="121">
        <v>91</v>
      </c>
      <c r="H507" t="s">
        <v>382</v>
      </c>
      <c r="I507" t="s">
        <v>490</v>
      </c>
      <c r="J507" t="s">
        <v>26</v>
      </c>
      <c r="K507" t="s">
        <v>26</v>
      </c>
      <c r="L507" s="755" t="s">
        <v>205</v>
      </c>
      <c r="M507" t="s">
        <v>26</v>
      </c>
      <c r="N507" s="680">
        <f t="shared" ca="1" si="34"/>
        <v>0</v>
      </c>
      <c r="O507" s="680">
        <f t="shared" ca="1" si="34"/>
        <v>0</v>
      </c>
      <c r="P507" s="680">
        <f t="shared" ca="1" si="34"/>
        <v>0</v>
      </c>
      <c r="Q507" s="680">
        <f t="shared" ca="1" si="34"/>
        <v>0</v>
      </c>
      <c r="R507" s="680">
        <f t="shared" ca="1" si="34"/>
        <v>0</v>
      </c>
      <c r="S507" t="str">
        <f t="shared" si="31"/>
        <v>ASR_CMS_19</v>
      </c>
      <c r="T507" s="957">
        <f t="shared" si="32"/>
        <v>45406</v>
      </c>
      <c r="U507" t="str">
        <f t="shared" si="33"/>
        <v>Unaudited</v>
      </c>
    </row>
    <row r="508" spans="1:21" x14ac:dyDescent="0.25">
      <c r="A508" t="s">
        <v>438</v>
      </c>
      <c r="B508" t="s">
        <v>1380</v>
      </c>
      <c r="C508" t="s">
        <v>1381</v>
      </c>
      <c r="D508" s="15">
        <v>1900</v>
      </c>
      <c r="E508" s="121">
        <v>1</v>
      </c>
      <c r="F508" t="s">
        <v>440</v>
      </c>
      <c r="G508" s="121">
        <v>182</v>
      </c>
      <c r="H508" t="s">
        <v>382</v>
      </c>
      <c r="I508" t="s">
        <v>433</v>
      </c>
      <c r="J508" t="s">
        <v>433</v>
      </c>
      <c r="K508" t="s">
        <v>433</v>
      </c>
      <c r="M508" t="s">
        <v>433</v>
      </c>
      <c r="N508" s="680">
        <f t="shared" ca="1" si="34"/>
        <v>0</v>
      </c>
      <c r="O508" s="680">
        <f t="shared" ca="1" si="34"/>
        <v>0</v>
      </c>
      <c r="P508" s="680">
        <f t="shared" ca="1" si="34"/>
        <v>0</v>
      </c>
      <c r="Q508" s="680">
        <f t="shared" ca="1" si="34"/>
        <v>0</v>
      </c>
      <c r="R508" s="680">
        <f t="shared" ca="1" si="34"/>
        <v>0</v>
      </c>
      <c r="S508" t="str">
        <f t="shared" si="31"/>
        <v>ASR_CMS_19</v>
      </c>
      <c r="T508" s="957">
        <f t="shared" si="32"/>
        <v>45406</v>
      </c>
      <c r="U508" t="str">
        <f t="shared" si="33"/>
        <v>Unaudited</v>
      </c>
    </row>
    <row r="509" spans="1:21" x14ac:dyDescent="0.25">
      <c r="A509" t="s">
        <v>438</v>
      </c>
      <c r="B509" t="s">
        <v>1380</v>
      </c>
      <c r="C509" t="s">
        <v>1381</v>
      </c>
      <c r="D509" s="15">
        <v>1900</v>
      </c>
      <c r="E509" s="121">
        <v>1</v>
      </c>
      <c r="F509" t="s">
        <v>440</v>
      </c>
      <c r="G509" s="121">
        <v>182</v>
      </c>
      <c r="H509" t="s">
        <v>382</v>
      </c>
      <c r="I509" t="s">
        <v>488</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ASR_CMS_19</v>
      </c>
      <c r="T509" s="957">
        <f t="shared" si="32"/>
        <v>45406</v>
      </c>
      <c r="U509" t="str">
        <f t="shared" si="33"/>
        <v>Unaudited</v>
      </c>
    </row>
    <row r="510" spans="1:21" x14ac:dyDescent="0.25">
      <c r="A510" t="s">
        <v>438</v>
      </c>
      <c r="B510" t="s">
        <v>1380</v>
      </c>
      <c r="C510" t="s">
        <v>1381</v>
      </c>
      <c r="D510" s="15">
        <v>1900</v>
      </c>
      <c r="E510" s="121">
        <v>1</v>
      </c>
      <c r="F510" t="s">
        <v>440</v>
      </c>
      <c r="G510" s="121">
        <v>182</v>
      </c>
      <c r="H510" t="s">
        <v>382</v>
      </c>
      <c r="I510" t="s">
        <v>488</v>
      </c>
      <c r="J510" t="s">
        <v>12</v>
      </c>
      <c r="K510" t="s">
        <v>223</v>
      </c>
      <c r="L510" s="755">
        <v>1.2</v>
      </c>
      <c r="M510" t="s">
        <v>223</v>
      </c>
      <c r="N510" s="680">
        <f t="shared" ca="1" si="34"/>
        <v>0</v>
      </c>
      <c r="O510" s="680">
        <f t="shared" ca="1" si="34"/>
        <v>0</v>
      </c>
      <c r="P510" s="680">
        <f t="shared" ca="1" si="34"/>
        <v>0</v>
      </c>
      <c r="Q510" s="680">
        <f t="shared" ca="1" si="34"/>
        <v>0</v>
      </c>
      <c r="R510" s="680">
        <f t="shared" ca="1" si="34"/>
        <v>0</v>
      </c>
      <c r="S510" t="str">
        <f t="shared" si="31"/>
        <v>ASR_CMS_19</v>
      </c>
      <c r="T510" s="957">
        <f t="shared" si="32"/>
        <v>45406</v>
      </c>
      <c r="U510" t="str">
        <f t="shared" si="33"/>
        <v>Unaudited</v>
      </c>
    </row>
    <row r="511" spans="1:21" x14ac:dyDescent="0.25">
      <c r="A511" t="s">
        <v>438</v>
      </c>
      <c r="B511" t="s">
        <v>1380</v>
      </c>
      <c r="C511" t="s">
        <v>1381</v>
      </c>
      <c r="D511" s="15">
        <v>1900</v>
      </c>
      <c r="E511" s="121">
        <v>1</v>
      </c>
      <c r="F511" t="s">
        <v>440</v>
      </c>
      <c r="G511" s="121">
        <v>182</v>
      </c>
      <c r="H511" t="s">
        <v>382</v>
      </c>
      <c r="I511" t="s">
        <v>488</v>
      </c>
      <c r="J511" t="s">
        <v>12</v>
      </c>
      <c r="K511" t="s">
        <v>1318</v>
      </c>
      <c r="L511" s="755" t="s">
        <v>1314</v>
      </c>
      <c r="M511" t="s">
        <v>1318</v>
      </c>
      <c r="N511" s="680">
        <f t="shared" ca="1" si="34"/>
        <v>0</v>
      </c>
      <c r="O511" s="680">
        <f t="shared" ca="1" si="34"/>
        <v>0</v>
      </c>
      <c r="P511" s="680">
        <f t="shared" ca="1" si="34"/>
        <v>0</v>
      </c>
      <c r="Q511" s="680">
        <f t="shared" ca="1" si="34"/>
        <v>0</v>
      </c>
      <c r="R511" s="680">
        <f t="shared" ca="1" si="34"/>
        <v>0</v>
      </c>
      <c r="S511" t="str">
        <f t="shared" si="31"/>
        <v>ASR_CMS_19</v>
      </c>
      <c r="T511" s="957">
        <f t="shared" si="32"/>
        <v>45406</v>
      </c>
      <c r="U511" t="str">
        <f t="shared" si="33"/>
        <v>Unaudited</v>
      </c>
    </row>
    <row r="512" spans="1:21" x14ac:dyDescent="0.25">
      <c r="A512" t="s">
        <v>438</v>
      </c>
      <c r="B512" t="s">
        <v>1380</v>
      </c>
      <c r="C512" t="s">
        <v>1381</v>
      </c>
      <c r="D512" s="15">
        <v>1900</v>
      </c>
      <c r="E512" s="121">
        <v>1</v>
      </c>
      <c r="F512" t="s">
        <v>440</v>
      </c>
      <c r="G512" s="121">
        <v>182</v>
      </c>
      <c r="H512" t="s">
        <v>382</v>
      </c>
      <c r="I512" t="s">
        <v>488</v>
      </c>
      <c r="J512" t="s">
        <v>12</v>
      </c>
      <c r="K512" t="s">
        <v>1320</v>
      </c>
      <c r="L512" s="755" t="s">
        <v>1319</v>
      </c>
      <c r="M512" t="s">
        <v>1320</v>
      </c>
      <c r="N512" s="680">
        <f t="shared" ca="1" si="34"/>
        <v>0</v>
      </c>
      <c r="O512" s="680">
        <f t="shared" ca="1" si="34"/>
        <v>0</v>
      </c>
      <c r="P512" s="680">
        <f t="shared" ca="1" si="34"/>
        <v>0</v>
      </c>
      <c r="Q512" s="680">
        <f t="shared" ca="1" si="34"/>
        <v>0</v>
      </c>
      <c r="R512" s="680">
        <f t="shared" ca="1" si="34"/>
        <v>0</v>
      </c>
      <c r="S512" t="str">
        <f t="shared" si="31"/>
        <v>ASR_CMS_19</v>
      </c>
      <c r="T512" s="957">
        <f t="shared" si="32"/>
        <v>45406</v>
      </c>
      <c r="U512" t="str">
        <f t="shared" si="33"/>
        <v>Unaudited</v>
      </c>
    </row>
    <row r="513" spans="1:21" x14ac:dyDescent="0.25">
      <c r="A513" t="s">
        <v>438</v>
      </c>
      <c r="B513" t="s">
        <v>1380</v>
      </c>
      <c r="C513" t="s">
        <v>1381</v>
      </c>
      <c r="D513" s="15">
        <v>1900</v>
      </c>
      <c r="E513" s="121">
        <v>1</v>
      </c>
      <c r="F513" t="s">
        <v>440</v>
      </c>
      <c r="G513" s="121">
        <v>182</v>
      </c>
      <c r="H513" t="s">
        <v>382</v>
      </c>
      <c r="I513" t="s">
        <v>488</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ASR_CMS_19</v>
      </c>
      <c r="T513" s="957">
        <f t="shared" si="32"/>
        <v>45406</v>
      </c>
      <c r="U513" t="str">
        <f t="shared" si="33"/>
        <v>Unaudited</v>
      </c>
    </row>
    <row r="514" spans="1:21" x14ac:dyDescent="0.25">
      <c r="A514" t="s">
        <v>438</v>
      </c>
      <c r="B514" t="s">
        <v>1380</v>
      </c>
      <c r="C514" t="s">
        <v>1381</v>
      </c>
      <c r="D514" s="15">
        <v>1900</v>
      </c>
      <c r="E514" s="121">
        <v>1</v>
      </c>
      <c r="F514" t="s">
        <v>440</v>
      </c>
      <c r="G514" s="121">
        <v>182</v>
      </c>
      <c r="H514" t="s">
        <v>382</v>
      </c>
      <c r="I514" t="s">
        <v>489</v>
      </c>
      <c r="J514" t="s">
        <v>434</v>
      </c>
      <c r="K514" t="s">
        <v>791</v>
      </c>
      <c r="L514" s="755">
        <v>2.1</v>
      </c>
      <c r="M514" t="s">
        <v>726</v>
      </c>
      <c r="N514" s="680">
        <f t="shared" ca="1" si="34"/>
        <v>0</v>
      </c>
      <c r="O514" s="680">
        <f t="shared" ca="1" si="34"/>
        <v>0</v>
      </c>
      <c r="P514" s="680">
        <f t="shared" ca="1" si="34"/>
        <v>0</v>
      </c>
      <c r="Q514" s="680">
        <f t="shared" ca="1" si="34"/>
        <v>0</v>
      </c>
      <c r="R514" s="680">
        <f t="shared" ca="1" si="34"/>
        <v>0</v>
      </c>
      <c r="S514" t="str">
        <f t="shared" ref="S514:S577" si="35">file_name</f>
        <v>ASR_CMS_19</v>
      </c>
      <c r="T514" s="957">
        <f t="shared" ref="T514:T577" si="36">file_date</f>
        <v>45406</v>
      </c>
      <c r="U514" t="str">
        <f t="shared" ref="U514:U577" si="37">status</f>
        <v>Unaudited</v>
      </c>
    </row>
    <row r="515" spans="1:21" x14ac:dyDescent="0.25">
      <c r="A515" t="s">
        <v>438</v>
      </c>
      <c r="B515" t="s">
        <v>1380</v>
      </c>
      <c r="C515" t="s">
        <v>1381</v>
      </c>
      <c r="D515" s="15">
        <v>1900</v>
      </c>
      <c r="E515" s="121">
        <v>1</v>
      </c>
      <c r="F515" t="s">
        <v>440</v>
      </c>
      <c r="G515" s="121">
        <v>182</v>
      </c>
      <c r="H515" t="s">
        <v>382</v>
      </c>
      <c r="I515" t="s">
        <v>489</v>
      </c>
      <c r="J515" t="s">
        <v>434</v>
      </c>
      <c r="K515" t="s">
        <v>791</v>
      </c>
      <c r="L515" s="755">
        <v>2.2000000000000002</v>
      </c>
      <c r="M515" t="s">
        <v>727</v>
      </c>
      <c r="N515" s="680">
        <f t="shared" ca="1" si="34"/>
        <v>0</v>
      </c>
      <c r="O515" s="680">
        <f t="shared" ca="1" si="34"/>
        <v>0</v>
      </c>
      <c r="P515" s="680">
        <f t="shared" ca="1" si="34"/>
        <v>0</v>
      </c>
      <c r="Q515" s="680">
        <f t="shared" ca="1" si="34"/>
        <v>0</v>
      </c>
      <c r="R515" s="680">
        <f t="shared" ca="1" si="34"/>
        <v>0</v>
      </c>
      <c r="S515" t="str">
        <f t="shared" si="35"/>
        <v>ASR_CMS_19</v>
      </c>
      <c r="T515" s="957">
        <f t="shared" si="36"/>
        <v>45406</v>
      </c>
      <c r="U515" t="str">
        <f t="shared" si="37"/>
        <v>Unaudited</v>
      </c>
    </row>
    <row r="516" spans="1:21" x14ac:dyDescent="0.25">
      <c r="A516" t="s">
        <v>438</v>
      </c>
      <c r="B516" t="s">
        <v>1380</v>
      </c>
      <c r="C516" t="s">
        <v>1381</v>
      </c>
      <c r="D516" s="15">
        <v>1900</v>
      </c>
      <c r="E516" s="121">
        <v>1</v>
      </c>
      <c r="F516" t="s">
        <v>440</v>
      </c>
      <c r="G516" s="121">
        <v>182</v>
      </c>
      <c r="H516" t="s">
        <v>382</v>
      </c>
      <c r="I516" t="s">
        <v>489</v>
      </c>
      <c r="J516" t="s">
        <v>434</v>
      </c>
      <c r="K516" t="s">
        <v>791</v>
      </c>
      <c r="L516" s="755">
        <v>2.2999999999999998</v>
      </c>
      <c r="M516" t="s">
        <v>728</v>
      </c>
      <c r="N516" s="680">
        <f t="shared" ca="1" si="34"/>
        <v>0</v>
      </c>
      <c r="O516" s="680">
        <f t="shared" ca="1" si="34"/>
        <v>0</v>
      </c>
      <c r="P516" s="680">
        <f t="shared" ca="1" si="34"/>
        <v>0</v>
      </c>
      <c r="Q516" s="680">
        <f t="shared" ca="1" si="34"/>
        <v>0</v>
      </c>
      <c r="R516" s="680">
        <f t="shared" ca="1" si="34"/>
        <v>0</v>
      </c>
      <c r="S516" t="str">
        <f t="shared" si="35"/>
        <v>ASR_CMS_19</v>
      </c>
      <c r="T516" s="957">
        <f t="shared" si="36"/>
        <v>45406</v>
      </c>
      <c r="U516" t="str">
        <f t="shared" si="37"/>
        <v>Unaudited</v>
      </c>
    </row>
    <row r="517" spans="1:21" x14ac:dyDescent="0.25">
      <c r="A517" t="s">
        <v>438</v>
      </c>
      <c r="B517" t="s">
        <v>1380</v>
      </c>
      <c r="C517" t="s">
        <v>1381</v>
      </c>
      <c r="D517" s="15">
        <v>1900</v>
      </c>
      <c r="E517" s="121">
        <v>1</v>
      </c>
      <c r="F517" t="s">
        <v>440</v>
      </c>
      <c r="G517" s="121">
        <v>182</v>
      </c>
      <c r="H517" t="s">
        <v>382</v>
      </c>
      <c r="I517" t="s">
        <v>489</v>
      </c>
      <c r="J517" t="s">
        <v>434</v>
      </c>
      <c r="K517" t="s">
        <v>791</v>
      </c>
      <c r="L517" s="755">
        <v>2.4</v>
      </c>
      <c r="M517" t="s">
        <v>729</v>
      </c>
      <c r="N517" s="680">
        <f t="shared" ca="1" si="34"/>
        <v>0</v>
      </c>
      <c r="O517" s="680">
        <f t="shared" ca="1" si="34"/>
        <v>0</v>
      </c>
      <c r="P517" s="680">
        <f t="shared" ca="1" si="34"/>
        <v>0</v>
      </c>
      <c r="Q517" s="680">
        <f t="shared" ca="1" si="34"/>
        <v>0</v>
      </c>
      <c r="R517" s="680">
        <f t="shared" ca="1" si="34"/>
        <v>0</v>
      </c>
      <c r="S517" t="str">
        <f t="shared" si="35"/>
        <v>ASR_CMS_19</v>
      </c>
      <c r="T517" s="957">
        <f t="shared" si="36"/>
        <v>45406</v>
      </c>
      <c r="U517" t="str">
        <f t="shared" si="37"/>
        <v>Unaudited</v>
      </c>
    </row>
    <row r="518" spans="1:21" x14ac:dyDescent="0.25">
      <c r="A518" t="s">
        <v>438</v>
      </c>
      <c r="B518" t="s">
        <v>1380</v>
      </c>
      <c r="C518" t="s">
        <v>1381</v>
      </c>
      <c r="D518" s="15">
        <v>1900</v>
      </c>
      <c r="E518" s="121">
        <v>1</v>
      </c>
      <c r="F518" t="s">
        <v>440</v>
      </c>
      <c r="G518" s="121">
        <v>182</v>
      </c>
      <c r="H518" t="s">
        <v>382</v>
      </c>
      <c r="I518" t="s">
        <v>489</v>
      </c>
      <c r="J518" t="s">
        <v>434</v>
      </c>
      <c r="K518" t="s">
        <v>791</v>
      </c>
      <c r="L518" s="755">
        <v>2.5</v>
      </c>
      <c r="M518" t="s">
        <v>771</v>
      </c>
      <c r="N518" s="680">
        <f t="shared" ca="1" si="34"/>
        <v>0</v>
      </c>
      <c r="O518" s="680">
        <f t="shared" ca="1" si="34"/>
        <v>0</v>
      </c>
      <c r="P518" s="680">
        <f t="shared" ca="1" si="34"/>
        <v>0</v>
      </c>
      <c r="Q518" s="680">
        <f t="shared" ca="1" si="34"/>
        <v>0</v>
      </c>
      <c r="R518" s="680">
        <f t="shared" ca="1" si="34"/>
        <v>0</v>
      </c>
      <c r="S518" t="str">
        <f t="shared" si="35"/>
        <v>ASR_CMS_19</v>
      </c>
      <c r="T518" s="957">
        <f t="shared" si="36"/>
        <v>45406</v>
      </c>
      <c r="U518" t="str">
        <f t="shared" si="37"/>
        <v>Unaudited</v>
      </c>
    </row>
    <row r="519" spans="1:21" x14ac:dyDescent="0.25">
      <c r="A519" t="s">
        <v>438</v>
      </c>
      <c r="B519" t="s">
        <v>1380</v>
      </c>
      <c r="C519" t="s">
        <v>1381</v>
      </c>
      <c r="D519" s="15">
        <v>1900</v>
      </c>
      <c r="E519" s="121">
        <v>1</v>
      </c>
      <c r="F519" t="s">
        <v>440</v>
      </c>
      <c r="G519" s="121">
        <v>182</v>
      </c>
      <c r="H519" t="s">
        <v>382</v>
      </c>
      <c r="I519" t="s">
        <v>489</v>
      </c>
      <c r="J519" t="s">
        <v>434</v>
      </c>
      <c r="K519" t="s">
        <v>791</v>
      </c>
      <c r="L519" s="755">
        <v>2.6</v>
      </c>
      <c r="M519" t="s">
        <v>187</v>
      </c>
      <c r="N519" s="680">
        <f t="shared" ca="1" si="34"/>
        <v>0</v>
      </c>
      <c r="O519" s="680">
        <f t="shared" ca="1" si="34"/>
        <v>0</v>
      </c>
      <c r="P519" s="680">
        <f t="shared" ca="1" si="34"/>
        <v>0</v>
      </c>
      <c r="Q519" s="680">
        <f t="shared" ca="1" si="34"/>
        <v>0</v>
      </c>
      <c r="R519" s="680">
        <f t="shared" ca="1" si="34"/>
        <v>0</v>
      </c>
      <c r="S519" t="str">
        <f t="shared" si="35"/>
        <v>ASR_CMS_19</v>
      </c>
      <c r="T519" s="957">
        <f t="shared" si="36"/>
        <v>45406</v>
      </c>
      <c r="U519" t="str">
        <f t="shared" si="37"/>
        <v>Unaudited</v>
      </c>
    </row>
    <row r="520" spans="1:21" x14ac:dyDescent="0.25">
      <c r="A520" t="s">
        <v>438</v>
      </c>
      <c r="B520" t="s">
        <v>1380</v>
      </c>
      <c r="C520" t="s">
        <v>1381</v>
      </c>
      <c r="D520" s="15">
        <v>1900</v>
      </c>
      <c r="E520" s="121">
        <v>1</v>
      </c>
      <c r="F520" t="s">
        <v>440</v>
      </c>
      <c r="G520" s="121">
        <v>182</v>
      </c>
      <c r="H520" t="s">
        <v>382</v>
      </c>
      <c r="I520" t="s">
        <v>489</v>
      </c>
      <c r="J520" t="s">
        <v>434</v>
      </c>
      <c r="K520" t="s">
        <v>791</v>
      </c>
      <c r="L520" s="755">
        <v>2.7</v>
      </c>
      <c r="M520" t="s">
        <v>792</v>
      </c>
      <c r="N520" s="680">
        <f t="shared" ca="1" si="34"/>
        <v>0</v>
      </c>
      <c r="O520" s="680">
        <f t="shared" ca="1" si="34"/>
        <v>0</v>
      </c>
      <c r="P520" s="680">
        <f t="shared" ca="1" si="34"/>
        <v>0</v>
      </c>
      <c r="Q520" s="680">
        <f t="shared" ca="1" si="34"/>
        <v>0</v>
      </c>
      <c r="R520" s="680">
        <f t="shared" ca="1" si="34"/>
        <v>0</v>
      </c>
      <c r="S520" t="str">
        <f t="shared" si="35"/>
        <v>ASR_CMS_19</v>
      </c>
      <c r="T520" s="957">
        <f t="shared" si="36"/>
        <v>45406</v>
      </c>
      <c r="U520" t="str">
        <f t="shared" si="37"/>
        <v>Unaudited</v>
      </c>
    </row>
    <row r="521" spans="1:21" x14ac:dyDescent="0.25">
      <c r="A521" t="s">
        <v>438</v>
      </c>
      <c r="B521" t="s">
        <v>1380</v>
      </c>
      <c r="C521" t="s">
        <v>1381</v>
      </c>
      <c r="D521" s="15">
        <v>1900</v>
      </c>
      <c r="E521" s="121">
        <v>1</v>
      </c>
      <c r="F521" t="s">
        <v>440</v>
      </c>
      <c r="G521" s="121">
        <v>182</v>
      </c>
      <c r="H521" t="s">
        <v>382</v>
      </c>
      <c r="I521" t="s">
        <v>489</v>
      </c>
      <c r="J521" t="s">
        <v>434</v>
      </c>
      <c r="K521" t="s">
        <v>791</v>
      </c>
      <c r="L521" s="755">
        <v>2.8</v>
      </c>
      <c r="M521" t="s">
        <v>793</v>
      </c>
      <c r="N521" s="680">
        <f t="shared" ca="1" si="34"/>
        <v>0</v>
      </c>
      <c r="O521" s="680">
        <f t="shared" ca="1" si="34"/>
        <v>0</v>
      </c>
      <c r="P521" s="680">
        <f t="shared" ca="1" si="34"/>
        <v>0</v>
      </c>
      <c r="Q521" s="680">
        <f t="shared" ca="1" si="34"/>
        <v>0</v>
      </c>
      <c r="R521" s="680">
        <f t="shared" ca="1" si="34"/>
        <v>0</v>
      </c>
      <c r="S521" t="str">
        <f t="shared" si="35"/>
        <v>ASR_CMS_19</v>
      </c>
      <c r="T521" s="957">
        <f t="shared" si="36"/>
        <v>45406</v>
      </c>
      <c r="U521" t="str">
        <f t="shared" si="37"/>
        <v>Unaudited</v>
      </c>
    </row>
    <row r="522" spans="1:21" x14ac:dyDescent="0.25">
      <c r="A522" t="s">
        <v>438</v>
      </c>
      <c r="B522" t="s">
        <v>1380</v>
      </c>
      <c r="C522" t="s">
        <v>1381</v>
      </c>
      <c r="D522" s="15">
        <v>1900</v>
      </c>
      <c r="E522" s="121">
        <v>1</v>
      </c>
      <c r="F522" t="s">
        <v>440</v>
      </c>
      <c r="G522" s="121">
        <v>182</v>
      </c>
      <c r="H522" t="s">
        <v>382</v>
      </c>
      <c r="I522" t="s">
        <v>489</v>
      </c>
      <c r="J522" t="s">
        <v>434</v>
      </c>
      <c r="K522" t="s">
        <v>791</v>
      </c>
      <c r="L522" s="755">
        <v>2.9</v>
      </c>
      <c r="M522" t="s">
        <v>774</v>
      </c>
      <c r="N522" s="680">
        <f t="shared" ca="1" si="34"/>
        <v>0</v>
      </c>
      <c r="O522" s="680">
        <f t="shared" ca="1" si="34"/>
        <v>0</v>
      </c>
      <c r="P522" s="680">
        <f t="shared" ca="1" si="34"/>
        <v>0</v>
      </c>
      <c r="Q522" s="680">
        <f t="shared" ca="1" si="34"/>
        <v>0</v>
      </c>
      <c r="R522" s="680">
        <f t="shared" ca="1" si="34"/>
        <v>0</v>
      </c>
      <c r="S522" t="str">
        <f t="shared" si="35"/>
        <v>ASR_CMS_19</v>
      </c>
      <c r="T522" s="957">
        <f t="shared" si="36"/>
        <v>45406</v>
      </c>
      <c r="U522" t="str">
        <f t="shared" si="37"/>
        <v>Unaudited</v>
      </c>
    </row>
    <row r="523" spans="1:21" x14ac:dyDescent="0.25">
      <c r="A523" t="s">
        <v>438</v>
      </c>
      <c r="B523" t="s">
        <v>1380</v>
      </c>
      <c r="C523" t="s">
        <v>1381</v>
      </c>
      <c r="D523" s="15">
        <v>1900</v>
      </c>
      <c r="E523" s="121">
        <v>1</v>
      </c>
      <c r="F523" t="s">
        <v>440</v>
      </c>
      <c r="G523" s="121">
        <v>182</v>
      </c>
      <c r="H523" t="s">
        <v>382</v>
      </c>
      <c r="I523" t="s">
        <v>489</v>
      </c>
      <c r="J523" t="s">
        <v>434</v>
      </c>
      <c r="K523" t="s">
        <v>224</v>
      </c>
      <c r="L523" s="755">
        <v>2.11</v>
      </c>
      <c r="M523" t="s">
        <v>229</v>
      </c>
      <c r="N523" s="680">
        <f t="shared" ca="1" si="34"/>
        <v>0</v>
      </c>
      <c r="O523" s="680">
        <f t="shared" ca="1" si="34"/>
        <v>0</v>
      </c>
      <c r="P523" s="680">
        <f t="shared" ca="1" si="34"/>
        <v>0</v>
      </c>
      <c r="Q523" s="680">
        <f t="shared" ca="1" si="34"/>
        <v>0</v>
      </c>
      <c r="R523" s="680">
        <f t="shared" ca="1" si="34"/>
        <v>0</v>
      </c>
      <c r="S523" t="str">
        <f t="shared" si="35"/>
        <v>ASR_CMS_19</v>
      </c>
      <c r="T523" s="957">
        <f t="shared" si="36"/>
        <v>45406</v>
      </c>
      <c r="U523" t="str">
        <f t="shared" si="37"/>
        <v>Unaudited</v>
      </c>
    </row>
    <row r="524" spans="1:21" x14ac:dyDescent="0.25">
      <c r="A524" t="s">
        <v>438</v>
      </c>
      <c r="B524" t="s">
        <v>1380</v>
      </c>
      <c r="C524" t="s">
        <v>1381</v>
      </c>
      <c r="D524" s="15">
        <v>1900</v>
      </c>
      <c r="E524" s="121">
        <v>1</v>
      </c>
      <c r="F524" t="s">
        <v>440</v>
      </c>
      <c r="G524" s="121">
        <v>182</v>
      </c>
      <c r="H524" t="s">
        <v>382</v>
      </c>
      <c r="I524" t="s">
        <v>489</v>
      </c>
      <c r="J524" t="s">
        <v>434</v>
      </c>
      <c r="K524" t="s">
        <v>224</v>
      </c>
      <c r="L524" s="755">
        <v>2.12</v>
      </c>
      <c r="M524" t="s">
        <v>555</v>
      </c>
      <c r="N524" s="680">
        <f t="shared" ca="1" si="34"/>
        <v>0</v>
      </c>
      <c r="O524" s="680">
        <f t="shared" ca="1" si="34"/>
        <v>0</v>
      </c>
      <c r="P524" s="680">
        <f t="shared" ca="1" si="34"/>
        <v>0</v>
      </c>
      <c r="Q524" s="680">
        <f t="shared" ca="1" si="34"/>
        <v>0</v>
      </c>
      <c r="R524" s="680">
        <f t="shared" ca="1" si="34"/>
        <v>0</v>
      </c>
      <c r="S524" t="str">
        <f t="shared" si="35"/>
        <v>ASR_CMS_19</v>
      </c>
      <c r="T524" s="957">
        <f t="shared" si="36"/>
        <v>45406</v>
      </c>
      <c r="U524" t="str">
        <f t="shared" si="37"/>
        <v>Unaudited</v>
      </c>
    </row>
    <row r="525" spans="1:21" x14ac:dyDescent="0.25">
      <c r="A525" t="s">
        <v>438</v>
      </c>
      <c r="B525" t="s">
        <v>1380</v>
      </c>
      <c r="C525" t="s">
        <v>1381</v>
      </c>
      <c r="D525" s="15">
        <v>1900</v>
      </c>
      <c r="E525" s="121">
        <v>1</v>
      </c>
      <c r="F525" t="s">
        <v>440</v>
      </c>
      <c r="G525" s="121">
        <v>182</v>
      </c>
      <c r="H525" t="s">
        <v>382</v>
      </c>
      <c r="I525" t="s">
        <v>489</v>
      </c>
      <c r="J525" t="s">
        <v>434</v>
      </c>
      <c r="K525" t="s">
        <v>224</v>
      </c>
      <c r="L525" s="755">
        <v>2.13</v>
      </c>
      <c r="M525" t="s">
        <v>230</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ASR_CMS_19</v>
      </c>
      <c r="T525" s="957">
        <f t="shared" si="36"/>
        <v>45406</v>
      </c>
      <c r="U525" t="str">
        <f t="shared" si="37"/>
        <v>Unaudited</v>
      </c>
    </row>
    <row r="526" spans="1:21" x14ac:dyDescent="0.25">
      <c r="A526" t="s">
        <v>438</v>
      </c>
      <c r="B526" t="s">
        <v>1380</v>
      </c>
      <c r="C526" t="s">
        <v>1381</v>
      </c>
      <c r="D526" s="15">
        <v>1900</v>
      </c>
      <c r="E526" s="121">
        <v>1</v>
      </c>
      <c r="F526" t="s">
        <v>440</v>
      </c>
      <c r="G526" s="121">
        <v>182</v>
      </c>
      <c r="H526" t="s">
        <v>382</v>
      </c>
      <c r="I526" t="s">
        <v>489</v>
      </c>
      <c r="J526" t="s">
        <v>434</v>
      </c>
      <c r="K526" t="s">
        <v>224</v>
      </c>
      <c r="L526" s="755">
        <v>2.14</v>
      </c>
      <c r="M526" t="s">
        <v>559</v>
      </c>
      <c r="N526" s="680">
        <f t="shared" ca="1" si="38"/>
        <v>0</v>
      </c>
      <c r="O526" s="680">
        <f t="shared" ca="1" si="38"/>
        <v>0</v>
      </c>
      <c r="P526" s="680">
        <f t="shared" ca="1" si="38"/>
        <v>0</v>
      </c>
      <c r="Q526" s="680">
        <f t="shared" ca="1" si="38"/>
        <v>0</v>
      </c>
      <c r="R526" s="680">
        <f t="shared" ca="1" si="38"/>
        <v>0</v>
      </c>
      <c r="S526" t="str">
        <f t="shared" si="35"/>
        <v>ASR_CMS_19</v>
      </c>
      <c r="T526" s="957">
        <f t="shared" si="36"/>
        <v>45406</v>
      </c>
      <c r="U526" t="str">
        <f t="shared" si="37"/>
        <v>Unaudited</v>
      </c>
    </row>
    <row r="527" spans="1:21" x14ac:dyDescent="0.25">
      <c r="A527" t="s">
        <v>438</v>
      </c>
      <c r="B527" t="s">
        <v>1380</v>
      </c>
      <c r="C527" t="s">
        <v>1381</v>
      </c>
      <c r="D527" s="15">
        <v>1900</v>
      </c>
      <c r="E527" s="121">
        <v>1</v>
      </c>
      <c r="F527" t="s">
        <v>440</v>
      </c>
      <c r="G527" s="121">
        <v>182</v>
      </c>
      <c r="H527" t="s">
        <v>382</v>
      </c>
      <c r="I527" t="s">
        <v>489</v>
      </c>
      <c r="J527" t="s">
        <v>434</v>
      </c>
      <c r="K527" t="s">
        <v>224</v>
      </c>
      <c r="L527" s="755">
        <v>2.15</v>
      </c>
      <c r="M527" t="s">
        <v>20</v>
      </c>
      <c r="N527" s="680">
        <f t="shared" ca="1" si="38"/>
        <v>0</v>
      </c>
      <c r="O527" s="680">
        <f t="shared" ca="1" si="38"/>
        <v>0</v>
      </c>
      <c r="P527" s="680">
        <f t="shared" ca="1" si="38"/>
        <v>0</v>
      </c>
      <c r="Q527" s="680">
        <f t="shared" ca="1" si="38"/>
        <v>0</v>
      </c>
      <c r="R527" s="680">
        <f t="shared" ca="1" si="38"/>
        <v>0</v>
      </c>
      <c r="S527" t="str">
        <f t="shared" si="35"/>
        <v>ASR_CMS_19</v>
      </c>
      <c r="T527" s="957">
        <f t="shared" si="36"/>
        <v>45406</v>
      </c>
      <c r="U527" t="str">
        <f t="shared" si="37"/>
        <v>Unaudited</v>
      </c>
    </row>
    <row r="528" spans="1:21" x14ac:dyDescent="0.25">
      <c r="A528" t="s">
        <v>438</v>
      </c>
      <c r="B528" t="s">
        <v>1380</v>
      </c>
      <c r="C528" t="s">
        <v>1381</v>
      </c>
      <c r="D528" s="15">
        <v>1900</v>
      </c>
      <c r="E528" s="121">
        <v>1</v>
      </c>
      <c r="F528" t="s">
        <v>440</v>
      </c>
      <c r="G528" s="121">
        <v>182</v>
      </c>
      <c r="H528" t="s">
        <v>382</v>
      </c>
      <c r="I528" t="s">
        <v>489</v>
      </c>
      <c r="J528" t="s">
        <v>434</v>
      </c>
      <c r="K528" t="s">
        <v>224</v>
      </c>
      <c r="L528" s="755">
        <v>2.16</v>
      </c>
      <c r="M528" t="s">
        <v>794</v>
      </c>
      <c r="N528" s="680">
        <f t="shared" ca="1" si="38"/>
        <v>0</v>
      </c>
      <c r="O528" s="680">
        <f t="shared" ca="1" si="38"/>
        <v>0</v>
      </c>
      <c r="P528" s="680">
        <f t="shared" ca="1" si="38"/>
        <v>0</v>
      </c>
      <c r="Q528" s="680">
        <f t="shared" ca="1" si="38"/>
        <v>0</v>
      </c>
      <c r="R528" s="680">
        <f t="shared" ca="1" si="38"/>
        <v>0</v>
      </c>
      <c r="S528" t="str">
        <f t="shared" si="35"/>
        <v>ASR_CMS_19</v>
      </c>
      <c r="T528" s="957">
        <f t="shared" si="36"/>
        <v>45406</v>
      </c>
      <c r="U528" t="str">
        <f t="shared" si="37"/>
        <v>Unaudited</v>
      </c>
    </row>
    <row r="529" spans="1:21" x14ac:dyDescent="0.25">
      <c r="A529" t="s">
        <v>438</v>
      </c>
      <c r="B529" t="s">
        <v>1380</v>
      </c>
      <c r="C529" t="s">
        <v>1381</v>
      </c>
      <c r="D529" s="15">
        <v>1900</v>
      </c>
      <c r="E529" s="121">
        <v>1</v>
      </c>
      <c r="F529" t="s">
        <v>440</v>
      </c>
      <c r="G529" s="121">
        <v>182</v>
      </c>
      <c r="H529" t="s">
        <v>382</v>
      </c>
      <c r="I529" t="s">
        <v>489</v>
      </c>
      <c r="J529" t="s">
        <v>434</v>
      </c>
      <c r="K529" t="s">
        <v>224</v>
      </c>
      <c r="L529" s="755">
        <v>2.17</v>
      </c>
      <c r="M529" t="s">
        <v>1047</v>
      </c>
      <c r="N529" s="680">
        <f t="shared" ca="1" si="38"/>
        <v>0</v>
      </c>
      <c r="O529" s="680">
        <f t="shared" ca="1" si="38"/>
        <v>0</v>
      </c>
      <c r="P529" s="680">
        <f t="shared" ca="1" si="38"/>
        <v>0</v>
      </c>
      <c r="Q529" s="680">
        <f t="shared" ca="1" si="38"/>
        <v>0</v>
      </c>
      <c r="R529" s="680">
        <f t="shared" ca="1" si="38"/>
        <v>0</v>
      </c>
      <c r="S529" t="str">
        <f t="shared" si="35"/>
        <v>ASR_CMS_19</v>
      </c>
      <c r="T529" s="957">
        <f t="shared" si="36"/>
        <v>45406</v>
      </c>
      <c r="U529" t="str">
        <f t="shared" si="37"/>
        <v>Unaudited</v>
      </c>
    </row>
    <row r="530" spans="1:21" x14ac:dyDescent="0.25">
      <c r="A530" t="s">
        <v>438</v>
      </c>
      <c r="B530" t="s">
        <v>1380</v>
      </c>
      <c r="C530" t="s">
        <v>1381</v>
      </c>
      <c r="D530" s="15">
        <v>1900</v>
      </c>
      <c r="E530" s="121">
        <v>1</v>
      </c>
      <c r="F530" t="s">
        <v>440</v>
      </c>
      <c r="G530" s="121">
        <v>182</v>
      </c>
      <c r="H530" t="s">
        <v>382</v>
      </c>
      <c r="I530" t="s">
        <v>489</v>
      </c>
      <c r="J530" t="s">
        <v>434</v>
      </c>
      <c r="K530" t="s">
        <v>224</v>
      </c>
      <c r="L530" s="755">
        <v>2.1800000000000002</v>
      </c>
      <c r="M530" t="s">
        <v>651</v>
      </c>
      <c r="N530" s="680">
        <f t="shared" ca="1" si="38"/>
        <v>0</v>
      </c>
      <c r="O530" s="680">
        <f t="shared" ca="1" si="38"/>
        <v>0</v>
      </c>
      <c r="P530" s="680">
        <f t="shared" ca="1" si="38"/>
        <v>0</v>
      </c>
      <c r="Q530" s="680">
        <f t="shared" ca="1" si="38"/>
        <v>0</v>
      </c>
      <c r="R530" s="680">
        <f t="shared" ca="1" si="38"/>
        <v>0</v>
      </c>
      <c r="S530" t="str">
        <f t="shared" si="35"/>
        <v>ASR_CMS_19</v>
      </c>
      <c r="T530" s="957">
        <f t="shared" si="36"/>
        <v>45406</v>
      </c>
      <c r="U530" t="str">
        <f t="shared" si="37"/>
        <v>Unaudited</v>
      </c>
    </row>
    <row r="531" spans="1:21" x14ac:dyDescent="0.25">
      <c r="A531" t="s">
        <v>438</v>
      </c>
      <c r="B531" t="s">
        <v>1380</v>
      </c>
      <c r="C531" t="s">
        <v>1381</v>
      </c>
      <c r="D531" s="15">
        <v>1900</v>
      </c>
      <c r="E531" s="121">
        <v>1</v>
      </c>
      <c r="F531" t="s">
        <v>440</v>
      </c>
      <c r="G531" s="121">
        <v>182</v>
      </c>
      <c r="H531" t="s">
        <v>382</v>
      </c>
      <c r="I531" t="s">
        <v>489</v>
      </c>
      <c r="J531" t="s">
        <v>434</v>
      </c>
      <c r="K531" t="s">
        <v>224</v>
      </c>
      <c r="L531" s="755">
        <v>2.19</v>
      </c>
      <c r="M531" t="s">
        <v>219</v>
      </c>
      <c r="N531" s="680">
        <f t="shared" ca="1" si="38"/>
        <v>0</v>
      </c>
      <c r="O531" s="680">
        <f t="shared" ca="1" si="38"/>
        <v>0</v>
      </c>
      <c r="P531" s="680">
        <f t="shared" ca="1" si="38"/>
        <v>0</v>
      </c>
      <c r="Q531" s="680">
        <f t="shared" ca="1" si="38"/>
        <v>0</v>
      </c>
      <c r="R531" s="680">
        <f t="shared" ca="1" si="38"/>
        <v>0</v>
      </c>
      <c r="S531" t="str">
        <f t="shared" si="35"/>
        <v>ASR_CMS_19</v>
      </c>
      <c r="T531" s="957">
        <f t="shared" si="36"/>
        <v>45406</v>
      </c>
      <c r="U531" t="str">
        <f t="shared" si="37"/>
        <v>Unaudited</v>
      </c>
    </row>
    <row r="532" spans="1:21" x14ac:dyDescent="0.25">
      <c r="A532" t="s">
        <v>438</v>
      </c>
      <c r="B532" t="s">
        <v>1380</v>
      </c>
      <c r="C532" t="s">
        <v>1381</v>
      </c>
      <c r="D532" s="15">
        <v>1900</v>
      </c>
      <c r="E532" s="121">
        <v>1</v>
      </c>
      <c r="F532" t="s">
        <v>440</v>
      </c>
      <c r="G532" s="121">
        <v>182</v>
      </c>
      <c r="H532" t="s">
        <v>382</v>
      </c>
      <c r="I532" t="s">
        <v>489</v>
      </c>
      <c r="J532" t="s">
        <v>434</v>
      </c>
      <c r="K532" t="s">
        <v>224</v>
      </c>
      <c r="L532" s="755" t="s">
        <v>700</v>
      </c>
      <c r="M532" t="s">
        <v>231</v>
      </c>
      <c r="N532" s="680">
        <f t="shared" ca="1" si="38"/>
        <v>0</v>
      </c>
      <c r="O532" s="680">
        <f t="shared" ca="1" si="38"/>
        <v>0</v>
      </c>
      <c r="P532" s="680">
        <f t="shared" ca="1" si="38"/>
        <v>0</v>
      </c>
      <c r="Q532" s="680">
        <f t="shared" ca="1" si="38"/>
        <v>0</v>
      </c>
      <c r="R532" s="680">
        <f t="shared" ca="1" si="38"/>
        <v>0</v>
      </c>
      <c r="S532" t="str">
        <f t="shared" si="35"/>
        <v>ASR_CMS_19</v>
      </c>
      <c r="T532" s="957">
        <f t="shared" si="36"/>
        <v>45406</v>
      </c>
      <c r="U532" t="str">
        <f t="shared" si="37"/>
        <v>Unaudited</v>
      </c>
    </row>
    <row r="533" spans="1:21" x14ac:dyDescent="0.25">
      <c r="A533" t="s">
        <v>438</v>
      </c>
      <c r="B533" t="s">
        <v>1380</v>
      </c>
      <c r="C533" t="s">
        <v>1381</v>
      </c>
      <c r="D533" s="15">
        <v>1900</v>
      </c>
      <c r="E533" s="121">
        <v>1</v>
      </c>
      <c r="F533" t="s">
        <v>440</v>
      </c>
      <c r="G533" s="121">
        <v>182</v>
      </c>
      <c r="H533" t="s">
        <v>382</v>
      </c>
      <c r="I533" t="s">
        <v>489</v>
      </c>
      <c r="J533" t="s">
        <v>434</v>
      </c>
      <c r="K533" t="s">
        <v>224</v>
      </c>
      <c r="L533" s="755">
        <v>2.21</v>
      </c>
      <c r="M533" t="s">
        <v>467</v>
      </c>
      <c r="N533" s="680">
        <f t="shared" ca="1" si="38"/>
        <v>0</v>
      </c>
      <c r="O533" s="680">
        <f t="shared" ca="1" si="38"/>
        <v>0</v>
      </c>
      <c r="P533" s="680">
        <f t="shared" ca="1" si="38"/>
        <v>0</v>
      </c>
      <c r="Q533" s="680">
        <f t="shared" ca="1" si="38"/>
        <v>0</v>
      </c>
      <c r="R533" s="680">
        <f t="shared" ca="1" si="38"/>
        <v>0</v>
      </c>
      <c r="S533" t="str">
        <f t="shared" si="35"/>
        <v>ASR_CMS_19</v>
      </c>
      <c r="T533" s="957">
        <f t="shared" si="36"/>
        <v>45406</v>
      </c>
      <c r="U533" t="str">
        <f t="shared" si="37"/>
        <v>Unaudited</v>
      </c>
    </row>
    <row r="534" spans="1:21" x14ac:dyDescent="0.25">
      <c r="A534" t="s">
        <v>438</v>
      </c>
      <c r="B534" t="s">
        <v>1380</v>
      </c>
      <c r="C534" t="s">
        <v>1381</v>
      </c>
      <c r="D534" s="15">
        <v>1900</v>
      </c>
      <c r="E534" s="121">
        <v>1</v>
      </c>
      <c r="F534" t="s">
        <v>440</v>
      </c>
      <c r="G534" s="121">
        <v>182</v>
      </c>
      <c r="H534" t="s">
        <v>382</v>
      </c>
      <c r="I534" t="s">
        <v>489</v>
      </c>
      <c r="J534" t="s">
        <v>434</v>
      </c>
      <c r="K534" t="s">
        <v>6</v>
      </c>
      <c r="L534" s="755" t="s">
        <v>70</v>
      </c>
      <c r="M534" t="s">
        <v>189</v>
      </c>
      <c r="N534" s="680">
        <f t="shared" ca="1" si="38"/>
        <v>0</v>
      </c>
      <c r="O534" s="680">
        <f t="shared" ca="1" si="38"/>
        <v>0</v>
      </c>
      <c r="P534" s="680">
        <f t="shared" ca="1" si="38"/>
        <v>0</v>
      </c>
      <c r="Q534" s="680">
        <f t="shared" ca="1" si="38"/>
        <v>0</v>
      </c>
      <c r="R534" s="680">
        <f t="shared" ca="1" si="38"/>
        <v>0</v>
      </c>
      <c r="S534" t="str">
        <f t="shared" si="35"/>
        <v>ASR_CMS_19</v>
      </c>
      <c r="T534" s="957">
        <f t="shared" si="36"/>
        <v>45406</v>
      </c>
      <c r="U534" t="str">
        <f t="shared" si="37"/>
        <v>Unaudited</v>
      </c>
    </row>
    <row r="535" spans="1:21" x14ac:dyDescent="0.25">
      <c r="A535" t="s">
        <v>438</v>
      </c>
      <c r="B535" t="s">
        <v>1380</v>
      </c>
      <c r="C535" t="s">
        <v>1381</v>
      </c>
      <c r="D535" s="15">
        <v>1900</v>
      </c>
      <c r="E535" s="121">
        <v>1</v>
      </c>
      <c r="F535" t="s">
        <v>440</v>
      </c>
      <c r="G535" s="121">
        <v>182</v>
      </c>
      <c r="H535" t="s">
        <v>382</v>
      </c>
      <c r="I535" t="s">
        <v>489</v>
      </c>
      <c r="J535" t="s">
        <v>434</v>
      </c>
      <c r="K535" t="s">
        <v>6</v>
      </c>
      <c r="L535" s="755" t="s">
        <v>71</v>
      </c>
      <c r="M535" t="s">
        <v>232</v>
      </c>
      <c r="N535" s="680">
        <f t="shared" ca="1" si="38"/>
        <v>0</v>
      </c>
      <c r="O535" s="680">
        <f t="shared" ca="1" si="38"/>
        <v>0</v>
      </c>
      <c r="P535" s="680">
        <f t="shared" ca="1" si="38"/>
        <v>0</v>
      </c>
      <c r="Q535" s="680">
        <f t="shared" ca="1" si="38"/>
        <v>0</v>
      </c>
      <c r="R535" s="680">
        <f t="shared" ca="1" si="38"/>
        <v>0</v>
      </c>
      <c r="S535" t="str">
        <f t="shared" si="35"/>
        <v>ASR_CMS_19</v>
      </c>
      <c r="T535" s="957">
        <f t="shared" si="36"/>
        <v>45406</v>
      </c>
      <c r="U535" t="str">
        <f t="shared" si="37"/>
        <v>Unaudited</v>
      </c>
    </row>
    <row r="536" spans="1:21" x14ac:dyDescent="0.25">
      <c r="A536" t="s">
        <v>438</v>
      </c>
      <c r="B536" t="s">
        <v>1380</v>
      </c>
      <c r="C536" t="s">
        <v>1381</v>
      </c>
      <c r="D536" s="15">
        <v>1900</v>
      </c>
      <c r="E536" s="121">
        <v>1</v>
      </c>
      <c r="F536" t="s">
        <v>440</v>
      </c>
      <c r="G536" s="121">
        <v>182</v>
      </c>
      <c r="H536" t="s">
        <v>382</v>
      </c>
      <c r="I536" t="s">
        <v>489</v>
      </c>
      <c r="J536" t="s">
        <v>434</v>
      </c>
      <c r="K536" t="s">
        <v>6</v>
      </c>
      <c r="L536" s="755" t="s">
        <v>72</v>
      </c>
      <c r="M536" t="s">
        <v>165</v>
      </c>
      <c r="N536" s="680">
        <f t="shared" ca="1" si="38"/>
        <v>0</v>
      </c>
      <c r="O536" s="680">
        <f t="shared" ca="1" si="38"/>
        <v>0</v>
      </c>
      <c r="P536" s="680">
        <f t="shared" ca="1" si="38"/>
        <v>0</v>
      </c>
      <c r="Q536" s="680">
        <f t="shared" ca="1" si="38"/>
        <v>0</v>
      </c>
      <c r="R536" s="680">
        <f t="shared" ca="1" si="38"/>
        <v>0</v>
      </c>
      <c r="S536" t="str">
        <f t="shared" si="35"/>
        <v>ASR_CMS_19</v>
      </c>
      <c r="T536" s="957">
        <f t="shared" si="36"/>
        <v>45406</v>
      </c>
      <c r="U536" t="str">
        <f t="shared" si="37"/>
        <v>Unaudited</v>
      </c>
    </row>
    <row r="537" spans="1:21" x14ac:dyDescent="0.25">
      <c r="A537" t="s">
        <v>438</v>
      </c>
      <c r="B537" t="s">
        <v>1380</v>
      </c>
      <c r="C537" t="s">
        <v>1381</v>
      </c>
      <c r="D537" s="15">
        <v>1900</v>
      </c>
      <c r="E537" s="121">
        <v>1</v>
      </c>
      <c r="F537" t="s">
        <v>440</v>
      </c>
      <c r="G537" s="121">
        <v>182</v>
      </c>
      <c r="H537" t="s">
        <v>382</v>
      </c>
      <c r="I537" t="s">
        <v>489</v>
      </c>
      <c r="J537" t="s">
        <v>434</v>
      </c>
      <c r="K537" t="s">
        <v>6</v>
      </c>
      <c r="L537" s="755">
        <v>3.4</v>
      </c>
      <c r="M537" t="s">
        <v>462</v>
      </c>
      <c r="N537" s="680">
        <f t="shared" ca="1" si="38"/>
        <v>0</v>
      </c>
      <c r="O537" s="680">
        <f t="shared" ca="1" si="38"/>
        <v>0</v>
      </c>
      <c r="P537" s="680">
        <f t="shared" ca="1" si="38"/>
        <v>0</v>
      </c>
      <c r="Q537" s="680">
        <f t="shared" ca="1" si="38"/>
        <v>0</v>
      </c>
      <c r="R537" s="680">
        <f t="shared" ca="1" si="38"/>
        <v>0</v>
      </c>
      <c r="S537" t="str">
        <f t="shared" si="35"/>
        <v>ASR_CMS_19</v>
      </c>
      <c r="T537" s="957">
        <f t="shared" si="36"/>
        <v>45406</v>
      </c>
      <c r="U537" t="str">
        <f t="shared" si="37"/>
        <v>Unaudited</v>
      </c>
    </row>
    <row r="538" spans="1:21" x14ac:dyDescent="0.25">
      <c r="A538" t="s">
        <v>438</v>
      </c>
      <c r="B538" t="s">
        <v>1380</v>
      </c>
      <c r="C538" t="s">
        <v>1381</v>
      </c>
      <c r="D538" s="15">
        <v>1900</v>
      </c>
      <c r="E538" s="121">
        <v>1</v>
      </c>
      <c r="F538" t="s">
        <v>440</v>
      </c>
      <c r="G538" s="121">
        <v>182</v>
      </c>
      <c r="H538" t="s">
        <v>382</v>
      </c>
      <c r="I538" t="s">
        <v>489</v>
      </c>
      <c r="J538" t="s">
        <v>434</v>
      </c>
      <c r="K538" t="s">
        <v>435</v>
      </c>
      <c r="L538" s="755">
        <v>4.5</v>
      </c>
      <c r="M538" t="s">
        <v>32</v>
      </c>
      <c r="N538" s="680">
        <f t="shared" ca="1" si="38"/>
        <v>0</v>
      </c>
      <c r="O538" s="680">
        <f t="shared" ca="1" si="38"/>
        <v>0</v>
      </c>
      <c r="P538" s="680">
        <f t="shared" ca="1" si="38"/>
        <v>0</v>
      </c>
      <c r="Q538" s="680">
        <f t="shared" ca="1" si="38"/>
        <v>0</v>
      </c>
      <c r="R538" s="680">
        <f t="shared" ca="1" si="38"/>
        <v>0</v>
      </c>
      <c r="S538" t="str">
        <f t="shared" si="35"/>
        <v>ASR_CMS_19</v>
      </c>
      <c r="T538" s="957">
        <f t="shared" si="36"/>
        <v>45406</v>
      </c>
      <c r="U538" t="str">
        <f t="shared" si="37"/>
        <v>Unaudited</v>
      </c>
    </row>
    <row r="539" spans="1:21" x14ac:dyDescent="0.25">
      <c r="A539" t="s">
        <v>438</v>
      </c>
      <c r="B539" t="s">
        <v>1380</v>
      </c>
      <c r="C539" t="s">
        <v>1381</v>
      </c>
      <c r="D539" s="15">
        <v>1900</v>
      </c>
      <c r="E539" s="121">
        <v>1</v>
      </c>
      <c r="F539" t="s">
        <v>440</v>
      </c>
      <c r="G539" s="121">
        <v>182</v>
      </c>
      <c r="H539" t="s">
        <v>382</v>
      </c>
      <c r="I539" t="s">
        <v>489</v>
      </c>
      <c r="J539" t="s">
        <v>434</v>
      </c>
      <c r="K539" t="s">
        <v>435</v>
      </c>
      <c r="L539" s="755" t="s">
        <v>939</v>
      </c>
      <c r="M539" t="s">
        <v>930</v>
      </c>
      <c r="N539" s="680">
        <f t="shared" ca="1" si="38"/>
        <v>0</v>
      </c>
      <c r="O539" s="680">
        <f t="shared" ca="1" si="38"/>
        <v>0</v>
      </c>
      <c r="P539" s="680">
        <f t="shared" ca="1" si="38"/>
        <v>0</v>
      </c>
      <c r="Q539" s="680">
        <f t="shared" ca="1" si="38"/>
        <v>0</v>
      </c>
      <c r="R539" s="680">
        <f t="shared" ca="1" si="38"/>
        <v>0</v>
      </c>
      <c r="S539" t="str">
        <f t="shared" si="35"/>
        <v>ASR_CMS_19</v>
      </c>
      <c r="T539" s="957">
        <f t="shared" si="36"/>
        <v>45406</v>
      </c>
      <c r="U539" t="str">
        <f t="shared" si="37"/>
        <v>Unaudited</v>
      </c>
    </row>
    <row r="540" spans="1:21" x14ac:dyDescent="0.25">
      <c r="A540" t="s">
        <v>438</v>
      </c>
      <c r="B540" t="s">
        <v>1380</v>
      </c>
      <c r="C540" t="s">
        <v>1381</v>
      </c>
      <c r="D540" s="15">
        <v>1900</v>
      </c>
      <c r="E540" s="121">
        <v>1</v>
      </c>
      <c r="F540" t="s">
        <v>440</v>
      </c>
      <c r="G540" s="121">
        <v>182</v>
      </c>
      <c r="H540" t="s">
        <v>382</v>
      </c>
      <c r="I540" t="s">
        <v>489</v>
      </c>
      <c r="J540" t="s">
        <v>434</v>
      </c>
      <c r="K540" t="s">
        <v>435</v>
      </c>
      <c r="L540" s="755" t="s">
        <v>194</v>
      </c>
      <c r="M540" t="s">
        <v>40</v>
      </c>
      <c r="N540" s="680">
        <f t="shared" ca="1" si="38"/>
        <v>0</v>
      </c>
      <c r="O540" s="680">
        <f t="shared" ca="1" si="38"/>
        <v>0</v>
      </c>
      <c r="P540" s="680">
        <f t="shared" ca="1" si="38"/>
        <v>0</v>
      </c>
      <c r="Q540" s="680">
        <f t="shared" ca="1" si="38"/>
        <v>0</v>
      </c>
      <c r="R540" s="680">
        <f t="shared" ca="1" si="38"/>
        <v>0</v>
      </c>
      <c r="S540" t="str">
        <f t="shared" si="35"/>
        <v>ASR_CMS_19</v>
      </c>
      <c r="T540" s="957">
        <f t="shared" si="36"/>
        <v>45406</v>
      </c>
      <c r="U540" t="str">
        <f t="shared" si="37"/>
        <v>Unaudited</v>
      </c>
    </row>
    <row r="541" spans="1:21" x14ac:dyDescent="0.25">
      <c r="A541" t="s">
        <v>438</v>
      </c>
      <c r="B541" t="s">
        <v>1380</v>
      </c>
      <c r="C541" t="s">
        <v>1381</v>
      </c>
      <c r="D541" s="15">
        <v>1900</v>
      </c>
      <c r="E541" s="121">
        <v>1</v>
      </c>
      <c r="F541" t="s">
        <v>440</v>
      </c>
      <c r="G541" s="121">
        <v>182</v>
      </c>
      <c r="H541" t="s">
        <v>382</v>
      </c>
      <c r="I541" t="s">
        <v>489</v>
      </c>
      <c r="J541" t="s">
        <v>434</v>
      </c>
      <c r="K541" t="s">
        <v>435</v>
      </c>
      <c r="L541" s="755" t="s">
        <v>193</v>
      </c>
      <c r="M541" t="s">
        <v>330</v>
      </c>
      <c r="N541" s="680">
        <f t="shared" ca="1" si="38"/>
        <v>0</v>
      </c>
      <c r="O541" s="680">
        <f t="shared" ca="1" si="38"/>
        <v>0</v>
      </c>
      <c r="P541" s="680">
        <f t="shared" ca="1" si="38"/>
        <v>0</v>
      </c>
      <c r="Q541" s="680">
        <f t="shared" ca="1" si="38"/>
        <v>0</v>
      </c>
      <c r="R541" s="680">
        <f t="shared" ca="1" si="38"/>
        <v>0</v>
      </c>
      <c r="S541" t="str">
        <f t="shared" si="35"/>
        <v>ASR_CMS_19</v>
      </c>
      <c r="T541" s="957">
        <f t="shared" si="36"/>
        <v>45406</v>
      </c>
      <c r="U541" t="str">
        <f t="shared" si="37"/>
        <v>Unaudited</v>
      </c>
    </row>
    <row r="542" spans="1:21" x14ac:dyDescent="0.25">
      <c r="A542" t="s">
        <v>438</v>
      </c>
      <c r="B542" t="s">
        <v>1380</v>
      </c>
      <c r="C542" t="s">
        <v>1381</v>
      </c>
      <c r="D542" s="15">
        <v>1900</v>
      </c>
      <c r="E542" s="121">
        <v>1</v>
      </c>
      <c r="F542" t="s">
        <v>440</v>
      </c>
      <c r="G542" s="121">
        <v>182</v>
      </c>
      <c r="H542" t="s">
        <v>382</v>
      </c>
      <c r="I542" t="s">
        <v>489</v>
      </c>
      <c r="J542" t="s">
        <v>451</v>
      </c>
      <c r="K542" t="s">
        <v>436</v>
      </c>
      <c r="L542" s="755" t="s">
        <v>79</v>
      </c>
      <c r="M542" t="s">
        <v>27</v>
      </c>
      <c r="N542" s="680">
        <f t="shared" ca="1" si="38"/>
        <v>0</v>
      </c>
      <c r="O542" s="680">
        <f t="shared" ca="1" si="38"/>
        <v>0</v>
      </c>
      <c r="P542" s="680">
        <f t="shared" ca="1" si="38"/>
        <v>0</v>
      </c>
      <c r="Q542" s="680">
        <f t="shared" ca="1" si="38"/>
        <v>0</v>
      </c>
      <c r="R542" s="680">
        <f t="shared" ca="1" si="38"/>
        <v>0</v>
      </c>
      <c r="S542" t="str">
        <f t="shared" si="35"/>
        <v>ASR_CMS_19</v>
      </c>
      <c r="T542" s="957">
        <f t="shared" si="36"/>
        <v>45406</v>
      </c>
      <c r="U542" t="str">
        <f t="shared" si="37"/>
        <v>Unaudited</v>
      </c>
    </row>
    <row r="543" spans="1:21" x14ac:dyDescent="0.25">
      <c r="A543" t="s">
        <v>438</v>
      </c>
      <c r="B543" t="s">
        <v>1380</v>
      </c>
      <c r="C543" t="s">
        <v>1381</v>
      </c>
      <c r="D543" s="15">
        <v>1900</v>
      </c>
      <c r="E543" s="121">
        <v>1</v>
      </c>
      <c r="F543" t="s">
        <v>440</v>
      </c>
      <c r="G543" s="121">
        <v>182</v>
      </c>
      <c r="H543" t="s">
        <v>382</v>
      </c>
      <c r="I543" t="s">
        <v>489</v>
      </c>
      <c r="J543" t="s">
        <v>451</v>
      </c>
      <c r="K543" t="s">
        <v>436</v>
      </c>
      <c r="L543" s="755" t="s">
        <v>80</v>
      </c>
      <c r="M543" t="s">
        <v>98</v>
      </c>
      <c r="N543" s="680">
        <f t="shared" ca="1" si="38"/>
        <v>0</v>
      </c>
      <c r="O543" s="680">
        <f t="shared" ca="1" si="38"/>
        <v>0</v>
      </c>
      <c r="P543" s="680">
        <f t="shared" ca="1" si="38"/>
        <v>0</v>
      </c>
      <c r="Q543" s="680">
        <f t="shared" ca="1" si="38"/>
        <v>0</v>
      </c>
      <c r="R543" s="680">
        <f t="shared" ca="1" si="38"/>
        <v>0</v>
      </c>
      <c r="S543" t="str">
        <f t="shared" si="35"/>
        <v>ASR_CMS_19</v>
      </c>
      <c r="T543" s="957">
        <f t="shared" si="36"/>
        <v>45406</v>
      </c>
      <c r="U543" t="str">
        <f t="shared" si="37"/>
        <v>Unaudited</v>
      </c>
    </row>
    <row r="544" spans="1:21" x14ac:dyDescent="0.25">
      <c r="A544" t="s">
        <v>438</v>
      </c>
      <c r="B544" t="s">
        <v>1380</v>
      </c>
      <c r="C544" t="s">
        <v>1381</v>
      </c>
      <c r="D544" s="15">
        <v>1900</v>
      </c>
      <c r="E544" s="121">
        <v>1</v>
      </c>
      <c r="F544" t="s">
        <v>440</v>
      </c>
      <c r="G544" s="121">
        <v>182</v>
      </c>
      <c r="H544" t="s">
        <v>382</v>
      </c>
      <c r="I544" t="s">
        <v>489</v>
      </c>
      <c r="J544" t="s">
        <v>451</v>
      </c>
      <c r="K544" t="s">
        <v>436</v>
      </c>
      <c r="L544" s="755" t="s">
        <v>81</v>
      </c>
      <c r="M544" t="s">
        <v>99</v>
      </c>
      <c r="N544" s="680">
        <f t="shared" ca="1" si="38"/>
        <v>0</v>
      </c>
      <c r="O544" s="680">
        <f t="shared" ca="1" si="38"/>
        <v>0</v>
      </c>
      <c r="P544" s="680">
        <f t="shared" ca="1" si="38"/>
        <v>0</v>
      </c>
      <c r="Q544" s="680">
        <f t="shared" ca="1" si="38"/>
        <v>0</v>
      </c>
      <c r="R544" s="680">
        <f t="shared" ca="1" si="38"/>
        <v>0</v>
      </c>
      <c r="S544" t="str">
        <f t="shared" si="35"/>
        <v>ASR_CMS_19</v>
      </c>
      <c r="T544" s="957">
        <f t="shared" si="36"/>
        <v>45406</v>
      </c>
      <c r="U544" t="str">
        <f t="shared" si="37"/>
        <v>Unaudited</v>
      </c>
    </row>
    <row r="545" spans="1:21" x14ac:dyDescent="0.25">
      <c r="A545" t="s">
        <v>438</v>
      </c>
      <c r="B545" t="s">
        <v>1380</v>
      </c>
      <c r="C545" t="s">
        <v>1381</v>
      </c>
      <c r="D545" s="15">
        <v>1900</v>
      </c>
      <c r="E545" s="121">
        <v>1</v>
      </c>
      <c r="F545" t="s">
        <v>440</v>
      </c>
      <c r="G545" s="121">
        <v>182</v>
      </c>
      <c r="H545" t="s">
        <v>382</v>
      </c>
      <c r="I545" t="s">
        <v>489</v>
      </c>
      <c r="J545" t="s">
        <v>451</v>
      </c>
      <c r="K545" t="s">
        <v>436</v>
      </c>
      <c r="L545" s="755" t="s">
        <v>82</v>
      </c>
      <c r="M545" t="s">
        <v>100</v>
      </c>
      <c r="N545" s="680">
        <f t="shared" ca="1" si="38"/>
        <v>0</v>
      </c>
      <c r="O545" s="680">
        <f t="shared" ca="1" si="38"/>
        <v>0</v>
      </c>
      <c r="P545" s="680">
        <f t="shared" ca="1" si="38"/>
        <v>0</v>
      </c>
      <c r="Q545" s="680">
        <f t="shared" ca="1" si="38"/>
        <v>0</v>
      </c>
      <c r="R545" s="680">
        <f t="shared" ca="1" si="38"/>
        <v>0</v>
      </c>
      <c r="S545" t="str">
        <f t="shared" si="35"/>
        <v>ASR_CMS_19</v>
      </c>
      <c r="T545" s="957">
        <f t="shared" si="36"/>
        <v>45406</v>
      </c>
      <c r="U545" t="str">
        <f t="shared" si="37"/>
        <v>Unaudited</v>
      </c>
    </row>
    <row r="546" spans="1:21" x14ac:dyDescent="0.25">
      <c r="A546" t="s">
        <v>438</v>
      </c>
      <c r="B546" t="s">
        <v>1380</v>
      </c>
      <c r="C546" t="s">
        <v>1381</v>
      </c>
      <c r="D546" s="15">
        <v>1900</v>
      </c>
      <c r="E546" s="121">
        <v>1</v>
      </c>
      <c r="F546" t="s">
        <v>440</v>
      </c>
      <c r="G546" s="121">
        <v>182</v>
      </c>
      <c r="H546" t="s">
        <v>382</v>
      </c>
      <c r="I546" t="s">
        <v>489</v>
      </c>
      <c r="J546" t="s">
        <v>451</v>
      </c>
      <c r="K546" t="s">
        <v>436</v>
      </c>
      <c r="L546" s="755" t="s">
        <v>217</v>
      </c>
      <c r="M546" t="s">
        <v>101</v>
      </c>
      <c r="N546" s="680">
        <f t="shared" ca="1" si="38"/>
        <v>0</v>
      </c>
      <c r="O546" s="680">
        <f t="shared" ca="1" si="38"/>
        <v>0</v>
      </c>
      <c r="P546" s="680">
        <f t="shared" ca="1" si="38"/>
        <v>0</v>
      </c>
      <c r="Q546" s="680">
        <f t="shared" ca="1" si="38"/>
        <v>0</v>
      </c>
      <c r="R546" s="680">
        <f t="shared" ca="1" si="38"/>
        <v>0</v>
      </c>
      <c r="S546" t="str">
        <f t="shared" si="35"/>
        <v>ASR_CMS_19</v>
      </c>
      <c r="T546" s="957">
        <f t="shared" si="36"/>
        <v>45406</v>
      </c>
      <c r="U546" t="str">
        <f t="shared" si="37"/>
        <v>Unaudited</v>
      </c>
    </row>
    <row r="547" spans="1:21" x14ac:dyDescent="0.25">
      <c r="A547" t="s">
        <v>438</v>
      </c>
      <c r="B547" t="s">
        <v>1380</v>
      </c>
      <c r="C547" t="s">
        <v>1381</v>
      </c>
      <c r="D547" s="15">
        <v>1900</v>
      </c>
      <c r="E547" s="121">
        <v>1</v>
      </c>
      <c r="F547" t="s">
        <v>440</v>
      </c>
      <c r="G547" s="121">
        <v>182</v>
      </c>
      <c r="H547" t="s">
        <v>382</v>
      </c>
      <c r="I547" t="s">
        <v>489</v>
      </c>
      <c r="J547" t="s">
        <v>451</v>
      </c>
      <c r="K547" t="s">
        <v>436</v>
      </c>
      <c r="L547" s="755" t="s">
        <v>216</v>
      </c>
      <c r="M547" t="s">
        <v>28</v>
      </c>
      <c r="N547" s="680">
        <f t="shared" ca="1" si="38"/>
        <v>0</v>
      </c>
      <c r="O547" s="680">
        <f t="shared" ca="1" si="38"/>
        <v>0</v>
      </c>
      <c r="P547" s="680">
        <f t="shared" ca="1" si="38"/>
        <v>0</v>
      </c>
      <c r="Q547" s="680">
        <f t="shared" ca="1" si="38"/>
        <v>0</v>
      </c>
      <c r="R547" s="680">
        <f t="shared" ca="1" si="38"/>
        <v>0</v>
      </c>
      <c r="S547" t="str">
        <f t="shared" si="35"/>
        <v>ASR_CMS_19</v>
      </c>
      <c r="T547" s="957">
        <f t="shared" si="36"/>
        <v>45406</v>
      </c>
      <c r="U547" t="str">
        <f t="shared" si="37"/>
        <v>Unaudited</v>
      </c>
    </row>
    <row r="548" spans="1:21" x14ac:dyDescent="0.25">
      <c r="A548" t="s">
        <v>438</v>
      </c>
      <c r="B548" t="s">
        <v>1380</v>
      </c>
      <c r="C548" t="s">
        <v>1381</v>
      </c>
      <c r="D548" s="15">
        <v>1900</v>
      </c>
      <c r="E548" s="121">
        <v>1</v>
      </c>
      <c r="F548" t="s">
        <v>440</v>
      </c>
      <c r="G548" s="121">
        <v>182</v>
      </c>
      <c r="H548" t="s">
        <v>382</v>
      </c>
      <c r="I548" t="s">
        <v>489</v>
      </c>
      <c r="J548" t="s">
        <v>437</v>
      </c>
      <c r="K548" t="s">
        <v>437</v>
      </c>
      <c r="L548" s="755" t="s">
        <v>84</v>
      </c>
      <c r="M548" t="s">
        <v>328</v>
      </c>
      <c r="N548" s="680">
        <f t="shared" ca="1" si="38"/>
        <v>0</v>
      </c>
      <c r="O548" s="680">
        <f t="shared" ca="1" si="38"/>
        <v>0</v>
      </c>
      <c r="P548" s="680">
        <f t="shared" ca="1" si="38"/>
        <v>0</v>
      </c>
      <c r="Q548" s="680">
        <f t="shared" ca="1" si="38"/>
        <v>0</v>
      </c>
      <c r="R548" s="680">
        <f t="shared" ca="1" si="38"/>
        <v>0</v>
      </c>
      <c r="S548" t="str">
        <f t="shared" si="35"/>
        <v>ASR_CMS_19</v>
      </c>
      <c r="T548" s="957">
        <f t="shared" si="36"/>
        <v>45406</v>
      </c>
      <c r="U548" t="str">
        <f t="shared" si="37"/>
        <v>Unaudited</v>
      </c>
    </row>
    <row r="549" spans="1:21" x14ac:dyDescent="0.25">
      <c r="A549" t="s">
        <v>438</v>
      </c>
      <c r="B549" t="s">
        <v>1380</v>
      </c>
      <c r="C549" t="s">
        <v>1381</v>
      </c>
      <c r="D549" s="15">
        <v>1900</v>
      </c>
      <c r="E549" s="121">
        <v>1</v>
      </c>
      <c r="F549" t="s">
        <v>440</v>
      </c>
      <c r="G549" s="121">
        <v>182</v>
      </c>
      <c r="H549" t="s">
        <v>382</v>
      </c>
      <c r="I549" t="s">
        <v>489</v>
      </c>
      <c r="J549" t="s">
        <v>437</v>
      </c>
      <c r="K549" t="s">
        <v>437</v>
      </c>
      <c r="L549" s="755" t="s">
        <v>85</v>
      </c>
      <c r="M549" t="s">
        <v>326</v>
      </c>
      <c r="N549" s="680">
        <f t="shared" ca="1" si="38"/>
        <v>0</v>
      </c>
      <c r="O549" s="680">
        <f t="shared" ca="1" si="38"/>
        <v>0</v>
      </c>
      <c r="P549" s="680">
        <f t="shared" ca="1" si="38"/>
        <v>0</v>
      </c>
      <c r="Q549" s="680">
        <f t="shared" ca="1" si="38"/>
        <v>0</v>
      </c>
      <c r="R549" s="680">
        <f t="shared" ca="1" si="38"/>
        <v>0</v>
      </c>
      <c r="S549" t="str">
        <f t="shared" si="35"/>
        <v>ASR_CMS_19</v>
      </c>
      <c r="T549" s="957">
        <f t="shared" si="36"/>
        <v>45406</v>
      </c>
      <c r="U549" t="str">
        <f t="shared" si="37"/>
        <v>Unaudited</v>
      </c>
    </row>
    <row r="550" spans="1:21" x14ac:dyDescent="0.25">
      <c r="A550" t="s">
        <v>438</v>
      </c>
      <c r="B550" t="s">
        <v>1380</v>
      </c>
      <c r="C550" t="s">
        <v>1381</v>
      </c>
      <c r="D550" s="15">
        <v>1900</v>
      </c>
      <c r="E550" s="121">
        <v>1</v>
      </c>
      <c r="F550" t="s">
        <v>440</v>
      </c>
      <c r="G550" s="121">
        <v>182</v>
      </c>
      <c r="H550" t="s">
        <v>382</v>
      </c>
      <c r="I550" t="s">
        <v>489</v>
      </c>
      <c r="J550" t="s">
        <v>437</v>
      </c>
      <c r="K550" t="s">
        <v>437</v>
      </c>
      <c r="L550" s="755" t="s">
        <v>86</v>
      </c>
      <c r="M550" t="s">
        <v>495</v>
      </c>
      <c r="N550" s="680">
        <f t="shared" ca="1" si="38"/>
        <v>0</v>
      </c>
      <c r="O550" s="680">
        <f t="shared" ca="1" si="38"/>
        <v>0</v>
      </c>
      <c r="P550" s="680">
        <f t="shared" ca="1" si="38"/>
        <v>0</v>
      </c>
      <c r="Q550" s="680">
        <f t="shared" ca="1" si="38"/>
        <v>0</v>
      </c>
      <c r="R550" s="680">
        <f t="shared" ca="1" si="38"/>
        <v>0</v>
      </c>
      <c r="S550" t="str">
        <f t="shared" si="35"/>
        <v>ASR_CMS_19</v>
      </c>
      <c r="T550" s="957">
        <f t="shared" si="36"/>
        <v>45406</v>
      </c>
      <c r="U550" t="str">
        <f t="shared" si="37"/>
        <v>Unaudited</v>
      </c>
    </row>
    <row r="551" spans="1:21" x14ac:dyDescent="0.25">
      <c r="A551" t="s">
        <v>438</v>
      </c>
      <c r="B551" t="s">
        <v>1380</v>
      </c>
      <c r="C551" t="s">
        <v>1381</v>
      </c>
      <c r="D551" s="15">
        <v>1900</v>
      </c>
      <c r="E551" s="121">
        <v>1</v>
      </c>
      <c r="F551" t="s">
        <v>440</v>
      </c>
      <c r="G551" s="121">
        <v>182</v>
      </c>
      <c r="H551" t="s">
        <v>382</v>
      </c>
      <c r="I551" t="s">
        <v>489</v>
      </c>
      <c r="J551" t="s">
        <v>437</v>
      </c>
      <c r="K551" t="s">
        <v>437</v>
      </c>
      <c r="L551" s="755" t="s">
        <v>87</v>
      </c>
      <c r="M551" t="s">
        <v>496</v>
      </c>
      <c r="N551" s="680">
        <f t="shared" ca="1" si="38"/>
        <v>0</v>
      </c>
      <c r="O551" s="680">
        <f t="shared" ca="1" si="38"/>
        <v>0</v>
      </c>
      <c r="P551" s="680">
        <f t="shared" ca="1" si="38"/>
        <v>0</v>
      </c>
      <c r="Q551" s="680">
        <f t="shared" ca="1" si="38"/>
        <v>0</v>
      </c>
      <c r="R551" s="680">
        <f t="shared" ca="1" si="38"/>
        <v>0</v>
      </c>
      <c r="S551" t="str">
        <f t="shared" si="35"/>
        <v>ASR_CMS_19</v>
      </c>
      <c r="T551" s="957">
        <f t="shared" si="36"/>
        <v>45406</v>
      </c>
      <c r="U551" t="str">
        <f t="shared" si="37"/>
        <v>Unaudited</v>
      </c>
    </row>
    <row r="552" spans="1:21" x14ac:dyDescent="0.25">
      <c r="A552" t="s">
        <v>438</v>
      </c>
      <c r="B552" t="s">
        <v>1380</v>
      </c>
      <c r="C552" t="s">
        <v>1381</v>
      </c>
      <c r="D552" s="15">
        <v>1900</v>
      </c>
      <c r="E552" s="121">
        <v>1</v>
      </c>
      <c r="F552" t="s">
        <v>440</v>
      </c>
      <c r="G552" s="121">
        <v>182</v>
      </c>
      <c r="H552" t="s">
        <v>382</v>
      </c>
      <c r="I552" t="s">
        <v>489</v>
      </c>
      <c r="J552" t="s">
        <v>437</v>
      </c>
      <c r="K552" t="s">
        <v>437</v>
      </c>
      <c r="L552" s="755" t="s">
        <v>214</v>
      </c>
      <c r="M552" t="s">
        <v>497</v>
      </c>
      <c r="N552" s="680">
        <f t="shared" ca="1" si="38"/>
        <v>0</v>
      </c>
      <c r="O552" s="680">
        <f t="shared" ca="1" si="38"/>
        <v>0</v>
      </c>
      <c r="P552" s="680">
        <f t="shared" ca="1" si="38"/>
        <v>0</v>
      </c>
      <c r="Q552" s="680">
        <f t="shared" ca="1" si="38"/>
        <v>0</v>
      </c>
      <c r="R552" s="680">
        <f t="shared" ca="1" si="38"/>
        <v>0</v>
      </c>
      <c r="S552" t="str">
        <f t="shared" si="35"/>
        <v>ASR_CMS_19</v>
      </c>
      <c r="T552" s="957">
        <f t="shared" si="36"/>
        <v>45406</v>
      </c>
      <c r="U552" t="str">
        <f t="shared" si="37"/>
        <v>Unaudited</v>
      </c>
    </row>
    <row r="553" spans="1:21" x14ac:dyDescent="0.25">
      <c r="A553" t="s">
        <v>438</v>
      </c>
      <c r="B553" t="s">
        <v>1380</v>
      </c>
      <c r="C553" t="s">
        <v>1381</v>
      </c>
      <c r="D553" s="15">
        <v>1900</v>
      </c>
      <c r="E553" s="121">
        <v>1</v>
      </c>
      <c r="F553" t="s">
        <v>440</v>
      </c>
      <c r="G553" s="121">
        <v>182</v>
      </c>
      <c r="H553" t="s">
        <v>382</v>
      </c>
      <c r="I553" t="s">
        <v>490</v>
      </c>
      <c r="J553" t="s">
        <v>26</v>
      </c>
      <c r="K553" t="s">
        <v>26</v>
      </c>
      <c r="L553" s="755" t="s">
        <v>205</v>
      </c>
      <c r="M553" t="s">
        <v>26</v>
      </c>
      <c r="N553" s="680">
        <f t="shared" ca="1" si="38"/>
        <v>0</v>
      </c>
      <c r="O553" s="680">
        <f t="shared" ca="1" si="38"/>
        <v>0</v>
      </c>
      <c r="P553" s="680">
        <f t="shared" ca="1" si="38"/>
        <v>0</v>
      </c>
      <c r="Q553" s="680">
        <f t="shared" ca="1" si="38"/>
        <v>0</v>
      </c>
      <c r="R553" s="680">
        <f t="shared" ca="1" si="38"/>
        <v>0</v>
      </c>
      <c r="S553" t="str">
        <f t="shared" si="35"/>
        <v>ASR_CMS_19</v>
      </c>
      <c r="T553" s="957">
        <f t="shared" si="36"/>
        <v>45406</v>
      </c>
      <c r="U553" t="str">
        <f t="shared" si="37"/>
        <v>Unaudited</v>
      </c>
    </row>
    <row r="554" spans="1:21" x14ac:dyDescent="0.25">
      <c r="A554" t="s">
        <v>438</v>
      </c>
      <c r="B554" t="s">
        <v>1380</v>
      </c>
      <c r="C554" t="s">
        <v>1381</v>
      </c>
      <c r="D554" s="15">
        <v>1900</v>
      </c>
      <c r="E554" s="121">
        <v>1</v>
      </c>
      <c r="F554" t="s">
        <v>441</v>
      </c>
      <c r="G554" s="121">
        <v>274</v>
      </c>
      <c r="H554" t="s">
        <v>382</v>
      </c>
      <c r="I554" t="s">
        <v>433</v>
      </c>
      <c r="J554" t="s">
        <v>433</v>
      </c>
      <c r="K554" t="s">
        <v>433</v>
      </c>
      <c r="M554" t="s">
        <v>433</v>
      </c>
      <c r="N554" s="680">
        <f t="shared" ca="1" si="38"/>
        <v>0</v>
      </c>
      <c r="O554" s="680">
        <f t="shared" ca="1" si="38"/>
        <v>0</v>
      </c>
      <c r="P554" s="680">
        <f t="shared" ca="1" si="38"/>
        <v>0</v>
      </c>
      <c r="Q554" s="680">
        <f t="shared" ca="1" si="38"/>
        <v>0</v>
      </c>
      <c r="R554" s="680">
        <f t="shared" ca="1" si="38"/>
        <v>0</v>
      </c>
      <c r="S554" t="str">
        <f t="shared" si="35"/>
        <v>ASR_CMS_19</v>
      </c>
      <c r="T554" s="957">
        <f t="shared" si="36"/>
        <v>45406</v>
      </c>
      <c r="U554" t="str">
        <f t="shared" si="37"/>
        <v>Unaudited</v>
      </c>
    </row>
    <row r="555" spans="1:21" x14ac:dyDescent="0.25">
      <c r="A555" t="s">
        <v>438</v>
      </c>
      <c r="B555" t="s">
        <v>1380</v>
      </c>
      <c r="C555" t="s">
        <v>1381</v>
      </c>
      <c r="D555" s="15">
        <v>1900</v>
      </c>
      <c r="E555" s="121">
        <v>1</v>
      </c>
      <c r="F555" t="s">
        <v>441</v>
      </c>
      <c r="G555" s="121">
        <v>274</v>
      </c>
      <c r="H555" t="s">
        <v>382</v>
      </c>
      <c r="I555" t="s">
        <v>488</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ASR_CMS_19</v>
      </c>
      <c r="T555" s="957">
        <f t="shared" si="36"/>
        <v>45406</v>
      </c>
      <c r="U555" t="str">
        <f t="shared" si="37"/>
        <v>Unaudited</v>
      </c>
    </row>
    <row r="556" spans="1:21" x14ac:dyDescent="0.25">
      <c r="A556" t="s">
        <v>438</v>
      </c>
      <c r="B556" t="s">
        <v>1380</v>
      </c>
      <c r="C556" t="s">
        <v>1381</v>
      </c>
      <c r="D556" s="15">
        <v>1900</v>
      </c>
      <c r="E556" s="121">
        <v>1</v>
      </c>
      <c r="F556" t="s">
        <v>441</v>
      </c>
      <c r="G556" s="121">
        <v>274</v>
      </c>
      <c r="H556" t="s">
        <v>382</v>
      </c>
      <c r="I556" t="s">
        <v>488</v>
      </c>
      <c r="J556" t="s">
        <v>12</v>
      </c>
      <c r="K556" t="s">
        <v>223</v>
      </c>
      <c r="L556" s="755">
        <v>1.2</v>
      </c>
      <c r="M556" t="s">
        <v>223</v>
      </c>
      <c r="N556" s="680">
        <f t="shared" ca="1" si="38"/>
        <v>0</v>
      </c>
      <c r="O556" s="680">
        <f t="shared" ca="1" si="38"/>
        <v>0</v>
      </c>
      <c r="P556" s="680">
        <f t="shared" ca="1" si="38"/>
        <v>0</v>
      </c>
      <c r="Q556" s="680">
        <f t="shared" ca="1" si="38"/>
        <v>0</v>
      </c>
      <c r="R556" s="680">
        <f t="shared" ca="1" si="38"/>
        <v>0</v>
      </c>
      <c r="S556" t="str">
        <f t="shared" si="35"/>
        <v>ASR_CMS_19</v>
      </c>
      <c r="T556" s="957">
        <f t="shared" si="36"/>
        <v>45406</v>
      </c>
      <c r="U556" t="str">
        <f t="shared" si="37"/>
        <v>Unaudited</v>
      </c>
    </row>
    <row r="557" spans="1:21" x14ac:dyDescent="0.25">
      <c r="A557" t="s">
        <v>438</v>
      </c>
      <c r="B557" t="s">
        <v>1380</v>
      </c>
      <c r="C557" t="s">
        <v>1381</v>
      </c>
      <c r="D557" s="15">
        <v>1900</v>
      </c>
      <c r="E557" s="121">
        <v>1</v>
      </c>
      <c r="F557" t="s">
        <v>441</v>
      </c>
      <c r="G557" s="121">
        <v>274</v>
      </c>
      <c r="H557" t="s">
        <v>382</v>
      </c>
      <c r="I557" t="s">
        <v>488</v>
      </c>
      <c r="J557" t="s">
        <v>12</v>
      </c>
      <c r="K557" t="s">
        <v>1318</v>
      </c>
      <c r="L557" s="755" t="s">
        <v>1314</v>
      </c>
      <c r="M557" t="s">
        <v>1318</v>
      </c>
      <c r="N557" s="680">
        <f t="shared" ca="1" si="38"/>
        <v>0</v>
      </c>
      <c r="O557" s="680">
        <f t="shared" ca="1" si="38"/>
        <v>0</v>
      </c>
      <c r="P557" s="680">
        <f t="shared" ca="1" si="38"/>
        <v>0</v>
      </c>
      <c r="Q557" s="680">
        <f t="shared" ca="1" si="38"/>
        <v>0</v>
      </c>
      <c r="R557" s="680">
        <f t="shared" ca="1" si="38"/>
        <v>0</v>
      </c>
      <c r="S557" t="str">
        <f t="shared" si="35"/>
        <v>ASR_CMS_19</v>
      </c>
      <c r="T557" s="957">
        <f t="shared" si="36"/>
        <v>45406</v>
      </c>
      <c r="U557" t="str">
        <f t="shared" si="37"/>
        <v>Unaudited</v>
      </c>
    </row>
    <row r="558" spans="1:21" x14ac:dyDescent="0.25">
      <c r="A558" t="s">
        <v>438</v>
      </c>
      <c r="B558" t="s">
        <v>1380</v>
      </c>
      <c r="C558" t="s">
        <v>1381</v>
      </c>
      <c r="D558" s="15">
        <v>1900</v>
      </c>
      <c r="E558" s="121">
        <v>1</v>
      </c>
      <c r="F558" t="s">
        <v>441</v>
      </c>
      <c r="G558" s="121">
        <v>274</v>
      </c>
      <c r="H558" t="s">
        <v>382</v>
      </c>
      <c r="I558" t="s">
        <v>488</v>
      </c>
      <c r="J558" t="s">
        <v>12</v>
      </c>
      <c r="K558" t="s">
        <v>1320</v>
      </c>
      <c r="L558" s="755" t="s">
        <v>1319</v>
      </c>
      <c r="M558" t="s">
        <v>1320</v>
      </c>
      <c r="N558" s="680">
        <f t="shared" ca="1" si="38"/>
        <v>0</v>
      </c>
      <c r="O558" s="680">
        <f t="shared" ca="1" si="38"/>
        <v>0</v>
      </c>
      <c r="P558" s="680">
        <f t="shared" ca="1" si="38"/>
        <v>0</v>
      </c>
      <c r="Q558" s="680">
        <f t="shared" ca="1" si="38"/>
        <v>0</v>
      </c>
      <c r="R558" s="680">
        <f t="shared" ca="1" si="38"/>
        <v>0</v>
      </c>
      <c r="S558" t="str">
        <f t="shared" si="35"/>
        <v>ASR_CMS_19</v>
      </c>
      <c r="T558" s="957">
        <f t="shared" si="36"/>
        <v>45406</v>
      </c>
      <c r="U558" t="str">
        <f t="shared" si="37"/>
        <v>Unaudited</v>
      </c>
    </row>
    <row r="559" spans="1:21" x14ac:dyDescent="0.25">
      <c r="A559" t="s">
        <v>438</v>
      </c>
      <c r="B559" t="s">
        <v>1380</v>
      </c>
      <c r="C559" t="s">
        <v>1381</v>
      </c>
      <c r="D559" s="15">
        <v>1900</v>
      </c>
      <c r="E559" s="121">
        <v>1</v>
      </c>
      <c r="F559" t="s">
        <v>441</v>
      </c>
      <c r="G559" s="121">
        <v>274</v>
      </c>
      <c r="H559" t="s">
        <v>382</v>
      </c>
      <c r="I559" t="s">
        <v>488</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ASR_CMS_19</v>
      </c>
      <c r="T559" s="957">
        <f t="shared" si="36"/>
        <v>45406</v>
      </c>
      <c r="U559" t="str">
        <f t="shared" si="37"/>
        <v>Unaudited</v>
      </c>
    </row>
    <row r="560" spans="1:21" x14ac:dyDescent="0.25">
      <c r="A560" t="s">
        <v>438</v>
      </c>
      <c r="B560" t="s">
        <v>1380</v>
      </c>
      <c r="C560" t="s">
        <v>1381</v>
      </c>
      <c r="D560" s="15">
        <v>1900</v>
      </c>
      <c r="E560" s="121">
        <v>1</v>
      </c>
      <c r="F560" t="s">
        <v>441</v>
      </c>
      <c r="G560" s="121">
        <v>274</v>
      </c>
      <c r="H560" t="s">
        <v>382</v>
      </c>
      <c r="I560" t="s">
        <v>489</v>
      </c>
      <c r="J560" t="s">
        <v>434</v>
      </c>
      <c r="K560" t="s">
        <v>791</v>
      </c>
      <c r="L560" s="755">
        <v>2.1</v>
      </c>
      <c r="M560" t="s">
        <v>726</v>
      </c>
      <c r="N560" s="680">
        <f t="shared" ca="1" si="38"/>
        <v>0</v>
      </c>
      <c r="O560" s="680">
        <f t="shared" ca="1" si="38"/>
        <v>0</v>
      </c>
      <c r="P560" s="680">
        <f t="shared" ca="1" si="38"/>
        <v>0</v>
      </c>
      <c r="Q560" s="680">
        <f t="shared" ca="1" si="38"/>
        <v>0</v>
      </c>
      <c r="R560" s="680">
        <f t="shared" ca="1" si="38"/>
        <v>0</v>
      </c>
      <c r="S560" t="str">
        <f t="shared" si="35"/>
        <v>ASR_CMS_19</v>
      </c>
      <c r="T560" s="957">
        <f t="shared" si="36"/>
        <v>45406</v>
      </c>
      <c r="U560" t="str">
        <f t="shared" si="37"/>
        <v>Unaudited</v>
      </c>
    </row>
    <row r="561" spans="1:21" x14ac:dyDescent="0.25">
      <c r="A561" t="s">
        <v>438</v>
      </c>
      <c r="B561" t="s">
        <v>1380</v>
      </c>
      <c r="C561" t="s">
        <v>1381</v>
      </c>
      <c r="D561" s="15">
        <v>1900</v>
      </c>
      <c r="E561" s="121">
        <v>1</v>
      </c>
      <c r="F561" t="s">
        <v>441</v>
      </c>
      <c r="G561" s="121">
        <v>274</v>
      </c>
      <c r="H561" t="s">
        <v>382</v>
      </c>
      <c r="I561" t="s">
        <v>489</v>
      </c>
      <c r="J561" t="s">
        <v>434</v>
      </c>
      <c r="K561" t="s">
        <v>791</v>
      </c>
      <c r="L561" s="755">
        <v>2.2000000000000002</v>
      </c>
      <c r="M561" t="s">
        <v>727</v>
      </c>
      <c r="N561" s="680">
        <f t="shared" ca="1" si="38"/>
        <v>0</v>
      </c>
      <c r="O561" s="680">
        <f t="shared" ca="1" si="38"/>
        <v>0</v>
      </c>
      <c r="P561" s="680">
        <f t="shared" ca="1" si="38"/>
        <v>0</v>
      </c>
      <c r="Q561" s="680">
        <f t="shared" ca="1" si="38"/>
        <v>0</v>
      </c>
      <c r="R561" s="680">
        <f t="shared" ca="1" si="38"/>
        <v>0</v>
      </c>
      <c r="S561" t="str">
        <f t="shared" si="35"/>
        <v>ASR_CMS_19</v>
      </c>
      <c r="T561" s="957">
        <f t="shared" si="36"/>
        <v>45406</v>
      </c>
      <c r="U561" t="str">
        <f t="shared" si="37"/>
        <v>Unaudited</v>
      </c>
    </row>
    <row r="562" spans="1:21" x14ac:dyDescent="0.25">
      <c r="A562" t="s">
        <v>438</v>
      </c>
      <c r="B562" t="s">
        <v>1380</v>
      </c>
      <c r="C562" t="s">
        <v>1381</v>
      </c>
      <c r="D562" s="15">
        <v>1900</v>
      </c>
      <c r="E562" s="121">
        <v>1</v>
      </c>
      <c r="F562" t="s">
        <v>441</v>
      </c>
      <c r="G562" s="121">
        <v>274</v>
      </c>
      <c r="H562" t="s">
        <v>382</v>
      </c>
      <c r="I562" t="s">
        <v>489</v>
      </c>
      <c r="J562" t="s">
        <v>434</v>
      </c>
      <c r="K562" t="s">
        <v>791</v>
      </c>
      <c r="L562" s="755">
        <v>2.2999999999999998</v>
      </c>
      <c r="M562" t="s">
        <v>728</v>
      </c>
      <c r="N562" s="680">
        <f t="shared" ca="1" si="38"/>
        <v>0</v>
      </c>
      <c r="O562" s="680">
        <f t="shared" ca="1" si="38"/>
        <v>0</v>
      </c>
      <c r="P562" s="680">
        <f t="shared" ca="1" si="38"/>
        <v>0</v>
      </c>
      <c r="Q562" s="680">
        <f t="shared" ca="1" si="38"/>
        <v>0</v>
      </c>
      <c r="R562" s="680">
        <f t="shared" ca="1" si="38"/>
        <v>0</v>
      </c>
      <c r="S562" t="str">
        <f t="shared" si="35"/>
        <v>ASR_CMS_19</v>
      </c>
      <c r="T562" s="957">
        <f t="shared" si="36"/>
        <v>45406</v>
      </c>
      <c r="U562" t="str">
        <f t="shared" si="37"/>
        <v>Unaudited</v>
      </c>
    </row>
    <row r="563" spans="1:21" x14ac:dyDescent="0.25">
      <c r="A563" t="s">
        <v>438</v>
      </c>
      <c r="B563" t="s">
        <v>1380</v>
      </c>
      <c r="C563" t="s">
        <v>1381</v>
      </c>
      <c r="D563" s="15">
        <v>1900</v>
      </c>
      <c r="E563" s="121">
        <v>1</v>
      </c>
      <c r="F563" t="s">
        <v>441</v>
      </c>
      <c r="G563" s="121">
        <v>274</v>
      </c>
      <c r="H563" t="s">
        <v>382</v>
      </c>
      <c r="I563" t="s">
        <v>489</v>
      </c>
      <c r="J563" t="s">
        <v>434</v>
      </c>
      <c r="K563" t="s">
        <v>791</v>
      </c>
      <c r="L563" s="755">
        <v>2.4</v>
      </c>
      <c r="M563" t="s">
        <v>729</v>
      </c>
      <c r="N563" s="680">
        <f t="shared" ca="1" si="38"/>
        <v>0</v>
      </c>
      <c r="O563" s="680">
        <f t="shared" ca="1" si="38"/>
        <v>0</v>
      </c>
      <c r="P563" s="680">
        <f t="shared" ca="1" si="38"/>
        <v>0</v>
      </c>
      <c r="Q563" s="680">
        <f t="shared" ca="1" si="38"/>
        <v>0</v>
      </c>
      <c r="R563" s="680">
        <f t="shared" ca="1" si="38"/>
        <v>0</v>
      </c>
      <c r="S563" t="str">
        <f t="shared" si="35"/>
        <v>ASR_CMS_19</v>
      </c>
      <c r="T563" s="957">
        <f t="shared" si="36"/>
        <v>45406</v>
      </c>
      <c r="U563" t="str">
        <f t="shared" si="37"/>
        <v>Unaudited</v>
      </c>
    </row>
    <row r="564" spans="1:21" x14ac:dyDescent="0.25">
      <c r="A564" t="s">
        <v>438</v>
      </c>
      <c r="B564" t="s">
        <v>1380</v>
      </c>
      <c r="C564" t="s">
        <v>1381</v>
      </c>
      <c r="D564" s="15">
        <v>1900</v>
      </c>
      <c r="E564" s="121">
        <v>1</v>
      </c>
      <c r="F564" t="s">
        <v>441</v>
      </c>
      <c r="G564" s="121">
        <v>274</v>
      </c>
      <c r="H564" t="s">
        <v>382</v>
      </c>
      <c r="I564" t="s">
        <v>489</v>
      </c>
      <c r="J564" t="s">
        <v>434</v>
      </c>
      <c r="K564" t="s">
        <v>791</v>
      </c>
      <c r="L564" s="755">
        <v>2.5</v>
      </c>
      <c r="M564" t="s">
        <v>771</v>
      </c>
      <c r="N564" s="680">
        <f t="shared" ca="1" si="38"/>
        <v>0</v>
      </c>
      <c r="O564" s="680">
        <f t="shared" ca="1" si="38"/>
        <v>0</v>
      </c>
      <c r="P564" s="680">
        <f t="shared" ca="1" si="38"/>
        <v>0</v>
      </c>
      <c r="Q564" s="680">
        <f t="shared" ca="1" si="38"/>
        <v>0</v>
      </c>
      <c r="R564" s="680">
        <f t="shared" ca="1" si="38"/>
        <v>0</v>
      </c>
      <c r="S564" t="str">
        <f t="shared" si="35"/>
        <v>ASR_CMS_19</v>
      </c>
      <c r="T564" s="957">
        <f t="shared" si="36"/>
        <v>45406</v>
      </c>
      <c r="U564" t="str">
        <f t="shared" si="37"/>
        <v>Unaudited</v>
      </c>
    </row>
    <row r="565" spans="1:21" x14ac:dyDescent="0.25">
      <c r="A565" t="s">
        <v>438</v>
      </c>
      <c r="B565" t="s">
        <v>1380</v>
      </c>
      <c r="C565" t="s">
        <v>1381</v>
      </c>
      <c r="D565" s="15">
        <v>1900</v>
      </c>
      <c r="E565" s="121">
        <v>1</v>
      </c>
      <c r="F565" t="s">
        <v>441</v>
      </c>
      <c r="G565" s="121">
        <v>274</v>
      </c>
      <c r="H565" t="s">
        <v>382</v>
      </c>
      <c r="I565" t="s">
        <v>489</v>
      </c>
      <c r="J565" t="s">
        <v>434</v>
      </c>
      <c r="K565" t="s">
        <v>791</v>
      </c>
      <c r="L565" s="755">
        <v>2.6</v>
      </c>
      <c r="M565" t="s">
        <v>187</v>
      </c>
      <c r="N565" s="680">
        <f t="shared" ca="1" si="38"/>
        <v>0</v>
      </c>
      <c r="O565" s="680">
        <f t="shared" ca="1" si="38"/>
        <v>0</v>
      </c>
      <c r="P565" s="680">
        <f t="shared" ca="1" si="38"/>
        <v>0</v>
      </c>
      <c r="Q565" s="680">
        <f t="shared" ca="1" si="38"/>
        <v>0</v>
      </c>
      <c r="R565" s="680">
        <f t="shared" ca="1" si="38"/>
        <v>0</v>
      </c>
      <c r="S565" t="str">
        <f t="shared" si="35"/>
        <v>ASR_CMS_19</v>
      </c>
      <c r="T565" s="957">
        <f t="shared" si="36"/>
        <v>45406</v>
      </c>
      <c r="U565" t="str">
        <f t="shared" si="37"/>
        <v>Unaudited</v>
      </c>
    </row>
    <row r="566" spans="1:21" x14ac:dyDescent="0.25">
      <c r="A566" t="s">
        <v>438</v>
      </c>
      <c r="B566" t="s">
        <v>1380</v>
      </c>
      <c r="C566" t="s">
        <v>1381</v>
      </c>
      <c r="D566" s="15">
        <v>1900</v>
      </c>
      <c r="E566" s="121">
        <v>1</v>
      </c>
      <c r="F566" t="s">
        <v>441</v>
      </c>
      <c r="G566" s="121">
        <v>274</v>
      </c>
      <c r="H566" t="s">
        <v>382</v>
      </c>
      <c r="I566" t="s">
        <v>489</v>
      </c>
      <c r="J566" t="s">
        <v>434</v>
      </c>
      <c r="K566" t="s">
        <v>791</v>
      </c>
      <c r="L566" s="755">
        <v>2.7</v>
      </c>
      <c r="M566" t="s">
        <v>792</v>
      </c>
      <c r="N566" s="680">
        <f t="shared" ca="1" si="38"/>
        <v>0</v>
      </c>
      <c r="O566" s="680">
        <f t="shared" ca="1" si="38"/>
        <v>0</v>
      </c>
      <c r="P566" s="680">
        <f t="shared" ca="1" si="38"/>
        <v>0</v>
      </c>
      <c r="Q566" s="680">
        <f t="shared" ca="1" si="38"/>
        <v>0</v>
      </c>
      <c r="R566" s="680">
        <f t="shared" ca="1" si="38"/>
        <v>0</v>
      </c>
      <c r="S566" t="str">
        <f t="shared" si="35"/>
        <v>ASR_CMS_19</v>
      </c>
      <c r="T566" s="957">
        <f t="shared" si="36"/>
        <v>45406</v>
      </c>
      <c r="U566" t="str">
        <f t="shared" si="37"/>
        <v>Unaudited</v>
      </c>
    </row>
    <row r="567" spans="1:21" x14ac:dyDescent="0.25">
      <c r="A567" t="s">
        <v>438</v>
      </c>
      <c r="B567" t="s">
        <v>1380</v>
      </c>
      <c r="C567" t="s">
        <v>1381</v>
      </c>
      <c r="D567" s="15">
        <v>1900</v>
      </c>
      <c r="E567" s="121">
        <v>1</v>
      </c>
      <c r="F567" t="s">
        <v>441</v>
      </c>
      <c r="G567" s="121">
        <v>274</v>
      </c>
      <c r="H567" t="s">
        <v>382</v>
      </c>
      <c r="I567" t="s">
        <v>489</v>
      </c>
      <c r="J567" t="s">
        <v>434</v>
      </c>
      <c r="K567" t="s">
        <v>791</v>
      </c>
      <c r="L567" s="755">
        <v>2.8</v>
      </c>
      <c r="M567" t="s">
        <v>793</v>
      </c>
      <c r="N567" s="680">
        <f t="shared" ca="1" si="38"/>
        <v>0</v>
      </c>
      <c r="O567" s="680">
        <f t="shared" ca="1" si="38"/>
        <v>0</v>
      </c>
      <c r="P567" s="680">
        <f t="shared" ca="1" si="38"/>
        <v>0</v>
      </c>
      <c r="Q567" s="680">
        <f t="shared" ca="1" si="38"/>
        <v>0</v>
      </c>
      <c r="R567" s="680">
        <f t="shared" ca="1" si="38"/>
        <v>0</v>
      </c>
      <c r="S567" t="str">
        <f t="shared" si="35"/>
        <v>ASR_CMS_19</v>
      </c>
      <c r="T567" s="957">
        <f t="shared" si="36"/>
        <v>45406</v>
      </c>
      <c r="U567" t="str">
        <f t="shared" si="37"/>
        <v>Unaudited</v>
      </c>
    </row>
    <row r="568" spans="1:21" x14ac:dyDescent="0.25">
      <c r="A568" t="s">
        <v>438</v>
      </c>
      <c r="B568" t="s">
        <v>1380</v>
      </c>
      <c r="C568" t="s">
        <v>1381</v>
      </c>
      <c r="D568" s="15">
        <v>1900</v>
      </c>
      <c r="E568" s="121">
        <v>1</v>
      </c>
      <c r="F568" t="s">
        <v>441</v>
      </c>
      <c r="G568" s="121">
        <v>274</v>
      </c>
      <c r="H568" t="s">
        <v>382</v>
      </c>
      <c r="I568" t="s">
        <v>489</v>
      </c>
      <c r="J568" t="s">
        <v>434</v>
      </c>
      <c r="K568" t="s">
        <v>791</v>
      </c>
      <c r="L568" s="755">
        <v>2.9</v>
      </c>
      <c r="M568" t="s">
        <v>774</v>
      </c>
      <c r="N568" s="680">
        <f t="shared" ca="1" si="38"/>
        <v>0</v>
      </c>
      <c r="O568" s="680">
        <f t="shared" ca="1" si="38"/>
        <v>0</v>
      </c>
      <c r="P568" s="680">
        <f t="shared" ca="1" si="38"/>
        <v>0</v>
      </c>
      <c r="Q568" s="680">
        <f t="shared" ca="1" si="38"/>
        <v>0</v>
      </c>
      <c r="R568" s="680">
        <f t="shared" ca="1" si="38"/>
        <v>0</v>
      </c>
      <c r="S568" t="str">
        <f t="shared" si="35"/>
        <v>ASR_CMS_19</v>
      </c>
      <c r="T568" s="957">
        <f t="shared" si="36"/>
        <v>45406</v>
      </c>
      <c r="U568" t="str">
        <f t="shared" si="37"/>
        <v>Unaudited</v>
      </c>
    </row>
    <row r="569" spans="1:21" x14ac:dyDescent="0.25">
      <c r="A569" t="s">
        <v>438</v>
      </c>
      <c r="B569" t="s">
        <v>1380</v>
      </c>
      <c r="C569" t="s">
        <v>1381</v>
      </c>
      <c r="D569" s="15">
        <v>1900</v>
      </c>
      <c r="E569" s="121">
        <v>1</v>
      </c>
      <c r="F569" t="s">
        <v>441</v>
      </c>
      <c r="G569" s="121">
        <v>274</v>
      </c>
      <c r="H569" t="s">
        <v>382</v>
      </c>
      <c r="I569" t="s">
        <v>489</v>
      </c>
      <c r="J569" t="s">
        <v>434</v>
      </c>
      <c r="K569" t="s">
        <v>224</v>
      </c>
      <c r="L569" s="755">
        <v>2.11</v>
      </c>
      <c r="M569" t="s">
        <v>229</v>
      </c>
      <c r="N569" s="680">
        <f t="shared" ca="1" si="38"/>
        <v>0</v>
      </c>
      <c r="O569" s="680">
        <f t="shared" ca="1" si="38"/>
        <v>0</v>
      </c>
      <c r="P569" s="680">
        <f t="shared" ca="1" si="38"/>
        <v>0</v>
      </c>
      <c r="Q569" s="680">
        <f t="shared" ca="1" si="38"/>
        <v>0</v>
      </c>
      <c r="R569" s="680">
        <f t="shared" ca="1" si="38"/>
        <v>0</v>
      </c>
      <c r="S569" t="str">
        <f t="shared" si="35"/>
        <v>ASR_CMS_19</v>
      </c>
      <c r="T569" s="957">
        <f t="shared" si="36"/>
        <v>45406</v>
      </c>
      <c r="U569" t="str">
        <f t="shared" si="37"/>
        <v>Unaudited</v>
      </c>
    </row>
    <row r="570" spans="1:21" x14ac:dyDescent="0.25">
      <c r="A570" t="s">
        <v>438</v>
      </c>
      <c r="B570" t="s">
        <v>1380</v>
      </c>
      <c r="C570" t="s">
        <v>1381</v>
      </c>
      <c r="D570" s="15">
        <v>1900</v>
      </c>
      <c r="E570" s="121">
        <v>1</v>
      </c>
      <c r="F570" t="s">
        <v>441</v>
      </c>
      <c r="G570" s="121">
        <v>274</v>
      </c>
      <c r="H570" t="s">
        <v>382</v>
      </c>
      <c r="I570" t="s">
        <v>489</v>
      </c>
      <c r="J570" t="s">
        <v>434</v>
      </c>
      <c r="K570" t="s">
        <v>224</v>
      </c>
      <c r="L570" s="755">
        <v>2.12</v>
      </c>
      <c r="M570" t="s">
        <v>555</v>
      </c>
      <c r="N570" s="680">
        <f t="shared" ca="1" si="38"/>
        <v>0</v>
      </c>
      <c r="O570" s="680">
        <f t="shared" ca="1" si="38"/>
        <v>0</v>
      </c>
      <c r="P570" s="680">
        <f t="shared" ca="1" si="38"/>
        <v>0</v>
      </c>
      <c r="Q570" s="680">
        <f t="shared" ca="1" si="38"/>
        <v>0</v>
      </c>
      <c r="R570" s="680">
        <f t="shared" ca="1" si="38"/>
        <v>0</v>
      </c>
      <c r="S570" t="str">
        <f t="shared" si="35"/>
        <v>ASR_CMS_19</v>
      </c>
      <c r="T570" s="957">
        <f t="shared" si="36"/>
        <v>45406</v>
      </c>
      <c r="U570" t="str">
        <f t="shared" si="37"/>
        <v>Unaudited</v>
      </c>
    </row>
    <row r="571" spans="1:21" x14ac:dyDescent="0.25">
      <c r="A571" t="s">
        <v>438</v>
      </c>
      <c r="B571" t="s">
        <v>1380</v>
      </c>
      <c r="C571" t="s">
        <v>1381</v>
      </c>
      <c r="D571" s="15">
        <v>1900</v>
      </c>
      <c r="E571" s="121">
        <v>1</v>
      </c>
      <c r="F571" t="s">
        <v>441</v>
      </c>
      <c r="G571" s="121">
        <v>274</v>
      </c>
      <c r="H571" t="s">
        <v>382</v>
      </c>
      <c r="I571" t="s">
        <v>489</v>
      </c>
      <c r="J571" t="s">
        <v>434</v>
      </c>
      <c r="K571" t="s">
        <v>224</v>
      </c>
      <c r="L571" s="755">
        <v>2.13</v>
      </c>
      <c r="M571" t="s">
        <v>230</v>
      </c>
      <c r="N571" s="680">
        <f t="shared" ca="1" si="38"/>
        <v>0</v>
      </c>
      <c r="O571" s="680">
        <f t="shared" ca="1" si="38"/>
        <v>0</v>
      </c>
      <c r="P571" s="680">
        <f t="shared" ca="1" si="38"/>
        <v>0</v>
      </c>
      <c r="Q571" s="680">
        <f t="shared" ca="1" si="38"/>
        <v>0</v>
      </c>
      <c r="R571" s="680">
        <f t="shared" ca="1" si="38"/>
        <v>0</v>
      </c>
      <c r="S571" t="str">
        <f t="shared" si="35"/>
        <v>ASR_CMS_19</v>
      </c>
      <c r="T571" s="957">
        <f t="shared" si="36"/>
        <v>45406</v>
      </c>
      <c r="U571" t="str">
        <f t="shared" si="37"/>
        <v>Unaudited</v>
      </c>
    </row>
    <row r="572" spans="1:21" x14ac:dyDescent="0.25">
      <c r="A572" t="s">
        <v>438</v>
      </c>
      <c r="B572" t="s">
        <v>1380</v>
      </c>
      <c r="C572" t="s">
        <v>1381</v>
      </c>
      <c r="D572" s="15">
        <v>1900</v>
      </c>
      <c r="E572" s="121">
        <v>1</v>
      </c>
      <c r="F572" t="s">
        <v>441</v>
      </c>
      <c r="G572" s="121">
        <v>274</v>
      </c>
      <c r="H572" t="s">
        <v>382</v>
      </c>
      <c r="I572" t="s">
        <v>489</v>
      </c>
      <c r="J572" t="s">
        <v>434</v>
      </c>
      <c r="K572" t="s">
        <v>224</v>
      </c>
      <c r="L572" s="755">
        <v>2.14</v>
      </c>
      <c r="M572" t="s">
        <v>559</v>
      </c>
      <c r="N572" s="680">
        <f t="shared" ca="1" si="38"/>
        <v>0</v>
      </c>
      <c r="O572" s="680">
        <f t="shared" ca="1" si="38"/>
        <v>0</v>
      </c>
      <c r="P572" s="680">
        <f t="shared" ca="1" si="38"/>
        <v>0</v>
      </c>
      <c r="Q572" s="680">
        <f t="shared" ca="1" si="38"/>
        <v>0</v>
      </c>
      <c r="R572" s="680">
        <f t="shared" ca="1" si="38"/>
        <v>0</v>
      </c>
      <c r="S572" t="str">
        <f t="shared" si="35"/>
        <v>ASR_CMS_19</v>
      </c>
      <c r="T572" s="957">
        <f t="shared" si="36"/>
        <v>45406</v>
      </c>
      <c r="U572" t="str">
        <f t="shared" si="37"/>
        <v>Unaudited</v>
      </c>
    </row>
    <row r="573" spans="1:21" x14ac:dyDescent="0.25">
      <c r="A573" t="s">
        <v>438</v>
      </c>
      <c r="B573" t="s">
        <v>1380</v>
      </c>
      <c r="C573" t="s">
        <v>1381</v>
      </c>
      <c r="D573" s="15">
        <v>1900</v>
      </c>
      <c r="E573" s="121">
        <v>1</v>
      </c>
      <c r="F573" t="s">
        <v>441</v>
      </c>
      <c r="G573" s="121">
        <v>274</v>
      </c>
      <c r="H573" t="s">
        <v>382</v>
      </c>
      <c r="I573" t="s">
        <v>489</v>
      </c>
      <c r="J573" t="s">
        <v>434</v>
      </c>
      <c r="K573" t="s">
        <v>224</v>
      </c>
      <c r="L573" s="755">
        <v>2.15</v>
      </c>
      <c r="M573" t="s">
        <v>20</v>
      </c>
      <c r="N573" s="680">
        <f t="shared" ca="1" si="38"/>
        <v>0</v>
      </c>
      <c r="O573" s="680">
        <f t="shared" ca="1" si="38"/>
        <v>0</v>
      </c>
      <c r="P573" s="680">
        <f t="shared" ca="1" si="38"/>
        <v>0</v>
      </c>
      <c r="Q573" s="680">
        <f t="shared" ca="1" si="38"/>
        <v>0</v>
      </c>
      <c r="R573" s="680">
        <f t="shared" ca="1" si="38"/>
        <v>0</v>
      </c>
      <c r="S573" t="str">
        <f t="shared" si="35"/>
        <v>ASR_CMS_19</v>
      </c>
      <c r="T573" s="957">
        <f t="shared" si="36"/>
        <v>45406</v>
      </c>
      <c r="U573" t="str">
        <f t="shared" si="37"/>
        <v>Unaudited</v>
      </c>
    </row>
    <row r="574" spans="1:21" x14ac:dyDescent="0.25">
      <c r="A574" t="s">
        <v>438</v>
      </c>
      <c r="B574" t="s">
        <v>1380</v>
      </c>
      <c r="C574" t="s">
        <v>1381</v>
      </c>
      <c r="D574" s="15">
        <v>1900</v>
      </c>
      <c r="E574" s="121">
        <v>1</v>
      </c>
      <c r="F574" t="s">
        <v>441</v>
      </c>
      <c r="G574" s="121">
        <v>274</v>
      </c>
      <c r="H574" t="s">
        <v>382</v>
      </c>
      <c r="I574" t="s">
        <v>489</v>
      </c>
      <c r="J574" t="s">
        <v>434</v>
      </c>
      <c r="K574" t="s">
        <v>224</v>
      </c>
      <c r="L574" s="755">
        <v>2.16</v>
      </c>
      <c r="M574" t="s">
        <v>794</v>
      </c>
      <c r="N574" s="680">
        <f t="shared" ca="1" si="38"/>
        <v>0</v>
      </c>
      <c r="O574" s="680">
        <f t="shared" ca="1" si="38"/>
        <v>0</v>
      </c>
      <c r="P574" s="680">
        <f t="shared" ca="1" si="38"/>
        <v>0</v>
      </c>
      <c r="Q574" s="680">
        <f t="shared" ca="1" si="38"/>
        <v>0</v>
      </c>
      <c r="R574" s="680">
        <f t="shared" ca="1" si="38"/>
        <v>0</v>
      </c>
      <c r="S574" t="str">
        <f t="shared" si="35"/>
        <v>ASR_CMS_19</v>
      </c>
      <c r="T574" s="957">
        <f t="shared" si="36"/>
        <v>45406</v>
      </c>
      <c r="U574" t="str">
        <f t="shared" si="37"/>
        <v>Unaudited</v>
      </c>
    </row>
    <row r="575" spans="1:21" x14ac:dyDescent="0.25">
      <c r="A575" t="s">
        <v>438</v>
      </c>
      <c r="B575" t="s">
        <v>1380</v>
      </c>
      <c r="C575" t="s">
        <v>1381</v>
      </c>
      <c r="D575" s="15">
        <v>1900</v>
      </c>
      <c r="E575" s="121">
        <v>1</v>
      </c>
      <c r="F575" t="s">
        <v>441</v>
      </c>
      <c r="G575" s="121">
        <v>274</v>
      </c>
      <c r="H575" t="s">
        <v>382</v>
      </c>
      <c r="I575" t="s">
        <v>489</v>
      </c>
      <c r="J575" t="s">
        <v>434</v>
      </c>
      <c r="K575" t="s">
        <v>224</v>
      </c>
      <c r="L575" s="755">
        <v>2.17</v>
      </c>
      <c r="M575" t="s">
        <v>1047</v>
      </c>
      <c r="N575" s="680">
        <f t="shared" ca="1" si="38"/>
        <v>0</v>
      </c>
      <c r="O575" s="680">
        <f t="shared" ca="1" si="38"/>
        <v>0</v>
      </c>
      <c r="P575" s="680">
        <f t="shared" ca="1" si="38"/>
        <v>0</v>
      </c>
      <c r="Q575" s="680">
        <f t="shared" ca="1" si="38"/>
        <v>0</v>
      </c>
      <c r="R575" s="680">
        <f t="shared" ca="1" si="38"/>
        <v>0</v>
      </c>
      <c r="S575" t="str">
        <f t="shared" si="35"/>
        <v>ASR_CMS_19</v>
      </c>
      <c r="T575" s="957">
        <f t="shared" si="36"/>
        <v>45406</v>
      </c>
      <c r="U575" t="str">
        <f t="shared" si="37"/>
        <v>Unaudited</v>
      </c>
    </row>
    <row r="576" spans="1:21" x14ac:dyDescent="0.25">
      <c r="A576" t="s">
        <v>438</v>
      </c>
      <c r="B576" t="s">
        <v>1380</v>
      </c>
      <c r="C576" t="s">
        <v>1381</v>
      </c>
      <c r="D576" s="15">
        <v>1900</v>
      </c>
      <c r="E576" s="121">
        <v>1</v>
      </c>
      <c r="F576" t="s">
        <v>441</v>
      </c>
      <c r="G576" s="121">
        <v>274</v>
      </c>
      <c r="H576" t="s">
        <v>382</v>
      </c>
      <c r="I576" t="s">
        <v>489</v>
      </c>
      <c r="J576" t="s">
        <v>434</v>
      </c>
      <c r="K576" t="s">
        <v>224</v>
      </c>
      <c r="L576" s="755">
        <v>2.1800000000000002</v>
      </c>
      <c r="M576" t="s">
        <v>651</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ASR_CMS_19</v>
      </c>
      <c r="T576" s="957">
        <f t="shared" si="36"/>
        <v>45406</v>
      </c>
      <c r="U576" t="str">
        <f t="shared" si="37"/>
        <v>Unaudited</v>
      </c>
    </row>
    <row r="577" spans="1:21" x14ac:dyDescent="0.25">
      <c r="A577" t="s">
        <v>438</v>
      </c>
      <c r="B577" t="s">
        <v>1380</v>
      </c>
      <c r="C577" t="s">
        <v>1381</v>
      </c>
      <c r="D577" s="15">
        <v>1900</v>
      </c>
      <c r="E577" s="121">
        <v>1</v>
      </c>
      <c r="F577" t="s">
        <v>441</v>
      </c>
      <c r="G577" s="121">
        <v>274</v>
      </c>
      <c r="H577" t="s">
        <v>382</v>
      </c>
      <c r="I577" t="s">
        <v>489</v>
      </c>
      <c r="J577" t="s">
        <v>434</v>
      </c>
      <c r="K577" t="s">
        <v>224</v>
      </c>
      <c r="L577" s="755">
        <v>2.19</v>
      </c>
      <c r="M577" t="s">
        <v>219</v>
      </c>
      <c r="N577" s="680">
        <f t="shared" ca="1" si="39"/>
        <v>0</v>
      </c>
      <c r="O577" s="680">
        <f t="shared" ca="1" si="39"/>
        <v>0</v>
      </c>
      <c r="P577" s="680">
        <f t="shared" ca="1" si="39"/>
        <v>0</v>
      </c>
      <c r="Q577" s="680">
        <f t="shared" ca="1" si="39"/>
        <v>0</v>
      </c>
      <c r="R577" s="680">
        <f t="shared" ca="1" si="39"/>
        <v>0</v>
      </c>
      <c r="S577" t="str">
        <f t="shared" si="35"/>
        <v>ASR_CMS_19</v>
      </c>
      <c r="T577" s="957">
        <f t="shared" si="36"/>
        <v>45406</v>
      </c>
      <c r="U577" t="str">
        <f t="shared" si="37"/>
        <v>Unaudited</v>
      </c>
    </row>
    <row r="578" spans="1:21" x14ac:dyDescent="0.25">
      <c r="A578" t="s">
        <v>438</v>
      </c>
      <c r="B578" t="s">
        <v>1380</v>
      </c>
      <c r="C578" t="s">
        <v>1381</v>
      </c>
      <c r="D578" s="15">
        <v>1900</v>
      </c>
      <c r="E578" s="121">
        <v>1</v>
      </c>
      <c r="F578" t="s">
        <v>441</v>
      </c>
      <c r="G578" s="121">
        <v>274</v>
      </c>
      <c r="H578" t="s">
        <v>382</v>
      </c>
      <c r="I578" t="s">
        <v>489</v>
      </c>
      <c r="J578" t="s">
        <v>434</v>
      </c>
      <c r="K578" t="s">
        <v>224</v>
      </c>
      <c r="L578" s="755" t="s">
        <v>700</v>
      </c>
      <c r="M578" t="s">
        <v>231</v>
      </c>
      <c r="N578" s="680">
        <f t="shared" ca="1" si="39"/>
        <v>0</v>
      </c>
      <c r="O578" s="680">
        <f t="shared" ca="1" si="39"/>
        <v>0</v>
      </c>
      <c r="P578" s="680">
        <f t="shared" ca="1" si="39"/>
        <v>0</v>
      </c>
      <c r="Q578" s="680">
        <f t="shared" ca="1" si="39"/>
        <v>0</v>
      </c>
      <c r="R578" s="680">
        <f t="shared" ca="1" si="39"/>
        <v>0</v>
      </c>
      <c r="S578" t="str">
        <f t="shared" ref="S578:S641" si="40">file_name</f>
        <v>ASR_CMS_19</v>
      </c>
      <c r="T578" s="957">
        <f t="shared" ref="T578:T641" si="41">file_date</f>
        <v>45406</v>
      </c>
      <c r="U578" t="str">
        <f t="shared" ref="U578:U641" si="42">status</f>
        <v>Unaudited</v>
      </c>
    </row>
    <row r="579" spans="1:21" x14ac:dyDescent="0.25">
      <c r="A579" t="s">
        <v>438</v>
      </c>
      <c r="B579" t="s">
        <v>1380</v>
      </c>
      <c r="C579" t="s">
        <v>1381</v>
      </c>
      <c r="D579" s="15">
        <v>1900</v>
      </c>
      <c r="E579" s="121">
        <v>1</v>
      </c>
      <c r="F579" t="s">
        <v>441</v>
      </c>
      <c r="G579" s="121">
        <v>274</v>
      </c>
      <c r="H579" t="s">
        <v>382</v>
      </c>
      <c r="I579" t="s">
        <v>489</v>
      </c>
      <c r="J579" t="s">
        <v>434</v>
      </c>
      <c r="K579" t="s">
        <v>224</v>
      </c>
      <c r="L579" s="755">
        <v>2.21</v>
      </c>
      <c r="M579" t="s">
        <v>467</v>
      </c>
      <c r="N579" s="680">
        <f t="shared" ca="1" si="39"/>
        <v>0</v>
      </c>
      <c r="O579" s="680">
        <f t="shared" ca="1" si="39"/>
        <v>0</v>
      </c>
      <c r="P579" s="680">
        <f t="shared" ca="1" si="39"/>
        <v>0</v>
      </c>
      <c r="Q579" s="680">
        <f t="shared" ca="1" si="39"/>
        <v>0</v>
      </c>
      <c r="R579" s="680">
        <f t="shared" ca="1" si="39"/>
        <v>0</v>
      </c>
      <c r="S579" t="str">
        <f t="shared" si="40"/>
        <v>ASR_CMS_19</v>
      </c>
      <c r="T579" s="957">
        <f t="shared" si="41"/>
        <v>45406</v>
      </c>
      <c r="U579" t="str">
        <f t="shared" si="42"/>
        <v>Unaudited</v>
      </c>
    </row>
    <row r="580" spans="1:21" x14ac:dyDescent="0.25">
      <c r="A580" t="s">
        <v>438</v>
      </c>
      <c r="B580" t="s">
        <v>1380</v>
      </c>
      <c r="C580" t="s">
        <v>1381</v>
      </c>
      <c r="D580" s="15">
        <v>1900</v>
      </c>
      <c r="E580" s="121">
        <v>1</v>
      </c>
      <c r="F580" t="s">
        <v>441</v>
      </c>
      <c r="G580" s="121">
        <v>274</v>
      </c>
      <c r="H580" t="s">
        <v>382</v>
      </c>
      <c r="I580" t="s">
        <v>489</v>
      </c>
      <c r="J580" t="s">
        <v>434</v>
      </c>
      <c r="K580" t="s">
        <v>6</v>
      </c>
      <c r="L580" s="755" t="s">
        <v>70</v>
      </c>
      <c r="M580" t="s">
        <v>189</v>
      </c>
      <c r="N580" s="680">
        <f t="shared" ca="1" si="39"/>
        <v>0</v>
      </c>
      <c r="O580" s="680">
        <f t="shared" ca="1" si="39"/>
        <v>0</v>
      </c>
      <c r="P580" s="680">
        <f t="shared" ca="1" si="39"/>
        <v>0</v>
      </c>
      <c r="Q580" s="680">
        <f t="shared" ca="1" si="39"/>
        <v>0</v>
      </c>
      <c r="R580" s="680">
        <f t="shared" ca="1" si="39"/>
        <v>0</v>
      </c>
      <c r="S580" t="str">
        <f t="shared" si="40"/>
        <v>ASR_CMS_19</v>
      </c>
      <c r="T580" s="957">
        <f t="shared" si="41"/>
        <v>45406</v>
      </c>
      <c r="U580" t="str">
        <f t="shared" si="42"/>
        <v>Unaudited</v>
      </c>
    </row>
    <row r="581" spans="1:21" x14ac:dyDescent="0.25">
      <c r="A581" t="s">
        <v>438</v>
      </c>
      <c r="B581" t="s">
        <v>1380</v>
      </c>
      <c r="C581" t="s">
        <v>1381</v>
      </c>
      <c r="D581" s="15">
        <v>1900</v>
      </c>
      <c r="E581" s="121">
        <v>1</v>
      </c>
      <c r="F581" t="s">
        <v>441</v>
      </c>
      <c r="G581" s="121">
        <v>274</v>
      </c>
      <c r="H581" t="s">
        <v>382</v>
      </c>
      <c r="I581" t="s">
        <v>489</v>
      </c>
      <c r="J581" t="s">
        <v>434</v>
      </c>
      <c r="K581" t="s">
        <v>6</v>
      </c>
      <c r="L581" s="755" t="s">
        <v>71</v>
      </c>
      <c r="M581" t="s">
        <v>232</v>
      </c>
      <c r="N581" s="680">
        <f t="shared" ca="1" si="39"/>
        <v>0</v>
      </c>
      <c r="O581" s="680">
        <f t="shared" ca="1" si="39"/>
        <v>0</v>
      </c>
      <c r="P581" s="680">
        <f t="shared" ca="1" si="39"/>
        <v>0</v>
      </c>
      <c r="Q581" s="680">
        <f t="shared" ca="1" si="39"/>
        <v>0</v>
      </c>
      <c r="R581" s="680">
        <f t="shared" ca="1" si="39"/>
        <v>0</v>
      </c>
      <c r="S581" t="str">
        <f t="shared" si="40"/>
        <v>ASR_CMS_19</v>
      </c>
      <c r="T581" s="957">
        <f t="shared" si="41"/>
        <v>45406</v>
      </c>
      <c r="U581" t="str">
        <f t="shared" si="42"/>
        <v>Unaudited</v>
      </c>
    </row>
    <row r="582" spans="1:21" x14ac:dyDescent="0.25">
      <c r="A582" t="s">
        <v>438</v>
      </c>
      <c r="B582" t="s">
        <v>1380</v>
      </c>
      <c r="C582" t="s">
        <v>1381</v>
      </c>
      <c r="D582" s="15">
        <v>1900</v>
      </c>
      <c r="E582" s="121">
        <v>1</v>
      </c>
      <c r="F582" t="s">
        <v>441</v>
      </c>
      <c r="G582" s="121">
        <v>274</v>
      </c>
      <c r="H582" t="s">
        <v>382</v>
      </c>
      <c r="I582" t="s">
        <v>489</v>
      </c>
      <c r="J582" t="s">
        <v>434</v>
      </c>
      <c r="K582" t="s">
        <v>6</v>
      </c>
      <c r="L582" s="755" t="s">
        <v>72</v>
      </c>
      <c r="M582" t="s">
        <v>165</v>
      </c>
      <c r="N582" s="680">
        <f t="shared" ca="1" si="39"/>
        <v>0</v>
      </c>
      <c r="O582" s="680">
        <f t="shared" ca="1" si="39"/>
        <v>0</v>
      </c>
      <c r="P582" s="680">
        <f t="shared" ca="1" si="39"/>
        <v>0</v>
      </c>
      <c r="Q582" s="680">
        <f t="shared" ca="1" si="39"/>
        <v>0</v>
      </c>
      <c r="R582" s="680">
        <f t="shared" ca="1" si="39"/>
        <v>0</v>
      </c>
      <c r="S582" t="str">
        <f t="shared" si="40"/>
        <v>ASR_CMS_19</v>
      </c>
      <c r="T582" s="957">
        <f t="shared" si="41"/>
        <v>45406</v>
      </c>
      <c r="U582" t="str">
        <f t="shared" si="42"/>
        <v>Unaudited</v>
      </c>
    </row>
    <row r="583" spans="1:21" x14ac:dyDescent="0.25">
      <c r="A583" t="s">
        <v>438</v>
      </c>
      <c r="B583" t="s">
        <v>1380</v>
      </c>
      <c r="C583" t="s">
        <v>1381</v>
      </c>
      <c r="D583" s="15">
        <v>1900</v>
      </c>
      <c r="E583" s="121">
        <v>1</v>
      </c>
      <c r="F583" t="s">
        <v>441</v>
      </c>
      <c r="G583" s="121">
        <v>274</v>
      </c>
      <c r="H583" t="s">
        <v>382</v>
      </c>
      <c r="I583" t="s">
        <v>489</v>
      </c>
      <c r="J583" t="s">
        <v>434</v>
      </c>
      <c r="K583" t="s">
        <v>6</v>
      </c>
      <c r="L583" s="755">
        <v>3.4</v>
      </c>
      <c r="M583" t="s">
        <v>462</v>
      </c>
      <c r="N583" s="680">
        <f t="shared" ca="1" si="39"/>
        <v>0</v>
      </c>
      <c r="O583" s="680">
        <f t="shared" ca="1" si="39"/>
        <v>0</v>
      </c>
      <c r="P583" s="680">
        <f t="shared" ca="1" si="39"/>
        <v>0</v>
      </c>
      <c r="Q583" s="680">
        <f t="shared" ca="1" si="39"/>
        <v>0</v>
      </c>
      <c r="R583" s="680">
        <f t="shared" ca="1" si="39"/>
        <v>0</v>
      </c>
      <c r="S583" t="str">
        <f t="shared" si="40"/>
        <v>ASR_CMS_19</v>
      </c>
      <c r="T583" s="957">
        <f t="shared" si="41"/>
        <v>45406</v>
      </c>
      <c r="U583" t="str">
        <f t="shared" si="42"/>
        <v>Unaudited</v>
      </c>
    </row>
    <row r="584" spans="1:21" x14ac:dyDescent="0.25">
      <c r="A584" t="s">
        <v>438</v>
      </c>
      <c r="B584" t="s">
        <v>1380</v>
      </c>
      <c r="C584" t="s">
        <v>1381</v>
      </c>
      <c r="D584" s="15">
        <v>1900</v>
      </c>
      <c r="E584" s="121">
        <v>1</v>
      </c>
      <c r="F584" t="s">
        <v>441</v>
      </c>
      <c r="G584" s="121">
        <v>274</v>
      </c>
      <c r="H584" t="s">
        <v>382</v>
      </c>
      <c r="I584" t="s">
        <v>489</v>
      </c>
      <c r="J584" t="s">
        <v>434</v>
      </c>
      <c r="K584" t="s">
        <v>435</v>
      </c>
      <c r="L584" s="755">
        <v>4.5</v>
      </c>
      <c r="M584" t="s">
        <v>32</v>
      </c>
      <c r="N584" s="680">
        <f t="shared" ca="1" si="39"/>
        <v>0</v>
      </c>
      <c r="O584" s="680">
        <f t="shared" ca="1" si="39"/>
        <v>0</v>
      </c>
      <c r="P584" s="680">
        <f t="shared" ca="1" si="39"/>
        <v>0</v>
      </c>
      <c r="Q584" s="680">
        <f t="shared" ca="1" si="39"/>
        <v>0</v>
      </c>
      <c r="R584" s="680">
        <f t="shared" ca="1" si="39"/>
        <v>0</v>
      </c>
      <c r="S584" t="str">
        <f t="shared" si="40"/>
        <v>ASR_CMS_19</v>
      </c>
      <c r="T584" s="957">
        <f t="shared" si="41"/>
        <v>45406</v>
      </c>
      <c r="U584" t="str">
        <f t="shared" si="42"/>
        <v>Unaudited</v>
      </c>
    </row>
    <row r="585" spans="1:21" x14ac:dyDescent="0.25">
      <c r="A585" t="s">
        <v>438</v>
      </c>
      <c r="B585" t="s">
        <v>1380</v>
      </c>
      <c r="C585" t="s">
        <v>1381</v>
      </c>
      <c r="D585" s="15">
        <v>1900</v>
      </c>
      <c r="E585" s="121">
        <v>1</v>
      </c>
      <c r="F585" t="s">
        <v>441</v>
      </c>
      <c r="G585" s="121">
        <v>274</v>
      </c>
      <c r="H585" t="s">
        <v>382</v>
      </c>
      <c r="I585" t="s">
        <v>489</v>
      </c>
      <c r="J585" t="s">
        <v>434</v>
      </c>
      <c r="K585" t="s">
        <v>435</v>
      </c>
      <c r="L585" s="755" t="s">
        <v>939</v>
      </c>
      <c r="M585" t="s">
        <v>930</v>
      </c>
      <c r="N585" s="680">
        <f t="shared" ca="1" si="39"/>
        <v>0</v>
      </c>
      <c r="O585" s="680">
        <f t="shared" ca="1" si="39"/>
        <v>0</v>
      </c>
      <c r="P585" s="680">
        <f t="shared" ca="1" si="39"/>
        <v>0</v>
      </c>
      <c r="Q585" s="680">
        <f t="shared" ca="1" si="39"/>
        <v>0</v>
      </c>
      <c r="R585" s="680">
        <f t="shared" ca="1" si="39"/>
        <v>0</v>
      </c>
      <c r="S585" t="str">
        <f t="shared" si="40"/>
        <v>ASR_CMS_19</v>
      </c>
      <c r="T585" s="957">
        <f t="shared" si="41"/>
        <v>45406</v>
      </c>
      <c r="U585" t="str">
        <f t="shared" si="42"/>
        <v>Unaudited</v>
      </c>
    </row>
    <row r="586" spans="1:21" x14ac:dyDescent="0.25">
      <c r="A586" t="s">
        <v>438</v>
      </c>
      <c r="B586" t="s">
        <v>1380</v>
      </c>
      <c r="C586" t="s">
        <v>1381</v>
      </c>
      <c r="D586" s="15">
        <v>1900</v>
      </c>
      <c r="E586" s="121">
        <v>1</v>
      </c>
      <c r="F586" t="s">
        <v>441</v>
      </c>
      <c r="G586" s="121">
        <v>274</v>
      </c>
      <c r="H586" t="s">
        <v>382</v>
      </c>
      <c r="I586" t="s">
        <v>489</v>
      </c>
      <c r="J586" t="s">
        <v>434</v>
      </c>
      <c r="K586" t="s">
        <v>435</v>
      </c>
      <c r="L586" s="755" t="s">
        <v>194</v>
      </c>
      <c r="M586" t="s">
        <v>40</v>
      </c>
      <c r="N586" s="680">
        <f t="shared" ca="1" si="39"/>
        <v>0</v>
      </c>
      <c r="O586" s="680">
        <f t="shared" ca="1" si="39"/>
        <v>0</v>
      </c>
      <c r="P586" s="680">
        <f t="shared" ca="1" si="39"/>
        <v>0</v>
      </c>
      <c r="Q586" s="680">
        <f t="shared" ca="1" si="39"/>
        <v>0</v>
      </c>
      <c r="R586" s="680">
        <f t="shared" ca="1" si="39"/>
        <v>0</v>
      </c>
      <c r="S586" t="str">
        <f t="shared" si="40"/>
        <v>ASR_CMS_19</v>
      </c>
      <c r="T586" s="957">
        <f t="shared" si="41"/>
        <v>45406</v>
      </c>
      <c r="U586" t="str">
        <f t="shared" si="42"/>
        <v>Unaudited</v>
      </c>
    </row>
    <row r="587" spans="1:21" x14ac:dyDescent="0.25">
      <c r="A587" t="s">
        <v>438</v>
      </c>
      <c r="B587" t="s">
        <v>1380</v>
      </c>
      <c r="C587" t="s">
        <v>1381</v>
      </c>
      <c r="D587" s="15">
        <v>1900</v>
      </c>
      <c r="E587" s="121">
        <v>1</v>
      </c>
      <c r="F587" t="s">
        <v>441</v>
      </c>
      <c r="G587" s="121">
        <v>274</v>
      </c>
      <c r="H587" t="s">
        <v>382</v>
      </c>
      <c r="I587" t="s">
        <v>489</v>
      </c>
      <c r="J587" t="s">
        <v>434</v>
      </c>
      <c r="K587" t="s">
        <v>435</v>
      </c>
      <c r="L587" s="755" t="s">
        <v>193</v>
      </c>
      <c r="M587" t="s">
        <v>330</v>
      </c>
      <c r="N587" s="680">
        <f t="shared" ca="1" si="39"/>
        <v>0</v>
      </c>
      <c r="O587" s="680">
        <f t="shared" ca="1" si="39"/>
        <v>0</v>
      </c>
      <c r="P587" s="680">
        <f t="shared" ca="1" si="39"/>
        <v>0</v>
      </c>
      <c r="Q587" s="680">
        <f t="shared" ca="1" si="39"/>
        <v>0</v>
      </c>
      <c r="R587" s="680">
        <f t="shared" ca="1" si="39"/>
        <v>0</v>
      </c>
      <c r="S587" t="str">
        <f t="shared" si="40"/>
        <v>ASR_CMS_19</v>
      </c>
      <c r="T587" s="957">
        <f t="shared" si="41"/>
        <v>45406</v>
      </c>
      <c r="U587" t="str">
        <f t="shared" si="42"/>
        <v>Unaudited</v>
      </c>
    </row>
    <row r="588" spans="1:21" x14ac:dyDescent="0.25">
      <c r="A588" t="s">
        <v>438</v>
      </c>
      <c r="B588" t="s">
        <v>1380</v>
      </c>
      <c r="C588" t="s">
        <v>1381</v>
      </c>
      <c r="D588" s="15">
        <v>1900</v>
      </c>
      <c r="E588" s="121">
        <v>1</v>
      </c>
      <c r="F588" t="s">
        <v>441</v>
      </c>
      <c r="G588" s="121">
        <v>274</v>
      </c>
      <c r="H588" t="s">
        <v>382</v>
      </c>
      <c r="I588" t="s">
        <v>489</v>
      </c>
      <c r="J588" t="s">
        <v>451</v>
      </c>
      <c r="K588" t="s">
        <v>436</v>
      </c>
      <c r="L588" s="755" t="s">
        <v>79</v>
      </c>
      <c r="M588" t="s">
        <v>27</v>
      </c>
      <c r="N588" s="680">
        <f t="shared" ca="1" si="39"/>
        <v>0</v>
      </c>
      <c r="O588" s="680">
        <f t="shared" ca="1" si="39"/>
        <v>0</v>
      </c>
      <c r="P588" s="680">
        <f t="shared" ca="1" si="39"/>
        <v>0</v>
      </c>
      <c r="Q588" s="680">
        <f t="shared" ca="1" si="39"/>
        <v>0</v>
      </c>
      <c r="R588" s="680">
        <f t="shared" ca="1" si="39"/>
        <v>0</v>
      </c>
      <c r="S588" t="str">
        <f t="shared" si="40"/>
        <v>ASR_CMS_19</v>
      </c>
      <c r="T588" s="957">
        <f t="shared" si="41"/>
        <v>45406</v>
      </c>
      <c r="U588" t="str">
        <f t="shared" si="42"/>
        <v>Unaudited</v>
      </c>
    </row>
    <row r="589" spans="1:21" x14ac:dyDescent="0.25">
      <c r="A589" t="s">
        <v>438</v>
      </c>
      <c r="B589" t="s">
        <v>1380</v>
      </c>
      <c r="C589" t="s">
        <v>1381</v>
      </c>
      <c r="D589" s="15">
        <v>1900</v>
      </c>
      <c r="E589" s="121">
        <v>1</v>
      </c>
      <c r="F589" t="s">
        <v>441</v>
      </c>
      <c r="G589" s="121">
        <v>274</v>
      </c>
      <c r="H589" t="s">
        <v>382</v>
      </c>
      <c r="I589" t="s">
        <v>489</v>
      </c>
      <c r="J589" t="s">
        <v>451</v>
      </c>
      <c r="K589" t="s">
        <v>436</v>
      </c>
      <c r="L589" s="755" t="s">
        <v>80</v>
      </c>
      <c r="M589" t="s">
        <v>98</v>
      </c>
      <c r="N589" s="680">
        <f t="shared" ca="1" si="39"/>
        <v>0</v>
      </c>
      <c r="O589" s="680">
        <f t="shared" ca="1" si="39"/>
        <v>0</v>
      </c>
      <c r="P589" s="680">
        <f t="shared" ca="1" si="39"/>
        <v>0</v>
      </c>
      <c r="Q589" s="680">
        <f t="shared" ca="1" si="39"/>
        <v>0</v>
      </c>
      <c r="R589" s="680">
        <f t="shared" ca="1" si="39"/>
        <v>0</v>
      </c>
      <c r="S589" t="str">
        <f t="shared" si="40"/>
        <v>ASR_CMS_19</v>
      </c>
      <c r="T589" s="957">
        <f t="shared" si="41"/>
        <v>45406</v>
      </c>
      <c r="U589" t="str">
        <f t="shared" si="42"/>
        <v>Unaudited</v>
      </c>
    </row>
    <row r="590" spans="1:21" x14ac:dyDescent="0.25">
      <c r="A590" t="s">
        <v>438</v>
      </c>
      <c r="B590" t="s">
        <v>1380</v>
      </c>
      <c r="C590" t="s">
        <v>1381</v>
      </c>
      <c r="D590" s="15">
        <v>1900</v>
      </c>
      <c r="E590" s="121">
        <v>1</v>
      </c>
      <c r="F590" t="s">
        <v>441</v>
      </c>
      <c r="G590" s="121">
        <v>274</v>
      </c>
      <c r="H590" t="s">
        <v>382</v>
      </c>
      <c r="I590" t="s">
        <v>489</v>
      </c>
      <c r="J590" t="s">
        <v>451</v>
      </c>
      <c r="K590" t="s">
        <v>436</v>
      </c>
      <c r="L590" s="755" t="s">
        <v>81</v>
      </c>
      <c r="M590" t="s">
        <v>99</v>
      </c>
      <c r="N590" s="680">
        <f t="shared" ca="1" si="39"/>
        <v>0</v>
      </c>
      <c r="O590" s="680">
        <f t="shared" ca="1" si="39"/>
        <v>0</v>
      </c>
      <c r="P590" s="680">
        <f t="shared" ca="1" si="39"/>
        <v>0</v>
      </c>
      <c r="Q590" s="680">
        <f t="shared" ca="1" si="39"/>
        <v>0</v>
      </c>
      <c r="R590" s="680">
        <f t="shared" ca="1" si="39"/>
        <v>0</v>
      </c>
      <c r="S590" t="str">
        <f t="shared" si="40"/>
        <v>ASR_CMS_19</v>
      </c>
      <c r="T590" s="957">
        <f t="shared" si="41"/>
        <v>45406</v>
      </c>
      <c r="U590" t="str">
        <f t="shared" si="42"/>
        <v>Unaudited</v>
      </c>
    </row>
    <row r="591" spans="1:21" x14ac:dyDescent="0.25">
      <c r="A591" t="s">
        <v>438</v>
      </c>
      <c r="B591" t="s">
        <v>1380</v>
      </c>
      <c r="C591" t="s">
        <v>1381</v>
      </c>
      <c r="D591" s="15">
        <v>1900</v>
      </c>
      <c r="E591" s="121">
        <v>1</v>
      </c>
      <c r="F591" t="s">
        <v>441</v>
      </c>
      <c r="G591" s="121">
        <v>274</v>
      </c>
      <c r="H591" t="s">
        <v>382</v>
      </c>
      <c r="I591" t="s">
        <v>489</v>
      </c>
      <c r="J591" t="s">
        <v>451</v>
      </c>
      <c r="K591" t="s">
        <v>436</v>
      </c>
      <c r="L591" s="755" t="s">
        <v>82</v>
      </c>
      <c r="M591" t="s">
        <v>100</v>
      </c>
      <c r="N591" s="680">
        <f t="shared" ca="1" si="39"/>
        <v>0</v>
      </c>
      <c r="O591" s="680">
        <f t="shared" ca="1" si="39"/>
        <v>0</v>
      </c>
      <c r="P591" s="680">
        <f t="shared" ca="1" si="39"/>
        <v>0</v>
      </c>
      <c r="Q591" s="680">
        <f t="shared" ca="1" si="39"/>
        <v>0</v>
      </c>
      <c r="R591" s="680">
        <f t="shared" ca="1" si="39"/>
        <v>0</v>
      </c>
      <c r="S591" t="str">
        <f t="shared" si="40"/>
        <v>ASR_CMS_19</v>
      </c>
      <c r="T591" s="957">
        <f t="shared" si="41"/>
        <v>45406</v>
      </c>
      <c r="U591" t="str">
        <f t="shared" si="42"/>
        <v>Unaudited</v>
      </c>
    </row>
    <row r="592" spans="1:21" x14ac:dyDescent="0.25">
      <c r="A592" t="s">
        <v>438</v>
      </c>
      <c r="B592" t="s">
        <v>1380</v>
      </c>
      <c r="C592" t="s">
        <v>1381</v>
      </c>
      <c r="D592" s="15">
        <v>1900</v>
      </c>
      <c r="E592" s="121">
        <v>1</v>
      </c>
      <c r="F592" t="s">
        <v>441</v>
      </c>
      <c r="G592" s="121">
        <v>274</v>
      </c>
      <c r="H592" t="s">
        <v>382</v>
      </c>
      <c r="I592" t="s">
        <v>489</v>
      </c>
      <c r="J592" t="s">
        <v>451</v>
      </c>
      <c r="K592" t="s">
        <v>436</v>
      </c>
      <c r="L592" s="755" t="s">
        <v>217</v>
      </c>
      <c r="M592" t="s">
        <v>101</v>
      </c>
      <c r="N592" s="680">
        <f t="shared" ca="1" si="39"/>
        <v>0</v>
      </c>
      <c r="O592" s="680">
        <f t="shared" ca="1" si="39"/>
        <v>0</v>
      </c>
      <c r="P592" s="680">
        <f t="shared" ca="1" si="39"/>
        <v>0</v>
      </c>
      <c r="Q592" s="680">
        <f t="shared" ca="1" si="39"/>
        <v>0</v>
      </c>
      <c r="R592" s="680">
        <f t="shared" ca="1" si="39"/>
        <v>0</v>
      </c>
      <c r="S592" t="str">
        <f t="shared" si="40"/>
        <v>ASR_CMS_19</v>
      </c>
      <c r="T592" s="957">
        <f t="shared" si="41"/>
        <v>45406</v>
      </c>
      <c r="U592" t="str">
        <f t="shared" si="42"/>
        <v>Unaudited</v>
      </c>
    </row>
    <row r="593" spans="1:21" x14ac:dyDescent="0.25">
      <c r="A593" t="s">
        <v>438</v>
      </c>
      <c r="B593" t="s">
        <v>1380</v>
      </c>
      <c r="C593" t="s">
        <v>1381</v>
      </c>
      <c r="D593" s="15">
        <v>1900</v>
      </c>
      <c r="E593" s="121">
        <v>1</v>
      </c>
      <c r="F593" t="s">
        <v>441</v>
      </c>
      <c r="G593" s="121">
        <v>274</v>
      </c>
      <c r="H593" t="s">
        <v>382</v>
      </c>
      <c r="I593" t="s">
        <v>489</v>
      </c>
      <c r="J593" t="s">
        <v>451</v>
      </c>
      <c r="K593" t="s">
        <v>436</v>
      </c>
      <c r="L593" s="755" t="s">
        <v>216</v>
      </c>
      <c r="M593" t="s">
        <v>28</v>
      </c>
      <c r="N593" s="680">
        <f t="shared" ca="1" si="39"/>
        <v>0</v>
      </c>
      <c r="O593" s="680">
        <f t="shared" ca="1" si="39"/>
        <v>0</v>
      </c>
      <c r="P593" s="680">
        <f t="shared" ca="1" si="39"/>
        <v>0</v>
      </c>
      <c r="Q593" s="680">
        <f t="shared" ca="1" si="39"/>
        <v>0</v>
      </c>
      <c r="R593" s="680">
        <f t="shared" ca="1" si="39"/>
        <v>0</v>
      </c>
      <c r="S593" t="str">
        <f t="shared" si="40"/>
        <v>ASR_CMS_19</v>
      </c>
      <c r="T593" s="957">
        <f t="shared" si="41"/>
        <v>45406</v>
      </c>
      <c r="U593" t="str">
        <f t="shared" si="42"/>
        <v>Unaudited</v>
      </c>
    </row>
    <row r="594" spans="1:21" x14ac:dyDescent="0.25">
      <c r="A594" t="s">
        <v>438</v>
      </c>
      <c r="B594" t="s">
        <v>1380</v>
      </c>
      <c r="C594" t="s">
        <v>1381</v>
      </c>
      <c r="D594" s="15">
        <v>1900</v>
      </c>
      <c r="E594" s="121">
        <v>1</v>
      </c>
      <c r="F594" t="s">
        <v>441</v>
      </c>
      <c r="G594" s="121">
        <v>274</v>
      </c>
      <c r="H594" t="s">
        <v>382</v>
      </c>
      <c r="I594" t="s">
        <v>489</v>
      </c>
      <c r="J594" t="s">
        <v>437</v>
      </c>
      <c r="K594" t="s">
        <v>437</v>
      </c>
      <c r="L594" s="755" t="s">
        <v>84</v>
      </c>
      <c r="M594" t="s">
        <v>328</v>
      </c>
      <c r="N594" s="680">
        <f t="shared" ca="1" si="39"/>
        <v>0</v>
      </c>
      <c r="O594" s="680">
        <f t="shared" ca="1" si="39"/>
        <v>0</v>
      </c>
      <c r="P594" s="680">
        <f t="shared" ca="1" si="39"/>
        <v>0</v>
      </c>
      <c r="Q594" s="680">
        <f t="shared" ca="1" si="39"/>
        <v>0</v>
      </c>
      <c r="R594" s="680">
        <f t="shared" ca="1" si="39"/>
        <v>0</v>
      </c>
      <c r="S594" t="str">
        <f t="shared" si="40"/>
        <v>ASR_CMS_19</v>
      </c>
      <c r="T594" s="957">
        <f t="shared" si="41"/>
        <v>45406</v>
      </c>
      <c r="U594" t="str">
        <f t="shared" si="42"/>
        <v>Unaudited</v>
      </c>
    </row>
    <row r="595" spans="1:21" x14ac:dyDescent="0.25">
      <c r="A595" t="s">
        <v>438</v>
      </c>
      <c r="B595" t="s">
        <v>1380</v>
      </c>
      <c r="C595" t="s">
        <v>1381</v>
      </c>
      <c r="D595" s="15">
        <v>1900</v>
      </c>
      <c r="E595" s="121">
        <v>1</v>
      </c>
      <c r="F595" t="s">
        <v>441</v>
      </c>
      <c r="G595" s="121">
        <v>274</v>
      </c>
      <c r="H595" t="s">
        <v>382</v>
      </c>
      <c r="I595" t="s">
        <v>489</v>
      </c>
      <c r="J595" t="s">
        <v>437</v>
      </c>
      <c r="K595" t="s">
        <v>437</v>
      </c>
      <c r="L595" s="755" t="s">
        <v>85</v>
      </c>
      <c r="M595" t="s">
        <v>326</v>
      </c>
      <c r="N595" s="680">
        <f t="shared" ca="1" si="39"/>
        <v>0</v>
      </c>
      <c r="O595" s="680">
        <f t="shared" ca="1" si="39"/>
        <v>0</v>
      </c>
      <c r="P595" s="680">
        <f t="shared" ca="1" si="39"/>
        <v>0</v>
      </c>
      <c r="Q595" s="680">
        <f t="shared" ca="1" si="39"/>
        <v>0</v>
      </c>
      <c r="R595" s="680">
        <f t="shared" ca="1" si="39"/>
        <v>0</v>
      </c>
      <c r="S595" t="str">
        <f t="shared" si="40"/>
        <v>ASR_CMS_19</v>
      </c>
      <c r="T595" s="957">
        <f t="shared" si="41"/>
        <v>45406</v>
      </c>
      <c r="U595" t="str">
        <f t="shared" si="42"/>
        <v>Unaudited</v>
      </c>
    </row>
    <row r="596" spans="1:21" x14ac:dyDescent="0.25">
      <c r="A596" t="s">
        <v>438</v>
      </c>
      <c r="B596" t="s">
        <v>1380</v>
      </c>
      <c r="C596" t="s">
        <v>1381</v>
      </c>
      <c r="D596" s="15">
        <v>1900</v>
      </c>
      <c r="E596" s="121">
        <v>1</v>
      </c>
      <c r="F596" t="s">
        <v>441</v>
      </c>
      <c r="G596" s="121">
        <v>274</v>
      </c>
      <c r="H596" t="s">
        <v>382</v>
      </c>
      <c r="I596" t="s">
        <v>489</v>
      </c>
      <c r="J596" t="s">
        <v>437</v>
      </c>
      <c r="K596" t="s">
        <v>437</v>
      </c>
      <c r="L596" s="755" t="s">
        <v>86</v>
      </c>
      <c r="M596" t="s">
        <v>495</v>
      </c>
      <c r="N596" s="680">
        <f t="shared" ca="1" si="39"/>
        <v>0</v>
      </c>
      <c r="O596" s="680">
        <f t="shared" ca="1" si="39"/>
        <v>0</v>
      </c>
      <c r="P596" s="680">
        <f t="shared" ca="1" si="39"/>
        <v>0</v>
      </c>
      <c r="Q596" s="680">
        <f t="shared" ca="1" si="39"/>
        <v>0</v>
      </c>
      <c r="R596" s="680">
        <f t="shared" ca="1" si="39"/>
        <v>0</v>
      </c>
      <c r="S596" t="str">
        <f t="shared" si="40"/>
        <v>ASR_CMS_19</v>
      </c>
      <c r="T596" s="957">
        <f t="shared" si="41"/>
        <v>45406</v>
      </c>
      <c r="U596" t="str">
        <f t="shared" si="42"/>
        <v>Unaudited</v>
      </c>
    </row>
    <row r="597" spans="1:21" x14ac:dyDescent="0.25">
      <c r="A597" t="s">
        <v>438</v>
      </c>
      <c r="B597" t="s">
        <v>1380</v>
      </c>
      <c r="C597" t="s">
        <v>1381</v>
      </c>
      <c r="D597" s="15">
        <v>1900</v>
      </c>
      <c r="E597" s="121">
        <v>1</v>
      </c>
      <c r="F597" t="s">
        <v>441</v>
      </c>
      <c r="G597" s="121">
        <v>274</v>
      </c>
      <c r="H597" t="s">
        <v>382</v>
      </c>
      <c r="I597" t="s">
        <v>489</v>
      </c>
      <c r="J597" t="s">
        <v>437</v>
      </c>
      <c r="K597" t="s">
        <v>437</v>
      </c>
      <c r="L597" s="755" t="s">
        <v>87</v>
      </c>
      <c r="M597" t="s">
        <v>496</v>
      </c>
      <c r="N597" s="680">
        <f t="shared" ca="1" si="39"/>
        <v>0</v>
      </c>
      <c r="O597" s="680">
        <f t="shared" ca="1" si="39"/>
        <v>0</v>
      </c>
      <c r="P597" s="680">
        <f t="shared" ca="1" si="39"/>
        <v>0</v>
      </c>
      <c r="Q597" s="680">
        <f t="shared" ca="1" si="39"/>
        <v>0</v>
      </c>
      <c r="R597" s="680">
        <f t="shared" ca="1" si="39"/>
        <v>0</v>
      </c>
      <c r="S597" t="str">
        <f t="shared" si="40"/>
        <v>ASR_CMS_19</v>
      </c>
      <c r="T597" s="957">
        <f t="shared" si="41"/>
        <v>45406</v>
      </c>
      <c r="U597" t="str">
        <f t="shared" si="42"/>
        <v>Unaudited</v>
      </c>
    </row>
    <row r="598" spans="1:21" x14ac:dyDescent="0.25">
      <c r="A598" t="s">
        <v>438</v>
      </c>
      <c r="B598" t="s">
        <v>1380</v>
      </c>
      <c r="C598" t="s">
        <v>1381</v>
      </c>
      <c r="D598" s="15">
        <v>1900</v>
      </c>
      <c r="E598" s="121">
        <v>1</v>
      </c>
      <c r="F598" t="s">
        <v>441</v>
      </c>
      <c r="G598" s="121">
        <v>274</v>
      </c>
      <c r="H598" t="s">
        <v>382</v>
      </c>
      <c r="I598" t="s">
        <v>489</v>
      </c>
      <c r="J598" t="s">
        <v>437</v>
      </c>
      <c r="K598" t="s">
        <v>437</v>
      </c>
      <c r="L598" s="755" t="s">
        <v>214</v>
      </c>
      <c r="M598" t="s">
        <v>497</v>
      </c>
      <c r="N598" s="680">
        <f t="shared" ca="1" si="39"/>
        <v>0</v>
      </c>
      <c r="O598" s="680">
        <f t="shared" ca="1" si="39"/>
        <v>0</v>
      </c>
      <c r="P598" s="680">
        <f t="shared" ca="1" si="39"/>
        <v>0</v>
      </c>
      <c r="Q598" s="680">
        <f t="shared" ca="1" si="39"/>
        <v>0</v>
      </c>
      <c r="R598" s="680">
        <f t="shared" ca="1" si="39"/>
        <v>0</v>
      </c>
      <c r="S598" t="str">
        <f t="shared" si="40"/>
        <v>ASR_CMS_19</v>
      </c>
      <c r="T598" s="957">
        <f t="shared" si="41"/>
        <v>45406</v>
      </c>
      <c r="U598" t="str">
        <f t="shared" si="42"/>
        <v>Unaudited</v>
      </c>
    </row>
    <row r="599" spans="1:21" x14ac:dyDescent="0.25">
      <c r="A599" t="s">
        <v>438</v>
      </c>
      <c r="B599" t="s">
        <v>1380</v>
      </c>
      <c r="C599" t="s">
        <v>1381</v>
      </c>
      <c r="D599" s="15">
        <v>1900</v>
      </c>
      <c r="E599" s="121">
        <v>1</v>
      </c>
      <c r="F599" t="s">
        <v>441</v>
      </c>
      <c r="G599" s="121">
        <v>274</v>
      </c>
      <c r="H599" t="s">
        <v>382</v>
      </c>
      <c r="I599" t="s">
        <v>490</v>
      </c>
      <c r="J599" t="s">
        <v>26</v>
      </c>
      <c r="K599" t="s">
        <v>26</v>
      </c>
      <c r="L599" s="755" t="s">
        <v>205</v>
      </c>
      <c r="M599" t="s">
        <v>26</v>
      </c>
      <c r="N599" s="680">
        <f t="shared" ca="1" si="39"/>
        <v>0</v>
      </c>
      <c r="O599" s="680">
        <f t="shared" ca="1" si="39"/>
        <v>0</v>
      </c>
      <c r="P599" s="680">
        <f t="shared" ca="1" si="39"/>
        <v>0</v>
      </c>
      <c r="Q599" s="680">
        <f t="shared" ca="1" si="39"/>
        <v>0</v>
      </c>
      <c r="R599" s="680">
        <f t="shared" ca="1" si="39"/>
        <v>0</v>
      </c>
      <c r="S599" t="str">
        <f t="shared" si="40"/>
        <v>ASR_CMS_19</v>
      </c>
      <c r="T599" s="957">
        <f t="shared" si="41"/>
        <v>45406</v>
      </c>
      <c r="U599" t="str">
        <f t="shared" si="42"/>
        <v>Unaudited</v>
      </c>
    </row>
    <row r="600" spans="1:21" x14ac:dyDescent="0.25">
      <c r="A600" t="s">
        <v>438</v>
      </c>
      <c r="B600" t="s">
        <v>1380</v>
      </c>
      <c r="C600" t="s">
        <v>1381</v>
      </c>
      <c r="D600" s="15">
        <v>1900</v>
      </c>
      <c r="E600" s="121">
        <v>1</v>
      </c>
      <c r="F600" t="s">
        <v>442</v>
      </c>
      <c r="G600" s="121">
        <v>366</v>
      </c>
      <c r="H600" t="s">
        <v>382</v>
      </c>
      <c r="I600" t="s">
        <v>433</v>
      </c>
      <c r="J600" t="s">
        <v>433</v>
      </c>
      <c r="K600" t="s">
        <v>433</v>
      </c>
      <c r="M600" t="s">
        <v>433</v>
      </c>
      <c r="N600" s="680">
        <f t="shared" ca="1" si="39"/>
        <v>0</v>
      </c>
      <c r="O600" s="680">
        <f t="shared" ca="1" si="39"/>
        <v>0</v>
      </c>
      <c r="P600" s="680">
        <f t="shared" ca="1" si="39"/>
        <v>0</v>
      </c>
      <c r="Q600" s="680">
        <f t="shared" ca="1" si="39"/>
        <v>0</v>
      </c>
      <c r="R600" s="680">
        <f t="shared" ca="1" si="39"/>
        <v>0</v>
      </c>
      <c r="S600" t="str">
        <f t="shared" si="40"/>
        <v>ASR_CMS_19</v>
      </c>
      <c r="T600" s="957">
        <f t="shared" si="41"/>
        <v>45406</v>
      </c>
      <c r="U600" t="str">
        <f t="shared" si="42"/>
        <v>Unaudited</v>
      </c>
    </row>
    <row r="601" spans="1:21" x14ac:dyDescent="0.25">
      <c r="A601" t="s">
        <v>438</v>
      </c>
      <c r="B601" t="s">
        <v>1380</v>
      </c>
      <c r="C601" t="s">
        <v>1381</v>
      </c>
      <c r="D601" s="15">
        <v>1900</v>
      </c>
      <c r="E601" s="121">
        <v>1</v>
      </c>
      <c r="F601" t="s">
        <v>442</v>
      </c>
      <c r="G601" s="121">
        <v>366</v>
      </c>
      <c r="H601" t="s">
        <v>382</v>
      </c>
      <c r="I601" t="s">
        <v>488</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ASR_CMS_19</v>
      </c>
      <c r="T601" s="957">
        <f t="shared" si="41"/>
        <v>45406</v>
      </c>
      <c r="U601" t="str">
        <f t="shared" si="42"/>
        <v>Unaudited</v>
      </c>
    </row>
    <row r="602" spans="1:21" x14ac:dyDescent="0.25">
      <c r="A602" t="s">
        <v>438</v>
      </c>
      <c r="B602" t="s">
        <v>1380</v>
      </c>
      <c r="C602" t="s">
        <v>1381</v>
      </c>
      <c r="D602" s="15">
        <v>1900</v>
      </c>
      <c r="E602" s="121">
        <v>1</v>
      </c>
      <c r="F602" t="s">
        <v>442</v>
      </c>
      <c r="G602" s="121">
        <v>366</v>
      </c>
      <c r="H602" t="s">
        <v>382</v>
      </c>
      <c r="I602" t="s">
        <v>488</v>
      </c>
      <c r="J602" t="s">
        <v>12</v>
      </c>
      <c r="K602" t="s">
        <v>223</v>
      </c>
      <c r="L602" s="755">
        <v>1.2</v>
      </c>
      <c r="M602" t="s">
        <v>223</v>
      </c>
      <c r="N602" s="680">
        <f t="shared" ca="1" si="39"/>
        <v>0</v>
      </c>
      <c r="O602" s="680">
        <f t="shared" ca="1" si="39"/>
        <v>0</v>
      </c>
      <c r="P602" s="680">
        <f t="shared" ca="1" si="39"/>
        <v>0</v>
      </c>
      <c r="Q602" s="680">
        <f t="shared" ca="1" si="39"/>
        <v>0</v>
      </c>
      <c r="R602" s="680">
        <f t="shared" ca="1" si="39"/>
        <v>0</v>
      </c>
      <c r="S602" t="str">
        <f t="shared" si="40"/>
        <v>ASR_CMS_19</v>
      </c>
      <c r="T602" s="957">
        <f t="shared" si="41"/>
        <v>45406</v>
      </c>
      <c r="U602" t="str">
        <f t="shared" si="42"/>
        <v>Unaudited</v>
      </c>
    </row>
    <row r="603" spans="1:21" x14ac:dyDescent="0.25">
      <c r="A603" t="s">
        <v>438</v>
      </c>
      <c r="B603" t="s">
        <v>1380</v>
      </c>
      <c r="C603" t="s">
        <v>1381</v>
      </c>
      <c r="D603" s="15">
        <v>1900</v>
      </c>
      <c r="E603" s="121">
        <v>1</v>
      </c>
      <c r="F603" t="s">
        <v>442</v>
      </c>
      <c r="G603" s="121">
        <v>366</v>
      </c>
      <c r="H603" t="s">
        <v>382</v>
      </c>
      <c r="I603" t="s">
        <v>488</v>
      </c>
      <c r="J603" t="s">
        <v>12</v>
      </c>
      <c r="K603" t="s">
        <v>1318</v>
      </c>
      <c r="L603" s="755" t="s">
        <v>1314</v>
      </c>
      <c r="M603" t="s">
        <v>1318</v>
      </c>
      <c r="N603" s="680">
        <f t="shared" ca="1" si="39"/>
        <v>0</v>
      </c>
      <c r="O603" s="680">
        <f t="shared" ca="1" si="39"/>
        <v>0</v>
      </c>
      <c r="P603" s="680">
        <f t="shared" ca="1" si="39"/>
        <v>0</v>
      </c>
      <c r="Q603" s="680">
        <f t="shared" ca="1" si="39"/>
        <v>0</v>
      </c>
      <c r="R603" s="680">
        <f t="shared" ca="1" si="39"/>
        <v>0</v>
      </c>
      <c r="S603" t="str">
        <f t="shared" si="40"/>
        <v>ASR_CMS_19</v>
      </c>
      <c r="T603" s="957">
        <f t="shared" si="41"/>
        <v>45406</v>
      </c>
      <c r="U603" t="str">
        <f t="shared" si="42"/>
        <v>Unaudited</v>
      </c>
    </row>
    <row r="604" spans="1:21" x14ac:dyDescent="0.25">
      <c r="A604" t="s">
        <v>438</v>
      </c>
      <c r="B604" t="s">
        <v>1380</v>
      </c>
      <c r="C604" t="s">
        <v>1381</v>
      </c>
      <c r="D604" s="15">
        <v>1900</v>
      </c>
      <c r="E604" s="121">
        <v>1</v>
      </c>
      <c r="F604" t="s">
        <v>442</v>
      </c>
      <c r="G604" s="121">
        <v>366</v>
      </c>
      <c r="H604" t="s">
        <v>382</v>
      </c>
      <c r="I604" t="s">
        <v>488</v>
      </c>
      <c r="J604" t="s">
        <v>12</v>
      </c>
      <c r="K604" t="s">
        <v>1320</v>
      </c>
      <c r="L604" s="755" t="s">
        <v>1319</v>
      </c>
      <c r="M604" t="s">
        <v>1320</v>
      </c>
      <c r="N604" s="680">
        <f t="shared" ca="1" si="39"/>
        <v>0</v>
      </c>
      <c r="O604" s="680">
        <f t="shared" ca="1" si="39"/>
        <v>0</v>
      </c>
      <c r="P604" s="680">
        <f t="shared" ca="1" si="39"/>
        <v>0</v>
      </c>
      <c r="Q604" s="680">
        <f t="shared" ca="1" si="39"/>
        <v>0</v>
      </c>
      <c r="R604" s="680">
        <f t="shared" ca="1" si="39"/>
        <v>0</v>
      </c>
      <c r="S604" t="str">
        <f t="shared" si="40"/>
        <v>ASR_CMS_19</v>
      </c>
      <c r="T604" s="957">
        <f t="shared" si="41"/>
        <v>45406</v>
      </c>
      <c r="U604" t="str">
        <f t="shared" si="42"/>
        <v>Unaudited</v>
      </c>
    </row>
    <row r="605" spans="1:21" x14ac:dyDescent="0.25">
      <c r="A605" t="s">
        <v>438</v>
      </c>
      <c r="B605" t="s">
        <v>1380</v>
      </c>
      <c r="C605" t="s">
        <v>1381</v>
      </c>
      <c r="D605" s="15">
        <v>1900</v>
      </c>
      <c r="E605" s="121">
        <v>1</v>
      </c>
      <c r="F605" t="s">
        <v>442</v>
      </c>
      <c r="G605" s="121">
        <v>366</v>
      </c>
      <c r="H605" t="s">
        <v>382</v>
      </c>
      <c r="I605" t="s">
        <v>488</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ASR_CMS_19</v>
      </c>
      <c r="T605" s="957">
        <f t="shared" si="41"/>
        <v>45406</v>
      </c>
      <c r="U605" t="str">
        <f t="shared" si="42"/>
        <v>Unaudited</v>
      </c>
    </row>
    <row r="606" spans="1:21" x14ac:dyDescent="0.25">
      <c r="A606" t="s">
        <v>438</v>
      </c>
      <c r="B606" t="s">
        <v>1380</v>
      </c>
      <c r="C606" t="s">
        <v>1381</v>
      </c>
      <c r="D606" s="15">
        <v>1900</v>
      </c>
      <c r="E606" s="121">
        <v>1</v>
      </c>
      <c r="F606" t="s">
        <v>442</v>
      </c>
      <c r="G606" s="121">
        <v>366</v>
      </c>
      <c r="H606" t="s">
        <v>382</v>
      </c>
      <c r="I606" t="s">
        <v>489</v>
      </c>
      <c r="J606" t="s">
        <v>434</v>
      </c>
      <c r="K606" t="s">
        <v>791</v>
      </c>
      <c r="L606" s="755">
        <v>2.1</v>
      </c>
      <c r="M606" t="s">
        <v>726</v>
      </c>
      <c r="N606" s="680">
        <f t="shared" ca="1" si="39"/>
        <v>0</v>
      </c>
      <c r="O606" s="680">
        <f t="shared" ca="1" si="39"/>
        <v>0</v>
      </c>
      <c r="P606" s="680">
        <f t="shared" ca="1" si="39"/>
        <v>0</v>
      </c>
      <c r="Q606" s="680">
        <f t="shared" ca="1" si="39"/>
        <v>0</v>
      </c>
      <c r="R606" s="680">
        <f t="shared" ca="1" si="39"/>
        <v>0</v>
      </c>
      <c r="S606" t="str">
        <f t="shared" si="40"/>
        <v>ASR_CMS_19</v>
      </c>
      <c r="T606" s="957">
        <f t="shared" si="41"/>
        <v>45406</v>
      </c>
      <c r="U606" t="str">
        <f t="shared" si="42"/>
        <v>Unaudited</v>
      </c>
    </row>
    <row r="607" spans="1:21" x14ac:dyDescent="0.25">
      <c r="A607" t="s">
        <v>438</v>
      </c>
      <c r="B607" t="s">
        <v>1380</v>
      </c>
      <c r="C607" t="s">
        <v>1381</v>
      </c>
      <c r="D607" s="15">
        <v>1900</v>
      </c>
      <c r="E607" s="121">
        <v>1</v>
      </c>
      <c r="F607" t="s">
        <v>442</v>
      </c>
      <c r="G607" s="121">
        <v>366</v>
      </c>
      <c r="H607" t="s">
        <v>382</v>
      </c>
      <c r="I607" t="s">
        <v>489</v>
      </c>
      <c r="J607" t="s">
        <v>434</v>
      </c>
      <c r="K607" t="s">
        <v>791</v>
      </c>
      <c r="L607" s="755">
        <v>2.2000000000000002</v>
      </c>
      <c r="M607" t="s">
        <v>727</v>
      </c>
      <c r="N607" s="680">
        <f t="shared" ca="1" si="39"/>
        <v>0</v>
      </c>
      <c r="O607" s="680">
        <f t="shared" ca="1" si="39"/>
        <v>0</v>
      </c>
      <c r="P607" s="680">
        <f t="shared" ca="1" si="39"/>
        <v>0</v>
      </c>
      <c r="Q607" s="680">
        <f t="shared" ca="1" si="39"/>
        <v>0</v>
      </c>
      <c r="R607" s="680">
        <f t="shared" ca="1" si="39"/>
        <v>0</v>
      </c>
      <c r="S607" t="str">
        <f t="shared" si="40"/>
        <v>ASR_CMS_19</v>
      </c>
      <c r="T607" s="957">
        <f t="shared" si="41"/>
        <v>45406</v>
      </c>
      <c r="U607" t="str">
        <f t="shared" si="42"/>
        <v>Unaudited</v>
      </c>
    </row>
    <row r="608" spans="1:21" x14ac:dyDescent="0.25">
      <c r="A608" t="s">
        <v>438</v>
      </c>
      <c r="B608" t="s">
        <v>1380</v>
      </c>
      <c r="C608" t="s">
        <v>1381</v>
      </c>
      <c r="D608" s="15">
        <v>1900</v>
      </c>
      <c r="E608" s="121">
        <v>1</v>
      </c>
      <c r="F608" t="s">
        <v>442</v>
      </c>
      <c r="G608" s="121">
        <v>366</v>
      </c>
      <c r="H608" t="s">
        <v>382</v>
      </c>
      <c r="I608" t="s">
        <v>489</v>
      </c>
      <c r="J608" t="s">
        <v>434</v>
      </c>
      <c r="K608" t="s">
        <v>791</v>
      </c>
      <c r="L608" s="755">
        <v>2.2999999999999998</v>
      </c>
      <c r="M608" t="s">
        <v>728</v>
      </c>
      <c r="N608" s="680">
        <f t="shared" ca="1" si="39"/>
        <v>0</v>
      </c>
      <c r="O608" s="680">
        <f t="shared" ca="1" si="39"/>
        <v>0</v>
      </c>
      <c r="P608" s="680">
        <f t="shared" ca="1" si="39"/>
        <v>0</v>
      </c>
      <c r="Q608" s="680">
        <f t="shared" ca="1" si="39"/>
        <v>0</v>
      </c>
      <c r="R608" s="680">
        <f t="shared" ca="1" si="39"/>
        <v>0</v>
      </c>
      <c r="S608" t="str">
        <f t="shared" si="40"/>
        <v>ASR_CMS_19</v>
      </c>
      <c r="T608" s="957">
        <f t="shared" si="41"/>
        <v>45406</v>
      </c>
      <c r="U608" t="str">
        <f t="shared" si="42"/>
        <v>Unaudited</v>
      </c>
    </row>
    <row r="609" spans="1:21" x14ac:dyDescent="0.25">
      <c r="A609" t="s">
        <v>438</v>
      </c>
      <c r="B609" t="s">
        <v>1380</v>
      </c>
      <c r="C609" t="s">
        <v>1381</v>
      </c>
      <c r="D609" s="15">
        <v>1900</v>
      </c>
      <c r="E609" s="121">
        <v>1</v>
      </c>
      <c r="F609" t="s">
        <v>442</v>
      </c>
      <c r="G609" s="121">
        <v>366</v>
      </c>
      <c r="H609" t="s">
        <v>382</v>
      </c>
      <c r="I609" t="s">
        <v>489</v>
      </c>
      <c r="J609" t="s">
        <v>434</v>
      </c>
      <c r="K609" t="s">
        <v>791</v>
      </c>
      <c r="L609" s="755">
        <v>2.4</v>
      </c>
      <c r="M609" t="s">
        <v>729</v>
      </c>
      <c r="N609" s="680">
        <f t="shared" ca="1" si="39"/>
        <v>0</v>
      </c>
      <c r="O609" s="680">
        <f t="shared" ca="1" si="39"/>
        <v>0</v>
      </c>
      <c r="P609" s="680">
        <f t="shared" ca="1" si="39"/>
        <v>0</v>
      </c>
      <c r="Q609" s="680">
        <f t="shared" ca="1" si="39"/>
        <v>0</v>
      </c>
      <c r="R609" s="680">
        <f t="shared" ca="1" si="39"/>
        <v>0</v>
      </c>
      <c r="S609" t="str">
        <f t="shared" si="40"/>
        <v>ASR_CMS_19</v>
      </c>
      <c r="T609" s="957">
        <f t="shared" si="41"/>
        <v>45406</v>
      </c>
      <c r="U609" t="str">
        <f t="shared" si="42"/>
        <v>Unaudited</v>
      </c>
    </row>
    <row r="610" spans="1:21" x14ac:dyDescent="0.25">
      <c r="A610" t="s">
        <v>438</v>
      </c>
      <c r="B610" t="s">
        <v>1380</v>
      </c>
      <c r="C610" t="s">
        <v>1381</v>
      </c>
      <c r="D610" s="15">
        <v>1900</v>
      </c>
      <c r="E610" s="121">
        <v>1</v>
      </c>
      <c r="F610" t="s">
        <v>442</v>
      </c>
      <c r="G610" s="121">
        <v>366</v>
      </c>
      <c r="H610" t="s">
        <v>382</v>
      </c>
      <c r="I610" t="s">
        <v>489</v>
      </c>
      <c r="J610" t="s">
        <v>434</v>
      </c>
      <c r="K610" t="s">
        <v>791</v>
      </c>
      <c r="L610" s="755">
        <v>2.5</v>
      </c>
      <c r="M610" t="s">
        <v>771</v>
      </c>
      <c r="N610" s="680">
        <f t="shared" ca="1" si="39"/>
        <v>0</v>
      </c>
      <c r="O610" s="680">
        <f t="shared" ca="1" si="39"/>
        <v>0</v>
      </c>
      <c r="P610" s="680">
        <f t="shared" ca="1" si="39"/>
        <v>0</v>
      </c>
      <c r="Q610" s="680">
        <f t="shared" ca="1" si="39"/>
        <v>0</v>
      </c>
      <c r="R610" s="680">
        <f t="shared" ca="1" si="39"/>
        <v>0</v>
      </c>
      <c r="S610" t="str">
        <f t="shared" si="40"/>
        <v>ASR_CMS_19</v>
      </c>
      <c r="T610" s="957">
        <f t="shared" si="41"/>
        <v>45406</v>
      </c>
      <c r="U610" t="str">
        <f t="shared" si="42"/>
        <v>Unaudited</v>
      </c>
    </row>
    <row r="611" spans="1:21" x14ac:dyDescent="0.25">
      <c r="A611" t="s">
        <v>438</v>
      </c>
      <c r="B611" t="s">
        <v>1380</v>
      </c>
      <c r="C611" t="s">
        <v>1381</v>
      </c>
      <c r="D611" s="15">
        <v>1900</v>
      </c>
      <c r="E611" s="121">
        <v>1</v>
      </c>
      <c r="F611" t="s">
        <v>442</v>
      </c>
      <c r="G611" s="121">
        <v>366</v>
      </c>
      <c r="H611" t="s">
        <v>382</v>
      </c>
      <c r="I611" t="s">
        <v>489</v>
      </c>
      <c r="J611" t="s">
        <v>434</v>
      </c>
      <c r="K611" t="s">
        <v>791</v>
      </c>
      <c r="L611" s="755">
        <v>2.6</v>
      </c>
      <c r="M611" t="s">
        <v>187</v>
      </c>
      <c r="N611" s="680">
        <f t="shared" ca="1" si="39"/>
        <v>0</v>
      </c>
      <c r="O611" s="680">
        <f t="shared" ca="1" si="39"/>
        <v>0</v>
      </c>
      <c r="P611" s="680">
        <f t="shared" ca="1" si="39"/>
        <v>0</v>
      </c>
      <c r="Q611" s="680">
        <f t="shared" ca="1" si="39"/>
        <v>0</v>
      </c>
      <c r="R611" s="680">
        <f t="shared" ca="1" si="39"/>
        <v>0</v>
      </c>
      <c r="S611" t="str">
        <f t="shared" si="40"/>
        <v>ASR_CMS_19</v>
      </c>
      <c r="T611" s="957">
        <f t="shared" si="41"/>
        <v>45406</v>
      </c>
      <c r="U611" t="str">
        <f t="shared" si="42"/>
        <v>Unaudited</v>
      </c>
    </row>
    <row r="612" spans="1:21" x14ac:dyDescent="0.25">
      <c r="A612" t="s">
        <v>438</v>
      </c>
      <c r="B612" t="s">
        <v>1380</v>
      </c>
      <c r="C612" t="s">
        <v>1381</v>
      </c>
      <c r="D612" s="15">
        <v>1900</v>
      </c>
      <c r="E612" s="121">
        <v>1</v>
      </c>
      <c r="F612" t="s">
        <v>442</v>
      </c>
      <c r="G612" s="121">
        <v>366</v>
      </c>
      <c r="H612" t="s">
        <v>382</v>
      </c>
      <c r="I612" t="s">
        <v>489</v>
      </c>
      <c r="J612" t="s">
        <v>434</v>
      </c>
      <c r="K612" t="s">
        <v>791</v>
      </c>
      <c r="L612" s="755">
        <v>2.7</v>
      </c>
      <c r="M612" t="s">
        <v>792</v>
      </c>
      <c r="N612" s="680">
        <f t="shared" ca="1" si="39"/>
        <v>0</v>
      </c>
      <c r="O612" s="680">
        <f t="shared" ca="1" si="39"/>
        <v>0</v>
      </c>
      <c r="P612" s="680">
        <f t="shared" ca="1" si="39"/>
        <v>0</v>
      </c>
      <c r="Q612" s="680">
        <f t="shared" ca="1" si="39"/>
        <v>0</v>
      </c>
      <c r="R612" s="680">
        <f t="shared" ca="1" si="39"/>
        <v>0</v>
      </c>
      <c r="S612" t="str">
        <f t="shared" si="40"/>
        <v>ASR_CMS_19</v>
      </c>
      <c r="T612" s="957">
        <f t="shared" si="41"/>
        <v>45406</v>
      </c>
      <c r="U612" t="str">
        <f t="shared" si="42"/>
        <v>Unaudited</v>
      </c>
    </row>
    <row r="613" spans="1:21" x14ac:dyDescent="0.25">
      <c r="A613" t="s">
        <v>438</v>
      </c>
      <c r="B613" t="s">
        <v>1380</v>
      </c>
      <c r="C613" t="s">
        <v>1381</v>
      </c>
      <c r="D613" s="15">
        <v>1900</v>
      </c>
      <c r="E613" s="121">
        <v>1</v>
      </c>
      <c r="F613" t="s">
        <v>442</v>
      </c>
      <c r="G613" s="121">
        <v>366</v>
      </c>
      <c r="H613" t="s">
        <v>382</v>
      </c>
      <c r="I613" t="s">
        <v>489</v>
      </c>
      <c r="J613" t="s">
        <v>434</v>
      </c>
      <c r="K613" t="s">
        <v>791</v>
      </c>
      <c r="L613" s="755">
        <v>2.8</v>
      </c>
      <c r="M613" t="s">
        <v>793</v>
      </c>
      <c r="N613" s="680">
        <f t="shared" ca="1" si="39"/>
        <v>0</v>
      </c>
      <c r="O613" s="680">
        <f t="shared" ca="1" si="39"/>
        <v>0</v>
      </c>
      <c r="P613" s="680">
        <f t="shared" ca="1" si="39"/>
        <v>0</v>
      </c>
      <c r="Q613" s="680">
        <f t="shared" ca="1" si="39"/>
        <v>0</v>
      </c>
      <c r="R613" s="680">
        <f t="shared" ca="1" si="39"/>
        <v>0</v>
      </c>
      <c r="S613" t="str">
        <f t="shared" si="40"/>
        <v>ASR_CMS_19</v>
      </c>
      <c r="T613" s="957">
        <f t="shared" si="41"/>
        <v>45406</v>
      </c>
      <c r="U613" t="str">
        <f t="shared" si="42"/>
        <v>Unaudited</v>
      </c>
    </row>
    <row r="614" spans="1:21" x14ac:dyDescent="0.25">
      <c r="A614" t="s">
        <v>438</v>
      </c>
      <c r="B614" t="s">
        <v>1380</v>
      </c>
      <c r="C614" t="s">
        <v>1381</v>
      </c>
      <c r="D614" s="15">
        <v>1900</v>
      </c>
      <c r="E614" s="121">
        <v>1</v>
      </c>
      <c r="F614" t="s">
        <v>442</v>
      </c>
      <c r="G614" s="121">
        <v>366</v>
      </c>
      <c r="H614" t="s">
        <v>382</v>
      </c>
      <c r="I614" t="s">
        <v>489</v>
      </c>
      <c r="J614" t="s">
        <v>434</v>
      </c>
      <c r="K614" t="s">
        <v>791</v>
      </c>
      <c r="L614" s="755">
        <v>2.9</v>
      </c>
      <c r="M614" t="s">
        <v>774</v>
      </c>
      <c r="N614" s="680">
        <f t="shared" ca="1" si="39"/>
        <v>0</v>
      </c>
      <c r="O614" s="680">
        <f t="shared" ca="1" si="39"/>
        <v>0</v>
      </c>
      <c r="P614" s="680">
        <f t="shared" ca="1" si="39"/>
        <v>0</v>
      </c>
      <c r="Q614" s="680">
        <f t="shared" ca="1" si="39"/>
        <v>0</v>
      </c>
      <c r="R614" s="680">
        <f t="shared" ca="1" si="39"/>
        <v>0</v>
      </c>
      <c r="S614" t="str">
        <f t="shared" si="40"/>
        <v>ASR_CMS_19</v>
      </c>
      <c r="T614" s="957">
        <f t="shared" si="41"/>
        <v>45406</v>
      </c>
      <c r="U614" t="str">
        <f t="shared" si="42"/>
        <v>Unaudited</v>
      </c>
    </row>
    <row r="615" spans="1:21" x14ac:dyDescent="0.25">
      <c r="A615" t="s">
        <v>438</v>
      </c>
      <c r="B615" t="s">
        <v>1380</v>
      </c>
      <c r="C615" t="s">
        <v>1381</v>
      </c>
      <c r="D615" s="15">
        <v>1900</v>
      </c>
      <c r="E615" s="121">
        <v>1</v>
      </c>
      <c r="F615" t="s">
        <v>442</v>
      </c>
      <c r="G615" s="121">
        <v>366</v>
      </c>
      <c r="H615" t="s">
        <v>382</v>
      </c>
      <c r="I615" t="s">
        <v>489</v>
      </c>
      <c r="J615" t="s">
        <v>434</v>
      </c>
      <c r="K615" t="s">
        <v>224</v>
      </c>
      <c r="L615" s="755">
        <v>2.11</v>
      </c>
      <c r="M615" t="s">
        <v>229</v>
      </c>
      <c r="N615" s="680">
        <f t="shared" ca="1" si="39"/>
        <v>0</v>
      </c>
      <c r="O615" s="680">
        <f t="shared" ca="1" si="39"/>
        <v>0</v>
      </c>
      <c r="P615" s="680">
        <f t="shared" ca="1" si="39"/>
        <v>0</v>
      </c>
      <c r="Q615" s="680">
        <f t="shared" ca="1" si="39"/>
        <v>0</v>
      </c>
      <c r="R615" s="680">
        <f t="shared" ca="1" si="39"/>
        <v>0</v>
      </c>
      <c r="S615" t="str">
        <f t="shared" si="40"/>
        <v>ASR_CMS_19</v>
      </c>
      <c r="T615" s="957">
        <f t="shared" si="41"/>
        <v>45406</v>
      </c>
      <c r="U615" t="str">
        <f t="shared" si="42"/>
        <v>Unaudited</v>
      </c>
    </row>
    <row r="616" spans="1:21" x14ac:dyDescent="0.25">
      <c r="A616" t="s">
        <v>438</v>
      </c>
      <c r="B616" t="s">
        <v>1380</v>
      </c>
      <c r="C616" t="s">
        <v>1381</v>
      </c>
      <c r="D616" s="15">
        <v>1900</v>
      </c>
      <c r="E616" s="121">
        <v>1</v>
      </c>
      <c r="F616" t="s">
        <v>442</v>
      </c>
      <c r="G616" s="121">
        <v>366</v>
      </c>
      <c r="H616" t="s">
        <v>382</v>
      </c>
      <c r="I616" t="s">
        <v>489</v>
      </c>
      <c r="J616" t="s">
        <v>434</v>
      </c>
      <c r="K616" t="s">
        <v>224</v>
      </c>
      <c r="L616" s="755">
        <v>2.12</v>
      </c>
      <c r="M616" t="s">
        <v>555</v>
      </c>
      <c r="N616" s="680">
        <f t="shared" ca="1" si="39"/>
        <v>0</v>
      </c>
      <c r="O616" s="680">
        <f t="shared" ca="1" si="39"/>
        <v>0</v>
      </c>
      <c r="P616" s="680">
        <f t="shared" ca="1" si="39"/>
        <v>0</v>
      </c>
      <c r="Q616" s="680">
        <f t="shared" ca="1" si="39"/>
        <v>0</v>
      </c>
      <c r="R616" s="680">
        <f t="shared" ca="1" si="39"/>
        <v>0</v>
      </c>
      <c r="S616" t="str">
        <f t="shared" si="40"/>
        <v>ASR_CMS_19</v>
      </c>
      <c r="T616" s="957">
        <f t="shared" si="41"/>
        <v>45406</v>
      </c>
      <c r="U616" t="str">
        <f t="shared" si="42"/>
        <v>Unaudited</v>
      </c>
    </row>
    <row r="617" spans="1:21" x14ac:dyDescent="0.25">
      <c r="A617" t="s">
        <v>438</v>
      </c>
      <c r="B617" t="s">
        <v>1380</v>
      </c>
      <c r="C617" t="s">
        <v>1381</v>
      </c>
      <c r="D617" s="15">
        <v>1900</v>
      </c>
      <c r="E617" s="121">
        <v>1</v>
      </c>
      <c r="F617" t="s">
        <v>442</v>
      </c>
      <c r="G617" s="121">
        <v>366</v>
      </c>
      <c r="H617" t="s">
        <v>382</v>
      </c>
      <c r="I617" t="s">
        <v>489</v>
      </c>
      <c r="J617" t="s">
        <v>434</v>
      </c>
      <c r="K617" t="s">
        <v>224</v>
      </c>
      <c r="L617" s="755">
        <v>2.13</v>
      </c>
      <c r="M617" t="s">
        <v>230</v>
      </c>
      <c r="N617" s="680">
        <f t="shared" ca="1" si="39"/>
        <v>0</v>
      </c>
      <c r="O617" s="680">
        <f t="shared" ca="1" si="39"/>
        <v>0</v>
      </c>
      <c r="P617" s="680">
        <f t="shared" ca="1" si="39"/>
        <v>0</v>
      </c>
      <c r="Q617" s="680">
        <f t="shared" ca="1" si="39"/>
        <v>0</v>
      </c>
      <c r="R617" s="680">
        <f t="shared" ca="1" si="39"/>
        <v>0</v>
      </c>
      <c r="S617" t="str">
        <f t="shared" si="40"/>
        <v>ASR_CMS_19</v>
      </c>
      <c r="T617" s="957">
        <f t="shared" si="41"/>
        <v>45406</v>
      </c>
      <c r="U617" t="str">
        <f t="shared" si="42"/>
        <v>Unaudited</v>
      </c>
    </row>
    <row r="618" spans="1:21" x14ac:dyDescent="0.25">
      <c r="A618" t="s">
        <v>438</v>
      </c>
      <c r="B618" t="s">
        <v>1380</v>
      </c>
      <c r="C618" t="s">
        <v>1381</v>
      </c>
      <c r="D618" s="15">
        <v>1900</v>
      </c>
      <c r="E618" s="121">
        <v>1</v>
      </c>
      <c r="F618" t="s">
        <v>442</v>
      </c>
      <c r="G618" s="121">
        <v>366</v>
      </c>
      <c r="H618" t="s">
        <v>382</v>
      </c>
      <c r="I618" t="s">
        <v>489</v>
      </c>
      <c r="J618" t="s">
        <v>434</v>
      </c>
      <c r="K618" t="s">
        <v>224</v>
      </c>
      <c r="L618" s="755">
        <v>2.14</v>
      </c>
      <c r="M618" t="s">
        <v>559</v>
      </c>
      <c r="N618" s="680">
        <f t="shared" ca="1" si="39"/>
        <v>0</v>
      </c>
      <c r="O618" s="680">
        <f t="shared" ca="1" si="39"/>
        <v>0</v>
      </c>
      <c r="P618" s="680">
        <f t="shared" ca="1" si="39"/>
        <v>0</v>
      </c>
      <c r="Q618" s="680">
        <f t="shared" ca="1" si="39"/>
        <v>0</v>
      </c>
      <c r="R618" s="680">
        <f t="shared" ca="1" si="39"/>
        <v>0</v>
      </c>
      <c r="S618" t="str">
        <f t="shared" si="40"/>
        <v>ASR_CMS_19</v>
      </c>
      <c r="T618" s="957">
        <f t="shared" si="41"/>
        <v>45406</v>
      </c>
      <c r="U618" t="str">
        <f t="shared" si="42"/>
        <v>Unaudited</v>
      </c>
    </row>
    <row r="619" spans="1:21" x14ac:dyDescent="0.25">
      <c r="A619" t="s">
        <v>438</v>
      </c>
      <c r="B619" t="s">
        <v>1380</v>
      </c>
      <c r="C619" t="s">
        <v>1381</v>
      </c>
      <c r="D619" s="15">
        <v>1900</v>
      </c>
      <c r="E619" s="121">
        <v>1</v>
      </c>
      <c r="F619" t="s">
        <v>442</v>
      </c>
      <c r="G619" s="121">
        <v>366</v>
      </c>
      <c r="H619" t="s">
        <v>382</v>
      </c>
      <c r="I619" t="s">
        <v>489</v>
      </c>
      <c r="J619" t="s">
        <v>434</v>
      </c>
      <c r="K619" t="s">
        <v>224</v>
      </c>
      <c r="L619" s="755">
        <v>2.15</v>
      </c>
      <c r="M619" t="s">
        <v>20</v>
      </c>
      <c r="N619" s="680">
        <f t="shared" ca="1" si="39"/>
        <v>0</v>
      </c>
      <c r="O619" s="680">
        <f t="shared" ca="1" si="39"/>
        <v>0</v>
      </c>
      <c r="P619" s="680">
        <f t="shared" ca="1" si="39"/>
        <v>0</v>
      </c>
      <c r="Q619" s="680">
        <f t="shared" ca="1" si="39"/>
        <v>0</v>
      </c>
      <c r="R619" s="680">
        <f t="shared" ca="1" si="39"/>
        <v>0</v>
      </c>
      <c r="S619" t="str">
        <f t="shared" si="40"/>
        <v>ASR_CMS_19</v>
      </c>
      <c r="T619" s="957">
        <f t="shared" si="41"/>
        <v>45406</v>
      </c>
      <c r="U619" t="str">
        <f t="shared" si="42"/>
        <v>Unaudited</v>
      </c>
    </row>
    <row r="620" spans="1:21" x14ac:dyDescent="0.25">
      <c r="A620" t="s">
        <v>438</v>
      </c>
      <c r="B620" t="s">
        <v>1380</v>
      </c>
      <c r="C620" t="s">
        <v>1381</v>
      </c>
      <c r="D620" s="15">
        <v>1900</v>
      </c>
      <c r="E620" s="121">
        <v>1</v>
      </c>
      <c r="F620" t="s">
        <v>442</v>
      </c>
      <c r="G620" s="121">
        <v>366</v>
      </c>
      <c r="H620" t="s">
        <v>382</v>
      </c>
      <c r="I620" t="s">
        <v>489</v>
      </c>
      <c r="J620" t="s">
        <v>434</v>
      </c>
      <c r="K620" t="s">
        <v>224</v>
      </c>
      <c r="L620" s="755">
        <v>2.16</v>
      </c>
      <c r="M620" t="s">
        <v>794</v>
      </c>
      <c r="N620" s="680">
        <f t="shared" ca="1" si="39"/>
        <v>0</v>
      </c>
      <c r="O620" s="680">
        <f t="shared" ca="1" si="39"/>
        <v>0</v>
      </c>
      <c r="P620" s="680">
        <f t="shared" ca="1" si="39"/>
        <v>0</v>
      </c>
      <c r="Q620" s="680">
        <f t="shared" ca="1" si="39"/>
        <v>0</v>
      </c>
      <c r="R620" s="680">
        <f t="shared" ca="1" si="39"/>
        <v>0</v>
      </c>
      <c r="S620" t="str">
        <f t="shared" si="40"/>
        <v>ASR_CMS_19</v>
      </c>
      <c r="T620" s="957">
        <f t="shared" si="41"/>
        <v>45406</v>
      </c>
      <c r="U620" t="str">
        <f t="shared" si="42"/>
        <v>Unaudited</v>
      </c>
    </row>
    <row r="621" spans="1:21" x14ac:dyDescent="0.25">
      <c r="A621" t="s">
        <v>438</v>
      </c>
      <c r="B621" t="s">
        <v>1380</v>
      </c>
      <c r="C621" t="s">
        <v>1381</v>
      </c>
      <c r="D621" s="15">
        <v>1900</v>
      </c>
      <c r="E621" s="121">
        <v>1</v>
      </c>
      <c r="F621" t="s">
        <v>442</v>
      </c>
      <c r="G621" s="121">
        <v>366</v>
      </c>
      <c r="H621" t="s">
        <v>382</v>
      </c>
      <c r="I621" t="s">
        <v>489</v>
      </c>
      <c r="J621" t="s">
        <v>434</v>
      </c>
      <c r="K621" t="s">
        <v>224</v>
      </c>
      <c r="L621" s="755">
        <v>2.17</v>
      </c>
      <c r="M621" t="s">
        <v>1047</v>
      </c>
      <c r="N621" s="680">
        <f t="shared" ca="1" si="39"/>
        <v>0</v>
      </c>
      <c r="O621" s="680">
        <f t="shared" ca="1" si="39"/>
        <v>0</v>
      </c>
      <c r="P621" s="680">
        <f t="shared" ca="1" si="39"/>
        <v>0</v>
      </c>
      <c r="Q621" s="680">
        <f t="shared" ca="1" si="39"/>
        <v>0</v>
      </c>
      <c r="R621" s="680">
        <f t="shared" ca="1" si="39"/>
        <v>0</v>
      </c>
      <c r="S621" t="str">
        <f t="shared" si="40"/>
        <v>ASR_CMS_19</v>
      </c>
      <c r="T621" s="957">
        <f t="shared" si="41"/>
        <v>45406</v>
      </c>
      <c r="U621" t="str">
        <f t="shared" si="42"/>
        <v>Unaudited</v>
      </c>
    </row>
    <row r="622" spans="1:21" x14ac:dyDescent="0.25">
      <c r="A622" t="s">
        <v>438</v>
      </c>
      <c r="B622" t="s">
        <v>1380</v>
      </c>
      <c r="C622" t="s">
        <v>1381</v>
      </c>
      <c r="D622" s="15">
        <v>1900</v>
      </c>
      <c r="E622" s="121">
        <v>1</v>
      </c>
      <c r="F622" t="s">
        <v>442</v>
      </c>
      <c r="G622" s="121">
        <v>366</v>
      </c>
      <c r="H622" t="s">
        <v>382</v>
      </c>
      <c r="I622" t="s">
        <v>489</v>
      </c>
      <c r="J622" t="s">
        <v>434</v>
      </c>
      <c r="K622" t="s">
        <v>224</v>
      </c>
      <c r="L622" s="755">
        <v>2.1800000000000002</v>
      </c>
      <c r="M622" t="s">
        <v>651</v>
      </c>
      <c r="N622" s="680">
        <f t="shared" ca="1" si="39"/>
        <v>0</v>
      </c>
      <c r="O622" s="680">
        <f t="shared" ca="1" si="39"/>
        <v>0</v>
      </c>
      <c r="P622" s="680">
        <f t="shared" ca="1" si="39"/>
        <v>0</v>
      </c>
      <c r="Q622" s="680">
        <f t="shared" ca="1" si="39"/>
        <v>0</v>
      </c>
      <c r="R622" s="680">
        <f t="shared" ca="1" si="39"/>
        <v>0</v>
      </c>
      <c r="S622" t="str">
        <f t="shared" si="40"/>
        <v>ASR_CMS_19</v>
      </c>
      <c r="T622" s="957">
        <f t="shared" si="41"/>
        <v>45406</v>
      </c>
      <c r="U622" t="str">
        <f t="shared" si="42"/>
        <v>Unaudited</v>
      </c>
    </row>
    <row r="623" spans="1:21" x14ac:dyDescent="0.25">
      <c r="A623" t="s">
        <v>438</v>
      </c>
      <c r="B623" t="s">
        <v>1380</v>
      </c>
      <c r="C623" t="s">
        <v>1381</v>
      </c>
      <c r="D623" s="15">
        <v>1900</v>
      </c>
      <c r="E623" s="121">
        <v>1</v>
      </c>
      <c r="F623" t="s">
        <v>442</v>
      </c>
      <c r="G623" s="121">
        <v>366</v>
      </c>
      <c r="H623" t="s">
        <v>382</v>
      </c>
      <c r="I623" t="s">
        <v>489</v>
      </c>
      <c r="J623" t="s">
        <v>434</v>
      </c>
      <c r="K623" t="s">
        <v>224</v>
      </c>
      <c r="L623" s="755">
        <v>2.19</v>
      </c>
      <c r="M623" t="s">
        <v>219</v>
      </c>
      <c r="N623" s="680">
        <f t="shared" ca="1" si="39"/>
        <v>0</v>
      </c>
      <c r="O623" s="680">
        <f t="shared" ca="1" si="39"/>
        <v>0</v>
      </c>
      <c r="P623" s="680">
        <f t="shared" ca="1" si="39"/>
        <v>0</v>
      </c>
      <c r="Q623" s="680">
        <f t="shared" ca="1" si="39"/>
        <v>0</v>
      </c>
      <c r="R623" s="680">
        <f t="shared" ca="1" si="39"/>
        <v>0</v>
      </c>
      <c r="S623" t="str">
        <f t="shared" si="40"/>
        <v>ASR_CMS_19</v>
      </c>
      <c r="T623" s="957">
        <f t="shared" si="41"/>
        <v>45406</v>
      </c>
      <c r="U623" t="str">
        <f t="shared" si="42"/>
        <v>Unaudited</v>
      </c>
    </row>
    <row r="624" spans="1:21" x14ac:dyDescent="0.25">
      <c r="A624" t="s">
        <v>438</v>
      </c>
      <c r="B624" t="s">
        <v>1380</v>
      </c>
      <c r="C624" t="s">
        <v>1381</v>
      </c>
      <c r="D624" s="15">
        <v>1900</v>
      </c>
      <c r="E624" s="121">
        <v>1</v>
      </c>
      <c r="F624" t="s">
        <v>442</v>
      </c>
      <c r="G624" s="121">
        <v>366</v>
      </c>
      <c r="H624" t="s">
        <v>382</v>
      </c>
      <c r="I624" t="s">
        <v>489</v>
      </c>
      <c r="J624" t="s">
        <v>434</v>
      </c>
      <c r="K624" t="s">
        <v>224</v>
      </c>
      <c r="L624" s="755" t="s">
        <v>700</v>
      </c>
      <c r="M624" t="s">
        <v>231</v>
      </c>
      <c r="N624" s="680">
        <f t="shared" ca="1" si="39"/>
        <v>0</v>
      </c>
      <c r="O624" s="680">
        <f t="shared" ca="1" si="39"/>
        <v>0</v>
      </c>
      <c r="P624" s="680">
        <f t="shared" ca="1" si="39"/>
        <v>0</v>
      </c>
      <c r="Q624" s="680">
        <f t="shared" ca="1" si="39"/>
        <v>0</v>
      </c>
      <c r="R624" s="680">
        <f t="shared" ca="1" si="39"/>
        <v>0</v>
      </c>
      <c r="S624" t="str">
        <f t="shared" si="40"/>
        <v>ASR_CMS_19</v>
      </c>
      <c r="T624" s="957">
        <f t="shared" si="41"/>
        <v>45406</v>
      </c>
      <c r="U624" t="str">
        <f t="shared" si="42"/>
        <v>Unaudited</v>
      </c>
    </row>
    <row r="625" spans="1:21" x14ac:dyDescent="0.25">
      <c r="A625" t="s">
        <v>438</v>
      </c>
      <c r="B625" t="s">
        <v>1380</v>
      </c>
      <c r="C625" t="s">
        <v>1381</v>
      </c>
      <c r="D625" s="15">
        <v>1900</v>
      </c>
      <c r="E625" s="121">
        <v>1</v>
      </c>
      <c r="F625" t="s">
        <v>442</v>
      </c>
      <c r="G625" s="121">
        <v>366</v>
      </c>
      <c r="H625" t="s">
        <v>382</v>
      </c>
      <c r="I625" t="s">
        <v>489</v>
      </c>
      <c r="J625" t="s">
        <v>434</v>
      </c>
      <c r="K625" t="s">
        <v>224</v>
      </c>
      <c r="L625" s="755">
        <v>2.21</v>
      </c>
      <c r="M625" t="s">
        <v>467</v>
      </c>
      <c r="N625" s="680">
        <f t="shared" ca="1" si="39"/>
        <v>0</v>
      </c>
      <c r="O625" s="680">
        <f t="shared" ca="1" si="39"/>
        <v>0</v>
      </c>
      <c r="P625" s="680">
        <f t="shared" ca="1" si="39"/>
        <v>0</v>
      </c>
      <c r="Q625" s="680">
        <f t="shared" ca="1" si="39"/>
        <v>0</v>
      </c>
      <c r="R625" s="680">
        <f t="shared" ca="1" si="39"/>
        <v>0</v>
      </c>
      <c r="S625" t="str">
        <f t="shared" si="40"/>
        <v>ASR_CMS_19</v>
      </c>
      <c r="T625" s="957">
        <f t="shared" si="41"/>
        <v>45406</v>
      </c>
      <c r="U625" t="str">
        <f t="shared" si="42"/>
        <v>Unaudited</v>
      </c>
    </row>
    <row r="626" spans="1:21" x14ac:dyDescent="0.25">
      <c r="A626" t="s">
        <v>438</v>
      </c>
      <c r="B626" t="s">
        <v>1380</v>
      </c>
      <c r="C626" t="s">
        <v>1381</v>
      </c>
      <c r="D626" s="15">
        <v>1900</v>
      </c>
      <c r="E626" s="121">
        <v>1</v>
      </c>
      <c r="F626" t="s">
        <v>442</v>
      </c>
      <c r="G626" s="121">
        <v>366</v>
      </c>
      <c r="H626" t="s">
        <v>382</v>
      </c>
      <c r="I626" t="s">
        <v>489</v>
      </c>
      <c r="J626" t="s">
        <v>434</v>
      </c>
      <c r="K626" t="s">
        <v>6</v>
      </c>
      <c r="L626" s="755" t="s">
        <v>70</v>
      </c>
      <c r="M626" t="s">
        <v>189</v>
      </c>
      <c r="N626" s="680">
        <f t="shared" ca="1" si="39"/>
        <v>0</v>
      </c>
      <c r="O626" s="680">
        <f t="shared" ca="1" si="39"/>
        <v>0</v>
      </c>
      <c r="P626" s="680">
        <f t="shared" ca="1" si="39"/>
        <v>0</v>
      </c>
      <c r="Q626" s="680">
        <f t="shared" ca="1" si="39"/>
        <v>0</v>
      </c>
      <c r="R626" s="680">
        <f t="shared" ca="1" si="39"/>
        <v>0</v>
      </c>
      <c r="S626" t="str">
        <f t="shared" si="40"/>
        <v>ASR_CMS_19</v>
      </c>
      <c r="T626" s="957">
        <f t="shared" si="41"/>
        <v>45406</v>
      </c>
      <c r="U626" t="str">
        <f t="shared" si="42"/>
        <v>Unaudited</v>
      </c>
    </row>
    <row r="627" spans="1:21" x14ac:dyDescent="0.25">
      <c r="A627" t="s">
        <v>438</v>
      </c>
      <c r="B627" t="s">
        <v>1380</v>
      </c>
      <c r="C627" t="s">
        <v>1381</v>
      </c>
      <c r="D627" s="15">
        <v>1900</v>
      </c>
      <c r="E627" s="121">
        <v>1</v>
      </c>
      <c r="F627" t="s">
        <v>442</v>
      </c>
      <c r="G627" s="121">
        <v>366</v>
      </c>
      <c r="H627" t="s">
        <v>382</v>
      </c>
      <c r="I627" t="s">
        <v>489</v>
      </c>
      <c r="J627" t="s">
        <v>434</v>
      </c>
      <c r="K627" t="s">
        <v>6</v>
      </c>
      <c r="L627" s="755" t="s">
        <v>71</v>
      </c>
      <c r="M627" t="s">
        <v>232</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ASR_CMS_19</v>
      </c>
      <c r="T627" s="957">
        <f t="shared" si="41"/>
        <v>45406</v>
      </c>
      <c r="U627" t="str">
        <f t="shared" si="42"/>
        <v>Unaudited</v>
      </c>
    </row>
    <row r="628" spans="1:21" x14ac:dyDescent="0.25">
      <c r="A628" t="s">
        <v>438</v>
      </c>
      <c r="B628" t="s">
        <v>1380</v>
      </c>
      <c r="C628" t="s">
        <v>1381</v>
      </c>
      <c r="D628" s="15">
        <v>1900</v>
      </c>
      <c r="E628" s="121">
        <v>1</v>
      </c>
      <c r="F628" t="s">
        <v>442</v>
      </c>
      <c r="G628" s="121">
        <v>366</v>
      </c>
      <c r="H628" t="s">
        <v>382</v>
      </c>
      <c r="I628" t="s">
        <v>489</v>
      </c>
      <c r="J628" t="s">
        <v>434</v>
      </c>
      <c r="K628" t="s">
        <v>6</v>
      </c>
      <c r="L628" s="755" t="s">
        <v>72</v>
      </c>
      <c r="M628" t="s">
        <v>165</v>
      </c>
      <c r="N628" s="680">
        <f t="shared" ca="1" si="43"/>
        <v>0</v>
      </c>
      <c r="O628" s="680">
        <f t="shared" ca="1" si="43"/>
        <v>0</v>
      </c>
      <c r="P628" s="680">
        <f t="shared" ca="1" si="43"/>
        <v>0</v>
      </c>
      <c r="Q628" s="680">
        <f t="shared" ca="1" si="43"/>
        <v>0</v>
      </c>
      <c r="R628" s="680">
        <f t="shared" ca="1" si="43"/>
        <v>0</v>
      </c>
      <c r="S628" t="str">
        <f t="shared" si="40"/>
        <v>ASR_CMS_19</v>
      </c>
      <c r="T628" s="957">
        <f t="shared" si="41"/>
        <v>45406</v>
      </c>
      <c r="U628" t="str">
        <f t="shared" si="42"/>
        <v>Unaudited</v>
      </c>
    </row>
    <row r="629" spans="1:21" x14ac:dyDescent="0.25">
      <c r="A629" t="s">
        <v>438</v>
      </c>
      <c r="B629" t="s">
        <v>1380</v>
      </c>
      <c r="C629" t="s">
        <v>1381</v>
      </c>
      <c r="D629" s="15">
        <v>1900</v>
      </c>
      <c r="E629" s="121">
        <v>1</v>
      </c>
      <c r="F629" t="s">
        <v>442</v>
      </c>
      <c r="G629" s="121">
        <v>366</v>
      </c>
      <c r="H629" t="s">
        <v>382</v>
      </c>
      <c r="I629" t="s">
        <v>489</v>
      </c>
      <c r="J629" t="s">
        <v>434</v>
      </c>
      <c r="K629" t="s">
        <v>6</v>
      </c>
      <c r="L629" s="755">
        <v>3.4</v>
      </c>
      <c r="M629" t="s">
        <v>462</v>
      </c>
      <c r="N629" s="680">
        <f t="shared" ca="1" si="43"/>
        <v>0</v>
      </c>
      <c r="O629" s="680">
        <f t="shared" ca="1" si="43"/>
        <v>0</v>
      </c>
      <c r="P629" s="680">
        <f t="shared" ca="1" si="43"/>
        <v>0</v>
      </c>
      <c r="Q629" s="680">
        <f t="shared" ca="1" si="43"/>
        <v>0</v>
      </c>
      <c r="R629" s="680">
        <f t="shared" ca="1" si="43"/>
        <v>0</v>
      </c>
      <c r="S629" t="str">
        <f t="shared" si="40"/>
        <v>ASR_CMS_19</v>
      </c>
      <c r="T629" s="957">
        <f t="shared" si="41"/>
        <v>45406</v>
      </c>
      <c r="U629" t="str">
        <f t="shared" si="42"/>
        <v>Unaudited</v>
      </c>
    </row>
    <row r="630" spans="1:21" x14ac:dyDescent="0.25">
      <c r="A630" t="s">
        <v>438</v>
      </c>
      <c r="B630" t="s">
        <v>1380</v>
      </c>
      <c r="C630" t="s">
        <v>1381</v>
      </c>
      <c r="D630" s="15">
        <v>1900</v>
      </c>
      <c r="E630" s="121">
        <v>1</v>
      </c>
      <c r="F630" t="s">
        <v>442</v>
      </c>
      <c r="G630" s="121">
        <v>366</v>
      </c>
      <c r="H630" t="s">
        <v>382</v>
      </c>
      <c r="I630" t="s">
        <v>489</v>
      </c>
      <c r="J630" t="s">
        <v>434</v>
      </c>
      <c r="K630" t="s">
        <v>435</v>
      </c>
      <c r="L630" s="755">
        <v>4.5</v>
      </c>
      <c r="M630" t="s">
        <v>32</v>
      </c>
      <c r="N630" s="680">
        <f t="shared" ca="1" si="43"/>
        <v>0</v>
      </c>
      <c r="O630" s="680">
        <f t="shared" ca="1" si="43"/>
        <v>0</v>
      </c>
      <c r="P630" s="680">
        <f t="shared" ca="1" si="43"/>
        <v>0</v>
      </c>
      <c r="Q630" s="680">
        <f t="shared" ca="1" si="43"/>
        <v>0</v>
      </c>
      <c r="R630" s="680">
        <f t="shared" ca="1" si="43"/>
        <v>0</v>
      </c>
      <c r="S630" t="str">
        <f t="shared" si="40"/>
        <v>ASR_CMS_19</v>
      </c>
      <c r="T630" s="957">
        <f t="shared" si="41"/>
        <v>45406</v>
      </c>
      <c r="U630" t="str">
        <f t="shared" si="42"/>
        <v>Unaudited</v>
      </c>
    </row>
    <row r="631" spans="1:21" x14ac:dyDescent="0.25">
      <c r="A631" t="s">
        <v>438</v>
      </c>
      <c r="B631" t="s">
        <v>1380</v>
      </c>
      <c r="C631" t="s">
        <v>1381</v>
      </c>
      <c r="D631" s="15">
        <v>1900</v>
      </c>
      <c r="E631" s="121">
        <v>1</v>
      </c>
      <c r="F631" t="s">
        <v>442</v>
      </c>
      <c r="G631" s="121">
        <v>366</v>
      </c>
      <c r="H631" t="s">
        <v>382</v>
      </c>
      <c r="I631" t="s">
        <v>489</v>
      </c>
      <c r="J631" t="s">
        <v>434</v>
      </c>
      <c r="K631" t="s">
        <v>435</v>
      </c>
      <c r="L631" s="755" t="s">
        <v>939</v>
      </c>
      <c r="M631" t="s">
        <v>930</v>
      </c>
      <c r="N631" s="680">
        <f t="shared" ca="1" si="43"/>
        <v>0</v>
      </c>
      <c r="O631" s="680">
        <f t="shared" ca="1" si="43"/>
        <v>0</v>
      </c>
      <c r="P631" s="680">
        <f t="shared" ca="1" si="43"/>
        <v>0</v>
      </c>
      <c r="Q631" s="680">
        <f t="shared" ca="1" si="43"/>
        <v>0</v>
      </c>
      <c r="R631" s="680">
        <f t="shared" ca="1" si="43"/>
        <v>0</v>
      </c>
      <c r="S631" t="str">
        <f t="shared" si="40"/>
        <v>ASR_CMS_19</v>
      </c>
      <c r="T631" s="957">
        <f t="shared" si="41"/>
        <v>45406</v>
      </c>
      <c r="U631" t="str">
        <f t="shared" si="42"/>
        <v>Unaudited</v>
      </c>
    </row>
    <row r="632" spans="1:21" x14ac:dyDescent="0.25">
      <c r="A632" t="s">
        <v>438</v>
      </c>
      <c r="B632" t="s">
        <v>1380</v>
      </c>
      <c r="C632" t="s">
        <v>1381</v>
      </c>
      <c r="D632" s="15">
        <v>1900</v>
      </c>
      <c r="E632" s="121">
        <v>1</v>
      </c>
      <c r="F632" t="s">
        <v>442</v>
      </c>
      <c r="G632" s="121">
        <v>366</v>
      </c>
      <c r="H632" t="s">
        <v>382</v>
      </c>
      <c r="I632" t="s">
        <v>489</v>
      </c>
      <c r="J632" t="s">
        <v>434</v>
      </c>
      <c r="K632" t="s">
        <v>435</v>
      </c>
      <c r="L632" s="755" t="s">
        <v>194</v>
      </c>
      <c r="M632" t="s">
        <v>40</v>
      </c>
      <c r="N632" s="680">
        <f t="shared" ca="1" si="43"/>
        <v>0</v>
      </c>
      <c r="O632" s="680">
        <f t="shared" ca="1" si="43"/>
        <v>0</v>
      </c>
      <c r="P632" s="680">
        <f t="shared" ca="1" si="43"/>
        <v>0</v>
      </c>
      <c r="Q632" s="680">
        <f t="shared" ca="1" si="43"/>
        <v>0</v>
      </c>
      <c r="R632" s="680">
        <f t="shared" ca="1" si="43"/>
        <v>0</v>
      </c>
      <c r="S632" t="str">
        <f t="shared" si="40"/>
        <v>ASR_CMS_19</v>
      </c>
      <c r="T632" s="957">
        <f t="shared" si="41"/>
        <v>45406</v>
      </c>
      <c r="U632" t="str">
        <f t="shared" si="42"/>
        <v>Unaudited</v>
      </c>
    </row>
    <row r="633" spans="1:21" x14ac:dyDescent="0.25">
      <c r="A633" t="s">
        <v>438</v>
      </c>
      <c r="B633" t="s">
        <v>1380</v>
      </c>
      <c r="C633" t="s">
        <v>1381</v>
      </c>
      <c r="D633" s="15">
        <v>1900</v>
      </c>
      <c r="E633" s="121">
        <v>1</v>
      </c>
      <c r="F633" t="s">
        <v>442</v>
      </c>
      <c r="G633" s="121">
        <v>366</v>
      </c>
      <c r="H633" t="s">
        <v>382</v>
      </c>
      <c r="I633" t="s">
        <v>489</v>
      </c>
      <c r="J633" t="s">
        <v>434</v>
      </c>
      <c r="K633" t="s">
        <v>435</v>
      </c>
      <c r="L633" s="755" t="s">
        <v>193</v>
      </c>
      <c r="M633" t="s">
        <v>330</v>
      </c>
      <c r="N633" s="680">
        <f t="shared" ca="1" si="43"/>
        <v>0</v>
      </c>
      <c r="O633" s="680">
        <f t="shared" ca="1" si="43"/>
        <v>0</v>
      </c>
      <c r="P633" s="680">
        <f t="shared" ca="1" si="43"/>
        <v>0</v>
      </c>
      <c r="Q633" s="680">
        <f t="shared" ca="1" si="43"/>
        <v>0</v>
      </c>
      <c r="R633" s="680">
        <f t="shared" ca="1" si="43"/>
        <v>0</v>
      </c>
      <c r="S633" t="str">
        <f t="shared" si="40"/>
        <v>ASR_CMS_19</v>
      </c>
      <c r="T633" s="957">
        <f t="shared" si="41"/>
        <v>45406</v>
      </c>
      <c r="U633" t="str">
        <f t="shared" si="42"/>
        <v>Unaudited</v>
      </c>
    </row>
    <row r="634" spans="1:21" x14ac:dyDescent="0.25">
      <c r="A634" t="s">
        <v>438</v>
      </c>
      <c r="B634" t="s">
        <v>1380</v>
      </c>
      <c r="C634" t="s">
        <v>1381</v>
      </c>
      <c r="D634" s="15">
        <v>1900</v>
      </c>
      <c r="E634" s="121">
        <v>1</v>
      </c>
      <c r="F634" t="s">
        <v>442</v>
      </c>
      <c r="G634" s="121">
        <v>366</v>
      </c>
      <c r="H634" t="s">
        <v>382</v>
      </c>
      <c r="I634" t="s">
        <v>489</v>
      </c>
      <c r="J634" t="s">
        <v>451</v>
      </c>
      <c r="K634" t="s">
        <v>436</v>
      </c>
      <c r="L634" s="755" t="s">
        <v>79</v>
      </c>
      <c r="M634" t="s">
        <v>27</v>
      </c>
      <c r="N634" s="680">
        <f t="shared" ca="1" si="43"/>
        <v>0</v>
      </c>
      <c r="O634" s="680">
        <f t="shared" ca="1" si="43"/>
        <v>0</v>
      </c>
      <c r="P634" s="680">
        <f t="shared" ca="1" si="43"/>
        <v>0</v>
      </c>
      <c r="Q634" s="680">
        <f t="shared" ca="1" si="43"/>
        <v>0</v>
      </c>
      <c r="R634" s="680">
        <f t="shared" ca="1" si="43"/>
        <v>0</v>
      </c>
      <c r="S634" t="str">
        <f t="shared" si="40"/>
        <v>ASR_CMS_19</v>
      </c>
      <c r="T634" s="957">
        <f t="shared" si="41"/>
        <v>45406</v>
      </c>
      <c r="U634" t="str">
        <f t="shared" si="42"/>
        <v>Unaudited</v>
      </c>
    </row>
    <row r="635" spans="1:21" x14ac:dyDescent="0.25">
      <c r="A635" t="s">
        <v>438</v>
      </c>
      <c r="B635" t="s">
        <v>1380</v>
      </c>
      <c r="C635" t="s">
        <v>1381</v>
      </c>
      <c r="D635" s="15">
        <v>1900</v>
      </c>
      <c r="E635" s="121">
        <v>1</v>
      </c>
      <c r="F635" t="s">
        <v>442</v>
      </c>
      <c r="G635" s="121">
        <v>366</v>
      </c>
      <c r="H635" t="s">
        <v>382</v>
      </c>
      <c r="I635" t="s">
        <v>489</v>
      </c>
      <c r="J635" t="s">
        <v>451</v>
      </c>
      <c r="K635" t="s">
        <v>436</v>
      </c>
      <c r="L635" s="755" t="s">
        <v>80</v>
      </c>
      <c r="M635" t="s">
        <v>98</v>
      </c>
      <c r="N635" s="680">
        <f t="shared" ca="1" si="43"/>
        <v>0</v>
      </c>
      <c r="O635" s="680">
        <f t="shared" ca="1" si="43"/>
        <v>0</v>
      </c>
      <c r="P635" s="680">
        <f t="shared" ca="1" si="43"/>
        <v>0</v>
      </c>
      <c r="Q635" s="680">
        <f t="shared" ca="1" si="43"/>
        <v>0</v>
      </c>
      <c r="R635" s="680">
        <f t="shared" ca="1" si="43"/>
        <v>0</v>
      </c>
      <c r="S635" t="str">
        <f t="shared" si="40"/>
        <v>ASR_CMS_19</v>
      </c>
      <c r="T635" s="957">
        <f t="shared" si="41"/>
        <v>45406</v>
      </c>
      <c r="U635" t="str">
        <f t="shared" si="42"/>
        <v>Unaudited</v>
      </c>
    </row>
    <row r="636" spans="1:21" x14ac:dyDescent="0.25">
      <c r="A636" t="s">
        <v>438</v>
      </c>
      <c r="B636" t="s">
        <v>1380</v>
      </c>
      <c r="C636" t="s">
        <v>1381</v>
      </c>
      <c r="D636" s="15">
        <v>1900</v>
      </c>
      <c r="E636" s="121">
        <v>1</v>
      </c>
      <c r="F636" t="s">
        <v>442</v>
      </c>
      <c r="G636" s="121">
        <v>366</v>
      </c>
      <c r="H636" t="s">
        <v>382</v>
      </c>
      <c r="I636" t="s">
        <v>489</v>
      </c>
      <c r="J636" t="s">
        <v>451</v>
      </c>
      <c r="K636" t="s">
        <v>436</v>
      </c>
      <c r="L636" s="755" t="s">
        <v>81</v>
      </c>
      <c r="M636" t="s">
        <v>99</v>
      </c>
      <c r="N636" s="680">
        <f t="shared" ca="1" si="43"/>
        <v>0</v>
      </c>
      <c r="O636" s="680">
        <f t="shared" ca="1" si="43"/>
        <v>0</v>
      </c>
      <c r="P636" s="680">
        <f t="shared" ca="1" si="43"/>
        <v>0</v>
      </c>
      <c r="Q636" s="680">
        <f t="shared" ca="1" si="43"/>
        <v>0</v>
      </c>
      <c r="R636" s="680">
        <f t="shared" ca="1" si="43"/>
        <v>0</v>
      </c>
      <c r="S636" t="str">
        <f t="shared" si="40"/>
        <v>ASR_CMS_19</v>
      </c>
      <c r="T636" s="957">
        <f t="shared" si="41"/>
        <v>45406</v>
      </c>
      <c r="U636" t="str">
        <f t="shared" si="42"/>
        <v>Unaudited</v>
      </c>
    </row>
    <row r="637" spans="1:21" x14ac:dyDescent="0.25">
      <c r="A637" t="s">
        <v>438</v>
      </c>
      <c r="B637" t="s">
        <v>1380</v>
      </c>
      <c r="C637" t="s">
        <v>1381</v>
      </c>
      <c r="D637" s="15">
        <v>1900</v>
      </c>
      <c r="E637" s="121">
        <v>1</v>
      </c>
      <c r="F637" t="s">
        <v>442</v>
      </c>
      <c r="G637" s="121">
        <v>366</v>
      </c>
      <c r="H637" t="s">
        <v>382</v>
      </c>
      <c r="I637" t="s">
        <v>489</v>
      </c>
      <c r="J637" t="s">
        <v>451</v>
      </c>
      <c r="K637" t="s">
        <v>436</v>
      </c>
      <c r="L637" s="755" t="s">
        <v>82</v>
      </c>
      <c r="M637" t="s">
        <v>100</v>
      </c>
      <c r="N637" s="680">
        <f t="shared" ca="1" si="43"/>
        <v>0</v>
      </c>
      <c r="O637" s="680">
        <f t="shared" ca="1" si="43"/>
        <v>0</v>
      </c>
      <c r="P637" s="680">
        <f t="shared" ca="1" si="43"/>
        <v>0</v>
      </c>
      <c r="Q637" s="680">
        <f t="shared" ca="1" si="43"/>
        <v>0</v>
      </c>
      <c r="R637" s="680">
        <f t="shared" ca="1" si="43"/>
        <v>0</v>
      </c>
      <c r="S637" t="str">
        <f t="shared" si="40"/>
        <v>ASR_CMS_19</v>
      </c>
      <c r="T637" s="957">
        <f t="shared" si="41"/>
        <v>45406</v>
      </c>
      <c r="U637" t="str">
        <f t="shared" si="42"/>
        <v>Unaudited</v>
      </c>
    </row>
    <row r="638" spans="1:21" x14ac:dyDescent="0.25">
      <c r="A638" t="s">
        <v>438</v>
      </c>
      <c r="B638" t="s">
        <v>1380</v>
      </c>
      <c r="C638" t="s">
        <v>1381</v>
      </c>
      <c r="D638" s="15">
        <v>1900</v>
      </c>
      <c r="E638" s="121">
        <v>1</v>
      </c>
      <c r="F638" t="s">
        <v>442</v>
      </c>
      <c r="G638" s="121">
        <v>366</v>
      </c>
      <c r="H638" t="s">
        <v>382</v>
      </c>
      <c r="I638" t="s">
        <v>489</v>
      </c>
      <c r="J638" t="s">
        <v>451</v>
      </c>
      <c r="K638" t="s">
        <v>436</v>
      </c>
      <c r="L638" s="755" t="s">
        <v>217</v>
      </c>
      <c r="M638" t="s">
        <v>101</v>
      </c>
      <c r="N638" s="680">
        <f t="shared" ca="1" si="43"/>
        <v>0</v>
      </c>
      <c r="O638" s="680">
        <f t="shared" ca="1" si="43"/>
        <v>0</v>
      </c>
      <c r="P638" s="680">
        <f t="shared" ca="1" si="43"/>
        <v>0</v>
      </c>
      <c r="Q638" s="680">
        <f t="shared" ca="1" si="43"/>
        <v>0</v>
      </c>
      <c r="R638" s="680">
        <f t="shared" ca="1" si="43"/>
        <v>0</v>
      </c>
      <c r="S638" t="str">
        <f t="shared" si="40"/>
        <v>ASR_CMS_19</v>
      </c>
      <c r="T638" s="957">
        <f t="shared" si="41"/>
        <v>45406</v>
      </c>
      <c r="U638" t="str">
        <f t="shared" si="42"/>
        <v>Unaudited</v>
      </c>
    </row>
    <row r="639" spans="1:21" x14ac:dyDescent="0.25">
      <c r="A639" t="s">
        <v>438</v>
      </c>
      <c r="B639" t="s">
        <v>1380</v>
      </c>
      <c r="C639" t="s">
        <v>1381</v>
      </c>
      <c r="D639" s="15">
        <v>1900</v>
      </c>
      <c r="E639" s="121">
        <v>1</v>
      </c>
      <c r="F639" t="s">
        <v>442</v>
      </c>
      <c r="G639" s="121">
        <v>366</v>
      </c>
      <c r="H639" t="s">
        <v>382</v>
      </c>
      <c r="I639" t="s">
        <v>489</v>
      </c>
      <c r="J639" t="s">
        <v>451</v>
      </c>
      <c r="K639" t="s">
        <v>436</v>
      </c>
      <c r="L639" s="755" t="s">
        <v>216</v>
      </c>
      <c r="M639" t="s">
        <v>28</v>
      </c>
      <c r="N639" s="680">
        <f t="shared" ca="1" si="43"/>
        <v>0</v>
      </c>
      <c r="O639" s="680">
        <f t="shared" ca="1" si="43"/>
        <v>0</v>
      </c>
      <c r="P639" s="680">
        <f t="shared" ca="1" si="43"/>
        <v>0</v>
      </c>
      <c r="Q639" s="680">
        <f t="shared" ca="1" si="43"/>
        <v>0</v>
      </c>
      <c r="R639" s="680">
        <f t="shared" ca="1" si="43"/>
        <v>0</v>
      </c>
      <c r="S639" t="str">
        <f t="shared" si="40"/>
        <v>ASR_CMS_19</v>
      </c>
      <c r="T639" s="957">
        <f t="shared" si="41"/>
        <v>45406</v>
      </c>
      <c r="U639" t="str">
        <f t="shared" si="42"/>
        <v>Unaudited</v>
      </c>
    </row>
    <row r="640" spans="1:21" x14ac:dyDescent="0.25">
      <c r="A640" t="s">
        <v>438</v>
      </c>
      <c r="B640" t="s">
        <v>1380</v>
      </c>
      <c r="C640" t="s">
        <v>1381</v>
      </c>
      <c r="D640" s="15">
        <v>1900</v>
      </c>
      <c r="E640" s="121">
        <v>1</v>
      </c>
      <c r="F640" t="s">
        <v>442</v>
      </c>
      <c r="G640" s="121">
        <v>366</v>
      </c>
      <c r="H640" t="s">
        <v>382</v>
      </c>
      <c r="I640" t="s">
        <v>489</v>
      </c>
      <c r="J640" t="s">
        <v>437</v>
      </c>
      <c r="K640" t="s">
        <v>437</v>
      </c>
      <c r="L640" s="755" t="s">
        <v>84</v>
      </c>
      <c r="M640" t="s">
        <v>328</v>
      </c>
      <c r="N640" s="680">
        <f t="shared" ca="1" si="43"/>
        <v>0</v>
      </c>
      <c r="O640" s="680">
        <f t="shared" ca="1" si="43"/>
        <v>0</v>
      </c>
      <c r="P640" s="680">
        <f t="shared" ca="1" si="43"/>
        <v>0</v>
      </c>
      <c r="Q640" s="680">
        <f t="shared" ca="1" si="43"/>
        <v>0</v>
      </c>
      <c r="R640" s="680">
        <f t="shared" ca="1" si="43"/>
        <v>0</v>
      </c>
      <c r="S640" t="str">
        <f t="shared" si="40"/>
        <v>ASR_CMS_19</v>
      </c>
      <c r="T640" s="957">
        <f t="shared" si="41"/>
        <v>45406</v>
      </c>
      <c r="U640" t="str">
        <f t="shared" si="42"/>
        <v>Unaudited</v>
      </c>
    </row>
    <row r="641" spans="1:21" x14ac:dyDescent="0.25">
      <c r="A641" t="s">
        <v>438</v>
      </c>
      <c r="B641" t="s">
        <v>1380</v>
      </c>
      <c r="C641" t="s">
        <v>1381</v>
      </c>
      <c r="D641" s="15">
        <v>1900</v>
      </c>
      <c r="E641" s="121">
        <v>1</v>
      </c>
      <c r="F641" t="s">
        <v>442</v>
      </c>
      <c r="G641" s="121">
        <v>366</v>
      </c>
      <c r="H641" t="s">
        <v>382</v>
      </c>
      <c r="I641" t="s">
        <v>489</v>
      </c>
      <c r="J641" t="s">
        <v>437</v>
      </c>
      <c r="K641" t="s">
        <v>437</v>
      </c>
      <c r="L641" s="755" t="s">
        <v>85</v>
      </c>
      <c r="M641" t="s">
        <v>326</v>
      </c>
      <c r="N641" s="680">
        <f t="shared" ca="1" si="43"/>
        <v>0</v>
      </c>
      <c r="O641" s="680">
        <f t="shared" ca="1" si="43"/>
        <v>0</v>
      </c>
      <c r="P641" s="680">
        <f t="shared" ca="1" si="43"/>
        <v>0</v>
      </c>
      <c r="Q641" s="680">
        <f t="shared" ca="1" si="43"/>
        <v>0</v>
      </c>
      <c r="R641" s="680">
        <f t="shared" ca="1" si="43"/>
        <v>0</v>
      </c>
      <c r="S641" t="str">
        <f t="shared" si="40"/>
        <v>ASR_CMS_19</v>
      </c>
      <c r="T641" s="957">
        <f t="shared" si="41"/>
        <v>45406</v>
      </c>
      <c r="U641" t="str">
        <f t="shared" si="42"/>
        <v>Unaudited</v>
      </c>
    </row>
    <row r="642" spans="1:21" x14ac:dyDescent="0.25">
      <c r="A642" t="s">
        <v>438</v>
      </c>
      <c r="B642" t="s">
        <v>1380</v>
      </c>
      <c r="C642" t="s">
        <v>1381</v>
      </c>
      <c r="D642" s="15">
        <v>1900</v>
      </c>
      <c r="E642" s="121">
        <v>1</v>
      </c>
      <c r="F642" t="s">
        <v>442</v>
      </c>
      <c r="G642" s="121">
        <v>366</v>
      </c>
      <c r="H642" t="s">
        <v>382</v>
      </c>
      <c r="I642" t="s">
        <v>489</v>
      </c>
      <c r="J642" t="s">
        <v>437</v>
      </c>
      <c r="K642" t="s">
        <v>437</v>
      </c>
      <c r="L642" s="755" t="s">
        <v>86</v>
      </c>
      <c r="M642" t="s">
        <v>495</v>
      </c>
      <c r="N642" s="680">
        <f t="shared" ca="1" si="43"/>
        <v>0</v>
      </c>
      <c r="O642" s="680">
        <f t="shared" ca="1" si="43"/>
        <v>0</v>
      </c>
      <c r="P642" s="680">
        <f t="shared" ca="1" si="43"/>
        <v>0</v>
      </c>
      <c r="Q642" s="680">
        <f t="shared" ca="1" si="43"/>
        <v>0</v>
      </c>
      <c r="R642" s="680">
        <f t="shared" ca="1" si="43"/>
        <v>0</v>
      </c>
      <c r="S642" t="str">
        <f t="shared" ref="S642:S705" si="44">file_name</f>
        <v>ASR_CMS_19</v>
      </c>
      <c r="T642" s="957">
        <f t="shared" ref="T642:T705" si="45">file_date</f>
        <v>45406</v>
      </c>
      <c r="U642" t="str">
        <f t="shared" ref="U642:U705" si="46">status</f>
        <v>Unaudited</v>
      </c>
    </row>
    <row r="643" spans="1:21" x14ac:dyDescent="0.25">
      <c r="A643" t="s">
        <v>438</v>
      </c>
      <c r="B643" t="s">
        <v>1380</v>
      </c>
      <c r="C643" t="s">
        <v>1381</v>
      </c>
      <c r="D643" s="15">
        <v>1900</v>
      </c>
      <c r="E643" s="121">
        <v>1</v>
      </c>
      <c r="F643" t="s">
        <v>442</v>
      </c>
      <c r="G643" s="121">
        <v>366</v>
      </c>
      <c r="H643" t="s">
        <v>382</v>
      </c>
      <c r="I643" t="s">
        <v>489</v>
      </c>
      <c r="J643" t="s">
        <v>437</v>
      </c>
      <c r="K643" t="s">
        <v>437</v>
      </c>
      <c r="L643" s="755" t="s">
        <v>87</v>
      </c>
      <c r="M643" t="s">
        <v>496</v>
      </c>
      <c r="N643" s="680">
        <f t="shared" ca="1" si="43"/>
        <v>0</v>
      </c>
      <c r="O643" s="680">
        <f t="shared" ca="1" si="43"/>
        <v>0</v>
      </c>
      <c r="P643" s="680">
        <f t="shared" ca="1" si="43"/>
        <v>0</v>
      </c>
      <c r="Q643" s="680">
        <f t="shared" ca="1" si="43"/>
        <v>0</v>
      </c>
      <c r="R643" s="680">
        <f t="shared" ca="1" si="43"/>
        <v>0</v>
      </c>
      <c r="S643" t="str">
        <f t="shared" si="44"/>
        <v>ASR_CMS_19</v>
      </c>
      <c r="T643" s="957">
        <f t="shared" si="45"/>
        <v>45406</v>
      </c>
      <c r="U643" t="str">
        <f t="shared" si="46"/>
        <v>Unaudited</v>
      </c>
    </row>
    <row r="644" spans="1:21" x14ac:dyDescent="0.25">
      <c r="A644" t="s">
        <v>438</v>
      </c>
      <c r="B644" t="s">
        <v>1380</v>
      </c>
      <c r="C644" t="s">
        <v>1381</v>
      </c>
      <c r="D644" s="15">
        <v>1900</v>
      </c>
      <c r="E644" s="121">
        <v>1</v>
      </c>
      <c r="F644" t="s">
        <v>442</v>
      </c>
      <c r="G644" s="121">
        <v>366</v>
      </c>
      <c r="H644" t="s">
        <v>382</v>
      </c>
      <c r="I644" t="s">
        <v>489</v>
      </c>
      <c r="J644" t="s">
        <v>437</v>
      </c>
      <c r="K644" t="s">
        <v>437</v>
      </c>
      <c r="L644" s="755" t="s">
        <v>214</v>
      </c>
      <c r="M644" t="s">
        <v>497</v>
      </c>
      <c r="N644" s="680">
        <f t="shared" ca="1" si="43"/>
        <v>0</v>
      </c>
      <c r="O644" s="680">
        <f t="shared" ca="1" si="43"/>
        <v>0</v>
      </c>
      <c r="P644" s="680">
        <f t="shared" ca="1" si="43"/>
        <v>0</v>
      </c>
      <c r="Q644" s="680">
        <f t="shared" ca="1" si="43"/>
        <v>0</v>
      </c>
      <c r="R644" s="680">
        <f t="shared" ca="1" si="43"/>
        <v>0</v>
      </c>
      <c r="S644" t="str">
        <f t="shared" si="44"/>
        <v>ASR_CMS_19</v>
      </c>
      <c r="T644" s="957">
        <f t="shared" si="45"/>
        <v>45406</v>
      </c>
      <c r="U644" t="str">
        <f t="shared" si="46"/>
        <v>Unaudited</v>
      </c>
    </row>
    <row r="645" spans="1:21" x14ac:dyDescent="0.25">
      <c r="A645" t="s">
        <v>438</v>
      </c>
      <c r="B645" t="s">
        <v>1380</v>
      </c>
      <c r="C645" t="s">
        <v>1381</v>
      </c>
      <c r="D645" s="15">
        <v>1900</v>
      </c>
      <c r="E645" s="121">
        <v>1</v>
      </c>
      <c r="F645" t="s">
        <v>442</v>
      </c>
      <c r="G645" s="121">
        <v>366</v>
      </c>
      <c r="H645" t="s">
        <v>382</v>
      </c>
      <c r="I645" t="s">
        <v>490</v>
      </c>
      <c r="J645" t="s">
        <v>26</v>
      </c>
      <c r="K645" t="s">
        <v>26</v>
      </c>
      <c r="L645" s="755" t="s">
        <v>205</v>
      </c>
      <c r="M645" t="s">
        <v>26</v>
      </c>
      <c r="N645" s="680">
        <f t="shared" ca="1" si="43"/>
        <v>0</v>
      </c>
      <c r="O645" s="680">
        <f t="shared" ca="1" si="43"/>
        <v>0</v>
      </c>
      <c r="P645" s="680">
        <f t="shared" ca="1" si="43"/>
        <v>0</v>
      </c>
      <c r="Q645" s="680">
        <f t="shared" ca="1" si="43"/>
        <v>0</v>
      </c>
      <c r="R645" s="680">
        <f t="shared" ca="1" si="43"/>
        <v>0</v>
      </c>
      <c r="S645" t="str">
        <f t="shared" si="44"/>
        <v>ASR_CMS_19</v>
      </c>
      <c r="T645" s="957">
        <f t="shared" si="45"/>
        <v>45406</v>
      </c>
      <c r="U645" t="str">
        <f t="shared" si="46"/>
        <v>Unaudited</v>
      </c>
    </row>
    <row r="646" spans="1:21" x14ac:dyDescent="0.25">
      <c r="A646" t="s">
        <v>438</v>
      </c>
      <c r="B646" t="s">
        <v>1380</v>
      </c>
      <c r="C646" t="s">
        <v>1381</v>
      </c>
      <c r="D646" s="15">
        <v>1900</v>
      </c>
      <c r="E646" s="121">
        <v>1</v>
      </c>
      <c r="F646" t="s">
        <v>1026</v>
      </c>
      <c r="G646" s="121" t="s">
        <v>1379</v>
      </c>
      <c r="H646" t="s">
        <v>382</v>
      </c>
      <c r="I646" t="s">
        <v>433</v>
      </c>
      <c r="J646" t="s">
        <v>433</v>
      </c>
      <c r="K646" t="s">
        <v>433</v>
      </c>
      <c r="M646" t="s">
        <v>433</v>
      </c>
      <c r="N646" s="680">
        <f t="shared" ca="1" si="43"/>
        <v>0</v>
      </c>
      <c r="O646" s="680">
        <f t="shared" ca="1" si="43"/>
        <v>0</v>
      </c>
      <c r="P646" s="680">
        <f t="shared" ca="1" si="43"/>
        <v>0</v>
      </c>
      <c r="Q646" s="680">
        <f t="shared" ca="1" si="43"/>
        <v>0</v>
      </c>
      <c r="R646" s="680">
        <f t="shared" ca="1" si="43"/>
        <v>0</v>
      </c>
      <c r="S646" t="str">
        <f t="shared" si="44"/>
        <v>ASR_CMS_19</v>
      </c>
      <c r="T646" s="957">
        <f t="shared" si="45"/>
        <v>45406</v>
      </c>
      <c r="U646" t="str">
        <f t="shared" si="46"/>
        <v>Unaudited</v>
      </c>
    </row>
    <row r="647" spans="1:21" x14ac:dyDescent="0.25">
      <c r="A647" t="s">
        <v>438</v>
      </c>
      <c r="B647" t="s">
        <v>1380</v>
      </c>
      <c r="C647" t="s">
        <v>1381</v>
      </c>
      <c r="D647" s="15">
        <v>1900</v>
      </c>
      <c r="E647" s="121">
        <v>1</v>
      </c>
      <c r="F647" t="s">
        <v>1026</v>
      </c>
      <c r="G647" s="121" t="s">
        <v>1379</v>
      </c>
      <c r="H647" t="s">
        <v>382</v>
      </c>
      <c r="I647" t="s">
        <v>488</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ASR_CMS_19</v>
      </c>
      <c r="T647" s="957">
        <f t="shared" si="45"/>
        <v>45406</v>
      </c>
      <c r="U647" t="str">
        <f t="shared" si="46"/>
        <v>Unaudited</v>
      </c>
    </row>
    <row r="648" spans="1:21" x14ac:dyDescent="0.25">
      <c r="A648" t="s">
        <v>438</v>
      </c>
      <c r="B648" t="s">
        <v>1380</v>
      </c>
      <c r="C648" t="s">
        <v>1381</v>
      </c>
      <c r="D648" s="15">
        <v>1900</v>
      </c>
      <c r="E648" s="121">
        <v>1</v>
      </c>
      <c r="F648" t="s">
        <v>1026</v>
      </c>
      <c r="G648" s="121" t="s">
        <v>1379</v>
      </c>
      <c r="H648" t="s">
        <v>382</v>
      </c>
      <c r="I648" t="s">
        <v>488</v>
      </c>
      <c r="J648" t="s">
        <v>12</v>
      </c>
      <c r="K648" t="s">
        <v>223</v>
      </c>
      <c r="L648" s="755">
        <v>1.2</v>
      </c>
      <c r="M648" t="s">
        <v>223</v>
      </c>
      <c r="N648" s="680">
        <f t="shared" ca="1" si="43"/>
        <v>0</v>
      </c>
      <c r="O648" s="680">
        <f t="shared" ca="1" si="43"/>
        <v>0</v>
      </c>
      <c r="P648" s="680">
        <f t="shared" ca="1" si="43"/>
        <v>0</v>
      </c>
      <c r="Q648" s="680">
        <f t="shared" ca="1" si="43"/>
        <v>0</v>
      </c>
      <c r="R648" s="680">
        <f t="shared" ca="1" si="43"/>
        <v>0</v>
      </c>
      <c r="S648" t="str">
        <f t="shared" si="44"/>
        <v>ASR_CMS_19</v>
      </c>
      <c r="T648" s="957">
        <f t="shared" si="45"/>
        <v>45406</v>
      </c>
      <c r="U648" t="str">
        <f t="shared" si="46"/>
        <v>Unaudited</v>
      </c>
    </row>
    <row r="649" spans="1:21" x14ac:dyDescent="0.25">
      <c r="A649" t="s">
        <v>438</v>
      </c>
      <c r="B649" t="s">
        <v>1380</v>
      </c>
      <c r="C649" t="s">
        <v>1381</v>
      </c>
      <c r="D649" s="15">
        <v>1900</v>
      </c>
      <c r="E649" s="121">
        <v>1</v>
      </c>
      <c r="F649" t="s">
        <v>1026</v>
      </c>
      <c r="G649" s="121" t="s">
        <v>1379</v>
      </c>
      <c r="H649" t="s">
        <v>382</v>
      </c>
      <c r="I649" t="s">
        <v>488</v>
      </c>
      <c r="J649" t="s">
        <v>12</v>
      </c>
      <c r="K649" t="s">
        <v>1318</v>
      </c>
      <c r="L649" s="755" t="s">
        <v>1314</v>
      </c>
      <c r="M649" t="s">
        <v>1318</v>
      </c>
      <c r="N649" s="680">
        <f t="shared" ca="1" si="43"/>
        <v>0</v>
      </c>
      <c r="O649" s="680">
        <f t="shared" ca="1" si="43"/>
        <v>0</v>
      </c>
      <c r="P649" s="680">
        <f t="shared" ca="1" si="43"/>
        <v>0</v>
      </c>
      <c r="Q649" s="680">
        <f t="shared" ca="1" si="43"/>
        <v>0</v>
      </c>
      <c r="R649" s="680">
        <f t="shared" ca="1" si="43"/>
        <v>0</v>
      </c>
      <c r="S649" t="str">
        <f t="shared" si="44"/>
        <v>ASR_CMS_19</v>
      </c>
      <c r="T649" s="957">
        <f t="shared" si="45"/>
        <v>45406</v>
      </c>
      <c r="U649" t="str">
        <f t="shared" si="46"/>
        <v>Unaudited</v>
      </c>
    </row>
    <row r="650" spans="1:21" x14ac:dyDescent="0.25">
      <c r="A650" t="s">
        <v>438</v>
      </c>
      <c r="B650" t="s">
        <v>1380</v>
      </c>
      <c r="C650" t="s">
        <v>1381</v>
      </c>
      <c r="D650" s="15">
        <v>1900</v>
      </c>
      <c r="E650" s="121">
        <v>1</v>
      </c>
      <c r="F650" t="s">
        <v>1026</v>
      </c>
      <c r="G650" s="121" t="s">
        <v>1379</v>
      </c>
      <c r="H650" t="s">
        <v>382</v>
      </c>
      <c r="I650" t="s">
        <v>488</v>
      </c>
      <c r="J650" t="s">
        <v>12</v>
      </c>
      <c r="K650" t="s">
        <v>1320</v>
      </c>
      <c r="L650" s="755" t="s">
        <v>1319</v>
      </c>
      <c r="M650" t="s">
        <v>1320</v>
      </c>
      <c r="N650" s="680">
        <f t="shared" ca="1" si="43"/>
        <v>0</v>
      </c>
      <c r="O650" s="680">
        <f t="shared" ca="1" si="43"/>
        <v>0</v>
      </c>
      <c r="P650" s="680">
        <f t="shared" ca="1" si="43"/>
        <v>0</v>
      </c>
      <c r="Q650" s="680">
        <f t="shared" ca="1" si="43"/>
        <v>0</v>
      </c>
      <c r="R650" s="680">
        <f t="shared" ca="1" si="43"/>
        <v>0</v>
      </c>
      <c r="S650" t="str">
        <f t="shared" si="44"/>
        <v>ASR_CMS_19</v>
      </c>
      <c r="T650" s="957">
        <f t="shared" si="45"/>
        <v>45406</v>
      </c>
      <c r="U650" t="str">
        <f t="shared" si="46"/>
        <v>Unaudited</v>
      </c>
    </row>
    <row r="651" spans="1:21" x14ac:dyDescent="0.25">
      <c r="A651" t="s">
        <v>438</v>
      </c>
      <c r="B651" t="s">
        <v>1380</v>
      </c>
      <c r="C651" t="s">
        <v>1381</v>
      </c>
      <c r="D651" s="15">
        <v>1900</v>
      </c>
      <c r="E651" s="121">
        <v>1</v>
      </c>
      <c r="F651" t="s">
        <v>1026</v>
      </c>
      <c r="G651" s="121" t="s">
        <v>1379</v>
      </c>
      <c r="H651" t="s">
        <v>382</v>
      </c>
      <c r="I651" t="s">
        <v>488</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ASR_CMS_19</v>
      </c>
      <c r="T651" s="957">
        <f t="shared" si="45"/>
        <v>45406</v>
      </c>
      <c r="U651" t="str">
        <f t="shared" si="46"/>
        <v>Unaudited</v>
      </c>
    </row>
    <row r="652" spans="1:21" x14ac:dyDescent="0.25">
      <c r="A652" t="s">
        <v>438</v>
      </c>
      <c r="B652" t="s">
        <v>1380</v>
      </c>
      <c r="C652" t="s">
        <v>1381</v>
      </c>
      <c r="D652" s="15">
        <v>1900</v>
      </c>
      <c r="E652" s="121">
        <v>1</v>
      </c>
      <c r="F652" t="s">
        <v>1026</v>
      </c>
      <c r="G652" s="121" t="s">
        <v>1379</v>
      </c>
      <c r="H652" t="s">
        <v>382</v>
      </c>
      <c r="I652" t="s">
        <v>489</v>
      </c>
      <c r="J652" t="s">
        <v>434</v>
      </c>
      <c r="K652" t="s">
        <v>791</v>
      </c>
      <c r="L652" s="755">
        <v>2.1</v>
      </c>
      <c r="M652" t="s">
        <v>726</v>
      </c>
      <c r="N652" s="680">
        <f t="shared" ca="1" si="43"/>
        <v>0</v>
      </c>
      <c r="O652" s="680">
        <f t="shared" ca="1" si="43"/>
        <v>0</v>
      </c>
      <c r="P652" s="680">
        <f t="shared" ca="1" si="43"/>
        <v>0</v>
      </c>
      <c r="Q652" s="680">
        <f t="shared" ca="1" si="43"/>
        <v>0</v>
      </c>
      <c r="R652" s="680">
        <f t="shared" ca="1" si="43"/>
        <v>0</v>
      </c>
      <c r="S652" t="str">
        <f t="shared" si="44"/>
        <v>ASR_CMS_19</v>
      </c>
      <c r="T652" s="957">
        <f t="shared" si="45"/>
        <v>45406</v>
      </c>
      <c r="U652" t="str">
        <f t="shared" si="46"/>
        <v>Unaudited</v>
      </c>
    </row>
    <row r="653" spans="1:21" x14ac:dyDescent="0.25">
      <c r="A653" t="s">
        <v>438</v>
      </c>
      <c r="B653" t="s">
        <v>1380</v>
      </c>
      <c r="C653" t="s">
        <v>1381</v>
      </c>
      <c r="D653" s="15">
        <v>1900</v>
      </c>
      <c r="E653" s="121">
        <v>1</v>
      </c>
      <c r="F653" t="s">
        <v>1026</v>
      </c>
      <c r="G653" s="121" t="s">
        <v>1379</v>
      </c>
      <c r="H653" t="s">
        <v>382</v>
      </c>
      <c r="I653" t="s">
        <v>489</v>
      </c>
      <c r="J653" t="s">
        <v>434</v>
      </c>
      <c r="K653" t="s">
        <v>791</v>
      </c>
      <c r="L653" s="755">
        <v>2.2000000000000002</v>
      </c>
      <c r="M653" t="s">
        <v>727</v>
      </c>
      <c r="N653" s="680">
        <f t="shared" ca="1" si="43"/>
        <v>0</v>
      </c>
      <c r="O653" s="680">
        <f t="shared" ca="1" si="43"/>
        <v>0</v>
      </c>
      <c r="P653" s="680">
        <f t="shared" ca="1" si="43"/>
        <v>0</v>
      </c>
      <c r="Q653" s="680">
        <f t="shared" ca="1" si="43"/>
        <v>0</v>
      </c>
      <c r="R653" s="680">
        <f t="shared" ca="1" si="43"/>
        <v>0</v>
      </c>
      <c r="S653" t="str">
        <f t="shared" si="44"/>
        <v>ASR_CMS_19</v>
      </c>
      <c r="T653" s="957">
        <f t="shared" si="45"/>
        <v>45406</v>
      </c>
      <c r="U653" t="str">
        <f t="shared" si="46"/>
        <v>Unaudited</v>
      </c>
    </row>
    <row r="654" spans="1:21" x14ac:dyDescent="0.25">
      <c r="A654" t="s">
        <v>438</v>
      </c>
      <c r="B654" t="s">
        <v>1380</v>
      </c>
      <c r="C654" t="s">
        <v>1381</v>
      </c>
      <c r="D654" s="15">
        <v>1900</v>
      </c>
      <c r="E654" s="121">
        <v>1</v>
      </c>
      <c r="F654" t="s">
        <v>1026</v>
      </c>
      <c r="G654" s="121" t="s">
        <v>1379</v>
      </c>
      <c r="H654" t="s">
        <v>382</v>
      </c>
      <c r="I654" t="s">
        <v>489</v>
      </c>
      <c r="J654" t="s">
        <v>434</v>
      </c>
      <c r="K654" t="s">
        <v>791</v>
      </c>
      <c r="L654" s="755">
        <v>2.2999999999999998</v>
      </c>
      <c r="M654" t="s">
        <v>728</v>
      </c>
      <c r="N654" s="680">
        <f t="shared" ca="1" si="43"/>
        <v>0</v>
      </c>
      <c r="O654" s="680">
        <f t="shared" ca="1" si="43"/>
        <v>0</v>
      </c>
      <c r="P654" s="680">
        <f t="shared" ca="1" si="43"/>
        <v>0</v>
      </c>
      <c r="Q654" s="680">
        <f t="shared" ca="1" si="43"/>
        <v>0</v>
      </c>
      <c r="R654" s="680">
        <f t="shared" ca="1" si="43"/>
        <v>0</v>
      </c>
      <c r="S654" t="str">
        <f t="shared" si="44"/>
        <v>ASR_CMS_19</v>
      </c>
      <c r="T654" s="957">
        <f t="shared" si="45"/>
        <v>45406</v>
      </c>
      <c r="U654" t="str">
        <f t="shared" si="46"/>
        <v>Unaudited</v>
      </c>
    </row>
    <row r="655" spans="1:21" x14ac:dyDescent="0.25">
      <c r="A655" t="s">
        <v>438</v>
      </c>
      <c r="B655" t="s">
        <v>1380</v>
      </c>
      <c r="C655" t="s">
        <v>1381</v>
      </c>
      <c r="D655" s="15">
        <v>1900</v>
      </c>
      <c r="E655" s="121">
        <v>1</v>
      </c>
      <c r="F655" t="s">
        <v>1026</v>
      </c>
      <c r="G655" s="121" t="s">
        <v>1379</v>
      </c>
      <c r="H655" t="s">
        <v>382</v>
      </c>
      <c r="I655" t="s">
        <v>489</v>
      </c>
      <c r="J655" t="s">
        <v>434</v>
      </c>
      <c r="K655" t="s">
        <v>791</v>
      </c>
      <c r="L655" s="755">
        <v>2.4</v>
      </c>
      <c r="M655" t="s">
        <v>729</v>
      </c>
      <c r="N655" s="680">
        <f t="shared" ca="1" si="43"/>
        <v>0</v>
      </c>
      <c r="O655" s="680">
        <f t="shared" ca="1" si="43"/>
        <v>0</v>
      </c>
      <c r="P655" s="680">
        <f t="shared" ca="1" si="43"/>
        <v>0</v>
      </c>
      <c r="Q655" s="680">
        <f t="shared" ca="1" si="43"/>
        <v>0</v>
      </c>
      <c r="R655" s="680">
        <f t="shared" ca="1" si="43"/>
        <v>0</v>
      </c>
      <c r="S655" t="str">
        <f t="shared" si="44"/>
        <v>ASR_CMS_19</v>
      </c>
      <c r="T655" s="957">
        <f t="shared" si="45"/>
        <v>45406</v>
      </c>
      <c r="U655" t="str">
        <f t="shared" si="46"/>
        <v>Unaudited</v>
      </c>
    </row>
    <row r="656" spans="1:21" x14ac:dyDescent="0.25">
      <c r="A656" t="s">
        <v>438</v>
      </c>
      <c r="B656" t="s">
        <v>1380</v>
      </c>
      <c r="C656" t="s">
        <v>1381</v>
      </c>
      <c r="D656" s="15">
        <v>1900</v>
      </c>
      <c r="E656" s="121">
        <v>1</v>
      </c>
      <c r="F656" t="s">
        <v>1026</v>
      </c>
      <c r="G656" s="121" t="s">
        <v>1379</v>
      </c>
      <c r="H656" t="s">
        <v>382</v>
      </c>
      <c r="I656" t="s">
        <v>489</v>
      </c>
      <c r="J656" t="s">
        <v>434</v>
      </c>
      <c r="K656" t="s">
        <v>791</v>
      </c>
      <c r="L656" s="755">
        <v>2.5</v>
      </c>
      <c r="M656" t="s">
        <v>771</v>
      </c>
      <c r="N656" s="680">
        <f t="shared" ca="1" si="43"/>
        <v>0</v>
      </c>
      <c r="O656" s="680">
        <f t="shared" ca="1" si="43"/>
        <v>0</v>
      </c>
      <c r="P656" s="680">
        <f t="shared" ca="1" si="43"/>
        <v>0</v>
      </c>
      <c r="Q656" s="680">
        <f t="shared" ca="1" si="43"/>
        <v>0</v>
      </c>
      <c r="R656" s="680">
        <f t="shared" ca="1" si="43"/>
        <v>0</v>
      </c>
      <c r="S656" t="str">
        <f t="shared" si="44"/>
        <v>ASR_CMS_19</v>
      </c>
      <c r="T656" s="957">
        <f t="shared" si="45"/>
        <v>45406</v>
      </c>
      <c r="U656" t="str">
        <f t="shared" si="46"/>
        <v>Unaudited</v>
      </c>
    </row>
    <row r="657" spans="1:21" x14ac:dyDescent="0.25">
      <c r="A657" t="s">
        <v>438</v>
      </c>
      <c r="B657" t="s">
        <v>1380</v>
      </c>
      <c r="C657" t="s">
        <v>1381</v>
      </c>
      <c r="D657" s="15">
        <v>1900</v>
      </c>
      <c r="E657" s="121">
        <v>1</v>
      </c>
      <c r="F657" t="s">
        <v>1026</v>
      </c>
      <c r="G657" s="121" t="s">
        <v>1379</v>
      </c>
      <c r="H657" t="s">
        <v>382</v>
      </c>
      <c r="I657" t="s">
        <v>489</v>
      </c>
      <c r="J657" t="s">
        <v>434</v>
      </c>
      <c r="K657" t="s">
        <v>791</v>
      </c>
      <c r="L657" s="755">
        <v>2.6</v>
      </c>
      <c r="M657" t="s">
        <v>187</v>
      </c>
      <c r="N657" s="680">
        <f t="shared" ca="1" si="43"/>
        <v>0</v>
      </c>
      <c r="O657" s="680">
        <f t="shared" ca="1" si="43"/>
        <v>0</v>
      </c>
      <c r="P657" s="680">
        <f t="shared" ca="1" si="43"/>
        <v>0</v>
      </c>
      <c r="Q657" s="680">
        <f t="shared" ca="1" si="43"/>
        <v>0</v>
      </c>
      <c r="R657" s="680">
        <f t="shared" ca="1" si="43"/>
        <v>0</v>
      </c>
      <c r="S657" t="str">
        <f t="shared" si="44"/>
        <v>ASR_CMS_19</v>
      </c>
      <c r="T657" s="957">
        <f t="shared" si="45"/>
        <v>45406</v>
      </c>
      <c r="U657" t="str">
        <f t="shared" si="46"/>
        <v>Unaudited</v>
      </c>
    </row>
    <row r="658" spans="1:21" x14ac:dyDescent="0.25">
      <c r="A658" t="s">
        <v>438</v>
      </c>
      <c r="B658" t="s">
        <v>1380</v>
      </c>
      <c r="C658" t="s">
        <v>1381</v>
      </c>
      <c r="D658" s="15">
        <v>1900</v>
      </c>
      <c r="E658" s="121">
        <v>1</v>
      </c>
      <c r="F658" t="s">
        <v>1026</v>
      </c>
      <c r="G658" s="121" t="s">
        <v>1379</v>
      </c>
      <c r="H658" t="s">
        <v>382</v>
      </c>
      <c r="I658" t="s">
        <v>489</v>
      </c>
      <c r="J658" t="s">
        <v>434</v>
      </c>
      <c r="K658" t="s">
        <v>791</v>
      </c>
      <c r="L658" s="755">
        <v>2.7</v>
      </c>
      <c r="M658" t="s">
        <v>792</v>
      </c>
      <c r="N658" s="680">
        <f t="shared" ca="1" si="43"/>
        <v>0</v>
      </c>
      <c r="O658" s="680">
        <f t="shared" ca="1" si="43"/>
        <v>0</v>
      </c>
      <c r="P658" s="680">
        <f t="shared" ca="1" si="43"/>
        <v>0</v>
      </c>
      <c r="Q658" s="680">
        <f t="shared" ca="1" si="43"/>
        <v>0</v>
      </c>
      <c r="R658" s="680">
        <f t="shared" ca="1" si="43"/>
        <v>0</v>
      </c>
      <c r="S658" t="str">
        <f t="shared" si="44"/>
        <v>ASR_CMS_19</v>
      </c>
      <c r="T658" s="957">
        <f t="shared" si="45"/>
        <v>45406</v>
      </c>
      <c r="U658" t="str">
        <f t="shared" si="46"/>
        <v>Unaudited</v>
      </c>
    </row>
    <row r="659" spans="1:21" x14ac:dyDescent="0.25">
      <c r="A659" t="s">
        <v>438</v>
      </c>
      <c r="B659" t="s">
        <v>1380</v>
      </c>
      <c r="C659" t="s">
        <v>1381</v>
      </c>
      <c r="D659" s="15">
        <v>1900</v>
      </c>
      <c r="E659" s="121">
        <v>1</v>
      </c>
      <c r="F659" t="s">
        <v>1026</v>
      </c>
      <c r="G659" s="121" t="s">
        <v>1379</v>
      </c>
      <c r="H659" t="s">
        <v>382</v>
      </c>
      <c r="I659" t="s">
        <v>489</v>
      </c>
      <c r="J659" t="s">
        <v>434</v>
      </c>
      <c r="K659" t="s">
        <v>791</v>
      </c>
      <c r="L659" s="755">
        <v>2.8</v>
      </c>
      <c r="M659" t="s">
        <v>793</v>
      </c>
      <c r="N659" s="680">
        <f t="shared" ca="1" si="43"/>
        <v>0</v>
      </c>
      <c r="O659" s="680">
        <f t="shared" ca="1" si="43"/>
        <v>0</v>
      </c>
      <c r="P659" s="680">
        <f t="shared" ca="1" si="43"/>
        <v>0</v>
      </c>
      <c r="Q659" s="680">
        <f t="shared" ca="1" si="43"/>
        <v>0</v>
      </c>
      <c r="R659" s="680">
        <f t="shared" ca="1" si="43"/>
        <v>0</v>
      </c>
      <c r="S659" t="str">
        <f t="shared" si="44"/>
        <v>ASR_CMS_19</v>
      </c>
      <c r="T659" s="957">
        <f t="shared" si="45"/>
        <v>45406</v>
      </c>
      <c r="U659" t="str">
        <f t="shared" si="46"/>
        <v>Unaudited</v>
      </c>
    </row>
    <row r="660" spans="1:21" x14ac:dyDescent="0.25">
      <c r="A660" t="s">
        <v>438</v>
      </c>
      <c r="B660" t="s">
        <v>1380</v>
      </c>
      <c r="C660" t="s">
        <v>1381</v>
      </c>
      <c r="D660" s="15">
        <v>1900</v>
      </c>
      <c r="E660" s="121">
        <v>1</v>
      </c>
      <c r="F660" t="s">
        <v>1026</v>
      </c>
      <c r="G660" s="121" t="s">
        <v>1379</v>
      </c>
      <c r="H660" t="s">
        <v>382</v>
      </c>
      <c r="I660" t="s">
        <v>489</v>
      </c>
      <c r="J660" t="s">
        <v>434</v>
      </c>
      <c r="K660" t="s">
        <v>791</v>
      </c>
      <c r="L660" s="755">
        <v>2.9</v>
      </c>
      <c r="M660" t="s">
        <v>774</v>
      </c>
      <c r="N660" s="680">
        <f t="shared" ca="1" si="43"/>
        <v>0</v>
      </c>
      <c r="O660" s="680">
        <f t="shared" ca="1" si="43"/>
        <v>0</v>
      </c>
      <c r="P660" s="680">
        <f t="shared" ca="1" si="43"/>
        <v>0</v>
      </c>
      <c r="Q660" s="680">
        <f t="shared" ca="1" si="43"/>
        <v>0</v>
      </c>
      <c r="R660" s="680">
        <f t="shared" ca="1" si="43"/>
        <v>0</v>
      </c>
      <c r="S660" t="str">
        <f t="shared" si="44"/>
        <v>ASR_CMS_19</v>
      </c>
      <c r="T660" s="957">
        <f t="shared" si="45"/>
        <v>45406</v>
      </c>
      <c r="U660" t="str">
        <f t="shared" si="46"/>
        <v>Unaudited</v>
      </c>
    </row>
    <row r="661" spans="1:21" x14ac:dyDescent="0.25">
      <c r="A661" t="s">
        <v>438</v>
      </c>
      <c r="B661" t="s">
        <v>1380</v>
      </c>
      <c r="C661" t="s">
        <v>1381</v>
      </c>
      <c r="D661" s="15">
        <v>1900</v>
      </c>
      <c r="E661" s="121">
        <v>1</v>
      </c>
      <c r="F661" t="s">
        <v>1026</v>
      </c>
      <c r="G661" s="121" t="s">
        <v>1379</v>
      </c>
      <c r="H661" t="s">
        <v>382</v>
      </c>
      <c r="I661" t="s">
        <v>489</v>
      </c>
      <c r="J661" t="s">
        <v>434</v>
      </c>
      <c r="K661" t="s">
        <v>224</v>
      </c>
      <c r="L661" s="755">
        <v>2.11</v>
      </c>
      <c r="M661" t="s">
        <v>229</v>
      </c>
      <c r="N661" s="680">
        <f t="shared" ca="1" si="43"/>
        <v>0</v>
      </c>
      <c r="O661" s="680">
        <f t="shared" ca="1" si="43"/>
        <v>0</v>
      </c>
      <c r="P661" s="680">
        <f t="shared" ca="1" si="43"/>
        <v>0</v>
      </c>
      <c r="Q661" s="680">
        <f t="shared" ca="1" si="43"/>
        <v>0</v>
      </c>
      <c r="R661" s="680">
        <f t="shared" ca="1" si="43"/>
        <v>0</v>
      </c>
      <c r="S661" t="str">
        <f t="shared" si="44"/>
        <v>ASR_CMS_19</v>
      </c>
      <c r="T661" s="957">
        <f t="shared" si="45"/>
        <v>45406</v>
      </c>
      <c r="U661" t="str">
        <f t="shared" si="46"/>
        <v>Unaudited</v>
      </c>
    </row>
    <row r="662" spans="1:21" x14ac:dyDescent="0.25">
      <c r="A662" t="s">
        <v>438</v>
      </c>
      <c r="B662" t="s">
        <v>1380</v>
      </c>
      <c r="C662" t="s">
        <v>1381</v>
      </c>
      <c r="D662" s="15">
        <v>1900</v>
      </c>
      <c r="E662" s="121">
        <v>1</v>
      </c>
      <c r="F662" t="s">
        <v>1026</v>
      </c>
      <c r="G662" s="121" t="s">
        <v>1379</v>
      </c>
      <c r="H662" t="s">
        <v>382</v>
      </c>
      <c r="I662" t="s">
        <v>489</v>
      </c>
      <c r="J662" t="s">
        <v>434</v>
      </c>
      <c r="K662" t="s">
        <v>224</v>
      </c>
      <c r="L662" s="755">
        <v>2.12</v>
      </c>
      <c r="M662" t="s">
        <v>555</v>
      </c>
      <c r="N662" s="680">
        <f t="shared" ca="1" si="43"/>
        <v>0</v>
      </c>
      <c r="O662" s="680">
        <f t="shared" ca="1" si="43"/>
        <v>0</v>
      </c>
      <c r="P662" s="680">
        <f t="shared" ca="1" si="43"/>
        <v>0</v>
      </c>
      <c r="Q662" s="680">
        <f t="shared" ca="1" si="43"/>
        <v>0</v>
      </c>
      <c r="R662" s="680">
        <f t="shared" ca="1" si="43"/>
        <v>0</v>
      </c>
      <c r="S662" t="str">
        <f t="shared" si="44"/>
        <v>ASR_CMS_19</v>
      </c>
      <c r="T662" s="957">
        <f t="shared" si="45"/>
        <v>45406</v>
      </c>
      <c r="U662" t="str">
        <f t="shared" si="46"/>
        <v>Unaudited</v>
      </c>
    </row>
    <row r="663" spans="1:21" x14ac:dyDescent="0.25">
      <c r="A663" t="s">
        <v>438</v>
      </c>
      <c r="B663" t="s">
        <v>1380</v>
      </c>
      <c r="C663" t="s">
        <v>1381</v>
      </c>
      <c r="D663" s="15">
        <v>1900</v>
      </c>
      <c r="E663" s="121">
        <v>1</v>
      </c>
      <c r="F663" t="s">
        <v>1026</v>
      </c>
      <c r="G663" s="121" t="s">
        <v>1379</v>
      </c>
      <c r="H663" t="s">
        <v>382</v>
      </c>
      <c r="I663" t="s">
        <v>489</v>
      </c>
      <c r="J663" t="s">
        <v>434</v>
      </c>
      <c r="K663" t="s">
        <v>224</v>
      </c>
      <c r="L663" s="755">
        <v>2.13</v>
      </c>
      <c r="M663" t="s">
        <v>230</v>
      </c>
      <c r="N663" s="680">
        <f t="shared" ca="1" si="43"/>
        <v>0</v>
      </c>
      <c r="O663" s="680">
        <f t="shared" ca="1" si="43"/>
        <v>0</v>
      </c>
      <c r="P663" s="680">
        <f t="shared" ca="1" si="43"/>
        <v>0</v>
      </c>
      <c r="Q663" s="680">
        <f t="shared" ca="1" si="43"/>
        <v>0</v>
      </c>
      <c r="R663" s="680">
        <f t="shared" ca="1" si="43"/>
        <v>0</v>
      </c>
      <c r="S663" t="str">
        <f t="shared" si="44"/>
        <v>ASR_CMS_19</v>
      </c>
      <c r="T663" s="957">
        <f t="shared" si="45"/>
        <v>45406</v>
      </c>
      <c r="U663" t="str">
        <f t="shared" si="46"/>
        <v>Unaudited</v>
      </c>
    </row>
    <row r="664" spans="1:21" x14ac:dyDescent="0.25">
      <c r="A664" t="s">
        <v>438</v>
      </c>
      <c r="B664" t="s">
        <v>1380</v>
      </c>
      <c r="C664" t="s">
        <v>1381</v>
      </c>
      <c r="D664" s="15">
        <v>1900</v>
      </c>
      <c r="E664" s="121">
        <v>1</v>
      </c>
      <c r="F664" t="s">
        <v>1026</v>
      </c>
      <c r="G664" s="121" t="s">
        <v>1379</v>
      </c>
      <c r="H664" t="s">
        <v>382</v>
      </c>
      <c r="I664" t="s">
        <v>489</v>
      </c>
      <c r="J664" t="s">
        <v>434</v>
      </c>
      <c r="K664" t="s">
        <v>224</v>
      </c>
      <c r="L664" s="755">
        <v>2.14</v>
      </c>
      <c r="M664" t="s">
        <v>559</v>
      </c>
      <c r="N664" s="680">
        <f t="shared" ca="1" si="43"/>
        <v>0</v>
      </c>
      <c r="O664" s="680">
        <f t="shared" ca="1" si="43"/>
        <v>0</v>
      </c>
      <c r="P664" s="680">
        <f t="shared" ca="1" si="43"/>
        <v>0</v>
      </c>
      <c r="Q664" s="680">
        <f t="shared" ca="1" si="43"/>
        <v>0</v>
      </c>
      <c r="R664" s="680">
        <f t="shared" ca="1" si="43"/>
        <v>0</v>
      </c>
      <c r="S664" t="str">
        <f t="shared" si="44"/>
        <v>ASR_CMS_19</v>
      </c>
      <c r="T664" s="957">
        <f t="shared" si="45"/>
        <v>45406</v>
      </c>
      <c r="U664" t="str">
        <f t="shared" si="46"/>
        <v>Unaudited</v>
      </c>
    </row>
    <row r="665" spans="1:21" x14ac:dyDescent="0.25">
      <c r="A665" t="s">
        <v>438</v>
      </c>
      <c r="B665" t="s">
        <v>1380</v>
      </c>
      <c r="C665" t="s">
        <v>1381</v>
      </c>
      <c r="D665" s="15">
        <v>1900</v>
      </c>
      <c r="E665" s="121">
        <v>1</v>
      </c>
      <c r="F665" t="s">
        <v>1026</v>
      </c>
      <c r="G665" s="121" t="s">
        <v>1379</v>
      </c>
      <c r="H665" t="s">
        <v>382</v>
      </c>
      <c r="I665" t="s">
        <v>489</v>
      </c>
      <c r="J665" t="s">
        <v>434</v>
      </c>
      <c r="K665" t="s">
        <v>224</v>
      </c>
      <c r="L665" s="755">
        <v>2.15</v>
      </c>
      <c r="M665" t="s">
        <v>20</v>
      </c>
      <c r="N665" s="680">
        <f t="shared" ca="1" si="43"/>
        <v>0</v>
      </c>
      <c r="O665" s="680">
        <f t="shared" ca="1" si="43"/>
        <v>0</v>
      </c>
      <c r="P665" s="680">
        <f t="shared" ca="1" si="43"/>
        <v>0</v>
      </c>
      <c r="Q665" s="680">
        <f t="shared" ca="1" si="43"/>
        <v>0</v>
      </c>
      <c r="R665" s="680">
        <f t="shared" ca="1" si="43"/>
        <v>0</v>
      </c>
      <c r="S665" t="str">
        <f t="shared" si="44"/>
        <v>ASR_CMS_19</v>
      </c>
      <c r="T665" s="957">
        <f t="shared" si="45"/>
        <v>45406</v>
      </c>
      <c r="U665" t="str">
        <f t="shared" si="46"/>
        <v>Unaudited</v>
      </c>
    </row>
    <row r="666" spans="1:21" x14ac:dyDescent="0.25">
      <c r="A666" t="s">
        <v>438</v>
      </c>
      <c r="B666" t="s">
        <v>1380</v>
      </c>
      <c r="C666" t="s">
        <v>1381</v>
      </c>
      <c r="D666" s="15">
        <v>1900</v>
      </c>
      <c r="E666" s="121">
        <v>1</v>
      </c>
      <c r="F666" t="s">
        <v>1026</v>
      </c>
      <c r="G666" s="121" t="s">
        <v>1379</v>
      </c>
      <c r="H666" t="s">
        <v>382</v>
      </c>
      <c r="I666" t="s">
        <v>489</v>
      </c>
      <c r="J666" t="s">
        <v>434</v>
      </c>
      <c r="K666" t="s">
        <v>224</v>
      </c>
      <c r="L666" s="755">
        <v>2.16</v>
      </c>
      <c r="M666" t="s">
        <v>794</v>
      </c>
      <c r="N666" s="680">
        <f t="shared" ca="1" si="43"/>
        <v>0</v>
      </c>
      <c r="O666" s="680">
        <f t="shared" ca="1" si="43"/>
        <v>0</v>
      </c>
      <c r="P666" s="680">
        <f t="shared" ca="1" si="43"/>
        <v>0</v>
      </c>
      <c r="Q666" s="680">
        <f t="shared" ca="1" si="43"/>
        <v>0</v>
      </c>
      <c r="R666" s="680">
        <f t="shared" ca="1" si="43"/>
        <v>0</v>
      </c>
      <c r="S666" t="str">
        <f t="shared" si="44"/>
        <v>ASR_CMS_19</v>
      </c>
      <c r="T666" s="957">
        <f t="shared" si="45"/>
        <v>45406</v>
      </c>
      <c r="U666" t="str">
        <f t="shared" si="46"/>
        <v>Unaudited</v>
      </c>
    </row>
    <row r="667" spans="1:21" x14ac:dyDescent="0.25">
      <c r="A667" t="s">
        <v>438</v>
      </c>
      <c r="B667" t="s">
        <v>1380</v>
      </c>
      <c r="C667" t="s">
        <v>1381</v>
      </c>
      <c r="D667" s="15">
        <v>1900</v>
      </c>
      <c r="E667" s="121">
        <v>1</v>
      </c>
      <c r="F667" t="s">
        <v>1026</v>
      </c>
      <c r="G667" s="121" t="s">
        <v>1379</v>
      </c>
      <c r="H667" t="s">
        <v>382</v>
      </c>
      <c r="I667" t="s">
        <v>489</v>
      </c>
      <c r="J667" t="s">
        <v>434</v>
      </c>
      <c r="K667" t="s">
        <v>224</v>
      </c>
      <c r="L667" s="755">
        <v>2.17</v>
      </c>
      <c r="M667" t="s">
        <v>1047</v>
      </c>
      <c r="N667" s="680">
        <f t="shared" ca="1" si="43"/>
        <v>0</v>
      </c>
      <c r="O667" s="680">
        <f t="shared" ca="1" si="43"/>
        <v>0</v>
      </c>
      <c r="P667" s="680">
        <f t="shared" ca="1" si="43"/>
        <v>0</v>
      </c>
      <c r="Q667" s="680">
        <f t="shared" ca="1" si="43"/>
        <v>0</v>
      </c>
      <c r="R667" s="680">
        <f t="shared" ca="1" si="43"/>
        <v>0</v>
      </c>
      <c r="S667" t="str">
        <f t="shared" si="44"/>
        <v>ASR_CMS_19</v>
      </c>
      <c r="T667" s="957">
        <f t="shared" si="45"/>
        <v>45406</v>
      </c>
      <c r="U667" t="str">
        <f t="shared" si="46"/>
        <v>Unaudited</v>
      </c>
    </row>
    <row r="668" spans="1:21" x14ac:dyDescent="0.25">
      <c r="A668" t="s">
        <v>438</v>
      </c>
      <c r="B668" t="s">
        <v>1380</v>
      </c>
      <c r="C668" t="s">
        <v>1381</v>
      </c>
      <c r="D668" s="15">
        <v>1900</v>
      </c>
      <c r="E668" s="121">
        <v>1</v>
      </c>
      <c r="F668" t="s">
        <v>1026</v>
      </c>
      <c r="G668" s="121" t="s">
        <v>1379</v>
      </c>
      <c r="H668" t="s">
        <v>382</v>
      </c>
      <c r="I668" t="s">
        <v>489</v>
      </c>
      <c r="J668" t="s">
        <v>434</v>
      </c>
      <c r="K668" t="s">
        <v>224</v>
      </c>
      <c r="L668" s="755">
        <v>2.1800000000000002</v>
      </c>
      <c r="M668" t="s">
        <v>651</v>
      </c>
      <c r="N668" s="680">
        <f t="shared" ca="1" si="43"/>
        <v>0</v>
      </c>
      <c r="O668" s="680">
        <f t="shared" ca="1" si="43"/>
        <v>0</v>
      </c>
      <c r="P668" s="680">
        <f t="shared" ca="1" si="43"/>
        <v>0</v>
      </c>
      <c r="Q668" s="680">
        <f t="shared" ca="1" si="43"/>
        <v>0</v>
      </c>
      <c r="R668" s="680">
        <f t="shared" ca="1" si="43"/>
        <v>0</v>
      </c>
      <c r="S668" t="str">
        <f t="shared" si="44"/>
        <v>ASR_CMS_19</v>
      </c>
      <c r="T668" s="957">
        <f t="shared" si="45"/>
        <v>45406</v>
      </c>
      <c r="U668" t="str">
        <f t="shared" si="46"/>
        <v>Unaudited</v>
      </c>
    </row>
    <row r="669" spans="1:21" x14ac:dyDescent="0.25">
      <c r="A669" t="s">
        <v>438</v>
      </c>
      <c r="B669" t="s">
        <v>1380</v>
      </c>
      <c r="C669" t="s">
        <v>1381</v>
      </c>
      <c r="D669" s="15">
        <v>1900</v>
      </c>
      <c r="E669" s="121">
        <v>1</v>
      </c>
      <c r="F669" t="s">
        <v>1026</v>
      </c>
      <c r="G669" s="121" t="s">
        <v>1379</v>
      </c>
      <c r="H669" t="s">
        <v>382</v>
      </c>
      <c r="I669" t="s">
        <v>489</v>
      </c>
      <c r="J669" t="s">
        <v>434</v>
      </c>
      <c r="K669" t="s">
        <v>224</v>
      </c>
      <c r="L669" s="755">
        <v>2.19</v>
      </c>
      <c r="M669" t="s">
        <v>219</v>
      </c>
      <c r="N669" s="680">
        <f t="shared" ca="1" si="43"/>
        <v>0</v>
      </c>
      <c r="O669" s="680">
        <f t="shared" ca="1" si="43"/>
        <v>0</v>
      </c>
      <c r="P669" s="680">
        <f t="shared" ca="1" si="43"/>
        <v>0</v>
      </c>
      <c r="Q669" s="680">
        <f t="shared" ca="1" si="43"/>
        <v>0</v>
      </c>
      <c r="R669" s="680">
        <f t="shared" ca="1" si="43"/>
        <v>0</v>
      </c>
      <c r="S669" t="str">
        <f t="shared" si="44"/>
        <v>ASR_CMS_19</v>
      </c>
      <c r="T669" s="957">
        <f t="shared" si="45"/>
        <v>45406</v>
      </c>
      <c r="U669" t="str">
        <f t="shared" si="46"/>
        <v>Unaudited</v>
      </c>
    </row>
    <row r="670" spans="1:21" x14ac:dyDescent="0.25">
      <c r="A670" t="s">
        <v>438</v>
      </c>
      <c r="B670" t="s">
        <v>1380</v>
      </c>
      <c r="C670" t="s">
        <v>1381</v>
      </c>
      <c r="D670" s="15">
        <v>1900</v>
      </c>
      <c r="E670" s="121">
        <v>1</v>
      </c>
      <c r="F670" t="s">
        <v>1026</v>
      </c>
      <c r="G670" s="121" t="s">
        <v>1379</v>
      </c>
      <c r="H670" t="s">
        <v>382</v>
      </c>
      <c r="I670" t="s">
        <v>489</v>
      </c>
      <c r="J670" t="s">
        <v>434</v>
      </c>
      <c r="K670" t="s">
        <v>224</v>
      </c>
      <c r="L670" s="755" t="s">
        <v>700</v>
      </c>
      <c r="M670" t="s">
        <v>231</v>
      </c>
      <c r="N670" s="680">
        <f t="shared" ca="1" si="43"/>
        <v>0</v>
      </c>
      <c r="O670" s="680">
        <f t="shared" ca="1" si="43"/>
        <v>0</v>
      </c>
      <c r="P670" s="680">
        <f t="shared" ca="1" si="43"/>
        <v>0</v>
      </c>
      <c r="Q670" s="680">
        <f t="shared" ca="1" si="43"/>
        <v>0</v>
      </c>
      <c r="R670" s="680">
        <f t="shared" ca="1" si="43"/>
        <v>0</v>
      </c>
      <c r="S670" t="str">
        <f t="shared" si="44"/>
        <v>ASR_CMS_19</v>
      </c>
      <c r="T670" s="957">
        <f t="shared" si="45"/>
        <v>45406</v>
      </c>
      <c r="U670" t="str">
        <f t="shared" si="46"/>
        <v>Unaudited</v>
      </c>
    </row>
    <row r="671" spans="1:21" x14ac:dyDescent="0.25">
      <c r="A671" t="s">
        <v>438</v>
      </c>
      <c r="B671" t="s">
        <v>1380</v>
      </c>
      <c r="C671" t="s">
        <v>1381</v>
      </c>
      <c r="D671" s="15">
        <v>1900</v>
      </c>
      <c r="E671" s="121">
        <v>1</v>
      </c>
      <c r="F671" t="s">
        <v>1026</v>
      </c>
      <c r="G671" s="121" t="s">
        <v>1379</v>
      </c>
      <c r="H671" t="s">
        <v>382</v>
      </c>
      <c r="I671" t="s">
        <v>489</v>
      </c>
      <c r="J671" t="s">
        <v>434</v>
      </c>
      <c r="K671" t="s">
        <v>224</v>
      </c>
      <c r="L671" s="755">
        <v>2.21</v>
      </c>
      <c r="M671" t="s">
        <v>467</v>
      </c>
      <c r="N671" s="680">
        <f t="shared" ca="1" si="43"/>
        <v>0</v>
      </c>
      <c r="O671" s="680">
        <f t="shared" ca="1" si="43"/>
        <v>0</v>
      </c>
      <c r="P671" s="680">
        <f t="shared" ca="1" si="43"/>
        <v>0</v>
      </c>
      <c r="Q671" s="680">
        <f t="shared" ca="1" si="43"/>
        <v>0</v>
      </c>
      <c r="R671" s="680">
        <f t="shared" ca="1" si="43"/>
        <v>0</v>
      </c>
      <c r="S671" t="str">
        <f t="shared" si="44"/>
        <v>ASR_CMS_19</v>
      </c>
      <c r="T671" s="957">
        <f t="shared" si="45"/>
        <v>45406</v>
      </c>
      <c r="U671" t="str">
        <f t="shared" si="46"/>
        <v>Unaudited</v>
      </c>
    </row>
    <row r="672" spans="1:21" x14ac:dyDescent="0.25">
      <c r="A672" t="s">
        <v>438</v>
      </c>
      <c r="B672" t="s">
        <v>1380</v>
      </c>
      <c r="C672" t="s">
        <v>1381</v>
      </c>
      <c r="D672" s="15">
        <v>1900</v>
      </c>
      <c r="E672" s="121">
        <v>1</v>
      </c>
      <c r="F672" t="s">
        <v>1026</v>
      </c>
      <c r="G672" s="121" t="s">
        <v>1379</v>
      </c>
      <c r="H672" t="s">
        <v>382</v>
      </c>
      <c r="I672" t="s">
        <v>489</v>
      </c>
      <c r="J672" t="s">
        <v>434</v>
      </c>
      <c r="K672" t="s">
        <v>6</v>
      </c>
      <c r="L672" s="755" t="s">
        <v>70</v>
      </c>
      <c r="M672" t="s">
        <v>189</v>
      </c>
      <c r="N672" s="680">
        <f t="shared" ca="1" si="43"/>
        <v>0</v>
      </c>
      <c r="O672" s="680">
        <f t="shared" ca="1" si="43"/>
        <v>0</v>
      </c>
      <c r="P672" s="680">
        <f t="shared" ca="1" si="43"/>
        <v>0</v>
      </c>
      <c r="Q672" s="680">
        <f t="shared" ca="1" si="43"/>
        <v>0</v>
      </c>
      <c r="R672" s="680">
        <f t="shared" ca="1" si="43"/>
        <v>0</v>
      </c>
      <c r="S672" t="str">
        <f t="shared" si="44"/>
        <v>ASR_CMS_19</v>
      </c>
      <c r="T672" s="957">
        <f t="shared" si="45"/>
        <v>45406</v>
      </c>
      <c r="U672" t="str">
        <f t="shared" si="46"/>
        <v>Unaudited</v>
      </c>
    </row>
    <row r="673" spans="1:21" x14ac:dyDescent="0.25">
      <c r="A673" t="s">
        <v>438</v>
      </c>
      <c r="B673" t="s">
        <v>1380</v>
      </c>
      <c r="C673" t="s">
        <v>1381</v>
      </c>
      <c r="D673" s="15">
        <v>1900</v>
      </c>
      <c r="E673" s="121">
        <v>1</v>
      </c>
      <c r="F673" t="s">
        <v>1026</v>
      </c>
      <c r="G673" s="121" t="s">
        <v>1379</v>
      </c>
      <c r="H673" t="s">
        <v>382</v>
      </c>
      <c r="I673" t="s">
        <v>489</v>
      </c>
      <c r="J673" t="s">
        <v>434</v>
      </c>
      <c r="K673" t="s">
        <v>6</v>
      </c>
      <c r="L673" s="755" t="s">
        <v>71</v>
      </c>
      <c r="M673" t="s">
        <v>232</v>
      </c>
      <c r="N673" s="680">
        <f t="shared" ca="1" si="43"/>
        <v>0</v>
      </c>
      <c r="O673" s="680">
        <f t="shared" ca="1" si="43"/>
        <v>0</v>
      </c>
      <c r="P673" s="680">
        <f t="shared" ca="1" si="43"/>
        <v>0</v>
      </c>
      <c r="Q673" s="680">
        <f t="shared" ca="1" si="43"/>
        <v>0</v>
      </c>
      <c r="R673" s="680">
        <f t="shared" ca="1" si="43"/>
        <v>0</v>
      </c>
      <c r="S673" t="str">
        <f t="shared" si="44"/>
        <v>ASR_CMS_19</v>
      </c>
      <c r="T673" s="957">
        <f t="shared" si="45"/>
        <v>45406</v>
      </c>
      <c r="U673" t="str">
        <f t="shared" si="46"/>
        <v>Unaudited</v>
      </c>
    </row>
    <row r="674" spans="1:21" x14ac:dyDescent="0.25">
      <c r="A674" t="s">
        <v>438</v>
      </c>
      <c r="B674" t="s">
        <v>1380</v>
      </c>
      <c r="C674" t="s">
        <v>1381</v>
      </c>
      <c r="D674" s="15">
        <v>1900</v>
      </c>
      <c r="E674" s="121">
        <v>1</v>
      </c>
      <c r="F674" t="s">
        <v>1026</v>
      </c>
      <c r="G674" s="121" t="s">
        <v>1379</v>
      </c>
      <c r="H674" t="s">
        <v>382</v>
      </c>
      <c r="I674" t="s">
        <v>489</v>
      </c>
      <c r="J674" t="s">
        <v>434</v>
      </c>
      <c r="K674" t="s">
        <v>6</v>
      </c>
      <c r="L674" s="755" t="s">
        <v>72</v>
      </c>
      <c r="M674" t="s">
        <v>165</v>
      </c>
      <c r="N674" s="680">
        <f t="shared" ca="1" si="43"/>
        <v>0</v>
      </c>
      <c r="O674" s="680">
        <f t="shared" ca="1" si="43"/>
        <v>0</v>
      </c>
      <c r="P674" s="680">
        <f t="shared" ca="1" si="43"/>
        <v>0</v>
      </c>
      <c r="Q674" s="680">
        <f t="shared" ca="1" si="43"/>
        <v>0</v>
      </c>
      <c r="R674" s="680">
        <f t="shared" ca="1" si="43"/>
        <v>0</v>
      </c>
      <c r="S674" t="str">
        <f t="shared" si="44"/>
        <v>ASR_CMS_19</v>
      </c>
      <c r="T674" s="957">
        <f t="shared" si="45"/>
        <v>45406</v>
      </c>
      <c r="U674" t="str">
        <f t="shared" si="46"/>
        <v>Unaudited</v>
      </c>
    </row>
    <row r="675" spans="1:21" x14ac:dyDescent="0.25">
      <c r="A675" t="s">
        <v>438</v>
      </c>
      <c r="B675" t="s">
        <v>1380</v>
      </c>
      <c r="C675" t="s">
        <v>1381</v>
      </c>
      <c r="D675" s="15">
        <v>1900</v>
      </c>
      <c r="E675" s="121">
        <v>1</v>
      </c>
      <c r="F675" t="s">
        <v>1026</v>
      </c>
      <c r="G675" s="121" t="s">
        <v>1379</v>
      </c>
      <c r="H675" t="s">
        <v>382</v>
      </c>
      <c r="I675" t="s">
        <v>489</v>
      </c>
      <c r="J675" t="s">
        <v>434</v>
      </c>
      <c r="K675" t="s">
        <v>6</v>
      </c>
      <c r="L675" s="755">
        <v>3.4</v>
      </c>
      <c r="M675" t="s">
        <v>462</v>
      </c>
      <c r="N675" s="680">
        <f t="shared" ca="1" si="43"/>
        <v>0</v>
      </c>
      <c r="O675" s="680">
        <f t="shared" ca="1" si="43"/>
        <v>0</v>
      </c>
      <c r="P675" s="680">
        <f t="shared" ca="1" si="43"/>
        <v>0</v>
      </c>
      <c r="Q675" s="680">
        <f t="shared" ca="1" si="43"/>
        <v>0</v>
      </c>
      <c r="R675" s="680">
        <f t="shared" ca="1" si="43"/>
        <v>0</v>
      </c>
      <c r="S675" t="str">
        <f t="shared" si="44"/>
        <v>ASR_CMS_19</v>
      </c>
      <c r="T675" s="957">
        <f t="shared" si="45"/>
        <v>45406</v>
      </c>
      <c r="U675" t="str">
        <f t="shared" si="46"/>
        <v>Unaudited</v>
      </c>
    </row>
    <row r="676" spans="1:21" x14ac:dyDescent="0.25">
      <c r="A676" t="s">
        <v>438</v>
      </c>
      <c r="B676" t="s">
        <v>1380</v>
      </c>
      <c r="C676" t="s">
        <v>1381</v>
      </c>
      <c r="D676" s="15">
        <v>1900</v>
      </c>
      <c r="E676" s="121">
        <v>1</v>
      </c>
      <c r="F676" t="s">
        <v>1026</v>
      </c>
      <c r="G676" s="121" t="s">
        <v>1379</v>
      </c>
      <c r="H676" t="s">
        <v>382</v>
      </c>
      <c r="I676" t="s">
        <v>489</v>
      </c>
      <c r="J676" t="s">
        <v>434</v>
      </c>
      <c r="K676" t="s">
        <v>435</v>
      </c>
      <c r="L676" s="755">
        <v>4.5</v>
      </c>
      <c r="M676" t="s">
        <v>32</v>
      </c>
      <c r="N676" s="680">
        <f t="shared" ca="1" si="43"/>
        <v>0</v>
      </c>
      <c r="O676" s="680">
        <f t="shared" ca="1" si="43"/>
        <v>0</v>
      </c>
      <c r="P676" s="680">
        <f t="shared" ca="1" si="43"/>
        <v>0</v>
      </c>
      <c r="Q676" s="680">
        <f t="shared" ca="1" si="43"/>
        <v>0</v>
      </c>
      <c r="R676" s="680">
        <f t="shared" ca="1" si="43"/>
        <v>0</v>
      </c>
      <c r="S676" t="str">
        <f t="shared" si="44"/>
        <v>ASR_CMS_19</v>
      </c>
      <c r="T676" s="957">
        <f t="shared" si="45"/>
        <v>45406</v>
      </c>
      <c r="U676" t="str">
        <f t="shared" si="46"/>
        <v>Unaudited</v>
      </c>
    </row>
    <row r="677" spans="1:21" x14ac:dyDescent="0.25">
      <c r="A677" t="s">
        <v>438</v>
      </c>
      <c r="B677" t="s">
        <v>1380</v>
      </c>
      <c r="C677" t="s">
        <v>1381</v>
      </c>
      <c r="D677" s="15">
        <v>1900</v>
      </c>
      <c r="E677" s="121">
        <v>1</v>
      </c>
      <c r="F677" t="s">
        <v>1026</v>
      </c>
      <c r="G677" s="121" t="s">
        <v>1379</v>
      </c>
      <c r="H677" t="s">
        <v>382</v>
      </c>
      <c r="I677" t="s">
        <v>489</v>
      </c>
      <c r="J677" t="s">
        <v>434</v>
      </c>
      <c r="K677" t="s">
        <v>435</v>
      </c>
      <c r="L677" s="755" t="s">
        <v>939</v>
      </c>
      <c r="M677" t="s">
        <v>930</v>
      </c>
      <c r="N677" s="680">
        <f t="shared" ca="1" si="43"/>
        <v>0</v>
      </c>
      <c r="O677" s="680">
        <f t="shared" ca="1" si="43"/>
        <v>0</v>
      </c>
      <c r="P677" s="680">
        <f t="shared" ca="1" si="43"/>
        <v>0</v>
      </c>
      <c r="Q677" s="680">
        <f t="shared" ca="1" si="43"/>
        <v>0</v>
      </c>
      <c r="R677" s="680">
        <f t="shared" ca="1" si="43"/>
        <v>0</v>
      </c>
      <c r="S677" t="str">
        <f t="shared" si="44"/>
        <v>ASR_CMS_19</v>
      </c>
      <c r="T677" s="957">
        <f t="shared" si="45"/>
        <v>45406</v>
      </c>
      <c r="U677" t="str">
        <f t="shared" si="46"/>
        <v>Unaudited</v>
      </c>
    </row>
    <row r="678" spans="1:21" x14ac:dyDescent="0.25">
      <c r="A678" t="s">
        <v>438</v>
      </c>
      <c r="B678" t="s">
        <v>1380</v>
      </c>
      <c r="C678" t="s">
        <v>1381</v>
      </c>
      <c r="D678" s="15">
        <v>1900</v>
      </c>
      <c r="E678" s="121">
        <v>1</v>
      </c>
      <c r="F678" t="s">
        <v>1026</v>
      </c>
      <c r="G678" s="121" t="s">
        <v>1379</v>
      </c>
      <c r="H678" t="s">
        <v>382</v>
      </c>
      <c r="I678" t="s">
        <v>489</v>
      </c>
      <c r="J678" t="s">
        <v>434</v>
      </c>
      <c r="K678" t="s">
        <v>435</v>
      </c>
      <c r="L678" s="755" t="s">
        <v>194</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ASR_CMS_19</v>
      </c>
      <c r="T678" s="957">
        <f t="shared" si="45"/>
        <v>45406</v>
      </c>
      <c r="U678" t="str">
        <f t="shared" si="46"/>
        <v>Unaudited</v>
      </c>
    </row>
    <row r="679" spans="1:21" x14ac:dyDescent="0.25">
      <c r="A679" t="s">
        <v>438</v>
      </c>
      <c r="B679" t="s">
        <v>1380</v>
      </c>
      <c r="C679" t="s">
        <v>1381</v>
      </c>
      <c r="D679" s="15">
        <v>1900</v>
      </c>
      <c r="E679" s="121">
        <v>1</v>
      </c>
      <c r="F679" t="s">
        <v>1026</v>
      </c>
      <c r="G679" s="121" t="s">
        <v>1379</v>
      </c>
      <c r="H679" t="s">
        <v>382</v>
      </c>
      <c r="I679" t="s">
        <v>489</v>
      </c>
      <c r="J679" t="s">
        <v>434</v>
      </c>
      <c r="K679" t="s">
        <v>435</v>
      </c>
      <c r="L679" s="755" t="s">
        <v>193</v>
      </c>
      <c r="M679" t="s">
        <v>330</v>
      </c>
      <c r="N679" s="680">
        <f t="shared" ca="1" si="47"/>
        <v>0</v>
      </c>
      <c r="O679" s="680">
        <f t="shared" ca="1" si="47"/>
        <v>0</v>
      </c>
      <c r="P679" s="680">
        <f t="shared" ca="1" si="47"/>
        <v>0</v>
      </c>
      <c r="Q679" s="680">
        <f t="shared" ca="1" si="47"/>
        <v>0</v>
      </c>
      <c r="R679" s="680">
        <f t="shared" ca="1" si="47"/>
        <v>0</v>
      </c>
      <c r="S679" t="str">
        <f t="shared" si="44"/>
        <v>ASR_CMS_19</v>
      </c>
      <c r="T679" s="957">
        <f t="shared" si="45"/>
        <v>45406</v>
      </c>
      <c r="U679" t="str">
        <f t="shared" si="46"/>
        <v>Unaudited</v>
      </c>
    </row>
    <row r="680" spans="1:21" x14ac:dyDescent="0.25">
      <c r="A680" t="s">
        <v>438</v>
      </c>
      <c r="B680" t="s">
        <v>1380</v>
      </c>
      <c r="C680" t="s">
        <v>1381</v>
      </c>
      <c r="D680" s="15">
        <v>1900</v>
      </c>
      <c r="E680" s="121">
        <v>1</v>
      </c>
      <c r="F680" t="s">
        <v>1026</v>
      </c>
      <c r="G680" s="121" t="s">
        <v>1379</v>
      </c>
      <c r="H680" t="s">
        <v>382</v>
      </c>
      <c r="I680" t="s">
        <v>489</v>
      </c>
      <c r="J680" t="s">
        <v>451</v>
      </c>
      <c r="K680" t="s">
        <v>436</v>
      </c>
      <c r="L680" s="755" t="s">
        <v>79</v>
      </c>
      <c r="M680" t="s">
        <v>27</v>
      </c>
      <c r="N680" s="680">
        <f t="shared" ca="1" si="47"/>
        <v>0</v>
      </c>
      <c r="O680" s="680">
        <f t="shared" ca="1" si="47"/>
        <v>0</v>
      </c>
      <c r="P680" s="680">
        <f t="shared" ca="1" si="47"/>
        <v>0</v>
      </c>
      <c r="Q680" s="680">
        <f t="shared" ca="1" si="47"/>
        <v>0</v>
      </c>
      <c r="R680" s="680">
        <f t="shared" ca="1" si="47"/>
        <v>0</v>
      </c>
      <c r="S680" t="str">
        <f t="shared" si="44"/>
        <v>ASR_CMS_19</v>
      </c>
      <c r="T680" s="957">
        <f t="shared" si="45"/>
        <v>45406</v>
      </c>
      <c r="U680" t="str">
        <f t="shared" si="46"/>
        <v>Unaudited</v>
      </c>
    </row>
    <row r="681" spans="1:21" x14ac:dyDescent="0.25">
      <c r="A681" t="s">
        <v>438</v>
      </c>
      <c r="B681" t="s">
        <v>1380</v>
      </c>
      <c r="C681" t="s">
        <v>1381</v>
      </c>
      <c r="D681" s="15">
        <v>1900</v>
      </c>
      <c r="E681" s="121">
        <v>1</v>
      </c>
      <c r="F681" t="s">
        <v>1026</v>
      </c>
      <c r="G681" s="121" t="s">
        <v>1379</v>
      </c>
      <c r="H681" t="s">
        <v>382</v>
      </c>
      <c r="I681" t="s">
        <v>489</v>
      </c>
      <c r="J681" t="s">
        <v>451</v>
      </c>
      <c r="K681" t="s">
        <v>436</v>
      </c>
      <c r="L681" s="755" t="s">
        <v>80</v>
      </c>
      <c r="M681" t="s">
        <v>98</v>
      </c>
      <c r="N681" s="680">
        <f t="shared" ca="1" si="47"/>
        <v>0</v>
      </c>
      <c r="O681" s="680">
        <f t="shared" ca="1" si="47"/>
        <v>0</v>
      </c>
      <c r="P681" s="680">
        <f t="shared" ca="1" si="47"/>
        <v>0</v>
      </c>
      <c r="Q681" s="680">
        <f t="shared" ca="1" si="47"/>
        <v>0</v>
      </c>
      <c r="R681" s="680">
        <f t="shared" ca="1" si="47"/>
        <v>0</v>
      </c>
      <c r="S681" t="str">
        <f t="shared" si="44"/>
        <v>ASR_CMS_19</v>
      </c>
      <c r="T681" s="957">
        <f t="shared" si="45"/>
        <v>45406</v>
      </c>
      <c r="U681" t="str">
        <f t="shared" si="46"/>
        <v>Unaudited</v>
      </c>
    </row>
    <row r="682" spans="1:21" x14ac:dyDescent="0.25">
      <c r="A682" t="s">
        <v>438</v>
      </c>
      <c r="B682" t="s">
        <v>1380</v>
      </c>
      <c r="C682" t="s">
        <v>1381</v>
      </c>
      <c r="D682" s="15">
        <v>1900</v>
      </c>
      <c r="E682" s="121">
        <v>1</v>
      </c>
      <c r="F682" t="s">
        <v>1026</v>
      </c>
      <c r="G682" s="121" t="s">
        <v>1379</v>
      </c>
      <c r="H682" t="s">
        <v>382</v>
      </c>
      <c r="I682" t="s">
        <v>489</v>
      </c>
      <c r="J682" t="s">
        <v>451</v>
      </c>
      <c r="K682" t="s">
        <v>436</v>
      </c>
      <c r="L682" s="755" t="s">
        <v>81</v>
      </c>
      <c r="M682" t="s">
        <v>99</v>
      </c>
      <c r="N682" s="680">
        <f t="shared" ca="1" si="47"/>
        <v>0</v>
      </c>
      <c r="O682" s="680">
        <f t="shared" ca="1" si="47"/>
        <v>0</v>
      </c>
      <c r="P682" s="680">
        <f t="shared" ca="1" si="47"/>
        <v>0</v>
      </c>
      <c r="Q682" s="680">
        <f t="shared" ca="1" si="47"/>
        <v>0</v>
      </c>
      <c r="R682" s="680">
        <f t="shared" ca="1" si="47"/>
        <v>0</v>
      </c>
      <c r="S682" t="str">
        <f t="shared" si="44"/>
        <v>ASR_CMS_19</v>
      </c>
      <c r="T682" s="957">
        <f t="shared" si="45"/>
        <v>45406</v>
      </c>
      <c r="U682" t="str">
        <f t="shared" si="46"/>
        <v>Unaudited</v>
      </c>
    </row>
    <row r="683" spans="1:21" x14ac:dyDescent="0.25">
      <c r="A683" t="s">
        <v>438</v>
      </c>
      <c r="B683" t="s">
        <v>1380</v>
      </c>
      <c r="C683" t="s">
        <v>1381</v>
      </c>
      <c r="D683" s="15">
        <v>1900</v>
      </c>
      <c r="E683" s="121">
        <v>1</v>
      </c>
      <c r="F683" t="s">
        <v>1026</v>
      </c>
      <c r="G683" s="121" t="s">
        <v>1379</v>
      </c>
      <c r="H683" t="s">
        <v>382</v>
      </c>
      <c r="I683" t="s">
        <v>489</v>
      </c>
      <c r="J683" t="s">
        <v>451</v>
      </c>
      <c r="K683" t="s">
        <v>436</v>
      </c>
      <c r="L683" s="755" t="s">
        <v>82</v>
      </c>
      <c r="M683" t="s">
        <v>100</v>
      </c>
      <c r="N683" s="680">
        <f t="shared" ca="1" si="47"/>
        <v>0</v>
      </c>
      <c r="O683" s="680">
        <f t="shared" ca="1" si="47"/>
        <v>0</v>
      </c>
      <c r="P683" s="680">
        <f t="shared" ca="1" si="47"/>
        <v>0</v>
      </c>
      <c r="Q683" s="680">
        <f t="shared" ca="1" si="47"/>
        <v>0</v>
      </c>
      <c r="R683" s="680">
        <f t="shared" ca="1" si="47"/>
        <v>0</v>
      </c>
      <c r="S683" t="str">
        <f t="shared" si="44"/>
        <v>ASR_CMS_19</v>
      </c>
      <c r="T683" s="957">
        <f t="shared" si="45"/>
        <v>45406</v>
      </c>
      <c r="U683" t="str">
        <f t="shared" si="46"/>
        <v>Unaudited</v>
      </c>
    </row>
    <row r="684" spans="1:21" x14ac:dyDescent="0.25">
      <c r="A684" t="s">
        <v>438</v>
      </c>
      <c r="B684" t="s">
        <v>1380</v>
      </c>
      <c r="C684" t="s">
        <v>1381</v>
      </c>
      <c r="D684" s="15">
        <v>1900</v>
      </c>
      <c r="E684" s="121">
        <v>1</v>
      </c>
      <c r="F684" t="s">
        <v>1026</v>
      </c>
      <c r="G684" s="121" t="s">
        <v>1379</v>
      </c>
      <c r="H684" t="s">
        <v>382</v>
      </c>
      <c r="I684" t="s">
        <v>489</v>
      </c>
      <c r="J684" t="s">
        <v>451</v>
      </c>
      <c r="K684" t="s">
        <v>436</v>
      </c>
      <c r="L684" s="755" t="s">
        <v>217</v>
      </c>
      <c r="M684" t="s">
        <v>101</v>
      </c>
      <c r="N684" s="680">
        <f t="shared" ca="1" si="47"/>
        <v>0</v>
      </c>
      <c r="O684" s="680">
        <f t="shared" ca="1" si="47"/>
        <v>0</v>
      </c>
      <c r="P684" s="680">
        <f t="shared" ca="1" si="47"/>
        <v>0</v>
      </c>
      <c r="Q684" s="680">
        <f t="shared" ca="1" si="47"/>
        <v>0</v>
      </c>
      <c r="R684" s="680">
        <f t="shared" ca="1" si="47"/>
        <v>0</v>
      </c>
      <c r="S684" t="str">
        <f t="shared" si="44"/>
        <v>ASR_CMS_19</v>
      </c>
      <c r="T684" s="957">
        <f t="shared" si="45"/>
        <v>45406</v>
      </c>
      <c r="U684" t="str">
        <f t="shared" si="46"/>
        <v>Unaudited</v>
      </c>
    </row>
    <row r="685" spans="1:21" x14ac:dyDescent="0.25">
      <c r="A685" t="s">
        <v>438</v>
      </c>
      <c r="B685" t="s">
        <v>1380</v>
      </c>
      <c r="C685" t="s">
        <v>1381</v>
      </c>
      <c r="D685" s="15">
        <v>1900</v>
      </c>
      <c r="E685" s="121">
        <v>1</v>
      </c>
      <c r="F685" t="s">
        <v>1026</v>
      </c>
      <c r="G685" s="121" t="s">
        <v>1379</v>
      </c>
      <c r="H685" t="s">
        <v>382</v>
      </c>
      <c r="I685" t="s">
        <v>489</v>
      </c>
      <c r="J685" t="s">
        <v>451</v>
      </c>
      <c r="K685" t="s">
        <v>436</v>
      </c>
      <c r="L685" s="755" t="s">
        <v>216</v>
      </c>
      <c r="M685" t="s">
        <v>28</v>
      </c>
      <c r="N685" s="680">
        <f t="shared" ca="1" si="47"/>
        <v>0</v>
      </c>
      <c r="O685" s="680">
        <f t="shared" ca="1" si="47"/>
        <v>0</v>
      </c>
      <c r="P685" s="680">
        <f t="shared" ca="1" si="47"/>
        <v>0</v>
      </c>
      <c r="Q685" s="680">
        <f t="shared" ca="1" si="47"/>
        <v>0</v>
      </c>
      <c r="R685" s="680">
        <f t="shared" ca="1" si="47"/>
        <v>0</v>
      </c>
      <c r="S685" t="str">
        <f t="shared" si="44"/>
        <v>ASR_CMS_19</v>
      </c>
      <c r="T685" s="957">
        <f t="shared" si="45"/>
        <v>45406</v>
      </c>
      <c r="U685" t="str">
        <f t="shared" si="46"/>
        <v>Unaudited</v>
      </c>
    </row>
    <row r="686" spans="1:21" x14ac:dyDescent="0.25">
      <c r="A686" t="s">
        <v>438</v>
      </c>
      <c r="B686" t="s">
        <v>1380</v>
      </c>
      <c r="C686" t="s">
        <v>1381</v>
      </c>
      <c r="D686" s="15">
        <v>1900</v>
      </c>
      <c r="E686" s="121">
        <v>1</v>
      </c>
      <c r="F686" t="s">
        <v>1026</v>
      </c>
      <c r="G686" s="121" t="s">
        <v>1379</v>
      </c>
      <c r="H686" t="s">
        <v>382</v>
      </c>
      <c r="I686" t="s">
        <v>489</v>
      </c>
      <c r="J686" t="s">
        <v>437</v>
      </c>
      <c r="K686" t="s">
        <v>437</v>
      </c>
      <c r="L686" s="755" t="s">
        <v>84</v>
      </c>
      <c r="M686" t="s">
        <v>328</v>
      </c>
      <c r="N686" s="680">
        <f t="shared" ca="1" si="47"/>
        <v>0</v>
      </c>
      <c r="O686" s="680">
        <f t="shared" ca="1" si="47"/>
        <v>0</v>
      </c>
      <c r="P686" s="680">
        <f t="shared" ca="1" si="47"/>
        <v>0</v>
      </c>
      <c r="Q686" s="680">
        <f t="shared" ca="1" si="47"/>
        <v>0</v>
      </c>
      <c r="R686" s="680">
        <f t="shared" ca="1" si="47"/>
        <v>0</v>
      </c>
      <c r="S686" t="str">
        <f t="shared" si="44"/>
        <v>ASR_CMS_19</v>
      </c>
      <c r="T686" s="957">
        <f t="shared" si="45"/>
        <v>45406</v>
      </c>
      <c r="U686" t="str">
        <f t="shared" si="46"/>
        <v>Unaudited</v>
      </c>
    </row>
    <row r="687" spans="1:21" x14ac:dyDescent="0.25">
      <c r="A687" t="s">
        <v>438</v>
      </c>
      <c r="B687" t="s">
        <v>1380</v>
      </c>
      <c r="C687" t="s">
        <v>1381</v>
      </c>
      <c r="D687" s="15">
        <v>1900</v>
      </c>
      <c r="E687" s="121">
        <v>1</v>
      </c>
      <c r="F687" t="s">
        <v>1026</v>
      </c>
      <c r="G687" s="121" t="s">
        <v>1379</v>
      </c>
      <c r="H687" t="s">
        <v>382</v>
      </c>
      <c r="I687" t="s">
        <v>489</v>
      </c>
      <c r="J687" t="s">
        <v>437</v>
      </c>
      <c r="K687" t="s">
        <v>437</v>
      </c>
      <c r="L687" s="755" t="s">
        <v>85</v>
      </c>
      <c r="M687" t="s">
        <v>326</v>
      </c>
      <c r="N687" s="680">
        <f t="shared" ca="1" si="47"/>
        <v>0</v>
      </c>
      <c r="O687" s="680">
        <f t="shared" ca="1" si="47"/>
        <v>0</v>
      </c>
      <c r="P687" s="680">
        <f t="shared" ca="1" si="47"/>
        <v>0</v>
      </c>
      <c r="Q687" s="680">
        <f t="shared" ca="1" si="47"/>
        <v>0</v>
      </c>
      <c r="R687" s="680">
        <f t="shared" ca="1" si="47"/>
        <v>0</v>
      </c>
      <c r="S687" t="str">
        <f t="shared" si="44"/>
        <v>ASR_CMS_19</v>
      </c>
      <c r="T687" s="957">
        <f t="shared" si="45"/>
        <v>45406</v>
      </c>
      <c r="U687" t="str">
        <f t="shared" si="46"/>
        <v>Unaudited</v>
      </c>
    </row>
    <row r="688" spans="1:21" x14ac:dyDescent="0.25">
      <c r="A688" t="s">
        <v>438</v>
      </c>
      <c r="B688" t="s">
        <v>1380</v>
      </c>
      <c r="C688" t="s">
        <v>1381</v>
      </c>
      <c r="D688" s="15">
        <v>1900</v>
      </c>
      <c r="E688" s="121">
        <v>1</v>
      </c>
      <c r="F688" t="s">
        <v>1026</v>
      </c>
      <c r="G688" s="121" t="s">
        <v>1379</v>
      </c>
      <c r="H688" t="s">
        <v>382</v>
      </c>
      <c r="I688" t="s">
        <v>489</v>
      </c>
      <c r="J688" t="s">
        <v>437</v>
      </c>
      <c r="K688" t="s">
        <v>437</v>
      </c>
      <c r="L688" s="755" t="s">
        <v>86</v>
      </c>
      <c r="M688" t="s">
        <v>495</v>
      </c>
      <c r="N688" s="680">
        <f t="shared" ca="1" si="47"/>
        <v>0</v>
      </c>
      <c r="O688" s="680">
        <f t="shared" ca="1" si="47"/>
        <v>0</v>
      </c>
      <c r="P688" s="680">
        <f t="shared" ca="1" si="47"/>
        <v>0</v>
      </c>
      <c r="Q688" s="680">
        <f t="shared" ca="1" si="47"/>
        <v>0</v>
      </c>
      <c r="R688" s="680">
        <f t="shared" ca="1" si="47"/>
        <v>0</v>
      </c>
      <c r="S688" t="str">
        <f t="shared" si="44"/>
        <v>ASR_CMS_19</v>
      </c>
      <c r="T688" s="957">
        <f t="shared" si="45"/>
        <v>45406</v>
      </c>
      <c r="U688" t="str">
        <f t="shared" si="46"/>
        <v>Unaudited</v>
      </c>
    </row>
    <row r="689" spans="1:21" x14ac:dyDescent="0.25">
      <c r="A689" t="s">
        <v>438</v>
      </c>
      <c r="B689" t="s">
        <v>1380</v>
      </c>
      <c r="C689" t="s">
        <v>1381</v>
      </c>
      <c r="D689" s="15">
        <v>1900</v>
      </c>
      <c r="E689" s="121">
        <v>1</v>
      </c>
      <c r="F689" t="s">
        <v>1026</v>
      </c>
      <c r="G689" s="121" t="s">
        <v>1379</v>
      </c>
      <c r="H689" t="s">
        <v>382</v>
      </c>
      <c r="I689" t="s">
        <v>489</v>
      </c>
      <c r="J689" t="s">
        <v>437</v>
      </c>
      <c r="K689" t="s">
        <v>437</v>
      </c>
      <c r="L689" s="755" t="s">
        <v>87</v>
      </c>
      <c r="M689" t="s">
        <v>496</v>
      </c>
      <c r="N689" s="680">
        <f t="shared" ca="1" si="47"/>
        <v>0</v>
      </c>
      <c r="O689" s="680">
        <f t="shared" ca="1" si="47"/>
        <v>0</v>
      </c>
      <c r="P689" s="680">
        <f t="shared" ca="1" si="47"/>
        <v>0</v>
      </c>
      <c r="Q689" s="680">
        <f t="shared" ca="1" si="47"/>
        <v>0</v>
      </c>
      <c r="R689" s="680">
        <f t="shared" ca="1" si="47"/>
        <v>0</v>
      </c>
      <c r="S689" t="str">
        <f t="shared" si="44"/>
        <v>ASR_CMS_19</v>
      </c>
      <c r="T689" s="957">
        <f t="shared" si="45"/>
        <v>45406</v>
      </c>
      <c r="U689" t="str">
        <f t="shared" si="46"/>
        <v>Unaudited</v>
      </c>
    </row>
    <row r="690" spans="1:21" x14ac:dyDescent="0.25">
      <c r="A690" t="s">
        <v>438</v>
      </c>
      <c r="B690" t="s">
        <v>1380</v>
      </c>
      <c r="C690" t="s">
        <v>1381</v>
      </c>
      <c r="D690" s="15">
        <v>1900</v>
      </c>
      <c r="E690" s="121">
        <v>1</v>
      </c>
      <c r="F690" t="s">
        <v>1026</v>
      </c>
      <c r="G690" s="121" t="s">
        <v>1379</v>
      </c>
      <c r="H690" t="s">
        <v>382</v>
      </c>
      <c r="I690" t="s">
        <v>489</v>
      </c>
      <c r="J690" t="s">
        <v>437</v>
      </c>
      <c r="K690" t="s">
        <v>437</v>
      </c>
      <c r="L690" s="755" t="s">
        <v>214</v>
      </c>
      <c r="M690" t="s">
        <v>497</v>
      </c>
      <c r="N690" s="680">
        <f t="shared" ca="1" si="47"/>
        <v>0</v>
      </c>
      <c r="O690" s="680">
        <f t="shared" ca="1" si="47"/>
        <v>0</v>
      </c>
      <c r="P690" s="680">
        <f t="shared" ca="1" si="47"/>
        <v>0</v>
      </c>
      <c r="Q690" s="680">
        <f t="shared" ca="1" si="47"/>
        <v>0</v>
      </c>
      <c r="R690" s="680">
        <f t="shared" ca="1" si="47"/>
        <v>0</v>
      </c>
      <c r="S690" t="str">
        <f t="shared" si="44"/>
        <v>ASR_CMS_19</v>
      </c>
      <c r="T690" s="957">
        <f t="shared" si="45"/>
        <v>45406</v>
      </c>
      <c r="U690" t="str">
        <f t="shared" si="46"/>
        <v>Unaudited</v>
      </c>
    </row>
    <row r="691" spans="1:21" x14ac:dyDescent="0.25">
      <c r="A691" t="s">
        <v>438</v>
      </c>
      <c r="B691" t="s">
        <v>1380</v>
      </c>
      <c r="C691" t="s">
        <v>1381</v>
      </c>
      <c r="D691" s="15">
        <v>1900</v>
      </c>
      <c r="E691" s="121">
        <v>1</v>
      </c>
      <c r="F691" t="s">
        <v>1026</v>
      </c>
      <c r="G691" s="121" t="s">
        <v>1379</v>
      </c>
      <c r="H691" t="s">
        <v>382</v>
      </c>
      <c r="I691" t="s">
        <v>490</v>
      </c>
      <c r="J691" t="s">
        <v>26</v>
      </c>
      <c r="K691" t="s">
        <v>26</v>
      </c>
      <c r="L691" s="755" t="s">
        <v>205</v>
      </c>
      <c r="M691" t="s">
        <v>26</v>
      </c>
      <c r="N691" s="680">
        <f t="shared" ca="1" si="47"/>
        <v>0</v>
      </c>
      <c r="O691" s="680">
        <f t="shared" ca="1" si="47"/>
        <v>0</v>
      </c>
      <c r="P691" s="680">
        <f t="shared" ca="1" si="47"/>
        <v>0</v>
      </c>
      <c r="Q691" s="680">
        <f t="shared" ca="1" si="47"/>
        <v>0</v>
      </c>
      <c r="R691" s="680">
        <f t="shared" ca="1" si="47"/>
        <v>0</v>
      </c>
      <c r="S691" t="str">
        <f t="shared" si="44"/>
        <v>ASR_CMS_19</v>
      </c>
      <c r="T691" s="957">
        <f t="shared" si="45"/>
        <v>45406</v>
      </c>
      <c r="U691" t="str">
        <f t="shared" si="46"/>
        <v>Unaudited</v>
      </c>
    </row>
    <row r="692" spans="1:21" x14ac:dyDescent="0.25">
      <c r="A692" t="s">
        <v>438</v>
      </c>
      <c r="B692" t="s">
        <v>1380</v>
      </c>
      <c r="C692" t="s">
        <v>1381</v>
      </c>
      <c r="D692" s="15">
        <v>1900</v>
      </c>
      <c r="E692" s="121">
        <v>1</v>
      </c>
      <c r="F692" t="s">
        <v>439</v>
      </c>
      <c r="G692" s="121">
        <v>91</v>
      </c>
      <c r="H692" t="s">
        <v>383</v>
      </c>
      <c r="I692" t="s">
        <v>433</v>
      </c>
      <c r="J692" t="s">
        <v>433</v>
      </c>
      <c r="K692" t="s">
        <v>433</v>
      </c>
      <c r="M692" t="s">
        <v>433</v>
      </c>
      <c r="N692" s="680">
        <f t="shared" ca="1" si="47"/>
        <v>0</v>
      </c>
      <c r="O692" s="680">
        <f t="shared" ca="1" si="47"/>
        <v>0</v>
      </c>
      <c r="P692" s="680">
        <f t="shared" ca="1" si="47"/>
        <v>0</v>
      </c>
      <c r="Q692" s="680">
        <f t="shared" ca="1" si="47"/>
        <v>0</v>
      </c>
      <c r="R692" s="680">
        <f t="shared" ca="1" si="47"/>
        <v>0</v>
      </c>
      <c r="S692" t="str">
        <f t="shared" si="44"/>
        <v>ASR_CMS_19</v>
      </c>
      <c r="T692" s="957">
        <f t="shared" si="45"/>
        <v>45406</v>
      </c>
      <c r="U692" t="str">
        <f t="shared" si="46"/>
        <v>Unaudited</v>
      </c>
    </row>
    <row r="693" spans="1:21" x14ac:dyDescent="0.25">
      <c r="A693" t="s">
        <v>438</v>
      </c>
      <c r="B693" t="s">
        <v>1380</v>
      </c>
      <c r="C693" t="s">
        <v>1381</v>
      </c>
      <c r="D693" s="15">
        <v>1900</v>
      </c>
      <c r="E693" s="121">
        <v>1</v>
      </c>
      <c r="F693" t="s">
        <v>439</v>
      </c>
      <c r="G693" s="121">
        <v>91</v>
      </c>
      <c r="H693" t="s">
        <v>383</v>
      </c>
      <c r="I693" t="s">
        <v>488</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ASR_CMS_19</v>
      </c>
      <c r="T693" s="957">
        <f t="shared" si="45"/>
        <v>45406</v>
      </c>
      <c r="U693" t="str">
        <f t="shared" si="46"/>
        <v>Unaudited</v>
      </c>
    </row>
    <row r="694" spans="1:21" x14ac:dyDescent="0.25">
      <c r="A694" t="s">
        <v>438</v>
      </c>
      <c r="B694" t="s">
        <v>1380</v>
      </c>
      <c r="C694" t="s">
        <v>1381</v>
      </c>
      <c r="D694" s="15">
        <v>1900</v>
      </c>
      <c r="E694" s="121">
        <v>1</v>
      </c>
      <c r="F694" t="s">
        <v>439</v>
      </c>
      <c r="G694" s="121">
        <v>91</v>
      </c>
      <c r="H694" t="s">
        <v>383</v>
      </c>
      <c r="I694" t="s">
        <v>488</v>
      </c>
      <c r="J694" t="s">
        <v>12</v>
      </c>
      <c r="K694" t="s">
        <v>223</v>
      </c>
      <c r="L694" s="755">
        <v>1.2</v>
      </c>
      <c r="M694" t="s">
        <v>223</v>
      </c>
      <c r="N694" s="680">
        <f t="shared" ca="1" si="47"/>
        <v>0</v>
      </c>
      <c r="O694" s="680">
        <f t="shared" ca="1" si="47"/>
        <v>0</v>
      </c>
      <c r="P694" s="680">
        <f t="shared" ca="1" si="47"/>
        <v>0</v>
      </c>
      <c r="Q694" s="680">
        <f t="shared" ca="1" si="47"/>
        <v>0</v>
      </c>
      <c r="R694" s="680">
        <f t="shared" ca="1" si="47"/>
        <v>0</v>
      </c>
      <c r="S694" t="str">
        <f t="shared" si="44"/>
        <v>ASR_CMS_19</v>
      </c>
      <c r="T694" s="957">
        <f t="shared" si="45"/>
        <v>45406</v>
      </c>
      <c r="U694" t="str">
        <f t="shared" si="46"/>
        <v>Unaudited</v>
      </c>
    </row>
    <row r="695" spans="1:21" x14ac:dyDescent="0.25">
      <c r="A695" t="s">
        <v>438</v>
      </c>
      <c r="B695" t="s">
        <v>1380</v>
      </c>
      <c r="C695" t="s">
        <v>1381</v>
      </c>
      <c r="D695" s="15">
        <v>1900</v>
      </c>
      <c r="E695" s="121">
        <v>1</v>
      </c>
      <c r="F695" t="s">
        <v>439</v>
      </c>
      <c r="G695" s="121">
        <v>91</v>
      </c>
      <c r="H695" t="s">
        <v>383</v>
      </c>
      <c r="I695" t="s">
        <v>488</v>
      </c>
      <c r="J695" t="s">
        <v>12</v>
      </c>
      <c r="K695" t="s">
        <v>1318</v>
      </c>
      <c r="L695" s="755" t="s">
        <v>1314</v>
      </c>
      <c r="M695" t="s">
        <v>1318</v>
      </c>
      <c r="N695" s="680">
        <f t="shared" ca="1" si="47"/>
        <v>0</v>
      </c>
      <c r="O695" s="680">
        <f t="shared" ca="1" si="47"/>
        <v>0</v>
      </c>
      <c r="P695" s="680">
        <f t="shared" ca="1" si="47"/>
        <v>0</v>
      </c>
      <c r="Q695" s="680">
        <f t="shared" ca="1" si="47"/>
        <v>0</v>
      </c>
      <c r="R695" s="680">
        <f t="shared" ca="1" si="47"/>
        <v>0</v>
      </c>
      <c r="S695" t="str">
        <f t="shared" si="44"/>
        <v>ASR_CMS_19</v>
      </c>
      <c r="T695" s="957">
        <f t="shared" si="45"/>
        <v>45406</v>
      </c>
      <c r="U695" t="str">
        <f t="shared" si="46"/>
        <v>Unaudited</v>
      </c>
    </row>
    <row r="696" spans="1:21" x14ac:dyDescent="0.25">
      <c r="A696" t="s">
        <v>438</v>
      </c>
      <c r="B696" t="s">
        <v>1380</v>
      </c>
      <c r="C696" t="s">
        <v>1381</v>
      </c>
      <c r="D696" s="15">
        <v>1900</v>
      </c>
      <c r="E696" s="121">
        <v>1</v>
      </c>
      <c r="F696" t="s">
        <v>439</v>
      </c>
      <c r="G696" s="121">
        <v>91</v>
      </c>
      <c r="H696" t="s">
        <v>383</v>
      </c>
      <c r="I696" t="s">
        <v>488</v>
      </c>
      <c r="J696" t="s">
        <v>12</v>
      </c>
      <c r="K696" t="s">
        <v>1320</v>
      </c>
      <c r="L696" s="755" t="s">
        <v>1319</v>
      </c>
      <c r="M696" t="s">
        <v>1320</v>
      </c>
      <c r="N696" s="680">
        <f t="shared" ca="1" si="47"/>
        <v>0</v>
      </c>
      <c r="O696" s="680">
        <f t="shared" ca="1" si="47"/>
        <v>0</v>
      </c>
      <c r="P696" s="680">
        <f t="shared" ca="1" si="47"/>
        <v>0</v>
      </c>
      <c r="Q696" s="680">
        <f t="shared" ca="1" si="47"/>
        <v>0</v>
      </c>
      <c r="R696" s="680">
        <f t="shared" ca="1" si="47"/>
        <v>0</v>
      </c>
      <c r="S696" t="str">
        <f t="shared" si="44"/>
        <v>ASR_CMS_19</v>
      </c>
      <c r="T696" s="957">
        <f t="shared" si="45"/>
        <v>45406</v>
      </c>
      <c r="U696" t="str">
        <f t="shared" si="46"/>
        <v>Unaudited</v>
      </c>
    </row>
    <row r="697" spans="1:21" x14ac:dyDescent="0.25">
      <c r="A697" t="s">
        <v>438</v>
      </c>
      <c r="B697" t="s">
        <v>1380</v>
      </c>
      <c r="C697" t="s">
        <v>1381</v>
      </c>
      <c r="D697" s="15">
        <v>1900</v>
      </c>
      <c r="E697" s="121">
        <v>1</v>
      </c>
      <c r="F697" t="s">
        <v>439</v>
      </c>
      <c r="G697" s="121">
        <v>91</v>
      </c>
      <c r="H697" t="s">
        <v>383</v>
      </c>
      <c r="I697" t="s">
        <v>488</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ASR_CMS_19</v>
      </c>
      <c r="T697" s="957">
        <f t="shared" si="45"/>
        <v>45406</v>
      </c>
      <c r="U697" t="str">
        <f t="shared" si="46"/>
        <v>Unaudited</v>
      </c>
    </row>
    <row r="698" spans="1:21" x14ac:dyDescent="0.25">
      <c r="A698" t="s">
        <v>438</v>
      </c>
      <c r="B698" t="s">
        <v>1380</v>
      </c>
      <c r="C698" t="s">
        <v>1381</v>
      </c>
      <c r="D698" s="15">
        <v>1900</v>
      </c>
      <c r="E698" s="121">
        <v>1</v>
      </c>
      <c r="F698" t="s">
        <v>439</v>
      </c>
      <c r="G698" s="121">
        <v>91</v>
      </c>
      <c r="H698" t="s">
        <v>383</v>
      </c>
      <c r="I698" t="s">
        <v>489</v>
      </c>
      <c r="J698" t="s">
        <v>434</v>
      </c>
      <c r="K698" t="s">
        <v>791</v>
      </c>
      <c r="L698" s="755">
        <v>2.1</v>
      </c>
      <c r="M698" t="s">
        <v>726</v>
      </c>
      <c r="N698" s="680">
        <f t="shared" ca="1" si="47"/>
        <v>0</v>
      </c>
      <c r="O698" s="680">
        <f t="shared" ca="1" si="47"/>
        <v>0</v>
      </c>
      <c r="P698" s="680">
        <f t="shared" ca="1" si="47"/>
        <v>0</v>
      </c>
      <c r="Q698" s="680">
        <f t="shared" ca="1" si="47"/>
        <v>0</v>
      </c>
      <c r="R698" s="680">
        <f t="shared" ca="1" si="47"/>
        <v>0</v>
      </c>
      <c r="S698" t="str">
        <f t="shared" si="44"/>
        <v>ASR_CMS_19</v>
      </c>
      <c r="T698" s="957">
        <f t="shared" si="45"/>
        <v>45406</v>
      </c>
      <c r="U698" t="str">
        <f t="shared" si="46"/>
        <v>Unaudited</v>
      </c>
    </row>
    <row r="699" spans="1:21" x14ac:dyDescent="0.25">
      <c r="A699" t="s">
        <v>438</v>
      </c>
      <c r="B699" t="s">
        <v>1380</v>
      </c>
      <c r="C699" t="s">
        <v>1381</v>
      </c>
      <c r="D699" s="15">
        <v>1900</v>
      </c>
      <c r="E699" s="121">
        <v>1</v>
      </c>
      <c r="F699" t="s">
        <v>439</v>
      </c>
      <c r="G699" s="121">
        <v>91</v>
      </c>
      <c r="H699" t="s">
        <v>383</v>
      </c>
      <c r="I699" t="s">
        <v>489</v>
      </c>
      <c r="J699" t="s">
        <v>434</v>
      </c>
      <c r="K699" t="s">
        <v>791</v>
      </c>
      <c r="L699" s="755">
        <v>2.2000000000000002</v>
      </c>
      <c r="M699" t="s">
        <v>727</v>
      </c>
      <c r="N699" s="680">
        <f t="shared" ca="1" si="47"/>
        <v>0</v>
      </c>
      <c r="O699" s="680">
        <f t="shared" ca="1" si="47"/>
        <v>0</v>
      </c>
      <c r="P699" s="680">
        <f t="shared" ca="1" si="47"/>
        <v>0</v>
      </c>
      <c r="Q699" s="680">
        <f t="shared" ca="1" si="47"/>
        <v>0</v>
      </c>
      <c r="R699" s="680">
        <f t="shared" ca="1" si="47"/>
        <v>0</v>
      </c>
      <c r="S699" t="str">
        <f t="shared" si="44"/>
        <v>ASR_CMS_19</v>
      </c>
      <c r="T699" s="957">
        <f t="shared" si="45"/>
        <v>45406</v>
      </c>
      <c r="U699" t="str">
        <f t="shared" si="46"/>
        <v>Unaudited</v>
      </c>
    </row>
    <row r="700" spans="1:21" x14ac:dyDescent="0.25">
      <c r="A700" t="s">
        <v>438</v>
      </c>
      <c r="B700" t="s">
        <v>1380</v>
      </c>
      <c r="C700" t="s">
        <v>1381</v>
      </c>
      <c r="D700" s="15">
        <v>1900</v>
      </c>
      <c r="E700" s="121">
        <v>1</v>
      </c>
      <c r="F700" t="s">
        <v>439</v>
      </c>
      <c r="G700" s="121">
        <v>91</v>
      </c>
      <c r="H700" t="s">
        <v>383</v>
      </c>
      <c r="I700" t="s">
        <v>489</v>
      </c>
      <c r="J700" t="s">
        <v>434</v>
      </c>
      <c r="K700" t="s">
        <v>791</v>
      </c>
      <c r="L700" s="755">
        <v>2.2999999999999998</v>
      </c>
      <c r="M700" t="s">
        <v>728</v>
      </c>
      <c r="N700" s="680">
        <f t="shared" ca="1" si="47"/>
        <v>0</v>
      </c>
      <c r="O700" s="680">
        <f t="shared" ca="1" si="47"/>
        <v>0</v>
      </c>
      <c r="P700" s="680">
        <f t="shared" ca="1" si="47"/>
        <v>0</v>
      </c>
      <c r="Q700" s="680">
        <f t="shared" ca="1" si="47"/>
        <v>0</v>
      </c>
      <c r="R700" s="680">
        <f t="shared" ca="1" si="47"/>
        <v>0</v>
      </c>
      <c r="S700" t="str">
        <f t="shared" si="44"/>
        <v>ASR_CMS_19</v>
      </c>
      <c r="T700" s="957">
        <f t="shared" si="45"/>
        <v>45406</v>
      </c>
      <c r="U700" t="str">
        <f t="shared" si="46"/>
        <v>Unaudited</v>
      </c>
    </row>
    <row r="701" spans="1:21" x14ac:dyDescent="0.25">
      <c r="A701" t="s">
        <v>438</v>
      </c>
      <c r="B701" t="s">
        <v>1380</v>
      </c>
      <c r="C701" t="s">
        <v>1381</v>
      </c>
      <c r="D701" s="15">
        <v>1900</v>
      </c>
      <c r="E701" s="121">
        <v>1</v>
      </c>
      <c r="F701" t="s">
        <v>439</v>
      </c>
      <c r="G701" s="121">
        <v>91</v>
      </c>
      <c r="H701" t="s">
        <v>383</v>
      </c>
      <c r="I701" t="s">
        <v>489</v>
      </c>
      <c r="J701" t="s">
        <v>434</v>
      </c>
      <c r="K701" t="s">
        <v>791</v>
      </c>
      <c r="L701" s="755">
        <v>2.4</v>
      </c>
      <c r="M701" t="s">
        <v>729</v>
      </c>
      <c r="N701" s="680">
        <f t="shared" ca="1" si="47"/>
        <v>0</v>
      </c>
      <c r="O701" s="680">
        <f t="shared" ca="1" si="47"/>
        <v>0</v>
      </c>
      <c r="P701" s="680">
        <f t="shared" ca="1" si="47"/>
        <v>0</v>
      </c>
      <c r="Q701" s="680">
        <f t="shared" ca="1" si="47"/>
        <v>0</v>
      </c>
      <c r="R701" s="680">
        <f t="shared" ca="1" si="47"/>
        <v>0</v>
      </c>
      <c r="S701" t="str">
        <f t="shared" si="44"/>
        <v>ASR_CMS_19</v>
      </c>
      <c r="T701" s="957">
        <f t="shared" si="45"/>
        <v>45406</v>
      </c>
      <c r="U701" t="str">
        <f t="shared" si="46"/>
        <v>Unaudited</v>
      </c>
    </row>
    <row r="702" spans="1:21" x14ac:dyDescent="0.25">
      <c r="A702" t="s">
        <v>438</v>
      </c>
      <c r="B702" t="s">
        <v>1380</v>
      </c>
      <c r="C702" t="s">
        <v>1381</v>
      </c>
      <c r="D702" s="15">
        <v>1900</v>
      </c>
      <c r="E702" s="121">
        <v>1</v>
      </c>
      <c r="F702" t="s">
        <v>439</v>
      </c>
      <c r="G702" s="121">
        <v>91</v>
      </c>
      <c r="H702" t="s">
        <v>383</v>
      </c>
      <c r="I702" t="s">
        <v>489</v>
      </c>
      <c r="J702" t="s">
        <v>434</v>
      </c>
      <c r="K702" t="s">
        <v>791</v>
      </c>
      <c r="L702" s="755">
        <v>2.5</v>
      </c>
      <c r="M702" t="s">
        <v>771</v>
      </c>
      <c r="N702" s="680">
        <f t="shared" ca="1" si="47"/>
        <v>0</v>
      </c>
      <c r="O702" s="680">
        <f t="shared" ca="1" si="47"/>
        <v>0</v>
      </c>
      <c r="P702" s="680">
        <f t="shared" ca="1" si="47"/>
        <v>0</v>
      </c>
      <c r="Q702" s="680">
        <f t="shared" ca="1" si="47"/>
        <v>0</v>
      </c>
      <c r="R702" s="680">
        <f t="shared" ca="1" si="47"/>
        <v>0</v>
      </c>
      <c r="S702" t="str">
        <f t="shared" si="44"/>
        <v>ASR_CMS_19</v>
      </c>
      <c r="T702" s="957">
        <f t="shared" si="45"/>
        <v>45406</v>
      </c>
      <c r="U702" t="str">
        <f t="shared" si="46"/>
        <v>Unaudited</v>
      </c>
    </row>
    <row r="703" spans="1:21" x14ac:dyDescent="0.25">
      <c r="A703" t="s">
        <v>438</v>
      </c>
      <c r="B703" t="s">
        <v>1380</v>
      </c>
      <c r="C703" t="s">
        <v>1381</v>
      </c>
      <c r="D703" s="15">
        <v>1900</v>
      </c>
      <c r="E703" s="121">
        <v>1</v>
      </c>
      <c r="F703" t="s">
        <v>439</v>
      </c>
      <c r="G703" s="121">
        <v>91</v>
      </c>
      <c r="H703" t="s">
        <v>383</v>
      </c>
      <c r="I703" t="s">
        <v>489</v>
      </c>
      <c r="J703" t="s">
        <v>434</v>
      </c>
      <c r="K703" t="s">
        <v>791</v>
      </c>
      <c r="L703" s="755">
        <v>2.6</v>
      </c>
      <c r="M703" t="s">
        <v>187</v>
      </c>
      <c r="N703" s="680">
        <f t="shared" ca="1" si="47"/>
        <v>0</v>
      </c>
      <c r="O703" s="680">
        <f t="shared" ca="1" si="47"/>
        <v>0</v>
      </c>
      <c r="P703" s="680">
        <f t="shared" ca="1" si="47"/>
        <v>0</v>
      </c>
      <c r="Q703" s="680">
        <f t="shared" ca="1" si="47"/>
        <v>0</v>
      </c>
      <c r="R703" s="680">
        <f t="shared" ca="1" si="47"/>
        <v>0</v>
      </c>
      <c r="S703" t="str">
        <f t="shared" si="44"/>
        <v>ASR_CMS_19</v>
      </c>
      <c r="T703" s="957">
        <f t="shared" si="45"/>
        <v>45406</v>
      </c>
      <c r="U703" t="str">
        <f t="shared" si="46"/>
        <v>Unaudited</v>
      </c>
    </row>
    <row r="704" spans="1:21" x14ac:dyDescent="0.25">
      <c r="A704" t="s">
        <v>438</v>
      </c>
      <c r="B704" t="s">
        <v>1380</v>
      </c>
      <c r="C704" t="s">
        <v>1381</v>
      </c>
      <c r="D704" s="15">
        <v>1900</v>
      </c>
      <c r="E704" s="121">
        <v>1</v>
      </c>
      <c r="F704" t="s">
        <v>439</v>
      </c>
      <c r="G704" s="121">
        <v>91</v>
      </c>
      <c r="H704" t="s">
        <v>383</v>
      </c>
      <c r="I704" t="s">
        <v>489</v>
      </c>
      <c r="J704" t="s">
        <v>434</v>
      </c>
      <c r="K704" t="s">
        <v>791</v>
      </c>
      <c r="L704" s="755">
        <v>2.7</v>
      </c>
      <c r="M704" t="s">
        <v>792</v>
      </c>
      <c r="N704" s="680">
        <f t="shared" ca="1" si="47"/>
        <v>0</v>
      </c>
      <c r="O704" s="680">
        <f t="shared" ca="1" si="47"/>
        <v>0</v>
      </c>
      <c r="P704" s="680">
        <f t="shared" ca="1" si="47"/>
        <v>0</v>
      </c>
      <c r="Q704" s="680">
        <f t="shared" ca="1" si="47"/>
        <v>0</v>
      </c>
      <c r="R704" s="680">
        <f t="shared" ca="1" si="47"/>
        <v>0</v>
      </c>
      <c r="S704" t="str">
        <f t="shared" si="44"/>
        <v>ASR_CMS_19</v>
      </c>
      <c r="T704" s="957">
        <f t="shared" si="45"/>
        <v>45406</v>
      </c>
      <c r="U704" t="str">
        <f t="shared" si="46"/>
        <v>Unaudited</v>
      </c>
    </row>
    <row r="705" spans="1:21" x14ac:dyDescent="0.25">
      <c r="A705" t="s">
        <v>438</v>
      </c>
      <c r="B705" t="s">
        <v>1380</v>
      </c>
      <c r="C705" t="s">
        <v>1381</v>
      </c>
      <c r="D705" s="15">
        <v>1900</v>
      </c>
      <c r="E705" s="121">
        <v>1</v>
      </c>
      <c r="F705" t="s">
        <v>439</v>
      </c>
      <c r="G705" s="121">
        <v>91</v>
      </c>
      <c r="H705" t="s">
        <v>383</v>
      </c>
      <c r="I705" t="s">
        <v>489</v>
      </c>
      <c r="J705" t="s">
        <v>434</v>
      </c>
      <c r="K705" t="s">
        <v>791</v>
      </c>
      <c r="L705" s="755">
        <v>2.8</v>
      </c>
      <c r="M705" t="s">
        <v>793</v>
      </c>
      <c r="N705" s="680">
        <f t="shared" ca="1" si="47"/>
        <v>0</v>
      </c>
      <c r="O705" s="680">
        <f t="shared" ca="1" si="47"/>
        <v>0</v>
      </c>
      <c r="P705" s="680">
        <f t="shared" ca="1" si="47"/>
        <v>0</v>
      </c>
      <c r="Q705" s="680">
        <f t="shared" ca="1" si="47"/>
        <v>0</v>
      </c>
      <c r="R705" s="680">
        <f t="shared" ca="1" si="47"/>
        <v>0</v>
      </c>
      <c r="S705" t="str">
        <f t="shared" si="44"/>
        <v>ASR_CMS_19</v>
      </c>
      <c r="T705" s="957">
        <f t="shared" si="45"/>
        <v>45406</v>
      </c>
      <c r="U705" t="str">
        <f t="shared" si="46"/>
        <v>Unaudited</v>
      </c>
    </row>
    <row r="706" spans="1:21" x14ac:dyDescent="0.25">
      <c r="A706" t="s">
        <v>438</v>
      </c>
      <c r="B706" t="s">
        <v>1380</v>
      </c>
      <c r="C706" t="s">
        <v>1381</v>
      </c>
      <c r="D706" s="15">
        <v>1900</v>
      </c>
      <c r="E706" s="121">
        <v>1</v>
      </c>
      <c r="F706" t="s">
        <v>439</v>
      </c>
      <c r="G706" s="121">
        <v>91</v>
      </c>
      <c r="H706" t="s">
        <v>383</v>
      </c>
      <c r="I706" t="s">
        <v>489</v>
      </c>
      <c r="J706" t="s">
        <v>434</v>
      </c>
      <c r="K706" t="s">
        <v>791</v>
      </c>
      <c r="L706" s="755">
        <v>2.9</v>
      </c>
      <c r="M706" t="s">
        <v>774</v>
      </c>
      <c r="N706" s="680">
        <f t="shared" ca="1" si="47"/>
        <v>0</v>
      </c>
      <c r="O706" s="680">
        <f t="shared" ca="1" si="47"/>
        <v>0</v>
      </c>
      <c r="P706" s="680">
        <f t="shared" ca="1" si="47"/>
        <v>0</v>
      </c>
      <c r="Q706" s="680">
        <f t="shared" ca="1" si="47"/>
        <v>0</v>
      </c>
      <c r="R706" s="680">
        <f t="shared" ca="1" si="47"/>
        <v>0</v>
      </c>
      <c r="S706" t="str">
        <f t="shared" ref="S706:S769" si="48">file_name</f>
        <v>ASR_CMS_19</v>
      </c>
      <c r="T706" s="957">
        <f t="shared" ref="T706:T769" si="49">file_date</f>
        <v>45406</v>
      </c>
      <c r="U706" t="str">
        <f t="shared" ref="U706:U769" si="50">status</f>
        <v>Unaudited</v>
      </c>
    </row>
    <row r="707" spans="1:21" x14ac:dyDescent="0.25">
      <c r="A707" t="s">
        <v>438</v>
      </c>
      <c r="B707" t="s">
        <v>1380</v>
      </c>
      <c r="C707" t="s">
        <v>1381</v>
      </c>
      <c r="D707" s="15">
        <v>1900</v>
      </c>
      <c r="E707" s="121">
        <v>1</v>
      </c>
      <c r="F707" t="s">
        <v>439</v>
      </c>
      <c r="G707" s="121">
        <v>91</v>
      </c>
      <c r="H707" t="s">
        <v>383</v>
      </c>
      <c r="I707" t="s">
        <v>489</v>
      </c>
      <c r="J707" t="s">
        <v>434</v>
      </c>
      <c r="K707" t="s">
        <v>224</v>
      </c>
      <c r="L707" s="755">
        <v>2.11</v>
      </c>
      <c r="M707" t="s">
        <v>229</v>
      </c>
      <c r="N707" s="680">
        <f t="shared" ca="1" si="47"/>
        <v>0</v>
      </c>
      <c r="O707" s="680">
        <f t="shared" ca="1" si="47"/>
        <v>0</v>
      </c>
      <c r="P707" s="680">
        <f t="shared" ca="1" si="47"/>
        <v>0</v>
      </c>
      <c r="Q707" s="680">
        <f t="shared" ca="1" si="47"/>
        <v>0</v>
      </c>
      <c r="R707" s="680">
        <f t="shared" ca="1" si="47"/>
        <v>0</v>
      </c>
      <c r="S707" t="str">
        <f t="shared" si="48"/>
        <v>ASR_CMS_19</v>
      </c>
      <c r="T707" s="957">
        <f t="shared" si="49"/>
        <v>45406</v>
      </c>
      <c r="U707" t="str">
        <f t="shared" si="50"/>
        <v>Unaudited</v>
      </c>
    </row>
    <row r="708" spans="1:21" x14ac:dyDescent="0.25">
      <c r="A708" t="s">
        <v>438</v>
      </c>
      <c r="B708" t="s">
        <v>1380</v>
      </c>
      <c r="C708" t="s">
        <v>1381</v>
      </c>
      <c r="D708" s="15">
        <v>1900</v>
      </c>
      <c r="E708" s="121">
        <v>1</v>
      </c>
      <c r="F708" t="s">
        <v>439</v>
      </c>
      <c r="G708" s="121">
        <v>91</v>
      </c>
      <c r="H708" t="s">
        <v>383</v>
      </c>
      <c r="I708" t="s">
        <v>489</v>
      </c>
      <c r="J708" t="s">
        <v>434</v>
      </c>
      <c r="K708" t="s">
        <v>224</v>
      </c>
      <c r="L708" s="755">
        <v>2.12</v>
      </c>
      <c r="M708" t="s">
        <v>555</v>
      </c>
      <c r="N708" s="680">
        <f t="shared" ca="1" si="47"/>
        <v>0</v>
      </c>
      <c r="O708" s="680">
        <f t="shared" ca="1" si="47"/>
        <v>0</v>
      </c>
      <c r="P708" s="680">
        <f t="shared" ca="1" si="47"/>
        <v>0</v>
      </c>
      <c r="Q708" s="680">
        <f t="shared" ca="1" si="47"/>
        <v>0</v>
      </c>
      <c r="R708" s="680">
        <f t="shared" ca="1" si="47"/>
        <v>0</v>
      </c>
      <c r="S708" t="str">
        <f t="shared" si="48"/>
        <v>ASR_CMS_19</v>
      </c>
      <c r="T708" s="957">
        <f t="shared" si="49"/>
        <v>45406</v>
      </c>
      <c r="U708" t="str">
        <f t="shared" si="50"/>
        <v>Unaudited</v>
      </c>
    </row>
    <row r="709" spans="1:21" x14ac:dyDescent="0.25">
      <c r="A709" t="s">
        <v>438</v>
      </c>
      <c r="B709" t="s">
        <v>1380</v>
      </c>
      <c r="C709" t="s">
        <v>1381</v>
      </c>
      <c r="D709" s="15">
        <v>1900</v>
      </c>
      <c r="E709" s="121">
        <v>1</v>
      </c>
      <c r="F709" t="s">
        <v>439</v>
      </c>
      <c r="G709" s="121">
        <v>91</v>
      </c>
      <c r="H709" t="s">
        <v>383</v>
      </c>
      <c r="I709" t="s">
        <v>489</v>
      </c>
      <c r="J709" t="s">
        <v>434</v>
      </c>
      <c r="K709" t="s">
        <v>224</v>
      </c>
      <c r="L709" s="755">
        <v>2.13</v>
      </c>
      <c r="M709" t="s">
        <v>230</v>
      </c>
      <c r="N709" s="680">
        <f t="shared" ca="1" si="47"/>
        <v>0</v>
      </c>
      <c r="O709" s="680">
        <f t="shared" ca="1" si="47"/>
        <v>0</v>
      </c>
      <c r="P709" s="680">
        <f t="shared" ca="1" si="47"/>
        <v>0</v>
      </c>
      <c r="Q709" s="680">
        <f t="shared" ca="1" si="47"/>
        <v>0</v>
      </c>
      <c r="R709" s="680">
        <f t="shared" ca="1" si="47"/>
        <v>0</v>
      </c>
      <c r="S709" t="str">
        <f t="shared" si="48"/>
        <v>ASR_CMS_19</v>
      </c>
      <c r="T709" s="957">
        <f t="shared" si="49"/>
        <v>45406</v>
      </c>
      <c r="U709" t="str">
        <f t="shared" si="50"/>
        <v>Unaudited</v>
      </c>
    </row>
    <row r="710" spans="1:21" x14ac:dyDescent="0.25">
      <c r="A710" t="s">
        <v>438</v>
      </c>
      <c r="B710" t="s">
        <v>1380</v>
      </c>
      <c r="C710" t="s">
        <v>1381</v>
      </c>
      <c r="D710" s="15">
        <v>1900</v>
      </c>
      <c r="E710" s="121">
        <v>1</v>
      </c>
      <c r="F710" t="s">
        <v>439</v>
      </c>
      <c r="G710" s="121">
        <v>91</v>
      </c>
      <c r="H710" t="s">
        <v>383</v>
      </c>
      <c r="I710" t="s">
        <v>489</v>
      </c>
      <c r="J710" t="s">
        <v>434</v>
      </c>
      <c r="K710" t="s">
        <v>224</v>
      </c>
      <c r="L710" s="755">
        <v>2.14</v>
      </c>
      <c r="M710" t="s">
        <v>559</v>
      </c>
      <c r="N710" s="680">
        <f t="shared" ca="1" si="47"/>
        <v>0</v>
      </c>
      <c r="O710" s="680">
        <f t="shared" ca="1" si="47"/>
        <v>0</v>
      </c>
      <c r="P710" s="680">
        <f t="shared" ca="1" si="47"/>
        <v>0</v>
      </c>
      <c r="Q710" s="680">
        <f t="shared" ca="1" si="47"/>
        <v>0</v>
      </c>
      <c r="R710" s="680">
        <f t="shared" ca="1" si="47"/>
        <v>0</v>
      </c>
      <c r="S710" t="str">
        <f t="shared" si="48"/>
        <v>ASR_CMS_19</v>
      </c>
      <c r="T710" s="957">
        <f t="shared" si="49"/>
        <v>45406</v>
      </c>
      <c r="U710" t="str">
        <f t="shared" si="50"/>
        <v>Unaudited</v>
      </c>
    </row>
    <row r="711" spans="1:21" x14ac:dyDescent="0.25">
      <c r="A711" t="s">
        <v>438</v>
      </c>
      <c r="B711" t="s">
        <v>1380</v>
      </c>
      <c r="C711" t="s">
        <v>1381</v>
      </c>
      <c r="D711" s="15">
        <v>1900</v>
      </c>
      <c r="E711" s="121">
        <v>1</v>
      </c>
      <c r="F711" t="s">
        <v>439</v>
      </c>
      <c r="G711" s="121">
        <v>91</v>
      </c>
      <c r="H711" t="s">
        <v>383</v>
      </c>
      <c r="I711" t="s">
        <v>489</v>
      </c>
      <c r="J711" t="s">
        <v>434</v>
      </c>
      <c r="K711" t="s">
        <v>224</v>
      </c>
      <c r="L711" s="755">
        <v>2.15</v>
      </c>
      <c r="M711" t="s">
        <v>20</v>
      </c>
      <c r="N711" s="680">
        <f t="shared" ca="1" si="47"/>
        <v>0</v>
      </c>
      <c r="O711" s="680">
        <f t="shared" ca="1" si="47"/>
        <v>0</v>
      </c>
      <c r="P711" s="680">
        <f t="shared" ca="1" si="47"/>
        <v>0</v>
      </c>
      <c r="Q711" s="680">
        <f t="shared" ca="1" si="47"/>
        <v>0</v>
      </c>
      <c r="R711" s="680">
        <f t="shared" ca="1" si="47"/>
        <v>0</v>
      </c>
      <c r="S711" t="str">
        <f t="shared" si="48"/>
        <v>ASR_CMS_19</v>
      </c>
      <c r="T711" s="957">
        <f t="shared" si="49"/>
        <v>45406</v>
      </c>
      <c r="U711" t="str">
        <f t="shared" si="50"/>
        <v>Unaudited</v>
      </c>
    </row>
    <row r="712" spans="1:21" x14ac:dyDescent="0.25">
      <c r="A712" t="s">
        <v>438</v>
      </c>
      <c r="B712" t="s">
        <v>1380</v>
      </c>
      <c r="C712" t="s">
        <v>1381</v>
      </c>
      <c r="D712" s="15">
        <v>1900</v>
      </c>
      <c r="E712" s="121">
        <v>1</v>
      </c>
      <c r="F712" t="s">
        <v>439</v>
      </c>
      <c r="G712" s="121">
        <v>91</v>
      </c>
      <c r="H712" t="s">
        <v>383</v>
      </c>
      <c r="I712" t="s">
        <v>489</v>
      </c>
      <c r="J712" t="s">
        <v>434</v>
      </c>
      <c r="K712" t="s">
        <v>224</v>
      </c>
      <c r="L712" s="755">
        <v>2.16</v>
      </c>
      <c r="M712" t="s">
        <v>794</v>
      </c>
      <c r="N712" s="680">
        <f t="shared" ca="1" si="47"/>
        <v>0</v>
      </c>
      <c r="O712" s="680">
        <f t="shared" ca="1" si="47"/>
        <v>0</v>
      </c>
      <c r="P712" s="680">
        <f t="shared" ca="1" si="47"/>
        <v>0</v>
      </c>
      <c r="Q712" s="680">
        <f t="shared" ca="1" si="47"/>
        <v>0</v>
      </c>
      <c r="R712" s="680">
        <f t="shared" ca="1" si="47"/>
        <v>0</v>
      </c>
      <c r="S712" t="str">
        <f t="shared" si="48"/>
        <v>ASR_CMS_19</v>
      </c>
      <c r="T712" s="957">
        <f t="shared" si="49"/>
        <v>45406</v>
      </c>
      <c r="U712" t="str">
        <f t="shared" si="50"/>
        <v>Unaudited</v>
      </c>
    </row>
    <row r="713" spans="1:21" x14ac:dyDescent="0.25">
      <c r="A713" t="s">
        <v>438</v>
      </c>
      <c r="B713" t="s">
        <v>1380</v>
      </c>
      <c r="C713" t="s">
        <v>1381</v>
      </c>
      <c r="D713" s="15">
        <v>1900</v>
      </c>
      <c r="E713" s="121">
        <v>1</v>
      </c>
      <c r="F713" t="s">
        <v>439</v>
      </c>
      <c r="G713" s="121">
        <v>91</v>
      </c>
      <c r="H713" t="s">
        <v>383</v>
      </c>
      <c r="I713" t="s">
        <v>489</v>
      </c>
      <c r="J713" t="s">
        <v>434</v>
      </c>
      <c r="K713" t="s">
        <v>224</v>
      </c>
      <c r="L713" s="755">
        <v>2.17</v>
      </c>
      <c r="M713" t="s">
        <v>1047</v>
      </c>
      <c r="N713" s="680">
        <f t="shared" ca="1" si="47"/>
        <v>0</v>
      </c>
      <c r="O713" s="680">
        <f t="shared" ca="1" si="47"/>
        <v>0</v>
      </c>
      <c r="P713" s="680">
        <f t="shared" ca="1" si="47"/>
        <v>0</v>
      </c>
      <c r="Q713" s="680">
        <f t="shared" ca="1" si="47"/>
        <v>0</v>
      </c>
      <c r="R713" s="680">
        <f t="shared" ca="1" si="47"/>
        <v>0</v>
      </c>
      <c r="S713" t="str">
        <f t="shared" si="48"/>
        <v>ASR_CMS_19</v>
      </c>
      <c r="T713" s="957">
        <f t="shared" si="49"/>
        <v>45406</v>
      </c>
      <c r="U713" t="str">
        <f t="shared" si="50"/>
        <v>Unaudited</v>
      </c>
    </row>
    <row r="714" spans="1:21" x14ac:dyDescent="0.25">
      <c r="A714" t="s">
        <v>438</v>
      </c>
      <c r="B714" t="s">
        <v>1380</v>
      </c>
      <c r="C714" t="s">
        <v>1381</v>
      </c>
      <c r="D714" s="15">
        <v>1900</v>
      </c>
      <c r="E714" s="121">
        <v>1</v>
      </c>
      <c r="F714" t="s">
        <v>439</v>
      </c>
      <c r="G714" s="121">
        <v>91</v>
      </c>
      <c r="H714" t="s">
        <v>383</v>
      </c>
      <c r="I714" t="s">
        <v>489</v>
      </c>
      <c r="J714" t="s">
        <v>434</v>
      </c>
      <c r="K714" t="s">
        <v>224</v>
      </c>
      <c r="L714" s="755">
        <v>2.1800000000000002</v>
      </c>
      <c r="M714" t="s">
        <v>651</v>
      </c>
      <c r="N714" s="680">
        <f t="shared" ca="1" si="47"/>
        <v>0</v>
      </c>
      <c r="O714" s="680">
        <f t="shared" ca="1" si="47"/>
        <v>0</v>
      </c>
      <c r="P714" s="680">
        <f t="shared" ca="1" si="47"/>
        <v>0</v>
      </c>
      <c r="Q714" s="680">
        <f t="shared" ca="1" si="47"/>
        <v>0</v>
      </c>
      <c r="R714" s="680">
        <f t="shared" ca="1" si="47"/>
        <v>0</v>
      </c>
      <c r="S714" t="str">
        <f t="shared" si="48"/>
        <v>ASR_CMS_19</v>
      </c>
      <c r="T714" s="957">
        <f t="shared" si="49"/>
        <v>45406</v>
      </c>
      <c r="U714" t="str">
        <f t="shared" si="50"/>
        <v>Unaudited</v>
      </c>
    </row>
    <row r="715" spans="1:21" x14ac:dyDescent="0.25">
      <c r="A715" t="s">
        <v>438</v>
      </c>
      <c r="B715" t="s">
        <v>1380</v>
      </c>
      <c r="C715" t="s">
        <v>1381</v>
      </c>
      <c r="D715" s="15">
        <v>1900</v>
      </c>
      <c r="E715" s="121">
        <v>1</v>
      </c>
      <c r="F715" t="s">
        <v>439</v>
      </c>
      <c r="G715" s="121">
        <v>91</v>
      </c>
      <c r="H715" t="s">
        <v>383</v>
      </c>
      <c r="I715" t="s">
        <v>489</v>
      </c>
      <c r="J715" t="s">
        <v>434</v>
      </c>
      <c r="K715" t="s">
        <v>224</v>
      </c>
      <c r="L715" s="755">
        <v>2.19</v>
      </c>
      <c r="M715" t="s">
        <v>219</v>
      </c>
      <c r="N715" s="680">
        <f t="shared" ca="1" si="47"/>
        <v>0</v>
      </c>
      <c r="O715" s="680">
        <f t="shared" ca="1" si="47"/>
        <v>0</v>
      </c>
      <c r="P715" s="680">
        <f t="shared" ca="1" si="47"/>
        <v>0</v>
      </c>
      <c r="Q715" s="680">
        <f t="shared" ca="1" si="47"/>
        <v>0</v>
      </c>
      <c r="R715" s="680">
        <f t="shared" ca="1" si="47"/>
        <v>0</v>
      </c>
      <c r="S715" t="str">
        <f t="shared" si="48"/>
        <v>ASR_CMS_19</v>
      </c>
      <c r="T715" s="957">
        <f t="shared" si="49"/>
        <v>45406</v>
      </c>
      <c r="U715" t="str">
        <f t="shared" si="50"/>
        <v>Unaudited</v>
      </c>
    </row>
    <row r="716" spans="1:21" x14ac:dyDescent="0.25">
      <c r="A716" t="s">
        <v>438</v>
      </c>
      <c r="B716" t="s">
        <v>1380</v>
      </c>
      <c r="C716" t="s">
        <v>1381</v>
      </c>
      <c r="D716" s="15">
        <v>1900</v>
      </c>
      <c r="E716" s="121">
        <v>1</v>
      </c>
      <c r="F716" t="s">
        <v>439</v>
      </c>
      <c r="G716" s="121">
        <v>91</v>
      </c>
      <c r="H716" t="s">
        <v>383</v>
      </c>
      <c r="I716" t="s">
        <v>489</v>
      </c>
      <c r="J716" t="s">
        <v>434</v>
      </c>
      <c r="K716" t="s">
        <v>224</v>
      </c>
      <c r="L716" s="755" t="s">
        <v>700</v>
      </c>
      <c r="M716" t="s">
        <v>231</v>
      </c>
      <c r="N716" s="680">
        <f t="shared" ca="1" si="47"/>
        <v>0</v>
      </c>
      <c r="O716" s="680">
        <f t="shared" ca="1" si="47"/>
        <v>0</v>
      </c>
      <c r="P716" s="680">
        <f t="shared" ca="1" si="47"/>
        <v>0</v>
      </c>
      <c r="Q716" s="680">
        <f t="shared" ca="1" si="47"/>
        <v>0</v>
      </c>
      <c r="R716" s="680">
        <f t="shared" ca="1" si="47"/>
        <v>0</v>
      </c>
      <c r="S716" t="str">
        <f t="shared" si="48"/>
        <v>ASR_CMS_19</v>
      </c>
      <c r="T716" s="957">
        <f t="shared" si="49"/>
        <v>45406</v>
      </c>
      <c r="U716" t="str">
        <f t="shared" si="50"/>
        <v>Unaudited</v>
      </c>
    </row>
    <row r="717" spans="1:21" x14ac:dyDescent="0.25">
      <c r="A717" t="s">
        <v>438</v>
      </c>
      <c r="B717" t="s">
        <v>1380</v>
      </c>
      <c r="C717" t="s">
        <v>1381</v>
      </c>
      <c r="D717" s="15">
        <v>1900</v>
      </c>
      <c r="E717" s="121">
        <v>1</v>
      </c>
      <c r="F717" t="s">
        <v>439</v>
      </c>
      <c r="G717" s="121">
        <v>91</v>
      </c>
      <c r="H717" t="s">
        <v>383</v>
      </c>
      <c r="I717" t="s">
        <v>489</v>
      </c>
      <c r="J717" t="s">
        <v>434</v>
      </c>
      <c r="K717" t="s">
        <v>224</v>
      </c>
      <c r="L717" s="755">
        <v>2.21</v>
      </c>
      <c r="M717" t="s">
        <v>467</v>
      </c>
      <c r="N717" s="680">
        <f t="shared" ca="1" si="47"/>
        <v>0</v>
      </c>
      <c r="O717" s="680">
        <f t="shared" ca="1" si="47"/>
        <v>0</v>
      </c>
      <c r="P717" s="680">
        <f t="shared" ca="1" si="47"/>
        <v>0</v>
      </c>
      <c r="Q717" s="680">
        <f t="shared" ca="1" si="47"/>
        <v>0</v>
      </c>
      <c r="R717" s="680">
        <f t="shared" ca="1" si="47"/>
        <v>0</v>
      </c>
      <c r="S717" t="str">
        <f t="shared" si="48"/>
        <v>ASR_CMS_19</v>
      </c>
      <c r="T717" s="957">
        <f t="shared" si="49"/>
        <v>45406</v>
      </c>
      <c r="U717" t="str">
        <f t="shared" si="50"/>
        <v>Unaudited</v>
      </c>
    </row>
    <row r="718" spans="1:21" x14ac:dyDescent="0.25">
      <c r="A718" t="s">
        <v>438</v>
      </c>
      <c r="B718" t="s">
        <v>1380</v>
      </c>
      <c r="C718" t="s">
        <v>1381</v>
      </c>
      <c r="D718" s="15">
        <v>1900</v>
      </c>
      <c r="E718" s="121">
        <v>1</v>
      </c>
      <c r="F718" t="s">
        <v>439</v>
      </c>
      <c r="G718" s="121">
        <v>91</v>
      </c>
      <c r="H718" t="s">
        <v>383</v>
      </c>
      <c r="I718" t="s">
        <v>489</v>
      </c>
      <c r="J718" t="s">
        <v>434</v>
      </c>
      <c r="K718" t="s">
        <v>6</v>
      </c>
      <c r="L718" s="755" t="s">
        <v>70</v>
      </c>
      <c r="M718" t="s">
        <v>189</v>
      </c>
      <c r="N718" s="680">
        <f t="shared" ca="1" si="47"/>
        <v>0</v>
      </c>
      <c r="O718" s="680">
        <f t="shared" ca="1" si="47"/>
        <v>0</v>
      </c>
      <c r="P718" s="680">
        <f t="shared" ca="1" si="47"/>
        <v>0</v>
      </c>
      <c r="Q718" s="680">
        <f t="shared" ca="1" si="47"/>
        <v>0</v>
      </c>
      <c r="R718" s="680">
        <f t="shared" ca="1" si="47"/>
        <v>0</v>
      </c>
      <c r="S718" t="str">
        <f t="shared" si="48"/>
        <v>ASR_CMS_19</v>
      </c>
      <c r="T718" s="957">
        <f t="shared" si="49"/>
        <v>45406</v>
      </c>
      <c r="U718" t="str">
        <f t="shared" si="50"/>
        <v>Unaudited</v>
      </c>
    </row>
    <row r="719" spans="1:21" x14ac:dyDescent="0.25">
      <c r="A719" t="s">
        <v>438</v>
      </c>
      <c r="B719" t="s">
        <v>1380</v>
      </c>
      <c r="C719" t="s">
        <v>1381</v>
      </c>
      <c r="D719" s="15">
        <v>1900</v>
      </c>
      <c r="E719" s="121">
        <v>1</v>
      </c>
      <c r="F719" t="s">
        <v>439</v>
      </c>
      <c r="G719" s="121">
        <v>91</v>
      </c>
      <c r="H719" t="s">
        <v>383</v>
      </c>
      <c r="I719" t="s">
        <v>489</v>
      </c>
      <c r="J719" t="s">
        <v>434</v>
      </c>
      <c r="K719" t="s">
        <v>6</v>
      </c>
      <c r="L719" s="755" t="s">
        <v>71</v>
      </c>
      <c r="M719" t="s">
        <v>232</v>
      </c>
      <c r="N719" s="680">
        <f t="shared" ca="1" si="47"/>
        <v>0</v>
      </c>
      <c r="O719" s="680">
        <f t="shared" ca="1" si="47"/>
        <v>0</v>
      </c>
      <c r="P719" s="680">
        <f t="shared" ca="1" si="47"/>
        <v>0</v>
      </c>
      <c r="Q719" s="680">
        <f t="shared" ca="1" si="47"/>
        <v>0</v>
      </c>
      <c r="R719" s="680">
        <f t="shared" ca="1" si="47"/>
        <v>0</v>
      </c>
      <c r="S719" t="str">
        <f t="shared" si="48"/>
        <v>ASR_CMS_19</v>
      </c>
      <c r="T719" s="957">
        <f t="shared" si="49"/>
        <v>45406</v>
      </c>
      <c r="U719" t="str">
        <f t="shared" si="50"/>
        <v>Unaudited</v>
      </c>
    </row>
    <row r="720" spans="1:21" x14ac:dyDescent="0.25">
      <c r="A720" t="s">
        <v>438</v>
      </c>
      <c r="B720" t="s">
        <v>1380</v>
      </c>
      <c r="C720" t="s">
        <v>1381</v>
      </c>
      <c r="D720" s="15">
        <v>1900</v>
      </c>
      <c r="E720" s="121">
        <v>1</v>
      </c>
      <c r="F720" t="s">
        <v>439</v>
      </c>
      <c r="G720" s="121">
        <v>91</v>
      </c>
      <c r="H720" t="s">
        <v>383</v>
      </c>
      <c r="I720" t="s">
        <v>489</v>
      </c>
      <c r="J720" t="s">
        <v>434</v>
      </c>
      <c r="K720" t="s">
        <v>6</v>
      </c>
      <c r="L720" s="755" t="s">
        <v>72</v>
      </c>
      <c r="M720" t="s">
        <v>165</v>
      </c>
      <c r="N720" s="680">
        <f t="shared" ca="1" si="47"/>
        <v>0</v>
      </c>
      <c r="O720" s="680">
        <f t="shared" ca="1" si="47"/>
        <v>0</v>
      </c>
      <c r="P720" s="680">
        <f t="shared" ca="1" si="47"/>
        <v>0</v>
      </c>
      <c r="Q720" s="680">
        <f t="shared" ca="1" si="47"/>
        <v>0</v>
      </c>
      <c r="R720" s="680">
        <f t="shared" ca="1" si="47"/>
        <v>0</v>
      </c>
      <c r="S720" t="str">
        <f t="shared" si="48"/>
        <v>ASR_CMS_19</v>
      </c>
      <c r="T720" s="957">
        <f t="shared" si="49"/>
        <v>45406</v>
      </c>
      <c r="U720" t="str">
        <f t="shared" si="50"/>
        <v>Unaudited</v>
      </c>
    </row>
    <row r="721" spans="1:21" x14ac:dyDescent="0.25">
      <c r="A721" t="s">
        <v>438</v>
      </c>
      <c r="B721" t="s">
        <v>1380</v>
      </c>
      <c r="C721" t="s">
        <v>1381</v>
      </c>
      <c r="D721" s="15">
        <v>1900</v>
      </c>
      <c r="E721" s="121">
        <v>1</v>
      </c>
      <c r="F721" t="s">
        <v>439</v>
      </c>
      <c r="G721" s="121">
        <v>91</v>
      </c>
      <c r="H721" t="s">
        <v>383</v>
      </c>
      <c r="I721" t="s">
        <v>489</v>
      </c>
      <c r="J721" t="s">
        <v>434</v>
      </c>
      <c r="K721" t="s">
        <v>6</v>
      </c>
      <c r="L721" s="755">
        <v>3.4</v>
      </c>
      <c r="M721" t="s">
        <v>462</v>
      </c>
      <c r="N721" s="680">
        <f t="shared" ca="1" si="47"/>
        <v>0</v>
      </c>
      <c r="O721" s="680">
        <f t="shared" ca="1" si="47"/>
        <v>0</v>
      </c>
      <c r="P721" s="680">
        <f t="shared" ca="1" si="47"/>
        <v>0</v>
      </c>
      <c r="Q721" s="680">
        <f t="shared" ca="1" si="47"/>
        <v>0</v>
      </c>
      <c r="R721" s="680">
        <f t="shared" ca="1" si="47"/>
        <v>0</v>
      </c>
      <c r="S721" t="str">
        <f t="shared" si="48"/>
        <v>ASR_CMS_19</v>
      </c>
      <c r="T721" s="957">
        <f t="shared" si="49"/>
        <v>45406</v>
      </c>
      <c r="U721" t="str">
        <f t="shared" si="50"/>
        <v>Unaudited</v>
      </c>
    </row>
    <row r="722" spans="1:21" x14ac:dyDescent="0.25">
      <c r="A722" t="s">
        <v>438</v>
      </c>
      <c r="B722" t="s">
        <v>1380</v>
      </c>
      <c r="C722" t="s">
        <v>1381</v>
      </c>
      <c r="D722" s="15">
        <v>1900</v>
      </c>
      <c r="E722" s="121">
        <v>1</v>
      </c>
      <c r="F722" t="s">
        <v>439</v>
      </c>
      <c r="G722" s="121">
        <v>91</v>
      </c>
      <c r="H722" t="s">
        <v>383</v>
      </c>
      <c r="I722" t="s">
        <v>489</v>
      </c>
      <c r="J722" t="s">
        <v>434</v>
      </c>
      <c r="K722" t="s">
        <v>435</v>
      </c>
      <c r="L722" s="755">
        <v>4.5</v>
      </c>
      <c r="M722" t="s">
        <v>32</v>
      </c>
      <c r="N722" s="680">
        <f t="shared" ca="1" si="47"/>
        <v>0</v>
      </c>
      <c r="O722" s="680">
        <f t="shared" ca="1" si="47"/>
        <v>0</v>
      </c>
      <c r="P722" s="680">
        <f t="shared" ca="1" si="47"/>
        <v>0</v>
      </c>
      <c r="Q722" s="680">
        <f t="shared" ca="1" si="47"/>
        <v>0</v>
      </c>
      <c r="R722" s="680">
        <f t="shared" ca="1" si="47"/>
        <v>0</v>
      </c>
      <c r="S722" t="str">
        <f t="shared" si="48"/>
        <v>ASR_CMS_19</v>
      </c>
      <c r="T722" s="957">
        <f t="shared" si="49"/>
        <v>45406</v>
      </c>
      <c r="U722" t="str">
        <f t="shared" si="50"/>
        <v>Unaudited</v>
      </c>
    </row>
    <row r="723" spans="1:21" x14ac:dyDescent="0.25">
      <c r="A723" t="s">
        <v>438</v>
      </c>
      <c r="B723" t="s">
        <v>1380</v>
      </c>
      <c r="C723" t="s">
        <v>1381</v>
      </c>
      <c r="D723" s="15">
        <v>1900</v>
      </c>
      <c r="E723" s="121">
        <v>1</v>
      </c>
      <c r="F723" t="s">
        <v>439</v>
      </c>
      <c r="G723" s="121">
        <v>91</v>
      </c>
      <c r="H723" t="s">
        <v>383</v>
      </c>
      <c r="I723" t="s">
        <v>489</v>
      </c>
      <c r="J723" t="s">
        <v>434</v>
      </c>
      <c r="K723" t="s">
        <v>435</v>
      </c>
      <c r="L723" s="755" t="s">
        <v>939</v>
      </c>
      <c r="M723" t="s">
        <v>930</v>
      </c>
      <c r="N723" s="680">
        <f t="shared" ca="1" si="47"/>
        <v>0</v>
      </c>
      <c r="O723" s="680">
        <f t="shared" ca="1" si="47"/>
        <v>0</v>
      </c>
      <c r="P723" s="680">
        <f t="shared" ca="1" si="47"/>
        <v>0</v>
      </c>
      <c r="Q723" s="680">
        <f t="shared" ca="1" si="47"/>
        <v>0</v>
      </c>
      <c r="R723" s="680">
        <f t="shared" ca="1" si="47"/>
        <v>0</v>
      </c>
      <c r="S723" t="str">
        <f t="shared" si="48"/>
        <v>ASR_CMS_19</v>
      </c>
      <c r="T723" s="957">
        <f t="shared" si="49"/>
        <v>45406</v>
      </c>
      <c r="U723" t="str">
        <f t="shared" si="50"/>
        <v>Unaudited</v>
      </c>
    </row>
    <row r="724" spans="1:21" x14ac:dyDescent="0.25">
      <c r="A724" t="s">
        <v>438</v>
      </c>
      <c r="B724" t="s">
        <v>1380</v>
      </c>
      <c r="C724" t="s">
        <v>1381</v>
      </c>
      <c r="D724" s="15">
        <v>1900</v>
      </c>
      <c r="E724" s="121">
        <v>1</v>
      </c>
      <c r="F724" t="s">
        <v>439</v>
      </c>
      <c r="G724" s="121">
        <v>91</v>
      </c>
      <c r="H724" t="s">
        <v>383</v>
      </c>
      <c r="I724" t="s">
        <v>489</v>
      </c>
      <c r="J724" t="s">
        <v>434</v>
      </c>
      <c r="K724" t="s">
        <v>435</v>
      </c>
      <c r="L724" s="755" t="s">
        <v>194</v>
      </c>
      <c r="M724" t="s">
        <v>40</v>
      </c>
      <c r="N724" s="680">
        <f t="shared" ca="1" si="47"/>
        <v>0</v>
      </c>
      <c r="O724" s="680">
        <f t="shared" ca="1" si="47"/>
        <v>0</v>
      </c>
      <c r="P724" s="680">
        <f t="shared" ca="1" si="47"/>
        <v>0</v>
      </c>
      <c r="Q724" s="680">
        <f t="shared" ca="1" si="47"/>
        <v>0</v>
      </c>
      <c r="R724" s="680">
        <f t="shared" ca="1" si="47"/>
        <v>0</v>
      </c>
      <c r="S724" t="str">
        <f t="shared" si="48"/>
        <v>ASR_CMS_19</v>
      </c>
      <c r="T724" s="957">
        <f t="shared" si="49"/>
        <v>45406</v>
      </c>
      <c r="U724" t="str">
        <f t="shared" si="50"/>
        <v>Unaudited</v>
      </c>
    </row>
    <row r="725" spans="1:21" x14ac:dyDescent="0.25">
      <c r="A725" t="s">
        <v>438</v>
      </c>
      <c r="B725" t="s">
        <v>1380</v>
      </c>
      <c r="C725" t="s">
        <v>1381</v>
      </c>
      <c r="D725" s="15">
        <v>1900</v>
      </c>
      <c r="E725" s="121">
        <v>1</v>
      </c>
      <c r="F725" t="s">
        <v>439</v>
      </c>
      <c r="G725" s="121">
        <v>91</v>
      </c>
      <c r="H725" t="s">
        <v>383</v>
      </c>
      <c r="I725" t="s">
        <v>489</v>
      </c>
      <c r="J725" t="s">
        <v>434</v>
      </c>
      <c r="K725" t="s">
        <v>435</v>
      </c>
      <c r="L725" s="755" t="s">
        <v>193</v>
      </c>
      <c r="M725" t="s">
        <v>330</v>
      </c>
      <c r="N725" s="680">
        <f t="shared" ca="1" si="47"/>
        <v>0</v>
      </c>
      <c r="O725" s="680">
        <f t="shared" ca="1" si="47"/>
        <v>0</v>
      </c>
      <c r="P725" s="680">
        <f t="shared" ca="1" si="47"/>
        <v>0</v>
      </c>
      <c r="Q725" s="680">
        <f t="shared" ca="1" si="47"/>
        <v>0</v>
      </c>
      <c r="R725" s="680">
        <f t="shared" ca="1" si="47"/>
        <v>0</v>
      </c>
      <c r="S725" t="str">
        <f t="shared" si="48"/>
        <v>ASR_CMS_19</v>
      </c>
      <c r="T725" s="957">
        <f t="shared" si="49"/>
        <v>45406</v>
      </c>
      <c r="U725" t="str">
        <f t="shared" si="50"/>
        <v>Unaudited</v>
      </c>
    </row>
    <row r="726" spans="1:21" x14ac:dyDescent="0.25">
      <c r="A726" t="s">
        <v>438</v>
      </c>
      <c r="B726" t="s">
        <v>1380</v>
      </c>
      <c r="C726" t="s">
        <v>1381</v>
      </c>
      <c r="D726" s="15">
        <v>1900</v>
      </c>
      <c r="E726" s="121">
        <v>1</v>
      </c>
      <c r="F726" t="s">
        <v>439</v>
      </c>
      <c r="G726" s="121">
        <v>91</v>
      </c>
      <c r="H726" t="s">
        <v>383</v>
      </c>
      <c r="I726" t="s">
        <v>489</v>
      </c>
      <c r="J726" t="s">
        <v>451</v>
      </c>
      <c r="K726" t="s">
        <v>436</v>
      </c>
      <c r="L726" s="755" t="s">
        <v>79</v>
      </c>
      <c r="M726" t="s">
        <v>27</v>
      </c>
      <c r="N726" s="680">
        <f t="shared" ca="1" si="47"/>
        <v>0</v>
      </c>
      <c r="O726" s="680">
        <f t="shared" ca="1" si="47"/>
        <v>0</v>
      </c>
      <c r="P726" s="680">
        <f t="shared" ca="1" si="47"/>
        <v>0</v>
      </c>
      <c r="Q726" s="680">
        <f t="shared" ca="1" si="47"/>
        <v>0</v>
      </c>
      <c r="R726" s="680">
        <f t="shared" ca="1" si="47"/>
        <v>0</v>
      </c>
      <c r="S726" t="str">
        <f t="shared" si="48"/>
        <v>ASR_CMS_19</v>
      </c>
      <c r="T726" s="957">
        <f t="shared" si="49"/>
        <v>45406</v>
      </c>
      <c r="U726" t="str">
        <f t="shared" si="50"/>
        <v>Unaudited</v>
      </c>
    </row>
    <row r="727" spans="1:21" x14ac:dyDescent="0.25">
      <c r="A727" t="s">
        <v>438</v>
      </c>
      <c r="B727" t="s">
        <v>1380</v>
      </c>
      <c r="C727" t="s">
        <v>1381</v>
      </c>
      <c r="D727" s="15">
        <v>1900</v>
      </c>
      <c r="E727" s="121">
        <v>1</v>
      </c>
      <c r="F727" t="s">
        <v>439</v>
      </c>
      <c r="G727" s="121">
        <v>91</v>
      </c>
      <c r="H727" t="s">
        <v>383</v>
      </c>
      <c r="I727" t="s">
        <v>489</v>
      </c>
      <c r="J727" t="s">
        <v>451</v>
      </c>
      <c r="K727" t="s">
        <v>436</v>
      </c>
      <c r="L727" s="755" t="s">
        <v>80</v>
      </c>
      <c r="M727" t="s">
        <v>98</v>
      </c>
      <c r="N727" s="680">
        <f t="shared" ca="1" si="47"/>
        <v>0</v>
      </c>
      <c r="O727" s="680">
        <f t="shared" ca="1" si="47"/>
        <v>0</v>
      </c>
      <c r="P727" s="680">
        <f t="shared" ca="1" si="47"/>
        <v>0</v>
      </c>
      <c r="Q727" s="680">
        <f t="shared" ca="1" si="47"/>
        <v>0</v>
      </c>
      <c r="R727" s="680">
        <f t="shared" ca="1" si="47"/>
        <v>0</v>
      </c>
      <c r="S727" t="str">
        <f t="shared" si="48"/>
        <v>ASR_CMS_19</v>
      </c>
      <c r="T727" s="957">
        <f t="shared" si="49"/>
        <v>45406</v>
      </c>
      <c r="U727" t="str">
        <f t="shared" si="50"/>
        <v>Unaudited</v>
      </c>
    </row>
    <row r="728" spans="1:21" x14ac:dyDescent="0.25">
      <c r="A728" t="s">
        <v>438</v>
      </c>
      <c r="B728" t="s">
        <v>1380</v>
      </c>
      <c r="C728" t="s">
        <v>1381</v>
      </c>
      <c r="D728" s="15">
        <v>1900</v>
      </c>
      <c r="E728" s="121">
        <v>1</v>
      </c>
      <c r="F728" t="s">
        <v>439</v>
      </c>
      <c r="G728" s="121">
        <v>91</v>
      </c>
      <c r="H728" t="s">
        <v>383</v>
      </c>
      <c r="I728" t="s">
        <v>489</v>
      </c>
      <c r="J728" t="s">
        <v>451</v>
      </c>
      <c r="K728" t="s">
        <v>436</v>
      </c>
      <c r="L728" s="755" t="s">
        <v>81</v>
      </c>
      <c r="M728" t="s">
        <v>99</v>
      </c>
      <c r="N728" s="680">
        <f t="shared" ca="1" si="47"/>
        <v>0</v>
      </c>
      <c r="O728" s="680">
        <f t="shared" ca="1" si="47"/>
        <v>0</v>
      </c>
      <c r="P728" s="680">
        <f t="shared" ca="1" si="47"/>
        <v>0</v>
      </c>
      <c r="Q728" s="680">
        <f t="shared" ca="1" si="47"/>
        <v>0</v>
      </c>
      <c r="R728" s="680">
        <f t="shared" ca="1" si="47"/>
        <v>0</v>
      </c>
      <c r="S728" t="str">
        <f t="shared" si="48"/>
        <v>ASR_CMS_19</v>
      </c>
      <c r="T728" s="957">
        <f t="shared" si="49"/>
        <v>45406</v>
      </c>
      <c r="U728" t="str">
        <f t="shared" si="50"/>
        <v>Unaudited</v>
      </c>
    </row>
    <row r="729" spans="1:21" x14ac:dyDescent="0.25">
      <c r="A729" t="s">
        <v>438</v>
      </c>
      <c r="B729" t="s">
        <v>1380</v>
      </c>
      <c r="C729" t="s">
        <v>1381</v>
      </c>
      <c r="D729" s="15">
        <v>1900</v>
      </c>
      <c r="E729" s="121">
        <v>1</v>
      </c>
      <c r="F729" t="s">
        <v>439</v>
      </c>
      <c r="G729" s="121">
        <v>91</v>
      </c>
      <c r="H729" t="s">
        <v>383</v>
      </c>
      <c r="I729" t="s">
        <v>489</v>
      </c>
      <c r="J729" t="s">
        <v>451</v>
      </c>
      <c r="K729" t="s">
        <v>436</v>
      </c>
      <c r="L729" s="755" t="s">
        <v>82</v>
      </c>
      <c r="M729" t="s">
        <v>100</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ASR_CMS_19</v>
      </c>
      <c r="T729" s="957">
        <f t="shared" si="49"/>
        <v>45406</v>
      </c>
      <c r="U729" t="str">
        <f t="shared" si="50"/>
        <v>Unaudited</v>
      </c>
    </row>
    <row r="730" spans="1:21" x14ac:dyDescent="0.25">
      <c r="A730" t="s">
        <v>438</v>
      </c>
      <c r="B730" t="s">
        <v>1380</v>
      </c>
      <c r="C730" t="s">
        <v>1381</v>
      </c>
      <c r="D730" s="15">
        <v>1900</v>
      </c>
      <c r="E730" s="121">
        <v>1</v>
      </c>
      <c r="F730" t="s">
        <v>439</v>
      </c>
      <c r="G730" s="121">
        <v>91</v>
      </c>
      <c r="H730" t="s">
        <v>383</v>
      </c>
      <c r="I730" t="s">
        <v>489</v>
      </c>
      <c r="J730" t="s">
        <v>451</v>
      </c>
      <c r="K730" t="s">
        <v>436</v>
      </c>
      <c r="L730" s="755" t="s">
        <v>217</v>
      </c>
      <c r="M730" t="s">
        <v>101</v>
      </c>
      <c r="N730" s="680">
        <f t="shared" ca="1" si="51"/>
        <v>0</v>
      </c>
      <c r="O730" s="680">
        <f t="shared" ca="1" si="51"/>
        <v>0</v>
      </c>
      <c r="P730" s="680">
        <f t="shared" ca="1" si="51"/>
        <v>0</v>
      </c>
      <c r="Q730" s="680">
        <f t="shared" ca="1" si="51"/>
        <v>0</v>
      </c>
      <c r="R730" s="680">
        <f t="shared" ca="1" si="51"/>
        <v>0</v>
      </c>
      <c r="S730" t="str">
        <f t="shared" si="48"/>
        <v>ASR_CMS_19</v>
      </c>
      <c r="T730" s="957">
        <f t="shared" si="49"/>
        <v>45406</v>
      </c>
      <c r="U730" t="str">
        <f t="shared" si="50"/>
        <v>Unaudited</v>
      </c>
    </row>
    <row r="731" spans="1:21" x14ac:dyDescent="0.25">
      <c r="A731" t="s">
        <v>438</v>
      </c>
      <c r="B731" t="s">
        <v>1380</v>
      </c>
      <c r="C731" t="s">
        <v>1381</v>
      </c>
      <c r="D731" s="15">
        <v>1900</v>
      </c>
      <c r="E731" s="121">
        <v>1</v>
      </c>
      <c r="F731" t="s">
        <v>439</v>
      </c>
      <c r="G731" s="121">
        <v>91</v>
      </c>
      <c r="H731" t="s">
        <v>383</v>
      </c>
      <c r="I731" t="s">
        <v>489</v>
      </c>
      <c r="J731" t="s">
        <v>451</v>
      </c>
      <c r="K731" t="s">
        <v>436</v>
      </c>
      <c r="L731" s="755" t="s">
        <v>216</v>
      </c>
      <c r="M731" t="s">
        <v>28</v>
      </c>
      <c r="N731" s="680">
        <f t="shared" ca="1" si="51"/>
        <v>0</v>
      </c>
      <c r="O731" s="680">
        <f t="shared" ca="1" si="51"/>
        <v>0</v>
      </c>
      <c r="P731" s="680">
        <f t="shared" ca="1" si="51"/>
        <v>0</v>
      </c>
      <c r="Q731" s="680">
        <f t="shared" ca="1" si="51"/>
        <v>0</v>
      </c>
      <c r="R731" s="680">
        <f t="shared" ca="1" si="51"/>
        <v>0</v>
      </c>
      <c r="S731" t="str">
        <f t="shared" si="48"/>
        <v>ASR_CMS_19</v>
      </c>
      <c r="T731" s="957">
        <f t="shared" si="49"/>
        <v>45406</v>
      </c>
      <c r="U731" t="str">
        <f t="shared" si="50"/>
        <v>Unaudited</v>
      </c>
    </row>
    <row r="732" spans="1:21" x14ac:dyDescent="0.25">
      <c r="A732" t="s">
        <v>438</v>
      </c>
      <c r="B732" t="s">
        <v>1380</v>
      </c>
      <c r="C732" t="s">
        <v>1381</v>
      </c>
      <c r="D732" s="15">
        <v>1900</v>
      </c>
      <c r="E732" s="121">
        <v>1</v>
      </c>
      <c r="F732" t="s">
        <v>439</v>
      </c>
      <c r="G732" s="121">
        <v>91</v>
      </c>
      <c r="H732" t="s">
        <v>383</v>
      </c>
      <c r="I732" t="s">
        <v>489</v>
      </c>
      <c r="J732" t="s">
        <v>437</v>
      </c>
      <c r="K732" t="s">
        <v>437</v>
      </c>
      <c r="L732" s="755" t="s">
        <v>84</v>
      </c>
      <c r="M732" t="s">
        <v>328</v>
      </c>
      <c r="N732" s="680">
        <f t="shared" ca="1" si="51"/>
        <v>0</v>
      </c>
      <c r="O732" s="680">
        <f t="shared" ca="1" si="51"/>
        <v>0</v>
      </c>
      <c r="P732" s="680">
        <f t="shared" ca="1" si="51"/>
        <v>0</v>
      </c>
      <c r="Q732" s="680">
        <f t="shared" ca="1" si="51"/>
        <v>0</v>
      </c>
      <c r="R732" s="680">
        <f t="shared" ca="1" si="51"/>
        <v>0</v>
      </c>
      <c r="S732" t="str">
        <f t="shared" si="48"/>
        <v>ASR_CMS_19</v>
      </c>
      <c r="T732" s="957">
        <f t="shared" si="49"/>
        <v>45406</v>
      </c>
      <c r="U732" t="str">
        <f t="shared" si="50"/>
        <v>Unaudited</v>
      </c>
    </row>
    <row r="733" spans="1:21" x14ac:dyDescent="0.25">
      <c r="A733" t="s">
        <v>438</v>
      </c>
      <c r="B733" t="s">
        <v>1380</v>
      </c>
      <c r="C733" t="s">
        <v>1381</v>
      </c>
      <c r="D733" s="15">
        <v>1900</v>
      </c>
      <c r="E733" s="121">
        <v>1</v>
      </c>
      <c r="F733" t="s">
        <v>439</v>
      </c>
      <c r="G733" s="121">
        <v>91</v>
      </c>
      <c r="H733" t="s">
        <v>383</v>
      </c>
      <c r="I733" t="s">
        <v>489</v>
      </c>
      <c r="J733" t="s">
        <v>437</v>
      </c>
      <c r="K733" t="s">
        <v>437</v>
      </c>
      <c r="L733" s="755" t="s">
        <v>85</v>
      </c>
      <c r="M733" t="s">
        <v>326</v>
      </c>
      <c r="N733" s="680">
        <f t="shared" ca="1" si="51"/>
        <v>0</v>
      </c>
      <c r="O733" s="680">
        <f t="shared" ca="1" si="51"/>
        <v>0</v>
      </c>
      <c r="P733" s="680">
        <f t="shared" ca="1" si="51"/>
        <v>0</v>
      </c>
      <c r="Q733" s="680">
        <f t="shared" ca="1" si="51"/>
        <v>0</v>
      </c>
      <c r="R733" s="680">
        <f t="shared" ca="1" si="51"/>
        <v>0</v>
      </c>
      <c r="S733" t="str">
        <f t="shared" si="48"/>
        <v>ASR_CMS_19</v>
      </c>
      <c r="T733" s="957">
        <f t="shared" si="49"/>
        <v>45406</v>
      </c>
      <c r="U733" t="str">
        <f t="shared" si="50"/>
        <v>Unaudited</v>
      </c>
    </row>
    <row r="734" spans="1:21" x14ac:dyDescent="0.25">
      <c r="A734" t="s">
        <v>438</v>
      </c>
      <c r="B734" t="s">
        <v>1380</v>
      </c>
      <c r="C734" t="s">
        <v>1381</v>
      </c>
      <c r="D734" s="15">
        <v>1900</v>
      </c>
      <c r="E734" s="121">
        <v>1</v>
      </c>
      <c r="F734" t="s">
        <v>439</v>
      </c>
      <c r="G734" s="121">
        <v>91</v>
      </c>
      <c r="H734" t="s">
        <v>383</v>
      </c>
      <c r="I734" t="s">
        <v>489</v>
      </c>
      <c r="J734" t="s">
        <v>437</v>
      </c>
      <c r="K734" t="s">
        <v>437</v>
      </c>
      <c r="L734" s="755" t="s">
        <v>86</v>
      </c>
      <c r="M734" t="s">
        <v>495</v>
      </c>
      <c r="N734" s="680">
        <f t="shared" ca="1" si="51"/>
        <v>0</v>
      </c>
      <c r="O734" s="680">
        <f t="shared" ca="1" si="51"/>
        <v>0</v>
      </c>
      <c r="P734" s="680">
        <f t="shared" ca="1" si="51"/>
        <v>0</v>
      </c>
      <c r="Q734" s="680">
        <f t="shared" ca="1" si="51"/>
        <v>0</v>
      </c>
      <c r="R734" s="680">
        <f t="shared" ca="1" si="51"/>
        <v>0</v>
      </c>
      <c r="S734" t="str">
        <f t="shared" si="48"/>
        <v>ASR_CMS_19</v>
      </c>
      <c r="T734" s="957">
        <f t="shared" si="49"/>
        <v>45406</v>
      </c>
      <c r="U734" t="str">
        <f t="shared" si="50"/>
        <v>Unaudited</v>
      </c>
    </row>
    <row r="735" spans="1:21" x14ac:dyDescent="0.25">
      <c r="A735" t="s">
        <v>438</v>
      </c>
      <c r="B735" t="s">
        <v>1380</v>
      </c>
      <c r="C735" t="s">
        <v>1381</v>
      </c>
      <c r="D735" s="15">
        <v>1900</v>
      </c>
      <c r="E735" s="121">
        <v>1</v>
      </c>
      <c r="F735" t="s">
        <v>439</v>
      </c>
      <c r="G735" s="121">
        <v>91</v>
      </c>
      <c r="H735" t="s">
        <v>383</v>
      </c>
      <c r="I735" t="s">
        <v>489</v>
      </c>
      <c r="J735" t="s">
        <v>437</v>
      </c>
      <c r="K735" t="s">
        <v>437</v>
      </c>
      <c r="L735" s="755" t="s">
        <v>87</v>
      </c>
      <c r="M735" t="s">
        <v>496</v>
      </c>
      <c r="N735" s="680">
        <f t="shared" ca="1" si="51"/>
        <v>0</v>
      </c>
      <c r="O735" s="680">
        <f t="shared" ca="1" si="51"/>
        <v>0</v>
      </c>
      <c r="P735" s="680">
        <f t="shared" ca="1" si="51"/>
        <v>0</v>
      </c>
      <c r="Q735" s="680">
        <f t="shared" ca="1" si="51"/>
        <v>0</v>
      </c>
      <c r="R735" s="680">
        <f t="shared" ca="1" si="51"/>
        <v>0</v>
      </c>
      <c r="S735" t="str">
        <f t="shared" si="48"/>
        <v>ASR_CMS_19</v>
      </c>
      <c r="T735" s="957">
        <f t="shared" si="49"/>
        <v>45406</v>
      </c>
      <c r="U735" t="str">
        <f t="shared" si="50"/>
        <v>Unaudited</v>
      </c>
    </row>
    <row r="736" spans="1:21" x14ac:dyDescent="0.25">
      <c r="A736" t="s">
        <v>438</v>
      </c>
      <c r="B736" t="s">
        <v>1380</v>
      </c>
      <c r="C736" t="s">
        <v>1381</v>
      </c>
      <c r="D736" s="15">
        <v>1900</v>
      </c>
      <c r="E736" s="121">
        <v>1</v>
      </c>
      <c r="F736" t="s">
        <v>439</v>
      </c>
      <c r="G736" s="121">
        <v>91</v>
      </c>
      <c r="H736" t="s">
        <v>383</v>
      </c>
      <c r="I736" t="s">
        <v>489</v>
      </c>
      <c r="J736" t="s">
        <v>437</v>
      </c>
      <c r="K736" t="s">
        <v>437</v>
      </c>
      <c r="L736" s="755" t="s">
        <v>214</v>
      </c>
      <c r="M736" t="s">
        <v>497</v>
      </c>
      <c r="N736" s="680">
        <f t="shared" ca="1" si="51"/>
        <v>0</v>
      </c>
      <c r="O736" s="680">
        <f t="shared" ca="1" si="51"/>
        <v>0</v>
      </c>
      <c r="P736" s="680">
        <f t="shared" ca="1" si="51"/>
        <v>0</v>
      </c>
      <c r="Q736" s="680">
        <f t="shared" ca="1" si="51"/>
        <v>0</v>
      </c>
      <c r="R736" s="680">
        <f t="shared" ca="1" si="51"/>
        <v>0</v>
      </c>
      <c r="S736" t="str">
        <f t="shared" si="48"/>
        <v>ASR_CMS_19</v>
      </c>
      <c r="T736" s="957">
        <f t="shared" si="49"/>
        <v>45406</v>
      </c>
      <c r="U736" t="str">
        <f t="shared" si="50"/>
        <v>Unaudited</v>
      </c>
    </row>
    <row r="737" spans="1:21" x14ac:dyDescent="0.25">
      <c r="A737" t="s">
        <v>438</v>
      </c>
      <c r="B737" t="s">
        <v>1380</v>
      </c>
      <c r="C737" t="s">
        <v>1381</v>
      </c>
      <c r="D737" s="15">
        <v>1900</v>
      </c>
      <c r="E737" s="121">
        <v>1</v>
      </c>
      <c r="F737" t="s">
        <v>439</v>
      </c>
      <c r="G737" s="121">
        <v>91</v>
      </c>
      <c r="H737" t="s">
        <v>383</v>
      </c>
      <c r="I737" t="s">
        <v>490</v>
      </c>
      <c r="J737" t="s">
        <v>26</v>
      </c>
      <c r="K737" t="s">
        <v>26</v>
      </c>
      <c r="L737" s="755" t="s">
        <v>205</v>
      </c>
      <c r="M737" t="s">
        <v>26</v>
      </c>
      <c r="N737" s="680">
        <f t="shared" ca="1" si="51"/>
        <v>0</v>
      </c>
      <c r="O737" s="680">
        <f t="shared" ca="1" si="51"/>
        <v>0</v>
      </c>
      <c r="P737" s="680">
        <f t="shared" ca="1" si="51"/>
        <v>0</v>
      </c>
      <c r="Q737" s="680">
        <f t="shared" ca="1" si="51"/>
        <v>0</v>
      </c>
      <c r="R737" s="680">
        <f t="shared" ca="1" si="51"/>
        <v>0</v>
      </c>
      <c r="S737" t="str">
        <f t="shared" si="48"/>
        <v>ASR_CMS_19</v>
      </c>
      <c r="T737" s="957">
        <f t="shared" si="49"/>
        <v>45406</v>
      </c>
      <c r="U737" t="str">
        <f t="shared" si="50"/>
        <v>Unaudited</v>
      </c>
    </row>
    <row r="738" spans="1:21" x14ac:dyDescent="0.25">
      <c r="A738" t="s">
        <v>438</v>
      </c>
      <c r="B738" t="s">
        <v>1380</v>
      </c>
      <c r="C738" t="s">
        <v>1381</v>
      </c>
      <c r="D738" s="15">
        <v>1900</v>
      </c>
      <c r="E738" s="121">
        <v>1</v>
      </c>
      <c r="F738" t="s">
        <v>440</v>
      </c>
      <c r="G738" s="121">
        <v>182</v>
      </c>
      <c r="H738" t="s">
        <v>383</v>
      </c>
      <c r="I738" t="s">
        <v>433</v>
      </c>
      <c r="J738" t="s">
        <v>433</v>
      </c>
      <c r="K738" t="s">
        <v>433</v>
      </c>
      <c r="M738" t="s">
        <v>433</v>
      </c>
      <c r="N738" s="680">
        <f t="shared" ca="1" si="51"/>
        <v>0</v>
      </c>
      <c r="O738" s="680">
        <f t="shared" ca="1" si="51"/>
        <v>0</v>
      </c>
      <c r="P738" s="680">
        <f t="shared" ca="1" si="51"/>
        <v>0</v>
      </c>
      <c r="Q738" s="680">
        <f t="shared" ca="1" si="51"/>
        <v>0</v>
      </c>
      <c r="R738" s="680">
        <f t="shared" ca="1" si="51"/>
        <v>0</v>
      </c>
      <c r="S738" t="str">
        <f t="shared" si="48"/>
        <v>ASR_CMS_19</v>
      </c>
      <c r="T738" s="957">
        <f t="shared" si="49"/>
        <v>45406</v>
      </c>
      <c r="U738" t="str">
        <f t="shared" si="50"/>
        <v>Unaudited</v>
      </c>
    </row>
    <row r="739" spans="1:21" x14ac:dyDescent="0.25">
      <c r="A739" t="s">
        <v>438</v>
      </c>
      <c r="B739" t="s">
        <v>1380</v>
      </c>
      <c r="C739" t="s">
        <v>1381</v>
      </c>
      <c r="D739" s="15">
        <v>1900</v>
      </c>
      <c r="E739" s="121">
        <v>1</v>
      </c>
      <c r="F739" t="s">
        <v>440</v>
      </c>
      <c r="G739" s="121">
        <v>182</v>
      </c>
      <c r="H739" t="s">
        <v>383</v>
      </c>
      <c r="I739" t="s">
        <v>488</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ASR_CMS_19</v>
      </c>
      <c r="T739" s="957">
        <f t="shared" si="49"/>
        <v>45406</v>
      </c>
      <c r="U739" t="str">
        <f t="shared" si="50"/>
        <v>Unaudited</v>
      </c>
    </row>
    <row r="740" spans="1:21" x14ac:dyDescent="0.25">
      <c r="A740" t="s">
        <v>438</v>
      </c>
      <c r="B740" t="s">
        <v>1380</v>
      </c>
      <c r="C740" t="s">
        <v>1381</v>
      </c>
      <c r="D740" s="15">
        <v>1900</v>
      </c>
      <c r="E740" s="121">
        <v>1</v>
      </c>
      <c r="F740" t="s">
        <v>440</v>
      </c>
      <c r="G740" s="121">
        <v>182</v>
      </c>
      <c r="H740" t="s">
        <v>383</v>
      </c>
      <c r="I740" t="s">
        <v>488</v>
      </c>
      <c r="J740" t="s">
        <v>12</v>
      </c>
      <c r="K740" t="s">
        <v>223</v>
      </c>
      <c r="L740" s="755">
        <v>1.2</v>
      </c>
      <c r="M740" t="s">
        <v>223</v>
      </c>
      <c r="N740" s="680">
        <f t="shared" ca="1" si="51"/>
        <v>0</v>
      </c>
      <c r="O740" s="680">
        <f t="shared" ca="1" si="51"/>
        <v>0</v>
      </c>
      <c r="P740" s="680">
        <f t="shared" ca="1" si="51"/>
        <v>0</v>
      </c>
      <c r="Q740" s="680">
        <f t="shared" ca="1" si="51"/>
        <v>0</v>
      </c>
      <c r="R740" s="680">
        <f t="shared" ca="1" si="51"/>
        <v>0</v>
      </c>
      <c r="S740" t="str">
        <f t="shared" si="48"/>
        <v>ASR_CMS_19</v>
      </c>
      <c r="T740" s="957">
        <f t="shared" si="49"/>
        <v>45406</v>
      </c>
      <c r="U740" t="str">
        <f t="shared" si="50"/>
        <v>Unaudited</v>
      </c>
    </row>
    <row r="741" spans="1:21" x14ac:dyDescent="0.25">
      <c r="A741" t="s">
        <v>438</v>
      </c>
      <c r="B741" t="s">
        <v>1380</v>
      </c>
      <c r="C741" t="s">
        <v>1381</v>
      </c>
      <c r="D741" s="15">
        <v>1900</v>
      </c>
      <c r="E741" s="121">
        <v>1</v>
      </c>
      <c r="F741" t="s">
        <v>440</v>
      </c>
      <c r="G741" s="121">
        <v>182</v>
      </c>
      <c r="H741" t="s">
        <v>383</v>
      </c>
      <c r="I741" t="s">
        <v>488</v>
      </c>
      <c r="J741" t="s">
        <v>12</v>
      </c>
      <c r="K741" t="s">
        <v>1318</v>
      </c>
      <c r="L741" s="755" t="s">
        <v>1314</v>
      </c>
      <c r="M741" t="s">
        <v>1318</v>
      </c>
      <c r="N741" s="680">
        <f t="shared" ca="1" si="51"/>
        <v>0</v>
      </c>
      <c r="O741" s="680">
        <f t="shared" ca="1" si="51"/>
        <v>0</v>
      </c>
      <c r="P741" s="680">
        <f t="shared" ca="1" si="51"/>
        <v>0</v>
      </c>
      <c r="Q741" s="680">
        <f t="shared" ca="1" si="51"/>
        <v>0</v>
      </c>
      <c r="R741" s="680">
        <f t="shared" ca="1" si="51"/>
        <v>0</v>
      </c>
      <c r="S741" t="str">
        <f t="shared" si="48"/>
        <v>ASR_CMS_19</v>
      </c>
      <c r="T741" s="957">
        <f t="shared" si="49"/>
        <v>45406</v>
      </c>
      <c r="U741" t="str">
        <f t="shared" si="50"/>
        <v>Unaudited</v>
      </c>
    </row>
    <row r="742" spans="1:21" x14ac:dyDescent="0.25">
      <c r="A742" t="s">
        <v>438</v>
      </c>
      <c r="B742" t="s">
        <v>1380</v>
      </c>
      <c r="C742" t="s">
        <v>1381</v>
      </c>
      <c r="D742" s="15">
        <v>1900</v>
      </c>
      <c r="E742" s="121">
        <v>1</v>
      </c>
      <c r="F742" t="s">
        <v>440</v>
      </c>
      <c r="G742" s="121">
        <v>182</v>
      </c>
      <c r="H742" t="s">
        <v>383</v>
      </c>
      <c r="I742" t="s">
        <v>488</v>
      </c>
      <c r="J742" t="s">
        <v>12</v>
      </c>
      <c r="K742" t="s">
        <v>1320</v>
      </c>
      <c r="L742" s="755" t="s">
        <v>1319</v>
      </c>
      <c r="M742" t="s">
        <v>1320</v>
      </c>
      <c r="N742" s="680">
        <f t="shared" ca="1" si="51"/>
        <v>0</v>
      </c>
      <c r="O742" s="680">
        <f t="shared" ca="1" si="51"/>
        <v>0</v>
      </c>
      <c r="P742" s="680">
        <f t="shared" ca="1" si="51"/>
        <v>0</v>
      </c>
      <c r="Q742" s="680">
        <f t="shared" ca="1" si="51"/>
        <v>0</v>
      </c>
      <c r="R742" s="680">
        <f t="shared" ca="1" si="51"/>
        <v>0</v>
      </c>
      <c r="S742" t="str">
        <f t="shared" si="48"/>
        <v>ASR_CMS_19</v>
      </c>
      <c r="T742" s="957">
        <f t="shared" si="49"/>
        <v>45406</v>
      </c>
      <c r="U742" t="str">
        <f t="shared" si="50"/>
        <v>Unaudited</v>
      </c>
    </row>
    <row r="743" spans="1:21" x14ac:dyDescent="0.25">
      <c r="A743" t="s">
        <v>438</v>
      </c>
      <c r="B743" t="s">
        <v>1380</v>
      </c>
      <c r="C743" t="s">
        <v>1381</v>
      </c>
      <c r="D743" s="15">
        <v>1900</v>
      </c>
      <c r="E743" s="121">
        <v>1</v>
      </c>
      <c r="F743" t="s">
        <v>440</v>
      </c>
      <c r="G743" s="121">
        <v>182</v>
      </c>
      <c r="H743" t="s">
        <v>383</v>
      </c>
      <c r="I743" t="s">
        <v>488</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ASR_CMS_19</v>
      </c>
      <c r="T743" s="957">
        <f t="shared" si="49"/>
        <v>45406</v>
      </c>
      <c r="U743" t="str">
        <f t="shared" si="50"/>
        <v>Unaudited</v>
      </c>
    </row>
    <row r="744" spans="1:21" x14ac:dyDescent="0.25">
      <c r="A744" t="s">
        <v>438</v>
      </c>
      <c r="B744" t="s">
        <v>1380</v>
      </c>
      <c r="C744" t="s">
        <v>1381</v>
      </c>
      <c r="D744" s="15">
        <v>1900</v>
      </c>
      <c r="E744" s="121">
        <v>1</v>
      </c>
      <c r="F744" t="s">
        <v>440</v>
      </c>
      <c r="G744" s="121">
        <v>182</v>
      </c>
      <c r="H744" t="s">
        <v>383</v>
      </c>
      <c r="I744" t="s">
        <v>489</v>
      </c>
      <c r="J744" t="s">
        <v>434</v>
      </c>
      <c r="K744" t="s">
        <v>791</v>
      </c>
      <c r="L744" s="755">
        <v>2.1</v>
      </c>
      <c r="M744" t="s">
        <v>726</v>
      </c>
      <c r="N744" s="680">
        <f t="shared" ca="1" si="51"/>
        <v>0</v>
      </c>
      <c r="O744" s="680">
        <f t="shared" ca="1" si="51"/>
        <v>0</v>
      </c>
      <c r="P744" s="680">
        <f t="shared" ca="1" si="51"/>
        <v>0</v>
      </c>
      <c r="Q744" s="680">
        <f t="shared" ca="1" si="51"/>
        <v>0</v>
      </c>
      <c r="R744" s="680">
        <f t="shared" ca="1" si="51"/>
        <v>0</v>
      </c>
      <c r="S744" t="str">
        <f t="shared" si="48"/>
        <v>ASR_CMS_19</v>
      </c>
      <c r="T744" s="957">
        <f t="shared" si="49"/>
        <v>45406</v>
      </c>
      <c r="U744" t="str">
        <f t="shared" si="50"/>
        <v>Unaudited</v>
      </c>
    </row>
    <row r="745" spans="1:21" x14ac:dyDescent="0.25">
      <c r="A745" t="s">
        <v>438</v>
      </c>
      <c r="B745" t="s">
        <v>1380</v>
      </c>
      <c r="C745" t="s">
        <v>1381</v>
      </c>
      <c r="D745" s="15">
        <v>1900</v>
      </c>
      <c r="E745" s="121">
        <v>1</v>
      </c>
      <c r="F745" t="s">
        <v>440</v>
      </c>
      <c r="G745" s="121">
        <v>182</v>
      </c>
      <c r="H745" t="s">
        <v>383</v>
      </c>
      <c r="I745" t="s">
        <v>489</v>
      </c>
      <c r="J745" t="s">
        <v>434</v>
      </c>
      <c r="K745" t="s">
        <v>791</v>
      </c>
      <c r="L745" s="755">
        <v>2.2000000000000002</v>
      </c>
      <c r="M745" t="s">
        <v>727</v>
      </c>
      <c r="N745" s="680">
        <f t="shared" ca="1" si="51"/>
        <v>0</v>
      </c>
      <c r="O745" s="680">
        <f t="shared" ca="1" si="51"/>
        <v>0</v>
      </c>
      <c r="P745" s="680">
        <f t="shared" ca="1" si="51"/>
        <v>0</v>
      </c>
      <c r="Q745" s="680">
        <f t="shared" ca="1" si="51"/>
        <v>0</v>
      </c>
      <c r="R745" s="680">
        <f t="shared" ca="1" si="51"/>
        <v>0</v>
      </c>
      <c r="S745" t="str">
        <f t="shared" si="48"/>
        <v>ASR_CMS_19</v>
      </c>
      <c r="T745" s="957">
        <f t="shared" si="49"/>
        <v>45406</v>
      </c>
      <c r="U745" t="str">
        <f t="shared" si="50"/>
        <v>Unaudited</v>
      </c>
    </row>
    <row r="746" spans="1:21" x14ac:dyDescent="0.25">
      <c r="A746" t="s">
        <v>438</v>
      </c>
      <c r="B746" t="s">
        <v>1380</v>
      </c>
      <c r="C746" t="s">
        <v>1381</v>
      </c>
      <c r="D746" s="15">
        <v>1900</v>
      </c>
      <c r="E746" s="121">
        <v>1</v>
      </c>
      <c r="F746" t="s">
        <v>440</v>
      </c>
      <c r="G746" s="121">
        <v>182</v>
      </c>
      <c r="H746" t="s">
        <v>383</v>
      </c>
      <c r="I746" t="s">
        <v>489</v>
      </c>
      <c r="J746" t="s">
        <v>434</v>
      </c>
      <c r="K746" t="s">
        <v>791</v>
      </c>
      <c r="L746" s="755">
        <v>2.2999999999999998</v>
      </c>
      <c r="M746" t="s">
        <v>728</v>
      </c>
      <c r="N746" s="680">
        <f t="shared" ca="1" si="51"/>
        <v>0</v>
      </c>
      <c r="O746" s="680">
        <f t="shared" ca="1" si="51"/>
        <v>0</v>
      </c>
      <c r="P746" s="680">
        <f t="shared" ca="1" si="51"/>
        <v>0</v>
      </c>
      <c r="Q746" s="680">
        <f t="shared" ca="1" si="51"/>
        <v>0</v>
      </c>
      <c r="R746" s="680">
        <f t="shared" ca="1" si="51"/>
        <v>0</v>
      </c>
      <c r="S746" t="str">
        <f t="shared" si="48"/>
        <v>ASR_CMS_19</v>
      </c>
      <c r="T746" s="957">
        <f t="shared" si="49"/>
        <v>45406</v>
      </c>
      <c r="U746" t="str">
        <f t="shared" si="50"/>
        <v>Unaudited</v>
      </c>
    </row>
    <row r="747" spans="1:21" x14ac:dyDescent="0.25">
      <c r="A747" t="s">
        <v>438</v>
      </c>
      <c r="B747" t="s">
        <v>1380</v>
      </c>
      <c r="C747" t="s">
        <v>1381</v>
      </c>
      <c r="D747" s="15">
        <v>1900</v>
      </c>
      <c r="E747" s="121">
        <v>1</v>
      </c>
      <c r="F747" t="s">
        <v>440</v>
      </c>
      <c r="G747" s="121">
        <v>182</v>
      </c>
      <c r="H747" t="s">
        <v>383</v>
      </c>
      <c r="I747" t="s">
        <v>489</v>
      </c>
      <c r="J747" t="s">
        <v>434</v>
      </c>
      <c r="K747" t="s">
        <v>791</v>
      </c>
      <c r="L747" s="755">
        <v>2.4</v>
      </c>
      <c r="M747" t="s">
        <v>729</v>
      </c>
      <c r="N747" s="680">
        <f t="shared" ca="1" si="51"/>
        <v>0</v>
      </c>
      <c r="O747" s="680">
        <f t="shared" ca="1" si="51"/>
        <v>0</v>
      </c>
      <c r="P747" s="680">
        <f t="shared" ca="1" si="51"/>
        <v>0</v>
      </c>
      <c r="Q747" s="680">
        <f t="shared" ca="1" si="51"/>
        <v>0</v>
      </c>
      <c r="R747" s="680">
        <f t="shared" ca="1" si="51"/>
        <v>0</v>
      </c>
      <c r="S747" t="str">
        <f t="shared" si="48"/>
        <v>ASR_CMS_19</v>
      </c>
      <c r="T747" s="957">
        <f t="shared" si="49"/>
        <v>45406</v>
      </c>
      <c r="U747" t="str">
        <f t="shared" si="50"/>
        <v>Unaudited</v>
      </c>
    </row>
    <row r="748" spans="1:21" x14ac:dyDescent="0.25">
      <c r="A748" t="s">
        <v>438</v>
      </c>
      <c r="B748" t="s">
        <v>1380</v>
      </c>
      <c r="C748" t="s">
        <v>1381</v>
      </c>
      <c r="D748" s="15">
        <v>1900</v>
      </c>
      <c r="E748" s="121">
        <v>1</v>
      </c>
      <c r="F748" t="s">
        <v>440</v>
      </c>
      <c r="G748" s="121">
        <v>182</v>
      </c>
      <c r="H748" t="s">
        <v>383</v>
      </c>
      <c r="I748" t="s">
        <v>489</v>
      </c>
      <c r="J748" t="s">
        <v>434</v>
      </c>
      <c r="K748" t="s">
        <v>791</v>
      </c>
      <c r="L748" s="755">
        <v>2.5</v>
      </c>
      <c r="M748" t="s">
        <v>771</v>
      </c>
      <c r="N748" s="680">
        <f t="shared" ca="1" si="51"/>
        <v>0</v>
      </c>
      <c r="O748" s="680">
        <f t="shared" ca="1" si="51"/>
        <v>0</v>
      </c>
      <c r="P748" s="680">
        <f t="shared" ca="1" si="51"/>
        <v>0</v>
      </c>
      <c r="Q748" s="680">
        <f t="shared" ca="1" si="51"/>
        <v>0</v>
      </c>
      <c r="R748" s="680">
        <f t="shared" ca="1" si="51"/>
        <v>0</v>
      </c>
      <c r="S748" t="str">
        <f t="shared" si="48"/>
        <v>ASR_CMS_19</v>
      </c>
      <c r="T748" s="957">
        <f t="shared" si="49"/>
        <v>45406</v>
      </c>
      <c r="U748" t="str">
        <f t="shared" si="50"/>
        <v>Unaudited</v>
      </c>
    </row>
    <row r="749" spans="1:21" x14ac:dyDescent="0.25">
      <c r="A749" t="s">
        <v>438</v>
      </c>
      <c r="B749" t="s">
        <v>1380</v>
      </c>
      <c r="C749" t="s">
        <v>1381</v>
      </c>
      <c r="D749" s="15">
        <v>1900</v>
      </c>
      <c r="E749" s="121">
        <v>1</v>
      </c>
      <c r="F749" t="s">
        <v>440</v>
      </c>
      <c r="G749" s="121">
        <v>182</v>
      </c>
      <c r="H749" t="s">
        <v>383</v>
      </c>
      <c r="I749" t="s">
        <v>489</v>
      </c>
      <c r="J749" t="s">
        <v>434</v>
      </c>
      <c r="K749" t="s">
        <v>791</v>
      </c>
      <c r="L749" s="755">
        <v>2.6</v>
      </c>
      <c r="M749" t="s">
        <v>187</v>
      </c>
      <c r="N749" s="680">
        <f t="shared" ca="1" si="51"/>
        <v>0</v>
      </c>
      <c r="O749" s="680">
        <f t="shared" ca="1" si="51"/>
        <v>0</v>
      </c>
      <c r="P749" s="680">
        <f t="shared" ca="1" si="51"/>
        <v>0</v>
      </c>
      <c r="Q749" s="680">
        <f t="shared" ca="1" si="51"/>
        <v>0</v>
      </c>
      <c r="R749" s="680">
        <f t="shared" ca="1" si="51"/>
        <v>0</v>
      </c>
      <c r="S749" t="str">
        <f t="shared" si="48"/>
        <v>ASR_CMS_19</v>
      </c>
      <c r="T749" s="957">
        <f t="shared" si="49"/>
        <v>45406</v>
      </c>
      <c r="U749" t="str">
        <f t="shared" si="50"/>
        <v>Unaudited</v>
      </c>
    </row>
    <row r="750" spans="1:21" x14ac:dyDescent="0.25">
      <c r="A750" t="s">
        <v>438</v>
      </c>
      <c r="B750" t="s">
        <v>1380</v>
      </c>
      <c r="C750" t="s">
        <v>1381</v>
      </c>
      <c r="D750" s="15">
        <v>1900</v>
      </c>
      <c r="E750" s="121">
        <v>1</v>
      </c>
      <c r="F750" t="s">
        <v>440</v>
      </c>
      <c r="G750" s="121">
        <v>182</v>
      </c>
      <c r="H750" t="s">
        <v>383</v>
      </c>
      <c r="I750" t="s">
        <v>489</v>
      </c>
      <c r="J750" t="s">
        <v>434</v>
      </c>
      <c r="K750" t="s">
        <v>791</v>
      </c>
      <c r="L750" s="755">
        <v>2.7</v>
      </c>
      <c r="M750" t="s">
        <v>792</v>
      </c>
      <c r="N750" s="680">
        <f t="shared" ca="1" si="51"/>
        <v>0</v>
      </c>
      <c r="O750" s="680">
        <f t="shared" ca="1" si="51"/>
        <v>0</v>
      </c>
      <c r="P750" s="680">
        <f t="shared" ca="1" si="51"/>
        <v>0</v>
      </c>
      <c r="Q750" s="680">
        <f t="shared" ca="1" si="51"/>
        <v>0</v>
      </c>
      <c r="R750" s="680">
        <f t="shared" ca="1" si="51"/>
        <v>0</v>
      </c>
      <c r="S750" t="str">
        <f t="shared" si="48"/>
        <v>ASR_CMS_19</v>
      </c>
      <c r="T750" s="957">
        <f t="shared" si="49"/>
        <v>45406</v>
      </c>
      <c r="U750" t="str">
        <f t="shared" si="50"/>
        <v>Unaudited</v>
      </c>
    </row>
    <row r="751" spans="1:21" x14ac:dyDescent="0.25">
      <c r="A751" t="s">
        <v>438</v>
      </c>
      <c r="B751" t="s">
        <v>1380</v>
      </c>
      <c r="C751" t="s">
        <v>1381</v>
      </c>
      <c r="D751" s="15">
        <v>1900</v>
      </c>
      <c r="E751" s="121">
        <v>1</v>
      </c>
      <c r="F751" t="s">
        <v>440</v>
      </c>
      <c r="G751" s="121">
        <v>182</v>
      </c>
      <c r="H751" t="s">
        <v>383</v>
      </c>
      <c r="I751" t="s">
        <v>489</v>
      </c>
      <c r="J751" t="s">
        <v>434</v>
      </c>
      <c r="K751" t="s">
        <v>791</v>
      </c>
      <c r="L751" s="755">
        <v>2.8</v>
      </c>
      <c r="M751" t="s">
        <v>793</v>
      </c>
      <c r="N751" s="680">
        <f t="shared" ca="1" si="51"/>
        <v>0</v>
      </c>
      <c r="O751" s="680">
        <f t="shared" ca="1" si="51"/>
        <v>0</v>
      </c>
      <c r="P751" s="680">
        <f t="shared" ca="1" si="51"/>
        <v>0</v>
      </c>
      <c r="Q751" s="680">
        <f t="shared" ca="1" si="51"/>
        <v>0</v>
      </c>
      <c r="R751" s="680">
        <f t="shared" ca="1" si="51"/>
        <v>0</v>
      </c>
      <c r="S751" t="str">
        <f t="shared" si="48"/>
        <v>ASR_CMS_19</v>
      </c>
      <c r="T751" s="957">
        <f t="shared" si="49"/>
        <v>45406</v>
      </c>
      <c r="U751" t="str">
        <f t="shared" si="50"/>
        <v>Unaudited</v>
      </c>
    </row>
    <row r="752" spans="1:21" x14ac:dyDescent="0.25">
      <c r="A752" t="s">
        <v>438</v>
      </c>
      <c r="B752" t="s">
        <v>1380</v>
      </c>
      <c r="C752" t="s">
        <v>1381</v>
      </c>
      <c r="D752" s="15">
        <v>1900</v>
      </c>
      <c r="E752" s="121">
        <v>1</v>
      </c>
      <c r="F752" t="s">
        <v>440</v>
      </c>
      <c r="G752" s="121">
        <v>182</v>
      </c>
      <c r="H752" t="s">
        <v>383</v>
      </c>
      <c r="I752" t="s">
        <v>489</v>
      </c>
      <c r="J752" t="s">
        <v>434</v>
      </c>
      <c r="K752" t="s">
        <v>791</v>
      </c>
      <c r="L752" s="755">
        <v>2.9</v>
      </c>
      <c r="M752" t="s">
        <v>774</v>
      </c>
      <c r="N752" s="680">
        <f t="shared" ca="1" si="51"/>
        <v>0</v>
      </c>
      <c r="O752" s="680">
        <f t="shared" ca="1" si="51"/>
        <v>0</v>
      </c>
      <c r="P752" s="680">
        <f t="shared" ca="1" si="51"/>
        <v>0</v>
      </c>
      <c r="Q752" s="680">
        <f t="shared" ca="1" si="51"/>
        <v>0</v>
      </c>
      <c r="R752" s="680">
        <f t="shared" ca="1" si="51"/>
        <v>0</v>
      </c>
      <c r="S752" t="str">
        <f t="shared" si="48"/>
        <v>ASR_CMS_19</v>
      </c>
      <c r="T752" s="957">
        <f t="shared" si="49"/>
        <v>45406</v>
      </c>
      <c r="U752" t="str">
        <f t="shared" si="50"/>
        <v>Unaudited</v>
      </c>
    </row>
    <row r="753" spans="1:21" x14ac:dyDescent="0.25">
      <c r="A753" t="s">
        <v>438</v>
      </c>
      <c r="B753" t="s">
        <v>1380</v>
      </c>
      <c r="C753" t="s">
        <v>1381</v>
      </c>
      <c r="D753" s="15">
        <v>1900</v>
      </c>
      <c r="E753" s="121">
        <v>1</v>
      </c>
      <c r="F753" t="s">
        <v>440</v>
      </c>
      <c r="G753" s="121">
        <v>182</v>
      </c>
      <c r="H753" t="s">
        <v>383</v>
      </c>
      <c r="I753" t="s">
        <v>489</v>
      </c>
      <c r="J753" t="s">
        <v>434</v>
      </c>
      <c r="K753" t="s">
        <v>224</v>
      </c>
      <c r="L753" s="755">
        <v>2.11</v>
      </c>
      <c r="M753" t="s">
        <v>229</v>
      </c>
      <c r="N753" s="680">
        <f t="shared" ca="1" si="51"/>
        <v>0</v>
      </c>
      <c r="O753" s="680">
        <f t="shared" ca="1" si="51"/>
        <v>0</v>
      </c>
      <c r="P753" s="680">
        <f t="shared" ca="1" si="51"/>
        <v>0</v>
      </c>
      <c r="Q753" s="680">
        <f t="shared" ca="1" si="51"/>
        <v>0</v>
      </c>
      <c r="R753" s="680">
        <f t="shared" ca="1" si="51"/>
        <v>0</v>
      </c>
      <c r="S753" t="str">
        <f t="shared" si="48"/>
        <v>ASR_CMS_19</v>
      </c>
      <c r="T753" s="957">
        <f t="shared" si="49"/>
        <v>45406</v>
      </c>
      <c r="U753" t="str">
        <f t="shared" si="50"/>
        <v>Unaudited</v>
      </c>
    </row>
    <row r="754" spans="1:21" x14ac:dyDescent="0.25">
      <c r="A754" t="s">
        <v>438</v>
      </c>
      <c r="B754" t="s">
        <v>1380</v>
      </c>
      <c r="C754" t="s">
        <v>1381</v>
      </c>
      <c r="D754" s="15">
        <v>1900</v>
      </c>
      <c r="E754" s="121">
        <v>1</v>
      </c>
      <c r="F754" t="s">
        <v>440</v>
      </c>
      <c r="G754" s="121">
        <v>182</v>
      </c>
      <c r="H754" t="s">
        <v>383</v>
      </c>
      <c r="I754" t="s">
        <v>489</v>
      </c>
      <c r="J754" t="s">
        <v>434</v>
      </c>
      <c r="K754" t="s">
        <v>224</v>
      </c>
      <c r="L754" s="755">
        <v>2.12</v>
      </c>
      <c r="M754" t="s">
        <v>555</v>
      </c>
      <c r="N754" s="680">
        <f t="shared" ca="1" si="51"/>
        <v>0</v>
      </c>
      <c r="O754" s="680">
        <f t="shared" ca="1" si="51"/>
        <v>0</v>
      </c>
      <c r="P754" s="680">
        <f t="shared" ca="1" si="51"/>
        <v>0</v>
      </c>
      <c r="Q754" s="680">
        <f t="shared" ca="1" si="51"/>
        <v>0</v>
      </c>
      <c r="R754" s="680">
        <f t="shared" ca="1" si="51"/>
        <v>0</v>
      </c>
      <c r="S754" t="str">
        <f t="shared" si="48"/>
        <v>ASR_CMS_19</v>
      </c>
      <c r="T754" s="957">
        <f t="shared" si="49"/>
        <v>45406</v>
      </c>
      <c r="U754" t="str">
        <f t="shared" si="50"/>
        <v>Unaudited</v>
      </c>
    </row>
    <row r="755" spans="1:21" x14ac:dyDescent="0.25">
      <c r="A755" t="s">
        <v>438</v>
      </c>
      <c r="B755" t="s">
        <v>1380</v>
      </c>
      <c r="C755" t="s">
        <v>1381</v>
      </c>
      <c r="D755" s="15">
        <v>1900</v>
      </c>
      <c r="E755" s="121">
        <v>1</v>
      </c>
      <c r="F755" t="s">
        <v>440</v>
      </c>
      <c r="G755" s="121">
        <v>182</v>
      </c>
      <c r="H755" t="s">
        <v>383</v>
      </c>
      <c r="I755" t="s">
        <v>489</v>
      </c>
      <c r="J755" t="s">
        <v>434</v>
      </c>
      <c r="K755" t="s">
        <v>224</v>
      </c>
      <c r="L755" s="755">
        <v>2.13</v>
      </c>
      <c r="M755" t="s">
        <v>230</v>
      </c>
      <c r="N755" s="680">
        <f t="shared" ca="1" si="51"/>
        <v>0</v>
      </c>
      <c r="O755" s="680">
        <f t="shared" ca="1" si="51"/>
        <v>0</v>
      </c>
      <c r="P755" s="680">
        <f t="shared" ca="1" si="51"/>
        <v>0</v>
      </c>
      <c r="Q755" s="680">
        <f t="shared" ca="1" si="51"/>
        <v>0</v>
      </c>
      <c r="R755" s="680">
        <f t="shared" ca="1" si="51"/>
        <v>0</v>
      </c>
      <c r="S755" t="str">
        <f t="shared" si="48"/>
        <v>ASR_CMS_19</v>
      </c>
      <c r="T755" s="957">
        <f t="shared" si="49"/>
        <v>45406</v>
      </c>
      <c r="U755" t="str">
        <f t="shared" si="50"/>
        <v>Unaudited</v>
      </c>
    </row>
    <row r="756" spans="1:21" x14ac:dyDescent="0.25">
      <c r="A756" t="s">
        <v>438</v>
      </c>
      <c r="B756" t="s">
        <v>1380</v>
      </c>
      <c r="C756" t="s">
        <v>1381</v>
      </c>
      <c r="D756" s="15">
        <v>1900</v>
      </c>
      <c r="E756" s="121">
        <v>1</v>
      </c>
      <c r="F756" t="s">
        <v>440</v>
      </c>
      <c r="G756" s="121">
        <v>182</v>
      </c>
      <c r="H756" t="s">
        <v>383</v>
      </c>
      <c r="I756" t="s">
        <v>489</v>
      </c>
      <c r="J756" t="s">
        <v>434</v>
      </c>
      <c r="K756" t="s">
        <v>224</v>
      </c>
      <c r="L756" s="755">
        <v>2.14</v>
      </c>
      <c r="M756" t="s">
        <v>559</v>
      </c>
      <c r="N756" s="680">
        <f t="shared" ca="1" si="51"/>
        <v>0</v>
      </c>
      <c r="O756" s="680">
        <f t="shared" ca="1" si="51"/>
        <v>0</v>
      </c>
      <c r="P756" s="680">
        <f t="shared" ca="1" si="51"/>
        <v>0</v>
      </c>
      <c r="Q756" s="680">
        <f t="shared" ca="1" si="51"/>
        <v>0</v>
      </c>
      <c r="R756" s="680">
        <f t="shared" ca="1" si="51"/>
        <v>0</v>
      </c>
      <c r="S756" t="str">
        <f t="shared" si="48"/>
        <v>ASR_CMS_19</v>
      </c>
      <c r="T756" s="957">
        <f t="shared" si="49"/>
        <v>45406</v>
      </c>
      <c r="U756" t="str">
        <f t="shared" si="50"/>
        <v>Unaudited</v>
      </c>
    </row>
    <row r="757" spans="1:21" x14ac:dyDescent="0.25">
      <c r="A757" t="s">
        <v>438</v>
      </c>
      <c r="B757" t="s">
        <v>1380</v>
      </c>
      <c r="C757" t="s">
        <v>1381</v>
      </c>
      <c r="D757" s="15">
        <v>1900</v>
      </c>
      <c r="E757" s="121">
        <v>1</v>
      </c>
      <c r="F757" t="s">
        <v>440</v>
      </c>
      <c r="G757" s="121">
        <v>182</v>
      </c>
      <c r="H757" t="s">
        <v>383</v>
      </c>
      <c r="I757" t="s">
        <v>489</v>
      </c>
      <c r="J757" t="s">
        <v>434</v>
      </c>
      <c r="K757" t="s">
        <v>224</v>
      </c>
      <c r="L757" s="755">
        <v>2.15</v>
      </c>
      <c r="M757" t="s">
        <v>20</v>
      </c>
      <c r="N757" s="680">
        <f t="shared" ca="1" si="51"/>
        <v>0</v>
      </c>
      <c r="O757" s="680">
        <f t="shared" ca="1" si="51"/>
        <v>0</v>
      </c>
      <c r="P757" s="680">
        <f t="shared" ca="1" si="51"/>
        <v>0</v>
      </c>
      <c r="Q757" s="680">
        <f t="shared" ca="1" si="51"/>
        <v>0</v>
      </c>
      <c r="R757" s="680">
        <f t="shared" ca="1" si="51"/>
        <v>0</v>
      </c>
      <c r="S757" t="str">
        <f t="shared" si="48"/>
        <v>ASR_CMS_19</v>
      </c>
      <c r="T757" s="957">
        <f t="shared" si="49"/>
        <v>45406</v>
      </c>
      <c r="U757" t="str">
        <f t="shared" si="50"/>
        <v>Unaudited</v>
      </c>
    </row>
    <row r="758" spans="1:21" x14ac:dyDescent="0.25">
      <c r="A758" t="s">
        <v>438</v>
      </c>
      <c r="B758" t="s">
        <v>1380</v>
      </c>
      <c r="C758" t="s">
        <v>1381</v>
      </c>
      <c r="D758" s="15">
        <v>1900</v>
      </c>
      <c r="E758" s="121">
        <v>1</v>
      </c>
      <c r="F758" t="s">
        <v>440</v>
      </c>
      <c r="G758" s="121">
        <v>182</v>
      </c>
      <c r="H758" t="s">
        <v>383</v>
      </c>
      <c r="I758" t="s">
        <v>489</v>
      </c>
      <c r="J758" t="s">
        <v>434</v>
      </c>
      <c r="K758" t="s">
        <v>224</v>
      </c>
      <c r="L758" s="755">
        <v>2.16</v>
      </c>
      <c r="M758" t="s">
        <v>794</v>
      </c>
      <c r="N758" s="680">
        <f t="shared" ca="1" si="51"/>
        <v>0</v>
      </c>
      <c r="O758" s="680">
        <f t="shared" ca="1" si="51"/>
        <v>0</v>
      </c>
      <c r="P758" s="680">
        <f t="shared" ca="1" si="51"/>
        <v>0</v>
      </c>
      <c r="Q758" s="680">
        <f t="shared" ca="1" si="51"/>
        <v>0</v>
      </c>
      <c r="R758" s="680">
        <f t="shared" ca="1" si="51"/>
        <v>0</v>
      </c>
      <c r="S758" t="str">
        <f t="shared" si="48"/>
        <v>ASR_CMS_19</v>
      </c>
      <c r="T758" s="957">
        <f t="shared" si="49"/>
        <v>45406</v>
      </c>
      <c r="U758" t="str">
        <f t="shared" si="50"/>
        <v>Unaudited</v>
      </c>
    </row>
    <row r="759" spans="1:21" x14ac:dyDescent="0.25">
      <c r="A759" t="s">
        <v>438</v>
      </c>
      <c r="B759" t="s">
        <v>1380</v>
      </c>
      <c r="C759" t="s">
        <v>1381</v>
      </c>
      <c r="D759" s="15">
        <v>1900</v>
      </c>
      <c r="E759" s="121">
        <v>1</v>
      </c>
      <c r="F759" t="s">
        <v>440</v>
      </c>
      <c r="G759" s="121">
        <v>182</v>
      </c>
      <c r="H759" t="s">
        <v>383</v>
      </c>
      <c r="I759" t="s">
        <v>489</v>
      </c>
      <c r="J759" t="s">
        <v>434</v>
      </c>
      <c r="K759" t="s">
        <v>224</v>
      </c>
      <c r="L759" s="755">
        <v>2.17</v>
      </c>
      <c r="M759" t="s">
        <v>1047</v>
      </c>
      <c r="N759" s="680">
        <f t="shared" ca="1" si="51"/>
        <v>0</v>
      </c>
      <c r="O759" s="680">
        <f t="shared" ca="1" si="51"/>
        <v>0</v>
      </c>
      <c r="P759" s="680">
        <f t="shared" ca="1" si="51"/>
        <v>0</v>
      </c>
      <c r="Q759" s="680">
        <f t="shared" ca="1" si="51"/>
        <v>0</v>
      </c>
      <c r="R759" s="680">
        <f t="shared" ca="1" si="51"/>
        <v>0</v>
      </c>
      <c r="S759" t="str">
        <f t="shared" si="48"/>
        <v>ASR_CMS_19</v>
      </c>
      <c r="T759" s="957">
        <f t="shared" si="49"/>
        <v>45406</v>
      </c>
      <c r="U759" t="str">
        <f t="shared" si="50"/>
        <v>Unaudited</v>
      </c>
    </row>
    <row r="760" spans="1:21" x14ac:dyDescent="0.25">
      <c r="A760" t="s">
        <v>438</v>
      </c>
      <c r="B760" t="s">
        <v>1380</v>
      </c>
      <c r="C760" t="s">
        <v>1381</v>
      </c>
      <c r="D760" s="15">
        <v>1900</v>
      </c>
      <c r="E760" s="121">
        <v>1</v>
      </c>
      <c r="F760" t="s">
        <v>440</v>
      </c>
      <c r="G760" s="121">
        <v>182</v>
      </c>
      <c r="H760" t="s">
        <v>383</v>
      </c>
      <c r="I760" t="s">
        <v>489</v>
      </c>
      <c r="J760" t="s">
        <v>434</v>
      </c>
      <c r="K760" t="s">
        <v>224</v>
      </c>
      <c r="L760" s="755">
        <v>2.1800000000000002</v>
      </c>
      <c r="M760" t="s">
        <v>651</v>
      </c>
      <c r="N760" s="680">
        <f t="shared" ca="1" si="51"/>
        <v>0</v>
      </c>
      <c r="O760" s="680">
        <f t="shared" ca="1" si="51"/>
        <v>0</v>
      </c>
      <c r="P760" s="680">
        <f t="shared" ca="1" si="51"/>
        <v>0</v>
      </c>
      <c r="Q760" s="680">
        <f t="shared" ca="1" si="51"/>
        <v>0</v>
      </c>
      <c r="R760" s="680">
        <f t="shared" ca="1" si="51"/>
        <v>0</v>
      </c>
      <c r="S760" t="str">
        <f t="shared" si="48"/>
        <v>ASR_CMS_19</v>
      </c>
      <c r="T760" s="957">
        <f t="shared" si="49"/>
        <v>45406</v>
      </c>
      <c r="U760" t="str">
        <f t="shared" si="50"/>
        <v>Unaudited</v>
      </c>
    </row>
    <row r="761" spans="1:21" x14ac:dyDescent="0.25">
      <c r="A761" t="s">
        <v>438</v>
      </c>
      <c r="B761" t="s">
        <v>1380</v>
      </c>
      <c r="C761" t="s">
        <v>1381</v>
      </c>
      <c r="D761" s="15">
        <v>1900</v>
      </c>
      <c r="E761" s="121">
        <v>1</v>
      </c>
      <c r="F761" t="s">
        <v>440</v>
      </c>
      <c r="G761" s="121">
        <v>182</v>
      </c>
      <c r="H761" t="s">
        <v>383</v>
      </c>
      <c r="I761" t="s">
        <v>489</v>
      </c>
      <c r="J761" t="s">
        <v>434</v>
      </c>
      <c r="K761" t="s">
        <v>224</v>
      </c>
      <c r="L761" s="755">
        <v>2.19</v>
      </c>
      <c r="M761" t="s">
        <v>219</v>
      </c>
      <c r="N761" s="680">
        <f t="shared" ca="1" si="51"/>
        <v>0</v>
      </c>
      <c r="O761" s="680">
        <f t="shared" ca="1" si="51"/>
        <v>0</v>
      </c>
      <c r="P761" s="680">
        <f t="shared" ca="1" si="51"/>
        <v>0</v>
      </c>
      <c r="Q761" s="680">
        <f t="shared" ca="1" si="51"/>
        <v>0</v>
      </c>
      <c r="R761" s="680">
        <f t="shared" ca="1" si="51"/>
        <v>0</v>
      </c>
      <c r="S761" t="str">
        <f t="shared" si="48"/>
        <v>ASR_CMS_19</v>
      </c>
      <c r="T761" s="957">
        <f t="shared" si="49"/>
        <v>45406</v>
      </c>
      <c r="U761" t="str">
        <f t="shared" si="50"/>
        <v>Unaudited</v>
      </c>
    </row>
    <row r="762" spans="1:21" x14ac:dyDescent="0.25">
      <c r="A762" t="s">
        <v>438</v>
      </c>
      <c r="B762" t="s">
        <v>1380</v>
      </c>
      <c r="C762" t="s">
        <v>1381</v>
      </c>
      <c r="D762" s="15">
        <v>1900</v>
      </c>
      <c r="E762" s="121">
        <v>1</v>
      </c>
      <c r="F762" t="s">
        <v>440</v>
      </c>
      <c r="G762" s="121">
        <v>182</v>
      </c>
      <c r="H762" t="s">
        <v>383</v>
      </c>
      <c r="I762" t="s">
        <v>489</v>
      </c>
      <c r="J762" t="s">
        <v>434</v>
      </c>
      <c r="K762" t="s">
        <v>224</v>
      </c>
      <c r="L762" s="755" t="s">
        <v>700</v>
      </c>
      <c r="M762" t="s">
        <v>231</v>
      </c>
      <c r="N762" s="680">
        <f t="shared" ca="1" si="51"/>
        <v>0</v>
      </c>
      <c r="O762" s="680">
        <f t="shared" ca="1" si="51"/>
        <v>0</v>
      </c>
      <c r="P762" s="680">
        <f t="shared" ca="1" si="51"/>
        <v>0</v>
      </c>
      <c r="Q762" s="680">
        <f t="shared" ca="1" si="51"/>
        <v>0</v>
      </c>
      <c r="R762" s="680">
        <f t="shared" ca="1" si="51"/>
        <v>0</v>
      </c>
      <c r="S762" t="str">
        <f t="shared" si="48"/>
        <v>ASR_CMS_19</v>
      </c>
      <c r="T762" s="957">
        <f t="shared" si="49"/>
        <v>45406</v>
      </c>
      <c r="U762" t="str">
        <f t="shared" si="50"/>
        <v>Unaudited</v>
      </c>
    </row>
    <row r="763" spans="1:21" x14ac:dyDescent="0.25">
      <c r="A763" t="s">
        <v>438</v>
      </c>
      <c r="B763" t="s">
        <v>1380</v>
      </c>
      <c r="C763" t="s">
        <v>1381</v>
      </c>
      <c r="D763" s="15">
        <v>1900</v>
      </c>
      <c r="E763" s="121">
        <v>1</v>
      </c>
      <c r="F763" t="s">
        <v>440</v>
      </c>
      <c r="G763" s="121">
        <v>182</v>
      </c>
      <c r="H763" t="s">
        <v>383</v>
      </c>
      <c r="I763" t="s">
        <v>489</v>
      </c>
      <c r="J763" t="s">
        <v>434</v>
      </c>
      <c r="K763" t="s">
        <v>224</v>
      </c>
      <c r="L763" s="755">
        <v>2.21</v>
      </c>
      <c r="M763" t="s">
        <v>467</v>
      </c>
      <c r="N763" s="680">
        <f t="shared" ca="1" si="51"/>
        <v>0</v>
      </c>
      <c r="O763" s="680">
        <f t="shared" ca="1" si="51"/>
        <v>0</v>
      </c>
      <c r="P763" s="680">
        <f t="shared" ca="1" si="51"/>
        <v>0</v>
      </c>
      <c r="Q763" s="680">
        <f t="shared" ca="1" si="51"/>
        <v>0</v>
      </c>
      <c r="R763" s="680">
        <f t="shared" ca="1" si="51"/>
        <v>0</v>
      </c>
      <c r="S763" t="str">
        <f t="shared" si="48"/>
        <v>ASR_CMS_19</v>
      </c>
      <c r="T763" s="957">
        <f t="shared" si="49"/>
        <v>45406</v>
      </c>
      <c r="U763" t="str">
        <f t="shared" si="50"/>
        <v>Unaudited</v>
      </c>
    </row>
    <row r="764" spans="1:21" x14ac:dyDescent="0.25">
      <c r="A764" t="s">
        <v>438</v>
      </c>
      <c r="B764" t="s">
        <v>1380</v>
      </c>
      <c r="C764" t="s">
        <v>1381</v>
      </c>
      <c r="D764" s="15">
        <v>1900</v>
      </c>
      <c r="E764" s="121">
        <v>1</v>
      </c>
      <c r="F764" t="s">
        <v>440</v>
      </c>
      <c r="G764" s="121">
        <v>182</v>
      </c>
      <c r="H764" t="s">
        <v>383</v>
      </c>
      <c r="I764" t="s">
        <v>489</v>
      </c>
      <c r="J764" t="s">
        <v>434</v>
      </c>
      <c r="K764" t="s">
        <v>6</v>
      </c>
      <c r="L764" s="755" t="s">
        <v>70</v>
      </c>
      <c r="M764" t="s">
        <v>189</v>
      </c>
      <c r="N764" s="680">
        <f t="shared" ca="1" si="51"/>
        <v>0</v>
      </c>
      <c r="O764" s="680">
        <f t="shared" ca="1" si="51"/>
        <v>0</v>
      </c>
      <c r="P764" s="680">
        <f t="shared" ca="1" si="51"/>
        <v>0</v>
      </c>
      <c r="Q764" s="680">
        <f t="shared" ca="1" si="51"/>
        <v>0</v>
      </c>
      <c r="R764" s="680">
        <f t="shared" ca="1" si="51"/>
        <v>0</v>
      </c>
      <c r="S764" t="str">
        <f t="shared" si="48"/>
        <v>ASR_CMS_19</v>
      </c>
      <c r="T764" s="957">
        <f t="shared" si="49"/>
        <v>45406</v>
      </c>
      <c r="U764" t="str">
        <f t="shared" si="50"/>
        <v>Unaudited</v>
      </c>
    </row>
    <row r="765" spans="1:21" x14ac:dyDescent="0.25">
      <c r="A765" t="s">
        <v>438</v>
      </c>
      <c r="B765" t="s">
        <v>1380</v>
      </c>
      <c r="C765" t="s">
        <v>1381</v>
      </c>
      <c r="D765" s="15">
        <v>1900</v>
      </c>
      <c r="E765" s="121">
        <v>1</v>
      </c>
      <c r="F765" t="s">
        <v>440</v>
      </c>
      <c r="G765" s="121">
        <v>182</v>
      </c>
      <c r="H765" t="s">
        <v>383</v>
      </c>
      <c r="I765" t="s">
        <v>489</v>
      </c>
      <c r="J765" t="s">
        <v>434</v>
      </c>
      <c r="K765" t="s">
        <v>6</v>
      </c>
      <c r="L765" s="755" t="s">
        <v>71</v>
      </c>
      <c r="M765" t="s">
        <v>232</v>
      </c>
      <c r="N765" s="680">
        <f t="shared" ca="1" si="51"/>
        <v>0</v>
      </c>
      <c r="O765" s="680">
        <f t="shared" ca="1" si="51"/>
        <v>0</v>
      </c>
      <c r="P765" s="680">
        <f t="shared" ca="1" si="51"/>
        <v>0</v>
      </c>
      <c r="Q765" s="680">
        <f t="shared" ca="1" si="51"/>
        <v>0</v>
      </c>
      <c r="R765" s="680">
        <f t="shared" ca="1" si="51"/>
        <v>0</v>
      </c>
      <c r="S765" t="str">
        <f t="shared" si="48"/>
        <v>ASR_CMS_19</v>
      </c>
      <c r="T765" s="957">
        <f t="shared" si="49"/>
        <v>45406</v>
      </c>
      <c r="U765" t="str">
        <f t="shared" si="50"/>
        <v>Unaudited</v>
      </c>
    </row>
    <row r="766" spans="1:21" x14ac:dyDescent="0.25">
      <c r="A766" t="s">
        <v>438</v>
      </c>
      <c r="B766" t="s">
        <v>1380</v>
      </c>
      <c r="C766" t="s">
        <v>1381</v>
      </c>
      <c r="D766" s="15">
        <v>1900</v>
      </c>
      <c r="E766" s="121">
        <v>1</v>
      </c>
      <c r="F766" t="s">
        <v>440</v>
      </c>
      <c r="G766" s="121">
        <v>182</v>
      </c>
      <c r="H766" t="s">
        <v>383</v>
      </c>
      <c r="I766" t="s">
        <v>489</v>
      </c>
      <c r="J766" t="s">
        <v>434</v>
      </c>
      <c r="K766" t="s">
        <v>6</v>
      </c>
      <c r="L766" s="755" t="s">
        <v>72</v>
      </c>
      <c r="M766" t="s">
        <v>165</v>
      </c>
      <c r="N766" s="680">
        <f t="shared" ca="1" si="51"/>
        <v>0</v>
      </c>
      <c r="O766" s="680">
        <f t="shared" ca="1" si="51"/>
        <v>0</v>
      </c>
      <c r="P766" s="680">
        <f t="shared" ca="1" si="51"/>
        <v>0</v>
      </c>
      <c r="Q766" s="680">
        <f t="shared" ca="1" si="51"/>
        <v>0</v>
      </c>
      <c r="R766" s="680">
        <f t="shared" ca="1" si="51"/>
        <v>0</v>
      </c>
      <c r="S766" t="str">
        <f t="shared" si="48"/>
        <v>ASR_CMS_19</v>
      </c>
      <c r="T766" s="957">
        <f t="shared" si="49"/>
        <v>45406</v>
      </c>
      <c r="U766" t="str">
        <f t="shared" si="50"/>
        <v>Unaudited</v>
      </c>
    </row>
    <row r="767" spans="1:21" x14ac:dyDescent="0.25">
      <c r="A767" t="s">
        <v>438</v>
      </c>
      <c r="B767" t="s">
        <v>1380</v>
      </c>
      <c r="C767" t="s">
        <v>1381</v>
      </c>
      <c r="D767" s="15">
        <v>1900</v>
      </c>
      <c r="E767" s="121">
        <v>1</v>
      </c>
      <c r="F767" t="s">
        <v>440</v>
      </c>
      <c r="G767" s="121">
        <v>182</v>
      </c>
      <c r="H767" t="s">
        <v>383</v>
      </c>
      <c r="I767" t="s">
        <v>489</v>
      </c>
      <c r="J767" t="s">
        <v>434</v>
      </c>
      <c r="K767" t="s">
        <v>6</v>
      </c>
      <c r="L767" s="755">
        <v>3.4</v>
      </c>
      <c r="M767" t="s">
        <v>462</v>
      </c>
      <c r="N767" s="680">
        <f t="shared" ca="1" si="51"/>
        <v>0</v>
      </c>
      <c r="O767" s="680">
        <f t="shared" ca="1" si="51"/>
        <v>0</v>
      </c>
      <c r="P767" s="680">
        <f t="shared" ca="1" si="51"/>
        <v>0</v>
      </c>
      <c r="Q767" s="680">
        <f t="shared" ca="1" si="51"/>
        <v>0</v>
      </c>
      <c r="R767" s="680">
        <f t="shared" ca="1" si="51"/>
        <v>0</v>
      </c>
      <c r="S767" t="str">
        <f t="shared" si="48"/>
        <v>ASR_CMS_19</v>
      </c>
      <c r="T767" s="957">
        <f t="shared" si="49"/>
        <v>45406</v>
      </c>
      <c r="U767" t="str">
        <f t="shared" si="50"/>
        <v>Unaudited</v>
      </c>
    </row>
    <row r="768" spans="1:21" x14ac:dyDescent="0.25">
      <c r="A768" t="s">
        <v>438</v>
      </c>
      <c r="B768" t="s">
        <v>1380</v>
      </c>
      <c r="C768" t="s">
        <v>1381</v>
      </c>
      <c r="D768" s="15">
        <v>1900</v>
      </c>
      <c r="E768" s="121">
        <v>1</v>
      </c>
      <c r="F768" t="s">
        <v>440</v>
      </c>
      <c r="G768" s="121">
        <v>182</v>
      </c>
      <c r="H768" t="s">
        <v>383</v>
      </c>
      <c r="I768" t="s">
        <v>489</v>
      </c>
      <c r="J768" t="s">
        <v>434</v>
      </c>
      <c r="K768" t="s">
        <v>435</v>
      </c>
      <c r="L768" s="755">
        <v>4.5</v>
      </c>
      <c r="M768" t="s">
        <v>32</v>
      </c>
      <c r="N768" s="680">
        <f t="shared" ca="1" si="51"/>
        <v>0</v>
      </c>
      <c r="O768" s="680">
        <f t="shared" ca="1" si="51"/>
        <v>0</v>
      </c>
      <c r="P768" s="680">
        <f t="shared" ca="1" si="51"/>
        <v>0</v>
      </c>
      <c r="Q768" s="680">
        <f t="shared" ca="1" si="51"/>
        <v>0</v>
      </c>
      <c r="R768" s="680">
        <f t="shared" ca="1" si="51"/>
        <v>0</v>
      </c>
      <c r="S768" t="str">
        <f t="shared" si="48"/>
        <v>ASR_CMS_19</v>
      </c>
      <c r="T768" s="957">
        <f t="shared" si="49"/>
        <v>45406</v>
      </c>
      <c r="U768" t="str">
        <f t="shared" si="50"/>
        <v>Unaudited</v>
      </c>
    </row>
    <row r="769" spans="1:21" x14ac:dyDescent="0.25">
      <c r="A769" t="s">
        <v>438</v>
      </c>
      <c r="B769" t="s">
        <v>1380</v>
      </c>
      <c r="C769" t="s">
        <v>1381</v>
      </c>
      <c r="D769" s="15">
        <v>1900</v>
      </c>
      <c r="E769" s="121">
        <v>1</v>
      </c>
      <c r="F769" t="s">
        <v>440</v>
      </c>
      <c r="G769" s="121">
        <v>182</v>
      </c>
      <c r="H769" t="s">
        <v>383</v>
      </c>
      <c r="I769" t="s">
        <v>489</v>
      </c>
      <c r="J769" t="s">
        <v>434</v>
      </c>
      <c r="K769" t="s">
        <v>435</v>
      </c>
      <c r="L769" s="755" t="s">
        <v>939</v>
      </c>
      <c r="M769" t="s">
        <v>930</v>
      </c>
      <c r="N769" s="680">
        <f t="shared" ca="1" si="51"/>
        <v>0</v>
      </c>
      <c r="O769" s="680">
        <f t="shared" ca="1" si="51"/>
        <v>0</v>
      </c>
      <c r="P769" s="680">
        <f t="shared" ca="1" si="51"/>
        <v>0</v>
      </c>
      <c r="Q769" s="680">
        <f t="shared" ca="1" si="51"/>
        <v>0</v>
      </c>
      <c r="R769" s="680">
        <f t="shared" ca="1" si="51"/>
        <v>0</v>
      </c>
      <c r="S769" t="str">
        <f t="shared" si="48"/>
        <v>ASR_CMS_19</v>
      </c>
      <c r="T769" s="957">
        <f t="shared" si="49"/>
        <v>45406</v>
      </c>
      <c r="U769" t="str">
        <f t="shared" si="50"/>
        <v>Unaudited</v>
      </c>
    </row>
    <row r="770" spans="1:21" x14ac:dyDescent="0.25">
      <c r="A770" t="s">
        <v>438</v>
      </c>
      <c r="B770" t="s">
        <v>1380</v>
      </c>
      <c r="C770" t="s">
        <v>1381</v>
      </c>
      <c r="D770" s="15">
        <v>1900</v>
      </c>
      <c r="E770" s="121">
        <v>1</v>
      </c>
      <c r="F770" t="s">
        <v>440</v>
      </c>
      <c r="G770" s="121">
        <v>182</v>
      </c>
      <c r="H770" t="s">
        <v>383</v>
      </c>
      <c r="I770" t="s">
        <v>489</v>
      </c>
      <c r="J770" t="s">
        <v>434</v>
      </c>
      <c r="K770" t="s">
        <v>435</v>
      </c>
      <c r="L770" s="755" t="s">
        <v>194</v>
      </c>
      <c r="M770" t="s">
        <v>40</v>
      </c>
      <c r="N770" s="680">
        <f t="shared" ca="1" si="51"/>
        <v>0</v>
      </c>
      <c r="O770" s="680">
        <f t="shared" ca="1" si="51"/>
        <v>0</v>
      </c>
      <c r="P770" s="680">
        <f t="shared" ca="1" si="51"/>
        <v>0</v>
      </c>
      <c r="Q770" s="680">
        <f t="shared" ca="1" si="51"/>
        <v>0</v>
      </c>
      <c r="R770" s="680">
        <f t="shared" ca="1" si="51"/>
        <v>0</v>
      </c>
      <c r="S770" t="str">
        <f t="shared" ref="S770:S833" si="52">file_name</f>
        <v>ASR_CMS_19</v>
      </c>
      <c r="T770" s="957">
        <f t="shared" ref="T770:T833" si="53">file_date</f>
        <v>45406</v>
      </c>
      <c r="U770" t="str">
        <f t="shared" ref="U770:U833" si="54">status</f>
        <v>Unaudited</v>
      </c>
    </row>
    <row r="771" spans="1:21" x14ac:dyDescent="0.25">
      <c r="A771" t="s">
        <v>438</v>
      </c>
      <c r="B771" t="s">
        <v>1380</v>
      </c>
      <c r="C771" t="s">
        <v>1381</v>
      </c>
      <c r="D771" s="15">
        <v>1900</v>
      </c>
      <c r="E771" s="121">
        <v>1</v>
      </c>
      <c r="F771" t="s">
        <v>440</v>
      </c>
      <c r="G771" s="121">
        <v>182</v>
      </c>
      <c r="H771" t="s">
        <v>383</v>
      </c>
      <c r="I771" t="s">
        <v>489</v>
      </c>
      <c r="J771" t="s">
        <v>434</v>
      </c>
      <c r="K771" t="s">
        <v>435</v>
      </c>
      <c r="L771" s="755" t="s">
        <v>193</v>
      </c>
      <c r="M771" t="s">
        <v>330</v>
      </c>
      <c r="N771" s="680">
        <f t="shared" ca="1" si="51"/>
        <v>0</v>
      </c>
      <c r="O771" s="680">
        <f t="shared" ca="1" si="51"/>
        <v>0</v>
      </c>
      <c r="P771" s="680">
        <f t="shared" ca="1" si="51"/>
        <v>0</v>
      </c>
      <c r="Q771" s="680">
        <f t="shared" ca="1" si="51"/>
        <v>0</v>
      </c>
      <c r="R771" s="680">
        <f t="shared" ca="1" si="51"/>
        <v>0</v>
      </c>
      <c r="S771" t="str">
        <f t="shared" si="52"/>
        <v>ASR_CMS_19</v>
      </c>
      <c r="T771" s="957">
        <f t="shared" si="53"/>
        <v>45406</v>
      </c>
      <c r="U771" t="str">
        <f t="shared" si="54"/>
        <v>Unaudited</v>
      </c>
    </row>
    <row r="772" spans="1:21" x14ac:dyDescent="0.25">
      <c r="A772" t="s">
        <v>438</v>
      </c>
      <c r="B772" t="s">
        <v>1380</v>
      </c>
      <c r="C772" t="s">
        <v>1381</v>
      </c>
      <c r="D772" s="15">
        <v>1900</v>
      </c>
      <c r="E772" s="121">
        <v>1</v>
      </c>
      <c r="F772" t="s">
        <v>440</v>
      </c>
      <c r="G772" s="121">
        <v>182</v>
      </c>
      <c r="H772" t="s">
        <v>383</v>
      </c>
      <c r="I772" t="s">
        <v>489</v>
      </c>
      <c r="J772" t="s">
        <v>451</v>
      </c>
      <c r="K772" t="s">
        <v>436</v>
      </c>
      <c r="L772" s="755" t="s">
        <v>79</v>
      </c>
      <c r="M772" t="s">
        <v>27</v>
      </c>
      <c r="N772" s="680">
        <f t="shared" ca="1" si="51"/>
        <v>0</v>
      </c>
      <c r="O772" s="680">
        <f t="shared" ca="1" si="51"/>
        <v>0</v>
      </c>
      <c r="P772" s="680">
        <f t="shared" ca="1" si="51"/>
        <v>0</v>
      </c>
      <c r="Q772" s="680">
        <f t="shared" ca="1" si="51"/>
        <v>0</v>
      </c>
      <c r="R772" s="680">
        <f t="shared" ca="1" si="51"/>
        <v>0</v>
      </c>
      <c r="S772" t="str">
        <f t="shared" si="52"/>
        <v>ASR_CMS_19</v>
      </c>
      <c r="T772" s="957">
        <f t="shared" si="53"/>
        <v>45406</v>
      </c>
      <c r="U772" t="str">
        <f t="shared" si="54"/>
        <v>Unaudited</v>
      </c>
    </row>
    <row r="773" spans="1:21" x14ac:dyDescent="0.25">
      <c r="A773" t="s">
        <v>438</v>
      </c>
      <c r="B773" t="s">
        <v>1380</v>
      </c>
      <c r="C773" t="s">
        <v>1381</v>
      </c>
      <c r="D773" s="15">
        <v>1900</v>
      </c>
      <c r="E773" s="121">
        <v>1</v>
      </c>
      <c r="F773" t="s">
        <v>440</v>
      </c>
      <c r="G773" s="121">
        <v>182</v>
      </c>
      <c r="H773" t="s">
        <v>383</v>
      </c>
      <c r="I773" t="s">
        <v>489</v>
      </c>
      <c r="J773" t="s">
        <v>451</v>
      </c>
      <c r="K773" t="s">
        <v>436</v>
      </c>
      <c r="L773" s="755" t="s">
        <v>80</v>
      </c>
      <c r="M773" t="s">
        <v>98</v>
      </c>
      <c r="N773" s="680">
        <f t="shared" ca="1" si="51"/>
        <v>0</v>
      </c>
      <c r="O773" s="680">
        <f t="shared" ca="1" si="51"/>
        <v>0</v>
      </c>
      <c r="P773" s="680">
        <f t="shared" ca="1" si="51"/>
        <v>0</v>
      </c>
      <c r="Q773" s="680">
        <f t="shared" ca="1" si="51"/>
        <v>0</v>
      </c>
      <c r="R773" s="680">
        <f t="shared" ca="1" si="51"/>
        <v>0</v>
      </c>
      <c r="S773" t="str">
        <f t="shared" si="52"/>
        <v>ASR_CMS_19</v>
      </c>
      <c r="T773" s="957">
        <f t="shared" si="53"/>
        <v>45406</v>
      </c>
      <c r="U773" t="str">
        <f t="shared" si="54"/>
        <v>Unaudited</v>
      </c>
    </row>
    <row r="774" spans="1:21" x14ac:dyDescent="0.25">
      <c r="A774" t="s">
        <v>438</v>
      </c>
      <c r="B774" t="s">
        <v>1380</v>
      </c>
      <c r="C774" t="s">
        <v>1381</v>
      </c>
      <c r="D774" s="15">
        <v>1900</v>
      </c>
      <c r="E774" s="121">
        <v>1</v>
      </c>
      <c r="F774" t="s">
        <v>440</v>
      </c>
      <c r="G774" s="121">
        <v>182</v>
      </c>
      <c r="H774" t="s">
        <v>383</v>
      </c>
      <c r="I774" t="s">
        <v>489</v>
      </c>
      <c r="J774" t="s">
        <v>451</v>
      </c>
      <c r="K774" t="s">
        <v>436</v>
      </c>
      <c r="L774" s="755" t="s">
        <v>81</v>
      </c>
      <c r="M774" t="s">
        <v>99</v>
      </c>
      <c r="N774" s="680">
        <f t="shared" ca="1" si="51"/>
        <v>0</v>
      </c>
      <c r="O774" s="680">
        <f t="shared" ca="1" si="51"/>
        <v>0</v>
      </c>
      <c r="P774" s="680">
        <f t="shared" ca="1" si="51"/>
        <v>0</v>
      </c>
      <c r="Q774" s="680">
        <f t="shared" ca="1" si="51"/>
        <v>0</v>
      </c>
      <c r="R774" s="680">
        <f t="shared" ca="1" si="51"/>
        <v>0</v>
      </c>
      <c r="S774" t="str">
        <f t="shared" si="52"/>
        <v>ASR_CMS_19</v>
      </c>
      <c r="T774" s="957">
        <f t="shared" si="53"/>
        <v>45406</v>
      </c>
      <c r="U774" t="str">
        <f t="shared" si="54"/>
        <v>Unaudited</v>
      </c>
    </row>
    <row r="775" spans="1:21" x14ac:dyDescent="0.25">
      <c r="A775" t="s">
        <v>438</v>
      </c>
      <c r="B775" t="s">
        <v>1380</v>
      </c>
      <c r="C775" t="s">
        <v>1381</v>
      </c>
      <c r="D775" s="15">
        <v>1900</v>
      </c>
      <c r="E775" s="121">
        <v>1</v>
      </c>
      <c r="F775" t="s">
        <v>440</v>
      </c>
      <c r="G775" s="121">
        <v>182</v>
      </c>
      <c r="H775" t="s">
        <v>383</v>
      </c>
      <c r="I775" t="s">
        <v>489</v>
      </c>
      <c r="J775" t="s">
        <v>451</v>
      </c>
      <c r="K775" t="s">
        <v>436</v>
      </c>
      <c r="L775" s="755" t="s">
        <v>82</v>
      </c>
      <c r="M775" t="s">
        <v>100</v>
      </c>
      <c r="N775" s="680">
        <f t="shared" ca="1" si="51"/>
        <v>0</v>
      </c>
      <c r="O775" s="680">
        <f t="shared" ca="1" si="51"/>
        <v>0</v>
      </c>
      <c r="P775" s="680">
        <f t="shared" ca="1" si="51"/>
        <v>0</v>
      </c>
      <c r="Q775" s="680">
        <f t="shared" ca="1" si="51"/>
        <v>0</v>
      </c>
      <c r="R775" s="680">
        <f t="shared" ca="1" si="51"/>
        <v>0</v>
      </c>
      <c r="S775" t="str">
        <f t="shared" si="52"/>
        <v>ASR_CMS_19</v>
      </c>
      <c r="T775" s="957">
        <f t="shared" si="53"/>
        <v>45406</v>
      </c>
      <c r="U775" t="str">
        <f t="shared" si="54"/>
        <v>Unaudited</v>
      </c>
    </row>
    <row r="776" spans="1:21" x14ac:dyDescent="0.25">
      <c r="A776" t="s">
        <v>438</v>
      </c>
      <c r="B776" t="s">
        <v>1380</v>
      </c>
      <c r="C776" t="s">
        <v>1381</v>
      </c>
      <c r="D776" s="15">
        <v>1900</v>
      </c>
      <c r="E776" s="121">
        <v>1</v>
      </c>
      <c r="F776" t="s">
        <v>440</v>
      </c>
      <c r="G776" s="121">
        <v>182</v>
      </c>
      <c r="H776" t="s">
        <v>383</v>
      </c>
      <c r="I776" t="s">
        <v>489</v>
      </c>
      <c r="J776" t="s">
        <v>451</v>
      </c>
      <c r="K776" t="s">
        <v>436</v>
      </c>
      <c r="L776" s="755" t="s">
        <v>217</v>
      </c>
      <c r="M776" t="s">
        <v>101</v>
      </c>
      <c r="N776" s="680">
        <f t="shared" ca="1" si="51"/>
        <v>0</v>
      </c>
      <c r="O776" s="680">
        <f t="shared" ca="1" si="51"/>
        <v>0</v>
      </c>
      <c r="P776" s="680">
        <f t="shared" ca="1" si="51"/>
        <v>0</v>
      </c>
      <c r="Q776" s="680">
        <f t="shared" ca="1" si="51"/>
        <v>0</v>
      </c>
      <c r="R776" s="680">
        <f t="shared" ca="1" si="51"/>
        <v>0</v>
      </c>
      <c r="S776" t="str">
        <f t="shared" si="52"/>
        <v>ASR_CMS_19</v>
      </c>
      <c r="T776" s="957">
        <f t="shared" si="53"/>
        <v>45406</v>
      </c>
      <c r="U776" t="str">
        <f t="shared" si="54"/>
        <v>Unaudited</v>
      </c>
    </row>
    <row r="777" spans="1:21" x14ac:dyDescent="0.25">
      <c r="A777" t="s">
        <v>438</v>
      </c>
      <c r="B777" t="s">
        <v>1380</v>
      </c>
      <c r="C777" t="s">
        <v>1381</v>
      </c>
      <c r="D777" s="15">
        <v>1900</v>
      </c>
      <c r="E777" s="121">
        <v>1</v>
      </c>
      <c r="F777" t="s">
        <v>440</v>
      </c>
      <c r="G777" s="121">
        <v>182</v>
      </c>
      <c r="H777" t="s">
        <v>383</v>
      </c>
      <c r="I777" t="s">
        <v>489</v>
      </c>
      <c r="J777" t="s">
        <v>451</v>
      </c>
      <c r="K777" t="s">
        <v>436</v>
      </c>
      <c r="L777" s="755" t="s">
        <v>216</v>
      </c>
      <c r="M777" t="s">
        <v>28</v>
      </c>
      <c r="N777" s="680">
        <f t="shared" ca="1" si="51"/>
        <v>0</v>
      </c>
      <c r="O777" s="680">
        <f t="shared" ca="1" si="51"/>
        <v>0</v>
      </c>
      <c r="P777" s="680">
        <f t="shared" ca="1" si="51"/>
        <v>0</v>
      </c>
      <c r="Q777" s="680">
        <f t="shared" ca="1" si="51"/>
        <v>0</v>
      </c>
      <c r="R777" s="680">
        <f t="shared" ca="1" si="51"/>
        <v>0</v>
      </c>
      <c r="S777" t="str">
        <f t="shared" si="52"/>
        <v>ASR_CMS_19</v>
      </c>
      <c r="T777" s="957">
        <f t="shared" si="53"/>
        <v>45406</v>
      </c>
      <c r="U777" t="str">
        <f t="shared" si="54"/>
        <v>Unaudited</v>
      </c>
    </row>
    <row r="778" spans="1:21" x14ac:dyDescent="0.25">
      <c r="A778" t="s">
        <v>438</v>
      </c>
      <c r="B778" t="s">
        <v>1380</v>
      </c>
      <c r="C778" t="s">
        <v>1381</v>
      </c>
      <c r="D778" s="15">
        <v>1900</v>
      </c>
      <c r="E778" s="121">
        <v>1</v>
      </c>
      <c r="F778" t="s">
        <v>440</v>
      </c>
      <c r="G778" s="121">
        <v>182</v>
      </c>
      <c r="H778" t="s">
        <v>383</v>
      </c>
      <c r="I778" t="s">
        <v>489</v>
      </c>
      <c r="J778" t="s">
        <v>437</v>
      </c>
      <c r="K778" t="s">
        <v>437</v>
      </c>
      <c r="L778" s="755" t="s">
        <v>84</v>
      </c>
      <c r="M778" t="s">
        <v>328</v>
      </c>
      <c r="N778" s="680">
        <f t="shared" ca="1" si="51"/>
        <v>0</v>
      </c>
      <c r="O778" s="680">
        <f t="shared" ca="1" si="51"/>
        <v>0</v>
      </c>
      <c r="P778" s="680">
        <f t="shared" ca="1" si="51"/>
        <v>0</v>
      </c>
      <c r="Q778" s="680">
        <f t="shared" ca="1" si="51"/>
        <v>0</v>
      </c>
      <c r="R778" s="680">
        <f t="shared" ca="1" si="51"/>
        <v>0</v>
      </c>
      <c r="S778" t="str">
        <f t="shared" si="52"/>
        <v>ASR_CMS_19</v>
      </c>
      <c r="T778" s="957">
        <f t="shared" si="53"/>
        <v>45406</v>
      </c>
      <c r="U778" t="str">
        <f t="shared" si="54"/>
        <v>Unaudited</v>
      </c>
    </row>
    <row r="779" spans="1:21" x14ac:dyDescent="0.25">
      <c r="A779" t="s">
        <v>438</v>
      </c>
      <c r="B779" t="s">
        <v>1380</v>
      </c>
      <c r="C779" t="s">
        <v>1381</v>
      </c>
      <c r="D779" s="15">
        <v>1900</v>
      </c>
      <c r="E779" s="121">
        <v>1</v>
      </c>
      <c r="F779" t="s">
        <v>440</v>
      </c>
      <c r="G779" s="121">
        <v>182</v>
      </c>
      <c r="H779" t="s">
        <v>383</v>
      </c>
      <c r="I779" t="s">
        <v>489</v>
      </c>
      <c r="J779" t="s">
        <v>437</v>
      </c>
      <c r="K779" t="s">
        <v>437</v>
      </c>
      <c r="L779" s="755" t="s">
        <v>85</v>
      </c>
      <c r="M779" t="s">
        <v>326</v>
      </c>
      <c r="N779" s="680">
        <f t="shared" ca="1" si="51"/>
        <v>0</v>
      </c>
      <c r="O779" s="680">
        <f t="shared" ca="1" si="51"/>
        <v>0</v>
      </c>
      <c r="P779" s="680">
        <f t="shared" ca="1" si="51"/>
        <v>0</v>
      </c>
      <c r="Q779" s="680">
        <f t="shared" ca="1" si="51"/>
        <v>0</v>
      </c>
      <c r="R779" s="680">
        <f t="shared" ca="1" si="51"/>
        <v>0</v>
      </c>
      <c r="S779" t="str">
        <f t="shared" si="52"/>
        <v>ASR_CMS_19</v>
      </c>
      <c r="T779" s="957">
        <f t="shared" si="53"/>
        <v>45406</v>
      </c>
      <c r="U779" t="str">
        <f t="shared" si="54"/>
        <v>Unaudited</v>
      </c>
    </row>
    <row r="780" spans="1:21" x14ac:dyDescent="0.25">
      <c r="A780" t="s">
        <v>438</v>
      </c>
      <c r="B780" t="s">
        <v>1380</v>
      </c>
      <c r="C780" t="s">
        <v>1381</v>
      </c>
      <c r="D780" s="15">
        <v>1900</v>
      </c>
      <c r="E780" s="121">
        <v>1</v>
      </c>
      <c r="F780" t="s">
        <v>440</v>
      </c>
      <c r="G780" s="121">
        <v>182</v>
      </c>
      <c r="H780" t="s">
        <v>383</v>
      </c>
      <c r="I780" t="s">
        <v>489</v>
      </c>
      <c r="J780" t="s">
        <v>437</v>
      </c>
      <c r="K780" t="s">
        <v>437</v>
      </c>
      <c r="L780" s="755" t="s">
        <v>86</v>
      </c>
      <c r="M780" t="s">
        <v>495</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ASR_CMS_19</v>
      </c>
      <c r="T780" s="957">
        <f t="shared" si="53"/>
        <v>45406</v>
      </c>
      <c r="U780" t="str">
        <f t="shared" si="54"/>
        <v>Unaudited</v>
      </c>
    </row>
    <row r="781" spans="1:21" x14ac:dyDescent="0.25">
      <c r="A781" t="s">
        <v>438</v>
      </c>
      <c r="B781" t="s">
        <v>1380</v>
      </c>
      <c r="C781" t="s">
        <v>1381</v>
      </c>
      <c r="D781" s="15">
        <v>1900</v>
      </c>
      <c r="E781" s="121">
        <v>1</v>
      </c>
      <c r="F781" t="s">
        <v>440</v>
      </c>
      <c r="G781" s="121">
        <v>182</v>
      </c>
      <c r="H781" t="s">
        <v>383</v>
      </c>
      <c r="I781" t="s">
        <v>489</v>
      </c>
      <c r="J781" t="s">
        <v>437</v>
      </c>
      <c r="K781" t="s">
        <v>437</v>
      </c>
      <c r="L781" s="755" t="s">
        <v>87</v>
      </c>
      <c r="M781" t="s">
        <v>496</v>
      </c>
      <c r="N781" s="680">
        <f t="shared" ca="1" si="55"/>
        <v>0</v>
      </c>
      <c r="O781" s="680">
        <f t="shared" ca="1" si="55"/>
        <v>0</v>
      </c>
      <c r="P781" s="680">
        <f t="shared" ca="1" si="55"/>
        <v>0</v>
      </c>
      <c r="Q781" s="680">
        <f t="shared" ca="1" si="55"/>
        <v>0</v>
      </c>
      <c r="R781" s="680">
        <f t="shared" ca="1" si="55"/>
        <v>0</v>
      </c>
      <c r="S781" t="str">
        <f t="shared" si="52"/>
        <v>ASR_CMS_19</v>
      </c>
      <c r="T781" s="957">
        <f t="shared" si="53"/>
        <v>45406</v>
      </c>
      <c r="U781" t="str">
        <f t="shared" si="54"/>
        <v>Unaudited</v>
      </c>
    </row>
    <row r="782" spans="1:21" x14ac:dyDescent="0.25">
      <c r="A782" t="s">
        <v>438</v>
      </c>
      <c r="B782" t="s">
        <v>1380</v>
      </c>
      <c r="C782" t="s">
        <v>1381</v>
      </c>
      <c r="D782" s="15">
        <v>1900</v>
      </c>
      <c r="E782" s="121">
        <v>1</v>
      </c>
      <c r="F782" t="s">
        <v>440</v>
      </c>
      <c r="G782" s="121">
        <v>182</v>
      </c>
      <c r="H782" t="s">
        <v>383</v>
      </c>
      <c r="I782" t="s">
        <v>489</v>
      </c>
      <c r="J782" t="s">
        <v>437</v>
      </c>
      <c r="K782" t="s">
        <v>437</v>
      </c>
      <c r="L782" s="755" t="s">
        <v>214</v>
      </c>
      <c r="M782" t="s">
        <v>497</v>
      </c>
      <c r="N782" s="680">
        <f t="shared" ca="1" si="55"/>
        <v>0</v>
      </c>
      <c r="O782" s="680">
        <f t="shared" ca="1" si="55"/>
        <v>0</v>
      </c>
      <c r="P782" s="680">
        <f t="shared" ca="1" si="55"/>
        <v>0</v>
      </c>
      <c r="Q782" s="680">
        <f t="shared" ca="1" si="55"/>
        <v>0</v>
      </c>
      <c r="R782" s="680">
        <f t="shared" ca="1" si="55"/>
        <v>0</v>
      </c>
      <c r="S782" t="str">
        <f t="shared" si="52"/>
        <v>ASR_CMS_19</v>
      </c>
      <c r="T782" s="957">
        <f t="shared" si="53"/>
        <v>45406</v>
      </c>
      <c r="U782" t="str">
        <f t="shared" si="54"/>
        <v>Unaudited</v>
      </c>
    </row>
    <row r="783" spans="1:21" x14ac:dyDescent="0.25">
      <c r="A783" t="s">
        <v>438</v>
      </c>
      <c r="B783" t="s">
        <v>1380</v>
      </c>
      <c r="C783" t="s">
        <v>1381</v>
      </c>
      <c r="D783" s="15">
        <v>1900</v>
      </c>
      <c r="E783" s="121">
        <v>1</v>
      </c>
      <c r="F783" t="s">
        <v>440</v>
      </c>
      <c r="G783" s="121">
        <v>182</v>
      </c>
      <c r="H783" t="s">
        <v>383</v>
      </c>
      <c r="I783" t="s">
        <v>490</v>
      </c>
      <c r="J783" t="s">
        <v>26</v>
      </c>
      <c r="K783" t="s">
        <v>26</v>
      </c>
      <c r="L783" s="755" t="s">
        <v>205</v>
      </c>
      <c r="M783" t="s">
        <v>26</v>
      </c>
      <c r="N783" s="680">
        <f t="shared" ca="1" si="55"/>
        <v>0</v>
      </c>
      <c r="O783" s="680">
        <f t="shared" ca="1" si="55"/>
        <v>0</v>
      </c>
      <c r="P783" s="680">
        <f t="shared" ca="1" si="55"/>
        <v>0</v>
      </c>
      <c r="Q783" s="680">
        <f t="shared" ca="1" si="55"/>
        <v>0</v>
      </c>
      <c r="R783" s="680">
        <f t="shared" ca="1" si="55"/>
        <v>0</v>
      </c>
      <c r="S783" t="str">
        <f t="shared" si="52"/>
        <v>ASR_CMS_19</v>
      </c>
      <c r="T783" s="957">
        <f t="shared" si="53"/>
        <v>45406</v>
      </c>
      <c r="U783" t="str">
        <f t="shared" si="54"/>
        <v>Unaudited</v>
      </c>
    </row>
    <row r="784" spans="1:21" x14ac:dyDescent="0.25">
      <c r="A784" t="s">
        <v>438</v>
      </c>
      <c r="B784" t="s">
        <v>1380</v>
      </c>
      <c r="C784" t="s">
        <v>1381</v>
      </c>
      <c r="D784" s="15">
        <v>1900</v>
      </c>
      <c r="E784" s="121">
        <v>1</v>
      </c>
      <c r="F784" t="s">
        <v>441</v>
      </c>
      <c r="G784" s="121">
        <v>274</v>
      </c>
      <c r="H784" t="s">
        <v>383</v>
      </c>
      <c r="I784" t="s">
        <v>433</v>
      </c>
      <c r="J784" t="s">
        <v>433</v>
      </c>
      <c r="K784" t="s">
        <v>433</v>
      </c>
      <c r="M784" t="s">
        <v>433</v>
      </c>
      <c r="N784" s="680">
        <f t="shared" ca="1" si="55"/>
        <v>0</v>
      </c>
      <c r="O784" s="680">
        <f t="shared" ca="1" si="55"/>
        <v>0</v>
      </c>
      <c r="P784" s="680">
        <f t="shared" ca="1" si="55"/>
        <v>0</v>
      </c>
      <c r="Q784" s="680">
        <f t="shared" ca="1" si="55"/>
        <v>0</v>
      </c>
      <c r="R784" s="680">
        <f t="shared" ca="1" si="55"/>
        <v>0</v>
      </c>
      <c r="S784" t="str">
        <f t="shared" si="52"/>
        <v>ASR_CMS_19</v>
      </c>
      <c r="T784" s="957">
        <f t="shared" si="53"/>
        <v>45406</v>
      </c>
      <c r="U784" t="str">
        <f t="shared" si="54"/>
        <v>Unaudited</v>
      </c>
    </row>
    <row r="785" spans="1:21" x14ac:dyDescent="0.25">
      <c r="A785" t="s">
        <v>438</v>
      </c>
      <c r="B785" t="s">
        <v>1380</v>
      </c>
      <c r="C785" t="s">
        <v>1381</v>
      </c>
      <c r="D785" s="15">
        <v>1900</v>
      </c>
      <c r="E785" s="121">
        <v>1</v>
      </c>
      <c r="F785" t="s">
        <v>441</v>
      </c>
      <c r="G785" s="121">
        <v>274</v>
      </c>
      <c r="H785" t="s">
        <v>383</v>
      </c>
      <c r="I785" t="s">
        <v>488</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ASR_CMS_19</v>
      </c>
      <c r="T785" s="957">
        <f t="shared" si="53"/>
        <v>45406</v>
      </c>
      <c r="U785" t="str">
        <f t="shared" si="54"/>
        <v>Unaudited</v>
      </c>
    </row>
    <row r="786" spans="1:21" x14ac:dyDescent="0.25">
      <c r="A786" t="s">
        <v>438</v>
      </c>
      <c r="B786" t="s">
        <v>1380</v>
      </c>
      <c r="C786" t="s">
        <v>1381</v>
      </c>
      <c r="D786" s="15">
        <v>1900</v>
      </c>
      <c r="E786" s="121">
        <v>1</v>
      </c>
      <c r="F786" t="s">
        <v>441</v>
      </c>
      <c r="G786" s="121">
        <v>274</v>
      </c>
      <c r="H786" t="s">
        <v>383</v>
      </c>
      <c r="I786" t="s">
        <v>488</v>
      </c>
      <c r="J786" t="s">
        <v>12</v>
      </c>
      <c r="K786" t="s">
        <v>223</v>
      </c>
      <c r="L786" s="755">
        <v>1.2</v>
      </c>
      <c r="M786" t="s">
        <v>223</v>
      </c>
      <c r="N786" s="680">
        <f t="shared" ca="1" si="55"/>
        <v>0</v>
      </c>
      <c r="O786" s="680">
        <f t="shared" ca="1" si="55"/>
        <v>0</v>
      </c>
      <c r="P786" s="680">
        <f t="shared" ca="1" si="55"/>
        <v>0</v>
      </c>
      <c r="Q786" s="680">
        <f t="shared" ca="1" si="55"/>
        <v>0</v>
      </c>
      <c r="R786" s="680">
        <f t="shared" ca="1" si="55"/>
        <v>0</v>
      </c>
      <c r="S786" t="str">
        <f t="shared" si="52"/>
        <v>ASR_CMS_19</v>
      </c>
      <c r="T786" s="957">
        <f t="shared" si="53"/>
        <v>45406</v>
      </c>
      <c r="U786" t="str">
        <f t="shared" si="54"/>
        <v>Unaudited</v>
      </c>
    </row>
    <row r="787" spans="1:21" x14ac:dyDescent="0.25">
      <c r="A787" t="s">
        <v>438</v>
      </c>
      <c r="B787" t="s">
        <v>1380</v>
      </c>
      <c r="C787" t="s">
        <v>1381</v>
      </c>
      <c r="D787" s="15">
        <v>1900</v>
      </c>
      <c r="E787" s="121">
        <v>1</v>
      </c>
      <c r="F787" t="s">
        <v>441</v>
      </c>
      <c r="G787" s="121">
        <v>274</v>
      </c>
      <c r="H787" t="s">
        <v>383</v>
      </c>
      <c r="I787" t="s">
        <v>488</v>
      </c>
      <c r="J787" t="s">
        <v>12</v>
      </c>
      <c r="K787" t="s">
        <v>1318</v>
      </c>
      <c r="L787" s="755" t="s">
        <v>1314</v>
      </c>
      <c r="M787" t="s">
        <v>1318</v>
      </c>
      <c r="N787" s="680">
        <f t="shared" ca="1" si="55"/>
        <v>0</v>
      </c>
      <c r="O787" s="680">
        <f t="shared" ca="1" si="55"/>
        <v>0</v>
      </c>
      <c r="P787" s="680">
        <f t="shared" ca="1" si="55"/>
        <v>0</v>
      </c>
      <c r="Q787" s="680">
        <f t="shared" ca="1" si="55"/>
        <v>0</v>
      </c>
      <c r="R787" s="680">
        <f t="shared" ca="1" si="55"/>
        <v>0</v>
      </c>
      <c r="S787" t="str">
        <f t="shared" si="52"/>
        <v>ASR_CMS_19</v>
      </c>
      <c r="T787" s="957">
        <f t="shared" si="53"/>
        <v>45406</v>
      </c>
      <c r="U787" t="str">
        <f t="shared" si="54"/>
        <v>Unaudited</v>
      </c>
    </row>
    <row r="788" spans="1:21" x14ac:dyDescent="0.25">
      <c r="A788" t="s">
        <v>438</v>
      </c>
      <c r="B788" t="s">
        <v>1380</v>
      </c>
      <c r="C788" t="s">
        <v>1381</v>
      </c>
      <c r="D788" s="15">
        <v>1900</v>
      </c>
      <c r="E788" s="121">
        <v>1</v>
      </c>
      <c r="F788" t="s">
        <v>441</v>
      </c>
      <c r="G788" s="121">
        <v>274</v>
      </c>
      <c r="H788" t="s">
        <v>383</v>
      </c>
      <c r="I788" t="s">
        <v>488</v>
      </c>
      <c r="J788" t="s">
        <v>12</v>
      </c>
      <c r="K788" t="s">
        <v>1320</v>
      </c>
      <c r="L788" s="755" t="s">
        <v>1319</v>
      </c>
      <c r="M788" t="s">
        <v>1320</v>
      </c>
      <c r="N788" s="680">
        <f t="shared" ca="1" si="55"/>
        <v>0</v>
      </c>
      <c r="O788" s="680">
        <f t="shared" ca="1" si="55"/>
        <v>0</v>
      </c>
      <c r="P788" s="680">
        <f t="shared" ca="1" si="55"/>
        <v>0</v>
      </c>
      <c r="Q788" s="680">
        <f t="shared" ca="1" si="55"/>
        <v>0</v>
      </c>
      <c r="R788" s="680">
        <f t="shared" ca="1" si="55"/>
        <v>0</v>
      </c>
      <c r="S788" t="str">
        <f t="shared" si="52"/>
        <v>ASR_CMS_19</v>
      </c>
      <c r="T788" s="957">
        <f t="shared" si="53"/>
        <v>45406</v>
      </c>
      <c r="U788" t="str">
        <f t="shared" si="54"/>
        <v>Unaudited</v>
      </c>
    </row>
    <row r="789" spans="1:21" x14ac:dyDescent="0.25">
      <c r="A789" t="s">
        <v>438</v>
      </c>
      <c r="B789" t="s">
        <v>1380</v>
      </c>
      <c r="C789" t="s">
        <v>1381</v>
      </c>
      <c r="D789" s="15">
        <v>1900</v>
      </c>
      <c r="E789" s="121">
        <v>1</v>
      </c>
      <c r="F789" t="s">
        <v>441</v>
      </c>
      <c r="G789" s="121">
        <v>274</v>
      </c>
      <c r="H789" t="s">
        <v>383</v>
      </c>
      <c r="I789" t="s">
        <v>488</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ASR_CMS_19</v>
      </c>
      <c r="T789" s="957">
        <f t="shared" si="53"/>
        <v>45406</v>
      </c>
      <c r="U789" t="str">
        <f t="shared" si="54"/>
        <v>Unaudited</v>
      </c>
    </row>
    <row r="790" spans="1:21" x14ac:dyDescent="0.25">
      <c r="A790" t="s">
        <v>438</v>
      </c>
      <c r="B790" t="s">
        <v>1380</v>
      </c>
      <c r="C790" t="s">
        <v>1381</v>
      </c>
      <c r="D790" s="15">
        <v>1900</v>
      </c>
      <c r="E790" s="121">
        <v>1</v>
      </c>
      <c r="F790" t="s">
        <v>441</v>
      </c>
      <c r="G790" s="121">
        <v>274</v>
      </c>
      <c r="H790" t="s">
        <v>383</v>
      </c>
      <c r="I790" t="s">
        <v>489</v>
      </c>
      <c r="J790" t="s">
        <v>434</v>
      </c>
      <c r="K790" t="s">
        <v>791</v>
      </c>
      <c r="L790" s="755">
        <v>2.1</v>
      </c>
      <c r="M790" t="s">
        <v>726</v>
      </c>
      <c r="N790" s="680">
        <f t="shared" ca="1" si="55"/>
        <v>0</v>
      </c>
      <c r="O790" s="680">
        <f t="shared" ca="1" si="55"/>
        <v>0</v>
      </c>
      <c r="P790" s="680">
        <f t="shared" ca="1" si="55"/>
        <v>0</v>
      </c>
      <c r="Q790" s="680">
        <f t="shared" ca="1" si="55"/>
        <v>0</v>
      </c>
      <c r="R790" s="680">
        <f t="shared" ca="1" si="55"/>
        <v>0</v>
      </c>
      <c r="S790" t="str">
        <f t="shared" si="52"/>
        <v>ASR_CMS_19</v>
      </c>
      <c r="T790" s="957">
        <f t="shared" si="53"/>
        <v>45406</v>
      </c>
      <c r="U790" t="str">
        <f t="shared" si="54"/>
        <v>Unaudited</v>
      </c>
    </row>
    <row r="791" spans="1:21" x14ac:dyDescent="0.25">
      <c r="A791" t="s">
        <v>438</v>
      </c>
      <c r="B791" t="s">
        <v>1380</v>
      </c>
      <c r="C791" t="s">
        <v>1381</v>
      </c>
      <c r="D791" s="15">
        <v>1900</v>
      </c>
      <c r="E791" s="121">
        <v>1</v>
      </c>
      <c r="F791" t="s">
        <v>441</v>
      </c>
      <c r="G791" s="121">
        <v>274</v>
      </c>
      <c r="H791" t="s">
        <v>383</v>
      </c>
      <c r="I791" t="s">
        <v>489</v>
      </c>
      <c r="J791" t="s">
        <v>434</v>
      </c>
      <c r="K791" t="s">
        <v>791</v>
      </c>
      <c r="L791" s="755">
        <v>2.2000000000000002</v>
      </c>
      <c r="M791" t="s">
        <v>727</v>
      </c>
      <c r="N791" s="680">
        <f t="shared" ca="1" si="55"/>
        <v>0</v>
      </c>
      <c r="O791" s="680">
        <f t="shared" ca="1" si="55"/>
        <v>0</v>
      </c>
      <c r="P791" s="680">
        <f t="shared" ca="1" si="55"/>
        <v>0</v>
      </c>
      <c r="Q791" s="680">
        <f t="shared" ca="1" si="55"/>
        <v>0</v>
      </c>
      <c r="R791" s="680">
        <f t="shared" ca="1" si="55"/>
        <v>0</v>
      </c>
      <c r="S791" t="str">
        <f t="shared" si="52"/>
        <v>ASR_CMS_19</v>
      </c>
      <c r="T791" s="957">
        <f t="shared" si="53"/>
        <v>45406</v>
      </c>
      <c r="U791" t="str">
        <f t="shared" si="54"/>
        <v>Unaudited</v>
      </c>
    </row>
    <row r="792" spans="1:21" x14ac:dyDescent="0.25">
      <c r="A792" t="s">
        <v>438</v>
      </c>
      <c r="B792" t="s">
        <v>1380</v>
      </c>
      <c r="C792" t="s">
        <v>1381</v>
      </c>
      <c r="D792" s="15">
        <v>1900</v>
      </c>
      <c r="E792" s="121">
        <v>1</v>
      </c>
      <c r="F792" t="s">
        <v>441</v>
      </c>
      <c r="G792" s="121">
        <v>274</v>
      </c>
      <c r="H792" t="s">
        <v>383</v>
      </c>
      <c r="I792" t="s">
        <v>489</v>
      </c>
      <c r="J792" t="s">
        <v>434</v>
      </c>
      <c r="K792" t="s">
        <v>791</v>
      </c>
      <c r="L792" s="755">
        <v>2.2999999999999998</v>
      </c>
      <c r="M792" t="s">
        <v>728</v>
      </c>
      <c r="N792" s="680">
        <f t="shared" ca="1" si="55"/>
        <v>0</v>
      </c>
      <c r="O792" s="680">
        <f t="shared" ca="1" si="55"/>
        <v>0</v>
      </c>
      <c r="P792" s="680">
        <f t="shared" ca="1" si="55"/>
        <v>0</v>
      </c>
      <c r="Q792" s="680">
        <f t="shared" ca="1" si="55"/>
        <v>0</v>
      </c>
      <c r="R792" s="680">
        <f t="shared" ca="1" si="55"/>
        <v>0</v>
      </c>
      <c r="S792" t="str">
        <f t="shared" si="52"/>
        <v>ASR_CMS_19</v>
      </c>
      <c r="T792" s="957">
        <f t="shared" si="53"/>
        <v>45406</v>
      </c>
      <c r="U792" t="str">
        <f t="shared" si="54"/>
        <v>Unaudited</v>
      </c>
    </row>
    <row r="793" spans="1:21" x14ac:dyDescent="0.25">
      <c r="A793" t="s">
        <v>438</v>
      </c>
      <c r="B793" t="s">
        <v>1380</v>
      </c>
      <c r="C793" t="s">
        <v>1381</v>
      </c>
      <c r="D793" s="15">
        <v>1900</v>
      </c>
      <c r="E793" s="121">
        <v>1</v>
      </c>
      <c r="F793" t="s">
        <v>441</v>
      </c>
      <c r="G793" s="121">
        <v>274</v>
      </c>
      <c r="H793" t="s">
        <v>383</v>
      </c>
      <c r="I793" t="s">
        <v>489</v>
      </c>
      <c r="J793" t="s">
        <v>434</v>
      </c>
      <c r="K793" t="s">
        <v>791</v>
      </c>
      <c r="L793" s="755">
        <v>2.4</v>
      </c>
      <c r="M793" t="s">
        <v>729</v>
      </c>
      <c r="N793" s="680">
        <f t="shared" ca="1" si="55"/>
        <v>0</v>
      </c>
      <c r="O793" s="680">
        <f t="shared" ca="1" si="55"/>
        <v>0</v>
      </c>
      <c r="P793" s="680">
        <f t="shared" ca="1" si="55"/>
        <v>0</v>
      </c>
      <c r="Q793" s="680">
        <f t="shared" ca="1" si="55"/>
        <v>0</v>
      </c>
      <c r="R793" s="680">
        <f t="shared" ca="1" si="55"/>
        <v>0</v>
      </c>
      <c r="S793" t="str">
        <f t="shared" si="52"/>
        <v>ASR_CMS_19</v>
      </c>
      <c r="T793" s="957">
        <f t="shared" si="53"/>
        <v>45406</v>
      </c>
      <c r="U793" t="str">
        <f t="shared" si="54"/>
        <v>Unaudited</v>
      </c>
    </row>
    <row r="794" spans="1:21" x14ac:dyDescent="0.25">
      <c r="A794" t="s">
        <v>438</v>
      </c>
      <c r="B794" t="s">
        <v>1380</v>
      </c>
      <c r="C794" t="s">
        <v>1381</v>
      </c>
      <c r="D794" s="15">
        <v>1900</v>
      </c>
      <c r="E794" s="121">
        <v>1</v>
      </c>
      <c r="F794" t="s">
        <v>441</v>
      </c>
      <c r="G794" s="121">
        <v>274</v>
      </c>
      <c r="H794" t="s">
        <v>383</v>
      </c>
      <c r="I794" t="s">
        <v>489</v>
      </c>
      <c r="J794" t="s">
        <v>434</v>
      </c>
      <c r="K794" t="s">
        <v>791</v>
      </c>
      <c r="L794" s="755">
        <v>2.5</v>
      </c>
      <c r="M794" t="s">
        <v>771</v>
      </c>
      <c r="N794" s="680">
        <f t="shared" ca="1" si="55"/>
        <v>0</v>
      </c>
      <c r="O794" s="680">
        <f t="shared" ca="1" si="55"/>
        <v>0</v>
      </c>
      <c r="P794" s="680">
        <f t="shared" ca="1" si="55"/>
        <v>0</v>
      </c>
      <c r="Q794" s="680">
        <f t="shared" ca="1" si="55"/>
        <v>0</v>
      </c>
      <c r="R794" s="680">
        <f t="shared" ca="1" si="55"/>
        <v>0</v>
      </c>
      <c r="S794" t="str">
        <f t="shared" si="52"/>
        <v>ASR_CMS_19</v>
      </c>
      <c r="T794" s="957">
        <f t="shared" si="53"/>
        <v>45406</v>
      </c>
      <c r="U794" t="str">
        <f t="shared" si="54"/>
        <v>Unaudited</v>
      </c>
    </row>
    <row r="795" spans="1:21" x14ac:dyDescent="0.25">
      <c r="A795" t="s">
        <v>438</v>
      </c>
      <c r="B795" t="s">
        <v>1380</v>
      </c>
      <c r="C795" t="s">
        <v>1381</v>
      </c>
      <c r="D795" s="15">
        <v>1900</v>
      </c>
      <c r="E795" s="121">
        <v>1</v>
      </c>
      <c r="F795" t="s">
        <v>441</v>
      </c>
      <c r="G795" s="121">
        <v>274</v>
      </c>
      <c r="H795" t="s">
        <v>383</v>
      </c>
      <c r="I795" t="s">
        <v>489</v>
      </c>
      <c r="J795" t="s">
        <v>434</v>
      </c>
      <c r="K795" t="s">
        <v>791</v>
      </c>
      <c r="L795" s="755">
        <v>2.6</v>
      </c>
      <c r="M795" t="s">
        <v>187</v>
      </c>
      <c r="N795" s="680">
        <f t="shared" ca="1" si="55"/>
        <v>0</v>
      </c>
      <c r="O795" s="680">
        <f t="shared" ca="1" si="55"/>
        <v>0</v>
      </c>
      <c r="P795" s="680">
        <f t="shared" ca="1" si="55"/>
        <v>0</v>
      </c>
      <c r="Q795" s="680">
        <f t="shared" ca="1" si="55"/>
        <v>0</v>
      </c>
      <c r="R795" s="680">
        <f t="shared" ca="1" si="55"/>
        <v>0</v>
      </c>
      <c r="S795" t="str">
        <f t="shared" si="52"/>
        <v>ASR_CMS_19</v>
      </c>
      <c r="T795" s="957">
        <f t="shared" si="53"/>
        <v>45406</v>
      </c>
      <c r="U795" t="str">
        <f t="shared" si="54"/>
        <v>Unaudited</v>
      </c>
    </row>
    <row r="796" spans="1:21" x14ac:dyDescent="0.25">
      <c r="A796" t="s">
        <v>438</v>
      </c>
      <c r="B796" t="s">
        <v>1380</v>
      </c>
      <c r="C796" t="s">
        <v>1381</v>
      </c>
      <c r="D796" s="15">
        <v>1900</v>
      </c>
      <c r="E796" s="121">
        <v>1</v>
      </c>
      <c r="F796" t="s">
        <v>441</v>
      </c>
      <c r="G796" s="121">
        <v>274</v>
      </c>
      <c r="H796" t="s">
        <v>383</v>
      </c>
      <c r="I796" t="s">
        <v>489</v>
      </c>
      <c r="J796" t="s">
        <v>434</v>
      </c>
      <c r="K796" t="s">
        <v>791</v>
      </c>
      <c r="L796" s="755">
        <v>2.7</v>
      </c>
      <c r="M796" t="s">
        <v>792</v>
      </c>
      <c r="N796" s="680">
        <f t="shared" ca="1" si="55"/>
        <v>0</v>
      </c>
      <c r="O796" s="680">
        <f t="shared" ca="1" si="55"/>
        <v>0</v>
      </c>
      <c r="P796" s="680">
        <f t="shared" ca="1" si="55"/>
        <v>0</v>
      </c>
      <c r="Q796" s="680">
        <f t="shared" ca="1" si="55"/>
        <v>0</v>
      </c>
      <c r="R796" s="680">
        <f t="shared" ca="1" si="55"/>
        <v>0</v>
      </c>
      <c r="S796" t="str">
        <f t="shared" si="52"/>
        <v>ASR_CMS_19</v>
      </c>
      <c r="T796" s="957">
        <f t="shared" si="53"/>
        <v>45406</v>
      </c>
      <c r="U796" t="str">
        <f t="shared" si="54"/>
        <v>Unaudited</v>
      </c>
    </row>
    <row r="797" spans="1:21" x14ac:dyDescent="0.25">
      <c r="A797" t="s">
        <v>438</v>
      </c>
      <c r="B797" t="s">
        <v>1380</v>
      </c>
      <c r="C797" t="s">
        <v>1381</v>
      </c>
      <c r="D797" s="15">
        <v>1900</v>
      </c>
      <c r="E797" s="121">
        <v>1</v>
      </c>
      <c r="F797" t="s">
        <v>441</v>
      </c>
      <c r="G797" s="121">
        <v>274</v>
      </c>
      <c r="H797" t="s">
        <v>383</v>
      </c>
      <c r="I797" t="s">
        <v>489</v>
      </c>
      <c r="J797" t="s">
        <v>434</v>
      </c>
      <c r="K797" t="s">
        <v>791</v>
      </c>
      <c r="L797" s="755">
        <v>2.8</v>
      </c>
      <c r="M797" t="s">
        <v>793</v>
      </c>
      <c r="N797" s="680">
        <f t="shared" ca="1" si="55"/>
        <v>0</v>
      </c>
      <c r="O797" s="680">
        <f t="shared" ca="1" si="55"/>
        <v>0</v>
      </c>
      <c r="P797" s="680">
        <f t="shared" ca="1" si="55"/>
        <v>0</v>
      </c>
      <c r="Q797" s="680">
        <f t="shared" ca="1" si="55"/>
        <v>0</v>
      </c>
      <c r="R797" s="680">
        <f t="shared" ca="1" si="55"/>
        <v>0</v>
      </c>
      <c r="S797" t="str">
        <f t="shared" si="52"/>
        <v>ASR_CMS_19</v>
      </c>
      <c r="T797" s="957">
        <f t="shared" si="53"/>
        <v>45406</v>
      </c>
      <c r="U797" t="str">
        <f t="shared" si="54"/>
        <v>Unaudited</v>
      </c>
    </row>
    <row r="798" spans="1:21" x14ac:dyDescent="0.25">
      <c r="A798" t="s">
        <v>438</v>
      </c>
      <c r="B798" t="s">
        <v>1380</v>
      </c>
      <c r="C798" t="s">
        <v>1381</v>
      </c>
      <c r="D798" s="15">
        <v>1900</v>
      </c>
      <c r="E798" s="121">
        <v>1</v>
      </c>
      <c r="F798" t="s">
        <v>441</v>
      </c>
      <c r="G798" s="121">
        <v>274</v>
      </c>
      <c r="H798" t="s">
        <v>383</v>
      </c>
      <c r="I798" t="s">
        <v>489</v>
      </c>
      <c r="J798" t="s">
        <v>434</v>
      </c>
      <c r="K798" t="s">
        <v>791</v>
      </c>
      <c r="L798" s="755">
        <v>2.9</v>
      </c>
      <c r="M798" t="s">
        <v>774</v>
      </c>
      <c r="N798" s="680">
        <f t="shared" ca="1" si="55"/>
        <v>0</v>
      </c>
      <c r="O798" s="680">
        <f t="shared" ca="1" si="55"/>
        <v>0</v>
      </c>
      <c r="P798" s="680">
        <f t="shared" ca="1" si="55"/>
        <v>0</v>
      </c>
      <c r="Q798" s="680">
        <f t="shared" ca="1" si="55"/>
        <v>0</v>
      </c>
      <c r="R798" s="680">
        <f t="shared" ca="1" si="55"/>
        <v>0</v>
      </c>
      <c r="S798" t="str">
        <f t="shared" si="52"/>
        <v>ASR_CMS_19</v>
      </c>
      <c r="T798" s="957">
        <f t="shared" si="53"/>
        <v>45406</v>
      </c>
      <c r="U798" t="str">
        <f t="shared" si="54"/>
        <v>Unaudited</v>
      </c>
    </row>
    <row r="799" spans="1:21" x14ac:dyDescent="0.25">
      <c r="A799" t="s">
        <v>438</v>
      </c>
      <c r="B799" t="s">
        <v>1380</v>
      </c>
      <c r="C799" t="s">
        <v>1381</v>
      </c>
      <c r="D799" s="15">
        <v>1900</v>
      </c>
      <c r="E799" s="121">
        <v>1</v>
      </c>
      <c r="F799" t="s">
        <v>441</v>
      </c>
      <c r="G799" s="121">
        <v>274</v>
      </c>
      <c r="H799" t="s">
        <v>383</v>
      </c>
      <c r="I799" t="s">
        <v>489</v>
      </c>
      <c r="J799" t="s">
        <v>434</v>
      </c>
      <c r="K799" t="s">
        <v>224</v>
      </c>
      <c r="L799" s="755">
        <v>2.11</v>
      </c>
      <c r="M799" t="s">
        <v>229</v>
      </c>
      <c r="N799" s="680">
        <f t="shared" ca="1" si="55"/>
        <v>0</v>
      </c>
      <c r="O799" s="680">
        <f t="shared" ca="1" si="55"/>
        <v>0</v>
      </c>
      <c r="P799" s="680">
        <f t="shared" ca="1" si="55"/>
        <v>0</v>
      </c>
      <c r="Q799" s="680">
        <f t="shared" ca="1" si="55"/>
        <v>0</v>
      </c>
      <c r="R799" s="680">
        <f t="shared" ca="1" si="55"/>
        <v>0</v>
      </c>
      <c r="S799" t="str">
        <f t="shared" si="52"/>
        <v>ASR_CMS_19</v>
      </c>
      <c r="T799" s="957">
        <f t="shared" si="53"/>
        <v>45406</v>
      </c>
      <c r="U799" t="str">
        <f t="shared" si="54"/>
        <v>Unaudited</v>
      </c>
    </row>
    <row r="800" spans="1:21" x14ac:dyDescent="0.25">
      <c r="A800" t="s">
        <v>438</v>
      </c>
      <c r="B800" t="s">
        <v>1380</v>
      </c>
      <c r="C800" t="s">
        <v>1381</v>
      </c>
      <c r="D800" s="15">
        <v>1900</v>
      </c>
      <c r="E800" s="121">
        <v>1</v>
      </c>
      <c r="F800" t="s">
        <v>441</v>
      </c>
      <c r="G800" s="121">
        <v>274</v>
      </c>
      <c r="H800" t="s">
        <v>383</v>
      </c>
      <c r="I800" t="s">
        <v>489</v>
      </c>
      <c r="J800" t="s">
        <v>434</v>
      </c>
      <c r="K800" t="s">
        <v>224</v>
      </c>
      <c r="L800" s="755">
        <v>2.12</v>
      </c>
      <c r="M800" t="s">
        <v>555</v>
      </c>
      <c r="N800" s="680">
        <f t="shared" ca="1" si="55"/>
        <v>0</v>
      </c>
      <c r="O800" s="680">
        <f t="shared" ca="1" si="55"/>
        <v>0</v>
      </c>
      <c r="P800" s="680">
        <f t="shared" ca="1" si="55"/>
        <v>0</v>
      </c>
      <c r="Q800" s="680">
        <f t="shared" ca="1" si="55"/>
        <v>0</v>
      </c>
      <c r="R800" s="680">
        <f t="shared" ca="1" si="55"/>
        <v>0</v>
      </c>
      <c r="S800" t="str">
        <f t="shared" si="52"/>
        <v>ASR_CMS_19</v>
      </c>
      <c r="T800" s="957">
        <f t="shared" si="53"/>
        <v>45406</v>
      </c>
      <c r="U800" t="str">
        <f t="shared" si="54"/>
        <v>Unaudited</v>
      </c>
    </row>
    <row r="801" spans="1:21" x14ac:dyDescent="0.25">
      <c r="A801" t="s">
        <v>438</v>
      </c>
      <c r="B801" t="s">
        <v>1380</v>
      </c>
      <c r="C801" t="s">
        <v>1381</v>
      </c>
      <c r="D801" s="15">
        <v>1900</v>
      </c>
      <c r="E801" s="121">
        <v>1</v>
      </c>
      <c r="F801" t="s">
        <v>441</v>
      </c>
      <c r="G801" s="121">
        <v>274</v>
      </c>
      <c r="H801" t="s">
        <v>383</v>
      </c>
      <c r="I801" t="s">
        <v>489</v>
      </c>
      <c r="J801" t="s">
        <v>434</v>
      </c>
      <c r="K801" t="s">
        <v>224</v>
      </c>
      <c r="L801" s="755">
        <v>2.13</v>
      </c>
      <c r="M801" t="s">
        <v>230</v>
      </c>
      <c r="N801" s="680">
        <f t="shared" ca="1" si="55"/>
        <v>0</v>
      </c>
      <c r="O801" s="680">
        <f t="shared" ca="1" si="55"/>
        <v>0</v>
      </c>
      <c r="P801" s="680">
        <f t="shared" ca="1" si="55"/>
        <v>0</v>
      </c>
      <c r="Q801" s="680">
        <f t="shared" ca="1" si="55"/>
        <v>0</v>
      </c>
      <c r="R801" s="680">
        <f t="shared" ca="1" si="55"/>
        <v>0</v>
      </c>
      <c r="S801" t="str">
        <f t="shared" si="52"/>
        <v>ASR_CMS_19</v>
      </c>
      <c r="T801" s="957">
        <f t="shared" si="53"/>
        <v>45406</v>
      </c>
      <c r="U801" t="str">
        <f t="shared" si="54"/>
        <v>Unaudited</v>
      </c>
    </row>
    <row r="802" spans="1:21" x14ac:dyDescent="0.25">
      <c r="A802" t="s">
        <v>438</v>
      </c>
      <c r="B802" t="s">
        <v>1380</v>
      </c>
      <c r="C802" t="s">
        <v>1381</v>
      </c>
      <c r="D802" s="15">
        <v>1900</v>
      </c>
      <c r="E802" s="121">
        <v>1</v>
      </c>
      <c r="F802" t="s">
        <v>441</v>
      </c>
      <c r="G802" s="121">
        <v>274</v>
      </c>
      <c r="H802" t="s">
        <v>383</v>
      </c>
      <c r="I802" t="s">
        <v>489</v>
      </c>
      <c r="J802" t="s">
        <v>434</v>
      </c>
      <c r="K802" t="s">
        <v>224</v>
      </c>
      <c r="L802" s="755">
        <v>2.14</v>
      </c>
      <c r="M802" t="s">
        <v>559</v>
      </c>
      <c r="N802" s="680">
        <f t="shared" ca="1" si="55"/>
        <v>0</v>
      </c>
      <c r="O802" s="680">
        <f t="shared" ca="1" si="55"/>
        <v>0</v>
      </c>
      <c r="P802" s="680">
        <f t="shared" ca="1" si="55"/>
        <v>0</v>
      </c>
      <c r="Q802" s="680">
        <f t="shared" ca="1" si="55"/>
        <v>0</v>
      </c>
      <c r="R802" s="680">
        <f t="shared" ca="1" si="55"/>
        <v>0</v>
      </c>
      <c r="S802" t="str">
        <f t="shared" si="52"/>
        <v>ASR_CMS_19</v>
      </c>
      <c r="T802" s="957">
        <f t="shared" si="53"/>
        <v>45406</v>
      </c>
      <c r="U802" t="str">
        <f t="shared" si="54"/>
        <v>Unaudited</v>
      </c>
    </row>
    <row r="803" spans="1:21" x14ac:dyDescent="0.25">
      <c r="A803" t="s">
        <v>438</v>
      </c>
      <c r="B803" t="s">
        <v>1380</v>
      </c>
      <c r="C803" t="s">
        <v>1381</v>
      </c>
      <c r="D803" s="15">
        <v>1900</v>
      </c>
      <c r="E803" s="121">
        <v>1</v>
      </c>
      <c r="F803" t="s">
        <v>441</v>
      </c>
      <c r="G803" s="121">
        <v>274</v>
      </c>
      <c r="H803" t="s">
        <v>383</v>
      </c>
      <c r="I803" t="s">
        <v>489</v>
      </c>
      <c r="J803" t="s">
        <v>434</v>
      </c>
      <c r="K803" t="s">
        <v>224</v>
      </c>
      <c r="L803" s="755">
        <v>2.15</v>
      </c>
      <c r="M803" t="s">
        <v>20</v>
      </c>
      <c r="N803" s="680">
        <f t="shared" ca="1" si="55"/>
        <v>0</v>
      </c>
      <c r="O803" s="680">
        <f t="shared" ca="1" si="55"/>
        <v>0</v>
      </c>
      <c r="P803" s="680">
        <f t="shared" ca="1" si="55"/>
        <v>0</v>
      </c>
      <c r="Q803" s="680">
        <f t="shared" ca="1" si="55"/>
        <v>0</v>
      </c>
      <c r="R803" s="680">
        <f t="shared" ca="1" si="55"/>
        <v>0</v>
      </c>
      <c r="S803" t="str">
        <f t="shared" si="52"/>
        <v>ASR_CMS_19</v>
      </c>
      <c r="T803" s="957">
        <f t="shared" si="53"/>
        <v>45406</v>
      </c>
      <c r="U803" t="str">
        <f t="shared" si="54"/>
        <v>Unaudited</v>
      </c>
    </row>
    <row r="804" spans="1:21" x14ac:dyDescent="0.25">
      <c r="A804" t="s">
        <v>438</v>
      </c>
      <c r="B804" t="s">
        <v>1380</v>
      </c>
      <c r="C804" t="s">
        <v>1381</v>
      </c>
      <c r="D804" s="15">
        <v>1900</v>
      </c>
      <c r="E804" s="121">
        <v>1</v>
      </c>
      <c r="F804" t="s">
        <v>441</v>
      </c>
      <c r="G804" s="121">
        <v>274</v>
      </c>
      <c r="H804" t="s">
        <v>383</v>
      </c>
      <c r="I804" t="s">
        <v>489</v>
      </c>
      <c r="J804" t="s">
        <v>434</v>
      </c>
      <c r="K804" t="s">
        <v>224</v>
      </c>
      <c r="L804" s="755">
        <v>2.16</v>
      </c>
      <c r="M804" t="s">
        <v>794</v>
      </c>
      <c r="N804" s="680">
        <f t="shared" ca="1" si="55"/>
        <v>0</v>
      </c>
      <c r="O804" s="680">
        <f t="shared" ca="1" si="55"/>
        <v>0</v>
      </c>
      <c r="P804" s="680">
        <f t="shared" ca="1" si="55"/>
        <v>0</v>
      </c>
      <c r="Q804" s="680">
        <f t="shared" ca="1" si="55"/>
        <v>0</v>
      </c>
      <c r="R804" s="680">
        <f t="shared" ca="1" si="55"/>
        <v>0</v>
      </c>
      <c r="S804" t="str">
        <f t="shared" si="52"/>
        <v>ASR_CMS_19</v>
      </c>
      <c r="T804" s="957">
        <f t="shared" si="53"/>
        <v>45406</v>
      </c>
      <c r="U804" t="str">
        <f t="shared" si="54"/>
        <v>Unaudited</v>
      </c>
    </row>
    <row r="805" spans="1:21" x14ac:dyDescent="0.25">
      <c r="A805" t="s">
        <v>438</v>
      </c>
      <c r="B805" t="s">
        <v>1380</v>
      </c>
      <c r="C805" t="s">
        <v>1381</v>
      </c>
      <c r="D805" s="15">
        <v>1900</v>
      </c>
      <c r="E805" s="121">
        <v>1</v>
      </c>
      <c r="F805" t="s">
        <v>441</v>
      </c>
      <c r="G805" s="121">
        <v>274</v>
      </c>
      <c r="H805" t="s">
        <v>383</v>
      </c>
      <c r="I805" t="s">
        <v>489</v>
      </c>
      <c r="J805" t="s">
        <v>434</v>
      </c>
      <c r="K805" t="s">
        <v>224</v>
      </c>
      <c r="L805" s="755">
        <v>2.17</v>
      </c>
      <c r="M805" t="s">
        <v>1047</v>
      </c>
      <c r="N805" s="680">
        <f t="shared" ca="1" si="55"/>
        <v>0</v>
      </c>
      <c r="O805" s="680">
        <f t="shared" ca="1" si="55"/>
        <v>0</v>
      </c>
      <c r="P805" s="680">
        <f t="shared" ca="1" si="55"/>
        <v>0</v>
      </c>
      <c r="Q805" s="680">
        <f t="shared" ca="1" si="55"/>
        <v>0</v>
      </c>
      <c r="R805" s="680">
        <f t="shared" ca="1" si="55"/>
        <v>0</v>
      </c>
      <c r="S805" t="str">
        <f t="shared" si="52"/>
        <v>ASR_CMS_19</v>
      </c>
      <c r="T805" s="957">
        <f t="shared" si="53"/>
        <v>45406</v>
      </c>
      <c r="U805" t="str">
        <f t="shared" si="54"/>
        <v>Unaudited</v>
      </c>
    </row>
    <row r="806" spans="1:21" x14ac:dyDescent="0.25">
      <c r="A806" t="s">
        <v>438</v>
      </c>
      <c r="B806" t="s">
        <v>1380</v>
      </c>
      <c r="C806" t="s">
        <v>1381</v>
      </c>
      <c r="D806" s="15">
        <v>1900</v>
      </c>
      <c r="E806" s="121">
        <v>1</v>
      </c>
      <c r="F806" t="s">
        <v>441</v>
      </c>
      <c r="G806" s="121">
        <v>274</v>
      </c>
      <c r="H806" t="s">
        <v>383</v>
      </c>
      <c r="I806" t="s">
        <v>489</v>
      </c>
      <c r="J806" t="s">
        <v>434</v>
      </c>
      <c r="K806" t="s">
        <v>224</v>
      </c>
      <c r="L806" s="755">
        <v>2.1800000000000002</v>
      </c>
      <c r="M806" t="s">
        <v>651</v>
      </c>
      <c r="N806" s="680">
        <f t="shared" ca="1" si="55"/>
        <v>0</v>
      </c>
      <c r="O806" s="680">
        <f t="shared" ca="1" si="55"/>
        <v>0</v>
      </c>
      <c r="P806" s="680">
        <f t="shared" ca="1" si="55"/>
        <v>0</v>
      </c>
      <c r="Q806" s="680">
        <f t="shared" ca="1" si="55"/>
        <v>0</v>
      </c>
      <c r="R806" s="680">
        <f t="shared" ca="1" si="55"/>
        <v>0</v>
      </c>
      <c r="S806" t="str">
        <f t="shared" si="52"/>
        <v>ASR_CMS_19</v>
      </c>
      <c r="T806" s="957">
        <f t="shared" si="53"/>
        <v>45406</v>
      </c>
      <c r="U806" t="str">
        <f t="shared" si="54"/>
        <v>Unaudited</v>
      </c>
    </row>
    <row r="807" spans="1:21" x14ac:dyDescent="0.25">
      <c r="A807" t="s">
        <v>438</v>
      </c>
      <c r="B807" t="s">
        <v>1380</v>
      </c>
      <c r="C807" t="s">
        <v>1381</v>
      </c>
      <c r="D807" s="15">
        <v>1900</v>
      </c>
      <c r="E807" s="121">
        <v>1</v>
      </c>
      <c r="F807" t="s">
        <v>441</v>
      </c>
      <c r="G807" s="121">
        <v>274</v>
      </c>
      <c r="H807" t="s">
        <v>383</v>
      </c>
      <c r="I807" t="s">
        <v>489</v>
      </c>
      <c r="J807" t="s">
        <v>434</v>
      </c>
      <c r="K807" t="s">
        <v>224</v>
      </c>
      <c r="L807" s="755">
        <v>2.19</v>
      </c>
      <c r="M807" t="s">
        <v>219</v>
      </c>
      <c r="N807" s="680">
        <f t="shared" ca="1" si="55"/>
        <v>0</v>
      </c>
      <c r="O807" s="680">
        <f t="shared" ca="1" si="55"/>
        <v>0</v>
      </c>
      <c r="P807" s="680">
        <f t="shared" ca="1" si="55"/>
        <v>0</v>
      </c>
      <c r="Q807" s="680">
        <f t="shared" ca="1" si="55"/>
        <v>0</v>
      </c>
      <c r="R807" s="680">
        <f t="shared" ca="1" si="55"/>
        <v>0</v>
      </c>
      <c r="S807" t="str">
        <f t="shared" si="52"/>
        <v>ASR_CMS_19</v>
      </c>
      <c r="T807" s="957">
        <f t="shared" si="53"/>
        <v>45406</v>
      </c>
      <c r="U807" t="str">
        <f t="shared" si="54"/>
        <v>Unaudited</v>
      </c>
    </row>
    <row r="808" spans="1:21" x14ac:dyDescent="0.25">
      <c r="A808" t="s">
        <v>438</v>
      </c>
      <c r="B808" t="s">
        <v>1380</v>
      </c>
      <c r="C808" t="s">
        <v>1381</v>
      </c>
      <c r="D808" s="15">
        <v>1900</v>
      </c>
      <c r="E808" s="121">
        <v>1</v>
      </c>
      <c r="F808" t="s">
        <v>441</v>
      </c>
      <c r="G808" s="121">
        <v>274</v>
      </c>
      <c r="H808" t="s">
        <v>383</v>
      </c>
      <c r="I808" t="s">
        <v>489</v>
      </c>
      <c r="J808" t="s">
        <v>434</v>
      </c>
      <c r="K808" t="s">
        <v>224</v>
      </c>
      <c r="L808" s="755" t="s">
        <v>700</v>
      </c>
      <c r="M808" t="s">
        <v>231</v>
      </c>
      <c r="N808" s="680">
        <f t="shared" ca="1" si="55"/>
        <v>0</v>
      </c>
      <c r="O808" s="680">
        <f t="shared" ca="1" si="55"/>
        <v>0</v>
      </c>
      <c r="P808" s="680">
        <f t="shared" ca="1" si="55"/>
        <v>0</v>
      </c>
      <c r="Q808" s="680">
        <f t="shared" ca="1" si="55"/>
        <v>0</v>
      </c>
      <c r="R808" s="680">
        <f t="shared" ca="1" si="55"/>
        <v>0</v>
      </c>
      <c r="S808" t="str">
        <f t="shared" si="52"/>
        <v>ASR_CMS_19</v>
      </c>
      <c r="T808" s="957">
        <f t="shared" si="53"/>
        <v>45406</v>
      </c>
      <c r="U808" t="str">
        <f t="shared" si="54"/>
        <v>Unaudited</v>
      </c>
    </row>
    <row r="809" spans="1:21" x14ac:dyDescent="0.25">
      <c r="A809" t="s">
        <v>438</v>
      </c>
      <c r="B809" t="s">
        <v>1380</v>
      </c>
      <c r="C809" t="s">
        <v>1381</v>
      </c>
      <c r="D809" s="15">
        <v>1900</v>
      </c>
      <c r="E809" s="121">
        <v>1</v>
      </c>
      <c r="F809" t="s">
        <v>441</v>
      </c>
      <c r="G809" s="121">
        <v>274</v>
      </c>
      <c r="H809" t="s">
        <v>383</v>
      </c>
      <c r="I809" t="s">
        <v>489</v>
      </c>
      <c r="J809" t="s">
        <v>434</v>
      </c>
      <c r="K809" t="s">
        <v>224</v>
      </c>
      <c r="L809" s="755">
        <v>2.21</v>
      </c>
      <c r="M809" t="s">
        <v>467</v>
      </c>
      <c r="N809" s="680">
        <f t="shared" ca="1" si="55"/>
        <v>0</v>
      </c>
      <c r="O809" s="680">
        <f t="shared" ca="1" si="55"/>
        <v>0</v>
      </c>
      <c r="P809" s="680">
        <f t="shared" ca="1" si="55"/>
        <v>0</v>
      </c>
      <c r="Q809" s="680">
        <f t="shared" ca="1" si="55"/>
        <v>0</v>
      </c>
      <c r="R809" s="680">
        <f t="shared" ca="1" si="55"/>
        <v>0</v>
      </c>
      <c r="S809" t="str">
        <f t="shared" si="52"/>
        <v>ASR_CMS_19</v>
      </c>
      <c r="T809" s="957">
        <f t="shared" si="53"/>
        <v>45406</v>
      </c>
      <c r="U809" t="str">
        <f t="shared" si="54"/>
        <v>Unaudited</v>
      </c>
    </row>
    <row r="810" spans="1:21" x14ac:dyDescent="0.25">
      <c r="A810" t="s">
        <v>438</v>
      </c>
      <c r="B810" t="s">
        <v>1380</v>
      </c>
      <c r="C810" t="s">
        <v>1381</v>
      </c>
      <c r="D810" s="15">
        <v>1900</v>
      </c>
      <c r="E810" s="121">
        <v>1</v>
      </c>
      <c r="F810" t="s">
        <v>441</v>
      </c>
      <c r="G810" s="121">
        <v>274</v>
      </c>
      <c r="H810" t="s">
        <v>383</v>
      </c>
      <c r="I810" t="s">
        <v>489</v>
      </c>
      <c r="J810" t="s">
        <v>434</v>
      </c>
      <c r="K810" t="s">
        <v>6</v>
      </c>
      <c r="L810" s="755" t="s">
        <v>70</v>
      </c>
      <c r="M810" t="s">
        <v>189</v>
      </c>
      <c r="N810" s="680">
        <f t="shared" ca="1" si="55"/>
        <v>0</v>
      </c>
      <c r="O810" s="680">
        <f t="shared" ca="1" si="55"/>
        <v>0</v>
      </c>
      <c r="P810" s="680">
        <f t="shared" ca="1" si="55"/>
        <v>0</v>
      </c>
      <c r="Q810" s="680">
        <f t="shared" ca="1" si="55"/>
        <v>0</v>
      </c>
      <c r="R810" s="680">
        <f t="shared" ca="1" si="55"/>
        <v>0</v>
      </c>
      <c r="S810" t="str">
        <f t="shared" si="52"/>
        <v>ASR_CMS_19</v>
      </c>
      <c r="T810" s="957">
        <f t="shared" si="53"/>
        <v>45406</v>
      </c>
      <c r="U810" t="str">
        <f t="shared" si="54"/>
        <v>Unaudited</v>
      </c>
    </row>
    <row r="811" spans="1:21" x14ac:dyDescent="0.25">
      <c r="A811" t="s">
        <v>438</v>
      </c>
      <c r="B811" t="s">
        <v>1380</v>
      </c>
      <c r="C811" t="s">
        <v>1381</v>
      </c>
      <c r="D811" s="15">
        <v>1900</v>
      </c>
      <c r="E811" s="121">
        <v>1</v>
      </c>
      <c r="F811" t="s">
        <v>441</v>
      </c>
      <c r="G811" s="121">
        <v>274</v>
      </c>
      <c r="H811" t="s">
        <v>383</v>
      </c>
      <c r="I811" t="s">
        <v>489</v>
      </c>
      <c r="J811" t="s">
        <v>434</v>
      </c>
      <c r="K811" t="s">
        <v>6</v>
      </c>
      <c r="L811" s="755" t="s">
        <v>71</v>
      </c>
      <c r="M811" t="s">
        <v>232</v>
      </c>
      <c r="N811" s="680">
        <f t="shared" ca="1" si="55"/>
        <v>0</v>
      </c>
      <c r="O811" s="680">
        <f t="shared" ca="1" si="55"/>
        <v>0</v>
      </c>
      <c r="P811" s="680">
        <f t="shared" ca="1" si="55"/>
        <v>0</v>
      </c>
      <c r="Q811" s="680">
        <f t="shared" ca="1" si="55"/>
        <v>0</v>
      </c>
      <c r="R811" s="680">
        <f t="shared" ca="1" si="55"/>
        <v>0</v>
      </c>
      <c r="S811" t="str">
        <f t="shared" si="52"/>
        <v>ASR_CMS_19</v>
      </c>
      <c r="T811" s="957">
        <f t="shared" si="53"/>
        <v>45406</v>
      </c>
      <c r="U811" t="str">
        <f t="shared" si="54"/>
        <v>Unaudited</v>
      </c>
    </row>
    <row r="812" spans="1:21" x14ac:dyDescent="0.25">
      <c r="A812" t="s">
        <v>438</v>
      </c>
      <c r="B812" t="s">
        <v>1380</v>
      </c>
      <c r="C812" t="s">
        <v>1381</v>
      </c>
      <c r="D812" s="15">
        <v>1900</v>
      </c>
      <c r="E812" s="121">
        <v>1</v>
      </c>
      <c r="F812" t="s">
        <v>441</v>
      </c>
      <c r="G812" s="121">
        <v>274</v>
      </c>
      <c r="H812" t="s">
        <v>383</v>
      </c>
      <c r="I812" t="s">
        <v>489</v>
      </c>
      <c r="J812" t="s">
        <v>434</v>
      </c>
      <c r="K812" t="s">
        <v>6</v>
      </c>
      <c r="L812" s="755" t="s">
        <v>72</v>
      </c>
      <c r="M812" t="s">
        <v>165</v>
      </c>
      <c r="N812" s="680">
        <f t="shared" ca="1" si="55"/>
        <v>0</v>
      </c>
      <c r="O812" s="680">
        <f t="shared" ca="1" si="55"/>
        <v>0</v>
      </c>
      <c r="P812" s="680">
        <f t="shared" ca="1" si="55"/>
        <v>0</v>
      </c>
      <c r="Q812" s="680">
        <f t="shared" ca="1" si="55"/>
        <v>0</v>
      </c>
      <c r="R812" s="680">
        <f t="shared" ca="1" si="55"/>
        <v>0</v>
      </c>
      <c r="S812" t="str">
        <f t="shared" si="52"/>
        <v>ASR_CMS_19</v>
      </c>
      <c r="T812" s="957">
        <f t="shared" si="53"/>
        <v>45406</v>
      </c>
      <c r="U812" t="str">
        <f t="shared" si="54"/>
        <v>Unaudited</v>
      </c>
    </row>
    <row r="813" spans="1:21" x14ac:dyDescent="0.25">
      <c r="A813" t="s">
        <v>438</v>
      </c>
      <c r="B813" t="s">
        <v>1380</v>
      </c>
      <c r="C813" t="s">
        <v>1381</v>
      </c>
      <c r="D813" s="15">
        <v>1900</v>
      </c>
      <c r="E813" s="121">
        <v>1</v>
      </c>
      <c r="F813" t="s">
        <v>441</v>
      </c>
      <c r="G813" s="121">
        <v>274</v>
      </c>
      <c r="H813" t="s">
        <v>383</v>
      </c>
      <c r="I813" t="s">
        <v>489</v>
      </c>
      <c r="J813" t="s">
        <v>434</v>
      </c>
      <c r="K813" t="s">
        <v>6</v>
      </c>
      <c r="L813" s="755">
        <v>3.4</v>
      </c>
      <c r="M813" t="s">
        <v>462</v>
      </c>
      <c r="N813" s="680">
        <f t="shared" ca="1" si="55"/>
        <v>0</v>
      </c>
      <c r="O813" s="680">
        <f t="shared" ca="1" si="55"/>
        <v>0</v>
      </c>
      <c r="P813" s="680">
        <f t="shared" ca="1" si="55"/>
        <v>0</v>
      </c>
      <c r="Q813" s="680">
        <f t="shared" ca="1" si="55"/>
        <v>0</v>
      </c>
      <c r="R813" s="680">
        <f t="shared" ca="1" si="55"/>
        <v>0</v>
      </c>
      <c r="S813" t="str">
        <f t="shared" si="52"/>
        <v>ASR_CMS_19</v>
      </c>
      <c r="T813" s="957">
        <f t="shared" si="53"/>
        <v>45406</v>
      </c>
      <c r="U813" t="str">
        <f t="shared" si="54"/>
        <v>Unaudited</v>
      </c>
    </row>
    <row r="814" spans="1:21" x14ac:dyDescent="0.25">
      <c r="A814" t="s">
        <v>438</v>
      </c>
      <c r="B814" t="s">
        <v>1380</v>
      </c>
      <c r="C814" t="s">
        <v>1381</v>
      </c>
      <c r="D814" s="15">
        <v>1900</v>
      </c>
      <c r="E814" s="121">
        <v>1</v>
      </c>
      <c r="F814" t="s">
        <v>441</v>
      </c>
      <c r="G814" s="121">
        <v>274</v>
      </c>
      <c r="H814" t="s">
        <v>383</v>
      </c>
      <c r="I814" t="s">
        <v>489</v>
      </c>
      <c r="J814" t="s">
        <v>434</v>
      </c>
      <c r="K814" t="s">
        <v>435</v>
      </c>
      <c r="L814" s="755">
        <v>4.5</v>
      </c>
      <c r="M814" t="s">
        <v>32</v>
      </c>
      <c r="N814" s="680">
        <f t="shared" ca="1" si="55"/>
        <v>0</v>
      </c>
      <c r="O814" s="680">
        <f t="shared" ca="1" si="55"/>
        <v>0</v>
      </c>
      <c r="P814" s="680">
        <f t="shared" ca="1" si="55"/>
        <v>0</v>
      </c>
      <c r="Q814" s="680">
        <f t="shared" ca="1" si="55"/>
        <v>0</v>
      </c>
      <c r="R814" s="680">
        <f t="shared" ca="1" si="55"/>
        <v>0</v>
      </c>
      <c r="S814" t="str">
        <f t="shared" si="52"/>
        <v>ASR_CMS_19</v>
      </c>
      <c r="T814" s="957">
        <f t="shared" si="53"/>
        <v>45406</v>
      </c>
      <c r="U814" t="str">
        <f t="shared" si="54"/>
        <v>Unaudited</v>
      </c>
    </row>
    <row r="815" spans="1:21" x14ac:dyDescent="0.25">
      <c r="A815" t="s">
        <v>438</v>
      </c>
      <c r="B815" t="s">
        <v>1380</v>
      </c>
      <c r="C815" t="s">
        <v>1381</v>
      </c>
      <c r="D815" s="15">
        <v>1900</v>
      </c>
      <c r="E815" s="121">
        <v>1</v>
      </c>
      <c r="F815" t="s">
        <v>441</v>
      </c>
      <c r="G815" s="121">
        <v>274</v>
      </c>
      <c r="H815" t="s">
        <v>383</v>
      </c>
      <c r="I815" t="s">
        <v>489</v>
      </c>
      <c r="J815" t="s">
        <v>434</v>
      </c>
      <c r="K815" t="s">
        <v>435</v>
      </c>
      <c r="L815" s="755" t="s">
        <v>939</v>
      </c>
      <c r="M815" t="s">
        <v>930</v>
      </c>
      <c r="N815" s="680">
        <f t="shared" ca="1" si="55"/>
        <v>0</v>
      </c>
      <c r="O815" s="680">
        <f t="shared" ca="1" si="55"/>
        <v>0</v>
      </c>
      <c r="P815" s="680">
        <f t="shared" ca="1" si="55"/>
        <v>0</v>
      </c>
      <c r="Q815" s="680">
        <f t="shared" ca="1" si="55"/>
        <v>0</v>
      </c>
      <c r="R815" s="680">
        <f t="shared" ca="1" si="55"/>
        <v>0</v>
      </c>
      <c r="S815" t="str">
        <f t="shared" si="52"/>
        <v>ASR_CMS_19</v>
      </c>
      <c r="T815" s="957">
        <f t="shared" si="53"/>
        <v>45406</v>
      </c>
      <c r="U815" t="str">
        <f t="shared" si="54"/>
        <v>Unaudited</v>
      </c>
    </row>
    <row r="816" spans="1:21" x14ac:dyDescent="0.25">
      <c r="A816" t="s">
        <v>438</v>
      </c>
      <c r="B816" t="s">
        <v>1380</v>
      </c>
      <c r="C816" t="s">
        <v>1381</v>
      </c>
      <c r="D816" s="15">
        <v>1900</v>
      </c>
      <c r="E816" s="121">
        <v>1</v>
      </c>
      <c r="F816" t="s">
        <v>441</v>
      </c>
      <c r="G816" s="121">
        <v>274</v>
      </c>
      <c r="H816" t="s">
        <v>383</v>
      </c>
      <c r="I816" t="s">
        <v>489</v>
      </c>
      <c r="J816" t="s">
        <v>434</v>
      </c>
      <c r="K816" t="s">
        <v>435</v>
      </c>
      <c r="L816" s="755" t="s">
        <v>194</v>
      </c>
      <c r="M816" t="s">
        <v>40</v>
      </c>
      <c r="N816" s="680">
        <f t="shared" ca="1" si="55"/>
        <v>0</v>
      </c>
      <c r="O816" s="680">
        <f t="shared" ca="1" si="55"/>
        <v>0</v>
      </c>
      <c r="P816" s="680">
        <f t="shared" ca="1" si="55"/>
        <v>0</v>
      </c>
      <c r="Q816" s="680">
        <f t="shared" ca="1" si="55"/>
        <v>0</v>
      </c>
      <c r="R816" s="680">
        <f t="shared" ca="1" si="55"/>
        <v>0</v>
      </c>
      <c r="S816" t="str">
        <f t="shared" si="52"/>
        <v>ASR_CMS_19</v>
      </c>
      <c r="T816" s="957">
        <f t="shared" si="53"/>
        <v>45406</v>
      </c>
      <c r="U816" t="str">
        <f t="shared" si="54"/>
        <v>Unaudited</v>
      </c>
    </row>
    <row r="817" spans="1:21" x14ac:dyDescent="0.25">
      <c r="A817" t="s">
        <v>438</v>
      </c>
      <c r="B817" t="s">
        <v>1380</v>
      </c>
      <c r="C817" t="s">
        <v>1381</v>
      </c>
      <c r="D817" s="15">
        <v>1900</v>
      </c>
      <c r="E817" s="121">
        <v>1</v>
      </c>
      <c r="F817" t="s">
        <v>441</v>
      </c>
      <c r="G817" s="121">
        <v>274</v>
      </c>
      <c r="H817" t="s">
        <v>383</v>
      </c>
      <c r="I817" t="s">
        <v>489</v>
      </c>
      <c r="J817" t="s">
        <v>434</v>
      </c>
      <c r="K817" t="s">
        <v>435</v>
      </c>
      <c r="L817" s="755" t="s">
        <v>193</v>
      </c>
      <c r="M817" t="s">
        <v>330</v>
      </c>
      <c r="N817" s="680">
        <f t="shared" ca="1" si="55"/>
        <v>0</v>
      </c>
      <c r="O817" s="680">
        <f t="shared" ca="1" si="55"/>
        <v>0</v>
      </c>
      <c r="P817" s="680">
        <f t="shared" ca="1" si="55"/>
        <v>0</v>
      </c>
      <c r="Q817" s="680">
        <f t="shared" ca="1" si="55"/>
        <v>0</v>
      </c>
      <c r="R817" s="680">
        <f t="shared" ca="1" si="55"/>
        <v>0</v>
      </c>
      <c r="S817" t="str">
        <f t="shared" si="52"/>
        <v>ASR_CMS_19</v>
      </c>
      <c r="T817" s="957">
        <f t="shared" si="53"/>
        <v>45406</v>
      </c>
      <c r="U817" t="str">
        <f t="shared" si="54"/>
        <v>Unaudited</v>
      </c>
    </row>
    <row r="818" spans="1:21" x14ac:dyDescent="0.25">
      <c r="A818" t="s">
        <v>438</v>
      </c>
      <c r="B818" t="s">
        <v>1380</v>
      </c>
      <c r="C818" t="s">
        <v>1381</v>
      </c>
      <c r="D818" s="15">
        <v>1900</v>
      </c>
      <c r="E818" s="121">
        <v>1</v>
      </c>
      <c r="F818" t="s">
        <v>441</v>
      </c>
      <c r="G818" s="121">
        <v>274</v>
      </c>
      <c r="H818" t="s">
        <v>383</v>
      </c>
      <c r="I818" t="s">
        <v>489</v>
      </c>
      <c r="J818" t="s">
        <v>451</v>
      </c>
      <c r="K818" t="s">
        <v>436</v>
      </c>
      <c r="L818" s="755" t="s">
        <v>79</v>
      </c>
      <c r="M818" t="s">
        <v>27</v>
      </c>
      <c r="N818" s="680">
        <f t="shared" ca="1" si="55"/>
        <v>0</v>
      </c>
      <c r="O818" s="680">
        <f t="shared" ca="1" si="55"/>
        <v>0</v>
      </c>
      <c r="P818" s="680">
        <f t="shared" ca="1" si="55"/>
        <v>0</v>
      </c>
      <c r="Q818" s="680">
        <f t="shared" ca="1" si="55"/>
        <v>0</v>
      </c>
      <c r="R818" s="680">
        <f t="shared" ca="1" si="55"/>
        <v>0</v>
      </c>
      <c r="S818" t="str">
        <f t="shared" si="52"/>
        <v>ASR_CMS_19</v>
      </c>
      <c r="T818" s="957">
        <f t="shared" si="53"/>
        <v>45406</v>
      </c>
      <c r="U818" t="str">
        <f t="shared" si="54"/>
        <v>Unaudited</v>
      </c>
    </row>
    <row r="819" spans="1:21" x14ac:dyDescent="0.25">
      <c r="A819" t="s">
        <v>438</v>
      </c>
      <c r="B819" t="s">
        <v>1380</v>
      </c>
      <c r="C819" t="s">
        <v>1381</v>
      </c>
      <c r="D819" s="15">
        <v>1900</v>
      </c>
      <c r="E819" s="121">
        <v>1</v>
      </c>
      <c r="F819" t="s">
        <v>441</v>
      </c>
      <c r="G819" s="121">
        <v>274</v>
      </c>
      <c r="H819" t="s">
        <v>383</v>
      </c>
      <c r="I819" t="s">
        <v>489</v>
      </c>
      <c r="J819" t="s">
        <v>451</v>
      </c>
      <c r="K819" t="s">
        <v>436</v>
      </c>
      <c r="L819" s="755" t="s">
        <v>80</v>
      </c>
      <c r="M819" t="s">
        <v>98</v>
      </c>
      <c r="N819" s="680">
        <f t="shared" ca="1" si="55"/>
        <v>0</v>
      </c>
      <c r="O819" s="680">
        <f t="shared" ca="1" si="55"/>
        <v>0</v>
      </c>
      <c r="P819" s="680">
        <f t="shared" ca="1" si="55"/>
        <v>0</v>
      </c>
      <c r="Q819" s="680">
        <f t="shared" ca="1" si="55"/>
        <v>0</v>
      </c>
      <c r="R819" s="680">
        <f t="shared" ca="1" si="55"/>
        <v>0</v>
      </c>
      <c r="S819" t="str">
        <f t="shared" si="52"/>
        <v>ASR_CMS_19</v>
      </c>
      <c r="T819" s="957">
        <f t="shared" si="53"/>
        <v>45406</v>
      </c>
      <c r="U819" t="str">
        <f t="shared" si="54"/>
        <v>Unaudited</v>
      </c>
    </row>
    <row r="820" spans="1:21" x14ac:dyDescent="0.25">
      <c r="A820" t="s">
        <v>438</v>
      </c>
      <c r="B820" t="s">
        <v>1380</v>
      </c>
      <c r="C820" t="s">
        <v>1381</v>
      </c>
      <c r="D820" s="15">
        <v>1900</v>
      </c>
      <c r="E820" s="121">
        <v>1</v>
      </c>
      <c r="F820" t="s">
        <v>441</v>
      </c>
      <c r="G820" s="121">
        <v>274</v>
      </c>
      <c r="H820" t="s">
        <v>383</v>
      </c>
      <c r="I820" t="s">
        <v>489</v>
      </c>
      <c r="J820" t="s">
        <v>451</v>
      </c>
      <c r="K820" t="s">
        <v>436</v>
      </c>
      <c r="L820" s="755" t="s">
        <v>81</v>
      </c>
      <c r="M820" t="s">
        <v>99</v>
      </c>
      <c r="N820" s="680">
        <f t="shared" ca="1" si="55"/>
        <v>0</v>
      </c>
      <c r="O820" s="680">
        <f t="shared" ca="1" si="55"/>
        <v>0</v>
      </c>
      <c r="P820" s="680">
        <f t="shared" ca="1" si="55"/>
        <v>0</v>
      </c>
      <c r="Q820" s="680">
        <f t="shared" ca="1" si="55"/>
        <v>0</v>
      </c>
      <c r="R820" s="680">
        <f t="shared" ca="1" si="55"/>
        <v>0</v>
      </c>
      <c r="S820" t="str">
        <f t="shared" si="52"/>
        <v>ASR_CMS_19</v>
      </c>
      <c r="T820" s="957">
        <f t="shared" si="53"/>
        <v>45406</v>
      </c>
      <c r="U820" t="str">
        <f t="shared" si="54"/>
        <v>Unaudited</v>
      </c>
    </row>
    <row r="821" spans="1:21" x14ac:dyDescent="0.25">
      <c r="A821" t="s">
        <v>438</v>
      </c>
      <c r="B821" t="s">
        <v>1380</v>
      </c>
      <c r="C821" t="s">
        <v>1381</v>
      </c>
      <c r="D821" s="15">
        <v>1900</v>
      </c>
      <c r="E821" s="121">
        <v>1</v>
      </c>
      <c r="F821" t="s">
        <v>441</v>
      </c>
      <c r="G821" s="121">
        <v>274</v>
      </c>
      <c r="H821" t="s">
        <v>383</v>
      </c>
      <c r="I821" t="s">
        <v>489</v>
      </c>
      <c r="J821" t="s">
        <v>451</v>
      </c>
      <c r="K821" t="s">
        <v>436</v>
      </c>
      <c r="L821" s="755" t="s">
        <v>82</v>
      </c>
      <c r="M821" t="s">
        <v>100</v>
      </c>
      <c r="N821" s="680">
        <f t="shared" ca="1" si="55"/>
        <v>0</v>
      </c>
      <c r="O821" s="680">
        <f t="shared" ca="1" si="55"/>
        <v>0</v>
      </c>
      <c r="P821" s="680">
        <f t="shared" ca="1" si="55"/>
        <v>0</v>
      </c>
      <c r="Q821" s="680">
        <f t="shared" ca="1" si="55"/>
        <v>0</v>
      </c>
      <c r="R821" s="680">
        <f t="shared" ca="1" si="55"/>
        <v>0</v>
      </c>
      <c r="S821" t="str">
        <f t="shared" si="52"/>
        <v>ASR_CMS_19</v>
      </c>
      <c r="T821" s="957">
        <f t="shared" si="53"/>
        <v>45406</v>
      </c>
      <c r="U821" t="str">
        <f t="shared" si="54"/>
        <v>Unaudited</v>
      </c>
    </row>
    <row r="822" spans="1:21" x14ac:dyDescent="0.25">
      <c r="A822" t="s">
        <v>438</v>
      </c>
      <c r="B822" t="s">
        <v>1380</v>
      </c>
      <c r="C822" t="s">
        <v>1381</v>
      </c>
      <c r="D822" s="15">
        <v>1900</v>
      </c>
      <c r="E822" s="121">
        <v>1</v>
      </c>
      <c r="F822" t="s">
        <v>441</v>
      </c>
      <c r="G822" s="121">
        <v>274</v>
      </c>
      <c r="H822" t="s">
        <v>383</v>
      </c>
      <c r="I822" t="s">
        <v>489</v>
      </c>
      <c r="J822" t="s">
        <v>451</v>
      </c>
      <c r="K822" t="s">
        <v>436</v>
      </c>
      <c r="L822" s="755" t="s">
        <v>217</v>
      </c>
      <c r="M822" t="s">
        <v>101</v>
      </c>
      <c r="N822" s="680">
        <f t="shared" ca="1" si="55"/>
        <v>0</v>
      </c>
      <c r="O822" s="680">
        <f t="shared" ca="1" si="55"/>
        <v>0</v>
      </c>
      <c r="P822" s="680">
        <f t="shared" ca="1" si="55"/>
        <v>0</v>
      </c>
      <c r="Q822" s="680">
        <f t="shared" ca="1" si="55"/>
        <v>0</v>
      </c>
      <c r="R822" s="680">
        <f t="shared" ca="1" si="55"/>
        <v>0</v>
      </c>
      <c r="S822" t="str">
        <f t="shared" si="52"/>
        <v>ASR_CMS_19</v>
      </c>
      <c r="T822" s="957">
        <f t="shared" si="53"/>
        <v>45406</v>
      </c>
      <c r="U822" t="str">
        <f t="shared" si="54"/>
        <v>Unaudited</v>
      </c>
    </row>
    <row r="823" spans="1:21" x14ac:dyDescent="0.25">
      <c r="A823" t="s">
        <v>438</v>
      </c>
      <c r="B823" t="s">
        <v>1380</v>
      </c>
      <c r="C823" t="s">
        <v>1381</v>
      </c>
      <c r="D823" s="15">
        <v>1900</v>
      </c>
      <c r="E823" s="121">
        <v>1</v>
      </c>
      <c r="F823" t="s">
        <v>441</v>
      </c>
      <c r="G823" s="121">
        <v>274</v>
      </c>
      <c r="H823" t="s">
        <v>383</v>
      </c>
      <c r="I823" t="s">
        <v>489</v>
      </c>
      <c r="J823" t="s">
        <v>451</v>
      </c>
      <c r="K823" t="s">
        <v>436</v>
      </c>
      <c r="L823" s="755" t="s">
        <v>216</v>
      </c>
      <c r="M823" t="s">
        <v>28</v>
      </c>
      <c r="N823" s="680">
        <f t="shared" ca="1" si="55"/>
        <v>0</v>
      </c>
      <c r="O823" s="680">
        <f t="shared" ca="1" si="55"/>
        <v>0</v>
      </c>
      <c r="P823" s="680">
        <f t="shared" ca="1" si="55"/>
        <v>0</v>
      </c>
      <c r="Q823" s="680">
        <f t="shared" ca="1" si="55"/>
        <v>0</v>
      </c>
      <c r="R823" s="680">
        <f t="shared" ca="1" si="55"/>
        <v>0</v>
      </c>
      <c r="S823" t="str">
        <f t="shared" si="52"/>
        <v>ASR_CMS_19</v>
      </c>
      <c r="T823" s="957">
        <f t="shared" si="53"/>
        <v>45406</v>
      </c>
      <c r="U823" t="str">
        <f t="shared" si="54"/>
        <v>Unaudited</v>
      </c>
    </row>
    <row r="824" spans="1:21" x14ac:dyDescent="0.25">
      <c r="A824" t="s">
        <v>438</v>
      </c>
      <c r="B824" t="s">
        <v>1380</v>
      </c>
      <c r="C824" t="s">
        <v>1381</v>
      </c>
      <c r="D824" s="15">
        <v>1900</v>
      </c>
      <c r="E824" s="121">
        <v>1</v>
      </c>
      <c r="F824" t="s">
        <v>441</v>
      </c>
      <c r="G824" s="121">
        <v>274</v>
      </c>
      <c r="H824" t="s">
        <v>383</v>
      </c>
      <c r="I824" t="s">
        <v>489</v>
      </c>
      <c r="J824" t="s">
        <v>437</v>
      </c>
      <c r="K824" t="s">
        <v>437</v>
      </c>
      <c r="L824" s="755" t="s">
        <v>84</v>
      </c>
      <c r="M824" t="s">
        <v>328</v>
      </c>
      <c r="N824" s="680">
        <f t="shared" ca="1" si="55"/>
        <v>0</v>
      </c>
      <c r="O824" s="680">
        <f t="shared" ca="1" si="55"/>
        <v>0</v>
      </c>
      <c r="P824" s="680">
        <f t="shared" ca="1" si="55"/>
        <v>0</v>
      </c>
      <c r="Q824" s="680">
        <f t="shared" ca="1" si="55"/>
        <v>0</v>
      </c>
      <c r="R824" s="680">
        <f t="shared" ca="1" si="55"/>
        <v>0</v>
      </c>
      <c r="S824" t="str">
        <f t="shared" si="52"/>
        <v>ASR_CMS_19</v>
      </c>
      <c r="T824" s="957">
        <f t="shared" si="53"/>
        <v>45406</v>
      </c>
      <c r="U824" t="str">
        <f t="shared" si="54"/>
        <v>Unaudited</v>
      </c>
    </row>
    <row r="825" spans="1:21" x14ac:dyDescent="0.25">
      <c r="A825" t="s">
        <v>438</v>
      </c>
      <c r="B825" t="s">
        <v>1380</v>
      </c>
      <c r="C825" t="s">
        <v>1381</v>
      </c>
      <c r="D825" s="15">
        <v>1900</v>
      </c>
      <c r="E825" s="121">
        <v>1</v>
      </c>
      <c r="F825" t="s">
        <v>441</v>
      </c>
      <c r="G825" s="121">
        <v>274</v>
      </c>
      <c r="H825" t="s">
        <v>383</v>
      </c>
      <c r="I825" t="s">
        <v>489</v>
      </c>
      <c r="J825" t="s">
        <v>437</v>
      </c>
      <c r="K825" t="s">
        <v>437</v>
      </c>
      <c r="L825" s="755" t="s">
        <v>85</v>
      </c>
      <c r="M825" t="s">
        <v>326</v>
      </c>
      <c r="N825" s="680">
        <f t="shared" ca="1" si="55"/>
        <v>0</v>
      </c>
      <c r="O825" s="680">
        <f t="shared" ca="1" si="55"/>
        <v>0</v>
      </c>
      <c r="P825" s="680">
        <f t="shared" ca="1" si="55"/>
        <v>0</v>
      </c>
      <c r="Q825" s="680">
        <f t="shared" ca="1" si="55"/>
        <v>0</v>
      </c>
      <c r="R825" s="680">
        <f t="shared" ca="1" si="55"/>
        <v>0</v>
      </c>
      <c r="S825" t="str">
        <f t="shared" si="52"/>
        <v>ASR_CMS_19</v>
      </c>
      <c r="T825" s="957">
        <f t="shared" si="53"/>
        <v>45406</v>
      </c>
      <c r="U825" t="str">
        <f t="shared" si="54"/>
        <v>Unaudited</v>
      </c>
    </row>
    <row r="826" spans="1:21" x14ac:dyDescent="0.25">
      <c r="A826" t="s">
        <v>438</v>
      </c>
      <c r="B826" t="s">
        <v>1380</v>
      </c>
      <c r="C826" t="s">
        <v>1381</v>
      </c>
      <c r="D826" s="15">
        <v>1900</v>
      </c>
      <c r="E826" s="121">
        <v>1</v>
      </c>
      <c r="F826" t="s">
        <v>441</v>
      </c>
      <c r="G826" s="121">
        <v>274</v>
      </c>
      <c r="H826" t="s">
        <v>383</v>
      </c>
      <c r="I826" t="s">
        <v>489</v>
      </c>
      <c r="J826" t="s">
        <v>437</v>
      </c>
      <c r="K826" t="s">
        <v>437</v>
      </c>
      <c r="L826" s="755" t="s">
        <v>86</v>
      </c>
      <c r="M826" t="s">
        <v>495</v>
      </c>
      <c r="N826" s="680">
        <f t="shared" ca="1" si="55"/>
        <v>0</v>
      </c>
      <c r="O826" s="680">
        <f t="shared" ca="1" si="55"/>
        <v>0</v>
      </c>
      <c r="P826" s="680">
        <f t="shared" ca="1" si="55"/>
        <v>0</v>
      </c>
      <c r="Q826" s="680">
        <f t="shared" ca="1" si="55"/>
        <v>0</v>
      </c>
      <c r="R826" s="680">
        <f t="shared" ca="1" si="55"/>
        <v>0</v>
      </c>
      <c r="S826" t="str">
        <f t="shared" si="52"/>
        <v>ASR_CMS_19</v>
      </c>
      <c r="T826" s="957">
        <f t="shared" si="53"/>
        <v>45406</v>
      </c>
      <c r="U826" t="str">
        <f t="shared" si="54"/>
        <v>Unaudited</v>
      </c>
    </row>
    <row r="827" spans="1:21" x14ac:dyDescent="0.25">
      <c r="A827" t="s">
        <v>438</v>
      </c>
      <c r="B827" t="s">
        <v>1380</v>
      </c>
      <c r="C827" t="s">
        <v>1381</v>
      </c>
      <c r="D827" s="15">
        <v>1900</v>
      </c>
      <c r="E827" s="121">
        <v>1</v>
      </c>
      <c r="F827" t="s">
        <v>441</v>
      </c>
      <c r="G827" s="121">
        <v>274</v>
      </c>
      <c r="H827" t="s">
        <v>383</v>
      </c>
      <c r="I827" t="s">
        <v>489</v>
      </c>
      <c r="J827" t="s">
        <v>437</v>
      </c>
      <c r="K827" t="s">
        <v>437</v>
      </c>
      <c r="L827" s="755" t="s">
        <v>87</v>
      </c>
      <c r="M827" t="s">
        <v>496</v>
      </c>
      <c r="N827" s="680">
        <f t="shared" ca="1" si="55"/>
        <v>0</v>
      </c>
      <c r="O827" s="680">
        <f t="shared" ca="1" si="55"/>
        <v>0</v>
      </c>
      <c r="P827" s="680">
        <f t="shared" ca="1" si="55"/>
        <v>0</v>
      </c>
      <c r="Q827" s="680">
        <f t="shared" ca="1" si="55"/>
        <v>0</v>
      </c>
      <c r="R827" s="680">
        <f t="shared" ca="1" si="55"/>
        <v>0</v>
      </c>
      <c r="S827" t="str">
        <f t="shared" si="52"/>
        <v>ASR_CMS_19</v>
      </c>
      <c r="T827" s="957">
        <f t="shared" si="53"/>
        <v>45406</v>
      </c>
      <c r="U827" t="str">
        <f t="shared" si="54"/>
        <v>Unaudited</v>
      </c>
    </row>
    <row r="828" spans="1:21" x14ac:dyDescent="0.25">
      <c r="A828" t="s">
        <v>438</v>
      </c>
      <c r="B828" t="s">
        <v>1380</v>
      </c>
      <c r="C828" t="s">
        <v>1381</v>
      </c>
      <c r="D828" s="15">
        <v>1900</v>
      </c>
      <c r="E828" s="121">
        <v>1</v>
      </c>
      <c r="F828" t="s">
        <v>441</v>
      </c>
      <c r="G828" s="121">
        <v>274</v>
      </c>
      <c r="H828" t="s">
        <v>383</v>
      </c>
      <c r="I828" t="s">
        <v>489</v>
      </c>
      <c r="J828" t="s">
        <v>437</v>
      </c>
      <c r="K828" t="s">
        <v>437</v>
      </c>
      <c r="L828" s="755" t="s">
        <v>214</v>
      </c>
      <c r="M828" t="s">
        <v>497</v>
      </c>
      <c r="N828" s="680">
        <f t="shared" ca="1" si="55"/>
        <v>0</v>
      </c>
      <c r="O828" s="680">
        <f t="shared" ca="1" si="55"/>
        <v>0</v>
      </c>
      <c r="P828" s="680">
        <f t="shared" ca="1" si="55"/>
        <v>0</v>
      </c>
      <c r="Q828" s="680">
        <f t="shared" ca="1" si="55"/>
        <v>0</v>
      </c>
      <c r="R828" s="680">
        <f t="shared" ca="1" si="55"/>
        <v>0</v>
      </c>
      <c r="S828" t="str">
        <f t="shared" si="52"/>
        <v>ASR_CMS_19</v>
      </c>
      <c r="T828" s="957">
        <f t="shared" si="53"/>
        <v>45406</v>
      </c>
      <c r="U828" t="str">
        <f t="shared" si="54"/>
        <v>Unaudited</v>
      </c>
    </row>
    <row r="829" spans="1:21" x14ac:dyDescent="0.25">
      <c r="A829" t="s">
        <v>438</v>
      </c>
      <c r="B829" t="s">
        <v>1380</v>
      </c>
      <c r="C829" t="s">
        <v>1381</v>
      </c>
      <c r="D829" s="15">
        <v>1900</v>
      </c>
      <c r="E829" s="121">
        <v>1</v>
      </c>
      <c r="F829" t="s">
        <v>441</v>
      </c>
      <c r="G829" s="121">
        <v>274</v>
      </c>
      <c r="H829" t="s">
        <v>383</v>
      </c>
      <c r="I829" t="s">
        <v>490</v>
      </c>
      <c r="J829" t="s">
        <v>26</v>
      </c>
      <c r="K829" t="s">
        <v>26</v>
      </c>
      <c r="L829" s="755" t="s">
        <v>205</v>
      </c>
      <c r="M829" t="s">
        <v>26</v>
      </c>
      <c r="N829" s="680">
        <f t="shared" ca="1" si="55"/>
        <v>0</v>
      </c>
      <c r="O829" s="680">
        <f t="shared" ca="1" si="55"/>
        <v>0</v>
      </c>
      <c r="P829" s="680">
        <f t="shared" ca="1" si="55"/>
        <v>0</v>
      </c>
      <c r="Q829" s="680">
        <f t="shared" ca="1" si="55"/>
        <v>0</v>
      </c>
      <c r="R829" s="680">
        <f t="shared" ca="1" si="55"/>
        <v>0</v>
      </c>
      <c r="S829" t="str">
        <f t="shared" si="52"/>
        <v>ASR_CMS_19</v>
      </c>
      <c r="T829" s="957">
        <f t="shared" si="53"/>
        <v>45406</v>
      </c>
      <c r="U829" t="str">
        <f t="shared" si="54"/>
        <v>Unaudited</v>
      </c>
    </row>
    <row r="830" spans="1:21" x14ac:dyDescent="0.25">
      <c r="A830" t="s">
        <v>438</v>
      </c>
      <c r="B830" t="s">
        <v>1380</v>
      </c>
      <c r="C830" t="s">
        <v>1381</v>
      </c>
      <c r="D830" s="15">
        <v>1900</v>
      </c>
      <c r="E830" s="121">
        <v>1</v>
      </c>
      <c r="F830" t="s">
        <v>442</v>
      </c>
      <c r="G830" s="121">
        <v>366</v>
      </c>
      <c r="H830" t="s">
        <v>383</v>
      </c>
      <c r="I830" t="s">
        <v>433</v>
      </c>
      <c r="J830" t="s">
        <v>433</v>
      </c>
      <c r="K830" t="s">
        <v>433</v>
      </c>
      <c r="M830" t="s">
        <v>433</v>
      </c>
      <c r="N830" s="680">
        <f t="shared" ca="1" si="55"/>
        <v>0</v>
      </c>
      <c r="O830" s="680">
        <f t="shared" ca="1" si="55"/>
        <v>0</v>
      </c>
      <c r="P830" s="680">
        <f t="shared" ca="1" si="55"/>
        <v>0</v>
      </c>
      <c r="Q830" s="680">
        <f t="shared" ca="1" si="55"/>
        <v>0</v>
      </c>
      <c r="R830" s="680">
        <f t="shared" ca="1" si="55"/>
        <v>0</v>
      </c>
      <c r="S830" t="str">
        <f t="shared" si="52"/>
        <v>ASR_CMS_19</v>
      </c>
      <c r="T830" s="957">
        <f t="shared" si="53"/>
        <v>45406</v>
      </c>
      <c r="U830" t="str">
        <f t="shared" si="54"/>
        <v>Unaudited</v>
      </c>
    </row>
    <row r="831" spans="1:21" x14ac:dyDescent="0.25">
      <c r="A831" t="s">
        <v>438</v>
      </c>
      <c r="B831" t="s">
        <v>1380</v>
      </c>
      <c r="C831" t="s">
        <v>1381</v>
      </c>
      <c r="D831" s="15">
        <v>1900</v>
      </c>
      <c r="E831" s="121">
        <v>1</v>
      </c>
      <c r="F831" t="s">
        <v>442</v>
      </c>
      <c r="G831" s="121">
        <v>366</v>
      </c>
      <c r="H831" t="s">
        <v>383</v>
      </c>
      <c r="I831" t="s">
        <v>488</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ASR_CMS_19</v>
      </c>
      <c r="T831" s="957">
        <f t="shared" si="53"/>
        <v>45406</v>
      </c>
      <c r="U831" t="str">
        <f t="shared" si="54"/>
        <v>Unaudited</v>
      </c>
    </row>
    <row r="832" spans="1:21" x14ac:dyDescent="0.25">
      <c r="A832" t="s">
        <v>438</v>
      </c>
      <c r="B832" t="s">
        <v>1380</v>
      </c>
      <c r="C832" t="s">
        <v>1381</v>
      </c>
      <c r="D832" s="15">
        <v>1900</v>
      </c>
      <c r="E832" s="121">
        <v>1</v>
      </c>
      <c r="F832" t="s">
        <v>442</v>
      </c>
      <c r="G832" s="121">
        <v>366</v>
      </c>
      <c r="H832" t="s">
        <v>383</v>
      </c>
      <c r="I832" t="s">
        <v>488</v>
      </c>
      <c r="J832" t="s">
        <v>12</v>
      </c>
      <c r="K832" t="s">
        <v>223</v>
      </c>
      <c r="L832" s="755">
        <v>1.2</v>
      </c>
      <c r="M832" t="s">
        <v>223</v>
      </c>
      <c r="N832" s="680">
        <f t="shared" ca="1" si="56"/>
        <v>0</v>
      </c>
      <c r="O832" s="680">
        <f t="shared" ca="1" si="56"/>
        <v>0</v>
      </c>
      <c r="P832" s="680">
        <f t="shared" ca="1" si="56"/>
        <v>0</v>
      </c>
      <c r="Q832" s="680">
        <f t="shared" ca="1" si="56"/>
        <v>0</v>
      </c>
      <c r="R832" s="680">
        <f t="shared" ca="1" si="56"/>
        <v>0</v>
      </c>
      <c r="S832" t="str">
        <f t="shared" si="52"/>
        <v>ASR_CMS_19</v>
      </c>
      <c r="T832" s="957">
        <f t="shared" si="53"/>
        <v>45406</v>
      </c>
      <c r="U832" t="str">
        <f t="shared" si="54"/>
        <v>Unaudited</v>
      </c>
    </row>
    <row r="833" spans="1:21" x14ac:dyDescent="0.25">
      <c r="A833" t="s">
        <v>438</v>
      </c>
      <c r="B833" t="s">
        <v>1380</v>
      </c>
      <c r="C833" t="s">
        <v>1381</v>
      </c>
      <c r="D833" s="15">
        <v>1900</v>
      </c>
      <c r="E833" s="121">
        <v>1</v>
      </c>
      <c r="F833" t="s">
        <v>442</v>
      </c>
      <c r="G833" s="121">
        <v>366</v>
      </c>
      <c r="H833" t="s">
        <v>383</v>
      </c>
      <c r="I833" t="s">
        <v>488</v>
      </c>
      <c r="J833" t="s">
        <v>12</v>
      </c>
      <c r="K833" t="s">
        <v>1318</v>
      </c>
      <c r="L833" s="755" t="s">
        <v>1314</v>
      </c>
      <c r="M833" t="s">
        <v>1318</v>
      </c>
      <c r="N833" s="680">
        <f t="shared" ca="1" si="56"/>
        <v>0</v>
      </c>
      <c r="O833" s="680">
        <f t="shared" ca="1" si="56"/>
        <v>0</v>
      </c>
      <c r="P833" s="680">
        <f t="shared" ca="1" si="56"/>
        <v>0</v>
      </c>
      <c r="Q833" s="680">
        <f t="shared" ca="1" si="56"/>
        <v>0</v>
      </c>
      <c r="R833" s="680">
        <f t="shared" ca="1" si="56"/>
        <v>0</v>
      </c>
      <c r="S833" t="str">
        <f t="shared" si="52"/>
        <v>ASR_CMS_19</v>
      </c>
      <c r="T833" s="957">
        <f t="shared" si="53"/>
        <v>45406</v>
      </c>
      <c r="U833" t="str">
        <f t="shared" si="54"/>
        <v>Unaudited</v>
      </c>
    </row>
    <row r="834" spans="1:21" x14ac:dyDescent="0.25">
      <c r="A834" t="s">
        <v>438</v>
      </c>
      <c r="B834" t="s">
        <v>1380</v>
      </c>
      <c r="C834" t="s">
        <v>1381</v>
      </c>
      <c r="D834" s="15">
        <v>1900</v>
      </c>
      <c r="E834" s="121">
        <v>1</v>
      </c>
      <c r="F834" t="s">
        <v>442</v>
      </c>
      <c r="G834" s="121">
        <v>366</v>
      </c>
      <c r="H834" t="s">
        <v>383</v>
      </c>
      <c r="I834" t="s">
        <v>488</v>
      </c>
      <c r="J834" t="s">
        <v>12</v>
      </c>
      <c r="K834" t="s">
        <v>1320</v>
      </c>
      <c r="L834" s="755" t="s">
        <v>1319</v>
      </c>
      <c r="M834" t="s">
        <v>1320</v>
      </c>
      <c r="N834" s="680">
        <f t="shared" ca="1" si="56"/>
        <v>0</v>
      </c>
      <c r="O834" s="680">
        <f t="shared" ca="1" si="56"/>
        <v>0</v>
      </c>
      <c r="P834" s="680">
        <f t="shared" ca="1" si="56"/>
        <v>0</v>
      </c>
      <c r="Q834" s="680">
        <f t="shared" ca="1" si="56"/>
        <v>0</v>
      </c>
      <c r="R834" s="680">
        <f t="shared" ca="1" si="56"/>
        <v>0</v>
      </c>
      <c r="S834" t="str">
        <f t="shared" ref="S834:S897" si="57">file_name</f>
        <v>ASR_CMS_19</v>
      </c>
      <c r="T834" s="957">
        <f t="shared" ref="T834:T897" si="58">file_date</f>
        <v>45406</v>
      </c>
      <c r="U834" t="str">
        <f t="shared" ref="U834:U897" si="59">status</f>
        <v>Unaudited</v>
      </c>
    </row>
    <row r="835" spans="1:21" x14ac:dyDescent="0.25">
      <c r="A835" t="s">
        <v>438</v>
      </c>
      <c r="B835" t="s">
        <v>1380</v>
      </c>
      <c r="C835" t="s">
        <v>1381</v>
      </c>
      <c r="D835" s="15">
        <v>1900</v>
      </c>
      <c r="E835" s="121">
        <v>1</v>
      </c>
      <c r="F835" t="s">
        <v>442</v>
      </c>
      <c r="G835" s="121">
        <v>366</v>
      </c>
      <c r="H835" t="s">
        <v>383</v>
      </c>
      <c r="I835" t="s">
        <v>488</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ASR_CMS_19</v>
      </c>
      <c r="T835" s="957">
        <f t="shared" si="58"/>
        <v>45406</v>
      </c>
      <c r="U835" t="str">
        <f t="shared" si="59"/>
        <v>Unaudited</v>
      </c>
    </row>
    <row r="836" spans="1:21" x14ac:dyDescent="0.25">
      <c r="A836" t="s">
        <v>438</v>
      </c>
      <c r="B836" t="s">
        <v>1380</v>
      </c>
      <c r="C836" t="s">
        <v>1381</v>
      </c>
      <c r="D836" s="15">
        <v>1900</v>
      </c>
      <c r="E836" s="121">
        <v>1</v>
      </c>
      <c r="F836" t="s">
        <v>442</v>
      </c>
      <c r="G836" s="121">
        <v>366</v>
      </c>
      <c r="H836" t="s">
        <v>383</v>
      </c>
      <c r="I836" t="s">
        <v>489</v>
      </c>
      <c r="J836" t="s">
        <v>434</v>
      </c>
      <c r="K836" t="s">
        <v>791</v>
      </c>
      <c r="L836" s="755">
        <v>2.1</v>
      </c>
      <c r="M836" t="s">
        <v>726</v>
      </c>
      <c r="N836" s="680">
        <f t="shared" ca="1" si="56"/>
        <v>0</v>
      </c>
      <c r="O836" s="680">
        <f t="shared" ca="1" si="56"/>
        <v>0</v>
      </c>
      <c r="P836" s="680">
        <f t="shared" ca="1" si="56"/>
        <v>0</v>
      </c>
      <c r="Q836" s="680">
        <f t="shared" ca="1" si="56"/>
        <v>0</v>
      </c>
      <c r="R836" s="680">
        <f t="shared" ca="1" si="56"/>
        <v>0</v>
      </c>
      <c r="S836" t="str">
        <f t="shared" si="57"/>
        <v>ASR_CMS_19</v>
      </c>
      <c r="T836" s="957">
        <f t="shared" si="58"/>
        <v>45406</v>
      </c>
      <c r="U836" t="str">
        <f t="shared" si="59"/>
        <v>Unaudited</v>
      </c>
    </row>
    <row r="837" spans="1:21" x14ac:dyDescent="0.25">
      <c r="A837" t="s">
        <v>438</v>
      </c>
      <c r="B837" t="s">
        <v>1380</v>
      </c>
      <c r="C837" t="s">
        <v>1381</v>
      </c>
      <c r="D837" s="15">
        <v>1900</v>
      </c>
      <c r="E837" s="121">
        <v>1</v>
      </c>
      <c r="F837" t="s">
        <v>442</v>
      </c>
      <c r="G837" s="121">
        <v>366</v>
      </c>
      <c r="H837" t="s">
        <v>383</v>
      </c>
      <c r="I837" t="s">
        <v>489</v>
      </c>
      <c r="J837" t="s">
        <v>434</v>
      </c>
      <c r="K837" t="s">
        <v>791</v>
      </c>
      <c r="L837" s="755">
        <v>2.2000000000000002</v>
      </c>
      <c r="M837" t="s">
        <v>727</v>
      </c>
      <c r="N837" s="680">
        <f t="shared" ca="1" si="56"/>
        <v>0</v>
      </c>
      <c r="O837" s="680">
        <f t="shared" ca="1" si="56"/>
        <v>0</v>
      </c>
      <c r="P837" s="680">
        <f t="shared" ca="1" si="56"/>
        <v>0</v>
      </c>
      <c r="Q837" s="680">
        <f t="shared" ca="1" si="56"/>
        <v>0</v>
      </c>
      <c r="R837" s="680">
        <f t="shared" ca="1" si="56"/>
        <v>0</v>
      </c>
      <c r="S837" t="str">
        <f t="shared" si="57"/>
        <v>ASR_CMS_19</v>
      </c>
      <c r="T837" s="957">
        <f t="shared" si="58"/>
        <v>45406</v>
      </c>
      <c r="U837" t="str">
        <f t="shared" si="59"/>
        <v>Unaudited</v>
      </c>
    </row>
    <row r="838" spans="1:21" x14ac:dyDescent="0.25">
      <c r="A838" t="s">
        <v>438</v>
      </c>
      <c r="B838" t="s">
        <v>1380</v>
      </c>
      <c r="C838" t="s">
        <v>1381</v>
      </c>
      <c r="D838" s="15">
        <v>1900</v>
      </c>
      <c r="E838" s="121">
        <v>1</v>
      </c>
      <c r="F838" t="s">
        <v>442</v>
      </c>
      <c r="G838" s="121">
        <v>366</v>
      </c>
      <c r="H838" t="s">
        <v>383</v>
      </c>
      <c r="I838" t="s">
        <v>489</v>
      </c>
      <c r="J838" t="s">
        <v>434</v>
      </c>
      <c r="K838" t="s">
        <v>791</v>
      </c>
      <c r="L838" s="755">
        <v>2.2999999999999998</v>
      </c>
      <c r="M838" t="s">
        <v>728</v>
      </c>
      <c r="N838" s="680">
        <f t="shared" ca="1" si="56"/>
        <v>0</v>
      </c>
      <c r="O838" s="680">
        <f t="shared" ca="1" si="56"/>
        <v>0</v>
      </c>
      <c r="P838" s="680">
        <f t="shared" ca="1" si="56"/>
        <v>0</v>
      </c>
      <c r="Q838" s="680">
        <f t="shared" ca="1" si="56"/>
        <v>0</v>
      </c>
      <c r="R838" s="680">
        <f t="shared" ca="1" si="56"/>
        <v>0</v>
      </c>
      <c r="S838" t="str">
        <f t="shared" si="57"/>
        <v>ASR_CMS_19</v>
      </c>
      <c r="T838" s="957">
        <f t="shared" si="58"/>
        <v>45406</v>
      </c>
      <c r="U838" t="str">
        <f t="shared" si="59"/>
        <v>Unaudited</v>
      </c>
    </row>
    <row r="839" spans="1:21" x14ac:dyDescent="0.25">
      <c r="A839" t="s">
        <v>438</v>
      </c>
      <c r="B839" t="s">
        <v>1380</v>
      </c>
      <c r="C839" t="s">
        <v>1381</v>
      </c>
      <c r="D839" s="15">
        <v>1900</v>
      </c>
      <c r="E839" s="121">
        <v>1</v>
      </c>
      <c r="F839" t="s">
        <v>442</v>
      </c>
      <c r="G839" s="121">
        <v>366</v>
      </c>
      <c r="H839" t="s">
        <v>383</v>
      </c>
      <c r="I839" t="s">
        <v>489</v>
      </c>
      <c r="J839" t="s">
        <v>434</v>
      </c>
      <c r="K839" t="s">
        <v>791</v>
      </c>
      <c r="L839" s="755">
        <v>2.4</v>
      </c>
      <c r="M839" t="s">
        <v>729</v>
      </c>
      <c r="N839" s="680">
        <f t="shared" ca="1" si="56"/>
        <v>0</v>
      </c>
      <c r="O839" s="680">
        <f t="shared" ca="1" si="56"/>
        <v>0</v>
      </c>
      <c r="P839" s="680">
        <f t="shared" ca="1" si="56"/>
        <v>0</v>
      </c>
      <c r="Q839" s="680">
        <f t="shared" ca="1" si="56"/>
        <v>0</v>
      </c>
      <c r="R839" s="680">
        <f t="shared" ca="1" si="56"/>
        <v>0</v>
      </c>
      <c r="S839" t="str">
        <f t="shared" si="57"/>
        <v>ASR_CMS_19</v>
      </c>
      <c r="T839" s="957">
        <f t="shared" si="58"/>
        <v>45406</v>
      </c>
      <c r="U839" t="str">
        <f t="shared" si="59"/>
        <v>Unaudited</v>
      </c>
    </row>
    <row r="840" spans="1:21" x14ac:dyDescent="0.25">
      <c r="A840" t="s">
        <v>438</v>
      </c>
      <c r="B840" t="s">
        <v>1380</v>
      </c>
      <c r="C840" t="s">
        <v>1381</v>
      </c>
      <c r="D840" s="15">
        <v>1900</v>
      </c>
      <c r="E840" s="121">
        <v>1</v>
      </c>
      <c r="F840" t="s">
        <v>442</v>
      </c>
      <c r="G840" s="121">
        <v>366</v>
      </c>
      <c r="H840" t="s">
        <v>383</v>
      </c>
      <c r="I840" t="s">
        <v>489</v>
      </c>
      <c r="J840" t="s">
        <v>434</v>
      </c>
      <c r="K840" t="s">
        <v>791</v>
      </c>
      <c r="L840" s="755">
        <v>2.5</v>
      </c>
      <c r="M840" t="s">
        <v>771</v>
      </c>
      <c r="N840" s="680">
        <f t="shared" ca="1" si="56"/>
        <v>0</v>
      </c>
      <c r="O840" s="680">
        <f t="shared" ca="1" si="56"/>
        <v>0</v>
      </c>
      <c r="P840" s="680">
        <f t="shared" ca="1" si="56"/>
        <v>0</v>
      </c>
      <c r="Q840" s="680">
        <f t="shared" ca="1" si="56"/>
        <v>0</v>
      </c>
      <c r="R840" s="680">
        <f t="shared" ca="1" si="56"/>
        <v>0</v>
      </c>
      <c r="S840" t="str">
        <f t="shared" si="57"/>
        <v>ASR_CMS_19</v>
      </c>
      <c r="T840" s="957">
        <f t="shared" si="58"/>
        <v>45406</v>
      </c>
      <c r="U840" t="str">
        <f t="shared" si="59"/>
        <v>Unaudited</v>
      </c>
    </row>
    <row r="841" spans="1:21" x14ac:dyDescent="0.25">
      <c r="A841" t="s">
        <v>438</v>
      </c>
      <c r="B841" t="s">
        <v>1380</v>
      </c>
      <c r="C841" t="s">
        <v>1381</v>
      </c>
      <c r="D841" s="15">
        <v>1900</v>
      </c>
      <c r="E841" s="121">
        <v>1</v>
      </c>
      <c r="F841" t="s">
        <v>442</v>
      </c>
      <c r="G841" s="121">
        <v>366</v>
      </c>
      <c r="H841" t="s">
        <v>383</v>
      </c>
      <c r="I841" t="s">
        <v>489</v>
      </c>
      <c r="J841" t="s">
        <v>434</v>
      </c>
      <c r="K841" t="s">
        <v>791</v>
      </c>
      <c r="L841" s="755">
        <v>2.6</v>
      </c>
      <c r="M841" t="s">
        <v>187</v>
      </c>
      <c r="N841" s="680">
        <f t="shared" ca="1" si="56"/>
        <v>0</v>
      </c>
      <c r="O841" s="680">
        <f t="shared" ca="1" si="56"/>
        <v>0</v>
      </c>
      <c r="P841" s="680">
        <f t="shared" ca="1" si="56"/>
        <v>0</v>
      </c>
      <c r="Q841" s="680">
        <f t="shared" ca="1" si="56"/>
        <v>0</v>
      </c>
      <c r="R841" s="680">
        <f t="shared" ca="1" si="56"/>
        <v>0</v>
      </c>
      <c r="S841" t="str">
        <f t="shared" si="57"/>
        <v>ASR_CMS_19</v>
      </c>
      <c r="T841" s="957">
        <f t="shared" si="58"/>
        <v>45406</v>
      </c>
      <c r="U841" t="str">
        <f t="shared" si="59"/>
        <v>Unaudited</v>
      </c>
    </row>
    <row r="842" spans="1:21" x14ac:dyDescent="0.25">
      <c r="A842" t="s">
        <v>438</v>
      </c>
      <c r="B842" t="s">
        <v>1380</v>
      </c>
      <c r="C842" t="s">
        <v>1381</v>
      </c>
      <c r="D842" s="15">
        <v>1900</v>
      </c>
      <c r="E842" s="121">
        <v>1</v>
      </c>
      <c r="F842" t="s">
        <v>442</v>
      </c>
      <c r="G842" s="121">
        <v>366</v>
      </c>
      <c r="H842" t="s">
        <v>383</v>
      </c>
      <c r="I842" t="s">
        <v>489</v>
      </c>
      <c r="J842" t="s">
        <v>434</v>
      </c>
      <c r="K842" t="s">
        <v>791</v>
      </c>
      <c r="L842" s="755">
        <v>2.7</v>
      </c>
      <c r="M842" t="s">
        <v>792</v>
      </c>
      <c r="N842" s="680">
        <f t="shared" ca="1" si="56"/>
        <v>0</v>
      </c>
      <c r="O842" s="680">
        <f t="shared" ca="1" si="56"/>
        <v>0</v>
      </c>
      <c r="P842" s="680">
        <f t="shared" ca="1" si="56"/>
        <v>0</v>
      </c>
      <c r="Q842" s="680">
        <f t="shared" ca="1" si="56"/>
        <v>0</v>
      </c>
      <c r="R842" s="680">
        <f t="shared" ca="1" si="56"/>
        <v>0</v>
      </c>
      <c r="S842" t="str">
        <f t="shared" si="57"/>
        <v>ASR_CMS_19</v>
      </c>
      <c r="T842" s="957">
        <f t="shared" si="58"/>
        <v>45406</v>
      </c>
      <c r="U842" t="str">
        <f t="shared" si="59"/>
        <v>Unaudited</v>
      </c>
    </row>
    <row r="843" spans="1:21" x14ac:dyDescent="0.25">
      <c r="A843" t="s">
        <v>438</v>
      </c>
      <c r="B843" t="s">
        <v>1380</v>
      </c>
      <c r="C843" t="s">
        <v>1381</v>
      </c>
      <c r="D843" s="15">
        <v>1900</v>
      </c>
      <c r="E843" s="121">
        <v>1</v>
      </c>
      <c r="F843" t="s">
        <v>442</v>
      </c>
      <c r="G843" s="121">
        <v>366</v>
      </c>
      <c r="H843" t="s">
        <v>383</v>
      </c>
      <c r="I843" t="s">
        <v>489</v>
      </c>
      <c r="J843" t="s">
        <v>434</v>
      </c>
      <c r="K843" t="s">
        <v>791</v>
      </c>
      <c r="L843" s="755">
        <v>2.8</v>
      </c>
      <c r="M843" t="s">
        <v>793</v>
      </c>
      <c r="N843" s="680">
        <f t="shared" ca="1" si="56"/>
        <v>0</v>
      </c>
      <c r="O843" s="680">
        <f t="shared" ca="1" si="56"/>
        <v>0</v>
      </c>
      <c r="P843" s="680">
        <f t="shared" ca="1" si="56"/>
        <v>0</v>
      </c>
      <c r="Q843" s="680">
        <f t="shared" ca="1" si="56"/>
        <v>0</v>
      </c>
      <c r="R843" s="680">
        <f t="shared" ca="1" si="56"/>
        <v>0</v>
      </c>
      <c r="S843" t="str">
        <f t="shared" si="57"/>
        <v>ASR_CMS_19</v>
      </c>
      <c r="T843" s="957">
        <f t="shared" si="58"/>
        <v>45406</v>
      </c>
      <c r="U843" t="str">
        <f t="shared" si="59"/>
        <v>Unaudited</v>
      </c>
    </row>
    <row r="844" spans="1:21" x14ac:dyDescent="0.25">
      <c r="A844" t="s">
        <v>438</v>
      </c>
      <c r="B844" t="s">
        <v>1380</v>
      </c>
      <c r="C844" t="s">
        <v>1381</v>
      </c>
      <c r="D844" s="15">
        <v>1900</v>
      </c>
      <c r="E844" s="121">
        <v>1</v>
      </c>
      <c r="F844" t="s">
        <v>442</v>
      </c>
      <c r="G844" s="121">
        <v>366</v>
      </c>
      <c r="H844" t="s">
        <v>383</v>
      </c>
      <c r="I844" t="s">
        <v>489</v>
      </c>
      <c r="J844" t="s">
        <v>434</v>
      </c>
      <c r="K844" t="s">
        <v>791</v>
      </c>
      <c r="L844" s="755">
        <v>2.9</v>
      </c>
      <c r="M844" t="s">
        <v>774</v>
      </c>
      <c r="N844" s="680">
        <f t="shared" ca="1" si="56"/>
        <v>0</v>
      </c>
      <c r="O844" s="680">
        <f t="shared" ca="1" si="56"/>
        <v>0</v>
      </c>
      <c r="P844" s="680">
        <f t="shared" ca="1" si="56"/>
        <v>0</v>
      </c>
      <c r="Q844" s="680">
        <f t="shared" ca="1" si="56"/>
        <v>0</v>
      </c>
      <c r="R844" s="680">
        <f t="shared" ca="1" si="56"/>
        <v>0</v>
      </c>
      <c r="S844" t="str">
        <f t="shared" si="57"/>
        <v>ASR_CMS_19</v>
      </c>
      <c r="T844" s="957">
        <f t="shared" si="58"/>
        <v>45406</v>
      </c>
      <c r="U844" t="str">
        <f t="shared" si="59"/>
        <v>Unaudited</v>
      </c>
    </row>
    <row r="845" spans="1:21" x14ac:dyDescent="0.25">
      <c r="A845" t="s">
        <v>438</v>
      </c>
      <c r="B845" t="s">
        <v>1380</v>
      </c>
      <c r="C845" t="s">
        <v>1381</v>
      </c>
      <c r="D845" s="15">
        <v>1900</v>
      </c>
      <c r="E845" s="121">
        <v>1</v>
      </c>
      <c r="F845" t="s">
        <v>442</v>
      </c>
      <c r="G845" s="121">
        <v>366</v>
      </c>
      <c r="H845" t="s">
        <v>383</v>
      </c>
      <c r="I845" t="s">
        <v>489</v>
      </c>
      <c r="J845" t="s">
        <v>434</v>
      </c>
      <c r="K845" t="s">
        <v>224</v>
      </c>
      <c r="L845" s="755">
        <v>2.11</v>
      </c>
      <c r="M845" t="s">
        <v>229</v>
      </c>
      <c r="N845" s="680">
        <f t="shared" ca="1" si="56"/>
        <v>0</v>
      </c>
      <c r="O845" s="680">
        <f t="shared" ca="1" si="56"/>
        <v>0</v>
      </c>
      <c r="P845" s="680">
        <f t="shared" ca="1" si="56"/>
        <v>0</v>
      </c>
      <c r="Q845" s="680">
        <f t="shared" ca="1" si="56"/>
        <v>0</v>
      </c>
      <c r="R845" s="680">
        <f t="shared" ca="1" si="56"/>
        <v>0</v>
      </c>
      <c r="S845" t="str">
        <f t="shared" si="57"/>
        <v>ASR_CMS_19</v>
      </c>
      <c r="T845" s="957">
        <f t="shared" si="58"/>
        <v>45406</v>
      </c>
      <c r="U845" t="str">
        <f t="shared" si="59"/>
        <v>Unaudited</v>
      </c>
    </row>
    <row r="846" spans="1:21" x14ac:dyDescent="0.25">
      <c r="A846" t="s">
        <v>438</v>
      </c>
      <c r="B846" t="s">
        <v>1380</v>
      </c>
      <c r="C846" t="s">
        <v>1381</v>
      </c>
      <c r="D846" s="15">
        <v>1900</v>
      </c>
      <c r="E846" s="121">
        <v>1</v>
      </c>
      <c r="F846" t="s">
        <v>442</v>
      </c>
      <c r="G846" s="121">
        <v>366</v>
      </c>
      <c r="H846" t="s">
        <v>383</v>
      </c>
      <c r="I846" t="s">
        <v>489</v>
      </c>
      <c r="J846" t="s">
        <v>434</v>
      </c>
      <c r="K846" t="s">
        <v>224</v>
      </c>
      <c r="L846" s="755">
        <v>2.12</v>
      </c>
      <c r="M846" t="s">
        <v>555</v>
      </c>
      <c r="N846" s="680">
        <f t="shared" ca="1" si="56"/>
        <v>0</v>
      </c>
      <c r="O846" s="680">
        <f t="shared" ca="1" si="56"/>
        <v>0</v>
      </c>
      <c r="P846" s="680">
        <f t="shared" ca="1" si="56"/>
        <v>0</v>
      </c>
      <c r="Q846" s="680">
        <f t="shared" ca="1" si="56"/>
        <v>0</v>
      </c>
      <c r="R846" s="680">
        <f t="shared" ca="1" si="56"/>
        <v>0</v>
      </c>
      <c r="S846" t="str">
        <f t="shared" si="57"/>
        <v>ASR_CMS_19</v>
      </c>
      <c r="T846" s="957">
        <f t="shared" si="58"/>
        <v>45406</v>
      </c>
      <c r="U846" t="str">
        <f t="shared" si="59"/>
        <v>Unaudited</v>
      </c>
    </row>
    <row r="847" spans="1:21" x14ac:dyDescent="0.25">
      <c r="A847" t="s">
        <v>438</v>
      </c>
      <c r="B847" t="s">
        <v>1380</v>
      </c>
      <c r="C847" t="s">
        <v>1381</v>
      </c>
      <c r="D847" s="15">
        <v>1900</v>
      </c>
      <c r="E847" s="121">
        <v>1</v>
      </c>
      <c r="F847" t="s">
        <v>442</v>
      </c>
      <c r="G847" s="121">
        <v>366</v>
      </c>
      <c r="H847" t="s">
        <v>383</v>
      </c>
      <c r="I847" t="s">
        <v>489</v>
      </c>
      <c r="J847" t="s">
        <v>434</v>
      </c>
      <c r="K847" t="s">
        <v>224</v>
      </c>
      <c r="L847" s="755">
        <v>2.13</v>
      </c>
      <c r="M847" t="s">
        <v>230</v>
      </c>
      <c r="N847" s="680">
        <f t="shared" ca="1" si="56"/>
        <v>0</v>
      </c>
      <c r="O847" s="680">
        <f t="shared" ca="1" si="56"/>
        <v>0</v>
      </c>
      <c r="P847" s="680">
        <f t="shared" ca="1" si="56"/>
        <v>0</v>
      </c>
      <c r="Q847" s="680">
        <f t="shared" ca="1" si="56"/>
        <v>0</v>
      </c>
      <c r="R847" s="680">
        <f t="shared" ca="1" si="56"/>
        <v>0</v>
      </c>
      <c r="S847" t="str">
        <f t="shared" si="57"/>
        <v>ASR_CMS_19</v>
      </c>
      <c r="T847" s="957">
        <f t="shared" si="58"/>
        <v>45406</v>
      </c>
      <c r="U847" t="str">
        <f t="shared" si="59"/>
        <v>Unaudited</v>
      </c>
    </row>
    <row r="848" spans="1:21" x14ac:dyDescent="0.25">
      <c r="A848" t="s">
        <v>438</v>
      </c>
      <c r="B848" t="s">
        <v>1380</v>
      </c>
      <c r="C848" t="s">
        <v>1381</v>
      </c>
      <c r="D848" s="15">
        <v>1900</v>
      </c>
      <c r="E848" s="121">
        <v>1</v>
      </c>
      <c r="F848" t="s">
        <v>442</v>
      </c>
      <c r="G848" s="121">
        <v>366</v>
      </c>
      <c r="H848" t="s">
        <v>383</v>
      </c>
      <c r="I848" t="s">
        <v>489</v>
      </c>
      <c r="J848" t="s">
        <v>434</v>
      </c>
      <c r="K848" t="s">
        <v>224</v>
      </c>
      <c r="L848" s="755">
        <v>2.14</v>
      </c>
      <c r="M848" t="s">
        <v>559</v>
      </c>
      <c r="N848" s="680">
        <f t="shared" ca="1" si="56"/>
        <v>0</v>
      </c>
      <c r="O848" s="680">
        <f t="shared" ca="1" si="56"/>
        <v>0</v>
      </c>
      <c r="P848" s="680">
        <f t="shared" ca="1" si="56"/>
        <v>0</v>
      </c>
      <c r="Q848" s="680">
        <f t="shared" ca="1" si="56"/>
        <v>0</v>
      </c>
      <c r="R848" s="680">
        <f t="shared" ca="1" si="56"/>
        <v>0</v>
      </c>
      <c r="S848" t="str">
        <f t="shared" si="57"/>
        <v>ASR_CMS_19</v>
      </c>
      <c r="T848" s="957">
        <f t="shared" si="58"/>
        <v>45406</v>
      </c>
      <c r="U848" t="str">
        <f t="shared" si="59"/>
        <v>Unaudited</v>
      </c>
    </row>
    <row r="849" spans="1:21" x14ac:dyDescent="0.25">
      <c r="A849" t="s">
        <v>438</v>
      </c>
      <c r="B849" t="s">
        <v>1380</v>
      </c>
      <c r="C849" t="s">
        <v>1381</v>
      </c>
      <c r="D849" s="15">
        <v>1900</v>
      </c>
      <c r="E849" s="121">
        <v>1</v>
      </c>
      <c r="F849" t="s">
        <v>442</v>
      </c>
      <c r="G849" s="121">
        <v>366</v>
      </c>
      <c r="H849" t="s">
        <v>383</v>
      </c>
      <c r="I849" t="s">
        <v>489</v>
      </c>
      <c r="J849" t="s">
        <v>434</v>
      </c>
      <c r="K849" t="s">
        <v>224</v>
      </c>
      <c r="L849" s="755">
        <v>2.15</v>
      </c>
      <c r="M849" t="s">
        <v>20</v>
      </c>
      <c r="N849" s="680">
        <f t="shared" ca="1" si="56"/>
        <v>0</v>
      </c>
      <c r="O849" s="680">
        <f t="shared" ca="1" si="56"/>
        <v>0</v>
      </c>
      <c r="P849" s="680">
        <f t="shared" ca="1" si="56"/>
        <v>0</v>
      </c>
      <c r="Q849" s="680">
        <f t="shared" ca="1" si="56"/>
        <v>0</v>
      </c>
      <c r="R849" s="680">
        <f t="shared" ca="1" si="56"/>
        <v>0</v>
      </c>
      <c r="S849" t="str">
        <f t="shared" si="57"/>
        <v>ASR_CMS_19</v>
      </c>
      <c r="T849" s="957">
        <f t="shared" si="58"/>
        <v>45406</v>
      </c>
      <c r="U849" t="str">
        <f t="shared" si="59"/>
        <v>Unaudited</v>
      </c>
    </row>
    <row r="850" spans="1:21" x14ac:dyDescent="0.25">
      <c r="A850" t="s">
        <v>438</v>
      </c>
      <c r="B850" t="s">
        <v>1380</v>
      </c>
      <c r="C850" t="s">
        <v>1381</v>
      </c>
      <c r="D850" s="15">
        <v>1900</v>
      </c>
      <c r="E850" s="121">
        <v>1</v>
      </c>
      <c r="F850" t="s">
        <v>442</v>
      </c>
      <c r="G850" s="121">
        <v>366</v>
      </c>
      <c r="H850" t="s">
        <v>383</v>
      </c>
      <c r="I850" t="s">
        <v>489</v>
      </c>
      <c r="J850" t="s">
        <v>434</v>
      </c>
      <c r="K850" t="s">
        <v>224</v>
      </c>
      <c r="L850" s="755">
        <v>2.16</v>
      </c>
      <c r="M850" t="s">
        <v>794</v>
      </c>
      <c r="N850" s="680">
        <f t="shared" ca="1" si="56"/>
        <v>0</v>
      </c>
      <c r="O850" s="680">
        <f t="shared" ca="1" si="56"/>
        <v>0</v>
      </c>
      <c r="P850" s="680">
        <f t="shared" ca="1" si="56"/>
        <v>0</v>
      </c>
      <c r="Q850" s="680">
        <f t="shared" ca="1" si="56"/>
        <v>0</v>
      </c>
      <c r="R850" s="680">
        <f t="shared" ca="1" si="56"/>
        <v>0</v>
      </c>
      <c r="S850" t="str">
        <f t="shared" si="57"/>
        <v>ASR_CMS_19</v>
      </c>
      <c r="T850" s="957">
        <f t="shared" si="58"/>
        <v>45406</v>
      </c>
      <c r="U850" t="str">
        <f t="shared" si="59"/>
        <v>Unaudited</v>
      </c>
    </row>
    <row r="851" spans="1:21" x14ac:dyDescent="0.25">
      <c r="A851" t="s">
        <v>438</v>
      </c>
      <c r="B851" t="s">
        <v>1380</v>
      </c>
      <c r="C851" t="s">
        <v>1381</v>
      </c>
      <c r="D851" s="15">
        <v>1900</v>
      </c>
      <c r="E851" s="121">
        <v>1</v>
      </c>
      <c r="F851" t="s">
        <v>442</v>
      </c>
      <c r="G851" s="121">
        <v>366</v>
      </c>
      <c r="H851" t="s">
        <v>383</v>
      </c>
      <c r="I851" t="s">
        <v>489</v>
      </c>
      <c r="J851" t="s">
        <v>434</v>
      </c>
      <c r="K851" t="s">
        <v>224</v>
      </c>
      <c r="L851" s="755">
        <v>2.17</v>
      </c>
      <c r="M851" t="s">
        <v>1047</v>
      </c>
      <c r="N851" s="680">
        <f t="shared" ca="1" si="56"/>
        <v>0</v>
      </c>
      <c r="O851" s="680">
        <f t="shared" ca="1" si="56"/>
        <v>0</v>
      </c>
      <c r="P851" s="680">
        <f t="shared" ca="1" si="56"/>
        <v>0</v>
      </c>
      <c r="Q851" s="680">
        <f t="shared" ca="1" si="56"/>
        <v>0</v>
      </c>
      <c r="R851" s="680">
        <f t="shared" ca="1" si="56"/>
        <v>0</v>
      </c>
      <c r="S851" t="str">
        <f t="shared" si="57"/>
        <v>ASR_CMS_19</v>
      </c>
      <c r="T851" s="957">
        <f t="shared" si="58"/>
        <v>45406</v>
      </c>
      <c r="U851" t="str">
        <f t="shared" si="59"/>
        <v>Unaudited</v>
      </c>
    </row>
    <row r="852" spans="1:21" x14ac:dyDescent="0.25">
      <c r="A852" t="s">
        <v>438</v>
      </c>
      <c r="B852" t="s">
        <v>1380</v>
      </c>
      <c r="C852" t="s">
        <v>1381</v>
      </c>
      <c r="D852" s="15">
        <v>1900</v>
      </c>
      <c r="E852" s="121">
        <v>1</v>
      </c>
      <c r="F852" t="s">
        <v>442</v>
      </c>
      <c r="G852" s="121">
        <v>366</v>
      </c>
      <c r="H852" t="s">
        <v>383</v>
      </c>
      <c r="I852" t="s">
        <v>489</v>
      </c>
      <c r="J852" t="s">
        <v>434</v>
      </c>
      <c r="K852" t="s">
        <v>224</v>
      </c>
      <c r="L852" s="755">
        <v>2.1800000000000002</v>
      </c>
      <c r="M852" t="s">
        <v>651</v>
      </c>
      <c r="N852" s="680">
        <f t="shared" ca="1" si="56"/>
        <v>0</v>
      </c>
      <c r="O852" s="680">
        <f t="shared" ca="1" si="56"/>
        <v>0</v>
      </c>
      <c r="P852" s="680">
        <f t="shared" ca="1" si="56"/>
        <v>0</v>
      </c>
      <c r="Q852" s="680">
        <f t="shared" ca="1" si="56"/>
        <v>0</v>
      </c>
      <c r="R852" s="680">
        <f t="shared" ca="1" si="56"/>
        <v>0</v>
      </c>
      <c r="S852" t="str">
        <f t="shared" si="57"/>
        <v>ASR_CMS_19</v>
      </c>
      <c r="T852" s="957">
        <f t="shared" si="58"/>
        <v>45406</v>
      </c>
      <c r="U852" t="str">
        <f t="shared" si="59"/>
        <v>Unaudited</v>
      </c>
    </row>
    <row r="853" spans="1:21" x14ac:dyDescent="0.25">
      <c r="A853" t="s">
        <v>438</v>
      </c>
      <c r="B853" t="s">
        <v>1380</v>
      </c>
      <c r="C853" t="s">
        <v>1381</v>
      </c>
      <c r="D853" s="15">
        <v>1900</v>
      </c>
      <c r="E853" s="121">
        <v>1</v>
      </c>
      <c r="F853" t="s">
        <v>442</v>
      </c>
      <c r="G853" s="121">
        <v>366</v>
      </c>
      <c r="H853" t="s">
        <v>383</v>
      </c>
      <c r="I853" t="s">
        <v>489</v>
      </c>
      <c r="J853" t="s">
        <v>434</v>
      </c>
      <c r="K853" t="s">
        <v>224</v>
      </c>
      <c r="L853" s="755">
        <v>2.19</v>
      </c>
      <c r="M853" t="s">
        <v>219</v>
      </c>
      <c r="N853" s="680">
        <f t="shared" ca="1" si="56"/>
        <v>0</v>
      </c>
      <c r="O853" s="680">
        <f t="shared" ca="1" si="56"/>
        <v>0</v>
      </c>
      <c r="P853" s="680">
        <f t="shared" ca="1" si="56"/>
        <v>0</v>
      </c>
      <c r="Q853" s="680">
        <f t="shared" ca="1" si="56"/>
        <v>0</v>
      </c>
      <c r="R853" s="680">
        <f t="shared" ca="1" si="56"/>
        <v>0</v>
      </c>
      <c r="S853" t="str">
        <f t="shared" si="57"/>
        <v>ASR_CMS_19</v>
      </c>
      <c r="T853" s="957">
        <f t="shared" si="58"/>
        <v>45406</v>
      </c>
      <c r="U853" t="str">
        <f t="shared" si="59"/>
        <v>Unaudited</v>
      </c>
    </row>
    <row r="854" spans="1:21" x14ac:dyDescent="0.25">
      <c r="A854" t="s">
        <v>438</v>
      </c>
      <c r="B854" t="s">
        <v>1380</v>
      </c>
      <c r="C854" t="s">
        <v>1381</v>
      </c>
      <c r="D854" s="15">
        <v>1900</v>
      </c>
      <c r="E854" s="121">
        <v>1</v>
      </c>
      <c r="F854" t="s">
        <v>442</v>
      </c>
      <c r="G854" s="121">
        <v>366</v>
      </c>
      <c r="H854" t="s">
        <v>383</v>
      </c>
      <c r="I854" t="s">
        <v>489</v>
      </c>
      <c r="J854" t="s">
        <v>434</v>
      </c>
      <c r="K854" t="s">
        <v>224</v>
      </c>
      <c r="L854" s="755" t="s">
        <v>700</v>
      </c>
      <c r="M854" t="s">
        <v>231</v>
      </c>
      <c r="N854" s="680">
        <f t="shared" ca="1" si="56"/>
        <v>0</v>
      </c>
      <c r="O854" s="680">
        <f t="shared" ca="1" si="56"/>
        <v>0</v>
      </c>
      <c r="P854" s="680">
        <f t="shared" ca="1" si="56"/>
        <v>0</v>
      </c>
      <c r="Q854" s="680">
        <f t="shared" ca="1" si="56"/>
        <v>0</v>
      </c>
      <c r="R854" s="680">
        <f t="shared" ca="1" si="56"/>
        <v>0</v>
      </c>
      <c r="S854" t="str">
        <f t="shared" si="57"/>
        <v>ASR_CMS_19</v>
      </c>
      <c r="T854" s="957">
        <f t="shared" si="58"/>
        <v>45406</v>
      </c>
      <c r="U854" t="str">
        <f t="shared" si="59"/>
        <v>Unaudited</v>
      </c>
    </row>
    <row r="855" spans="1:21" x14ac:dyDescent="0.25">
      <c r="A855" t="s">
        <v>438</v>
      </c>
      <c r="B855" t="s">
        <v>1380</v>
      </c>
      <c r="C855" t="s">
        <v>1381</v>
      </c>
      <c r="D855" s="15">
        <v>1900</v>
      </c>
      <c r="E855" s="121">
        <v>1</v>
      </c>
      <c r="F855" t="s">
        <v>442</v>
      </c>
      <c r="G855" s="121">
        <v>366</v>
      </c>
      <c r="H855" t="s">
        <v>383</v>
      </c>
      <c r="I855" t="s">
        <v>489</v>
      </c>
      <c r="J855" t="s">
        <v>434</v>
      </c>
      <c r="K855" t="s">
        <v>224</v>
      </c>
      <c r="L855" s="755">
        <v>2.21</v>
      </c>
      <c r="M855" t="s">
        <v>467</v>
      </c>
      <c r="N855" s="680">
        <f t="shared" ca="1" si="56"/>
        <v>0</v>
      </c>
      <c r="O855" s="680">
        <f t="shared" ca="1" si="56"/>
        <v>0</v>
      </c>
      <c r="P855" s="680">
        <f t="shared" ca="1" si="56"/>
        <v>0</v>
      </c>
      <c r="Q855" s="680">
        <f t="shared" ca="1" si="56"/>
        <v>0</v>
      </c>
      <c r="R855" s="680">
        <f t="shared" ca="1" si="56"/>
        <v>0</v>
      </c>
      <c r="S855" t="str">
        <f t="shared" si="57"/>
        <v>ASR_CMS_19</v>
      </c>
      <c r="T855" s="957">
        <f t="shared" si="58"/>
        <v>45406</v>
      </c>
      <c r="U855" t="str">
        <f t="shared" si="59"/>
        <v>Unaudited</v>
      </c>
    </row>
    <row r="856" spans="1:21" x14ac:dyDescent="0.25">
      <c r="A856" t="s">
        <v>438</v>
      </c>
      <c r="B856" t="s">
        <v>1380</v>
      </c>
      <c r="C856" t="s">
        <v>1381</v>
      </c>
      <c r="D856" s="15">
        <v>1900</v>
      </c>
      <c r="E856" s="121">
        <v>1</v>
      </c>
      <c r="F856" t="s">
        <v>442</v>
      </c>
      <c r="G856" s="121">
        <v>366</v>
      </c>
      <c r="H856" t="s">
        <v>383</v>
      </c>
      <c r="I856" t="s">
        <v>489</v>
      </c>
      <c r="J856" t="s">
        <v>434</v>
      </c>
      <c r="K856" t="s">
        <v>6</v>
      </c>
      <c r="L856" s="755" t="s">
        <v>70</v>
      </c>
      <c r="M856" t="s">
        <v>189</v>
      </c>
      <c r="N856" s="680">
        <f t="shared" ca="1" si="56"/>
        <v>0</v>
      </c>
      <c r="O856" s="680">
        <f t="shared" ca="1" si="56"/>
        <v>0</v>
      </c>
      <c r="P856" s="680">
        <f t="shared" ca="1" si="56"/>
        <v>0</v>
      </c>
      <c r="Q856" s="680">
        <f t="shared" ca="1" si="56"/>
        <v>0</v>
      </c>
      <c r="R856" s="680">
        <f t="shared" ca="1" si="56"/>
        <v>0</v>
      </c>
      <c r="S856" t="str">
        <f t="shared" si="57"/>
        <v>ASR_CMS_19</v>
      </c>
      <c r="T856" s="957">
        <f t="shared" si="58"/>
        <v>45406</v>
      </c>
      <c r="U856" t="str">
        <f t="shared" si="59"/>
        <v>Unaudited</v>
      </c>
    </row>
    <row r="857" spans="1:21" x14ac:dyDescent="0.25">
      <c r="A857" t="s">
        <v>438</v>
      </c>
      <c r="B857" t="s">
        <v>1380</v>
      </c>
      <c r="C857" t="s">
        <v>1381</v>
      </c>
      <c r="D857" s="15">
        <v>1900</v>
      </c>
      <c r="E857" s="121">
        <v>1</v>
      </c>
      <c r="F857" t="s">
        <v>442</v>
      </c>
      <c r="G857" s="121">
        <v>366</v>
      </c>
      <c r="H857" t="s">
        <v>383</v>
      </c>
      <c r="I857" t="s">
        <v>489</v>
      </c>
      <c r="J857" t="s">
        <v>434</v>
      </c>
      <c r="K857" t="s">
        <v>6</v>
      </c>
      <c r="L857" s="755" t="s">
        <v>71</v>
      </c>
      <c r="M857" t="s">
        <v>232</v>
      </c>
      <c r="N857" s="680">
        <f t="shared" ca="1" si="56"/>
        <v>0</v>
      </c>
      <c r="O857" s="680">
        <f t="shared" ca="1" si="56"/>
        <v>0</v>
      </c>
      <c r="P857" s="680">
        <f t="shared" ca="1" si="56"/>
        <v>0</v>
      </c>
      <c r="Q857" s="680">
        <f t="shared" ca="1" si="56"/>
        <v>0</v>
      </c>
      <c r="R857" s="680">
        <f t="shared" ca="1" si="56"/>
        <v>0</v>
      </c>
      <c r="S857" t="str">
        <f t="shared" si="57"/>
        <v>ASR_CMS_19</v>
      </c>
      <c r="T857" s="957">
        <f t="shared" si="58"/>
        <v>45406</v>
      </c>
      <c r="U857" t="str">
        <f t="shared" si="59"/>
        <v>Unaudited</v>
      </c>
    </row>
    <row r="858" spans="1:21" x14ac:dyDescent="0.25">
      <c r="A858" t="s">
        <v>438</v>
      </c>
      <c r="B858" t="s">
        <v>1380</v>
      </c>
      <c r="C858" t="s">
        <v>1381</v>
      </c>
      <c r="D858" s="15">
        <v>1900</v>
      </c>
      <c r="E858" s="121">
        <v>1</v>
      </c>
      <c r="F858" t="s">
        <v>442</v>
      </c>
      <c r="G858" s="121">
        <v>366</v>
      </c>
      <c r="H858" t="s">
        <v>383</v>
      </c>
      <c r="I858" t="s">
        <v>489</v>
      </c>
      <c r="J858" t="s">
        <v>434</v>
      </c>
      <c r="K858" t="s">
        <v>6</v>
      </c>
      <c r="L858" s="755" t="s">
        <v>72</v>
      </c>
      <c r="M858" t="s">
        <v>165</v>
      </c>
      <c r="N858" s="680">
        <f t="shared" ca="1" si="56"/>
        <v>0</v>
      </c>
      <c r="O858" s="680">
        <f t="shared" ca="1" si="56"/>
        <v>0</v>
      </c>
      <c r="P858" s="680">
        <f t="shared" ca="1" si="56"/>
        <v>0</v>
      </c>
      <c r="Q858" s="680">
        <f t="shared" ca="1" si="56"/>
        <v>0</v>
      </c>
      <c r="R858" s="680">
        <f t="shared" ca="1" si="56"/>
        <v>0</v>
      </c>
      <c r="S858" t="str">
        <f t="shared" si="57"/>
        <v>ASR_CMS_19</v>
      </c>
      <c r="T858" s="957">
        <f t="shared" si="58"/>
        <v>45406</v>
      </c>
      <c r="U858" t="str">
        <f t="shared" si="59"/>
        <v>Unaudited</v>
      </c>
    </row>
    <row r="859" spans="1:21" x14ac:dyDescent="0.25">
      <c r="A859" t="s">
        <v>438</v>
      </c>
      <c r="B859" t="s">
        <v>1380</v>
      </c>
      <c r="C859" t="s">
        <v>1381</v>
      </c>
      <c r="D859" s="15">
        <v>1900</v>
      </c>
      <c r="E859" s="121">
        <v>1</v>
      </c>
      <c r="F859" t="s">
        <v>442</v>
      </c>
      <c r="G859" s="121">
        <v>366</v>
      </c>
      <c r="H859" t="s">
        <v>383</v>
      </c>
      <c r="I859" t="s">
        <v>489</v>
      </c>
      <c r="J859" t="s">
        <v>434</v>
      </c>
      <c r="K859" t="s">
        <v>6</v>
      </c>
      <c r="L859" s="755">
        <v>3.4</v>
      </c>
      <c r="M859" t="s">
        <v>462</v>
      </c>
      <c r="N859" s="680">
        <f t="shared" ca="1" si="56"/>
        <v>0</v>
      </c>
      <c r="O859" s="680">
        <f t="shared" ca="1" si="56"/>
        <v>0</v>
      </c>
      <c r="P859" s="680">
        <f t="shared" ca="1" si="56"/>
        <v>0</v>
      </c>
      <c r="Q859" s="680">
        <f t="shared" ca="1" si="56"/>
        <v>0</v>
      </c>
      <c r="R859" s="680">
        <f t="shared" ca="1" si="56"/>
        <v>0</v>
      </c>
      <c r="S859" t="str">
        <f t="shared" si="57"/>
        <v>ASR_CMS_19</v>
      </c>
      <c r="T859" s="957">
        <f t="shared" si="58"/>
        <v>45406</v>
      </c>
      <c r="U859" t="str">
        <f t="shared" si="59"/>
        <v>Unaudited</v>
      </c>
    </row>
    <row r="860" spans="1:21" x14ac:dyDescent="0.25">
      <c r="A860" t="s">
        <v>438</v>
      </c>
      <c r="B860" t="s">
        <v>1380</v>
      </c>
      <c r="C860" t="s">
        <v>1381</v>
      </c>
      <c r="D860" s="15">
        <v>1900</v>
      </c>
      <c r="E860" s="121">
        <v>1</v>
      </c>
      <c r="F860" t="s">
        <v>442</v>
      </c>
      <c r="G860" s="121">
        <v>366</v>
      </c>
      <c r="H860" t="s">
        <v>383</v>
      </c>
      <c r="I860" t="s">
        <v>489</v>
      </c>
      <c r="J860" t="s">
        <v>434</v>
      </c>
      <c r="K860" t="s">
        <v>435</v>
      </c>
      <c r="L860" s="755">
        <v>4.5</v>
      </c>
      <c r="M860" t="s">
        <v>32</v>
      </c>
      <c r="N860" s="680">
        <f t="shared" ca="1" si="56"/>
        <v>0</v>
      </c>
      <c r="O860" s="680">
        <f t="shared" ca="1" si="56"/>
        <v>0</v>
      </c>
      <c r="P860" s="680">
        <f t="shared" ca="1" si="56"/>
        <v>0</v>
      </c>
      <c r="Q860" s="680">
        <f t="shared" ca="1" si="56"/>
        <v>0</v>
      </c>
      <c r="R860" s="680">
        <f t="shared" ca="1" si="56"/>
        <v>0</v>
      </c>
      <c r="S860" t="str">
        <f t="shared" si="57"/>
        <v>ASR_CMS_19</v>
      </c>
      <c r="T860" s="957">
        <f t="shared" si="58"/>
        <v>45406</v>
      </c>
      <c r="U860" t="str">
        <f t="shared" si="59"/>
        <v>Unaudited</v>
      </c>
    </row>
    <row r="861" spans="1:21" x14ac:dyDescent="0.25">
      <c r="A861" t="s">
        <v>438</v>
      </c>
      <c r="B861" t="s">
        <v>1380</v>
      </c>
      <c r="C861" t="s">
        <v>1381</v>
      </c>
      <c r="D861" s="15">
        <v>1900</v>
      </c>
      <c r="E861" s="121">
        <v>1</v>
      </c>
      <c r="F861" t="s">
        <v>442</v>
      </c>
      <c r="G861" s="121">
        <v>366</v>
      </c>
      <c r="H861" t="s">
        <v>383</v>
      </c>
      <c r="I861" t="s">
        <v>489</v>
      </c>
      <c r="J861" t="s">
        <v>434</v>
      </c>
      <c r="K861" t="s">
        <v>435</v>
      </c>
      <c r="L861" s="755" t="s">
        <v>939</v>
      </c>
      <c r="M861" t="s">
        <v>930</v>
      </c>
      <c r="N861" s="680">
        <f t="shared" ca="1" si="56"/>
        <v>0</v>
      </c>
      <c r="O861" s="680">
        <f t="shared" ca="1" si="56"/>
        <v>0</v>
      </c>
      <c r="P861" s="680">
        <f t="shared" ca="1" si="56"/>
        <v>0</v>
      </c>
      <c r="Q861" s="680">
        <f t="shared" ca="1" si="56"/>
        <v>0</v>
      </c>
      <c r="R861" s="680">
        <f t="shared" ca="1" si="56"/>
        <v>0</v>
      </c>
      <c r="S861" t="str">
        <f t="shared" si="57"/>
        <v>ASR_CMS_19</v>
      </c>
      <c r="T861" s="957">
        <f t="shared" si="58"/>
        <v>45406</v>
      </c>
      <c r="U861" t="str">
        <f t="shared" si="59"/>
        <v>Unaudited</v>
      </c>
    </row>
    <row r="862" spans="1:21" x14ac:dyDescent="0.25">
      <c r="A862" t="s">
        <v>438</v>
      </c>
      <c r="B862" t="s">
        <v>1380</v>
      </c>
      <c r="C862" t="s">
        <v>1381</v>
      </c>
      <c r="D862" s="15">
        <v>1900</v>
      </c>
      <c r="E862" s="121">
        <v>1</v>
      </c>
      <c r="F862" t="s">
        <v>442</v>
      </c>
      <c r="G862" s="121">
        <v>366</v>
      </c>
      <c r="H862" t="s">
        <v>383</v>
      </c>
      <c r="I862" t="s">
        <v>489</v>
      </c>
      <c r="J862" t="s">
        <v>434</v>
      </c>
      <c r="K862" t="s">
        <v>435</v>
      </c>
      <c r="L862" s="755" t="s">
        <v>194</v>
      </c>
      <c r="M862" t="s">
        <v>40</v>
      </c>
      <c r="N862" s="680">
        <f t="shared" ca="1" si="56"/>
        <v>0</v>
      </c>
      <c r="O862" s="680">
        <f t="shared" ca="1" si="56"/>
        <v>0</v>
      </c>
      <c r="P862" s="680">
        <f t="shared" ca="1" si="56"/>
        <v>0</v>
      </c>
      <c r="Q862" s="680">
        <f t="shared" ca="1" si="56"/>
        <v>0</v>
      </c>
      <c r="R862" s="680">
        <f t="shared" ca="1" si="56"/>
        <v>0</v>
      </c>
      <c r="S862" t="str">
        <f t="shared" si="57"/>
        <v>ASR_CMS_19</v>
      </c>
      <c r="T862" s="957">
        <f t="shared" si="58"/>
        <v>45406</v>
      </c>
      <c r="U862" t="str">
        <f t="shared" si="59"/>
        <v>Unaudited</v>
      </c>
    </row>
    <row r="863" spans="1:21" x14ac:dyDescent="0.25">
      <c r="A863" t="s">
        <v>438</v>
      </c>
      <c r="B863" t="s">
        <v>1380</v>
      </c>
      <c r="C863" t="s">
        <v>1381</v>
      </c>
      <c r="D863" s="15">
        <v>1900</v>
      </c>
      <c r="E863" s="121">
        <v>1</v>
      </c>
      <c r="F863" t="s">
        <v>442</v>
      </c>
      <c r="G863" s="121">
        <v>366</v>
      </c>
      <c r="H863" t="s">
        <v>383</v>
      </c>
      <c r="I863" t="s">
        <v>489</v>
      </c>
      <c r="J863" t="s">
        <v>434</v>
      </c>
      <c r="K863" t="s">
        <v>435</v>
      </c>
      <c r="L863" s="755" t="s">
        <v>193</v>
      </c>
      <c r="M863" t="s">
        <v>330</v>
      </c>
      <c r="N863" s="680">
        <f t="shared" ca="1" si="56"/>
        <v>0</v>
      </c>
      <c r="O863" s="680">
        <f t="shared" ca="1" si="56"/>
        <v>0</v>
      </c>
      <c r="P863" s="680">
        <f t="shared" ca="1" si="56"/>
        <v>0</v>
      </c>
      <c r="Q863" s="680">
        <f t="shared" ca="1" si="56"/>
        <v>0</v>
      </c>
      <c r="R863" s="680">
        <f t="shared" ca="1" si="56"/>
        <v>0</v>
      </c>
      <c r="S863" t="str">
        <f t="shared" si="57"/>
        <v>ASR_CMS_19</v>
      </c>
      <c r="T863" s="957">
        <f t="shared" si="58"/>
        <v>45406</v>
      </c>
      <c r="U863" t="str">
        <f t="shared" si="59"/>
        <v>Unaudited</v>
      </c>
    </row>
    <row r="864" spans="1:21" x14ac:dyDescent="0.25">
      <c r="A864" t="s">
        <v>438</v>
      </c>
      <c r="B864" t="s">
        <v>1380</v>
      </c>
      <c r="C864" t="s">
        <v>1381</v>
      </c>
      <c r="D864" s="15">
        <v>1900</v>
      </c>
      <c r="E864" s="121">
        <v>1</v>
      </c>
      <c r="F864" t="s">
        <v>442</v>
      </c>
      <c r="G864" s="121">
        <v>366</v>
      </c>
      <c r="H864" t="s">
        <v>383</v>
      </c>
      <c r="I864" t="s">
        <v>489</v>
      </c>
      <c r="J864" t="s">
        <v>451</v>
      </c>
      <c r="K864" t="s">
        <v>436</v>
      </c>
      <c r="L864" s="755" t="s">
        <v>79</v>
      </c>
      <c r="M864" t="s">
        <v>27</v>
      </c>
      <c r="N864" s="680">
        <f t="shared" ca="1" si="56"/>
        <v>0</v>
      </c>
      <c r="O864" s="680">
        <f t="shared" ca="1" si="56"/>
        <v>0</v>
      </c>
      <c r="P864" s="680">
        <f t="shared" ca="1" si="56"/>
        <v>0</v>
      </c>
      <c r="Q864" s="680">
        <f t="shared" ca="1" si="56"/>
        <v>0</v>
      </c>
      <c r="R864" s="680">
        <f t="shared" ca="1" si="56"/>
        <v>0</v>
      </c>
      <c r="S864" t="str">
        <f t="shared" si="57"/>
        <v>ASR_CMS_19</v>
      </c>
      <c r="T864" s="957">
        <f t="shared" si="58"/>
        <v>45406</v>
      </c>
      <c r="U864" t="str">
        <f t="shared" si="59"/>
        <v>Unaudited</v>
      </c>
    </row>
    <row r="865" spans="1:21" x14ac:dyDescent="0.25">
      <c r="A865" t="s">
        <v>438</v>
      </c>
      <c r="B865" t="s">
        <v>1380</v>
      </c>
      <c r="C865" t="s">
        <v>1381</v>
      </c>
      <c r="D865" s="15">
        <v>1900</v>
      </c>
      <c r="E865" s="121">
        <v>1</v>
      </c>
      <c r="F865" t="s">
        <v>442</v>
      </c>
      <c r="G865" s="121">
        <v>366</v>
      </c>
      <c r="H865" t="s">
        <v>383</v>
      </c>
      <c r="I865" t="s">
        <v>489</v>
      </c>
      <c r="J865" t="s">
        <v>451</v>
      </c>
      <c r="K865" t="s">
        <v>436</v>
      </c>
      <c r="L865" s="755" t="s">
        <v>80</v>
      </c>
      <c r="M865" t="s">
        <v>98</v>
      </c>
      <c r="N865" s="680">
        <f t="shared" ca="1" si="56"/>
        <v>0</v>
      </c>
      <c r="O865" s="680">
        <f t="shared" ca="1" si="56"/>
        <v>0</v>
      </c>
      <c r="P865" s="680">
        <f t="shared" ca="1" si="56"/>
        <v>0</v>
      </c>
      <c r="Q865" s="680">
        <f t="shared" ca="1" si="56"/>
        <v>0</v>
      </c>
      <c r="R865" s="680">
        <f t="shared" ca="1" si="56"/>
        <v>0</v>
      </c>
      <c r="S865" t="str">
        <f t="shared" si="57"/>
        <v>ASR_CMS_19</v>
      </c>
      <c r="T865" s="957">
        <f t="shared" si="58"/>
        <v>45406</v>
      </c>
      <c r="U865" t="str">
        <f t="shared" si="59"/>
        <v>Unaudited</v>
      </c>
    </row>
    <row r="866" spans="1:21" x14ac:dyDescent="0.25">
      <c r="A866" t="s">
        <v>438</v>
      </c>
      <c r="B866" t="s">
        <v>1380</v>
      </c>
      <c r="C866" t="s">
        <v>1381</v>
      </c>
      <c r="D866" s="15">
        <v>1900</v>
      </c>
      <c r="E866" s="121">
        <v>1</v>
      </c>
      <c r="F866" t="s">
        <v>442</v>
      </c>
      <c r="G866" s="121">
        <v>366</v>
      </c>
      <c r="H866" t="s">
        <v>383</v>
      </c>
      <c r="I866" t="s">
        <v>489</v>
      </c>
      <c r="J866" t="s">
        <v>451</v>
      </c>
      <c r="K866" t="s">
        <v>436</v>
      </c>
      <c r="L866" s="755" t="s">
        <v>81</v>
      </c>
      <c r="M866" t="s">
        <v>99</v>
      </c>
      <c r="N866" s="680">
        <f t="shared" ca="1" si="56"/>
        <v>0</v>
      </c>
      <c r="O866" s="680">
        <f t="shared" ca="1" si="56"/>
        <v>0</v>
      </c>
      <c r="P866" s="680">
        <f t="shared" ca="1" si="56"/>
        <v>0</v>
      </c>
      <c r="Q866" s="680">
        <f t="shared" ca="1" si="56"/>
        <v>0</v>
      </c>
      <c r="R866" s="680">
        <f t="shared" ca="1" si="56"/>
        <v>0</v>
      </c>
      <c r="S866" t="str">
        <f t="shared" si="57"/>
        <v>ASR_CMS_19</v>
      </c>
      <c r="T866" s="957">
        <f t="shared" si="58"/>
        <v>45406</v>
      </c>
      <c r="U866" t="str">
        <f t="shared" si="59"/>
        <v>Unaudited</v>
      </c>
    </row>
    <row r="867" spans="1:21" x14ac:dyDescent="0.25">
      <c r="A867" t="s">
        <v>438</v>
      </c>
      <c r="B867" t="s">
        <v>1380</v>
      </c>
      <c r="C867" t="s">
        <v>1381</v>
      </c>
      <c r="D867" s="15">
        <v>1900</v>
      </c>
      <c r="E867" s="121">
        <v>1</v>
      </c>
      <c r="F867" t="s">
        <v>442</v>
      </c>
      <c r="G867" s="121">
        <v>366</v>
      </c>
      <c r="H867" t="s">
        <v>383</v>
      </c>
      <c r="I867" t="s">
        <v>489</v>
      </c>
      <c r="J867" t="s">
        <v>451</v>
      </c>
      <c r="K867" t="s">
        <v>436</v>
      </c>
      <c r="L867" s="755" t="s">
        <v>82</v>
      </c>
      <c r="M867" t="s">
        <v>100</v>
      </c>
      <c r="N867" s="680">
        <f t="shared" ca="1" si="56"/>
        <v>0</v>
      </c>
      <c r="O867" s="680">
        <f t="shared" ca="1" si="56"/>
        <v>0</v>
      </c>
      <c r="P867" s="680">
        <f t="shared" ca="1" si="56"/>
        <v>0</v>
      </c>
      <c r="Q867" s="680">
        <f t="shared" ca="1" si="56"/>
        <v>0</v>
      </c>
      <c r="R867" s="680">
        <f t="shared" ca="1" si="56"/>
        <v>0</v>
      </c>
      <c r="S867" t="str">
        <f t="shared" si="57"/>
        <v>ASR_CMS_19</v>
      </c>
      <c r="T867" s="957">
        <f t="shared" si="58"/>
        <v>45406</v>
      </c>
      <c r="U867" t="str">
        <f t="shared" si="59"/>
        <v>Unaudited</v>
      </c>
    </row>
    <row r="868" spans="1:21" x14ac:dyDescent="0.25">
      <c r="A868" t="s">
        <v>438</v>
      </c>
      <c r="B868" t="s">
        <v>1380</v>
      </c>
      <c r="C868" t="s">
        <v>1381</v>
      </c>
      <c r="D868" s="15">
        <v>1900</v>
      </c>
      <c r="E868" s="121">
        <v>1</v>
      </c>
      <c r="F868" t="s">
        <v>442</v>
      </c>
      <c r="G868" s="121">
        <v>366</v>
      </c>
      <c r="H868" t="s">
        <v>383</v>
      </c>
      <c r="I868" t="s">
        <v>489</v>
      </c>
      <c r="J868" t="s">
        <v>451</v>
      </c>
      <c r="K868" t="s">
        <v>436</v>
      </c>
      <c r="L868" s="755" t="s">
        <v>217</v>
      </c>
      <c r="M868" t="s">
        <v>101</v>
      </c>
      <c r="N868" s="680">
        <f t="shared" ca="1" si="56"/>
        <v>0</v>
      </c>
      <c r="O868" s="680">
        <f t="shared" ca="1" si="56"/>
        <v>0</v>
      </c>
      <c r="P868" s="680">
        <f t="shared" ca="1" si="56"/>
        <v>0</v>
      </c>
      <c r="Q868" s="680">
        <f t="shared" ca="1" si="56"/>
        <v>0</v>
      </c>
      <c r="R868" s="680">
        <f t="shared" ca="1" si="56"/>
        <v>0</v>
      </c>
      <c r="S868" t="str">
        <f t="shared" si="57"/>
        <v>ASR_CMS_19</v>
      </c>
      <c r="T868" s="957">
        <f t="shared" si="58"/>
        <v>45406</v>
      </c>
      <c r="U868" t="str">
        <f t="shared" si="59"/>
        <v>Unaudited</v>
      </c>
    </row>
    <row r="869" spans="1:21" x14ac:dyDescent="0.25">
      <c r="A869" t="s">
        <v>438</v>
      </c>
      <c r="B869" t="s">
        <v>1380</v>
      </c>
      <c r="C869" t="s">
        <v>1381</v>
      </c>
      <c r="D869" s="15">
        <v>1900</v>
      </c>
      <c r="E869" s="121">
        <v>1</v>
      </c>
      <c r="F869" t="s">
        <v>442</v>
      </c>
      <c r="G869" s="121">
        <v>366</v>
      </c>
      <c r="H869" t="s">
        <v>383</v>
      </c>
      <c r="I869" t="s">
        <v>489</v>
      </c>
      <c r="J869" t="s">
        <v>451</v>
      </c>
      <c r="K869" t="s">
        <v>436</v>
      </c>
      <c r="L869" s="755" t="s">
        <v>216</v>
      </c>
      <c r="M869" t="s">
        <v>28</v>
      </c>
      <c r="N869" s="680">
        <f t="shared" ca="1" si="56"/>
        <v>0</v>
      </c>
      <c r="O869" s="680">
        <f t="shared" ca="1" si="56"/>
        <v>0</v>
      </c>
      <c r="P869" s="680">
        <f t="shared" ca="1" si="56"/>
        <v>0</v>
      </c>
      <c r="Q869" s="680">
        <f t="shared" ca="1" si="56"/>
        <v>0</v>
      </c>
      <c r="R869" s="680">
        <f t="shared" ca="1" si="56"/>
        <v>0</v>
      </c>
      <c r="S869" t="str">
        <f t="shared" si="57"/>
        <v>ASR_CMS_19</v>
      </c>
      <c r="T869" s="957">
        <f t="shared" si="58"/>
        <v>45406</v>
      </c>
      <c r="U869" t="str">
        <f t="shared" si="59"/>
        <v>Unaudited</v>
      </c>
    </row>
    <row r="870" spans="1:21" x14ac:dyDescent="0.25">
      <c r="A870" t="s">
        <v>438</v>
      </c>
      <c r="B870" t="s">
        <v>1380</v>
      </c>
      <c r="C870" t="s">
        <v>1381</v>
      </c>
      <c r="D870" s="15">
        <v>1900</v>
      </c>
      <c r="E870" s="121">
        <v>1</v>
      </c>
      <c r="F870" t="s">
        <v>442</v>
      </c>
      <c r="G870" s="121">
        <v>366</v>
      </c>
      <c r="H870" t="s">
        <v>383</v>
      </c>
      <c r="I870" t="s">
        <v>489</v>
      </c>
      <c r="J870" t="s">
        <v>437</v>
      </c>
      <c r="K870" t="s">
        <v>437</v>
      </c>
      <c r="L870" s="755" t="s">
        <v>84</v>
      </c>
      <c r="M870" t="s">
        <v>328</v>
      </c>
      <c r="N870" s="680">
        <f t="shared" ca="1" si="56"/>
        <v>0</v>
      </c>
      <c r="O870" s="680">
        <f t="shared" ca="1" si="56"/>
        <v>0</v>
      </c>
      <c r="P870" s="680">
        <f t="shared" ca="1" si="56"/>
        <v>0</v>
      </c>
      <c r="Q870" s="680">
        <f t="shared" ca="1" si="56"/>
        <v>0</v>
      </c>
      <c r="R870" s="680">
        <f t="shared" ca="1" si="56"/>
        <v>0</v>
      </c>
      <c r="S870" t="str">
        <f t="shared" si="57"/>
        <v>ASR_CMS_19</v>
      </c>
      <c r="T870" s="957">
        <f t="shared" si="58"/>
        <v>45406</v>
      </c>
      <c r="U870" t="str">
        <f t="shared" si="59"/>
        <v>Unaudited</v>
      </c>
    </row>
    <row r="871" spans="1:21" x14ac:dyDescent="0.25">
      <c r="A871" t="s">
        <v>438</v>
      </c>
      <c r="B871" t="s">
        <v>1380</v>
      </c>
      <c r="C871" t="s">
        <v>1381</v>
      </c>
      <c r="D871" s="15">
        <v>1900</v>
      </c>
      <c r="E871" s="121">
        <v>1</v>
      </c>
      <c r="F871" t="s">
        <v>442</v>
      </c>
      <c r="G871" s="121">
        <v>366</v>
      </c>
      <c r="H871" t="s">
        <v>383</v>
      </c>
      <c r="I871" t="s">
        <v>489</v>
      </c>
      <c r="J871" t="s">
        <v>437</v>
      </c>
      <c r="K871" t="s">
        <v>437</v>
      </c>
      <c r="L871" s="755" t="s">
        <v>85</v>
      </c>
      <c r="M871" t="s">
        <v>326</v>
      </c>
      <c r="N871" s="680">
        <f t="shared" ca="1" si="56"/>
        <v>0</v>
      </c>
      <c r="O871" s="680">
        <f t="shared" ca="1" si="56"/>
        <v>0</v>
      </c>
      <c r="P871" s="680">
        <f t="shared" ca="1" si="56"/>
        <v>0</v>
      </c>
      <c r="Q871" s="680">
        <f t="shared" ca="1" si="56"/>
        <v>0</v>
      </c>
      <c r="R871" s="680">
        <f t="shared" ca="1" si="56"/>
        <v>0</v>
      </c>
      <c r="S871" t="str">
        <f t="shared" si="57"/>
        <v>ASR_CMS_19</v>
      </c>
      <c r="T871" s="957">
        <f t="shared" si="58"/>
        <v>45406</v>
      </c>
      <c r="U871" t="str">
        <f t="shared" si="59"/>
        <v>Unaudited</v>
      </c>
    </row>
    <row r="872" spans="1:21" x14ac:dyDescent="0.25">
      <c r="A872" t="s">
        <v>438</v>
      </c>
      <c r="B872" t="s">
        <v>1380</v>
      </c>
      <c r="C872" t="s">
        <v>1381</v>
      </c>
      <c r="D872" s="15">
        <v>1900</v>
      </c>
      <c r="E872" s="121">
        <v>1</v>
      </c>
      <c r="F872" t="s">
        <v>442</v>
      </c>
      <c r="G872" s="121">
        <v>366</v>
      </c>
      <c r="H872" t="s">
        <v>383</v>
      </c>
      <c r="I872" t="s">
        <v>489</v>
      </c>
      <c r="J872" t="s">
        <v>437</v>
      </c>
      <c r="K872" t="s">
        <v>437</v>
      </c>
      <c r="L872" s="755" t="s">
        <v>86</v>
      </c>
      <c r="M872" t="s">
        <v>495</v>
      </c>
      <c r="N872" s="680">
        <f t="shared" ca="1" si="56"/>
        <v>0</v>
      </c>
      <c r="O872" s="680">
        <f t="shared" ca="1" si="56"/>
        <v>0</v>
      </c>
      <c r="P872" s="680">
        <f t="shared" ca="1" si="56"/>
        <v>0</v>
      </c>
      <c r="Q872" s="680">
        <f t="shared" ca="1" si="56"/>
        <v>0</v>
      </c>
      <c r="R872" s="680">
        <f t="shared" ca="1" si="56"/>
        <v>0</v>
      </c>
      <c r="S872" t="str">
        <f t="shared" si="57"/>
        <v>ASR_CMS_19</v>
      </c>
      <c r="T872" s="957">
        <f t="shared" si="58"/>
        <v>45406</v>
      </c>
      <c r="U872" t="str">
        <f t="shared" si="59"/>
        <v>Unaudited</v>
      </c>
    </row>
    <row r="873" spans="1:21" x14ac:dyDescent="0.25">
      <c r="A873" t="s">
        <v>438</v>
      </c>
      <c r="B873" t="s">
        <v>1380</v>
      </c>
      <c r="C873" t="s">
        <v>1381</v>
      </c>
      <c r="D873" s="15">
        <v>1900</v>
      </c>
      <c r="E873" s="121">
        <v>1</v>
      </c>
      <c r="F873" t="s">
        <v>442</v>
      </c>
      <c r="G873" s="121">
        <v>366</v>
      </c>
      <c r="H873" t="s">
        <v>383</v>
      </c>
      <c r="I873" t="s">
        <v>489</v>
      </c>
      <c r="J873" t="s">
        <v>437</v>
      </c>
      <c r="K873" t="s">
        <v>437</v>
      </c>
      <c r="L873" s="755" t="s">
        <v>87</v>
      </c>
      <c r="M873" t="s">
        <v>496</v>
      </c>
      <c r="N873" s="680">
        <f t="shared" ca="1" si="56"/>
        <v>0</v>
      </c>
      <c r="O873" s="680">
        <f t="shared" ca="1" si="56"/>
        <v>0</v>
      </c>
      <c r="P873" s="680">
        <f t="shared" ca="1" si="56"/>
        <v>0</v>
      </c>
      <c r="Q873" s="680">
        <f t="shared" ca="1" si="56"/>
        <v>0</v>
      </c>
      <c r="R873" s="680">
        <f t="shared" ca="1" si="56"/>
        <v>0</v>
      </c>
      <c r="S873" t="str">
        <f t="shared" si="57"/>
        <v>ASR_CMS_19</v>
      </c>
      <c r="T873" s="957">
        <f t="shared" si="58"/>
        <v>45406</v>
      </c>
      <c r="U873" t="str">
        <f t="shared" si="59"/>
        <v>Unaudited</v>
      </c>
    </row>
    <row r="874" spans="1:21" x14ac:dyDescent="0.25">
      <c r="A874" t="s">
        <v>438</v>
      </c>
      <c r="B874" t="s">
        <v>1380</v>
      </c>
      <c r="C874" t="s">
        <v>1381</v>
      </c>
      <c r="D874" s="15">
        <v>1900</v>
      </c>
      <c r="E874" s="121">
        <v>1</v>
      </c>
      <c r="F874" t="s">
        <v>442</v>
      </c>
      <c r="G874" s="121">
        <v>366</v>
      </c>
      <c r="H874" t="s">
        <v>383</v>
      </c>
      <c r="I874" t="s">
        <v>489</v>
      </c>
      <c r="J874" t="s">
        <v>437</v>
      </c>
      <c r="K874" t="s">
        <v>437</v>
      </c>
      <c r="L874" s="755" t="s">
        <v>214</v>
      </c>
      <c r="M874" t="s">
        <v>497</v>
      </c>
      <c r="N874" s="680">
        <f t="shared" ca="1" si="56"/>
        <v>0</v>
      </c>
      <c r="O874" s="680">
        <f t="shared" ca="1" si="56"/>
        <v>0</v>
      </c>
      <c r="P874" s="680">
        <f t="shared" ca="1" si="56"/>
        <v>0</v>
      </c>
      <c r="Q874" s="680">
        <f t="shared" ca="1" si="56"/>
        <v>0</v>
      </c>
      <c r="R874" s="680">
        <f t="shared" ca="1" si="56"/>
        <v>0</v>
      </c>
      <c r="S874" t="str">
        <f t="shared" si="57"/>
        <v>ASR_CMS_19</v>
      </c>
      <c r="T874" s="957">
        <f t="shared" si="58"/>
        <v>45406</v>
      </c>
      <c r="U874" t="str">
        <f t="shared" si="59"/>
        <v>Unaudited</v>
      </c>
    </row>
    <row r="875" spans="1:21" x14ac:dyDescent="0.25">
      <c r="A875" t="s">
        <v>438</v>
      </c>
      <c r="B875" t="s">
        <v>1380</v>
      </c>
      <c r="C875" t="s">
        <v>1381</v>
      </c>
      <c r="D875" s="15">
        <v>1900</v>
      </c>
      <c r="E875" s="121">
        <v>1</v>
      </c>
      <c r="F875" t="s">
        <v>442</v>
      </c>
      <c r="G875" s="121">
        <v>366</v>
      </c>
      <c r="H875" t="s">
        <v>383</v>
      </c>
      <c r="I875" t="s">
        <v>490</v>
      </c>
      <c r="J875" t="s">
        <v>26</v>
      </c>
      <c r="K875" t="s">
        <v>26</v>
      </c>
      <c r="L875" s="755" t="s">
        <v>205</v>
      </c>
      <c r="M875" t="s">
        <v>26</v>
      </c>
      <c r="N875" s="680">
        <f t="shared" ca="1" si="56"/>
        <v>0</v>
      </c>
      <c r="O875" s="680">
        <f t="shared" ca="1" si="56"/>
        <v>0</v>
      </c>
      <c r="P875" s="680">
        <f t="shared" ca="1" si="56"/>
        <v>0</v>
      </c>
      <c r="Q875" s="680">
        <f t="shared" ca="1" si="56"/>
        <v>0</v>
      </c>
      <c r="R875" s="680">
        <f t="shared" ca="1" si="56"/>
        <v>0</v>
      </c>
      <c r="S875" t="str">
        <f t="shared" si="57"/>
        <v>ASR_CMS_19</v>
      </c>
      <c r="T875" s="957">
        <f t="shared" si="58"/>
        <v>45406</v>
      </c>
      <c r="U875" t="str">
        <f t="shared" si="59"/>
        <v>Unaudited</v>
      </c>
    </row>
    <row r="876" spans="1:21" x14ac:dyDescent="0.25">
      <c r="A876" t="s">
        <v>438</v>
      </c>
      <c r="B876" t="s">
        <v>1380</v>
      </c>
      <c r="C876" t="s">
        <v>1381</v>
      </c>
      <c r="D876" s="15">
        <v>1900</v>
      </c>
      <c r="E876" s="121">
        <v>1</v>
      </c>
      <c r="F876" t="s">
        <v>1026</v>
      </c>
      <c r="G876" s="121" t="s">
        <v>1379</v>
      </c>
      <c r="H876" t="s">
        <v>383</v>
      </c>
      <c r="I876" t="s">
        <v>433</v>
      </c>
      <c r="J876" t="s">
        <v>433</v>
      </c>
      <c r="K876" t="s">
        <v>433</v>
      </c>
      <c r="M876" t="s">
        <v>433</v>
      </c>
      <c r="N876" s="680">
        <f t="shared" ca="1" si="56"/>
        <v>0</v>
      </c>
      <c r="O876" s="680">
        <f t="shared" ca="1" si="56"/>
        <v>0</v>
      </c>
      <c r="P876" s="680">
        <f t="shared" ca="1" si="56"/>
        <v>0</v>
      </c>
      <c r="Q876" s="680">
        <f t="shared" ca="1" si="56"/>
        <v>0</v>
      </c>
      <c r="R876" s="680">
        <f t="shared" ca="1" si="56"/>
        <v>0</v>
      </c>
      <c r="S876" t="str">
        <f t="shared" si="57"/>
        <v>ASR_CMS_19</v>
      </c>
      <c r="T876" s="957">
        <f t="shared" si="58"/>
        <v>45406</v>
      </c>
      <c r="U876" t="str">
        <f t="shared" si="59"/>
        <v>Unaudited</v>
      </c>
    </row>
    <row r="877" spans="1:21" x14ac:dyDescent="0.25">
      <c r="A877" t="s">
        <v>438</v>
      </c>
      <c r="B877" t="s">
        <v>1380</v>
      </c>
      <c r="C877" t="s">
        <v>1381</v>
      </c>
      <c r="D877" s="15">
        <v>1900</v>
      </c>
      <c r="E877" s="121">
        <v>1</v>
      </c>
      <c r="F877" t="s">
        <v>1026</v>
      </c>
      <c r="G877" s="121" t="s">
        <v>1379</v>
      </c>
      <c r="H877" t="s">
        <v>383</v>
      </c>
      <c r="I877" t="s">
        <v>488</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ASR_CMS_19</v>
      </c>
      <c r="T877" s="957">
        <f t="shared" si="58"/>
        <v>45406</v>
      </c>
      <c r="U877" t="str">
        <f t="shared" si="59"/>
        <v>Unaudited</v>
      </c>
    </row>
    <row r="878" spans="1:21" x14ac:dyDescent="0.25">
      <c r="A878" t="s">
        <v>438</v>
      </c>
      <c r="B878" t="s">
        <v>1380</v>
      </c>
      <c r="C878" t="s">
        <v>1381</v>
      </c>
      <c r="D878" s="15">
        <v>1900</v>
      </c>
      <c r="E878" s="121">
        <v>1</v>
      </c>
      <c r="F878" t="s">
        <v>1026</v>
      </c>
      <c r="G878" s="121" t="s">
        <v>1379</v>
      </c>
      <c r="H878" t="s">
        <v>383</v>
      </c>
      <c r="I878" t="s">
        <v>488</v>
      </c>
      <c r="J878" t="s">
        <v>12</v>
      </c>
      <c r="K878" t="s">
        <v>223</v>
      </c>
      <c r="L878" s="755">
        <v>1.2</v>
      </c>
      <c r="M878" t="s">
        <v>223</v>
      </c>
      <c r="N878" s="680">
        <f t="shared" ca="1" si="56"/>
        <v>0</v>
      </c>
      <c r="O878" s="680">
        <f t="shared" ca="1" si="56"/>
        <v>0</v>
      </c>
      <c r="P878" s="680">
        <f t="shared" ca="1" si="56"/>
        <v>0</v>
      </c>
      <c r="Q878" s="680">
        <f t="shared" ca="1" si="56"/>
        <v>0</v>
      </c>
      <c r="R878" s="680">
        <f t="shared" ca="1" si="56"/>
        <v>0</v>
      </c>
      <c r="S878" t="str">
        <f t="shared" si="57"/>
        <v>ASR_CMS_19</v>
      </c>
      <c r="T878" s="957">
        <f t="shared" si="58"/>
        <v>45406</v>
      </c>
      <c r="U878" t="str">
        <f t="shared" si="59"/>
        <v>Unaudited</v>
      </c>
    </row>
    <row r="879" spans="1:21" x14ac:dyDescent="0.25">
      <c r="A879" t="s">
        <v>438</v>
      </c>
      <c r="B879" t="s">
        <v>1380</v>
      </c>
      <c r="C879" t="s">
        <v>1381</v>
      </c>
      <c r="D879" s="15">
        <v>1900</v>
      </c>
      <c r="E879" s="121">
        <v>1</v>
      </c>
      <c r="F879" t="s">
        <v>1026</v>
      </c>
      <c r="G879" s="121" t="s">
        <v>1379</v>
      </c>
      <c r="H879" t="s">
        <v>383</v>
      </c>
      <c r="I879" t="s">
        <v>488</v>
      </c>
      <c r="J879" t="s">
        <v>12</v>
      </c>
      <c r="K879" t="s">
        <v>1318</v>
      </c>
      <c r="L879" s="755" t="s">
        <v>1314</v>
      </c>
      <c r="M879" t="s">
        <v>1318</v>
      </c>
      <c r="N879" s="680">
        <f t="shared" ca="1" si="56"/>
        <v>0</v>
      </c>
      <c r="O879" s="680">
        <f t="shared" ca="1" si="56"/>
        <v>0</v>
      </c>
      <c r="P879" s="680">
        <f t="shared" ca="1" si="56"/>
        <v>0</v>
      </c>
      <c r="Q879" s="680">
        <f t="shared" ca="1" si="56"/>
        <v>0</v>
      </c>
      <c r="R879" s="680">
        <f t="shared" ca="1" si="56"/>
        <v>0</v>
      </c>
      <c r="S879" t="str">
        <f t="shared" si="57"/>
        <v>ASR_CMS_19</v>
      </c>
      <c r="T879" s="957">
        <f t="shared" si="58"/>
        <v>45406</v>
      </c>
      <c r="U879" t="str">
        <f t="shared" si="59"/>
        <v>Unaudited</v>
      </c>
    </row>
    <row r="880" spans="1:21" x14ac:dyDescent="0.25">
      <c r="A880" t="s">
        <v>438</v>
      </c>
      <c r="B880" t="s">
        <v>1380</v>
      </c>
      <c r="C880" t="s">
        <v>1381</v>
      </c>
      <c r="D880" s="15">
        <v>1900</v>
      </c>
      <c r="E880" s="121">
        <v>1</v>
      </c>
      <c r="F880" t="s">
        <v>1026</v>
      </c>
      <c r="G880" s="121" t="s">
        <v>1379</v>
      </c>
      <c r="H880" t="s">
        <v>383</v>
      </c>
      <c r="I880" t="s">
        <v>488</v>
      </c>
      <c r="J880" t="s">
        <v>12</v>
      </c>
      <c r="K880" t="s">
        <v>1320</v>
      </c>
      <c r="L880" s="755" t="s">
        <v>1319</v>
      </c>
      <c r="M880" t="s">
        <v>1320</v>
      </c>
      <c r="N880" s="680">
        <f t="shared" ca="1" si="56"/>
        <v>0</v>
      </c>
      <c r="O880" s="680">
        <f t="shared" ca="1" si="56"/>
        <v>0</v>
      </c>
      <c r="P880" s="680">
        <f t="shared" ca="1" si="56"/>
        <v>0</v>
      </c>
      <c r="Q880" s="680">
        <f t="shared" ca="1" si="56"/>
        <v>0</v>
      </c>
      <c r="R880" s="680">
        <f t="shared" ca="1" si="56"/>
        <v>0</v>
      </c>
      <c r="S880" t="str">
        <f t="shared" si="57"/>
        <v>ASR_CMS_19</v>
      </c>
      <c r="T880" s="957">
        <f t="shared" si="58"/>
        <v>45406</v>
      </c>
      <c r="U880" t="str">
        <f t="shared" si="59"/>
        <v>Unaudited</v>
      </c>
    </row>
    <row r="881" spans="1:21" x14ac:dyDescent="0.25">
      <c r="A881" t="s">
        <v>438</v>
      </c>
      <c r="B881" t="s">
        <v>1380</v>
      </c>
      <c r="C881" t="s">
        <v>1381</v>
      </c>
      <c r="D881" s="15">
        <v>1900</v>
      </c>
      <c r="E881" s="121">
        <v>1</v>
      </c>
      <c r="F881" t="s">
        <v>1026</v>
      </c>
      <c r="G881" s="121" t="s">
        <v>1379</v>
      </c>
      <c r="H881" t="s">
        <v>383</v>
      </c>
      <c r="I881" t="s">
        <v>488</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ASR_CMS_19</v>
      </c>
      <c r="T881" s="957">
        <f t="shared" si="58"/>
        <v>45406</v>
      </c>
      <c r="U881" t="str">
        <f t="shared" si="59"/>
        <v>Unaudited</v>
      </c>
    </row>
    <row r="882" spans="1:21" x14ac:dyDescent="0.25">
      <c r="A882" t="s">
        <v>438</v>
      </c>
      <c r="B882" t="s">
        <v>1380</v>
      </c>
      <c r="C882" t="s">
        <v>1381</v>
      </c>
      <c r="D882" s="15">
        <v>1900</v>
      </c>
      <c r="E882" s="121">
        <v>1</v>
      </c>
      <c r="F882" t="s">
        <v>1026</v>
      </c>
      <c r="G882" s="121" t="s">
        <v>1379</v>
      </c>
      <c r="H882" t="s">
        <v>383</v>
      </c>
      <c r="I882" t="s">
        <v>489</v>
      </c>
      <c r="J882" t="s">
        <v>434</v>
      </c>
      <c r="K882" t="s">
        <v>791</v>
      </c>
      <c r="L882" s="755">
        <v>2.1</v>
      </c>
      <c r="M882" t="s">
        <v>726</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ASR_CMS_19</v>
      </c>
      <c r="T882" s="957">
        <f t="shared" si="58"/>
        <v>45406</v>
      </c>
      <c r="U882" t="str">
        <f t="shared" si="59"/>
        <v>Unaudited</v>
      </c>
    </row>
    <row r="883" spans="1:21" x14ac:dyDescent="0.25">
      <c r="A883" t="s">
        <v>438</v>
      </c>
      <c r="B883" t="s">
        <v>1380</v>
      </c>
      <c r="C883" t="s">
        <v>1381</v>
      </c>
      <c r="D883" s="15">
        <v>1900</v>
      </c>
      <c r="E883" s="121">
        <v>1</v>
      </c>
      <c r="F883" t="s">
        <v>1026</v>
      </c>
      <c r="G883" s="121" t="s">
        <v>1379</v>
      </c>
      <c r="H883" t="s">
        <v>383</v>
      </c>
      <c r="I883" t="s">
        <v>489</v>
      </c>
      <c r="J883" t="s">
        <v>434</v>
      </c>
      <c r="K883" t="s">
        <v>791</v>
      </c>
      <c r="L883" s="755">
        <v>2.2000000000000002</v>
      </c>
      <c r="M883" t="s">
        <v>727</v>
      </c>
      <c r="N883" s="680">
        <f t="shared" ca="1" si="60"/>
        <v>0</v>
      </c>
      <c r="O883" s="680">
        <f t="shared" ca="1" si="60"/>
        <v>0</v>
      </c>
      <c r="P883" s="680">
        <f t="shared" ca="1" si="60"/>
        <v>0</v>
      </c>
      <c r="Q883" s="680">
        <f t="shared" ca="1" si="60"/>
        <v>0</v>
      </c>
      <c r="R883" s="680">
        <f t="shared" ca="1" si="60"/>
        <v>0</v>
      </c>
      <c r="S883" t="str">
        <f t="shared" si="57"/>
        <v>ASR_CMS_19</v>
      </c>
      <c r="T883" s="957">
        <f t="shared" si="58"/>
        <v>45406</v>
      </c>
      <c r="U883" t="str">
        <f t="shared" si="59"/>
        <v>Unaudited</v>
      </c>
    </row>
    <row r="884" spans="1:21" x14ac:dyDescent="0.25">
      <c r="A884" t="s">
        <v>438</v>
      </c>
      <c r="B884" t="s">
        <v>1380</v>
      </c>
      <c r="C884" t="s">
        <v>1381</v>
      </c>
      <c r="D884" s="15">
        <v>1900</v>
      </c>
      <c r="E884" s="121">
        <v>1</v>
      </c>
      <c r="F884" t="s">
        <v>1026</v>
      </c>
      <c r="G884" s="121" t="s">
        <v>1379</v>
      </c>
      <c r="H884" t="s">
        <v>383</v>
      </c>
      <c r="I884" t="s">
        <v>489</v>
      </c>
      <c r="J884" t="s">
        <v>434</v>
      </c>
      <c r="K884" t="s">
        <v>791</v>
      </c>
      <c r="L884" s="755">
        <v>2.2999999999999998</v>
      </c>
      <c r="M884" t="s">
        <v>728</v>
      </c>
      <c r="N884" s="680">
        <f t="shared" ca="1" si="60"/>
        <v>0</v>
      </c>
      <c r="O884" s="680">
        <f t="shared" ca="1" si="60"/>
        <v>0</v>
      </c>
      <c r="P884" s="680">
        <f t="shared" ca="1" si="60"/>
        <v>0</v>
      </c>
      <c r="Q884" s="680">
        <f t="shared" ca="1" si="60"/>
        <v>0</v>
      </c>
      <c r="R884" s="680">
        <f t="shared" ca="1" si="60"/>
        <v>0</v>
      </c>
      <c r="S884" t="str">
        <f t="shared" si="57"/>
        <v>ASR_CMS_19</v>
      </c>
      <c r="T884" s="957">
        <f t="shared" si="58"/>
        <v>45406</v>
      </c>
      <c r="U884" t="str">
        <f t="shared" si="59"/>
        <v>Unaudited</v>
      </c>
    </row>
    <row r="885" spans="1:21" x14ac:dyDescent="0.25">
      <c r="A885" t="s">
        <v>438</v>
      </c>
      <c r="B885" t="s">
        <v>1380</v>
      </c>
      <c r="C885" t="s">
        <v>1381</v>
      </c>
      <c r="D885" s="15">
        <v>1900</v>
      </c>
      <c r="E885" s="121">
        <v>1</v>
      </c>
      <c r="F885" t="s">
        <v>1026</v>
      </c>
      <c r="G885" s="121" t="s">
        <v>1379</v>
      </c>
      <c r="H885" t="s">
        <v>383</v>
      </c>
      <c r="I885" t="s">
        <v>489</v>
      </c>
      <c r="J885" t="s">
        <v>434</v>
      </c>
      <c r="K885" t="s">
        <v>791</v>
      </c>
      <c r="L885" s="755">
        <v>2.4</v>
      </c>
      <c r="M885" t="s">
        <v>729</v>
      </c>
      <c r="N885" s="680">
        <f t="shared" ca="1" si="60"/>
        <v>0</v>
      </c>
      <c r="O885" s="680">
        <f t="shared" ca="1" si="60"/>
        <v>0</v>
      </c>
      <c r="P885" s="680">
        <f t="shared" ca="1" si="60"/>
        <v>0</v>
      </c>
      <c r="Q885" s="680">
        <f t="shared" ca="1" si="60"/>
        <v>0</v>
      </c>
      <c r="R885" s="680">
        <f t="shared" ca="1" si="60"/>
        <v>0</v>
      </c>
      <c r="S885" t="str">
        <f t="shared" si="57"/>
        <v>ASR_CMS_19</v>
      </c>
      <c r="T885" s="957">
        <f t="shared" si="58"/>
        <v>45406</v>
      </c>
      <c r="U885" t="str">
        <f t="shared" si="59"/>
        <v>Unaudited</v>
      </c>
    </row>
    <row r="886" spans="1:21" x14ac:dyDescent="0.25">
      <c r="A886" t="s">
        <v>438</v>
      </c>
      <c r="B886" t="s">
        <v>1380</v>
      </c>
      <c r="C886" t="s">
        <v>1381</v>
      </c>
      <c r="D886" s="15">
        <v>1900</v>
      </c>
      <c r="E886" s="121">
        <v>1</v>
      </c>
      <c r="F886" t="s">
        <v>1026</v>
      </c>
      <c r="G886" s="121" t="s">
        <v>1379</v>
      </c>
      <c r="H886" t="s">
        <v>383</v>
      </c>
      <c r="I886" t="s">
        <v>489</v>
      </c>
      <c r="J886" t="s">
        <v>434</v>
      </c>
      <c r="K886" t="s">
        <v>791</v>
      </c>
      <c r="L886" s="755">
        <v>2.5</v>
      </c>
      <c r="M886" t="s">
        <v>771</v>
      </c>
      <c r="N886" s="680">
        <f t="shared" ca="1" si="60"/>
        <v>0</v>
      </c>
      <c r="O886" s="680">
        <f t="shared" ca="1" si="60"/>
        <v>0</v>
      </c>
      <c r="P886" s="680">
        <f t="shared" ca="1" si="60"/>
        <v>0</v>
      </c>
      <c r="Q886" s="680">
        <f t="shared" ca="1" si="60"/>
        <v>0</v>
      </c>
      <c r="R886" s="680">
        <f t="shared" ca="1" si="60"/>
        <v>0</v>
      </c>
      <c r="S886" t="str">
        <f t="shared" si="57"/>
        <v>ASR_CMS_19</v>
      </c>
      <c r="T886" s="957">
        <f t="shared" si="58"/>
        <v>45406</v>
      </c>
      <c r="U886" t="str">
        <f t="shared" si="59"/>
        <v>Unaudited</v>
      </c>
    </row>
    <row r="887" spans="1:21" x14ac:dyDescent="0.25">
      <c r="A887" t="s">
        <v>438</v>
      </c>
      <c r="B887" t="s">
        <v>1380</v>
      </c>
      <c r="C887" t="s">
        <v>1381</v>
      </c>
      <c r="D887" s="15">
        <v>1900</v>
      </c>
      <c r="E887" s="121">
        <v>1</v>
      </c>
      <c r="F887" t="s">
        <v>1026</v>
      </c>
      <c r="G887" s="121" t="s">
        <v>1379</v>
      </c>
      <c r="H887" t="s">
        <v>383</v>
      </c>
      <c r="I887" t="s">
        <v>489</v>
      </c>
      <c r="J887" t="s">
        <v>434</v>
      </c>
      <c r="K887" t="s">
        <v>791</v>
      </c>
      <c r="L887" s="755">
        <v>2.6</v>
      </c>
      <c r="M887" t="s">
        <v>187</v>
      </c>
      <c r="N887" s="680">
        <f t="shared" ca="1" si="60"/>
        <v>0</v>
      </c>
      <c r="O887" s="680">
        <f t="shared" ca="1" si="60"/>
        <v>0</v>
      </c>
      <c r="P887" s="680">
        <f t="shared" ca="1" si="60"/>
        <v>0</v>
      </c>
      <c r="Q887" s="680">
        <f t="shared" ca="1" si="60"/>
        <v>0</v>
      </c>
      <c r="R887" s="680">
        <f t="shared" ca="1" si="60"/>
        <v>0</v>
      </c>
      <c r="S887" t="str">
        <f t="shared" si="57"/>
        <v>ASR_CMS_19</v>
      </c>
      <c r="T887" s="957">
        <f t="shared" si="58"/>
        <v>45406</v>
      </c>
      <c r="U887" t="str">
        <f t="shared" si="59"/>
        <v>Unaudited</v>
      </c>
    </row>
    <row r="888" spans="1:21" x14ac:dyDescent="0.25">
      <c r="A888" t="s">
        <v>438</v>
      </c>
      <c r="B888" t="s">
        <v>1380</v>
      </c>
      <c r="C888" t="s">
        <v>1381</v>
      </c>
      <c r="D888" s="15">
        <v>1900</v>
      </c>
      <c r="E888" s="121">
        <v>1</v>
      </c>
      <c r="F888" t="s">
        <v>1026</v>
      </c>
      <c r="G888" s="121" t="s">
        <v>1379</v>
      </c>
      <c r="H888" t="s">
        <v>383</v>
      </c>
      <c r="I888" t="s">
        <v>489</v>
      </c>
      <c r="J888" t="s">
        <v>434</v>
      </c>
      <c r="K888" t="s">
        <v>791</v>
      </c>
      <c r="L888" s="755">
        <v>2.7</v>
      </c>
      <c r="M888" t="s">
        <v>792</v>
      </c>
      <c r="N888" s="680">
        <f t="shared" ca="1" si="60"/>
        <v>0</v>
      </c>
      <c r="O888" s="680">
        <f t="shared" ca="1" si="60"/>
        <v>0</v>
      </c>
      <c r="P888" s="680">
        <f t="shared" ca="1" si="60"/>
        <v>0</v>
      </c>
      <c r="Q888" s="680">
        <f t="shared" ca="1" si="60"/>
        <v>0</v>
      </c>
      <c r="R888" s="680">
        <f t="shared" ca="1" si="60"/>
        <v>0</v>
      </c>
      <c r="S888" t="str">
        <f t="shared" si="57"/>
        <v>ASR_CMS_19</v>
      </c>
      <c r="T888" s="957">
        <f t="shared" si="58"/>
        <v>45406</v>
      </c>
      <c r="U888" t="str">
        <f t="shared" si="59"/>
        <v>Unaudited</v>
      </c>
    </row>
    <row r="889" spans="1:21" x14ac:dyDescent="0.25">
      <c r="A889" t="s">
        <v>438</v>
      </c>
      <c r="B889" t="s">
        <v>1380</v>
      </c>
      <c r="C889" t="s">
        <v>1381</v>
      </c>
      <c r="D889" s="15">
        <v>1900</v>
      </c>
      <c r="E889" s="121">
        <v>1</v>
      </c>
      <c r="F889" t="s">
        <v>1026</v>
      </c>
      <c r="G889" s="121" t="s">
        <v>1379</v>
      </c>
      <c r="H889" t="s">
        <v>383</v>
      </c>
      <c r="I889" t="s">
        <v>489</v>
      </c>
      <c r="J889" t="s">
        <v>434</v>
      </c>
      <c r="K889" t="s">
        <v>791</v>
      </c>
      <c r="L889" s="755">
        <v>2.8</v>
      </c>
      <c r="M889" t="s">
        <v>793</v>
      </c>
      <c r="N889" s="680">
        <f t="shared" ca="1" si="60"/>
        <v>0</v>
      </c>
      <c r="O889" s="680">
        <f t="shared" ca="1" si="60"/>
        <v>0</v>
      </c>
      <c r="P889" s="680">
        <f t="shared" ca="1" si="60"/>
        <v>0</v>
      </c>
      <c r="Q889" s="680">
        <f t="shared" ca="1" si="60"/>
        <v>0</v>
      </c>
      <c r="R889" s="680">
        <f t="shared" ca="1" si="60"/>
        <v>0</v>
      </c>
      <c r="S889" t="str">
        <f t="shared" si="57"/>
        <v>ASR_CMS_19</v>
      </c>
      <c r="T889" s="957">
        <f t="shared" si="58"/>
        <v>45406</v>
      </c>
      <c r="U889" t="str">
        <f t="shared" si="59"/>
        <v>Unaudited</v>
      </c>
    </row>
    <row r="890" spans="1:21" x14ac:dyDescent="0.25">
      <c r="A890" t="s">
        <v>438</v>
      </c>
      <c r="B890" t="s">
        <v>1380</v>
      </c>
      <c r="C890" t="s">
        <v>1381</v>
      </c>
      <c r="D890" s="15">
        <v>1900</v>
      </c>
      <c r="E890" s="121">
        <v>1</v>
      </c>
      <c r="F890" t="s">
        <v>1026</v>
      </c>
      <c r="G890" s="121" t="s">
        <v>1379</v>
      </c>
      <c r="H890" t="s">
        <v>383</v>
      </c>
      <c r="I890" t="s">
        <v>489</v>
      </c>
      <c r="J890" t="s">
        <v>434</v>
      </c>
      <c r="K890" t="s">
        <v>791</v>
      </c>
      <c r="L890" s="755">
        <v>2.9</v>
      </c>
      <c r="M890" t="s">
        <v>774</v>
      </c>
      <c r="N890" s="680">
        <f t="shared" ca="1" si="60"/>
        <v>0</v>
      </c>
      <c r="O890" s="680">
        <f t="shared" ca="1" si="60"/>
        <v>0</v>
      </c>
      <c r="P890" s="680">
        <f t="shared" ca="1" si="60"/>
        <v>0</v>
      </c>
      <c r="Q890" s="680">
        <f t="shared" ca="1" si="60"/>
        <v>0</v>
      </c>
      <c r="R890" s="680">
        <f t="shared" ca="1" si="60"/>
        <v>0</v>
      </c>
      <c r="S890" t="str">
        <f t="shared" si="57"/>
        <v>ASR_CMS_19</v>
      </c>
      <c r="T890" s="957">
        <f t="shared" si="58"/>
        <v>45406</v>
      </c>
      <c r="U890" t="str">
        <f t="shared" si="59"/>
        <v>Unaudited</v>
      </c>
    </row>
    <row r="891" spans="1:21" x14ac:dyDescent="0.25">
      <c r="A891" t="s">
        <v>438</v>
      </c>
      <c r="B891" t="s">
        <v>1380</v>
      </c>
      <c r="C891" t="s">
        <v>1381</v>
      </c>
      <c r="D891" s="15">
        <v>1900</v>
      </c>
      <c r="E891" s="121">
        <v>1</v>
      </c>
      <c r="F891" t="s">
        <v>1026</v>
      </c>
      <c r="G891" s="121" t="s">
        <v>1379</v>
      </c>
      <c r="H891" t="s">
        <v>383</v>
      </c>
      <c r="I891" t="s">
        <v>489</v>
      </c>
      <c r="J891" t="s">
        <v>434</v>
      </c>
      <c r="K891" t="s">
        <v>224</v>
      </c>
      <c r="L891" s="755">
        <v>2.11</v>
      </c>
      <c r="M891" t="s">
        <v>229</v>
      </c>
      <c r="N891" s="680">
        <f t="shared" ca="1" si="60"/>
        <v>0</v>
      </c>
      <c r="O891" s="680">
        <f t="shared" ca="1" si="60"/>
        <v>0</v>
      </c>
      <c r="P891" s="680">
        <f t="shared" ca="1" si="60"/>
        <v>0</v>
      </c>
      <c r="Q891" s="680">
        <f t="shared" ca="1" si="60"/>
        <v>0</v>
      </c>
      <c r="R891" s="680">
        <f t="shared" ca="1" si="60"/>
        <v>0</v>
      </c>
      <c r="S891" t="str">
        <f t="shared" si="57"/>
        <v>ASR_CMS_19</v>
      </c>
      <c r="T891" s="957">
        <f t="shared" si="58"/>
        <v>45406</v>
      </c>
      <c r="U891" t="str">
        <f t="shared" si="59"/>
        <v>Unaudited</v>
      </c>
    </row>
    <row r="892" spans="1:21" x14ac:dyDescent="0.25">
      <c r="A892" t="s">
        <v>438</v>
      </c>
      <c r="B892" t="s">
        <v>1380</v>
      </c>
      <c r="C892" t="s">
        <v>1381</v>
      </c>
      <c r="D892" s="15">
        <v>1900</v>
      </c>
      <c r="E892" s="121">
        <v>1</v>
      </c>
      <c r="F892" t="s">
        <v>1026</v>
      </c>
      <c r="G892" s="121" t="s">
        <v>1379</v>
      </c>
      <c r="H892" t="s">
        <v>383</v>
      </c>
      <c r="I892" t="s">
        <v>489</v>
      </c>
      <c r="J892" t="s">
        <v>434</v>
      </c>
      <c r="K892" t="s">
        <v>224</v>
      </c>
      <c r="L892" s="755">
        <v>2.12</v>
      </c>
      <c r="M892" t="s">
        <v>555</v>
      </c>
      <c r="N892" s="680">
        <f t="shared" ca="1" si="60"/>
        <v>0</v>
      </c>
      <c r="O892" s="680">
        <f t="shared" ca="1" si="60"/>
        <v>0</v>
      </c>
      <c r="P892" s="680">
        <f t="shared" ca="1" si="60"/>
        <v>0</v>
      </c>
      <c r="Q892" s="680">
        <f t="shared" ca="1" si="60"/>
        <v>0</v>
      </c>
      <c r="R892" s="680">
        <f t="shared" ca="1" si="60"/>
        <v>0</v>
      </c>
      <c r="S892" t="str">
        <f t="shared" si="57"/>
        <v>ASR_CMS_19</v>
      </c>
      <c r="T892" s="957">
        <f t="shared" si="58"/>
        <v>45406</v>
      </c>
      <c r="U892" t="str">
        <f t="shared" si="59"/>
        <v>Unaudited</v>
      </c>
    </row>
    <row r="893" spans="1:21" x14ac:dyDescent="0.25">
      <c r="A893" t="s">
        <v>438</v>
      </c>
      <c r="B893" t="s">
        <v>1380</v>
      </c>
      <c r="C893" t="s">
        <v>1381</v>
      </c>
      <c r="D893" s="15">
        <v>1900</v>
      </c>
      <c r="E893" s="121">
        <v>1</v>
      </c>
      <c r="F893" t="s">
        <v>1026</v>
      </c>
      <c r="G893" s="121" t="s">
        <v>1379</v>
      </c>
      <c r="H893" t="s">
        <v>383</v>
      </c>
      <c r="I893" t="s">
        <v>489</v>
      </c>
      <c r="J893" t="s">
        <v>434</v>
      </c>
      <c r="K893" t="s">
        <v>224</v>
      </c>
      <c r="L893" s="755">
        <v>2.13</v>
      </c>
      <c r="M893" t="s">
        <v>230</v>
      </c>
      <c r="N893" s="680">
        <f t="shared" ca="1" si="60"/>
        <v>0</v>
      </c>
      <c r="O893" s="680">
        <f t="shared" ca="1" si="60"/>
        <v>0</v>
      </c>
      <c r="P893" s="680">
        <f t="shared" ca="1" si="60"/>
        <v>0</v>
      </c>
      <c r="Q893" s="680">
        <f t="shared" ca="1" si="60"/>
        <v>0</v>
      </c>
      <c r="R893" s="680">
        <f t="shared" ca="1" si="60"/>
        <v>0</v>
      </c>
      <c r="S893" t="str">
        <f t="shared" si="57"/>
        <v>ASR_CMS_19</v>
      </c>
      <c r="T893" s="957">
        <f t="shared" si="58"/>
        <v>45406</v>
      </c>
      <c r="U893" t="str">
        <f t="shared" si="59"/>
        <v>Unaudited</v>
      </c>
    </row>
    <row r="894" spans="1:21" x14ac:dyDescent="0.25">
      <c r="A894" t="s">
        <v>438</v>
      </c>
      <c r="B894" t="s">
        <v>1380</v>
      </c>
      <c r="C894" t="s">
        <v>1381</v>
      </c>
      <c r="D894" s="15">
        <v>1900</v>
      </c>
      <c r="E894" s="121">
        <v>1</v>
      </c>
      <c r="F894" t="s">
        <v>1026</v>
      </c>
      <c r="G894" s="121" t="s">
        <v>1379</v>
      </c>
      <c r="H894" t="s">
        <v>383</v>
      </c>
      <c r="I894" t="s">
        <v>489</v>
      </c>
      <c r="J894" t="s">
        <v>434</v>
      </c>
      <c r="K894" t="s">
        <v>224</v>
      </c>
      <c r="L894" s="755">
        <v>2.14</v>
      </c>
      <c r="M894" t="s">
        <v>559</v>
      </c>
      <c r="N894" s="680">
        <f t="shared" ca="1" si="60"/>
        <v>0</v>
      </c>
      <c r="O894" s="680">
        <f t="shared" ca="1" si="60"/>
        <v>0</v>
      </c>
      <c r="P894" s="680">
        <f t="shared" ca="1" si="60"/>
        <v>0</v>
      </c>
      <c r="Q894" s="680">
        <f t="shared" ca="1" si="60"/>
        <v>0</v>
      </c>
      <c r="R894" s="680">
        <f t="shared" ca="1" si="60"/>
        <v>0</v>
      </c>
      <c r="S894" t="str">
        <f t="shared" si="57"/>
        <v>ASR_CMS_19</v>
      </c>
      <c r="T894" s="957">
        <f t="shared" si="58"/>
        <v>45406</v>
      </c>
      <c r="U894" t="str">
        <f t="shared" si="59"/>
        <v>Unaudited</v>
      </c>
    </row>
    <row r="895" spans="1:21" x14ac:dyDescent="0.25">
      <c r="A895" t="s">
        <v>438</v>
      </c>
      <c r="B895" t="s">
        <v>1380</v>
      </c>
      <c r="C895" t="s">
        <v>1381</v>
      </c>
      <c r="D895" s="15">
        <v>1900</v>
      </c>
      <c r="E895" s="121">
        <v>1</v>
      </c>
      <c r="F895" t="s">
        <v>1026</v>
      </c>
      <c r="G895" s="121" t="s">
        <v>1379</v>
      </c>
      <c r="H895" t="s">
        <v>383</v>
      </c>
      <c r="I895" t="s">
        <v>489</v>
      </c>
      <c r="J895" t="s">
        <v>434</v>
      </c>
      <c r="K895" t="s">
        <v>224</v>
      </c>
      <c r="L895" s="755">
        <v>2.15</v>
      </c>
      <c r="M895" t="s">
        <v>20</v>
      </c>
      <c r="N895" s="680">
        <f t="shared" ca="1" si="60"/>
        <v>0</v>
      </c>
      <c r="O895" s="680">
        <f t="shared" ca="1" si="60"/>
        <v>0</v>
      </c>
      <c r="P895" s="680">
        <f t="shared" ca="1" si="60"/>
        <v>0</v>
      </c>
      <c r="Q895" s="680">
        <f t="shared" ca="1" si="60"/>
        <v>0</v>
      </c>
      <c r="R895" s="680">
        <f t="shared" ca="1" si="60"/>
        <v>0</v>
      </c>
      <c r="S895" t="str">
        <f t="shared" si="57"/>
        <v>ASR_CMS_19</v>
      </c>
      <c r="T895" s="957">
        <f t="shared" si="58"/>
        <v>45406</v>
      </c>
      <c r="U895" t="str">
        <f t="shared" si="59"/>
        <v>Unaudited</v>
      </c>
    </row>
    <row r="896" spans="1:21" x14ac:dyDescent="0.25">
      <c r="A896" t="s">
        <v>438</v>
      </c>
      <c r="B896" t="s">
        <v>1380</v>
      </c>
      <c r="C896" t="s">
        <v>1381</v>
      </c>
      <c r="D896" s="15">
        <v>1900</v>
      </c>
      <c r="E896" s="121">
        <v>1</v>
      </c>
      <c r="F896" t="s">
        <v>1026</v>
      </c>
      <c r="G896" s="121" t="s">
        <v>1379</v>
      </c>
      <c r="H896" t="s">
        <v>383</v>
      </c>
      <c r="I896" t="s">
        <v>489</v>
      </c>
      <c r="J896" t="s">
        <v>434</v>
      </c>
      <c r="K896" t="s">
        <v>224</v>
      </c>
      <c r="L896" s="755">
        <v>2.16</v>
      </c>
      <c r="M896" t="s">
        <v>794</v>
      </c>
      <c r="N896" s="680">
        <f t="shared" ca="1" si="60"/>
        <v>0</v>
      </c>
      <c r="O896" s="680">
        <f t="shared" ca="1" si="60"/>
        <v>0</v>
      </c>
      <c r="P896" s="680">
        <f t="shared" ca="1" si="60"/>
        <v>0</v>
      </c>
      <c r="Q896" s="680">
        <f t="shared" ca="1" si="60"/>
        <v>0</v>
      </c>
      <c r="R896" s="680">
        <f t="shared" ca="1" si="60"/>
        <v>0</v>
      </c>
      <c r="S896" t="str">
        <f t="shared" si="57"/>
        <v>ASR_CMS_19</v>
      </c>
      <c r="T896" s="957">
        <f t="shared" si="58"/>
        <v>45406</v>
      </c>
      <c r="U896" t="str">
        <f t="shared" si="59"/>
        <v>Unaudited</v>
      </c>
    </row>
    <row r="897" spans="1:21" x14ac:dyDescent="0.25">
      <c r="A897" t="s">
        <v>438</v>
      </c>
      <c r="B897" t="s">
        <v>1380</v>
      </c>
      <c r="C897" t="s">
        <v>1381</v>
      </c>
      <c r="D897" s="15">
        <v>1900</v>
      </c>
      <c r="E897" s="121">
        <v>1</v>
      </c>
      <c r="F897" t="s">
        <v>1026</v>
      </c>
      <c r="G897" s="121" t="s">
        <v>1379</v>
      </c>
      <c r="H897" t="s">
        <v>383</v>
      </c>
      <c r="I897" t="s">
        <v>489</v>
      </c>
      <c r="J897" t="s">
        <v>434</v>
      </c>
      <c r="K897" t="s">
        <v>224</v>
      </c>
      <c r="L897" s="755">
        <v>2.17</v>
      </c>
      <c r="M897" t="s">
        <v>1047</v>
      </c>
      <c r="N897" s="680">
        <f t="shared" ca="1" si="60"/>
        <v>0</v>
      </c>
      <c r="O897" s="680">
        <f t="shared" ca="1" si="60"/>
        <v>0</v>
      </c>
      <c r="P897" s="680">
        <f t="shared" ca="1" si="60"/>
        <v>0</v>
      </c>
      <c r="Q897" s="680">
        <f t="shared" ca="1" si="60"/>
        <v>0</v>
      </c>
      <c r="R897" s="680">
        <f t="shared" ca="1" si="60"/>
        <v>0</v>
      </c>
      <c r="S897" t="str">
        <f t="shared" si="57"/>
        <v>ASR_CMS_19</v>
      </c>
      <c r="T897" s="957">
        <f t="shared" si="58"/>
        <v>45406</v>
      </c>
      <c r="U897" t="str">
        <f t="shared" si="59"/>
        <v>Unaudited</v>
      </c>
    </row>
    <row r="898" spans="1:21" x14ac:dyDescent="0.25">
      <c r="A898" t="s">
        <v>438</v>
      </c>
      <c r="B898" t="s">
        <v>1380</v>
      </c>
      <c r="C898" t="s">
        <v>1381</v>
      </c>
      <c r="D898" s="15">
        <v>1900</v>
      </c>
      <c r="E898" s="121">
        <v>1</v>
      </c>
      <c r="F898" t="s">
        <v>1026</v>
      </c>
      <c r="G898" s="121" t="s">
        <v>1379</v>
      </c>
      <c r="H898" t="s">
        <v>383</v>
      </c>
      <c r="I898" t="s">
        <v>489</v>
      </c>
      <c r="J898" t="s">
        <v>434</v>
      </c>
      <c r="K898" t="s">
        <v>224</v>
      </c>
      <c r="L898" s="755">
        <v>2.1800000000000002</v>
      </c>
      <c r="M898" t="s">
        <v>651</v>
      </c>
      <c r="N898" s="680">
        <f t="shared" ca="1" si="60"/>
        <v>0</v>
      </c>
      <c r="O898" s="680">
        <f t="shared" ca="1" si="60"/>
        <v>0</v>
      </c>
      <c r="P898" s="680">
        <f t="shared" ca="1" si="60"/>
        <v>0</v>
      </c>
      <c r="Q898" s="680">
        <f t="shared" ca="1" si="60"/>
        <v>0</v>
      </c>
      <c r="R898" s="680">
        <f t="shared" ca="1" si="60"/>
        <v>0</v>
      </c>
      <c r="S898" t="str">
        <f t="shared" ref="S898:S961" si="61">file_name</f>
        <v>ASR_CMS_19</v>
      </c>
      <c r="T898" s="957">
        <f t="shared" ref="T898:T961" si="62">file_date</f>
        <v>45406</v>
      </c>
      <c r="U898" t="str">
        <f t="shared" ref="U898:U961" si="63">status</f>
        <v>Unaudited</v>
      </c>
    </row>
    <row r="899" spans="1:21" x14ac:dyDescent="0.25">
      <c r="A899" t="s">
        <v>438</v>
      </c>
      <c r="B899" t="s">
        <v>1380</v>
      </c>
      <c r="C899" t="s">
        <v>1381</v>
      </c>
      <c r="D899" s="15">
        <v>1900</v>
      </c>
      <c r="E899" s="121">
        <v>1</v>
      </c>
      <c r="F899" t="s">
        <v>1026</v>
      </c>
      <c r="G899" s="121" t="s">
        <v>1379</v>
      </c>
      <c r="H899" t="s">
        <v>383</v>
      </c>
      <c r="I899" t="s">
        <v>489</v>
      </c>
      <c r="J899" t="s">
        <v>434</v>
      </c>
      <c r="K899" t="s">
        <v>224</v>
      </c>
      <c r="L899" s="755">
        <v>2.19</v>
      </c>
      <c r="M899" t="s">
        <v>219</v>
      </c>
      <c r="N899" s="680">
        <f t="shared" ca="1" si="60"/>
        <v>0</v>
      </c>
      <c r="O899" s="680">
        <f t="shared" ca="1" si="60"/>
        <v>0</v>
      </c>
      <c r="P899" s="680">
        <f t="shared" ca="1" si="60"/>
        <v>0</v>
      </c>
      <c r="Q899" s="680">
        <f t="shared" ca="1" si="60"/>
        <v>0</v>
      </c>
      <c r="R899" s="680">
        <f t="shared" ca="1" si="60"/>
        <v>0</v>
      </c>
      <c r="S899" t="str">
        <f t="shared" si="61"/>
        <v>ASR_CMS_19</v>
      </c>
      <c r="T899" s="957">
        <f t="shared" si="62"/>
        <v>45406</v>
      </c>
      <c r="U899" t="str">
        <f t="shared" si="63"/>
        <v>Unaudited</v>
      </c>
    </row>
    <row r="900" spans="1:21" x14ac:dyDescent="0.25">
      <c r="A900" t="s">
        <v>438</v>
      </c>
      <c r="B900" t="s">
        <v>1380</v>
      </c>
      <c r="C900" t="s">
        <v>1381</v>
      </c>
      <c r="D900" s="15">
        <v>1900</v>
      </c>
      <c r="E900" s="121">
        <v>1</v>
      </c>
      <c r="F900" t="s">
        <v>1026</v>
      </c>
      <c r="G900" s="121" t="s">
        <v>1379</v>
      </c>
      <c r="H900" t="s">
        <v>383</v>
      </c>
      <c r="I900" t="s">
        <v>489</v>
      </c>
      <c r="J900" t="s">
        <v>434</v>
      </c>
      <c r="K900" t="s">
        <v>224</v>
      </c>
      <c r="L900" s="755" t="s">
        <v>700</v>
      </c>
      <c r="M900" t="s">
        <v>231</v>
      </c>
      <c r="N900" s="680">
        <f t="shared" ca="1" si="60"/>
        <v>0</v>
      </c>
      <c r="O900" s="680">
        <f t="shared" ca="1" si="60"/>
        <v>0</v>
      </c>
      <c r="P900" s="680">
        <f t="shared" ca="1" si="60"/>
        <v>0</v>
      </c>
      <c r="Q900" s="680">
        <f t="shared" ca="1" si="60"/>
        <v>0</v>
      </c>
      <c r="R900" s="680">
        <f t="shared" ca="1" si="60"/>
        <v>0</v>
      </c>
      <c r="S900" t="str">
        <f t="shared" si="61"/>
        <v>ASR_CMS_19</v>
      </c>
      <c r="T900" s="957">
        <f t="shared" si="62"/>
        <v>45406</v>
      </c>
      <c r="U900" t="str">
        <f t="shared" si="63"/>
        <v>Unaudited</v>
      </c>
    </row>
    <row r="901" spans="1:21" x14ac:dyDescent="0.25">
      <c r="A901" t="s">
        <v>438</v>
      </c>
      <c r="B901" t="s">
        <v>1380</v>
      </c>
      <c r="C901" t="s">
        <v>1381</v>
      </c>
      <c r="D901" s="15">
        <v>1900</v>
      </c>
      <c r="E901" s="121">
        <v>1</v>
      </c>
      <c r="F901" t="s">
        <v>1026</v>
      </c>
      <c r="G901" s="121" t="s">
        <v>1379</v>
      </c>
      <c r="H901" t="s">
        <v>383</v>
      </c>
      <c r="I901" t="s">
        <v>489</v>
      </c>
      <c r="J901" t="s">
        <v>434</v>
      </c>
      <c r="K901" t="s">
        <v>224</v>
      </c>
      <c r="L901" s="755">
        <v>2.21</v>
      </c>
      <c r="M901" t="s">
        <v>467</v>
      </c>
      <c r="N901" s="680">
        <f t="shared" ca="1" si="60"/>
        <v>0</v>
      </c>
      <c r="O901" s="680">
        <f t="shared" ca="1" si="60"/>
        <v>0</v>
      </c>
      <c r="P901" s="680">
        <f t="shared" ca="1" si="60"/>
        <v>0</v>
      </c>
      <c r="Q901" s="680">
        <f t="shared" ca="1" si="60"/>
        <v>0</v>
      </c>
      <c r="R901" s="680">
        <f t="shared" ca="1" si="60"/>
        <v>0</v>
      </c>
      <c r="S901" t="str">
        <f t="shared" si="61"/>
        <v>ASR_CMS_19</v>
      </c>
      <c r="T901" s="957">
        <f t="shared" si="62"/>
        <v>45406</v>
      </c>
      <c r="U901" t="str">
        <f t="shared" si="63"/>
        <v>Unaudited</v>
      </c>
    </row>
    <row r="902" spans="1:21" x14ac:dyDescent="0.25">
      <c r="A902" t="s">
        <v>438</v>
      </c>
      <c r="B902" t="s">
        <v>1380</v>
      </c>
      <c r="C902" t="s">
        <v>1381</v>
      </c>
      <c r="D902" s="15">
        <v>1900</v>
      </c>
      <c r="E902" s="121">
        <v>1</v>
      </c>
      <c r="F902" t="s">
        <v>1026</v>
      </c>
      <c r="G902" s="121" t="s">
        <v>1379</v>
      </c>
      <c r="H902" t="s">
        <v>383</v>
      </c>
      <c r="I902" t="s">
        <v>489</v>
      </c>
      <c r="J902" t="s">
        <v>434</v>
      </c>
      <c r="K902" t="s">
        <v>6</v>
      </c>
      <c r="L902" s="755" t="s">
        <v>70</v>
      </c>
      <c r="M902" t="s">
        <v>189</v>
      </c>
      <c r="N902" s="680">
        <f t="shared" ca="1" si="60"/>
        <v>0</v>
      </c>
      <c r="O902" s="680">
        <f t="shared" ca="1" si="60"/>
        <v>0</v>
      </c>
      <c r="P902" s="680">
        <f t="shared" ca="1" si="60"/>
        <v>0</v>
      </c>
      <c r="Q902" s="680">
        <f t="shared" ca="1" si="60"/>
        <v>0</v>
      </c>
      <c r="R902" s="680">
        <f t="shared" ca="1" si="60"/>
        <v>0</v>
      </c>
      <c r="S902" t="str">
        <f t="shared" si="61"/>
        <v>ASR_CMS_19</v>
      </c>
      <c r="T902" s="957">
        <f t="shared" si="62"/>
        <v>45406</v>
      </c>
      <c r="U902" t="str">
        <f t="shared" si="63"/>
        <v>Unaudited</v>
      </c>
    </row>
    <row r="903" spans="1:21" x14ac:dyDescent="0.25">
      <c r="A903" t="s">
        <v>438</v>
      </c>
      <c r="B903" t="s">
        <v>1380</v>
      </c>
      <c r="C903" t="s">
        <v>1381</v>
      </c>
      <c r="D903" s="15">
        <v>1900</v>
      </c>
      <c r="E903" s="121">
        <v>1</v>
      </c>
      <c r="F903" t="s">
        <v>1026</v>
      </c>
      <c r="G903" s="121" t="s">
        <v>1379</v>
      </c>
      <c r="H903" t="s">
        <v>383</v>
      </c>
      <c r="I903" t="s">
        <v>489</v>
      </c>
      <c r="J903" t="s">
        <v>434</v>
      </c>
      <c r="K903" t="s">
        <v>6</v>
      </c>
      <c r="L903" s="755" t="s">
        <v>71</v>
      </c>
      <c r="M903" t="s">
        <v>232</v>
      </c>
      <c r="N903" s="680">
        <f t="shared" ca="1" si="60"/>
        <v>0</v>
      </c>
      <c r="O903" s="680">
        <f t="shared" ca="1" si="60"/>
        <v>0</v>
      </c>
      <c r="P903" s="680">
        <f t="shared" ca="1" si="60"/>
        <v>0</v>
      </c>
      <c r="Q903" s="680">
        <f t="shared" ca="1" si="60"/>
        <v>0</v>
      </c>
      <c r="R903" s="680">
        <f t="shared" ca="1" si="60"/>
        <v>0</v>
      </c>
      <c r="S903" t="str">
        <f t="shared" si="61"/>
        <v>ASR_CMS_19</v>
      </c>
      <c r="T903" s="957">
        <f t="shared" si="62"/>
        <v>45406</v>
      </c>
      <c r="U903" t="str">
        <f t="shared" si="63"/>
        <v>Unaudited</v>
      </c>
    </row>
    <row r="904" spans="1:21" x14ac:dyDescent="0.25">
      <c r="A904" t="s">
        <v>438</v>
      </c>
      <c r="B904" t="s">
        <v>1380</v>
      </c>
      <c r="C904" t="s">
        <v>1381</v>
      </c>
      <c r="D904" s="15">
        <v>1900</v>
      </c>
      <c r="E904" s="121">
        <v>1</v>
      </c>
      <c r="F904" t="s">
        <v>1026</v>
      </c>
      <c r="G904" s="121" t="s">
        <v>1379</v>
      </c>
      <c r="H904" t="s">
        <v>383</v>
      </c>
      <c r="I904" t="s">
        <v>489</v>
      </c>
      <c r="J904" t="s">
        <v>434</v>
      </c>
      <c r="K904" t="s">
        <v>6</v>
      </c>
      <c r="L904" s="755" t="s">
        <v>72</v>
      </c>
      <c r="M904" t="s">
        <v>165</v>
      </c>
      <c r="N904" s="680">
        <f t="shared" ca="1" si="60"/>
        <v>0</v>
      </c>
      <c r="O904" s="680">
        <f t="shared" ca="1" si="60"/>
        <v>0</v>
      </c>
      <c r="P904" s="680">
        <f t="shared" ca="1" si="60"/>
        <v>0</v>
      </c>
      <c r="Q904" s="680">
        <f t="shared" ca="1" si="60"/>
        <v>0</v>
      </c>
      <c r="R904" s="680">
        <f t="shared" ca="1" si="60"/>
        <v>0</v>
      </c>
      <c r="S904" t="str">
        <f t="shared" si="61"/>
        <v>ASR_CMS_19</v>
      </c>
      <c r="T904" s="957">
        <f t="shared" si="62"/>
        <v>45406</v>
      </c>
      <c r="U904" t="str">
        <f t="shared" si="63"/>
        <v>Unaudited</v>
      </c>
    </row>
    <row r="905" spans="1:21" x14ac:dyDescent="0.25">
      <c r="A905" t="s">
        <v>438</v>
      </c>
      <c r="B905" t="s">
        <v>1380</v>
      </c>
      <c r="C905" t="s">
        <v>1381</v>
      </c>
      <c r="D905" s="15">
        <v>1900</v>
      </c>
      <c r="E905" s="121">
        <v>1</v>
      </c>
      <c r="F905" t="s">
        <v>1026</v>
      </c>
      <c r="G905" s="121" t="s">
        <v>1379</v>
      </c>
      <c r="H905" t="s">
        <v>383</v>
      </c>
      <c r="I905" t="s">
        <v>489</v>
      </c>
      <c r="J905" t="s">
        <v>434</v>
      </c>
      <c r="K905" t="s">
        <v>6</v>
      </c>
      <c r="L905" s="755">
        <v>3.4</v>
      </c>
      <c r="M905" t="s">
        <v>462</v>
      </c>
      <c r="N905" s="680">
        <f t="shared" ca="1" si="60"/>
        <v>0</v>
      </c>
      <c r="O905" s="680">
        <f t="shared" ca="1" si="60"/>
        <v>0</v>
      </c>
      <c r="P905" s="680">
        <f t="shared" ca="1" si="60"/>
        <v>0</v>
      </c>
      <c r="Q905" s="680">
        <f t="shared" ca="1" si="60"/>
        <v>0</v>
      </c>
      <c r="R905" s="680">
        <f t="shared" ca="1" si="60"/>
        <v>0</v>
      </c>
      <c r="S905" t="str">
        <f t="shared" si="61"/>
        <v>ASR_CMS_19</v>
      </c>
      <c r="T905" s="957">
        <f t="shared" si="62"/>
        <v>45406</v>
      </c>
      <c r="U905" t="str">
        <f t="shared" si="63"/>
        <v>Unaudited</v>
      </c>
    </row>
    <row r="906" spans="1:21" x14ac:dyDescent="0.25">
      <c r="A906" t="s">
        <v>438</v>
      </c>
      <c r="B906" t="s">
        <v>1380</v>
      </c>
      <c r="C906" t="s">
        <v>1381</v>
      </c>
      <c r="D906" s="15">
        <v>1900</v>
      </c>
      <c r="E906" s="121">
        <v>1</v>
      </c>
      <c r="F906" t="s">
        <v>1026</v>
      </c>
      <c r="G906" s="121" t="s">
        <v>1379</v>
      </c>
      <c r="H906" t="s">
        <v>383</v>
      </c>
      <c r="I906" t="s">
        <v>489</v>
      </c>
      <c r="J906" t="s">
        <v>434</v>
      </c>
      <c r="K906" t="s">
        <v>435</v>
      </c>
      <c r="L906" s="755">
        <v>4.5</v>
      </c>
      <c r="M906" t="s">
        <v>32</v>
      </c>
      <c r="N906" s="680">
        <f t="shared" ca="1" si="60"/>
        <v>0</v>
      </c>
      <c r="O906" s="680">
        <f t="shared" ca="1" si="60"/>
        <v>0</v>
      </c>
      <c r="P906" s="680">
        <f t="shared" ca="1" si="60"/>
        <v>0</v>
      </c>
      <c r="Q906" s="680">
        <f t="shared" ca="1" si="60"/>
        <v>0</v>
      </c>
      <c r="R906" s="680">
        <f t="shared" ca="1" si="60"/>
        <v>0</v>
      </c>
      <c r="S906" t="str">
        <f t="shared" si="61"/>
        <v>ASR_CMS_19</v>
      </c>
      <c r="T906" s="957">
        <f t="shared" si="62"/>
        <v>45406</v>
      </c>
      <c r="U906" t="str">
        <f t="shared" si="63"/>
        <v>Unaudited</v>
      </c>
    </row>
    <row r="907" spans="1:21" x14ac:dyDescent="0.25">
      <c r="A907" t="s">
        <v>438</v>
      </c>
      <c r="B907" t="s">
        <v>1380</v>
      </c>
      <c r="C907" t="s">
        <v>1381</v>
      </c>
      <c r="D907" s="15">
        <v>1900</v>
      </c>
      <c r="E907" s="121">
        <v>1</v>
      </c>
      <c r="F907" t="s">
        <v>1026</v>
      </c>
      <c r="G907" s="121" t="s">
        <v>1379</v>
      </c>
      <c r="H907" t="s">
        <v>383</v>
      </c>
      <c r="I907" t="s">
        <v>489</v>
      </c>
      <c r="J907" t="s">
        <v>434</v>
      </c>
      <c r="K907" t="s">
        <v>435</v>
      </c>
      <c r="L907" s="755" t="s">
        <v>939</v>
      </c>
      <c r="M907" t="s">
        <v>930</v>
      </c>
      <c r="N907" s="680">
        <f t="shared" ca="1" si="60"/>
        <v>0</v>
      </c>
      <c r="O907" s="680">
        <f t="shared" ca="1" si="60"/>
        <v>0</v>
      </c>
      <c r="P907" s="680">
        <f t="shared" ca="1" si="60"/>
        <v>0</v>
      </c>
      <c r="Q907" s="680">
        <f t="shared" ca="1" si="60"/>
        <v>0</v>
      </c>
      <c r="R907" s="680">
        <f t="shared" ca="1" si="60"/>
        <v>0</v>
      </c>
      <c r="S907" t="str">
        <f t="shared" si="61"/>
        <v>ASR_CMS_19</v>
      </c>
      <c r="T907" s="957">
        <f t="shared" si="62"/>
        <v>45406</v>
      </c>
      <c r="U907" t="str">
        <f t="shared" si="63"/>
        <v>Unaudited</v>
      </c>
    </row>
    <row r="908" spans="1:21" x14ac:dyDescent="0.25">
      <c r="A908" t="s">
        <v>438</v>
      </c>
      <c r="B908" t="s">
        <v>1380</v>
      </c>
      <c r="C908" t="s">
        <v>1381</v>
      </c>
      <c r="D908" s="15">
        <v>1900</v>
      </c>
      <c r="E908" s="121">
        <v>1</v>
      </c>
      <c r="F908" t="s">
        <v>1026</v>
      </c>
      <c r="G908" s="121" t="s">
        <v>1379</v>
      </c>
      <c r="H908" t="s">
        <v>383</v>
      </c>
      <c r="I908" t="s">
        <v>489</v>
      </c>
      <c r="J908" t="s">
        <v>434</v>
      </c>
      <c r="K908" t="s">
        <v>435</v>
      </c>
      <c r="L908" s="755" t="s">
        <v>194</v>
      </c>
      <c r="M908" t="s">
        <v>40</v>
      </c>
      <c r="N908" s="680">
        <f t="shared" ca="1" si="60"/>
        <v>0</v>
      </c>
      <c r="O908" s="680">
        <f t="shared" ca="1" si="60"/>
        <v>0</v>
      </c>
      <c r="P908" s="680">
        <f t="shared" ca="1" si="60"/>
        <v>0</v>
      </c>
      <c r="Q908" s="680">
        <f t="shared" ca="1" si="60"/>
        <v>0</v>
      </c>
      <c r="R908" s="680">
        <f t="shared" ca="1" si="60"/>
        <v>0</v>
      </c>
      <c r="S908" t="str">
        <f t="shared" si="61"/>
        <v>ASR_CMS_19</v>
      </c>
      <c r="T908" s="957">
        <f t="shared" si="62"/>
        <v>45406</v>
      </c>
      <c r="U908" t="str">
        <f t="shared" si="63"/>
        <v>Unaudited</v>
      </c>
    </row>
    <row r="909" spans="1:21" x14ac:dyDescent="0.25">
      <c r="A909" t="s">
        <v>438</v>
      </c>
      <c r="B909" t="s">
        <v>1380</v>
      </c>
      <c r="C909" t="s">
        <v>1381</v>
      </c>
      <c r="D909" s="15">
        <v>1900</v>
      </c>
      <c r="E909" s="121">
        <v>1</v>
      </c>
      <c r="F909" t="s">
        <v>1026</v>
      </c>
      <c r="G909" s="121" t="s">
        <v>1379</v>
      </c>
      <c r="H909" t="s">
        <v>383</v>
      </c>
      <c r="I909" t="s">
        <v>489</v>
      </c>
      <c r="J909" t="s">
        <v>434</v>
      </c>
      <c r="K909" t="s">
        <v>435</v>
      </c>
      <c r="L909" s="755" t="s">
        <v>193</v>
      </c>
      <c r="M909" t="s">
        <v>330</v>
      </c>
      <c r="N909" s="680">
        <f t="shared" ca="1" si="60"/>
        <v>0</v>
      </c>
      <c r="O909" s="680">
        <f t="shared" ca="1" si="60"/>
        <v>0</v>
      </c>
      <c r="P909" s="680">
        <f t="shared" ca="1" si="60"/>
        <v>0</v>
      </c>
      <c r="Q909" s="680">
        <f t="shared" ca="1" si="60"/>
        <v>0</v>
      </c>
      <c r="R909" s="680">
        <f t="shared" ca="1" si="60"/>
        <v>0</v>
      </c>
      <c r="S909" t="str">
        <f t="shared" si="61"/>
        <v>ASR_CMS_19</v>
      </c>
      <c r="T909" s="957">
        <f t="shared" si="62"/>
        <v>45406</v>
      </c>
      <c r="U909" t="str">
        <f t="shared" si="63"/>
        <v>Unaudited</v>
      </c>
    </row>
    <row r="910" spans="1:21" x14ac:dyDescent="0.25">
      <c r="A910" t="s">
        <v>438</v>
      </c>
      <c r="B910" t="s">
        <v>1380</v>
      </c>
      <c r="C910" t="s">
        <v>1381</v>
      </c>
      <c r="D910" s="15">
        <v>1900</v>
      </c>
      <c r="E910" s="121">
        <v>1</v>
      </c>
      <c r="F910" t="s">
        <v>1026</v>
      </c>
      <c r="G910" s="121" t="s">
        <v>1379</v>
      </c>
      <c r="H910" t="s">
        <v>383</v>
      </c>
      <c r="I910" t="s">
        <v>489</v>
      </c>
      <c r="J910" t="s">
        <v>451</v>
      </c>
      <c r="K910" t="s">
        <v>436</v>
      </c>
      <c r="L910" s="755" t="s">
        <v>79</v>
      </c>
      <c r="M910" t="s">
        <v>27</v>
      </c>
      <c r="N910" s="680">
        <f t="shared" ca="1" si="60"/>
        <v>0</v>
      </c>
      <c r="O910" s="680">
        <f t="shared" ca="1" si="60"/>
        <v>0</v>
      </c>
      <c r="P910" s="680">
        <f t="shared" ca="1" si="60"/>
        <v>0</v>
      </c>
      <c r="Q910" s="680">
        <f t="shared" ca="1" si="60"/>
        <v>0</v>
      </c>
      <c r="R910" s="680">
        <f t="shared" ca="1" si="60"/>
        <v>0</v>
      </c>
      <c r="S910" t="str">
        <f t="shared" si="61"/>
        <v>ASR_CMS_19</v>
      </c>
      <c r="T910" s="957">
        <f t="shared" si="62"/>
        <v>45406</v>
      </c>
      <c r="U910" t="str">
        <f t="shared" si="63"/>
        <v>Unaudited</v>
      </c>
    </row>
    <row r="911" spans="1:21" x14ac:dyDescent="0.25">
      <c r="A911" t="s">
        <v>438</v>
      </c>
      <c r="B911" t="s">
        <v>1380</v>
      </c>
      <c r="C911" t="s">
        <v>1381</v>
      </c>
      <c r="D911" s="15">
        <v>1900</v>
      </c>
      <c r="E911" s="121">
        <v>1</v>
      </c>
      <c r="F911" t="s">
        <v>1026</v>
      </c>
      <c r="G911" s="121" t="s">
        <v>1379</v>
      </c>
      <c r="H911" t="s">
        <v>383</v>
      </c>
      <c r="I911" t="s">
        <v>489</v>
      </c>
      <c r="J911" t="s">
        <v>451</v>
      </c>
      <c r="K911" t="s">
        <v>436</v>
      </c>
      <c r="L911" s="755" t="s">
        <v>80</v>
      </c>
      <c r="M911" t="s">
        <v>98</v>
      </c>
      <c r="N911" s="680">
        <f t="shared" ca="1" si="60"/>
        <v>0</v>
      </c>
      <c r="O911" s="680">
        <f t="shared" ca="1" si="60"/>
        <v>0</v>
      </c>
      <c r="P911" s="680">
        <f t="shared" ca="1" si="60"/>
        <v>0</v>
      </c>
      <c r="Q911" s="680">
        <f t="shared" ca="1" si="60"/>
        <v>0</v>
      </c>
      <c r="R911" s="680">
        <f t="shared" ca="1" si="60"/>
        <v>0</v>
      </c>
      <c r="S911" t="str">
        <f t="shared" si="61"/>
        <v>ASR_CMS_19</v>
      </c>
      <c r="T911" s="957">
        <f t="shared" si="62"/>
        <v>45406</v>
      </c>
      <c r="U911" t="str">
        <f t="shared" si="63"/>
        <v>Unaudited</v>
      </c>
    </row>
    <row r="912" spans="1:21" x14ac:dyDescent="0.25">
      <c r="A912" t="s">
        <v>438</v>
      </c>
      <c r="B912" t="s">
        <v>1380</v>
      </c>
      <c r="C912" t="s">
        <v>1381</v>
      </c>
      <c r="D912" s="15">
        <v>1900</v>
      </c>
      <c r="E912" s="121">
        <v>1</v>
      </c>
      <c r="F912" t="s">
        <v>1026</v>
      </c>
      <c r="G912" s="121" t="s">
        <v>1379</v>
      </c>
      <c r="H912" t="s">
        <v>383</v>
      </c>
      <c r="I912" t="s">
        <v>489</v>
      </c>
      <c r="J912" t="s">
        <v>451</v>
      </c>
      <c r="K912" t="s">
        <v>436</v>
      </c>
      <c r="L912" s="755" t="s">
        <v>81</v>
      </c>
      <c r="M912" t="s">
        <v>99</v>
      </c>
      <c r="N912" s="680">
        <f t="shared" ca="1" si="60"/>
        <v>0</v>
      </c>
      <c r="O912" s="680">
        <f t="shared" ca="1" si="60"/>
        <v>0</v>
      </c>
      <c r="P912" s="680">
        <f t="shared" ca="1" si="60"/>
        <v>0</v>
      </c>
      <c r="Q912" s="680">
        <f t="shared" ca="1" si="60"/>
        <v>0</v>
      </c>
      <c r="R912" s="680">
        <f t="shared" ca="1" si="60"/>
        <v>0</v>
      </c>
      <c r="S912" t="str">
        <f t="shared" si="61"/>
        <v>ASR_CMS_19</v>
      </c>
      <c r="T912" s="957">
        <f t="shared" si="62"/>
        <v>45406</v>
      </c>
      <c r="U912" t="str">
        <f t="shared" si="63"/>
        <v>Unaudited</v>
      </c>
    </row>
    <row r="913" spans="1:21" x14ac:dyDescent="0.25">
      <c r="A913" t="s">
        <v>438</v>
      </c>
      <c r="B913" t="s">
        <v>1380</v>
      </c>
      <c r="C913" t="s">
        <v>1381</v>
      </c>
      <c r="D913" s="15">
        <v>1900</v>
      </c>
      <c r="E913" s="121">
        <v>1</v>
      </c>
      <c r="F913" t="s">
        <v>1026</v>
      </c>
      <c r="G913" s="121" t="s">
        <v>1379</v>
      </c>
      <c r="H913" t="s">
        <v>383</v>
      </c>
      <c r="I913" t="s">
        <v>489</v>
      </c>
      <c r="J913" t="s">
        <v>451</v>
      </c>
      <c r="K913" t="s">
        <v>436</v>
      </c>
      <c r="L913" s="755" t="s">
        <v>82</v>
      </c>
      <c r="M913" t="s">
        <v>100</v>
      </c>
      <c r="N913" s="680">
        <f t="shared" ca="1" si="60"/>
        <v>0</v>
      </c>
      <c r="O913" s="680">
        <f t="shared" ca="1" si="60"/>
        <v>0</v>
      </c>
      <c r="P913" s="680">
        <f t="shared" ca="1" si="60"/>
        <v>0</v>
      </c>
      <c r="Q913" s="680">
        <f t="shared" ca="1" si="60"/>
        <v>0</v>
      </c>
      <c r="R913" s="680">
        <f t="shared" ca="1" si="60"/>
        <v>0</v>
      </c>
      <c r="S913" t="str">
        <f t="shared" si="61"/>
        <v>ASR_CMS_19</v>
      </c>
      <c r="T913" s="957">
        <f t="shared" si="62"/>
        <v>45406</v>
      </c>
      <c r="U913" t="str">
        <f t="shared" si="63"/>
        <v>Unaudited</v>
      </c>
    </row>
    <row r="914" spans="1:21" x14ac:dyDescent="0.25">
      <c r="A914" t="s">
        <v>438</v>
      </c>
      <c r="B914" t="s">
        <v>1380</v>
      </c>
      <c r="C914" t="s">
        <v>1381</v>
      </c>
      <c r="D914" s="15">
        <v>1900</v>
      </c>
      <c r="E914" s="121">
        <v>1</v>
      </c>
      <c r="F914" t="s">
        <v>1026</v>
      </c>
      <c r="G914" s="121" t="s">
        <v>1379</v>
      </c>
      <c r="H914" t="s">
        <v>383</v>
      </c>
      <c r="I914" t="s">
        <v>489</v>
      </c>
      <c r="J914" t="s">
        <v>451</v>
      </c>
      <c r="K914" t="s">
        <v>436</v>
      </c>
      <c r="L914" s="755" t="s">
        <v>217</v>
      </c>
      <c r="M914" t="s">
        <v>101</v>
      </c>
      <c r="N914" s="680">
        <f t="shared" ca="1" si="60"/>
        <v>0</v>
      </c>
      <c r="O914" s="680">
        <f t="shared" ca="1" si="60"/>
        <v>0</v>
      </c>
      <c r="P914" s="680">
        <f t="shared" ca="1" si="60"/>
        <v>0</v>
      </c>
      <c r="Q914" s="680">
        <f t="shared" ca="1" si="60"/>
        <v>0</v>
      </c>
      <c r="R914" s="680">
        <f t="shared" ca="1" si="60"/>
        <v>0</v>
      </c>
      <c r="S914" t="str">
        <f t="shared" si="61"/>
        <v>ASR_CMS_19</v>
      </c>
      <c r="T914" s="957">
        <f t="shared" si="62"/>
        <v>45406</v>
      </c>
      <c r="U914" t="str">
        <f t="shared" si="63"/>
        <v>Unaudited</v>
      </c>
    </row>
    <row r="915" spans="1:21" x14ac:dyDescent="0.25">
      <c r="A915" t="s">
        <v>438</v>
      </c>
      <c r="B915" t="s">
        <v>1380</v>
      </c>
      <c r="C915" t="s">
        <v>1381</v>
      </c>
      <c r="D915" s="15">
        <v>1900</v>
      </c>
      <c r="E915" s="121">
        <v>1</v>
      </c>
      <c r="F915" t="s">
        <v>1026</v>
      </c>
      <c r="G915" s="121" t="s">
        <v>1379</v>
      </c>
      <c r="H915" t="s">
        <v>383</v>
      </c>
      <c r="I915" t="s">
        <v>489</v>
      </c>
      <c r="J915" t="s">
        <v>451</v>
      </c>
      <c r="K915" t="s">
        <v>436</v>
      </c>
      <c r="L915" s="755" t="s">
        <v>216</v>
      </c>
      <c r="M915" t="s">
        <v>28</v>
      </c>
      <c r="N915" s="680">
        <f t="shared" ca="1" si="60"/>
        <v>0</v>
      </c>
      <c r="O915" s="680">
        <f t="shared" ca="1" si="60"/>
        <v>0</v>
      </c>
      <c r="P915" s="680">
        <f t="shared" ca="1" si="60"/>
        <v>0</v>
      </c>
      <c r="Q915" s="680">
        <f t="shared" ca="1" si="60"/>
        <v>0</v>
      </c>
      <c r="R915" s="680">
        <f t="shared" ca="1" si="60"/>
        <v>0</v>
      </c>
      <c r="S915" t="str">
        <f t="shared" si="61"/>
        <v>ASR_CMS_19</v>
      </c>
      <c r="T915" s="957">
        <f t="shared" si="62"/>
        <v>45406</v>
      </c>
      <c r="U915" t="str">
        <f t="shared" si="63"/>
        <v>Unaudited</v>
      </c>
    </row>
    <row r="916" spans="1:21" x14ac:dyDescent="0.25">
      <c r="A916" t="s">
        <v>438</v>
      </c>
      <c r="B916" t="s">
        <v>1380</v>
      </c>
      <c r="C916" t="s">
        <v>1381</v>
      </c>
      <c r="D916" s="15">
        <v>1900</v>
      </c>
      <c r="E916" s="121">
        <v>1</v>
      </c>
      <c r="F916" t="s">
        <v>1026</v>
      </c>
      <c r="G916" s="121" t="s">
        <v>1379</v>
      </c>
      <c r="H916" t="s">
        <v>383</v>
      </c>
      <c r="I916" t="s">
        <v>489</v>
      </c>
      <c r="J916" t="s">
        <v>437</v>
      </c>
      <c r="K916" t="s">
        <v>437</v>
      </c>
      <c r="L916" s="755" t="s">
        <v>84</v>
      </c>
      <c r="M916" t="s">
        <v>328</v>
      </c>
      <c r="N916" s="680">
        <f t="shared" ca="1" si="60"/>
        <v>0</v>
      </c>
      <c r="O916" s="680">
        <f t="shared" ca="1" si="60"/>
        <v>0</v>
      </c>
      <c r="P916" s="680">
        <f t="shared" ca="1" si="60"/>
        <v>0</v>
      </c>
      <c r="Q916" s="680">
        <f t="shared" ca="1" si="60"/>
        <v>0</v>
      </c>
      <c r="R916" s="680">
        <f t="shared" ca="1" si="60"/>
        <v>0</v>
      </c>
      <c r="S916" t="str">
        <f t="shared" si="61"/>
        <v>ASR_CMS_19</v>
      </c>
      <c r="T916" s="957">
        <f t="shared" si="62"/>
        <v>45406</v>
      </c>
      <c r="U916" t="str">
        <f t="shared" si="63"/>
        <v>Unaudited</v>
      </c>
    </row>
    <row r="917" spans="1:21" x14ac:dyDescent="0.25">
      <c r="A917" t="s">
        <v>438</v>
      </c>
      <c r="B917" t="s">
        <v>1380</v>
      </c>
      <c r="C917" t="s">
        <v>1381</v>
      </c>
      <c r="D917" s="15">
        <v>1900</v>
      </c>
      <c r="E917" s="121">
        <v>1</v>
      </c>
      <c r="F917" t="s">
        <v>1026</v>
      </c>
      <c r="G917" s="121" t="s">
        <v>1379</v>
      </c>
      <c r="H917" t="s">
        <v>383</v>
      </c>
      <c r="I917" t="s">
        <v>489</v>
      </c>
      <c r="J917" t="s">
        <v>437</v>
      </c>
      <c r="K917" t="s">
        <v>437</v>
      </c>
      <c r="L917" s="755" t="s">
        <v>85</v>
      </c>
      <c r="M917" t="s">
        <v>326</v>
      </c>
      <c r="N917" s="680">
        <f t="shared" ca="1" si="60"/>
        <v>0</v>
      </c>
      <c r="O917" s="680">
        <f t="shared" ca="1" si="60"/>
        <v>0</v>
      </c>
      <c r="P917" s="680">
        <f t="shared" ca="1" si="60"/>
        <v>0</v>
      </c>
      <c r="Q917" s="680">
        <f t="shared" ca="1" si="60"/>
        <v>0</v>
      </c>
      <c r="R917" s="680">
        <f t="shared" ca="1" si="60"/>
        <v>0</v>
      </c>
      <c r="S917" t="str">
        <f t="shared" si="61"/>
        <v>ASR_CMS_19</v>
      </c>
      <c r="T917" s="957">
        <f t="shared" si="62"/>
        <v>45406</v>
      </c>
      <c r="U917" t="str">
        <f t="shared" si="63"/>
        <v>Unaudited</v>
      </c>
    </row>
    <row r="918" spans="1:21" x14ac:dyDescent="0.25">
      <c r="A918" t="s">
        <v>438</v>
      </c>
      <c r="B918" t="s">
        <v>1380</v>
      </c>
      <c r="C918" t="s">
        <v>1381</v>
      </c>
      <c r="D918" s="15">
        <v>1900</v>
      </c>
      <c r="E918" s="121">
        <v>1</v>
      </c>
      <c r="F918" t="s">
        <v>1026</v>
      </c>
      <c r="G918" s="121" t="s">
        <v>1379</v>
      </c>
      <c r="H918" t="s">
        <v>383</v>
      </c>
      <c r="I918" t="s">
        <v>489</v>
      </c>
      <c r="J918" t="s">
        <v>437</v>
      </c>
      <c r="K918" t="s">
        <v>437</v>
      </c>
      <c r="L918" s="755" t="s">
        <v>86</v>
      </c>
      <c r="M918" t="s">
        <v>495</v>
      </c>
      <c r="N918" s="680">
        <f t="shared" ca="1" si="60"/>
        <v>0</v>
      </c>
      <c r="O918" s="680">
        <f t="shared" ca="1" si="60"/>
        <v>0</v>
      </c>
      <c r="P918" s="680">
        <f t="shared" ca="1" si="60"/>
        <v>0</v>
      </c>
      <c r="Q918" s="680">
        <f t="shared" ca="1" si="60"/>
        <v>0</v>
      </c>
      <c r="R918" s="680">
        <f t="shared" ca="1" si="60"/>
        <v>0</v>
      </c>
      <c r="S918" t="str">
        <f t="shared" si="61"/>
        <v>ASR_CMS_19</v>
      </c>
      <c r="T918" s="957">
        <f t="shared" si="62"/>
        <v>45406</v>
      </c>
      <c r="U918" t="str">
        <f t="shared" si="63"/>
        <v>Unaudited</v>
      </c>
    </row>
    <row r="919" spans="1:21" x14ac:dyDescent="0.25">
      <c r="A919" t="s">
        <v>438</v>
      </c>
      <c r="B919" t="s">
        <v>1380</v>
      </c>
      <c r="C919" t="s">
        <v>1381</v>
      </c>
      <c r="D919" s="15">
        <v>1900</v>
      </c>
      <c r="E919" s="121">
        <v>1</v>
      </c>
      <c r="F919" t="s">
        <v>1026</v>
      </c>
      <c r="G919" s="121" t="s">
        <v>1379</v>
      </c>
      <c r="H919" t="s">
        <v>383</v>
      </c>
      <c r="I919" t="s">
        <v>489</v>
      </c>
      <c r="J919" t="s">
        <v>437</v>
      </c>
      <c r="K919" t="s">
        <v>437</v>
      </c>
      <c r="L919" s="755" t="s">
        <v>87</v>
      </c>
      <c r="M919" t="s">
        <v>496</v>
      </c>
      <c r="N919" s="680">
        <f t="shared" ca="1" si="60"/>
        <v>0</v>
      </c>
      <c r="O919" s="680">
        <f t="shared" ca="1" si="60"/>
        <v>0</v>
      </c>
      <c r="P919" s="680">
        <f t="shared" ca="1" si="60"/>
        <v>0</v>
      </c>
      <c r="Q919" s="680">
        <f t="shared" ca="1" si="60"/>
        <v>0</v>
      </c>
      <c r="R919" s="680">
        <f t="shared" ca="1" si="60"/>
        <v>0</v>
      </c>
      <c r="S919" t="str">
        <f t="shared" si="61"/>
        <v>ASR_CMS_19</v>
      </c>
      <c r="T919" s="957">
        <f t="shared" si="62"/>
        <v>45406</v>
      </c>
      <c r="U919" t="str">
        <f t="shared" si="63"/>
        <v>Unaudited</v>
      </c>
    </row>
    <row r="920" spans="1:21" x14ac:dyDescent="0.25">
      <c r="A920" t="s">
        <v>438</v>
      </c>
      <c r="B920" t="s">
        <v>1380</v>
      </c>
      <c r="C920" t="s">
        <v>1381</v>
      </c>
      <c r="D920" s="15">
        <v>1900</v>
      </c>
      <c r="E920" s="121">
        <v>1</v>
      </c>
      <c r="F920" t="s">
        <v>1026</v>
      </c>
      <c r="G920" s="121" t="s">
        <v>1379</v>
      </c>
      <c r="H920" t="s">
        <v>383</v>
      </c>
      <c r="I920" t="s">
        <v>489</v>
      </c>
      <c r="J920" t="s">
        <v>437</v>
      </c>
      <c r="K920" t="s">
        <v>437</v>
      </c>
      <c r="L920" s="755" t="s">
        <v>214</v>
      </c>
      <c r="M920" t="s">
        <v>497</v>
      </c>
      <c r="N920" s="680">
        <f t="shared" ca="1" si="60"/>
        <v>0</v>
      </c>
      <c r="O920" s="680">
        <f t="shared" ca="1" si="60"/>
        <v>0</v>
      </c>
      <c r="P920" s="680">
        <f t="shared" ca="1" si="60"/>
        <v>0</v>
      </c>
      <c r="Q920" s="680">
        <f t="shared" ca="1" si="60"/>
        <v>0</v>
      </c>
      <c r="R920" s="680">
        <f t="shared" ca="1" si="60"/>
        <v>0</v>
      </c>
      <c r="S920" t="str">
        <f t="shared" si="61"/>
        <v>ASR_CMS_19</v>
      </c>
      <c r="T920" s="957">
        <f t="shared" si="62"/>
        <v>45406</v>
      </c>
      <c r="U920" t="str">
        <f t="shared" si="63"/>
        <v>Unaudited</v>
      </c>
    </row>
    <row r="921" spans="1:21" x14ac:dyDescent="0.25">
      <c r="A921" t="s">
        <v>438</v>
      </c>
      <c r="B921" t="s">
        <v>1380</v>
      </c>
      <c r="C921" t="s">
        <v>1381</v>
      </c>
      <c r="D921" s="15">
        <v>1900</v>
      </c>
      <c r="E921" s="121">
        <v>1</v>
      </c>
      <c r="F921" t="s">
        <v>1026</v>
      </c>
      <c r="G921" s="121" t="s">
        <v>1379</v>
      </c>
      <c r="H921" t="s">
        <v>383</v>
      </c>
      <c r="I921" t="s">
        <v>490</v>
      </c>
      <c r="J921" t="s">
        <v>26</v>
      </c>
      <c r="K921" t="s">
        <v>26</v>
      </c>
      <c r="L921" s="755" t="s">
        <v>205</v>
      </c>
      <c r="M921" t="s">
        <v>26</v>
      </c>
      <c r="N921" s="680">
        <f t="shared" ca="1" si="60"/>
        <v>0</v>
      </c>
      <c r="O921" s="680">
        <f t="shared" ca="1" si="60"/>
        <v>0</v>
      </c>
      <c r="P921" s="680">
        <f t="shared" ca="1" si="60"/>
        <v>0</v>
      </c>
      <c r="Q921" s="680">
        <f t="shared" ca="1" si="60"/>
        <v>0</v>
      </c>
      <c r="R921" s="680">
        <f t="shared" ca="1" si="60"/>
        <v>0</v>
      </c>
      <c r="S921" t="str">
        <f t="shared" si="61"/>
        <v>ASR_CMS_19</v>
      </c>
      <c r="T921" s="957">
        <f t="shared" si="62"/>
        <v>45406</v>
      </c>
      <c r="U921" t="str">
        <f t="shared" si="63"/>
        <v>Unaudited</v>
      </c>
    </row>
    <row r="922" spans="1:21" x14ac:dyDescent="0.25">
      <c r="A922" t="s">
        <v>438</v>
      </c>
      <c r="B922" t="s">
        <v>1380</v>
      </c>
      <c r="C922" t="s">
        <v>1381</v>
      </c>
      <c r="D922" s="15">
        <v>1900</v>
      </c>
      <c r="E922" s="121">
        <v>1</v>
      </c>
      <c r="F922" t="s">
        <v>439</v>
      </c>
      <c r="G922" s="121">
        <v>91</v>
      </c>
      <c r="H922" t="s">
        <v>384</v>
      </c>
      <c r="I922" t="s">
        <v>433</v>
      </c>
      <c r="J922" t="s">
        <v>433</v>
      </c>
      <c r="K922" t="s">
        <v>433</v>
      </c>
      <c r="M922" t="s">
        <v>433</v>
      </c>
      <c r="N922" s="680">
        <f t="shared" ca="1" si="60"/>
        <v>0</v>
      </c>
      <c r="O922" s="680">
        <f t="shared" ca="1" si="60"/>
        <v>0</v>
      </c>
      <c r="P922" s="680">
        <f t="shared" ca="1" si="60"/>
        <v>0</v>
      </c>
      <c r="Q922" s="680">
        <f t="shared" ca="1" si="60"/>
        <v>0</v>
      </c>
      <c r="R922" s="680">
        <f t="shared" ca="1" si="60"/>
        <v>0</v>
      </c>
      <c r="S922" t="str">
        <f t="shared" si="61"/>
        <v>ASR_CMS_19</v>
      </c>
      <c r="T922" s="957">
        <f t="shared" si="62"/>
        <v>45406</v>
      </c>
      <c r="U922" t="str">
        <f t="shared" si="63"/>
        <v>Unaudited</v>
      </c>
    </row>
    <row r="923" spans="1:21" x14ac:dyDescent="0.25">
      <c r="A923" t="s">
        <v>438</v>
      </c>
      <c r="B923" t="s">
        <v>1380</v>
      </c>
      <c r="C923" t="s">
        <v>1381</v>
      </c>
      <c r="D923" s="15">
        <v>1900</v>
      </c>
      <c r="E923" s="121">
        <v>1</v>
      </c>
      <c r="F923" t="s">
        <v>439</v>
      </c>
      <c r="G923" s="121">
        <v>91</v>
      </c>
      <c r="H923" t="s">
        <v>384</v>
      </c>
      <c r="I923" t="s">
        <v>488</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ASR_CMS_19</v>
      </c>
      <c r="T923" s="957">
        <f t="shared" si="62"/>
        <v>45406</v>
      </c>
      <c r="U923" t="str">
        <f t="shared" si="63"/>
        <v>Unaudited</v>
      </c>
    </row>
    <row r="924" spans="1:21" x14ac:dyDescent="0.25">
      <c r="A924" t="s">
        <v>438</v>
      </c>
      <c r="B924" t="s">
        <v>1380</v>
      </c>
      <c r="C924" t="s">
        <v>1381</v>
      </c>
      <c r="D924" s="15">
        <v>1900</v>
      </c>
      <c r="E924" s="121">
        <v>1</v>
      </c>
      <c r="F924" t="s">
        <v>439</v>
      </c>
      <c r="G924" s="121">
        <v>91</v>
      </c>
      <c r="H924" t="s">
        <v>384</v>
      </c>
      <c r="I924" t="s">
        <v>488</v>
      </c>
      <c r="J924" t="s">
        <v>12</v>
      </c>
      <c r="K924" t="s">
        <v>223</v>
      </c>
      <c r="L924" s="755">
        <v>1.2</v>
      </c>
      <c r="M924" t="s">
        <v>223</v>
      </c>
      <c r="N924" s="680">
        <f t="shared" ca="1" si="60"/>
        <v>0</v>
      </c>
      <c r="O924" s="680">
        <f t="shared" ca="1" si="60"/>
        <v>0</v>
      </c>
      <c r="P924" s="680">
        <f t="shared" ca="1" si="60"/>
        <v>0</v>
      </c>
      <c r="Q924" s="680">
        <f t="shared" ca="1" si="60"/>
        <v>0</v>
      </c>
      <c r="R924" s="680">
        <f t="shared" ca="1" si="60"/>
        <v>0</v>
      </c>
      <c r="S924" t="str">
        <f t="shared" si="61"/>
        <v>ASR_CMS_19</v>
      </c>
      <c r="T924" s="957">
        <f t="shared" si="62"/>
        <v>45406</v>
      </c>
      <c r="U924" t="str">
        <f t="shared" si="63"/>
        <v>Unaudited</v>
      </c>
    </row>
    <row r="925" spans="1:21" x14ac:dyDescent="0.25">
      <c r="A925" t="s">
        <v>438</v>
      </c>
      <c r="B925" t="s">
        <v>1380</v>
      </c>
      <c r="C925" t="s">
        <v>1381</v>
      </c>
      <c r="D925" s="15">
        <v>1900</v>
      </c>
      <c r="E925" s="121">
        <v>1</v>
      </c>
      <c r="F925" t="s">
        <v>439</v>
      </c>
      <c r="G925" s="121">
        <v>91</v>
      </c>
      <c r="H925" t="s">
        <v>384</v>
      </c>
      <c r="I925" t="s">
        <v>488</v>
      </c>
      <c r="J925" t="s">
        <v>12</v>
      </c>
      <c r="K925" t="s">
        <v>1318</v>
      </c>
      <c r="L925" s="755" t="s">
        <v>1314</v>
      </c>
      <c r="M925" t="s">
        <v>1318</v>
      </c>
      <c r="N925" s="680">
        <f t="shared" ca="1" si="60"/>
        <v>0</v>
      </c>
      <c r="O925" s="680">
        <f t="shared" ca="1" si="60"/>
        <v>0</v>
      </c>
      <c r="P925" s="680">
        <f t="shared" ca="1" si="60"/>
        <v>0</v>
      </c>
      <c r="Q925" s="680">
        <f t="shared" ca="1" si="60"/>
        <v>0</v>
      </c>
      <c r="R925" s="680">
        <f t="shared" ca="1" si="60"/>
        <v>0</v>
      </c>
      <c r="S925" t="str">
        <f t="shared" si="61"/>
        <v>ASR_CMS_19</v>
      </c>
      <c r="T925" s="957">
        <f t="shared" si="62"/>
        <v>45406</v>
      </c>
      <c r="U925" t="str">
        <f t="shared" si="63"/>
        <v>Unaudited</v>
      </c>
    </row>
    <row r="926" spans="1:21" x14ac:dyDescent="0.25">
      <c r="A926" t="s">
        <v>438</v>
      </c>
      <c r="B926" t="s">
        <v>1380</v>
      </c>
      <c r="C926" t="s">
        <v>1381</v>
      </c>
      <c r="D926" s="15">
        <v>1900</v>
      </c>
      <c r="E926" s="121">
        <v>1</v>
      </c>
      <c r="F926" t="s">
        <v>439</v>
      </c>
      <c r="G926" s="121">
        <v>91</v>
      </c>
      <c r="H926" t="s">
        <v>384</v>
      </c>
      <c r="I926" t="s">
        <v>488</v>
      </c>
      <c r="J926" t="s">
        <v>12</v>
      </c>
      <c r="K926" t="s">
        <v>1320</v>
      </c>
      <c r="L926" s="755" t="s">
        <v>1319</v>
      </c>
      <c r="M926" t="s">
        <v>1320</v>
      </c>
      <c r="N926" s="680">
        <f t="shared" ca="1" si="60"/>
        <v>0</v>
      </c>
      <c r="O926" s="680">
        <f t="shared" ca="1" si="60"/>
        <v>0</v>
      </c>
      <c r="P926" s="680">
        <f t="shared" ca="1" si="60"/>
        <v>0</v>
      </c>
      <c r="Q926" s="680">
        <f t="shared" ca="1" si="60"/>
        <v>0</v>
      </c>
      <c r="R926" s="680">
        <f t="shared" ca="1" si="60"/>
        <v>0</v>
      </c>
      <c r="S926" t="str">
        <f t="shared" si="61"/>
        <v>ASR_CMS_19</v>
      </c>
      <c r="T926" s="957">
        <f t="shared" si="62"/>
        <v>45406</v>
      </c>
      <c r="U926" t="str">
        <f t="shared" si="63"/>
        <v>Unaudited</v>
      </c>
    </row>
    <row r="927" spans="1:21" x14ac:dyDescent="0.25">
      <c r="A927" t="s">
        <v>438</v>
      </c>
      <c r="B927" t="s">
        <v>1380</v>
      </c>
      <c r="C927" t="s">
        <v>1381</v>
      </c>
      <c r="D927" s="15">
        <v>1900</v>
      </c>
      <c r="E927" s="121">
        <v>1</v>
      </c>
      <c r="F927" t="s">
        <v>439</v>
      </c>
      <c r="G927" s="121">
        <v>91</v>
      </c>
      <c r="H927" t="s">
        <v>384</v>
      </c>
      <c r="I927" t="s">
        <v>488</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ASR_CMS_19</v>
      </c>
      <c r="T927" s="957">
        <f t="shared" si="62"/>
        <v>45406</v>
      </c>
      <c r="U927" t="str">
        <f t="shared" si="63"/>
        <v>Unaudited</v>
      </c>
    </row>
    <row r="928" spans="1:21" x14ac:dyDescent="0.25">
      <c r="A928" t="s">
        <v>438</v>
      </c>
      <c r="B928" t="s">
        <v>1380</v>
      </c>
      <c r="C928" t="s">
        <v>1381</v>
      </c>
      <c r="D928" s="15">
        <v>1900</v>
      </c>
      <c r="E928" s="121">
        <v>1</v>
      </c>
      <c r="F928" t="s">
        <v>439</v>
      </c>
      <c r="G928" s="121">
        <v>91</v>
      </c>
      <c r="H928" t="s">
        <v>384</v>
      </c>
      <c r="I928" t="s">
        <v>489</v>
      </c>
      <c r="J928" t="s">
        <v>434</v>
      </c>
      <c r="K928" t="s">
        <v>791</v>
      </c>
      <c r="L928" s="755">
        <v>2.1</v>
      </c>
      <c r="M928" t="s">
        <v>726</v>
      </c>
      <c r="N928" s="680">
        <f t="shared" ca="1" si="60"/>
        <v>0</v>
      </c>
      <c r="O928" s="680">
        <f t="shared" ca="1" si="60"/>
        <v>0</v>
      </c>
      <c r="P928" s="680">
        <f t="shared" ca="1" si="60"/>
        <v>0</v>
      </c>
      <c r="Q928" s="680">
        <f t="shared" ca="1" si="60"/>
        <v>0</v>
      </c>
      <c r="R928" s="680">
        <f t="shared" ca="1" si="60"/>
        <v>0</v>
      </c>
      <c r="S928" t="str">
        <f t="shared" si="61"/>
        <v>ASR_CMS_19</v>
      </c>
      <c r="T928" s="957">
        <f t="shared" si="62"/>
        <v>45406</v>
      </c>
      <c r="U928" t="str">
        <f t="shared" si="63"/>
        <v>Unaudited</v>
      </c>
    </row>
    <row r="929" spans="1:21" x14ac:dyDescent="0.25">
      <c r="A929" t="s">
        <v>438</v>
      </c>
      <c r="B929" t="s">
        <v>1380</v>
      </c>
      <c r="C929" t="s">
        <v>1381</v>
      </c>
      <c r="D929" s="15">
        <v>1900</v>
      </c>
      <c r="E929" s="121">
        <v>1</v>
      </c>
      <c r="F929" t="s">
        <v>439</v>
      </c>
      <c r="G929" s="121">
        <v>91</v>
      </c>
      <c r="H929" t="s">
        <v>384</v>
      </c>
      <c r="I929" t="s">
        <v>489</v>
      </c>
      <c r="J929" t="s">
        <v>434</v>
      </c>
      <c r="K929" t="s">
        <v>791</v>
      </c>
      <c r="L929" s="755">
        <v>2.2000000000000002</v>
      </c>
      <c r="M929" t="s">
        <v>727</v>
      </c>
      <c r="N929" s="680">
        <f t="shared" ca="1" si="60"/>
        <v>0</v>
      </c>
      <c r="O929" s="680">
        <f t="shared" ca="1" si="60"/>
        <v>0</v>
      </c>
      <c r="P929" s="680">
        <f t="shared" ca="1" si="60"/>
        <v>0</v>
      </c>
      <c r="Q929" s="680">
        <f t="shared" ca="1" si="60"/>
        <v>0</v>
      </c>
      <c r="R929" s="680">
        <f t="shared" ca="1" si="60"/>
        <v>0</v>
      </c>
      <c r="S929" t="str">
        <f t="shared" si="61"/>
        <v>ASR_CMS_19</v>
      </c>
      <c r="T929" s="957">
        <f t="shared" si="62"/>
        <v>45406</v>
      </c>
      <c r="U929" t="str">
        <f t="shared" si="63"/>
        <v>Unaudited</v>
      </c>
    </row>
    <row r="930" spans="1:21" x14ac:dyDescent="0.25">
      <c r="A930" t="s">
        <v>438</v>
      </c>
      <c r="B930" t="s">
        <v>1380</v>
      </c>
      <c r="C930" t="s">
        <v>1381</v>
      </c>
      <c r="D930" s="15">
        <v>1900</v>
      </c>
      <c r="E930" s="121">
        <v>1</v>
      </c>
      <c r="F930" t="s">
        <v>439</v>
      </c>
      <c r="G930" s="121">
        <v>91</v>
      </c>
      <c r="H930" t="s">
        <v>384</v>
      </c>
      <c r="I930" t="s">
        <v>489</v>
      </c>
      <c r="J930" t="s">
        <v>434</v>
      </c>
      <c r="K930" t="s">
        <v>791</v>
      </c>
      <c r="L930" s="755">
        <v>2.2999999999999998</v>
      </c>
      <c r="M930" t="s">
        <v>728</v>
      </c>
      <c r="N930" s="680">
        <f t="shared" ca="1" si="60"/>
        <v>0</v>
      </c>
      <c r="O930" s="680">
        <f t="shared" ca="1" si="60"/>
        <v>0</v>
      </c>
      <c r="P930" s="680">
        <f t="shared" ca="1" si="60"/>
        <v>0</v>
      </c>
      <c r="Q930" s="680">
        <f t="shared" ca="1" si="60"/>
        <v>0</v>
      </c>
      <c r="R930" s="680">
        <f t="shared" ca="1" si="60"/>
        <v>0</v>
      </c>
      <c r="S930" t="str">
        <f t="shared" si="61"/>
        <v>ASR_CMS_19</v>
      </c>
      <c r="T930" s="957">
        <f t="shared" si="62"/>
        <v>45406</v>
      </c>
      <c r="U930" t="str">
        <f t="shared" si="63"/>
        <v>Unaudited</v>
      </c>
    </row>
    <row r="931" spans="1:21" x14ac:dyDescent="0.25">
      <c r="A931" t="s">
        <v>438</v>
      </c>
      <c r="B931" t="s">
        <v>1380</v>
      </c>
      <c r="C931" t="s">
        <v>1381</v>
      </c>
      <c r="D931" s="15">
        <v>1900</v>
      </c>
      <c r="E931" s="121">
        <v>1</v>
      </c>
      <c r="F931" t="s">
        <v>439</v>
      </c>
      <c r="G931" s="121">
        <v>91</v>
      </c>
      <c r="H931" t="s">
        <v>384</v>
      </c>
      <c r="I931" t="s">
        <v>489</v>
      </c>
      <c r="J931" t="s">
        <v>434</v>
      </c>
      <c r="K931" t="s">
        <v>791</v>
      </c>
      <c r="L931" s="755">
        <v>2.4</v>
      </c>
      <c r="M931" t="s">
        <v>729</v>
      </c>
      <c r="N931" s="680">
        <f t="shared" ca="1" si="60"/>
        <v>0</v>
      </c>
      <c r="O931" s="680">
        <f t="shared" ca="1" si="60"/>
        <v>0</v>
      </c>
      <c r="P931" s="680">
        <f t="shared" ca="1" si="60"/>
        <v>0</v>
      </c>
      <c r="Q931" s="680">
        <f t="shared" ca="1" si="60"/>
        <v>0</v>
      </c>
      <c r="R931" s="680">
        <f t="shared" ca="1" si="60"/>
        <v>0</v>
      </c>
      <c r="S931" t="str">
        <f t="shared" si="61"/>
        <v>ASR_CMS_19</v>
      </c>
      <c r="T931" s="957">
        <f t="shared" si="62"/>
        <v>45406</v>
      </c>
      <c r="U931" t="str">
        <f t="shared" si="63"/>
        <v>Unaudited</v>
      </c>
    </row>
    <row r="932" spans="1:21" x14ac:dyDescent="0.25">
      <c r="A932" t="s">
        <v>438</v>
      </c>
      <c r="B932" t="s">
        <v>1380</v>
      </c>
      <c r="C932" t="s">
        <v>1381</v>
      </c>
      <c r="D932" s="15">
        <v>1900</v>
      </c>
      <c r="E932" s="121">
        <v>1</v>
      </c>
      <c r="F932" t="s">
        <v>439</v>
      </c>
      <c r="G932" s="121">
        <v>91</v>
      </c>
      <c r="H932" t="s">
        <v>384</v>
      </c>
      <c r="I932" t="s">
        <v>489</v>
      </c>
      <c r="J932" t="s">
        <v>434</v>
      </c>
      <c r="K932" t="s">
        <v>791</v>
      </c>
      <c r="L932" s="755">
        <v>2.5</v>
      </c>
      <c r="M932" t="s">
        <v>771</v>
      </c>
      <c r="N932" s="680">
        <f t="shared" ca="1" si="60"/>
        <v>0</v>
      </c>
      <c r="O932" s="680">
        <f t="shared" ca="1" si="60"/>
        <v>0</v>
      </c>
      <c r="P932" s="680">
        <f t="shared" ca="1" si="60"/>
        <v>0</v>
      </c>
      <c r="Q932" s="680">
        <f t="shared" ca="1" si="60"/>
        <v>0</v>
      </c>
      <c r="R932" s="680">
        <f t="shared" ca="1" si="60"/>
        <v>0</v>
      </c>
      <c r="S932" t="str">
        <f t="shared" si="61"/>
        <v>ASR_CMS_19</v>
      </c>
      <c r="T932" s="957">
        <f t="shared" si="62"/>
        <v>45406</v>
      </c>
      <c r="U932" t="str">
        <f t="shared" si="63"/>
        <v>Unaudited</v>
      </c>
    </row>
    <row r="933" spans="1:21" x14ac:dyDescent="0.25">
      <c r="A933" t="s">
        <v>438</v>
      </c>
      <c r="B933" t="s">
        <v>1380</v>
      </c>
      <c r="C933" t="s">
        <v>1381</v>
      </c>
      <c r="D933" s="15">
        <v>1900</v>
      </c>
      <c r="E933" s="121">
        <v>1</v>
      </c>
      <c r="F933" t="s">
        <v>439</v>
      </c>
      <c r="G933" s="121">
        <v>91</v>
      </c>
      <c r="H933" t="s">
        <v>384</v>
      </c>
      <c r="I933" t="s">
        <v>489</v>
      </c>
      <c r="J933" t="s">
        <v>434</v>
      </c>
      <c r="K933" t="s">
        <v>791</v>
      </c>
      <c r="L933" s="755">
        <v>2.6</v>
      </c>
      <c r="M933" t="s">
        <v>187</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ASR_CMS_19</v>
      </c>
      <c r="T933" s="957">
        <f t="shared" si="62"/>
        <v>45406</v>
      </c>
      <c r="U933" t="str">
        <f t="shared" si="63"/>
        <v>Unaudited</v>
      </c>
    </row>
    <row r="934" spans="1:21" x14ac:dyDescent="0.25">
      <c r="A934" t="s">
        <v>438</v>
      </c>
      <c r="B934" t="s">
        <v>1380</v>
      </c>
      <c r="C934" t="s">
        <v>1381</v>
      </c>
      <c r="D934" s="15">
        <v>1900</v>
      </c>
      <c r="E934" s="121">
        <v>1</v>
      </c>
      <c r="F934" t="s">
        <v>439</v>
      </c>
      <c r="G934" s="121">
        <v>91</v>
      </c>
      <c r="H934" t="s">
        <v>384</v>
      </c>
      <c r="I934" t="s">
        <v>489</v>
      </c>
      <c r="J934" t="s">
        <v>434</v>
      </c>
      <c r="K934" t="s">
        <v>791</v>
      </c>
      <c r="L934" s="755">
        <v>2.7</v>
      </c>
      <c r="M934" t="s">
        <v>792</v>
      </c>
      <c r="N934" s="680">
        <f t="shared" ca="1" si="64"/>
        <v>0</v>
      </c>
      <c r="O934" s="680">
        <f t="shared" ca="1" si="64"/>
        <v>0</v>
      </c>
      <c r="P934" s="680">
        <f t="shared" ca="1" si="64"/>
        <v>0</v>
      </c>
      <c r="Q934" s="680">
        <f t="shared" ca="1" si="64"/>
        <v>0</v>
      </c>
      <c r="R934" s="680">
        <f t="shared" ca="1" si="64"/>
        <v>0</v>
      </c>
      <c r="S934" t="str">
        <f t="shared" si="61"/>
        <v>ASR_CMS_19</v>
      </c>
      <c r="T934" s="957">
        <f t="shared" si="62"/>
        <v>45406</v>
      </c>
      <c r="U934" t="str">
        <f t="shared" si="63"/>
        <v>Unaudited</v>
      </c>
    </row>
    <row r="935" spans="1:21" x14ac:dyDescent="0.25">
      <c r="A935" t="s">
        <v>438</v>
      </c>
      <c r="B935" t="s">
        <v>1380</v>
      </c>
      <c r="C935" t="s">
        <v>1381</v>
      </c>
      <c r="D935" s="15">
        <v>1900</v>
      </c>
      <c r="E935" s="121">
        <v>1</v>
      </c>
      <c r="F935" t="s">
        <v>439</v>
      </c>
      <c r="G935" s="121">
        <v>91</v>
      </c>
      <c r="H935" t="s">
        <v>384</v>
      </c>
      <c r="I935" t="s">
        <v>489</v>
      </c>
      <c r="J935" t="s">
        <v>434</v>
      </c>
      <c r="K935" t="s">
        <v>791</v>
      </c>
      <c r="L935" s="755">
        <v>2.8</v>
      </c>
      <c r="M935" t="s">
        <v>793</v>
      </c>
      <c r="N935" s="680">
        <f t="shared" ca="1" si="64"/>
        <v>0</v>
      </c>
      <c r="O935" s="680">
        <f t="shared" ca="1" si="64"/>
        <v>0</v>
      </c>
      <c r="P935" s="680">
        <f t="shared" ca="1" si="64"/>
        <v>0</v>
      </c>
      <c r="Q935" s="680">
        <f t="shared" ca="1" si="64"/>
        <v>0</v>
      </c>
      <c r="R935" s="680">
        <f t="shared" ca="1" si="64"/>
        <v>0</v>
      </c>
      <c r="S935" t="str">
        <f t="shared" si="61"/>
        <v>ASR_CMS_19</v>
      </c>
      <c r="T935" s="957">
        <f t="shared" si="62"/>
        <v>45406</v>
      </c>
      <c r="U935" t="str">
        <f t="shared" si="63"/>
        <v>Unaudited</v>
      </c>
    </row>
    <row r="936" spans="1:21" x14ac:dyDescent="0.25">
      <c r="A936" t="s">
        <v>438</v>
      </c>
      <c r="B936" t="s">
        <v>1380</v>
      </c>
      <c r="C936" t="s">
        <v>1381</v>
      </c>
      <c r="D936" s="15">
        <v>1900</v>
      </c>
      <c r="E936" s="121">
        <v>1</v>
      </c>
      <c r="F936" t="s">
        <v>439</v>
      </c>
      <c r="G936" s="121">
        <v>91</v>
      </c>
      <c r="H936" t="s">
        <v>384</v>
      </c>
      <c r="I936" t="s">
        <v>489</v>
      </c>
      <c r="J936" t="s">
        <v>434</v>
      </c>
      <c r="K936" t="s">
        <v>791</v>
      </c>
      <c r="L936" s="755">
        <v>2.9</v>
      </c>
      <c r="M936" t="s">
        <v>774</v>
      </c>
      <c r="N936" s="680">
        <f t="shared" ca="1" si="64"/>
        <v>0</v>
      </c>
      <c r="O936" s="680">
        <f t="shared" ca="1" si="64"/>
        <v>0</v>
      </c>
      <c r="P936" s="680">
        <f t="shared" ca="1" si="64"/>
        <v>0</v>
      </c>
      <c r="Q936" s="680">
        <f t="shared" ca="1" si="64"/>
        <v>0</v>
      </c>
      <c r="R936" s="680">
        <f t="shared" ca="1" si="64"/>
        <v>0</v>
      </c>
      <c r="S936" t="str">
        <f t="shared" si="61"/>
        <v>ASR_CMS_19</v>
      </c>
      <c r="T936" s="957">
        <f t="shared" si="62"/>
        <v>45406</v>
      </c>
      <c r="U936" t="str">
        <f t="shared" si="63"/>
        <v>Unaudited</v>
      </c>
    </row>
    <row r="937" spans="1:21" x14ac:dyDescent="0.25">
      <c r="A937" t="s">
        <v>438</v>
      </c>
      <c r="B937" t="s">
        <v>1380</v>
      </c>
      <c r="C937" t="s">
        <v>1381</v>
      </c>
      <c r="D937" s="15">
        <v>1900</v>
      </c>
      <c r="E937" s="121">
        <v>1</v>
      </c>
      <c r="F937" t="s">
        <v>439</v>
      </c>
      <c r="G937" s="121">
        <v>91</v>
      </c>
      <c r="H937" t="s">
        <v>384</v>
      </c>
      <c r="I937" t="s">
        <v>489</v>
      </c>
      <c r="J937" t="s">
        <v>434</v>
      </c>
      <c r="K937" t="s">
        <v>224</v>
      </c>
      <c r="L937" s="755">
        <v>2.11</v>
      </c>
      <c r="M937" t="s">
        <v>229</v>
      </c>
      <c r="N937" s="680">
        <f t="shared" ca="1" si="64"/>
        <v>0</v>
      </c>
      <c r="O937" s="680">
        <f t="shared" ca="1" si="64"/>
        <v>0</v>
      </c>
      <c r="P937" s="680">
        <f t="shared" ca="1" si="64"/>
        <v>0</v>
      </c>
      <c r="Q937" s="680">
        <f t="shared" ca="1" si="64"/>
        <v>0</v>
      </c>
      <c r="R937" s="680">
        <f t="shared" ca="1" si="64"/>
        <v>0</v>
      </c>
      <c r="S937" t="str">
        <f t="shared" si="61"/>
        <v>ASR_CMS_19</v>
      </c>
      <c r="T937" s="957">
        <f t="shared" si="62"/>
        <v>45406</v>
      </c>
      <c r="U937" t="str">
        <f t="shared" si="63"/>
        <v>Unaudited</v>
      </c>
    </row>
    <row r="938" spans="1:21" x14ac:dyDescent="0.25">
      <c r="A938" t="s">
        <v>438</v>
      </c>
      <c r="B938" t="s">
        <v>1380</v>
      </c>
      <c r="C938" t="s">
        <v>1381</v>
      </c>
      <c r="D938" s="15">
        <v>1900</v>
      </c>
      <c r="E938" s="121">
        <v>1</v>
      </c>
      <c r="F938" t="s">
        <v>439</v>
      </c>
      <c r="G938" s="121">
        <v>91</v>
      </c>
      <c r="H938" t="s">
        <v>384</v>
      </c>
      <c r="I938" t="s">
        <v>489</v>
      </c>
      <c r="J938" t="s">
        <v>434</v>
      </c>
      <c r="K938" t="s">
        <v>224</v>
      </c>
      <c r="L938" s="755">
        <v>2.12</v>
      </c>
      <c r="M938" t="s">
        <v>555</v>
      </c>
      <c r="N938" s="680">
        <f t="shared" ca="1" si="64"/>
        <v>0</v>
      </c>
      <c r="O938" s="680">
        <f t="shared" ca="1" si="64"/>
        <v>0</v>
      </c>
      <c r="P938" s="680">
        <f t="shared" ca="1" si="64"/>
        <v>0</v>
      </c>
      <c r="Q938" s="680">
        <f t="shared" ca="1" si="64"/>
        <v>0</v>
      </c>
      <c r="R938" s="680">
        <f t="shared" ca="1" si="64"/>
        <v>0</v>
      </c>
      <c r="S938" t="str">
        <f t="shared" si="61"/>
        <v>ASR_CMS_19</v>
      </c>
      <c r="T938" s="957">
        <f t="shared" si="62"/>
        <v>45406</v>
      </c>
      <c r="U938" t="str">
        <f t="shared" si="63"/>
        <v>Unaudited</v>
      </c>
    </row>
    <row r="939" spans="1:21" x14ac:dyDescent="0.25">
      <c r="A939" t="s">
        <v>438</v>
      </c>
      <c r="B939" t="s">
        <v>1380</v>
      </c>
      <c r="C939" t="s">
        <v>1381</v>
      </c>
      <c r="D939" s="15">
        <v>1900</v>
      </c>
      <c r="E939" s="121">
        <v>1</v>
      </c>
      <c r="F939" t="s">
        <v>439</v>
      </c>
      <c r="G939" s="121">
        <v>91</v>
      </c>
      <c r="H939" t="s">
        <v>384</v>
      </c>
      <c r="I939" t="s">
        <v>489</v>
      </c>
      <c r="J939" t="s">
        <v>434</v>
      </c>
      <c r="K939" t="s">
        <v>224</v>
      </c>
      <c r="L939" s="755">
        <v>2.13</v>
      </c>
      <c r="M939" t="s">
        <v>230</v>
      </c>
      <c r="N939" s="680">
        <f t="shared" ca="1" si="64"/>
        <v>0</v>
      </c>
      <c r="O939" s="680">
        <f t="shared" ca="1" si="64"/>
        <v>0</v>
      </c>
      <c r="P939" s="680">
        <f t="shared" ca="1" si="64"/>
        <v>0</v>
      </c>
      <c r="Q939" s="680">
        <f t="shared" ca="1" si="64"/>
        <v>0</v>
      </c>
      <c r="R939" s="680">
        <f t="shared" ca="1" si="64"/>
        <v>0</v>
      </c>
      <c r="S939" t="str">
        <f t="shared" si="61"/>
        <v>ASR_CMS_19</v>
      </c>
      <c r="T939" s="957">
        <f t="shared" si="62"/>
        <v>45406</v>
      </c>
      <c r="U939" t="str">
        <f t="shared" si="63"/>
        <v>Unaudited</v>
      </c>
    </row>
    <row r="940" spans="1:21" x14ac:dyDescent="0.25">
      <c r="A940" t="s">
        <v>438</v>
      </c>
      <c r="B940" t="s">
        <v>1380</v>
      </c>
      <c r="C940" t="s">
        <v>1381</v>
      </c>
      <c r="D940" s="15">
        <v>1900</v>
      </c>
      <c r="E940" s="121">
        <v>1</v>
      </c>
      <c r="F940" t="s">
        <v>439</v>
      </c>
      <c r="G940" s="121">
        <v>91</v>
      </c>
      <c r="H940" t="s">
        <v>384</v>
      </c>
      <c r="I940" t="s">
        <v>489</v>
      </c>
      <c r="J940" t="s">
        <v>434</v>
      </c>
      <c r="K940" t="s">
        <v>224</v>
      </c>
      <c r="L940" s="755">
        <v>2.14</v>
      </c>
      <c r="M940" t="s">
        <v>559</v>
      </c>
      <c r="N940" s="680">
        <f t="shared" ca="1" si="64"/>
        <v>0</v>
      </c>
      <c r="O940" s="680">
        <f t="shared" ca="1" si="64"/>
        <v>0</v>
      </c>
      <c r="P940" s="680">
        <f t="shared" ca="1" si="64"/>
        <v>0</v>
      </c>
      <c r="Q940" s="680">
        <f t="shared" ca="1" si="64"/>
        <v>0</v>
      </c>
      <c r="R940" s="680">
        <f t="shared" ca="1" si="64"/>
        <v>0</v>
      </c>
      <c r="S940" t="str">
        <f t="shared" si="61"/>
        <v>ASR_CMS_19</v>
      </c>
      <c r="T940" s="957">
        <f t="shared" si="62"/>
        <v>45406</v>
      </c>
      <c r="U940" t="str">
        <f t="shared" si="63"/>
        <v>Unaudited</v>
      </c>
    </row>
    <row r="941" spans="1:21" x14ac:dyDescent="0.25">
      <c r="A941" t="s">
        <v>438</v>
      </c>
      <c r="B941" t="s">
        <v>1380</v>
      </c>
      <c r="C941" t="s">
        <v>1381</v>
      </c>
      <c r="D941" s="15">
        <v>1900</v>
      </c>
      <c r="E941" s="121">
        <v>1</v>
      </c>
      <c r="F941" t="s">
        <v>439</v>
      </c>
      <c r="G941" s="121">
        <v>91</v>
      </c>
      <c r="H941" t="s">
        <v>384</v>
      </c>
      <c r="I941" t="s">
        <v>489</v>
      </c>
      <c r="J941" t="s">
        <v>434</v>
      </c>
      <c r="K941" t="s">
        <v>224</v>
      </c>
      <c r="L941" s="755">
        <v>2.15</v>
      </c>
      <c r="M941" t="s">
        <v>20</v>
      </c>
      <c r="N941" s="680">
        <f t="shared" ca="1" si="64"/>
        <v>0</v>
      </c>
      <c r="O941" s="680">
        <f t="shared" ca="1" si="64"/>
        <v>0</v>
      </c>
      <c r="P941" s="680">
        <f t="shared" ca="1" si="64"/>
        <v>0</v>
      </c>
      <c r="Q941" s="680">
        <f t="shared" ca="1" si="64"/>
        <v>0</v>
      </c>
      <c r="R941" s="680">
        <f t="shared" ca="1" si="64"/>
        <v>0</v>
      </c>
      <c r="S941" t="str">
        <f t="shared" si="61"/>
        <v>ASR_CMS_19</v>
      </c>
      <c r="T941" s="957">
        <f t="shared" si="62"/>
        <v>45406</v>
      </c>
      <c r="U941" t="str">
        <f t="shared" si="63"/>
        <v>Unaudited</v>
      </c>
    </row>
    <row r="942" spans="1:21" x14ac:dyDescent="0.25">
      <c r="A942" t="s">
        <v>438</v>
      </c>
      <c r="B942" t="s">
        <v>1380</v>
      </c>
      <c r="C942" t="s">
        <v>1381</v>
      </c>
      <c r="D942" s="15">
        <v>1900</v>
      </c>
      <c r="E942" s="121">
        <v>1</v>
      </c>
      <c r="F942" t="s">
        <v>439</v>
      </c>
      <c r="G942" s="121">
        <v>91</v>
      </c>
      <c r="H942" t="s">
        <v>384</v>
      </c>
      <c r="I942" t="s">
        <v>489</v>
      </c>
      <c r="J942" t="s">
        <v>434</v>
      </c>
      <c r="K942" t="s">
        <v>224</v>
      </c>
      <c r="L942" s="755">
        <v>2.16</v>
      </c>
      <c r="M942" t="s">
        <v>794</v>
      </c>
      <c r="N942" s="680">
        <f t="shared" ca="1" si="64"/>
        <v>0</v>
      </c>
      <c r="O942" s="680">
        <f t="shared" ca="1" si="64"/>
        <v>0</v>
      </c>
      <c r="P942" s="680">
        <f t="shared" ca="1" si="64"/>
        <v>0</v>
      </c>
      <c r="Q942" s="680">
        <f t="shared" ca="1" si="64"/>
        <v>0</v>
      </c>
      <c r="R942" s="680">
        <f t="shared" ca="1" si="64"/>
        <v>0</v>
      </c>
      <c r="S942" t="str">
        <f t="shared" si="61"/>
        <v>ASR_CMS_19</v>
      </c>
      <c r="T942" s="957">
        <f t="shared" si="62"/>
        <v>45406</v>
      </c>
      <c r="U942" t="str">
        <f t="shared" si="63"/>
        <v>Unaudited</v>
      </c>
    </row>
    <row r="943" spans="1:21" x14ac:dyDescent="0.25">
      <c r="A943" t="s">
        <v>438</v>
      </c>
      <c r="B943" t="s">
        <v>1380</v>
      </c>
      <c r="C943" t="s">
        <v>1381</v>
      </c>
      <c r="D943" s="15">
        <v>1900</v>
      </c>
      <c r="E943" s="121">
        <v>1</v>
      </c>
      <c r="F943" t="s">
        <v>439</v>
      </c>
      <c r="G943" s="121">
        <v>91</v>
      </c>
      <c r="H943" t="s">
        <v>384</v>
      </c>
      <c r="I943" t="s">
        <v>489</v>
      </c>
      <c r="J943" t="s">
        <v>434</v>
      </c>
      <c r="K943" t="s">
        <v>224</v>
      </c>
      <c r="L943" s="755">
        <v>2.17</v>
      </c>
      <c r="M943" t="s">
        <v>1047</v>
      </c>
      <c r="N943" s="680">
        <f t="shared" ca="1" si="64"/>
        <v>0</v>
      </c>
      <c r="O943" s="680">
        <f t="shared" ca="1" si="64"/>
        <v>0</v>
      </c>
      <c r="P943" s="680">
        <f t="shared" ca="1" si="64"/>
        <v>0</v>
      </c>
      <c r="Q943" s="680">
        <f t="shared" ca="1" si="64"/>
        <v>0</v>
      </c>
      <c r="R943" s="680">
        <f t="shared" ca="1" si="64"/>
        <v>0</v>
      </c>
      <c r="S943" t="str">
        <f t="shared" si="61"/>
        <v>ASR_CMS_19</v>
      </c>
      <c r="T943" s="957">
        <f t="shared" si="62"/>
        <v>45406</v>
      </c>
      <c r="U943" t="str">
        <f t="shared" si="63"/>
        <v>Unaudited</v>
      </c>
    </row>
    <row r="944" spans="1:21" x14ac:dyDescent="0.25">
      <c r="A944" t="s">
        <v>438</v>
      </c>
      <c r="B944" t="s">
        <v>1380</v>
      </c>
      <c r="C944" t="s">
        <v>1381</v>
      </c>
      <c r="D944" s="15">
        <v>1900</v>
      </c>
      <c r="E944" s="121">
        <v>1</v>
      </c>
      <c r="F944" t="s">
        <v>439</v>
      </c>
      <c r="G944" s="121">
        <v>91</v>
      </c>
      <c r="H944" t="s">
        <v>384</v>
      </c>
      <c r="I944" t="s">
        <v>489</v>
      </c>
      <c r="J944" t="s">
        <v>434</v>
      </c>
      <c r="K944" t="s">
        <v>224</v>
      </c>
      <c r="L944" s="755">
        <v>2.1800000000000002</v>
      </c>
      <c r="M944" t="s">
        <v>651</v>
      </c>
      <c r="N944" s="680">
        <f t="shared" ca="1" si="64"/>
        <v>0</v>
      </c>
      <c r="O944" s="680">
        <f t="shared" ca="1" si="64"/>
        <v>0</v>
      </c>
      <c r="P944" s="680">
        <f t="shared" ca="1" si="64"/>
        <v>0</v>
      </c>
      <c r="Q944" s="680">
        <f t="shared" ca="1" si="64"/>
        <v>0</v>
      </c>
      <c r="R944" s="680">
        <f t="shared" ca="1" si="64"/>
        <v>0</v>
      </c>
      <c r="S944" t="str">
        <f t="shared" si="61"/>
        <v>ASR_CMS_19</v>
      </c>
      <c r="T944" s="957">
        <f t="shared" si="62"/>
        <v>45406</v>
      </c>
      <c r="U944" t="str">
        <f t="shared" si="63"/>
        <v>Unaudited</v>
      </c>
    </row>
    <row r="945" spans="1:21" x14ac:dyDescent="0.25">
      <c r="A945" t="s">
        <v>438</v>
      </c>
      <c r="B945" t="s">
        <v>1380</v>
      </c>
      <c r="C945" t="s">
        <v>1381</v>
      </c>
      <c r="D945" s="15">
        <v>1900</v>
      </c>
      <c r="E945" s="121">
        <v>1</v>
      </c>
      <c r="F945" t="s">
        <v>439</v>
      </c>
      <c r="G945" s="121">
        <v>91</v>
      </c>
      <c r="H945" t="s">
        <v>384</v>
      </c>
      <c r="I945" t="s">
        <v>489</v>
      </c>
      <c r="J945" t="s">
        <v>434</v>
      </c>
      <c r="K945" t="s">
        <v>224</v>
      </c>
      <c r="L945" s="755">
        <v>2.19</v>
      </c>
      <c r="M945" t="s">
        <v>219</v>
      </c>
      <c r="N945" s="680">
        <f t="shared" ca="1" si="64"/>
        <v>0</v>
      </c>
      <c r="O945" s="680">
        <f t="shared" ca="1" si="64"/>
        <v>0</v>
      </c>
      <c r="P945" s="680">
        <f t="shared" ca="1" si="64"/>
        <v>0</v>
      </c>
      <c r="Q945" s="680">
        <f t="shared" ca="1" si="64"/>
        <v>0</v>
      </c>
      <c r="R945" s="680">
        <f t="shared" ca="1" si="64"/>
        <v>0</v>
      </c>
      <c r="S945" t="str">
        <f t="shared" si="61"/>
        <v>ASR_CMS_19</v>
      </c>
      <c r="T945" s="957">
        <f t="shared" si="62"/>
        <v>45406</v>
      </c>
      <c r="U945" t="str">
        <f t="shared" si="63"/>
        <v>Unaudited</v>
      </c>
    </row>
    <row r="946" spans="1:21" x14ac:dyDescent="0.25">
      <c r="A946" t="s">
        <v>438</v>
      </c>
      <c r="B946" t="s">
        <v>1380</v>
      </c>
      <c r="C946" t="s">
        <v>1381</v>
      </c>
      <c r="D946" s="15">
        <v>1900</v>
      </c>
      <c r="E946" s="121">
        <v>1</v>
      </c>
      <c r="F946" t="s">
        <v>439</v>
      </c>
      <c r="G946" s="121">
        <v>91</v>
      </c>
      <c r="H946" t="s">
        <v>384</v>
      </c>
      <c r="I946" t="s">
        <v>489</v>
      </c>
      <c r="J946" t="s">
        <v>434</v>
      </c>
      <c r="K946" t="s">
        <v>224</v>
      </c>
      <c r="L946" s="755" t="s">
        <v>700</v>
      </c>
      <c r="M946" t="s">
        <v>231</v>
      </c>
      <c r="N946" s="680">
        <f t="shared" ca="1" si="64"/>
        <v>0</v>
      </c>
      <c r="O946" s="680">
        <f t="shared" ca="1" si="64"/>
        <v>0</v>
      </c>
      <c r="P946" s="680">
        <f t="shared" ca="1" si="64"/>
        <v>0</v>
      </c>
      <c r="Q946" s="680">
        <f t="shared" ca="1" si="64"/>
        <v>0</v>
      </c>
      <c r="R946" s="680">
        <f t="shared" ca="1" si="64"/>
        <v>0</v>
      </c>
      <c r="S946" t="str">
        <f t="shared" si="61"/>
        <v>ASR_CMS_19</v>
      </c>
      <c r="T946" s="957">
        <f t="shared" si="62"/>
        <v>45406</v>
      </c>
      <c r="U946" t="str">
        <f t="shared" si="63"/>
        <v>Unaudited</v>
      </c>
    </row>
    <row r="947" spans="1:21" x14ac:dyDescent="0.25">
      <c r="A947" t="s">
        <v>438</v>
      </c>
      <c r="B947" t="s">
        <v>1380</v>
      </c>
      <c r="C947" t="s">
        <v>1381</v>
      </c>
      <c r="D947" s="15">
        <v>1900</v>
      </c>
      <c r="E947" s="121">
        <v>1</v>
      </c>
      <c r="F947" t="s">
        <v>439</v>
      </c>
      <c r="G947" s="121">
        <v>91</v>
      </c>
      <c r="H947" t="s">
        <v>384</v>
      </c>
      <c r="I947" t="s">
        <v>489</v>
      </c>
      <c r="J947" t="s">
        <v>434</v>
      </c>
      <c r="K947" t="s">
        <v>224</v>
      </c>
      <c r="L947" s="755">
        <v>2.21</v>
      </c>
      <c r="M947" t="s">
        <v>467</v>
      </c>
      <c r="N947" s="680">
        <f t="shared" ca="1" si="64"/>
        <v>0</v>
      </c>
      <c r="O947" s="680">
        <f t="shared" ca="1" si="64"/>
        <v>0</v>
      </c>
      <c r="P947" s="680">
        <f t="shared" ca="1" si="64"/>
        <v>0</v>
      </c>
      <c r="Q947" s="680">
        <f t="shared" ca="1" si="64"/>
        <v>0</v>
      </c>
      <c r="R947" s="680">
        <f t="shared" ca="1" si="64"/>
        <v>0</v>
      </c>
      <c r="S947" t="str">
        <f t="shared" si="61"/>
        <v>ASR_CMS_19</v>
      </c>
      <c r="T947" s="957">
        <f t="shared" si="62"/>
        <v>45406</v>
      </c>
      <c r="U947" t="str">
        <f t="shared" si="63"/>
        <v>Unaudited</v>
      </c>
    </row>
    <row r="948" spans="1:21" x14ac:dyDescent="0.25">
      <c r="A948" t="s">
        <v>438</v>
      </c>
      <c r="B948" t="s">
        <v>1380</v>
      </c>
      <c r="C948" t="s">
        <v>1381</v>
      </c>
      <c r="D948" s="15">
        <v>1900</v>
      </c>
      <c r="E948" s="121">
        <v>1</v>
      </c>
      <c r="F948" t="s">
        <v>439</v>
      </c>
      <c r="G948" s="121">
        <v>91</v>
      </c>
      <c r="H948" t="s">
        <v>384</v>
      </c>
      <c r="I948" t="s">
        <v>489</v>
      </c>
      <c r="J948" t="s">
        <v>434</v>
      </c>
      <c r="K948" t="s">
        <v>6</v>
      </c>
      <c r="L948" s="755" t="s">
        <v>70</v>
      </c>
      <c r="M948" t="s">
        <v>189</v>
      </c>
      <c r="N948" s="680">
        <f t="shared" ca="1" si="64"/>
        <v>0</v>
      </c>
      <c r="O948" s="680">
        <f t="shared" ca="1" si="64"/>
        <v>0</v>
      </c>
      <c r="P948" s="680">
        <f t="shared" ca="1" si="64"/>
        <v>0</v>
      </c>
      <c r="Q948" s="680">
        <f t="shared" ca="1" si="64"/>
        <v>0</v>
      </c>
      <c r="R948" s="680">
        <f t="shared" ca="1" si="64"/>
        <v>0</v>
      </c>
      <c r="S948" t="str">
        <f t="shared" si="61"/>
        <v>ASR_CMS_19</v>
      </c>
      <c r="T948" s="957">
        <f t="shared" si="62"/>
        <v>45406</v>
      </c>
      <c r="U948" t="str">
        <f t="shared" si="63"/>
        <v>Unaudited</v>
      </c>
    </row>
    <row r="949" spans="1:21" x14ac:dyDescent="0.25">
      <c r="A949" t="s">
        <v>438</v>
      </c>
      <c r="B949" t="s">
        <v>1380</v>
      </c>
      <c r="C949" t="s">
        <v>1381</v>
      </c>
      <c r="D949" s="15">
        <v>1900</v>
      </c>
      <c r="E949" s="121">
        <v>1</v>
      </c>
      <c r="F949" t="s">
        <v>439</v>
      </c>
      <c r="G949" s="121">
        <v>91</v>
      </c>
      <c r="H949" t="s">
        <v>384</v>
      </c>
      <c r="I949" t="s">
        <v>489</v>
      </c>
      <c r="J949" t="s">
        <v>434</v>
      </c>
      <c r="K949" t="s">
        <v>6</v>
      </c>
      <c r="L949" s="755" t="s">
        <v>71</v>
      </c>
      <c r="M949" t="s">
        <v>232</v>
      </c>
      <c r="N949" s="680">
        <f t="shared" ca="1" si="64"/>
        <v>0</v>
      </c>
      <c r="O949" s="680">
        <f t="shared" ca="1" si="64"/>
        <v>0</v>
      </c>
      <c r="P949" s="680">
        <f t="shared" ca="1" si="64"/>
        <v>0</v>
      </c>
      <c r="Q949" s="680">
        <f t="shared" ca="1" si="64"/>
        <v>0</v>
      </c>
      <c r="R949" s="680">
        <f t="shared" ca="1" si="64"/>
        <v>0</v>
      </c>
      <c r="S949" t="str">
        <f t="shared" si="61"/>
        <v>ASR_CMS_19</v>
      </c>
      <c r="T949" s="957">
        <f t="shared" si="62"/>
        <v>45406</v>
      </c>
      <c r="U949" t="str">
        <f t="shared" si="63"/>
        <v>Unaudited</v>
      </c>
    </row>
    <row r="950" spans="1:21" x14ac:dyDescent="0.25">
      <c r="A950" t="s">
        <v>438</v>
      </c>
      <c r="B950" t="s">
        <v>1380</v>
      </c>
      <c r="C950" t="s">
        <v>1381</v>
      </c>
      <c r="D950" s="15">
        <v>1900</v>
      </c>
      <c r="E950" s="121">
        <v>1</v>
      </c>
      <c r="F950" t="s">
        <v>439</v>
      </c>
      <c r="G950" s="121">
        <v>91</v>
      </c>
      <c r="H950" t="s">
        <v>384</v>
      </c>
      <c r="I950" t="s">
        <v>489</v>
      </c>
      <c r="J950" t="s">
        <v>434</v>
      </c>
      <c r="K950" t="s">
        <v>6</v>
      </c>
      <c r="L950" s="755" t="s">
        <v>72</v>
      </c>
      <c r="M950" t="s">
        <v>165</v>
      </c>
      <c r="N950" s="680">
        <f t="shared" ca="1" si="64"/>
        <v>0</v>
      </c>
      <c r="O950" s="680">
        <f t="shared" ca="1" si="64"/>
        <v>0</v>
      </c>
      <c r="P950" s="680">
        <f t="shared" ca="1" si="64"/>
        <v>0</v>
      </c>
      <c r="Q950" s="680">
        <f t="shared" ca="1" si="64"/>
        <v>0</v>
      </c>
      <c r="R950" s="680">
        <f t="shared" ca="1" si="64"/>
        <v>0</v>
      </c>
      <c r="S950" t="str">
        <f t="shared" si="61"/>
        <v>ASR_CMS_19</v>
      </c>
      <c r="T950" s="957">
        <f t="shared" si="62"/>
        <v>45406</v>
      </c>
      <c r="U950" t="str">
        <f t="shared" si="63"/>
        <v>Unaudited</v>
      </c>
    </row>
    <row r="951" spans="1:21" x14ac:dyDescent="0.25">
      <c r="A951" t="s">
        <v>438</v>
      </c>
      <c r="B951" t="s">
        <v>1380</v>
      </c>
      <c r="C951" t="s">
        <v>1381</v>
      </c>
      <c r="D951" s="15">
        <v>1900</v>
      </c>
      <c r="E951" s="121">
        <v>1</v>
      </c>
      <c r="F951" t="s">
        <v>439</v>
      </c>
      <c r="G951" s="121">
        <v>91</v>
      </c>
      <c r="H951" t="s">
        <v>384</v>
      </c>
      <c r="I951" t="s">
        <v>489</v>
      </c>
      <c r="J951" t="s">
        <v>434</v>
      </c>
      <c r="K951" t="s">
        <v>6</v>
      </c>
      <c r="L951" s="755">
        <v>3.4</v>
      </c>
      <c r="M951" t="s">
        <v>462</v>
      </c>
      <c r="N951" s="680">
        <f t="shared" ca="1" si="64"/>
        <v>0</v>
      </c>
      <c r="O951" s="680">
        <f t="shared" ca="1" si="64"/>
        <v>0</v>
      </c>
      <c r="P951" s="680">
        <f t="shared" ca="1" si="64"/>
        <v>0</v>
      </c>
      <c r="Q951" s="680">
        <f t="shared" ca="1" si="64"/>
        <v>0</v>
      </c>
      <c r="R951" s="680">
        <f t="shared" ca="1" si="64"/>
        <v>0</v>
      </c>
      <c r="S951" t="str">
        <f t="shared" si="61"/>
        <v>ASR_CMS_19</v>
      </c>
      <c r="T951" s="957">
        <f t="shared" si="62"/>
        <v>45406</v>
      </c>
      <c r="U951" t="str">
        <f t="shared" si="63"/>
        <v>Unaudited</v>
      </c>
    </row>
    <row r="952" spans="1:21" x14ac:dyDescent="0.25">
      <c r="A952" t="s">
        <v>438</v>
      </c>
      <c r="B952" t="s">
        <v>1380</v>
      </c>
      <c r="C952" t="s">
        <v>1381</v>
      </c>
      <c r="D952" s="15">
        <v>1900</v>
      </c>
      <c r="E952" s="121">
        <v>1</v>
      </c>
      <c r="F952" t="s">
        <v>439</v>
      </c>
      <c r="G952" s="121">
        <v>91</v>
      </c>
      <c r="H952" t="s">
        <v>384</v>
      </c>
      <c r="I952" t="s">
        <v>489</v>
      </c>
      <c r="J952" t="s">
        <v>434</v>
      </c>
      <c r="K952" t="s">
        <v>435</v>
      </c>
      <c r="L952" s="755">
        <v>4.5</v>
      </c>
      <c r="M952" t="s">
        <v>32</v>
      </c>
      <c r="N952" s="680">
        <f t="shared" ca="1" si="64"/>
        <v>0</v>
      </c>
      <c r="O952" s="680">
        <f t="shared" ca="1" si="64"/>
        <v>0</v>
      </c>
      <c r="P952" s="680">
        <f t="shared" ca="1" si="64"/>
        <v>0</v>
      </c>
      <c r="Q952" s="680">
        <f t="shared" ca="1" si="64"/>
        <v>0</v>
      </c>
      <c r="R952" s="680">
        <f t="shared" ca="1" si="64"/>
        <v>0</v>
      </c>
      <c r="S952" t="str">
        <f t="shared" si="61"/>
        <v>ASR_CMS_19</v>
      </c>
      <c r="T952" s="957">
        <f t="shared" si="62"/>
        <v>45406</v>
      </c>
      <c r="U952" t="str">
        <f t="shared" si="63"/>
        <v>Unaudited</v>
      </c>
    </row>
    <row r="953" spans="1:21" x14ac:dyDescent="0.25">
      <c r="A953" t="s">
        <v>438</v>
      </c>
      <c r="B953" t="s">
        <v>1380</v>
      </c>
      <c r="C953" t="s">
        <v>1381</v>
      </c>
      <c r="D953" s="15">
        <v>1900</v>
      </c>
      <c r="E953" s="121">
        <v>1</v>
      </c>
      <c r="F953" t="s">
        <v>439</v>
      </c>
      <c r="G953" s="121">
        <v>91</v>
      </c>
      <c r="H953" t="s">
        <v>384</v>
      </c>
      <c r="I953" t="s">
        <v>489</v>
      </c>
      <c r="J953" t="s">
        <v>434</v>
      </c>
      <c r="K953" t="s">
        <v>435</v>
      </c>
      <c r="L953" s="755" t="s">
        <v>939</v>
      </c>
      <c r="M953" t="s">
        <v>930</v>
      </c>
      <c r="N953" s="680">
        <f t="shared" ca="1" si="64"/>
        <v>0</v>
      </c>
      <c r="O953" s="680">
        <f t="shared" ca="1" si="64"/>
        <v>0</v>
      </c>
      <c r="P953" s="680">
        <f t="shared" ca="1" si="64"/>
        <v>0</v>
      </c>
      <c r="Q953" s="680">
        <f t="shared" ca="1" si="64"/>
        <v>0</v>
      </c>
      <c r="R953" s="680">
        <f t="shared" ca="1" si="64"/>
        <v>0</v>
      </c>
      <c r="S953" t="str">
        <f t="shared" si="61"/>
        <v>ASR_CMS_19</v>
      </c>
      <c r="T953" s="957">
        <f t="shared" si="62"/>
        <v>45406</v>
      </c>
      <c r="U953" t="str">
        <f t="shared" si="63"/>
        <v>Unaudited</v>
      </c>
    </row>
    <row r="954" spans="1:21" x14ac:dyDescent="0.25">
      <c r="A954" t="s">
        <v>438</v>
      </c>
      <c r="B954" t="s">
        <v>1380</v>
      </c>
      <c r="C954" t="s">
        <v>1381</v>
      </c>
      <c r="D954" s="15">
        <v>1900</v>
      </c>
      <c r="E954" s="121">
        <v>1</v>
      </c>
      <c r="F954" t="s">
        <v>439</v>
      </c>
      <c r="G954" s="121">
        <v>91</v>
      </c>
      <c r="H954" t="s">
        <v>384</v>
      </c>
      <c r="I954" t="s">
        <v>489</v>
      </c>
      <c r="J954" t="s">
        <v>434</v>
      </c>
      <c r="K954" t="s">
        <v>435</v>
      </c>
      <c r="L954" s="755" t="s">
        <v>194</v>
      </c>
      <c r="M954" t="s">
        <v>40</v>
      </c>
      <c r="N954" s="680">
        <f t="shared" ca="1" si="64"/>
        <v>0</v>
      </c>
      <c r="O954" s="680">
        <f t="shared" ca="1" si="64"/>
        <v>0</v>
      </c>
      <c r="P954" s="680">
        <f t="shared" ca="1" si="64"/>
        <v>0</v>
      </c>
      <c r="Q954" s="680">
        <f t="shared" ca="1" si="64"/>
        <v>0</v>
      </c>
      <c r="R954" s="680">
        <f t="shared" ca="1" si="64"/>
        <v>0</v>
      </c>
      <c r="S954" t="str">
        <f t="shared" si="61"/>
        <v>ASR_CMS_19</v>
      </c>
      <c r="T954" s="957">
        <f t="shared" si="62"/>
        <v>45406</v>
      </c>
      <c r="U954" t="str">
        <f t="shared" si="63"/>
        <v>Unaudited</v>
      </c>
    </row>
    <row r="955" spans="1:21" x14ac:dyDescent="0.25">
      <c r="A955" t="s">
        <v>438</v>
      </c>
      <c r="B955" t="s">
        <v>1380</v>
      </c>
      <c r="C955" t="s">
        <v>1381</v>
      </c>
      <c r="D955" s="15">
        <v>1900</v>
      </c>
      <c r="E955" s="121">
        <v>1</v>
      </c>
      <c r="F955" t="s">
        <v>439</v>
      </c>
      <c r="G955" s="121">
        <v>91</v>
      </c>
      <c r="H955" t="s">
        <v>384</v>
      </c>
      <c r="I955" t="s">
        <v>489</v>
      </c>
      <c r="J955" t="s">
        <v>434</v>
      </c>
      <c r="K955" t="s">
        <v>435</v>
      </c>
      <c r="L955" s="755" t="s">
        <v>193</v>
      </c>
      <c r="M955" t="s">
        <v>330</v>
      </c>
      <c r="N955" s="680">
        <f t="shared" ca="1" si="64"/>
        <v>0</v>
      </c>
      <c r="O955" s="680">
        <f t="shared" ca="1" si="64"/>
        <v>0</v>
      </c>
      <c r="P955" s="680">
        <f t="shared" ca="1" si="64"/>
        <v>0</v>
      </c>
      <c r="Q955" s="680">
        <f t="shared" ca="1" si="64"/>
        <v>0</v>
      </c>
      <c r="R955" s="680">
        <f t="shared" ca="1" si="64"/>
        <v>0</v>
      </c>
      <c r="S955" t="str">
        <f t="shared" si="61"/>
        <v>ASR_CMS_19</v>
      </c>
      <c r="T955" s="957">
        <f t="shared" si="62"/>
        <v>45406</v>
      </c>
      <c r="U955" t="str">
        <f t="shared" si="63"/>
        <v>Unaudited</v>
      </c>
    </row>
    <row r="956" spans="1:21" x14ac:dyDescent="0.25">
      <c r="A956" t="s">
        <v>438</v>
      </c>
      <c r="B956" t="s">
        <v>1380</v>
      </c>
      <c r="C956" t="s">
        <v>1381</v>
      </c>
      <c r="D956" s="15">
        <v>1900</v>
      </c>
      <c r="E956" s="121">
        <v>1</v>
      </c>
      <c r="F956" t="s">
        <v>439</v>
      </c>
      <c r="G956" s="121">
        <v>91</v>
      </c>
      <c r="H956" t="s">
        <v>384</v>
      </c>
      <c r="I956" t="s">
        <v>489</v>
      </c>
      <c r="J956" t="s">
        <v>451</v>
      </c>
      <c r="K956" t="s">
        <v>436</v>
      </c>
      <c r="L956" s="755" t="s">
        <v>79</v>
      </c>
      <c r="M956" t="s">
        <v>27</v>
      </c>
      <c r="N956" s="680">
        <f t="shared" ca="1" si="64"/>
        <v>0</v>
      </c>
      <c r="O956" s="680">
        <f t="shared" ca="1" si="64"/>
        <v>0</v>
      </c>
      <c r="P956" s="680">
        <f t="shared" ca="1" si="64"/>
        <v>0</v>
      </c>
      <c r="Q956" s="680">
        <f t="shared" ca="1" si="64"/>
        <v>0</v>
      </c>
      <c r="R956" s="680">
        <f t="shared" ca="1" si="64"/>
        <v>0</v>
      </c>
      <c r="S956" t="str">
        <f t="shared" si="61"/>
        <v>ASR_CMS_19</v>
      </c>
      <c r="T956" s="957">
        <f t="shared" si="62"/>
        <v>45406</v>
      </c>
      <c r="U956" t="str">
        <f t="shared" si="63"/>
        <v>Unaudited</v>
      </c>
    </row>
    <row r="957" spans="1:21" x14ac:dyDescent="0.25">
      <c r="A957" t="s">
        <v>438</v>
      </c>
      <c r="B957" t="s">
        <v>1380</v>
      </c>
      <c r="C957" t="s">
        <v>1381</v>
      </c>
      <c r="D957" s="15">
        <v>1900</v>
      </c>
      <c r="E957" s="121">
        <v>1</v>
      </c>
      <c r="F957" t="s">
        <v>439</v>
      </c>
      <c r="G957" s="121">
        <v>91</v>
      </c>
      <c r="H957" t="s">
        <v>384</v>
      </c>
      <c r="I957" t="s">
        <v>489</v>
      </c>
      <c r="J957" t="s">
        <v>451</v>
      </c>
      <c r="K957" t="s">
        <v>436</v>
      </c>
      <c r="L957" s="755" t="s">
        <v>80</v>
      </c>
      <c r="M957" t="s">
        <v>98</v>
      </c>
      <c r="N957" s="680">
        <f t="shared" ca="1" si="64"/>
        <v>0</v>
      </c>
      <c r="O957" s="680">
        <f t="shared" ca="1" si="64"/>
        <v>0</v>
      </c>
      <c r="P957" s="680">
        <f t="shared" ca="1" si="64"/>
        <v>0</v>
      </c>
      <c r="Q957" s="680">
        <f t="shared" ca="1" si="64"/>
        <v>0</v>
      </c>
      <c r="R957" s="680">
        <f t="shared" ca="1" si="64"/>
        <v>0</v>
      </c>
      <c r="S957" t="str">
        <f t="shared" si="61"/>
        <v>ASR_CMS_19</v>
      </c>
      <c r="T957" s="957">
        <f t="shared" si="62"/>
        <v>45406</v>
      </c>
      <c r="U957" t="str">
        <f t="shared" si="63"/>
        <v>Unaudited</v>
      </c>
    </row>
    <row r="958" spans="1:21" x14ac:dyDescent="0.25">
      <c r="A958" t="s">
        <v>438</v>
      </c>
      <c r="B958" t="s">
        <v>1380</v>
      </c>
      <c r="C958" t="s">
        <v>1381</v>
      </c>
      <c r="D958" s="15">
        <v>1900</v>
      </c>
      <c r="E958" s="121">
        <v>1</v>
      </c>
      <c r="F958" t="s">
        <v>439</v>
      </c>
      <c r="G958" s="121">
        <v>91</v>
      </c>
      <c r="H958" t="s">
        <v>384</v>
      </c>
      <c r="I958" t="s">
        <v>489</v>
      </c>
      <c r="J958" t="s">
        <v>451</v>
      </c>
      <c r="K958" t="s">
        <v>436</v>
      </c>
      <c r="L958" s="755" t="s">
        <v>81</v>
      </c>
      <c r="M958" t="s">
        <v>99</v>
      </c>
      <c r="N958" s="680">
        <f t="shared" ca="1" si="64"/>
        <v>0</v>
      </c>
      <c r="O958" s="680">
        <f t="shared" ca="1" si="64"/>
        <v>0</v>
      </c>
      <c r="P958" s="680">
        <f t="shared" ca="1" si="64"/>
        <v>0</v>
      </c>
      <c r="Q958" s="680">
        <f t="shared" ca="1" si="64"/>
        <v>0</v>
      </c>
      <c r="R958" s="680">
        <f t="shared" ca="1" si="64"/>
        <v>0</v>
      </c>
      <c r="S958" t="str">
        <f t="shared" si="61"/>
        <v>ASR_CMS_19</v>
      </c>
      <c r="T958" s="957">
        <f t="shared" si="62"/>
        <v>45406</v>
      </c>
      <c r="U958" t="str">
        <f t="shared" si="63"/>
        <v>Unaudited</v>
      </c>
    </row>
    <row r="959" spans="1:21" x14ac:dyDescent="0.25">
      <c r="A959" t="s">
        <v>438</v>
      </c>
      <c r="B959" t="s">
        <v>1380</v>
      </c>
      <c r="C959" t="s">
        <v>1381</v>
      </c>
      <c r="D959" s="15">
        <v>1900</v>
      </c>
      <c r="E959" s="121">
        <v>1</v>
      </c>
      <c r="F959" t="s">
        <v>439</v>
      </c>
      <c r="G959" s="121">
        <v>91</v>
      </c>
      <c r="H959" t="s">
        <v>384</v>
      </c>
      <c r="I959" t="s">
        <v>489</v>
      </c>
      <c r="J959" t="s">
        <v>451</v>
      </c>
      <c r="K959" t="s">
        <v>436</v>
      </c>
      <c r="L959" s="755" t="s">
        <v>82</v>
      </c>
      <c r="M959" t="s">
        <v>100</v>
      </c>
      <c r="N959" s="680">
        <f t="shared" ca="1" si="64"/>
        <v>0</v>
      </c>
      <c r="O959" s="680">
        <f t="shared" ca="1" si="64"/>
        <v>0</v>
      </c>
      <c r="P959" s="680">
        <f t="shared" ca="1" si="64"/>
        <v>0</v>
      </c>
      <c r="Q959" s="680">
        <f t="shared" ca="1" si="64"/>
        <v>0</v>
      </c>
      <c r="R959" s="680">
        <f t="shared" ca="1" si="64"/>
        <v>0</v>
      </c>
      <c r="S959" t="str">
        <f t="shared" si="61"/>
        <v>ASR_CMS_19</v>
      </c>
      <c r="T959" s="957">
        <f t="shared" si="62"/>
        <v>45406</v>
      </c>
      <c r="U959" t="str">
        <f t="shared" si="63"/>
        <v>Unaudited</v>
      </c>
    </row>
    <row r="960" spans="1:21" x14ac:dyDescent="0.25">
      <c r="A960" t="s">
        <v>438</v>
      </c>
      <c r="B960" t="s">
        <v>1380</v>
      </c>
      <c r="C960" t="s">
        <v>1381</v>
      </c>
      <c r="D960" s="15">
        <v>1900</v>
      </c>
      <c r="E960" s="121">
        <v>1</v>
      </c>
      <c r="F960" t="s">
        <v>439</v>
      </c>
      <c r="G960" s="121">
        <v>91</v>
      </c>
      <c r="H960" t="s">
        <v>384</v>
      </c>
      <c r="I960" t="s">
        <v>489</v>
      </c>
      <c r="J960" t="s">
        <v>451</v>
      </c>
      <c r="K960" t="s">
        <v>436</v>
      </c>
      <c r="L960" s="755" t="s">
        <v>217</v>
      </c>
      <c r="M960" t="s">
        <v>101</v>
      </c>
      <c r="N960" s="680">
        <f t="shared" ca="1" si="64"/>
        <v>0</v>
      </c>
      <c r="O960" s="680">
        <f t="shared" ca="1" si="64"/>
        <v>0</v>
      </c>
      <c r="P960" s="680">
        <f t="shared" ca="1" si="64"/>
        <v>0</v>
      </c>
      <c r="Q960" s="680">
        <f t="shared" ca="1" si="64"/>
        <v>0</v>
      </c>
      <c r="R960" s="680">
        <f t="shared" ca="1" si="64"/>
        <v>0</v>
      </c>
      <c r="S960" t="str">
        <f t="shared" si="61"/>
        <v>ASR_CMS_19</v>
      </c>
      <c r="T960" s="957">
        <f t="shared" si="62"/>
        <v>45406</v>
      </c>
      <c r="U960" t="str">
        <f t="shared" si="63"/>
        <v>Unaudited</v>
      </c>
    </row>
    <row r="961" spans="1:21" x14ac:dyDescent="0.25">
      <c r="A961" t="s">
        <v>438</v>
      </c>
      <c r="B961" t="s">
        <v>1380</v>
      </c>
      <c r="C961" t="s">
        <v>1381</v>
      </c>
      <c r="D961" s="15">
        <v>1900</v>
      </c>
      <c r="E961" s="121">
        <v>1</v>
      </c>
      <c r="F961" t="s">
        <v>439</v>
      </c>
      <c r="G961" s="121">
        <v>91</v>
      </c>
      <c r="H961" t="s">
        <v>384</v>
      </c>
      <c r="I961" t="s">
        <v>489</v>
      </c>
      <c r="J961" t="s">
        <v>451</v>
      </c>
      <c r="K961" t="s">
        <v>436</v>
      </c>
      <c r="L961" s="755" t="s">
        <v>216</v>
      </c>
      <c r="M961" t="s">
        <v>28</v>
      </c>
      <c r="N961" s="680">
        <f t="shared" ca="1" si="64"/>
        <v>0</v>
      </c>
      <c r="O961" s="680">
        <f t="shared" ca="1" si="64"/>
        <v>0</v>
      </c>
      <c r="P961" s="680">
        <f t="shared" ca="1" si="64"/>
        <v>0</v>
      </c>
      <c r="Q961" s="680">
        <f t="shared" ca="1" si="64"/>
        <v>0</v>
      </c>
      <c r="R961" s="680">
        <f t="shared" ca="1" si="64"/>
        <v>0</v>
      </c>
      <c r="S961" t="str">
        <f t="shared" si="61"/>
        <v>ASR_CMS_19</v>
      </c>
      <c r="T961" s="957">
        <f t="shared" si="62"/>
        <v>45406</v>
      </c>
      <c r="U961" t="str">
        <f t="shared" si="63"/>
        <v>Unaudited</v>
      </c>
    </row>
    <row r="962" spans="1:21" x14ac:dyDescent="0.25">
      <c r="A962" t="s">
        <v>438</v>
      </c>
      <c r="B962" t="s">
        <v>1380</v>
      </c>
      <c r="C962" t="s">
        <v>1381</v>
      </c>
      <c r="D962" s="15">
        <v>1900</v>
      </c>
      <c r="E962" s="121">
        <v>1</v>
      </c>
      <c r="F962" t="s">
        <v>439</v>
      </c>
      <c r="G962" s="121">
        <v>91</v>
      </c>
      <c r="H962" t="s">
        <v>384</v>
      </c>
      <c r="I962" t="s">
        <v>489</v>
      </c>
      <c r="J962" t="s">
        <v>437</v>
      </c>
      <c r="K962" t="s">
        <v>437</v>
      </c>
      <c r="L962" s="755" t="s">
        <v>84</v>
      </c>
      <c r="M962" t="s">
        <v>328</v>
      </c>
      <c r="N962" s="680">
        <f t="shared" ca="1" si="64"/>
        <v>0</v>
      </c>
      <c r="O962" s="680">
        <f t="shared" ca="1" si="64"/>
        <v>0</v>
      </c>
      <c r="P962" s="680">
        <f t="shared" ca="1" si="64"/>
        <v>0</v>
      </c>
      <c r="Q962" s="680">
        <f t="shared" ca="1" si="64"/>
        <v>0</v>
      </c>
      <c r="R962" s="680">
        <f t="shared" ca="1" si="64"/>
        <v>0</v>
      </c>
      <c r="S962" t="str">
        <f t="shared" ref="S962:S1025" si="65">file_name</f>
        <v>ASR_CMS_19</v>
      </c>
      <c r="T962" s="957">
        <f t="shared" ref="T962:T1025" si="66">file_date</f>
        <v>45406</v>
      </c>
      <c r="U962" t="str">
        <f t="shared" ref="U962:U1025" si="67">status</f>
        <v>Unaudited</v>
      </c>
    </row>
    <row r="963" spans="1:21" x14ac:dyDescent="0.25">
      <c r="A963" t="s">
        <v>438</v>
      </c>
      <c r="B963" t="s">
        <v>1380</v>
      </c>
      <c r="C963" t="s">
        <v>1381</v>
      </c>
      <c r="D963" s="15">
        <v>1900</v>
      </c>
      <c r="E963" s="121">
        <v>1</v>
      </c>
      <c r="F963" t="s">
        <v>439</v>
      </c>
      <c r="G963" s="121">
        <v>91</v>
      </c>
      <c r="H963" t="s">
        <v>384</v>
      </c>
      <c r="I963" t="s">
        <v>489</v>
      </c>
      <c r="J963" t="s">
        <v>437</v>
      </c>
      <c r="K963" t="s">
        <v>437</v>
      </c>
      <c r="L963" s="755" t="s">
        <v>85</v>
      </c>
      <c r="M963" t="s">
        <v>326</v>
      </c>
      <c r="N963" s="680">
        <f t="shared" ca="1" si="64"/>
        <v>0</v>
      </c>
      <c r="O963" s="680">
        <f t="shared" ca="1" si="64"/>
        <v>0</v>
      </c>
      <c r="P963" s="680">
        <f t="shared" ca="1" si="64"/>
        <v>0</v>
      </c>
      <c r="Q963" s="680">
        <f t="shared" ca="1" si="64"/>
        <v>0</v>
      </c>
      <c r="R963" s="680">
        <f t="shared" ca="1" si="64"/>
        <v>0</v>
      </c>
      <c r="S963" t="str">
        <f t="shared" si="65"/>
        <v>ASR_CMS_19</v>
      </c>
      <c r="T963" s="957">
        <f t="shared" si="66"/>
        <v>45406</v>
      </c>
      <c r="U963" t="str">
        <f t="shared" si="67"/>
        <v>Unaudited</v>
      </c>
    </row>
    <row r="964" spans="1:21" x14ac:dyDescent="0.25">
      <c r="A964" t="s">
        <v>438</v>
      </c>
      <c r="B964" t="s">
        <v>1380</v>
      </c>
      <c r="C964" t="s">
        <v>1381</v>
      </c>
      <c r="D964" s="15">
        <v>1900</v>
      </c>
      <c r="E964" s="121">
        <v>1</v>
      </c>
      <c r="F964" t="s">
        <v>439</v>
      </c>
      <c r="G964" s="121">
        <v>91</v>
      </c>
      <c r="H964" t="s">
        <v>384</v>
      </c>
      <c r="I964" t="s">
        <v>489</v>
      </c>
      <c r="J964" t="s">
        <v>437</v>
      </c>
      <c r="K964" t="s">
        <v>437</v>
      </c>
      <c r="L964" s="755" t="s">
        <v>86</v>
      </c>
      <c r="M964" t="s">
        <v>495</v>
      </c>
      <c r="N964" s="680">
        <f t="shared" ca="1" si="64"/>
        <v>0</v>
      </c>
      <c r="O964" s="680">
        <f t="shared" ca="1" si="64"/>
        <v>0</v>
      </c>
      <c r="P964" s="680">
        <f t="shared" ca="1" si="64"/>
        <v>0</v>
      </c>
      <c r="Q964" s="680">
        <f t="shared" ca="1" si="64"/>
        <v>0</v>
      </c>
      <c r="R964" s="680">
        <f t="shared" ca="1" si="64"/>
        <v>0</v>
      </c>
      <c r="S964" t="str">
        <f t="shared" si="65"/>
        <v>ASR_CMS_19</v>
      </c>
      <c r="T964" s="957">
        <f t="shared" si="66"/>
        <v>45406</v>
      </c>
      <c r="U964" t="str">
        <f t="shared" si="67"/>
        <v>Unaudited</v>
      </c>
    </row>
    <row r="965" spans="1:21" x14ac:dyDescent="0.25">
      <c r="A965" t="s">
        <v>438</v>
      </c>
      <c r="B965" t="s">
        <v>1380</v>
      </c>
      <c r="C965" t="s">
        <v>1381</v>
      </c>
      <c r="D965" s="15">
        <v>1900</v>
      </c>
      <c r="E965" s="121">
        <v>1</v>
      </c>
      <c r="F965" t="s">
        <v>439</v>
      </c>
      <c r="G965" s="121">
        <v>91</v>
      </c>
      <c r="H965" t="s">
        <v>384</v>
      </c>
      <c r="I965" t="s">
        <v>489</v>
      </c>
      <c r="J965" t="s">
        <v>437</v>
      </c>
      <c r="K965" t="s">
        <v>437</v>
      </c>
      <c r="L965" s="755" t="s">
        <v>87</v>
      </c>
      <c r="M965" t="s">
        <v>496</v>
      </c>
      <c r="N965" s="680">
        <f t="shared" ca="1" si="64"/>
        <v>0</v>
      </c>
      <c r="O965" s="680">
        <f t="shared" ca="1" si="64"/>
        <v>0</v>
      </c>
      <c r="P965" s="680">
        <f t="shared" ca="1" si="64"/>
        <v>0</v>
      </c>
      <c r="Q965" s="680">
        <f t="shared" ca="1" si="64"/>
        <v>0</v>
      </c>
      <c r="R965" s="680">
        <f t="shared" ca="1" si="64"/>
        <v>0</v>
      </c>
      <c r="S965" t="str">
        <f t="shared" si="65"/>
        <v>ASR_CMS_19</v>
      </c>
      <c r="T965" s="957">
        <f t="shared" si="66"/>
        <v>45406</v>
      </c>
      <c r="U965" t="str">
        <f t="shared" si="67"/>
        <v>Unaudited</v>
      </c>
    </row>
    <row r="966" spans="1:21" x14ac:dyDescent="0.25">
      <c r="A966" t="s">
        <v>438</v>
      </c>
      <c r="B966" t="s">
        <v>1380</v>
      </c>
      <c r="C966" t="s">
        <v>1381</v>
      </c>
      <c r="D966" s="15">
        <v>1900</v>
      </c>
      <c r="E966" s="121">
        <v>1</v>
      </c>
      <c r="F966" t="s">
        <v>439</v>
      </c>
      <c r="G966" s="121">
        <v>91</v>
      </c>
      <c r="H966" t="s">
        <v>384</v>
      </c>
      <c r="I966" t="s">
        <v>489</v>
      </c>
      <c r="J966" t="s">
        <v>437</v>
      </c>
      <c r="K966" t="s">
        <v>437</v>
      </c>
      <c r="L966" s="755" t="s">
        <v>214</v>
      </c>
      <c r="M966" t="s">
        <v>497</v>
      </c>
      <c r="N966" s="680">
        <f t="shared" ca="1" si="64"/>
        <v>0</v>
      </c>
      <c r="O966" s="680">
        <f t="shared" ca="1" si="64"/>
        <v>0</v>
      </c>
      <c r="P966" s="680">
        <f t="shared" ca="1" si="64"/>
        <v>0</v>
      </c>
      <c r="Q966" s="680">
        <f t="shared" ca="1" si="64"/>
        <v>0</v>
      </c>
      <c r="R966" s="680">
        <f t="shared" ca="1" si="64"/>
        <v>0</v>
      </c>
      <c r="S966" t="str">
        <f t="shared" si="65"/>
        <v>ASR_CMS_19</v>
      </c>
      <c r="T966" s="957">
        <f t="shared" si="66"/>
        <v>45406</v>
      </c>
      <c r="U966" t="str">
        <f t="shared" si="67"/>
        <v>Unaudited</v>
      </c>
    </row>
    <row r="967" spans="1:21" x14ac:dyDescent="0.25">
      <c r="A967" t="s">
        <v>438</v>
      </c>
      <c r="B967" t="s">
        <v>1380</v>
      </c>
      <c r="C967" t="s">
        <v>1381</v>
      </c>
      <c r="D967" s="15">
        <v>1900</v>
      </c>
      <c r="E967" s="121">
        <v>1</v>
      </c>
      <c r="F967" t="s">
        <v>439</v>
      </c>
      <c r="G967" s="121">
        <v>91</v>
      </c>
      <c r="H967" t="s">
        <v>384</v>
      </c>
      <c r="I967" t="s">
        <v>490</v>
      </c>
      <c r="J967" t="s">
        <v>26</v>
      </c>
      <c r="K967" t="s">
        <v>26</v>
      </c>
      <c r="L967" s="755" t="s">
        <v>205</v>
      </c>
      <c r="M967" t="s">
        <v>26</v>
      </c>
      <c r="N967" s="680">
        <f t="shared" ca="1" si="64"/>
        <v>0</v>
      </c>
      <c r="O967" s="680">
        <f t="shared" ca="1" si="64"/>
        <v>0</v>
      </c>
      <c r="P967" s="680">
        <f t="shared" ca="1" si="64"/>
        <v>0</v>
      </c>
      <c r="Q967" s="680">
        <f t="shared" ca="1" si="64"/>
        <v>0</v>
      </c>
      <c r="R967" s="680">
        <f t="shared" ca="1" si="64"/>
        <v>0</v>
      </c>
      <c r="S967" t="str">
        <f t="shared" si="65"/>
        <v>ASR_CMS_19</v>
      </c>
      <c r="T967" s="957">
        <f t="shared" si="66"/>
        <v>45406</v>
      </c>
      <c r="U967" t="str">
        <f t="shared" si="67"/>
        <v>Unaudited</v>
      </c>
    </row>
    <row r="968" spans="1:21" x14ac:dyDescent="0.25">
      <c r="A968" t="s">
        <v>438</v>
      </c>
      <c r="B968" t="s">
        <v>1380</v>
      </c>
      <c r="C968" t="s">
        <v>1381</v>
      </c>
      <c r="D968" s="15">
        <v>1900</v>
      </c>
      <c r="E968" s="121">
        <v>1</v>
      </c>
      <c r="F968" t="s">
        <v>440</v>
      </c>
      <c r="G968" s="121">
        <v>182</v>
      </c>
      <c r="H968" t="s">
        <v>384</v>
      </c>
      <c r="I968" t="s">
        <v>433</v>
      </c>
      <c r="J968" t="s">
        <v>433</v>
      </c>
      <c r="K968" t="s">
        <v>433</v>
      </c>
      <c r="M968" t="s">
        <v>433</v>
      </c>
      <c r="N968" s="680">
        <f t="shared" ca="1" si="64"/>
        <v>0</v>
      </c>
      <c r="O968" s="680">
        <f t="shared" ca="1" si="64"/>
        <v>0</v>
      </c>
      <c r="P968" s="680">
        <f t="shared" ca="1" si="64"/>
        <v>0</v>
      </c>
      <c r="Q968" s="680">
        <f t="shared" ca="1" si="64"/>
        <v>0</v>
      </c>
      <c r="R968" s="680">
        <f t="shared" ca="1" si="64"/>
        <v>0</v>
      </c>
      <c r="S968" t="str">
        <f t="shared" si="65"/>
        <v>ASR_CMS_19</v>
      </c>
      <c r="T968" s="957">
        <f t="shared" si="66"/>
        <v>45406</v>
      </c>
      <c r="U968" t="str">
        <f t="shared" si="67"/>
        <v>Unaudited</v>
      </c>
    </row>
    <row r="969" spans="1:21" x14ac:dyDescent="0.25">
      <c r="A969" t="s">
        <v>438</v>
      </c>
      <c r="B969" t="s">
        <v>1380</v>
      </c>
      <c r="C969" t="s">
        <v>1381</v>
      </c>
      <c r="D969" s="15">
        <v>1900</v>
      </c>
      <c r="E969" s="121">
        <v>1</v>
      </c>
      <c r="F969" t="s">
        <v>440</v>
      </c>
      <c r="G969" s="121">
        <v>182</v>
      </c>
      <c r="H969" t="s">
        <v>384</v>
      </c>
      <c r="I969" t="s">
        <v>488</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ASR_CMS_19</v>
      </c>
      <c r="T969" s="957">
        <f t="shared" si="66"/>
        <v>45406</v>
      </c>
      <c r="U969" t="str">
        <f t="shared" si="67"/>
        <v>Unaudited</v>
      </c>
    </row>
    <row r="970" spans="1:21" x14ac:dyDescent="0.25">
      <c r="A970" t="s">
        <v>438</v>
      </c>
      <c r="B970" t="s">
        <v>1380</v>
      </c>
      <c r="C970" t="s">
        <v>1381</v>
      </c>
      <c r="D970" s="15">
        <v>1900</v>
      </c>
      <c r="E970" s="121">
        <v>1</v>
      </c>
      <c r="F970" t="s">
        <v>440</v>
      </c>
      <c r="G970" s="121">
        <v>182</v>
      </c>
      <c r="H970" t="s">
        <v>384</v>
      </c>
      <c r="I970" t="s">
        <v>488</v>
      </c>
      <c r="J970" t="s">
        <v>12</v>
      </c>
      <c r="K970" t="s">
        <v>223</v>
      </c>
      <c r="L970" s="755">
        <v>1.2</v>
      </c>
      <c r="M970" t="s">
        <v>223</v>
      </c>
      <c r="N970" s="680">
        <f t="shared" ca="1" si="64"/>
        <v>0</v>
      </c>
      <c r="O970" s="680">
        <f t="shared" ca="1" si="64"/>
        <v>0</v>
      </c>
      <c r="P970" s="680">
        <f t="shared" ca="1" si="64"/>
        <v>0</v>
      </c>
      <c r="Q970" s="680">
        <f t="shared" ca="1" si="64"/>
        <v>0</v>
      </c>
      <c r="R970" s="680">
        <f t="shared" ca="1" si="64"/>
        <v>0</v>
      </c>
      <c r="S970" t="str">
        <f t="shared" si="65"/>
        <v>ASR_CMS_19</v>
      </c>
      <c r="T970" s="957">
        <f t="shared" si="66"/>
        <v>45406</v>
      </c>
      <c r="U970" t="str">
        <f t="shared" si="67"/>
        <v>Unaudited</v>
      </c>
    </row>
    <row r="971" spans="1:21" x14ac:dyDescent="0.25">
      <c r="A971" t="s">
        <v>438</v>
      </c>
      <c r="B971" t="s">
        <v>1380</v>
      </c>
      <c r="C971" t="s">
        <v>1381</v>
      </c>
      <c r="D971" s="15">
        <v>1900</v>
      </c>
      <c r="E971" s="121">
        <v>1</v>
      </c>
      <c r="F971" t="s">
        <v>440</v>
      </c>
      <c r="G971" s="121">
        <v>182</v>
      </c>
      <c r="H971" t="s">
        <v>384</v>
      </c>
      <c r="I971" t="s">
        <v>488</v>
      </c>
      <c r="J971" t="s">
        <v>12</v>
      </c>
      <c r="K971" t="s">
        <v>1318</v>
      </c>
      <c r="L971" s="755" t="s">
        <v>1314</v>
      </c>
      <c r="M971" t="s">
        <v>1318</v>
      </c>
      <c r="N971" s="680">
        <f t="shared" ca="1" si="64"/>
        <v>0</v>
      </c>
      <c r="O971" s="680">
        <f t="shared" ca="1" si="64"/>
        <v>0</v>
      </c>
      <c r="P971" s="680">
        <f t="shared" ca="1" si="64"/>
        <v>0</v>
      </c>
      <c r="Q971" s="680">
        <f t="shared" ca="1" si="64"/>
        <v>0</v>
      </c>
      <c r="R971" s="680">
        <f t="shared" ca="1" si="64"/>
        <v>0</v>
      </c>
      <c r="S971" t="str">
        <f t="shared" si="65"/>
        <v>ASR_CMS_19</v>
      </c>
      <c r="T971" s="957">
        <f t="shared" si="66"/>
        <v>45406</v>
      </c>
      <c r="U971" t="str">
        <f t="shared" si="67"/>
        <v>Unaudited</v>
      </c>
    </row>
    <row r="972" spans="1:21" x14ac:dyDescent="0.25">
      <c r="A972" t="s">
        <v>438</v>
      </c>
      <c r="B972" t="s">
        <v>1380</v>
      </c>
      <c r="C972" t="s">
        <v>1381</v>
      </c>
      <c r="D972" s="15">
        <v>1900</v>
      </c>
      <c r="E972" s="121">
        <v>1</v>
      </c>
      <c r="F972" t="s">
        <v>440</v>
      </c>
      <c r="G972" s="121">
        <v>182</v>
      </c>
      <c r="H972" t="s">
        <v>384</v>
      </c>
      <c r="I972" t="s">
        <v>488</v>
      </c>
      <c r="J972" t="s">
        <v>12</v>
      </c>
      <c r="K972" t="s">
        <v>1320</v>
      </c>
      <c r="L972" s="755" t="s">
        <v>1319</v>
      </c>
      <c r="M972" t="s">
        <v>1320</v>
      </c>
      <c r="N972" s="680">
        <f t="shared" ca="1" si="64"/>
        <v>0</v>
      </c>
      <c r="O972" s="680">
        <f t="shared" ca="1" si="64"/>
        <v>0</v>
      </c>
      <c r="P972" s="680">
        <f t="shared" ca="1" si="64"/>
        <v>0</v>
      </c>
      <c r="Q972" s="680">
        <f t="shared" ca="1" si="64"/>
        <v>0</v>
      </c>
      <c r="R972" s="680">
        <f t="shared" ca="1" si="64"/>
        <v>0</v>
      </c>
      <c r="S972" t="str">
        <f t="shared" si="65"/>
        <v>ASR_CMS_19</v>
      </c>
      <c r="T972" s="957">
        <f t="shared" si="66"/>
        <v>45406</v>
      </c>
      <c r="U972" t="str">
        <f t="shared" si="67"/>
        <v>Unaudited</v>
      </c>
    </row>
    <row r="973" spans="1:21" x14ac:dyDescent="0.25">
      <c r="A973" t="s">
        <v>438</v>
      </c>
      <c r="B973" t="s">
        <v>1380</v>
      </c>
      <c r="C973" t="s">
        <v>1381</v>
      </c>
      <c r="D973" s="15">
        <v>1900</v>
      </c>
      <c r="E973" s="121">
        <v>1</v>
      </c>
      <c r="F973" t="s">
        <v>440</v>
      </c>
      <c r="G973" s="121">
        <v>182</v>
      </c>
      <c r="H973" t="s">
        <v>384</v>
      </c>
      <c r="I973" t="s">
        <v>488</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ASR_CMS_19</v>
      </c>
      <c r="T973" s="957">
        <f t="shared" si="66"/>
        <v>45406</v>
      </c>
      <c r="U973" t="str">
        <f t="shared" si="67"/>
        <v>Unaudited</v>
      </c>
    </row>
    <row r="974" spans="1:21" x14ac:dyDescent="0.25">
      <c r="A974" t="s">
        <v>438</v>
      </c>
      <c r="B974" t="s">
        <v>1380</v>
      </c>
      <c r="C974" t="s">
        <v>1381</v>
      </c>
      <c r="D974" s="15">
        <v>1900</v>
      </c>
      <c r="E974" s="121">
        <v>1</v>
      </c>
      <c r="F974" t="s">
        <v>440</v>
      </c>
      <c r="G974" s="121">
        <v>182</v>
      </c>
      <c r="H974" t="s">
        <v>384</v>
      </c>
      <c r="I974" t="s">
        <v>489</v>
      </c>
      <c r="J974" t="s">
        <v>434</v>
      </c>
      <c r="K974" t="s">
        <v>791</v>
      </c>
      <c r="L974" s="755">
        <v>2.1</v>
      </c>
      <c r="M974" t="s">
        <v>726</v>
      </c>
      <c r="N974" s="680">
        <f t="shared" ca="1" si="64"/>
        <v>0</v>
      </c>
      <c r="O974" s="680">
        <f t="shared" ca="1" si="64"/>
        <v>0</v>
      </c>
      <c r="P974" s="680">
        <f t="shared" ca="1" si="64"/>
        <v>0</v>
      </c>
      <c r="Q974" s="680">
        <f t="shared" ca="1" si="64"/>
        <v>0</v>
      </c>
      <c r="R974" s="680">
        <f t="shared" ca="1" si="64"/>
        <v>0</v>
      </c>
      <c r="S974" t="str">
        <f t="shared" si="65"/>
        <v>ASR_CMS_19</v>
      </c>
      <c r="T974" s="957">
        <f t="shared" si="66"/>
        <v>45406</v>
      </c>
      <c r="U974" t="str">
        <f t="shared" si="67"/>
        <v>Unaudited</v>
      </c>
    </row>
    <row r="975" spans="1:21" x14ac:dyDescent="0.25">
      <c r="A975" t="s">
        <v>438</v>
      </c>
      <c r="B975" t="s">
        <v>1380</v>
      </c>
      <c r="C975" t="s">
        <v>1381</v>
      </c>
      <c r="D975" s="15">
        <v>1900</v>
      </c>
      <c r="E975" s="121">
        <v>1</v>
      </c>
      <c r="F975" t="s">
        <v>440</v>
      </c>
      <c r="G975" s="121">
        <v>182</v>
      </c>
      <c r="H975" t="s">
        <v>384</v>
      </c>
      <c r="I975" t="s">
        <v>489</v>
      </c>
      <c r="J975" t="s">
        <v>434</v>
      </c>
      <c r="K975" t="s">
        <v>791</v>
      </c>
      <c r="L975" s="755">
        <v>2.2000000000000002</v>
      </c>
      <c r="M975" t="s">
        <v>727</v>
      </c>
      <c r="N975" s="680">
        <f t="shared" ca="1" si="64"/>
        <v>0</v>
      </c>
      <c r="O975" s="680">
        <f t="shared" ca="1" si="64"/>
        <v>0</v>
      </c>
      <c r="P975" s="680">
        <f t="shared" ca="1" si="64"/>
        <v>0</v>
      </c>
      <c r="Q975" s="680">
        <f t="shared" ca="1" si="64"/>
        <v>0</v>
      </c>
      <c r="R975" s="680">
        <f t="shared" ca="1" si="64"/>
        <v>0</v>
      </c>
      <c r="S975" t="str">
        <f t="shared" si="65"/>
        <v>ASR_CMS_19</v>
      </c>
      <c r="T975" s="957">
        <f t="shared" si="66"/>
        <v>45406</v>
      </c>
      <c r="U975" t="str">
        <f t="shared" si="67"/>
        <v>Unaudited</v>
      </c>
    </row>
    <row r="976" spans="1:21" x14ac:dyDescent="0.25">
      <c r="A976" t="s">
        <v>438</v>
      </c>
      <c r="B976" t="s">
        <v>1380</v>
      </c>
      <c r="C976" t="s">
        <v>1381</v>
      </c>
      <c r="D976" s="15">
        <v>1900</v>
      </c>
      <c r="E976" s="121">
        <v>1</v>
      </c>
      <c r="F976" t="s">
        <v>440</v>
      </c>
      <c r="G976" s="121">
        <v>182</v>
      </c>
      <c r="H976" t="s">
        <v>384</v>
      </c>
      <c r="I976" t="s">
        <v>489</v>
      </c>
      <c r="J976" t="s">
        <v>434</v>
      </c>
      <c r="K976" t="s">
        <v>791</v>
      </c>
      <c r="L976" s="755">
        <v>2.2999999999999998</v>
      </c>
      <c r="M976" t="s">
        <v>728</v>
      </c>
      <c r="N976" s="680">
        <f t="shared" ca="1" si="64"/>
        <v>0</v>
      </c>
      <c r="O976" s="680">
        <f t="shared" ca="1" si="64"/>
        <v>0</v>
      </c>
      <c r="P976" s="680">
        <f t="shared" ca="1" si="64"/>
        <v>0</v>
      </c>
      <c r="Q976" s="680">
        <f t="shared" ca="1" si="64"/>
        <v>0</v>
      </c>
      <c r="R976" s="680">
        <f t="shared" ca="1" si="64"/>
        <v>0</v>
      </c>
      <c r="S976" t="str">
        <f t="shared" si="65"/>
        <v>ASR_CMS_19</v>
      </c>
      <c r="T976" s="957">
        <f t="shared" si="66"/>
        <v>45406</v>
      </c>
      <c r="U976" t="str">
        <f t="shared" si="67"/>
        <v>Unaudited</v>
      </c>
    </row>
    <row r="977" spans="1:21" x14ac:dyDescent="0.25">
      <c r="A977" t="s">
        <v>438</v>
      </c>
      <c r="B977" t="s">
        <v>1380</v>
      </c>
      <c r="C977" t="s">
        <v>1381</v>
      </c>
      <c r="D977" s="15">
        <v>1900</v>
      </c>
      <c r="E977" s="121">
        <v>1</v>
      </c>
      <c r="F977" t="s">
        <v>440</v>
      </c>
      <c r="G977" s="121">
        <v>182</v>
      </c>
      <c r="H977" t="s">
        <v>384</v>
      </c>
      <c r="I977" t="s">
        <v>489</v>
      </c>
      <c r="J977" t="s">
        <v>434</v>
      </c>
      <c r="K977" t="s">
        <v>791</v>
      </c>
      <c r="L977" s="755">
        <v>2.4</v>
      </c>
      <c r="M977" t="s">
        <v>729</v>
      </c>
      <c r="N977" s="680">
        <f t="shared" ca="1" si="64"/>
        <v>0</v>
      </c>
      <c r="O977" s="680">
        <f t="shared" ca="1" si="64"/>
        <v>0</v>
      </c>
      <c r="P977" s="680">
        <f t="shared" ca="1" si="64"/>
        <v>0</v>
      </c>
      <c r="Q977" s="680">
        <f t="shared" ca="1" si="64"/>
        <v>0</v>
      </c>
      <c r="R977" s="680">
        <f t="shared" ca="1" si="64"/>
        <v>0</v>
      </c>
      <c r="S977" t="str">
        <f t="shared" si="65"/>
        <v>ASR_CMS_19</v>
      </c>
      <c r="T977" s="957">
        <f t="shared" si="66"/>
        <v>45406</v>
      </c>
      <c r="U977" t="str">
        <f t="shared" si="67"/>
        <v>Unaudited</v>
      </c>
    </row>
    <row r="978" spans="1:21" x14ac:dyDescent="0.25">
      <c r="A978" t="s">
        <v>438</v>
      </c>
      <c r="B978" t="s">
        <v>1380</v>
      </c>
      <c r="C978" t="s">
        <v>1381</v>
      </c>
      <c r="D978" s="15">
        <v>1900</v>
      </c>
      <c r="E978" s="121">
        <v>1</v>
      </c>
      <c r="F978" t="s">
        <v>440</v>
      </c>
      <c r="G978" s="121">
        <v>182</v>
      </c>
      <c r="H978" t="s">
        <v>384</v>
      </c>
      <c r="I978" t="s">
        <v>489</v>
      </c>
      <c r="J978" t="s">
        <v>434</v>
      </c>
      <c r="K978" t="s">
        <v>791</v>
      </c>
      <c r="L978" s="755">
        <v>2.5</v>
      </c>
      <c r="M978" t="s">
        <v>771</v>
      </c>
      <c r="N978" s="680">
        <f t="shared" ca="1" si="64"/>
        <v>0</v>
      </c>
      <c r="O978" s="680">
        <f t="shared" ca="1" si="64"/>
        <v>0</v>
      </c>
      <c r="P978" s="680">
        <f t="shared" ca="1" si="64"/>
        <v>0</v>
      </c>
      <c r="Q978" s="680">
        <f t="shared" ca="1" si="64"/>
        <v>0</v>
      </c>
      <c r="R978" s="680">
        <f t="shared" ca="1" si="64"/>
        <v>0</v>
      </c>
      <c r="S978" t="str">
        <f t="shared" si="65"/>
        <v>ASR_CMS_19</v>
      </c>
      <c r="T978" s="957">
        <f t="shared" si="66"/>
        <v>45406</v>
      </c>
      <c r="U978" t="str">
        <f t="shared" si="67"/>
        <v>Unaudited</v>
      </c>
    </row>
    <row r="979" spans="1:21" x14ac:dyDescent="0.25">
      <c r="A979" t="s">
        <v>438</v>
      </c>
      <c r="B979" t="s">
        <v>1380</v>
      </c>
      <c r="C979" t="s">
        <v>1381</v>
      </c>
      <c r="D979" s="15">
        <v>1900</v>
      </c>
      <c r="E979" s="121">
        <v>1</v>
      </c>
      <c r="F979" t="s">
        <v>440</v>
      </c>
      <c r="G979" s="121">
        <v>182</v>
      </c>
      <c r="H979" t="s">
        <v>384</v>
      </c>
      <c r="I979" t="s">
        <v>489</v>
      </c>
      <c r="J979" t="s">
        <v>434</v>
      </c>
      <c r="K979" t="s">
        <v>791</v>
      </c>
      <c r="L979" s="755">
        <v>2.6</v>
      </c>
      <c r="M979" t="s">
        <v>187</v>
      </c>
      <c r="N979" s="680">
        <f t="shared" ca="1" si="64"/>
        <v>0</v>
      </c>
      <c r="O979" s="680">
        <f t="shared" ca="1" si="64"/>
        <v>0</v>
      </c>
      <c r="P979" s="680">
        <f t="shared" ca="1" si="64"/>
        <v>0</v>
      </c>
      <c r="Q979" s="680">
        <f t="shared" ca="1" si="64"/>
        <v>0</v>
      </c>
      <c r="R979" s="680">
        <f t="shared" ca="1" si="64"/>
        <v>0</v>
      </c>
      <c r="S979" t="str">
        <f t="shared" si="65"/>
        <v>ASR_CMS_19</v>
      </c>
      <c r="T979" s="957">
        <f t="shared" si="66"/>
        <v>45406</v>
      </c>
      <c r="U979" t="str">
        <f t="shared" si="67"/>
        <v>Unaudited</v>
      </c>
    </row>
    <row r="980" spans="1:21" x14ac:dyDescent="0.25">
      <c r="A980" t="s">
        <v>438</v>
      </c>
      <c r="B980" t="s">
        <v>1380</v>
      </c>
      <c r="C980" t="s">
        <v>1381</v>
      </c>
      <c r="D980" s="15">
        <v>1900</v>
      </c>
      <c r="E980" s="121">
        <v>1</v>
      </c>
      <c r="F980" t="s">
        <v>440</v>
      </c>
      <c r="G980" s="121">
        <v>182</v>
      </c>
      <c r="H980" t="s">
        <v>384</v>
      </c>
      <c r="I980" t="s">
        <v>489</v>
      </c>
      <c r="J980" t="s">
        <v>434</v>
      </c>
      <c r="K980" t="s">
        <v>791</v>
      </c>
      <c r="L980" s="755">
        <v>2.7</v>
      </c>
      <c r="M980" t="s">
        <v>792</v>
      </c>
      <c r="N980" s="680">
        <f t="shared" ca="1" si="64"/>
        <v>0</v>
      </c>
      <c r="O980" s="680">
        <f t="shared" ca="1" si="64"/>
        <v>0</v>
      </c>
      <c r="P980" s="680">
        <f t="shared" ca="1" si="64"/>
        <v>0</v>
      </c>
      <c r="Q980" s="680">
        <f t="shared" ca="1" si="64"/>
        <v>0</v>
      </c>
      <c r="R980" s="680">
        <f t="shared" ca="1" si="64"/>
        <v>0</v>
      </c>
      <c r="S980" t="str">
        <f t="shared" si="65"/>
        <v>ASR_CMS_19</v>
      </c>
      <c r="T980" s="957">
        <f t="shared" si="66"/>
        <v>45406</v>
      </c>
      <c r="U980" t="str">
        <f t="shared" si="67"/>
        <v>Unaudited</v>
      </c>
    </row>
    <row r="981" spans="1:21" x14ac:dyDescent="0.25">
      <c r="A981" t="s">
        <v>438</v>
      </c>
      <c r="B981" t="s">
        <v>1380</v>
      </c>
      <c r="C981" t="s">
        <v>1381</v>
      </c>
      <c r="D981" s="15">
        <v>1900</v>
      </c>
      <c r="E981" s="121">
        <v>1</v>
      </c>
      <c r="F981" t="s">
        <v>440</v>
      </c>
      <c r="G981" s="121">
        <v>182</v>
      </c>
      <c r="H981" t="s">
        <v>384</v>
      </c>
      <c r="I981" t="s">
        <v>489</v>
      </c>
      <c r="J981" t="s">
        <v>434</v>
      </c>
      <c r="K981" t="s">
        <v>791</v>
      </c>
      <c r="L981" s="755">
        <v>2.8</v>
      </c>
      <c r="M981" t="s">
        <v>793</v>
      </c>
      <c r="N981" s="680">
        <f t="shared" ca="1" si="64"/>
        <v>0</v>
      </c>
      <c r="O981" s="680">
        <f t="shared" ca="1" si="64"/>
        <v>0</v>
      </c>
      <c r="P981" s="680">
        <f t="shared" ca="1" si="64"/>
        <v>0</v>
      </c>
      <c r="Q981" s="680">
        <f t="shared" ca="1" si="64"/>
        <v>0</v>
      </c>
      <c r="R981" s="680">
        <f t="shared" ca="1" si="64"/>
        <v>0</v>
      </c>
      <c r="S981" t="str">
        <f t="shared" si="65"/>
        <v>ASR_CMS_19</v>
      </c>
      <c r="T981" s="957">
        <f t="shared" si="66"/>
        <v>45406</v>
      </c>
      <c r="U981" t="str">
        <f t="shared" si="67"/>
        <v>Unaudited</v>
      </c>
    </row>
    <row r="982" spans="1:21" x14ac:dyDescent="0.25">
      <c r="A982" t="s">
        <v>438</v>
      </c>
      <c r="B982" t="s">
        <v>1380</v>
      </c>
      <c r="C982" t="s">
        <v>1381</v>
      </c>
      <c r="D982" s="15">
        <v>1900</v>
      </c>
      <c r="E982" s="121">
        <v>1</v>
      </c>
      <c r="F982" t="s">
        <v>440</v>
      </c>
      <c r="G982" s="121">
        <v>182</v>
      </c>
      <c r="H982" t="s">
        <v>384</v>
      </c>
      <c r="I982" t="s">
        <v>489</v>
      </c>
      <c r="J982" t="s">
        <v>434</v>
      </c>
      <c r="K982" t="s">
        <v>791</v>
      </c>
      <c r="L982" s="755">
        <v>2.9</v>
      </c>
      <c r="M982" t="s">
        <v>774</v>
      </c>
      <c r="N982" s="680">
        <f t="shared" ca="1" si="64"/>
        <v>0</v>
      </c>
      <c r="O982" s="680">
        <f t="shared" ca="1" si="64"/>
        <v>0</v>
      </c>
      <c r="P982" s="680">
        <f t="shared" ca="1" si="64"/>
        <v>0</v>
      </c>
      <c r="Q982" s="680">
        <f t="shared" ca="1" si="64"/>
        <v>0</v>
      </c>
      <c r="R982" s="680">
        <f t="shared" ca="1" si="64"/>
        <v>0</v>
      </c>
      <c r="S982" t="str">
        <f t="shared" si="65"/>
        <v>ASR_CMS_19</v>
      </c>
      <c r="T982" s="957">
        <f t="shared" si="66"/>
        <v>45406</v>
      </c>
      <c r="U982" t="str">
        <f t="shared" si="67"/>
        <v>Unaudited</v>
      </c>
    </row>
    <row r="983" spans="1:21" x14ac:dyDescent="0.25">
      <c r="A983" t="s">
        <v>438</v>
      </c>
      <c r="B983" t="s">
        <v>1380</v>
      </c>
      <c r="C983" t="s">
        <v>1381</v>
      </c>
      <c r="D983" s="15">
        <v>1900</v>
      </c>
      <c r="E983" s="121">
        <v>1</v>
      </c>
      <c r="F983" t="s">
        <v>440</v>
      </c>
      <c r="G983" s="121">
        <v>182</v>
      </c>
      <c r="H983" t="s">
        <v>384</v>
      </c>
      <c r="I983" t="s">
        <v>489</v>
      </c>
      <c r="J983" t="s">
        <v>434</v>
      </c>
      <c r="K983" t="s">
        <v>224</v>
      </c>
      <c r="L983" s="755">
        <v>2.11</v>
      </c>
      <c r="M983" t="s">
        <v>229</v>
      </c>
      <c r="N983" s="680">
        <f t="shared" ca="1" si="64"/>
        <v>0</v>
      </c>
      <c r="O983" s="680">
        <f t="shared" ca="1" si="64"/>
        <v>0</v>
      </c>
      <c r="P983" s="680">
        <f t="shared" ca="1" si="64"/>
        <v>0</v>
      </c>
      <c r="Q983" s="680">
        <f t="shared" ca="1" si="64"/>
        <v>0</v>
      </c>
      <c r="R983" s="680">
        <f t="shared" ca="1" si="64"/>
        <v>0</v>
      </c>
      <c r="S983" t="str">
        <f t="shared" si="65"/>
        <v>ASR_CMS_19</v>
      </c>
      <c r="T983" s="957">
        <f t="shared" si="66"/>
        <v>45406</v>
      </c>
      <c r="U983" t="str">
        <f t="shared" si="67"/>
        <v>Unaudited</v>
      </c>
    </row>
    <row r="984" spans="1:21" x14ac:dyDescent="0.25">
      <c r="A984" t="s">
        <v>438</v>
      </c>
      <c r="B984" t="s">
        <v>1380</v>
      </c>
      <c r="C984" t="s">
        <v>1381</v>
      </c>
      <c r="D984" s="15">
        <v>1900</v>
      </c>
      <c r="E984" s="121">
        <v>1</v>
      </c>
      <c r="F984" t="s">
        <v>440</v>
      </c>
      <c r="G984" s="121">
        <v>182</v>
      </c>
      <c r="H984" t="s">
        <v>384</v>
      </c>
      <c r="I984" t="s">
        <v>489</v>
      </c>
      <c r="J984" t="s">
        <v>434</v>
      </c>
      <c r="K984" t="s">
        <v>224</v>
      </c>
      <c r="L984" s="755">
        <v>2.12</v>
      </c>
      <c r="M984" t="s">
        <v>555</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ASR_CMS_19</v>
      </c>
      <c r="T984" s="957">
        <f t="shared" si="66"/>
        <v>45406</v>
      </c>
      <c r="U984" t="str">
        <f t="shared" si="67"/>
        <v>Unaudited</v>
      </c>
    </row>
    <row r="985" spans="1:21" x14ac:dyDescent="0.25">
      <c r="A985" t="s">
        <v>438</v>
      </c>
      <c r="B985" t="s">
        <v>1380</v>
      </c>
      <c r="C985" t="s">
        <v>1381</v>
      </c>
      <c r="D985" s="15">
        <v>1900</v>
      </c>
      <c r="E985" s="121">
        <v>1</v>
      </c>
      <c r="F985" t="s">
        <v>440</v>
      </c>
      <c r="G985" s="121">
        <v>182</v>
      </c>
      <c r="H985" t="s">
        <v>384</v>
      </c>
      <c r="I985" t="s">
        <v>489</v>
      </c>
      <c r="J985" t="s">
        <v>434</v>
      </c>
      <c r="K985" t="s">
        <v>224</v>
      </c>
      <c r="L985" s="755">
        <v>2.13</v>
      </c>
      <c r="M985" t="s">
        <v>230</v>
      </c>
      <c r="N985" s="680">
        <f t="shared" ca="1" si="68"/>
        <v>0</v>
      </c>
      <c r="O985" s="680">
        <f t="shared" ca="1" si="68"/>
        <v>0</v>
      </c>
      <c r="P985" s="680">
        <f t="shared" ca="1" si="68"/>
        <v>0</v>
      </c>
      <c r="Q985" s="680">
        <f t="shared" ca="1" si="68"/>
        <v>0</v>
      </c>
      <c r="R985" s="680">
        <f t="shared" ca="1" si="68"/>
        <v>0</v>
      </c>
      <c r="S985" t="str">
        <f t="shared" si="65"/>
        <v>ASR_CMS_19</v>
      </c>
      <c r="T985" s="957">
        <f t="shared" si="66"/>
        <v>45406</v>
      </c>
      <c r="U985" t="str">
        <f t="shared" si="67"/>
        <v>Unaudited</v>
      </c>
    </row>
    <row r="986" spans="1:21" x14ac:dyDescent="0.25">
      <c r="A986" t="s">
        <v>438</v>
      </c>
      <c r="B986" t="s">
        <v>1380</v>
      </c>
      <c r="C986" t="s">
        <v>1381</v>
      </c>
      <c r="D986" s="15">
        <v>1900</v>
      </c>
      <c r="E986" s="121">
        <v>1</v>
      </c>
      <c r="F986" t="s">
        <v>440</v>
      </c>
      <c r="G986" s="121">
        <v>182</v>
      </c>
      <c r="H986" t="s">
        <v>384</v>
      </c>
      <c r="I986" t="s">
        <v>489</v>
      </c>
      <c r="J986" t="s">
        <v>434</v>
      </c>
      <c r="K986" t="s">
        <v>224</v>
      </c>
      <c r="L986" s="755">
        <v>2.14</v>
      </c>
      <c r="M986" t="s">
        <v>559</v>
      </c>
      <c r="N986" s="680">
        <f t="shared" ca="1" si="68"/>
        <v>0</v>
      </c>
      <c r="O986" s="680">
        <f t="shared" ca="1" si="68"/>
        <v>0</v>
      </c>
      <c r="P986" s="680">
        <f t="shared" ca="1" si="68"/>
        <v>0</v>
      </c>
      <c r="Q986" s="680">
        <f t="shared" ca="1" si="68"/>
        <v>0</v>
      </c>
      <c r="R986" s="680">
        <f t="shared" ca="1" si="68"/>
        <v>0</v>
      </c>
      <c r="S986" t="str">
        <f t="shared" si="65"/>
        <v>ASR_CMS_19</v>
      </c>
      <c r="T986" s="957">
        <f t="shared" si="66"/>
        <v>45406</v>
      </c>
      <c r="U986" t="str">
        <f t="shared" si="67"/>
        <v>Unaudited</v>
      </c>
    </row>
    <row r="987" spans="1:21" x14ac:dyDescent="0.25">
      <c r="A987" t="s">
        <v>438</v>
      </c>
      <c r="B987" t="s">
        <v>1380</v>
      </c>
      <c r="C987" t="s">
        <v>1381</v>
      </c>
      <c r="D987" s="15">
        <v>1900</v>
      </c>
      <c r="E987" s="121">
        <v>1</v>
      </c>
      <c r="F987" t="s">
        <v>440</v>
      </c>
      <c r="G987" s="121">
        <v>182</v>
      </c>
      <c r="H987" t="s">
        <v>384</v>
      </c>
      <c r="I987" t="s">
        <v>489</v>
      </c>
      <c r="J987" t="s">
        <v>434</v>
      </c>
      <c r="K987" t="s">
        <v>224</v>
      </c>
      <c r="L987" s="755">
        <v>2.15</v>
      </c>
      <c r="M987" t="s">
        <v>20</v>
      </c>
      <c r="N987" s="680">
        <f t="shared" ca="1" si="68"/>
        <v>0</v>
      </c>
      <c r="O987" s="680">
        <f t="shared" ca="1" si="68"/>
        <v>0</v>
      </c>
      <c r="P987" s="680">
        <f t="shared" ca="1" si="68"/>
        <v>0</v>
      </c>
      <c r="Q987" s="680">
        <f t="shared" ca="1" si="68"/>
        <v>0</v>
      </c>
      <c r="R987" s="680">
        <f t="shared" ca="1" si="68"/>
        <v>0</v>
      </c>
      <c r="S987" t="str">
        <f t="shared" si="65"/>
        <v>ASR_CMS_19</v>
      </c>
      <c r="T987" s="957">
        <f t="shared" si="66"/>
        <v>45406</v>
      </c>
      <c r="U987" t="str">
        <f t="shared" si="67"/>
        <v>Unaudited</v>
      </c>
    </row>
    <row r="988" spans="1:21" x14ac:dyDescent="0.25">
      <c r="A988" t="s">
        <v>438</v>
      </c>
      <c r="B988" t="s">
        <v>1380</v>
      </c>
      <c r="C988" t="s">
        <v>1381</v>
      </c>
      <c r="D988" s="15">
        <v>1900</v>
      </c>
      <c r="E988" s="121">
        <v>1</v>
      </c>
      <c r="F988" t="s">
        <v>440</v>
      </c>
      <c r="G988" s="121">
        <v>182</v>
      </c>
      <c r="H988" t="s">
        <v>384</v>
      </c>
      <c r="I988" t="s">
        <v>489</v>
      </c>
      <c r="J988" t="s">
        <v>434</v>
      </c>
      <c r="K988" t="s">
        <v>224</v>
      </c>
      <c r="L988" s="755">
        <v>2.16</v>
      </c>
      <c r="M988" t="s">
        <v>794</v>
      </c>
      <c r="N988" s="680">
        <f t="shared" ca="1" si="68"/>
        <v>0</v>
      </c>
      <c r="O988" s="680">
        <f t="shared" ca="1" si="68"/>
        <v>0</v>
      </c>
      <c r="P988" s="680">
        <f t="shared" ca="1" si="68"/>
        <v>0</v>
      </c>
      <c r="Q988" s="680">
        <f t="shared" ca="1" si="68"/>
        <v>0</v>
      </c>
      <c r="R988" s="680">
        <f t="shared" ca="1" si="68"/>
        <v>0</v>
      </c>
      <c r="S988" t="str">
        <f t="shared" si="65"/>
        <v>ASR_CMS_19</v>
      </c>
      <c r="T988" s="957">
        <f t="shared" si="66"/>
        <v>45406</v>
      </c>
      <c r="U988" t="str">
        <f t="shared" si="67"/>
        <v>Unaudited</v>
      </c>
    </row>
    <row r="989" spans="1:21" x14ac:dyDescent="0.25">
      <c r="A989" t="s">
        <v>438</v>
      </c>
      <c r="B989" t="s">
        <v>1380</v>
      </c>
      <c r="C989" t="s">
        <v>1381</v>
      </c>
      <c r="D989" s="15">
        <v>1900</v>
      </c>
      <c r="E989" s="121">
        <v>1</v>
      </c>
      <c r="F989" t="s">
        <v>440</v>
      </c>
      <c r="G989" s="121">
        <v>182</v>
      </c>
      <c r="H989" t="s">
        <v>384</v>
      </c>
      <c r="I989" t="s">
        <v>489</v>
      </c>
      <c r="J989" t="s">
        <v>434</v>
      </c>
      <c r="K989" t="s">
        <v>224</v>
      </c>
      <c r="L989" s="755">
        <v>2.17</v>
      </c>
      <c r="M989" t="s">
        <v>1047</v>
      </c>
      <c r="N989" s="680">
        <f t="shared" ca="1" si="68"/>
        <v>0</v>
      </c>
      <c r="O989" s="680">
        <f t="shared" ca="1" si="68"/>
        <v>0</v>
      </c>
      <c r="P989" s="680">
        <f t="shared" ca="1" si="68"/>
        <v>0</v>
      </c>
      <c r="Q989" s="680">
        <f t="shared" ca="1" si="68"/>
        <v>0</v>
      </c>
      <c r="R989" s="680">
        <f t="shared" ca="1" si="68"/>
        <v>0</v>
      </c>
      <c r="S989" t="str">
        <f t="shared" si="65"/>
        <v>ASR_CMS_19</v>
      </c>
      <c r="T989" s="957">
        <f t="shared" si="66"/>
        <v>45406</v>
      </c>
      <c r="U989" t="str">
        <f t="shared" si="67"/>
        <v>Unaudited</v>
      </c>
    </row>
    <row r="990" spans="1:21" x14ac:dyDescent="0.25">
      <c r="A990" t="s">
        <v>438</v>
      </c>
      <c r="B990" t="s">
        <v>1380</v>
      </c>
      <c r="C990" t="s">
        <v>1381</v>
      </c>
      <c r="D990" s="15">
        <v>1900</v>
      </c>
      <c r="E990" s="121">
        <v>1</v>
      </c>
      <c r="F990" t="s">
        <v>440</v>
      </c>
      <c r="G990" s="121">
        <v>182</v>
      </c>
      <c r="H990" t="s">
        <v>384</v>
      </c>
      <c r="I990" t="s">
        <v>489</v>
      </c>
      <c r="J990" t="s">
        <v>434</v>
      </c>
      <c r="K990" t="s">
        <v>224</v>
      </c>
      <c r="L990" s="755">
        <v>2.1800000000000002</v>
      </c>
      <c r="M990" t="s">
        <v>651</v>
      </c>
      <c r="N990" s="680">
        <f t="shared" ca="1" si="68"/>
        <v>0</v>
      </c>
      <c r="O990" s="680">
        <f t="shared" ca="1" si="68"/>
        <v>0</v>
      </c>
      <c r="P990" s="680">
        <f t="shared" ca="1" si="68"/>
        <v>0</v>
      </c>
      <c r="Q990" s="680">
        <f t="shared" ca="1" si="68"/>
        <v>0</v>
      </c>
      <c r="R990" s="680">
        <f t="shared" ca="1" si="68"/>
        <v>0</v>
      </c>
      <c r="S990" t="str">
        <f t="shared" si="65"/>
        <v>ASR_CMS_19</v>
      </c>
      <c r="T990" s="957">
        <f t="shared" si="66"/>
        <v>45406</v>
      </c>
      <c r="U990" t="str">
        <f t="shared" si="67"/>
        <v>Unaudited</v>
      </c>
    </row>
    <row r="991" spans="1:21" x14ac:dyDescent="0.25">
      <c r="A991" t="s">
        <v>438</v>
      </c>
      <c r="B991" t="s">
        <v>1380</v>
      </c>
      <c r="C991" t="s">
        <v>1381</v>
      </c>
      <c r="D991" s="15">
        <v>1900</v>
      </c>
      <c r="E991" s="121">
        <v>1</v>
      </c>
      <c r="F991" t="s">
        <v>440</v>
      </c>
      <c r="G991" s="121">
        <v>182</v>
      </c>
      <c r="H991" t="s">
        <v>384</v>
      </c>
      <c r="I991" t="s">
        <v>489</v>
      </c>
      <c r="J991" t="s">
        <v>434</v>
      </c>
      <c r="K991" t="s">
        <v>224</v>
      </c>
      <c r="L991" s="755">
        <v>2.19</v>
      </c>
      <c r="M991" t="s">
        <v>219</v>
      </c>
      <c r="N991" s="680">
        <f t="shared" ca="1" si="68"/>
        <v>0</v>
      </c>
      <c r="O991" s="680">
        <f t="shared" ca="1" si="68"/>
        <v>0</v>
      </c>
      <c r="P991" s="680">
        <f t="shared" ca="1" si="68"/>
        <v>0</v>
      </c>
      <c r="Q991" s="680">
        <f t="shared" ca="1" si="68"/>
        <v>0</v>
      </c>
      <c r="R991" s="680">
        <f t="shared" ca="1" si="68"/>
        <v>0</v>
      </c>
      <c r="S991" t="str">
        <f t="shared" si="65"/>
        <v>ASR_CMS_19</v>
      </c>
      <c r="T991" s="957">
        <f t="shared" si="66"/>
        <v>45406</v>
      </c>
      <c r="U991" t="str">
        <f t="shared" si="67"/>
        <v>Unaudited</v>
      </c>
    </row>
    <row r="992" spans="1:21" x14ac:dyDescent="0.25">
      <c r="A992" t="s">
        <v>438</v>
      </c>
      <c r="B992" t="s">
        <v>1380</v>
      </c>
      <c r="C992" t="s">
        <v>1381</v>
      </c>
      <c r="D992" s="15">
        <v>1900</v>
      </c>
      <c r="E992" s="121">
        <v>1</v>
      </c>
      <c r="F992" t="s">
        <v>440</v>
      </c>
      <c r="G992" s="121">
        <v>182</v>
      </c>
      <c r="H992" t="s">
        <v>384</v>
      </c>
      <c r="I992" t="s">
        <v>489</v>
      </c>
      <c r="J992" t="s">
        <v>434</v>
      </c>
      <c r="K992" t="s">
        <v>224</v>
      </c>
      <c r="L992" s="755" t="s">
        <v>700</v>
      </c>
      <c r="M992" t="s">
        <v>231</v>
      </c>
      <c r="N992" s="680">
        <f t="shared" ca="1" si="68"/>
        <v>0</v>
      </c>
      <c r="O992" s="680">
        <f t="shared" ca="1" si="68"/>
        <v>0</v>
      </c>
      <c r="P992" s="680">
        <f t="shared" ca="1" si="68"/>
        <v>0</v>
      </c>
      <c r="Q992" s="680">
        <f t="shared" ca="1" si="68"/>
        <v>0</v>
      </c>
      <c r="R992" s="680">
        <f t="shared" ca="1" si="68"/>
        <v>0</v>
      </c>
      <c r="S992" t="str">
        <f t="shared" si="65"/>
        <v>ASR_CMS_19</v>
      </c>
      <c r="T992" s="957">
        <f t="shared" si="66"/>
        <v>45406</v>
      </c>
      <c r="U992" t="str">
        <f t="shared" si="67"/>
        <v>Unaudited</v>
      </c>
    </row>
    <row r="993" spans="1:21" x14ac:dyDescent="0.25">
      <c r="A993" t="s">
        <v>438</v>
      </c>
      <c r="B993" t="s">
        <v>1380</v>
      </c>
      <c r="C993" t="s">
        <v>1381</v>
      </c>
      <c r="D993" s="15">
        <v>1900</v>
      </c>
      <c r="E993" s="121">
        <v>1</v>
      </c>
      <c r="F993" t="s">
        <v>440</v>
      </c>
      <c r="G993" s="121">
        <v>182</v>
      </c>
      <c r="H993" t="s">
        <v>384</v>
      </c>
      <c r="I993" t="s">
        <v>489</v>
      </c>
      <c r="J993" t="s">
        <v>434</v>
      </c>
      <c r="K993" t="s">
        <v>224</v>
      </c>
      <c r="L993" s="755">
        <v>2.21</v>
      </c>
      <c r="M993" t="s">
        <v>467</v>
      </c>
      <c r="N993" s="680">
        <f t="shared" ca="1" si="68"/>
        <v>0</v>
      </c>
      <c r="O993" s="680">
        <f t="shared" ca="1" si="68"/>
        <v>0</v>
      </c>
      <c r="P993" s="680">
        <f t="shared" ca="1" si="68"/>
        <v>0</v>
      </c>
      <c r="Q993" s="680">
        <f t="shared" ca="1" si="68"/>
        <v>0</v>
      </c>
      <c r="R993" s="680">
        <f t="shared" ca="1" si="68"/>
        <v>0</v>
      </c>
      <c r="S993" t="str">
        <f t="shared" si="65"/>
        <v>ASR_CMS_19</v>
      </c>
      <c r="T993" s="957">
        <f t="shared" si="66"/>
        <v>45406</v>
      </c>
      <c r="U993" t="str">
        <f t="shared" si="67"/>
        <v>Unaudited</v>
      </c>
    </row>
    <row r="994" spans="1:21" x14ac:dyDescent="0.25">
      <c r="A994" t="s">
        <v>438</v>
      </c>
      <c r="B994" t="s">
        <v>1380</v>
      </c>
      <c r="C994" t="s">
        <v>1381</v>
      </c>
      <c r="D994" s="15">
        <v>1900</v>
      </c>
      <c r="E994" s="121">
        <v>1</v>
      </c>
      <c r="F994" t="s">
        <v>440</v>
      </c>
      <c r="G994" s="121">
        <v>182</v>
      </c>
      <c r="H994" t="s">
        <v>384</v>
      </c>
      <c r="I994" t="s">
        <v>489</v>
      </c>
      <c r="J994" t="s">
        <v>434</v>
      </c>
      <c r="K994" t="s">
        <v>6</v>
      </c>
      <c r="L994" s="755" t="s">
        <v>70</v>
      </c>
      <c r="M994" t="s">
        <v>189</v>
      </c>
      <c r="N994" s="680">
        <f t="shared" ca="1" si="68"/>
        <v>0</v>
      </c>
      <c r="O994" s="680">
        <f t="shared" ca="1" si="68"/>
        <v>0</v>
      </c>
      <c r="P994" s="680">
        <f t="shared" ca="1" si="68"/>
        <v>0</v>
      </c>
      <c r="Q994" s="680">
        <f t="shared" ca="1" si="68"/>
        <v>0</v>
      </c>
      <c r="R994" s="680">
        <f t="shared" ca="1" si="68"/>
        <v>0</v>
      </c>
      <c r="S994" t="str">
        <f t="shared" si="65"/>
        <v>ASR_CMS_19</v>
      </c>
      <c r="T994" s="957">
        <f t="shared" si="66"/>
        <v>45406</v>
      </c>
      <c r="U994" t="str">
        <f t="shared" si="67"/>
        <v>Unaudited</v>
      </c>
    </row>
    <row r="995" spans="1:21" x14ac:dyDescent="0.25">
      <c r="A995" t="s">
        <v>438</v>
      </c>
      <c r="B995" t="s">
        <v>1380</v>
      </c>
      <c r="C995" t="s">
        <v>1381</v>
      </c>
      <c r="D995" s="15">
        <v>1900</v>
      </c>
      <c r="E995" s="121">
        <v>1</v>
      </c>
      <c r="F995" t="s">
        <v>440</v>
      </c>
      <c r="G995" s="121">
        <v>182</v>
      </c>
      <c r="H995" t="s">
        <v>384</v>
      </c>
      <c r="I995" t="s">
        <v>489</v>
      </c>
      <c r="J995" t="s">
        <v>434</v>
      </c>
      <c r="K995" t="s">
        <v>6</v>
      </c>
      <c r="L995" s="755" t="s">
        <v>71</v>
      </c>
      <c r="M995" t="s">
        <v>232</v>
      </c>
      <c r="N995" s="680">
        <f t="shared" ca="1" si="68"/>
        <v>0</v>
      </c>
      <c r="O995" s="680">
        <f t="shared" ca="1" si="68"/>
        <v>0</v>
      </c>
      <c r="P995" s="680">
        <f t="shared" ca="1" si="68"/>
        <v>0</v>
      </c>
      <c r="Q995" s="680">
        <f t="shared" ca="1" si="68"/>
        <v>0</v>
      </c>
      <c r="R995" s="680">
        <f t="shared" ca="1" si="68"/>
        <v>0</v>
      </c>
      <c r="S995" t="str">
        <f t="shared" si="65"/>
        <v>ASR_CMS_19</v>
      </c>
      <c r="T995" s="957">
        <f t="shared" si="66"/>
        <v>45406</v>
      </c>
      <c r="U995" t="str">
        <f t="shared" si="67"/>
        <v>Unaudited</v>
      </c>
    </row>
    <row r="996" spans="1:21" x14ac:dyDescent="0.25">
      <c r="A996" t="s">
        <v>438</v>
      </c>
      <c r="B996" t="s">
        <v>1380</v>
      </c>
      <c r="C996" t="s">
        <v>1381</v>
      </c>
      <c r="D996" s="15">
        <v>1900</v>
      </c>
      <c r="E996" s="121">
        <v>1</v>
      </c>
      <c r="F996" t="s">
        <v>440</v>
      </c>
      <c r="G996" s="121">
        <v>182</v>
      </c>
      <c r="H996" t="s">
        <v>384</v>
      </c>
      <c r="I996" t="s">
        <v>489</v>
      </c>
      <c r="J996" t="s">
        <v>434</v>
      </c>
      <c r="K996" t="s">
        <v>6</v>
      </c>
      <c r="L996" s="755" t="s">
        <v>72</v>
      </c>
      <c r="M996" t="s">
        <v>165</v>
      </c>
      <c r="N996" s="680">
        <f t="shared" ca="1" si="68"/>
        <v>0</v>
      </c>
      <c r="O996" s="680">
        <f t="shared" ca="1" si="68"/>
        <v>0</v>
      </c>
      <c r="P996" s="680">
        <f t="shared" ca="1" si="68"/>
        <v>0</v>
      </c>
      <c r="Q996" s="680">
        <f t="shared" ca="1" si="68"/>
        <v>0</v>
      </c>
      <c r="R996" s="680">
        <f t="shared" ca="1" si="68"/>
        <v>0</v>
      </c>
      <c r="S996" t="str">
        <f t="shared" si="65"/>
        <v>ASR_CMS_19</v>
      </c>
      <c r="T996" s="957">
        <f t="shared" si="66"/>
        <v>45406</v>
      </c>
      <c r="U996" t="str">
        <f t="shared" si="67"/>
        <v>Unaudited</v>
      </c>
    </row>
    <row r="997" spans="1:21" x14ac:dyDescent="0.25">
      <c r="A997" t="s">
        <v>438</v>
      </c>
      <c r="B997" t="s">
        <v>1380</v>
      </c>
      <c r="C997" t="s">
        <v>1381</v>
      </c>
      <c r="D997" s="15">
        <v>1900</v>
      </c>
      <c r="E997" s="121">
        <v>1</v>
      </c>
      <c r="F997" t="s">
        <v>440</v>
      </c>
      <c r="G997" s="121">
        <v>182</v>
      </c>
      <c r="H997" t="s">
        <v>384</v>
      </c>
      <c r="I997" t="s">
        <v>489</v>
      </c>
      <c r="J997" t="s">
        <v>434</v>
      </c>
      <c r="K997" t="s">
        <v>6</v>
      </c>
      <c r="L997" s="755">
        <v>3.4</v>
      </c>
      <c r="M997" t="s">
        <v>462</v>
      </c>
      <c r="N997" s="680">
        <f t="shared" ca="1" si="68"/>
        <v>0</v>
      </c>
      <c r="O997" s="680">
        <f t="shared" ca="1" si="68"/>
        <v>0</v>
      </c>
      <c r="P997" s="680">
        <f t="shared" ca="1" si="68"/>
        <v>0</v>
      </c>
      <c r="Q997" s="680">
        <f t="shared" ca="1" si="68"/>
        <v>0</v>
      </c>
      <c r="R997" s="680">
        <f t="shared" ca="1" si="68"/>
        <v>0</v>
      </c>
      <c r="S997" t="str">
        <f t="shared" si="65"/>
        <v>ASR_CMS_19</v>
      </c>
      <c r="T997" s="957">
        <f t="shared" si="66"/>
        <v>45406</v>
      </c>
      <c r="U997" t="str">
        <f t="shared" si="67"/>
        <v>Unaudited</v>
      </c>
    </row>
    <row r="998" spans="1:21" x14ac:dyDescent="0.25">
      <c r="A998" t="s">
        <v>438</v>
      </c>
      <c r="B998" t="s">
        <v>1380</v>
      </c>
      <c r="C998" t="s">
        <v>1381</v>
      </c>
      <c r="D998" s="15">
        <v>1900</v>
      </c>
      <c r="E998" s="121">
        <v>1</v>
      </c>
      <c r="F998" t="s">
        <v>440</v>
      </c>
      <c r="G998" s="121">
        <v>182</v>
      </c>
      <c r="H998" t="s">
        <v>384</v>
      </c>
      <c r="I998" t="s">
        <v>489</v>
      </c>
      <c r="J998" t="s">
        <v>434</v>
      </c>
      <c r="K998" t="s">
        <v>435</v>
      </c>
      <c r="L998" s="755">
        <v>4.5</v>
      </c>
      <c r="M998" t="s">
        <v>32</v>
      </c>
      <c r="N998" s="680">
        <f t="shared" ca="1" si="68"/>
        <v>0</v>
      </c>
      <c r="O998" s="680">
        <f t="shared" ca="1" si="68"/>
        <v>0</v>
      </c>
      <c r="P998" s="680">
        <f t="shared" ca="1" si="68"/>
        <v>0</v>
      </c>
      <c r="Q998" s="680">
        <f t="shared" ca="1" si="68"/>
        <v>0</v>
      </c>
      <c r="R998" s="680">
        <f t="shared" ca="1" si="68"/>
        <v>0</v>
      </c>
      <c r="S998" t="str">
        <f t="shared" si="65"/>
        <v>ASR_CMS_19</v>
      </c>
      <c r="T998" s="957">
        <f t="shared" si="66"/>
        <v>45406</v>
      </c>
      <c r="U998" t="str">
        <f t="shared" si="67"/>
        <v>Unaudited</v>
      </c>
    </row>
    <row r="999" spans="1:21" x14ac:dyDescent="0.25">
      <c r="A999" t="s">
        <v>438</v>
      </c>
      <c r="B999" t="s">
        <v>1380</v>
      </c>
      <c r="C999" t="s">
        <v>1381</v>
      </c>
      <c r="D999" s="15">
        <v>1900</v>
      </c>
      <c r="E999" s="121">
        <v>1</v>
      </c>
      <c r="F999" t="s">
        <v>440</v>
      </c>
      <c r="G999" s="121">
        <v>182</v>
      </c>
      <c r="H999" t="s">
        <v>384</v>
      </c>
      <c r="I999" t="s">
        <v>489</v>
      </c>
      <c r="J999" t="s">
        <v>434</v>
      </c>
      <c r="K999" t="s">
        <v>435</v>
      </c>
      <c r="L999" s="755" t="s">
        <v>939</v>
      </c>
      <c r="M999" t="s">
        <v>930</v>
      </c>
      <c r="N999" s="680">
        <f t="shared" ca="1" si="68"/>
        <v>0</v>
      </c>
      <c r="O999" s="680">
        <f t="shared" ca="1" si="68"/>
        <v>0</v>
      </c>
      <c r="P999" s="680">
        <f t="shared" ca="1" si="68"/>
        <v>0</v>
      </c>
      <c r="Q999" s="680">
        <f t="shared" ca="1" si="68"/>
        <v>0</v>
      </c>
      <c r="R999" s="680">
        <f t="shared" ca="1" si="68"/>
        <v>0</v>
      </c>
      <c r="S999" t="str">
        <f t="shared" si="65"/>
        <v>ASR_CMS_19</v>
      </c>
      <c r="T999" s="957">
        <f t="shared" si="66"/>
        <v>45406</v>
      </c>
      <c r="U999" t="str">
        <f t="shared" si="67"/>
        <v>Unaudited</v>
      </c>
    </row>
    <row r="1000" spans="1:21" x14ac:dyDescent="0.25">
      <c r="A1000" t="s">
        <v>438</v>
      </c>
      <c r="B1000" t="s">
        <v>1380</v>
      </c>
      <c r="C1000" t="s">
        <v>1381</v>
      </c>
      <c r="D1000" s="15">
        <v>1900</v>
      </c>
      <c r="E1000" s="121">
        <v>1</v>
      </c>
      <c r="F1000" t="s">
        <v>440</v>
      </c>
      <c r="G1000" s="121">
        <v>182</v>
      </c>
      <c r="H1000" t="s">
        <v>384</v>
      </c>
      <c r="I1000" t="s">
        <v>489</v>
      </c>
      <c r="J1000" t="s">
        <v>434</v>
      </c>
      <c r="K1000" t="s">
        <v>435</v>
      </c>
      <c r="L1000" s="755" t="s">
        <v>194</v>
      </c>
      <c r="M1000" t="s">
        <v>40</v>
      </c>
      <c r="N1000" s="680">
        <f t="shared" ca="1" si="68"/>
        <v>0</v>
      </c>
      <c r="O1000" s="680">
        <f t="shared" ca="1" si="68"/>
        <v>0</v>
      </c>
      <c r="P1000" s="680">
        <f t="shared" ca="1" si="68"/>
        <v>0</v>
      </c>
      <c r="Q1000" s="680">
        <f t="shared" ca="1" si="68"/>
        <v>0</v>
      </c>
      <c r="R1000" s="680">
        <f t="shared" ca="1" si="68"/>
        <v>0</v>
      </c>
      <c r="S1000" t="str">
        <f t="shared" si="65"/>
        <v>ASR_CMS_19</v>
      </c>
      <c r="T1000" s="957">
        <f t="shared" si="66"/>
        <v>45406</v>
      </c>
      <c r="U1000" t="str">
        <f t="shared" si="67"/>
        <v>Unaudited</v>
      </c>
    </row>
    <row r="1001" spans="1:21" x14ac:dyDescent="0.25">
      <c r="A1001" t="s">
        <v>438</v>
      </c>
      <c r="B1001" t="s">
        <v>1380</v>
      </c>
      <c r="C1001" t="s">
        <v>1381</v>
      </c>
      <c r="D1001" s="15">
        <v>1900</v>
      </c>
      <c r="E1001" s="121">
        <v>1</v>
      </c>
      <c r="F1001" t="s">
        <v>440</v>
      </c>
      <c r="G1001" s="121">
        <v>182</v>
      </c>
      <c r="H1001" t="s">
        <v>384</v>
      </c>
      <c r="I1001" t="s">
        <v>489</v>
      </c>
      <c r="J1001" t="s">
        <v>434</v>
      </c>
      <c r="K1001" t="s">
        <v>435</v>
      </c>
      <c r="L1001" s="755" t="s">
        <v>193</v>
      </c>
      <c r="M1001" t="s">
        <v>330</v>
      </c>
      <c r="N1001" s="680">
        <f t="shared" ca="1" si="68"/>
        <v>0</v>
      </c>
      <c r="O1001" s="680">
        <f t="shared" ca="1" si="68"/>
        <v>0</v>
      </c>
      <c r="P1001" s="680">
        <f t="shared" ca="1" si="68"/>
        <v>0</v>
      </c>
      <c r="Q1001" s="680">
        <f t="shared" ca="1" si="68"/>
        <v>0</v>
      </c>
      <c r="R1001" s="680">
        <f t="shared" ca="1" si="68"/>
        <v>0</v>
      </c>
      <c r="S1001" t="str">
        <f t="shared" si="65"/>
        <v>ASR_CMS_19</v>
      </c>
      <c r="T1001" s="957">
        <f t="shared" si="66"/>
        <v>45406</v>
      </c>
      <c r="U1001" t="str">
        <f t="shared" si="67"/>
        <v>Unaudited</v>
      </c>
    </row>
    <row r="1002" spans="1:21" x14ac:dyDescent="0.25">
      <c r="A1002" t="s">
        <v>438</v>
      </c>
      <c r="B1002" t="s">
        <v>1380</v>
      </c>
      <c r="C1002" t="s">
        <v>1381</v>
      </c>
      <c r="D1002" s="15">
        <v>1900</v>
      </c>
      <c r="E1002" s="121">
        <v>1</v>
      </c>
      <c r="F1002" t="s">
        <v>440</v>
      </c>
      <c r="G1002" s="121">
        <v>182</v>
      </c>
      <c r="H1002" t="s">
        <v>384</v>
      </c>
      <c r="I1002" t="s">
        <v>489</v>
      </c>
      <c r="J1002" t="s">
        <v>451</v>
      </c>
      <c r="K1002" t="s">
        <v>436</v>
      </c>
      <c r="L1002" s="755" t="s">
        <v>79</v>
      </c>
      <c r="M1002" t="s">
        <v>27</v>
      </c>
      <c r="N1002" s="680">
        <f t="shared" ca="1" si="68"/>
        <v>0</v>
      </c>
      <c r="O1002" s="680">
        <f t="shared" ca="1" si="68"/>
        <v>0</v>
      </c>
      <c r="P1002" s="680">
        <f t="shared" ca="1" si="68"/>
        <v>0</v>
      </c>
      <c r="Q1002" s="680">
        <f t="shared" ca="1" si="68"/>
        <v>0</v>
      </c>
      <c r="R1002" s="680">
        <f t="shared" ca="1" si="68"/>
        <v>0</v>
      </c>
      <c r="S1002" t="str">
        <f t="shared" si="65"/>
        <v>ASR_CMS_19</v>
      </c>
      <c r="T1002" s="957">
        <f t="shared" si="66"/>
        <v>45406</v>
      </c>
      <c r="U1002" t="str">
        <f t="shared" si="67"/>
        <v>Unaudited</v>
      </c>
    </row>
    <row r="1003" spans="1:21" x14ac:dyDescent="0.25">
      <c r="A1003" t="s">
        <v>438</v>
      </c>
      <c r="B1003" t="s">
        <v>1380</v>
      </c>
      <c r="C1003" t="s">
        <v>1381</v>
      </c>
      <c r="D1003" s="15">
        <v>1900</v>
      </c>
      <c r="E1003" s="121">
        <v>1</v>
      </c>
      <c r="F1003" t="s">
        <v>440</v>
      </c>
      <c r="G1003" s="121">
        <v>182</v>
      </c>
      <c r="H1003" t="s">
        <v>384</v>
      </c>
      <c r="I1003" t="s">
        <v>489</v>
      </c>
      <c r="J1003" t="s">
        <v>451</v>
      </c>
      <c r="K1003" t="s">
        <v>436</v>
      </c>
      <c r="L1003" s="755" t="s">
        <v>80</v>
      </c>
      <c r="M1003" t="s">
        <v>98</v>
      </c>
      <c r="N1003" s="680">
        <f t="shared" ca="1" si="68"/>
        <v>0</v>
      </c>
      <c r="O1003" s="680">
        <f t="shared" ca="1" si="68"/>
        <v>0</v>
      </c>
      <c r="P1003" s="680">
        <f t="shared" ca="1" si="68"/>
        <v>0</v>
      </c>
      <c r="Q1003" s="680">
        <f t="shared" ca="1" si="68"/>
        <v>0</v>
      </c>
      <c r="R1003" s="680">
        <f t="shared" ca="1" si="68"/>
        <v>0</v>
      </c>
      <c r="S1003" t="str">
        <f t="shared" si="65"/>
        <v>ASR_CMS_19</v>
      </c>
      <c r="T1003" s="957">
        <f t="shared" si="66"/>
        <v>45406</v>
      </c>
      <c r="U1003" t="str">
        <f t="shared" si="67"/>
        <v>Unaudited</v>
      </c>
    </row>
    <row r="1004" spans="1:21" x14ac:dyDescent="0.25">
      <c r="A1004" t="s">
        <v>438</v>
      </c>
      <c r="B1004" t="s">
        <v>1380</v>
      </c>
      <c r="C1004" t="s">
        <v>1381</v>
      </c>
      <c r="D1004" s="15">
        <v>1900</v>
      </c>
      <c r="E1004" s="121">
        <v>1</v>
      </c>
      <c r="F1004" t="s">
        <v>440</v>
      </c>
      <c r="G1004" s="121">
        <v>182</v>
      </c>
      <c r="H1004" t="s">
        <v>384</v>
      </c>
      <c r="I1004" t="s">
        <v>489</v>
      </c>
      <c r="J1004" t="s">
        <v>451</v>
      </c>
      <c r="K1004" t="s">
        <v>436</v>
      </c>
      <c r="L1004" s="755" t="s">
        <v>81</v>
      </c>
      <c r="M1004" t="s">
        <v>99</v>
      </c>
      <c r="N1004" s="680">
        <f t="shared" ca="1" si="68"/>
        <v>0</v>
      </c>
      <c r="O1004" s="680">
        <f t="shared" ca="1" si="68"/>
        <v>0</v>
      </c>
      <c r="P1004" s="680">
        <f t="shared" ca="1" si="68"/>
        <v>0</v>
      </c>
      <c r="Q1004" s="680">
        <f t="shared" ca="1" si="68"/>
        <v>0</v>
      </c>
      <c r="R1004" s="680">
        <f t="shared" ca="1" si="68"/>
        <v>0</v>
      </c>
      <c r="S1004" t="str">
        <f t="shared" si="65"/>
        <v>ASR_CMS_19</v>
      </c>
      <c r="T1004" s="957">
        <f t="shared" si="66"/>
        <v>45406</v>
      </c>
      <c r="U1004" t="str">
        <f t="shared" si="67"/>
        <v>Unaudited</v>
      </c>
    </row>
    <row r="1005" spans="1:21" x14ac:dyDescent="0.25">
      <c r="A1005" t="s">
        <v>438</v>
      </c>
      <c r="B1005" t="s">
        <v>1380</v>
      </c>
      <c r="C1005" t="s">
        <v>1381</v>
      </c>
      <c r="D1005" s="15">
        <v>1900</v>
      </c>
      <c r="E1005" s="121">
        <v>1</v>
      </c>
      <c r="F1005" t="s">
        <v>440</v>
      </c>
      <c r="G1005" s="121">
        <v>182</v>
      </c>
      <c r="H1005" t="s">
        <v>384</v>
      </c>
      <c r="I1005" t="s">
        <v>489</v>
      </c>
      <c r="J1005" t="s">
        <v>451</v>
      </c>
      <c r="K1005" t="s">
        <v>436</v>
      </c>
      <c r="L1005" s="755" t="s">
        <v>82</v>
      </c>
      <c r="M1005" t="s">
        <v>100</v>
      </c>
      <c r="N1005" s="680">
        <f t="shared" ca="1" si="68"/>
        <v>0</v>
      </c>
      <c r="O1005" s="680">
        <f t="shared" ca="1" si="68"/>
        <v>0</v>
      </c>
      <c r="P1005" s="680">
        <f t="shared" ca="1" si="68"/>
        <v>0</v>
      </c>
      <c r="Q1005" s="680">
        <f t="shared" ca="1" si="68"/>
        <v>0</v>
      </c>
      <c r="R1005" s="680">
        <f t="shared" ca="1" si="68"/>
        <v>0</v>
      </c>
      <c r="S1005" t="str">
        <f t="shared" si="65"/>
        <v>ASR_CMS_19</v>
      </c>
      <c r="T1005" s="957">
        <f t="shared" si="66"/>
        <v>45406</v>
      </c>
      <c r="U1005" t="str">
        <f t="shared" si="67"/>
        <v>Unaudited</v>
      </c>
    </row>
    <row r="1006" spans="1:21" x14ac:dyDescent="0.25">
      <c r="A1006" t="s">
        <v>438</v>
      </c>
      <c r="B1006" t="s">
        <v>1380</v>
      </c>
      <c r="C1006" t="s">
        <v>1381</v>
      </c>
      <c r="D1006" s="15">
        <v>1900</v>
      </c>
      <c r="E1006" s="121">
        <v>1</v>
      </c>
      <c r="F1006" t="s">
        <v>440</v>
      </c>
      <c r="G1006" s="121">
        <v>182</v>
      </c>
      <c r="H1006" t="s">
        <v>384</v>
      </c>
      <c r="I1006" t="s">
        <v>489</v>
      </c>
      <c r="J1006" t="s">
        <v>451</v>
      </c>
      <c r="K1006" t="s">
        <v>436</v>
      </c>
      <c r="L1006" s="755" t="s">
        <v>217</v>
      </c>
      <c r="M1006" t="s">
        <v>101</v>
      </c>
      <c r="N1006" s="680">
        <f t="shared" ca="1" si="68"/>
        <v>0</v>
      </c>
      <c r="O1006" s="680">
        <f t="shared" ca="1" si="68"/>
        <v>0</v>
      </c>
      <c r="P1006" s="680">
        <f t="shared" ca="1" si="68"/>
        <v>0</v>
      </c>
      <c r="Q1006" s="680">
        <f t="shared" ca="1" si="68"/>
        <v>0</v>
      </c>
      <c r="R1006" s="680">
        <f t="shared" ca="1" si="68"/>
        <v>0</v>
      </c>
      <c r="S1006" t="str">
        <f t="shared" si="65"/>
        <v>ASR_CMS_19</v>
      </c>
      <c r="T1006" s="957">
        <f t="shared" si="66"/>
        <v>45406</v>
      </c>
      <c r="U1006" t="str">
        <f t="shared" si="67"/>
        <v>Unaudited</v>
      </c>
    </row>
    <row r="1007" spans="1:21" x14ac:dyDescent="0.25">
      <c r="A1007" t="s">
        <v>438</v>
      </c>
      <c r="B1007" t="s">
        <v>1380</v>
      </c>
      <c r="C1007" t="s">
        <v>1381</v>
      </c>
      <c r="D1007" s="15">
        <v>1900</v>
      </c>
      <c r="E1007" s="121">
        <v>1</v>
      </c>
      <c r="F1007" t="s">
        <v>440</v>
      </c>
      <c r="G1007" s="121">
        <v>182</v>
      </c>
      <c r="H1007" t="s">
        <v>384</v>
      </c>
      <c r="I1007" t="s">
        <v>489</v>
      </c>
      <c r="J1007" t="s">
        <v>451</v>
      </c>
      <c r="K1007" t="s">
        <v>436</v>
      </c>
      <c r="L1007" s="755" t="s">
        <v>216</v>
      </c>
      <c r="M1007" t="s">
        <v>28</v>
      </c>
      <c r="N1007" s="680">
        <f t="shared" ca="1" si="68"/>
        <v>0</v>
      </c>
      <c r="O1007" s="680">
        <f t="shared" ca="1" si="68"/>
        <v>0</v>
      </c>
      <c r="P1007" s="680">
        <f t="shared" ca="1" si="68"/>
        <v>0</v>
      </c>
      <c r="Q1007" s="680">
        <f t="shared" ca="1" si="68"/>
        <v>0</v>
      </c>
      <c r="R1007" s="680">
        <f t="shared" ca="1" si="68"/>
        <v>0</v>
      </c>
      <c r="S1007" t="str">
        <f t="shared" si="65"/>
        <v>ASR_CMS_19</v>
      </c>
      <c r="T1007" s="957">
        <f t="shared" si="66"/>
        <v>45406</v>
      </c>
      <c r="U1007" t="str">
        <f t="shared" si="67"/>
        <v>Unaudited</v>
      </c>
    </row>
    <row r="1008" spans="1:21" x14ac:dyDescent="0.25">
      <c r="A1008" t="s">
        <v>438</v>
      </c>
      <c r="B1008" t="s">
        <v>1380</v>
      </c>
      <c r="C1008" t="s">
        <v>1381</v>
      </c>
      <c r="D1008" s="15">
        <v>1900</v>
      </c>
      <c r="E1008" s="121">
        <v>1</v>
      </c>
      <c r="F1008" t="s">
        <v>440</v>
      </c>
      <c r="G1008" s="121">
        <v>182</v>
      </c>
      <c r="H1008" t="s">
        <v>384</v>
      </c>
      <c r="I1008" t="s">
        <v>489</v>
      </c>
      <c r="J1008" t="s">
        <v>437</v>
      </c>
      <c r="K1008" t="s">
        <v>437</v>
      </c>
      <c r="L1008" s="755" t="s">
        <v>84</v>
      </c>
      <c r="M1008" t="s">
        <v>328</v>
      </c>
      <c r="N1008" s="680">
        <f t="shared" ca="1" si="68"/>
        <v>0</v>
      </c>
      <c r="O1008" s="680">
        <f t="shared" ca="1" si="68"/>
        <v>0</v>
      </c>
      <c r="P1008" s="680">
        <f t="shared" ca="1" si="68"/>
        <v>0</v>
      </c>
      <c r="Q1008" s="680">
        <f t="shared" ca="1" si="68"/>
        <v>0</v>
      </c>
      <c r="R1008" s="680">
        <f t="shared" ca="1" si="68"/>
        <v>0</v>
      </c>
      <c r="S1008" t="str">
        <f t="shared" si="65"/>
        <v>ASR_CMS_19</v>
      </c>
      <c r="T1008" s="957">
        <f t="shared" si="66"/>
        <v>45406</v>
      </c>
      <c r="U1008" t="str">
        <f t="shared" si="67"/>
        <v>Unaudited</v>
      </c>
    </row>
    <row r="1009" spans="1:21" x14ac:dyDescent="0.25">
      <c r="A1009" t="s">
        <v>438</v>
      </c>
      <c r="B1009" t="s">
        <v>1380</v>
      </c>
      <c r="C1009" t="s">
        <v>1381</v>
      </c>
      <c r="D1009" s="15">
        <v>1900</v>
      </c>
      <c r="E1009" s="121">
        <v>1</v>
      </c>
      <c r="F1009" t="s">
        <v>440</v>
      </c>
      <c r="G1009" s="121">
        <v>182</v>
      </c>
      <c r="H1009" t="s">
        <v>384</v>
      </c>
      <c r="I1009" t="s">
        <v>489</v>
      </c>
      <c r="J1009" t="s">
        <v>437</v>
      </c>
      <c r="K1009" t="s">
        <v>437</v>
      </c>
      <c r="L1009" s="755" t="s">
        <v>85</v>
      </c>
      <c r="M1009" t="s">
        <v>326</v>
      </c>
      <c r="N1009" s="680">
        <f t="shared" ca="1" si="68"/>
        <v>0</v>
      </c>
      <c r="O1009" s="680">
        <f t="shared" ca="1" si="68"/>
        <v>0</v>
      </c>
      <c r="P1009" s="680">
        <f t="shared" ca="1" si="68"/>
        <v>0</v>
      </c>
      <c r="Q1009" s="680">
        <f t="shared" ca="1" si="68"/>
        <v>0</v>
      </c>
      <c r="R1009" s="680">
        <f t="shared" ca="1" si="68"/>
        <v>0</v>
      </c>
      <c r="S1009" t="str">
        <f t="shared" si="65"/>
        <v>ASR_CMS_19</v>
      </c>
      <c r="T1009" s="957">
        <f t="shared" si="66"/>
        <v>45406</v>
      </c>
      <c r="U1009" t="str">
        <f t="shared" si="67"/>
        <v>Unaudited</v>
      </c>
    </row>
    <row r="1010" spans="1:21" x14ac:dyDescent="0.25">
      <c r="A1010" t="s">
        <v>438</v>
      </c>
      <c r="B1010" t="s">
        <v>1380</v>
      </c>
      <c r="C1010" t="s">
        <v>1381</v>
      </c>
      <c r="D1010" s="15">
        <v>1900</v>
      </c>
      <c r="E1010" s="121">
        <v>1</v>
      </c>
      <c r="F1010" t="s">
        <v>440</v>
      </c>
      <c r="G1010" s="121">
        <v>182</v>
      </c>
      <c r="H1010" t="s">
        <v>384</v>
      </c>
      <c r="I1010" t="s">
        <v>489</v>
      </c>
      <c r="J1010" t="s">
        <v>437</v>
      </c>
      <c r="K1010" t="s">
        <v>437</v>
      </c>
      <c r="L1010" s="755" t="s">
        <v>86</v>
      </c>
      <c r="M1010" t="s">
        <v>495</v>
      </c>
      <c r="N1010" s="680">
        <f t="shared" ca="1" si="68"/>
        <v>0</v>
      </c>
      <c r="O1010" s="680">
        <f t="shared" ca="1" si="68"/>
        <v>0</v>
      </c>
      <c r="P1010" s="680">
        <f t="shared" ca="1" si="68"/>
        <v>0</v>
      </c>
      <c r="Q1010" s="680">
        <f t="shared" ca="1" si="68"/>
        <v>0</v>
      </c>
      <c r="R1010" s="680">
        <f t="shared" ca="1" si="68"/>
        <v>0</v>
      </c>
      <c r="S1010" t="str">
        <f t="shared" si="65"/>
        <v>ASR_CMS_19</v>
      </c>
      <c r="T1010" s="957">
        <f t="shared" si="66"/>
        <v>45406</v>
      </c>
      <c r="U1010" t="str">
        <f t="shared" si="67"/>
        <v>Unaudited</v>
      </c>
    </row>
    <row r="1011" spans="1:21" x14ac:dyDescent="0.25">
      <c r="A1011" t="s">
        <v>438</v>
      </c>
      <c r="B1011" t="s">
        <v>1380</v>
      </c>
      <c r="C1011" t="s">
        <v>1381</v>
      </c>
      <c r="D1011" s="15">
        <v>1900</v>
      </c>
      <c r="E1011" s="121">
        <v>1</v>
      </c>
      <c r="F1011" t="s">
        <v>440</v>
      </c>
      <c r="G1011" s="121">
        <v>182</v>
      </c>
      <c r="H1011" t="s">
        <v>384</v>
      </c>
      <c r="I1011" t="s">
        <v>489</v>
      </c>
      <c r="J1011" t="s">
        <v>437</v>
      </c>
      <c r="K1011" t="s">
        <v>437</v>
      </c>
      <c r="L1011" s="755" t="s">
        <v>87</v>
      </c>
      <c r="M1011" t="s">
        <v>496</v>
      </c>
      <c r="N1011" s="680">
        <f t="shared" ca="1" si="68"/>
        <v>0</v>
      </c>
      <c r="O1011" s="680">
        <f t="shared" ca="1" si="68"/>
        <v>0</v>
      </c>
      <c r="P1011" s="680">
        <f t="shared" ca="1" si="68"/>
        <v>0</v>
      </c>
      <c r="Q1011" s="680">
        <f t="shared" ca="1" si="68"/>
        <v>0</v>
      </c>
      <c r="R1011" s="680">
        <f t="shared" ca="1" si="68"/>
        <v>0</v>
      </c>
      <c r="S1011" t="str">
        <f t="shared" si="65"/>
        <v>ASR_CMS_19</v>
      </c>
      <c r="T1011" s="957">
        <f t="shared" si="66"/>
        <v>45406</v>
      </c>
      <c r="U1011" t="str">
        <f t="shared" si="67"/>
        <v>Unaudited</v>
      </c>
    </row>
    <row r="1012" spans="1:21" x14ac:dyDescent="0.25">
      <c r="A1012" t="s">
        <v>438</v>
      </c>
      <c r="B1012" t="s">
        <v>1380</v>
      </c>
      <c r="C1012" t="s">
        <v>1381</v>
      </c>
      <c r="D1012" s="15">
        <v>1900</v>
      </c>
      <c r="E1012" s="121">
        <v>1</v>
      </c>
      <c r="F1012" t="s">
        <v>440</v>
      </c>
      <c r="G1012" s="121">
        <v>182</v>
      </c>
      <c r="H1012" t="s">
        <v>384</v>
      </c>
      <c r="I1012" t="s">
        <v>489</v>
      </c>
      <c r="J1012" t="s">
        <v>437</v>
      </c>
      <c r="K1012" t="s">
        <v>437</v>
      </c>
      <c r="L1012" s="755" t="s">
        <v>214</v>
      </c>
      <c r="M1012" t="s">
        <v>497</v>
      </c>
      <c r="N1012" s="680">
        <f t="shared" ca="1" si="68"/>
        <v>0</v>
      </c>
      <c r="O1012" s="680">
        <f t="shared" ca="1" si="68"/>
        <v>0</v>
      </c>
      <c r="P1012" s="680">
        <f t="shared" ca="1" si="68"/>
        <v>0</v>
      </c>
      <c r="Q1012" s="680">
        <f t="shared" ca="1" si="68"/>
        <v>0</v>
      </c>
      <c r="R1012" s="680">
        <f t="shared" ca="1" si="68"/>
        <v>0</v>
      </c>
      <c r="S1012" t="str">
        <f t="shared" si="65"/>
        <v>ASR_CMS_19</v>
      </c>
      <c r="T1012" s="957">
        <f t="shared" si="66"/>
        <v>45406</v>
      </c>
      <c r="U1012" t="str">
        <f t="shared" si="67"/>
        <v>Unaudited</v>
      </c>
    </row>
    <row r="1013" spans="1:21" x14ac:dyDescent="0.25">
      <c r="A1013" t="s">
        <v>438</v>
      </c>
      <c r="B1013" t="s">
        <v>1380</v>
      </c>
      <c r="C1013" t="s">
        <v>1381</v>
      </c>
      <c r="D1013" s="15">
        <v>1900</v>
      </c>
      <c r="E1013" s="121">
        <v>1</v>
      </c>
      <c r="F1013" t="s">
        <v>440</v>
      </c>
      <c r="G1013" s="121">
        <v>182</v>
      </c>
      <c r="H1013" t="s">
        <v>384</v>
      </c>
      <c r="I1013" t="s">
        <v>490</v>
      </c>
      <c r="J1013" t="s">
        <v>26</v>
      </c>
      <c r="K1013" t="s">
        <v>26</v>
      </c>
      <c r="L1013" s="755" t="s">
        <v>205</v>
      </c>
      <c r="M1013" t="s">
        <v>26</v>
      </c>
      <c r="N1013" s="680">
        <f t="shared" ca="1" si="68"/>
        <v>0</v>
      </c>
      <c r="O1013" s="680">
        <f t="shared" ca="1" si="68"/>
        <v>0</v>
      </c>
      <c r="P1013" s="680">
        <f t="shared" ca="1" si="68"/>
        <v>0</v>
      </c>
      <c r="Q1013" s="680">
        <f t="shared" ca="1" si="68"/>
        <v>0</v>
      </c>
      <c r="R1013" s="680">
        <f t="shared" ca="1" si="68"/>
        <v>0</v>
      </c>
      <c r="S1013" t="str">
        <f t="shared" si="65"/>
        <v>ASR_CMS_19</v>
      </c>
      <c r="T1013" s="957">
        <f t="shared" si="66"/>
        <v>45406</v>
      </c>
      <c r="U1013" t="str">
        <f t="shared" si="67"/>
        <v>Unaudited</v>
      </c>
    </row>
    <row r="1014" spans="1:21" x14ac:dyDescent="0.25">
      <c r="A1014" t="s">
        <v>438</v>
      </c>
      <c r="B1014" t="s">
        <v>1380</v>
      </c>
      <c r="C1014" t="s">
        <v>1381</v>
      </c>
      <c r="D1014" s="15">
        <v>1900</v>
      </c>
      <c r="E1014" s="121">
        <v>1</v>
      </c>
      <c r="F1014" t="s">
        <v>441</v>
      </c>
      <c r="G1014" s="121">
        <v>274</v>
      </c>
      <c r="H1014" t="s">
        <v>384</v>
      </c>
      <c r="I1014" t="s">
        <v>433</v>
      </c>
      <c r="J1014" t="s">
        <v>433</v>
      </c>
      <c r="K1014" t="s">
        <v>433</v>
      </c>
      <c r="M1014" t="s">
        <v>433</v>
      </c>
      <c r="N1014" s="680">
        <f t="shared" ca="1" si="68"/>
        <v>0</v>
      </c>
      <c r="O1014" s="680">
        <f t="shared" ca="1" si="68"/>
        <v>0</v>
      </c>
      <c r="P1014" s="680">
        <f t="shared" ca="1" si="68"/>
        <v>0</v>
      </c>
      <c r="Q1014" s="680">
        <f t="shared" ca="1" si="68"/>
        <v>0</v>
      </c>
      <c r="R1014" s="680">
        <f t="shared" ca="1" si="68"/>
        <v>0</v>
      </c>
      <c r="S1014" t="str">
        <f t="shared" si="65"/>
        <v>ASR_CMS_19</v>
      </c>
      <c r="T1014" s="957">
        <f t="shared" si="66"/>
        <v>45406</v>
      </c>
      <c r="U1014" t="str">
        <f t="shared" si="67"/>
        <v>Unaudited</v>
      </c>
    </row>
    <row r="1015" spans="1:21" x14ac:dyDescent="0.25">
      <c r="A1015" t="s">
        <v>438</v>
      </c>
      <c r="B1015" t="s">
        <v>1380</v>
      </c>
      <c r="C1015" t="s">
        <v>1381</v>
      </c>
      <c r="D1015" s="15">
        <v>1900</v>
      </c>
      <c r="E1015" s="121">
        <v>1</v>
      </c>
      <c r="F1015" t="s">
        <v>441</v>
      </c>
      <c r="G1015" s="121">
        <v>274</v>
      </c>
      <c r="H1015" t="s">
        <v>384</v>
      </c>
      <c r="I1015" t="s">
        <v>488</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ASR_CMS_19</v>
      </c>
      <c r="T1015" s="957">
        <f t="shared" si="66"/>
        <v>45406</v>
      </c>
      <c r="U1015" t="str">
        <f t="shared" si="67"/>
        <v>Unaudited</v>
      </c>
    </row>
    <row r="1016" spans="1:21" x14ac:dyDescent="0.25">
      <c r="A1016" t="s">
        <v>438</v>
      </c>
      <c r="B1016" t="s">
        <v>1380</v>
      </c>
      <c r="C1016" t="s">
        <v>1381</v>
      </c>
      <c r="D1016" s="15">
        <v>1900</v>
      </c>
      <c r="E1016" s="121">
        <v>1</v>
      </c>
      <c r="F1016" t="s">
        <v>441</v>
      </c>
      <c r="G1016" s="121">
        <v>274</v>
      </c>
      <c r="H1016" t="s">
        <v>384</v>
      </c>
      <c r="I1016" t="s">
        <v>488</v>
      </c>
      <c r="J1016" t="s">
        <v>12</v>
      </c>
      <c r="K1016" t="s">
        <v>223</v>
      </c>
      <c r="L1016" s="755">
        <v>1.2</v>
      </c>
      <c r="M1016" t="s">
        <v>223</v>
      </c>
      <c r="N1016" s="680">
        <f t="shared" ca="1" si="68"/>
        <v>0</v>
      </c>
      <c r="O1016" s="680">
        <f t="shared" ca="1" si="68"/>
        <v>0</v>
      </c>
      <c r="P1016" s="680">
        <f t="shared" ca="1" si="68"/>
        <v>0</v>
      </c>
      <c r="Q1016" s="680">
        <f t="shared" ca="1" si="68"/>
        <v>0</v>
      </c>
      <c r="R1016" s="680">
        <f t="shared" ca="1" si="68"/>
        <v>0</v>
      </c>
      <c r="S1016" t="str">
        <f t="shared" si="65"/>
        <v>ASR_CMS_19</v>
      </c>
      <c r="T1016" s="957">
        <f t="shared" si="66"/>
        <v>45406</v>
      </c>
      <c r="U1016" t="str">
        <f t="shared" si="67"/>
        <v>Unaudited</v>
      </c>
    </row>
    <row r="1017" spans="1:21" x14ac:dyDescent="0.25">
      <c r="A1017" t="s">
        <v>438</v>
      </c>
      <c r="B1017" t="s">
        <v>1380</v>
      </c>
      <c r="C1017" t="s">
        <v>1381</v>
      </c>
      <c r="D1017" s="15">
        <v>1900</v>
      </c>
      <c r="E1017" s="121">
        <v>1</v>
      </c>
      <c r="F1017" t="s">
        <v>441</v>
      </c>
      <c r="G1017" s="121">
        <v>274</v>
      </c>
      <c r="H1017" t="s">
        <v>384</v>
      </c>
      <c r="I1017" t="s">
        <v>488</v>
      </c>
      <c r="J1017" t="s">
        <v>12</v>
      </c>
      <c r="K1017" t="s">
        <v>1318</v>
      </c>
      <c r="L1017" s="755" t="s">
        <v>1314</v>
      </c>
      <c r="M1017" t="s">
        <v>1318</v>
      </c>
      <c r="N1017" s="680">
        <f t="shared" ca="1" si="68"/>
        <v>0</v>
      </c>
      <c r="O1017" s="680">
        <f t="shared" ca="1" si="68"/>
        <v>0</v>
      </c>
      <c r="P1017" s="680">
        <f t="shared" ca="1" si="68"/>
        <v>0</v>
      </c>
      <c r="Q1017" s="680">
        <f t="shared" ca="1" si="68"/>
        <v>0</v>
      </c>
      <c r="R1017" s="680">
        <f t="shared" ca="1" si="68"/>
        <v>0</v>
      </c>
      <c r="S1017" t="str">
        <f t="shared" si="65"/>
        <v>ASR_CMS_19</v>
      </c>
      <c r="T1017" s="957">
        <f t="shared" si="66"/>
        <v>45406</v>
      </c>
      <c r="U1017" t="str">
        <f t="shared" si="67"/>
        <v>Unaudited</v>
      </c>
    </row>
    <row r="1018" spans="1:21" x14ac:dyDescent="0.25">
      <c r="A1018" t="s">
        <v>438</v>
      </c>
      <c r="B1018" t="s">
        <v>1380</v>
      </c>
      <c r="C1018" t="s">
        <v>1381</v>
      </c>
      <c r="D1018" s="15">
        <v>1900</v>
      </c>
      <c r="E1018" s="121">
        <v>1</v>
      </c>
      <c r="F1018" t="s">
        <v>441</v>
      </c>
      <c r="G1018" s="121">
        <v>274</v>
      </c>
      <c r="H1018" t="s">
        <v>384</v>
      </c>
      <c r="I1018" t="s">
        <v>488</v>
      </c>
      <c r="J1018" t="s">
        <v>12</v>
      </c>
      <c r="K1018" t="s">
        <v>1320</v>
      </c>
      <c r="L1018" s="755" t="s">
        <v>1319</v>
      </c>
      <c r="M1018" t="s">
        <v>1320</v>
      </c>
      <c r="N1018" s="680">
        <f t="shared" ca="1" si="68"/>
        <v>0</v>
      </c>
      <c r="O1018" s="680">
        <f t="shared" ca="1" si="68"/>
        <v>0</v>
      </c>
      <c r="P1018" s="680">
        <f t="shared" ca="1" si="68"/>
        <v>0</v>
      </c>
      <c r="Q1018" s="680">
        <f t="shared" ca="1" si="68"/>
        <v>0</v>
      </c>
      <c r="R1018" s="680">
        <f t="shared" ca="1" si="68"/>
        <v>0</v>
      </c>
      <c r="S1018" t="str">
        <f t="shared" si="65"/>
        <v>ASR_CMS_19</v>
      </c>
      <c r="T1018" s="957">
        <f t="shared" si="66"/>
        <v>45406</v>
      </c>
      <c r="U1018" t="str">
        <f t="shared" si="67"/>
        <v>Unaudited</v>
      </c>
    </row>
    <row r="1019" spans="1:21" x14ac:dyDescent="0.25">
      <c r="A1019" t="s">
        <v>438</v>
      </c>
      <c r="B1019" t="s">
        <v>1380</v>
      </c>
      <c r="C1019" t="s">
        <v>1381</v>
      </c>
      <c r="D1019" s="15">
        <v>1900</v>
      </c>
      <c r="E1019" s="121">
        <v>1</v>
      </c>
      <c r="F1019" t="s">
        <v>441</v>
      </c>
      <c r="G1019" s="121">
        <v>274</v>
      </c>
      <c r="H1019" t="s">
        <v>384</v>
      </c>
      <c r="I1019" t="s">
        <v>488</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ASR_CMS_19</v>
      </c>
      <c r="T1019" s="957">
        <f t="shared" si="66"/>
        <v>45406</v>
      </c>
      <c r="U1019" t="str">
        <f t="shared" si="67"/>
        <v>Unaudited</v>
      </c>
    </row>
    <row r="1020" spans="1:21" x14ac:dyDescent="0.25">
      <c r="A1020" t="s">
        <v>438</v>
      </c>
      <c r="B1020" t="s">
        <v>1380</v>
      </c>
      <c r="C1020" t="s">
        <v>1381</v>
      </c>
      <c r="D1020" s="15">
        <v>1900</v>
      </c>
      <c r="E1020" s="121">
        <v>1</v>
      </c>
      <c r="F1020" t="s">
        <v>441</v>
      </c>
      <c r="G1020" s="121">
        <v>274</v>
      </c>
      <c r="H1020" t="s">
        <v>384</v>
      </c>
      <c r="I1020" t="s">
        <v>489</v>
      </c>
      <c r="J1020" t="s">
        <v>434</v>
      </c>
      <c r="K1020" t="s">
        <v>791</v>
      </c>
      <c r="L1020" s="755">
        <v>2.1</v>
      </c>
      <c r="M1020" t="s">
        <v>726</v>
      </c>
      <c r="N1020" s="680">
        <f t="shared" ca="1" si="68"/>
        <v>0</v>
      </c>
      <c r="O1020" s="680">
        <f t="shared" ca="1" si="68"/>
        <v>0</v>
      </c>
      <c r="P1020" s="680">
        <f t="shared" ca="1" si="68"/>
        <v>0</v>
      </c>
      <c r="Q1020" s="680">
        <f t="shared" ca="1" si="68"/>
        <v>0</v>
      </c>
      <c r="R1020" s="680">
        <f t="shared" ca="1" si="68"/>
        <v>0</v>
      </c>
      <c r="S1020" t="str">
        <f t="shared" si="65"/>
        <v>ASR_CMS_19</v>
      </c>
      <c r="T1020" s="957">
        <f t="shared" si="66"/>
        <v>45406</v>
      </c>
      <c r="U1020" t="str">
        <f t="shared" si="67"/>
        <v>Unaudited</v>
      </c>
    </row>
    <row r="1021" spans="1:21" x14ac:dyDescent="0.25">
      <c r="A1021" t="s">
        <v>438</v>
      </c>
      <c r="B1021" t="s">
        <v>1380</v>
      </c>
      <c r="C1021" t="s">
        <v>1381</v>
      </c>
      <c r="D1021" s="15">
        <v>1900</v>
      </c>
      <c r="E1021" s="121">
        <v>1</v>
      </c>
      <c r="F1021" t="s">
        <v>441</v>
      </c>
      <c r="G1021" s="121">
        <v>274</v>
      </c>
      <c r="H1021" t="s">
        <v>384</v>
      </c>
      <c r="I1021" t="s">
        <v>489</v>
      </c>
      <c r="J1021" t="s">
        <v>434</v>
      </c>
      <c r="K1021" t="s">
        <v>791</v>
      </c>
      <c r="L1021" s="755">
        <v>2.2000000000000002</v>
      </c>
      <c r="M1021" t="s">
        <v>727</v>
      </c>
      <c r="N1021" s="680">
        <f t="shared" ca="1" si="68"/>
        <v>0</v>
      </c>
      <c r="O1021" s="680">
        <f t="shared" ca="1" si="68"/>
        <v>0</v>
      </c>
      <c r="P1021" s="680">
        <f t="shared" ca="1" si="68"/>
        <v>0</v>
      </c>
      <c r="Q1021" s="680">
        <f t="shared" ca="1" si="68"/>
        <v>0</v>
      </c>
      <c r="R1021" s="680">
        <f t="shared" ca="1" si="68"/>
        <v>0</v>
      </c>
      <c r="S1021" t="str">
        <f t="shared" si="65"/>
        <v>ASR_CMS_19</v>
      </c>
      <c r="T1021" s="957">
        <f t="shared" si="66"/>
        <v>45406</v>
      </c>
      <c r="U1021" t="str">
        <f t="shared" si="67"/>
        <v>Unaudited</v>
      </c>
    </row>
    <row r="1022" spans="1:21" x14ac:dyDescent="0.25">
      <c r="A1022" t="s">
        <v>438</v>
      </c>
      <c r="B1022" t="s">
        <v>1380</v>
      </c>
      <c r="C1022" t="s">
        <v>1381</v>
      </c>
      <c r="D1022" s="15">
        <v>1900</v>
      </c>
      <c r="E1022" s="121">
        <v>1</v>
      </c>
      <c r="F1022" t="s">
        <v>441</v>
      </c>
      <c r="G1022" s="121">
        <v>274</v>
      </c>
      <c r="H1022" t="s">
        <v>384</v>
      </c>
      <c r="I1022" t="s">
        <v>489</v>
      </c>
      <c r="J1022" t="s">
        <v>434</v>
      </c>
      <c r="K1022" t="s">
        <v>791</v>
      </c>
      <c r="L1022" s="755">
        <v>2.2999999999999998</v>
      </c>
      <c r="M1022" t="s">
        <v>728</v>
      </c>
      <c r="N1022" s="680">
        <f t="shared" ca="1" si="68"/>
        <v>0</v>
      </c>
      <c r="O1022" s="680">
        <f t="shared" ca="1" si="68"/>
        <v>0</v>
      </c>
      <c r="P1022" s="680">
        <f t="shared" ca="1" si="68"/>
        <v>0</v>
      </c>
      <c r="Q1022" s="680">
        <f t="shared" ca="1" si="68"/>
        <v>0</v>
      </c>
      <c r="R1022" s="680">
        <f t="shared" ca="1" si="68"/>
        <v>0</v>
      </c>
      <c r="S1022" t="str">
        <f t="shared" si="65"/>
        <v>ASR_CMS_19</v>
      </c>
      <c r="T1022" s="957">
        <f t="shared" si="66"/>
        <v>45406</v>
      </c>
      <c r="U1022" t="str">
        <f t="shared" si="67"/>
        <v>Unaudited</v>
      </c>
    </row>
    <row r="1023" spans="1:21" x14ac:dyDescent="0.25">
      <c r="A1023" t="s">
        <v>438</v>
      </c>
      <c r="B1023" t="s">
        <v>1380</v>
      </c>
      <c r="C1023" t="s">
        <v>1381</v>
      </c>
      <c r="D1023" s="15">
        <v>1900</v>
      </c>
      <c r="E1023" s="121">
        <v>1</v>
      </c>
      <c r="F1023" t="s">
        <v>441</v>
      </c>
      <c r="G1023" s="121">
        <v>274</v>
      </c>
      <c r="H1023" t="s">
        <v>384</v>
      </c>
      <c r="I1023" t="s">
        <v>489</v>
      </c>
      <c r="J1023" t="s">
        <v>434</v>
      </c>
      <c r="K1023" t="s">
        <v>791</v>
      </c>
      <c r="L1023" s="755">
        <v>2.4</v>
      </c>
      <c r="M1023" t="s">
        <v>729</v>
      </c>
      <c r="N1023" s="680">
        <f t="shared" ca="1" si="68"/>
        <v>0</v>
      </c>
      <c r="O1023" s="680">
        <f t="shared" ca="1" si="68"/>
        <v>0</v>
      </c>
      <c r="P1023" s="680">
        <f t="shared" ca="1" si="68"/>
        <v>0</v>
      </c>
      <c r="Q1023" s="680">
        <f t="shared" ca="1" si="68"/>
        <v>0</v>
      </c>
      <c r="R1023" s="680">
        <f t="shared" ca="1" si="68"/>
        <v>0</v>
      </c>
      <c r="S1023" t="str">
        <f t="shared" si="65"/>
        <v>ASR_CMS_19</v>
      </c>
      <c r="T1023" s="957">
        <f t="shared" si="66"/>
        <v>45406</v>
      </c>
      <c r="U1023" t="str">
        <f t="shared" si="67"/>
        <v>Unaudited</v>
      </c>
    </row>
    <row r="1024" spans="1:21" x14ac:dyDescent="0.25">
      <c r="A1024" t="s">
        <v>438</v>
      </c>
      <c r="B1024" t="s">
        <v>1380</v>
      </c>
      <c r="C1024" t="s">
        <v>1381</v>
      </c>
      <c r="D1024" s="15">
        <v>1900</v>
      </c>
      <c r="E1024" s="121">
        <v>1</v>
      </c>
      <c r="F1024" t="s">
        <v>441</v>
      </c>
      <c r="G1024" s="121">
        <v>274</v>
      </c>
      <c r="H1024" t="s">
        <v>384</v>
      </c>
      <c r="I1024" t="s">
        <v>489</v>
      </c>
      <c r="J1024" t="s">
        <v>434</v>
      </c>
      <c r="K1024" t="s">
        <v>791</v>
      </c>
      <c r="L1024" s="755">
        <v>2.5</v>
      </c>
      <c r="M1024" t="s">
        <v>771</v>
      </c>
      <c r="N1024" s="680">
        <f t="shared" ca="1" si="68"/>
        <v>0</v>
      </c>
      <c r="O1024" s="680">
        <f t="shared" ca="1" si="68"/>
        <v>0</v>
      </c>
      <c r="P1024" s="680">
        <f t="shared" ca="1" si="68"/>
        <v>0</v>
      </c>
      <c r="Q1024" s="680">
        <f t="shared" ca="1" si="68"/>
        <v>0</v>
      </c>
      <c r="R1024" s="680">
        <f t="shared" ca="1" si="68"/>
        <v>0</v>
      </c>
      <c r="S1024" t="str">
        <f t="shared" si="65"/>
        <v>ASR_CMS_19</v>
      </c>
      <c r="T1024" s="957">
        <f t="shared" si="66"/>
        <v>45406</v>
      </c>
      <c r="U1024" t="str">
        <f t="shared" si="67"/>
        <v>Unaudited</v>
      </c>
    </row>
    <row r="1025" spans="1:21" x14ac:dyDescent="0.25">
      <c r="A1025" t="s">
        <v>438</v>
      </c>
      <c r="B1025" t="s">
        <v>1380</v>
      </c>
      <c r="C1025" t="s">
        <v>1381</v>
      </c>
      <c r="D1025" s="15">
        <v>1900</v>
      </c>
      <c r="E1025" s="121">
        <v>1</v>
      </c>
      <c r="F1025" t="s">
        <v>441</v>
      </c>
      <c r="G1025" s="121">
        <v>274</v>
      </c>
      <c r="H1025" t="s">
        <v>384</v>
      </c>
      <c r="I1025" t="s">
        <v>489</v>
      </c>
      <c r="J1025" t="s">
        <v>434</v>
      </c>
      <c r="K1025" t="s">
        <v>791</v>
      </c>
      <c r="L1025" s="755">
        <v>2.6</v>
      </c>
      <c r="M1025" t="s">
        <v>187</v>
      </c>
      <c r="N1025" s="680">
        <f t="shared" ca="1" si="68"/>
        <v>0</v>
      </c>
      <c r="O1025" s="680">
        <f t="shared" ca="1" si="68"/>
        <v>0</v>
      </c>
      <c r="P1025" s="680">
        <f t="shared" ca="1" si="68"/>
        <v>0</v>
      </c>
      <c r="Q1025" s="680">
        <f t="shared" ca="1" si="68"/>
        <v>0</v>
      </c>
      <c r="R1025" s="680">
        <f t="shared" ca="1" si="68"/>
        <v>0</v>
      </c>
      <c r="S1025" t="str">
        <f t="shared" si="65"/>
        <v>ASR_CMS_19</v>
      </c>
      <c r="T1025" s="957">
        <f t="shared" si="66"/>
        <v>45406</v>
      </c>
      <c r="U1025" t="str">
        <f t="shared" si="67"/>
        <v>Unaudited</v>
      </c>
    </row>
    <row r="1026" spans="1:21" x14ac:dyDescent="0.25">
      <c r="A1026" t="s">
        <v>438</v>
      </c>
      <c r="B1026" t="s">
        <v>1380</v>
      </c>
      <c r="C1026" t="s">
        <v>1381</v>
      </c>
      <c r="D1026" s="15">
        <v>1900</v>
      </c>
      <c r="E1026" s="121">
        <v>1</v>
      </c>
      <c r="F1026" t="s">
        <v>441</v>
      </c>
      <c r="G1026" s="121">
        <v>274</v>
      </c>
      <c r="H1026" t="s">
        <v>384</v>
      </c>
      <c r="I1026" t="s">
        <v>489</v>
      </c>
      <c r="J1026" t="s">
        <v>434</v>
      </c>
      <c r="K1026" t="s">
        <v>791</v>
      </c>
      <c r="L1026" s="755">
        <v>2.7</v>
      </c>
      <c r="M1026" t="s">
        <v>792</v>
      </c>
      <c r="N1026" s="680">
        <f t="shared" ca="1" si="68"/>
        <v>0</v>
      </c>
      <c r="O1026" s="680">
        <f t="shared" ca="1" si="68"/>
        <v>0</v>
      </c>
      <c r="P1026" s="680">
        <f t="shared" ca="1" si="68"/>
        <v>0</v>
      </c>
      <c r="Q1026" s="680">
        <f t="shared" ca="1" si="68"/>
        <v>0</v>
      </c>
      <c r="R1026" s="680">
        <f t="shared" ca="1" si="68"/>
        <v>0</v>
      </c>
      <c r="S1026" t="str">
        <f t="shared" ref="S1026:S1089" si="69">file_name</f>
        <v>ASR_CMS_19</v>
      </c>
      <c r="T1026" s="957">
        <f t="shared" ref="T1026:T1089" si="70">file_date</f>
        <v>45406</v>
      </c>
      <c r="U1026" t="str">
        <f t="shared" ref="U1026:U1089" si="71">status</f>
        <v>Unaudited</v>
      </c>
    </row>
    <row r="1027" spans="1:21" x14ac:dyDescent="0.25">
      <c r="A1027" t="s">
        <v>438</v>
      </c>
      <c r="B1027" t="s">
        <v>1380</v>
      </c>
      <c r="C1027" t="s">
        <v>1381</v>
      </c>
      <c r="D1027" s="15">
        <v>1900</v>
      </c>
      <c r="E1027" s="121">
        <v>1</v>
      </c>
      <c r="F1027" t="s">
        <v>441</v>
      </c>
      <c r="G1027" s="121">
        <v>274</v>
      </c>
      <c r="H1027" t="s">
        <v>384</v>
      </c>
      <c r="I1027" t="s">
        <v>489</v>
      </c>
      <c r="J1027" t="s">
        <v>434</v>
      </c>
      <c r="K1027" t="s">
        <v>791</v>
      </c>
      <c r="L1027" s="755">
        <v>2.8</v>
      </c>
      <c r="M1027" t="s">
        <v>793</v>
      </c>
      <c r="N1027" s="680">
        <f t="shared" ca="1" si="68"/>
        <v>0</v>
      </c>
      <c r="O1027" s="680">
        <f t="shared" ca="1" si="68"/>
        <v>0</v>
      </c>
      <c r="P1027" s="680">
        <f t="shared" ca="1" si="68"/>
        <v>0</v>
      </c>
      <c r="Q1027" s="680">
        <f t="shared" ca="1" si="68"/>
        <v>0</v>
      </c>
      <c r="R1027" s="680">
        <f t="shared" ca="1" si="68"/>
        <v>0</v>
      </c>
      <c r="S1027" t="str">
        <f t="shared" si="69"/>
        <v>ASR_CMS_19</v>
      </c>
      <c r="T1027" s="957">
        <f t="shared" si="70"/>
        <v>45406</v>
      </c>
      <c r="U1027" t="str">
        <f t="shared" si="71"/>
        <v>Unaudited</v>
      </c>
    </row>
    <row r="1028" spans="1:21" x14ac:dyDescent="0.25">
      <c r="A1028" t="s">
        <v>438</v>
      </c>
      <c r="B1028" t="s">
        <v>1380</v>
      </c>
      <c r="C1028" t="s">
        <v>1381</v>
      </c>
      <c r="D1028" s="15">
        <v>1900</v>
      </c>
      <c r="E1028" s="121">
        <v>1</v>
      </c>
      <c r="F1028" t="s">
        <v>441</v>
      </c>
      <c r="G1028" s="121">
        <v>274</v>
      </c>
      <c r="H1028" t="s">
        <v>384</v>
      </c>
      <c r="I1028" t="s">
        <v>489</v>
      </c>
      <c r="J1028" t="s">
        <v>434</v>
      </c>
      <c r="K1028" t="s">
        <v>791</v>
      </c>
      <c r="L1028" s="755">
        <v>2.9</v>
      </c>
      <c r="M1028" t="s">
        <v>774</v>
      </c>
      <c r="N1028" s="680">
        <f t="shared" ca="1" si="68"/>
        <v>0</v>
      </c>
      <c r="O1028" s="680">
        <f t="shared" ca="1" si="68"/>
        <v>0</v>
      </c>
      <c r="P1028" s="680">
        <f t="shared" ca="1" si="68"/>
        <v>0</v>
      </c>
      <c r="Q1028" s="680">
        <f t="shared" ca="1" si="68"/>
        <v>0</v>
      </c>
      <c r="R1028" s="680">
        <f t="shared" ca="1" si="68"/>
        <v>0</v>
      </c>
      <c r="S1028" t="str">
        <f t="shared" si="69"/>
        <v>ASR_CMS_19</v>
      </c>
      <c r="T1028" s="957">
        <f t="shared" si="70"/>
        <v>45406</v>
      </c>
      <c r="U1028" t="str">
        <f t="shared" si="71"/>
        <v>Unaudited</v>
      </c>
    </row>
    <row r="1029" spans="1:21" x14ac:dyDescent="0.25">
      <c r="A1029" t="s">
        <v>438</v>
      </c>
      <c r="B1029" t="s">
        <v>1380</v>
      </c>
      <c r="C1029" t="s">
        <v>1381</v>
      </c>
      <c r="D1029" s="15">
        <v>1900</v>
      </c>
      <c r="E1029" s="121">
        <v>1</v>
      </c>
      <c r="F1029" t="s">
        <v>441</v>
      </c>
      <c r="G1029" s="121">
        <v>274</v>
      </c>
      <c r="H1029" t="s">
        <v>384</v>
      </c>
      <c r="I1029" t="s">
        <v>489</v>
      </c>
      <c r="J1029" t="s">
        <v>434</v>
      </c>
      <c r="K1029" t="s">
        <v>224</v>
      </c>
      <c r="L1029" s="755">
        <v>2.11</v>
      </c>
      <c r="M1029" t="s">
        <v>229</v>
      </c>
      <c r="N1029" s="680">
        <f t="shared" ca="1" si="68"/>
        <v>0</v>
      </c>
      <c r="O1029" s="680">
        <f t="shared" ca="1" si="68"/>
        <v>0</v>
      </c>
      <c r="P1029" s="680">
        <f t="shared" ca="1" si="68"/>
        <v>0</v>
      </c>
      <c r="Q1029" s="680">
        <f t="shared" ca="1" si="68"/>
        <v>0</v>
      </c>
      <c r="R1029" s="680">
        <f t="shared" ca="1" si="68"/>
        <v>0</v>
      </c>
      <c r="S1029" t="str">
        <f t="shared" si="69"/>
        <v>ASR_CMS_19</v>
      </c>
      <c r="T1029" s="957">
        <f t="shared" si="70"/>
        <v>45406</v>
      </c>
      <c r="U1029" t="str">
        <f t="shared" si="71"/>
        <v>Unaudited</v>
      </c>
    </row>
    <row r="1030" spans="1:21" x14ac:dyDescent="0.25">
      <c r="A1030" t="s">
        <v>438</v>
      </c>
      <c r="B1030" t="s">
        <v>1380</v>
      </c>
      <c r="C1030" t="s">
        <v>1381</v>
      </c>
      <c r="D1030" s="15">
        <v>1900</v>
      </c>
      <c r="E1030" s="121">
        <v>1</v>
      </c>
      <c r="F1030" t="s">
        <v>441</v>
      </c>
      <c r="G1030" s="121">
        <v>274</v>
      </c>
      <c r="H1030" t="s">
        <v>384</v>
      </c>
      <c r="I1030" t="s">
        <v>489</v>
      </c>
      <c r="J1030" t="s">
        <v>434</v>
      </c>
      <c r="K1030" t="s">
        <v>224</v>
      </c>
      <c r="L1030" s="755">
        <v>2.12</v>
      </c>
      <c r="M1030" t="s">
        <v>555</v>
      </c>
      <c r="N1030" s="680">
        <f t="shared" ca="1" si="68"/>
        <v>0</v>
      </c>
      <c r="O1030" s="680">
        <f t="shared" ca="1" si="68"/>
        <v>0</v>
      </c>
      <c r="P1030" s="680">
        <f t="shared" ca="1" si="68"/>
        <v>0</v>
      </c>
      <c r="Q1030" s="680">
        <f t="shared" ca="1" si="68"/>
        <v>0</v>
      </c>
      <c r="R1030" s="680">
        <f t="shared" ca="1" si="68"/>
        <v>0</v>
      </c>
      <c r="S1030" t="str">
        <f t="shared" si="69"/>
        <v>ASR_CMS_19</v>
      </c>
      <c r="T1030" s="957">
        <f t="shared" si="70"/>
        <v>45406</v>
      </c>
      <c r="U1030" t="str">
        <f t="shared" si="71"/>
        <v>Unaudited</v>
      </c>
    </row>
    <row r="1031" spans="1:21" x14ac:dyDescent="0.25">
      <c r="A1031" t="s">
        <v>438</v>
      </c>
      <c r="B1031" t="s">
        <v>1380</v>
      </c>
      <c r="C1031" t="s">
        <v>1381</v>
      </c>
      <c r="D1031" s="15">
        <v>1900</v>
      </c>
      <c r="E1031" s="121">
        <v>1</v>
      </c>
      <c r="F1031" t="s">
        <v>441</v>
      </c>
      <c r="G1031" s="121">
        <v>274</v>
      </c>
      <c r="H1031" t="s">
        <v>384</v>
      </c>
      <c r="I1031" t="s">
        <v>489</v>
      </c>
      <c r="J1031" t="s">
        <v>434</v>
      </c>
      <c r="K1031" t="s">
        <v>224</v>
      </c>
      <c r="L1031" s="755">
        <v>2.13</v>
      </c>
      <c r="M1031" t="s">
        <v>230</v>
      </c>
      <c r="N1031" s="680">
        <f t="shared" ca="1" si="68"/>
        <v>0</v>
      </c>
      <c r="O1031" s="680">
        <f t="shared" ca="1" si="68"/>
        <v>0</v>
      </c>
      <c r="P1031" s="680">
        <f t="shared" ca="1" si="68"/>
        <v>0</v>
      </c>
      <c r="Q1031" s="680">
        <f t="shared" ca="1" si="68"/>
        <v>0</v>
      </c>
      <c r="R1031" s="680">
        <f t="shared" ca="1" si="68"/>
        <v>0</v>
      </c>
      <c r="S1031" t="str">
        <f t="shared" si="69"/>
        <v>ASR_CMS_19</v>
      </c>
      <c r="T1031" s="957">
        <f t="shared" si="70"/>
        <v>45406</v>
      </c>
      <c r="U1031" t="str">
        <f t="shared" si="71"/>
        <v>Unaudited</v>
      </c>
    </row>
    <row r="1032" spans="1:21" x14ac:dyDescent="0.25">
      <c r="A1032" t="s">
        <v>438</v>
      </c>
      <c r="B1032" t="s">
        <v>1380</v>
      </c>
      <c r="C1032" t="s">
        <v>1381</v>
      </c>
      <c r="D1032" s="15">
        <v>1900</v>
      </c>
      <c r="E1032" s="121">
        <v>1</v>
      </c>
      <c r="F1032" t="s">
        <v>441</v>
      </c>
      <c r="G1032" s="121">
        <v>274</v>
      </c>
      <c r="H1032" t="s">
        <v>384</v>
      </c>
      <c r="I1032" t="s">
        <v>489</v>
      </c>
      <c r="J1032" t="s">
        <v>434</v>
      </c>
      <c r="K1032" t="s">
        <v>224</v>
      </c>
      <c r="L1032" s="755">
        <v>2.14</v>
      </c>
      <c r="M1032" t="s">
        <v>559</v>
      </c>
      <c r="N1032" s="680">
        <f t="shared" ca="1" si="68"/>
        <v>0</v>
      </c>
      <c r="O1032" s="680">
        <f t="shared" ca="1" si="68"/>
        <v>0</v>
      </c>
      <c r="P1032" s="680">
        <f t="shared" ca="1" si="68"/>
        <v>0</v>
      </c>
      <c r="Q1032" s="680">
        <f t="shared" ca="1" si="68"/>
        <v>0</v>
      </c>
      <c r="R1032" s="680">
        <f t="shared" ca="1" si="68"/>
        <v>0</v>
      </c>
      <c r="S1032" t="str">
        <f t="shared" si="69"/>
        <v>ASR_CMS_19</v>
      </c>
      <c r="T1032" s="957">
        <f t="shared" si="70"/>
        <v>45406</v>
      </c>
      <c r="U1032" t="str">
        <f t="shared" si="71"/>
        <v>Unaudited</v>
      </c>
    </row>
    <row r="1033" spans="1:21" x14ac:dyDescent="0.25">
      <c r="A1033" t="s">
        <v>438</v>
      </c>
      <c r="B1033" t="s">
        <v>1380</v>
      </c>
      <c r="C1033" t="s">
        <v>1381</v>
      </c>
      <c r="D1033" s="15">
        <v>1900</v>
      </c>
      <c r="E1033" s="121">
        <v>1</v>
      </c>
      <c r="F1033" t="s">
        <v>441</v>
      </c>
      <c r="G1033" s="121">
        <v>274</v>
      </c>
      <c r="H1033" t="s">
        <v>384</v>
      </c>
      <c r="I1033" t="s">
        <v>489</v>
      </c>
      <c r="J1033" t="s">
        <v>434</v>
      </c>
      <c r="K1033" t="s">
        <v>224</v>
      </c>
      <c r="L1033" s="755">
        <v>2.15</v>
      </c>
      <c r="M1033" t="s">
        <v>20</v>
      </c>
      <c r="N1033" s="680">
        <f t="shared" ca="1" si="68"/>
        <v>0</v>
      </c>
      <c r="O1033" s="680">
        <f t="shared" ca="1" si="68"/>
        <v>0</v>
      </c>
      <c r="P1033" s="680">
        <f t="shared" ca="1" si="68"/>
        <v>0</v>
      </c>
      <c r="Q1033" s="680">
        <f t="shared" ca="1" si="68"/>
        <v>0</v>
      </c>
      <c r="R1033" s="680">
        <f t="shared" ca="1" si="68"/>
        <v>0</v>
      </c>
      <c r="S1033" t="str">
        <f t="shared" si="69"/>
        <v>ASR_CMS_19</v>
      </c>
      <c r="T1033" s="957">
        <f t="shared" si="70"/>
        <v>45406</v>
      </c>
      <c r="U1033" t="str">
        <f t="shared" si="71"/>
        <v>Unaudited</v>
      </c>
    </row>
    <row r="1034" spans="1:21" x14ac:dyDescent="0.25">
      <c r="A1034" t="s">
        <v>438</v>
      </c>
      <c r="B1034" t="s">
        <v>1380</v>
      </c>
      <c r="C1034" t="s">
        <v>1381</v>
      </c>
      <c r="D1034" s="15">
        <v>1900</v>
      </c>
      <c r="E1034" s="121">
        <v>1</v>
      </c>
      <c r="F1034" t="s">
        <v>441</v>
      </c>
      <c r="G1034" s="121">
        <v>274</v>
      </c>
      <c r="H1034" t="s">
        <v>384</v>
      </c>
      <c r="I1034" t="s">
        <v>489</v>
      </c>
      <c r="J1034" t="s">
        <v>434</v>
      </c>
      <c r="K1034" t="s">
        <v>224</v>
      </c>
      <c r="L1034" s="755">
        <v>2.16</v>
      </c>
      <c r="M1034" t="s">
        <v>794</v>
      </c>
      <c r="N1034" s="680">
        <f t="shared" ca="1" si="68"/>
        <v>0</v>
      </c>
      <c r="O1034" s="680">
        <f t="shared" ca="1" si="68"/>
        <v>0</v>
      </c>
      <c r="P1034" s="680">
        <f t="shared" ca="1" si="68"/>
        <v>0</v>
      </c>
      <c r="Q1034" s="680">
        <f t="shared" ca="1" si="68"/>
        <v>0</v>
      </c>
      <c r="R1034" s="680">
        <f t="shared" ca="1" si="68"/>
        <v>0</v>
      </c>
      <c r="S1034" t="str">
        <f t="shared" si="69"/>
        <v>ASR_CMS_19</v>
      </c>
      <c r="T1034" s="957">
        <f t="shared" si="70"/>
        <v>45406</v>
      </c>
      <c r="U1034" t="str">
        <f t="shared" si="71"/>
        <v>Unaudited</v>
      </c>
    </row>
    <row r="1035" spans="1:21" x14ac:dyDescent="0.25">
      <c r="A1035" t="s">
        <v>438</v>
      </c>
      <c r="B1035" t="s">
        <v>1380</v>
      </c>
      <c r="C1035" t="s">
        <v>1381</v>
      </c>
      <c r="D1035" s="15">
        <v>1900</v>
      </c>
      <c r="E1035" s="121">
        <v>1</v>
      </c>
      <c r="F1035" t="s">
        <v>441</v>
      </c>
      <c r="G1035" s="121">
        <v>274</v>
      </c>
      <c r="H1035" t="s">
        <v>384</v>
      </c>
      <c r="I1035" t="s">
        <v>489</v>
      </c>
      <c r="J1035" t="s">
        <v>434</v>
      </c>
      <c r="K1035" t="s">
        <v>224</v>
      </c>
      <c r="L1035" s="755">
        <v>2.17</v>
      </c>
      <c r="M1035" t="s">
        <v>1047</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ASR_CMS_19</v>
      </c>
      <c r="T1035" s="957">
        <f t="shared" si="70"/>
        <v>45406</v>
      </c>
      <c r="U1035" t="str">
        <f t="shared" si="71"/>
        <v>Unaudited</v>
      </c>
    </row>
    <row r="1036" spans="1:21" x14ac:dyDescent="0.25">
      <c r="A1036" t="s">
        <v>438</v>
      </c>
      <c r="B1036" t="s">
        <v>1380</v>
      </c>
      <c r="C1036" t="s">
        <v>1381</v>
      </c>
      <c r="D1036" s="15">
        <v>1900</v>
      </c>
      <c r="E1036" s="121">
        <v>1</v>
      </c>
      <c r="F1036" t="s">
        <v>441</v>
      </c>
      <c r="G1036" s="121">
        <v>274</v>
      </c>
      <c r="H1036" t="s">
        <v>384</v>
      </c>
      <c r="I1036" t="s">
        <v>489</v>
      </c>
      <c r="J1036" t="s">
        <v>434</v>
      </c>
      <c r="K1036" t="s">
        <v>224</v>
      </c>
      <c r="L1036" s="755">
        <v>2.1800000000000002</v>
      </c>
      <c r="M1036" t="s">
        <v>651</v>
      </c>
      <c r="N1036" s="680">
        <f t="shared" ca="1" si="72"/>
        <v>0</v>
      </c>
      <c r="O1036" s="680">
        <f t="shared" ca="1" si="72"/>
        <v>0</v>
      </c>
      <c r="P1036" s="680">
        <f t="shared" ca="1" si="72"/>
        <v>0</v>
      </c>
      <c r="Q1036" s="680">
        <f t="shared" ca="1" si="72"/>
        <v>0</v>
      </c>
      <c r="R1036" s="680">
        <f t="shared" ca="1" si="72"/>
        <v>0</v>
      </c>
      <c r="S1036" t="str">
        <f t="shared" si="69"/>
        <v>ASR_CMS_19</v>
      </c>
      <c r="T1036" s="957">
        <f t="shared" si="70"/>
        <v>45406</v>
      </c>
      <c r="U1036" t="str">
        <f t="shared" si="71"/>
        <v>Unaudited</v>
      </c>
    </row>
    <row r="1037" spans="1:21" x14ac:dyDescent="0.25">
      <c r="A1037" t="s">
        <v>438</v>
      </c>
      <c r="B1037" t="s">
        <v>1380</v>
      </c>
      <c r="C1037" t="s">
        <v>1381</v>
      </c>
      <c r="D1037" s="15">
        <v>1900</v>
      </c>
      <c r="E1037" s="121">
        <v>1</v>
      </c>
      <c r="F1037" t="s">
        <v>441</v>
      </c>
      <c r="G1037" s="121">
        <v>274</v>
      </c>
      <c r="H1037" t="s">
        <v>384</v>
      </c>
      <c r="I1037" t="s">
        <v>489</v>
      </c>
      <c r="J1037" t="s">
        <v>434</v>
      </c>
      <c r="K1037" t="s">
        <v>224</v>
      </c>
      <c r="L1037" s="755">
        <v>2.19</v>
      </c>
      <c r="M1037" t="s">
        <v>219</v>
      </c>
      <c r="N1037" s="680">
        <f t="shared" ca="1" si="72"/>
        <v>0</v>
      </c>
      <c r="O1037" s="680">
        <f t="shared" ca="1" si="72"/>
        <v>0</v>
      </c>
      <c r="P1037" s="680">
        <f t="shared" ca="1" si="72"/>
        <v>0</v>
      </c>
      <c r="Q1037" s="680">
        <f t="shared" ca="1" si="72"/>
        <v>0</v>
      </c>
      <c r="R1037" s="680">
        <f t="shared" ca="1" si="72"/>
        <v>0</v>
      </c>
      <c r="S1037" t="str">
        <f t="shared" si="69"/>
        <v>ASR_CMS_19</v>
      </c>
      <c r="T1037" s="957">
        <f t="shared" si="70"/>
        <v>45406</v>
      </c>
      <c r="U1037" t="str">
        <f t="shared" si="71"/>
        <v>Unaudited</v>
      </c>
    </row>
    <row r="1038" spans="1:21" x14ac:dyDescent="0.25">
      <c r="A1038" t="s">
        <v>438</v>
      </c>
      <c r="B1038" t="s">
        <v>1380</v>
      </c>
      <c r="C1038" t="s">
        <v>1381</v>
      </c>
      <c r="D1038" s="15">
        <v>1900</v>
      </c>
      <c r="E1038" s="121">
        <v>1</v>
      </c>
      <c r="F1038" t="s">
        <v>441</v>
      </c>
      <c r="G1038" s="121">
        <v>274</v>
      </c>
      <c r="H1038" t="s">
        <v>384</v>
      </c>
      <c r="I1038" t="s">
        <v>489</v>
      </c>
      <c r="J1038" t="s">
        <v>434</v>
      </c>
      <c r="K1038" t="s">
        <v>224</v>
      </c>
      <c r="L1038" s="755" t="s">
        <v>700</v>
      </c>
      <c r="M1038" t="s">
        <v>231</v>
      </c>
      <c r="N1038" s="680">
        <f t="shared" ca="1" si="72"/>
        <v>0</v>
      </c>
      <c r="O1038" s="680">
        <f t="shared" ca="1" si="72"/>
        <v>0</v>
      </c>
      <c r="P1038" s="680">
        <f t="shared" ca="1" si="72"/>
        <v>0</v>
      </c>
      <c r="Q1038" s="680">
        <f t="shared" ca="1" si="72"/>
        <v>0</v>
      </c>
      <c r="R1038" s="680">
        <f t="shared" ca="1" si="72"/>
        <v>0</v>
      </c>
      <c r="S1038" t="str">
        <f t="shared" si="69"/>
        <v>ASR_CMS_19</v>
      </c>
      <c r="T1038" s="957">
        <f t="shared" si="70"/>
        <v>45406</v>
      </c>
      <c r="U1038" t="str">
        <f t="shared" si="71"/>
        <v>Unaudited</v>
      </c>
    </row>
    <row r="1039" spans="1:21" x14ac:dyDescent="0.25">
      <c r="A1039" t="s">
        <v>438</v>
      </c>
      <c r="B1039" t="s">
        <v>1380</v>
      </c>
      <c r="C1039" t="s">
        <v>1381</v>
      </c>
      <c r="D1039" s="15">
        <v>1900</v>
      </c>
      <c r="E1039" s="121">
        <v>1</v>
      </c>
      <c r="F1039" t="s">
        <v>441</v>
      </c>
      <c r="G1039" s="121">
        <v>274</v>
      </c>
      <c r="H1039" t="s">
        <v>384</v>
      </c>
      <c r="I1039" t="s">
        <v>489</v>
      </c>
      <c r="J1039" t="s">
        <v>434</v>
      </c>
      <c r="K1039" t="s">
        <v>224</v>
      </c>
      <c r="L1039" s="755">
        <v>2.21</v>
      </c>
      <c r="M1039" t="s">
        <v>467</v>
      </c>
      <c r="N1039" s="680">
        <f t="shared" ca="1" si="72"/>
        <v>0</v>
      </c>
      <c r="O1039" s="680">
        <f t="shared" ca="1" si="72"/>
        <v>0</v>
      </c>
      <c r="P1039" s="680">
        <f t="shared" ca="1" si="72"/>
        <v>0</v>
      </c>
      <c r="Q1039" s="680">
        <f t="shared" ca="1" si="72"/>
        <v>0</v>
      </c>
      <c r="R1039" s="680">
        <f t="shared" ca="1" si="72"/>
        <v>0</v>
      </c>
      <c r="S1039" t="str">
        <f t="shared" si="69"/>
        <v>ASR_CMS_19</v>
      </c>
      <c r="T1039" s="957">
        <f t="shared" si="70"/>
        <v>45406</v>
      </c>
      <c r="U1039" t="str">
        <f t="shared" si="71"/>
        <v>Unaudited</v>
      </c>
    </row>
    <row r="1040" spans="1:21" x14ac:dyDescent="0.25">
      <c r="A1040" t="s">
        <v>438</v>
      </c>
      <c r="B1040" t="s">
        <v>1380</v>
      </c>
      <c r="C1040" t="s">
        <v>1381</v>
      </c>
      <c r="D1040" s="15">
        <v>1900</v>
      </c>
      <c r="E1040" s="121">
        <v>1</v>
      </c>
      <c r="F1040" t="s">
        <v>441</v>
      </c>
      <c r="G1040" s="121">
        <v>274</v>
      </c>
      <c r="H1040" t="s">
        <v>384</v>
      </c>
      <c r="I1040" t="s">
        <v>489</v>
      </c>
      <c r="J1040" t="s">
        <v>434</v>
      </c>
      <c r="K1040" t="s">
        <v>6</v>
      </c>
      <c r="L1040" s="755" t="s">
        <v>70</v>
      </c>
      <c r="M1040" t="s">
        <v>189</v>
      </c>
      <c r="N1040" s="680">
        <f t="shared" ca="1" si="72"/>
        <v>0</v>
      </c>
      <c r="O1040" s="680">
        <f t="shared" ca="1" si="72"/>
        <v>0</v>
      </c>
      <c r="P1040" s="680">
        <f t="shared" ca="1" si="72"/>
        <v>0</v>
      </c>
      <c r="Q1040" s="680">
        <f t="shared" ca="1" si="72"/>
        <v>0</v>
      </c>
      <c r="R1040" s="680">
        <f t="shared" ca="1" si="72"/>
        <v>0</v>
      </c>
      <c r="S1040" t="str">
        <f t="shared" si="69"/>
        <v>ASR_CMS_19</v>
      </c>
      <c r="T1040" s="957">
        <f t="shared" si="70"/>
        <v>45406</v>
      </c>
      <c r="U1040" t="str">
        <f t="shared" si="71"/>
        <v>Unaudited</v>
      </c>
    </row>
    <row r="1041" spans="1:21" x14ac:dyDescent="0.25">
      <c r="A1041" t="s">
        <v>438</v>
      </c>
      <c r="B1041" t="s">
        <v>1380</v>
      </c>
      <c r="C1041" t="s">
        <v>1381</v>
      </c>
      <c r="D1041" s="15">
        <v>1900</v>
      </c>
      <c r="E1041" s="121">
        <v>1</v>
      </c>
      <c r="F1041" t="s">
        <v>441</v>
      </c>
      <c r="G1041" s="121">
        <v>274</v>
      </c>
      <c r="H1041" t="s">
        <v>384</v>
      </c>
      <c r="I1041" t="s">
        <v>489</v>
      </c>
      <c r="J1041" t="s">
        <v>434</v>
      </c>
      <c r="K1041" t="s">
        <v>6</v>
      </c>
      <c r="L1041" s="755" t="s">
        <v>71</v>
      </c>
      <c r="M1041" t="s">
        <v>232</v>
      </c>
      <c r="N1041" s="680">
        <f t="shared" ca="1" si="72"/>
        <v>0</v>
      </c>
      <c r="O1041" s="680">
        <f t="shared" ca="1" si="72"/>
        <v>0</v>
      </c>
      <c r="P1041" s="680">
        <f t="shared" ca="1" si="72"/>
        <v>0</v>
      </c>
      <c r="Q1041" s="680">
        <f t="shared" ca="1" si="72"/>
        <v>0</v>
      </c>
      <c r="R1041" s="680">
        <f t="shared" ca="1" si="72"/>
        <v>0</v>
      </c>
      <c r="S1041" t="str">
        <f t="shared" si="69"/>
        <v>ASR_CMS_19</v>
      </c>
      <c r="T1041" s="957">
        <f t="shared" si="70"/>
        <v>45406</v>
      </c>
      <c r="U1041" t="str">
        <f t="shared" si="71"/>
        <v>Unaudited</v>
      </c>
    </row>
    <row r="1042" spans="1:21" x14ac:dyDescent="0.25">
      <c r="A1042" t="s">
        <v>438</v>
      </c>
      <c r="B1042" t="s">
        <v>1380</v>
      </c>
      <c r="C1042" t="s">
        <v>1381</v>
      </c>
      <c r="D1042" s="15">
        <v>1900</v>
      </c>
      <c r="E1042" s="121">
        <v>1</v>
      </c>
      <c r="F1042" t="s">
        <v>441</v>
      </c>
      <c r="G1042" s="121">
        <v>274</v>
      </c>
      <c r="H1042" t="s">
        <v>384</v>
      </c>
      <c r="I1042" t="s">
        <v>489</v>
      </c>
      <c r="J1042" t="s">
        <v>434</v>
      </c>
      <c r="K1042" t="s">
        <v>6</v>
      </c>
      <c r="L1042" s="755" t="s">
        <v>72</v>
      </c>
      <c r="M1042" t="s">
        <v>165</v>
      </c>
      <c r="N1042" s="680">
        <f t="shared" ca="1" si="72"/>
        <v>0</v>
      </c>
      <c r="O1042" s="680">
        <f t="shared" ca="1" si="72"/>
        <v>0</v>
      </c>
      <c r="P1042" s="680">
        <f t="shared" ca="1" si="72"/>
        <v>0</v>
      </c>
      <c r="Q1042" s="680">
        <f t="shared" ca="1" si="72"/>
        <v>0</v>
      </c>
      <c r="R1042" s="680">
        <f t="shared" ca="1" si="72"/>
        <v>0</v>
      </c>
      <c r="S1042" t="str">
        <f t="shared" si="69"/>
        <v>ASR_CMS_19</v>
      </c>
      <c r="T1042" s="957">
        <f t="shared" si="70"/>
        <v>45406</v>
      </c>
      <c r="U1042" t="str">
        <f t="shared" si="71"/>
        <v>Unaudited</v>
      </c>
    </row>
    <row r="1043" spans="1:21" x14ac:dyDescent="0.25">
      <c r="A1043" t="s">
        <v>438</v>
      </c>
      <c r="B1043" t="s">
        <v>1380</v>
      </c>
      <c r="C1043" t="s">
        <v>1381</v>
      </c>
      <c r="D1043" s="15">
        <v>1900</v>
      </c>
      <c r="E1043" s="121">
        <v>1</v>
      </c>
      <c r="F1043" t="s">
        <v>441</v>
      </c>
      <c r="G1043" s="121">
        <v>274</v>
      </c>
      <c r="H1043" t="s">
        <v>384</v>
      </c>
      <c r="I1043" t="s">
        <v>489</v>
      </c>
      <c r="J1043" t="s">
        <v>434</v>
      </c>
      <c r="K1043" t="s">
        <v>6</v>
      </c>
      <c r="L1043" s="755">
        <v>3.4</v>
      </c>
      <c r="M1043" t="s">
        <v>462</v>
      </c>
      <c r="N1043" s="680">
        <f t="shared" ca="1" si="72"/>
        <v>0</v>
      </c>
      <c r="O1043" s="680">
        <f t="shared" ca="1" si="72"/>
        <v>0</v>
      </c>
      <c r="P1043" s="680">
        <f t="shared" ca="1" si="72"/>
        <v>0</v>
      </c>
      <c r="Q1043" s="680">
        <f t="shared" ca="1" si="72"/>
        <v>0</v>
      </c>
      <c r="R1043" s="680">
        <f t="shared" ca="1" si="72"/>
        <v>0</v>
      </c>
      <c r="S1043" t="str">
        <f t="shared" si="69"/>
        <v>ASR_CMS_19</v>
      </c>
      <c r="T1043" s="957">
        <f t="shared" si="70"/>
        <v>45406</v>
      </c>
      <c r="U1043" t="str">
        <f t="shared" si="71"/>
        <v>Unaudited</v>
      </c>
    </row>
    <row r="1044" spans="1:21" x14ac:dyDescent="0.25">
      <c r="A1044" t="s">
        <v>438</v>
      </c>
      <c r="B1044" t="s">
        <v>1380</v>
      </c>
      <c r="C1044" t="s">
        <v>1381</v>
      </c>
      <c r="D1044" s="15">
        <v>1900</v>
      </c>
      <c r="E1044" s="121">
        <v>1</v>
      </c>
      <c r="F1044" t="s">
        <v>441</v>
      </c>
      <c r="G1044" s="121">
        <v>274</v>
      </c>
      <c r="H1044" t="s">
        <v>384</v>
      </c>
      <c r="I1044" t="s">
        <v>489</v>
      </c>
      <c r="J1044" t="s">
        <v>434</v>
      </c>
      <c r="K1044" t="s">
        <v>435</v>
      </c>
      <c r="L1044" s="755">
        <v>4.5</v>
      </c>
      <c r="M1044" t="s">
        <v>32</v>
      </c>
      <c r="N1044" s="680">
        <f t="shared" ca="1" si="72"/>
        <v>0</v>
      </c>
      <c r="O1044" s="680">
        <f t="shared" ca="1" si="72"/>
        <v>0</v>
      </c>
      <c r="P1044" s="680">
        <f t="shared" ca="1" si="72"/>
        <v>0</v>
      </c>
      <c r="Q1044" s="680">
        <f t="shared" ca="1" si="72"/>
        <v>0</v>
      </c>
      <c r="R1044" s="680">
        <f t="shared" ca="1" si="72"/>
        <v>0</v>
      </c>
      <c r="S1044" t="str">
        <f t="shared" si="69"/>
        <v>ASR_CMS_19</v>
      </c>
      <c r="T1044" s="957">
        <f t="shared" si="70"/>
        <v>45406</v>
      </c>
      <c r="U1044" t="str">
        <f t="shared" si="71"/>
        <v>Unaudited</v>
      </c>
    </row>
    <row r="1045" spans="1:21" x14ac:dyDescent="0.25">
      <c r="A1045" t="s">
        <v>438</v>
      </c>
      <c r="B1045" t="s">
        <v>1380</v>
      </c>
      <c r="C1045" t="s">
        <v>1381</v>
      </c>
      <c r="D1045" s="15">
        <v>1900</v>
      </c>
      <c r="E1045" s="121">
        <v>1</v>
      </c>
      <c r="F1045" t="s">
        <v>441</v>
      </c>
      <c r="G1045" s="121">
        <v>274</v>
      </c>
      <c r="H1045" t="s">
        <v>384</v>
      </c>
      <c r="I1045" t="s">
        <v>489</v>
      </c>
      <c r="J1045" t="s">
        <v>434</v>
      </c>
      <c r="K1045" t="s">
        <v>435</v>
      </c>
      <c r="L1045" s="755" t="s">
        <v>939</v>
      </c>
      <c r="M1045" t="s">
        <v>930</v>
      </c>
      <c r="N1045" s="680">
        <f t="shared" ca="1" si="72"/>
        <v>0</v>
      </c>
      <c r="O1045" s="680">
        <f t="shared" ca="1" si="72"/>
        <v>0</v>
      </c>
      <c r="P1045" s="680">
        <f t="shared" ca="1" si="72"/>
        <v>0</v>
      </c>
      <c r="Q1045" s="680">
        <f t="shared" ca="1" si="72"/>
        <v>0</v>
      </c>
      <c r="R1045" s="680">
        <f t="shared" ca="1" si="72"/>
        <v>0</v>
      </c>
      <c r="S1045" t="str">
        <f t="shared" si="69"/>
        <v>ASR_CMS_19</v>
      </c>
      <c r="T1045" s="957">
        <f t="shared" si="70"/>
        <v>45406</v>
      </c>
      <c r="U1045" t="str">
        <f t="shared" si="71"/>
        <v>Unaudited</v>
      </c>
    </row>
    <row r="1046" spans="1:21" x14ac:dyDescent="0.25">
      <c r="A1046" t="s">
        <v>438</v>
      </c>
      <c r="B1046" t="s">
        <v>1380</v>
      </c>
      <c r="C1046" t="s">
        <v>1381</v>
      </c>
      <c r="D1046" s="15">
        <v>1900</v>
      </c>
      <c r="E1046" s="121">
        <v>1</v>
      </c>
      <c r="F1046" t="s">
        <v>441</v>
      </c>
      <c r="G1046" s="121">
        <v>274</v>
      </c>
      <c r="H1046" t="s">
        <v>384</v>
      </c>
      <c r="I1046" t="s">
        <v>489</v>
      </c>
      <c r="J1046" t="s">
        <v>434</v>
      </c>
      <c r="K1046" t="s">
        <v>435</v>
      </c>
      <c r="L1046" s="755" t="s">
        <v>194</v>
      </c>
      <c r="M1046" t="s">
        <v>40</v>
      </c>
      <c r="N1046" s="680">
        <f t="shared" ca="1" si="72"/>
        <v>0</v>
      </c>
      <c r="O1046" s="680">
        <f t="shared" ca="1" si="72"/>
        <v>0</v>
      </c>
      <c r="P1046" s="680">
        <f t="shared" ca="1" si="72"/>
        <v>0</v>
      </c>
      <c r="Q1046" s="680">
        <f t="shared" ca="1" si="72"/>
        <v>0</v>
      </c>
      <c r="R1046" s="680">
        <f t="shared" ca="1" si="72"/>
        <v>0</v>
      </c>
      <c r="S1046" t="str">
        <f t="shared" si="69"/>
        <v>ASR_CMS_19</v>
      </c>
      <c r="T1046" s="957">
        <f t="shared" si="70"/>
        <v>45406</v>
      </c>
      <c r="U1046" t="str">
        <f t="shared" si="71"/>
        <v>Unaudited</v>
      </c>
    </row>
    <row r="1047" spans="1:21" x14ac:dyDescent="0.25">
      <c r="A1047" t="s">
        <v>438</v>
      </c>
      <c r="B1047" t="s">
        <v>1380</v>
      </c>
      <c r="C1047" t="s">
        <v>1381</v>
      </c>
      <c r="D1047" s="15">
        <v>1900</v>
      </c>
      <c r="E1047" s="121">
        <v>1</v>
      </c>
      <c r="F1047" t="s">
        <v>441</v>
      </c>
      <c r="G1047" s="121">
        <v>274</v>
      </c>
      <c r="H1047" t="s">
        <v>384</v>
      </c>
      <c r="I1047" t="s">
        <v>489</v>
      </c>
      <c r="J1047" t="s">
        <v>434</v>
      </c>
      <c r="K1047" t="s">
        <v>435</v>
      </c>
      <c r="L1047" s="755" t="s">
        <v>193</v>
      </c>
      <c r="M1047" t="s">
        <v>330</v>
      </c>
      <c r="N1047" s="680">
        <f t="shared" ca="1" si="72"/>
        <v>0</v>
      </c>
      <c r="O1047" s="680">
        <f t="shared" ca="1" si="72"/>
        <v>0</v>
      </c>
      <c r="P1047" s="680">
        <f t="shared" ca="1" si="72"/>
        <v>0</v>
      </c>
      <c r="Q1047" s="680">
        <f t="shared" ca="1" si="72"/>
        <v>0</v>
      </c>
      <c r="R1047" s="680">
        <f t="shared" ca="1" si="72"/>
        <v>0</v>
      </c>
      <c r="S1047" t="str">
        <f t="shared" si="69"/>
        <v>ASR_CMS_19</v>
      </c>
      <c r="T1047" s="957">
        <f t="shared" si="70"/>
        <v>45406</v>
      </c>
      <c r="U1047" t="str">
        <f t="shared" si="71"/>
        <v>Unaudited</v>
      </c>
    </row>
    <row r="1048" spans="1:21" x14ac:dyDescent="0.25">
      <c r="A1048" t="s">
        <v>438</v>
      </c>
      <c r="B1048" t="s">
        <v>1380</v>
      </c>
      <c r="C1048" t="s">
        <v>1381</v>
      </c>
      <c r="D1048" s="15">
        <v>1900</v>
      </c>
      <c r="E1048" s="121">
        <v>1</v>
      </c>
      <c r="F1048" t="s">
        <v>441</v>
      </c>
      <c r="G1048" s="121">
        <v>274</v>
      </c>
      <c r="H1048" t="s">
        <v>384</v>
      </c>
      <c r="I1048" t="s">
        <v>489</v>
      </c>
      <c r="J1048" t="s">
        <v>451</v>
      </c>
      <c r="K1048" t="s">
        <v>436</v>
      </c>
      <c r="L1048" s="755" t="s">
        <v>79</v>
      </c>
      <c r="M1048" t="s">
        <v>27</v>
      </c>
      <c r="N1048" s="680">
        <f t="shared" ca="1" si="72"/>
        <v>0</v>
      </c>
      <c r="O1048" s="680">
        <f t="shared" ca="1" si="72"/>
        <v>0</v>
      </c>
      <c r="P1048" s="680">
        <f t="shared" ca="1" si="72"/>
        <v>0</v>
      </c>
      <c r="Q1048" s="680">
        <f t="shared" ca="1" si="72"/>
        <v>0</v>
      </c>
      <c r="R1048" s="680">
        <f t="shared" ca="1" si="72"/>
        <v>0</v>
      </c>
      <c r="S1048" t="str">
        <f t="shared" si="69"/>
        <v>ASR_CMS_19</v>
      </c>
      <c r="T1048" s="957">
        <f t="shared" si="70"/>
        <v>45406</v>
      </c>
      <c r="U1048" t="str">
        <f t="shared" si="71"/>
        <v>Unaudited</v>
      </c>
    </row>
    <row r="1049" spans="1:21" x14ac:dyDescent="0.25">
      <c r="A1049" t="s">
        <v>438</v>
      </c>
      <c r="B1049" t="s">
        <v>1380</v>
      </c>
      <c r="C1049" t="s">
        <v>1381</v>
      </c>
      <c r="D1049" s="15">
        <v>1900</v>
      </c>
      <c r="E1049" s="121">
        <v>1</v>
      </c>
      <c r="F1049" t="s">
        <v>441</v>
      </c>
      <c r="G1049" s="121">
        <v>274</v>
      </c>
      <c r="H1049" t="s">
        <v>384</v>
      </c>
      <c r="I1049" t="s">
        <v>489</v>
      </c>
      <c r="J1049" t="s">
        <v>451</v>
      </c>
      <c r="K1049" t="s">
        <v>436</v>
      </c>
      <c r="L1049" s="755" t="s">
        <v>80</v>
      </c>
      <c r="M1049" t="s">
        <v>98</v>
      </c>
      <c r="N1049" s="680">
        <f t="shared" ca="1" si="72"/>
        <v>0</v>
      </c>
      <c r="O1049" s="680">
        <f t="shared" ca="1" si="72"/>
        <v>0</v>
      </c>
      <c r="P1049" s="680">
        <f t="shared" ca="1" si="72"/>
        <v>0</v>
      </c>
      <c r="Q1049" s="680">
        <f t="shared" ca="1" si="72"/>
        <v>0</v>
      </c>
      <c r="R1049" s="680">
        <f t="shared" ca="1" si="72"/>
        <v>0</v>
      </c>
      <c r="S1049" t="str">
        <f t="shared" si="69"/>
        <v>ASR_CMS_19</v>
      </c>
      <c r="T1049" s="957">
        <f t="shared" si="70"/>
        <v>45406</v>
      </c>
      <c r="U1049" t="str">
        <f t="shared" si="71"/>
        <v>Unaudited</v>
      </c>
    </row>
    <row r="1050" spans="1:21" x14ac:dyDescent="0.25">
      <c r="A1050" t="s">
        <v>438</v>
      </c>
      <c r="B1050" t="s">
        <v>1380</v>
      </c>
      <c r="C1050" t="s">
        <v>1381</v>
      </c>
      <c r="D1050" s="15">
        <v>1900</v>
      </c>
      <c r="E1050" s="121">
        <v>1</v>
      </c>
      <c r="F1050" t="s">
        <v>441</v>
      </c>
      <c r="G1050" s="121">
        <v>274</v>
      </c>
      <c r="H1050" t="s">
        <v>384</v>
      </c>
      <c r="I1050" t="s">
        <v>489</v>
      </c>
      <c r="J1050" t="s">
        <v>451</v>
      </c>
      <c r="K1050" t="s">
        <v>436</v>
      </c>
      <c r="L1050" s="755" t="s">
        <v>81</v>
      </c>
      <c r="M1050" t="s">
        <v>99</v>
      </c>
      <c r="N1050" s="680">
        <f t="shared" ca="1" si="72"/>
        <v>0</v>
      </c>
      <c r="O1050" s="680">
        <f t="shared" ca="1" si="72"/>
        <v>0</v>
      </c>
      <c r="P1050" s="680">
        <f t="shared" ca="1" si="72"/>
        <v>0</v>
      </c>
      <c r="Q1050" s="680">
        <f t="shared" ca="1" si="72"/>
        <v>0</v>
      </c>
      <c r="R1050" s="680">
        <f t="shared" ca="1" si="72"/>
        <v>0</v>
      </c>
      <c r="S1050" t="str">
        <f t="shared" si="69"/>
        <v>ASR_CMS_19</v>
      </c>
      <c r="T1050" s="957">
        <f t="shared" si="70"/>
        <v>45406</v>
      </c>
      <c r="U1050" t="str">
        <f t="shared" si="71"/>
        <v>Unaudited</v>
      </c>
    </row>
    <row r="1051" spans="1:21" x14ac:dyDescent="0.25">
      <c r="A1051" t="s">
        <v>438</v>
      </c>
      <c r="B1051" t="s">
        <v>1380</v>
      </c>
      <c r="C1051" t="s">
        <v>1381</v>
      </c>
      <c r="D1051" s="15">
        <v>1900</v>
      </c>
      <c r="E1051" s="121">
        <v>1</v>
      </c>
      <c r="F1051" t="s">
        <v>441</v>
      </c>
      <c r="G1051" s="121">
        <v>274</v>
      </c>
      <c r="H1051" t="s">
        <v>384</v>
      </c>
      <c r="I1051" t="s">
        <v>489</v>
      </c>
      <c r="J1051" t="s">
        <v>451</v>
      </c>
      <c r="K1051" t="s">
        <v>436</v>
      </c>
      <c r="L1051" s="755" t="s">
        <v>82</v>
      </c>
      <c r="M1051" t="s">
        <v>100</v>
      </c>
      <c r="N1051" s="680">
        <f t="shared" ca="1" si="72"/>
        <v>0</v>
      </c>
      <c r="O1051" s="680">
        <f t="shared" ca="1" si="72"/>
        <v>0</v>
      </c>
      <c r="P1051" s="680">
        <f t="shared" ca="1" si="72"/>
        <v>0</v>
      </c>
      <c r="Q1051" s="680">
        <f t="shared" ca="1" si="72"/>
        <v>0</v>
      </c>
      <c r="R1051" s="680">
        <f t="shared" ca="1" si="72"/>
        <v>0</v>
      </c>
      <c r="S1051" t="str">
        <f t="shared" si="69"/>
        <v>ASR_CMS_19</v>
      </c>
      <c r="T1051" s="957">
        <f t="shared" si="70"/>
        <v>45406</v>
      </c>
      <c r="U1051" t="str">
        <f t="shared" si="71"/>
        <v>Unaudited</v>
      </c>
    </row>
    <row r="1052" spans="1:21" x14ac:dyDescent="0.25">
      <c r="A1052" t="s">
        <v>438</v>
      </c>
      <c r="B1052" t="s">
        <v>1380</v>
      </c>
      <c r="C1052" t="s">
        <v>1381</v>
      </c>
      <c r="D1052" s="15">
        <v>1900</v>
      </c>
      <c r="E1052" s="121">
        <v>1</v>
      </c>
      <c r="F1052" t="s">
        <v>441</v>
      </c>
      <c r="G1052" s="121">
        <v>274</v>
      </c>
      <c r="H1052" t="s">
        <v>384</v>
      </c>
      <c r="I1052" t="s">
        <v>489</v>
      </c>
      <c r="J1052" t="s">
        <v>451</v>
      </c>
      <c r="K1052" t="s">
        <v>436</v>
      </c>
      <c r="L1052" s="755" t="s">
        <v>217</v>
      </c>
      <c r="M1052" t="s">
        <v>101</v>
      </c>
      <c r="N1052" s="680">
        <f t="shared" ca="1" si="72"/>
        <v>0</v>
      </c>
      <c r="O1052" s="680">
        <f t="shared" ca="1" si="72"/>
        <v>0</v>
      </c>
      <c r="P1052" s="680">
        <f t="shared" ca="1" si="72"/>
        <v>0</v>
      </c>
      <c r="Q1052" s="680">
        <f t="shared" ca="1" si="72"/>
        <v>0</v>
      </c>
      <c r="R1052" s="680">
        <f t="shared" ca="1" si="72"/>
        <v>0</v>
      </c>
      <c r="S1052" t="str">
        <f t="shared" si="69"/>
        <v>ASR_CMS_19</v>
      </c>
      <c r="T1052" s="957">
        <f t="shared" si="70"/>
        <v>45406</v>
      </c>
      <c r="U1052" t="str">
        <f t="shared" si="71"/>
        <v>Unaudited</v>
      </c>
    </row>
    <row r="1053" spans="1:21" x14ac:dyDescent="0.25">
      <c r="A1053" t="s">
        <v>438</v>
      </c>
      <c r="B1053" t="s">
        <v>1380</v>
      </c>
      <c r="C1053" t="s">
        <v>1381</v>
      </c>
      <c r="D1053" s="15">
        <v>1900</v>
      </c>
      <c r="E1053" s="121">
        <v>1</v>
      </c>
      <c r="F1053" t="s">
        <v>441</v>
      </c>
      <c r="G1053" s="121">
        <v>274</v>
      </c>
      <c r="H1053" t="s">
        <v>384</v>
      </c>
      <c r="I1053" t="s">
        <v>489</v>
      </c>
      <c r="J1053" t="s">
        <v>451</v>
      </c>
      <c r="K1053" t="s">
        <v>436</v>
      </c>
      <c r="L1053" s="755" t="s">
        <v>216</v>
      </c>
      <c r="M1053" t="s">
        <v>28</v>
      </c>
      <c r="N1053" s="680">
        <f t="shared" ca="1" si="72"/>
        <v>0</v>
      </c>
      <c r="O1053" s="680">
        <f t="shared" ca="1" si="72"/>
        <v>0</v>
      </c>
      <c r="P1053" s="680">
        <f t="shared" ca="1" si="72"/>
        <v>0</v>
      </c>
      <c r="Q1053" s="680">
        <f t="shared" ca="1" si="72"/>
        <v>0</v>
      </c>
      <c r="R1053" s="680">
        <f t="shared" ca="1" si="72"/>
        <v>0</v>
      </c>
      <c r="S1053" t="str">
        <f t="shared" si="69"/>
        <v>ASR_CMS_19</v>
      </c>
      <c r="T1053" s="957">
        <f t="shared" si="70"/>
        <v>45406</v>
      </c>
      <c r="U1053" t="str">
        <f t="shared" si="71"/>
        <v>Unaudited</v>
      </c>
    </row>
    <row r="1054" spans="1:21" x14ac:dyDescent="0.25">
      <c r="A1054" t="s">
        <v>438</v>
      </c>
      <c r="B1054" t="s">
        <v>1380</v>
      </c>
      <c r="C1054" t="s">
        <v>1381</v>
      </c>
      <c r="D1054" s="15">
        <v>1900</v>
      </c>
      <c r="E1054" s="121">
        <v>1</v>
      </c>
      <c r="F1054" t="s">
        <v>441</v>
      </c>
      <c r="G1054" s="121">
        <v>274</v>
      </c>
      <c r="H1054" t="s">
        <v>384</v>
      </c>
      <c r="I1054" t="s">
        <v>489</v>
      </c>
      <c r="J1054" t="s">
        <v>437</v>
      </c>
      <c r="K1054" t="s">
        <v>437</v>
      </c>
      <c r="L1054" s="755" t="s">
        <v>84</v>
      </c>
      <c r="M1054" t="s">
        <v>328</v>
      </c>
      <c r="N1054" s="680">
        <f t="shared" ca="1" si="72"/>
        <v>0</v>
      </c>
      <c r="O1054" s="680">
        <f t="shared" ca="1" si="72"/>
        <v>0</v>
      </c>
      <c r="P1054" s="680">
        <f t="shared" ca="1" si="72"/>
        <v>0</v>
      </c>
      <c r="Q1054" s="680">
        <f t="shared" ca="1" si="72"/>
        <v>0</v>
      </c>
      <c r="R1054" s="680">
        <f t="shared" ca="1" si="72"/>
        <v>0</v>
      </c>
      <c r="S1054" t="str">
        <f t="shared" si="69"/>
        <v>ASR_CMS_19</v>
      </c>
      <c r="T1054" s="957">
        <f t="shared" si="70"/>
        <v>45406</v>
      </c>
      <c r="U1054" t="str">
        <f t="shared" si="71"/>
        <v>Unaudited</v>
      </c>
    </row>
    <row r="1055" spans="1:21" x14ac:dyDescent="0.25">
      <c r="A1055" t="s">
        <v>438</v>
      </c>
      <c r="B1055" t="s">
        <v>1380</v>
      </c>
      <c r="C1055" t="s">
        <v>1381</v>
      </c>
      <c r="D1055" s="15">
        <v>1900</v>
      </c>
      <c r="E1055" s="121">
        <v>1</v>
      </c>
      <c r="F1055" t="s">
        <v>441</v>
      </c>
      <c r="G1055" s="121">
        <v>274</v>
      </c>
      <c r="H1055" t="s">
        <v>384</v>
      </c>
      <c r="I1055" t="s">
        <v>489</v>
      </c>
      <c r="J1055" t="s">
        <v>437</v>
      </c>
      <c r="K1055" t="s">
        <v>437</v>
      </c>
      <c r="L1055" s="755" t="s">
        <v>85</v>
      </c>
      <c r="M1055" t="s">
        <v>326</v>
      </c>
      <c r="N1055" s="680">
        <f t="shared" ca="1" si="72"/>
        <v>0</v>
      </c>
      <c r="O1055" s="680">
        <f t="shared" ca="1" si="72"/>
        <v>0</v>
      </c>
      <c r="P1055" s="680">
        <f t="shared" ca="1" si="72"/>
        <v>0</v>
      </c>
      <c r="Q1055" s="680">
        <f t="shared" ca="1" si="72"/>
        <v>0</v>
      </c>
      <c r="R1055" s="680">
        <f t="shared" ca="1" si="72"/>
        <v>0</v>
      </c>
      <c r="S1055" t="str">
        <f t="shared" si="69"/>
        <v>ASR_CMS_19</v>
      </c>
      <c r="T1055" s="957">
        <f t="shared" si="70"/>
        <v>45406</v>
      </c>
      <c r="U1055" t="str">
        <f t="shared" si="71"/>
        <v>Unaudited</v>
      </c>
    </row>
    <row r="1056" spans="1:21" x14ac:dyDescent="0.25">
      <c r="A1056" t="s">
        <v>438</v>
      </c>
      <c r="B1056" t="s">
        <v>1380</v>
      </c>
      <c r="C1056" t="s">
        <v>1381</v>
      </c>
      <c r="D1056" s="15">
        <v>1900</v>
      </c>
      <c r="E1056" s="121">
        <v>1</v>
      </c>
      <c r="F1056" t="s">
        <v>441</v>
      </c>
      <c r="G1056" s="121">
        <v>274</v>
      </c>
      <c r="H1056" t="s">
        <v>384</v>
      </c>
      <c r="I1056" t="s">
        <v>489</v>
      </c>
      <c r="J1056" t="s">
        <v>437</v>
      </c>
      <c r="K1056" t="s">
        <v>437</v>
      </c>
      <c r="L1056" s="755" t="s">
        <v>86</v>
      </c>
      <c r="M1056" t="s">
        <v>495</v>
      </c>
      <c r="N1056" s="680">
        <f t="shared" ca="1" si="72"/>
        <v>0</v>
      </c>
      <c r="O1056" s="680">
        <f t="shared" ca="1" si="72"/>
        <v>0</v>
      </c>
      <c r="P1056" s="680">
        <f t="shared" ca="1" si="72"/>
        <v>0</v>
      </c>
      <c r="Q1056" s="680">
        <f t="shared" ca="1" si="72"/>
        <v>0</v>
      </c>
      <c r="R1056" s="680">
        <f t="shared" ca="1" si="72"/>
        <v>0</v>
      </c>
      <c r="S1056" t="str">
        <f t="shared" si="69"/>
        <v>ASR_CMS_19</v>
      </c>
      <c r="T1056" s="957">
        <f t="shared" si="70"/>
        <v>45406</v>
      </c>
      <c r="U1056" t="str">
        <f t="shared" si="71"/>
        <v>Unaudited</v>
      </c>
    </row>
    <row r="1057" spans="1:21" x14ac:dyDescent="0.25">
      <c r="A1057" t="s">
        <v>438</v>
      </c>
      <c r="B1057" t="s">
        <v>1380</v>
      </c>
      <c r="C1057" t="s">
        <v>1381</v>
      </c>
      <c r="D1057" s="15">
        <v>1900</v>
      </c>
      <c r="E1057" s="121">
        <v>1</v>
      </c>
      <c r="F1057" t="s">
        <v>441</v>
      </c>
      <c r="G1057" s="121">
        <v>274</v>
      </c>
      <c r="H1057" t="s">
        <v>384</v>
      </c>
      <c r="I1057" t="s">
        <v>489</v>
      </c>
      <c r="J1057" t="s">
        <v>437</v>
      </c>
      <c r="K1057" t="s">
        <v>437</v>
      </c>
      <c r="L1057" s="755" t="s">
        <v>87</v>
      </c>
      <c r="M1057" t="s">
        <v>496</v>
      </c>
      <c r="N1057" s="680">
        <f t="shared" ca="1" si="72"/>
        <v>0</v>
      </c>
      <c r="O1057" s="680">
        <f t="shared" ca="1" si="72"/>
        <v>0</v>
      </c>
      <c r="P1057" s="680">
        <f t="shared" ca="1" si="72"/>
        <v>0</v>
      </c>
      <c r="Q1057" s="680">
        <f t="shared" ca="1" si="72"/>
        <v>0</v>
      </c>
      <c r="R1057" s="680">
        <f t="shared" ca="1" si="72"/>
        <v>0</v>
      </c>
      <c r="S1057" t="str">
        <f t="shared" si="69"/>
        <v>ASR_CMS_19</v>
      </c>
      <c r="T1057" s="957">
        <f t="shared" si="70"/>
        <v>45406</v>
      </c>
      <c r="U1057" t="str">
        <f t="shared" si="71"/>
        <v>Unaudited</v>
      </c>
    </row>
    <row r="1058" spans="1:21" x14ac:dyDescent="0.25">
      <c r="A1058" t="s">
        <v>438</v>
      </c>
      <c r="B1058" t="s">
        <v>1380</v>
      </c>
      <c r="C1058" t="s">
        <v>1381</v>
      </c>
      <c r="D1058" s="15">
        <v>1900</v>
      </c>
      <c r="E1058" s="121">
        <v>1</v>
      </c>
      <c r="F1058" t="s">
        <v>441</v>
      </c>
      <c r="G1058" s="121">
        <v>274</v>
      </c>
      <c r="H1058" t="s">
        <v>384</v>
      </c>
      <c r="I1058" t="s">
        <v>489</v>
      </c>
      <c r="J1058" t="s">
        <v>437</v>
      </c>
      <c r="K1058" t="s">
        <v>437</v>
      </c>
      <c r="L1058" s="755" t="s">
        <v>214</v>
      </c>
      <c r="M1058" t="s">
        <v>497</v>
      </c>
      <c r="N1058" s="680">
        <f t="shared" ca="1" si="72"/>
        <v>0</v>
      </c>
      <c r="O1058" s="680">
        <f t="shared" ca="1" si="72"/>
        <v>0</v>
      </c>
      <c r="P1058" s="680">
        <f t="shared" ca="1" si="72"/>
        <v>0</v>
      </c>
      <c r="Q1058" s="680">
        <f t="shared" ca="1" si="72"/>
        <v>0</v>
      </c>
      <c r="R1058" s="680">
        <f t="shared" ca="1" si="72"/>
        <v>0</v>
      </c>
      <c r="S1058" t="str">
        <f t="shared" si="69"/>
        <v>ASR_CMS_19</v>
      </c>
      <c r="T1058" s="957">
        <f t="shared" si="70"/>
        <v>45406</v>
      </c>
      <c r="U1058" t="str">
        <f t="shared" si="71"/>
        <v>Unaudited</v>
      </c>
    </row>
    <row r="1059" spans="1:21" x14ac:dyDescent="0.25">
      <c r="A1059" t="s">
        <v>438</v>
      </c>
      <c r="B1059" t="s">
        <v>1380</v>
      </c>
      <c r="C1059" t="s">
        <v>1381</v>
      </c>
      <c r="D1059" s="15">
        <v>1900</v>
      </c>
      <c r="E1059" s="121">
        <v>1</v>
      </c>
      <c r="F1059" t="s">
        <v>441</v>
      </c>
      <c r="G1059" s="121">
        <v>274</v>
      </c>
      <c r="H1059" t="s">
        <v>384</v>
      </c>
      <c r="I1059" t="s">
        <v>490</v>
      </c>
      <c r="J1059" t="s">
        <v>26</v>
      </c>
      <c r="K1059" t="s">
        <v>26</v>
      </c>
      <c r="L1059" s="755" t="s">
        <v>205</v>
      </c>
      <c r="M1059" t="s">
        <v>26</v>
      </c>
      <c r="N1059" s="680">
        <f t="shared" ca="1" si="72"/>
        <v>0</v>
      </c>
      <c r="O1059" s="680">
        <f t="shared" ca="1" si="72"/>
        <v>0</v>
      </c>
      <c r="P1059" s="680">
        <f t="shared" ca="1" si="72"/>
        <v>0</v>
      </c>
      <c r="Q1059" s="680">
        <f t="shared" ca="1" si="72"/>
        <v>0</v>
      </c>
      <c r="R1059" s="680">
        <f t="shared" ca="1" si="72"/>
        <v>0</v>
      </c>
      <c r="S1059" t="str">
        <f t="shared" si="69"/>
        <v>ASR_CMS_19</v>
      </c>
      <c r="T1059" s="957">
        <f t="shared" si="70"/>
        <v>45406</v>
      </c>
      <c r="U1059" t="str">
        <f t="shared" si="71"/>
        <v>Unaudited</v>
      </c>
    </row>
    <row r="1060" spans="1:21" x14ac:dyDescent="0.25">
      <c r="A1060" t="s">
        <v>438</v>
      </c>
      <c r="B1060" t="s">
        <v>1380</v>
      </c>
      <c r="C1060" t="s">
        <v>1381</v>
      </c>
      <c r="D1060" s="15">
        <v>1900</v>
      </c>
      <c r="E1060" s="121">
        <v>1</v>
      </c>
      <c r="F1060" t="s">
        <v>442</v>
      </c>
      <c r="G1060" s="121">
        <v>366</v>
      </c>
      <c r="H1060" t="s">
        <v>384</v>
      </c>
      <c r="I1060" t="s">
        <v>433</v>
      </c>
      <c r="J1060" t="s">
        <v>433</v>
      </c>
      <c r="K1060" t="s">
        <v>433</v>
      </c>
      <c r="M1060" t="s">
        <v>433</v>
      </c>
      <c r="N1060" s="680">
        <f t="shared" ca="1" si="72"/>
        <v>0</v>
      </c>
      <c r="O1060" s="680">
        <f t="shared" ca="1" si="72"/>
        <v>0</v>
      </c>
      <c r="P1060" s="680">
        <f t="shared" ca="1" si="72"/>
        <v>0</v>
      </c>
      <c r="Q1060" s="680">
        <f t="shared" ca="1" si="72"/>
        <v>0</v>
      </c>
      <c r="R1060" s="680">
        <f t="shared" ca="1" si="72"/>
        <v>0</v>
      </c>
      <c r="S1060" t="str">
        <f t="shared" si="69"/>
        <v>ASR_CMS_19</v>
      </c>
      <c r="T1060" s="957">
        <f t="shared" si="70"/>
        <v>45406</v>
      </c>
      <c r="U1060" t="str">
        <f t="shared" si="71"/>
        <v>Unaudited</v>
      </c>
    </row>
    <row r="1061" spans="1:21" x14ac:dyDescent="0.25">
      <c r="A1061" t="s">
        <v>438</v>
      </c>
      <c r="B1061" t="s">
        <v>1380</v>
      </c>
      <c r="C1061" t="s">
        <v>1381</v>
      </c>
      <c r="D1061" s="15">
        <v>1900</v>
      </c>
      <c r="E1061" s="121">
        <v>1</v>
      </c>
      <c r="F1061" t="s">
        <v>442</v>
      </c>
      <c r="G1061" s="121">
        <v>366</v>
      </c>
      <c r="H1061" t="s">
        <v>384</v>
      </c>
      <c r="I1061" t="s">
        <v>488</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ASR_CMS_19</v>
      </c>
      <c r="T1061" s="957">
        <f t="shared" si="70"/>
        <v>45406</v>
      </c>
      <c r="U1061" t="str">
        <f t="shared" si="71"/>
        <v>Unaudited</v>
      </c>
    </row>
    <row r="1062" spans="1:21" x14ac:dyDescent="0.25">
      <c r="A1062" t="s">
        <v>438</v>
      </c>
      <c r="B1062" t="s">
        <v>1380</v>
      </c>
      <c r="C1062" t="s">
        <v>1381</v>
      </c>
      <c r="D1062" s="15">
        <v>1900</v>
      </c>
      <c r="E1062" s="121">
        <v>1</v>
      </c>
      <c r="F1062" t="s">
        <v>442</v>
      </c>
      <c r="G1062" s="121">
        <v>366</v>
      </c>
      <c r="H1062" t="s">
        <v>384</v>
      </c>
      <c r="I1062" t="s">
        <v>488</v>
      </c>
      <c r="J1062" t="s">
        <v>12</v>
      </c>
      <c r="K1062" t="s">
        <v>223</v>
      </c>
      <c r="L1062" s="755">
        <v>1.2</v>
      </c>
      <c r="M1062" t="s">
        <v>223</v>
      </c>
      <c r="N1062" s="680">
        <f t="shared" ca="1" si="72"/>
        <v>0</v>
      </c>
      <c r="O1062" s="680">
        <f t="shared" ca="1" si="72"/>
        <v>0</v>
      </c>
      <c r="P1062" s="680">
        <f t="shared" ca="1" si="72"/>
        <v>0</v>
      </c>
      <c r="Q1062" s="680">
        <f t="shared" ca="1" si="72"/>
        <v>0</v>
      </c>
      <c r="R1062" s="680">
        <f t="shared" ca="1" si="72"/>
        <v>0</v>
      </c>
      <c r="S1062" t="str">
        <f t="shared" si="69"/>
        <v>ASR_CMS_19</v>
      </c>
      <c r="T1062" s="957">
        <f t="shared" si="70"/>
        <v>45406</v>
      </c>
      <c r="U1062" t="str">
        <f t="shared" si="71"/>
        <v>Unaudited</v>
      </c>
    </row>
    <row r="1063" spans="1:21" x14ac:dyDescent="0.25">
      <c r="A1063" t="s">
        <v>438</v>
      </c>
      <c r="B1063" t="s">
        <v>1380</v>
      </c>
      <c r="C1063" t="s">
        <v>1381</v>
      </c>
      <c r="D1063" s="15">
        <v>1900</v>
      </c>
      <c r="E1063" s="121">
        <v>1</v>
      </c>
      <c r="F1063" t="s">
        <v>442</v>
      </c>
      <c r="G1063" s="121">
        <v>366</v>
      </c>
      <c r="H1063" t="s">
        <v>384</v>
      </c>
      <c r="I1063" t="s">
        <v>488</v>
      </c>
      <c r="J1063" t="s">
        <v>12</v>
      </c>
      <c r="K1063" t="s">
        <v>1318</v>
      </c>
      <c r="L1063" s="755" t="s">
        <v>1314</v>
      </c>
      <c r="M1063" t="s">
        <v>1318</v>
      </c>
      <c r="N1063" s="680">
        <f t="shared" ca="1" si="72"/>
        <v>0</v>
      </c>
      <c r="O1063" s="680">
        <f t="shared" ca="1" si="72"/>
        <v>0</v>
      </c>
      <c r="P1063" s="680">
        <f t="shared" ca="1" si="72"/>
        <v>0</v>
      </c>
      <c r="Q1063" s="680">
        <f t="shared" ca="1" si="72"/>
        <v>0</v>
      </c>
      <c r="R1063" s="680">
        <f t="shared" ca="1" si="72"/>
        <v>0</v>
      </c>
      <c r="S1063" t="str">
        <f t="shared" si="69"/>
        <v>ASR_CMS_19</v>
      </c>
      <c r="T1063" s="957">
        <f t="shared" si="70"/>
        <v>45406</v>
      </c>
      <c r="U1063" t="str">
        <f t="shared" si="71"/>
        <v>Unaudited</v>
      </c>
    </row>
    <row r="1064" spans="1:21" x14ac:dyDescent="0.25">
      <c r="A1064" t="s">
        <v>438</v>
      </c>
      <c r="B1064" t="s">
        <v>1380</v>
      </c>
      <c r="C1064" t="s">
        <v>1381</v>
      </c>
      <c r="D1064" s="15">
        <v>1900</v>
      </c>
      <c r="E1064" s="121">
        <v>1</v>
      </c>
      <c r="F1064" t="s">
        <v>442</v>
      </c>
      <c r="G1064" s="121">
        <v>366</v>
      </c>
      <c r="H1064" t="s">
        <v>384</v>
      </c>
      <c r="I1064" t="s">
        <v>488</v>
      </c>
      <c r="J1064" t="s">
        <v>12</v>
      </c>
      <c r="K1064" t="s">
        <v>1320</v>
      </c>
      <c r="L1064" s="755" t="s">
        <v>1319</v>
      </c>
      <c r="M1064" t="s">
        <v>1320</v>
      </c>
      <c r="N1064" s="680">
        <f t="shared" ca="1" si="72"/>
        <v>0</v>
      </c>
      <c r="O1064" s="680">
        <f t="shared" ca="1" si="72"/>
        <v>0</v>
      </c>
      <c r="P1064" s="680">
        <f t="shared" ca="1" si="72"/>
        <v>0</v>
      </c>
      <c r="Q1064" s="680">
        <f t="shared" ca="1" si="72"/>
        <v>0</v>
      </c>
      <c r="R1064" s="680">
        <f t="shared" ca="1" si="72"/>
        <v>0</v>
      </c>
      <c r="S1064" t="str">
        <f t="shared" si="69"/>
        <v>ASR_CMS_19</v>
      </c>
      <c r="T1064" s="957">
        <f t="shared" si="70"/>
        <v>45406</v>
      </c>
      <c r="U1064" t="str">
        <f t="shared" si="71"/>
        <v>Unaudited</v>
      </c>
    </row>
    <row r="1065" spans="1:21" x14ac:dyDescent="0.25">
      <c r="A1065" t="s">
        <v>438</v>
      </c>
      <c r="B1065" t="s">
        <v>1380</v>
      </c>
      <c r="C1065" t="s">
        <v>1381</v>
      </c>
      <c r="D1065" s="15">
        <v>1900</v>
      </c>
      <c r="E1065" s="121">
        <v>1</v>
      </c>
      <c r="F1065" t="s">
        <v>442</v>
      </c>
      <c r="G1065" s="121">
        <v>366</v>
      </c>
      <c r="H1065" t="s">
        <v>384</v>
      </c>
      <c r="I1065" t="s">
        <v>488</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ASR_CMS_19</v>
      </c>
      <c r="T1065" s="957">
        <f t="shared" si="70"/>
        <v>45406</v>
      </c>
      <c r="U1065" t="str">
        <f t="shared" si="71"/>
        <v>Unaudited</v>
      </c>
    </row>
    <row r="1066" spans="1:21" x14ac:dyDescent="0.25">
      <c r="A1066" t="s">
        <v>438</v>
      </c>
      <c r="B1066" t="s">
        <v>1380</v>
      </c>
      <c r="C1066" t="s">
        <v>1381</v>
      </c>
      <c r="D1066" s="15">
        <v>1900</v>
      </c>
      <c r="E1066" s="121">
        <v>1</v>
      </c>
      <c r="F1066" t="s">
        <v>442</v>
      </c>
      <c r="G1066" s="121">
        <v>366</v>
      </c>
      <c r="H1066" t="s">
        <v>384</v>
      </c>
      <c r="I1066" t="s">
        <v>489</v>
      </c>
      <c r="J1066" t="s">
        <v>434</v>
      </c>
      <c r="K1066" t="s">
        <v>791</v>
      </c>
      <c r="L1066" s="755">
        <v>2.1</v>
      </c>
      <c r="M1066" t="s">
        <v>726</v>
      </c>
      <c r="N1066" s="680">
        <f t="shared" ca="1" si="72"/>
        <v>0</v>
      </c>
      <c r="O1066" s="680">
        <f t="shared" ca="1" si="72"/>
        <v>0</v>
      </c>
      <c r="P1066" s="680">
        <f t="shared" ca="1" si="72"/>
        <v>0</v>
      </c>
      <c r="Q1066" s="680">
        <f t="shared" ca="1" si="72"/>
        <v>0</v>
      </c>
      <c r="R1066" s="680">
        <f t="shared" ca="1" si="72"/>
        <v>0</v>
      </c>
      <c r="S1066" t="str">
        <f t="shared" si="69"/>
        <v>ASR_CMS_19</v>
      </c>
      <c r="T1066" s="957">
        <f t="shared" si="70"/>
        <v>45406</v>
      </c>
      <c r="U1066" t="str">
        <f t="shared" si="71"/>
        <v>Unaudited</v>
      </c>
    </row>
    <row r="1067" spans="1:21" x14ac:dyDescent="0.25">
      <c r="A1067" t="s">
        <v>438</v>
      </c>
      <c r="B1067" t="s">
        <v>1380</v>
      </c>
      <c r="C1067" t="s">
        <v>1381</v>
      </c>
      <c r="D1067" s="15">
        <v>1900</v>
      </c>
      <c r="E1067" s="121">
        <v>1</v>
      </c>
      <c r="F1067" t="s">
        <v>442</v>
      </c>
      <c r="G1067" s="121">
        <v>366</v>
      </c>
      <c r="H1067" t="s">
        <v>384</v>
      </c>
      <c r="I1067" t="s">
        <v>489</v>
      </c>
      <c r="J1067" t="s">
        <v>434</v>
      </c>
      <c r="K1067" t="s">
        <v>791</v>
      </c>
      <c r="L1067" s="755">
        <v>2.2000000000000002</v>
      </c>
      <c r="M1067" t="s">
        <v>727</v>
      </c>
      <c r="N1067" s="680">
        <f t="shared" ca="1" si="72"/>
        <v>0</v>
      </c>
      <c r="O1067" s="680">
        <f t="shared" ca="1" si="72"/>
        <v>0</v>
      </c>
      <c r="P1067" s="680">
        <f t="shared" ca="1" si="72"/>
        <v>0</v>
      </c>
      <c r="Q1067" s="680">
        <f t="shared" ca="1" si="72"/>
        <v>0</v>
      </c>
      <c r="R1067" s="680">
        <f t="shared" ca="1" si="72"/>
        <v>0</v>
      </c>
      <c r="S1067" t="str">
        <f t="shared" si="69"/>
        <v>ASR_CMS_19</v>
      </c>
      <c r="T1067" s="957">
        <f t="shared" si="70"/>
        <v>45406</v>
      </c>
      <c r="U1067" t="str">
        <f t="shared" si="71"/>
        <v>Unaudited</v>
      </c>
    </row>
    <row r="1068" spans="1:21" x14ac:dyDescent="0.25">
      <c r="A1068" t="s">
        <v>438</v>
      </c>
      <c r="B1068" t="s">
        <v>1380</v>
      </c>
      <c r="C1068" t="s">
        <v>1381</v>
      </c>
      <c r="D1068" s="15">
        <v>1900</v>
      </c>
      <c r="E1068" s="121">
        <v>1</v>
      </c>
      <c r="F1068" t="s">
        <v>442</v>
      </c>
      <c r="G1068" s="121">
        <v>366</v>
      </c>
      <c r="H1068" t="s">
        <v>384</v>
      </c>
      <c r="I1068" t="s">
        <v>489</v>
      </c>
      <c r="J1068" t="s">
        <v>434</v>
      </c>
      <c r="K1068" t="s">
        <v>791</v>
      </c>
      <c r="L1068" s="755">
        <v>2.2999999999999998</v>
      </c>
      <c r="M1068" t="s">
        <v>728</v>
      </c>
      <c r="N1068" s="680">
        <f t="shared" ca="1" si="72"/>
        <v>0</v>
      </c>
      <c r="O1068" s="680">
        <f t="shared" ca="1" si="72"/>
        <v>0</v>
      </c>
      <c r="P1068" s="680">
        <f t="shared" ca="1" si="72"/>
        <v>0</v>
      </c>
      <c r="Q1068" s="680">
        <f t="shared" ca="1" si="72"/>
        <v>0</v>
      </c>
      <c r="R1068" s="680">
        <f t="shared" ca="1" si="72"/>
        <v>0</v>
      </c>
      <c r="S1068" t="str">
        <f t="shared" si="69"/>
        <v>ASR_CMS_19</v>
      </c>
      <c r="T1068" s="957">
        <f t="shared" si="70"/>
        <v>45406</v>
      </c>
      <c r="U1068" t="str">
        <f t="shared" si="71"/>
        <v>Unaudited</v>
      </c>
    </row>
    <row r="1069" spans="1:21" x14ac:dyDescent="0.25">
      <c r="A1069" t="s">
        <v>438</v>
      </c>
      <c r="B1069" t="s">
        <v>1380</v>
      </c>
      <c r="C1069" t="s">
        <v>1381</v>
      </c>
      <c r="D1069" s="15">
        <v>1900</v>
      </c>
      <c r="E1069" s="121">
        <v>1</v>
      </c>
      <c r="F1069" t="s">
        <v>442</v>
      </c>
      <c r="G1069" s="121">
        <v>366</v>
      </c>
      <c r="H1069" t="s">
        <v>384</v>
      </c>
      <c r="I1069" t="s">
        <v>489</v>
      </c>
      <c r="J1069" t="s">
        <v>434</v>
      </c>
      <c r="K1069" t="s">
        <v>791</v>
      </c>
      <c r="L1069" s="755">
        <v>2.4</v>
      </c>
      <c r="M1069" t="s">
        <v>729</v>
      </c>
      <c r="N1069" s="680">
        <f t="shared" ca="1" si="72"/>
        <v>0</v>
      </c>
      <c r="O1069" s="680">
        <f t="shared" ca="1" si="72"/>
        <v>0</v>
      </c>
      <c r="P1069" s="680">
        <f t="shared" ca="1" si="72"/>
        <v>0</v>
      </c>
      <c r="Q1069" s="680">
        <f t="shared" ca="1" si="72"/>
        <v>0</v>
      </c>
      <c r="R1069" s="680">
        <f t="shared" ca="1" si="72"/>
        <v>0</v>
      </c>
      <c r="S1069" t="str">
        <f t="shared" si="69"/>
        <v>ASR_CMS_19</v>
      </c>
      <c r="T1069" s="957">
        <f t="shared" si="70"/>
        <v>45406</v>
      </c>
      <c r="U1069" t="str">
        <f t="shared" si="71"/>
        <v>Unaudited</v>
      </c>
    </row>
    <row r="1070" spans="1:21" x14ac:dyDescent="0.25">
      <c r="A1070" t="s">
        <v>438</v>
      </c>
      <c r="B1070" t="s">
        <v>1380</v>
      </c>
      <c r="C1070" t="s">
        <v>1381</v>
      </c>
      <c r="D1070" s="15">
        <v>1900</v>
      </c>
      <c r="E1070" s="121">
        <v>1</v>
      </c>
      <c r="F1070" t="s">
        <v>442</v>
      </c>
      <c r="G1070" s="121">
        <v>366</v>
      </c>
      <c r="H1070" t="s">
        <v>384</v>
      </c>
      <c r="I1070" t="s">
        <v>489</v>
      </c>
      <c r="J1070" t="s">
        <v>434</v>
      </c>
      <c r="K1070" t="s">
        <v>791</v>
      </c>
      <c r="L1070" s="755">
        <v>2.5</v>
      </c>
      <c r="M1070" t="s">
        <v>771</v>
      </c>
      <c r="N1070" s="680">
        <f t="shared" ca="1" si="72"/>
        <v>0</v>
      </c>
      <c r="O1070" s="680">
        <f t="shared" ca="1" si="72"/>
        <v>0</v>
      </c>
      <c r="P1070" s="680">
        <f t="shared" ca="1" si="72"/>
        <v>0</v>
      </c>
      <c r="Q1070" s="680">
        <f t="shared" ca="1" si="72"/>
        <v>0</v>
      </c>
      <c r="R1070" s="680">
        <f t="shared" ca="1" si="72"/>
        <v>0</v>
      </c>
      <c r="S1070" t="str">
        <f t="shared" si="69"/>
        <v>ASR_CMS_19</v>
      </c>
      <c r="T1070" s="957">
        <f t="shared" si="70"/>
        <v>45406</v>
      </c>
      <c r="U1070" t="str">
        <f t="shared" si="71"/>
        <v>Unaudited</v>
      </c>
    </row>
    <row r="1071" spans="1:21" x14ac:dyDescent="0.25">
      <c r="A1071" t="s">
        <v>438</v>
      </c>
      <c r="B1071" t="s">
        <v>1380</v>
      </c>
      <c r="C1071" t="s">
        <v>1381</v>
      </c>
      <c r="D1071" s="15">
        <v>1900</v>
      </c>
      <c r="E1071" s="121">
        <v>1</v>
      </c>
      <c r="F1071" t="s">
        <v>442</v>
      </c>
      <c r="G1071" s="121">
        <v>366</v>
      </c>
      <c r="H1071" t="s">
        <v>384</v>
      </c>
      <c r="I1071" t="s">
        <v>489</v>
      </c>
      <c r="J1071" t="s">
        <v>434</v>
      </c>
      <c r="K1071" t="s">
        <v>791</v>
      </c>
      <c r="L1071" s="755">
        <v>2.6</v>
      </c>
      <c r="M1071" t="s">
        <v>187</v>
      </c>
      <c r="N1071" s="680">
        <f t="shared" ca="1" si="72"/>
        <v>0</v>
      </c>
      <c r="O1071" s="680">
        <f t="shared" ca="1" si="72"/>
        <v>0</v>
      </c>
      <c r="P1071" s="680">
        <f t="shared" ca="1" si="72"/>
        <v>0</v>
      </c>
      <c r="Q1071" s="680">
        <f t="shared" ca="1" si="72"/>
        <v>0</v>
      </c>
      <c r="R1071" s="680">
        <f t="shared" ca="1" si="72"/>
        <v>0</v>
      </c>
      <c r="S1071" t="str">
        <f t="shared" si="69"/>
        <v>ASR_CMS_19</v>
      </c>
      <c r="T1071" s="957">
        <f t="shared" si="70"/>
        <v>45406</v>
      </c>
      <c r="U1071" t="str">
        <f t="shared" si="71"/>
        <v>Unaudited</v>
      </c>
    </row>
    <row r="1072" spans="1:21" x14ac:dyDescent="0.25">
      <c r="A1072" t="s">
        <v>438</v>
      </c>
      <c r="B1072" t="s">
        <v>1380</v>
      </c>
      <c r="C1072" t="s">
        <v>1381</v>
      </c>
      <c r="D1072" s="15">
        <v>1900</v>
      </c>
      <c r="E1072" s="121">
        <v>1</v>
      </c>
      <c r="F1072" t="s">
        <v>442</v>
      </c>
      <c r="G1072" s="121">
        <v>366</v>
      </c>
      <c r="H1072" t="s">
        <v>384</v>
      </c>
      <c r="I1072" t="s">
        <v>489</v>
      </c>
      <c r="J1072" t="s">
        <v>434</v>
      </c>
      <c r="K1072" t="s">
        <v>791</v>
      </c>
      <c r="L1072" s="755">
        <v>2.7</v>
      </c>
      <c r="M1072" t="s">
        <v>792</v>
      </c>
      <c r="N1072" s="680">
        <f t="shared" ca="1" si="72"/>
        <v>0</v>
      </c>
      <c r="O1072" s="680">
        <f t="shared" ca="1" si="72"/>
        <v>0</v>
      </c>
      <c r="P1072" s="680">
        <f t="shared" ca="1" si="72"/>
        <v>0</v>
      </c>
      <c r="Q1072" s="680">
        <f t="shared" ca="1" si="72"/>
        <v>0</v>
      </c>
      <c r="R1072" s="680">
        <f t="shared" ca="1" si="72"/>
        <v>0</v>
      </c>
      <c r="S1072" t="str">
        <f t="shared" si="69"/>
        <v>ASR_CMS_19</v>
      </c>
      <c r="T1072" s="957">
        <f t="shared" si="70"/>
        <v>45406</v>
      </c>
      <c r="U1072" t="str">
        <f t="shared" si="71"/>
        <v>Unaudited</v>
      </c>
    </row>
    <row r="1073" spans="1:21" x14ac:dyDescent="0.25">
      <c r="A1073" t="s">
        <v>438</v>
      </c>
      <c r="B1073" t="s">
        <v>1380</v>
      </c>
      <c r="C1073" t="s">
        <v>1381</v>
      </c>
      <c r="D1073" s="15">
        <v>1900</v>
      </c>
      <c r="E1073" s="121">
        <v>1</v>
      </c>
      <c r="F1073" t="s">
        <v>442</v>
      </c>
      <c r="G1073" s="121">
        <v>366</v>
      </c>
      <c r="H1073" t="s">
        <v>384</v>
      </c>
      <c r="I1073" t="s">
        <v>489</v>
      </c>
      <c r="J1073" t="s">
        <v>434</v>
      </c>
      <c r="K1073" t="s">
        <v>791</v>
      </c>
      <c r="L1073" s="755">
        <v>2.8</v>
      </c>
      <c r="M1073" t="s">
        <v>793</v>
      </c>
      <c r="N1073" s="680">
        <f t="shared" ca="1" si="72"/>
        <v>0</v>
      </c>
      <c r="O1073" s="680">
        <f t="shared" ca="1" si="72"/>
        <v>0</v>
      </c>
      <c r="P1073" s="680">
        <f t="shared" ca="1" si="72"/>
        <v>0</v>
      </c>
      <c r="Q1073" s="680">
        <f t="shared" ca="1" si="72"/>
        <v>0</v>
      </c>
      <c r="R1073" s="680">
        <f t="shared" ca="1" si="72"/>
        <v>0</v>
      </c>
      <c r="S1073" t="str">
        <f t="shared" si="69"/>
        <v>ASR_CMS_19</v>
      </c>
      <c r="T1073" s="957">
        <f t="shared" si="70"/>
        <v>45406</v>
      </c>
      <c r="U1073" t="str">
        <f t="shared" si="71"/>
        <v>Unaudited</v>
      </c>
    </row>
    <row r="1074" spans="1:21" x14ac:dyDescent="0.25">
      <c r="A1074" t="s">
        <v>438</v>
      </c>
      <c r="B1074" t="s">
        <v>1380</v>
      </c>
      <c r="C1074" t="s">
        <v>1381</v>
      </c>
      <c r="D1074" s="15">
        <v>1900</v>
      </c>
      <c r="E1074" s="121">
        <v>1</v>
      </c>
      <c r="F1074" t="s">
        <v>442</v>
      </c>
      <c r="G1074" s="121">
        <v>366</v>
      </c>
      <c r="H1074" t="s">
        <v>384</v>
      </c>
      <c r="I1074" t="s">
        <v>489</v>
      </c>
      <c r="J1074" t="s">
        <v>434</v>
      </c>
      <c r="K1074" t="s">
        <v>791</v>
      </c>
      <c r="L1074" s="755">
        <v>2.9</v>
      </c>
      <c r="M1074" t="s">
        <v>774</v>
      </c>
      <c r="N1074" s="680">
        <f t="shared" ca="1" si="72"/>
        <v>0</v>
      </c>
      <c r="O1074" s="680">
        <f t="shared" ca="1" si="72"/>
        <v>0</v>
      </c>
      <c r="P1074" s="680">
        <f t="shared" ca="1" si="72"/>
        <v>0</v>
      </c>
      <c r="Q1074" s="680">
        <f t="shared" ca="1" si="72"/>
        <v>0</v>
      </c>
      <c r="R1074" s="680">
        <f t="shared" ca="1" si="72"/>
        <v>0</v>
      </c>
      <c r="S1074" t="str">
        <f t="shared" si="69"/>
        <v>ASR_CMS_19</v>
      </c>
      <c r="T1074" s="957">
        <f t="shared" si="70"/>
        <v>45406</v>
      </c>
      <c r="U1074" t="str">
        <f t="shared" si="71"/>
        <v>Unaudited</v>
      </c>
    </row>
    <row r="1075" spans="1:21" x14ac:dyDescent="0.25">
      <c r="A1075" t="s">
        <v>438</v>
      </c>
      <c r="B1075" t="s">
        <v>1380</v>
      </c>
      <c r="C1075" t="s">
        <v>1381</v>
      </c>
      <c r="D1075" s="15">
        <v>1900</v>
      </c>
      <c r="E1075" s="121">
        <v>1</v>
      </c>
      <c r="F1075" t="s">
        <v>442</v>
      </c>
      <c r="G1075" s="121">
        <v>366</v>
      </c>
      <c r="H1075" t="s">
        <v>384</v>
      </c>
      <c r="I1075" t="s">
        <v>489</v>
      </c>
      <c r="J1075" t="s">
        <v>434</v>
      </c>
      <c r="K1075" t="s">
        <v>224</v>
      </c>
      <c r="L1075" s="755">
        <v>2.11</v>
      </c>
      <c r="M1075" t="s">
        <v>229</v>
      </c>
      <c r="N1075" s="680">
        <f t="shared" ca="1" si="72"/>
        <v>0</v>
      </c>
      <c r="O1075" s="680">
        <f t="shared" ca="1" si="72"/>
        <v>0</v>
      </c>
      <c r="P1075" s="680">
        <f t="shared" ca="1" si="72"/>
        <v>0</v>
      </c>
      <c r="Q1075" s="680">
        <f t="shared" ca="1" si="72"/>
        <v>0</v>
      </c>
      <c r="R1075" s="680">
        <f t="shared" ca="1" si="72"/>
        <v>0</v>
      </c>
      <c r="S1075" t="str">
        <f t="shared" si="69"/>
        <v>ASR_CMS_19</v>
      </c>
      <c r="T1075" s="957">
        <f t="shared" si="70"/>
        <v>45406</v>
      </c>
      <c r="U1075" t="str">
        <f t="shared" si="71"/>
        <v>Unaudited</v>
      </c>
    </row>
    <row r="1076" spans="1:21" x14ac:dyDescent="0.25">
      <c r="A1076" t="s">
        <v>438</v>
      </c>
      <c r="B1076" t="s">
        <v>1380</v>
      </c>
      <c r="C1076" t="s">
        <v>1381</v>
      </c>
      <c r="D1076" s="15">
        <v>1900</v>
      </c>
      <c r="E1076" s="121">
        <v>1</v>
      </c>
      <c r="F1076" t="s">
        <v>442</v>
      </c>
      <c r="G1076" s="121">
        <v>366</v>
      </c>
      <c r="H1076" t="s">
        <v>384</v>
      </c>
      <c r="I1076" t="s">
        <v>489</v>
      </c>
      <c r="J1076" t="s">
        <v>434</v>
      </c>
      <c r="K1076" t="s">
        <v>224</v>
      </c>
      <c r="L1076" s="755">
        <v>2.12</v>
      </c>
      <c r="M1076" t="s">
        <v>555</v>
      </c>
      <c r="N1076" s="680">
        <f t="shared" ca="1" si="72"/>
        <v>0</v>
      </c>
      <c r="O1076" s="680">
        <f t="shared" ca="1" si="72"/>
        <v>0</v>
      </c>
      <c r="P1076" s="680">
        <f t="shared" ca="1" si="72"/>
        <v>0</v>
      </c>
      <c r="Q1076" s="680">
        <f t="shared" ca="1" si="72"/>
        <v>0</v>
      </c>
      <c r="R1076" s="680">
        <f t="shared" ca="1" si="72"/>
        <v>0</v>
      </c>
      <c r="S1076" t="str">
        <f t="shared" si="69"/>
        <v>ASR_CMS_19</v>
      </c>
      <c r="T1076" s="957">
        <f t="shared" si="70"/>
        <v>45406</v>
      </c>
      <c r="U1076" t="str">
        <f t="shared" si="71"/>
        <v>Unaudited</v>
      </c>
    </row>
    <row r="1077" spans="1:21" x14ac:dyDescent="0.25">
      <c r="A1077" t="s">
        <v>438</v>
      </c>
      <c r="B1077" t="s">
        <v>1380</v>
      </c>
      <c r="C1077" t="s">
        <v>1381</v>
      </c>
      <c r="D1077" s="15">
        <v>1900</v>
      </c>
      <c r="E1077" s="121">
        <v>1</v>
      </c>
      <c r="F1077" t="s">
        <v>442</v>
      </c>
      <c r="G1077" s="121">
        <v>366</v>
      </c>
      <c r="H1077" t="s">
        <v>384</v>
      </c>
      <c r="I1077" t="s">
        <v>489</v>
      </c>
      <c r="J1077" t="s">
        <v>434</v>
      </c>
      <c r="K1077" t="s">
        <v>224</v>
      </c>
      <c r="L1077" s="755">
        <v>2.13</v>
      </c>
      <c r="M1077" t="s">
        <v>230</v>
      </c>
      <c r="N1077" s="680">
        <f t="shared" ca="1" si="72"/>
        <v>0</v>
      </c>
      <c r="O1077" s="680">
        <f t="shared" ca="1" si="72"/>
        <v>0</v>
      </c>
      <c r="P1077" s="680">
        <f t="shared" ca="1" si="72"/>
        <v>0</v>
      </c>
      <c r="Q1077" s="680">
        <f t="shared" ca="1" si="72"/>
        <v>0</v>
      </c>
      <c r="R1077" s="680">
        <f t="shared" ca="1" si="72"/>
        <v>0</v>
      </c>
      <c r="S1077" t="str">
        <f t="shared" si="69"/>
        <v>ASR_CMS_19</v>
      </c>
      <c r="T1077" s="957">
        <f t="shared" si="70"/>
        <v>45406</v>
      </c>
      <c r="U1077" t="str">
        <f t="shared" si="71"/>
        <v>Unaudited</v>
      </c>
    </row>
    <row r="1078" spans="1:21" x14ac:dyDescent="0.25">
      <c r="A1078" t="s">
        <v>438</v>
      </c>
      <c r="B1078" t="s">
        <v>1380</v>
      </c>
      <c r="C1078" t="s">
        <v>1381</v>
      </c>
      <c r="D1078" s="15">
        <v>1900</v>
      </c>
      <c r="E1078" s="121">
        <v>1</v>
      </c>
      <c r="F1078" t="s">
        <v>442</v>
      </c>
      <c r="G1078" s="121">
        <v>366</v>
      </c>
      <c r="H1078" t="s">
        <v>384</v>
      </c>
      <c r="I1078" t="s">
        <v>489</v>
      </c>
      <c r="J1078" t="s">
        <v>434</v>
      </c>
      <c r="K1078" t="s">
        <v>224</v>
      </c>
      <c r="L1078" s="755">
        <v>2.14</v>
      </c>
      <c r="M1078" t="s">
        <v>559</v>
      </c>
      <c r="N1078" s="680">
        <f t="shared" ca="1" si="72"/>
        <v>0</v>
      </c>
      <c r="O1078" s="680">
        <f t="shared" ca="1" si="72"/>
        <v>0</v>
      </c>
      <c r="P1078" s="680">
        <f t="shared" ca="1" si="72"/>
        <v>0</v>
      </c>
      <c r="Q1078" s="680">
        <f t="shared" ca="1" si="72"/>
        <v>0</v>
      </c>
      <c r="R1078" s="680">
        <f t="shared" ca="1" si="72"/>
        <v>0</v>
      </c>
      <c r="S1078" t="str">
        <f t="shared" si="69"/>
        <v>ASR_CMS_19</v>
      </c>
      <c r="T1078" s="957">
        <f t="shared" si="70"/>
        <v>45406</v>
      </c>
      <c r="U1078" t="str">
        <f t="shared" si="71"/>
        <v>Unaudited</v>
      </c>
    </row>
    <row r="1079" spans="1:21" x14ac:dyDescent="0.25">
      <c r="A1079" t="s">
        <v>438</v>
      </c>
      <c r="B1079" t="s">
        <v>1380</v>
      </c>
      <c r="C1079" t="s">
        <v>1381</v>
      </c>
      <c r="D1079" s="15">
        <v>1900</v>
      </c>
      <c r="E1079" s="121">
        <v>1</v>
      </c>
      <c r="F1079" t="s">
        <v>442</v>
      </c>
      <c r="G1079" s="121">
        <v>366</v>
      </c>
      <c r="H1079" t="s">
        <v>384</v>
      </c>
      <c r="I1079" t="s">
        <v>489</v>
      </c>
      <c r="J1079" t="s">
        <v>434</v>
      </c>
      <c r="K1079" t="s">
        <v>224</v>
      </c>
      <c r="L1079" s="755">
        <v>2.15</v>
      </c>
      <c r="M1079" t="s">
        <v>20</v>
      </c>
      <c r="N1079" s="680">
        <f t="shared" ca="1" si="72"/>
        <v>0</v>
      </c>
      <c r="O1079" s="680">
        <f t="shared" ca="1" si="72"/>
        <v>0</v>
      </c>
      <c r="P1079" s="680">
        <f t="shared" ca="1" si="72"/>
        <v>0</v>
      </c>
      <c r="Q1079" s="680">
        <f t="shared" ca="1" si="72"/>
        <v>0</v>
      </c>
      <c r="R1079" s="680">
        <f t="shared" ca="1" si="72"/>
        <v>0</v>
      </c>
      <c r="S1079" t="str">
        <f t="shared" si="69"/>
        <v>ASR_CMS_19</v>
      </c>
      <c r="T1079" s="957">
        <f t="shared" si="70"/>
        <v>45406</v>
      </c>
      <c r="U1079" t="str">
        <f t="shared" si="71"/>
        <v>Unaudited</v>
      </c>
    </row>
    <row r="1080" spans="1:21" x14ac:dyDescent="0.25">
      <c r="A1080" t="s">
        <v>438</v>
      </c>
      <c r="B1080" t="s">
        <v>1380</v>
      </c>
      <c r="C1080" t="s">
        <v>1381</v>
      </c>
      <c r="D1080" s="15">
        <v>1900</v>
      </c>
      <c r="E1080" s="121">
        <v>1</v>
      </c>
      <c r="F1080" t="s">
        <v>442</v>
      </c>
      <c r="G1080" s="121">
        <v>366</v>
      </c>
      <c r="H1080" t="s">
        <v>384</v>
      </c>
      <c r="I1080" t="s">
        <v>489</v>
      </c>
      <c r="J1080" t="s">
        <v>434</v>
      </c>
      <c r="K1080" t="s">
        <v>224</v>
      </c>
      <c r="L1080" s="755">
        <v>2.16</v>
      </c>
      <c r="M1080" t="s">
        <v>794</v>
      </c>
      <c r="N1080" s="680">
        <f t="shared" ca="1" si="72"/>
        <v>0</v>
      </c>
      <c r="O1080" s="680">
        <f t="shared" ca="1" si="72"/>
        <v>0</v>
      </c>
      <c r="P1080" s="680">
        <f t="shared" ca="1" si="72"/>
        <v>0</v>
      </c>
      <c r="Q1080" s="680">
        <f t="shared" ca="1" si="72"/>
        <v>0</v>
      </c>
      <c r="R1080" s="680">
        <f t="shared" ca="1" si="72"/>
        <v>0</v>
      </c>
      <c r="S1080" t="str">
        <f t="shared" si="69"/>
        <v>ASR_CMS_19</v>
      </c>
      <c r="T1080" s="957">
        <f t="shared" si="70"/>
        <v>45406</v>
      </c>
      <c r="U1080" t="str">
        <f t="shared" si="71"/>
        <v>Unaudited</v>
      </c>
    </row>
    <row r="1081" spans="1:21" x14ac:dyDescent="0.25">
      <c r="A1081" t="s">
        <v>438</v>
      </c>
      <c r="B1081" t="s">
        <v>1380</v>
      </c>
      <c r="C1081" t="s">
        <v>1381</v>
      </c>
      <c r="D1081" s="15">
        <v>1900</v>
      </c>
      <c r="E1081" s="121">
        <v>1</v>
      </c>
      <c r="F1081" t="s">
        <v>442</v>
      </c>
      <c r="G1081" s="121">
        <v>366</v>
      </c>
      <c r="H1081" t="s">
        <v>384</v>
      </c>
      <c r="I1081" t="s">
        <v>489</v>
      </c>
      <c r="J1081" t="s">
        <v>434</v>
      </c>
      <c r="K1081" t="s">
        <v>224</v>
      </c>
      <c r="L1081" s="755">
        <v>2.17</v>
      </c>
      <c r="M1081" t="s">
        <v>1047</v>
      </c>
      <c r="N1081" s="680">
        <f t="shared" ca="1" si="72"/>
        <v>0</v>
      </c>
      <c r="O1081" s="680">
        <f t="shared" ca="1" si="72"/>
        <v>0</v>
      </c>
      <c r="P1081" s="680">
        <f t="shared" ca="1" si="72"/>
        <v>0</v>
      </c>
      <c r="Q1081" s="680">
        <f t="shared" ca="1" si="72"/>
        <v>0</v>
      </c>
      <c r="R1081" s="680">
        <f t="shared" ca="1" si="72"/>
        <v>0</v>
      </c>
      <c r="S1081" t="str">
        <f t="shared" si="69"/>
        <v>ASR_CMS_19</v>
      </c>
      <c r="T1081" s="957">
        <f t="shared" si="70"/>
        <v>45406</v>
      </c>
      <c r="U1081" t="str">
        <f t="shared" si="71"/>
        <v>Unaudited</v>
      </c>
    </row>
    <row r="1082" spans="1:21" x14ac:dyDescent="0.25">
      <c r="A1082" t="s">
        <v>438</v>
      </c>
      <c r="B1082" t="s">
        <v>1380</v>
      </c>
      <c r="C1082" t="s">
        <v>1381</v>
      </c>
      <c r="D1082" s="15">
        <v>1900</v>
      </c>
      <c r="E1082" s="121">
        <v>1</v>
      </c>
      <c r="F1082" t="s">
        <v>442</v>
      </c>
      <c r="G1082" s="121">
        <v>366</v>
      </c>
      <c r="H1082" t="s">
        <v>384</v>
      </c>
      <c r="I1082" t="s">
        <v>489</v>
      </c>
      <c r="J1082" t="s">
        <v>434</v>
      </c>
      <c r="K1082" t="s">
        <v>224</v>
      </c>
      <c r="L1082" s="755">
        <v>2.1800000000000002</v>
      </c>
      <c r="M1082" t="s">
        <v>651</v>
      </c>
      <c r="N1082" s="680">
        <f t="shared" ca="1" si="72"/>
        <v>0</v>
      </c>
      <c r="O1082" s="680">
        <f t="shared" ca="1" si="72"/>
        <v>0</v>
      </c>
      <c r="P1082" s="680">
        <f t="shared" ca="1" si="72"/>
        <v>0</v>
      </c>
      <c r="Q1082" s="680">
        <f t="shared" ca="1" si="72"/>
        <v>0</v>
      </c>
      <c r="R1082" s="680">
        <f t="shared" ca="1" si="72"/>
        <v>0</v>
      </c>
      <c r="S1082" t="str">
        <f t="shared" si="69"/>
        <v>ASR_CMS_19</v>
      </c>
      <c r="T1082" s="957">
        <f t="shared" si="70"/>
        <v>45406</v>
      </c>
      <c r="U1082" t="str">
        <f t="shared" si="71"/>
        <v>Unaudited</v>
      </c>
    </row>
    <row r="1083" spans="1:21" x14ac:dyDescent="0.25">
      <c r="A1083" t="s">
        <v>438</v>
      </c>
      <c r="B1083" t="s">
        <v>1380</v>
      </c>
      <c r="C1083" t="s">
        <v>1381</v>
      </c>
      <c r="D1083" s="15">
        <v>1900</v>
      </c>
      <c r="E1083" s="121">
        <v>1</v>
      </c>
      <c r="F1083" t="s">
        <v>442</v>
      </c>
      <c r="G1083" s="121">
        <v>366</v>
      </c>
      <c r="H1083" t="s">
        <v>384</v>
      </c>
      <c r="I1083" t="s">
        <v>489</v>
      </c>
      <c r="J1083" t="s">
        <v>434</v>
      </c>
      <c r="K1083" t="s">
        <v>224</v>
      </c>
      <c r="L1083" s="755">
        <v>2.19</v>
      </c>
      <c r="M1083" t="s">
        <v>219</v>
      </c>
      <c r="N1083" s="680">
        <f t="shared" ca="1" si="72"/>
        <v>0</v>
      </c>
      <c r="O1083" s="680">
        <f t="shared" ca="1" si="72"/>
        <v>0</v>
      </c>
      <c r="P1083" s="680">
        <f t="shared" ca="1" si="72"/>
        <v>0</v>
      </c>
      <c r="Q1083" s="680">
        <f t="shared" ca="1" si="72"/>
        <v>0</v>
      </c>
      <c r="R1083" s="680">
        <f t="shared" ca="1" si="72"/>
        <v>0</v>
      </c>
      <c r="S1083" t="str">
        <f t="shared" si="69"/>
        <v>ASR_CMS_19</v>
      </c>
      <c r="T1083" s="957">
        <f t="shared" si="70"/>
        <v>45406</v>
      </c>
      <c r="U1083" t="str">
        <f t="shared" si="71"/>
        <v>Unaudited</v>
      </c>
    </row>
    <row r="1084" spans="1:21" x14ac:dyDescent="0.25">
      <c r="A1084" t="s">
        <v>438</v>
      </c>
      <c r="B1084" t="s">
        <v>1380</v>
      </c>
      <c r="C1084" t="s">
        <v>1381</v>
      </c>
      <c r="D1084" s="15">
        <v>1900</v>
      </c>
      <c r="E1084" s="121">
        <v>1</v>
      </c>
      <c r="F1084" t="s">
        <v>442</v>
      </c>
      <c r="G1084" s="121">
        <v>366</v>
      </c>
      <c r="H1084" t="s">
        <v>384</v>
      </c>
      <c r="I1084" t="s">
        <v>489</v>
      </c>
      <c r="J1084" t="s">
        <v>434</v>
      </c>
      <c r="K1084" t="s">
        <v>224</v>
      </c>
      <c r="L1084" s="755" t="s">
        <v>700</v>
      </c>
      <c r="M1084" t="s">
        <v>231</v>
      </c>
      <c r="N1084" s="680">
        <f t="shared" ca="1" si="72"/>
        <v>0</v>
      </c>
      <c r="O1084" s="680">
        <f t="shared" ca="1" si="72"/>
        <v>0</v>
      </c>
      <c r="P1084" s="680">
        <f t="shared" ca="1" si="72"/>
        <v>0</v>
      </c>
      <c r="Q1084" s="680">
        <f t="shared" ca="1" si="72"/>
        <v>0</v>
      </c>
      <c r="R1084" s="680">
        <f t="shared" ca="1" si="72"/>
        <v>0</v>
      </c>
      <c r="S1084" t="str">
        <f t="shared" si="69"/>
        <v>ASR_CMS_19</v>
      </c>
      <c r="T1084" s="957">
        <f t="shared" si="70"/>
        <v>45406</v>
      </c>
      <c r="U1084" t="str">
        <f t="shared" si="71"/>
        <v>Unaudited</v>
      </c>
    </row>
    <row r="1085" spans="1:21" x14ac:dyDescent="0.25">
      <c r="A1085" t="s">
        <v>438</v>
      </c>
      <c r="B1085" t="s">
        <v>1380</v>
      </c>
      <c r="C1085" t="s">
        <v>1381</v>
      </c>
      <c r="D1085" s="15">
        <v>1900</v>
      </c>
      <c r="E1085" s="121">
        <v>1</v>
      </c>
      <c r="F1085" t="s">
        <v>442</v>
      </c>
      <c r="G1085" s="121">
        <v>366</v>
      </c>
      <c r="H1085" t="s">
        <v>384</v>
      </c>
      <c r="I1085" t="s">
        <v>489</v>
      </c>
      <c r="J1085" t="s">
        <v>434</v>
      </c>
      <c r="K1085" t="s">
        <v>224</v>
      </c>
      <c r="L1085" s="755">
        <v>2.21</v>
      </c>
      <c r="M1085" t="s">
        <v>467</v>
      </c>
      <c r="N1085" s="680">
        <f t="shared" ca="1" si="72"/>
        <v>0</v>
      </c>
      <c r="O1085" s="680">
        <f t="shared" ca="1" si="72"/>
        <v>0</v>
      </c>
      <c r="P1085" s="680">
        <f t="shared" ca="1" si="72"/>
        <v>0</v>
      </c>
      <c r="Q1085" s="680">
        <f t="shared" ca="1" si="72"/>
        <v>0</v>
      </c>
      <c r="R1085" s="680">
        <f t="shared" ca="1" si="72"/>
        <v>0</v>
      </c>
      <c r="S1085" t="str">
        <f t="shared" si="69"/>
        <v>ASR_CMS_19</v>
      </c>
      <c r="T1085" s="957">
        <f t="shared" si="70"/>
        <v>45406</v>
      </c>
      <c r="U1085" t="str">
        <f t="shared" si="71"/>
        <v>Unaudited</v>
      </c>
    </row>
    <row r="1086" spans="1:21" x14ac:dyDescent="0.25">
      <c r="A1086" t="s">
        <v>438</v>
      </c>
      <c r="B1086" t="s">
        <v>1380</v>
      </c>
      <c r="C1086" t="s">
        <v>1381</v>
      </c>
      <c r="D1086" s="15">
        <v>1900</v>
      </c>
      <c r="E1086" s="121">
        <v>1</v>
      </c>
      <c r="F1086" t="s">
        <v>442</v>
      </c>
      <c r="G1086" s="121">
        <v>366</v>
      </c>
      <c r="H1086" t="s">
        <v>384</v>
      </c>
      <c r="I1086" t="s">
        <v>489</v>
      </c>
      <c r="J1086" t="s">
        <v>434</v>
      </c>
      <c r="K1086" t="s">
        <v>6</v>
      </c>
      <c r="L1086" s="755" t="s">
        <v>70</v>
      </c>
      <c r="M1086" t="s">
        <v>189</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ASR_CMS_19</v>
      </c>
      <c r="T1086" s="957">
        <f t="shared" si="70"/>
        <v>45406</v>
      </c>
      <c r="U1086" t="str">
        <f t="shared" si="71"/>
        <v>Unaudited</v>
      </c>
    </row>
    <row r="1087" spans="1:21" x14ac:dyDescent="0.25">
      <c r="A1087" t="s">
        <v>438</v>
      </c>
      <c r="B1087" t="s">
        <v>1380</v>
      </c>
      <c r="C1087" t="s">
        <v>1381</v>
      </c>
      <c r="D1087" s="15">
        <v>1900</v>
      </c>
      <c r="E1087" s="121">
        <v>1</v>
      </c>
      <c r="F1087" t="s">
        <v>442</v>
      </c>
      <c r="G1087" s="121">
        <v>366</v>
      </c>
      <c r="H1087" t="s">
        <v>384</v>
      </c>
      <c r="I1087" t="s">
        <v>489</v>
      </c>
      <c r="J1087" t="s">
        <v>434</v>
      </c>
      <c r="K1087" t="s">
        <v>6</v>
      </c>
      <c r="L1087" s="755" t="s">
        <v>71</v>
      </c>
      <c r="M1087" t="s">
        <v>232</v>
      </c>
      <c r="N1087" s="680">
        <f t="shared" ca="1" si="73"/>
        <v>0</v>
      </c>
      <c r="O1087" s="680">
        <f t="shared" ca="1" si="73"/>
        <v>0</v>
      </c>
      <c r="P1087" s="680">
        <f t="shared" ca="1" si="73"/>
        <v>0</v>
      </c>
      <c r="Q1087" s="680">
        <f t="shared" ca="1" si="73"/>
        <v>0</v>
      </c>
      <c r="R1087" s="680">
        <f t="shared" ca="1" si="73"/>
        <v>0</v>
      </c>
      <c r="S1087" t="str">
        <f t="shared" si="69"/>
        <v>ASR_CMS_19</v>
      </c>
      <c r="T1087" s="957">
        <f t="shared" si="70"/>
        <v>45406</v>
      </c>
      <c r="U1087" t="str">
        <f t="shared" si="71"/>
        <v>Unaudited</v>
      </c>
    </row>
    <row r="1088" spans="1:21" x14ac:dyDescent="0.25">
      <c r="A1088" t="s">
        <v>438</v>
      </c>
      <c r="B1088" t="s">
        <v>1380</v>
      </c>
      <c r="C1088" t="s">
        <v>1381</v>
      </c>
      <c r="D1088" s="15">
        <v>1900</v>
      </c>
      <c r="E1088" s="121">
        <v>1</v>
      </c>
      <c r="F1088" t="s">
        <v>442</v>
      </c>
      <c r="G1088" s="121">
        <v>366</v>
      </c>
      <c r="H1088" t="s">
        <v>384</v>
      </c>
      <c r="I1088" t="s">
        <v>489</v>
      </c>
      <c r="J1088" t="s">
        <v>434</v>
      </c>
      <c r="K1088" t="s">
        <v>6</v>
      </c>
      <c r="L1088" s="755" t="s">
        <v>72</v>
      </c>
      <c r="M1088" t="s">
        <v>165</v>
      </c>
      <c r="N1088" s="680">
        <f t="shared" ca="1" si="73"/>
        <v>0</v>
      </c>
      <c r="O1088" s="680">
        <f t="shared" ca="1" si="73"/>
        <v>0</v>
      </c>
      <c r="P1088" s="680">
        <f t="shared" ca="1" si="73"/>
        <v>0</v>
      </c>
      <c r="Q1088" s="680">
        <f t="shared" ca="1" si="73"/>
        <v>0</v>
      </c>
      <c r="R1088" s="680">
        <f t="shared" ca="1" si="73"/>
        <v>0</v>
      </c>
      <c r="S1088" t="str">
        <f t="shared" si="69"/>
        <v>ASR_CMS_19</v>
      </c>
      <c r="T1088" s="957">
        <f t="shared" si="70"/>
        <v>45406</v>
      </c>
      <c r="U1088" t="str">
        <f t="shared" si="71"/>
        <v>Unaudited</v>
      </c>
    </row>
    <row r="1089" spans="1:21" x14ac:dyDescent="0.25">
      <c r="A1089" t="s">
        <v>438</v>
      </c>
      <c r="B1089" t="s">
        <v>1380</v>
      </c>
      <c r="C1089" t="s">
        <v>1381</v>
      </c>
      <c r="D1089" s="15">
        <v>1900</v>
      </c>
      <c r="E1089" s="121">
        <v>1</v>
      </c>
      <c r="F1089" t="s">
        <v>442</v>
      </c>
      <c r="G1089" s="121">
        <v>366</v>
      </c>
      <c r="H1089" t="s">
        <v>384</v>
      </c>
      <c r="I1089" t="s">
        <v>489</v>
      </c>
      <c r="J1089" t="s">
        <v>434</v>
      </c>
      <c r="K1089" t="s">
        <v>6</v>
      </c>
      <c r="L1089" s="755">
        <v>3.4</v>
      </c>
      <c r="M1089" t="s">
        <v>462</v>
      </c>
      <c r="N1089" s="680">
        <f t="shared" ca="1" si="73"/>
        <v>0</v>
      </c>
      <c r="O1089" s="680">
        <f t="shared" ca="1" si="73"/>
        <v>0</v>
      </c>
      <c r="P1089" s="680">
        <f t="shared" ca="1" si="73"/>
        <v>0</v>
      </c>
      <c r="Q1089" s="680">
        <f t="shared" ca="1" si="73"/>
        <v>0</v>
      </c>
      <c r="R1089" s="680">
        <f t="shared" ca="1" si="73"/>
        <v>0</v>
      </c>
      <c r="S1089" t="str">
        <f t="shared" si="69"/>
        <v>ASR_CMS_19</v>
      </c>
      <c r="T1089" s="957">
        <f t="shared" si="70"/>
        <v>45406</v>
      </c>
      <c r="U1089" t="str">
        <f t="shared" si="71"/>
        <v>Unaudited</v>
      </c>
    </row>
    <row r="1090" spans="1:21" x14ac:dyDescent="0.25">
      <c r="A1090" t="s">
        <v>438</v>
      </c>
      <c r="B1090" t="s">
        <v>1380</v>
      </c>
      <c r="C1090" t="s">
        <v>1381</v>
      </c>
      <c r="D1090" s="15">
        <v>1900</v>
      </c>
      <c r="E1090" s="121">
        <v>1</v>
      </c>
      <c r="F1090" t="s">
        <v>442</v>
      </c>
      <c r="G1090" s="121">
        <v>366</v>
      </c>
      <c r="H1090" t="s">
        <v>384</v>
      </c>
      <c r="I1090" t="s">
        <v>489</v>
      </c>
      <c r="J1090" t="s">
        <v>434</v>
      </c>
      <c r="K1090" t="s">
        <v>435</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ASR_CMS_19</v>
      </c>
      <c r="T1090" s="957">
        <f t="shared" ref="T1090:T1153" si="75">file_date</f>
        <v>45406</v>
      </c>
      <c r="U1090" t="str">
        <f t="shared" ref="U1090:U1153" si="76">status</f>
        <v>Unaudited</v>
      </c>
    </row>
    <row r="1091" spans="1:21" x14ac:dyDescent="0.25">
      <c r="A1091" t="s">
        <v>438</v>
      </c>
      <c r="B1091" t="s">
        <v>1380</v>
      </c>
      <c r="C1091" t="s">
        <v>1381</v>
      </c>
      <c r="D1091" s="15">
        <v>1900</v>
      </c>
      <c r="E1091" s="121">
        <v>1</v>
      </c>
      <c r="F1091" t="s">
        <v>442</v>
      </c>
      <c r="G1091" s="121">
        <v>366</v>
      </c>
      <c r="H1091" t="s">
        <v>384</v>
      </c>
      <c r="I1091" t="s">
        <v>489</v>
      </c>
      <c r="J1091" t="s">
        <v>434</v>
      </c>
      <c r="K1091" t="s">
        <v>435</v>
      </c>
      <c r="L1091" s="755" t="s">
        <v>939</v>
      </c>
      <c r="M1091" t="s">
        <v>930</v>
      </c>
      <c r="N1091" s="680">
        <f t="shared" ca="1" si="73"/>
        <v>0</v>
      </c>
      <c r="O1091" s="680">
        <f t="shared" ca="1" si="73"/>
        <v>0</v>
      </c>
      <c r="P1091" s="680">
        <f t="shared" ca="1" si="73"/>
        <v>0</v>
      </c>
      <c r="Q1091" s="680">
        <f t="shared" ca="1" si="73"/>
        <v>0</v>
      </c>
      <c r="R1091" s="680">
        <f t="shared" ca="1" si="73"/>
        <v>0</v>
      </c>
      <c r="S1091" t="str">
        <f t="shared" si="74"/>
        <v>ASR_CMS_19</v>
      </c>
      <c r="T1091" s="957">
        <f t="shared" si="75"/>
        <v>45406</v>
      </c>
      <c r="U1091" t="str">
        <f t="shared" si="76"/>
        <v>Unaudited</v>
      </c>
    </row>
    <row r="1092" spans="1:21" x14ac:dyDescent="0.25">
      <c r="A1092" t="s">
        <v>438</v>
      </c>
      <c r="B1092" t="s">
        <v>1380</v>
      </c>
      <c r="C1092" t="s">
        <v>1381</v>
      </c>
      <c r="D1092" s="15">
        <v>1900</v>
      </c>
      <c r="E1092" s="121">
        <v>1</v>
      </c>
      <c r="F1092" t="s">
        <v>442</v>
      </c>
      <c r="G1092" s="121">
        <v>366</v>
      </c>
      <c r="H1092" t="s">
        <v>384</v>
      </c>
      <c r="I1092" t="s">
        <v>489</v>
      </c>
      <c r="J1092" t="s">
        <v>434</v>
      </c>
      <c r="K1092" t="s">
        <v>435</v>
      </c>
      <c r="L1092" s="755" t="s">
        <v>194</v>
      </c>
      <c r="M1092" t="s">
        <v>40</v>
      </c>
      <c r="N1092" s="680">
        <f t="shared" ca="1" si="73"/>
        <v>0</v>
      </c>
      <c r="O1092" s="680">
        <f t="shared" ca="1" si="73"/>
        <v>0</v>
      </c>
      <c r="P1092" s="680">
        <f t="shared" ca="1" si="73"/>
        <v>0</v>
      </c>
      <c r="Q1092" s="680">
        <f t="shared" ca="1" si="73"/>
        <v>0</v>
      </c>
      <c r="R1092" s="680">
        <f t="shared" ca="1" si="73"/>
        <v>0</v>
      </c>
      <c r="S1092" t="str">
        <f t="shared" si="74"/>
        <v>ASR_CMS_19</v>
      </c>
      <c r="T1092" s="957">
        <f t="shared" si="75"/>
        <v>45406</v>
      </c>
      <c r="U1092" t="str">
        <f t="shared" si="76"/>
        <v>Unaudited</v>
      </c>
    </row>
    <row r="1093" spans="1:21" x14ac:dyDescent="0.25">
      <c r="A1093" t="s">
        <v>438</v>
      </c>
      <c r="B1093" t="s">
        <v>1380</v>
      </c>
      <c r="C1093" t="s">
        <v>1381</v>
      </c>
      <c r="D1093" s="15">
        <v>1900</v>
      </c>
      <c r="E1093" s="121">
        <v>1</v>
      </c>
      <c r="F1093" t="s">
        <v>442</v>
      </c>
      <c r="G1093" s="121">
        <v>366</v>
      </c>
      <c r="H1093" t="s">
        <v>384</v>
      </c>
      <c r="I1093" t="s">
        <v>489</v>
      </c>
      <c r="J1093" t="s">
        <v>434</v>
      </c>
      <c r="K1093" t="s">
        <v>435</v>
      </c>
      <c r="L1093" s="755" t="s">
        <v>193</v>
      </c>
      <c r="M1093" t="s">
        <v>330</v>
      </c>
      <c r="N1093" s="680">
        <f t="shared" ca="1" si="73"/>
        <v>0</v>
      </c>
      <c r="O1093" s="680">
        <f t="shared" ca="1" si="73"/>
        <v>0</v>
      </c>
      <c r="P1093" s="680">
        <f t="shared" ca="1" si="73"/>
        <v>0</v>
      </c>
      <c r="Q1093" s="680">
        <f t="shared" ca="1" si="73"/>
        <v>0</v>
      </c>
      <c r="R1093" s="680">
        <f t="shared" ca="1" si="73"/>
        <v>0</v>
      </c>
      <c r="S1093" t="str">
        <f t="shared" si="74"/>
        <v>ASR_CMS_19</v>
      </c>
      <c r="T1093" s="957">
        <f t="shared" si="75"/>
        <v>45406</v>
      </c>
      <c r="U1093" t="str">
        <f t="shared" si="76"/>
        <v>Unaudited</v>
      </c>
    </row>
    <row r="1094" spans="1:21" x14ac:dyDescent="0.25">
      <c r="A1094" t="s">
        <v>438</v>
      </c>
      <c r="B1094" t="s">
        <v>1380</v>
      </c>
      <c r="C1094" t="s">
        <v>1381</v>
      </c>
      <c r="D1094" s="15">
        <v>1900</v>
      </c>
      <c r="E1094" s="121">
        <v>1</v>
      </c>
      <c r="F1094" t="s">
        <v>442</v>
      </c>
      <c r="G1094" s="121">
        <v>366</v>
      </c>
      <c r="H1094" t="s">
        <v>384</v>
      </c>
      <c r="I1094" t="s">
        <v>489</v>
      </c>
      <c r="J1094" t="s">
        <v>451</v>
      </c>
      <c r="K1094" t="s">
        <v>436</v>
      </c>
      <c r="L1094" s="755" t="s">
        <v>79</v>
      </c>
      <c r="M1094" t="s">
        <v>27</v>
      </c>
      <c r="N1094" s="680">
        <f t="shared" ca="1" si="73"/>
        <v>0</v>
      </c>
      <c r="O1094" s="680">
        <f t="shared" ca="1" si="73"/>
        <v>0</v>
      </c>
      <c r="P1094" s="680">
        <f t="shared" ca="1" si="73"/>
        <v>0</v>
      </c>
      <c r="Q1094" s="680">
        <f t="shared" ca="1" si="73"/>
        <v>0</v>
      </c>
      <c r="R1094" s="680">
        <f t="shared" ca="1" si="73"/>
        <v>0</v>
      </c>
      <c r="S1094" t="str">
        <f t="shared" si="74"/>
        <v>ASR_CMS_19</v>
      </c>
      <c r="T1094" s="957">
        <f t="shared" si="75"/>
        <v>45406</v>
      </c>
      <c r="U1094" t="str">
        <f t="shared" si="76"/>
        <v>Unaudited</v>
      </c>
    </row>
    <row r="1095" spans="1:21" x14ac:dyDescent="0.25">
      <c r="A1095" t="s">
        <v>438</v>
      </c>
      <c r="B1095" t="s">
        <v>1380</v>
      </c>
      <c r="C1095" t="s">
        <v>1381</v>
      </c>
      <c r="D1095" s="15">
        <v>1900</v>
      </c>
      <c r="E1095" s="121">
        <v>1</v>
      </c>
      <c r="F1095" t="s">
        <v>442</v>
      </c>
      <c r="G1095" s="121">
        <v>366</v>
      </c>
      <c r="H1095" t="s">
        <v>384</v>
      </c>
      <c r="I1095" t="s">
        <v>489</v>
      </c>
      <c r="J1095" t="s">
        <v>451</v>
      </c>
      <c r="K1095" t="s">
        <v>436</v>
      </c>
      <c r="L1095" s="755" t="s">
        <v>80</v>
      </c>
      <c r="M1095" t="s">
        <v>98</v>
      </c>
      <c r="N1095" s="680">
        <f t="shared" ca="1" si="73"/>
        <v>0</v>
      </c>
      <c r="O1095" s="680">
        <f t="shared" ca="1" si="73"/>
        <v>0</v>
      </c>
      <c r="P1095" s="680">
        <f t="shared" ca="1" si="73"/>
        <v>0</v>
      </c>
      <c r="Q1095" s="680">
        <f t="shared" ca="1" si="73"/>
        <v>0</v>
      </c>
      <c r="R1095" s="680">
        <f t="shared" ca="1" si="73"/>
        <v>0</v>
      </c>
      <c r="S1095" t="str">
        <f t="shared" si="74"/>
        <v>ASR_CMS_19</v>
      </c>
      <c r="T1095" s="957">
        <f t="shared" si="75"/>
        <v>45406</v>
      </c>
      <c r="U1095" t="str">
        <f t="shared" si="76"/>
        <v>Unaudited</v>
      </c>
    </row>
    <row r="1096" spans="1:21" x14ac:dyDescent="0.25">
      <c r="A1096" t="s">
        <v>438</v>
      </c>
      <c r="B1096" t="s">
        <v>1380</v>
      </c>
      <c r="C1096" t="s">
        <v>1381</v>
      </c>
      <c r="D1096" s="15">
        <v>1900</v>
      </c>
      <c r="E1096" s="121">
        <v>1</v>
      </c>
      <c r="F1096" t="s">
        <v>442</v>
      </c>
      <c r="G1096" s="121">
        <v>366</v>
      </c>
      <c r="H1096" t="s">
        <v>384</v>
      </c>
      <c r="I1096" t="s">
        <v>489</v>
      </c>
      <c r="J1096" t="s">
        <v>451</v>
      </c>
      <c r="K1096" t="s">
        <v>436</v>
      </c>
      <c r="L1096" s="755" t="s">
        <v>81</v>
      </c>
      <c r="M1096" t="s">
        <v>99</v>
      </c>
      <c r="N1096" s="680">
        <f t="shared" ca="1" si="73"/>
        <v>0</v>
      </c>
      <c r="O1096" s="680">
        <f t="shared" ca="1" si="73"/>
        <v>0</v>
      </c>
      <c r="P1096" s="680">
        <f t="shared" ca="1" si="73"/>
        <v>0</v>
      </c>
      <c r="Q1096" s="680">
        <f t="shared" ca="1" si="73"/>
        <v>0</v>
      </c>
      <c r="R1096" s="680">
        <f t="shared" ca="1" si="73"/>
        <v>0</v>
      </c>
      <c r="S1096" t="str">
        <f t="shared" si="74"/>
        <v>ASR_CMS_19</v>
      </c>
      <c r="T1096" s="957">
        <f t="shared" si="75"/>
        <v>45406</v>
      </c>
      <c r="U1096" t="str">
        <f t="shared" si="76"/>
        <v>Unaudited</v>
      </c>
    </row>
    <row r="1097" spans="1:21" x14ac:dyDescent="0.25">
      <c r="A1097" t="s">
        <v>438</v>
      </c>
      <c r="B1097" t="s">
        <v>1380</v>
      </c>
      <c r="C1097" t="s">
        <v>1381</v>
      </c>
      <c r="D1097" s="15">
        <v>1900</v>
      </c>
      <c r="E1097" s="121">
        <v>1</v>
      </c>
      <c r="F1097" t="s">
        <v>442</v>
      </c>
      <c r="G1097" s="121">
        <v>366</v>
      </c>
      <c r="H1097" t="s">
        <v>384</v>
      </c>
      <c r="I1097" t="s">
        <v>489</v>
      </c>
      <c r="J1097" t="s">
        <v>451</v>
      </c>
      <c r="K1097" t="s">
        <v>436</v>
      </c>
      <c r="L1097" s="755" t="s">
        <v>82</v>
      </c>
      <c r="M1097" t="s">
        <v>100</v>
      </c>
      <c r="N1097" s="680">
        <f t="shared" ca="1" si="73"/>
        <v>0</v>
      </c>
      <c r="O1097" s="680">
        <f t="shared" ca="1" si="73"/>
        <v>0</v>
      </c>
      <c r="P1097" s="680">
        <f t="shared" ca="1" si="73"/>
        <v>0</v>
      </c>
      <c r="Q1097" s="680">
        <f t="shared" ca="1" si="73"/>
        <v>0</v>
      </c>
      <c r="R1097" s="680">
        <f t="shared" ca="1" si="73"/>
        <v>0</v>
      </c>
      <c r="S1097" t="str">
        <f t="shared" si="74"/>
        <v>ASR_CMS_19</v>
      </c>
      <c r="T1097" s="957">
        <f t="shared" si="75"/>
        <v>45406</v>
      </c>
      <c r="U1097" t="str">
        <f t="shared" si="76"/>
        <v>Unaudited</v>
      </c>
    </row>
    <row r="1098" spans="1:21" x14ac:dyDescent="0.25">
      <c r="A1098" t="s">
        <v>438</v>
      </c>
      <c r="B1098" t="s">
        <v>1380</v>
      </c>
      <c r="C1098" t="s">
        <v>1381</v>
      </c>
      <c r="D1098" s="15">
        <v>1900</v>
      </c>
      <c r="E1098" s="121">
        <v>1</v>
      </c>
      <c r="F1098" t="s">
        <v>442</v>
      </c>
      <c r="G1098" s="121">
        <v>366</v>
      </c>
      <c r="H1098" t="s">
        <v>384</v>
      </c>
      <c r="I1098" t="s">
        <v>489</v>
      </c>
      <c r="J1098" t="s">
        <v>451</v>
      </c>
      <c r="K1098" t="s">
        <v>436</v>
      </c>
      <c r="L1098" s="755" t="s">
        <v>217</v>
      </c>
      <c r="M1098" t="s">
        <v>101</v>
      </c>
      <c r="N1098" s="680">
        <f t="shared" ca="1" si="73"/>
        <v>0</v>
      </c>
      <c r="O1098" s="680">
        <f t="shared" ca="1" si="73"/>
        <v>0</v>
      </c>
      <c r="P1098" s="680">
        <f t="shared" ca="1" si="73"/>
        <v>0</v>
      </c>
      <c r="Q1098" s="680">
        <f t="shared" ca="1" si="73"/>
        <v>0</v>
      </c>
      <c r="R1098" s="680">
        <f t="shared" ca="1" si="73"/>
        <v>0</v>
      </c>
      <c r="S1098" t="str">
        <f t="shared" si="74"/>
        <v>ASR_CMS_19</v>
      </c>
      <c r="T1098" s="957">
        <f t="shared" si="75"/>
        <v>45406</v>
      </c>
      <c r="U1098" t="str">
        <f t="shared" si="76"/>
        <v>Unaudited</v>
      </c>
    </row>
    <row r="1099" spans="1:21" x14ac:dyDescent="0.25">
      <c r="A1099" t="s">
        <v>438</v>
      </c>
      <c r="B1099" t="s">
        <v>1380</v>
      </c>
      <c r="C1099" t="s">
        <v>1381</v>
      </c>
      <c r="D1099" s="15">
        <v>1900</v>
      </c>
      <c r="E1099" s="121">
        <v>1</v>
      </c>
      <c r="F1099" t="s">
        <v>442</v>
      </c>
      <c r="G1099" s="121">
        <v>366</v>
      </c>
      <c r="H1099" t="s">
        <v>384</v>
      </c>
      <c r="I1099" t="s">
        <v>489</v>
      </c>
      <c r="J1099" t="s">
        <v>451</v>
      </c>
      <c r="K1099" t="s">
        <v>436</v>
      </c>
      <c r="L1099" s="755" t="s">
        <v>216</v>
      </c>
      <c r="M1099" t="s">
        <v>28</v>
      </c>
      <c r="N1099" s="680">
        <f t="shared" ca="1" si="73"/>
        <v>0</v>
      </c>
      <c r="O1099" s="680">
        <f t="shared" ca="1" si="73"/>
        <v>0</v>
      </c>
      <c r="P1099" s="680">
        <f t="shared" ca="1" si="73"/>
        <v>0</v>
      </c>
      <c r="Q1099" s="680">
        <f t="shared" ca="1" si="73"/>
        <v>0</v>
      </c>
      <c r="R1099" s="680">
        <f t="shared" ca="1" si="73"/>
        <v>0</v>
      </c>
      <c r="S1099" t="str">
        <f t="shared" si="74"/>
        <v>ASR_CMS_19</v>
      </c>
      <c r="T1099" s="957">
        <f t="shared" si="75"/>
        <v>45406</v>
      </c>
      <c r="U1099" t="str">
        <f t="shared" si="76"/>
        <v>Unaudited</v>
      </c>
    </row>
    <row r="1100" spans="1:21" x14ac:dyDescent="0.25">
      <c r="A1100" t="s">
        <v>438</v>
      </c>
      <c r="B1100" t="s">
        <v>1380</v>
      </c>
      <c r="C1100" t="s">
        <v>1381</v>
      </c>
      <c r="D1100" s="15">
        <v>1900</v>
      </c>
      <c r="E1100" s="121">
        <v>1</v>
      </c>
      <c r="F1100" t="s">
        <v>442</v>
      </c>
      <c r="G1100" s="121">
        <v>366</v>
      </c>
      <c r="H1100" t="s">
        <v>384</v>
      </c>
      <c r="I1100" t="s">
        <v>489</v>
      </c>
      <c r="J1100" t="s">
        <v>437</v>
      </c>
      <c r="K1100" t="s">
        <v>437</v>
      </c>
      <c r="L1100" s="755" t="s">
        <v>84</v>
      </c>
      <c r="M1100" t="s">
        <v>328</v>
      </c>
      <c r="N1100" s="680">
        <f t="shared" ca="1" si="73"/>
        <v>0</v>
      </c>
      <c r="O1100" s="680">
        <f t="shared" ca="1" si="73"/>
        <v>0</v>
      </c>
      <c r="P1100" s="680">
        <f t="shared" ca="1" si="73"/>
        <v>0</v>
      </c>
      <c r="Q1100" s="680">
        <f t="shared" ca="1" si="73"/>
        <v>0</v>
      </c>
      <c r="R1100" s="680">
        <f t="shared" ca="1" si="73"/>
        <v>0</v>
      </c>
      <c r="S1100" t="str">
        <f t="shared" si="74"/>
        <v>ASR_CMS_19</v>
      </c>
      <c r="T1100" s="957">
        <f t="shared" si="75"/>
        <v>45406</v>
      </c>
      <c r="U1100" t="str">
        <f t="shared" si="76"/>
        <v>Unaudited</v>
      </c>
    </row>
    <row r="1101" spans="1:21" x14ac:dyDescent="0.25">
      <c r="A1101" t="s">
        <v>438</v>
      </c>
      <c r="B1101" t="s">
        <v>1380</v>
      </c>
      <c r="C1101" t="s">
        <v>1381</v>
      </c>
      <c r="D1101" s="15">
        <v>1900</v>
      </c>
      <c r="E1101" s="121">
        <v>1</v>
      </c>
      <c r="F1101" t="s">
        <v>442</v>
      </c>
      <c r="G1101" s="121">
        <v>366</v>
      </c>
      <c r="H1101" t="s">
        <v>384</v>
      </c>
      <c r="I1101" t="s">
        <v>489</v>
      </c>
      <c r="J1101" t="s">
        <v>437</v>
      </c>
      <c r="K1101" t="s">
        <v>437</v>
      </c>
      <c r="L1101" s="755" t="s">
        <v>85</v>
      </c>
      <c r="M1101" t="s">
        <v>326</v>
      </c>
      <c r="N1101" s="680">
        <f t="shared" ca="1" si="73"/>
        <v>0</v>
      </c>
      <c r="O1101" s="680">
        <f t="shared" ca="1" si="73"/>
        <v>0</v>
      </c>
      <c r="P1101" s="680">
        <f t="shared" ca="1" si="73"/>
        <v>0</v>
      </c>
      <c r="Q1101" s="680">
        <f t="shared" ca="1" si="73"/>
        <v>0</v>
      </c>
      <c r="R1101" s="680">
        <f t="shared" ca="1" si="73"/>
        <v>0</v>
      </c>
      <c r="S1101" t="str">
        <f t="shared" si="74"/>
        <v>ASR_CMS_19</v>
      </c>
      <c r="T1101" s="957">
        <f t="shared" si="75"/>
        <v>45406</v>
      </c>
      <c r="U1101" t="str">
        <f t="shared" si="76"/>
        <v>Unaudited</v>
      </c>
    </row>
    <row r="1102" spans="1:21" x14ac:dyDescent="0.25">
      <c r="A1102" t="s">
        <v>438</v>
      </c>
      <c r="B1102" t="s">
        <v>1380</v>
      </c>
      <c r="C1102" t="s">
        <v>1381</v>
      </c>
      <c r="D1102" s="15">
        <v>1900</v>
      </c>
      <c r="E1102" s="121">
        <v>1</v>
      </c>
      <c r="F1102" t="s">
        <v>442</v>
      </c>
      <c r="G1102" s="121">
        <v>366</v>
      </c>
      <c r="H1102" t="s">
        <v>384</v>
      </c>
      <c r="I1102" t="s">
        <v>489</v>
      </c>
      <c r="J1102" t="s">
        <v>437</v>
      </c>
      <c r="K1102" t="s">
        <v>437</v>
      </c>
      <c r="L1102" s="755" t="s">
        <v>86</v>
      </c>
      <c r="M1102" t="s">
        <v>495</v>
      </c>
      <c r="N1102" s="680">
        <f t="shared" ca="1" si="73"/>
        <v>0</v>
      </c>
      <c r="O1102" s="680">
        <f t="shared" ca="1" si="73"/>
        <v>0</v>
      </c>
      <c r="P1102" s="680">
        <f t="shared" ca="1" si="73"/>
        <v>0</v>
      </c>
      <c r="Q1102" s="680">
        <f t="shared" ca="1" si="73"/>
        <v>0</v>
      </c>
      <c r="R1102" s="680">
        <f t="shared" ca="1" si="73"/>
        <v>0</v>
      </c>
      <c r="S1102" t="str">
        <f t="shared" si="74"/>
        <v>ASR_CMS_19</v>
      </c>
      <c r="T1102" s="957">
        <f t="shared" si="75"/>
        <v>45406</v>
      </c>
      <c r="U1102" t="str">
        <f t="shared" si="76"/>
        <v>Unaudited</v>
      </c>
    </row>
    <row r="1103" spans="1:21" x14ac:dyDescent="0.25">
      <c r="A1103" t="s">
        <v>438</v>
      </c>
      <c r="B1103" t="s">
        <v>1380</v>
      </c>
      <c r="C1103" t="s">
        <v>1381</v>
      </c>
      <c r="D1103" s="15">
        <v>1900</v>
      </c>
      <c r="E1103" s="121">
        <v>1</v>
      </c>
      <c r="F1103" t="s">
        <v>442</v>
      </c>
      <c r="G1103" s="121">
        <v>366</v>
      </c>
      <c r="H1103" t="s">
        <v>384</v>
      </c>
      <c r="I1103" t="s">
        <v>489</v>
      </c>
      <c r="J1103" t="s">
        <v>437</v>
      </c>
      <c r="K1103" t="s">
        <v>437</v>
      </c>
      <c r="L1103" s="755" t="s">
        <v>87</v>
      </c>
      <c r="M1103" t="s">
        <v>496</v>
      </c>
      <c r="N1103" s="680">
        <f t="shared" ca="1" si="73"/>
        <v>0</v>
      </c>
      <c r="O1103" s="680">
        <f t="shared" ca="1" si="73"/>
        <v>0</v>
      </c>
      <c r="P1103" s="680">
        <f t="shared" ca="1" si="73"/>
        <v>0</v>
      </c>
      <c r="Q1103" s="680">
        <f t="shared" ca="1" si="73"/>
        <v>0</v>
      </c>
      <c r="R1103" s="680">
        <f t="shared" ca="1" si="73"/>
        <v>0</v>
      </c>
      <c r="S1103" t="str">
        <f t="shared" si="74"/>
        <v>ASR_CMS_19</v>
      </c>
      <c r="T1103" s="957">
        <f t="shared" si="75"/>
        <v>45406</v>
      </c>
      <c r="U1103" t="str">
        <f t="shared" si="76"/>
        <v>Unaudited</v>
      </c>
    </row>
    <row r="1104" spans="1:21" x14ac:dyDescent="0.25">
      <c r="A1104" t="s">
        <v>438</v>
      </c>
      <c r="B1104" t="s">
        <v>1380</v>
      </c>
      <c r="C1104" t="s">
        <v>1381</v>
      </c>
      <c r="D1104" s="15">
        <v>1900</v>
      </c>
      <c r="E1104" s="121">
        <v>1</v>
      </c>
      <c r="F1104" t="s">
        <v>442</v>
      </c>
      <c r="G1104" s="121">
        <v>366</v>
      </c>
      <c r="H1104" t="s">
        <v>384</v>
      </c>
      <c r="I1104" t="s">
        <v>489</v>
      </c>
      <c r="J1104" t="s">
        <v>437</v>
      </c>
      <c r="K1104" t="s">
        <v>437</v>
      </c>
      <c r="L1104" s="755" t="s">
        <v>214</v>
      </c>
      <c r="M1104" t="s">
        <v>497</v>
      </c>
      <c r="N1104" s="680">
        <f t="shared" ca="1" si="73"/>
        <v>0</v>
      </c>
      <c r="O1104" s="680">
        <f t="shared" ca="1" si="73"/>
        <v>0</v>
      </c>
      <c r="P1104" s="680">
        <f t="shared" ca="1" si="73"/>
        <v>0</v>
      </c>
      <c r="Q1104" s="680">
        <f t="shared" ca="1" si="73"/>
        <v>0</v>
      </c>
      <c r="R1104" s="680">
        <f t="shared" ca="1" si="73"/>
        <v>0</v>
      </c>
      <c r="S1104" t="str">
        <f t="shared" si="74"/>
        <v>ASR_CMS_19</v>
      </c>
      <c r="T1104" s="957">
        <f t="shared" si="75"/>
        <v>45406</v>
      </c>
      <c r="U1104" t="str">
        <f t="shared" si="76"/>
        <v>Unaudited</v>
      </c>
    </row>
    <row r="1105" spans="1:21" x14ac:dyDescent="0.25">
      <c r="A1105" t="s">
        <v>438</v>
      </c>
      <c r="B1105" t="s">
        <v>1380</v>
      </c>
      <c r="C1105" t="s">
        <v>1381</v>
      </c>
      <c r="D1105" s="15">
        <v>1900</v>
      </c>
      <c r="E1105" s="121">
        <v>1</v>
      </c>
      <c r="F1105" t="s">
        <v>442</v>
      </c>
      <c r="G1105" s="121">
        <v>366</v>
      </c>
      <c r="H1105" t="s">
        <v>384</v>
      </c>
      <c r="I1105" t="s">
        <v>490</v>
      </c>
      <c r="J1105" t="s">
        <v>26</v>
      </c>
      <c r="K1105" t="s">
        <v>26</v>
      </c>
      <c r="L1105" s="755" t="s">
        <v>205</v>
      </c>
      <c r="M1105" t="s">
        <v>26</v>
      </c>
      <c r="N1105" s="680">
        <f t="shared" ca="1" si="73"/>
        <v>0</v>
      </c>
      <c r="O1105" s="680">
        <f t="shared" ca="1" si="73"/>
        <v>0</v>
      </c>
      <c r="P1105" s="680">
        <f t="shared" ca="1" si="73"/>
        <v>0</v>
      </c>
      <c r="Q1105" s="680">
        <f t="shared" ca="1" si="73"/>
        <v>0</v>
      </c>
      <c r="R1105" s="680">
        <f t="shared" ca="1" si="73"/>
        <v>0</v>
      </c>
      <c r="S1105" t="str">
        <f t="shared" si="74"/>
        <v>ASR_CMS_19</v>
      </c>
      <c r="T1105" s="957">
        <f t="shared" si="75"/>
        <v>45406</v>
      </c>
      <c r="U1105" t="str">
        <f t="shared" si="76"/>
        <v>Unaudited</v>
      </c>
    </row>
    <row r="1106" spans="1:21" x14ac:dyDescent="0.25">
      <c r="A1106" t="s">
        <v>438</v>
      </c>
      <c r="B1106" t="s">
        <v>1380</v>
      </c>
      <c r="C1106" t="s">
        <v>1381</v>
      </c>
      <c r="D1106" s="15">
        <v>1900</v>
      </c>
      <c r="E1106" s="121">
        <v>1</v>
      </c>
      <c r="F1106" t="s">
        <v>1026</v>
      </c>
      <c r="G1106" s="121" t="s">
        <v>1379</v>
      </c>
      <c r="H1106" t="s">
        <v>384</v>
      </c>
      <c r="I1106" t="s">
        <v>433</v>
      </c>
      <c r="J1106" t="s">
        <v>433</v>
      </c>
      <c r="K1106" t="s">
        <v>433</v>
      </c>
      <c r="M1106" t="s">
        <v>433</v>
      </c>
      <c r="N1106" s="680">
        <f t="shared" ca="1" si="73"/>
        <v>0</v>
      </c>
      <c r="O1106" s="680">
        <f t="shared" ca="1" si="73"/>
        <v>0</v>
      </c>
      <c r="P1106" s="680">
        <f t="shared" ca="1" si="73"/>
        <v>0</v>
      </c>
      <c r="Q1106" s="680">
        <f t="shared" ca="1" si="73"/>
        <v>0</v>
      </c>
      <c r="R1106" s="680">
        <f t="shared" ca="1" si="73"/>
        <v>0</v>
      </c>
      <c r="S1106" t="str">
        <f t="shared" si="74"/>
        <v>ASR_CMS_19</v>
      </c>
      <c r="T1106" s="957">
        <f t="shared" si="75"/>
        <v>45406</v>
      </c>
      <c r="U1106" t="str">
        <f t="shared" si="76"/>
        <v>Unaudited</v>
      </c>
    </row>
    <row r="1107" spans="1:21" x14ac:dyDescent="0.25">
      <c r="A1107" t="s">
        <v>438</v>
      </c>
      <c r="B1107" t="s">
        <v>1380</v>
      </c>
      <c r="C1107" t="s">
        <v>1381</v>
      </c>
      <c r="D1107" s="15">
        <v>1900</v>
      </c>
      <c r="E1107" s="121">
        <v>1</v>
      </c>
      <c r="F1107" t="s">
        <v>1026</v>
      </c>
      <c r="G1107" s="121" t="s">
        <v>1379</v>
      </c>
      <c r="H1107" t="s">
        <v>384</v>
      </c>
      <c r="I1107" t="s">
        <v>488</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ASR_CMS_19</v>
      </c>
      <c r="T1107" s="957">
        <f t="shared" si="75"/>
        <v>45406</v>
      </c>
      <c r="U1107" t="str">
        <f t="shared" si="76"/>
        <v>Unaudited</v>
      </c>
    </row>
    <row r="1108" spans="1:21" x14ac:dyDescent="0.25">
      <c r="A1108" t="s">
        <v>438</v>
      </c>
      <c r="B1108" t="s">
        <v>1380</v>
      </c>
      <c r="C1108" t="s">
        <v>1381</v>
      </c>
      <c r="D1108" s="15">
        <v>1900</v>
      </c>
      <c r="E1108" s="121">
        <v>1</v>
      </c>
      <c r="F1108" t="s">
        <v>1026</v>
      </c>
      <c r="G1108" s="121" t="s">
        <v>1379</v>
      </c>
      <c r="H1108" t="s">
        <v>384</v>
      </c>
      <c r="I1108" t="s">
        <v>488</v>
      </c>
      <c r="J1108" t="s">
        <v>12</v>
      </c>
      <c r="K1108" t="s">
        <v>223</v>
      </c>
      <c r="L1108" s="755">
        <v>1.2</v>
      </c>
      <c r="M1108" t="s">
        <v>223</v>
      </c>
      <c r="N1108" s="680">
        <f t="shared" ca="1" si="73"/>
        <v>0</v>
      </c>
      <c r="O1108" s="680">
        <f t="shared" ca="1" si="73"/>
        <v>0</v>
      </c>
      <c r="P1108" s="680">
        <f t="shared" ca="1" si="73"/>
        <v>0</v>
      </c>
      <c r="Q1108" s="680">
        <f t="shared" ca="1" si="73"/>
        <v>0</v>
      </c>
      <c r="R1108" s="680">
        <f t="shared" ca="1" si="73"/>
        <v>0</v>
      </c>
      <c r="S1108" t="str">
        <f t="shared" si="74"/>
        <v>ASR_CMS_19</v>
      </c>
      <c r="T1108" s="957">
        <f t="shared" si="75"/>
        <v>45406</v>
      </c>
      <c r="U1108" t="str">
        <f t="shared" si="76"/>
        <v>Unaudited</v>
      </c>
    </row>
    <row r="1109" spans="1:21" x14ac:dyDescent="0.25">
      <c r="A1109" t="s">
        <v>438</v>
      </c>
      <c r="B1109" t="s">
        <v>1380</v>
      </c>
      <c r="C1109" t="s">
        <v>1381</v>
      </c>
      <c r="D1109" s="15">
        <v>1900</v>
      </c>
      <c r="E1109" s="121">
        <v>1</v>
      </c>
      <c r="F1109" t="s">
        <v>1026</v>
      </c>
      <c r="G1109" s="121" t="s">
        <v>1379</v>
      </c>
      <c r="H1109" t="s">
        <v>384</v>
      </c>
      <c r="I1109" t="s">
        <v>488</v>
      </c>
      <c r="J1109" t="s">
        <v>12</v>
      </c>
      <c r="K1109" t="s">
        <v>1318</v>
      </c>
      <c r="L1109" s="755" t="s">
        <v>1314</v>
      </c>
      <c r="M1109" t="s">
        <v>1318</v>
      </c>
      <c r="N1109" s="680">
        <f t="shared" ca="1" si="73"/>
        <v>0</v>
      </c>
      <c r="O1109" s="680">
        <f t="shared" ca="1" si="73"/>
        <v>0</v>
      </c>
      <c r="P1109" s="680">
        <f t="shared" ca="1" si="73"/>
        <v>0</v>
      </c>
      <c r="Q1109" s="680">
        <f t="shared" ca="1" si="73"/>
        <v>0</v>
      </c>
      <c r="R1109" s="680">
        <f t="shared" ca="1" si="73"/>
        <v>0</v>
      </c>
      <c r="S1109" t="str">
        <f t="shared" si="74"/>
        <v>ASR_CMS_19</v>
      </c>
      <c r="T1109" s="957">
        <f t="shared" si="75"/>
        <v>45406</v>
      </c>
      <c r="U1109" t="str">
        <f t="shared" si="76"/>
        <v>Unaudited</v>
      </c>
    </row>
    <row r="1110" spans="1:21" x14ac:dyDescent="0.25">
      <c r="A1110" t="s">
        <v>438</v>
      </c>
      <c r="B1110" t="s">
        <v>1380</v>
      </c>
      <c r="C1110" t="s">
        <v>1381</v>
      </c>
      <c r="D1110" s="15">
        <v>1900</v>
      </c>
      <c r="E1110" s="121">
        <v>1</v>
      </c>
      <c r="F1110" t="s">
        <v>1026</v>
      </c>
      <c r="G1110" s="121" t="s">
        <v>1379</v>
      </c>
      <c r="H1110" t="s">
        <v>384</v>
      </c>
      <c r="I1110" t="s">
        <v>488</v>
      </c>
      <c r="J1110" t="s">
        <v>12</v>
      </c>
      <c r="K1110" t="s">
        <v>1320</v>
      </c>
      <c r="L1110" s="755" t="s">
        <v>1319</v>
      </c>
      <c r="M1110" t="s">
        <v>1320</v>
      </c>
      <c r="N1110" s="680">
        <f t="shared" ca="1" si="73"/>
        <v>0</v>
      </c>
      <c r="O1110" s="680">
        <f t="shared" ca="1" si="73"/>
        <v>0</v>
      </c>
      <c r="P1110" s="680">
        <f t="shared" ca="1" si="73"/>
        <v>0</v>
      </c>
      <c r="Q1110" s="680">
        <f t="shared" ca="1" si="73"/>
        <v>0</v>
      </c>
      <c r="R1110" s="680">
        <f t="shared" ca="1" si="73"/>
        <v>0</v>
      </c>
      <c r="S1110" t="str">
        <f t="shared" si="74"/>
        <v>ASR_CMS_19</v>
      </c>
      <c r="T1110" s="957">
        <f t="shared" si="75"/>
        <v>45406</v>
      </c>
      <c r="U1110" t="str">
        <f t="shared" si="76"/>
        <v>Unaudited</v>
      </c>
    </row>
    <row r="1111" spans="1:21" x14ac:dyDescent="0.25">
      <c r="A1111" t="s">
        <v>438</v>
      </c>
      <c r="B1111" t="s">
        <v>1380</v>
      </c>
      <c r="C1111" t="s">
        <v>1381</v>
      </c>
      <c r="D1111" s="15">
        <v>1900</v>
      </c>
      <c r="E1111" s="121">
        <v>1</v>
      </c>
      <c r="F1111" t="s">
        <v>1026</v>
      </c>
      <c r="G1111" s="121" t="s">
        <v>1379</v>
      </c>
      <c r="H1111" t="s">
        <v>384</v>
      </c>
      <c r="I1111" t="s">
        <v>488</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ASR_CMS_19</v>
      </c>
      <c r="T1111" s="957">
        <f t="shared" si="75"/>
        <v>45406</v>
      </c>
      <c r="U1111" t="str">
        <f t="shared" si="76"/>
        <v>Unaudited</v>
      </c>
    </row>
    <row r="1112" spans="1:21" x14ac:dyDescent="0.25">
      <c r="A1112" t="s">
        <v>438</v>
      </c>
      <c r="B1112" t="s">
        <v>1380</v>
      </c>
      <c r="C1112" t="s">
        <v>1381</v>
      </c>
      <c r="D1112" s="15">
        <v>1900</v>
      </c>
      <c r="E1112" s="121">
        <v>1</v>
      </c>
      <c r="F1112" t="s">
        <v>1026</v>
      </c>
      <c r="G1112" s="121" t="s">
        <v>1379</v>
      </c>
      <c r="H1112" t="s">
        <v>384</v>
      </c>
      <c r="I1112" t="s">
        <v>489</v>
      </c>
      <c r="J1112" t="s">
        <v>434</v>
      </c>
      <c r="K1112" t="s">
        <v>791</v>
      </c>
      <c r="L1112" s="755">
        <v>2.1</v>
      </c>
      <c r="M1112" t="s">
        <v>726</v>
      </c>
      <c r="N1112" s="680">
        <f t="shared" ca="1" si="73"/>
        <v>0</v>
      </c>
      <c r="O1112" s="680">
        <f t="shared" ca="1" si="73"/>
        <v>0</v>
      </c>
      <c r="P1112" s="680">
        <f t="shared" ca="1" si="73"/>
        <v>0</v>
      </c>
      <c r="Q1112" s="680">
        <f t="shared" ca="1" si="73"/>
        <v>0</v>
      </c>
      <c r="R1112" s="680">
        <f t="shared" ca="1" si="73"/>
        <v>0</v>
      </c>
      <c r="S1112" t="str">
        <f t="shared" si="74"/>
        <v>ASR_CMS_19</v>
      </c>
      <c r="T1112" s="957">
        <f t="shared" si="75"/>
        <v>45406</v>
      </c>
      <c r="U1112" t="str">
        <f t="shared" si="76"/>
        <v>Unaudited</v>
      </c>
    </row>
    <row r="1113" spans="1:21" x14ac:dyDescent="0.25">
      <c r="A1113" t="s">
        <v>438</v>
      </c>
      <c r="B1113" t="s">
        <v>1380</v>
      </c>
      <c r="C1113" t="s">
        <v>1381</v>
      </c>
      <c r="D1113" s="15">
        <v>1900</v>
      </c>
      <c r="E1113" s="121">
        <v>1</v>
      </c>
      <c r="F1113" t="s">
        <v>1026</v>
      </c>
      <c r="G1113" s="121" t="s">
        <v>1379</v>
      </c>
      <c r="H1113" t="s">
        <v>384</v>
      </c>
      <c r="I1113" t="s">
        <v>489</v>
      </c>
      <c r="J1113" t="s">
        <v>434</v>
      </c>
      <c r="K1113" t="s">
        <v>791</v>
      </c>
      <c r="L1113" s="755">
        <v>2.2000000000000002</v>
      </c>
      <c r="M1113" t="s">
        <v>727</v>
      </c>
      <c r="N1113" s="680">
        <f t="shared" ca="1" si="73"/>
        <v>0</v>
      </c>
      <c r="O1113" s="680">
        <f t="shared" ca="1" si="73"/>
        <v>0</v>
      </c>
      <c r="P1113" s="680">
        <f t="shared" ca="1" si="73"/>
        <v>0</v>
      </c>
      <c r="Q1113" s="680">
        <f t="shared" ca="1" si="73"/>
        <v>0</v>
      </c>
      <c r="R1113" s="680">
        <f t="shared" ca="1" si="73"/>
        <v>0</v>
      </c>
      <c r="S1113" t="str">
        <f t="shared" si="74"/>
        <v>ASR_CMS_19</v>
      </c>
      <c r="T1113" s="957">
        <f t="shared" si="75"/>
        <v>45406</v>
      </c>
      <c r="U1113" t="str">
        <f t="shared" si="76"/>
        <v>Unaudited</v>
      </c>
    </row>
    <row r="1114" spans="1:21" x14ac:dyDescent="0.25">
      <c r="A1114" t="s">
        <v>438</v>
      </c>
      <c r="B1114" t="s">
        <v>1380</v>
      </c>
      <c r="C1114" t="s">
        <v>1381</v>
      </c>
      <c r="D1114" s="15">
        <v>1900</v>
      </c>
      <c r="E1114" s="121">
        <v>1</v>
      </c>
      <c r="F1114" t="s">
        <v>1026</v>
      </c>
      <c r="G1114" s="121" t="s">
        <v>1379</v>
      </c>
      <c r="H1114" t="s">
        <v>384</v>
      </c>
      <c r="I1114" t="s">
        <v>489</v>
      </c>
      <c r="J1114" t="s">
        <v>434</v>
      </c>
      <c r="K1114" t="s">
        <v>791</v>
      </c>
      <c r="L1114" s="755">
        <v>2.2999999999999998</v>
      </c>
      <c r="M1114" t="s">
        <v>728</v>
      </c>
      <c r="N1114" s="680">
        <f t="shared" ca="1" si="73"/>
        <v>0</v>
      </c>
      <c r="O1114" s="680">
        <f t="shared" ca="1" si="73"/>
        <v>0</v>
      </c>
      <c r="P1114" s="680">
        <f t="shared" ca="1" si="73"/>
        <v>0</v>
      </c>
      <c r="Q1114" s="680">
        <f t="shared" ca="1" si="73"/>
        <v>0</v>
      </c>
      <c r="R1114" s="680">
        <f t="shared" ca="1" si="73"/>
        <v>0</v>
      </c>
      <c r="S1114" t="str">
        <f t="shared" si="74"/>
        <v>ASR_CMS_19</v>
      </c>
      <c r="T1114" s="957">
        <f t="shared" si="75"/>
        <v>45406</v>
      </c>
      <c r="U1114" t="str">
        <f t="shared" si="76"/>
        <v>Unaudited</v>
      </c>
    </row>
    <row r="1115" spans="1:21" x14ac:dyDescent="0.25">
      <c r="A1115" t="s">
        <v>438</v>
      </c>
      <c r="B1115" t="s">
        <v>1380</v>
      </c>
      <c r="C1115" t="s">
        <v>1381</v>
      </c>
      <c r="D1115" s="15">
        <v>1900</v>
      </c>
      <c r="E1115" s="121">
        <v>1</v>
      </c>
      <c r="F1115" t="s">
        <v>1026</v>
      </c>
      <c r="G1115" s="121" t="s">
        <v>1379</v>
      </c>
      <c r="H1115" t="s">
        <v>384</v>
      </c>
      <c r="I1115" t="s">
        <v>489</v>
      </c>
      <c r="J1115" t="s">
        <v>434</v>
      </c>
      <c r="K1115" t="s">
        <v>791</v>
      </c>
      <c r="L1115" s="755">
        <v>2.4</v>
      </c>
      <c r="M1115" t="s">
        <v>729</v>
      </c>
      <c r="N1115" s="680">
        <f t="shared" ca="1" si="73"/>
        <v>0</v>
      </c>
      <c r="O1115" s="680">
        <f t="shared" ca="1" si="73"/>
        <v>0</v>
      </c>
      <c r="P1115" s="680">
        <f t="shared" ca="1" si="73"/>
        <v>0</v>
      </c>
      <c r="Q1115" s="680">
        <f t="shared" ca="1" si="73"/>
        <v>0</v>
      </c>
      <c r="R1115" s="680">
        <f t="shared" ca="1" si="73"/>
        <v>0</v>
      </c>
      <c r="S1115" t="str">
        <f t="shared" si="74"/>
        <v>ASR_CMS_19</v>
      </c>
      <c r="T1115" s="957">
        <f t="shared" si="75"/>
        <v>45406</v>
      </c>
      <c r="U1115" t="str">
        <f t="shared" si="76"/>
        <v>Unaudited</v>
      </c>
    </row>
    <row r="1116" spans="1:21" x14ac:dyDescent="0.25">
      <c r="A1116" t="s">
        <v>438</v>
      </c>
      <c r="B1116" t="s">
        <v>1380</v>
      </c>
      <c r="C1116" t="s">
        <v>1381</v>
      </c>
      <c r="D1116" s="15">
        <v>1900</v>
      </c>
      <c r="E1116" s="121">
        <v>1</v>
      </c>
      <c r="F1116" t="s">
        <v>1026</v>
      </c>
      <c r="G1116" s="121" t="s">
        <v>1379</v>
      </c>
      <c r="H1116" t="s">
        <v>384</v>
      </c>
      <c r="I1116" t="s">
        <v>489</v>
      </c>
      <c r="J1116" t="s">
        <v>434</v>
      </c>
      <c r="K1116" t="s">
        <v>791</v>
      </c>
      <c r="L1116" s="755">
        <v>2.5</v>
      </c>
      <c r="M1116" t="s">
        <v>771</v>
      </c>
      <c r="N1116" s="680">
        <f t="shared" ca="1" si="73"/>
        <v>0</v>
      </c>
      <c r="O1116" s="680">
        <f t="shared" ca="1" si="73"/>
        <v>0</v>
      </c>
      <c r="P1116" s="680">
        <f t="shared" ca="1" si="73"/>
        <v>0</v>
      </c>
      <c r="Q1116" s="680">
        <f t="shared" ca="1" si="73"/>
        <v>0</v>
      </c>
      <c r="R1116" s="680">
        <f t="shared" ca="1" si="73"/>
        <v>0</v>
      </c>
      <c r="S1116" t="str">
        <f t="shared" si="74"/>
        <v>ASR_CMS_19</v>
      </c>
      <c r="T1116" s="957">
        <f t="shared" si="75"/>
        <v>45406</v>
      </c>
      <c r="U1116" t="str">
        <f t="shared" si="76"/>
        <v>Unaudited</v>
      </c>
    </row>
    <row r="1117" spans="1:21" x14ac:dyDescent="0.25">
      <c r="A1117" t="s">
        <v>438</v>
      </c>
      <c r="B1117" t="s">
        <v>1380</v>
      </c>
      <c r="C1117" t="s">
        <v>1381</v>
      </c>
      <c r="D1117" s="15">
        <v>1900</v>
      </c>
      <c r="E1117" s="121">
        <v>1</v>
      </c>
      <c r="F1117" t="s">
        <v>1026</v>
      </c>
      <c r="G1117" s="121" t="s">
        <v>1379</v>
      </c>
      <c r="H1117" t="s">
        <v>384</v>
      </c>
      <c r="I1117" t="s">
        <v>489</v>
      </c>
      <c r="J1117" t="s">
        <v>434</v>
      </c>
      <c r="K1117" t="s">
        <v>791</v>
      </c>
      <c r="L1117" s="755">
        <v>2.6</v>
      </c>
      <c r="M1117" t="s">
        <v>187</v>
      </c>
      <c r="N1117" s="680">
        <f t="shared" ca="1" si="73"/>
        <v>0</v>
      </c>
      <c r="O1117" s="680">
        <f t="shared" ca="1" si="73"/>
        <v>0</v>
      </c>
      <c r="P1117" s="680">
        <f t="shared" ca="1" si="73"/>
        <v>0</v>
      </c>
      <c r="Q1117" s="680">
        <f t="shared" ca="1" si="73"/>
        <v>0</v>
      </c>
      <c r="R1117" s="680">
        <f t="shared" ca="1" si="73"/>
        <v>0</v>
      </c>
      <c r="S1117" t="str">
        <f t="shared" si="74"/>
        <v>ASR_CMS_19</v>
      </c>
      <c r="T1117" s="957">
        <f t="shared" si="75"/>
        <v>45406</v>
      </c>
      <c r="U1117" t="str">
        <f t="shared" si="76"/>
        <v>Unaudited</v>
      </c>
    </row>
    <row r="1118" spans="1:21" x14ac:dyDescent="0.25">
      <c r="A1118" t="s">
        <v>438</v>
      </c>
      <c r="B1118" t="s">
        <v>1380</v>
      </c>
      <c r="C1118" t="s">
        <v>1381</v>
      </c>
      <c r="D1118" s="15">
        <v>1900</v>
      </c>
      <c r="E1118" s="121">
        <v>1</v>
      </c>
      <c r="F1118" t="s">
        <v>1026</v>
      </c>
      <c r="G1118" s="121" t="s">
        <v>1379</v>
      </c>
      <c r="H1118" t="s">
        <v>384</v>
      </c>
      <c r="I1118" t="s">
        <v>489</v>
      </c>
      <c r="J1118" t="s">
        <v>434</v>
      </c>
      <c r="K1118" t="s">
        <v>791</v>
      </c>
      <c r="L1118" s="755">
        <v>2.7</v>
      </c>
      <c r="M1118" t="s">
        <v>792</v>
      </c>
      <c r="N1118" s="680">
        <f t="shared" ca="1" si="73"/>
        <v>0</v>
      </c>
      <c r="O1118" s="680">
        <f t="shared" ca="1" si="73"/>
        <v>0</v>
      </c>
      <c r="P1118" s="680">
        <f t="shared" ca="1" si="73"/>
        <v>0</v>
      </c>
      <c r="Q1118" s="680">
        <f t="shared" ca="1" si="73"/>
        <v>0</v>
      </c>
      <c r="R1118" s="680">
        <f t="shared" ca="1" si="73"/>
        <v>0</v>
      </c>
      <c r="S1118" t="str">
        <f t="shared" si="74"/>
        <v>ASR_CMS_19</v>
      </c>
      <c r="T1118" s="957">
        <f t="shared" si="75"/>
        <v>45406</v>
      </c>
      <c r="U1118" t="str">
        <f t="shared" si="76"/>
        <v>Unaudited</v>
      </c>
    </row>
    <row r="1119" spans="1:21" x14ac:dyDescent="0.25">
      <c r="A1119" t="s">
        <v>438</v>
      </c>
      <c r="B1119" t="s">
        <v>1380</v>
      </c>
      <c r="C1119" t="s">
        <v>1381</v>
      </c>
      <c r="D1119" s="15">
        <v>1900</v>
      </c>
      <c r="E1119" s="121">
        <v>1</v>
      </c>
      <c r="F1119" t="s">
        <v>1026</v>
      </c>
      <c r="G1119" s="121" t="s">
        <v>1379</v>
      </c>
      <c r="H1119" t="s">
        <v>384</v>
      </c>
      <c r="I1119" t="s">
        <v>489</v>
      </c>
      <c r="J1119" t="s">
        <v>434</v>
      </c>
      <c r="K1119" t="s">
        <v>791</v>
      </c>
      <c r="L1119" s="755">
        <v>2.8</v>
      </c>
      <c r="M1119" t="s">
        <v>793</v>
      </c>
      <c r="N1119" s="680">
        <f t="shared" ca="1" si="73"/>
        <v>0</v>
      </c>
      <c r="O1119" s="680">
        <f t="shared" ca="1" si="73"/>
        <v>0</v>
      </c>
      <c r="P1119" s="680">
        <f t="shared" ca="1" si="73"/>
        <v>0</v>
      </c>
      <c r="Q1119" s="680">
        <f t="shared" ca="1" si="73"/>
        <v>0</v>
      </c>
      <c r="R1119" s="680">
        <f t="shared" ca="1" si="73"/>
        <v>0</v>
      </c>
      <c r="S1119" t="str">
        <f t="shared" si="74"/>
        <v>ASR_CMS_19</v>
      </c>
      <c r="T1119" s="957">
        <f t="shared" si="75"/>
        <v>45406</v>
      </c>
      <c r="U1119" t="str">
        <f t="shared" si="76"/>
        <v>Unaudited</v>
      </c>
    </row>
    <row r="1120" spans="1:21" x14ac:dyDescent="0.25">
      <c r="A1120" t="s">
        <v>438</v>
      </c>
      <c r="B1120" t="s">
        <v>1380</v>
      </c>
      <c r="C1120" t="s">
        <v>1381</v>
      </c>
      <c r="D1120" s="15">
        <v>1900</v>
      </c>
      <c r="E1120" s="121">
        <v>1</v>
      </c>
      <c r="F1120" t="s">
        <v>1026</v>
      </c>
      <c r="G1120" s="121" t="s">
        <v>1379</v>
      </c>
      <c r="H1120" t="s">
        <v>384</v>
      </c>
      <c r="I1120" t="s">
        <v>489</v>
      </c>
      <c r="J1120" t="s">
        <v>434</v>
      </c>
      <c r="K1120" t="s">
        <v>791</v>
      </c>
      <c r="L1120" s="755">
        <v>2.9</v>
      </c>
      <c r="M1120" t="s">
        <v>774</v>
      </c>
      <c r="N1120" s="680">
        <f t="shared" ca="1" si="73"/>
        <v>0</v>
      </c>
      <c r="O1120" s="680">
        <f t="shared" ca="1" si="73"/>
        <v>0</v>
      </c>
      <c r="P1120" s="680">
        <f t="shared" ca="1" si="73"/>
        <v>0</v>
      </c>
      <c r="Q1120" s="680">
        <f t="shared" ca="1" si="73"/>
        <v>0</v>
      </c>
      <c r="R1120" s="680">
        <f t="shared" ca="1" si="73"/>
        <v>0</v>
      </c>
      <c r="S1120" t="str">
        <f t="shared" si="74"/>
        <v>ASR_CMS_19</v>
      </c>
      <c r="T1120" s="957">
        <f t="shared" si="75"/>
        <v>45406</v>
      </c>
      <c r="U1120" t="str">
        <f t="shared" si="76"/>
        <v>Unaudited</v>
      </c>
    </row>
    <row r="1121" spans="1:21" x14ac:dyDescent="0.25">
      <c r="A1121" t="s">
        <v>438</v>
      </c>
      <c r="B1121" t="s">
        <v>1380</v>
      </c>
      <c r="C1121" t="s">
        <v>1381</v>
      </c>
      <c r="D1121" s="15">
        <v>1900</v>
      </c>
      <c r="E1121" s="121">
        <v>1</v>
      </c>
      <c r="F1121" t="s">
        <v>1026</v>
      </c>
      <c r="G1121" s="121" t="s">
        <v>1379</v>
      </c>
      <c r="H1121" t="s">
        <v>384</v>
      </c>
      <c r="I1121" t="s">
        <v>489</v>
      </c>
      <c r="J1121" t="s">
        <v>434</v>
      </c>
      <c r="K1121" t="s">
        <v>224</v>
      </c>
      <c r="L1121" s="755">
        <v>2.11</v>
      </c>
      <c r="M1121" t="s">
        <v>229</v>
      </c>
      <c r="N1121" s="680">
        <f t="shared" ca="1" si="73"/>
        <v>0</v>
      </c>
      <c r="O1121" s="680">
        <f t="shared" ca="1" si="73"/>
        <v>0</v>
      </c>
      <c r="P1121" s="680">
        <f t="shared" ca="1" si="73"/>
        <v>0</v>
      </c>
      <c r="Q1121" s="680">
        <f t="shared" ca="1" si="73"/>
        <v>0</v>
      </c>
      <c r="R1121" s="680">
        <f t="shared" ca="1" si="73"/>
        <v>0</v>
      </c>
      <c r="S1121" t="str">
        <f t="shared" si="74"/>
        <v>ASR_CMS_19</v>
      </c>
      <c r="T1121" s="957">
        <f t="shared" si="75"/>
        <v>45406</v>
      </c>
      <c r="U1121" t="str">
        <f t="shared" si="76"/>
        <v>Unaudited</v>
      </c>
    </row>
    <row r="1122" spans="1:21" x14ac:dyDescent="0.25">
      <c r="A1122" t="s">
        <v>438</v>
      </c>
      <c r="B1122" t="s">
        <v>1380</v>
      </c>
      <c r="C1122" t="s">
        <v>1381</v>
      </c>
      <c r="D1122" s="15">
        <v>1900</v>
      </c>
      <c r="E1122" s="121">
        <v>1</v>
      </c>
      <c r="F1122" t="s">
        <v>1026</v>
      </c>
      <c r="G1122" s="121" t="s">
        <v>1379</v>
      </c>
      <c r="H1122" t="s">
        <v>384</v>
      </c>
      <c r="I1122" t="s">
        <v>489</v>
      </c>
      <c r="J1122" t="s">
        <v>434</v>
      </c>
      <c r="K1122" t="s">
        <v>224</v>
      </c>
      <c r="L1122" s="755">
        <v>2.12</v>
      </c>
      <c r="M1122" t="s">
        <v>555</v>
      </c>
      <c r="N1122" s="680">
        <f t="shared" ca="1" si="73"/>
        <v>0</v>
      </c>
      <c r="O1122" s="680">
        <f t="shared" ca="1" si="73"/>
        <v>0</v>
      </c>
      <c r="P1122" s="680">
        <f t="shared" ca="1" si="73"/>
        <v>0</v>
      </c>
      <c r="Q1122" s="680">
        <f t="shared" ca="1" si="73"/>
        <v>0</v>
      </c>
      <c r="R1122" s="680">
        <f t="shared" ca="1" si="73"/>
        <v>0</v>
      </c>
      <c r="S1122" t="str">
        <f t="shared" si="74"/>
        <v>ASR_CMS_19</v>
      </c>
      <c r="T1122" s="957">
        <f t="shared" si="75"/>
        <v>45406</v>
      </c>
      <c r="U1122" t="str">
        <f t="shared" si="76"/>
        <v>Unaudited</v>
      </c>
    </row>
    <row r="1123" spans="1:21" x14ac:dyDescent="0.25">
      <c r="A1123" t="s">
        <v>438</v>
      </c>
      <c r="B1123" t="s">
        <v>1380</v>
      </c>
      <c r="C1123" t="s">
        <v>1381</v>
      </c>
      <c r="D1123" s="15">
        <v>1900</v>
      </c>
      <c r="E1123" s="121">
        <v>1</v>
      </c>
      <c r="F1123" t="s">
        <v>1026</v>
      </c>
      <c r="G1123" s="121" t="s">
        <v>1379</v>
      </c>
      <c r="H1123" t="s">
        <v>384</v>
      </c>
      <c r="I1123" t="s">
        <v>489</v>
      </c>
      <c r="J1123" t="s">
        <v>434</v>
      </c>
      <c r="K1123" t="s">
        <v>224</v>
      </c>
      <c r="L1123" s="755">
        <v>2.13</v>
      </c>
      <c r="M1123" t="s">
        <v>230</v>
      </c>
      <c r="N1123" s="680">
        <f t="shared" ca="1" si="73"/>
        <v>0</v>
      </c>
      <c r="O1123" s="680">
        <f t="shared" ca="1" si="73"/>
        <v>0</v>
      </c>
      <c r="P1123" s="680">
        <f t="shared" ca="1" si="73"/>
        <v>0</v>
      </c>
      <c r="Q1123" s="680">
        <f t="shared" ca="1" si="73"/>
        <v>0</v>
      </c>
      <c r="R1123" s="680">
        <f t="shared" ca="1" si="73"/>
        <v>0</v>
      </c>
      <c r="S1123" t="str">
        <f t="shared" si="74"/>
        <v>ASR_CMS_19</v>
      </c>
      <c r="T1123" s="957">
        <f t="shared" si="75"/>
        <v>45406</v>
      </c>
      <c r="U1123" t="str">
        <f t="shared" si="76"/>
        <v>Unaudited</v>
      </c>
    </row>
    <row r="1124" spans="1:21" x14ac:dyDescent="0.25">
      <c r="A1124" t="s">
        <v>438</v>
      </c>
      <c r="B1124" t="s">
        <v>1380</v>
      </c>
      <c r="C1124" t="s">
        <v>1381</v>
      </c>
      <c r="D1124" s="15">
        <v>1900</v>
      </c>
      <c r="E1124" s="121">
        <v>1</v>
      </c>
      <c r="F1124" t="s">
        <v>1026</v>
      </c>
      <c r="G1124" s="121" t="s">
        <v>1379</v>
      </c>
      <c r="H1124" t="s">
        <v>384</v>
      </c>
      <c r="I1124" t="s">
        <v>489</v>
      </c>
      <c r="J1124" t="s">
        <v>434</v>
      </c>
      <c r="K1124" t="s">
        <v>224</v>
      </c>
      <c r="L1124" s="755">
        <v>2.14</v>
      </c>
      <c r="M1124" t="s">
        <v>559</v>
      </c>
      <c r="N1124" s="680">
        <f t="shared" ca="1" si="73"/>
        <v>0</v>
      </c>
      <c r="O1124" s="680">
        <f t="shared" ca="1" si="73"/>
        <v>0</v>
      </c>
      <c r="P1124" s="680">
        <f t="shared" ca="1" si="73"/>
        <v>0</v>
      </c>
      <c r="Q1124" s="680">
        <f t="shared" ca="1" si="73"/>
        <v>0</v>
      </c>
      <c r="R1124" s="680">
        <f t="shared" ca="1" si="73"/>
        <v>0</v>
      </c>
      <c r="S1124" t="str">
        <f t="shared" si="74"/>
        <v>ASR_CMS_19</v>
      </c>
      <c r="T1124" s="957">
        <f t="shared" si="75"/>
        <v>45406</v>
      </c>
      <c r="U1124" t="str">
        <f t="shared" si="76"/>
        <v>Unaudited</v>
      </c>
    </row>
    <row r="1125" spans="1:21" x14ac:dyDescent="0.25">
      <c r="A1125" t="s">
        <v>438</v>
      </c>
      <c r="B1125" t="s">
        <v>1380</v>
      </c>
      <c r="C1125" t="s">
        <v>1381</v>
      </c>
      <c r="D1125" s="15">
        <v>1900</v>
      </c>
      <c r="E1125" s="121">
        <v>1</v>
      </c>
      <c r="F1125" t="s">
        <v>1026</v>
      </c>
      <c r="G1125" s="121" t="s">
        <v>1379</v>
      </c>
      <c r="H1125" t="s">
        <v>384</v>
      </c>
      <c r="I1125" t="s">
        <v>489</v>
      </c>
      <c r="J1125" t="s">
        <v>434</v>
      </c>
      <c r="K1125" t="s">
        <v>224</v>
      </c>
      <c r="L1125" s="755">
        <v>2.15</v>
      </c>
      <c r="M1125" t="s">
        <v>20</v>
      </c>
      <c r="N1125" s="680">
        <f t="shared" ca="1" si="73"/>
        <v>0</v>
      </c>
      <c r="O1125" s="680">
        <f t="shared" ca="1" si="73"/>
        <v>0</v>
      </c>
      <c r="P1125" s="680">
        <f t="shared" ca="1" si="73"/>
        <v>0</v>
      </c>
      <c r="Q1125" s="680">
        <f t="shared" ca="1" si="73"/>
        <v>0</v>
      </c>
      <c r="R1125" s="680">
        <f t="shared" ca="1" si="73"/>
        <v>0</v>
      </c>
      <c r="S1125" t="str">
        <f t="shared" si="74"/>
        <v>ASR_CMS_19</v>
      </c>
      <c r="T1125" s="957">
        <f t="shared" si="75"/>
        <v>45406</v>
      </c>
      <c r="U1125" t="str">
        <f t="shared" si="76"/>
        <v>Unaudited</v>
      </c>
    </row>
    <row r="1126" spans="1:21" x14ac:dyDescent="0.25">
      <c r="A1126" t="s">
        <v>438</v>
      </c>
      <c r="B1126" t="s">
        <v>1380</v>
      </c>
      <c r="C1126" t="s">
        <v>1381</v>
      </c>
      <c r="D1126" s="15">
        <v>1900</v>
      </c>
      <c r="E1126" s="121">
        <v>1</v>
      </c>
      <c r="F1126" t="s">
        <v>1026</v>
      </c>
      <c r="G1126" s="121" t="s">
        <v>1379</v>
      </c>
      <c r="H1126" t="s">
        <v>384</v>
      </c>
      <c r="I1126" t="s">
        <v>489</v>
      </c>
      <c r="J1126" t="s">
        <v>434</v>
      </c>
      <c r="K1126" t="s">
        <v>224</v>
      </c>
      <c r="L1126" s="755">
        <v>2.16</v>
      </c>
      <c r="M1126" t="s">
        <v>794</v>
      </c>
      <c r="N1126" s="680">
        <f t="shared" ca="1" si="73"/>
        <v>0</v>
      </c>
      <c r="O1126" s="680">
        <f t="shared" ca="1" si="73"/>
        <v>0</v>
      </c>
      <c r="P1126" s="680">
        <f t="shared" ca="1" si="73"/>
        <v>0</v>
      </c>
      <c r="Q1126" s="680">
        <f t="shared" ca="1" si="73"/>
        <v>0</v>
      </c>
      <c r="R1126" s="680">
        <f t="shared" ca="1" si="73"/>
        <v>0</v>
      </c>
      <c r="S1126" t="str">
        <f t="shared" si="74"/>
        <v>ASR_CMS_19</v>
      </c>
      <c r="T1126" s="957">
        <f t="shared" si="75"/>
        <v>45406</v>
      </c>
      <c r="U1126" t="str">
        <f t="shared" si="76"/>
        <v>Unaudited</v>
      </c>
    </row>
    <row r="1127" spans="1:21" x14ac:dyDescent="0.25">
      <c r="A1127" t="s">
        <v>438</v>
      </c>
      <c r="B1127" t="s">
        <v>1380</v>
      </c>
      <c r="C1127" t="s">
        <v>1381</v>
      </c>
      <c r="D1127" s="15">
        <v>1900</v>
      </c>
      <c r="E1127" s="121">
        <v>1</v>
      </c>
      <c r="F1127" t="s">
        <v>1026</v>
      </c>
      <c r="G1127" s="121" t="s">
        <v>1379</v>
      </c>
      <c r="H1127" t="s">
        <v>384</v>
      </c>
      <c r="I1127" t="s">
        <v>489</v>
      </c>
      <c r="J1127" t="s">
        <v>434</v>
      </c>
      <c r="K1127" t="s">
        <v>224</v>
      </c>
      <c r="L1127" s="755">
        <v>2.17</v>
      </c>
      <c r="M1127" t="s">
        <v>1047</v>
      </c>
      <c r="N1127" s="680">
        <f t="shared" ca="1" si="73"/>
        <v>0</v>
      </c>
      <c r="O1127" s="680">
        <f t="shared" ca="1" si="73"/>
        <v>0</v>
      </c>
      <c r="P1127" s="680">
        <f t="shared" ca="1" si="73"/>
        <v>0</v>
      </c>
      <c r="Q1127" s="680">
        <f t="shared" ca="1" si="73"/>
        <v>0</v>
      </c>
      <c r="R1127" s="680">
        <f t="shared" ca="1" si="73"/>
        <v>0</v>
      </c>
      <c r="S1127" t="str">
        <f t="shared" si="74"/>
        <v>ASR_CMS_19</v>
      </c>
      <c r="T1127" s="957">
        <f t="shared" si="75"/>
        <v>45406</v>
      </c>
      <c r="U1127" t="str">
        <f t="shared" si="76"/>
        <v>Unaudited</v>
      </c>
    </row>
    <row r="1128" spans="1:21" x14ac:dyDescent="0.25">
      <c r="A1128" t="s">
        <v>438</v>
      </c>
      <c r="B1128" t="s">
        <v>1380</v>
      </c>
      <c r="C1128" t="s">
        <v>1381</v>
      </c>
      <c r="D1128" s="15">
        <v>1900</v>
      </c>
      <c r="E1128" s="121">
        <v>1</v>
      </c>
      <c r="F1128" t="s">
        <v>1026</v>
      </c>
      <c r="G1128" s="121" t="s">
        <v>1379</v>
      </c>
      <c r="H1128" t="s">
        <v>384</v>
      </c>
      <c r="I1128" t="s">
        <v>489</v>
      </c>
      <c r="J1128" t="s">
        <v>434</v>
      </c>
      <c r="K1128" t="s">
        <v>224</v>
      </c>
      <c r="L1128" s="755">
        <v>2.1800000000000002</v>
      </c>
      <c r="M1128" t="s">
        <v>651</v>
      </c>
      <c r="N1128" s="680">
        <f t="shared" ca="1" si="73"/>
        <v>0</v>
      </c>
      <c r="O1128" s="680">
        <f t="shared" ca="1" si="73"/>
        <v>0</v>
      </c>
      <c r="P1128" s="680">
        <f t="shared" ca="1" si="73"/>
        <v>0</v>
      </c>
      <c r="Q1128" s="680">
        <f t="shared" ca="1" si="73"/>
        <v>0</v>
      </c>
      <c r="R1128" s="680">
        <f t="shared" ca="1" si="73"/>
        <v>0</v>
      </c>
      <c r="S1128" t="str">
        <f t="shared" si="74"/>
        <v>ASR_CMS_19</v>
      </c>
      <c r="T1128" s="957">
        <f t="shared" si="75"/>
        <v>45406</v>
      </c>
      <c r="U1128" t="str">
        <f t="shared" si="76"/>
        <v>Unaudited</v>
      </c>
    </row>
    <row r="1129" spans="1:21" x14ac:dyDescent="0.25">
      <c r="A1129" t="s">
        <v>438</v>
      </c>
      <c r="B1129" t="s">
        <v>1380</v>
      </c>
      <c r="C1129" t="s">
        <v>1381</v>
      </c>
      <c r="D1129" s="15">
        <v>1900</v>
      </c>
      <c r="E1129" s="121">
        <v>1</v>
      </c>
      <c r="F1129" t="s">
        <v>1026</v>
      </c>
      <c r="G1129" s="121" t="s">
        <v>1379</v>
      </c>
      <c r="H1129" t="s">
        <v>384</v>
      </c>
      <c r="I1129" t="s">
        <v>489</v>
      </c>
      <c r="J1129" t="s">
        <v>434</v>
      </c>
      <c r="K1129" t="s">
        <v>224</v>
      </c>
      <c r="L1129" s="755">
        <v>2.19</v>
      </c>
      <c r="M1129" t="s">
        <v>219</v>
      </c>
      <c r="N1129" s="680">
        <f t="shared" ca="1" si="73"/>
        <v>0</v>
      </c>
      <c r="O1129" s="680">
        <f t="shared" ca="1" si="73"/>
        <v>0</v>
      </c>
      <c r="P1129" s="680">
        <f t="shared" ca="1" si="73"/>
        <v>0</v>
      </c>
      <c r="Q1129" s="680">
        <f t="shared" ca="1" si="73"/>
        <v>0</v>
      </c>
      <c r="R1129" s="680">
        <f t="shared" ca="1" si="73"/>
        <v>0</v>
      </c>
      <c r="S1129" t="str">
        <f t="shared" si="74"/>
        <v>ASR_CMS_19</v>
      </c>
      <c r="T1129" s="957">
        <f t="shared" si="75"/>
        <v>45406</v>
      </c>
      <c r="U1129" t="str">
        <f t="shared" si="76"/>
        <v>Unaudited</v>
      </c>
    </row>
    <row r="1130" spans="1:21" x14ac:dyDescent="0.25">
      <c r="A1130" t="s">
        <v>438</v>
      </c>
      <c r="B1130" t="s">
        <v>1380</v>
      </c>
      <c r="C1130" t="s">
        <v>1381</v>
      </c>
      <c r="D1130" s="15">
        <v>1900</v>
      </c>
      <c r="E1130" s="121">
        <v>1</v>
      </c>
      <c r="F1130" t="s">
        <v>1026</v>
      </c>
      <c r="G1130" s="121" t="s">
        <v>1379</v>
      </c>
      <c r="H1130" t="s">
        <v>384</v>
      </c>
      <c r="I1130" t="s">
        <v>489</v>
      </c>
      <c r="J1130" t="s">
        <v>434</v>
      </c>
      <c r="K1130" t="s">
        <v>224</v>
      </c>
      <c r="L1130" s="755" t="s">
        <v>700</v>
      </c>
      <c r="M1130" t="s">
        <v>231</v>
      </c>
      <c r="N1130" s="680">
        <f t="shared" ca="1" si="73"/>
        <v>0</v>
      </c>
      <c r="O1130" s="680">
        <f t="shared" ca="1" si="73"/>
        <v>0</v>
      </c>
      <c r="P1130" s="680">
        <f t="shared" ca="1" si="73"/>
        <v>0</v>
      </c>
      <c r="Q1130" s="680">
        <f t="shared" ca="1" si="73"/>
        <v>0</v>
      </c>
      <c r="R1130" s="680">
        <f t="shared" ca="1" si="73"/>
        <v>0</v>
      </c>
      <c r="S1130" t="str">
        <f t="shared" si="74"/>
        <v>ASR_CMS_19</v>
      </c>
      <c r="T1130" s="957">
        <f t="shared" si="75"/>
        <v>45406</v>
      </c>
      <c r="U1130" t="str">
        <f t="shared" si="76"/>
        <v>Unaudited</v>
      </c>
    </row>
    <row r="1131" spans="1:21" x14ac:dyDescent="0.25">
      <c r="A1131" t="s">
        <v>438</v>
      </c>
      <c r="B1131" t="s">
        <v>1380</v>
      </c>
      <c r="C1131" t="s">
        <v>1381</v>
      </c>
      <c r="D1131" s="15">
        <v>1900</v>
      </c>
      <c r="E1131" s="121">
        <v>1</v>
      </c>
      <c r="F1131" t="s">
        <v>1026</v>
      </c>
      <c r="G1131" s="121" t="s">
        <v>1379</v>
      </c>
      <c r="H1131" t="s">
        <v>384</v>
      </c>
      <c r="I1131" t="s">
        <v>489</v>
      </c>
      <c r="J1131" t="s">
        <v>434</v>
      </c>
      <c r="K1131" t="s">
        <v>224</v>
      </c>
      <c r="L1131" s="755">
        <v>2.21</v>
      </c>
      <c r="M1131" t="s">
        <v>467</v>
      </c>
      <c r="N1131" s="680">
        <f t="shared" ca="1" si="73"/>
        <v>0</v>
      </c>
      <c r="O1131" s="680">
        <f t="shared" ca="1" si="73"/>
        <v>0</v>
      </c>
      <c r="P1131" s="680">
        <f t="shared" ca="1" si="73"/>
        <v>0</v>
      </c>
      <c r="Q1131" s="680">
        <f t="shared" ca="1" si="73"/>
        <v>0</v>
      </c>
      <c r="R1131" s="680">
        <f t="shared" ca="1" si="73"/>
        <v>0</v>
      </c>
      <c r="S1131" t="str">
        <f t="shared" si="74"/>
        <v>ASR_CMS_19</v>
      </c>
      <c r="T1131" s="957">
        <f t="shared" si="75"/>
        <v>45406</v>
      </c>
      <c r="U1131" t="str">
        <f t="shared" si="76"/>
        <v>Unaudited</v>
      </c>
    </row>
    <row r="1132" spans="1:21" x14ac:dyDescent="0.25">
      <c r="A1132" t="s">
        <v>438</v>
      </c>
      <c r="B1132" t="s">
        <v>1380</v>
      </c>
      <c r="C1132" t="s">
        <v>1381</v>
      </c>
      <c r="D1132" s="15">
        <v>1900</v>
      </c>
      <c r="E1132" s="121">
        <v>1</v>
      </c>
      <c r="F1132" t="s">
        <v>1026</v>
      </c>
      <c r="G1132" s="121" t="s">
        <v>1379</v>
      </c>
      <c r="H1132" t="s">
        <v>384</v>
      </c>
      <c r="I1132" t="s">
        <v>489</v>
      </c>
      <c r="J1132" t="s">
        <v>434</v>
      </c>
      <c r="K1132" t="s">
        <v>6</v>
      </c>
      <c r="L1132" s="755" t="s">
        <v>70</v>
      </c>
      <c r="M1132" t="s">
        <v>189</v>
      </c>
      <c r="N1132" s="680">
        <f t="shared" ca="1" si="73"/>
        <v>0</v>
      </c>
      <c r="O1132" s="680">
        <f t="shared" ca="1" si="73"/>
        <v>0</v>
      </c>
      <c r="P1132" s="680">
        <f t="shared" ca="1" si="73"/>
        <v>0</v>
      </c>
      <c r="Q1132" s="680">
        <f t="shared" ca="1" si="73"/>
        <v>0</v>
      </c>
      <c r="R1132" s="680">
        <f t="shared" ca="1" si="73"/>
        <v>0</v>
      </c>
      <c r="S1132" t="str">
        <f t="shared" si="74"/>
        <v>ASR_CMS_19</v>
      </c>
      <c r="T1132" s="957">
        <f t="shared" si="75"/>
        <v>45406</v>
      </c>
      <c r="U1132" t="str">
        <f t="shared" si="76"/>
        <v>Unaudited</v>
      </c>
    </row>
    <row r="1133" spans="1:21" x14ac:dyDescent="0.25">
      <c r="A1133" t="s">
        <v>438</v>
      </c>
      <c r="B1133" t="s">
        <v>1380</v>
      </c>
      <c r="C1133" t="s">
        <v>1381</v>
      </c>
      <c r="D1133" s="15">
        <v>1900</v>
      </c>
      <c r="E1133" s="121">
        <v>1</v>
      </c>
      <c r="F1133" t="s">
        <v>1026</v>
      </c>
      <c r="G1133" s="121" t="s">
        <v>1379</v>
      </c>
      <c r="H1133" t="s">
        <v>384</v>
      </c>
      <c r="I1133" t="s">
        <v>489</v>
      </c>
      <c r="J1133" t="s">
        <v>434</v>
      </c>
      <c r="K1133" t="s">
        <v>6</v>
      </c>
      <c r="L1133" s="755" t="s">
        <v>71</v>
      </c>
      <c r="M1133" t="s">
        <v>232</v>
      </c>
      <c r="N1133" s="680">
        <f t="shared" ca="1" si="73"/>
        <v>0</v>
      </c>
      <c r="O1133" s="680">
        <f t="shared" ca="1" si="73"/>
        <v>0</v>
      </c>
      <c r="P1133" s="680">
        <f t="shared" ca="1" si="73"/>
        <v>0</v>
      </c>
      <c r="Q1133" s="680">
        <f t="shared" ca="1" si="73"/>
        <v>0</v>
      </c>
      <c r="R1133" s="680">
        <f t="shared" ca="1" si="73"/>
        <v>0</v>
      </c>
      <c r="S1133" t="str">
        <f t="shared" si="74"/>
        <v>ASR_CMS_19</v>
      </c>
      <c r="T1133" s="957">
        <f t="shared" si="75"/>
        <v>45406</v>
      </c>
      <c r="U1133" t="str">
        <f t="shared" si="76"/>
        <v>Unaudited</v>
      </c>
    </row>
    <row r="1134" spans="1:21" x14ac:dyDescent="0.25">
      <c r="A1134" t="s">
        <v>438</v>
      </c>
      <c r="B1134" t="s">
        <v>1380</v>
      </c>
      <c r="C1134" t="s">
        <v>1381</v>
      </c>
      <c r="D1134" s="15">
        <v>1900</v>
      </c>
      <c r="E1134" s="121">
        <v>1</v>
      </c>
      <c r="F1134" t="s">
        <v>1026</v>
      </c>
      <c r="G1134" s="121" t="s">
        <v>1379</v>
      </c>
      <c r="H1134" t="s">
        <v>384</v>
      </c>
      <c r="I1134" t="s">
        <v>489</v>
      </c>
      <c r="J1134" t="s">
        <v>434</v>
      </c>
      <c r="K1134" t="s">
        <v>6</v>
      </c>
      <c r="L1134" s="755" t="s">
        <v>72</v>
      </c>
      <c r="M1134" t="s">
        <v>165</v>
      </c>
      <c r="N1134" s="680">
        <f t="shared" ca="1" si="73"/>
        <v>0</v>
      </c>
      <c r="O1134" s="680">
        <f t="shared" ca="1" si="73"/>
        <v>0</v>
      </c>
      <c r="P1134" s="680">
        <f t="shared" ca="1" si="73"/>
        <v>0</v>
      </c>
      <c r="Q1134" s="680">
        <f t="shared" ca="1" si="73"/>
        <v>0</v>
      </c>
      <c r="R1134" s="680">
        <f t="shared" ca="1" si="73"/>
        <v>0</v>
      </c>
      <c r="S1134" t="str">
        <f t="shared" si="74"/>
        <v>ASR_CMS_19</v>
      </c>
      <c r="T1134" s="957">
        <f t="shared" si="75"/>
        <v>45406</v>
      </c>
      <c r="U1134" t="str">
        <f t="shared" si="76"/>
        <v>Unaudited</v>
      </c>
    </row>
    <row r="1135" spans="1:21" x14ac:dyDescent="0.25">
      <c r="A1135" t="s">
        <v>438</v>
      </c>
      <c r="B1135" t="s">
        <v>1380</v>
      </c>
      <c r="C1135" t="s">
        <v>1381</v>
      </c>
      <c r="D1135" s="15">
        <v>1900</v>
      </c>
      <c r="E1135" s="121">
        <v>1</v>
      </c>
      <c r="F1135" t="s">
        <v>1026</v>
      </c>
      <c r="G1135" s="121" t="s">
        <v>1379</v>
      </c>
      <c r="H1135" t="s">
        <v>384</v>
      </c>
      <c r="I1135" t="s">
        <v>489</v>
      </c>
      <c r="J1135" t="s">
        <v>434</v>
      </c>
      <c r="K1135" t="s">
        <v>6</v>
      </c>
      <c r="L1135" s="755">
        <v>3.4</v>
      </c>
      <c r="M1135" t="s">
        <v>462</v>
      </c>
      <c r="N1135" s="680">
        <f t="shared" ca="1" si="73"/>
        <v>0</v>
      </c>
      <c r="O1135" s="680">
        <f t="shared" ca="1" si="73"/>
        <v>0</v>
      </c>
      <c r="P1135" s="680">
        <f t="shared" ca="1" si="73"/>
        <v>0</v>
      </c>
      <c r="Q1135" s="680">
        <f t="shared" ca="1" si="73"/>
        <v>0</v>
      </c>
      <c r="R1135" s="680">
        <f t="shared" ca="1" si="73"/>
        <v>0</v>
      </c>
      <c r="S1135" t="str">
        <f t="shared" si="74"/>
        <v>ASR_CMS_19</v>
      </c>
      <c r="T1135" s="957">
        <f t="shared" si="75"/>
        <v>45406</v>
      </c>
      <c r="U1135" t="str">
        <f t="shared" si="76"/>
        <v>Unaudited</v>
      </c>
    </row>
    <row r="1136" spans="1:21" x14ac:dyDescent="0.25">
      <c r="A1136" t="s">
        <v>438</v>
      </c>
      <c r="B1136" t="s">
        <v>1380</v>
      </c>
      <c r="C1136" t="s">
        <v>1381</v>
      </c>
      <c r="D1136" s="15">
        <v>1900</v>
      </c>
      <c r="E1136" s="121">
        <v>1</v>
      </c>
      <c r="F1136" t="s">
        <v>1026</v>
      </c>
      <c r="G1136" s="121" t="s">
        <v>1379</v>
      </c>
      <c r="H1136" t="s">
        <v>384</v>
      </c>
      <c r="I1136" t="s">
        <v>489</v>
      </c>
      <c r="J1136" t="s">
        <v>434</v>
      </c>
      <c r="K1136" t="s">
        <v>435</v>
      </c>
      <c r="L1136" s="755">
        <v>4.5</v>
      </c>
      <c r="M1136" t="s">
        <v>32</v>
      </c>
      <c r="N1136" s="680">
        <f t="shared" ca="1" si="73"/>
        <v>0</v>
      </c>
      <c r="O1136" s="680">
        <f t="shared" ca="1" si="73"/>
        <v>0</v>
      </c>
      <c r="P1136" s="680">
        <f t="shared" ca="1" si="73"/>
        <v>0</v>
      </c>
      <c r="Q1136" s="680">
        <f t="shared" ca="1" si="73"/>
        <v>0</v>
      </c>
      <c r="R1136" s="680">
        <f t="shared" ca="1" si="73"/>
        <v>0</v>
      </c>
      <c r="S1136" t="str">
        <f t="shared" si="74"/>
        <v>ASR_CMS_19</v>
      </c>
      <c r="T1136" s="957">
        <f t="shared" si="75"/>
        <v>45406</v>
      </c>
      <c r="U1136" t="str">
        <f t="shared" si="76"/>
        <v>Unaudited</v>
      </c>
    </row>
    <row r="1137" spans="1:21" x14ac:dyDescent="0.25">
      <c r="A1137" t="s">
        <v>438</v>
      </c>
      <c r="B1137" t="s">
        <v>1380</v>
      </c>
      <c r="C1137" t="s">
        <v>1381</v>
      </c>
      <c r="D1137" s="15">
        <v>1900</v>
      </c>
      <c r="E1137" s="121">
        <v>1</v>
      </c>
      <c r="F1137" t="s">
        <v>1026</v>
      </c>
      <c r="G1137" s="121" t="s">
        <v>1379</v>
      </c>
      <c r="H1137" t="s">
        <v>384</v>
      </c>
      <c r="I1137" t="s">
        <v>489</v>
      </c>
      <c r="J1137" t="s">
        <v>434</v>
      </c>
      <c r="K1137" t="s">
        <v>435</v>
      </c>
      <c r="L1137" s="755" t="s">
        <v>939</v>
      </c>
      <c r="M1137" t="s">
        <v>930</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ASR_CMS_19</v>
      </c>
      <c r="T1137" s="957">
        <f t="shared" si="75"/>
        <v>45406</v>
      </c>
      <c r="U1137" t="str">
        <f t="shared" si="76"/>
        <v>Unaudited</v>
      </c>
    </row>
    <row r="1138" spans="1:21" x14ac:dyDescent="0.25">
      <c r="A1138" t="s">
        <v>438</v>
      </c>
      <c r="B1138" t="s">
        <v>1380</v>
      </c>
      <c r="C1138" t="s">
        <v>1381</v>
      </c>
      <c r="D1138" s="15">
        <v>1900</v>
      </c>
      <c r="E1138" s="121">
        <v>1</v>
      </c>
      <c r="F1138" t="s">
        <v>1026</v>
      </c>
      <c r="G1138" s="121" t="s">
        <v>1379</v>
      </c>
      <c r="H1138" t="s">
        <v>384</v>
      </c>
      <c r="I1138" t="s">
        <v>489</v>
      </c>
      <c r="J1138" t="s">
        <v>434</v>
      </c>
      <c r="K1138" t="s">
        <v>435</v>
      </c>
      <c r="L1138" s="755" t="s">
        <v>194</v>
      </c>
      <c r="M1138" t="s">
        <v>40</v>
      </c>
      <c r="N1138" s="680">
        <f t="shared" ca="1" si="77"/>
        <v>0</v>
      </c>
      <c r="O1138" s="680">
        <f t="shared" ca="1" si="77"/>
        <v>0</v>
      </c>
      <c r="P1138" s="680">
        <f t="shared" ca="1" si="77"/>
        <v>0</v>
      </c>
      <c r="Q1138" s="680">
        <f t="shared" ca="1" si="77"/>
        <v>0</v>
      </c>
      <c r="R1138" s="680">
        <f t="shared" ca="1" si="77"/>
        <v>0</v>
      </c>
      <c r="S1138" t="str">
        <f t="shared" si="74"/>
        <v>ASR_CMS_19</v>
      </c>
      <c r="T1138" s="957">
        <f t="shared" si="75"/>
        <v>45406</v>
      </c>
      <c r="U1138" t="str">
        <f t="shared" si="76"/>
        <v>Unaudited</v>
      </c>
    </row>
    <row r="1139" spans="1:21" x14ac:dyDescent="0.25">
      <c r="A1139" t="s">
        <v>438</v>
      </c>
      <c r="B1139" t="s">
        <v>1380</v>
      </c>
      <c r="C1139" t="s">
        <v>1381</v>
      </c>
      <c r="D1139" s="15">
        <v>1900</v>
      </c>
      <c r="E1139" s="121">
        <v>1</v>
      </c>
      <c r="F1139" t="s">
        <v>1026</v>
      </c>
      <c r="G1139" s="121" t="s">
        <v>1379</v>
      </c>
      <c r="H1139" t="s">
        <v>384</v>
      </c>
      <c r="I1139" t="s">
        <v>489</v>
      </c>
      <c r="J1139" t="s">
        <v>434</v>
      </c>
      <c r="K1139" t="s">
        <v>435</v>
      </c>
      <c r="L1139" s="755" t="s">
        <v>193</v>
      </c>
      <c r="M1139" t="s">
        <v>330</v>
      </c>
      <c r="N1139" s="680">
        <f t="shared" ca="1" si="77"/>
        <v>0</v>
      </c>
      <c r="O1139" s="680">
        <f t="shared" ca="1" si="77"/>
        <v>0</v>
      </c>
      <c r="P1139" s="680">
        <f t="shared" ca="1" si="77"/>
        <v>0</v>
      </c>
      <c r="Q1139" s="680">
        <f t="shared" ca="1" si="77"/>
        <v>0</v>
      </c>
      <c r="R1139" s="680">
        <f t="shared" ca="1" si="77"/>
        <v>0</v>
      </c>
      <c r="S1139" t="str">
        <f t="shared" si="74"/>
        <v>ASR_CMS_19</v>
      </c>
      <c r="T1139" s="957">
        <f t="shared" si="75"/>
        <v>45406</v>
      </c>
      <c r="U1139" t="str">
        <f t="shared" si="76"/>
        <v>Unaudited</v>
      </c>
    </row>
    <row r="1140" spans="1:21" x14ac:dyDescent="0.25">
      <c r="A1140" t="s">
        <v>438</v>
      </c>
      <c r="B1140" t="s">
        <v>1380</v>
      </c>
      <c r="C1140" t="s">
        <v>1381</v>
      </c>
      <c r="D1140" s="15">
        <v>1900</v>
      </c>
      <c r="E1140" s="121">
        <v>1</v>
      </c>
      <c r="F1140" t="s">
        <v>1026</v>
      </c>
      <c r="G1140" s="121" t="s">
        <v>1379</v>
      </c>
      <c r="H1140" t="s">
        <v>384</v>
      </c>
      <c r="I1140" t="s">
        <v>489</v>
      </c>
      <c r="J1140" t="s">
        <v>451</v>
      </c>
      <c r="K1140" t="s">
        <v>436</v>
      </c>
      <c r="L1140" s="755" t="s">
        <v>79</v>
      </c>
      <c r="M1140" t="s">
        <v>27</v>
      </c>
      <c r="N1140" s="680">
        <f t="shared" ca="1" si="77"/>
        <v>0</v>
      </c>
      <c r="O1140" s="680">
        <f t="shared" ca="1" si="77"/>
        <v>0</v>
      </c>
      <c r="P1140" s="680">
        <f t="shared" ca="1" si="77"/>
        <v>0</v>
      </c>
      <c r="Q1140" s="680">
        <f t="shared" ca="1" si="77"/>
        <v>0</v>
      </c>
      <c r="R1140" s="680">
        <f t="shared" ca="1" si="77"/>
        <v>0</v>
      </c>
      <c r="S1140" t="str">
        <f t="shared" si="74"/>
        <v>ASR_CMS_19</v>
      </c>
      <c r="T1140" s="957">
        <f t="shared" si="75"/>
        <v>45406</v>
      </c>
      <c r="U1140" t="str">
        <f t="shared" si="76"/>
        <v>Unaudited</v>
      </c>
    </row>
    <row r="1141" spans="1:21" x14ac:dyDescent="0.25">
      <c r="A1141" t="s">
        <v>438</v>
      </c>
      <c r="B1141" t="s">
        <v>1380</v>
      </c>
      <c r="C1141" t="s">
        <v>1381</v>
      </c>
      <c r="D1141" s="15">
        <v>1900</v>
      </c>
      <c r="E1141" s="121">
        <v>1</v>
      </c>
      <c r="F1141" t="s">
        <v>1026</v>
      </c>
      <c r="G1141" s="121" t="s">
        <v>1379</v>
      </c>
      <c r="H1141" t="s">
        <v>384</v>
      </c>
      <c r="I1141" t="s">
        <v>489</v>
      </c>
      <c r="J1141" t="s">
        <v>451</v>
      </c>
      <c r="K1141" t="s">
        <v>436</v>
      </c>
      <c r="L1141" s="755" t="s">
        <v>80</v>
      </c>
      <c r="M1141" t="s">
        <v>98</v>
      </c>
      <c r="N1141" s="680">
        <f t="shared" ca="1" si="77"/>
        <v>0</v>
      </c>
      <c r="O1141" s="680">
        <f t="shared" ca="1" si="77"/>
        <v>0</v>
      </c>
      <c r="P1141" s="680">
        <f t="shared" ca="1" si="77"/>
        <v>0</v>
      </c>
      <c r="Q1141" s="680">
        <f t="shared" ca="1" si="77"/>
        <v>0</v>
      </c>
      <c r="R1141" s="680">
        <f t="shared" ca="1" si="77"/>
        <v>0</v>
      </c>
      <c r="S1141" t="str">
        <f t="shared" si="74"/>
        <v>ASR_CMS_19</v>
      </c>
      <c r="T1141" s="957">
        <f t="shared" si="75"/>
        <v>45406</v>
      </c>
      <c r="U1141" t="str">
        <f t="shared" si="76"/>
        <v>Unaudited</v>
      </c>
    </row>
    <row r="1142" spans="1:21" x14ac:dyDescent="0.25">
      <c r="A1142" t="s">
        <v>438</v>
      </c>
      <c r="B1142" t="s">
        <v>1380</v>
      </c>
      <c r="C1142" t="s">
        <v>1381</v>
      </c>
      <c r="D1142" s="15">
        <v>1900</v>
      </c>
      <c r="E1142" s="121">
        <v>1</v>
      </c>
      <c r="F1142" t="s">
        <v>1026</v>
      </c>
      <c r="G1142" s="121" t="s">
        <v>1379</v>
      </c>
      <c r="H1142" t="s">
        <v>384</v>
      </c>
      <c r="I1142" t="s">
        <v>489</v>
      </c>
      <c r="J1142" t="s">
        <v>451</v>
      </c>
      <c r="K1142" t="s">
        <v>436</v>
      </c>
      <c r="L1142" s="755" t="s">
        <v>81</v>
      </c>
      <c r="M1142" t="s">
        <v>99</v>
      </c>
      <c r="N1142" s="680">
        <f t="shared" ca="1" si="77"/>
        <v>0</v>
      </c>
      <c r="O1142" s="680">
        <f t="shared" ca="1" si="77"/>
        <v>0</v>
      </c>
      <c r="P1142" s="680">
        <f t="shared" ca="1" si="77"/>
        <v>0</v>
      </c>
      <c r="Q1142" s="680">
        <f t="shared" ca="1" si="77"/>
        <v>0</v>
      </c>
      <c r="R1142" s="680">
        <f t="shared" ca="1" si="77"/>
        <v>0</v>
      </c>
      <c r="S1142" t="str">
        <f t="shared" si="74"/>
        <v>ASR_CMS_19</v>
      </c>
      <c r="T1142" s="957">
        <f t="shared" si="75"/>
        <v>45406</v>
      </c>
      <c r="U1142" t="str">
        <f t="shared" si="76"/>
        <v>Unaudited</v>
      </c>
    </row>
    <row r="1143" spans="1:21" x14ac:dyDescent="0.25">
      <c r="A1143" t="s">
        <v>438</v>
      </c>
      <c r="B1143" t="s">
        <v>1380</v>
      </c>
      <c r="C1143" t="s">
        <v>1381</v>
      </c>
      <c r="D1143" s="15">
        <v>1900</v>
      </c>
      <c r="E1143" s="121">
        <v>1</v>
      </c>
      <c r="F1143" t="s">
        <v>1026</v>
      </c>
      <c r="G1143" s="121" t="s">
        <v>1379</v>
      </c>
      <c r="H1143" t="s">
        <v>384</v>
      </c>
      <c r="I1143" t="s">
        <v>489</v>
      </c>
      <c r="J1143" t="s">
        <v>451</v>
      </c>
      <c r="K1143" t="s">
        <v>436</v>
      </c>
      <c r="L1143" s="755" t="s">
        <v>82</v>
      </c>
      <c r="M1143" t="s">
        <v>100</v>
      </c>
      <c r="N1143" s="680">
        <f t="shared" ca="1" si="77"/>
        <v>0</v>
      </c>
      <c r="O1143" s="680">
        <f t="shared" ca="1" si="77"/>
        <v>0</v>
      </c>
      <c r="P1143" s="680">
        <f t="shared" ca="1" si="77"/>
        <v>0</v>
      </c>
      <c r="Q1143" s="680">
        <f t="shared" ca="1" si="77"/>
        <v>0</v>
      </c>
      <c r="R1143" s="680">
        <f t="shared" ca="1" si="77"/>
        <v>0</v>
      </c>
      <c r="S1143" t="str">
        <f t="shared" si="74"/>
        <v>ASR_CMS_19</v>
      </c>
      <c r="T1143" s="957">
        <f t="shared" si="75"/>
        <v>45406</v>
      </c>
      <c r="U1143" t="str">
        <f t="shared" si="76"/>
        <v>Unaudited</v>
      </c>
    </row>
    <row r="1144" spans="1:21" x14ac:dyDescent="0.25">
      <c r="A1144" t="s">
        <v>438</v>
      </c>
      <c r="B1144" t="s">
        <v>1380</v>
      </c>
      <c r="C1144" t="s">
        <v>1381</v>
      </c>
      <c r="D1144" s="15">
        <v>1900</v>
      </c>
      <c r="E1144" s="121">
        <v>1</v>
      </c>
      <c r="F1144" t="s">
        <v>1026</v>
      </c>
      <c r="G1144" s="121" t="s">
        <v>1379</v>
      </c>
      <c r="H1144" t="s">
        <v>384</v>
      </c>
      <c r="I1144" t="s">
        <v>489</v>
      </c>
      <c r="J1144" t="s">
        <v>451</v>
      </c>
      <c r="K1144" t="s">
        <v>436</v>
      </c>
      <c r="L1144" s="755" t="s">
        <v>217</v>
      </c>
      <c r="M1144" t="s">
        <v>101</v>
      </c>
      <c r="N1144" s="680">
        <f t="shared" ca="1" si="77"/>
        <v>0</v>
      </c>
      <c r="O1144" s="680">
        <f t="shared" ca="1" si="77"/>
        <v>0</v>
      </c>
      <c r="P1144" s="680">
        <f t="shared" ca="1" si="77"/>
        <v>0</v>
      </c>
      <c r="Q1144" s="680">
        <f t="shared" ca="1" si="77"/>
        <v>0</v>
      </c>
      <c r="R1144" s="680">
        <f t="shared" ca="1" si="77"/>
        <v>0</v>
      </c>
      <c r="S1144" t="str">
        <f t="shared" si="74"/>
        <v>ASR_CMS_19</v>
      </c>
      <c r="T1144" s="957">
        <f t="shared" si="75"/>
        <v>45406</v>
      </c>
      <c r="U1144" t="str">
        <f t="shared" si="76"/>
        <v>Unaudited</v>
      </c>
    </row>
    <row r="1145" spans="1:21" x14ac:dyDescent="0.25">
      <c r="A1145" t="s">
        <v>438</v>
      </c>
      <c r="B1145" t="s">
        <v>1380</v>
      </c>
      <c r="C1145" t="s">
        <v>1381</v>
      </c>
      <c r="D1145" s="15">
        <v>1900</v>
      </c>
      <c r="E1145" s="121">
        <v>1</v>
      </c>
      <c r="F1145" t="s">
        <v>1026</v>
      </c>
      <c r="G1145" s="121" t="s">
        <v>1379</v>
      </c>
      <c r="H1145" t="s">
        <v>384</v>
      </c>
      <c r="I1145" t="s">
        <v>489</v>
      </c>
      <c r="J1145" t="s">
        <v>451</v>
      </c>
      <c r="K1145" t="s">
        <v>436</v>
      </c>
      <c r="L1145" s="755" t="s">
        <v>216</v>
      </c>
      <c r="M1145" t="s">
        <v>28</v>
      </c>
      <c r="N1145" s="680">
        <f t="shared" ca="1" si="77"/>
        <v>0</v>
      </c>
      <c r="O1145" s="680">
        <f t="shared" ca="1" si="77"/>
        <v>0</v>
      </c>
      <c r="P1145" s="680">
        <f t="shared" ca="1" si="77"/>
        <v>0</v>
      </c>
      <c r="Q1145" s="680">
        <f t="shared" ca="1" si="77"/>
        <v>0</v>
      </c>
      <c r="R1145" s="680">
        <f t="shared" ca="1" si="77"/>
        <v>0</v>
      </c>
      <c r="S1145" t="str">
        <f t="shared" si="74"/>
        <v>ASR_CMS_19</v>
      </c>
      <c r="T1145" s="957">
        <f t="shared" si="75"/>
        <v>45406</v>
      </c>
      <c r="U1145" t="str">
        <f t="shared" si="76"/>
        <v>Unaudited</v>
      </c>
    </row>
    <row r="1146" spans="1:21" x14ac:dyDescent="0.25">
      <c r="A1146" t="s">
        <v>438</v>
      </c>
      <c r="B1146" t="s">
        <v>1380</v>
      </c>
      <c r="C1146" t="s">
        <v>1381</v>
      </c>
      <c r="D1146" s="15">
        <v>1900</v>
      </c>
      <c r="E1146" s="121">
        <v>1</v>
      </c>
      <c r="F1146" t="s">
        <v>1026</v>
      </c>
      <c r="G1146" s="121" t="s">
        <v>1379</v>
      </c>
      <c r="H1146" t="s">
        <v>384</v>
      </c>
      <c r="I1146" t="s">
        <v>489</v>
      </c>
      <c r="J1146" t="s">
        <v>437</v>
      </c>
      <c r="K1146" t="s">
        <v>437</v>
      </c>
      <c r="L1146" s="755" t="s">
        <v>84</v>
      </c>
      <c r="M1146" t="s">
        <v>328</v>
      </c>
      <c r="N1146" s="680">
        <f t="shared" ca="1" si="77"/>
        <v>0</v>
      </c>
      <c r="O1146" s="680">
        <f t="shared" ca="1" si="77"/>
        <v>0</v>
      </c>
      <c r="P1146" s="680">
        <f t="shared" ca="1" si="77"/>
        <v>0</v>
      </c>
      <c r="Q1146" s="680">
        <f t="shared" ca="1" si="77"/>
        <v>0</v>
      </c>
      <c r="R1146" s="680">
        <f t="shared" ca="1" si="77"/>
        <v>0</v>
      </c>
      <c r="S1146" t="str">
        <f t="shared" si="74"/>
        <v>ASR_CMS_19</v>
      </c>
      <c r="T1146" s="957">
        <f t="shared" si="75"/>
        <v>45406</v>
      </c>
      <c r="U1146" t="str">
        <f t="shared" si="76"/>
        <v>Unaudited</v>
      </c>
    </row>
    <row r="1147" spans="1:21" x14ac:dyDescent="0.25">
      <c r="A1147" t="s">
        <v>438</v>
      </c>
      <c r="B1147" t="s">
        <v>1380</v>
      </c>
      <c r="C1147" t="s">
        <v>1381</v>
      </c>
      <c r="D1147" s="15">
        <v>1900</v>
      </c>
      <c r="E1147" s="121">
        <v>1</v>
      </c>
      <c r="F1147" t="s">
        <v>1026</v>
      </c>
      <c r="G1147" s="121" t="s">
        <v>1379</v>
      </c>
      <c r="H1147" t="s">
        <v>384</v>
      </c>
      <c r="I1147" t="s">
        <v>489</v>
      </c>
      <c r="J1147" t="s">
        <v>437</v>
      </c>
      <c r="K1147" t="s">
        <v>437</v>
      </c>
      <c r="L1147" s="755" t="s">
        <v>85</v>
      </c>
      <c r="M1147" t="s">
        <v>326</v>
      </c>
      <c r="N1147" s="680">
        <f t="shared" ca="1" si="77"/>
        <v>0</v>
      </c>
      <c r="O1147" s="680">
        <f t="shared" ca="1" si="77"/>
        <v>0</v>
      </c>
      <c r="P1147" s="680">
        <f t="shared" ca="1" si="77"/>
        <v>0</v>
      </c>
      <c r="Q1147" s="680">
        <f t="shared" ca="1" si="77"/>
        <v>0</v>
      </c>
      <c r="R1147" s="680">
        <f t="shared" ca="1" si="77"/>
        <v>0</v>
      </c>
      <c r="S1147" t="str">
        <f t="shared" si="74"/>
        <v>ASR_CMS_19</v>
      </c>
      <c r="T1147" s="957">
        <f t="shared" si="75"/>
        <v>45406</v>
      </c>
      <c r="U1147" t="str">
        <f t="shared" si="76"/>
        <v>Unaudited</v>
      </c>
    </row>
    <row r="1148" spans="1:21" x14ac:dyDescent="0.25">
      <c r="A1148" t="s">
        <v>438</v>
      </c>
      <c r="B1148" t="s">
        <v>1380</v>
      </c>
      <c r="C1148" t="s">
        <v>1381</v>
      </c>
      <c r="D1148" s="15">
        <v>1900</v>
      </c>
      <c r="E1148" s="121">
        <v>1</v>
      </c>
      <c r="F1148" t="s">
        <v>1026</v>
      </c>
      <c r="G1148" s="121" t="s">
        <v>1379</v>
      </c>
      <c r="H1148" t="s">
        <v>384</v>
      </c>
      <c r="I1148" t="s">
        <v>489</v>
      </c>
      <c r="J1148" t="s">
        <v>437</v>
      </c>
      <c r="K1148" t="s">
        <v>437</v>
      </c>
      <c r="L1148" s="755" t="s">
        <v>86</v>
      </c>
      <c r="M1148" t="s">
        <v>495</v>
      </c>
      <c r="N1148" s="680">
        <f t="shared" ca="1" si="77"/>
        <v>0</v>
      </c>
      <c r="O1148" s="680">
        <f t="shared" ca="1" si="77"/>
        <v>0</v>
      </c>
      <c r="P1148" s="680">
        <f t="shared" ca="1" si="77"/>
        <v>0</v>
      </c>
      <c r="Q1148" s="680">
        <f t="shared" ca="1" si="77"/>
        <v>0</v>
      </c>
      <c r="R1148" s="680">
        <f t="shared" ca="1" si="77"/>
        <v>0</v>
      </c>
      <c r="S1148" t="str">
        <f t="shared" si="74"/>
        <v>ASR_CMS_19</v>
      </c>
      <c r="T1148" s="957">
        <f t="shared" si="75"/>
        <v>45406</v>
      </c>
      <c r="U1148" t="str">
        <f t="shared" si="76"/>
        <v>Unaudited</v>
      </c>
    </row>
    <row r="1149" spans="1:21" x14ac:dyDescent="0.25">
      <c r="A1149" t="s">
        <v>438</v>
      </c>
      <c r="B1149" t="s">
        <v>1380</v>
      </c>
      <c r="C1149" t="s">
        <v>1381</v>
      </c>
      <c r="D1149" s="15">
        <v>1900</v>
      </c>
      <c r="E1149" s="121">
        <v>1</v>
      </c>
      <c r="F1149" t="s">
        <v>1026</v>
      </c>
      <c r="G1149" s="121" t="s">
        <v>1379</v>
      </c>
      <c r="H1149" t="s">
        <v>384</v>
      </c>
      <c r="I1149" t="s">
        <v>489</v>
      </c>
      <c r="J1149" t="s">
        <v>437</v>
      </c>
      <c r="K1149" t="s">
        <v>437</v>
      </c>
      <c r="L1149" s="755" t="s">
        <v>87</v>
      </c>
      <c r="M1149" t="s">
        <v>496</v>
      </c>
      <c r="N1149" s="680">
        <f t="shared" ca="1" si="77"/>
        <v>0</v>
      </c>
      <c r="O1149" s="680">
        <f t="shared" ca="1" si="77"/>
        <v>0</v>
      </c>
      <c r="P1149" s="680">
        <f t="shared" ca="1" si="77"/>
        <v>0</v>
      </c>
      <c r="Q1149" s="680">
        <f t="shared" ca="1" si="77"/>
        <v>0</v>
      </c>
      <c r="R1149" s="680">
        <f t="shared" ca="1" si="77"/>
        <v>0</v>
      </c>
      <c r="S1149" t="str">
        <f t="shared" si="74"/>
        <v>ASR_CMS_19</v>
      </c>
      <c r="T1149" s="957">
        <f t="shared" si="75"/>
        <v>45406</v>
      </c>
      <c r="U1149" t="str">
        <f t="shared" si="76"/>
        <v>Unaudited</v>
      </c>
    </row>
    <row r="1150" spans="1:21" x14ac:dyDescent="0.25">
      <c r="A1150" t="s">
        <v>438</v>
      </c>
      <c r="B1150" t="s">
        <v>1380</v>
      </c>
      <c r="C1150" t="s">
        <v>1381</v>
      </c>
      <c r="D1150" s="15">
        <v>1900</v>
      </c>
      <c r="E1150" s="121">
        <v>1</v>
      </c>
      <c r="F1150" t="s">
        <v>1026</v>
      </c>
      <c r="G1150" s="121" t="s">
        <v>1379</v>
      </c>
      <c r="H1150" t="s">
        <v>384</v>
      </c>
      <c r="I1150" t="s">
        <v>489</v>
      </c>
      <c r="J1150" t="s">
        <v>437</v>
      </c>
      <c r="K1150" t="s">
        <v>437</v>
      </c>
      <c r="L1150" s="755" t="s">
        <v>214</v>
      </c>
      <c r="M1150" t="s">
        <v>497</v>
      </c>
      <c r="N1150" s="680">
        <f t="shared" ca="1" si="77"/>
        <v>0</v>
      </c>
      <c r="O1150" s="680">
        <f t="shared" ca="1" si="77"/>
        <v>0</v>
      </c>
      <c r="P1150" s="680">
        <f t="shared" ca="1" si="77"/>
        <v>0</v>
      </c>
      <c r="Q1150" s="680">
        <f t="shared" ca="1" si="77"/>
        <v>0</v>
      </c>
      <c r="R1150" s="680">
        <f t="shared" ca="1" si="77"/>
        <v>0</v>
      </c>
      <c r="S1150" t="str">
        <f t="shared" si="74"/>
        <v>ASR_CMS_19</v>
      </c>
      <c r="T1150" s="957">
        <f t="shared" si="75"/>
        <v>45406</v>
      </c>
      <c r="U1150" t="str">
        <f t="shared" si="76"/>
        <v>Unaudited</v>
      </c>
    </row>
    <row r="1151" spans="1:21" x14ac:dyDescent="0.25">
      <c r="A1151" t="s">
        <v>438</v>
      </c>
      <c r="B1151" t="s">
        <v>1380</v>
      </c>
      <c r="C1151" t="s">
        <v>1381</v>
      </c>
      <c r="D1151" s="15">
        <v>1900</v>
      </c>
      <c r="E1151" s="121">
        <v>1</v>
      </c>
      <c r="F1151" t="s">
        <v>1026</v>
      </c>
      <c r="G1151" s="121" t="s">
        <v>1379</v>
      </c>
      <c r="H1151" t="s">
        <v>384</v>
      </c>
      <c r="I1151" t="s">
        <v>490</v>
      </c>
      <c r="J1151" t="s">
        <v>26</v>
      </c>
      <c r="K1151" t="s">
        <v>26</v>
      </c>
      <c r="L1151" s="755" t="s">
        <v>205</v>
      </c>
      <c r="M1151" t="s">
        <v>26</v>
      </c>
      <c r="N1151" s="680">
        <f t="shared" ca="1" si="77"/>
        <v>0</v>
      </c>
      <c r="O1151" s="680">
        <f t="shared" ca="1" si="77"/>
        <v>0</v>
      </c>
      <c r="P1151" s="680">
        <f t="shared" ca="1" si="77"/>
        <v>0</v>
      </c>
      <c r="Q1151" s="680">
        <f t="shared" ca="1" si="77"/>
        <v>0</v>
      </c>
      <c r="R1151" s="680">
        <f t="shared" ca="1" si="77"/>
        <v>0</v>
      </c>
      <c r="S1151" t="str">
        <f t="shared" si="74"/>
        <v>ASR_CMS_19</v>
      </c>
      <c r="T1151" s="957">
        <f t="shared" si="75"/>
        <v>45406</v>
      </c>
      <c r="U1151" t="str">
        <f t="shared" si="76"/>
        <v>Unaudited</v>
      </c>
    </row>
    <row r="1152" spans="1:21" x14ac:dyDescent="0.25">
      <c r="A1152" t="s">
        <v>438</v>
      </c>
      <c r="B1152" t="s">
        <v>1380</v>
      </c>
      <c r="C1152" t="s">
        <v>1381</v>
      </c>
      <c r="D1152" s="15">
        <v>1900</v>
      </c>
      <c r="E1152" s="121">
        <v>1</v>
      </c>
      <c r="F1152" t="s">
        <v>439</v>
      </c>
      <c r="G1152" s="121">
        <v>91</v>
      </c>
      <c r="H1152" t="s">
        <v>385</v>
      </c>
      <c r="I1152" t="s">
        <v>433</v>
      </c>
      <c r="J1152" t="s">
        <v>433</v>
      </c>
      <c r="K1152" t="s">
        <v>433</v>
      </c>
      <c r="M1152" t="s">
        <v>433</v>
      </c>
      <c r="N1152" s="680">
        <f t="shared" ca="1" si="77"/>
        <v>0</v>
      </c>
      <c r="O1152" s="680">
        <f t="shared" ca="1" si="77"/>
        <v>0</v>
      </c>
      <c r="P1152" s="680">
        <f t="shared" ca="1" si="77"/>
        <v>0</v>
      </c>
      <c r="Q1152" s="680">
        <f t="shared" ca="1" si="77"/>
        <v>0</v>
      </c>
      <c r="R1152" s="680">
        <f t="shared" ca="1" si="77"/>
        <v>0</v>
      </c>
      <c r="S1152" t="str">
        <f t="shared" si="74"/>
        <v>ASR_CMS_19</v>
      </c>
      <c r="T1152" s="957">
        <f t="shared" si="75"/>
        <v>45406</v>
      </c>
      <c r="U1152" t="str">
        <f t="shared" si="76"/>
        <v>Unaudited</v>
      </c>
    </row>
    <row r="1153" spans="1:21" x14ac:dyDescent="0.25">
      <c r="A1153" t="s">
        <v>438</v>
      </c>
      <c r="B1153" t="s">
        <v>1380</v>
      </c>
      <c r="C1153" t="s">
        <v>1381</v>
      </c>
      <c r="D1153" s="15">
        <v>1900</v>
      </c>
      <c r="E1153" s="121">
        <v>1</v>
      </c>
      <c r="F1153" t="s">
        <v>439</v>
      </c>
      <c r="G1153" s="121">
        <v>91</v>
      </c>
      <c r="H1153" t="s">
        <v>385</v>
      </c>
      <c r="I1153" t="s">
        <v>488</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ASR_CMS_19</v>
      </c>
      <c r="T1153" s="957">
        <f t="shared" si="75"/>
        <v>45406</v>
      </c>
      <c r="U1153" t="str">
        <f t="shared" si="76"/>
        <v>Unaudited</v>
      </c>
    </row>
    <row r="1154" spans="1:21" x14ac:dyDescent="0.25">
      <c r="A1154" t="s">
        <v>438</v>
      </c>
      <c r="B1154" t="s">
        <v>1380</v>
      </c>
      <c r="C1154" t="s">
        <v>1381</v>
      </c>
      <c r="D1154" s="15">
        <v>1900</v>
      </c>
      <c r="E1154" s="121">
        <v>1</v>
      </c>
      <c r="F1154" t="s">
        <v>439</v>
      </c>
      <c r="G1154" s="121">
        <v>91</v>
      </c>
      <c r="H1154" t="s">
        <v>385</v>
      </c>
      <c r="I1154" t="s">
        <v>488</v>
      </c>
      <c r="J1154" t="s">
        <v>12</v>
      </c>
      <c r="K1154" t="s">
        <v>223</v>
      </c>
      <c r="L1154" s="755">
        <v>1.2</v>
      </c>
      <c r="M1154" t="s">
        <v>223</v>
      </c>
      <c r="N1154" s="680">
        <f t="shared" ca="1" si="77"/>
        <v>0</v>
      </c>
      <c r="O1154" s="680">
        <f t="shared" ca="1" si="77"/>
        <v>0</v>
      </c>
      <c r="P1154" s="680">
        <f t="shared" ca="1" si="77"/>
        <v>0</v>
      </c>
      <c r="Q1154" s="680">
        <f t="shared" ca="1" si="77"/>
        <v>0</v>
      </c>
      <c r="R1154" s="680">
        <f t="shared" ca="1" si="77"/>
        <v>0</v>
      </c>
      <c r="S1154" t="str">
        <f t="shared" ref="S1154:S1217" si="78">file_name</f>
        <v>ASR_CMS_19</v>
      </c>
      <c r="T1154" s="957">
        <f t="shared" ref="T1154:T1217" si="79">file_date</f>
        <v>45406</v>
      </c>
      <c r="U1154" t="str">
        <f t="shared" ref="U1154:U1217" si="80">status</f>
        <v>Unaudited</v>
      </c>
    </row>
    <row r="1155" spans="1:21" x14ac:dyDescent="0.25">
      <c r="A1155" t="s">
        <v>438</v>
      </c>
      <c r="B1155" t="s">
        <v>1380</v>
      </c>
      <c r="C1155" t="s">
        <v>1381</v>
      </c>
      <c r="D1155" s="15">
        <v>1900</v>
      </c>
      <c r="E1155" s="121">
        <v>1</v>
      </c>
      <c r="F1155" t="s">
        <v>439</v>
      </c>
      <c r="G1155" s="121">
        <v>91</v>
      </c>
      <c r="H1155" t="s">
        <v>385</v>
      </c>
      <c r="I1155" t="s">
        <v>488</v>
      </c>
      <c r="J1155" t="s">
        <v>12</v>
      </c>
      <c r="K1155" t="s">
        <v>1318</v>
      </c>
      <c r="L1155" s="755" t="s">
        <v>1314</v>
      </c>
      <c r="M1155" t="s">
        <v>1318</v>
      </c>
      <c r="N1155" s="680">
        <f t="shared" ca="1" si="77"/>
        <v>0</v>
      </c>
      <c r="O1155" s="680">
        <f t="shared" ca="1" si="77"/>
        <v>0</v>
      </c>
      <c r="P1155" s="680">
        <f t="shared" ca="1" si="77"/>
        <v>0</v>
      </c>
      <c r="Q1155" s="680">
        <f t="shared" ca="1" si="77"/>
        <v>0</v>
      </c>
      <c r="R1155" s="680">
        <f t="shared" ca="1" si="77"/>
        <v>0</v>
      </c>
      <c r="S1155" t="str">
        <f t="shared" si="78"/>
        <v>ASR_CMS_19</v>
      </c>
      <c r="T1155" s="957">
        <f t="shared" si="79"/>
        <v>45406</v>
      </c>
      <c r="U1155" t="str">
        <f t="shared" si="80"/>
        <v>Unaudited</v>
      </c>
    </row>
    <row r="1156" spans="1:21" x14ac:dyDescent="0.25">
      <c r="A1156" t="s">
        <v>438</v>
      </c>
      <c r="B1156" t="s">
        <v>1380</v>
      </c>
      <c r="C1156" t="s">
        <v>1381</v>
      </c>
      <c r="D1156" s="15">
        <v>1900</v>
      </c>
      <c r="E1156" s="121">
        <v>1</v>
      </c>
      <c r="F1156" t="s">
        <v>439</v>
      </c>
      <c r="G1156" s="121">
        <v>91</v>
      </c>
      <c r="H1156" t="s">
        <v>385</v>
      </c>
      <c r="I1156" t="s">
        <v>488</v>
      </c>
      <c r="J1156" t="s">
        <v>12</v>
      </c>
      <c r="K1156" t="s">
        <v>1320</v>
      </c>
      <c r="L1156" s="755" t="s">
        <v>1319</v>
      </c>
      <c r="M1156" t="s">
        <v>1320</v>
      </c>
      <c r="N1156" s="680">
        <f t="shared" ca="1" si="77"/>
        <v>0</v>
      </c>
      <c r="O1156" s="680">
        <f t="shared" ca="1" si="77"/>
        <v>0</v>
      </c>
      <c r="P1156" s="680">
        <f t="shared" ca="1" si="77"/>
        <v>0</v>
      </c>
      <c r="Q1156" s="680">
        <f t="shared" ca="1" si="77"/>
        <v>0</v>
      </c>
      <c r="R1156" s="680">
        <f t="shared" ca="1" si="77"/>
        <v>0</v>
      </c>
      <c r="S1156" t="str">
        <f t="shared" si="78"/>
        <v>ASR_CMS_19</v>
      </c>
      <c r="T1156" s="957">
        <f t="shared" si="79"/>
        <v>45406</v>
      </c>
      <c r="U1156" t="str">
        <f t="shared" si="80"/>
        <v>Unaudited</v>
      </c>
    </row>
    <row r="1157" spans="1:21" x14ac:dyDescent="0.25">
      <c r="A1157" t="s">
        <v>438</v>
      </c>
      <c r="B1157" t="s">
        <v>1380</v>
      </c>
      <c r="C1157" t="s">
        <v>1381</v>
      </c>
      <c r="D1157" s="15">
        <v>1900</v>
      </c>
      <c r="E1157" s="121">
        <v>1</v>
      </c>
      <c r="F1157" t="s">
        <v>439</v>
      </c>
      <c r="G1157" s="121">
        <v>91</v>
      </c>
      <c r="H1157" t="s">
        <v>385</v>
      </c>
      <c r="I1157" t="s">
        <v>488</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ASR_CMS_19</v>
      </c>
      <c r="T1157" s="957">
        <f t="shared" si="79"/>
        <v>45406</v>
      </c>
      <c r="U1157" t="str">
        <f t="shared" si="80"/>
        <v>Unaudited</v>
      </c>
    </row>
    <row r="1158" spans="1:21" x14ac:dyDescent="0.25">
      <c r="A1158" t="s">
        <v>438</v>
      </c>
      <c r="B1158" t="s">
        <v>1380</v>
      </c>
      <c r="C1158" t="s">
        <v>1381</v>
      </c>
      <c r="D1158" s="15">
        <v>1900</v>
      </c>
      <c r="E1158" s="121">
        <v>1</v>
      </c>
      <c r="F1158" t="s">
        <v>439</v>
      </c>
      <c r="G1158" s="121">
        <v>91</v>
      </c>
      <c r="H1158" t="s">
        <v>385</v>
      </c>
      <c r="I1158" t="s">
        <v>489</v>
      </c>
      <c r="J1158" t="s">
        <v>434</v>
      </c>
      <c r="K1158" t="s">
        <v>791</v>
      </c>
      <c r="L1158" s="755">
        <v>2.1</v>
      </c>
      <c r="M1158" t="s">
        <v>726</v>
      </c>
      <c r="N1158" s="680">
        <f t="shared" ca="1" si="77"/>
        <v>0</v>
      </c>
      <c r="O1158" s="680">
        <f t="shared" ca="1" si="77"/>
        <v>0</v>
      </c>
      <c r="P1158" s="680">
        <f t="shared" ca="1" si="77"/>
        <v>0</v>
      </c>
      <c r="Q1158" s="680">
        <f t="shared" ca="1" si="77"/>
        <v>0</v>
      </c>
      <c r="R1158" s="680">
        <f t="shared" ca="1" si="77"/>
        <v>0</v>
      </c>
      <c r="S1158" t="str">
        <f t="shared" si="78"/>
        <v>ASR_CMS_19</v>
      </c>
      <c r="T1158" s="957">
        <f t="shared" si="79"/>
        <v>45406</v>
      </c>
      <c r="U1158" t="str">
        <f t="shared" si="80"/>
        <v>Unaudited</v>
      </c>
    </row>
    <row r="1159" spans="1:21" x14ac:dyDescent="0.25">
      <c r="A1159" t="s">
        <v>438</v>
      </c>
      <c r="B1159" t="s">
        <v>1380</v>
      </c>
      <c r="C1159" t="s">
        <v>1381</v>
      </c>
      <c r="D1159" s="15">
        <v>1900</v>
      </c>
      <c r="E1159" s="121">
        <v>1</v>
      </c>
      <c r="F1159" t="s">
        <v>439</v>
      </c>
      <c r="G1159" s="121">
        <v>91</v>
      </c>
      <c r="H1159" t="s">
        <v>385</v>
      </c>
      <c r="I1159" t="s">
        <v>489</v>
      </c>
      <c r="J1159" t="s">
        <v>434</v>
      </c>
      <c r="K1159" t="s">
        <v>791</v>
      </c>
      <c r="L1159" s="755">
        <v>2.2000000000000002</v>
      </c>
      <c r="M1159" t="s">
        <v>727</v>
      </c>
      <c r="N1159" s="680">
        <f t="shared" ca="1" si="77"/>
        <v>0</v>
      </c>
      <c r="O1159" s="680">
        <f t="shared" ca="1" si="77"/>
        <v>0</v>
      </c>
      <c r="P1159" s="680">
        <f t="shared" ca="1" si="77"/>
        <v>0</v>
      </c>
      <c r="Q1159" s="680">
        <f t="shared" ca="1" si="77"/>
        <v>0</v>
      </c>
      <c r="R1159" s="680">
        <f t="shared" ca="1" si="77"/>
        <v>0</v>
      </c>
      <c r="S1159" t="str">
        <f t="shared" si="78"/>
        <v>ASR_CMS_19</v>
      </c>
      <c r="T1159" s="957">
        <f t="shared" si="79"/>
        <v>45406</v>
      </c>
      <c r="U1159" t="str">
        <f t="shared" si="80"/>
        <v>Unaudited</v>
      </c>
    </row>
    <row r="1160" spans="1:21" x14ac:dyDescent="0.25">
      <c r="A1160" t="s">
        <v>438</v>
      </c>
      <c r="B1160" t="s">
        <v>1380</v>
      </c>
      <c r="C1160" t="s">
        <v>1381</v>
      </c>
      <c r="D1160" s="15">
        <v>1900</v>
      </c>
      <c r="E1160" s="121">
        <v>1</v>
      </c>
      <c r="F1160" t="s">
        <v>439</v>
      </c>
      <c r="G1160" s="121">
        <v>91</v>
      </c>
      <c r="H1160" t="s">
        <v>385</v>
      </c>
      <c r="I1160" t="s">
        <v>489</v>
      </c>
      <c r="J1160" t="s">
        <v>434</v>
      </c>
      <c r="K1160" t="s">
        <v>791</v>
      </c>
      <c r="L1160" s="755">
        <v>2.2999999999999998</v>
      </c>
      <c r="M1160" t="s">
        <v>728</v>
      </c>
      <c r="N1160" s="680">
        <f t="shared" ca="1" si="77"/>
        <v>0</v>
      </c>
      <c r="O1160" s="680">
        <f t="shared" ca="1" si="77"/>
        <v>0</v>
      </c>
      <c r="P1160" s="680">
        <f t="shared" ca="1" si="77"/>
        <v>0</v>
      </c>
      <c r="Q1160" s="680">
        <f t="shared" ca="1" si="77"/>
        <v>0</v>
      </c>
      <c r="R1160" s="680">
        <f t="shared" ca="1" si="77"/>
        <v>0</v>
      </c>
      <c r="S1160" t="str">
        <f t="shared" si="78"/>
        <v>ASR_CMS_19</v>
      </c>
      <c r="T1160" s="957">
        <f t="shared" si="79"/>
        <v>45406</v>
      </c>
      <c r="U1160" t="str">
        <f t="shared" si="80"/>
        <v>Unaudited</v>
      </c>
    </row>
    <row r="1161" spans="1:21" x14ac:dyDescent="0.25">
      <c r="A1161" t="s">
        <v>438</v>
      </c>
      <c r="B1161" t="s">
        <v>1380</v>
      </c>
      <c r="C1161" t="s">
        <v>1381</v>
      </c>
      <c r="D1161" s="15">
        <v>1900</v>
      </c>
      <c r="E1161" s="121">
        <v>1</v>
      </c>
      <c r="F1161" t="s">
        <v>439</v>
      </c>
      <c r="G1161" s="121">
        <v>91</v>
      </c>
      <c r="H1161" t="s">
        <v>385</v>
      </c>
      <c r="I1161" t="s">
        <v>489</v>
      </c>
      <c r="J1161" t="s">
        <v>434</v>
      </c>
      <c r="K1161" t="s">
        <v>791</v>
      </c>
      <c r="L1161" s="755">
        <v>2.4</v>
      </c>
      <c r="M1161" t="s">
        <v>729</v>
      </c>
      <c r="N1161" s="680">
        <f t="shared" ca="1" si="77"/>
        <v>0</v>
      </c>
      <c r="O1161" s="680">
        <f t="shared" ca="1" si="77"/>
        <v>0</v>
      </c>
      <c r="P1161" s="680">
        <f t="shared" ca="1" si="77"/>
        <v>0</v>
      </c>
      <c r="Q1161" s="680">
        <f t="shared" ca="1" si="77"/>
        <v>0</v>
      </c>
      <c r="R1161" s="680">
        <f t="shared" ca="1" si="77"/>
        <v>0</v>
      </c>
      <c r="S1161" t="str">
        <f t="shared" si="78"/>
        <v>ASR_CMS_19</v>
      </c>
      <c r="T1161" s="957">
        <f t="shared" si="79"/>
        <v>45406</v>
      </c>
      <c r="U1161" t="str">
        <f t="shared" si="80"/>
        <v>Unaudited</v>
      </c>
    </row>
    <row r="1162" spans="1:21" x14ac:dyDescent="0.25">
      <c r="A1162" t="s">
        <v>438</v>
      </c>
      <c r="B1162" t="s">
        <v>1380</v>
      </c>
      <c r="C1162" t="s">
        <v>1381</v>
      </c>
      <c r="D1162" s="15">
        <v>1900</v>
      </c>
      <c r="E1162" s="121">
        <v>1</v>
      </c>
      <c r="F1162" t="s">
        <v>439</v>
      </c>
      <c r="G1162" s="121">
        <v>91</v>
      </c>
      <c r="H1162" t="s">
        <v>385</v>
      </c>
      <c r="I1162" t="s">
        <v>489</v>
      </c>
      <c r="J1162" t="s">
        <v>434</v>
      </c>
      <c r="K1162" t="s">
        <v>791</v>
      </c>
      <c r="L1162" s="755">
        <v>2.5</v>
      </c>
      <c r="M1162" t="s">
        <v>771</v>
      </c>
      <c r="N1162" s="680">
        <f t="shared" ca="1" si="77"/>
        <v>0</v>
      </c>
      <c r="O1162" s="680">
        <f t="shared" ca="1" si="77"/>
        <v>0</v>
      </c>
      <c r="P1162" s="680">
        <f t="shared" ca="1" si="77"/>
        <v>0</v>
      </c>
      <c r="Q1162" s="680">
        <f t="shared" ca="1" si="77"/>
        <v>0</v>
      </c>
      <c r="R1162" s="680">
        <f t="shared" ca="1" si="77"/>
        <v>0</v>
      </c>
      <c r="S1162" t="str">
        <f t="shared" si="78"/>
        <v>ASR_CMS_19</v>
      </c>
      <c r="T1162" s="957">
        <f t="shared" si="79"/>
        <v>45406</v>
      </c>
      <c r="U1162" t="str">
        <f t="shared" si="80"/>
        <v>Unaudited</v>
      </c>
    </row>
    <row r="1163" spans="1:21" x14ac:dyDescent="0.25">
      <c r="A1163" t="s">
        <v>438</v>
      </c>
      <c r="B1163" t="s">
        <v>1380</v>
      </c>
      <c r="C1163" t="s">
        <v>1381</v>
      </c>
      <c r="D1163" s="15">
        <v>1900</v>
      </c>
      <c r="E1163" s="121">
        <v>1</v>
      </c>
      <c r="F1163" t="s">
        <v>439</v>
      </c>
      <c r="G1163" s="121">
        <v>91</v>
      </c>
      <c r="H1163" t="s">
        <v>385</v>
      </c>
      <c r="I1163" t="s">
        <v>489</v>
      </c>
      <c r="J1163" t="s">
        <v>434</v>
      </c>
      <c r="K1163" t="s">
        <v>791</v>
      </c>
      <c r="L1163" s="755">
        <v>2.6</v>
      </c>
      <c r="M1163" t="s">
        <v>187</v>
      </c>
      <c r="N1163" s="680">
        <f t="shared" ca="1" si="77"/>
        <v>0</v>
      </c>
      <c r="O1163" s="680">
        <f t="shared" ca="1" si="77"/>
        <v>0</v>
      </c>
      <c r="P1163" s="680">
        <f t="shared" ca="1" si="77"/>
        <v>0</v>
      </c>
      <c r="Q1163" s="680">
        <f t="shared" ca="1" si="77"/>
        <v>0</v>
      </c>
      <c r="R1163" s="680">
        <f t="shared" ca="1" si="77"/>
        <v>0</v>
      </c>
      <c r="S1163" t="str">
        <f t="shared" si="78"/>
        <v>ASR_CMS_19</v>
      </c>
      <c r="T1163" s="957">
        <f t="shared" si="79"/>
        <v>45406</v>
      </c>
      <c r="U1163" t="str">
        <f t="shared" si="80"/>
        <v>Unaudited</v>
      </c>
    </row>
    <row r="1164" spans="1:21" x14ac:dyDescent="0.25">
      <c r="A1164" t="s">
        <v>438</v>
      </c>
      <c r="B1164" t="s">
        <v>1380</v>
      </c>
      <c r="C1164" t="s">
        <v>1381</v>
      </c>
      <c r="D1164" s="15">
        <v>1900</v>
      </c>
      <c r="E1164" s="121">
        <v>1</v>
      </c>
      <c r="F1164" t="s">
        <v>439</v>
      </c>
      <c r="G1164" s="121">
        <v>91</v>
      </c>
      <c r="H1164" t="s">
        <v>385</v>
      </c>
      <c r="I1164" t="s">
        <v>489</v>
      </c>
      <c r="J1164" t="s">
        <v>434</v>
      </c>
      <c r="K1164" t="s">
        <v>791</v>
      </c>
      <c r="L1164" s="755">
        <v>2.7</v>
      </c>
      <c r="M1164" t="s">
        <v>792</v>
      </c>
      <c r="N1164" s="680">
        <f t="shared" ca="1" si="77"/>
        <v>0</v>
      </c>
      <c r="O1164" s="680">
        <f t="shared" ca="1" si="77"/>
        <v>0</v>
      </c>
      <c r="P1164" s="680">
        <f t="shared" ca="1" si="77"/>
        <v>0</v>
      </c>
      <c r="Q1164" s="680">
        <f t="shared" ca="1" si="77"/>
        <v>0</v>
      </c>
      <c r="R1164" s="680">
        <f t="shared" ca="1" si="77"/>
        <v>0</v>
      </c>
      <c r="S1164" t="str">
        <f t="shared" si="78"/>
        <v>ASR_CMS_19</v>
      </c>
      <c r="T1164" s="957">
        <f t="shared" si="79"/>
        <v>45406</v>
      </c>
      <c r="U1164" t="str">
        <f t="shared" si="80"/>
        <v>Unaudited</v>
      </c>
    </row>
    <row r="1165" spans="1:21" x14ac:dyDescent="0.25">
      <c r="A1165" t="s">
        <v>438</v>
      </c>
      <c r="B1165" t="s">
        <v>1380</v>
      </c>
      <c r="C1165" t="s">
        <v>1381</v>
      </c>
      <c r="D1165" s="15">
        <v>1900</v>
      </c>
      <c r="E1165" s="121">
        <v>1</v>
      </c>
      <c r="F1165" t="s">
        <v>439</v>
      </c>
      <c r="G1165" s="121">
        <v>91</v>
      </c>
      <c r="H1165" t="s">
        <v>385</v>
      </c>
      <c r="I1165" t="s">
        <v>489</v>
      </c>
      <c r="J1165" t="s">
        <v>434</v>
      </c>
      <c r="K1165" t="s">
        <v>791</v>
      </c>
      <c r="L1165" s="755">
        <v>2.8</v>
      </c>
      <c r="M1165" t="s">
        <v>793</v>
      </c>
      <c r="N1165" s="680">
        <f t="shared" ca="1" si="77"/>
        <v>0</v>
      </c>
      <c r="O1165" s="680">
        <f t="shared" ca="1" si="77"/>
        <v>0</v>
      </c>
      <c r="P1165" s="680">
        <f t="shared" ca="1" si="77"/>
        <v>0</v>
      </c>
      <c r="Q1165" s="680">
        <f t="shared" ca="1" si="77"/>
        <v>0</v>
      </c>
      <c r="R1165" s="680">
        <f t="shared" ca="1" si="77"/>
        <v>0</v>
      </c>
      <c r="S1165" t="str">
        <f t="shared" si="78"/>
        <v>ASR_CMS_19</v>
      </c>
      <c r="T1165" s="957">
        <f t="shared" si="79"/>
        <v>45406</v>
      </c>
      <c r="U1165" t="str">
        <f t="shared" si="80"/>
        <v>Unaudited</v>
      </c>
    </row>
    <row r="1166" spans="1:21" x14ac:dyDescent="0.25">
      <c r="A1166" t="s">
        <v>438</v>
      </c>
      <c r="B1166" t="s">
        <v>1380</v>
      </c>
      <c r="C1166" t="s">
        <v>1381</v>
      </c>
      <c r="D1166" s="15">
        <v>1900</v>
      </c>
      <c r="E1166" s="121">
        <v>1</v>
      </c>
      <c r="F1166" t="s">
        <v>439</v>
      </c>
      <c r="G1166" s="121">
        <v>91</v>
      </c>
      <c r="H1166" t="s">
        <v>385</v>
      </c>
      <c r="I1166" t="s">
        <v>489</v>
      </c>
      <c r="J1166" t="s">
        <v>434</v>
      </c>
      <c r="K1166" t="s">
        <v>791</v>
      </c>
      <c r="L1166" s="755">
        <v>2.9</v>
      </c>
      <c r="M1166" t="s">
        <v>774</v>
      </c>
      <c r="N1166" s="680">
        <f t="shared" ca="1" si="77"/>
        <v>0</v>
      </c>
      <c r="O1166" s="680">
        <f t="shared" ca="1" si="77"/>
        <v>0</v>
      </c>
      <c r="P1166" s="680">
        <f t="shared" ca="1" si="77"/>
        <v>0</v>
      </c>
      <c r="Q1166" s="680">
        <f t="shared" ca="1" si="77"/>
        <v>0</v>
      </c>
      <c r="R1166" s="680">
        <f t="shared" ca="1" si="77"/>
        <v>0</v>
      </c>
      <c r="S1166" t="str">
        <f t="shared" si="78"/>
        <v>ASR_CMS_19</v>
      </c>
      <c r="T1166" s="957">
        <f t="shared" si="79"/>
        <v>45406</v>
      </c>
      <c r="U1166" t="str">
        <f t="shared" si="80"/>
        <v>Unaudited</v>
      </c>
    </row>
    <row r="1167" spans="1:21" x14ac:dyDescent="0.25">
      <c r="A1167" t="s">
        <v>438</v>
      </c>
      <c r="B1167" t="s">
        <v>1380</v>
      </c>
      <c r="C1167" t="s">
        <v>1381</v>
      </c>
      <c r="D1167" s="15">
        <v>1900</v>
      </c>
      <c r="E1167" s="121">
        <v>1</v>
      </c>
      <c r="F1167" t="s">
        <v>439</v>
      </c>
      <c r="G1167" s="121">
        <v>91</v>
      </c>
      <c r="H1167" t="s">
        <v>385</v>
      </c>
      <c r="I1167" t="s">
        <v>489</v>
      </c>
      <c r="J1167" t="s">
        <v>434</v>
      </c>
      <c r="K1167" t="s">
        <v>224</v>
      </c>
      <c r="L1167" s="755">
        <v>2.11</v>
      </c>
      <c r="M1167" t="s">
        <v>229</v>
      </c>
      <c r="N1167" s="680">
        <f t="shared" ca="1" si="77"/>
        <v>0</v>
      </c>
      <c r="O1167" s="680">
        <f t="shared" ca="1" si="77"/>
        <v>0</v>
      </c>
      <c r="P1167" s="680">
        <f t="shared" ca="1" si="77"/>
        <v>0</v>
      </c>
      <c r="Q1167" s="680">
        <f t="shared" ca="1" si="77"/>
        <v>0</v>
      </c>
      <c r="R1167" s="680">
        <f t="shared" ca="1" si="77"/>
        <v>0</v>
      </c>
      <c r="S1167" t="str">
        <f t="shared" si="78"/>
        <v>ASR_CMS_19</v>
      </c>
      <c r="T1167" s="957">
        <f t="shared" si="79"/>
        <v>45406</v>
      </c>
      <c r="U1167" t="str">
        <f t="shared" si="80"/>
        <v>Unaudited</v>
      </c>
    </row>
    <row r="1168" spans="1:21" x14ac:dyDescent="0.25">
      <c r="A1168" t="s">
        <v>438</v>
      </c>
      <c r="B1168" t="s">
        <v>1380</v>
      </c>
      <c r="C1168" t="s">
        <v>1381</v>
      </c>
      <c r="D1168" s="15">
        <v>1900</v>
      </c>
      <c r="E1168" s="121">
        <v>1</v>
      </c>
      <c r="F1168" t="s">
        <v>439</v>
      </c>
      <c r="G1168" s="121">
        <v>91</v>
      </c>
      <c r="H1168" t="s">
        <v>385</v>
      </c>
      <c r="I1168" t="s">
        <v>489</v>
      </c>
      <c r="J1168" t="s">
        <v>434</v>
      </c>
      <c r="K1168" t="s">
        <v>224</v>
      </c>
      <c r="L1168" s="755">
        <v>2.12</v>
      </c>
      <c r="M1168" t="s">
        <v>555</v>
      </c>
      <c r="N1168" s="680">
        <f t="shared" ca="1" si="77"/>
        <v>0</v>
      </c>
      <c r="O1168" s="680">
        <f t="shared" ca="1" si="77"/>
        <v>0</v>
      </c>
      <c r="P1168" s="680">
        <f t="shared" ca="1" si="77"/>
        <v>0</v>
      </c>
      <c r="Q1168" s="680">
        <f t="shared" ca="1" si="77"/>
        <v>0</v>
      </c>
      <c r="R1168" s="680">
        <f t="shared" ca="1" si="77"/>
        <v>0</v>
      </c>
      <c r="S1168" t="str">
        <f t="shared" si="78"/>
        <v>ASR_CMS_19</v>
      </c>
      <c r="T1168" s="957">
        <f t="shared" si="79"/>
        <v>45406</v>
      </c>
      <c r="U1168" t="str">
        <f t="shared" si="80"/>
        <v>Unaudited</v>
      </c>
    </row>
    <row r="1169" spans="1:21" x14ac:dyDescent="0.25">
      <c r="A1169" t="s">
        <v>438</v>
      </c>
      <c r="B1169" t="s">
        <v>1380</v>
      </c>
      <c r="C1169" t="s">
        <v>1381</v>
      </c>
      <c r="D1169" s="15">
        <v>1900</v>
      </c>
      <c r="E1169" s="121">
        <v>1</v>
      </c>
      <c r="F1169" t="s">
        <v>439</v>
      </c>
      <c r="G1169" s="121">
        <v>91</v>
      </c>
      <c r="H1169" t="s">
        <v>385</v>
      </c>
      <c r="I1169" t="s">
        <v>489</v>
      </c>
      <c r="J1169" t="s">
        <v>434</v>
      </c>
      <c r="K1169" t="s">
        <v>224</v>
      </c>
      <c r="L1169" s="755">
        <v>2.13</v>
      </c>
      <c r="M1169" t="s">
        <v>230</v>
      </c>
      <c r="N1169" s="680">
        <f t="shared" ca="1" si="77"/>
        <v>0</v>
      </c>
      <c r="O1169" s="680">
        <f t="shared" ca="1" si="77"/>
        <v>0</v>
      </c>
      <c r="P1169" s="680">
        <f t="shared" ca="1" si="77"/>
        <v>0</v>
      </c>
      <c r="Q1169" s="680">
        <f t="shared" ca="1" si="77"/>
        <v>0</v>
      </c>
      <c r="R1169" s="680">
        <f t="shared" ca="1" si="77"/>
        <v>0</v>
      </c>
      <c r="S1169" t="str">
        <f t="shared" si="78"/>
        <v>ASR_CMS_19</v>
      </c>
      <c r="T1169" s="957">
        <f t="shared" si="79"/>
        <v>45406</v>
      </c>
      <c r="U1169" t="str">
        <f t="shared" si="80"/>
        <v>Unaudited</v>
      </c>
    </row>
    <row r="1170" spans="1:21" x14ac:dyDescent="0.25">
      <c r="A1170" t="s">
        <v>438</v>
      </c>
      <c r="B1170" t="s">
        <v>1380</v>
      </c>
      <c r="C1170" t="s">
        <v>1381</v>
      </c>
      <c r="D1170" s="15">
        <v>1900</v>
      </c>
      <c r="E1170" s="121">
        <v>1</v>
      </c>
      <c r="F1170" t="s">
        <v>439</v>
      </c>
      <c r="G1170" s="121">
        <v>91</v>
      </c>
      <c r="H1170" t="s">
        <v>385</v>
      </c>
      <c r="I1170" t="s">
        <v>489</v>
      </c>
      <c r="J1170" t="s">
        <v>434</v>
      </c>
      <c r="K1170" t="s">
        <v>224</v>
      </c>
      <c r="L1170" s="755">
        <v>2.14</v>
      </c>
      <c r="M1170" t="s">
        <v>559</v>
      </c>
      <c r="N1170" s="680">
        <f t="shared" ca="1" si="77"/>
        <v>0</v>
      </c>
      <c r="O1170" s="680">
        <f t="shared" ca="1" si="77"/>
        <v>0</v>
      </c>
      <c r="P1170" s="680">
        <f t="shared" ca="1" si="77"/>
        <v>0</v>
      </c>
      <c r="Q1170" s="680">
        <f t="shared" ca="1" si="77"/>
        <v>0</v>
      </c>
      <c r="R1170" s="680">
        <f t="shared" ca="1" si="77"/>
        <v>0</v>
      </c>
      <c r="S1170" t="str">
        <f t="shared" si="78"/>
        <v>ASR_CMS_19</v>
      </c>
      <c r="T1170" s="957">
        <f t="shared" si="79"/>
        <v>45406</v>
      </c>
      <c r="U1170" t="str">
        <f t="shared" si="80"/>
        <v>Unaudited</v>
      </c>
    </row>
    <row r="1171" spans="1:21" x14ac:dyDescent="0.25">
      <c r="A1171" t="s">
        <v>438</v>
      </c>
      <c r="B1171" t="s">
        <v>1380</v>
      </c>
      <c r="C1171" t="s">
        <v>1381</v>
      </c>
      <c r="D1171" s="15">
        <v>1900</v>
      </c>
      <c r="E1171" s="121">
        <v>1</v>
      </c>
      <c r="F1171" t="s">
        <v>439</v>
      </c>
      <c r="G1171" s="121">
        <v>91</v>
      </c>
      <c r="H1171" t="s">
        <v>385</v>
      </c>
      <c r="I1171" t="s">
        <v>489</v>
      </c>
      <c r="J1171" t="s">
        <v>434</v>
      </c>
      <c r="K1171" t="s">
        <v>224</v>
      </c>
      <c r="L1171" s="755">
        <v>2.15</v>
      </c>
      <c r="M1171" t="s">
        <v>20</v>
      </c>
      <c r="N1171" s="680">
        <f t="shared" ca="1" si="77"/>
        <v>0</v>
      </c>
      <c r="O1171" s="680">
        <f t="shared" ca="1" si="77"/>
        <v>0</v>
      </c>
      <c r="P1171" s="680">
        <f t="shared" ca="1" si="77"/>
        <v>0</v>
      </c>
      <c r="Q1171" s="680">
        <f t="shared" ca="1" si="77"/>
        <v>0</v>
      </c>
      <c r="R1171" s="680">
        <f t="shared" ca="1" si="77"/>
        <v>0</v>
      </c>
      <c r="S1171" t="str">
        <f t="shared" si="78"/>
        <v>ASR_CMS_19</v>
      </c>
      <c r="T1171" s="957">
        <f t="shared" si="79"/>
        <v>45406</v>
      </c>
      <c r="U1171" t="str">
        <f t="shared" si="80"/>
        <v>Unaudited</v>
      </c>
    </row>
    <row r="1172" spans="1:21" x14ac:dyDescent="0.25">
      <c r="A1172" t="s">
        <v>438</v>
      </c>
      <c r="B1172" t="s">
        <v>1380</v>
      </c>
      <c r="C1172" t="s">
        <v>1381</v>
      </c>
      <c r="D1172" s="15">
        <v>1900</v>
      </c>
      <c r="E1172" s="121">
        <v>1</v>
      </c>
      <c r="F1172" t="s">
        <v>439</v>
      </c>
      <c r="G1172" s="121">
        <v>91</v>
      </c>
      <c r="H1172" t="s">
        <v>385</v>
      </c>
      <c r="I1172" t="s">
        <v>489</v>
      </c>
      <c r="J1172" t="s">
        <v>434</v>
      </c>
      <c r="K1172" t="s">
        <v>224</v>
      </c>
      <c r="L1172" s="755">
        <v>2.16</v>
      </c>
      <c r="M1172" t="s">
        <v>794</v>
      </c>
      <c r="N1172" s="680">
        <f t="shared" ca="1" si="77"/>
        <v>0</v>
      </c>
      <c r="O1172" s="680">
        <f t="shared" ca="1" si="77"/>
        <v>0</v>
      </c>
      <c r="P1172" s="680">
        <f t="shared" ca="1" si="77"/>
        <v>0</v>
      </c>
      <c r="Q1172" s="680">
        <f t="shared" ca="1" si="77"/>
        <v>0</v>
      </c>
      <c r="R1172" s="680">
        <f t="shared" ca="1" si="77"/>
        <v>0</v>
      </c>
      <c r="S1172" t="str">
        <f t="shared" si="78"/>
        <v>ASR_CMS_19</v>
      </c>
      <c r="T1172" s="957">
        <f t="shared" si="79"/>
        <v>45406</v>
      </c>
      <c r="U1172" t="str">
        <f t="shared" si="80"/>
        <v>Unaudited</v>
      </c>
    </row>
    <row r="1173" spans="1:21" x14ac:dyDescent="0.25">
      <c r="A1173" t="s">
        <v>438</v>
      </c>
      <c r="B1173" t="s">
        <v>1380</v>
      </c>
      <c r="C1173" t="s">
        <v>1381</v>
      </c>
      <c r="D1173" s="15">
        <v>1900</v>
      </c>
      <c r="E1173" s="121">
        <v>1</v>
      </c>
      <c r="F1173" t="s">
        <v>439</v>
      </c>
      <c r="G1173" s="121">
        <v>91</v>
      </c>
      <c r="H1173" t="s">
        <v>385</v>
      </c>
      <c r="I1173" t="s">
        <v>489</v>
      </c>
      <c r="J1173" t="s">
        <v>434</v>
      </c>
      <c r="K1173" t="s">
        <v>224</v>
      </c>
      <c r="L1173" s="755">
        <v>2.17</v>
      </c>
      <c r="M1173" t="s">
        <v>1047</v>
      </c>
      <c r="N1173" s="680">
        <f t="shared" ca="1" si="77"/>
        <v>0</v>
      </c>
      <c r="O1173" s="680">
        <f t="shared" ca="1" si="77"/>
        <v>0</v>
      </c>
      <c r="P1173" s="680">
        <f t="shared" ca="1" si="77"/>
        <v>0</v>
      </c>
      <c r="Q1173" s="680">
        <f t="shared" ca="1" si="77"/>
        <v>0</v>
      </c>
      <c r="R1173" s="680">
        <f t="shared" ca="1" si="77"/>
        <v>0</v>
      </c>
      <c r="S1173" t="str">
        <f t="shared" si="78"/>
        <v>ASR_CMS_19</v>
      </c>
      <c r="T1173" s="957">
        <f t="shared" si="79"/>
        <v>45406</v>
      </c>
      <c r="U1173" t="str">
        <f t="shared" si="80"/>
        <v>Unaudited</v>
      </c>
    </row>
    <row r="1174" spans="1:21" x14ac:dyDescent="0.25">
      <c r="A1174" t="s">
        <v>438</v>
      </c>
      <c r="B1174" t="s">
        <v>1380</v>
      </c>
      <c r="C1174" t="s">
        <v>1381</v>
      </c>
      <c r="D1174" s="15">
        <v>1900</v>
      </c>
      <c r="E1174" s="121">
        <v>1</v>
      </c>
      <c r="F1174" t="s">
        <v>439</v>
      </c>
      <c r="G1174" s="121">
        <v>91</v>
      </c>
      <c r="H1174" t="s">
        <v>385</v>
      </c>
      <c r="I1174" t="s">
        <v>489</v>
      </c>
      <c r="J1174" t="s">
        <v>434</v>
      </c>
      <c r="K1174" t="s">
        <v>224</v>
      </c>
      <c r="L1174" s="755">
        <v>2.1800000000000002</v>
      </c>
      <c r="M1174" t="s">
        <v>651</v>
      </c>
      <c r="N1174" s="680">
        <f t="shared" ca="1" si="77"/>
        <v>0</v>
      </c>
      <c r="O1174" s="680">
        <f t="shared" ca="1" si="77"/>
        <v>0</v>
      </c>
      <c r="P1174" s="680">
        <f t="shared" ca="1" si="77"/>
        <v>0</v>
      </c>
      <c r="Q1174" s="680">
        <f t="shared" ca="1" si="77"/>
        <v>0</v>
      </c>
      <c r="R1174" s="680">
        <f t="shared" ca="1" si="77"/>
        <v>0</v>
      </c>
      <c r="S1174" t="str">
        <f t="shared" si="78"/>
        <v>ASR_CMS_19</v>
      </c>
      <c r="T1174" s="957">
        <f t="shared" si="79"/>
        <v>45406</v>
      </c>
      <c r="U1174" t="str">
        <f t="shared" si="80"/>
        <v>Unaudited</v>
      </c>
    </row>
    <row r="1175" spans="1:21" x14ac:dyDescent="0.25">
      <c r="A1175" t="s">
        <v>438</v>
      </c>
      <c r="B1175" t="s">
        <v>1380</v>
      </c>
      <c r="C1175" t="s">
        <v>1381</v>
      </c>
      <c r="D1175" s="15">
        <v>1900</v>
      </c>
      <c r="E1175" s="121">
        <v>1</v>
      </c>
      <c r="F1175" t="s">
        <v>439</v>
      </c>
      <c r="G1175" s="121">
        <v>91</v>
      </c>
      <c r="H1175" t="s">
        <v>385</v>
      </c>
      <c r="I1175" t="s">
        <v>489</v>
      </c>
      <c r="J1175" t="s">
        <v>434</v>
      </c>
      <c r="K1175" t="s">
        <v>224</v>
      </c>
      <c r="L1175" s="755">
        <v>2.19</v>
      </c>
      <c r="M1175" t="s">
        <v>219</v>
      </c>
      <c r="N1175" s="680">
        <f t="shared" ca="1" si="77"/>
        <v>0</v>
      </c>
      <c r="O1175" s="680">
        <f t="shared" ca="1" si="77"/>
        <v>0</v>
      </c>
      <c r="P1175" s="680">
        <f t="shared" ca="1" si="77"/>
        <v>0</v>
      </c>
      <c r="Q1175" s="680">
        <f t="shared" ca="1" si="77"/>
        <v>0</v>
      </c>
      <c r="R1175" s="680">
        <f t="shared" ca="1" si="77"/>
        <v>0</v>
      </c>
      <c r="S1175" t="str">
        <f t="shared" si="78"/>
        <v>ASR_CMS_19</v>
      </c>
      <c r="T1175" s="957">
        <f t="shared" si="79"/>
        <v>45406</v>
      </c>
      <c r="U1175" t="str">
        <f t="shared" si="80"/>
        <v>Unaudited</v>
      </c>
    </row>
    <row r="1176" spans="1:21" x14ac:dyDescent="0.25">
      <c r="A1176" t="s">
        <v>438</v>
      </c>
      <c r="B1176" t="s">
        <v>1380</v>
      </c>
      <c r="C1176" t="s">
        <v>1381</v>
      </c>
      <c r="D1176" s="15">
        <v>1900</v>
      </c>
      <c r="E1176" s="121">
        <v>1</v>
      </c>
      <c r="F1176" t="s">
        <v>439</v>
      </c>
      <c r="G1176" s="121">
        <v>91</v>
      </c>
      <c r="H1176" t="s">
        <v>385</v>
      </c>
      <c r="I1176" t="s">
        <v>489</v>
      </c>
      <c r="J1176" t="s">
        <v>434</v>
      </c>
      <c r="K1176" t="s">
        <v>224</v>
      </c>
      <c r="L1176" s="755" t="s">
        <v>700</v>
      </c>
      <c r="M1176" t="s">
        <v>231</v>
      </c>
      <c r="N1176" s="680">
        <f t="shared" ca="1" si="77"/>
        <v>0</v>
      </c>
      <c r="O1176" s="680">
        <f t="shared" ca="1" si="77"/>
        <v>0</v>
      </c>
      <c r="P1176" s="680">
        <f t="shared" ca="1" si="77"/>
        <v>0</v>
      </c>
      <c r="Q1176" s="680">
        <f t="shared" ca="1" si="77"/>
        <v>0</v>
      </c>
      <c r="R1176" s="680">
        <f t="shared" ca="1" si="77"/>
        <v>0</v>
      </c>
      <c r="S1176" t="str">
        <f t="shared" si="78"/>
        <v>ASR_CMS_19</v>
      </c>
      <c r="T1176" s="957">
        <f t="shared" si="79"/>
        <v>45406</v>
      </c>
      <c r="U1176" t="str">
        <f t="shared" si="80"/>
        <v>Unaudited</v>
      </c>
    </row>
    <row r="1177" spans="1:21" x14ac:dyDescent="0.25">
      <c r="A1177" t="s">
        <v>438</v>
      </c>
      <c r="B1177" t="s">
        <v>1380</v>
      </c>
      <c r="C1177" t="s">
        <v>1381</v>
      </c>
      <c r="D1177" s="15">
        <v>1900</v>
      </c>
      <c r="E1177" s="121">
        <v>1</v>
      </c>
      <c r="F1177" t="s">
        <v>439</v>
      </c>
      <c r="G1177" s="121">
        <v>91</v>
      </c>
      <c r="H1177" t="s">
        <v>385</v>
      </c>
      <c r="I1177" t="s">
        <v>489</v>
      </c>
      <c r="J1177" t="s">
        <v>434</v>
      </c>
      <c r="K1177" t="s">
        <v>224</v>
      </c>
      <c r="L1177" s="755">
        <v>2.21</v>
      </c>
      <c r="M1177" t="s">
        <v>467</v>
      </c>
      <c r="N1177" s="680">
        <f t="shared" ca="1" si="77"/>
        <v>0</v>
      </c>
      <c r="O1177" s="680">
        <f t="shared" ca="1" si="77"/>
        <v>0</v>
      </c>
      <c r="P1177" s="680">
        <f t="shared" ca="1" si="77"/>
        <v>0</v>
      </c>
      <c r="Q1177" s="680">
        <f t="shared" ca="1" si="77"/>
        <v>0</v>
      </c>
      <c r="R1177" s="680">
        <f t="shared" ca="1" si="77"/>
        <v>0</v>
      </c>
      <c r="S1177" t="str">
        <f t="shared" si="78"/>
        <v>ASR_CMS_19</v>
      </c>
      <c r="T1177" s="957">
        <f t="shared" si="79"/>
        <v>45406</v>
      </c>
      <c r="U1177" t="str">
        <f t="shared" si="80"/>
        <v>Unaudited</v>
      </c>
    </row>
    <row r="1178" spans="1:21" x14ac:dyDescent="0.25">
      <c r="A1178" t="s">
        <v>438</v>
      </c>
      <c r="B1178" t="s">
        <v>1380</v>
      </c>
      <c r="C1178" t="s">
        <v>1381</v>
      </c>
      <c r="D1178" s="15">
        <v>1900</v>
      </c>
      <c r="E1178" s="121">
        <v>1</v>
      </c>
      <c r="F1178" t="s">
        <v>439</v>
      </c>
      <c r="G1178" s="121">
        <v>91</v>
      </c>
      <c r="H1178" t="s">
        <v>385</v>
      </c>
      <c r="I1178" t="s">
        <v>489</v>
      </c>
      <c r="J1178" t="s">
        <v>434</v>
      </c>
      <c r="K1178" t="s">
        <v>6</v>
      </c>
      <c r="L1178" s="755" t="s">
        <v>70</v>
      </c>
      <c r="M1178" t="s">
        <v>189</v>
      </c>
      <c r="N1178" s="680">
        <f t="shared" ca="1" si="77"/>
        <v>0</v>
      </c>
      <c r="O1178" s="680">
        <f t="shared" ca="1" si="77"/>
        <v>0</v>
      </c>
      <c r="P1178" s="680">
        <f t="shared" ca="1" si="77"/>
        <v>0</v>
      </c>
      <c r="Q1178" s="680">
        <f t="shared" ca="1" si="77"/>
        <v>0</v>
      </c>
      <c r="R1178" s="680">
        <f t="shared" ca="1" si="77"/>
        <v>0</v>
      </c>
      <c r="S1178" t="str">
        <f t="shared" si="78"/>
        <v>ASR_CMS_19</v>
      </c>
      <c r="T1178" s="957">
        <f t="shared" si="79"/>
        <v>45406</v>
      </c>
      <c r="U1178" t="str">
        <f t="shared" si="80"/>
        <v>Unaudited</v>
      </c>
    </row>
    <row r="1179" spans="1:21" x14ac:dyDescent="0.25">
      <c r="A1179" t="s">
        <v>438</v>
      </c>
      <c r="B1179" t="s">
        <v>1380</v>
      </c>
      <c r="C1179" t="s">
        <v>1381</v>
      </c>
      <c r="D1179" s="15">
        <v>1900</v>
      </c>
      <c r="E1179" s="121">
        <v>1</v>
      </c>
      <c r="F1179" t="s">
        <v>439</v>
      </c>
      <c r="G1179" s="121">
        <v>91</v>
      </c>
      <c r="H1179" t="s">
        <v>385</v>
      </c>
      <c r="I1179" t="s">
        <v>489</v>
      </c>
      <c r="J1179" t="s">
        <v>434</v>
      </c>
      <c r="K1179" t="s">
        <v>6</v>
      </c>
      <c r="L1179" s="755" t="s">
        <v>71</v>
      </c>
      <c r="M1179" t="s">
        <v>232</v>
      </c>
      <c r="N1179" s="680">
        <f t="shared" ca="1" si="77"/>
        <v>0</v>
      </c>
      <c r="O1179" s="680">
        <f t="shared" ca="1" si="77"/>
        <v>0</v>
      </c>
      <c r="P1179" s="680">
        <f t="shared" ca="1" si="77"/>
        <v>0</v>
      </c>
      <c r="Q1179" s="680">
        <f t="shared" ca="1" si="77"/>
        <v>0</v>
      </c>
      <c r="R1179" s="680">
        <f t="shared" ca="1" si="77"/>
        <v>0</v>
      </c>
      <c r="S1179" t="str">
        <f t="shared" si="78"/>
        <v>ASR_CMS_19</v>
      </c>
      <c r="T1179" s="957">
        <f t="shared" si="79"/>
        <v>45406</v>
      </c>
      <c r="U1179" t="str">
        <f t="shared" si="80"/>
        <v>Unaudited</v>
      </c>
    </row>
    <row r="1180" spans="1:21" x14ac:dyDescent="0.25">
      <c r="A1180" t="s">
        <v>438</v>
      </c>
      <c r="B1180" t="s">
        <v>1380</v>
      </c>
      <c r="C1180" t="s">
        <v>1381</v>
      </c>
      <c r="D1180" s="15">
        <v>1900</v>
      </c>
      <c r="E1180" s="121">
        <v>1</v>
      </c>
      <c r="F1180" t="s">
        <v>439</v>
      </c>
      <c r="G1180" s="121">
        <v>91</v>
      </c>
      <c r="H1180" t="s">
        <v>385</v>
      </c>
      <c r="I1180" t="s">
        <v>489</v>
      </c>
      <c r="J1180" t="s">
        <v>434</v>
      </c>
      <c r="K1180" t="s">
        <v>6</v>
      </c>
      <c r="L1180" s="755" t="s">
        <v>72</v>
      </c>
      <c r="M1180" t="s">
        <v>165</v>
      </c>
      <c r="N1180" s="680">
        <f t="shared" ca="1" si="77"/>
        <v>0</v>
      </c>
      <c r="O1180" s="680">
        <f t="shared" ca="1" si="77"/>
        <v>0</v>
      </c>
      <c r="P1180" s="680">
        <f t="shared" ca="1" si="77"/>
        <v>0</v>
      </c>
      <c r="Q1180" s="680">
        <f t="shared" ca="1" si="77"/>
        <v>0</v>
      </c>
      <c r="R1180" s="680">
        <f t="shared" ca="1" si="77"/>
        <v>0</v>
      </c>
      <c r="S1180" t="str">
        <f t="shared" si="78"/>
        <v>ASR_CMS_19</v>
      </c>
      <c r="T1180" s="957">
        <f t="shared" si="79"/>
        <v>45406</v>
      </c>
      <c r="U1180" t="str">
        <f t="shared" si="80"/>
        <v>Unaudited</v>
      </c>
    </row>
    <row r="1181" spans="1:21" x14ac:dyDescent="0.25">
      <c r="A1181" t="s">
        <v>438</v>
      </c>
      <c r="B1181" t="s">
        <v>1380</v>
      </c>
      <c r="C1181" t="s">
        <v>1381</v>
      </c>
      <c r="D1181" s="15">
        <v>1900</v>
      </c>
      <c r="E1181" s="121">
        <v>1</v>
      </c>
      <c r="F1181" t="s">
        <v>439</v>
      </c>
      <c r="G1181" s="121">
        <v>91</v>
      </c>
      <c r="H1181" t="s">
        <v>385</v>
      </c>
      <c r="I1181" t="s">
        <v>489</v>
      </c>
      <c r="J1181" t="s">
        <v>434</v>
      </c>
      <c r="K1181" t="s">
        <v>6</v>
      </c>
      <c r="L1181" s="755">
        <v>3.4</v>
      </c>
      <c r="M1181" t="s">
        <v>462</v>
      </c>
      <c r="N1181" s="680">
        <f t="shared" ca="1" si="77"/>
        <v>0</v>
      </c>
      <c r="O1181" s="680">
        <f t="shared" ca="1" si="77"/>
        <v>0</v>
      </c>
      <c r="P1181" s="680">
        <f t="shared" ca="1" si="77"/>
        <v>0</v>
      </c>
      <c r="Q1181" s="680">
        <f t="shared" ca="1" si="77"/>
        <v>0</v>
      </c>
      <c r="R1181" s="680">
        <f t="shared" ca="1" si="77"/>
        <v>0</v>
      </c>
      <c r="S1181" t="str">
        <f t="shared" si="78"/>
        <v>ASR_CMS_19</v>
      </c>
      <c r="T1181" s="957">
        <f t="shared" si="79"/>
        <v>45406</v>
      </c>
      <c r="U1181" t="str">
        <f t="shared" si="80"/>
        <v>Unaudited</v>
      </c>
    </row>
    <row r="1182" spans="1:21" x14ac:dyDescent="0.25">
      <c r="A1182" t="s">
        <v>438</v>
      </c>
      <c r="B1182" t="s">
        <v>1380</v>
      </c>
      <c r="C1182" t="s">
        <v>1381</v>
      </c>
      <c r="D1182" s="15">
        <v>1900</v>
      </c>
      <c r="E1182" s="121">
        <v>1</v>
      </c>
      <c r="F1182" t="s">
        <v>439</v>
      </c>
      <c r="G1182" s="121">
        <v>91</v>
      </c>
      <c r="H1182" t="s">
        <v>385</v>
      </c>
      <c r="I1182" t="s">
        <v>489</v>
      </c>
      <c r="J1182" t="s">
        <v>434</v>
      </c>
      <c r="K1182" t="s">
        <v>435</v>
      </c>
      <c r="L1182" s="755">
        <v>4.5</v>
      </c>
      <c r="M1182" t="s">
        <v>32</v>
      </c>
      <c r="N1182" s="680">
        <f t="shared" ca="1" si="77"/>
        <v>0</v>
      </c>
      <c r="O1182" s="680">
        <f t="shared" ca="1" si="77"/>
        <v>0</v>
      </c>
      <c r="P1182" s="680">
        <f t="shared" ca="1" si="77"/>
        <v>0</v>
      </c>
      <c r="Q1182" s="680">
        <f t="shared" ca="1" si="77"/>
        <v>0</v>
      </c>
      <c r="R1182" s="680">
        <f t="shared" ca="1" si="77"/>
        <v>0</v>
      </c>
      <c r="S1182" t="str">
        <f t="shared" si="78"/>
        <v>ASR_CMS_19</v>
      </c>
      <c r="T1182" s="957">
        <f t="shared" si="79"/>
        <v>45406</v>
      </c>
      <c r="U1182" t="str">
        <f t="shared" si="80"/>
        <v>Unaudited</v>
      </c>
    </row>
    <row r="1183" spans="1:21" x14ac:dyDescent="0.25">
      <c r="A1183" t="s">
        <v>438</v>
      </c>
      <c r="B1183" t="s">
        <v>1380</v>
      </c>
      <c r="C1183" t="s">
        <v>1381</v>
      </c>
      <c r="D1183" s="15">
        <v>1900</v>
      </c>
      <c r="E1183" s="121">
        <v>1</v>
      </c>
      <c r="F1183" t="s">
        <v>439</v>
      </c>
      <c r="G1183" s="121">
        <v>91</v>
      </c>
      <c r="H1183" t="s">
        <v>385</v>
      </c>
      <c r="I1183" t="s">
        <v>489</v>
      </c>
      <c r="J1183" t="s">
        <v>434</v>
      </c>
      <c r="K1183" t="s">
        <v>435</v>
      </c>
      <c r="L1183" s="755" t="s">
        <v>939</v>
      </c>
      <c r="M1183" t="s">
        <v>930</v>
      </c>
      <c r="N1183" s="680">
        <f t="shared" ca="1" si="77"/>
        <v>0</v>
      </c>
      <c r="O1183" s="680">
        <f t="shared" ca="1" si="77"/>
        <v>0</v>
      </c>
      <c r="P1183" s="680">
        <f t="shared" ca="1" si="77"/>
        <v>0</v>
      </c>
      <c r="Q1183" s="680">
        <f t="shared" ca="1" si="77"/>
        <v>0</v>
      </c>
      <c r="R1183" s="680">
        <f t="shared" ca="1" si="77"/>
        <v>0</v>
      </c>
      <c r="S1183" t="str">
        <f t="shared" si="78"/>
        <v>ASR_CMS_19</v>
      </c>
      <c r="T1183" s="957">
        <f t="shared" si="79"/>
        <v>45406</v>
      </c>
      <c r="U1183" t="str">
        <f t="shared" si="80"/>
        <v>Unaudited</v>
      </c>
    </row>
    <row r="1184" spans="1:21" x14ac:dyDescent="0.25">
      <c r="A1184" t="s">
        <v>438</v>
      </c>
      <c r="B1184" t="s">
        <v>1380</v>
      </c>
      <c r="C1184" t="s">
        <v>1381</v>
      </c>
      <c r="D1184" s="15">
        <v>1900</v>
      </c>
      <c r="E1184" s="121">
        <v>1</v>
      </c>
      <c r="F1184" t="s">
        <v>439</v>
      </c>
      <c r="G1184" s="121">
        <v>91</v>
      </c>
      <c r="H1184" t="s">
        <v>385</v>
      </c>
      <c r="I1184" t="s">
        <v>489</v>
      </c>
      <c r="J1184" t="s">
        <v>434</v>
      </c>
      <c r="K1184" t="s">
        <v>435</v>
      </c>
      <c r="L1184" s="755" t="s">
        <v>194</v>
      </c>
      <c r="M1184" t="s">
        <v>40</v>
      </c>
      <c r="N1184" s="680">
        <f t="shared" ca="1" si="77"/>
        <v>0</v>
      </c>
      <c r="O1184" s="680">
        <f t="shared" ca="1" si="77"/>
        <v>0</v>
      </c>
      <c r="P1184" s="680">
        <f t="shared" ca="1" si="77"/>
        <v>0</v>
      </c>
      <c r="Q1184" s="680">
        <f t="shared" ca="1" si="77"/>
        <v>0</v>
      </c>
      <c r="R1184" s="680">
        <f t="shared" ca="1" si="77"/>
        <v>0</v>
      </c>
      <c r="S1184" t="str">
        <f t="shared" si="78"/>
        <v>ASR_CMS_19</v>
      </c>
      <c r="T1184" s="957">
        <f t="shared" si="79"/>
        <v>45406</v>
      </c>
      <c r="U1184" t="str">
        <f t="shared" si="80"/>
        <v>Unaudited</v>
      </c>
    </row>
    <row r="1185" spans="1:21" x14ac:dyDescent="0.25">
      <c r="A1185" t="s">
        <v>438</v>
      </c>
      <c r="B1185" t="s">
        <v>1380</v>
      </c>
      <c r="C1185" t="s">
        <v>1381</v>
      </c>
      <c r="D1185" s="15">
        <v>1900</v>
      </c>
      <c r="E1185" s="121">
        <v>1</v>
      </c>
      <c r="F1185" t="s">
        <v>439</v>
      </c>
      <c r="G1185" s="121">
        <v>91</v>
      </c>
      <c r="H1185" t="s">
        <v>385</v>
      </c>
      <c r="I1185" t="s">
        <v>489</v>
      </c>
      <c r="J1185" t="s">
        <v>434</v>
      </c>
      <c r="K1185" t="s">
        <v>435</v>
      </c>
      <c r="L1185" s="755" t="s">
        <v>193</v>
      </c>
      <c r="M1185" t="s">
        <v>330</v>
      </c>
      <c r="N1185" s="680">
        <f t="shared" ca="1" si="77"/>
        <v>0</v>
      </c>
      <c r="O1185" s="680">
        <f t="shared" ca="1" si="77"/>
        <v>0</v>
      </c>
      <c r="P1185" s="680">
        <f t="shared" ca="1" si="77"/>
        <v>0</v>
      </c>
      <c r="Q1185" s="680">
        <f t="shared" ca="1" si="77"/>
        <v>0</v>
      </c>
      <c r="R1185" s="680">
        <f t="shared" ca="1" si="77"/>
        <v>0</v>
      </c>
      <c r="S1185" t="str">
        <f t="shared" si="78"/>
        <v>ASR_CMS_19</v>
      </c>
      <c r="T1185" s="957">
        <f t="shared" si="79"/>
        <v>45406</v>
      </c>
      <c r="U1185" t="str">
        <f t="shared" si="80"/>
        <v>Unaudited</v>
      </c>
    </row>
    <row r="1186" spans="1:21" x14ac:dyDescent="0.25">
      <c r="A1186" t="s">
        <v>438</v>
      </c>
      <c r="B1186" t="s">
        <v>1380</v>
      </c>
      <c r="C1186" t="s">
        <v>1381</v>
      </c>
      <c r="D1186" s="15">
        <v>1900</v>
      </c>
      <c r="E1186" s="121">
        <v>1</v>
      </c>
      <c r="F1186" t="s">
        <v>439</v>
      </c>
      <c r="G1186" s="121">
        <v>91</v>
      </c>
      <c r="H1186" t="s">
        <v>385</v>
      </c>
      <c r="I1186" t="s">
        <v>489</v>
      </c>
      <c r="J1186" t="s">
        <v>451</v>
      </c>
      <c r="K1186" t="s">
        <v>436</v>
      </c>
      <c r="L1186" s="755" t="s">
        <v>79</v>
      </c>
      <c r="M1186" t="s">
        <v>27</v>
      </c>
      <c r="N1186" s="680">
        <f t="shared" ca="1" si="77"/>
        <v>0</v>
      </c>
      <c r="O1186" s="680">
        <f t="shared" ca="1" si="77"/>
        <v>0</v>
      </c>
      <c r="P1186" s="680">
        <f t="shared" ca="1" si="77"/>
        <v>0</v>
      </c>
      <c r="Q1186" s="680">
        <f t="shared" ca="1" si="77"/>
        <v>0</v>
      </c>
      <c r="R1186" s="680">
        <f t="shared" ca="1" si="77"/>
        <v>0</v>
      </c>
      <c r="S1186" t="str">
        <f t="shared" si="78"/>
        <v>ASR_CMS_19</v>
      </c>
      <c r="T1186" s="957">
        <f t="shared" si="79"/>
        <v>45406</v>
      </c>
      <c r="U1186" t="str">
        <f t="shared" si="80"/>
        <v>Unaudited</v>
      </c>
    </row>
    <row r="1187" spans="1:21" x14ac:dyDescent="0.25">
      <c r="A1187" t="s">
        <v>438</v>
      </c>
      <c r="B1187" t="s">
        <v>1380</v>
      </c>
      <c r="C1187" t="s">
        <v>1381</v>
      </c>
      <c r="D1187" s="15">
        <v>1900</v>
      </c>
      <c r="E1187" s="121">
        <v>1</v>
      </c>
      <c r="F1187" t="s">
        <v>439</v>
      </c>
      <c r="G1187" s="121">
        <v>91</v>
      </c>
      <c r="H1187" t="s">
        <v>385</v>
      </c>
      <c r="I1187" t="s">
        <v>489</v>
      </c>
      <c r="J1187" t="s">
        <v>451</v>
      </c>
      <c r="K1187" t="s">
        <v>436</v>
      </c>
      <c r="L1187" s="755" t="s">
        <v>80</v>
      </c>
      <c r="M1187" t="s">
        <v>98</v>
      </c>
      <c r="N1187" s="680">
        <f t="shared" ca="1" si="77"/>
        <v>0</v>
      </c>
      <c r="O1187" s="680">
        <f t="shared" ca="1" si="77"/>
        <v>0</v>
      </c>
      <c r="P1187" s="680">
        <f t="shared" ca="1" si="77"/>
        <v>0</v>
      </c>
      <c r="Q1187" s="680">
        <f t="shared" ca="1" si="77"/>
        <v>0</v>
      </c>
      <c r="R1187" s="680">
        <f t="shared" ca="1" si="77"/>
        <v>0</v>
      </c>
      <c r="S1187" t="str">
        <f t="shared" si="78"/>
        <v>ASR_CMS_19</v>
      </c>
      <c r="T1187" s="957">
        <f t="shared" si="79"/>
        <v>45406</v>
      </c>
      <c r="U1187" t="str">
        <f t="shared" si="80"/>
        <v>Unaudited</v>
      </c>
    </row>
    <row r="1188" spans="1:21" x14ac:dyDescent="0.25">
      <c r="A1188" t="s">
        <v>438</v>
      </c>
      <c r="B1188" t="s">
        <v>1380</v>
      </c>
      <c r="C1188" t="s">
        <v>1381</v>
      </c>
      <c r="D1188" s="15">
        <v>1900</v>
      </c>
      <c r="E1188" s="121">
        <v>1</v>
      </c>
      <c r="F1188" t="s">
        <v>439</v>
      </c>
      <c r="G1188" s="121">
        <v>91</v>
      </c>
      <c r="H1188" t="s">
        <v>385</v>
      </c>
      <c r="I1188" t="s">
        <v>489</v>
      </c>
      <c r="J1188" t="s">
        <v>451</v>
      </c>
      <c r="K1188" t="s">
        <v>436</v>
      </c>
      <c r="L1188" s="755" t="s">
        <v>81</v>
      </c>
      <c r="M1188" t="s">
        <v>99</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ASR_CMS_19</v>
      </c>
      <c r="T1188" s="957">
        <f t="shared" si="79"/>
        <v>45406</v>
      </c>
      <c r="U1188" t="str">
        <f t="shared" si="80"/>
        <v>Unaudited</v>
      </c>
    </row>
    <row r="1189" spans="1:21" x14ac:dyDescent="0.25">
      <c r="A1189" t="s">
        <v>438</v>
      </c>
      <c r="B1189" t="s">
        <v>1380</v>
      </c>
      <c r="C1189" t="s">
        <v>1381</v>
      </c>
      <c r="D1189" s="15">
        <v>1900</v>
      </c>
      <c r="E1189" s="121">
        <v>1</v>
      </c>
      <c r="F1189" t="s">
        <v>439</v>
      </c>
      <c r="G1189" s="121">
        <v>91</v>
      </c>
      <c r="H1189" t="s">
        <v>385</v>
      </c>
      <c r="I1189" t="s">
        <v>489</v>
      </c>
      <c r="J1189" t="s">
        <v>451</v>
      </c>
      <c r="K1189" t="s">
        <v>436</v>
      </c>
      <c r="L1189" s="755" t="s">
        <v>82</v>
      </c>
      <c r="M1189" t="s">
        <v>100</v>
      </c>
      <c r="N1189" s="680">
        <f t="shared" ca="1" si="81"/>
        <v>0</v>
      </c>
      <c r="O1189" s="680">
        <f t="shared" ca="1" si="81"/>
        <v>0</v>
      </c>
      <c r="P1189" s="680">
        <f t="shared" ca="1" si="81"/>
        <v>0</v>
      </c>
      <c r="Q1189" s="680">
        <f t="shared" ca="1" si="81"/>
        <v>0</v>
      </c>
      <c r="R1189" s="680">
        <f t="shared" ca="1" si="81"/>
        <v>0</v>
      </c>
      <c r="S1189" t="str">
        <f t="shared" si="78"/>
        <v>ASR_CMS_19</v>
      </c>
      <c r="T1189" s="957">
        <f t="shared" si="79"/>
        <v>45406</v>
      </c>
      <c r="U1189" t="str">
        <f t="shared" si="80"/>
        <v>Unaudited</v>
      </c>
    </row>
    <row r="1190" spans="1:21" x14ac:dyDescent="0.25">
      <c r="A1190" t="s">
        <v>438</v>
      </c>
      <c r="B1190" t="s">
        <v>1380</v>
      </c>
      <c r="C1190" t="s">
        <v>1381</v>
      </c>
      <c r="D1190" s="15">
        <v>1900</v>
      </c>
      <c r="E1190" s="121">
        <v>1</v>
      </c>
      <c r="F1190" t="s">
        <v>439</v>
      </c>
      <c r="G1190" s="121">
        <v>91</v>
      </c>
      <c r="H1190" t="s">
        <v>385</v>
      </c>
      <c r="I1190" t="s">
        <v>489</v>
      </c>
      <c r="J1190" t="s">
        <v>451</v>
      </c>
      <c r="K1190" t="s">
        <v>436</v>
      </c>
      <c r="L1190" s="755" t="s">
        <v>217</v>
      </c>
      <c r="M1190" t="s">
        <v>101</v>
      </c>
      <c r="N1190" s="680">
        <f t="shared" ca="1" si="81"/>
        <v>0</v>
      </c>
      <c r="O1190" s="680">
        <f t="shared" ca="1" si="81"/>
        <v>0</v>
      </c>
      <c r="P1190" s="680">
        <f t="shared" ca="1" si="81"/>
        <v>0</v>
      </c>
      <c r="Q1190" s="680">
        <f t="shared" ca="1" si="81"/>
        <v>0</v>
      </c>
      <c r="R1190" s="680">
        <f t="shared" ca="1" si="81"/>
        <v>0</v>
      </c>
      <c r="S1190" t="str">
        <f t="shared" si="78"/>
        <v>ASR_CMS_19</v>
      </c>
      <c r="T1190" s="957">
        <f t="shared" si="79"/>
        <v>45406</v>
      </c>
      <c r="U1190" t="str">
        <f t="shared" si="80"/>
        <v>Unaudited</v>
      </c>
    </row>
    <row r="1191" spans="1:21" x14ac:dyDescent="0.25">
      <c r="A1191" t="s">
        <v>438</v>
      </c>
      <c r="B1191" t="s">
        <v>1380</v>
      </c>
      <c r="C1191" t="s">
        <v>1381</v>
      </c>
      <c r="D1191" s="15">
        <v>1900</v>
      </c>
      <c r="E1191" s="121">
        <v>1</v>
      </c>
      <c r="F1191" t="s">
        <v>439</v>
      </c>
      <c r="G1191" s="121">
        <v>91</v>
      </c>
      <c r="H1191" t="s">
        <v>385</v>
      </c>
      <c r="I1191" t="s">
        <v>489</v>
      </c>
      <c r="J1191" t="s">
        <v>451</v>
      </c>
      <c r="K1191" t="s">
        <v>436</v>
      </c>
      <c r="L1191" s="755" t="s">
        <v>216</v>
      </c>
      <c r="M1191" t="s">
        <v>28</v>
      </c>
      <c r="N1191" s="680">
        <f t="shared" ca="1" si="81"/>
        <v>0</v>
      </c>
      <c r="O1191" s="680">
        <f t="shared" ca="1" si="81"/>
        <v>0</v>
      </c>
      <c r="P1191" s="680">
        <f t="shared" ca="1" si="81"/>
        <v>0</v>
      </c>
      <c r="Q1191" s="680">
        <f t="shared" ca="1" si="81"/>
        <v>0</v>
      </c>
      <c r="R1191" s="680">
        <f t="shared" ca="1" si="81"/>
        <v>0</v>
      </c>
      <c r="S1191" t="str">
        <f t="shared" si="78"/>
        <v>ASR_CMS_19</v>
      </c>
      <c r="T1191" s="957">
        <f t="shared" si="79"/>
        <v>45406</v>
      </c>
      <c r="U1191" t="str">
        <f t="shared" si="80"/>
        <v>Unaudited</v>
      </c>
    </row>
    <row r="1192" spans="1:21" x14ac:dyDescent="0.25">
      <c r="A1192" t="s">
        <v>438</v>
      </c>
      <c r="B1192" t="s">
        <v>1380</v>
      </c>
      <c r="C1192" t="s">
        <v>1381</v>
      </c>
      <c r="D1192" s="15">
        <v>1900</v>
      </c>
      <c r="E1192" s="121">
        <v>1</v>
      </c>
      <c r="F1192" t="s">
        <v>439</v>
      </c>
      <c r="G1192" s="121">
        <v>91</v>
      </c>
      <c r="H1192" t="s">
        <v>385</v>
      </c>
      <c r="I1192" t="s">
        <v>489</v>
      </c>
      <c r="J1192" t="s">
        <v>437</v>
      </c>
      <c r="K1192" t="s">
        <v>437</v>
      </c>
      <c r="L1192" s="755" t="s">
        <v>84</v>
      </c>
      <c r="M1192" t="s">
        <v>328</v>
      </c>
      <c r="N1192" s="680">
        <f t="shared" ca="1" si="81"/>
        <v>0</v>
      </c>
      <c r="O1192" s="680">
        <f t="shared" ca="1" si="81"/>
        <v>0</v>
      </c>
      <c r="P1192" s="680">
        <f t="shared" ca="1" si="81"/>
        <v>0</v>
      </c>
      <c r="Q1192" s="680">
        <f t="shared" ca="1" si="81"/>
        <v>0</v>
      </c>
      <c r="R1192" s="680">
        <f t="shared" ca="1" si="81"/>
        <v>0</v>
      </c>
      <c r="S1192" t="str">
        <f t="shared" si="78"/>
        <v>ASR_CMS_19</v>
      </c>
      <c r="T1192" s="957">
        <f t="shared" si="79"/>
        <v>45406</v>
      </c>
      <c r="U1192" t="str">
        <f t="shared" si="80"/>
        <v>Unaudited</v>
      </c>
    </row>
    <row r="1193" spans="1:21" x14ac:dyDescent="0.25">
      <c r="A1193" t="s">
        <v>438</v>
      </c>
      <c r="B1193" t="s">
        <v>1380</v>
      </c>
      <c r="C1193" t="s">
        <v>1381</v>
      </c>
      <c r="D1193" s="15">
        <v>1900</v>
      </c>
      <c r="E1193" s="121">
        <v>1</v>
      </c>
      <c r="F1193" t="s">
        <v>439</v>
      </c>
      <c r="G1193" s="121">
        <v>91</v>
      </c>
      <c r="H1193" t="s">
        <v>385</v>
      </c>
      <c r="I1193" t="s">
        <v>489</v>
      </c>
      <c r="J1193" t="s">
        <v>437</v>
      </c>
      <c r="K1193" t="s">
        <v>437</v>
      </c>
      <c r="L1193" s="755" t="s">
        <v>85</v>
      </c>
      <c r="M1193" t="s">
        <v>326</v>
      </c>
      <c r="N1193" s="680">
        <f t="shared" ca="1" si="81"/>
        <v>0</v>
      </c>
      <c r="O1193" s="680">
        <f t="shared" ca="1" si="81"/>
        <v>0</v>
      </c>
      <c r="P1193" s="680">
        <f t="shared" ca="1" si="81"/>
        <v>0</v>
      </c>
      <c r="Q1193" s="680">
        <f t="shared" ca="1" si="81"/>
        <v>0</v>
      </c>
      <c r="R1193" s="680">
        <f t="shared" ca="1" si="81"/>
        <v>0</v>
      </c>
      <c r="S1193" t="str">
        <f t="shared" si="78"/>
        <v>ASR_CMS_19</v>
      </c>
      <c r="T1193" s="957">
        <f t="shared" si="79"/>
        <v>45406</v>
      </c>
      <c r="U1193" t="str">
        <f t="shared" si="80"/>
        <v>Unaudited</v>
      </c>
    </row>
    <row r="1194" spans="1:21" x14ac:dyDescent="0.25">
      <c r="A1194" t="s">
        <v>438</v>
      </c>
      <c r="B1194" t="s">
        <v>1380</v>
      </c>
      <c r="C1194" t="s">
        <v>1381</v>
      </c>
      <c r="D1194" s="15">
        <v>1900</v>
      </c>
      <c r="E1194" s="121">
        <v>1</v>
      </c>
      <c r="F1194" t="s">
        <v>439</v>
      </c>
      <c r="G1194" s="121">
        <v>91</v>
      </c>
      <c r="H1194" t="s">
        <v>385</v>
      </c>
      <c r="I1194" t="s">
        <v>489</v>
      </c>
      <c r="J1194" t="s">
        <v>437</v>
      </c>
      <c r="K1194" t="s">
        <v>437</v>
      </c>
      <c r="L1194" s="755" t="s">
        <v>86</v>
      </c>
      <c r="M1194" t="s">
        <v>495</v>
      </c>
      <c r="N1194" s="680">
        <f t="shared" ca="1" si="81"/>
        <v>0</v>
      </c>
      <c r="O1194" s="680">
        <f t="shared" ca="1" si="81"/>
        <v>0</v>
      </c>
      <c r="P1194" s="680">
        <f t="shared" ca="1" si="81"/>
        <v>0</v>
      </c>
      <c r="Q1194" s="680">
        <f t="shared" ca="1" si="81"/>
        <v>0</v>
      </c>
      <c r="R1194" s="680">
        <f t="shared" ca="1" si="81"/>
        <v>0</v>
      </c>
      <c r="S1194" t="str">
        <f t="shared" si="78"/>
        <v>ASR_CMS_19</v>
      </c>
      <c r="T1194" s="957">
        <f t="shared" si="79"/>
        <v>45406</v>
      </c>
      <c r="U1194" t="str">
        <f t="shared" si="80"/>
        <v>Unaudited</v>
      </c>
    </row>
    <row r="1195" spans="1:21" x14ac:dyDescent="0.25">
      <c r="A1195" t="s">
        <v>438</v>
      </c>
      <c r="B1195" t="s">
        <v>1380</v>
      </c>
      <c r="C1195" t="s">
        <v>1381</v>
      </c>
      <c r="D1195" s="15">
        <v>1900</v>
      </c>
      <c r="E1195" s="121">
        <v>1</v>
      </c>
      <c r="F1195" t="s">
        <v>439</v>
      </c>
      <c r="G1195" s="121">
        <v>91</v>
      </c>
      <c r="H1195" t="s">
        <v>385</v>
      </c>
      <c r="I1195" t="s">
        <v>489</v>
      </c>
      <c r="J1195" t="s">
        <v>437</v>
      </c>
      <c r="K1195" t="s">
        <v>437</v>
      </c>
      <c r="L1195" s="755" t="s">
        <v>87</v>
      </c>
      <c r="M1195" t="s">
        <v>496</v>
      </c>
      <c r="N1195" s="680">
        <f t="shared" ca="1" si="81"/>
        <v>0</v>
      </c>
      <c r="O1195" s="680">
        <f t="shared" ca="1" si="81"/>
        <v>0</v>
      </c>
      <c r="P1195" s="680">
        <f t="shared" ca="1" si="81"/>
        <v>0</v>
      </c>
      <c r="Q1195" s="680">
        <f t="shared" ca="1" si="81"/>
        <v>0</v>
      </c>
      <c r="R1195" s="680">
        <f t="shared" ca="1" si="81"/>
        <v>0</v>
      </c>
      <c r="S1195" t="str">
        <f t="shared" si="78"/>
        <v>ASR_CMS_19</v>
      </c>
      <c r="T1195" s="957">
        <f t="shared" si="79"/>
        <v>45406</v>
      </c>
      <c r="U1195" t="str">
        <f t="shared" si="80"/>
        <v>Unaudited</v>
      </c>
    </row>
    <row r="1196" spans="1:21" x14ac:dyDescent="0.25">
      <c r="A1196" t="s">
        <v>438</v>
      </c>
      <c r="B1196" t="s">
        <v>1380</v>
      </c>
      <c r="C1196" t="s">
        <v>1381</v>
      </c>
      <c r="D1196" s="15">
        <v>1900</v>
      </c>
      <c r="E1196" s="121">
        <v>1</v>
      </c>
      <c r="F1196" t="s">
        <v>439</v>
      </c>
      <c r="G1196" s="121">
        <v>91</v>
      </c>
      <c r="H1196" t="s">
        <v>385</v>
      </c>
      <c r="I1196" t="s">
        <v>489</v>
      </c>
      <c r="J1196" t="s">
        <v>437</v>
      </c>
      <c r="K1196" t="s">
        <v>437</v>
      </c>
      <c r="L1196" s="755" t="s">
        <v>214</v>
      </c>
      <c r="M1196" t="s">
        <v>497</v>
      </c>
      <c r="N1196" s="680">
        <f t="shared" ca="1" si="81"/>
        <v>0</v>
      </c>
      <c r="O1196" s="680">
        <f t="shared" ca="1" si="81"/>
        <v>0</v>
      </c>
      <c r="P1196" s="680">
        <f t="shared" ca="1" si="81"/>
        <v>0</v>
      </c>
      <c r="Q1196" s="680">
        <f t="shared" ca="1" si="81"/>
        <v>0</v>
      </c>
      <c r="R1196" s="680">
        <f t="shared" ca="1" si="81"/>
        <v>0</v>
      </c>
      <c r="S1196" t="str">
        <f t="shared" si="78"/>
        <v>ASR_CMS_19</v>
      </c>
      <c r="T1196" s="957">
        <f t="shared" si="79"/>
        <v>45406</v>
      </c>
      <c r="U1196" t="str">
        <f t="shared" si="80"/>
        <v>Unaudited</v>
      </c>
    </row>
    <row r="1197" spans="1:21" x14ac:dyDescent="0.25">
      <c r="A1197" t="s">
        <v>438</v>
      </c>
      <c r="B1197" t="s">
        <v>1380</v>
      </c>
      <c r="C1197" t="s">
        <v>1381</v>
      </c>
      <c r="D1197" s="15">
        <v>1900</v>
      </c>
      <c r="E1197" s="121">
        <v>1</v>
      </c>
      <c r="F1197" t="s">
        <v>439</v>
      </c>
      <c r="G1197" s="121">
        <v>91</v>
      </c>
      <c r="H1197" t="s">
        <v>385</v>
      </c>
      <c r="I1197" t="s">
        <v>490</v>
      </c>
      <c r="J1197" t="s">
        <v>26</v>
      </c>
      <c r="K1197" t="s">
        <v>26</v>
      </c>
      <c r="L1197" s="755" t="s">
        <v>205</v>
      </c>
      <c r="M1197" t="s">
        <v>26</v>
      </c>
      <c r="N1197" s="680">
        <f t="shared" ca="1" si="81"/>
        <v>0</v>
      </c>
      <c r="O1197" s="680">
        <f t="shared" ca="1" si="81"/>
        <v>0</v>
      </c>
      <c r="P1197" s="680">
        <f t="shared" ca="1" si="81"/>
        <v>0</v>
      </c>
      <c r="Q1197" s="680">
        <f t="shared" ca="1" si="81"/>
        <v>0</v>
      </c>
      <c r="R1197" s="680">
        <f t="shared" ca="1" si="81"/>
        <v>0</v>
      </c>
      <c r="S1197" t="str">
        <f t="shared" si="78"/>
        <v>ASR_CMS_19</v>
      </c>
      <c r="T1197" s="957">
        <f t="shared" si="79"/>
        <v>45406</v>
      </c>
      <c r="U1197" t="str">
        <f t="shared" si="80"/>
        <v>Unaudited</v>
      </c>
    </row>
    <row r="1198" spans="1:21" x14ac:dyDescent="0.25">
      <c r="A1198" t="s">
        <v>438</v>
      </c>
      <c r="B1198" t="s">
        <v>1380</v>
      </c>
      <c r="C1198" t="s">
        <v>1381</v>
      </c>
      <c r="D1198" s="15">
        <v>1900</v>
      </c>
      <c r="E1198" s="121">
        <v>1</v>
      </c>
      <c r="F1198" t="s">
        <v>440</v>
      </c>
      <c r="G1198" s="121">
        <v>182</v>
      </c>
      <c r="H1198" t="s">
        <v>385</v>
      </c>
      <c r="I1198" t="s">
        <v>433</v>
      </c>
      <c r="J1198" t="s">
        <v>433</v>
      </c>
      <c r="K1198" t="s">
        <v>433</v>
      </c>
      <c r="M1198" t="s">
        <v>433</v>
      </c>
      <c r="N1198" s="680">
        <f t="shared" ca="1" si="81"/>
        <v>0</v>
      </c>
      <c r="O1198" s="680">
        <f t="shared" ca="1" si="81"/>
        <v>0</v>
      </c>
      <c r="P1198" s="680">
        <f t="shared" ca="1" si="81"/>
        <v>0</v>
      </c>
      <c r="Q1198" s="680">
        <f t="shared" ca="1" si="81"/>
        <v>0</v>
      </c>
      <c r="R1198" s="680">
        <f t="shared" ca="1" si="81"/>
        <v>0</v>
      </c>
      <c r="S1198" t="str">
        <f t="shared" si="78"/>
        <v>ASR_CMS_19</v>
      </c>
      <c r="T1198" s="957">
        <f t="shared" si="79"/>
        <v>45406</v>
      </c>
      <c r="U1198" t="str">
        <f t="shared" si="80"/>
        <v>Unaudited</v>
      </c>
    </row>
    <row r="1199" spans="1:21" x14ac:dyDescent="0.25">
      <c r="A1199" t="s">
        <v>438</v>
      </c>
      <c r="B1199" t="s">
        <v>1380</v>
      </c>
      <c r="C1199" t="s">
        <v>1381</v>
      </c>
      <c r="D1199" s="15">
        <v>1900</v>
      </c>
      <c r="E1199" s="121">
        <v>1</v>
      </c>
      <c r="F1199" t="s">
        <v>440</v>
      </c>
      <c r="G1199" s="121">
        <v>182</v>
      </c>
      <c r="H1199" t="s">
        <v>385</v>
      </c>
      <c r="I1199" t="s">
        <v>488</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ASR_CMS_19</v>
      </c>
      <c r="T1199" s="957">
        <f t="shared" si="79"/>
        <v>45406</v>
      </c>
      <c r="U1199" t="str">
        <f t="shared" si="80"/>
        <v>Unaudited</v>
      </c>
    </row>
    <row r="1200" spans="1:21" x14ac:dyDescent="0.25">
      <c r="A1200" t="s">
        <v>438</v>
      </c>
      <c r="B1200" t="s">
        <v>1380</v>
      </c>
      <c r="C1200" t="s">
        <v>1381</v>
      </c>
      <c r="D1200" s="15">
        <v>1900</v>
      </c>
      <c r="E1200" s="121">
        <v>1</v>
      </c>
      <c r="F1200" t="s">
        <v>440</v>
      </c>
      <c r="G1200" s="121">
        <v>182</v>
      </c>
      <c r="H1200" t="s">
        <v>385</v>
      </c>
      <c r="I1200" t="s">
        <v>488</v>
      </c>
      <c r="J1200" t="s">
        <v>12</v>
      </c>
      <c r="K1200" t="s">
        <v>223</v>
      </c>
      <c r="L1200" s="755">
        <v>1.2</v>
      </c>
      <c r="M1200" t="s">
        <v>223</v>
      </c>
      <c r="N1200" s="680">
        <f t="shared" ca="1" si="81"/>
        <v>0</v>
      </c>
      <c r="O1200" s="680">
        <f t="shared" ca="1" si="81"/>
        <v>0</v>
      </c>
      <c r="P1200" s="680">
        <f t="shared" ca="1" si="81"/>
        <v>0</v>
      </c>
      <c r="Q1200" s="680">
        <f t="shared" ca="1" si="81"/>
        <v>0</v>
      </c>
      <c r="R1200" s="680">
        <f t="shared" ca="1" si="81"/>
        <v>0</v>
      </c>
      <c r="S1200" t="str">
        <f t="shared" si="78"/>
        <v>ASR_CMS_19</v>
      </c>
      <c r="T1200" s="957">
        <f t="shared" si="79"/>
        <v>45406</v>
      </c>
      <c r="U1200" t="str">
        <f t="shared" si="80"/>
        <v>Unaudited</v>
      </c>
    </row>
    <row r="1201" spans="1:21" x14ac:dyDescent="0.25">
      <c r="A1201" t="s">
        <v>438</v>
      </c>
      <c r="B1201" t="s">
        <v>1380</v>
      </c>
      <c r="C1201" t="s">
        <v>1381</v>
      </c>
      <c r="D1201" s="15">
        <v>1900</v>
      </c>
      <c r="E1201" s="121">
        <v>1</v>
      </c>
      <c r="F1201" t="s">
        <v>440</v>
      </c>
      <c r="G1201" s="121">
        <v>182</v>
      </c>
      <c r="H1201" t="s">
        <v>385</v>
      </c>
      <c r="I1201" t="s">
        <v>488</v>
      </c>
      <c r="J1201" t="s">
        <v>12</v>
      </c>
      <c r="K1201" t="s">
        <v>1318</v>
      </c>
      <c r="L1201" s="755" t="s">
        <v>1314</v>
      </c>
      <c r="M1201" t="s">
        <v>1318</v>
      </c>
      <c r="N1201" s="680">
        <f t="shared" ca="1" si="81"/>
        <v>0</v>
      </c>
      <c r="O1201" s="680">
        <f t="shared" ca="1" si="81"/>
        <v>0</v>
      </c>
      <c r="P1201" s="680">
        <f t="shared" ca="1" si="81"/>
        <v>0</v>
      </c>
      <c r="Q1201" s="680">
        <f t="shared" ca="1" si="81"/>
        <v>0</v>
      </c>
      <c r="R1201" s="680">
        <f t="shared" ca="1" si="81"/>
        <v>0</v>
      </c>
      <c r="S1201" t="str">
        <f t="shared" si="78"/>
        <v>ASR_CMS_19</v>
      </c>
      <c r="T1201" s="957">
        <f t="shared" si="79"/>
        <v>45406</v>
      </c>
      <c r="U1201" t="str">
        <f t="shared" si="80"/>
        <v>Unaudited</v>
      </c>
    </row>
    <row r="1202" spans="1:21" x14ac:dyDescent="0.25">
      <c r="A1202" t="s">
        <v>438</v>
      </c>
      <c r="B1202" t="s">
        <v>1380</v>
      </c>
      <c r="C1202" t="s">
        <v>1381</v>
      </c>
      <c r="D1202" s="15">
        <v>1900</v>
      </c>
      <c r="E1202" s="121">
        <v>1</v>
      </c>
      <c r="F1202" t="s">
        <v>440</v>
      </c>
      <c r="G1202" s="121">
        <v>182</v>
      </c>
      <c r="H1202" t="s">
        <v>385</v>
      </c>
      <c r="I1202" t="s">
        <v>488</v>
      </c>
      <c r="J1202" t="s">
        <v>12</v>
      </c>
      <c r="K1202" t="s">
        <v>1320</v>
      </c>
      <c r="L1202" s="755" t="s">
        <v>1319</v>
      </c>
      <c r="M1202" t="s">
        <v>1320</v>
      </c>
      <c r="N1202" s="680">
        <f t="shared" ca="1" si="81"/>
        <v>0</v>
      </c>
      <c r="O1202" s="680">
        <f t="shared" ca="1" si="81"/>
        <v>0</v>
      </c>
      <c r="P1202" s="680">
        <f t="shared" ca="1" si="81"/>
        <v>0</v>
      </c>
      <c r="Q1202" s="680">
        <f t="shared" ca="1" si="81"/>
        <v>0</v>
      </c>
      <c r="R1202" s="680">
        <f t="shared" ca="1" si="81"/>
        <v>0</v>
      </c>
      <c r="S1202" t="str">
        <f t="shared" si="78"/>
        <v>ASR_CMS_19</v>
      </c>
      <c r="T1202" s="957">
        <f t="shared" si="79"/>
        <v>45406</v>
      </c>
      <c r="U1202" t="str">
        <f t="shared" si="80"/>
        <v>Unaudited</v>
      </c>
    </row>
    <row r="1203" spans="1:21" x14ac:dyDescent="0.25">
      <c r="A1203" t="s">
        <v>438</v>
      </c>
      <c r="B1203" t="s">
        <v>1380</v>
      </c>
      <c r="C1203" t="s">
        <v>1381</v>
      </c>
      <c r="D1203" s="15">
        <v>1900</v>
      </c>
      <c r="E1203" s="121">
        <v>1</v>
      </c>
      <c r="F1203" t="s">
        <v>440</v>
      </c>
      <c r="G1203" s="121">
        <v>182</v>
      </c>
      <c r="H1203" t="s">
        <v>385</v>
      </c>
      <c r="I1203" t="s">
        <v>488</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ASR_CMS_19</v>
      </c>
      <c r="T1203" s="957">
        <f t="shared" si="79"/>
        <v>45406</v>
      </c>
      <c r="U1203" t="str">
        <f t="shared" si="80"/>
        <v>Unaudited</v>
      </c>
    </row>
    <row r="1204" spans="1:21" x14ac:dyDescent="0.25">
      <c r="A1204" t="s">
        <v>438</v>
      </c>
      <c r="B1204" t="s">
        <v>1380</v>
      </c>
      <c r="C1204" t="s">
        <v>1381</v>
      </c>
      <c r="D1204" s="15">
        <v>1900</v>
      </c>
      <c r="E1204" s="121">
        <v>1</v>
      </c>
      <c r="F1204" t="s">
        <v>440</v>
      </c>
      <c r="G1204" s="121">
        <v>182</v>
      </c>
      <c r="H1204" t="s">
        <v>385</v>
      </c>
      <c r="I1204" t="s">
        <v>489</v>
      </c>
      <c r="J1204" t="s">
        <v>434</v>
      </c>
      <c r="K1204" t="s">
        <v>791</v>
      </c>
      <c r="L1204" s="755">
        <v>2.1</v>
      </c>
      <c r="M1204" t="s">
        <v>726</v>
      </c>
      <c r="N1204" s="680">
        <f t="shared" ca="1" si="81"/>
        <v>0</v>
      </c>
      <c r="O1204" s="680">
        <f t="shared" ca="1" si="81"/>
        <v>0</v>
      </c>
      <c r="P1204" s="680">
        <f t="shared" ca="1" si="81"/>
        <v>0</v>
      </c>
      <c r="Q1204" s="680">
        <f t="shared" ca="1" si="81"/>
        <v>0</v>
      </c>
      <c r="R1204" s="680">
        <f t="shared" ca="1" si="81"/>
        <v>0</v>
      </c>
      <c r="S1204" t="str">
        <f t="shared" si="78"/>
        <v>ASR_CMS_19</v>
      </c>
      <c r="T1204" s="957">
        <f t="shared" si="79"/>
        <v>45406</v>
      </c>
      <c r="U1204" t="str">
        <f t="shared" si="80"/>
        <v>Unaudited</v>
      </c>
    </row>
    <row r="1205" spans="1:21" x14ac:dyDescent="0.25">
      <c r="A1205" t="s">
        <v>438</v>
      </c>
      <c r="B1205" t="s">
        <v>1380</v>
      </c>
      <c r="C1205" t="s">
        <v>1381</v>
      </c>
      <c r="D1205" s="15">
        <v>1900</v>
      </c>
      <c r="E1205" s="121">
        <v>1</v>
      </c>
      <c r="F1205" t="s">
        <v>440</v>
      </c>
      <c r="G1205" s="121">
        <v>182</v>
      </c>
      <c r="H1205" t="s">
        <v>385</v>
      </c>
      <c r="I1205" t="s">
        <v>489</v>
      </c>
      <c r="J1205" t="s">
        <v>434</v>
      </c>
      <c r="K1205" t="s">
        <v>791</v>
      </c>
      <c r="L1205" s="755">
        <v>2.2000000000000002</v>
      </c>
      <c r="M1205" t="s">
        <v>727</v>
      </c>
      <c r="N1205" s="680">
        <f t="shared" ca="1" si="81"/>
        <v>0</v>
      </c>
      <c r="O1205" s="680">
        <f t="shared" ca="1" si="81"/>
        <v>0</v>
      </c>
      <c r="P1205" s="680">
        <f t="shared" ca="1" si="81"/>
        <v>0</v>
      </c>
      <c r="Q1205" s="680">
        <f t="shared" ca="1" si="81"/>
        <v>0</v>
      </c>
      <c r="R1205" s="680">
        <f t="shared" ca="1" si="81"/>
        <v>0</v>
      </c>
      <c r="S1205" t="str">
        <f t="shared" si="78"/>
        <v>ASR_CMS_19</v>
      </c>
      <c r="T1205" s="957">
        <f t="shared" si="79"/>
        <v>45406</v>
      </c>
      <c r="U1205" t="str">
        <f t="shared" si="80"/>
        <v>Unaudited</v>
      </c>
    </row>
    <row r="1206" spans="1:21" x14ac:dyDescent="0.25">
      <c r="A1206" t="s">
        <v>438</v>
      </c>
      <c r="B1206" t="s">
        <v>1380</v>
      </c>
      <c r="C1206" t="s">
        <v>1381</v>
      </c>
      <c r="D1206" s="15">
        <v>1900</v>
      </c>
      <c r="E1206" s="121">
        <v>1</v>
      </c>
      <c r="F1206" t="s">
        <v>440</v>
      </c>
      <c r="G1206" s="121">
        <v>182</v>
      </c>
      <c r="H1206" t="s">
        <v>385</v>
      </c>
      <c r="I1206" t="s">
        <v>489</v>
      </c>
      <c r="J1206" t="s">
        <v>434</v>
      </c>
      <c r="K1206" t="s">
        <v>791</v>
      </c>
      <c r="L1206" s="755">
        <v>2.2999999999999998</v>
      </c>
      <c r="M1206" t="s">
        <v>728</v>
      </c>
      <c r="N1206" s="680">
        <f t="shared" ca="1" si="81"/>
        <v>0</v>
      </c>
      <c r="O1206" s="680">
        <f t="shared" ca="1" si="81"/>
        <v>0</v>
      </c>
      <c r="P1206" s="680">
        <f t="shared" ca="1" si="81"/>
        <v>0</v>
      </c>
      <c r="Q1206" s="680">
        <f t="shared" ca="1" si="81"/>
        <v>0</v>
      </c>
      <c r="R1206" s="680">
        <f t="shared" ca="1" si="81"/>
        <v>0</v>
      </c>
      <c r="S1206" t="str">
        <f t="shared" si="78"/>
        <v>ASR_CMS_19</v>
      </c>
      <c r="T1206" s="957">
        <f t="shared" si="79"/>
        <v>45406</v>
      </c>
      <c r="U1206" t="str">
        <f t="shared" si="80"/>
        <v>Unaudited</v>
      </c>
    </row>
    <row r="1207" spans="1:21" x14ac:dyDescent="0.25">
      <c r="A1207" t="s">
        <v>438</v>
      </c>
      <c r="B1207" t="s">
        <v>1380</v>
      </c>
      <c r="C1207" t="s">
        <v>1381</v>
      </c>
      <c r="D1207" s="15">
        <v>1900</v>
      </c>
      <c r="E1207" s="121">
        <v>1</v>
      </c>
      <c r="F1207" t="s">
        <v>440</v>
      </c>
      <c r="G1207" s="121">
        <v>182</v>
      </c>
      <c r="H1207" t="s">
        <v>385</v>
      </c>
      <c r="I1207" t="s">
        <v>489</v>
      </c>
      <c r="J1207" t="s">
        <v>434</v>
      </c>
      <c r="K1207" t="s">
        <v>791</v>
      </c>
      <c r="L1207" s="755">
        <v>2.4</v>
      </c>
      <c r="M1207" t="s">
        <v>729</v>
      </c>
      <c r="N1207" s="680">
        <f t="shared" ca="1" si="81"/>
        <v>0</v>
      </c>
      <c r="O1207" s="680">
        <f t="shared" ca="1" si="81"/>
        <v>0</v>
      </c>
      <c r="P1207" s="680">
        <f t="shared" ca="1" si="81"/>
        <v>0</v>
      </c>
      <c r="Q1207" s="680">
        <f t="shared" ca="1" si="81"/>
        <v>0</v>
      </c>
      <c r="R1207" s="680">
        <f t="shared" ca="1" si="81"/>
        <v>0</v>
      </c>
      <c r="S1207" t="str">
        <f t="shared" si="78"/>
        <v>ASR_CMS_19</v>
      </c>
      <c r="T1207" s="957">
        <f t="shared" si="79"/>
        <v>45406</v>
      </c>
      <c r="U1207" t="str">
        <f t="shared" si="80"/>
        <v>Unaudited</v>
      </c>
    </row>
    <row r="1208" spans="1:21" x14ac:dyDescent="0.25">
      <c r="A1208" t="s">
        <v>438</v>
      </c>
      <c r="B1208" t="s">
        <v>1380</v>
      </c>
      <c r="C1208" t="s">
        <v>1381</v>
      </c>
      <c r="D1208" s="15">
        <v>1900</v>
      </c>
      <c r="E1208" s="121">
        <v>1</v>
      </c>
      <c r="F1208" t="s">
        <v>440</v>
      </c>
      <c r="G1208" s="121">
        <v>182</v>
      </c>
      <c r="H1208" t="s">
        <v>385</v>
      </c>
      <c r="I1208" t="s">
        <v>489</v>
      </c>
      <c r="J1208" t="s">
        <v>434</v>
      </c>
      <c r="K1208" t="s">
        <v>791</v>
      </c>
      <c r="L1208" s="755">
        <v>2.5</v>
      </c>
      <c r="M1208" t="s">
        <v>771</v>
      </c>
      <c r="N1208" s="680">
        <f t="shared" ca="1" si="81"/>
        <v>0</v>
      </c>
      <c r="O1208" s="680">
        <f t="shared" ca="1" si="81"/>
        <v>0</v>
      </c>
      <c r="P1208" s="680">
        <f t="shared" ca="1" si="81"/>
        <v>0</v>
      </c>
      <c r="Q1208" s="680">
        <f t="shared" ca="1" si="81"/>
        <v>0</v>
      </c>
      <c r="R1208" s="680">
        <f t="shared" ca="1" si="81"/>
        <v>0</v>
      </c>
      <c r="S1208" t="str">
        <f t="shared" si="78"/>
        <v>ASR_CMS_19</v>
      </c>
      <c r="T1208" s="957">
        <f t="shared" si="79"/>
        <v>45406</v>
      </c>
      <c r="U1208" t="str">
        <f t="shared" si="80"/>
        <v>Unaudited</v>
      </c>
    </row>
    <row r="1209" spans="1:21" x14ac:dyDescent="0.25">
      <c r="A1209" t="s">
        <v>438</v>
      </c>
      <c r="B1209" t="s">
        <v>1380</v>
      </c>
      <c r="C1209" t="s">
        <v>1381</v>
      </c>
      <c r="D1209" s="15">
        <v>1900</v>
      </c>
      <c r="E1209" s="121">
        <v>1</v>
      </c>
      <c r="F1209" t="s">
        <v>440</v>
      </c>
      <c r="G1209" s="121">
        <v>182</v>
      </c>
      <c r="H1209" t="s">
        <v>385</v>
      </c>
      <c r="I1209" t="s">
        <v>489</v>
      </c>
      <c r="J1209" t="s">
        <v>434</v>
      </c>
      <c r="K1209" t="s">
        <v>791</v>
      </c>
      <c r="L1209" s="755">
        <v>2.6</v>
      </c>
      <c r="M1209" t="s">
        <v>187</v>
      </c>
      <c r="N1209" s="680">
        <f t="shared" ca="1" si="81"/>
        <v>0</v>
      </c>
      <c r="O1209" s="680">
        <f t="shared" ca="1" si="81"/>
        <v>0</v>
      </c>
      <c r="P1209" s="680">
        <f t="shared" ca="1" si="81"/>
        <v>0</v>
      </c>
      <c r="Q1209" s="680">
        <f t="shared" ca="1" si="81"/>
        <v>0</v>
      </c>
      <c r="R1209" s="680">
        <f t="shared" ca="1" si="81"/>
        <v>0</v>
      </c>
      <c r="S1209" t="str">
        <f t="shared" si="78"/>
        <v>ASR_CMS_19</v>
      </c>
      <c r="T1209" s="957">
        <f t="shared" si="79"/>
        <v>45406</v>
      </c>
      <c r="U1209" t="str">
        <f t="shared" si="80"/>
        <v>Unaudited</v>
      </c>
    </row>
    <row r="1210" spans="1:21" x14ac:dyDescent="0.25">
      <c r="A1210" t="s">
        <v>438</v>
      </c>
      <c r="B1210" t="s">
        <v>1380</v>
      </c>
      <c r="C1210" t="s">
        <v>1381</v>
      </c>
      <c r="D1210" s="15">
        <v>1900</v>
      </c>
      <c r="E1210" s="121">
        <v>1</v>
      </c>
      <c r="F1210" t="s">
        <v>440</v>
      </c>
      <c r="G1210" s="121">
        <v>182</v>
      </c>
      <c r="H1210" t="s">
        <v>385</v>
      </c>
      <c r="I1210" t="s">
        <v>489</v>
      </c>
      <c r="J1210" t="s">
        <v>434</v>
      </c>
      <c r="K1210" t="s">
        <v>791</v>
      </c>
      <c r="L1210" s="755">
        <v>2.7</v>
      </c>
      <c r="M1210" t="s">
        <v>792</v>
      </c>
      <c r="N1210" s="680">
        <f t="shared" ca="1" si="81"/>
        <v>0</v>
      </c>
      <c r="O1210" s="680">
        <f t="shared" ca="1" si="81"/>
        <v>0</v>
      </c>
      <c r="P1210" s="680">
        <f t="shared" ca="1" si="81"/>
        <v>0</v>
      </c>
      <c r="Q1210" s="680">
        <f t="shared" ca="1" si="81"/>
        <v>0</v>
      </c>
      <c r="R1210" s="680">
        <f t="shared" ca="1" si="81"/>
        <v>0</v>
      </c>
      <c r="S1210" t="str">
        <f t="shared" si="78"/>
        <v>ASR_CMS_19</v>
      </c>
      <c r="T1210" s="957">
        <f t="shared" si="79"/>
        <v>45406</v>
      </c>
      <c r="U1210" t="str">
        <f t="shared" si="80"/>
        <v>Unaudited</v>
      </c>
    </row>
    <row r="1211" spans="1:21" x14ac:dyDescent="0.25">
      <c r="A1211" t="s">
        <v>438</v>
      </c>
      <c r="B1211" t="s">
        <v>1380</v>
      </c>
      <c r="C1211" t="s">
        <v>1381</v>
      </c>
      <c r="D1211" s="15">
        <v>1900</v>
      </c>
      <c r="E1211" s="121">
        <v>1</v>
      </c>
      <c r="F1211" t="s">
        <v>440</v>
      </c>
      <c r="G1211" s="121">
        <v>182</v>
      </c>
      <c r="H1211" t="s">
        <v>385</v>
      </c>
      <c r="I1211" t="s">
        <v>489</v>
      </c>
      <c r="J1211" t="s">
        <v>434</v>
      </c>
      <c r="K1211" t="s">
        <v>791</v>
      </c>
      <c r="L1211" s="755">
        <v>2.8</v>
      </c>
      <c r="M1211" t="s">
        <v>793</v>
      </c>
      <c r="N1211" s="680">
        <f t="shared" ca="1" si="81"/>
        <v>0</v>
      </c>
      <c r="O1211" s="680">
        <f t="shared" ca="1" si="81"/>
        <v>0</v>
      </c>
      <c r="P1211" s="680">
        <f t="shared" ca="1" si="81"/>
        <v>0</v>
      </c>
      <c r="Q1211" s="680">
        <f t="shared" ca="1" si="81"/>
        <v>0</v>
      </c>
      <c r="R1211" s="680">
        <f t="shared" ca="1" si="81"/>
        <v>0</v>
      </c>
      <c r="S1211" t="str">
        <f t="shared" si="78"/>
        <v>ASR_CMS_19</v>
      </c>
      <c r="T1211" s="957">
        <f t="shared" si="79"/>
        <v>45406</v>
      </c>
      <c r="U1211" t="str">
        <f t="shared" si="80"/>
        <v>Unaudited</v>
      </c>
    </row>
    <row r="1212" spans="1:21" x14ac:dyDescent="0.25">
      <c r="A1212" t="s">
        <v>438</v>
      </c>
      <c r="B1212" t="s">
        <v>1380</v>
      </c>
      <c r="C1212" t="s">
        <v>1381</v>
      </c>
      <c r="D1212" s="15">
        <v>1900</v>
      </c>
      <c r="E1212" s="121">
        <v>1</v>
      </c>
      <c r="F1212" t="s">
        <v>440</v>
      </c>
      <c r="G1212" s="121">
        <v>182</v>
      </c>
      <c r="H1212" t="s">
        <v>385</v>
      </c>
      <c r="I1212" t="s">
        <v>489</v>
      </c>
      <c r="J1212" t="s">
        <v>434</v>
      </c>
      <c r="K1212" t="s">
        <v>791</v>
      </c>
      <c r="L1212" s="755">
        <v>2.9</v>
      </c>
      <c r="M1212" t="s">
        <v>774</v>
      </c>
      <c r="N1212" s="680">
        <f t="shared" ca="1" si="81"/>
        <v>0</v>
      </c>
      <c r="O1212" s="680">
        <f t="shared" ca="1" si="81"/>
        <v>0</v>
      </c>
      <c r="P1212" s="680">
        <f t="shared" ca="1" si="81"/>
        <v>0</v>
      </c>
      <c r="Q1212" s="680">
        <f t="shared" ca="1" si="81"/>
        <v>0</v>
      </c>
      <c r="R1212" s="680">
        <f t="shared" ca="1" si="81"/>
        <v>0</v>
      </c>
      <c r="S1212" t="str">
        <f t="shared" si="78"/>
        <v>ASR_CMS_19</v>
      </c>
      <c r="T1212" s="957">
        <f t="shared" si="79"/>
        <v>45406</v>
      </c>
      <c r="U1212" t="str">
        <f t="shared" si="80"/>
        <v>Unaudited</v>
      </c>
    </row>
    <row r="1213" spans="1:21" x14ac:dyDescent="0.25">
      <c r="A1213" t="s">
        <v>438</v>
      </c>
      <c r="B1213" t="s">
        <v>1380</v>
      </c>
      <c r="C1213" t="s">
        <v>1381</v>
      </c>
      <c r="D1213" s="15">
        <v>1900</v>
      </c>
      <c r="E1213" s="121">
        <v>1</v>
      </c>
      <c r="F1213" t="s">
        <v>440</v>
      </c>
      <c r="G1213" s="121">
        <v>182</v>
      </c>
      <c r="H1213" t="s">
        <v>385</v>
      </c>
      <c r="I1213" t="s">
        <v>489</v>
      </c>
      <c r="J1213" t="s">
        <v>434</v>
      </c>
      <c r="K1213" t="s">
        <v>224</v>
      </c>
      <c r="L1213" s="755">
        <v>2.11</v>
      </c>
      <c r="M1213" t="s">
        <v>229</v>
      </c>
      <c r="N1213" s="680">
        <f t="shared" ca="1" si="81"/>
        <v>0</v>
      </c>
      <c r="O1213" s="680">
        <f t="shared" ca="1" si="81"/>
        <v>0</v>
      </c>
      <c r="P1213" s="680">
        <f t="shared" ca="1" si="81"/>
        <v>0</v>
      </c>
      <c r="Q1213" s="680">
        <f t="shared" ca="1" si="81"/>
        <v>0</v>
      </c>
      <c r="R1213" s="680">
        <f t="shared" ca="1" si="81"/>
        <v>0</v>
      </c>
      <c r="S1213" t="str">
        <f t="shared" si="78"/>
        <v>ASR_CMS_19</v>
      </c>
      <c r="T1213" s="957">
        <f t="shared" si="79"/>
        <v>45406</v>
      </c>
      <c r="U1213" t="str">
        <f t="shared" si="80"/>
        <v>Unaudited</v>
      </c>
    </row>
    <row r="1214" spans="1:21" x14ac:dyDescent="0.25">
      <c r="A1214" t="s">
        <v>438</v>
      </c>
      <c r="B1214" t="s">
        <v>1380</v>
      </c>
      <c r="C1214" t="s">
        <v>1381</v>
      </c>
      <c r="D1214" s="15">
        <v>1900</v>
      </c>
      <c r="E1214" s="121">
        <v>1</v>
      </c>
      <c r="F1214" t="s">
        <v>440</v>
      </c>
      <c r="G1214" s="121">
        <v>182</v>
      </c>
      <c r="H1214" t="s">
        <v>385</v>
      </c>
      <c r="I1214" t="s">
        <v>489</v>
      </c>
      <c r="J1214" t="s">
        <v>434</v>
      </c>
      <c r="K1214" t="s">
        <v>224</v>
      </c>
      <c r="L1214" s="755">
        <v>2.12</v>
      </c>
      <c r="M1214" t="s">
        <v>555</v>
      </c>
      <c r="N1214" s="680">
        <f t="shared" ca="1" si="81"/>
        <v>0</v>
      </c>
      <c r="O1214" s="680">
        <f t="shared" ca="1" si="81"/>
        <v>0</v>
      </c>
      <c r="P1214" s="680">
        <f t="shared" ca="1" si="81"/>
        <v>0</v>
      </c>
      <c r="Q1214" s="680">
        <f t="shared" ca="1" si="81"/>
        <v>0</v>
      </c>
      <c r="R1214" s="680">
        <f t="shared" ca="1" si="81"/>
        <v>0</v>
      </c>
      <c r="S1214" t="str">
        <f t="shared" si="78"/>
        <v>ASR_CMS_19</v>
      </c>
      <c r="T1214" s="957">
        <f t="shared" si="79"/>
        <v>45406</v>
      </c>
      <c r="U1214" t="str">
        <f t="shared" si="80"/>
        <v>Unaudited</v>
      </c>
    </row>
    <row r="1215" spans="1:21" x14ac:dyDescent="0.25">
      <c r="A1215" t="s">
        <v>438</v>
      </c>
      <c r="B1215" t="s">
        <v>1380</v>
      </c>
      <c r="C1215" t="s">
        <v>1381</v>
      </c>
      <c r="D1215" s="15">
        <v>1900</v>
      </c>
      <c r="E1215" s="121">
        <v>1</v>
      </c>
      <c r="F1215" t="s">
        <v>440</v>
      </c>
      <c r="G1215" s="121">
        <v>182</v>
      </c>
      <c r="H1215" t="s">
        <v>385</v>
      </c>
      <c r="I1215" t="s">
        <v>489</v>
      </c>
      <c r="J1215" t="s">
        <v>434</v>
      </c>
      <c r="K1215" t="s">
        <v>224</v>
      </c>
      <c r="L1215" s="755">
        <v>2.13</v>
      </c>
      <c r="M1215" t="s">
        <v>230</v>
      </c>
      <c r="N1215" s="680">
        <f t="shared" ca="1" si="81"/>
        <v>0</v>
      </c>
      <c r="O1215" s="680">
        <f t="shared" ca="1" si="81"/>
        <v>0</v>
      </c>
      <c r="P1215" s="680">
        <f t="shared" ca="1" si="81"/>
        <v>0</v>
      </c>
      <c r="Q1215" s="680">
        <f t="shared" ca="1" si="81"/>
        <v>0</v>
      </c>
      <c r="R1215" s="680">
        <f t="shared" ca="1" si="81"/>
        <v>0</v>
      </c>
      <c r="S1215" t="str">
        <f t="shared" si="78"/>
        <v>ASR_CMS_19</v>
      </c>
      <c r="T1215" s="957">
        <f t="shared" si="79"/>
        <v>45406</v>
      </c>
      <c r="U1215" t="str">
        <f t="shared" si="80"/>
        <v>Unaudited</v>
      </c>
    </row>
    <row r="1216" spans="1:21" x14ac:dyDescent="0.25">
      <c r="A1216" t="s">
        <v>438</v>
      </c>
      <c r="B1216" t="s">
        <v>1380</v>
      </c>
      <c r="C1216" t="s">
        <v>1381</v>
      </c>
      <c r="D1216" s="15">
        <v>1900</v>
      </c>
      <c r="E1216" s="121">
        <v>1</v>
      </c>
      <c r="F1216" t="s">
        <v>440</v>
      </c>
      <c r="G1216" s="121">
        <v>182</v>
      </c>
      <c r="H1216" t="s">
        <v>385</v>
      </c>
      <c r="I1216" t="s">
        <v>489</v>
      </c>
      <c r="J1216" t="s">
        <v>434</v>
      </c>
      <c r="K1216" t="s">
        <v>224</v>
      </c>
      <c r="L1216" s="755">
        <v>2.14</v>
      </c>
      <c r="M1216" t="s">
        <v>559</v>
      </c>
      <c r="N1216" s="680">
        <f t="shared" ca="1" si="81"/>
        <v>0</v>
      </c>
      <c r="O1216" s="680">
        <f t="shared" ca="1" si="81"/>
        <v>0</v>
      </c>
      <c r="P1216" s="680">
        <f t="shared" ca="1" si="81"/>
        <v>0</v>
      </c>
      <c r="Q1216" s="680">
        <f t="shared" ca="1" si="81"/>
        <v>0</v>
      </c>
      <c r="R1216" s="680">
        <f t="shared" ca="1" si="81"/>
        <v>0</v>
      </c>
      <c r="S1216" t="str">
        <f t="shared" si="78"/>
        <v>ASR_CMS_19</v>
      </c>
      <c r="T1216" s="957">
        <f t="shared" si="79"/>
        <v>45406</v>
      </c>
      <c r="U1216" t="str">
        <f t="shared" si="80"/>
        <v>Unaudited</v>
      </c>
    </row>
    <row r="1217" spans="1:21" x14ac:dyDescent="0.25">
      <c r="A1217" t="s">
        <v>438</v>
      </c>
      <c r="B1217" t="s">
        <v>1380</v>
      </c>
      <c r="C1217" t="s">
        <v>1381</v>
      </c>
      <c r="D1217" s="15">
        <v>1900</v>
      </c>
      <c r="E1217" s="121">
        <v>1</v>
      </c>
      <c r="F1217" t="s">
        <v>440</v>
      </c>
      <c r="G1217" s="121">
        <v>182</v>
      </c>
      <c r="H1217" t="s">
        <v>385</v>
      </c>
      <c r="I1217" t="s">
        <v>489</v>
      </c>
      <c r="J1217" t="s">
        <v>434</v>
      </c>
      <c r="K1217" t="s">
        <v>224</v>
      </c>
      <c r="L1217" s="755">
        <v>2.15</v>
      </c>
      <c r="M1217" t="s">
        <v>20</v>
      </c>
      <c r="N1217" s="680">
        <f t="shared" ca="1" si="81"/>
        <v>0</v>
      </c>
      <c r="O1217" s="680">
        <f t="shared" ca="1" si="81"/>
        <v>0</v>
      </c>
      <c r="P1217" s="680">
        <f t="shared" ca="1" si="81"/>
        <v>0</v>
      </c>
      <c r="Q1217" s="680">
        <f t="shared" ca="1" si="81"/>
        <v>0</v>
      </c>
      <c r="R1217" s="680">
        <f t="shared" ca="1" si="81"/>
        <v>0</v>
      </c>
      <c r="S1217" t="str">
        <f t="shared" si="78"/>
        <v>ASR_CMS_19</v>
      </c>
      <c r="T1217" s="957">
        <f t="shared" si="79"/>
        <v>45406</v>
      </c>
      <c r="U1217" t="str">
        <f t="shared" si="80"/>
        <v>Unaudited</v>
      </c>
    </row>
    <row r="1218" spans="1:21" x14ac:dyDescent="0.25">
      <c r="A1218" t="s">
        <v>438</v>
      </c>
      <c r="B1218" t="s">
        <v>1380</v>
      </c>
      <c r="C1218" t="s">
        <v>1381</v>
      </c>
      <c r="D1218" s="15">
        <v>1900</v>
      </c>
      <c r="E1218" s="121">
        <v>1</v>
      </c>
      <c r="F1218" t="s">
        <v>440</v>
      </c>
      <c r="G1218" s="121">
        <v>182</v>
      </c>
      <c r="H1218" t="s">
        <v>385</v>
      </c>
      <c r="I1218" t="s">
        <v>489</v>
      </c>
      <c r="J1218" t="s">
        <v>434</v>
      </c>
      <c r="K1218" t="s">
        <v>224</v>
      </c>
      <c r="L1218" s="755">
        <v>2.16</v>
      </c>
      <c r="M1218" t="s">
        <v>794</v>
      </c>
      <c r="N1218" s="680">
        <f t="shared" ca="1" si="81"/>
        <v>0</v>
      </c>
      <c r="O1218" s="680">
        <f t="shared" ca="1" si="81"/>
        <v>0</v>
      </c>
      <c r="P1218" s="680">
        <f t="shared" ca="1" si="81"/>
        <v>0</v>
      </c>
      <c r="Q1218" s="680">
        <f t="shared" ca="1" si="81"/>
        <v>0</v>
      </c>
      <c r="R1218" s="680">
        <f t="shared" ca="1" si="81"/>
        <v>0</v>
      </c>
      <c r="S1218" t="str">
        <f t="shared" ref="S1218:S1281" si="82">file_name</f>
        <v>ASR_CMS_19</v>
      </c>
      <c r="T1218" s="957">
        <f t="shared" ref="T1218:T1281" si="83">file_date</f>
        <v>45406</v>
      </c>
      <c r="U1218" t="str">
        <f t="shared" ref="U1218:U1281" si="84">status</f>
        <v>Unaudited</v>
      </c>
    </row>
    <row r="1219" spans="1:21" x14ac:dyDescent="0.25">
      <c r="A1219" t="s">
        <v>438</v>
      </c>
      <c r="B1219" t="s">
        <v>1380</v>
      </c>
      <c r="C1219" t="s">
        <v>1381</v>
      </c>
      <c r="D1219" s="15">
        <v>1900</v>
      </c>
      <c r="E1219" s="121">
        <v>1</v>
      </c>
      <c r="F1219" t="s">
        <v>440</v>
      </c>
      <c r="G1219" s="121">
        <v>182</v>
      </c>
      <c r="H1219" t="s">
        <v>385</v>
      </c>
      <c r="I1219" t="s">
        <v>489</v>
      </c>
      <c r="J1219" t="s">
        <v>434</v>
      </c>
      <c r="K1219" t="s">
        <v>224</v>
      </c>
      <c r="L1219" s="755">
        <v>2.17</v>
      </c>
      <c r="M1219" t="s">
        <v>1047</v>
      </c>
      <c r="N1219" s="680">
        <f t="shared" ca="1" si="81"/>
        <v>0</v>
      </c>
      <c r="O1219" s="680">
        <f t="shared" ca="1" si="81"/>
        <v>0</v>
      </c>
      <c r="P1219" s="680">
        <f t="shared" ca="1" si="81"/>
        <v>0</v>
      </c>
      <c r="Q1219" s="680">
        <f t="shared" ca="1" si="81"/>
        <v>0</v>
      </c>
      <c r="R1219" s="680">
        <f t="shared" ca="1" si="81"/>
        <v>0</v>
      </c>
      <c r="S1219" t="str">
        <f t="shared" si="82"/>
        <v>ASR_CMS_19</v>
      </c>
      <c r="T1219" s="957">
        <f t="shared" si="83"/>
        <v>45406</v>
      </c>
      <c r="U1219" t="str">
        <f t="shared" si="84"/>
        <v>Unaudited</v>
      </c>
    </row>
    <row r="1220" spans="1:21" x14ac:dyDescent="0.25">
      <c r="A1220" t="s">
        <v>438</v>
      </c>
      <c r="B1220" t="s">
        <v>1380</v>
      </c>
      <c r="C1220" t="s">
        <v>1381</v>
      </c>
      <c r="D1220" s="15">
        <v>1900</v>
      </c>
      <c r="E1220" s="121">
        <v>1</v>
      </c>
      <c r="F1220" t="s">
        <v>440</v>
      </c>
      <c r="G1220" s="121">
        <v>182</v>
      </c>
      <c r="H1220" t="s">
        <v>385</v>
      </c>
      <c r="I1220" t="s">
        <v>489</v>
      </c>
      <c r="J1220" t="s">
        <v>434</v>
      </c>
      <c r="K1220" t="s">
        <v>224</v>
      </c>
      <c r="L1220" s="755">
        <v>2.1800000000000002</v>
      </c>
      <c r="M1220" t="s">
        <v>651</v>
      </c>
      <c r="N1220" s="680">
        <f t="shared" ca="1" si="81"/>
        <v>0</v>
      </c>
      <c r="O1220" s="680">
        <f t="shared" ca="1" si="81"/>
        <v>0</v>
      </c>
      <c r="P1220" s="680">
        <f t="shared" ca="1" si="81"/>
        <v>0</v>
      </c>
      <c r="Q1220" s="680">
        <f t="shared" ca="1" si="81"/>
        <v>0</v>
      </c>
      <c r="R1220" s="680">
        <f t="shared" ca="1" si="81"/>
        <v>0</v>
      </c>
      <c r="S1220" t="str">
        <f t="shared" si="82"/>
        <v>ASR_CMS_19</v>
      </c>
      <c r="T1220" s="957">
        <f t="shared" si="83"/>
        <v>45406</v>
      </c>
      <c r="U1220" t="str">
        <f t="shared" si="84"/>
        <v>Unaudited</v>
      </c>
    </row>
    <row r="1221" spans="1:21" x14ac:dyDescent="0.25">
      <c r="A1221" t="s">
        <v>438</v>
      </c>
      <c r="B1221" t="s">
        <v>1380</v>
      </c>
      <c r="C1221" t="s">
        <v>1381</v>
      </c>
      <c r="D1221" s="15">
        <v>1900</v>
      </c>
      <c r="E1221" s="121">
        <v>1</v>
      </c>
      <c r="F1221" t="s">
        <v>440</v>
      </c>
      <c r="G1221" s="121">
        <v>182</v>
      </c>
      <c r="H1221" t="s">
        <v>385</v>
      </c>
      <c r="I1221" t="s">
        <v>489</v>
      </c>
      <c r="J1221" t="s">
        <v>434</v>
      </c>
      <c r="K1221" t="s">
        <v>224</v>
      </c>
      <c r="L1221" s="755">
        <v>2.19</v>
      </c>
      <c r="M1221" t="s">
        <v>219</v>
      </c>
      <c r="N1221" s="680">
        <f t="shared" ca="1" si="81"/>
        <v>0</v>
      </c>
      <c r="O1221" s="680">
        <f t="shared" ca="1" si="81"/>
        <v>0</v>
      </c>
      <c r="P1221" s="680">
        <f t="shared" ca="1" si="81"/>
        <v>0</v>
      </c>
      <c r="Q1221" s="680">
        <f t="shared" ca="1" si="81"/>
        <v>0</v>
      </c>
      <c r="R1221" s="680">
        <f t="shared" ca="1" si="81"/>
        <v>0</v>
      </c>
      <c r="S1221" t="str">
        <f t="shared" si="82"/>
        <v>ASR_CMS_19</v>
      </c>
      <c r="T1221" s="957">
        <f t="shared" si="83"/>
        <v>45406</v>
      </c>
      <c r="U1221" t="str">
        <f t="shared" si="84"/>
        <v>Unaudited</v>
      </c>
    </row>
    <row r="1222" spans="1:21" x14ac:dyDescent="0.25">
      <c r="A1222" t="s">
        <v>438</v>
      </c>
      <c r="B1222" t="s">
        <v>1380</v>
      </c>
      <c r="C1222" t="s">
        <v>1381</v>
      </c>
      <c r="D1222" s="15">
        <v>1900</v>
      </c>
      <c r="E1222" s="121">
        <v>1</v>
      </c>
      <c r="F1222" t="s">
        <v>440</v>
      </c>
      <c r="G1222" s="121">
        <v>182</v>
      </c>
      <c r="H1222" t="s">
        <v>385</v>
      </c>
      <c r="I1222" t="s">
        <v>489</v>
      </c>
      <c r="J1222" t="s">
        <v>434</v>
      </c>
      <c r="K1222" t="s">
        <v>224</v>
      </c>
      <c r="L1222" s="755" t="s">
        <v>700</v>
      </c>
      <c r="M1222" t="s">
        <v>231</v>
      </c>
      <c r="N1222" s="680">
        <f t="shared" ca="1" si="81"/>
        <v>0</v>
      </c>
      <c r="O1222" s="680">
        <f t="shared" ca="1" si="81"/>
        <v>0</v>
      </c>
      <c r="P1222" s="680">
        <f t="shared" ca="1" si="81"/>
        <v>0</v>
      </c>
      <c r="Q1222" s="680">
        <f t="shared" ca="1" si="81"/>
        <v>0</v>
      </c>
      <c r="R1222" s="680">
        <f t="shared" ca="1" si="81"/>
        <v>0</v>
      </c>
      <c r="S1222" t="str">
        <f t="shared" si="82"/>
        <v>ASR_CMS_19</v>
      </c>
      <c r="T1222" s="957">
        <f t="shared" si="83"/>
        <v>45406</v>
      </c>
      <c r="U1222" t="str">
        <f t="shared" si="84"/>
        <v>Unaudited</v>
      </c>
    </row>
    <row r="1223" spans="1:21" x14ac:dyDescent="0.25">
      <c r="A1223" t="s">
        <v>438</v>
      </c>
      <c r="B1223" t="s">
        <v>1380</v>
      </c>
      <c r="C1223" t="s">
        <v>1381</v>
      </c>
      <c r="D1223" s="15">
        <v>1900</v>
      </c>
      <c r="E1223" s="121">
        <v>1</v>
      </c>
      <c r="F1223" t="s">
        <v>440</v>
      </c>
      <c r="G1223" s="121">
        <v>182</v>
      </c>
      <c r="H1223" t="s">
        <v>385</v>
      </c>
      <c r="I1223" t="s">
        <v>489</v>
      </c>
      <c r="J1223" t="s">
        <v>434</v>
      </c>
      <c r="K1223" t="s">
        <v>224</v>
      </c>
      <c r="L1223" s="755">
        <v>2.21</v>
      </c>
      <c r="M1223" t="s">
        <v>467</v>
      </c>
      <c r="N1223" s="680">
        <f t="shared" ca="1" si="81"/>
        <v>0</v>
      </c>
      <c r="O1223" s="680">
        <f t="shared" ca="1" si="81"/>
        <v>0</v>
      </c>
      <c r="P1223" s="680">
        <f t="shared" ca="1" si="81"/>
        <v>0</v>
      </c>
      <c r="Q1223" s="680">
        <f t="shared" ca="1" si="81"/>
        <v>0</v>
      </c>
      <c r="R1223" s="680">
        <f t="shared" ca="1" si="81"/>
        <v>0</v>
      </c>
      <c r="S1223" t="str">
        <f t="shared" si="82"/>
        <v>ASR_CMS_19</v>
      </c>
      <c r="T1223" s="957">
        <f t="shared" si="83"/>
        <v>45406</v>
      </c>
      <c r="U1223" t="str">
        <f t="shared" si="84"/>
        <v>Unaudited</v>
      </c>
    </row>
    <row r="1224" spans="1:21" x14ac:dyDescent="0.25">
      <c r="A1224" t="s">
        <v>438</v>
      </c>
      <c r="B1224" t="s">
        <v>1380</v>
      </c>
      <c r="C1224" t="s">
        <v>1381</v>
      </c>
      <c r="D1224" s="15">
        <v>1900</v>
      </c>
      <c r="E1224" s="121">
        <v>1</v>
      </c>
      <c r="F1224" t="s">
        <v>440</v>
      </c>
      <c r="G1224" s="121">
        <v>182</v>
      </c>
      <c r="H1224" t="s">
        <v>385</v>
      </c>
      <c r="I1224" t="s">
        <v>489</v>
      </c>
      <c r="J1224" t="s">
        <v>434</v>
      </c>
      <c r="K1224" t="s">
        <v>6</v>
      </c>
      <c r="L1224" s="755" t="s">
        <v>70</v>
      </c>
      <c r="M1224" t="s">
        <v>189</v>
      </c>
      <c r="N1224" s="680">
        <f t="shared" ca="1" si="81"/>
        <v>0</v>
      </c>
      <c r="O1224" s="680">
        <f t="shared" ca="1" si="81"/>
        <v>0</v>
      </c>
      <c r="P1224" s="680">
        <f t="shared" ca="1" si="81"/>
        <v>0</v>
      </c>
      <c r="Q1224" s="680">
        <f t="shared" ca="1" si="81"/>
        <v>0</v>
      </c>
      <c r="R1224" s="680">
        <f t="shared" ca="1" si="81"/>
        <v>0</v>
      </c>
      <c r="S1224" t="str">
        <f t="shared" si="82"/>
        <v>ASR_CMS_19</v>
      </c>
      <c r="T1224" s="957">
        <f t="shared" si="83"/>
        <v>45406</v>
      </c>
      <c r="U1224" t="str">
        <f t="shared" si="84"/>
        <v>Unaudited</v>
      </c>
    </row>
    <row r="1225" spans="1:21" x14ac:dyDescent="0.25">
      <c r="A1225" t="s">
        <v>438</v>
      </c>
      <c r="B1225" t="s">
        <v>1380</v>
      </c>
      <c r="C1225" t="s">
        <v>1381</v>
      </c>
      <c r="D1225" s="15">
        <v>1900</v>
      </c>
      <c r="E1225" s="121">
        <v>1</v>
      </c>
      <c r="F1225" t="s">
        <v>440</v>
      </c>
      <c r="G1225" s="121">
        <v>182</v>
      </c>
      <c r="H1225" t="s">
        <v>385</v>
      </c>
      <c r="I1225" t="s">
        <v>489</v>
      </c>
      <c r="J1225" t="s">
        <v>434</v>
      </c>
      <c r="K1225" t="s">
        <v>6</v>
      </c>
      <c r="L1225" s="755" t="s">
        <v>71</v>
      </c>
      <c r="M1225" t="s">
        <v>232</v>
      </c>
      <c r="N1225" s="680">
        <f t="shared" ca="1" si="81"/>
        <v>0</v>
      </c>
      <c r="O1225" s="680">
        <f t="shared" ca="1" si="81"/>
        <v>0</v>
      </c>
      <c r="P1225" s="680">
        <f t="shared" ca="1" si="81"/>
        <v>0</v>
      </c>
      <c r="Q1225" s="680">
        <f t="shared" ca="1" si="81"/>
        <v>0</v>
      </c>
      <c r="R1225" s="680">
        <f t="shared" ca="1" si="81"/>
        <v>0</v>
      </c>
      <c r="S1225" t="str">
        <f t="shared" si="82"/>
        <v>ASR_CMS_19</v>
      </c>
      <c r="T1225" s="957">
        <f t="shared" si="83"/>
        <v>45406</v>
      </c>
      <c r="U1225" t="str">
        <f t="shared" si="84"/>
        <v>Unaudited</v>
      </c>
    </row>
    <row r="1226" spans="1:21" x14ac:dyDescent="0.25">
      <c r="A1226" t="s">
        <v>438</v>
      </c>
      <c r="B1226" t="s">
        <v>1380</v>
      </c>
      <c r="C1226" t="s">
        <v>1381</v>
      </c>
      <c r="D1226" s="15">
        <v>1900</v>
      </c>
      <c r="E1226" s="121">
        <v>1</v>
      </c>
      <c r="F1226" t="s">
        <v>440</v>
      </c>
      <c r="G1226" s="121">
        <v>182</v>
      </c>
      <c r="H1226" t="s">
        <v>385</v>
      </c>
      <c r="I1226" t="s">
        <v>489</v>
      </c>
      <c r="J1226" t="s">
        <v>434</v>
      </c>
      <c r="K1226" t="s">
        <v>6</v>
      </c>
      <c r="L1226" s="755" t="s">
        <v>72</v>
      </c>
      <c r="M1226" t="s">
        <v>165</v>
      </c>
      <c r="N1226" s="680">
        <f t="shared" ca="1" si="81"/>
        <v>0</v>
      </c>
      <c r="O1226" s="680">
        <f t="shared" ca="1" si="81"/>
        <v>0</v>
      </c>
      <c r="P1226" s="680">
        <f t="shared" ca="1" si="81"/>
        <v>0</v>
      </c>
      <c r="Q1226" s="680">
        <f t="shared" ca="1" si="81"/>
        <v>0</v>
      </c>
      <c r="R1226" s="680">
        <f t="shared" ca="1" si="81"/>
        <v>0</v>
      </c>
      <c r="S1226" t="str">
        <f t="shared" si="82"/>
        <v>ASR_CMS_19</v>
      </c>
      <c r="T1226" s="957">
        <f t="shared" si="83"/>
        <v>45406</v>
      </c>
      <c r="U1226" t="str">
        <f t="shared" si="84"/>
        <v>Unaudited</v>
      </c>
    </row>
    <row r="1227" spans="1:21" x14ac:dyDescent="0.25">
      <c r="A1227" t="s">
        <v>438</v>
      </c>
      <c r="B1227" t="s">
        <v>1380</v>
      </c>
      <c r="C1227" t="s">
        <v>1381</v>
      </c>
      <c r="D1227" s="15">
        <v>1900</v>
      </c>
      <c r="E1227" s="121">
        <v>1</v>
      </c>
      <c r="F1227" t="s">
        <v>440</v>
      </c>
      <c r="G1227" s="121">
        <v>182</v>
      </c>
      <c r="H1227" t="s">
        <v>385</v>
      </c>
      <c r="I1227" t="s">
        <v>489</v>
      </c>
      <c r="J1227" t="s">
        <v>434</v>
      </c>
      <c r="K1227" t="s">
        <v>6</v>
      </c>
      <c r="L1227" s="755">
        <v>3.4</v>
      </c>
      <c r="M1227" t="s">
        <v>462</v>
      </c>
      <c r="N1227" s="680">
        <f t="shared" ca="1" si="81"/>
        <v>0</v>
      </c>
      <c r="O1227" s="680">
        <f t="shared" ca="1" si="81"/>
        <v>0</v>
      </c>
      <c r="P1227" s="680">
        <f t="shared" ca="1" si="81"/>
        <v>0</v>
      </c>
      <c r="Q1227" s="680">
        <f t="shared" ca="1" si="81"/>
        <v>0</v>
      </c>
      <c r="R1227" s="680">
        <f t="shared" ca="1" si="81"/>
        <v>0</v>
      </c>
      <c r="S1227" t="str">
        <f t="shared" si="82"/>
        <v>ASR_CMS_19</v>
      </c>
      <c r="T1227" s="957">
        <f t="shared" si="83"/>
        <v>45406</v>
      </c>
      <c r="U1227" t="str">
        <f t="shared" si="84"/>
        <v>Unaudited</v>
      </c>
    </row>
    <row r="1228" spans="1:21" x14ac:dyDescent="0.25">
      <c r="A1228" t="s">
        <v>438</v>
      </c>
      <c r="B1228" t="s">
        <v>1380</v>
      </c>
      <c r="C1228" t="s">
        <v>1381</v>
      </c>
      <c r="D1228" s="15">
        <v>1900</v>
      </c>
      <c r="E1228" s="121">
        <v>1</v>
      </c>
      <c r="F1228" t="s">
        <v>440</v>
      </c>
      <c r="G1228" s="121">
        <v>182</v>
      </c>
      <c r="H1228" t="s">
        <v>385</v>
      </c>
      <c r="I1228" t="s">
        <v>489</v>
      </c>
      <c r="J1228" t="s">
        <v>434</v>
      </c>
      <c r="K1228" t="s">
        <v>435</v>
      </c>
      <c r="L1228" s="755">
        <v>4.5</v>
      </c>
      <c r="M1228" t="s">
        <v>32</v>
      </c>
      <c r="N1228" s="680">
        <f t="shared" ca="1" si="81"/>
        <v>0</v>
      </c>
      <c r="O1228" s="680">
        <f t="shared" ca="1" si="81"/>
        <v>0</v>
      </c>
      <c r="P1228" s="680">
        <f t="shared" ca="1" si="81"/>
        <v>0</v>
      </c>
      <c r="Q1228" s="680">
        <f t="shared" ca="1" si="81"/>
        <v>0</v>
      </c>
      <c r="R1228" s="680">
        <f t="shared" ca="1" si="81"/>
        <v>0</v>
      </c>
      <c r="S1228" t="str">
        <f t="shared" si="82"/>
        <v>ASR_CMS_19</v>
      </c>
      <c r="T1228" s="957">
        <f t="shared" si="83"/>
        <v>45406</v>
      </c>
      <c r="U1228" t="str">
        <f t="shared" si="84"/>
        <v>Unaudited</v>
      </c>
    </row>
    <row r="1229" spans="1:21" x14ac:dyDescent="0.25">
      <c r="A1229" t="s">
        <v>438</v>
      </c>
      <c r="B1229" t="s">
        <v>1380</v>
      </c>
      <c r="C1229" t="s">
        <v>1381</v>
      </c>
      <c r="D1229" s="15">
        <v>1900</v>
      </c>
      <c r="E1229" s="121">
        <v>1</v>
      </c>
      <c r="F1229" t="s">
        <v>440</v>
      </c>
      <c r="G1229" s="121">
        <v>182</v>
      </c>
      <c r="H1229" t="s">
        <v>385</v>
      </c>
      <c r="I1229" t="s">
        <v>489</v>
      </c>
      <c r="J1229" t="s">
        <v>434</v>
      </c>
      <c r="K1229" t="s">
        <v>435</v>
      </c>
      <c r="L1229" s="755" t="s">
        <v>939</v>
      </c>
      <c r="M1229" t="s">
        <v>930</v>
      </c>
      <c r="N1229" s="680">
        <f t="shared" ca="1" si="81"/>
        <v>0</v>
      </c>
      <c r="O1229" s="680">
        <f t="shared" ca="1" si="81"/>
        <v>0</v>
      </c>
      <c r="P1229" s="680">
        <f t="shared" ca="1" si="81"/>
        <v>0</v>
      </c>
      <c r="Q1229" s="680">
        <f t="shared" ca="1" si="81"/>
        <v>0</v>
      </c>
      <c r="R1229" s="680">
        <f t="shared" ca="1" si="81"/>
        <v>0</v>
      </c>
      <c r="S1229" t="str">
        <f t="shared" si="82"/>
        <v>ASR_CMS_19</v>
      </c>
      <c r="T1229" s="957">
        <f t="shared" si="83"/>
        <v>45406</v>
      </c>
      <c r="U1229" t="str">
        <f t="shared" si="84"/>
        <v>Unaudited</v>
      </c>
    </row>
    <row r="1230" spans="1:21" x14ac:dyDescent="0.25">
      <c r="A1230" t="s">
        <v>438</v>
      </c>
      <c r="B1230" t="s">
        <v>1380</v>
      </c>
      <c r="C1230" t="s">
        <v>1381</v>
      </c>
      <c r="D1230" s="15">
        <v>1900</v>
      </c>
      <c r="E1230" s="121">
        <v>1</v>
      </c>
      <c r="F1230" t="s">
        <v>440</v>
      </c>
      <c r="G1230" s="121">
        <v>182</v>
      </c>
      <c r="H1230" t="s">
        <v>385</v>
      </c>
      <c r="I1230" t="s">
        <v>489</v>
      </c>
      <c r="J1230" t="s">
        <v>434</v>
      </c>
      <c r="K1230" t="s">
        <v>435</v>
      </c>
      <c r="L1230" s="755" t="s">
        <v>194</v>
      </c>
      <c r="M1230" t="s">
        <v>40</v>
      </c>
      <c r="N1230" s="680">
        <f t="shared" ca="1" si="81"/>
        <v>0</v>
      </c>
      <c r="O1230" s="680">
        <f t="shared" ca="1" si="81"/>
        <v>0</v>
      </c>
      <c r="P1230" s="680">
        <f t="shared" ca="1" si="81"/>
        <v>0</v>
      </c>
      <c r="Q1230" s="680">
        <f t="shared" ca="1" si="81"/>
        <v>0</v>
      </c>
      <c r="R1230" s="680">
        <f t="shared" ca="1" si="81"/>
        <v>0</v>
      </c>
      <c r="S1230" t="str">
        <f t="shared" si="82"/>
        <v>ASR_CMS_19</v>
      </c>
      <c r="T1230" s="957">
        <f t="shared" si="83"/>
        <v>45406</v>
      </c>
      <c r="U1230" t="str">
        <f t="shared" si="84"/>
        <v>Unaudited</v>
      </c>
    </row>
    <row r="1231" spans="1:21" x14ac:dyDescent="0.25">
      <c r="A1231" t="s">
        <v>438</v>
      </c>
      <c r="B1231" t="s">
        <v>1380</v>
      </c>
      <c r="C1231" t="s">
        <v>1381</v>
      </c>
      <c r="D1231" s="15">
        <v>1900</v>
      </c>
      <c r="E1231" s="121">
        <v>1</v>
      </c>
      <c r="F1231" t="s">
        <v>440</v>
      </c>
      <c r="G1231" s="121">
        <v>182</v>
      </c>
      <c r="H1231" t="s">
        <v>385</v>
      </c>
      <c r="I1231" t="s">
        <v>489</v>
      </c>
      <c r="J1231" t="s">
        <v>434</v>
      </c>
      <c r="K1231" t="s">
        <v>435</v>
      </c>
      <c r="L1231" s="755" t="s">
        <v>193</v>
      </c>
      <c r="M1231" t="s">
        <v>330</v>
      </c>
      <c r="N1231" s="680">
        <f t="shared" ca="1" si="81"/>
        <v>0</v>
      </c>
      <c r="O1231" s="680">
        <f t="shared" ca="1" si="81"/>
        <v>0</v>
      </c>
      <c r="P1231" s="680">
        <f t="shared" ca="1" si="81"/>
        <v>0</v>
      </c>
      <c r="Q1231" s="680">
        <f t="shared" ca="1" si="81"/>
        <v>0</v>
      </c>
      <c r="R1231" s="680">
        <f t="shared" ca="1" si="81"/>
        <v>0</v>
      </c>
      <c r="S1231" t="str">
        <f t="shared" si="82"/>
        <v>ASR_CMS_19</v>
      </c>
      <c r="T1231" s="957">
        <f t="shared" si="83"/>
        <v>45406</v>
      </c>
      <c r="U1231" t="str">
        <f t="shared" si="84"/>
        <v>Unaudited</v>
      </c>
    </row>
    <row r="1232" spans="1:21" x14ac:dyDescent="0.25">
      <c r="A1232" t="s">
        <v>438</v>
      </c>
      <c r="B1232" t="s">
        <v>1380</v>
      </c>
      <c r="C1232" t="s">
        <v>1381</v>
      </c>
      <c r="D1232" s="15">
        <v>1900</v>
      </c>
      <c r="E1232" s="121">
        <v>1</v>
      </c>
      <c r="F1232" t="s">
        <v>440</v>
      </c>
      <c r="G1232" s="121">
        <v>182</v>
      </c>
      <c r="H1232" t="s">
        <v>385</v>
      </c>
      <c r="I1232" t="s">
        <v>489</v>
      </c>
      <c r="J1232" t="s">
        <v>451</v>
      </c>
      <c r="K1232" t="s">
        <v>436</v>
      </c>
      <c r="L1232" s="755" t="s">
        <v>79</v>
      </c>
      <c r="M1232" t="s">
        <v>27</v>
      </c>
      <c r="N1232" s="680">
        <f t="shared" ca="1" si="81"/>
        <v>0</v>
      </c>
      <c r="O1232" s="680">
        <f t="shared" ca="1" si="81"/>
        <v>0</v>
      </c>
      <c r="P1232" s="680">
        <f t="shared" ca="1" si="81"/>
        <v>0</v>
      </c>
      <c r="Q1232" s="680">
        <f t="shared" ca="1" si="81"/>
        <v>0</v>
      </c>
      <c r="R1232" s="680">
        <f t="shared" ca="1" si="81"/>
        <v>0</v>
      </c>
      <c r="S1232" t="str">
        <f t="shared" si="82"/>
        <v>ASR_CMS_19</v>
      </c>
      <c r="T1232" s="957">
        <f t="shared" si="83"/>
        <v>45406</v>
      </c>
      <c r="U1232" t="str">
        <f t="shared" si="84"/>
        <v>Unaudited</v>
      </c>
    </row>
    <row r="1233" spans="1:21" x14ac:dyDescent="0.25">
      <c r="A1233" t="s">
        <v>438</v>
      </c>
      <c r="B1233" t="s">
        <v>1380</v>
      </c>
      <c r="C1233" t="s">
        <v>1381</v>
      </c>
      <c r="D1233" s="15">
        <v>1900</v>
      </c>
      <c r="E1233" s="121">
        <v>1</v>
      </c>
      <c r="F1233" t="s">
        <v>440</v>
      </c>
      <c r="G1233" s="121">
        <v>182</v>
      </c>
      <c r="H1233" t="s">
        <v>385</v>
      </c>
      <c r="I1233" t="s">
        <v>489</v>
      </c>
      <c r="J1233" t="s">
        <v>451</v>
      </c>
      <c r="K1233" t="s">
        <v>436</v>
      </c>
      <c r="L1233" s="755" t="s">
        <v>80</v>
      </c>
      <c r="M1233" t="s">
        <v>98</v>
      </c>
      <c r="N1233" s="680">
        <f t="shared" ca="1" si="81"/>
        <v>0</v>
      </c>
      <c r="O1233" s="680">
        <f t="shared" ca="1" si="81"/>
        <v>0</v>
      </c>
      <c r="P1233" s="680">
        <f t="shared" ca="1" si="81"/>
        <v>0</v>
      </c>
      <c r="Q1233" s="680">
        <f t="shared" ca="1" si="81"/>
        <v>0</v>
      </c>
      <c r="R1233" s="680">
        <f t="shared" ca="1" si="81"/>
        <v>0</v>
      </c>
      <c r="S1233" t="str">
        <f t="shared" si="82"/>
        <v>ASR_CMS_19</v>
      </c>
      <c r="T1233" s="957">
        <f t="shared" si="83"/>
        <v>45406</v>
      </c>
      <c r="U1233" t="str">
        <f t="shared" si="84"/>
        <v>Unaudited</v>
      </c>
    </row>
    <row r="1234" spans="1:21" x14ac:dyDescent="0.25">
      <c r="A1234" t="s">
        <v>438</v>
      </c>
      <c r="B1234" t="s">
        <v>1380</v>
      </c>
      <c r="C1234" t="s">
        <v>1381</v>
      </c>
      <c r="D1234" s="15">
        <v>1900</v>
      </c>
      <c r="E1234" s="121">
        <v>1</v>
      </c>
      <c r="F1234" t="s">
        <v>440</v>
      </c>
      <c r="G1234" s="121">
        <v>182</v>
      </c>
      <c r="H1234" t="s">
        <v>385</v>
      </c>
      <c r="I1234" t="s">
        <v>489</v>
      </c>
      <c r="J1234" t="s">
        <v>451</v>
      </c>
      <c r="K1234" t="s">
        <v>436</v>
      </c>
      <c r="L1234" s="755" t="s">
        <v>81</v>
      </c>
      <c r="M1234" t="s">
        <v>99</v>
      </c>
      <c r="N1234" s="680">
        <f t="shared" ca="1" si="81"/>
        <v>0</v>
      </c>
      <c r="O1234" s="680">
        <f t="shared" ca="1" si="81"/>
        <v>0</v>
      </c>
      <c r="P1234" s="680">
        <f t="shared" ca="1" si="81"/>
        <v>0</v>
      </c>
      <c r="Q1234" s="680">
        <f t="shared" ca="1" si="81"/>
        <v>0</v>
      </c>
      <c r="R1234" s="680">
        <f t="shared" ca="1" si="81"/>
        <v>0</v>
      </c>
      <c r="S1234" t="str">
        <f t="shared" si="82"/>
        <v>ASR_CMS_19</v>
      </c>
      <c r="T1234" s="957">
        <f t="shared" si="83"/>
        <v>45406</v>
      </c>
      <c r="U1234" t="str">
        <f t="shared" si="84"/>
        <v>Unaudited</v>
      </c>
    </row>
    <row r="1235" spans="1:21" x14ac:dyDescent="0.25">
      <c r="A1235" t="s">
        <v>438</v>
      </c>
      <c r="B1235" t="s">
        <v>1380</v>
      </c>
      <c r="C1235" t="s">
        <v>1381</v>
      </c>
      <c r="D1235" s="15">
        <v>1900</v>
      </c>
      <c r="E1235" s="121">
        <v>1</v>
      </c>
      <c r="F1235" t="s">
        <v>440</v>
      </c>
      <c r="G1235" s="121">
        <v>182</v>
      </c>
      <c r="H1235" t="s">
        <v>385</v>
      </c>
      <c r="I1235" t="s">
        <v>489</v>
      </c>
      <c r="J1235" t="s">
        <v>451</v>
      </c>
      <c r="K1235" t="s">
        <v>436</v>
      </c>
      <c r="L1235" s="755" t="s">
        <v>82</v>
      </c>
      <c r="M1235" t="s">
        <v>100</v>
      </c>
      <c r="N1235" s="680">
        <f t="shared" ca="1" si="81"/>
        <v>0</v>
      </c>
      <c r="O1235" s="680">
        <f t="shared" ca="1" si="81"/>
        <v>0</v>
      </c>
      <c r="P1235" s="680">
        <f t="shared" ca="1" si="81"/>
        <v>0</v>
      </c>
      <c r="Q1235" s="680">
        <f t="shared" ca="1" si="81"/>
        <v>0</v>
      </c>
      <c r="R1235" s="680">
        <f t="shared" ca="1" si="81"/>
        <v>0</v>
      </c>
      <c r="S1235" t="str">
        <f t="shared" si="82"/>
        <v>ASR_CMS_19</v>
      </c>
      <c r="T1235" s="957">
        <f t="shared" si="83"/>
        <v>45406</v>
      </c>
      <c r="U1235" t="str">
        <f t="shared" si="84"/>
        <v>Unaudited</v>
      </c>
    </row>
    <row r="1236" spans="1:21" x14ac:dyDescent="0.25">
      <c r="A1236" t="s">
        <v>438</v>
      </c>
      <c r="B1236" t="s">
        <v>1380</v>
      </c>
      <c r="C1236" t="s">
        <v>1381</v>
      </c>
      <c r="D1236" s="15">
        <v>1900</v>
      </c>
      <c r="E1236" s="121">
        <v>1</v>
      </c>
      <c r="F1236" t="s">
        <v>440</v>
      </c>
      <c r="G1236" s="121">
        <v>182</v>
      </c>
      <c r="H1236" t="s">
        <v>385</v>
      </c>
      <c r="I1236" t="s">
        <v>489</v>
      </c>
      <c r="J1236" t="s">
        <v>451</v>
      </c>
      <c r="K1236" t="s">
        <v>436</v>
      </c>
      <c r="L1236" s="755" t="s">
        <v>217</v>
      </c>
      <c r="M1236" t="s">
        <v>101</v>
      </c>
      <c r="N1236" s="680">
        <f t="shared" ca="1" si="81"/>
        <v>0</v>
      </c>
      <c r="O1236" s="680">
        <f t="shared" ca="1" si="81"/>
        <v>0</v>
      </c>
      <c r="P1236" s="680">
        <f t="shared" ca="1" si="81"/>
        <v>0</v>
      </c>
      <c r="Q1236" s="680">
        <f t="shared" ca="1" si="81"/>
        <v>0</v>
      </c>
      <c r="R1236" s="680">
        <f t="shared" ca="1" si="81"/>
        <v>0</v>
      </c>
      <c r="S1236" t="str">
        <f t="shared" si="82"/>
        <v>ASR_CMS_19</v>
      </c>
      <c r="T1236" s="957">
        <f t="shared" si="83"/>
        <v>45406</v>
      </c>
      <c r="U1236" t="str">
        <f t="shared" si="84"/>
        <v>Unaudited</v>
      </c>
    </row>
    <row r="1237" spans="1:21" x14ac:dyDescent="0.25">
      <c r="A1237" t="s">
        <v>438</v>
      </c>
      <c r="B1237" t="s">
        <v>1380</v>
      </c>
      <c r="C1237" t="s">
        <v>1381</v>
      </c>
      <c r="D1237" s="15">
        <v>1900</v>
      </c>
      <c r="E1237" s="121">
        <v>1</v>
      </c>
      <c r="F1237" t="s">
        <v>440</v>
      </c>
      <c r="G1237" s="121">
        <v>182</v>
      </c>
      <c r="H1237" t="s">
        <v>385</v>
      </c>
      <c r="I1237" t="s">
        <v>489</v>
      </c>
      <c r="J1237" t="s">
        <v>451</v>
      </c>
      <c r="K1237" t="s">
        <v>436</v>
      </c>
      <c r="L1237" s="755" t="s">
        <v>216</v>
      </c>
      <c r="M1237" t="s">
        <v>28</v>
      </c>
      <c r="N1237" s="680">
        <f t="shared" ca="1" si="81"/>
        <v>0</v>
      </c>
      <c r="O1237" s="680">
        <f t="shared" ca="1" si="81"/>
        <v>0</v>
      </c>
      <c r="P1237" s="680">
        <f t="shared" ca="1" si="81"/>
        <v>0</v>
      </c>
      <c r="Q1237" s="680">
        <f t="shared" ca="1" si="81"/>
        <v>0</v>
      </c>
      <c r="R1237" s="680">
        <f t="shared" ca="1" si="81"/>
        <v>0</v>
      </c>
      <c r="S1237" t="str">
        <f t="shared" si="82"/>
        <v>ASR_CMS_19</v>
      </c>
      <c r="T1237" s="957">
        <f t="shared" si="83"/>
        <v>45406</v>
      </c>
      <c r="U1237" t="str">
        <f t="shared" si="84"/>
        <v>Unaudited</v>
      </c>
    </row>
    <row r="1238" spans="1:21" x14ac:dyDescent="0.25">
      <c r="A1238" t="s">
        <v>438</v>
      </c>
      <c r="B1238" t="s">
        <v>1380</v>
      </c>
      <c r="C1238" t="s">
        <v>1381</v>
      </c>
      <c r="D1238" s="15">
        <v>1900</v>
      </c>
      <c r="E1238" s="121">
        <v>1</v>
      </c>
      <c r="F1238" t="s">
        <v>440</v>
      </c>
      <c r="G1238" s="121">
        <v>182</v>
      </c>
      <c r="H1238" t="s">
        <v>385</v>
      </c>
      <c r="I1238" t="s">
        <v>489</v>
      </c>
      <c r="J1238" t="s">
        <v>437</v>
      </c>
      <c r="K1238" t="s">
        <v>437</v>
      </c>
      <c r="L1238" s="755" t="s">
        <v>84</v>
      </c>
      <c r="M1238" t="s">
        <v>328</v>
      </c>
      <c r="N1238" s="680">
        <f t="shared" ca="1" si="81"/>
        <v>0</v>
      </c>
      <c r="O1238" s="680">
        <f t="shared" ca="1" si="81"/>
        <v>0</v>
      </c>
      <c r="P1238" s="680">
        <f t="shared" ca="1" si="81"/>
        <v>0</v>
      </c>
      <c r="Q1238" s="680">
        <f t="shared" ca="1" si="81"/>
        <v>0</v>
      </c>
      <c r="R1238" s="680">
        <f t="shared" ca="1" si="81"/>
        <v>0</v>
      </c>
      <c r="S1238" t="str">
        <f t="shared" si="82"/>
        <v>ASR_CMS_19</v>
      </c>
      <c r="T1238" s="957">
        <f t="shared" si="83"/>
        <v>45406</v>
      </c>
      <c r="U1238" t="str">
        <f t="shared" si="84"/>
        <v>Unaudited</v>
      </c>
    </row>
    <row r="1239" spans="1:21" x14ac:dyDescent="0.25">
      <c r="A1239" t="s">
        <v>438</v>
      </c>
      <c r="B1239" t="s">
        <v>1380</v>
      </c>
      <c r="C1239" t="s">
        <v>1381</v>
      </c>
      <c r="D1239" s="15">
        <v>1900</v>
      </c>
      <c r="E1239" s="121">
        <v>1</v>
      </c>
      <c r="F1239" t="s">
        <v>440</v>
      </c>
      <c r="G1239" s="121">
        <v>182</v>
      </c>
      <c r="H1239" t="s">
        <v>385</v>
      </c>
      <c r="I1239" t="s">
        <v>489</v>
      </c>
      <c r="J1239" t="s">
        <v>437</v>
      </c>
      <c r="K1239" t="s">
        <v>437</v>
      </c>
      <c r="L1239" s="755" t="s">
        <v>85</v>
      </c>
      <c r="M1239" t="s">
        <v>326</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ASR_CMS_19</v>
      </c>
      <c r="T1239" s="957">
        <f t="shared" si="83"/>
        <v>45406</v>
      </c>
      <c r="U1239" t="str">
        <f t="shared" si="84"/>
        <v>Unaudited</v>
      </c>
    </row>
    <row r="1240" spans="1:21" x14ac:dyDescent="0.25">
      <c r="A1240" t="s">
        <v>438</v>
      </c>
      <c r="B1240" t="s">
        <v>1380</v>
      </c>
      <c r="C1240" t="s">
        <v>1381</v>
      </c>
      <c r="D1240" s="15">
        <v>1900</v>
      </c>
      <c r="E1240" s="121">
        <v>1</v>
      </c>
      <c r="F1240" t="s">
        <v>440</v>
      </c>
      <c r="G1240" s="121">
        <v>182</v>
      </c>
      <c r="H1240" t="s">
        <v>385</v>
      </c>
      <c r="I1240" t="s">
        <v>489</v>
      </c>
      <c r="J1240" t="s">
        <v>437</v>
      </c>
      <c r="K1240" t="s">
        <v>437</v>
      </c>
      <c r="L1240" s="755" t="s">
        <v>86</v>
      </c>
      <c r="M1240" t="s">
        <v>495</v>
      </c>
      <c r="N1240" s="680">
        <f t="shared" ca="1" si="85"/>
        <v>0</v>
      </c>
      <c r="O1240" s="680">
        <f t="shared" ca="1" si="85"/>
        <v>0</v>
      </c>
      <c r="P1240" s="680">
        <f t="shared" ca="1" si="85"/>
        <v>0</v>
      </c>
      <c r="Q1240" s="680">
        <f t="shared" ca="1" si="85"/>
        <v>0</v>
      </c>
      <c r="R1240" s="680">
        <f t="shared" ca="1" si="85"/>
        <v>0</v>
      </c>
      <c r="S1240" t="str">
        <f t="shared" si="82"/>
        <v>ASR_CMS_19</v>
      </c>
      <c r="T1240" s="957">
        <f t="shared" si="83"/>
        <v>45406</v>
      </c>
      <c r="U1240" t="str">
        <f t="shared" si="84"/>
        <v>Unaudited</v>
      </c>
    </row>
    <row r="1241" spans="1:21" x14ac:dyDescent="0.25">
      <c r="A1241" t="s">
        <v>438</v>
      </c>
      <c r="B1241" t="s">
        <v>1380</v>
      </c>
      <c r="C1241" t="s">
        <v>1381</v>
      </c>
      <c r="D1241" s="15">
        <v>1900</v>
      </c>
      <c r="E1241" s="121">
        <v>1</v>
      </c>
      <c r="F1241" t="s">
        <v>440</v>
      </c>
      <c r="G1241" s="121">
        <v>182</v>
      </c>
      <c r="H1241" t="s">
        <v>385</v>
      </c>
      <c r="I1241" t="s">
        <v>489</v>
      </c>
      <c r="J1241" t="s">
        <v>437</v>
      </c>
      <c r="K1241" t="s">
        <v>437</v>
      </c>
      <c r="L1241" s="755" t="s">
        <v>87</v>
      </c>
      <c r="M1241" t="s">
        <v>496</v>
      </c>
      <c r="N1241" s="680">
        <f t="shared" ca="1" si="85"/>
        <v>0</v>
      </c>
      <c r="O1241" s="680">
        <f t="shared" ca="1" si="85"/>
        <v>0</v>
      </c>
      <c r="P1241" s="680">
        <f t="shared" ca="1" si="85"/>
        <v>0</v>
      </c>
      <c r="Q1241" s="680">
        <f t="shared" ca="1" si="85"/>
        <v>0</v>
      </c>
      <c r="R1241" s="680">
        <f t="shared" ca="1" si="85"/>
        <v>0</v>
      </c>
      <c r="S1241" t="str">
        <f t="shared" si="82"/>
        <v>ASR_CMS_19</v>
      </c>
      <c r="T1241" s="957">
        <f t="shared" si="83"/>
        <v>45406</v>
      </c>
      <c r="U1241" t="str">
        <f t="shared" si="84"/>
        <v>Unaudited</v>
      </c>
    </row>
    <row r="1242" spans="1:21" x14ac:dyDescent="0.25">
      <c r="A1242" t="s">
        <v>438</v>
      </c>
      <c r="B1242" t="s">
        <v>1380</v>
      </c>
      <c r="C1242" t="s">
        <v>1381</v>
      </c>
      <c r="D1242" s="15">
        <v>1900</v>
      </c>
      <c r="E1242" s="121">
        <v>1</v>
      </c>
      <c r="F1242" t="s">
        <v>440</v>
      </c>
      <c r="G1242" s="121">
        <v>182</v>
      </c>
      <c r="H1242" t="s">
        <v>385</v>
      </c>
      <c r="I1242" t="s">
        <v>489</v>
      </c>
      <c r="J1242" t="s">
        <v>437</v>
      </c>
      <c r="K1242" t="s">
        <v>437</v>
      </c>
      <c r="L1242" s="755" t="s">
        <v>214</v>
      </c>
      <c r="M1242" t="s">
        <v>497</v>
      </c>
      <c r="N1242" s="680">
        <f t="shared" ca="1" si="85"/>
        <v>0</v>
      </c>
      <c r="O1242" s="680">
        <f t="shared" ca="1" si="85"/>
        <v>0</v>
      </c>
      <c r="P1242" s="680">
        <f t="shared" ca="1" si="85"/>
        <v>0</v>
      </c>
      <c r="Q1242" s="680">
        <f t="shared" ca="1" si="85"/>
        <v>0</v>
      </c>
      <c r="R1242" s="680">
        <f t="shared" ca="1" si="85"/>
        <v>0</v>
      </c>
      <c r="S1242" t="str">
        <f t="shared" si="82"/>
        <v>ASR_CMS_19</v>
      </c>
      <c r="T1242" s="957">
        <f t="shared" si="83"/>
        <v>45406</v>
      </c>
      <c r="U1242" t="str">
        <f t="shared" si="84"/>
        <v>Unaudited</v>
      </c>
    </row>
    <row r="1243" spans="1:21" x14ac:dyDescent="0.25">
      <c r="A1243" t="s">
        <v>438</v>
      </c>
      <c r="B1243" t="s">
        <v>1380</v>
      </c>
      <c r="C1243" t="s">
        <v>1381</v>
      </c>
      <c r="D1243" s="15">
        <v>1900</v>
      </c>
      <c r="E1243" s="121">
        <v>1</v>
      </c>
      <c r="F1243" t="s">
        <v>440</v>
      </c>
      <c r="G1243" s="121">
        <v>182</v>
      </c>
      <c r="H1243" t="s">
        <v>385</v>
      </c>
      <c r="I1243" t="s">
        <v>490</v>
      </c>
      <c r="J1243" t="s">
        <v>26</v>
      </c>
      <c r="K1243" t="s">
        <v>26</v>
      </c>
      <c r="L1243" s="755" t="s">
        <v>205</v>
      </c>
      <c r="M1243" t="s">
        <v>26</v>
      </c>
      <c r="N1243" s="680">
        <f t="shared" ca="1" si="85"/>
        <v>0</v>
      </c>
      <c r="O1243" s="680">
        <f t="shared" ca="1" si="85"/>
        <v>0</v>
      </c>
      <c r="P1243" s="680">
        <f t="shared" ca="1" si="85"/>
        <v>0</v>
      </c>
      <c r="Q1243" s="680">
        <f t="shared" ca="1" si="85"/>
        <v>0</v>
      </c>
      <c r="R1243" s="680">
        <f t="shared" ca="1" si="85"/>
        <v>0</v>
      </c>
      <c r="S1243" t="str">
        <f t="shared" si="82"/>
        <v>ASR_CMS_19</v>
      </c>
      <c r="T1243" s="957">
        <f t="shared" si="83"/>
        <v>45406</v>
      </c>
      <c r="U1243" t="str">
        <f t="shared" si="84"/>
        <v>Unaudited</v>
      </c>
    </row>
    <row r="1244" spans="1:21" x14ac:dyDescent="0.25">
      <c r="A1244" t="s">
        <v>438</v>
      </c>
      <c r="B1244" t="s">
        <v>1380</v>
      </c>
      <c r="C1244" t="s">
        <v>1381</v>
      </c>
      <c r="D1244" s="15">
        <v>1900</v>
      </c>
      <c r="E1244" s="121">
        <v>1</v>
      </c>
      <c r="F1244" t="s">
        <v>441</v>
      </c>
      <c r="G1244" s="121">
        <v>274</v>
      </c>
      <c r="H1244" t="s">
        <v>385</v>
      </c>
      <c r="I1244" t="s">
        <v>433</v>
      </c>
      <c r="J1244" t="s">
        <v>433</v>
      </c>
      <c r="K1244" t="s">
        <v>433</v>
      </c>
      <c r="M1244" t="s">
        <v>433</v>
      </c>
      <c r="N1244" s="680">
        <f t="shared" ca="1" si="85"/>
        <v>0</v>
      </c>
      <c r="O1244" s="680">
        <f t="shared" ca="1" si="85"/>
        <v>0</v>
      </c>
      <c r="P1244" s="680">
        <f t="shared" ca="1" si="85"/>
        <v>0</v>
      </c>
      <c r="Q1244" s="680">
        <f t="shared" ca="1" si="85"/>
        <v>0</v>
      </c>
      <c r="R1244" s="680">
        <f t="shared" ca="1" si="85"/>
        <v>0</v>
      </c>
      <c r="S1244" t="str">
        <f t="shared" si="82"/>
        <v>ASR_CMS_19</v>
      </c>
      <c r="T1244" s="957">
        <f t="shared" si="83"/>
        <v>45406</v>
      </c>
      <c r="U1244" t="str">
        <f t="shared" si="84"/>
        <v>Unaudited</v>
      </c>
    </row>
    <row r="1245" spans="1:21" x14ac:dyDescent="0.25">
      <c r="A1245" t="s">
        <v>438</v>
      </c>
      <c r="B1245" t="s">
        <v>1380</v>
      </c>
      <c r="C1245" t="s">
        <v>1381</v>
      </c>
      <c r="D1245" s="15">
        <v>1900</v>
      </c>
      <c r="E1245" s="121">
        <v>1</v>
      </c>
      <c r="F1245" t="s">
        <v>441</v>
      </c>
      <c r="G1245" s="121">
        <v>274</v>
      </c>
      <c r="H1245" t="s">
        <v>385</v>
      </c>
      <c r="I1245" t="s">
        <v>488</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ASR_CMS_19</v>
      </c>
      <c r="T1245" s="957">
        <f t="shared" si="83"/>
        <v>45406</v>
      </c>
      <c r="U1245" t="str">
        <f t="shared" si="84"/>
        <v>Unaudited</v>
      </c>
    </row>
    <row r="1246" spans="1:21" x14ac:dyDescent="0.25">
      <c r="A1246" t="s">
        <v>438</v>
      </c>
      <c r="B1246" t="s">
        <v>1380</v>
      </c>
      <c r="C1246" t="s">
        <v>1381</v>
      </c>
      <c r="D1246" s="15">
        <v>1900</v>
      </c>
      <c r="E1246" s="121">
        <v>1</v>
      </c>
      <c r="F1246" t="s">
        <v>441</v>
      </c>
      <c r="G1246" s="121">
        <v>274</v>
      </c>
      <c r="H1246" t="s">
        <v>385</v>
      </c>
      <c r="I1246" t="s">
        <v>488</v>
      </c>
      <c r="J1246" t="s">
        <v>12</v>
      </c>
      <c r="K1246" t="s">
        <v>223</v>
      </c>
      <c r="L1246" s="755">
        <v>1.2</v>
      </c>
      <c r="M1246" t="s">
        <v>223</v>
      </c>
      <c r="N1246" s="680">
        <f t="shared" ca="1" si="85"/>
        <v>0</v>
      </c>
      <c r="O1246" s="680">
        <f t="shared" ca="1" si="85"/>
        <v>0</v>
      </c>
      <c r="P1246" s="680">
        <f t="shared" ca="1" si="85"/>
        <v>0</v>
      </c>
      <c r="Q1246" s="680">
        <f t="shared" ca="1" si="85"/>
        <v>0</v>
      </c>
      <c r="R1246" s="680">
        <f t="shared" ca="1" si="85"/>
        <v>0</v>
      </c>
      <c r="S1246" t="str">
        <f t="shared" si="82"/>
        <v>ASR_CMS_19</v>
      </c>
      <c r="T1246" s="957">
        <f t="shared" si="83"/>
        <v>45406</v>
      </c>
      <c r="U1246" t="str">
        <f t="shared" si="84"/>
        <v>Unaudited</v>
      </c>
    </row>
    <row r="1247" spans="1:21" x14ac:dyDescent="0.25">
      <c r="A1247" t="s">
        <v>438</v>
      </c>
      <c r="B1247" t="s">
        <v>1380</v>
      </c>
      <c r="C1247" t="s">
        <v>1381</v>
      </c>
      <c r="D1247" s="15">
        <v>1900</v>
      </c>
      <c r="E1247" s="121">
        <v>1</v>
      </c>
      <c r="F1247" t="s">
        <v>441</v>
      </c>
      <c r="G1247" s="121">
        <v>274</v>
      </c>
      <c r="H1247" t="s">
        <v>385</v>
      </c>
      <c r="I1247" t="s">
        <v>488</v>
      </c>
      <c r="J1247" t="s">
        <v>12</v>
      </c>
      <c r="K1247" t="s">
        <v>1318</v>
      </c>
      <c r="L1247" s="755" t="s">
        <v>1314</v>
      </c>
      <c r="M1247" t="s">
        <v>1318</v>
      </c>
      <c r="N1247" s="680">
        <f t="shared" ca="1" si="85"/>
        <v>0</v>
      </c>
      <c r="O1247" s="680">
        <f t="shared" ca="1" si="85"/>
        <v>0</v>
      </c>
      <c r="P1247" s="680">
        <f t="shared" ca="1" si="85"/>
        <v>0</v>
      </c>
      <c r="Q1247" s="680">
        <f t="shared" ca="1" si="85"/>
        <v>0</v>
      </c>
      <c r="R1247" s="680">
        <f t="shared" ca="1" si="85"/>
        <v>0</v>
      </c>
      <c r="S1247" t="str">
        <f t="shared" si="82"/>
        <v>ASR_CMS_19</v>
      </c>
      <c r="T1247" s="957">
        <f t="shared" si="83"/>
        <v>45406</v>
      </c>
      <c r="U1247" t="str">
        <f t="shared" si="84"/>
        <v>Unaudited</v>
      </c>
    </row>
    <row r="1248" spans="1:21" x14ac:dyDescent="0.25">
      <c r="A1248" t="s">
        <v>438</v>
      </c>
      <c r="B1248" t="s">
        <v>1380</v>
      </c>
      <c r="C1248" t="s">
        <v>1381</v>
      </c>
      <c r="D1248" s="15">
        <v>1900</v>
      </c>
      <c r="E1248" s="121">
        <v>1</v>
      </c>
      <c r="F1248" t="s">
        <v>441</v>
      </c>
      <c r="G1248" s="121">
        <v>274</v>
      </c>
      <c r="H1248" t="s">
        <v>385</v>
      </c>
      <c r="I1248" t="s">
        <v>488</v>
      </c>
      <c r="J1248" t="s">
        <v>12</v>
      </c>
      <c r="K1248" t="s">
        <v>1320</v>
      </c>
      <c r="L1248" s="755" t="s">
        <v>1319</v>
      </c>
      <c r="M1248" t="s">
        <v>1320</v>
      </c>
      <c r="N1248" s="680">
        <f t="shared" ca="1" si="85"/>
        <v>0</v>
      </c>
      <c r="O1248" s="680">
        <f t="shared" ca="1" si="85"/>
        <v>0</v>
      </c>
      <c r="P1248" s="680">
        <f t="shared" ca="1" si="85"/>
        <v>0</v>
      </c>
      <c r="Q1248" s="680">
        <f t="shared" ca="1" si="85"/>
        <v>0</v>
      </c>
      <c r="R1248" s="680">
        <f t="shared" ca="1" si="85"/>
        <v>0</v>
      </c>
      <c r="S1248" t="str">
        <f t="shared" si="82"/>
        <v>ASR_CMS_19</v>
      </c>
      <c r="T1248" s="957">
        <f t="shared" si="83"/>
        <v>45406</v>
      </c>
      <c r="U1248" t="str">
        <f t="shared" si="84"/>
        <v>Unaudited</v>
      </c>
    </row>
    <row r="1249" spans="1:21" x14ac:dyDescent="0.25">
      <c r="A1249" t="s">
        <v>438</v>
      </c>
      <c r="B1249" t="s">
        <v>1380</v>
      </c>
      <c r="C1249" t="s">
        <v>1381</v>
      </c>
      <c r="D1249" s="15">
        <v>1900</v>
      </c>
      <c r="E1249" s="121">
        <v>1</v>
      </c>
      <c r="F1249" t="s">
        <v>441</v>
      </c>
      <c r="G1249" s="121">
        <v>274</v>
      </c>
      <c r="H1249" t="s">
        <v>385</v>
      </c>
      <c r="I1249" t="s">
        <v>488</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ASR_CMS_19</v>
      </c>
      <c r="T1249" s="957">
        <f t="shared" si="83"/>
        <v>45406</v>
      </c>
      <c r="U1249" t="str">
        <f t="shared" si="84"/>
        <v>Unaudited</v>
      </c>
    </row>
    <row r="1250" spans="1:21" x14ac:dyDescent="0.25">
      <c r="A1250" t="s">
        <v>438</v>
      </c>
      <c r="B1250" t="s">
        <v>1380</v>
      </c>
      <c r="C1250" t="s">
        <v>1381</v>
      </c>
      <c r="D1250" s="15">
        <v>1900</v>
      </c>
      <c r="E1250" s="121">
        <v>1</v>
      </c>
      <c r="F1250" t="s">
        <v>441</v>
      </c>
      <c r="G1250" s="121">
        <v>274</v>
      </c>
      <c r="H1250" t="s">
        <v>385</v>
      </c>
      <c r="I1250" t="s">
        <v>489</v>
      </c>
      <c r="J1250" t="s">
        <v>434</v>
      </c>
      <c r="K1250" t="s">
        <v>791</v>
      </c>
      <c r="L1250" s="755">
        <v>2.1</v>
      </c>
      <c r="M1250" t="s">
        <v>726</v>
      </c>
      <c r="N1250" s="680">
        <f t="shared" ca="1" si="85"/>
        <v>0</v>
      </c>
      <c r="O1250" s="680">
        <f t="shared" ca="1" si="85"/>
        <v>0</v>
      </c>
      <c r="P1250" s="680">
        <f t="shared" ca="1" si="85"/>
        <v>0</v>
      </c>
      <c r="Q1250" s="680">
        <f t="shared" ca="1" si="85"/>
        <v>0</v>
      </c>
      <c r="R1250" s="680">
        <f t="shared" ca="1" si="85"/>
        <v>0</v>
      </c>
      <c r="S1250" t="str">
        <f t="shared" si="82"/>
        <v>ASR_CMS_19</v>
      </c>
      <c r="T1250" s="957">
        <f t="shared" si="83"/>
        <v>45406</v>
      </c>
      <c r="U1250" t="str">
        <f t="shared" si="84"/>
        <v>Unaudited</v>
      </c>
    </row>
    <row r="1251" spans="1:21" x14ac:dyDescent="0.25">
      <c r="A1251" t="s">
        <v>438</v>
      </c>
      <c r="B1251" t="s">
        <v>1380</v>
      </c>
      <c r="C1251" t="s">
        <v>1381</v>
      </c>
      <c r="D1251" s="15">
        <v>1900</v>
      </c>
      <c r="E1251" s="121">
        <v>1</v>
      </c>
      <c r="F1251" t="s">
        <v>441</v>
      </c>
      <c r="G1251" s="121">
        <v>274</v>
      </c>
      <c r="H1251" t="s">
        <v>385</v>
      </c>
      <c r="I1251" t="s">
        <v>489</v>
      </c>
      <c r="J1251" t="s">
        <v>434</v>
      </c>
      <c r="K1251" t="s">
        <v>791</v>
      </c>
      <c r="L1251" s="755">
        <v>2.2000000000000002</v>
      </c>
      <c r="M1251" t="s">
        <v>727</v>
      </c>
      <c r="N1251" s="680">
        <f t="shared" ca="1" si="85"/>
        <v>0</v>
      </c>
      <c r="O1251" s="680">
        <f t="shared" ca="1" si="85"/>
        <v>0</v>
      </c>
      <c r="P1251" s="680">
        <f t="shared" ca="1" si="85"/>
        <v>0</v>
      </c>
      <c r="Q1251" s="680">
        <f t="shared" ca="1" si="85"/>
        <v>0</v>
      </c>
      <c r="R1251" s="680">
        <f t="shared" ca="1" si="85"/>
        <v>0</v>
      </c>
      <c r="S1251" t="str">
        <f t="shared" si="82"/>
        <v>ASR_CMS_19</v>
      </c>
      <c r="T1251" s="957">
        <f t="shared" si="83"/>
        <v>45406</v>
      </c>
      <c r="U1251" t="str">
        <f t="shared" si="84"/>
        <v>Unaudited</v>
      </c>
    </row>
    <row r="1252" spans="1:21" x14ac:dyDescent="0.25">
      <c r="A1252" t="s">
        <v>438</v>
      </c>
      <c r="B1252" t="s">
        <v>1380</v>
      </c>
      <c r="C1252" t="s">
        <v>1381</v>
      </c>
      <c r="D1252" s="15">
        <v>1900</v>
      </c>
      <c r="E1252" s="121">
        <v>1</v>
      </c>
      <c r="F1252" t="s">
        <v>441</v>
      </c>
      <c r="G1252" s="121">
        <v>274</v>
      </c>
      <c r="H1252" t="s">
        <v>385</v>
      </c>
      <c r="I1252" t="s">
        <v>489</v>
      </c>
      <c r="J1252" t="s">
        <v>434</v>
      </c>
      <c r="K1252" t="s">
        <v>791</v>
      </c>
      <c r="L1252" s="755">
        <v>2.2999999999999998</v>
      </c>
      <c r="M1252" t="s">
        <v>728</v>
      </c>
      <c r="N1252" s="680">
        <f t="shared" ca="1" si="85"/>
        <v>0</v>
      </c>
      <c r="O1252" s="680">
        <f t="shared" ca="1" si="85"/>
        <v>0</v>
      </c>
      <c r="P1252" s="680">
        <f t="shared" ca="1" si="85"/>
        <v>0</v>
      </c>
      <c r="Q1252" s="680">
        <f t="shared" ca="1" si="85"/>
        <v>0</v>
      </c>
      <c r="R1252" s="680">
        <f t="shared" ca="1" si="85"/>
        <v>0</v>
      </c>
      <c r="S1252" t="str">
        <f t="shared" si="82"/>
        <v>ASR_CMS_19</v>
      </c>
      <c r="T1252" s="957">
        <f t="shared" si="83"/>
        <v>45406</v>
      </c>
      <c r="U1252" t="str">
        <f t="shared" si="84"/>
        <v>Unaudited</v>
      </c>
    </row>
    <row r="1253" spans="1:21" x14ac:dyDescent="0.25">
      <c r="A1253" t="s">
        <v>438</v>
      </c>
      <c r="B1253" t="s">
        <v>1380</v>
      </c>
      <c r="C1253" t="s">
        <v>1381</v>
      </c>
      <c r="D1253" s="15">
        <v>1900</v>
      </c>
      <c r="E1253" s="121">
        <v>1</v>
      </c>
      <c r="F1253" t="s">
        <v>441</v>
      </c>
      <c r="G1253" s="121">
        <v>274</v>
      </c>
      <c r="H1253" t="s">
        <v>385</v>
      </c>
      <c r="I1253" t="s">
        <v>489</v>
      </c>
      <c r="J1253" t="s">
        <v>434</v>
      </c>
      <c r="K1253" t="s">
        <v>791</v>
      </c>
      <c r="L1253" s="755">
        <v>2.4</v>
      </c>
      <c r="M1253" t="s">
        <v>729</v>
      </c>
      <c r="N1253" s="680">
        <f t="shared" ca="1" si="85"/>
        <v>0</v>
      </c>
      <c r="O1253" s="680">
        <f t="shared" ca="1" si="85"/>
        <v>0</v>
      </c>
      <c r="P1253" s="680">
        <f t="shared" ca="1" si="85"/>
        <v>0</v>
      </c>
      <c r="Q1253" s="680">
        <f t="shared" ca="1" si="85"/>
        <v>0</v>
      </c>
      <c r="R1253" s="680">
        <f t="shared" ca="1" si="85"/>
        <v>0</v>
      </c>
      <c r="S1253" t="str">
        <f t="shared" si="82"/>
        <v>ASR_CMS_19</v>
      </c>
      <c r="T1253" s="957">
        <f t="shared" si="83"/>
        <v>45406</v>
      </c>
      <c r="U1253" t="str">
        <f t="shared" si="84"/>
        <v>Unaudited</v>
      </c>
    </row>
    <row r="1254" spans="1:21" x14ac:dyDescent="0.25">
      <c r="A1254" t="s">
        <v>438</v>
      </c>
      <c r="B1254" t="s">
        <v>1380</v>
      </c>
      <c r="C1254" t="s">
        <v>1381</v>
      </c>
      <c r="D1254" s="15">
        <v>1900</v>
      </c>
      <c r="E1254" s="121">
        <v>1</v>
      </c>
      <c r="F1254" t="s">
        <v>441</v>
      </c>
      <c r="G1254" s="121">
        <v>274</v>
      </c>
      <c r="H1254" t="s">
        <v>385</v>
      </c>
      <c r="I1254" t="s">
        <v>489</v>
      </c>
      <c r="J1254" t="s">
        <v>434</v>
      </c>
      <c r="K1254" t="s">
        <v>791</v>
      </c>
      <c r="L1254" s="755">
        <v>2.5</v>
      </c>
      <c r="M1254" t="s">
        <v>771</v>
      </c>
      <c r="N1254" s="680">
        <f t="shared" ca="1" si="85"/>
        <v>0</v>
      </c>
      <c r="O1254" s="680">
        <f t="shared" ca="1" si="85"/>
        <v>0</v>
      </c>
      <c r="P1254" s="680">
        <f t="shared" ca="1" si="85"/>
        <v>0</v>
      </c>
      <c r="Q1254" s="680">
        <f t="shared" ca="1" si="85"/>
        <v>0</v>
      </c>
      <c r="R1254" s="680">
        <f t="shared" ca="1" si="85"/>
        <v>0</v>
      </c>
      <c r="S1254" t="str">
        <f t="shared" si="82"/>
        <v>ASR_CMS_19</v>
      </c>
      <c r="T1254" s="957">
        <f t="shared" si="83"/>
        <v>45406</v>
      </c>
      <c r="U1254" t="str">
        <f t="shared" si="84"/>
        <v>Unaudited</v>
      </c>
    </row>
    <row r="1255" spans="1:21" x14ac:dyDescent="0.25">
      <c r="A1255" t="s">
        <v>438</v>
      </c>
      <c r="B1255" t="s">
        <v>1380</v>
      </c>
      <c r="C1255" t="s">
        <v>1381</v>
      </c>
      <c r="D1255" s="15">
        <v>1900</v>
      </c>
      <c r="E1255" s="121">
        <v>1</v>
      </c>
      <c r="F1255" t="s">
        <v>441</v>
      </c>
      <c r="G1255" s="121">
        <v>274</v>
      </c>
      <c r="H1255" t="s">
        <v>385</v>
      </c>
      <c r="I1255" t="s">
        <v>489</v>
      </c>
      <c r="J1255" t="s">
        <v>434</v>
      </c>
      <c r="K1255" t="s">
        <v>791</v>
      </c>
      <c r="L1255" s="755">
        <v>2.6</v>
      </c>
      <c r="M1255" t="s">
        <v>187</v>
      </c>
      <c r="N1255" s="680">
        <f t="shared" ca="1" si="85"/>
        <v>0</v>
      </c>
      <c r="O1255" s="680">
        <f t="shared" ca="1" si="85"/>
        <v>0</v>
      </c>
      <c r="P1255" s="680">
        <f t="shared" ca="1" si="85"/>
        <v>0</v>
      </c>
      <c r="Q1255" s="680">
        <f t="shared" ca="1" si="85"/>
        <v>0</v>
      </c>
      <c r="R1255" s="680">
        <f t="shared" ca="1" si="85"/>
        <v>0</v>
      </c>
      <c r="S1255" t="str">
        <f t="shared" si="82"/>
        <v>ASR_CMS_19</v>
      </c>
      <c r="T1255" s="957">
        <f t="shared" si="83"/>
        <v>45406</v>
      </c>
      <c r="U1255" t="str">
        <f t="shared" si="84"/>
        <v>Unaudited</v>
      </c>
    </row>
    <row r="1256" spans="1:21" x14ac:dyDescent="0.25">
      <c r="A1256" t="s">
        <v>438</v>
      </c>
      <c r="B1256" t="s">
        <v>1380</v>
      </c>
      <c r="C1256" t="s">
        <v>1381</v>
      </c>
      <c r="D1256" s="15">
        <v>1900</v>
      </c>
      <c r="E1256" s="121">
        <v>1</v>
      </c>
      <c r="F1256" t="s">
        <v>441</v>
      </c>
      <c r="G1256" s="121">
        <v>274</v>
      </c>
      <c r="H1256" t="s">
        <v>385</v>
      </c>
      <c r="I1256" t="s">
        <v>489</v>
      </c>
      <c r="J1256" t="s">
        <v>434</v>
      </c>
      <c r="K1256" t="s">
        <v>791</v>
      </c>
      <c r="L1256" s="755">
        <v>2.7</v>
      </c>
      <c r="M1256" t="s">
        <v>792</v>
      </c>
      <c r="N1256" s="680">
        <f t="shared" ca="1" si="85"/>
        <v>0</v>
      </c>
      <c r="O1256" s="680">
        <f t="shared" ca="1" si="85"/>
        <v>0</v>
      </c>
      <c r="P1256" s="680">
        <f t="shared" ca="1" si="85"/>
        <v>0</v>
      </c>
      <c r="Q1256" s="680">
        <f t="shared" ca="1" si="85"/>
        <v>0</v>
      </c>
      <c r="R1256" s="680">
        <f t="shared" ca="1" si="85"/>
        <v>0</v>
      </c>
      <c r="S1256" t="str">
        <f t="shared" si="82"/>
        <v>ASR_CMS_19</v>
      </c>
      <c r="T1256" s="957">
        <f t="shared" si="83"/>
        <v>45406</v>
      </c>
      <c r="U1256" t="str">
        <f t="shared" si="84"/>
        <v>Unaudited</v>
      </c>
    </row>
    <row r="1257" spans="1:21" x14ac:dyDescent="0.25">
      <c r="A1257" t="s">
        <v>438</v>
      </c>
      <c r="B1257" t="s">
        <v>1380</v>
      </c>
      <c r="C1257" t="s">
        <v>1381</v>
      </c>
      <c r="D1257" s="15">
        <v>1900</v>
      </c>
      <c r="E1257" s="121">
        <v>1</v>
      </c>
      <c r="F1257" t="s">
        <v>441</v>
      </c>
      <c r="G1257" s="121">
        <v>274</v>
      </c>
      <c r="H1257" t="s">
        <v>385</v>
      </c>
      <c r="I1257" t="s">
        <v>489</v>
      </c>
      <c r="J1257" t="s">
        <v>434</v>
      </c>
      <c r="K1257" t="s">
        <v>791</v>
      </c>
      <c r="L1257" s="755">
        <v>2.8</v>
      </c>
      <c r="M1257" t="s">
        <v>793</v>
      </c>
      <c r="N1257" s="680">
        <f t="shared" ca="1" si="85"/>
        <v>0</v>
      </c>
      <c r="O1257" s="680">
        <f t="shared" ca="1" si="85"/>
        <v>0</v>
      </c>
      <c r="P1257" s="680">
        <f t="shared" ca="1" si="85"/>
        <v>0</v>
      </c>
      <c r="Q1257" s="680">
        <f t="shared" ca="1" si="85"/>
        <v>0</v>
      </c>
      <c r="R1257" s="680">
        <f t="shared" ca="1" si="85"/>
        <v>0</v>
      </c>
      <c r="S1257" t="str">
        <f t="shared" si="82"/>
        <v>ASR_CMS_19</v>
      </c>
      <c r="T1257" s="957">
        <f t="shared" si="83"/>
        <v>45406</v>
      </c>
      <c r="U1257" t="str">
        <f t="shared" si="84"/>
        <v>Unaudited</v>
      </c>
    </row>
    <row r="1258" spans="1:21" x14ac:dyDescent="0.25">
      <c r="A1258" t="s">
        <v>438</v>
      </c>
      <c r="B1258" t="s">
        <v>1380</v>
      </c>
      <c r="C1258" t="s">
        <v>1381</v>
      </c>
      <c r="D1258" s="15">
        <v>1900</v>
      </c>
      <c r="E1258" s="121">
        <v>1</v>
      </c>
      <c r="F1258" t="s">
        <v>441</v>
      </c>
      <c r="G1258" s="121">
        <v>274</v>
      </c>
      <c r="H1258" t="s">
        <v>385</v>
      </c>
      <c r="I1258" t="s">
        <v>489</v>
      </c>
      <c r="J1258" t="s">
        <v>434</v>
      </c>
      <c r="K1258" t="s">
        <v>791</v>
      </c>
      <c r="L1258" s="755">
        <v>2.9</v>
      </c>
      <c r="M1258" t="s">
        <v>774</v>
      </c>
      <c r="N1258" s="680">
        <f t="shared" ca="1" si="85"/>
        <v>0</v>
      </c>
      <c r="O1258" s="680">
        <f t="shared" ca="1" si="85"/>
        <v>0</v>
      </c>
      <c r="P1258" s="680">
        <f t="shared" ca="1" si="85"/>
        <v>0</v>
      </c>
      <c r="Q1258" s="680">
        <f t="shared" ca="1" si="85"/>
        <v>0</v>
      </c>
      <c r="R1258" s="680">
        <f t="shared" ca="1" si="85"/>
        <v>0</v>
      </c>
      <c r="S1258" t="str">
        <f t="shared" si="82"/>
        <v>ASR_CMS_19</v>
      </c>
      <c r="T1258" s="957">
        <f t="shared" si="83"/>
        <v>45406</v>
      </c>
      <c r="U1258" t="str">
        <f t="shared" si="84"/>
        <v>Unaudited</v>
      </c>
    </row>
    <row r="1259" spans="1:21" x14ac:dyDescent="0.25">
      <c r="A1259" t="s">
        <v>438</v>
      </c>
      <c r="B1259" t="s">
        <v>1380</v>
      </c>
      <c r="C1259" t="s">
        <v>1381</v>
      </c>
      <c r="D1259" s="15">
        <v>1900</v>
      </c>
      <c r="E1259" s="121">
        <v>1</v>
      </c>
      <c r="F1259" t="s">
        <v>441</v>
      </c>
      <c r="G1259" s="121">
        <v>274</v>
      </c>
      <c r="H1259" t="s">
        <v>385</v>
      </c>
      <c r="I1259" t="s">
        <v>489</v>
      </c>
      <c r="J1259" t="s">
        <v>434</v>
      </c>
      <c r="K1259" t="s">
        <v>224</v>
      </c>
      <c r="L1259" s="755">
        <v>2.11</v>
      </c>
      <c r="M1259" t="s">
        <v>229</v>
      </c>
      <c r="N1259" s="680">
        <f t="shared" ca="1" si="85"/>
        <v>0</v>
      </c>
      <c r="O1259" s="680">
        <f t="shared" ca="1" si="85"/>
        <v>0</v>
      </c>
      <c r="P1259" s="680">
        <f t="shared" ca="1" si="85"/>
        <v>0</v>
      </c>
      <c r="Q1259" s="680">
        <f t="shared" ca="1" si="85"/>
        <v>0</v>
      </c>
      <c r="R1259" s="680">
        <f t="shared" ca="1" si="85"/>
        <v>0</v>
      </c>
      <c r="S1259" t="str">
        <f t="shared" si="82"/>
        <v>ASR_CMS_19</v>
      </c>
      <c r="T1259" s="957">
        <f t="shared" si="83"/>
        <v>45406</v>
      </c>
      <c r="U1259" t="str">
        <f t="shared" si="84"/>
        <v>Unaudited</v>
      </c>
    </row>
    <row r="1260" spans="1:21" x14ac:dyDescent="0.25">
      <c r="A1260" t="s">
        <v>438</v>
      </c>
      <c r="B1260" t="s">
        <v>1380</v>
      </c>
      <c r="C1260" t="s">
        <v>1381</v>
      </c>
      <c r="D1260" s="15">
        <v>1900</v>
      </c>
      <c r="E1260" s="121">
        <v>1</v>
      </c>
      <c r="F1260" t="s">
        <v>441</v>
      </c>
      <c r="G1260" s="121">
        <v>274</v>
      </c>
      <c r="H1260" t="s">
        <v>385</v>
      </c>
      <c r="I1260" t="s">
        <v>489</v>
      </c>
      <c r="J1260" t="s">
        <v>434</v>
      </c>
      <c r="K1260" t="s">
        <v>224</v>
      </c>
      <c r="L1260" s="755">
        <v>2.12</v>
      </c>
      <c r="M1260" t="s">
        <v>555</v>
      </c>
      <c r="N1260" s="680">
        <f t="shared" ca="1" si="85"/>
        <v>0</v>
      </c>
      <c r="O1260" s="680">
        <f t="shared" ca="1" si="85"/>
        <v>0</v>
      </c>
      <c r="P1260" s="680">
        <f t="shared" ca="1" si="85"/>
        <v>0</v>
      </c>
      <c r="Q1260" s="680">
        <f t="shared" ca="1" si="85"/>
        <v>0</v>
      </c>
      <c r="R1260" s="680">
        <f t="shared" ca="1" si="85"/>
        <v>0</v>
      </c>
      <c r="S1260" t="str">
        <f t="shared" si="82"/>
        <v>ASR_CMS_19</v>
      </c>
      <c r="T1260" s="957">
        <f t="shared" si="83"/>
        <v>45406</v>
      </c>
      <c r="U1260" t="str">
        <f t="shared" si="84"/>
        <v>Unaudited</v>
      </c>
    </row>
    <row r="1261" spans="1:21" x14ac:dyDescent="0.25">
      <c r="A1261" t="s">
        <v>438</v>
      </c>
      <c r="B1261" t="s">
        <v>1380</v>
      </c>
      <c r="C1261" t="s">
        <v>1381</v>
      </c>
      <c r="D1261" s="15">
        <v>1900</v>
      </c>
      <c r="E1261" s="121">
        <v>1</v>
      </c>
      <c r="F1261" t="s">
        <v>441</v>
      </c>
      <c r="G1261" s="121">
        <v>274</v>
      </c>
      <c r="H1261" t="s">
        <v>385</v>
      </c>
      <c r="I1261" t="s">
        <v>489</v>
      </c>
      <c r="J1261" t="s">
        <v>434</v>
      </c>
      <c r="K1261" t="s">
        <v>224</v>
      </c>
      <c r="L1261" s="755">
        <v>2.13</v>
      </c>
      <c r="M1261" t="s">
        <v>230</v>
      </c>
      <c r="N1261" s="680">
        <f t="shared" ca="1" si="85"/>
        <v>0</v>
      </c>
      <c r="O1261" s="680">
        <f t="shared" ca="1" si="85"/>
        <v>0</v>
      </c>
      <c r="P1261" s="680">
        <f t="shared" ca="1" si="85"/>
        <v>0</v>
      </c>
      <c r="Q1261" s="680">
        <f t="shared" ca="1" si="85"/>
        <v>0</v>
      </c>
      <c r="R1261" s="680">
        <f t="shared" ca="1" si="85"/>
        <v>0</v>
      </c>
      <c r="S1261" t="str">
        <f t="shared" si="82"/>
        <v>ASR_CMS_19</v>
      </c>
      <c r="T1261" s="957">
        <f t="shared" si="83"/>
        <v>45406</v>
      </c>
      <c r="U1261" t="str">
        <f t="shared" si="84"/>
        <v>Unaudited</v>
      </c>
    </row>
    <row r="1262" spans="1:21" x14ac:dyDescent="0.25">
      <c r="A1262" t="s">
        <v>438</v>
      </c>
      <c r="B1262" t="s">
        <v>1380</v>
      </c>
      <c r="C1262" t="s">
        <v>1381</v>
      </c>
      <c r="D1262" s="15">
        <v>1900</v>
      </c>
      <c r="E1262" s="121">
        <v>1</v>
      </c>
      <c r="F1262" t="s">
        <v>441</v>
      </c>
      <c r="G1262" s="121">
        <v>274</v>
      </c>
      <c r="H1262" t="s">
        <v>385</v>
      </c>
      <c r="I1262" t="s">
        <v>489</v>
      </c>
      <c r="J1262" t="s">
        <v>434</v>
      </c>
      <c r="K1262" t="s">
        <v>224</v>
      </c>
      <c r="L1262" s="755">
        <v>2.14</v>
      </c>
      <c r="M1262" t="s">
        <v>559</v>
      </c>
      <c r="N1262" s="680">
        <f t="shared" ca="1" si="85"/>
        <v>0</v>
      </c>
      <c r="O1262" s="680">
        <f t="shared" ca="1" si="85"/>
        <v>0</v>
      </c>
      <c r="P1262" s="680">
        <f t="shared" ca="1" si="85"/>
        <v>0</v>
      </c>
      <c r="Q1262" s="680">
        <f t="shared" ca="1" si="85"/>
        <v>0</v>
      </c>
      <c r="R1262" s="680">
        <f t="shared" ca="1" si="85"/>
        <v>0</v>
      </c>
      <c r="S1262" t="str">
        <f t="shared" si="82"/>
        <v>ASR_CMS_19</v>
      </c>
      <c r="T1262" s="957">
        <f t="shared" si="83"/>
        <v>45406</v>
      </c>
      <c r="U1262" t="str">
        <f t="shared" si="84"/>
        <v>Unaudited</v>
      </c>
    </row>
    <row r="1263" spans="1:21" x14ac:dyDescent="0.25">
      <c r="A1263" t="s">
        <v>438</v>
      </c>
      <c r="B1263" t="s">
        <v>1380</v>
      </c>
      <c r="C1263" t="s">
        <v>1381</v>
      </c>
      <c r="D1263" s="15">
        <v>1900</v>
      </c>
      <c r="E1263" s="121">
        <v>1</v>
      </c>
      <c r="F1263" t="s">
        <v>441</v>
      </c>
      <c r="G1263" s="121">
        <v>274</v>
      </c>
      <c r="H1263" t="s">
        <v>385</v>
      </c>
      <c r="I1263" t="s">
        <v>489</v>
      </c>
      <c r="J1263" t="s">
        <v>434</v>
      </c>
      <c r="K1263" t="s">
        <v>224</v>
      </c>
      <c r="L1263" s="755">
        <v>2.15</v>
      </c>
      <c r="M1263" t="s">
        <v>20</v>
      </c>
      <c r="N1263" s="680">
        <f t="shared" ca="1" si="85"/>
        <v>0</v>
      </c>
      <c r="O1263" s="680">
        <f t="shared" ca="1" si="85"/>
        <v>0</v>
      </c>
      <c r="P1263" s="680">
        <f t="shared" ca="1" si="85"/>
        <v>0</v>
      </c>
      <c r="Q1263" s="680">
        <f t="shared" ca="1" si="85"/>
        <v>0</v>
      </c>
      <c r="R1263" s="680">
        <f t="shared" ca="1" si="85"/>
        <v>0</v>
      </c>
      <c r="S1263" t="str">
        <f t="shared" si="82"/>
        <v>ASR_CMS_19</v>
      </c>
      <c r="T1263" s="957">
        <f t="shared" si="83"/>
        <v>45406</v>
      </c>
      <c r="U1263" t="str">
        <f t="shared" si="84"/>
        <v>Unaudited</v>
      </c>
    </row>
    <row r="1264" spans="1:21" x14ac:dyDescent="0.25">
      <c r="A1264" t="s">
        <v>438</v>
      </c>
      <c r="B1264" t="s">
        <v>1380</v>
      </c>
      <c r="C1264" t="s">
        <v>1381</v>
      </c>
      <c r="D1264" s="15">
        <v>1900</v>
      </c>
      <c r="E1264" s="121">
        <v>1</v>
      </c>
      <c r="F1264" t="s">
        <v>441</v>
      </c>
      <c r="G1264" s="121">
        <v>274</v>
      </c>
      <c r="H1264" t="s">
        <v>385</v>
      </c>
      <c r="I1264" t="s">
        <v>489</v>
      </c>
      <c r="J1264" t="s">
        <v>434</v>
      </c>
      <c r="K1264" t="s">
        <v>224</v>
      </c>
      <c r="L1264" s="755">
        <v>2.16</v>
      </c>
      <c r="M1264" t="s">
        <v>794</v>
      </c>
      <c r="N1264" s="680">
        <f t="shared" ca="1" si="85"/>
        <v>0</v>
      </c>
      <c r="O1264" s="680">
        <f t="shared" ca="1" si="85"/>
        <v>0</v>
      </c>
      <c r="P1264" s="680">
        <f t="shared" ca="1" si="85"/>
        <v>0</v>
      </c>
      <c r="Q1264" s="680">
        <f t="shared" ca="1" si="85"/>
        <v>0</v>
      </c>
      <c r="R1264" s="680">
        <f t="shared" ca="1" si="85"/>
        <v>0</v>
      </c>
      <c r="S1264" t="str">
        <f t="shared" si="82"/>
        <v>ASR_CMS_19</v>
      </c>
      <c r="T1264" s="957">
        <f t="shared" si="83"/>
        <v>45406</v>
      </c>
      <c r="U1264" t="str">
        <f t="shared" si="84"/>
        <v>Unaudited</v>
      </c>
    </row>
    <row r="1265" spans="1:21" x14ac:dyDescent="0.25">
      <c r="A1265" t="s">
        <v>438</v>
      </c>
      <c r="B1265" t="s">
        <v>1380</v>
      </c>
      <c r="C1265" t="s">
        <v>1381</v>
      </c>
      <c r="D1265" s="15">
        <v>1900</v>
      </c>
      <c r="E1265" s="121">
        <v>1</v>
      </c>
      <c r="F1265" t="s">
        <v>441</v>
      </c>
      <c r="G1265" s="121">
        <v>274</v>
      </c>
      <c r="H1265" t="s">
        <v>385</v>
      </c>
      <c r="I1265" t="s">
        <v>489</v>
      </c>
      <c r="J1265" t="s">
        <v>434</v>
      </c>
      <c r="K1265" t="s">
        <v>224</v>
      </c>
      <c r="L1265" s="755">
        <v>2.17</v>
      </c>
      <c r="M1265" t="s">
        <v>1047</v>
      </c>
      <c r="N1265" s="680">
        <f t="shared" ca="1" si="85"/>
        <v>0</v>
      </c>
      <c r="O1265" s="680">
        <f t="shared" ca="1" si="85"/>
        <v>0</v>
      </c>
      <c r="P1265" s="680">
        <f t="shared" ca="1" si="85"/>
        <v>0</v>
      </c>
      <c r="Q1265" s="680">
        <f t="shared" ca="1" si="85"/>
        <v>0</v>
      </c>
      <c r="R1265" s="680">
        <f t="shared" ca="1" si="85"/>
        <v>0</v>
      </c>
      <c r="S1265" t="str">
        <f t="shared" si="82"/>
        <v>ASR_CMS_19</v>
      </c>
      <c r="T1265" s="957">
        <f t="shared" si="83"/>
        <v>45406</v>
      </c>
      <c r="U1265" t="str">
        <f t="shared" si="84"/>
        <v>Unaudited</v>
      </c>
    </row>
    <row r="1266" spans="1:21" x14ac:dyDescent="0.25">
      <c r="A1266" t="s">
        <v>438</v>
      </c>
      <c r="B1266" t="s">
        <v>1380</v>
      </c>
      <c r="C1266" t="s">
        <v>1381</v>
      </c>
      <c r="D1266" s="15">
        <v>1900</v>
      </c>
      <c r="E1266" s="121">
        <v>1</v>
      </c>
      <c r="F1266" t="s">
        <v>441</v>
      </c>
      <c r="G1266" s="121">
        <v>274</v>
      </c>
      <c r="H1266" t="s">
        <v>385</v>
      </c>
      <c r="I1266" t="s">
        <v>489</v>
      </c>
      <c r="J1266" t="s">
        <v>434</v>
      </c>
      <c r="K1266" t="s">
        <v>224</v>
      </c>
      <c r="L1266" s="755">
        <v>2.1800000000000002</v>
      </c>
      <c r="M1266" t="s">
        <v>651</v>
      </c>
      <c r="N1266" s="680">
        <f t="shared" ca="1" si="85"/>
        <v>0</v>
      </c>
      <c r="O1266" s="680">
        <f t="shared" ca="1" si="85"/>
        <v>0</v>
      </c>
      <c r="P1266" s="680">
        <f t="shared" ca="1" si="85"/>
        <v>0</v>
      </c>
      <c r="Q1266" s="680">
        <f t="shared" ca="1" si="85"/>
        <v>0</v>
      </c>
      <c r="R1266" s="680">
        <f t="shared" ca="1" si="85"/>
        <v>0</v>
      </c>
      <c r="S1266" t="str">
        <f t="shared" si="82"/>
        <v>ASR_CMS_19</v>
      </c>
      <c r="T1266" s="957">
        <f t="shared" si="83"/>
        <v>45406</v>
      </c>
      <c r="U1266" t="str">
        <f t="shared" si="84"/>
        <v>Unaudited</v>
      </c>
    </row>
    <row r="1267" spans="1:21" x14ac:dyDescent="0.25">
      <c r="A1267" t="s">
        <v>438</v>
      </c>
      <c r="B1267" t="s">
        <v>1380</v>
      </c>
      <c r="C1267" t="s">
        <v>1381</v>
      </c>
      <c r="D1267" s="15">
        <v>1900</v>
      </c>
      <c r="E1267" s="121">
        <v>1</v>
      </c>
      <c r="F1267" t="s">
        <v>441</v>
      </c>
      <c r="G1267" s="121">
        <v>274</v>
      </c>
      <c r="H1267" t="s">
        <v>385</v>
      </c>
      <c r="I1267" t="s">
        <v>489</v>
      </c>
      <c r="J1267" t="s">
        <v>434</v>
      </c>
      <c r="K1267" t="s">
        <v>224</v>
      </c>
      <c r="L1267" s="755">
        <v>2.19</v>
      </c>
      <c r="M1267" t="s">
        <v>219</v>
      </c>
      <c r="N1267" s="680">
        <f t="shared" ca="1" si="85"/>
        <v>0</v>
      </c>
      <c r="O1267" s="680">
        <f t="shared" ca="1" si="85"/>
        <v>0</v>
      </c>
      <c r="P1267" s="680">
        <f t="shared" ca="1" si="85"/>
        <v>0</v>
      </c>
      <c r="Q1267" s="680">
        <f t="shared" ca="1" si="85"/>
        <v>0</v>
      </c>
      <c r="R1267" s="680">
        <f t="shared" ca="1" si="85"/>
        <v>0</v>
      </c>
      <c r="S1267" t="str">
        <f t="shared" si="82"/>
        <v>ASR_CMS_19</v>
      </c>
      <c r="T1267" s="957">
        <f t="shared" si="83"/>
        <v>45406</v>
      </c>
      <c r="U1267" t="str">
        <f t="shared" si="84"/>
        <v>Unaudited</v>
      </c>
    </row>
    <row r="1268" spans="1:21" x14ac:dyDescent="0.25">
      <c r="A1268" t="s">
        <v>438</v>
      </c>
      <c r="B1268" t="s">
        <v>1380</v>
      </c>
      <c r="C1268" t="s">
        <v>1381</v>
      </c>
      <c r="D1268" s="15">
        <v>1900</v>
      </c>
      <c r="E1268" s="121">
        <v>1</v>
      </c>
      <c r="F1268" t="s">
        <v>441</v>
      </c>
      <c r="G1268" s="121">
        <v>274</v>
      </c>
      <c r="H1268" t="s">
        <v>385</v>
      </c>
      <c r="I1268" t="s">
        <v>489</v>
      </c>
      <c r="J1268" t="s">
        <v>434</v>
      </c>
      <c r="K1268" t="s">
        <v>224</v>
      </c>
      <c r="L1268" s="755" t="s">
        <v>700</v>
      </c>
      <c r="M1268" t="s">
        <v>231</v>
      </c>
      <c r="N1268" s="680">
        <f t="shared" ca="1" si="85"/>
        <v>0</v>
      </c>
      <c r="O1268" s="680">
        <f t="shared" ca="1" si="85"/>
        <v>0</v>
      </c>
      <c r="P1268" s="680">
        <f t="shared" ca="1" si="85"/>
        <v>0</v>
      </c>
      <c r="Q1268" s="680">
        <f t="shared" ca="1" si="85"/>
        <v>0</v>
      </c>
      <c r="R1268" s="680">
        <f t="shared" ca="1" si="85"/>
        <v>0</v>
      </c>
      <c r="S1268" t="str">
        <f t="shared" si="82"/>
        <v>ASR_CMS_19</v>
      </c>
      <c r="T1268" s="957">
        <f t="shared" si="83"/>
        <v>45406</v>
      </c>
      <c r="U1268" t="str">
        <f t="shared" si="84"/>
        <v>Unaudited</v>
      </c>
    </row>
    <row r="1269" spans="1:21" x14ac:dyDescent="0.25">
      <c r="A1269" t="s">
        <v>438</v>
      </c>
      <c r="B1269" t="s">
        <v>1380</v>
      </c>
      <c r="C1269" t="s">
        <v>1381</v>
      </c>
      <c r="D1269" s="15">
        <v>1900</v>
      </c>
      <c r="E1269" s="121">
        <v>1</v>
      </c>
      <c r="F1269" t="s">
        <v>441</v>
      </c>
      <c r="G1269" s="121">
        <v>274</v>
      </c>
      <c r="H1269" t="s">
        <v>385</v>
      </c>
      <c r="I1269" t="s">
        <v>489</v>
      </c>
      <c r="J1269" t="s">
        <v>434</v>
      </c>
      <c r="K1269" t="s">
        <v>224</v>
      </c>
      <c r="L1269" s="755">
        <v>2.21</v>
      </c>
      <c r="M1269" t="s">
        <v>467</v>
      </c>
      <c r="N1269" s="680">
        <f t="shared" ca="1" si="85"/>
        <v>0</v>
      </c>
      <c r="O1269" s="680">
        <f t="shared" ca="1" si="85"/>
        <v>0</v>
      </c>
      <c r="P1269" s="680">
        <f t="shared" ca="1" si="85"/>
        <v>0</v>
      </c>
      <c r="Q1269" s="680">
        <f t="shared" ca="1" si="85"/>
        <v>0</v>
      </c>
      <c r="R1269" s="680">
        <f t="shared" ca="1" si="85"/>
        <v>0</v>
      </c>
      <c r="S1269" t="str">
        <f t="shared" si="82"/>
        <v>ASR_CMS_19</v>
      </c>
      <c r="T1269" s="957">
        <f t="shared" si="83"/>
        <v>45406</v>
      </c>
      <c r="U1269" t="str">
        <f t="shared" si="84"/>
        <v>Unaudited</v>
      </c>
    </row>
    <row r="1270" spans="1:21" x14ac:dyDescent="0.25">
      <c r="A1270" t="s">
        <v>438</v>
      </c>
      <c r="B1270" t="s">
        <v>1380</v>
      </c>
      <c r="C1270" t="s">
        <v>1381</v>
      </c>
      <c r="D1270" s="15">
        <v>1900</v>
      </c>
      <c r="E1270" s="121">
        <v>1</v>
      </c>
      <c r="F1270" t="s">
        <v>441</v>
      </c>
      <c r="G1270" s="121">
        <v>274</v>
      </c>
      <c r="H1270" t="s">
        <v>385</v>
      </c>
      <c r="I1270" t="s">
        <v>489</v>
      </c>
      <c r="J1270" t="s">
        <v>434</v>
      </c>
      <c r="K1270" t="s">
        <v>6</v>
      </c>
      <c r="L1270" s="755" t="s">
        <v>70</v>
      </c>
      <c r="M1270" t="s">
        <v>189</v>
      </c>
      <c r="N1270" s="680">
        <f t="shared" ca="1" si="85"/>
        <v>0</v>
      </c>
      <c r="O1270" s="680">
        <f t="shared" ca="1" si="85"/>
        <v>0</v>
      </c>
      <c r="P1270" s="680">
        <f t="shared" ca="1" si="85"/>
        <v>0</v>
      </c>
      <c r="Q1270" s="680">
        <f t="shared" ca="1" si="85"/>
        <v>0</v>
      </c>
      <c r="R1270" s="680">
        <f t="shared" ca="1" si="85"/>
        <v>0</v>
      </c>
      <c r="S1270" t="str">
        <f t="shared" si="82"/>
        <v>ASR_CMS_19</v>
      </c>
      <c r="T1270" s="957">
        <f t="shared" si="83"/>
        <v>45406</v>
      </c>
      <c r="U1270" t="str">
        <f t="shared" si="84"/>
        <v>Unaudited</v>
      </c>
    </row>
    <row r="1271" spans="1:21" x14ac:dyDescent="0.25">
      <c r="A1271" t="s">
        <v>438</v>
      </c>
      <c r="B1271" t="s">
        <v>1380</v>
      </c>
      <c r="C1271" t="s">
        <v>1381</v>
      </c>
      <c r="D1271" s="15">
        <v>1900</v>
      </c>
      <c r="E1271" s="121">
        <v>1</v>
      </c>
      <c r="F1271" t="s">
        <v>441</v>
      </c>
      <c r="G1271" s="121">
        <v>274</v>
      </c>
      <c r="H1271" t="s">
        <v>385</v>
      </c>
      <c r="I1271" t="s">
        <v>489</v>
      </c>
      <c r="J1271" t="s">
        <v>434</v>
      </c>
      <c r="K1271" t="s">
        <v>6</v>
      </c>
      <c r="L1271" s="755" t="s">
        <v>71</v>
      </c>
      <c r="M1271" t="s">
        <v>232</v>
      </c>
      <c r="N1271" s="680">
        <f t="shared" ca="1" si="85"/>
        <v>0</v>
      </c>
      <c r="O1271" s="680">
        <f t="shared" ca="1" si="85"/>
        <v>0</v>
      </c>
      <c r="P1271" s="680">
        <f t="shared" ca="1" si="85"/>
        <v>0</v>
      </c>
      <c r="Q1271" s="680">
        <f t="shared" ca="1" si="85"/>
        <v>0</v>
      </c>
      <c r="R1271" s="680">
        <f t="shared" ca="1" si="85"/>
        <v>0</v>
      </c>
      <c r="S1271" t="str">
        <f t="shared" si="82"/>
        <v>ASR_CMS_19</v>
      </c>
      <c r="T1271" s="957">
        <f t="shared" si="83"/>
        <v>45406</v>
      </c>
      <c r="U1271" t="str">
        <f t="shared" si="84"/>
        <v>Unaudited</v>
      </c>
    </row>
    <row r="1272" spans="1:21" x14ac:dyDescent="0.25">
      <c r="A1272" t="s">
        <v>438</v>
      </c>
      <c r="B1272" t="s">
        <v>1380</v>
      </c>
      <c r="C1272" t="s">
        <v>1381</v>
      </c>
      <c r="D1272" s="15">
        <v>1900</v>
      </c>
      <c r="E1272" s="121">
        <v>1</v>
      </c>
      <c r="F1272" t="s">
        <v>441</v>
      </c>
      <c r="G1272" s="121">
        <v>274</v>
      </c>
      <c r="H1272" t="s">
        <v>385</v>
      </c>
      <c r="I1272" t="s">
        <v>489</v>
      </c>
      <c r="J1272" t="s">
        <v>434</v>
      </c>
      <c r="K1272" t="s">
        <v>6</v>
      </c>
      <c r="L1272" s="755" t="s">
        <v>72</v>
      </c>
      <c r="M1272" t="s">
        <v>165</v>
      </c>
      <c r="N1272" s="680">
        <f t="shared" ca="1" si="85"/>
        <v>0</v>
      </c>
      <c r="O1272" s="680">
        <f t="shared" ca="1" si="85"/>
        <v>0</v>
      </c>
      <c r="P1272" s="680">
        <f t="shared" ca="1" si="85"/>
        <v>0</v>
      </c>
      <c r="Q1272" s="680">
        <f t="shared" ca="1" si="85"/>
        <v>0</v>
      </c>
      <c r="R1272" s="680">
        <f t="shared" ca="1" si="85"/>
        <v>0</v>
      </c>
      <c r="S1272" t="str">
        <f t="shared" si="82"/>
        <v>ASR_CMS_19</v>
      </c>
      <c r="T1272" s="957">
        <f t="shared" si="83"/>
        <v>45406</v>
      </c>
      <c r="U1272" t="str">
        <f t="shared" si="84"/>
        <v>Unaudited</v>
      </c>
    </row>
    <row r="1273" spans="1:21" x14ac:dyDescent="0.25">
      <c r="A1273" t="s">
        <v>438</v>
      </c>
      <c r="B1273" t="s">
        <v>1380</v>
      </c>
      <c r="C1273" t="s">
        <v>1381</v>
      </c>
      <c r="D1273" s="15">
        <v>1900</v>
      </c>
      <c r="E1273" s="121">
        <v>1</v>
      </c>
      <c r="F1273" t="s">
        <v>441</v>
      </c>
      <c r="G1273" s="121">
        <v>274</v>
      </c>
      <c r="H1273" t="s">
        <v>385</v>
      </c>
      <c r="I1273" t="s">
        <v>489</v>
      </c>
      <c r="J1273" t="s">
        <v>434</v>
      </c>
      <c r="K1273" t="s">
        <v>6</v>
      </c>
      <c r="L1273" s="755">
        <v>3.4</v>
      </c>
      <c r="M1273" t="s">
        <v>462</v>
      </c>
      <c r="N1273" s="680">
        <f t="shared" ca="1" si="85"/>
        <v>0</v>
      </c>
      <c r="O1273" s="680">
        <f t="shared" ca="1" si="85"/>
        <v>0</v>
      </c>
      <c r="P1273" s="680">
        <f t="shared" ca="1" si="85"/>
        <v>0</v>
      </c>
      <c r="Q1273" s="680">
        <f t="shared" ca="1" si="85"/>
        <v>0</v>
      </c>
      <c r="R1273" s="680">
        <f t="shared" ca="1" si="85"/>
        <v>0</v>
      </c>
      <c r="S1273" t="str">
        <f t="shared" si="82"/>
        <v>ASR_CMS_19</v>
      </c>
      <c r="T1273" s="957">
        <f t="shared" si="83"/>
        <v>45406</v>
      </c>
      <c r="U1273" t="str">
        <f t="shared" si="84"/>
        <v>Unaudited</v>
      </c>
    </row>
    <row r="1274" spans="1:21" x14ac:dyDescent="0.25">
      <c r="A1274" t="s">
        <v>438</v>
      </c>
      <c r="B1274" t="s">
        <v>1380</v>
      </c>
      <c r="C1274" t="s">
        <v>1381</v>
      </c>
      <c r="D1274" s="15">
        <v>1900</v>
      </c>
      <c r="E1274" s="121">
        <v>1</v>
      </c>
      <c r="F1274" t="s">
        <v>441</v>
      </c>
      <c r="G1274" s="121">
        <v>274</v>
      </c>
      <c r="H1274" t="s">
        <v>385</v>
      </c>
      <c r="I1274" t="s">
        <v>489</v>
      </c>
      <c r="J1274" t="s">
        <v>434</v>
      </c>
      <c r="K1274" t="s">
        <v>435</v>
      </c>
      <c r="L1274" s="755">
        <v>4.5</v>
      </c>
      <c r="M1274" t="s">
        <v>32</v>
      </c>
      <c r="N1274" s="680">
        <f t="shared" ca="1" si="85"/>
        <v>0</v>
      </c>
      <c r="O1274" s="680">
        <f t="shared" ca="1" si="85"/>
        <v>0</v>
      </c>
      <c r="P1274" s="680">
        <f t="shared" ca="1" si="85"/>
        <v>0</v>
      </c>
      <c r="Q1274" s="680">
        <f t="shared" ca="1" si="85"/>
        <v>0</v>
      </c>
      <c r="R1274" s="680">
        <f t="shared" ca="1" si="85"/>
        <v>0</v>
      </c>
      <c r="S1274" t="str">
        <f t="shared" si="82"/>
        <v>ASR_CMS_19</v>
      </c>
      <c r="T1274" s="957">
        <f t="shared" si="83"/>
        <v>45406</v>
      </c>
      <c r="U1274" t="str">
        <f t="shared" si="84"/>
        <v>Unaudited</v>
      </c>
    </row>
    <row r="1275" spans="1:21" x14ac:dyDescent="0.25">
      <c r="A1275" t="s">
        <v>438</v>
      </c>
      <c r="B1275" t="s">
        <v>1380</v>
      </c>
      <c r="C1275" t="s">
        <v>1381</v>
      </c>
      <c r="D1275" s="15">
        <v>1900</v>
      </c>
      <c r="E1275" s="121">
        <v>1</v>
      </c>
      <c r="F1275" t="s">
        <v>441</v>
      </c>
      <c r="G1275" s="121">
        <v>274</v>
      </c>
      <c r="H1275" t="s">
        <v>385</v>
      </c>
      <c r="I1275" t="s">
        <v>489</v>
      </c>
      <c r="J1275" t="s">
        <v>434</v>
      </c>
      <c r="K1275" t="s">
        <v>435</v>
      </c>
      <c r="L1275" s="755" t="s">
        <v>939</v>
      </c>
      <c r="M1275" t="s">
        <v>930</v>
      </c>
      <c r="N1275" s="680">
        <f t="shared" ca="1" si="85"/>
        <v>0</v>
      </c>
      <c r="O1275" s="680">
        <f t="shared" ca="1" si="85"/>
        <v>0</v>
      </c>
      <c r="P1275" s="680">
        <f t="shared" ca="1" si="85"/>
        <v>0</v>
      </c>
      <c r="Q1275" s="680">
        <f t="shared" ca="1" si="85"/>
        <v>0</v>
      </c>
      <c r="R1275" s="680">
        <f t="shared" ca="1" si="85"/>
        <v>0</v>
      </c>
      <c r="S1275" t="str">
        <f t="shared" si="82"/>
        <v>ASR_CMS_19</v>
      </c>
      <c r="T1275" s="957">
        <f t="shared" si="83"/>
        <v>45406</v>
      </c>
      <c r="U1275" t="str">
        <f t="shared" si="84"/>
        <v>Unaudited</v>
      </c>
    </row>
    <row r="1276" spans="1:21" x14ac:dyDescent="0.25">
      <c r="A1276" t="s">
        <v>438</v>
      </c>
      <c r="B1276" t="s">
        <v>1380</v>
      </c>
      <c r="C1276" t="s">
        <v>1381</v>
      </c>
      <c r="D1276" s="15">
        <v>1900</v>
      </c>
      <c r="E1276" s="121">
        <v>1</v>
      </c>
      <c r="F1276" t="s">
        <v>441</v>
      </c>
      <c r="G1276" s="121">
        <v>274</v>
      </c>
      <c r="H1276" t="s">
        <v>385</v>
      </c>
      <c r="I1276" t="s">
        <v>489</v>
      </c>
      <c r="J1276" t="s">
        <v>434</v>
      </c>
      <c r="K1276" t="s">
        <v>435</v>
      </c>
      <c r="L1276" s="755" t="s">
        <v>194</v>
      </c>
      <c r="M1276" t="s">
        <v>40</v>
      </c>
      <c r="N1276" s="680">
        <f t="shared" ca="1" si="85"/>
        <v>0</v>
      </c>
      <c r="O1276" s="680">
        <f t="shared" ca="1" si="85"/>
        <v>0</v>
      </c>
      <c r="P1276" s="680">
        <f t="shared" ca="1" si="85"/>
        <v>0</v>
      </c>
      <c r="Q1276" s="680">
        <f t="shared" ca="1" si="85"/>
        <v>0</v>
      </c>
      <c r="R1276" s="680">
        <f t="shared" ca="1" si="85"/>
        <v>0</v>
      </c>
      <c r="S1276" t="str">
        <f t="shared" si="82"/>
        <v>ASR_CMS_19</v>
      </c>
      <c r="T1276" s="957">
        <f t="shared" si="83"/>
        <v>45406</v>
      </c>
      <c r="U1276" t="str">
        <f t="shared" si="84"/>
        <v>Unaudited</v>
      </c>
    </row>
    <row r="1277" spans="1:21" x14ac:dyDescent="0.25">
      <c r="A1277" t="s">
        <v>438</v>
      </c>
      <c r="B1277" t="s">
        <v>1380</v>
      </c>
      <c r="C1277" t="s">
        <v>1381</v>
      </c>
      <c r="D1277" s="15">
        <v>1900</v>
      </c>
      <c r="E1277" s="121">
        <v>1</v>
      </c>
      <c r="F1277" t="s">
        <v>441</v>
      </c>
      <c r="G1277" s="121">
        <v>274</v>
      </c>
      <c r="H1277" t="s">
        <v>385</v>
      </c>
      <c r="I1277" t="s">
        <v>489</v>
      </c>
      <c r="J1277" t="s">
        <v>434</v>
      </c>
      <c r="K1277" t="s">
        <v>435</v>
      </c>
      <c r="L1277" s="755" t="s">
        <v>193</v>
      </c>
      <c r="M1277" t="s">
        <v>330</v>
      </c>
      <c r="N1277" s="680">
        <f t="shared" ca="1" si="85"/>
        <v>0</v>
      </c>
      <c r="O1277" s="680">
        <f t="shared" ca="1" si="85"/>
        <v>0</v>
      </c>
      <c r="P1277" s="680">
        <f t="shared" ca="1" si="85"/>
        <v>0</v>
      </c>
      <c r="Q1277" s="680">
        <f t="shared" ca="1" si="85"/>
        <v>0</v>
      </c>
      <c r="R1277" s="680">
        <f t="shared" ca="1" si="85"/>
        <v>0</v>
      </c>
      <c r="S1277" t="str">
        <f t="shared" si="82"/>
        <v>ASR_CMS_19</v>
      </c>
      <c r="T1277" s="957">
        <f t="shared" si="83"/>
        <v>45406</v>
      </c>
      <c r="U1277" t="str">
        <f t="shared" si="84"/>
        <v>Unaudited</v>
      </c>
    </row>
    <row r="1278" spans="1:21" x14ac:dyDescent="0.25">
      <c r="A1278" t="s">
        <v>438</v>
      </c>
      <c r="B1278" t="s">
        <v>1380</v>
      </c>
      <c r="C1278" t="s">
        <v>1381</v>
      </c>
      <c r="D1278" s="15">
        <v>1900</v>
      </c>
      <c r="E1278" s="121">
        <v>1</v>
      </c>
      <c r="F1278" t="s">
        <v>441</v>
      </c>
      <c r="G1278" s="121">
        <v>274</v>
      </c>
      <c r="H1278" t="s">
        <v>385</v>
      </c>
      <c r="I1278" t="s">
        <v>489</v>
      </c>
      <c r="J1278" t="s">
        <v>451</v>
      </c>
      <c r="K1278" t="s">
        <v>436</v>
      </c>
      <c r="L1278" s="755" t="s">
        <v>79</v>
      </c>
      <c r="M1278" t="s">
        <v>27</v>
      </c>
      <c r="N1278" s="680">
        <f t="shared" ca="1" si="85"/>
        <v>0</v>
      </c>
      <c r="O1278" s="680">
        <f t="shared" ca="1" si="85"/>
        <v>0</v>
      </c>
      <c r="P1278" s="680">
        <f t="shared" ca="1" si="85"/>
        <v>0</v>
      </c>
      <c r="Q1278" s="680">
        <f t="shared" ca="1" si="85"/>
        <v>0</v>
      </c>
      <c r="R1278" s="680">
        <f t="shared" ca="1" si="85"/>
        <v>0</v>
      </c>
      <c r="S1278" t="str">
        <f t="shared" si="82"/>
        <v>ASR_CMS_19</v>
      </c>
      <c r="T1278" s="957">
        <f t="shared" si="83"/>
        <v>45406</v>
      </c>
      <c r="U1278" t="str">
        <f t="shared" si="84"/>
        <v>Unaudited</v>
      </c>
    </row>
    <row r="1279" spans="1:21" x14ac:dyDescent="0.25">
      <c r="A1279" t="s">
        <v>438</v>
      </c>
      <c r="B1279" t="s">
        <v>1380</v>
      </c>
      <c r="C1279" t="s">
        <v>1381</v>
      </c>
      <c r="D1279" s="15">
        <v>1900</v>
      </c>
      <c r="E1279" s="121">
        <v>1</v>
      </c>
      <c r="F1279" t="s">
        <v>441</v>
      </c>
      <c r="G1279" s="121">
        <v>274</v>
      </c>
      <c r="H1279" t="s">
        <v>385</v>
      </c>
      <c r="I1279" t="s">
        <v>489</v>
      </c>
      <c r="J1279" t="s">
        <v>451</v>
      </c>
      <c r="K1279" t="s">
        <v>436</v>
      </c>
      <c r="L1279" s="755" t="s">
        <v>80</v>
      </c>
      <c r="M1279" t="s">
        <v>98</v>
      </c>
      <c r="N1279" s="680">
        <f t="shared" ca="1" si="85"/>
        <v>0</v>
      </c>
      <c r="O1279" s="680">
        <f t="shared" ca="1" si="85"/>
        <v>0</v>
      </c>
      <c r="P1279" s="680">
        <f t="shared" ca="1" si="85"/>
        <v>0</v>
      </c>
      <c r="Q1279" s="680">
        <f t="shared" ca="1" si="85"/>
        <v>0</v>
      </c>
      <c r="R1279" s="680">
        <f t="shared" ca="1" si="85"/>
        <v>0</v>
      </c>
      <c r="S1279" t="str">
        <f t="shared" si="82"/>
        <v>ASR_CMS_19</v>
      </c>
      <c r="T1279" s="957">
        <f t="shared" si="83"/>
        <v>45406</v>
      </c>
      <c r="U1279" t="str">
        <f t="shared" si="84"/>
        <v>Unaudited</v>
      </c>
    </row>
    <row r="1280" spans="1:21" x14ac:dyDescent="0.25">
      <c r="A1280" t="s">
        <v>438</v>
      </c>
      <c r="B1280" t="s">
        <v>1380</v>
      </c>
      <c r="C1280" t="s">
        <v>1381</v>
      </c>
      <c r="D1280" s="15">
        <v>1900</v>
      </c>
      <c r="E1280" s="121">
        <v>1</v>
      </c>
      <c r="F1280" t="s">
        <v>441</v>
      </c>
      <c r="G1280" s="121">
        <v>274</v>
      </c>
      <c r="H1280" t="s">
        <v>385</v>
      </c>
      <c r="I1280" t="s">
        <v>489</v>
      </c>
      <c r="J1280" t="s">
        <v>451</v>
      </c>
      <c r="K1280" t="s">
        <v>436</v>
      </c>
      <c r="L1280" s="755" t="s">
        <v>81</v>
      </c>
      <c r="M1280" t="s">
        <v>99</v>
      </c>
      <c r="N1280" s="680">
        <f t="shared" ca="1" si="85"/>
        <v>0</v>
      </c>
      <c r="O1280" s="680">
        <f t="shared" ca="1" si="85"/>
        <v>0</v>
      </c>
      <c r="P1280" s="680">
        <f t="shared" ca="1" si="85"/>
        <v>0</v>
      </c>
      <c r="Q1280" s="680">
        <f t="shared" ca="1" si="85"/>
        <v>0</v>
      </c>
      <c r="R1280" s="680">
        <f t="shared" ca="1" si="85"/>
        <v>0</v>
      </c>
      <c r="S1280" t="str">
        <f t="shared" si="82"/>
        <v>ASR_CMS_19</v>
      </c>
      <c r="T1280" s="957">
        <f t="shared" si="83"/>
        <v>45406</v>
      </c>
      <c r="U1280" t="str">
        <f t="shared" si="84"/>
        <v>Unaudited</v>
      </c>
    </row>
    <row r="1281" spans="1:21" x14ac:dyDescent="0.25">
      <c r="A1281" t="s">
        <v>438</v>
      </c>
      <c r="B1281" t="s">
        <v>1380</v>
      </c>
      <c r="C1281" t="s">
        <v>1381</v>
      </c>
      <c r="D1281" s="15">
        <v>1900</v>
      </c>
      <c r="E1281" s="121">
        <v>1</v>
      </c>
      <c r="F1281" t="s">
        <v>441</v>
      </c>
      <c r="G1281" s="121">
        <v>274</v>
      </c>
      <c r="H1281" t="s">
        <v>385</v>
      </c>
      <c r="I1281" t="s">
        <v>489</v>
      </c>
      <c r="J1281" t="s">
        <v>451</v>
      </c>
      <c r="K1281" t="s">
        <v>436</v>
      </c>
      <c r="L1281" s="755" t="s">
        <v>82</v>
      </c>
      <c r="M1281" t="s">
        <v>100</v>
      </c>
      <c r="N1281" s="680">
        <f t="shared" ca="1" si="85"/>
        <v>0</v>
      </c>
      <c r="O1281" s="680">
        <f t="shared" ca="1" si="85"/>
        <v>0</v>
      </c>
      <c r="P1281" s="680">
        <f t="shared" ca="1" si="85"/>
        <v>0</v>
      </c>
      <c r="Q1281" s="680">
        <f t="shared" ca="1" si="85"/>
        <v>0</v>
      </c>
      <c r="R1281" s="680">
        <f t="shared" ca="1" si="85"/>
        <v>0</v>
      </c>
      <c r="S1281" t="str">
        <f t="shared" si="82"/>
        <v>ASR_CMS_19</v>
      </c>
      <c r="T1281" s="957">
        <f t="shared" si="83"/>
        <v>45406</v>
      </c>
      <c r="U1281" t="str">
        <f t="shared" si="84"/>
        <v>Unaudited</v>
      </c>
    </row>
    <row r="1282" spans="1:21" x14ac:dyDescent="0.25">
      <c r="A1282" t="s">
        <v>438</v>
      </c>
      <c r="B1282" t="s">
        <v>1380</v>
      </c>
      <c r="C1282" t="s">
        <v>1381</v>
      </c>
      <c r="D1282" s="15">
        <v>1900</v>
      </c>
      <c r="E1282" s="121">
        <v>1</v>
      </c>
      <c r="F1282" t="s">
        <v>441</v>
      </c>
      <c r="G1282" s="121">
        <v>274</v>
      </c>
      <c r="H1282" t="s">
        <v>385</v>
      </c>
      <c r="I1282" t="s">
        <v>489</v>
      </c>
      <c r="J1282" t="s">
        <v>451</v>
      </c>
      <c r="K1282" t="s">
        <v>436</v>
      </c>
      <c r="L1282" s="755" t="s">
        <v>217</v>
      </c>
      <c r="M1282" t="s">
        <v>101</v>
      </c>
      <c r="N1282" s="680">
        <f t="shared" ca="1" si="85"/>
        <v>0</v>
      </c>
      <c r="O1282" s="680">
        <f t="shared" ca="1" si="85"/>
        <v>0</v>
      </c>
      <c r="P1282" s="680">
        <f t="shared" ca="1" si="85"/>
        <v>0</v>
      </c>
      <c r="Q1282" s="680">
        <f t="shared" ca="1" si="85"/>
        <v>0</v>
      </c>
      <c r="R1282" s="680">
        <f t="shared" ca="1" si="85"/>
        <v>0</v>
      </c>
      <c r="S1282" t="str">
        <f t="shared" ref="S1282:S1345" si="86">file_name</f>
        <v>ASR_CMS_19</v>
      </c>
      <c r="T1282" s="957">
        <f t="shared" ref="T1282:T1345" si="87">file_date</f>
        <v>45406</v>
      </c>
      <c r="U1282" t="str">
        <f t="shared" ref="U1282:U1345" si="88">status</f>
        <v>Unaudited</v>
      </c>
    </row>
    <row r="1283" spans="1:21" x14ac:dyDescent="0.25">
      <c r="A1283" t="s">
        <v>438</v>
      </c>
      <c r="B1283" t="s">
        <v>1380</v>
      </c>
      <c r="C1283" t="s">
        <v>1381</v>
      </c>
      <c r="D1283" s="15">
        <v>1900</v>
      </c>
      <c r="E1283" s="121">
        <v>1</v>
      </c>
      <c r="F1283" t="s">
        <v>441</v>
      </c>
      <c r="G1283" s="121">
        <v>274</v>
      </c>
      <c r="H1283" t="s">
        <v>385</v>
      </c>
      <c r="I1283" t="s">
        <v>489</v>
      </c>
      <c r="J1283" t="s">
        <v>451</v>
      </c>
      <c r="K1283" t="s">
        <v>436</v>
      </c>
      <c r="L1283" s="755" t="s">
        <v>216</v>
      </c>
      <c r="M1283" t="s">
        <v>28</v>
      </c>
      <c r="N1283" s="680">
        <f t="shared" ca="1" si="85"/>
        <v>0</v>
      </c>
      <c r="O1283" s="680">
        <f t="shared" ca="1" si="85"/>
        <v>0</v>
      </c>
      <c r="P1283" s="680">
        <f t="shared" ca="1" si="85"/>
        <v>0</v>
      </c>
      <c r="Q1283" s="680">
        <f t="shared" ca="1" si="85"/>
        <v>0</v>
      </c>
      <c r="R1283" s="680">
        <f t="shared" ca="1" si="85"/>
        <v>0</v>
      </c>
      <c r="S1283" t="str">
        <f t="shared" si="86"/>
        <v>ASR_CMS_19</v>
      </c>
      <c r="T1283" s="957">
        <f t="shared" si="87"/>
        <v>45406</v>
      </c>
      <c r="U1283" t="str">
        <f t="shared" si="88"/>
        <v>Unaudited</v>
      </c>
    </row>
    <row r="1284" spans="1:21" x14ac:dyDescent="0.25">
      <c r="A1284" t="s">
        <v>438</v>
      </c>
      <c r="B1284" t="s">
        <v>1380</v>
      </c>
      <c r="C1284" t="s">
        <v>1381</v>
      </c>
      <c r="D1284" s="15">
        <v>1900</v>
      </c>
      <c r="E1284" s="121">
        <v>1</v>
      </c>
      <c r="F1284" t="s">
        <v>441</v>
      </c>
      <c r="G1284" s="121">
        <v>274</v>
      </c>
      <c r="H1284" t="s">
        <v>385</v>
      </c>
      <c r="I1284" t="s">
        <v>489</v>
      </c>
      <c r="J1284" t="s">
        <v>437</v>
      </c>
      <c r="K1284" t="s">
        <v>437</v>
      </c>
      <c r="L1284" s="755" t="s">
        <v>84</v>
      </c>
      <c r="M1284" t="s">
        <v>328</v>
      </c>
      <c r="N1284" s="680">
        <f t="shared" ca="1" si="85"/>
        <v>0</v>
      </c>
      <c r="O1284" s="680">
        <f t="shared" ca="1" si="85"/>
        <v>0</v>
      </c>
      <c r="P1284" s="680">
        <f t="shared" ca="1" si="85"/>
        <v>0</v>
      </c>
      <c r="Q1284" s="680">
        <f t="shared" ca="1" si="85"/>
        <v>0</v>
      </c>
      <c r="R1284" s="680">
        <f t="shared" ca="1" si="85"/>
        <v>0</v>
      </c>
      <c r="S1284" t="str">
        <f t="shared" si="86"/>
        <v>ASR_CMS_19</v>
      </c>
      <c r="T1284" s="957">
        <f t="shared" si="87"/>
        <v>45406</v>
      </c>
      <c r="U1284" t="str">
        <f t="shared" si="88"/>
        <v>Unaudited</v>
      </c>
    </row>
    <row r="1285" spans="1:21" x14ac:dyDescent="0.25">
      <c r="A1285" t="s">
        <v>438</v>
      </c>
      <c r="B1285" t="s">
        <v>1380</v>
      </c>
      <c r="C1285" t="s">
        <v>1381</v>
      </c>
      <c r="D1285" s="15">
        <v>1900</v>
      </c>
      <c r="E1285" s="121">
        <v>1</v>
      </c>
      <c r="F1285" t="s">
        <v>441</v>
      </c>
      <c r="G1285" s="121">
        <v>274</v>
      </c>
      <c r="H1285" t="s">
        <v>385</v>
      </c>
      <c r="I1285" t="s">
        <v>489</v>
      </c>
      <c r="J1285" t="s">
        <v>437</v>
      </c>
      <c r="K1285" t="s">
        <v>437</v>
      </c>
      <c r="L1285" s="755" t="s">
        <v>85</v>
      </c>
      <c r="M1285" t="s">
        <v>326</v>
      </c>
      <c r="N1285" s="680">
        <f t="shared" ca="1" si="85"/>
        <v>0</v>
      </c>
      <c r="O1285" s="680">
        <f t="shared" ca="1" si="85"/>
        <v>0</v>
      </c>
      <c r="P1285" s="680">
        <f t="shared" ca="1" si="85"/>
        <v>0</v>
      </c>
      <c r="Q1285" s="680">
        <f t="shared" ca="1" si="85"/>
        <v>0</v>
      </c>
      <c r="R1285" s="680">
        <f t="shared" ca="1" si="85"/>
        <v>0</v>
      </c>
      <c r="S1285" t="str">
        <f t="shared" si="86"/>
        <v>ASR_CMS_19</v>
      </c>
      <c r="T1285" s="957">
        <f t="shared" si="87"/>
        <v>45406</v>
      </c>
      <c r="U1285" t="str">
        <f t="shared" si="88"/>
        <v>Unaudited</v>
      </c>
    </row>
    <row r="1286" spans="1:21" x14ac:dyDescent="0.25">
      <c r="A1286" t="s">
        <v>438</v>
      </c>
      <c r="B1286" t="s">
        <v>1380</v>
      </c>
      <c r="C1286" t="s">
        <v>1381</v>
      </c>
      <c r="D1286" s="15">
        <v>1900</v>
      </c>
      <c r="E1286" s="121">
        <v>1</v>
      </c>
      <c r="F1286" t="s">
        <v>441</v>
      </c>
      <c r="G1286" s="121">
        <v>274</v>
      </c>
      <c r="H1286" t="s">
        <v>385</v>
      </c>
      <c r="I1286" t="s">
        <v>489</v>
      </c>
      <c r="J1286" t="s">
        <v>437</v>
      </c>
      <c r="K1286" t="s">
        <v>437</v>
      </c>
      <c r="L1286" s="755" t="s">
        <v>86</v>
      </c>
      <c r="M1286" t="s">
        <v>495</v>
      </c>
      <c r="N1286" s="680">
        <f t="shared" ca="1" si="85"/>
        <v>0</v>
      </c>
      <c r="O1286" s="680">
        <f t="shared" ca="1" si="85"/>
        <v>0</v>
      </c>
      <c r="P1286" s="680">
        <f t="shared" ca="1" si="85"/>
        <v>0</v>
      </c>
      <c r="Q1286" s="680">
        <f t="shared" ca="1" si="85"/>
        <v>0</v>
      </c>
      <c r="R1286" s="680">
        <f t="shared" ca="1" si="85"/>
        <v>0</v>
      </c>
      <c r="S1286" t="str">
        <f t="shared" si="86"/>
        <v>ASR_CMS_19</v>
      </c>
      <c r="T1286" s="957">
        <f t="shared" si="87"/>
        <v>45406</v>
      </c>
      <c r="U1286" t="str">
        <f t="shared" si="88"/>
        <v>Unaudited</v>
      </c>
    </row>
    <row r="1287" spans="1:21" x14ac:dyDescent="0.25">
      <c r="A1287" t="s">
        <v>438</v>
      </c>
      <c r="B1287" t="s">
        <v>1380</v>
      </c>
      <c r="C1287" t="s">
        <v>1381</v>
      </c>
      <c r="D1287" s="15">
        <v>1900</v>
      </c>
      <c r="E1287" s="121">
        <v>1</v>
      </c>
      <c r="F1287" t="s">
        <v>441</v>
      </c>
      <c r="G1287" s="121">
        <v>274</v>
      </c>
      <c r="H1287" t="s">
        <v>385</v>
      </c>
      <c r="I1287" t="s">
        <v>489</v>
      </c>
      <c r="J1287" t="s">
        <v>437</v>
      </c>
      <c r="K1287" t="s">
        <v>437</v>
      </c>
      <c r="L1287" s="755" t="s">
        <v>87</v>
      </c>
      <c r="M1287" t="s">
        <v>496</v>
      </c>
      <c r="N1287" s="680">
        <f t="shared" ca="1" si="85"/>
        <v>0</v>
      </c>
      <c r="O1287" s="680">
        <f t="shared" ca="1" si="85"/>
        <v>0</v>
      </c>
      <c r="P1287" s="680">
        <f t="shared" ca="1" si="85"/>
        <v>0</v>
      </c>
      <c r="Q1287" s="680">
        <f t="shared" ca="1" si="85"/>
        <v>0</v>
      </c>
      <c r="R1287" s="680">
        <f t="shared" ca="1" si="85"/>
        <v>0</v>
      </c>
      <c r="S1287" t="str">
        <f t="shared" si="86"/>
        <v>ASR_CMS_19</v>
      </c>
      <c r="T1287" s="957">
        <f t="shared" si="87"/>
        <v>45406</v>
      </c>
      <c r="U1287" t="str">
        <f t="shared" si="88"/>
        <v>Unaudited</v>
      </c>
    </row>
    <row r="1288" spans="1:21" x14ac:dyDescent="0.25">
      <c r="A1288" t="s">
        <v>438</v>
      </c>
      <c r="B1288" t="s">
        <v>1380</v>
      </c>
      <c r="C1288" t="s">
        <v>1381</v>
      </c>
      <c r="D1288" s="15">
        <v>1900</v>
      </c>
      <c r="E1288" s="121">
        <v>1</v>
      </c>
      <c r="F1288" t="s">
        <v>441</v>
      </c>
      <c r="G1288" s="121">
        <v>274</v>
      </c>
      <c r="H1288" t="s">
        <v>385</v>
      </c>
      <c r="I1288" t="s">
        <v>489</v>
      </c>
      <c r="J1288" t="s">
        <v>437</v>
      </c>
      <c r="K1288" t="s">
        <v>437</v>
      </c>
      <c r="L1288" s="755" t="s">
        <v>214</v>
      </c>
      <c r="M1288" t="s">
        <v>497</v>
      </c>
      <c r="N1288" s="680">
        <f t="shared" ca="1" si="85"/>
        <v>0</v>
      </c>
      <c r="O1288" s="680">
        <f t="shared" ca="1" si="85"/>
        <v>0</v>
      </c>
      <c r="P1288" s="680">
        <f t="shared" ca="1" si="85"/>
        <v>0</v>
      </c>
      <c r="Q1288" s="680">
        <f t="shared" ca="1" si="85"/>
        <v>0</v>
      </c>
      <c r="R1288" s="680">
        <f t="shared" ca="1" si="85"/>
        <v>0</v>
      </c>
      <c r="S1288" t="str">
        <f t="shared" si="86"/>
        <v>ASR_CMS_19</v>
      </c>
      <c r="T1288" s="957">
        <f t="shared" si="87"/>
        <v>45406</v>
      </c>
      <c r="U1288" t="str">
        <f t="shared" si="88"/>
        <v>Unaudited</v>
      </c>
    </row>
    <row r="1289" spans="1:21" x14ac:dyDescent="0.25">
      <c r="A1289" t="s">
        <v>438</v>
      </c>
      <c r="B1289" t="s">
        <v>1380</v>
      </c>
      <c r="C1289" t="s">
        <v>1381</v>
      </c>
      <c r="D1289" s="15">
        <v>1900</v>
      </c>
      <c r="E1289" s="121">
        <v>1</v>
      </c>
      <c r="F1289" t="s">
        <v>441</v>
      </c>
      <c r="G1289" s="121">
        <v>274</v>
      </c>
      <c r="H1289" t="s">
        <v>385</v>
      </c>
      <c r="I1289" t="s">
        <v>490</v>
      </c>
      <c r="J1289" t="s">
        <v>26</v>
      </c>
      <c r="K1289" t="s">
        <v>26</v>
      </c>
      <c r="L1289" s="755" t="s">
        <v>205</v>
      </c>
      <c r="M1289" t="s">
        <v>26</v>
      </c>
      <c r="N1289" s="680">
        <f t="shared" ca="1" si="85"/>
        <v>0</v>
      </c>
      <c r="O1289" s="680">
        <f t="shared" ca="1" si="85"/>
        <v>0</v>
      </c>
      <c r="P1289" s="680">
        <f t="shared" ca="1" si="85"/>
        <v>0</v>
      </c>
      <c r="Q1289" s="680">
        <f t="shared" ca="1" si="85"/>
        <v>0</v>
      </c>
      <c r="R1289" s="680">
        <f t="shared" ca="1" si="85"/>
        <v>0</v>
      </c>
      <c r="S1289" t="str">
        <f t="shared" si="86"/>
        <v>ASR_CMS_19</v>
      </c>
      <c r="T1289" s="957">
        <f t="shared" si="87"/>
        <v>45406</v>
      </c>
      <c r="U1289" t="str">
        <f t="shared" si="88"/>
        <v>Unaudited</v>
      </c>
    </row>
    <row r="1290" spans="1:21" x14ac:dyDescent="0.25">
      <c r="A1290" t="s">
        <v>438</v>
      </c>
      <c r="B1290" t="s">
        <v>1380</v>
      </c>
      <c r="C1290" t="s">
        <v>1381</v>
      </c>
      <c r="D1290" s="15">
        <v>1900</v>
      </c>
      <c r="E1290" s="121">
        <v>1</v>
      </c>
      <c r="F1290" t="s">
        <v>442</v>
      </c>
      <c r="G1290" s="121">
        <v>366</v>
      </c>
      <c r="H1290" t="s">
        <v>385</v>
      </c>
      <c r="I1290" t="s">
        <v>433</v>
      </c>
      <c r="J1290" t="s">
        <v>433</v>
      </c>
      <c r="K1290" t="s">
        <v>433</v>
      </c>
      <c r="M1290" t="s">
        <v>433</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ASR_CMS_19</v>
      </c>
      <c r="T1290" s="957">
        <f t="shared" si="87"/>
        <v>45406</v>
      </c>
      <c r="U1290" t="str">
        <f t="shared" si="88"/>
        <v>Unaudited</v>
      </c>
    </row>
    <row r="1291" spans="1:21" x14ac:dyDescent="0.25">
      <c r="A1291" t="s">
        <v>438</v>
      </c>
      <c r="B1291" t="s">
        <v>1380</v>
      </c>
      <c r="C1291" t="s">
        <v>1381</v>
      </c>
      <c r="D1291" s="15">
        <v>1900</v>
      </c>
      <c r="E1291" s="121">
        <v>1</v>
      </c>
      <c r="F1291" t="s">
        <v>442</v>
      </c>
      <c r="G1291" s="121">
        <v>366</v>
      </c>
      <c r="H1291" t="s">
        <v>385</v>
      </c>
      <c r="I1291" t="s">
        <v>488</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ASR_CMS_19</v>
      </c>
      <c r="T1291" s="957">
        <f t="shared" si="87"/>
        <v>45406</v>
      </c>
      <c r="U1291" t="str">
        <f t="shared" si="88"/>
        <v>Unaudited</v>
      </c>
    </row>
    <row r="1292" spans="1:21" x14ac:dyDescent="0.25">
      <c r="A1292" t="s">
        <v>438</v>
      </c>
      <c r="B1292" t="s">
        <v>1380</v>
      </c>
      <c r="C1292" t="s">
        <v>1381</v>
      </c>
      <c r="D1292" s="15">
        <v>1900</v>
      </c>
      <c r="E1292" s="121">
        <v>1</v>
      </c>
      <c r="F1292" t="s">
        <v>442</v>
      </c>
      <c r="G1292" s="121">
        <v>366</v>
      </c>
      <c r="H1292" t="s">
        <v>385</v>
      </c>
      <c r="I1292" t="s">
        <v>488</v>
      </c>
      <c r="J1292" t="s">
        <v>12</v>
      </c>
      <c r="K1292" t="s">
        <v>223</v>
      </c>
      <c r="L1292" s="755">
        <v>1.2</v>
      </c>
      <c r="M1292" t="s">
        <v>223</v>
      </c>
      <c r="N1292" s="680">
        <f t="shared" ca="1" si="89"/>
        <v>0</v>
      </c>
      <c r="O1292" s="680">
        <f t="shared" ca="1" si="89"/>
        <v>0</v>
      </c>
      <c r="P1292" s="680">
        <f t="shared" ca="1" si="89"/>
        <v>0</v>
      </c>
      <c r="Q1292" s="680">
        <f t="shared" ca="1" si="89"/>
        <v>0</v>
      </c>
      <c r="R1292" s="680">
        <f t="shared" ca="1" si="89"/>
        <v>0</v>
      </c>
      <c r="S1292" t="str">
        <f t="shared" si="86"/>
        <v>ASR_CMS_19</v>
      </c>
      <c r="T1292" s="957">
        <f t="shared" si="87"/>
        <v>45406</v>
      </c>
      <c r="U1292" t="str">
        <f t="shared" si="88"/>
        <v>Unaudited</v>
      </c>
    </row>
    <row r="1293" spans="1:21" x14ac:dyDescent="0.25">
      <c r="A1293" t="s">
        <v>438</v>
      </c>
      <c r="B1293" t="s">
        <v>1380</v>
      </c>
      <c r="C1293" t="s">
        <v>1381</v>
      </c>
      <c r="D1293" s="15">
        <v>1900</v>
      </c>
      <c r="E1293" s="121">
        <v>1</v>
      </c>
      <c r="F1293" t="s">
        <v>442</v>
      </c>
      <c r="G1293" s="121">
        <v>366</v>
      </c>
      <c r="H1293" t="s">
        <v>385</v>
      </c>
      <c r="I1293" t="s">
        <v>488</v>
      </c>
      <c r="J1293" t="s">
        <v>12</v>
      </c>
      <c r="K1293" t="s">
        <v>1318</v>
      </c>
      <c r="L1293" s="755" t="s">
        <v>1314</v>
      </c>
      <c r="M1293" t="s">
        <v>1318</v>
      </c>
      <c r="N1293" s="680">
        <f t="shared" ca="1" si="89"/>
        <v>0</v>
      </c>
      <c r="O1293" s="680">
        <f t="shared" ca="1" si="89"/>
        <v>0</v>
      </c>
      <c r="P1293" s="680">
        <f t="shared" ca="1" si="89"/>
        <v>0</v>
      </c>
      <c r="Q1293" s="680">
        <f t="shared" ca="1" si="89"/>
        <v>0</v>
      </c>
      <c r="R1293" s="680">
        <f t="shared" ca="1" si="89"/>
        <v>0</v>
      </c>
      <c r="S1293" t="str">
        <f t="shared" si="86"/>
        <v>ASR_CMS_19</v>
      </c>
      <c r="T1293" s="957">
        <f t="shared" si="87"/>
        <v>45406</v>
      </c>
      <c r="U1293" t="str">
        <f t="shared" si="88"/>
        <v>Unaudited</v>
      </c>
    </row>
    <row r="1294" spans="1:21" x14ac:dyDescent="0.25">
      <c r="A1294" t="s">
        <v>438</v>
      </c>
      <c r="B1294" t="s">
        <v>1380</v>
      </c>
      <c r="C1294" t="s">
        <v>1381</v>
      </c>
      <c r="D1294" s="15">
        <v>1900</v>
      </c>
      <c r="E1294" s="121">
        <v>1</v>
      </c>
      <c r="F1294" t="s">
        <v>442</v>
      </c>
      <c r="G1294" s="121">
        <v>366</v>
      </c>
      <c r="H1294" t="s">
        <v>385</v>
      </c>
      <c r="I1294" t="s">
        <v>488</v>
      </c>
      <c r="J1294" t="s">
        <v>12</v>
      </c>
      <c r="K1294" t="s">
        <v>1320</v>
      </c>
      <c r="L1294" s="755" t="s">
        <v>1319</v>
      </c>
      <c r="M1294" t="s">
        <v>1320</v>
      </c>
      <c r="N1294" s="680">
        <f t="shared" ca="1" si="89"/>
        <v>0</v>
      </c>
      <c r="O1294" s="680">
        <f t="shared" ca="1" si="89"/>
        <v>0</v>
      </c>
      <c r="P1294" s="680">
        <f t="shared" ca="1" si="89"/>
        <v>0</v>
      </c>
      <c r="Q1294" s="680">
        <f t="shared" ca="1" si="89"/>
        <v>0</v>
      </c>
      <c r="R1294" s="680">
        <f t="shared" ca="1" si="89"/>
        <v>0</v>
      </c>
      <c r="S1294" t="str">
        <f t="shared" si="86"/>
        <v>ASR_CMS_19</v>
      </c>
      <c r="T1294" s="957">
        <f t="shared" si="87"/>
        <v>45406</v>
      </c>
      <c r="U1294" t="str">
        <f t="shared" si="88"/>
        <v>Unaudited</v>
      </c>
    </row>
    <row r="1295" spans="1:21" x14ac:dyDescent="0.25">
      <c r="A1295" t="s">
        <v>438</v>
      </c>
      <c r="B1295" t="s">
        <v>1380</v>
      </c>
      <c r="C1295" t="s">
        <v>1381</v>
      </c>
      <c r="D1295" s="15">
        <v>1900</v>
      </c>
      <c r="E1295" s="121">
        <v>1</v>
      </c>
      <c r="F1295" t="s">
        <v>442</v>
      </c>
      <c r="G1295" s="121">
        <v>366</v>
      </c>
      <c r="H1295" t="s">
        <v>385</v>
      </c>
      <c r="I1295" t="s">
        <v>488</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ASR_CMS_19</v>
      </c>
      <c r="T1295" s="957">
        <f t="shared" si="87"/>
        <v>45406</v>
      </c>
      <c r="U1295" t="str">
        <f t="shared" si="88"/>
        <v>Unaudited</v>
      </c>
    </row>
    <row r="1296" spans="1:21" x14ac:dyDescent="0.25">
      <c r="A1296" t="s">
        <v>438</v>
      </c>
      <c r="B1296" t="s">
        <v>1380</v>
      </c>
      <c r="C1296" t="s">
        <v>1381</v>
      </c>
      <c r="D1296" s="15">
        <v>1900</v>
      </c>
      <c r="E1296" s="121">
        <v>1</v>
      </c>
      <c r="F1296" t="s">
        <v>442</v>
      </c>
      <c r="G1296" s="121">
        <v>366</v>
      </c>
      <c r="H1296" t="s">
        <v>385</v>
      </c>
      <c r="I1296" t="s">
        <v>489</v>
      </c>
      <c r="J1296" t="s">
        <v>434</v>
      </c>
      <c r="K1296" t="s">
        <v>791</v>
      </c>
      <c r="L1296" s="755">
        <v>2.1</v>
      </c>
      <c r="M1296" t="s">
        <v>726</v>
      </c>
      <c r="N1296" s="680">
        <f t="shared" ca="1" si="89"/>
        <v>0</v>
      </c>
      <c r="O1296" s="680">
        <f t="shared" ca="1" si="89"/>
        <v>0</v>
      </c>
      <c r="P1296" s="680">
        <f t="shared" ca="1" si="89"/>
        <v>0</v>
      </c>
      <c r="Q1296" s="680">
        <f t="shared" ca="1" si="89"/>
        <v>0</v>
      </c>
      <c r="R1296" s="680">
        <f t="shared" ca="1" si="89"/>
        <v>0</v>
      </c>
      <c r="S1296" t="str">
        <f t="shared" si="86"/>
        <v>ASR_CMS_19</v>
      </c>
      <c r="T1296" s="957">
        <f t="shared" si="87"/>
        <v>45406</v>
      </c>
      <c r="U1296" t="str">
        <f t="shared" si="88"/>
        <v>Unaudited</v>
      </c>
    </row>
    <row r="1297" spans="1:21" x14ac:dyDescent="0.25">
      <c r="A1297" t="s">
        <v>438</v>
      </c>
      <c r="B1297" t="s">
        <v>1380</v>
      </c>
      <c r="C1297" t="s">
        <v>1381</v>
      </c>
      <c r="D1297" s="15">
        <v>1900</v>
      </c>
      <c r="E1297" s="121">
        <v>1</v>
      </c>
      <c r="F1297" t="s">
        <v>442</v>
      </c>
      <c r="G1297" s="121">
        <v>366</v>
      </c>
      <c r="H1297" t="s">
        <v>385</v>
      </c>
      <c r="I1297" t="s">
        <v>489</v>
      </c>
      <c r="J1297" t="s">
        <v>434</v>
      </c>
      <c r="K1297" t="s">
        <v>791</v>
      </c>
      <c r="L1297" s="755">
        <v>2.2000000000000002</v>
      </c>
      <c r="M1297" t="s">
        <v>727</v>
      </c>
      <c r="N1297" s="680">
        <f t="shared" ca="1" si="89"/>
        <v>0</v>
      </c>
      <c r="O1297" s="680">
        <f t="shared" ca="1" si="89"/>
        <v>0</v>
      </c>
      <c r="P1297" s="680">
        <f t="shared" ca="1" si="89"/>
        <v>0</v>
      </c>
      <c r="Q1297" s="680">
        <f t="shared" ca="1" si="89"/>
        <v>0</v>
      </c>
      <c r="R1297" s="680">
        <f t="shared" ca="1" si="89"/>
        <v>0</v>
      </c>
      <c r="S1297" t="str">
        <f t="shared" si="86"/>
        <v>ASR_CMS_19</v>
      </c>
      <c r="T1297" s="957">
        <f t="shared" si="87"/>
        <v>45406</v>
      </c>
      <c r="U1297" t="str">
        <f t="shared" si="88"/>
        <v>Unaudited</v>
      </c>
    </row>
    <row r="1298" spans="1:21" x14ac:dyDescent="0.25">
      <c r="A1298" t="s">
        <v>438</v>
      </c>
      <c r="B1298" t="s">
        <v>1380</v>
      </c>
      <c r="C1298" t="s">
        <v>1381</v>
      </c>
      <c r="D1298" s="15">
        <v>1900</v>
      </c>
      <c r="E1298" s="121">
        <v>1</v>
      </c>
      <c r="F1298" t="s">
        <v>442</v>
      </c>
      <c r="G1298" s="121">
        <v>366</v>
      </c>
      <c r="H1298" t="s">
        <v>385</v>
      </c>
      <c r="I1298" t="s">
        <v>489</v>
      </c>
      <c r="J1298" t="s">
        <v>434</v>
      </c>
      <c r="K1298" t="s">
        <v>791</v>
      </c>
      <c r="L1298" s="755">
        <v>2.2999999999999998</v>
      </c>
      <c r="M1298" t="s">
        <v>728</v>
      </c>
      <c r="N1298" s="680">
        <f t="shared" ca="1" si="89"/>
        <v>0</v>
      </c>
      <c r="O1298" s="680">
        <f t="shared" ca="1" si="89"/>
        <v>0</v>
      </c>
      <c r="P1298" s="680">
        <f t="shared" ca="1" si="89"/>
        <v>0</v>
      </c>
      <c r="Q1298" s="680">
        <f t="shared" ca="1" si="89"/>
        <v>0</v>
      </c>
      <c r="R1298" s="680">
        <f t="shared" ca="1" si="89"/>
        <v>0</v>
      </c>
      <c r="S1298" t="str">
        <f t="shared" si="86"/>
        <v>ASR_CMS_19</v>
      </c>
      <c r="T1298" s="957">
        <f t="shared" si="87"/>
        <v>45406</v>
      </c>
      <c r="U1298" t="str">
        <f t="shared" si="88"/>
        <v>Unaudited</v>
      </c>
    </row>
    <row r="1299" spans="1:21" x14ac:dyDescent="0.25">
      <c r="A1299" t="s">
        <v>438</v>
      </c>
      <c r="B1299" t="s">
        <v>1380</v>
      </c>
      <c r="C1299" t="s">
        <v>1381</v>
      </c>
      <c r="D1299" s="15">
        <v>1900</v>
      </c>
      <c r="E1299" s="121">
        <v>1</v>
      </c>
      <c r="F1299" t="s">
        <v>442</v>
      </c>
      <c r="G1299" s="121">
        <v>366</v>
      </c>
      <c r="H1299" t="s">
        <v>385</v>
      </c>
      <c r="I1299" t="s">
        <v>489</v>
      </c>
      <c r="J1299" t="s">
        <v>434</v>
      </c>
      <c r="K1299" t="s">
        <v>791</v>
      </c>
      <c r="L1299" s="755">
        <v>2.4</v>
      </c>
      <c r="M1299" t="s">
        <v>729</v>
      </c>
      <c r="N1299" s="680">
        <f t="shared" ca="1" si="89"/>
        <v>0</v>
      </c>
      <c r="O1299" s="680">
        <f t="shared" ca="1" si="89"/>
        <v>0</v>
      </c>
      <c r="P1299" s="680">
        <f t="shared" ca="1" si="89"/>
        <v>0</v>
      </c>
      <c r="Q1299" s="680">
        <f t="shared" ca="1" si="89"/>
        <v>0</v>
      </c>
      <c r="R1299" s="680">
        <f t="shared" ca="1" si="89"/>
        <v>0</v>
      </c>
      <c r="S1299" t="str">
        <f t="shared" si="86"/>
        <v>ASR_CMS_19</v>
      </c>
      <c r="T1299" s="957">
        <f t="shared" si="87"/>
        <v>45406</v>
      </c>
      <c r="U1299" t="str">
        <f t="shared" si="88"/>
        <v>Unaudited</v>
      </c>
    </row>
    <row r="1300" spans="1:21" x14ac:dyDescent="0.25">
      <c r="A1300" t="s">
        <v>438</v>
      </c>
      <c r="B1300" t="s">
        <v>1380</v>
      </c>
      <c r="C1300" t="s">
        <v>1381</v>
      </c>
      <c r="D1300" s="15">
        <v>1900</v>
      </c>
      <c r="E1300" s="121">
        <v>1</v>
      </c>
      <c r="F1300" t="s">
        <v>442</v>
      </c>
      <c r="G1300" s="121">
        <v>366</v>
      </c>
      <c r="H1300" t="s">
        <v>385</v>
      </c>
      <c r="I1300" t="s">
        <v>489</v>
      </c>
      <c r="J1300" t="s">
        <v>434</v>
      </c>
      <c r="K1300" t="s">
        <v>791</v>
      </c>
      <c r="L1300" s="755">
        <v>2.5</v>
      </c>
      <c r="M1300" t="s">
        <v>771</v>
      </c>
      <c r="N1300" s="680">
        <f t="shared" ca="1" si="89"/>
        <v>0</v>
      </c>
      <c r="O1300" s="680">
        <f t="shared" ca="1" si="89"/>
        <v>0</v>
      </c>
      <c r="P1300" s="680">
        <f t="shared" ca="1" si="89"/>
        <v>0</v>
      </c>
      <c r="Q1300" s="680">
        <f t="shared" ca="1" si="89"/>
        <v>0</v>
      </c>
      <c r="R1300" s="680">
        <f t="shared" ca="1" si="89"/>
        <v>0</v>
      </c>
      <c r="S1300" t="str">
        <f t="shared" si="86"/>
        <v>ASR_CMS_19</v>
      </c>
      <c r="T1300" s="957">
        <f t="shared" si="87"/>
        <v>45406</v>
      </c>
      <c r="U1300" t="str">
        <f t="shared" si="88"/>
        <v>Unaudited</v>
      </c>
    </row>
    <row r="1301" spans="1:21" x14ac:dyDescent="0.25">
      <c r="A1301" t="s">
        <v>438</v>
      </c>
      <c r="B1301" t="s">
        <v>1380</v>
      </c>
      <c r="C1301" t="s">
        <v>1381</v>
      </c>
      <c r="D1301" s="15">
        <v>1900</v>
      </c>
      <c r="E1301" s="121">
        <v>1</v>
      </c>
      <c r="F1301" t="s">
        <v>442</v>
      </c>
      <c r="G1301" s="121">
        <v>366</v>
      </c>
      <c r="H1301" t="s">
        <v>385</v>
      </c>
      <c r="I1301" t="s">
        <v>489</v>
      </c>
      <c r="J1301" t="s">
        <v>434</v>
      </c>
      <c r="K1301" t="s">
        <v>791</v>
      </c>
      <c r="L1301" s="755">
        <v>2.6</v>
      </c>
      <c r="M1301" t="s">
        <v>187</v>
      </c>
      <c r="N1301" s="680">
        <f t="shared" ca="1" si="89"/>
        <v>0</v>
      </c>
      <c r="O1301" s="680">
        <f t="shared" ca="1" si="89"/>
        <v>0</v>
      </c>
      <c r="P1301" s="680">
        <f t="shared" ca="1" si="89"/>
        <v>0</v>
      </c>
      <c r="Q1301" s="680">
        <f t="shared" ca="1" si="89"/>
        <v>0</v>
      </c>
      <c r="R1301" s="680">
        <f t="shared" ca="1" si="89"/>
        <v>0</v>
      </c>
      <c r="S1301" t="str">
        <f t="shared" si="86"/>
        <v>ASR_CMS_19</v>
      </c>
      <c r="T1301" s="957">
        <f t="shared" si="87"/>
        <v>45406</v>
      </c>
      <c r="U1301" t="str">
        <f t="shared" si="88"/>
        <v>Unaudited</v>
      </c>
    </row>
    <row r="1302" spans="1:21" x14ac:dyDescent="0.25">
      <c r="A1302" t="s">
        <v>438</v>
      </c>
      <c r="B1302" t="s">
        <v>1380</v>
      </c>
      <c r="C1302" t="s">
        <v>1381</v>
      </c>
      <c r="D1302" s="15">
        <v>1900</v>
      </c>
      <c r="E1302" s="121">
        <v>1</v>
      </c>
      <c r="F1302" t="s">
        <v>442</v>
      </c>
      <c r="G1302" s="121">
        <v>366</v>
      </c>
      <c r="H1302" t="s">
        <v>385</v>
      </c>
      <c r="I1302" t="s">
        <v>489</v>
      </c>
      <c r="J1302" t="s">
        <v>434</v>
      </c>
      <c r="K1302" t="s">
        <v>791</v>
      </c>
      <c r="L1302" s="755">
        <v>2.7</v>
      </c>
      <c r="M1302" t="s">
        <v>792</v>
      </c>
      <c r="N1302" s="680">
        <f t="shared" ca="1" si="89"/>
        <v>0</v>
      </c>
      <c r="O1302" s="680">
        <f t="shared" ca="1" si="89"/>
        <v>0</v>
      </c>
      <c r="P1302" s="680">
        <f t="shared" ca="1" si="89"/>
        <v>0</v>
      </c>
      <c r="Q1302" s="680">
        <f t="shared" ca="1" si="89"/>
        <v>0</v>
      </c>
      <c r="R1302" s="680">
        <f t="shared" ca="1" si="89"/>
        <v>0</v>
      </c>
      <c r="S1302" t="str">
        <f t="shared" si="86"/>
        <v>ASR_CMS_19</v>
      </c>
      <c r="T1302" s="957">
        <f t="shared" si="87"/>
        <v>45406</v>
      </c>
      <c r="U1302" t="str">
        <f t="shared" si="88"/>
        <v>Unaudited</v>
      </c>
    </row>
    <row r="1303" spans="1:21" x14ac:dyDescent="0.25">
      <c r="A1303" t="s">
        <v>438</v>
      </c>
      <c r="B1303" t="s">
        <v>1380</v>
      </c>
      <c r="C1303" t="s">
        <v>1381</v>
      </c>
      <c r="D1303" s="15">
        <v>1900</v>
      </c>
      <c r="E1303" s="121">
        <v>1</v>
      </c>
      <c r="F1303" t="s">
        <v>442</v>
      </c>
      <c r="G1303" s="121">
        <v>366</v>
      </c>
      <c r="H1303" t="s">
        <v>385</v>
      </c>
      <c r="I1303" t="s">
        <v>489</v>
      </c>
      <c r="J1303" t="s">
        <v>434</v>
      </c>
      <c r="K1303" t="s">
        <v>791</v>
      </c>
      <c r="L1303" s="755">
        <v>2.8</v>
      </c>
      <c r="M1303" t="s">
        <v>793</v>
      </c>
      <c r="N1303" s="680">
        <f t="shared" ca="1" si="89"/>
        <v>0</v>
      </c>
      <c r="O1303" s="680">
        <f t="shared" ca="1" si="89"/>
        <v>0</v>
      </c>
      <c r="P1303" s="680">
        <f t="shared" ca="1" si="89"/>
        <v>0</v>
      </c>
      <c r="Q1303" s="680">
        <f t="shared" ca="1" si="89"/>
        <v>0</v>
      </c>
      <c r="R1303" s="680">
        <f t="shared" ca="1" si="89"/>
        <v>0</v>
      </c>
      <c r="S1303" t="str">
        <f t="shared" si="86"/>
        <v>ASR_CMS_19</v>
      </c>
      <c r="T1303" s="957">
        <f t="shared" si="87"/>
        <v>45406</v>
      </c>
      <c r="U1303" t="str">
        <f t="shared" si="88"/>
        <v>Unaudited</v>
      </c>
    </row>
    <row r="1304" spans="1:21" x14ac:dyDescent="0.25">
      <c r="A1304" t="s">
        <v>438</v>
      </c>
      <c r="B1304" t="s">
        <v>1380</v>
      </c>
      <c r="C1304" t="s">
        <v>1381</v>
      </c>
      <c r="D1304" s="15">
        <v>1900</v>
      </c>
      <c r="E1304" s="121">
        <v>1</v>
      </c>
      <c r="F1304" t="s">
        <v>442</v>
      </c>
      <c r="G1304" s="121">
        <v>366</v>
      </c>
      <c r="H1304" t="s">
        <v>385</v>
      </c>
      <c r="I1304" t="s">
        <v>489</v>
      </c>
      <c r="J1304" t="s">
        <v>434</v>
      </c>
      <c r="K1304" t="s">
        <v>791</v>
      </c>
      <c r="L1304" s="755">
        <v>2.9</v>
      </c>
      <c r="M1304" t="s">
        <v>774</v>
      </c>
      <c r="N1304" s="680">
        <f t="shared" ca="1" si="89"/>
        <v>0</v>
      </c>
      <c r="O1304" s="680">
        <f t="shared" ca="1" si="89"/>
        <v>0</v>
      </c>
      <c r="P1304" s="680">
        <f t="shared" ca="1" si="89"/>
        <v>0</v>
      </c>
      <c r="Q1304" s="680">
        <f t="shared" ca="1" si="89"/>
        <v>0</v>
      </c>
      <c r="R1304" s="680">
        <f t="shared" ca="1" si="89"/>
        <v>0</v>
      </c>
      <c r="S1304" t="str">
        <f t="shared" si="86"/>
        <v>ASR_CMS_19</v>
      </c>
      <c r="T1304" s="957">
        <f t="shared" si="87"/>
        <v>45406</v>
      </c>
      <c r="U1304" t="str">
        <f t="shared" si="88"/>
        <v>Unaudited</v>
      </c>
    </row>
    <row r="1305" spans="1:21" x14ac:dyDescent="0.25">
      <c r="A1305" t="s">
        <v>438</v>
      </c>
      <c r="B1305" t="s">
        <v>1380</v>
      </c>
      <c r="C1305" t="s">
        <v>1381</v>
      </c>
      <c r="D1305" s="15">
        <v>1900</v>
      </c>
      <c r="E1305" s="121">
        <v>1</v>
      </c>
      <c r="F1305" t="s">
        <v>442</v>
      </c>
      <c r="G1305" s="121">
        <v>366</v>
      </c>
      <c r="H1305" t="s">
        <v>385</v>
      </c>
      <c r="I1305" t="s">
        <v>489</v>
      </c>
      <c r="J1305" t="s">
        <v>434</v>
      </c>
      <c r="K1305" t="s">
        <v>224</v>
      </c>
      <c r="L1305" s="755">
        <v>2.11</v>
      </c>
      <c r="M1305" t="s">
        <v>229</v>
      </c>
      <c r="N1305" s="680">
        <f t="shared" ca="1" si="89"/>
        <v>0</v>
      </c>
      <c r="O1305" s="680">
        <f t="shared" ca="1" si="89"/>
        <v>0</v>
      </c>
      <c r="P1305" s="680">
        <f t="shared" ca="1" si="89"/>
        <v>0</v>
      </c>
      <c r="Q1305" s="680">
        <f t="shared" ca="1" si="89"/>
        <v>0</v>
      </c>
      <c r="R1305" s="680">
        <f t="shared" ca="1" si="89"/>
        <v>0</v>
      </c>
      <c r="S1305" t="str">
        <f t="shared" si="86"/>
        <v>ASR_CMS_19</v>
      </c>
      <c r="T1305" s="957">
        <f t="shared" si="87"/>
        <v>45406</v>
      </c>
      <c r="U1305" t="str">
        <f t="shared" si="88"/>
        <v>Unaudited</v>
      </c>
    </row>
    <row r="1306" spans="1:21" x14ac:dyDescent="0.25">
      <c r="A1306" t="s">
        <v>438</v>
      </c>
      <c r="B1306" t="s">
        <v>1380</v>
      </c>
      <c r="C1306" t="s">
        <v>1381</v>
      </c>
      <c r="D1306" s="15">
        <v>1900</v>
      </c>
      <c r="E1306" s="121">
        <v>1</v>
      </c>
      <c r="F1306" t="s">
        <v>442</v>
      </c>
      <c r="G1306" s="121">
        <v>366</v>
      </c>
      <c r="H1306" t="s">
        <v>385</v>
      </c>
      <c r="I1306" t="s">
        <v>489</v>
      </c>
      <c r="J1306" t="s">
        <v>434</v>
      </c>
      <c r="K1306" t="s">
        <v>224</v>
      </c>
      <c r="L1306" s="755">
        <v>2.12</v>
      </c>
      <c r="M1306" t="s">
        <v>555</v>
      </c>
      <c r="N1306" s="680">
        <f t="shared" ca="1" si="89"/>
        <v>0</v>
      </c>
      <c r="O1306" s="680">
        <f t="shared" ca="1" si="89"/>
        <v>0</v>
      </c>
      <c r="P1306" s="680">
        <f t="shared" ca="1" si="89"/>
        <v>0</v>
      </c>
      <c r="Q1306" s="680">
        <f t="shared" ca="1" si="89"/>
        <v>0</v>
      </c>
      <c r="R1306" s="680">
        <f t="shared" ca="1" si="89"/>
        <v>0</v>
      </c>
      <c r="S1306" t="str">
        <f t="shared" si="86"/>
        <v>ASR_CMS_19</v>
      </c>
      <c r="T1306" s="957">
        <f t="shared" si="87"/>
        <v>45406</v>
      </c>
      <c r="U1306" t="str">
        <f t="shared" si="88"/>
        <v>Unaudited</v>
      </c>
    </row>
    <row r="1307" spans="1:21" x14ac:dyDescent="0.25">
      <c r="A1307" t="s">
        <v>438</v>
      </c>
      <c r="B1307" t="s">
        <v>1380</v>
      </c>
      <c r="C1307" t="s">
        <v>1381</v>
      </c>
      <c r="D1307" s="15">
        <v>1900</v>
      </c>
      <c r="E1307" s="121">
        <v>1</v>
      </c>
      <c r="F1307" t="s">
        <v>442</v>
      </c>
      <c r="G1307" s="121">
        <v>366</v>
      </c>
      <c r="H1307" t="s">
        <v>385</v>
      </c>
      <c r="I1307" t="s">
        <v>489</v>
      </c>
      <c r="J1307" t="s">
        <v>434</v>
      </c>
      <c r="K1307" t="s">
        <v>224</v>
      </c>
      <c r="L1307" s="755">
        <v>2.13</v>
      </c>
      <c r="M1307" t="s">
        <v>230</v>
      </c>
      <c r="N1307" s="680">
        <f t="shared" ca="1" si="89"/>
        <v>0</v>
      </c>
      <c r="O1307" s="680">
        <f t="shared" ca="1" si="89"/>
        <v>0</v>
      </c>
      <c r="P1307" s="680">
        <f t="shared" ca="1" si="89"/>
        <v>0</v>
      </c>
      <c r="Q1307" s="680">
        <f t="shared" ca="1" si="89"/>
        <v>0</v>
      </c>
      <c r="R1307" s="680">
        <f t="shared" ca="1" si="89"/>
        <v>0</v>
      </c>
      <c r="S1307" t="str">
        <f t="shared" si="86"/>
        <v>ASR_CMS_19</v>
      </c>
      <c r="T1307" s="957">
        <f t="shared" si="87"/>
        <v>45406</v>
      </c>
      <c r="U1307" t="str">
        <f t="shared" si="88"/>
        <v>Unaudited</v>
      </c>
    </row>
    <row r="1308" spans="1:21" x14ac:dyDescent="0.25">
      <c r="A1308" t="s">
        <v>438</v>
      </c>
      <c r="B1308" t="s">
        <v>1380</v>
      </c>
      <c r="C1308" t="s">
        <v>1381</v>
      </c>
      <c r="D1308" s="15">
        <v>1900</v>
      </c>
      <c r="E1308" s="121">
        <v>1</v>
      </c>
      <c r="F1308" t="s">
        <v>442</v>
      </c>
      <c r="G1308" s="121">
        <v>366</v>
      </c>
      <c r="H1308" t="s">
        <v>385</v>
      </c>
      <c r="I1308" t="s">
        <v>489</v>
      </c>
      <c r="J1308" t="s">
        <v>434</v>
      </c>
      <c r="K1308" t="s">
        <v>224</v>
      </c>
      <c r="L1308" s="755">
        <v>2.14</v>
      </c>
      <c r="M1308" t="s">
        <v>559</v>
      </c>
      <c r="N1308" s="680">
        <f t="shared" ca="1" si="89"/>
        <v>0</v>
      </c>
      <c r="O1308" s="680">
        <f t="shared" ca="1" si="89"/>
        <v>0</v>
      </c>
      <c r="P1308" s="680">
        <f t="shared" ca="1" si="89"/>
        <v>0</v>
      </c>
      <c r="Q1308" s="680">
        <f t="shared" ca="1" si="89"/>
        <v>0</v>
      </c>
      <c r="R1308" s="680">
        <f t="shared" ca="1" si="89"/>
        <v>0</v>
      </c>
      <c r="S1308" t="str">
        <f t="shared" si="86"/>
        <v>ASR_CMS_19</v>
      </c>
      <c r="T1308" s="957">
        <f t="shared" si="87"/>
        <v>45406</v>
      </c>
      <c r="U1308" t="str">
        <f t="shared" si="88"/>
        <v>Unaudited</v>
      </c>
    </row>
    <row r="1309" spans="1:21" x14ac:dyDescent="0.25">
      <c r="A1309" t="s">
        <v>438</v>
      </c>
      <c r="B1309" t="s">
        <v>1380</v>
      </c>
      <c r="C1309" t="s">
        <v>1381</v>
      </c>
      <c r="D1309" s="15">
        <v>1900</v>
      </c>
      <c r="E1309" s="121">
        <v>1</v>
      </c>
      <c r="F1309" t="s">
        <v>442</v>
      </c>
      <c r="G1309" s="121">
        <v>366</v>
      </c>
      <c r="H1309" t="s">
        <v>385</v>
      </c>
      <c r="I1309" t="s">
        <v>489</v>
      </c>
      <c r="J1309" t="s">
        <v>434</v>
      </c>
      <c r="K1309" t="s">
        <v>224</v>
      </c>
      <c r="L1309" s="755">
        <v>2.15</v>
      </c>
      <c r="M1309" t="s">
        <v>20</v>
      </c>
      <c r="N1309" s="680">
        <f t="shared" ca="1" si="89"/>
        <v>0</v>
      </c>
      <c r="O1309" s="680">
        <f t="shared" ca="1" si="89"/>
        <v>0</v>
      </c>
      <c r="P1309" s="680">
        <f t="shared" ca="1" si="89"/>
        <v>0</v>
      </c>
      <c r="Q1309" s="680">
        <f t="shared" ca="1" si="89"/>
        <v>0</v>
      </c>
      <c r="R1309" s="680">
        <f t="shared" ca="1" si="89"/>
        <v>0</v>
      </c>
      <c r="S1309" t="str">
        <f t="shared" si="86"/>
        <v>ASR_CMS_19</v>
      </c>
      <c r="T1309" s="957">
        <f t="shared" si="87"/>
        <v>45406</v>
      </c>
      <c r="U1309" t="str">
        <f t="shared" si="88"/>
        <v>Unaudited</v>
      </c>
    </row>
    <row r="1310" spans="1:21" x14ac:dyDescent="0.25">
      <c r="A1310" t="s">
        <v>438</v>
      </c>
      <c r="B1310" t="s">
        <v>1380</v>
      </c>
      <c r="C1310" t="s">
        <v>1381</v>
      </c>
      <c r="D1310" s="15">
        <v>1900</v>
      </c>
      <c r="E1310" s="121">
        <v>1</v>
      </c>
      <c r="F1310" t="s">
        <v>442</v>
      </c>
      <c r="G1310" s="121">
        <v>366</v>
      </c>
      <c r="H1310" t="s">
        <v>385</v>
      </c>
      <c r="I1310" t="s">
        <v>489</v>
      </c>
      <c r="J1310" t="s">
        <v>434</v>
      </c>
      <c r="K1310" t="s">
        <v>224</v>
      </c>
      <c r="L1310" s="755">
        <v>2.16</v>
      </c>
      <c r="M1310" t="s">
        <v>794</v>
      </c>
      <c r="N1310" s="680">
        <f t="shared" ca="1" si="89"/>
        <v>0</v>
      </c>
      <c r="O1310" s="680">
        <f t="shared" ca="1" si="89"/>
        <v>0</v>
      </c>
      <c r="P1310" s="680">
        <f t="shared" ca="1" si="89"/>
        <v>0</v>
      </c>
      <c r="Q1310" s="680">
        <f t="shared" ca="1" si="89"/>
        <v>0</v>
      </c>
      <c r="R1310" s="680">
        <f t="shared" ca="1" si="89"/>
        <v>0</v>
      </c>
      <c r="S1310" t="str">
        <f t="shared" si="86"/>
        <v>ASR_CMS_19</v>
      </c>
      <c r="T1310" s="957">
        <f t="shared" si="87"/>
        <v>45406</v>
      </c>
      <c r="U1310" t="str">
        <f t="shared" si="88"/>
        <v>Unaudited</v>
      </c>
    </row>
    <row r="1311" spans="1:21" x14ac:dyDescent="0.25">
      <c r="A1311" t="s">
        <v>438</v>
      </c>
      <c r="B1311" t="s">
        <v>1380</v>
      </c>
      <c r="C1311" t="s">
        <v>1381</v>
      </c>
      <c r="D1311" s="15">
        <v>1900</v>
      </c>
      <c r="E1311" s="121">
        <v>1</v>
      </c>
      <c r="F1311" t="s">
        <v>442</v>
      </c>
      <c r="G1311" s="121">
        <v>366</v>
      </c>
      <c r="H1311" t="s">
        <v>385</v>
      </c>
      <c r="I1311" t="s">
        <v>489</v>
      </c>
      <c r="J1311" t="s">
        <v>434</v>
      </c>
      <c r="K1311" t="s">
        <v>224</v>
      </c>
      <c r="L1311" s="755">
        <v>2.17</v>
      </c>
      <c r="M1311" t="s">
        <v>1047</v>
      </c>
      <c r="N1311" s="680">
        <f t="shared" ca="1" si="89"/>
        <v>0</v>
      </c>
      <c r="O1311" s="680">
        <f t="shared" ca="1" si="89"/>
        <v>0</v>
      </c>
      <c r="P1311" s="680">
        <f t="shared" ca="1" si="89"/>
        <v>0</v>
      </c>
      <c r="Q1311" s="680">
        <f t="shared" ca="1" si="89"/>
        <v>0</v>
      </c>
      <c r="R1311" s="680">
        <f t="shared" ca="1" si="89"/>
        <v>0</v>
      </c>
      <c r="S1311" t="str">
        <f t="shared" si="86"/>
        <v>ASR_CMS_19</v>
      </c>
      <c r="T1311" s="957">
        <f t="shared" si="87"/>
        <v>45406</v>
      </c>
      <c r="U1311" t="str">
        <f t="shared" si="88"/>
        <v>Unaudited</v>
      </c>
    </row>
    <row r="1312" spans="1:21" x14ac:dyDescent="0.25">
      <c r="A1312" t="s">
        <v>438</v>
      </c>
      <c r="B1312" t="s">
        <v>1380</v>
      </c>
      <c r="C1312" t="s">
        <v>1381</v>
      </c>
      <c r="D1312" s="15">
        <v>1900</v>
      </c>
      <c r="E1312" s="121">
        <v>1</v>
      </c>
      <c r="F1312" t="s">
        <v>442</v>
      </c>
      <c r="G1312" s="121">
        <v>366</v>
      </c>
      <c r="H1312" t="s">
        <v>385</v>
      </c>
      <c r="I1312" t="s">
        <v>489</v>
      </c>
      <c r="J1312" t="s">
        <v>434</v>
      </c>
      <c r="K1312" t="s">
        <v>224</v>
      </c>
      <c r="L1312" s="755">
        <v>2.1800000000000002</v>
      </c>
      <c r="M1312" t="s">
        <v>651</v>
      </c>
      <c r="N1312" s="680">
        <f t="shared" ca="1" si="89"/>
        <v>0</v>
      </c>
      <c r="O1312" s="680">
        <f t="shared" ca="1" si="89"/>
        <v>0</v>
      </c>
      <c r="P1312" s="680">
        <f t="shared" ca="1" si="89"/>
        <v>0</v>
      </c>
      <c r="Q1312" s="680">
        <f t="shared" ca="1" si="89"/>
        <v>0</v>
      </c>
      <c r="R1312" s="680">
        <f t="shared" ca="1" si="89"/>
        <v>0</v>
      </c>
      <c r="S1312" t="str">
        <f t="shared" si="86"/>
        <v>ASR_CMS_19</v>
      </c>
      <c r="T1312" s="957">
        <f t="shared" si="87"/>
        <v>45406</v>
      </c>
      <c r="U1312" t="str">
        <f t="shared" si="88"/>
        <v>Unaudited</v>
      </c>
    </row>
    <row r="1313" spans="1:21" x14ac:dyDescent="0.25">
      <c r="A1313" t="s">
        <v>438</v>
      </c>
      <c r="B1313" t="s">
        <v>1380</v>
      </c>
      <c r="C1313" t="s">
        <v>1381</v>
      </c>
      <c r="D1313" s="15">
        <v>1900</v>
      </c>
      <c r="E1313" s="121">
        <v>1</v>
      </c>
      <c r="F1313" t="s">
        <v>442</v>
      </c>
      <c r="G1313" s="121">
        <v>366</v>
      </c>
      <c r="H1313" t="s">
        <v>385</v>
      </c>
      <c r="I1313" t="s">
        <v>489</v>
      </c>
      <c r="J1313" t="s">
        <v>434</v>
      </c>
      <c r="K1313" t="s">
        <v>224</v>
      </c>
      <c r="L1313" s="755">
        <v>2.19</v>
      </c>
      <c r="M1313" t="s">
        <v>219</v>
      </c>
      <c r="N1313" s="680">
        <f t="shared" ca="1" si="89"/>
        <v>0</v>
      </c>
      <c r="O1313" s="680">
        <f t="shared" ca="1" si="89"/>
        <v>0</v>
      </c>
      <c r="P1313" s="680">
        <f t="shared" ca="1" si="89"/>
        <v>0</v>
      </c>
      <c r="Q1313" s="680">
        <f t="shared" ca="1" si="89"/>
        <v>0</v>
      </c>
      <c r="R1313" s="680">
        <f t="shared" ca="1" si="89"/>
        <v>0</v>
      </c>
      <c r="S1313" t="str">
        <f t="shared" si="86"/>
        <v>ASR_CMS_19</v>
      </c>
      <c r="T1313" s="957">
        <f t="shared" si="87"/>
        <v>45406</v>
      </c>
      <c r="U1313" t="str">
        <f t="shared" si="88"/>
        <v>Unaudited</v>
      </c>
    </row>
    <row r="1314" spans="1:21" x14ac:dyDescent="0.25">
      <c r="A1314" t="s">
        <v>438</v>
      </c>
      <c r="B1314" t="s">
        <v>1380</v>
      </c>
      <c r="C1314" t="s">
        <v>1381</v>
      </c>
      <c r="D1314" s="15">
        <v>1900</v>
      </c>
      <c r="E1314" s="121">
        <v>1</v>
      </c>
      <c r="F1314" t="s">
        <v>442</v>
      </c>
      <c r="G1314" s="121">
        <v>366</v>
      </c>
      <c r="H1314" t="s">
        <v>385</v>
      </c>
      <c r="I1314" t="s">
        <v>489</v>
      </c>
      <c r="J1314" t="s">
        <v>434</v>
      </c>
      <c r="K1314" t="s">
        <v>224</v>
      </c>
      <c r="L1314" s="755" t="s">
        <v>700</v>
      </c>
      <c r="M1314" t="s">
        <v>231</v>
      </c>
      <c r="N1314" s="680">
        <f t="shared" ca="1" si="89"/>
        <v>0</v>
      </c>
      <c r="O1314" s="680">
        <f t="shared" ca="1" si="89"/>
        <v>0</v>
      </c>
      <c r="P1314" s="680">
        <f t="shared" ca="1" si="89"/>
        <v>0</v>
      </c>
      <c r="Q1314" s="680">
        <f t="shared" ca="1" si="89"/>
        <v>0</v>
      </c>
      <c r="R1314" s="680">
        <f t="shared" ca="1" si="89"/>
        <v>0</v>
      </c>
      <c r="S1314" t="str">
        <f t="shared" si="86"/>
        <v>ASR_CMS_19</v>
      </c>
      <c r="T1314" s="957">
        <f t="shared" si="87"/>
        <v>45406</v>
      </c>
      <c r="U1314" t="str">
        <f t="shared" si="88"/>
        <v>Unaudited</v>
      </c>
    </row>
    <row r="1315" spans="1:21" x14ac:dyDescent="0.25">
      <c r="A1315" t="s">
        <v>438</v>
      </c>
      <c r="B1315" t="s">
        <v>1380</v>
      </c>
      <c r="C1315" t="s">
        <v>1381</v>
      </c>
      <c r="D1315" s="15">
        <v>1900</v>
      </c>
      <c r="E1315" s="121">
        <v>1</v>
      </c>
      <c r="F1315" t="s">
        <v>442</v>
      </c>
      <c r="G1315" s="121">
        <v>366</v>
      </c>
      <c r="H1315" t="s">
        <v>385</v>
      </c>
      <c r="I1315" t="s">
        <v>489</v>
      </c>
      <c r="J1315" t="s">
        <v>434</v>
      </c>
      <c r="K1315" t="s">
        <v>224</v>
      </c>
      <c r="L1315" s="755">
        <v>2.21</v>
      </c>
      <c r="M1315" t="s">
        <v>467</v>
      </c>
      <c r="N1315" s="680">
        <f t="shared" ca="1" si="89"/>
        <v>0</v>
      </c>
      <c r="O1315" s="680">
        <f t="shared" ca="1" si="89"/>
        <v>0</v>
      </c>
      <c r="P1315" s="680">
        <f t="shared" ca="1" si="89"/>
        <v>0</v>
      </c>
      <c r="Q1315" s="680">
        <f t="shared" ca="1" si="89"/>
        <v>0</v>
      </c>
      <c r="R1315" s="680">
        <f t="shared" ca="1" si="89"/>
        <v>0</v>
      </c>
      <c r="S1315" t="str">
        <f t="shared" si="86"/>
        <v>ASR_CMS_19</v>
      </c>
      <c r="T1315" s="957">
        <f t="shared" si="87"/>
        <v>45406</v>
      </c>
      <c r="U1315" t="str">
        <f t="shared" si="88"/>
        <v>Unaudited</v>
      </c>
    </row>
    <row r="1316" spans="1:21" x14ac:dyDescent="0.25">
      <c r="A1316" t="s">
        <v>438</v>
      </c>
      <c r="B1316" t="s">
        <v>1380</v>
      </c>
      <c r="C1316" t="s">
        <v>1381</v>
      </c>
      <c r="D1316" s="15">
        <v>1900</v>
      </c>
      <c r="E1316" s="121">
        <v>1</v>
      </c>
      <c r="F1316" t="s">
        <v>442</v>
      </c>
      <c r="G1316" s="121">
        <v>366</v>
      </c>
      <c r="H1316" t="s">
        <v>385</v>
      </c>
      <c r="I1316" t="s">
        <v>489</v>
      </c>
      <c r="J1316" t="s">
        <v>434</v>
      </c>
      <c r="K1316" t="s">
        <v>6</v>
      </c>
      <c r="L1316" s="755" t="s">
        <v>70</v>
      </c>
      <c r="M1316" t="s">
        <v>189</v>
      </c>
      <c r="N1316" s="680">
        <f t="shared" ca="1" si="89"/>
        <v>0</v>
      </c>
      <c r="O1316" s="680">
        <f t="shared" ca="1" si="89"/>
        <v>0</v>
      </c>
      <c r="P1316" s="680">
        <f t="shared" ca="1" si="89"/>
        <v>0</v>
      </c>
      <c r="Q1316" s="680">
        <f t="shared" ca="1" si="89"/>
        <v>0</v>
      </c>
      <c r="R1316" s="680">
        <f t="shared" ca="1" si="89"/>
        <v>0</v>
      </c>
      <c r="S1316" t="str">
        <f t="shared" si="86"/>
        <v>ASR_CMS_19</v>
      </c>
      <c r="T1316" s="957">
        <f t="shared" si="87"/>
        <v>45406</v>
      </c>
      <c r="U1316" t="str">
        <f t="shared" si="88"/>
        <v>Unaudited</v>
      </c>
    </row>
    <row r="1317" spans="1:21" x14ac:dyDescent="0.25">
      <c r="A1317" t="s">
        <v>438</v>
      </c>
      <c r="B1317" t="s">
        <v>1380</v>
      </c>
      <c r="C1317" t="s">
        <v>1381</v>
      </c>
      <c r="D1317" s="15">
        <v>1900</v>
      </c>
      <c r="E1317" s="121">
        <v>1</v>
      </c>
      <c r="F1317" t="s">
        <v>442</v>
      </c>
      <c r="G1317" s="121">
        <v>366</v>
      </c>
      <c r="H1317" t="s">
        <v>385</v>
      </c>
      <c r="I1317" t="s">
        <v>489</v>
      </c>
      <c r="J1317" t="s">
        <v>434</v>
      </c>
      <c r="K1317" t="s">
        <v>6</v>
      </c>
      <c r="L1317" s="755" t="s">
        <v>71</v>
      </c>
      <c r="M1317" t="s">
        <v>232</v>
      </c>
      <c r="N1317" s="680">
        <f t="shared" ca="1" si="89"/>
        <v>0</v>
      </c>
      <c r="O1317" s="680">
        <f t="shared" ca="1" si="89"/>
        <v>0</v>
      </c>
      <c r="P1317" s="680">
        <f t="shared" ca="1" si="89"/>
        <v>0</v>
      </c>
      <c r="Q1317" s="680">
        <f t="shared" ca="1" si="89"/>
        <v>0</v>
      </c>
      <c r="R1317" s="680">
        <f t="shared" ca="1" si="89"/>
        <v>0</v>
      </c>
      <c r="S1317" t="str">
        <f t="shared" si="86"/>
        <v>ASR_CMS_19</v>
      </c>
      <c r="T1317" s="957">
        <f t="shared" si="87"/>
        <v>45406</v>
      </c>
      <c r="U1317" t="str">
        <f t="shared" si="88"/>
        <v>Unaudited</v>
      </c>
    </row>
    <row r="1318" spans="1:21" x14ac:dyDescent="0.25">
      <c r="A1318" t="s">
        <v>438</v>
      </c>
      <c r="B1318" t="s">
        <v>1380</v>
      </c>
      <c r="C1318" t="s">
        <v>1381</v>
      </c>
      <c r="D1318" s="15">
        <v>1900</v>
      </c>
      <c r="E1318" s="121">
        <v>1</v>
      </c>
      <c r="F1318" t="s">
        <v>442</v>
      </c>
      <c r="G1318" s="121">
        <v>366</v>
      </c>
      <c r="H1318" t="s">
        <v>385</v>
      </c>
      <c r="I1318" t="s">
        <v>489</v>
      </c>
      <c r="J1318" t="s">
        <v>434</v>
      </c>
      <c r="K1318" t="s">
        <v>6</v>
      </c>
      <c r="L1318" s="755" t="s">
        <v>72</v>
      </c>
      <c r="M1318" t="s">
        <v>165</v>
      </c>
      <c r="N1318" s="680">
        <f t="shared" ca="1" si="89"/>
        <v>0</v>
      </c>
      <c r="O1318" s="680">
        <f t="shared" ca="1" si="89"/>
        <v>0</v>
      </c>
      <c r="P1318" s="680">
        <f t="shared" ca="1" si="89"/>
        <v>0</v>
      </c>
      <c r="Q1318" s="680">
        <f t="shared" ca="1" si="89"/>
        <v>0</v>
      </c>
      <c r="R1318" s="680">
        <f t="shared" ca="1" si="89"/>
        <v>0</v>
      </c>
      <c r="S1318" t="str">
        <f t="shared" si="86"/>
        <v>ASR_CMS_19</v>
      </c>
      <c r="T1318" s="957">
        <f t="shared" si="87"/>
        <v>45406</v>
      </c>
      <c r="U1318" t="str">
        <f t="shared" si="88"/>
        <v>Unaudited</v>
      </c>
    </row>
    <row r="1319" spans="1:21" x14ac:dyDescent="0.25">
      <c r="A1319" t="s">
        <v>438</v>
      </c>
      <c r="B1319" t="s">
        <v>1380</v>
      </c>
      <c r="C1319" t="s">
        <v>1381</v>
      </c>
      <c r="D1319" s="15">
        <v>1900</v>
      </c>
      <c r="E1319" s="121">
        <v>1</v>
      </c>
      <c r="F1319" t="s">
        <v>442</v>
      </c>
      <c r="G1319" s="121">
        <v>366</v>
      </c>
      <c r="H1319" t="s">
        <v>385</v>
      </c>
      <c r="I1319" t="s">
        <v>489</v>
      </c>
      <c r="J1319" t="s">
        <v>434</v>
      </c>
      <c r="K1319" t="s">
        <v>6</v>
      </c>
      <c r="L1319" s="755">
        <v>3.4</v>
      </c>
      <c r="M1319" t="s">
        <v>462</v>
      </c>
      <c r="N1319" s="680">
        <f t="shared" ca="1" si="89"/>
        <v>0</v>
      </c>
      <c r="O1319" s="680">
        <f t="shared" ca="1" si="89"/>
        <v>0</v>
      </c>
      <c r="P1319" s="680">
        <f t="shared" ca="1" si="89"/>
        <v>0</v>
      </c>
      <c r="Q1319" s="680">
        <f t="shared" ca="1" si="89"/>
        <v>0</v>
      </c>
      <c r="R1319" s="680">
        <f t="shared" ca="1" si="89"/>
        <v>0</v>
      </c>
      <c r="S1319" t="str">
        <f t="shared" si="86"/>
        <v>ASR_CMS_19</v>
      </c>
      <c r="T1319" s="957">
        <f t="shared" si="87"/>
        <v>45406</v>
      </c>
      <c r="U1319" t="str">
        <f t="shared" si="88"/>
        <v>Unaudited</v>
      </c>
    </row>
    <row r="1320" spans="1:21" x14ac:dyDescent="0.25">
      <c r="A1320" t="s">
        <v>438</v>
      </c>
      <c r="B1320" t="s">
        <v>1380</v>
      </c>
      <c r="C1320" t="s">
        <v>1381</v>
      </c>
      <c r="D1320" s="15">
        <v>1900</v>
      </c>
      <c r="E1320" s="121">
        <v>1</v>
      </c>
      <c r="F1320" t="s">
        <v>442</v>
      </c>
      <c r="G1320" s="121">
        <v>366</v>
      </c>
      <c r="H1320" t="s">
        <v>385</v>
      </c>
      <c r="I1320" t="s">
        <v>489</v>
      </c>
      <c r="J1320" t="s">
        <v>434</v>
      </c>
      <c r="K1320" t="s">
        <v>435</v>
      </c>
      <c r="L1320" s="755">
        <v>4.5</v>
      </c>
      <c r="M1320" t="s">
        <v>32</v>
      </c>
      <c r="N1320" s="680">
        <f t="shared" ca="1" si="89"/>
        <v>0</v>
      </c>
      <c r="O1320" s="680">
        <f t="shared" ca="1" si="89"/>
        <v>0</v>
      </c>
      <c r="P1320" s="680">
        <f t="shared" ca="1" si="89"/>
        <v>0</v>
      </c>
      <c r="Q1320" s="680">
        <f t="shared" ca="1" si="89"/>
        <v>0</v>
      </c>
      <c r="R1320" s="680">
        <f t="shared" ca="1" si="89"/>
        <v>0</v>
      </c>
      <c r="S1320" t="str">
        <f t="shared" si="86"/>
        <v>ASR_CMS_19</v>
      </c>
      <c r="T1320" s="957">
        <f t="shared" si="87"/>
        <v>45406</v>
      </c>
      <c r="U1320" t="str">
        <f t="shared" si="88"/>
        <v>Unaudited</v>
      </c>
    </row>
    <row r="1321" spans="1:21" x14ac:dyDescent="0.25">
      <c r="A1321" t="s">
        <v>438</v>
      </c>
      <c r="B1321" t="s">
        <v>1380</v>
      </c>
      <c r="C1321" t="s">
        <v>1381</v>
      </c>
      <c r="D1321" s="15">
        <v>1900</v>
      </c>
      <c r="E1321" s="121">
        <v>1</v>
      </c>
      <c r="F1321" t="s">
        <v>442</v>
      </c>
      <c r="G1321" s="121">
        <v>366</v>
      </c>
      <c r="H1321" t="s">
        <v>385</v>
      </c>
      <c r="I1321" t="s">
        <v>489</v>
      </c>
      <c r="J1321" t="s">
        <v>434</v>
      </c>
      <c r="K1321" t="s">
        <v>435</v>
      </c>
      <c r="L1321" s="755" t="s">
        <v>939</v>
      </c>
      <c r="M1321" t="s">
        <v>930</v>
      </c>
      <c r="N1321" s="680">
        <f t="shared" ca="1" si="89"/>
        <v>0</v>
      </c>
      <c r="O1321" s="680">
        <f t="shared" ca="1" si="89"/>
        <v>0</v>
      </c>
      <c r="P1321" s="680">
        <f t="shared" ca="1" si="89"/>
        <v>0</v>
      </c>
      <c r="Q1321" s="680">
        <f t="shared" ca="1" si="89"/>
        <v>0</v>
      </c>
      <c r="R1321" s="680">
        <f t="shared" ca="1" si="89"/>
        <v>0</v>
      </c>
      <c r="S1321" t="str">
        <f t="shared" si="86"/>
        <v>ASR_CMS_19</v>
      </c>
      <c r="T1321" s="957">
        <f t="shared" si="87"/>
        <v>45406</v>
      </c>
      <c r="U1321" t="str">
        <f t="shared" si="88"/>
        <v>Unaudited</v>
      </c>
    </row>
    <row r="1322" spans="1:21" x14ac:dyDescent="0.25">
      <c r="A1322" t="s">
        <v>438</v>
      </c>
      <c r="B1322" t="s">
        <v>1380</v>
      </c>
      <c r="C1322" t="s">
        <v>1381</v>
      </c>
      <c r="D1322" s="15">
        <v>1900</v>
      </c>
      <c r="E1322" s="121">
        <v>1</v>
      </c>
      <c r="F1322" t="s">
        <v>442</v>
      </c>
      <c r="G1322" s="121">
        <v>366</v>
      </c>
      <c r="H1322" t="s">
        <v>385</v>
      </c>
      <c r="I1322" t="s">
        <v>489</v>
      </c>
      <c r="J1322" t="s">
        <v>434</v>
      </c>
      <c r="K1322" t="s">
        <v>435</v>
      </c>
      <c r="L1322" s="755" t="s">
        <v>194</v>
      </c>
      <c r="M1322" t="s">
        <v>40</v>
      </c>
      <c r="N1322" s="680">
        <f t="shared" ca="1" si="89"/>
        <v>0</v>
      </c>
      <c r="O1322" s="680">
        <f t="shared" ca="1" si="89"/>
        <v>0</v>
      </c>
      <c r="P1322" s="680">
        <f t="shared" ca="1" si="89"/>
        <v>0</v>
      </c>
      <c r="Q1322" s="680">
        <f t="shared" ca="1" si="89"/>
        <v>0</v>
      </c>
      <c r="R1322" s="680">
        <f t="shared" ca="1" si="89"/>
        <v>0</v>
      </c>
      <c r="S1322" t="str">
        <f t="shared" si="86"/>
        <v>ASR_CMS_19</v>
      </c>
      <c r="T1322" s="957">
        <f t="shared" si="87"/>
        <v>45406</v>
      </c>
      <c r="U1322" t="str">
        <f t="shared" si="88"/>
        <v>Unaudited</v>
      </c>
    </row>
    <row r="1323" spans="1:21" x14ac:dyDescent="0.25">
      <c r="A1323" t="s">
        <v>438</v>
      </c>
      <c r="B1323" t="s">
        <v>1380</v>
      </c>
      <c r="C1323" t="s">
        <v>1381</v>
      </c>
      <c r="D1323" s="15">
        <v>1900</v>
      </c>
      <c r="E1323" s="121">
        <v>1</v>
      </c>
      <c r="F1323" t="s">
        <v>442</v>
      </c>
      <c r="G1323" s="121">
        <v>366</v>
      </c>
      <c r="H1323" t="s">
        <v>385</v>
      </c>
      <c r="I1323" t="s">
        <v>489</v>
      </c>
      <c r="J1323" t="s">
        <v>434</v>
      </c>
      <c r="K1323" t="s">
        <v>435</v>
      </c>
      <c r="L1323" s="755" t="s">
        <v>193</v>
      </c>
      <c r="M1323" t="s">
        <v>330</v>
      </c>
      <c r="N1323" s="680">
        <f t="shared" ca="1" si="89"/>
        <v>0</v>
      </c>
      <c r="O1323" s="680">
        <f t="shared" ca="1" si="89"/>
        <v>0</v>
      </c>
      <c r="P1323" s="680">
        <f t="shared" ca="1" si="89"/>
        <v>0</v>
      </c>
      <c r="Q1323" s="680">
        <f t="shared" ca="1" si="89"/>
        <v>0</v>
      </c>
      <c r="R1323" s="680">
        <f t="shared" ca="1" si="89"/>
        <v>0</v>
      </c>
      <c r="S1323" t="str">
        <f t="shared" si="86"/>
        <v>ASR_CMS_19</v>
      </c>
      <c r="T1323" s="957">
        <f t="shared" si="87"/>
        <v>45406</v>
      </c>
      <c r="U1323" t="str">
        <f t="shared" si="88"/>
        <v>Unaudited</v>
      </c>
    </row>
    <row r="1324" spans="1:21" x14ac:dyDescent="0.25">
      <c r="A1324" t="s">
        <v>438</v>
      </c>
      <c r="B1324" t="s">
        <v>1380</v>
      </c>
      <c r="C1324" t="s">
        <v>1381</v>
      </c>
      <c r="D1324" s="15">
        <v>1900</v>
      </c>
      <c r="E1324" s="121">
        <v>1</v>
      </c>
      <c r="F1324" t="s">
        <v>442</v>
      </c>
      <c r="G1324" s="121">
        <v>366</v>
      </c>
      <c r="H1324" t="s">
        <v>385</v>
      </c>
      <c r="I1324" t="s">
        <v>489</v>
      </c>
      <c r="J1324" t="s">
        <v>451</v>
      </c>
      <c r="K1324" t="s">
        <v>436</v>
      </c>
      <c r="L1324" s="755" t="s">
        <v>79</v>
      </c>
      <c r="M1324" t="s">
        <v>27</v>
      </c>
      <c r="N1324" s="680">
        <f t="shared" ca="1" si="89"/>
        <v>0</v>
      </c>
      <c r="O1324" s="680">
        <f t="shared" ca="1" si="89"/>
        <v>0</v>
      </c>
      <c r="P1324" s="680">
        <f t="shared" ca="1" si="89"/>
        <v>0</v>
      </c>
      <c r="Q1324" s="680">
        <f t="shared" ca="1" si="89"/>
        <v>0</v>
      </c>
      <c r="R1324" s="680">
        <f t="shared" ca="1" si="89"/>
        <v>0</v>
      </c>
      <c r="S1324" t="str">
        <f t="shared" si="86"/>
        <v>ASR_CMS_19</v>
      </c>
      <c r="T1324" s="957">
        <f t="shared" si="87"/>
        <v>45406</v>
      </c>
      <c r="U1324" t="str">
        <f t="shared" si="88"/>
        <v>Unaudited</v>
      </c>
    </row>
    <row r="1325" spans="1:21" x14ac:dyDescent="0.25">
      <c r="A1325" t="s">
        <v>438</v>
      </c>
      <c r="B1325" t="s">
        <v>1380</v>
      </c>
      <c r="C1325" t="s">
        <v>1381</v>
      </c>
      <c r="D1325" s="15">
        <v>1900</v>
      </c>
      <c r="E1325" s="121">
        <v>1</v>
      </c>
      <c r="F1325" t="s">
        <v>442</v>
      </c>
      <c r="G1325" s="121">
        <v>366</v>
      </c>
      <c r="H1325" t="s">
        <v>385</v>
      </c>
      <c r="I1325" t="s">
        <v>489</v>
      </c>
      <c r="J1325" t="s">
        <v>451</v>
      </c>
      <c r="K1325" t="s">
        <v>436</v>
      </c>
      <c r="L1325" s="755" t="s">
        <v>80</v>
      </c>
      <c r="M1325" t="s">
        <v>98</v>
      </c>
      <c r="N1325" s="680">
        <f t="shared" ca="1" si="89"/>
        <v>0</v>
      </c>
      <c r="O1325" s="680">
        <f t="shared" ca="1" si="89"/>
        <v>0</v>
      </c>
      <c r="P1325" s="680">
        <f t="shared" ca="1" si="89"/>
        <v>0</v>
      </c>
      <c r="Q1325" s="680">
        <f t="shared" ca="1" si="89"/>
        <v>0</v>
      </c>
      <c r="R1325" s="680">
        <f t="shared" ca="1" si="89"/>
        <v>0</v>
      </c>
      <c r="S1325" t="str">
        <f t="shared" si="86"/>
        <v>ASR_CMS_19</v>
      </c>
      <c r="T1325" s="957">
        <f t="shared" si="87"/>
        <v>45406</v>
      </c>
      <c r="U1325" t="str">
        <f t="shared" si="88"/>
        <v>Unaudited</v>
      </c>
    </row>
    <row r="1326" spans="1:21" x14ac:dyDescent="0.25">
      <c r="A1326" t="s">
        <v>438</v>
      </c>
      <c r="B1326" t="s">
        <v>1380</v>
      </c>
      <c r="C1326" t="s">
        <v>1381</v>
      </c>
      <c r="D1326" s="15">
        <v>1900</v>
      </c>
      <c r="E1326" s="121">
        <v>1</v>
      </c>
      <c r="F1326" t="s">
        <v>442</v>
      </c>
      <c r="G1326" s="121">
        <v>366</v>
      </c>
      <c r="H1326" t="s">
        <v>385</v>
      </c>
      <c r="I1326" t="s">
        <v>489</v>
      </c>
      <c r="J1326" t="s">
        <v>451</v>
      </c>
      <c r="K1326" t="s">
        <v>436</v>
      </c>
      <c r="L1326" s="755" t="s">
        <v>81</v>
      </c>
      <c r="M1326" t="s">
        <v>99</v>
      </c>
      <c r="N1326" s="680">
        <f t="shared" ca="1" si="89"/>
        <v>0</v>
      </c>
      <c r="O1326" s="680">
        <f t="shared" ca="1" si="89"/>
        <v>0</v>
      </c>
      <c r="P1326" s="680">
        <f t="shared" ca="1" si="89"/>
        <v>0</v>
      </c>
      <c r="Q1326" s="680">
        <f t="shared" ca="1" si="89"/>
        <v>0</v>
      </c>
      <c r="R1326" s="680">
        <f t="shared" ca="1" si="89"/>
        <v>0</v>
      </c>
      <c r="S1326" t="str">
        <f t="shared" si="86"/>
        <v>ASR_CMS_19</v>
      </c>
      <c r="T1326" s="957">
        <f t="shared" si="87"/>
        <v>45406</v>
      </c>
      <c r="U1326" t="str">
        <f t="shared" si="88"/>
        <v>Unaudited</v>
      </c>
    </row>
    <row r="1327" spans="1:21" x14ac:dyDescent="0.25">
      <c r="A1327" t="s">
        <v>438</v>
      </c>
      <c r="B1327" t="s">
        <v>1380</v>
      </c>
      <c r="C1327" t="s">
        <v>1381</v>
      </c>
      <c r="D1327" s="15">
        <v>1900</v>
      </c>
      <c r="E1327" s="121">
        <v>1</v>
      </c>
      <c r="F1327" t="s">
        <v>442</v>
      </c>
      <c r="G1327" s="121">
        <v>366</v>
      </c>
      <c r="H1327" t="s">
        <v>385</v>
      </c>
      <c r="I1327" t="s">
        <v>489</v>
      </c>
      <c r="J1327" t="s">
        <v>451</v>
      </c>
      <c r="K1327" t="s">
        <v>436</v>
      </c>
      <c r="L1327" s="755" t="s">
        <v>82</v>
      </c>
      <c r="M1327" t="s">
        <v>100</v>
      </c>
      <c r="N1327" s="680">
        <f t="shared" ca="1" si="89"/>
        <v>0</v>
      </c>
      <c r="O1327" s="680">
        <f t="shared" ca="1" si="89"/>
        <v>0</v>
      </c>
      <c r="P1327" s="680">
        <f t="shared" ca="1" si="89"/>
        <v>0</v>
      </c>
      <c r="Q1327" s="680">
        <f t="shared" ca="1" si="89"/>
        <v>0</v>
      </c>
      <c r="R1327" s="680">
        <f t="shared" ca="1" si="89"/>
        <v>0</v>
      </c>
      <c r="S1327" t="str">
        <f t="shared" si="86"/>
        <v>ASR_CMS_19</v>
      </c>
      <c r="T1327" s="957">
        <f t="shared" si="87"/>
        <v>45406</v>
      </c>
      <c r="U1327" t="str">
        <f t="shared" si="88"/>
        <v>Unaudited</v>
      </c>
    </row>
    <row r="1328" spans="1:21" x14ac:dyDescent="0.25">
      <c r="A1328" t="s">
        <v>438</v>
      </c>
      <c r="B1328" t="s">
        <v>1380</v>
      </c>
      <c r="C1328" t="s">
        <v>1381</v>
      </c>
      <c r="D1328" s="15">
        <v>1900</v>
      </c>
      <c r="E1328" s="121">
        <v>1</v>
      </c>
      <c r="F1328" t="s">
        <v>442</v>
      </c>
      <c r="G1328" s="121">
        <v>366</v>
      </c>
      <c r="H1328" t="s">
        <v>385</v>
      </c>
      <c r="I1328" t="s">
        <v>489</v>
      </c>
      <c r="J1328" t="s">
        <v>451</v>
      </c>
      <c r="K1328" t="s">
        <v>436</v>
      </c>
      <c r="L1328" s="755" t="s">
        <v>217</v>
      </c>
      <c r="M1328" t="s">
        <v>101</v>
      </c>
      <c r="N1328" s="680">
        <f t="shared" ca="1" si="89"/>
        <v>0</v>
      </c>
      <c r="O1328" s="680">
        <f t="shared" ca="1" si="89"/>
        <v>0</v>
      </c>
      <c r="P1328" s="680">
        <f t="shared" ca="1" si="89"/>
        <v>0</v>
      </c>
      <c r="Q1328" s="680">
        <f t="shared" ca="1" si="89"/>
        <v>0</v>
      </c>
      <c r="R1328" s="680">
        <f t="shared" ca="1" si="89"/>
        <v>0</v>
      </c>
      <c r="S1328" t="str">
        <f t="shared" si="86"/>
        <v>ASR_CMS_19</v>
      </c>
      <c r="T1328" s="957">
        <f t="shared" si="87"/>
        <v>45406</v>
      </c>
      <c r="U1328" t="str">
        <f t="shared" si="88"/>
        <v>Unaudited</v>
      </c>
    </row>
    <row r="1329" spans="1:21" x14ac:dyDescent="0.25">
      <c r="A1329" t="s">
        <v>438</v>
      </c>
      <c r="B1329" t="s">
        <v>1380</v>
      </c>
      <c r="C1329" t="s">
        <v>1381</v>
      </c>
      <c r="D1329" s="15">
        <v>1900</v>
      </c>
      <c r="E1329" s="121">
        <v>1</v>
      </c>
      <c r="F1329" t="s">
        <v>442</v>
      </c>
      <c r="G1329" s="121">
        <v>366</v>
      </c>
      <c r="H1329" t="s">
        <v>385</v>
      </c>
      <c r="I1329" t="s">
        <v>489</v>
      </c>
      <c r="J1329" t="s">
        <v>451</v>
      </c>
      <c r="K1329" t="s">
        <v>436</v>
      </c>
      <c r="L1329" s="755" t="s">
        <v>216</v>
      </c>
      <c r="M1329" t="s">
        <v>28</v>
      </c>
      <c r="N1329" s="680">
        <f t="shared" ca="1" si="89"/>
        <v>0</v>
      </c>
      <c r="O1329" s="680">
        <f t="shared" ca="1" si="89"/>
        <v>0</v>
      </c>
      <c r="P1329" s="680">
        <f t="shared" ca="1" si="89"/>
        <v>0</v>
      </c>
      <c r="Q1329" s="680">
        <f t="shared" ca="1" si="89"/>
        <v>0</v>
      </c>
      <c r="R1329" s="680">
        <f t="shared" ca="1" si="89"/>
        <v>0</v>
      </c>
      <c r="S1329" t="str">
        <f t="shared" si="86"/>
        <v>ASR_CMS_19</v>
      </c>
      <c r="T1329" s="957">
        <f t="shared" si="87"/>
        <v>45406</v>
      </c>
      <c r="U1329" t="str">
        <f t="shared" si="88"/>
        <v>Unaudited</v>
      </c>
    </row>
    <row r="1330" spans="1:21" x14ac:dyDescent="0.25">
      <c r="A1330" t="s">
        <v>438</v>
      </c>
      <c r="B1330" t="s">
        <v>1380</v>
      </c>
      <c r="C1330" t="s">
        <v>1381</v>
      </c>
      <c r="D1330" s="15">
        <v>1900</v>
      </c>
      <c r="E1330" s="121">
        <v>1</v>
      </c>
      <c r="F1330" t="s">
        <v>442</v>
      </c>
      <c r="G1330" s="121">
        <v>366</v>
      </c>
      <c r="H1330" t="s">
        <v>385</v>
      </c>
      <c r="I1330" t="s">
        <v>489</v>
      </c>
      <c r="J1330" t="s">
        <v>437</v>
      </c>
      <c r="K1330" t="s">
        <v>437</v>
      </c>
      <c r="L1330" s="755" t="s">
        <v>84</v>
      </c>
      <c r="M1330" t="s">
        <v>328</v>
      </c>
      <c r="N1330" s="680">
        <f t="shared" ca="1" si="89"/>
        <v>0</v>
      </c>
      <c r="O1330" s="680">
        <f t="shared" ca="1" si="89"/>
        <v>0</v>
      </c>
      <c r="P1330" s="680">
        <f t="shared" ca="1" si="89"/>
        <v>0</v>
      </c>
      <c r="Q1330" s="680">
        <f t="shared" ca="1" si="89"/>
        <v>0</v>
      </c>
      <c r="R1330" s="680">
        <f t="shared" ca="1" si="89"/>
        <v>0</v>
      </c>
      <c r="S1330" t="str">
        <f t="shared" si="86"/>
        <v>ASR_CMS_19</v>
      </c>
      <c r="T1330" s="957">
        <f t="shared" si="87"/>
        <v>45406</v>
      </c>
      <c r="U1330" t="str">
        <f t="shared" si="88"/>
        <v>Unaudited</v>
      </c>
    </row>
    <row r="1331" spans="1:21" x14ac:dyDescent="0.25">
      <c r="A1331" t="s">
        <v>438</v>
      </c>
      <c r="B1331" t="s">
        <v>1380</v>
      </c>
      <c r="C1331" t="s">
        <v>1381</v>
      </c>
      <c r="D1331" s="15">
        <v>1900</v>
      </c>
      <c r="E1331" s="121">
        <v>1</v>
      </c>
      <c r="F1331" t="s">
        <v>442</v>
      </c>
      <c r="G1331" s="121">
        <v>366</v>
      </c>
      <c r="H1331" t="s">
        <v>385</v>
      </c>
      <c r="I1331" t="s">
        <v>489</v>
      </c>
      <c r="J1331" t="s">
        <v>437</v>
      </c>
      <c r="K1331" t="s">
        <v>437</v>
      </c>
      <c r="L1331" s="755" t="s">
        <v>85</v>
      </c>
      <c r="M1331" t="s">
        <v>326</v>
      </c>
      <c r="N1331" s="680">
        <f t="shared" ca="1" si="89"/>
        <v>0</v>
      </c>
      <c r="O1331" s="680">
        <f t="shared" ca="1" si="89"/>
        <v>0</v>
      </c>
      <c r="P1331" s="680">
        <f t="shared" ca="1" si="89"/>
        <v>0</v>
      </c>
      <c r="Q1331" s="680">
        <f t="shared" ca="1" si="89"/>
        <v>0</v>
      </c>
      <c r="R1331" s="680">
        <f t="shared" ca="1" si="89"/>
        <v>0</v>
      </c>
      <c r="S1331" t="str">
        <f t="shared" si="86"/>
        <v>ASR_CMS_19</v>
      </c>
      <c r="T1331" s="957">
        <f t="shared" si="87"/>
        <v>45406</v>
      </c>
      <c r="U1331" t="str">
        <f t="shared" si="88"/>
        <v>Unaudited</v>
      </c>
    </row>
    <row r="1332" spans="1:21" x14ac:dyDescent="0.25">
      <c r="A1332" t="s">
        <v>438</v>
      </c>
      <c r="B1332" t="s">
        <v>1380</v>
      </c>
      <c r="C1332" t="s">
        <v>1381</v>
      </c>
      <c r="D1332" s="15">
        <v>1900</v>
      </c>
      <c r="E1332" s="121">
        <v>1</v>
      </c>
      <c r="F1332" t="s">
        <v>442</v>
      </c>
      <c r="G1332" s="121">
        <v>366</v>
      </c>
      <c r="H1332" t="s">
        <v>385</v>
      </c>
      <c r="I1332" t="s">
        <v>489</v>
      </c>
      <c r="J1332" t="s">
        <v>437</v>
      </c>
      <c r="K1332" t="s">
        <v>437</v>
      </c>
      <c r="L1332" s="755" t="s">
        <v>86</v>
      </c>
      <c r="M1332" t="s">
        <v>495</v>
      </c>
      <c r="N1332" s="680">
        <f t="shared" ca="1" si="89"/>
        <v>0</v>
      </c>
      <c r="O1332" s="680">
        <f t="shared" ca="1" si="89"/>
        <v>0</v>
      </c>
      <c r="P1332" s="680">
        <f t="shared" ca="1" si="89"/>
        <v>0</v>
      </c>
      <c r="Q1332" s="680">
        <f t="shared" ca="1" si="89"/>
        <v>0</v>
      </c>
      <c r="R1332" s="680">
        <f t="shared" ca="1" si="89"/>
        <v>0</v>
      </c>
      <c r="S1332" t="str">
        <f t="shared" si="86"/>
        <v>ASR_CMS_19</v>
      </c>
      <c r="T1332" s="957">
        <f t="shared" si="87"/>
        <v>45406</v>
      </c>
      <c r="U1332" t="str">
        <f t="shared" si="88"/>
        <v>Unaudited</v>
      </c>
    </row>
    <row r="1333" spans="1:21" x14ac:dyDescent="0.25">
      <c r="A1333" t="s">
        <v>438</v>
      </c>
      <c r="B1333" t="s">
        <v>1380</v>
      </c>
      <c r="C1333" t="s">
        <v>1381</v>
      </c>
      <c r="D1333" s="15">
        <v>1900</v>
      </c>
      <c r="E1333" s="121">
        <v>1</v>
      </c>
      <c r="F1333" t="s">
        <v>442</v>
      </c>
      <c r="G1333" s="121">
        <v>366</v>
      </c>
      <c r="H1333" t="s">
        <v>385</v>
      </c>
      <c r="I1333" t="s">
        <v>489</v>
      </c>
      <c r="J1333" t="s">
        <v>437</v>
      </c>
      <c r="K1333" t="s">
        <v>437</v>
      </c>
      <c r="L1333" s="755" t="s">
        <v>87</v>
      </c>
      <c r="M1333" t="s">
        <v>496</v>
      </c>
      <c r="N1333" s="680">
        <f t="shared" ca="1" si="89"/>
        <v>0</v>
      </c>
      <c r="O1333" s="680">
        <f t="shared" ca="1" si="89"/>
        <v>0</v>
      </c>
      <c r="P1333" s="680">
        <f t="shared" ca="1" si="89"/>
        <v>0</v>
      </c>
      <c r="Q1333" s="680">
        <f t="shared" ca="1" si="89"/>
        <v>0</v>
      </c>
      <c r="R1333" s="680">
        <f t="shared" ca="1" si="89"/>
        <v>0</v>
      </c>
      <c r="S1333" t="str">
        <f t="shared" si="86"/>
        <v>ASR_CMS_19</v>
      </c>
      <c r="T1333" s="957">
        <f t="shared" si="87"/>
        <v>45406</v>
      </c>
      <c r="U1333" t="str">
        <f t="shared" si="88"/>
        <v>Unaudited</v>
      </c>
    </row>
    <row r="1334" spans="1:21" x14ac:dyDescent="0.25">
      <c r="A1334" t="s">
        <v>438</v>
      </c>
      <c r="B1334" t="s">
        <v>1380</v>
      </c>
      <c r="C1334" t="s">
        <v>1381</v>
      </c>
      <c r="D1334" s="15">
        <v>1900</v>
      </c>
      <c r="E1334" s="121">
        <v>1</v>
      </c>
      <c r="F1334" t="s">
        <v>442</v>
      </c>
      <c r="G1334" s="121">
        <v>366</v>
      </c>
      <c r="H1334" t="s">
        <v>385</v>
      </c>
      <c r="I1334" t="s">
        <v>489</v>
      </c>
      <c r="J1334" t="s">
        <v>437</v>
      </c>
      <c r="K1334" t="s">
        <v>437</v>
      </c>
      <c r="L1334" s="755" t="s">
        <v>214</v>
      </c>
      <c r="M1334" t="s">
        <v>497</v>
      </c>
      <c r="N1334" s="680">
        <f t="shared" ca="1" si="89"/>
        <v>0</v>
      </c>
      <c r="O1334" s="680">
        <f t="shared" ca="1" si="89"/>
        <v>0</v>
      </c>
      <c r="P1334" s="680">
        <f t="shared" ca="1" si="89"/>
        <v>0</v>
      </c>
      <c r="Q1334" s="680">
        <f t="shared" ca="1" si="89"/>
        <v>0</v>
      </c>
      <c r="R1334" s="680">
        <f t="shared" ca="1" si="89"/>
        <v>0</v>
      </c>
      <c r="S1334" t="str">
        <f t="shared" si="86"/>
        <v>ASR_CMS_19</v>
      </c>
      <c r="T1334" s="957">
        <f t="shared" si="87"/>
        <v>45406</v>
      </c>
      <c r="U1334" t="str">
        <f t="shared" si="88"/>
        <v>Unaudited</v>
      </c>
    </row>
    <row r="1335" spans="1:21" x14ac:dyDescent="0.25">
      <c r="A1335" t="s">
        <v>438</v>
      </c>
      <c r="B1335" t="s">
        <v>1380</v>
      </c>
      <c r="C1335" t="s">
        <v>1381</v>
      </c>
      <c r="D1335" s="15">
        <v>1900</v>
      </c>
      <c r="E1335" s="121">
        <v>1</v>
      </c>
      <c r="F1335" t="s">
        <v>442</v>
      </c>
      <c r="G1335" s="121">
        <v>366</v>
      </c>
      <c r="H1335" t="s">
        <v>385</v>
      </c>
      <c r="I1335" t="s">
        <v>490</v>
      </c>
      <c r="J1335" t="s">
        <v>26</v>
      </c>
      <c r="K1335" t="s">
        <v>26</v>
      </c>
      <c r="L1335" s="755" t="s">
        <v>205</v>
      </c>
      <c r="M1335" t="s">
        <v>26</v>
      </c>
      <c r="N1335" s="680">
        <f t="shared" ca="1" si="89"/>
        <v>0</v>
      </c>
      <c r="O1335" s="680">
        <f t="shared" ca="1" si="89"/>
        <v>0</v>
      </c>
      <c r="P1335" s="680">
        <f t="shared" ca="1" si="89"/>
        <v>0</v>
      </c>
      <c r="Q1335" s="680">
        <f t="shared" ca="1" si="89"/>
        <v>0</v>
      </c>
      <c r="R1335" s="680">
        <f t="shared" ca="1" si="89"/>
        <v>0</v>
      </c>
      <c r="S1335" t="str">
        <f t="shared" si="86"/>
        <v>ASR_CMS_19</v>
      </c>
      <c r="T1335" s="957">
        <f t="shared" si="87"/>
        <v>45406</v>
      </c>
      <c r="U1335" t="str">
        <f t="shared" si="88"/>
        <v>Unaudited</v>
      </c>
    </row>
    <row r="1336" spans="1:21" x14ac:dyDescent="0.25">
      <c r="A1336" t="s">
        <v>438</v>
      </c>
      <c r="B1336" t="s">
        <v>1380</v>
      </c>
      <c r="C1336" t="s">
        <v>1381</v>
      </c>
      <c r="D1336" s="15">
        <v>1900</v>
      </c>
      <c r="E1336" s="121">
        <v>1</v>
      </c>
      <c r="F1336" t="s">
        <v>1026</v>
      </c>
      <c r="G1336" s="121" t="s">
        <v>1379</v>
      </c>
      <c r="H1336" t="s">
        <v>385</v>
      </c>
      <c r="I1336" t="s">
        <v>433</v>
      </c>
      <c r="J1336" t="s">
        <v>433</v>
      </c>
      <c r="K1336" t="s">
        <v>433</v>
      </c>
      <c r="M1336" t="s">
        <v>433</v>
      </c>
      <c r="N1336" s="680">
        <f t="shared" ca="1" si="89"/>
        <v>0</v>
      </c>
      <c r="O1336" s="680">
        <f t="shared" ca="1" si="89"/>
        <v>0</v>
      </c>
      <c r="P1336" s="680">
        <f t="shared" ca="1" si="89"/>
        <v>0</v>
      </c>
      <c r="Q1336" s="680">
        <f t="shared" ca="1" si="89"/>
        <v>0</v>
      </c>
      <c r="R1336" s="680">
        <f t="shared" ca="1" si="89"/>
        <v>0</v>
      </c>
      <c r="S1336" t="str">
        <f t="shared" si="86"/>
        <v>ASR_CMS_19</v>
      </c>
      <c r="T1336" s="957">
        <f t="shared" si="87"/>
        <v>45406</v>
      </c>
      <c r="U1336" t="str">
        <f t="shared" si="88"/>
        <v>Unaudited</v>
      </c>
    </row>
    <row r="1337" spans="1:21" x14ac:dyDescent="0.25">
      <c r="A1337" t="s">
        <v>438</v>
      </c>
      <c r="B1337" t="s">
        <v>1380</v>
      </c>
      <c r="C1337" t="s">
        <v>1381</v>
      </c>
      <c r="D1337" s="15">
        <v>1900</v>
      </c>
      <c r="E1337" s="121">
        <v>1</v>
      </c>
      <c r="F1337" t="s">
        <v>1026</v>
      </c>
      <c r="G1337" s="121" t="s">
        <v>1379</v>
      </c>
      <c r="H1337" t="s">
        <v>385</v>
      </c>
      <c r="I1337" t="s">
        <v>488</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ASR_CMS_19</v>
      </c>
      <c r="T1337" s="957">
        <f t="shared" si="87"/>
        <v>45406</v>
      </c>
      <c r="U1337" t="str">
        <f t="shared" si="88"/>
        <v>Unaudited</v>
      </c>
    </row>
    <row r="1338" spans="1:21" x14ac:dyDescent="0.25">
      <c r="A1338" t="s">
        <v>438</v>
      </c>
      <c r="B1338" t="s">
        <v>1380</v>
      </c>
      <c r="C1338" t="s">
        <v>1381</v>
      </c>
      <c r="D1338" s="15">
        <v>1900</v>
      </c>
      <c r="E1338" s="121">
        <v>1</v>
      </c>
      <c r="F1338" t="s">
        <v>1026</v>
      </c>
      <c r="G1338" s="121" t="s">
        <v>1379</v>
      </c>
      <c r="H1338" t="s">
        <v>385</v>
      </c>
      <c r="I1338" t="s">
        <v>488</v>
      </c>
      <c r="J1338" t="s">
        <v>12</v>
      </c>
      <c r="K1338" t="s">
        <v>223</v>
      </c>
      <c r="L1338" s="755">
        <v>1.2</v>
      </c>
      <c r="M1338" t="s">
        <v>223</v>
      </c>
      <c r="N1338" s="680">
        <f t="shared" ca="1" si="89"/>
        <v>0</v>
      </c>
      <c r="O1338" s="680">
        <f t="shared" ca="1" si="89"/>
        <v>0</v>
      </c>
      <c r="P1338" s="680">
        <f t="shared" ca="1" si="89"/>
        <v>0</v>
      </c>
      <c r="Q1338" s="680">
        <f t="shared" ca="1" si="89"/>
        <v>0</v>
      </c>
      <c r="R1338" s="680">
        <f t="shared" ca="1" si="89"/>
        <v>0</v>
      </c>
      <c r="S1338" t="str">
        <f t="shared" si="86"/>
        <v>ASR_CMS_19</v>
      </c>
      <c r="T1338" s="957">
        <f t="shared" si="87"/>
        <v>45406</v>
      </c>
      <c r="U1338" t="str">
        <f t="shared" si="88"/>
        <v>Unaudited</v>
      </c>
    </row>
    <row r="1339" spans="1:21" x14ac:dyDescent="0.25">
      <c r="A1339" t="s">
        <v>438</v>
      </c>
      <c r="B1339" t="s">
        <v>1380</v>
      </c>
      <c r="C1339" t="s">
        <v>1381</v>
      </c>
      <c r="D1339" s="15">
        <v>1900</v>
      </c>
      <c r="E1339" s="121">
        <v>1</v>
      </c>
      <c r="F1339" t="s">
        <v>1026</v>
      </c>
      <c r="G1339" s="121" t="s">
        <v>1379</v>
      </c>
      <c r="H1339" t="s">
        <v>385</v>
      </c>
      <c r="I1339" t="s">
        <v>488</v>
      </c>
      <c r="J1339" t="s">
        <v>12</v>
      </c>
      <c r="K1339" t="s">
        <v>1318</v>
      </c>
      <c r="L1339" s="755" t="s">
        <v>1314</v>
      </c>
      <c r="M1339" t="s">
        <v>1318</v>
      </c>
      <c r="N1339" s="680">
        <f t="shared" ca="1" si="89"/>
        <v>0</v>
      </c>
      <c r="O1339" s="680">
        <f t="shared" ca="1" si="89"/>
        <v>0</v>
      </c>
      <c r="P1339" s="680">
        <f t="shared" ca="1" si="89"/>
        <v>0</v>
      </c>
      <c r="Q1339" s="680">
        <f t="shared" ca="1" si="89"/>
        <v>0</v>
      </c>
      <c r="R1339" s="680">
        <f t="shared" ca="1" si="89"/>
        <v>0</v>
      </c>
      <c r="S1339" t="str">
        <f t="shared" si="86"/>
        <v>ASR_CMS_19</v>
      </c>
      <c r="T1339" s="957">
        <f t="shared" si="87"/>
        <v>45406</v>
      </c>
      <c r="U1339" t="str">
        <f t="shared" si="88"/>
        <v>Unaudited</v>
      </c>
    </row>
    <row r="1340" spans="1:21" x14ac:dyDescent="0.25">
      <c r="A1340" t="s">
        <v>438</v>
      </c>
      <c r="B1340" t="s">
        <v>1380</v>
      </c>
      <c r="C1340" t="s">
        <v>1381</v>
      </c>
      <c r="D1340" s="15">
        <v>1900</v>
      </c>
      <c r="E1340" s="121">
        <v>1</v>
      </c>
      <c r="F1340" t="s">
        <v>1026</v>
      </c>
      <c r="G1340" s="121" t="s">
        <v>1379</v>
      </c>
      <c r="H1340" t="s">
        <v>385</v>
      </c>
      <c r="I1340" t="s">
        <v>488</v>
      </c>
      <c r="J1340" t="s">
        <v>12</v>
      </c>
      <c r="K1340" t="s">
        <v>1320</v>
      </c>
      <c r="L1340" s="755" t="s">
        <v>1319</v>
      </c>
      <c r="M1340" t="s">
        <v>1320</v>
      </c>
      <c r="N1340" s="680">
        <f t="shared" ca="1" si="89"/>
        <v>0</v>
      </c>
      <c r="O1340" s="680">
        <f t="shared" ca="1" si="89"/>
        <v>0</v>
      </c>
      <c r="P1340" s="680">
        <f t="shared" ca="1" si="89"/>
        <v>0</v>
      </c>
      <c r="Q1340" s="680">
        <f t="shared" ca="1" si="89"/>
        <v>0</v>
      </c>
      <c r="R1340" s="680">
        <f t="shared" ca="1" si="89"/>
        <v>0</v>
      </c>
      <c r="S1340" t="str">
        <f t="shared" si="86"/>
        <v>ASR_CMS_19</v>
      </c>
      <c r="T1340" s="957">
        <f t="shared" si="87"/>
        <v>45406</v>
      </c>
      <c r="U1340" t="str">
        <f t="shared" si="88"/>
        <v>Unaudited</v>
      </c>
    </row>
    <row r="1341" spans="1:21" x14ac:dyDescent="0.25">
      <c r="A1341" t="s">
        <v>438</v>
      </c>
      <c r="B1341" t="s">
        <v>1380</v>
      </c>
      <c r="C1341" t="s">
        <v>1381</v>
      </c>
      <c r="D1341" s="15">
        <v>1900</v>
      </c>
      <c r="E1341" s="121">
        <v>1</v>
      </c>
      <c r="F1341" t="s">
        <v>1026</v>
      </c>
      <c r="G1341" s="121" t="s">
        <v>1379</v>
      </c>
      <c r="H1341" t="s">
        <v>385</v>
      </c>
      <c r="I1341" t="s">
        <v>488</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ASR_CMS_19</v>
      </c>
      <c r="T1341" s="957">
        <f t="shared" si="87"/>
        <v>45406</v>
      </c>
      <c r="U1341" t="str">
        <f t="shared" si="88"/>
        <v>Unaudited</v>
      </c>
    </row>
    <row r="1342" spans="1:21" x14ac:dyDescent="0.25">
      <c r="A1342" t="s">
        <v>438</v>
      </c>
      <c r="B1342" t="s">
        <v>1380</v>
      </c>
      <c r="C1342" t="s">
        <v>1381</v>
      </c>
      <c r="D1342" s="15">
        <v>1900</v>
      </c>
      <c r="E1342" s="121">
        <v>1</v>
      </c>
      <c r="F1342" t="s">
        <v>1026</v>
      </c>
      <c r="G1342" s="121" t="s">
        <v>1379</v>
      </c>
      <c r="H1342" t="s">
        <v>385</v>
      </c>
      <c r="I1342" t="s">
        <v>489</v>
      </c>
      <c r="J1342" t="s">
        <v>434</v>
      </c>
      <c r="K1342" t="s">
        <v>791</v>
      </c>
      <c r="L1342" s="755">
        <v>2.1</v>
      </c>
      <c r="M1342" t="s">
        <v>726</v>
      </c>
      <c r="N1342" s="680">
        <f t="shared" ca="1" si="90"/>
        <v>0</v>
      </c>
      <c r="O1342" s="680">
        <f t="shared" ca="1" si="90"/>
        <v>0</v>
      </c>
      <c r="P1342" s="680">
        <f t="shared" ca="1" si="90"/>
        <v>0</v>
      </c>
      <c r="Q1342" s="680">
        <f t="shared" ca="1" si="90"/>
        <v>0</v>
      </c>
      <c r="R1342" s="680">
        <f t="shared" ca="1" si="90"/>
        <v>0</v>
      </c>
      <c r="S1342" t="str">
        <f t="shared" si="86"/>
        <v>ASR_CMS_19</v>
      </c>
      <c r="T1342" s="957">
        <f t="shared" si="87"/>
        <v>45406</v>
      </c>
      <c r="U1342" t="str">
        <f t="shared" si="88"/>
        <v>Unaudited</v>
      </c>
    </row>
    <row r="1343" spans="1:21" x14ac:dyDescent="0.25">
      <c r="A1343" t="s">
        <v>438</v>
      </c>
      <c r="B1343" t="s">
        <v>1380</v>
      </c>
      <c r="C1343" t="s">
        <v>1381</v>
      </c>
      <c r="D1343" s="15">
        <v>1900</v>
      </c>
      <c r="E1343" s="121">
        <v>1</v>
      </c>
      <c r="F1343" t="s">
        <v>1026</v>
      </c>
      <c r="G1343" s="121" t="s">
        <v>1379</v>
      </c>
      <c r="H1343" t="s">
        <v>385</v>
      </c>
      <c r="I1343" t="s">
        <v>489</v>
      </c>
      <c r="J1343" t="s">
        <v>434</v>
      </c>
      <c r="K1343" t="s">
        <v>791</v>
      </c>
      <c r="L1343" s="755">
        <v>2.2000000000000002</v>
      </c>
      <c r="M1343" t="s">
        <v>727</v>
      </c>
      <c r="N1343" s="680">
        <f t="shared" ca="1" si="90"/>
        <v>0</v>
      </c>
      <c r="O1343" s="680">
        <f t="shared" ca="1" si="90"/>
        <v>0</v>
      </c>
      <c r="P1343" s="680">
        <f t="shared" ca="1" si="90"/>
        <v>0</v>
      </c>
      <c r="Q1343" s="680">
        <f t="shared" ca="1" si="90"/>
        <v>0</v>
      </c>
      <c r="R1343" s="680">
        <f t="shared" ca="1" si="90"/>
        <v>0</v>
      </c>
      <c r="S1343" t="str">
        <f t="shared" si="86"/>
        <v>ASR_CMS_19</v>
      </c>
      <c r="T1343" s="957">
        <f t="shared" si="87"/>
        <v>45406</v>
      </c>
      <c r="U1343" t="str">
        <f t="shared" si="88"/>
        <v>Unaudited</v>
      </c>
    </row>
    <row r="1344" spans="1:21" x14ac:dyDescent="0.25">
      <c r="A1344" t="s">
        <v>438</v>
      </c>
      <c r="B1344" t="s">
        <v>1380</v>
      </c>
      <c r="C1344" t="s">
        <v>1381</v>
      </c>
      <c r="D1344" s="15">
        <v>1900</v>
      </c>
      <c r="E1344" s="121">
        <v>1</v>
      </c>
      <c r="F1344" t="s">
        <v>1026</v>
      </c>
      <c r="G1344" s="121" t="s">
        <v>1379</v>
      </c>
      <c r="H1344" t="s">
        <v>385</v>
      </c>
      <c r="I1344" t="s">
        <v>489</v>
      </c>
      <c r="J1344" t="s">
        <v>434</v>
      </c>
      <c r="K1344" t="s">
        <v>791</v>
      </c>
      <c r="L1344" s="755">
        <v>2.2999999999999998</v>
      </c>
      <c r="M1344" t="s">
        <v>728</v>
      </c>
      <c r="N1344" s="680">
        <f t="shared" ca="1" si="90"/>
        <v>0</v>
      </c>
      <c r="O1344" s="680">
        <f t="shared" ca="1" si="90"/>
        <v>0</v>
      </c>
      <c r="P1344" s="680">
        <f t="shared" ca="1" si="90"/>
        <v>0</v>
      </c>
      <c r="Q1344" s="680">
        <f t="shared" ca="1" si="90"/>
        <v>0</v>
      </c>
      <c r="R1344" s="680">
        <f t="shared" ca="1" si="90"/>
        <v>0</v>
      </c>
      <c r="S1344" t="str">
        <f t="shared" si="86"/>
        <v>ASR_CMS_19</v>
      </c>
      <c r="T1344" s="957">
        <f t="shared" si="87"/>
        <v>45406</v>
      </c>
      <c r="U1344" t="str">
        <f t="shared" si="88"/>
        <v>Unaudited</v>
      </c>
    </row>
    <row r="1345" spans="1:21" x14ac:dyDescent="0.25">
      <c r="A1345" t="s">
        <v>438</v>
      </c>
      <c r="B1345" t="s">
        <v>1380</v>
      </c>
      <c r="C1345" t="s">
        <v>1381</v>
      </c>
      <c r="D1345" s="15">
        <v>1900</v>
      </c>
      <c r="E1345" s="121">
        <v>1</v>
      </c>
      <c r="F1345" t="s">
        <v>1026</v>
      </c>
      <c r="G1345" s="121" t="s">
        <v>1379</v>
      </c>
      <c r="H1345" t="s">
        <v>385</v>
      </c>
      <c r="I1345" t="s">
        <v>489</v>
      </c>
      <c r="J1345" t="s">
        <v>434</v>
      </c>
      <c r="K1345" t="s">
        <v>791</v>
      </c>
      <c r="L1345" s="755">
        <v>2.4</v>
      </c>
      <c r="M1345" t="s">
        <v>729</v>
      </c>
      <c r="N1345" s="680">
        <f t="shared" ca="1" si="90"/>
        <v>0</v>
      </c>
      <c r="O1345" s="680">
        <f t="shared" ca="1" si="90"/>
        <v>0</v>
      </c>
      <c r="P1345" s="680">
        <f t="shared" ca="1" si="90"/>
        <v>0</v>
      </c>
      <c r="Q1345" s="680">
        <f t="shared" ca="1" si="90"/>
        <v>0</v>
      </c>
      <c r="R1345" s="680">
        <f t="shared" ca="1" si="90"/>
        <v>0</v>
      </c>
      <c r="S1345" t="str">
        <f t="shared" si="86"/>
        <v>ASR_CMS_19</v>
      </c>
      <c r="T1345" s="957">
        <f t="shared" si="87"/>
        <v>45406</v>
      </c>
      <c r="U1345" t="str">
        <f t="shared" si="88"/>
        <v>Unaudited</v>
      </c>
    </row>
    <row r="1346" spans="1:21" x14ac:dyDescent="0.25">
      <c r="A1346" t="s">
        <v>438</v>
      </c>
      <c r="B1346" t="s">
        <v>1380</v>
      </c>
      <c r="C1346" t="s">
        <v>1381</v>
      </c>
      <c r="D1346" s="15">
        <v>1900</v>
      </c>
      <c r="E1346" s="121">
        <v>1</v>
      </c>
      <c r="F1346" t="s">
        <v>1026</v>
      </c>
      <c r="G1346" s="121" t="s">
        <v>1379</v>
      </c>
      <c r="H1346" t="s">
        <v>385</v>
      </c>
      <c r="I1346" t="s">
        <v>489</v>
      </c>
      <c r="J1346" t="s">
        <v>434</v>
      </c>
      <c r="K1346" t="s">
        <v>791</v>
      </c>
      <c r="L1346" s="755">
        <v>2.5</v>
      </c>
      <c r="M1346" t="s">
        <v>771</v>
      </c>
      <c r="N1346" s="680">
        <f t="shared" ca="1" si="90"/>
        <v>0</v>
      </c>
      <c r="O1346" s="680">
        <f t="shared" ca="1" si="90"/>
        <v>0</v>
      </c>
      <c r="P1346" s="680">
        <f t="shared" ca="1" si="90"/>
        <v>0</v>
      </c>
      <c r="Q1346" s="680">
        <f t="shared" ca="1" si="90"/>
        <v>0</v>
      </c>
      <c r="R1346" s="680">
        <f t="shared" ca="1" si="90"/>
        <v>0</v>
      </c>
      <c r="S1346" t="str">
        <f t="shared" ref="S1346:S1409" si="91">file_name</f>
        <v>ASR_CMS_19</v>
      </c>
      <c r="T1346" s="957">
        <f t="shared" ref="T1346:T1409" si="92">file_date</f>
        <v>45406</v>
      </c>
      <c r="U1346" t="str">
        <f t="shared" ref="U1346:U1409" si="93">status</f>
        <v>Unaudited</v>
      </c>
    </row>
    <row r="1347" spans="1:21" x14ac:dyDescent="0.25">
      <c r="A1347" t="s">
        <v>438</v>
      </c>
      <c r="B1347" t="s">
        <v>1380</v>
      </c>
      <c r="C1347" t="s">
        <v>1381</v>
      </c>
      <c r="D1347" s="15">
        <v>1900</v>
      </c>
      <c r="E1347" s="121">
        <v>1</v>
      </c>
      <c r="F1347" t="s">
        <v>1026</v>
      </c>
      <c r="G1347" s="121" t="s">
        <v>1379</v>
      </c>
      <c r="H1347" t="s">
        <v>385</v>
      </c>
      <c r="I1347" t="s">
        <v>489</v>
      </c>
      <c r="J1347" t="s">
        <v>434</v>
      </c>
      <c r="K1347" t="s">
        <v>791</v>
      </c>
      <c r="L1347" s="755">
        <v>2.6</v>
      </c>
      <c r="M1347" t="s">
        <v>187</v>
      </c>
      <c r="N1347" s="680">
        <f t="shared" ca="1" si="90"/>
        <v>0</v>
      </c>
      <c r="O1347" s="680">
        <f t="shared" ca="1" si="90"/>
        <v>0</v>
      </c>
      <c r="P1347" s="680">
        <f t="shared" ca="1" si="90"/>
        <v>0</v>
      </c>
      <c r="Q1347" s="680">
        <f t="shared" ca="1" si="90"/>
        <v>0</v>
      </c>
      <c r="R1347" s="680">
        <f t="shared" ca="1" si="90"/>
        <v>0</v>
      </c>
      <c r="S1347" t="str">
        <f t="shared" si="91"/>
        <v>ASR_CMS_19</v>
      </c>
      <c r="T1347" s="957">
        <f t="shared" si="92"/>
        <v>45406</v>
      </c>
      <c r="U1347" t="str">
        <f t="shared" si="93"/>
        <v>Unaudited</v>
      </c>
    </row>
    <row r="1348" spans="1:21" x14ac:dyDescent="0.25">
      <c r="A1348" t="s">
        <v>438</v>
      </c>
      <c r="B1348" t="s">
        <v>1380</v>
      </c>
      <c r="C1348" t="s">
        <v>1381</v>
      </c>
      <c r="D1348" s="15">
        <v>1900</v>
      </c>
      <c r="E1348" s="121">
        <v>1</v>
      </c>
      <c r="F1348" t="s">
        <v>1026</v>
      </c>
      <c r="G1348" s="121" t="s">
        <v>1379</v>
      </c>
      <c r="H1348" t="s">
        <v>385</v>
      </c>
      <c r="I1348" t="s">
        <v>489</v>
      </c>
      <c r="J1348" t="s">
        <v>434</v>
      </c>
      <c r="K1348" t="s">
        <v>791</v>
      </c>
      <c r="L1348" s="755">
        <v>2.7</v>
      </c>
      <c r="M1348" t="s">
        <v>792</v>
      </c>
      <c r="N1348" s="680">
        <f t="shared" ca="1" si="90"/>
        <v>0</v>
      </c>
      <c r="O1348" s="680">
        <f t="shared" ca="1" si="90"/>
        <v>0</v>
      </c>
      <c r="P1348" s="680">
        <f t="shared" ca="1" si="90"/>
        <v>0</v>
      </c>
      <c r="Q1348" s="680">
        <f t="shared" ca="1" si="90"/>
        <v>0</v>
      </c>
      <c r="R1348" s="680">
        <f t="shared" ca="1" si="90"/>
        <v>0</v>
      </c>
      <c r="S1348" t="str">
        <f t="shared" si="91"/>
        <v>ASR_CMS_19</v>
      </c>
      <c r="T1348" s="957">
        <f t="shared" si="92"/>
        <v>45406</v>
      </c>
      <c r="U1348" t="str">
        <f t="shared" si="93"/>
        <v>Unaudited</v>
      </c>
    </row>
    <row r="1349" spans="1:21" x14ac:dyDescent="0.25">
      <c r="A1349" t="s">
        <v>438</v>
      </c>
      <c r="B1349" t="s">
        <v>1380</v>
      </c>
      <c r="C1349" t="s">
        <v>1381</v>
      </c>
      <c r="D1349" s="15">
        <v>1900</v>
      </c>
      <c r="E1349" s="121">
        <v>1</v>
      </c>
      <c r="F1349" t="s">
        <v>1026</v>
      </c>
      <c r="G1349" s="121" t="s">
        <v>1379</v>
      </c>
      <c r="H1349" t="s">
        <v>385</v>
      </c>
      <c r="I1349" t="s">
        <v>489</v>
      </c>
      <c r="J1349" t="s">
        <v>434</v>
      </c>
      <c r="K1349" t="s">
        <v>791</v>
      </c>
      <c r="L1349" s="755">
        <v>2.8</v>
      </c>
      <c r="M1349" t="s">
        <v>793</v>
      </c>
      <c r="N1349" s="680">
        <f t="shared" ca="1" si="90"/>
        <v>0</v>
      </c>
      <c r="O1349" s="680">
        <f t="shared" ca="1" si="90"/>
        <v>0</v>
      </c>
      <c r="P1349" s="680">
        <f t="shared" ca="1" si="90"/>
        <v>0</v>
      </c>
      <c r="Q1349" s="680">
        <f t="shared" ca="1" si="90"/>
        <v>0</v>
      </c>
      <c r="R1349" s="680">
        <f t="shared" ca="1" si="90"/>
        <v>0</v>
      </c>
      <c r="S1349" t="str">
        <f t="shared" si="91"/>
        <v>ASR_CMS_19</v>
      </c>
      <c r="T1349" s="957">
        <f t="shared" si="92"/>
        <v>45406</v>
      </c>
      <c r="U1349" t="str">
        <f t="shared" si="93"/>
        <v>Unaudited</v>
      </c>
    </row>
    <row r="1350" spans="1:21" x14ac:dyDescent="0.25">
      <c r="A1350" t="s">
        <v>438</v>
      </c>
      <c r="B1350" t="s">
        <v>1380</v>
      </c>
      <c r="C1350" t="s">
        <v>1381</v>
      </c>
      <c r="D1350" s="15">
        <v>1900</v>
      </c>
      <c r="E1350" s="121">
        <v>1</v>
      </c>
      <c r="F1350" t="s">
        <v>1026</v>
      </c>
      <c r="G1350" s="121" t="s">
        <v>1379</v>
      </c>
      <c r="H1350" t="s">
        <v>385</v>
      </c>
      <c r="I1350" t="s">
        <v>489</v>
      </c>
      <c r="J1350" t="s">
        <v>434</v>
      </c>
      <c r="K1350" t="s">
        <v>791</v>
      </c>
      <c r="L1350" s="755">
        <v>2.9</v>
      </c>
      <c r="M1350" t="s">
        <v>774</v>
      </c>
      <c r="N1350" s="680">
        <f t="shared" ca="1" si="90"/>
        <v>0</v>
      </c>
      <c r="O1350" s="680">
        <f t="shared" ca="1" si="90"/>
        <v>0</v>
      </c>
      <c r="P1350" s="680">
        <f t="shared" ca="1" si="90"/>
        <v>0</v>
      </c>
      <c r="Q1350" s="680">
        <f t="shared" ca="1" si="90"/>
        <v>0</v>
      </c>
      <c r="R1350" s="680">
        <f t="shared" ca="1" si="90"/>
        <v>0</v>
      </c>
      <c r="S1350" t="str">
        <f t="shared" si="91"/>
        <v>ASR_CMS_19</v>
      </c>
      <c r="T1350" s="957">
        <f t="shared" si="92"/>
        <v>45406</v>
      </c>
      <c r="U1350" t="str">
        <f t="shared" si="93"/>
        <v>Unaudited</v>
      </c>
    </row>
    <row r="1351" spans="1:21" x14ac:dyDescent="0.25">
      <c r="A1351" t="s">
        <v>438</v>
      </c>
      <c r="B1351" t="s">
        <v>1380</v>
      </c>
      <c r="C1351" t="s">
        <v>1381</v>
      </c>
      <c r="D1351" s="15">
        <v>1900</v>
      </c>
      <c r="E1351" s="121">
        <v>1</v>
      </c>
      <c r="F1351" t="s">
        <v>1026</v>
      </c>
      <c r="G1351" s="121" t="s">
        <v>1379</v>
      </c>
      <c r="H1351" t="s">
        <v>385</v>
      </c>
      <c r="I1351" t="s">
        <v>489</v>
      </c>
      <c r="J1351" t="s">
        <v>434</v>
      </c>
      <c r="K1351" t="s">
        <v>224</v>
      </c>
      <c r="L1351" s="755">
        <v>2.11</v>
      </c>
      <c r="M1351" t="s">
        <v>229</v>
      </c>
      <c r="N1351" s="680">
        <f t="shared" ca="1" si="90"/>
        <v>0</v>
      </c>
      <c r="O1351" s="680">
        <f t="shared" ca="1" si="90"/>
        <v>0</v>
      </c>
      <c r="P1351" s="680">
        <f t="shared" ca="1" si="90"/>
        <v>0</v>
      </c>
      <c r="Q1351" s="680">
        <f t="shared" ca="1" si="90"/>
        <v>0</v>
      </c>
      <c r="R1351" s="680">
        <f t="shared" ca="1" si="90"/>
        <v>0</v>
      </c>
      <c r="S1351" t="str">
        <f t="shared" si="91"/>
        <v>ASR_CMS_19</v>
      </c>
      <c r="T1351" s="957">
        <f t="shared" si="92"/>
        <v>45406</v>
      </c>
      <c r="U1351" t="str">
        <f t="shared" si="93"/>
        <v>Unaudited</v>
      </c>
    </row>
    <row r="1352" spans="1:21" x14ac:dyDescent="0.25">
      <c r="A1352" t="s">
        <v>438</v>
      </c>
      <c r="B1352" t="s">
        <v>1380</v>
      </c>
      <c r="C1352" t="s">
        <v>1381</v>
      </c>
      <c r="D1352" s="15">
        <v>1900</v>
      </c>
      <c r="E1352" s="121">
        <v>1</v>
      </c>
      <c r="F1352" t="s">
        <v>1026</v>
      </c>
      <c r="G1352" s="121" t="s">
        <v>1379</v>
      </c>
      <c r="H1352" t="s">
        <v>385</v>
      </c>
      <c r="I1352" t="s">
        <v>489</v>
      </c>
      <c r="J1352" t="s">
        <v>434</v>
      </c>
      <c r="K1352" t="s">
        <v>224</v>
      </c>
      <c r="L1352" s="755">
        <v>2.12</v>
      </c>
      <c r="M1352" t="s">
        <v>555</v>
      </c>
      <c r="N1352" s="680">
        <f t="shared" ca="1" si="90"/>
        <v>0</v>
      </c>
      <c r="O1352" s="680">
        <f t="shared" ca="1" si="90"/>
        <v>0</v>
      </c>
      <c r="P1352" s="680">
        <f t="shared" ca="1" si="90"/>
        <v>0</v>
      </c>
      <c r="Q1352" s="680">
        <f t="shared" ca="1" si="90"/>
        <v>0</v>
      </c>
      <c r="R1352" s="680">
        <f t="shared" ca="1" si="90"/>
        <v>0</v>
      </c>
      <c r="S1352" t="str">
        <f t="shared" si="91"/>
        <v>ASR_CMS_19</v>
      </c>
      <c r="T1352" s="957">
        <f t="shared" si="92"/>
        <v>45406</v>
      </c>
      <c r="U1352" t="str">
        <f t="shared" si="93"/>
        <v>Unaudited</v>
      </c>
    </row>
    <row r="1353" spans="1:21" x14ac:dyDescent="0.25">
      <c r="A1353" t="s">
        <v>438</v>
      </c>
      <c r="B1353" t="s">
        <v>1380</v>
      </c>
      <c r="C1353" t="s">
        <v>1381</v>
      </c>
      <c r="D1353" s="15">
        <v>1900</v>
      </c>
      <c r="E1353" s="121">
        <v>1</v>
      </c>
      <c r="F1353" t="s">
        <v>1026</v>
      </c>
      <c r="G1353" s="121" t="s">
        <v>1379</v>
      </c>
      <c r="H1353" t="s">
        <v>385</v>
      </c>
      <c r="I1353" t="s">
        <v>489</v>
      </c>
      <c r="J1353" t="s">
        <v>434</v>
      </c>
      <c r="K1353" t="s">
        <v>224</v>
      </c>
      <c r="L1353" s="755">
        <v>2.13</v>
      </c>
      <c r="M1353" t="s">
        <v>230</v>
      </c>
      <c r="N1353" s="680">
        <f t="shared" ca="1" si="90"/>
        <v>0</v>
      </c>
      <c r="O1353" s="680">
        <f t="shared" ca="1" si="90"/>
        <v>0</v>
      </c>
      <c r="P1353" s="680">
        <f t="shared" ca="1" si="90"/>
        <v>0</v>
      </c>
      <c r="Q1353" s="680">
        <f t="shared" ca="1" si="90"/>
        <v>0</v>
      </c>
      <c r="R1353" s="680">
        <f t="shared" ca="1" si="90"/>
        <v>0</v>
      </c>
      <c r="S1353" t="str">
        <f t="shared" si="91"/>
        <v>ASR_CMS_19</v>
      </c>
      <c r="T1353" s="957">
        <f t="shared" si="92"/>
        <v>45406</v>
      </c>
      <c r="U1353" t="str">
        <f t="shared" si="93"/>
        <v>Unaudited</v>
      </c>
    </row>
    <row r="1354" spans="1:21" x14ac:dyDescent="0.25">
      <c r="A1354" t="s">
        <v>438</v>
      </c>
      <c r="B1354" t="s">
        <v>1380</v>
      </c>
      <c r="C1354" t="s">
        <v>1381</v>
      </c>
      <c r="D1354" s="15">
        <v>1900</v>
      </c>
      <c r="E1354" s="121">
        <v>1</v>
      </c>
      <c r="F1354" t="s">
        <v>1026</v>
      </c>
      <c r="G1354" s="121" t="s">
        <v>1379</v>
      </c>
      <c r="H1354" t="s">
        <v>385</v>
      </c>
      <c r="I1354" t="s">
        <v>489</v>
      </c>
      <c r="J1354" t="s">
        <v>434</v>
      </c>
      <c r="K1354" t="s">
        <v>224</v>
      </c>
      <c r="L1354" s="755">
        <v>2.14</v>
      </c>
      <c r="M1354" t="s">
        <v>559</v>
      </c>
      <c r="N1354" s="680">
        <f t="shared" ca="1" si="90"/>
        <v>0</v>
      </c>
      <c r="O1354" s="680">
        <f t="shared" ca="1" si="90"/>
        <v>0</v>
      </c>
      <c r="P1354" s="680">
        <f t="shared" ca="1" si="90"/>
        <v>0</v>
      </c>
      <c r="Q1354" s="680">
        <f t="shared" ca="1" si="90"/>
        <v>0</v>
      </c>
      <c r="R1354" s="680">
        <f t="shared" ca="1" si="90"/>
        <v>0</v>
      </c>
      <c r="S1354" t="str">
        <f t="shared" si="91"/>
        <v>ASR_CMS_19</v>
      </c>
      <c r="T1354" s="957">
        <f t="shared" si="92"/>
        <v>45406</v>
      </c>
      <c r="U1354" t="str">
        <f t="shared" si="93"/>
        <v>Unaudited</v>
      </c>
    </row>
    <row r="1355" spans="1:21" x14ac:dyDescent="0.25">
      <c r="A1355" t="s">
        <v>438</v>
      </c>
      <c r="B1355" t="s">
        <v>1380</v>
      </c>
      <c r="C1355" t="s">
        <v>1381</v>
      </c>
      <c r="D1355" s="15">
        <v>1900</v>
      </c>
      <c r="E1355" s="121">
        <v>1</v>
      </c>
      <c r="F1355" t="s">
        <v>1026</v>
      </c>
      <c r="G1355" s="121" t="s">
        <v>1379</v>
      </c>
      <c r="H1355" t="s">
        <v>385</v>
      </c>
      <c r="I1355" t="s">
        <v>489</v>
      </c>
      <c r="J1355" t="s">
        <v>434</v>
      </c>
      <c r="K1355" t="s">
        <v>224</v>
      </c>
      <c r="L1355" s="755">
        <v>2.15</v>
      </c>
      <c r="M1355" t="s">
        <v>20</v>
      </c>
      <c r="N1355" s="680">
        <f t="shared" ca="1" si="90"/>
        <v>0</v>
      </c>
      <c r="O1355" s="680">
        <f t="shared" ca="1" si="90"/>
        <v>0</v>
      </c>
      <c r="P1355" s="680">
        <f t="shared" ca="1" si="90"/>
        <v>0</v>
      </c>
      <c r="Q1355" s="680">
        <f t="shared" ca="1" si="90"/>
        <v>0</v>
      </c>
      <c r="R1355" s="680">
        <f t="shared" ca="1" si="90"/>
        <v>0</v>
      </c>
      <c r="S1355" t="str">
        <f t="shared" si="91"/>
        <v>ASR_CMS_19</v>
      </c>
      <c r="T1355" s="957">
        <f t="shared" si="92"/>
        <v>45406</v>
      </c>
      <c r="U1355" t="str">
        <f t="shared" si="93"/>
        <v>Unaudited</v>
      </c>
    </row>
    <row r="1356" spans="1:21" x14ac:dyDescent="0.25">
      <c r="A1356" t="s">
        <v>438</v>
      </c>
      <c r="B1356" t="s">
        <v>1380</v>
      </c>
      <c r="C1356" t="s">
        <v>1381</v>
      </c>
      <c r="D1356" s="15">
        <v>1900</v>
      </c>
      <c r="E1356" s="121">
        <v>1</v>
      </c>
      <c r="F1356" t="s">
        <v>1026</v>
      </c>
      <c r="G1356" s="121" t="s">
        <v>1379</v>
      </c>
      <c r="H1356" t="s">
        <v>385</v>
      </c>
      <c r="I1356" t="s">
        <v>489</v>
      </c>
      <c r="J1356" t="s">
        <v>434</v>
      </c>
      <c r="K1356" t="s">
        <v>224</v>
      </c>
      <c r="L1356" s="755">
        <v>2.16</v>
      </c>
      <c r="M1356" t="s">
        <v>794</v>
      </c>
      <c r="N1356" s="680">
        <f t="shared" ca="1" si="90"/>
        <v>0</v>
      </c>
      <c r="O1356" s="680">
        <f t="shared" ca="1" si="90"/>
        <v>0</v>
      </c>
      <c r="P1356" s="680">
        <f t="shared" ca="1" si="90"/>
        <v>0</v>
      </c>
      <c r="Q1356" s="680">
        <f t="shared" ca="1" si="90"/>
        <v>0</v>
      </c>
      <c r="R1356" s="680">
        <f t="shared" ca="1" si="90"/>
        <v>0</v>
      </c>
      <c r="S1356" t="str">
        <f t="shared" si="91"/>
        <v>ASR_CMS_19</v>
      </c>
      <c r="T1356" s="957">
        <f t="shared" si="92"/>
        <v>45406</v>
      </c>
      <c r="U1356" t="str">
        <f t="shared" si="93"/>
        <v>Unaudited</v>
      </c>
    </row>
    <row r="1357" spans="1:21" x14ac:dyDescent="0.25">
      <c r="A1357" t="s">
        <v>438</v>
      </c>
      <c r="B1357" t="s">
        <v>1380</v>
      </c>
      <c r="C1357" t="s">
        <v>1381</v>
      </c>
      <c r="D1357" s="15">
        <v>1900</v>
      </c>
      <c r="E1357" s="121">
        <v>1</v>
      </c>
      <c r="F1357" t="s">
        <v>1026</v>
      </c>
      <c r="G1357" s="121" t="s">
        <v>1379</v>
      </c>
      <c r="H1357" t="s">
        <v>385</v>
      </c>
      <c r="I1357" t="s">
        <v>489</v>
      </c>
      <c r="J1357" t="s">
        <v>434</v>
      </c>
      <c r="K1357" t="s">
        <v>224</v>
      </c>
      <c r="L1357" s="755">
        <v>2.17</v>
      </c>
      <c r="M1357" t="s">
        <v>1047</v>
      </c>
      <c r="N1357" s="680">
        <f t="shared" ca="1" si="90"/>
        <v>0</v>
      </c>
      <c r="O1357" s="680">
        <f t="shared" ca="1" si="90"/>
        <v>0</v>
      </c>
      <c r="P1357" s="680">
        <f t="shared" ca="1" si="90"/>
        <v>0</v>
      </c>
      <c r="Q1357" s="680">
        <f t="shared" ca="1" si="90"/>
        <v>0</v>
      </c>
      <c r="R1357" s="680">
        <f t="shared" ca="1" si="90"/>
        <v>0</v>
      </c>
      <c r="S1357" t="str">
        <f t="shared" si="91"/>
        <v>ASR_CMS_19</v>
      </c>
      <c r="T1357" s="957">
        <f t="shared" si="92"/>
        <v>45406</v>
      </c>
      <c r="U1357" t="str">
        <f t="shared" si="93"/>
        <v>Unaudited</v>
      </c>
    </row>
    <row r="1358" spans="1:21" x14ac:dyDescent="0.25">
      <c r="A1358" t="s">
        <v>438</v>
      </c>
      <c r="B1358" t="s">
        <v>1380</v>
      </c>
      <c r="C1358" t="s">
        <v>1381</v>
      </c>
      <c r="D1358" s="15">
        <v>1900</v>
      </c>
      <c r="E1358" s="121">
        <v>1</v>
      </c>
      <c r="F1358" t="s">
        <v>1026</v>
      </c>
      <c r="G1358" s="121" t="s">
        <v>1379</v>
      </c>
      <c r="H1358" t="s">
        <v>385</v>
      </c>
      <c r="I1358" t="s">
        <v>489</v>
      </c>
      <c r="J1358" t="s">
        <v>434</v>
      </c>
      <c r="K1358" t="s">
        <v>224</v>
      </c>
      <c r="L1358" s="755">
        <v>2.1800000000000002</v>
      </c>
      <c r="M1358" t="s">
        <v>651</v>
      </c>
      <c r="N1358" s="680">
        <f t="shared" ca="1" si="90"/>
        <v>0</v>
      </c>
      <c r="O1358" s="680">
        <f t="shared" ca="1" si="90"/>
        <v>0</v>
      </c>
      <c r="P1358" s="680">
        <f t="shared" ca="1" si="90"/>
        <v>0</v>
      </c>
      <c r="Q1358" s="680">
        <f t="shared" ca="1" si="90"/>
        <v>0</v>
      </c>
      <c r="R1358" s="680">
        <f t="shared" ca="1" si="90"/>
        <v>0</v>
      </c>
      <c r="S1358" t="str">
        <f t="shared" si="91"/>
        <v>ASR_CMS_19</v>
      </c>
      <c r="T1358" s="957">
        <f t="shared" si="92"/>
        <v>45406</v>
      </c>
      <c r="U1358" t="str">
        <f t="shared" si="93"/>
        <v>Unaudited</v>
      </c>
    </row>
    <row r="1359" spans="1:21" x14ac:dyDescent="0.25">
      <c r="A1359" t="s">
        <v>438</v>
      </c>
      <c r="B1359" t="s">
        <v>1380</v>
      </c>
      <c r="C1359" t="s">
        <v>1381</v>
      </c>
      <c r="D1359" s="15">
        <v>1900</v>
      </c>
      <c r="E1359" s="121">
        <v>1</v>
      </c>
      <c r="F1359" t="s">
        <v>1026</v>
      </c>
      <c r="G1359" s="121" t="s">
        <v>1379</v>
      </c>
      <c r="H1359" t="s">
        <v>385</v>
      </c>
      <c r="I1359" t="s">
        <v>489</v>
      </c>
      <c r="J1359" t="s">
        <v>434</v>
      </c>
      <c r="K1359" t="s">
        <v>224</v>
      </c>
      <c r="L1359" s="755">
        <v>2.19</v>
      </c>
      <c r="M1359" t="s">
        <v>219</v>
      </c>
      <c r="N1359" s="680">
        <f t="shared" ca="1" si="90"/>
        <v>0</v>
      </c>
      <c r="O1359" s="680">
        <f t="shared" ca="1" si="90"/>
        <v>0</v>
      </c>
      <c r="P1359" s="680">
        <f t="shared" ca="1" si="90"/>
        <v>0</v>
      </c>
      <c r="Q1359" s="680">
        <f t="shared" ca="1" si="90"/>
        <v>0</v>
      </c>
      <c r="R1359" s="680">
        <f t="shared" ca="1" si="90"/>
        <v>0</v>
      </c>
      <c r="S1359" t="str">
        <f t="shared" si="91"/>
        <v>ASR_CMS_19</v>
      </c>
      <c r="T1359" s="957">
        <f t="shared" si="92"/>
        <v>45406</v>
      </c>
      <c r="U1359" t="str">
        <f t="shared" si="93"/>
        <v>Unaudited</v>
      </c>
    </row>
    <row r="1360" spans="1:21" x14ac:dyDescent="0.25">
      <c r="A1360" t="s">
        <v>438</v>
      </c>
      <c r="B1360" t="s">
        <v>1380</v>
      </c>
      <c r="C1360" t="s">
        <v>1381</v>
      </c>
      <c r="D1360" s="15">
        <v>1900</v>
      </c>
      <c r="E1360" s="121">
        <v>1</v>
      </c>
      <c r="F1360" t="s">
        <v>1026</v>
      </c>
      <c r="G1360" s="121" t="s">
        <v>1379</v>
      </c>
      <c r="H1360" t="s">
        <v>385</v>
      </c>
      <c r="I1360" t="s">
        <v>489</v>
      </c>
      <c r="J1360" t="s">
        <v>434</v>
      </c>
      <c r="K1360" t="s">
        <v>224</v>
      </c>
      <c r="L1360" s="755" t="s">
        <v>700</v>
      </c>
      <c r="M1360" t="s">
        <v>231</v>
      </c>
      <c r="N1360" s="680">
        <f t="shared" ca="1" si="90"/>
        <v>0</v>
      </c>
      <c r="O1360" s="680">
        <f t="shared" ca="1" si="90"/>
        <v>0</v>
      </c>
      <c r="P1360" s="680">
        <f t="shared" ca="1" si="90"/>
        <v>0</v>
      </c>
      <c r="Q1360" s="680">
        <f t="shared" ca="1" si="90"/>
        <v>0</v>
      </c>
      <c r="R1360" s="680">
        <f t="shared" ca="1" si="90"/>
        <v>0</v>
      </c>
      <c r="S1360" t="str">
        <f t="shared" si="91"/>
        <v>ASR_CMS_19</v>
      </c>
      <c r="T1360" s="957">
        <f t="shared" si="92"/>
        <v>45406</v>
      </c>
      <c r="U1360" t="str">
        <f t="shared" si="93"/>
        <v>Unaudited</v>
      </c>
    </row>
    <row r="1361" spans="1:21" x14ac:dyDescent="0.25">
      <c r="A1361" t="s">
        <v>438</v>
      </c>
      <c r="B1361" t="s">
        <v>1380</v>
      </c>
      <c r="C1361" t="s">
        <v>1381</v>
      </c>
      <c r="D1361" s="15">
        <v>1900</v>
      </c>
      <c r="E1361" s="121">
        <v>1</v>
      </c>
      <c r="F1361" t="s">
        <v>1026</v>
      </c>
      <c r="G1361" s="121" t="s">
        <v>1379</v>
      </c>
      <c r="H1361" t="s">
        <v>385</v>
      </c>
      <c r="I1361" t="s">
        <v>489</v>
      </c>
      <c r="J1361" t="s">
        <v>434</v>
      </c>
      <c r="K1361" t="s">
        <v>224</v>
      </c>
      <c r="L1361" s="755">
        <v>2.21</v>
      </c>
      <c r="M1361" t="s">
        <v>467</v>
      </c>
      <c r="N1361" s="680">
        <f t="shared" ca="1" si="90"/>
        <v>0</v>
      </c>
      <c r="O1361" s="680">
        <f t="shared" ca="1" si="90"/>
        <v>0</v>
      </c>
      <c r="P1361" s="680">
        <f t="shared" ca="1" si="90"/>
        <v>0</v>
      </c>
      <c r="Q1361" s="680">
        <f t="shared" ca="1" si="90"/>
        <v>0</v>
      </c>
      <c r="R1361" s="680">
        <f t="shared" ca="1" si="90"/>
        <v>0</v>
      </c>
      <c r="S1361" t="str">
        <f t="shared" si="91"/>
        <v>ASR_CMS_19</v>
      </c>
      <c r="T1361" s="957">
        <f t="shared" si="92"/>
        <v>45406</v>
      </c>
      <c r="U1361" t="str">
        <f t="shared" si="93"/>
        <v>Unaudited</v>
      </c>
    </row>
    <row r="1362" spans="1:21" x14ac:dyDescent="0.25">
      <c r="A1362" t="s">
        <v>438</v>
      </c>
      <c r="B1362" t="s">
        <v>1380</v>
      </c>
      <c r="C1362" t="s">
        <v>1381</v>
      </c>
      <c r="D1362" s="15">
        <v>1900</v>
      </c>
      <c r="E1362" s="121">
        <v>1</v>
      </c>
      <c r="F1362" t="s">
        <v>1026</v>
      </c>
      <c r="G1362" s="121" t="s">
        <v>1379</v>
      </c>
      <c r="H1362" t="s">
        <v>385</v>
      </c>
      <c r="I1362" t="s">
        <v>489</v>
      </c>
      <c r="J1362" t="s">
        <v>434</v>
      </c>
      <c r="K1362" t="s">
        <v>6</v>
      </c>
      <c r="L1362" s="755" t="s">
        <v>70</v>
      </c>
      <c r="M1362" t="s">
        <v>189</v>
      </c>
      <c r="N1362" s="680">
        <f t="shared" ca="1" si="90"/>
        <v>0</v>
      </c>
      <c r="O1362" s="680">
        <f t="shared" ca="1" si="90"/>
        <v>0</v>
      </c>
      <c r="P1362" s="680">
        <f t="shared" ca="1" si="90"/>
        <v>0</v>
      </c>
      <c r="Q1362" s="680">
        <f t="shared" ca="1" si="90"/>
        <v>0</v>
      </c>
      <c r="R1362" s="680">
        <f t="shared" ca="1" si="90"/>
        <v>0</v>
      </c>
      <c r="S1362" t="str">
        <f t="shared" si="91"/>
        <v>ASR_CMS_19</v>
      </c>
      <c r="T1362" s="957">
        <f t="shared" si="92"/>
        <v>45406</v>
      </c>
      <c r="U1362" t="str">
        <f t="shared" si="93"/>
        <v>Unaudited</v>
      </c>
    </row>
    <row r="1363" spans="1:21" x14ac:dyDescent="0.25">
      <c r="A1363" t="s">
        <v>438</v>
      </c>
      <c r="B1363" t="s">
        <v>1380</v>
      </c>
      <c r="C1363" t="s">
        <v>1381</v>
      </c>
      <c r="D1363" s="15">
        <v>1900</v>
      </c>
      <c r="E1363" s="121">
        <v>1</v>
      </c>
      <c r="F1363" t="s">
        <v>1026</v>
      </c>
      <c r="G1363" s="121" t="s">
        <v>1379</v>
      </c>
      <c r="H1363" t="s">
        <v>385</v>
      </c>
      <c r="I1363" t="s">
        <v>489</v>
      </c>
      <c r="J1363" t="s">
        <v>434</v>
      </c>
      <c r="K1363" t="s">
        <v>6</v>
      </c>
      <c r="L1363" s="755" t="s">
        <v>71</v>
      </c>
      <c r="M1363" t="s">
        <v>232</v>
      </c>
      <c r="N1363" s="680">
        <f t="shared" ca="1" si="90"/>
        <v>0</v>
      </c>
      <c r="O1363" s="680">
        <f t="shared" ca="1" si="90"/>
        <v>0</v>
      </c>
      <c r="P1363" s="680">
        <f t="shared" ca="1" si="90"/>
        <v>0</v>
      </c>
      <c r="Q1363" s="680">
        <f t="shared" ca="1" si="90"/>
        <v>0</v>
      </c>
      <c r="R1363" s="680">
        <f t="shared" ca="1" si="90"/>
        <v>0</v>
      </c>
      <c r="S1363" t="str">
        <f t="shared" si="91"/>
        <v>ASR_CMS_19</v>
      </c>
      <c r="T1363" s="957">
        <f t="shared" si="92"/>
        <v>45406</v>
      </c>
      <c r="U1363" t="str">
        <f t="shared" si="93"/>
        <v>Unaudited</v>
      </c>
    </row>
    <row r="1364" spans="1:21" x14ac:dyDescent="0.25">
      <c r="A1364" t="s">
        <v>438</v>
      </c>
      <c r="B1364" t="s">
        <v>1380</v>
      </c>
      <c r="C1364" t="s">
        <v>1381</v>
      </c>
      <c r="D1364" s="15">
        <v>1900</v>
      </c>
      <c r="E1364" s="121">
        <v>1</v>
      </c>
      <c r="F1364" t="s">
        <v>1026</v>
      </c>
      <c r="G1364" s="121" t="s">
        <v>1379</v>
      </c>
      <c r="H1364" t="s">
        <v>385</v>
      </c>
      <c r="I1364" t="s">
        <v>489</v>
      </c>
      <c r="J1364" t="s">
        <v>434</v>
      </c>
      <c r="K1364" t="s">
        <v>6</v>
      </c>
      <c r="L1364" s="755" t="s">
        <v>72</v>
      </c>
      <c r="M1364" t="s">
        <v>165</v>
      </c>
      <c r="N1364" s="680">
        <f t="shared" ca="1" si="90"/>
        <v>0</v>
      </c>
      <c r="O1364" s="680">
        <f t="shared" ca="1" si="90"/>
        <v>0</v>
      </c>
      <c r="P1364" s="680">
        <f t="shared" ca="1" si="90"/>
        <v>0</v>
      </c>
      <c r="Q1364" s="680">
        <f t="shared" ca="1" si="90"/>
        <v>0</v>
      </c>
      <c r="R1364" s="680">
        <f t="shared" ca="1" si="90"/>
        <v>0</v>
      </c>
      <c r="S1364" t="str">
        <f t="shared" si="91"/>
        <v>ASR_CMS_19</v>
      </c>
      <c r="T1364" s="957">
        <f t="shared" si="92"/>
        <v>45406</v>
      </c>
      <c r="U1364" t="str">
        <f t="shared" si="93"/>
        <v>Unaudited</v>
      </c>
    </row>
    <row r="1365" spans="1:21" x14ac:dyDescent="0.25">
      <c r="A1365" t="s">
        <v>438</v>
      </c>
      <c r="B1365" t="s">
        <v>1380</v>
      </c>
      <c r="C1365" t="s">
        <v>1381</v>
      </c>
      <c r="D1365" s="15">
        <v>1900</v>
      </c>
      <c r="E1365" s="121">
        <v>1</v>
      </c>
      <c r="F1365" t="s">
        <v>1026</v>
      </c>
      <c r="G1365" s="121" t="s">
        <v>1379</v>
      </c>
      <c r="H1365" t="s">
        <v>385</v>
      </c>
      <c r="I1365" t="s">
        <v>489</v>
      </c>
      <c r="J1365" t="s">
        <v>434</v>
      </c>
      <c r="K1365" t="s">
        <v>6</v>
      </c>
      <c r="L1365" s="755">
        <v>3.4</v>
      </c>
      <c r="M1365" t="s">
        <v>462</v>
      </c>
      <c r="N1365" s="680">
        <f t="shared" ca="1" si="90"/>
        <v>0</v>
      </c>
      <c r="O1365" s="680">
        <f t="shared" ca="1" si="90"/>
        <v>0</v>
      </c>
      <c r="P1365" s="680">
        <f t="shared" ca="1" si="90"/>
        <v>0</v>
      </c>
      <c r="Q1365" s="680">
        <f t="shared" ca="1" si="90"/>
        <v>0</v>
      </c>
      <c r="R1365" s="680">
        <f t="shared" ca="1" si="90"/>
        <v>0</v>
      </c>
      <c r="S1365" t="str">
        <f t="shared" si="91"/>
        <v>ASR_CMS_19</v>
      </c>
      <c r="T1365" s="957">
        <f t="shared" si="92"/>
        <v>45406</v>
      </c>
      <c r="U1365" t="str">
        <f t="shared" si="93"/>
        <v>Unaudited</v>
      </c>
    </row>
    <row r="1366" spans="1:21" x14ac:dyDescent="0.25">
      <c r="A1366" t="s">
        <v>438</v>
      </c>
      <c r="B1366" t="s">
        <v>1380</v>
      </c>
      <c r="C1366" t="s">
        <v>1381</v>
      </c>
      <c r="D1366" s="15">
        <v>1900</v>
      </c>
      <c r="E1366" s="121">
        <v>1</v>
      </c>
      <c r="F1366" t="s">
        <v>1026</v>
      </c>
      <c r="G1366" s="121" t="s">
        <v>1379</v>
      </c>
      <c r="H1366" t="s">
        <v>385</v>
      </c>
      <c r="I1366" t="s">
        <v>489</v>
      </c>
      <c r="J1366" t="s">
        <v>434</v>
      </c>
      <c r="K1366" t="s">
        <v>435</v>
      </c>
      <c r="L1366" s="755">
        <v>4.5</v>
      </c>
      <c r="M1366" t="s">
        <v>32</v>
      </c>
      <c r="N1366" s="680">
        <f t="shared" ca="1" si="90"/>
        <v>0</v>
      </c>
      <c r="O1366" s="680">
        <f t="shared" ca="1" si="90"/>
        <v>0</v>
      </c>
      <c r="P1366" s="680">
        <f t="shared" ca="1" si="90"/>
        <v>0</v>
      </c>
      <c r="Q1366" s="680">
        <f t="shared" ca="1" si="90"/>
        <v>0</v>
      </c>
      <c r="R1366" s="680">
        <f t="shared" ca="1" si="90"/>
        <v>0</v>
      </c>
      <c r="S1366" t="str">
        <f t="shared" si="91"/>
        <v>ASR_CMS_19</v>
      </c>
      <c r="T1366" s="957">
        <f t="shared" si="92"/>
        <v>45406</v>
      </c>
      <c r="U1366" t="str">
        <f t="shared" si="93"/>
        <v>Unaudited</v>
      </c>
    </row>
    <row r="1367" spans="1:21" x14ac:dyDescent="0.25">
      <c r="A1367" t="s">
        <v>438</v>
      </c>
      <c r="B1367" t="s">
        <v>1380</v>
      </c>
      <c r="C1367" t="s">
        <v>1381</v>
      </c>
      <c r="D1367" s="15">
        <v>1900</v>
      </c>
      <c r="E1367" s="121">
        <v>1</v>
      </c>
      <c r="F1367" t="s">
        <v>1026</v>
      </c>
      <c r="G1367" s="121" t="s">
        <v>1379</v>
      </c>
      <c r="H1367" t="s">
        <v>385</v>
      </c>
      <c r="I1367" t="s">
        <v>489</v>
      </c>
      <c r="J1367" t="s">
        <v>434</v>
      </c>
      <c r="K1367" t="s">
        <v>435</v>
      </c>
      <c r="L1367" s="755" t="s">
        <v>939</v>
      </c>
      <c r="M1367" t="s">
        <v>930</v>
      </c>
      <c r="N1367" s="680">
        <f t="shared" ca="1" si="90"/>
        <v>0</v>
      </c>
      <c r="O1367" s="680">
        <f t="shared" ca="1" si="90"/>
        <v>0</v>
      </c>
      <c r="P1367" s="680">
        <f t="shared" ca="1" si="90"/>
        <v>0</v>
      </c>
      <c r="Q1367" s="680">
        <f t="shared" ca="1" si="90"/>
        <v>0</v>
      </c>
      <c r="R1367" s="680">
        <f t="shared" ca="1" si="90"/>
        <v>0</v>
      </c>
      <c r="S1367" t="str">
        <f t="shared" si="91"/>
        <v>ASR_CMS_19</v>
      </c>
      <c r="T1367" s="957">
        <f t="shared" si="92"/>
        <v>45406</v>
      </c>
      <c r="U1367" t="str">
        <f t="shared" si="93"/>
        <v>Unaudited</v>
      </c>
    </row>
    <row r="1368" spans="1:21" x14ac:dyDescent="0.25">
      <c r="A1368" t="s">
        <v>438</v>
      </c>
      <c r="B1368" t="s">
        <v>1380</v>
      </c>
      <c r="C1368" t="s">
        <v>1381</v>
      </c>
      <c r="D1368" s="15">
        <v>1900</v>
      </c>
      <c r="E1368" s="121">
        <v>1</v>
      </c>
      <c r="F1368" t="s">
        <v>1026</v>
      </c>
      <c r="G1368" s="121" t="s">
        <v>1379</v>
      </c>
      <c r="H1368" t="s">
        <v>385</v>
      </c>
      <c r="I1368" t="s">
        <v>489</v>
      </c>
      <c r="J1368" t="s">
        <v>434</v>
      </c>
      <c r="K1368" t="s">
        <v>435</v>
      </c>
      <c r="L1368" s="755" t="s">
        <v>194</v>
      </c>
      <c r="M1368" t="s">
        <v>40</v>
      </c>
      <c r="N1368" s="680">
        <f t="shared" ca="1" si="90"/>
        <v>0</v>
      </c>
      <c r="O1368" s="680">
        <f t="shared" ca="1" si="90"/>
        <v>0</v>
      </c>
      <c r="P1368" s="680">
        <f t="shared" ca="1" si="90"/>
        <v>0</v>
      </c>
      <c r="Q1368" s="680">
        <f t="shared" ca="1" si="90"/>
        <v>0</v>
      </c>
      <c r="R1368" s="680">
        <f t="shared" ca="1" si="90"/>
        <v>0</v>
      </c>
      <c r="S1368" t="str">
        <f t="shared" si="91"/>
        <v>ASR_CMS_19</v>
      </c>
      <c r="T1368" s="957">
        <f t="shared" si="92"/>
        <v>45406</v>
      </c>
      <c r="U1368" t="str">
        <f t="shared" si="93"/>
        <v>Unaudited</v>
      </c>
    </row>
    <row r="1369" spans="1:21" x14ac:dyDescent="0.25">
      <c r="A1369" t="s">
        <v>438</v>
      </c>
      <c r="B1369" t="s">
        <v>1380</v>
      </c>
      <c r="C1369" t="s">
        <v>1381</v>
      </c>
      <c r="D1369" s="15">
        <v>1900</v>
      </c>
      <c r="E1369" s="121">
        <v>1</v>
      </c>
      <c r="F1369" t="s">
        <v>1026</v>
      </c>
      <c r="G1369" s="121" t="s">
        <v>1379</v>
      </c>
      <c r="H1369" t="s">
        <v>385</v>
      </c>
      <c r="I1369" t="s">
        <v>489</v>
      </c>
      <c r="J1369" t="s">
        <v>434</v>
      </c>
      <c r="K1369" t="s">
        <v>435</v>
      </c>
      <c r="L1369" s="755" t="s">
        <v>193</v>
      </c>
      <c r="M1369" t="s">
        <v>330</v>
      </c>
      <c r="N1369" s="680">
        <f t="shared" ca="1" si="90"/>
        <v>0</v>
      </c>
      <c r="O1369" s="680">
        <f t="shared" ca="1" si="90"/>
        <v>0</v>
      </c>
      <c r="P1369" s="680">
        <f t="shared" ca="1" si="90"/>
        <v>0</v>
      </c>
      <c r="Q1369" s="680">
        <f t="shared" ca="1" si="90"/>
        <v>0</v>
      </c>
      <c r="R1369" s="680">
        <f t="shared" ca="1" si="90"/>
        <v>0</v>
      </c>
      <c r="S1369" t="str">
        <f t="shared" si="91"/>
        <v>ASR_CMS_19</v>
      </c>
      <c r="T1369" s="957">
        <f t="shared" si="92"/>
        <v>45406</v>
      </c>
      <c r="U1369" t="str">
        <f t="shared" si="93"/>
        <v>Unaudited</v>
      </c>
    </row>
    <row r="1370" spans="1:21" x14ac:dyDescent="0.25">
      <c r="A1370" t="s">
        <v>438</v>
      </c>
      <c r="B1370" t="s">
        <v>1380</v>
      </c>
      <c r="C1370" t="s">
        <v>1381</v>
      </c>
      <c r="D1370" s="15">
        <v>1900</v>
      </c>
      <c r="E1370" s="121">
        <v>1</v>
      </c>
      <c r="F1370" t="s">
        <v>1026</v>
      </c>
      <c r="G1370" s="121" t="s">
        <v>1379</v>
      </c>
      <c r="H1370" t="s">
        <v>385</v>
      </c>
      <c r="I1370" t="s">
        <v>489</v>
      </c>
      <c r="J1370" t="s">
        <v>451</v>
      </c>
      <c r="K1370" t="s">
        <v>436</v>
      </c>
      <c r="L1370" s="755" t="s">
        <v>79</v>
      </c>
      <c r="M1370" t="s">
        <v>27</v>
      </c>
      <c r="N1370" s="680">
        <f t="shared" ca="1" si="90"/>
        <v>0</v>
      </c>
      <c r="O1370" s="680">
        <f t="shared" ca="1" si="90"/>
        <v>0</v>
      </c>
      <c r="P1370" s="680">
        <f t="shared" ca="1" si="90"/>
        <v>0</v>
      </c>
      <c r="Q1370" s="680">
        <f t="shared" ca="1" si="90"/>
        <v>0</v>
      </c>
      <c r="R1370" s="680">
        <f t="shared" ca="1" si="90"/>
        <v>0</v>
      </c>
      <c r="S1370" t="str">
        <f t="shared" si="91"/>
        <v>ASR_CMS_19</v>
      </c>
      <c r="T1370" s="957">
        <f t="shared" si="92"/>
        <v>45406</v>
      </c>
      <c r="U1370" t="str">
        <f t="shared" si="93"/>
        <v>Unaudited</v>
      </c>
    </row>
    <row r="1371" spans="1:21" x14ac:dyDescent="0.25">
      <c r="A1371" t="s">
        <v>438</v>
      </c>
      <c r="B1371" t="s">
        <v>1380</v>
      </c>
      <c r="C1371" t="s">
        <v>1381</v>
      </c>
      <c r="D1371" s="15">
        <v>1900</v>
      </c>
      <c r="E1371" s="121">
        <v>1</v>
      </c>
      <c r="F1371" t="s">
        <v>1026</v>
      </c>
      <c r="G1371" s="121" t="s">
        <v>1379</v>
      </c>
      <c r="H1371" t="s">
        <v>385</v>
      </c>
      <c r="I1371" t="s">
        <v>489</v>
      </c>
      <c r="J1371" t="s">
        <v>451</v>
      </c>
      <c r="K1371" t="s">
        <v>436</v>
      </c>
      <c r="L1371" s="755" t="s">
        <v>80</v>
      </c>
      <c r="M1371" t="s">
        <v>98</v>
      </c>
      <c r="N1371" s="680">
        <f t="shared" ca="1" si="90"/>
        <v>0</v>
      </c>
      <c r="O1371" s="680">
        <f t="shared" ca="1" si="90"/>
        <v>0</v>
      </c>
      <c r="P1371" s="680">
        <f t="shared" ca="1" si="90"/>
        <v>0</v>
      </c>
      <c r="Q1371" s="680">
        <f t="shared" ca="1" si="90"/>
        <v>0</v>
      </c>
      <c r="R1371" s="680">
        <f t="shared" ca="1" si="90"/>
        <v>0</v>
      </c>
      <c r="S1371" t="str">
        <f t="shared" si="91"/>
        <v>ASR_CMS_19</v>
      </c>
      <c r="T1371" s="957">
        <f t="shared" si="92"/>
        <v>45406</v>
      </c>
      <c r="U1371" t="str">
        <f t="shared" si="93"/>
        <v>Unaudited</v>
      </c>
    </row>
    <row r="1372" spans="1:21" x14ac:dyDescent="0.25">
      <c r="A1372" t="s">
        <v>438</v>
      </c>
      <c r="B1372" t="s">
        <v>1380</v>
      </c>
      <c r="C1372" t="s">
        <v>1381</v>
      </c>
      <c r="D1372" s="15">
        <v>1900</v>
      </c>
      <c r="E1372" s="121">
        <v>1</v>
      </c>
      <c r="F1372" t="s">
        <v>1026</v>
      </c>
      <c r="G1372" s="121" t="s">
        <v>1379</v>
      </c>
      <c r="H1372" t="s">
        <v>385</v>
      </c>
      <c r="I1372" t="s">
        <v>489</v>
      </c>
      <c r="J1372" t="s">
        <v>451</v>
      </c>
      <c r="K1372" t="s">
        <v>436</v>
      </c>
      <c r="L1372" s="755" t="s">
        <v>81</v>
      </c>
      <c r="M1372" t="s">
        <v>99</v>
      </c>
      <c r="N1372" s="680">
        <f t="shared" ca="1" si="90"/>
        <v>0</v>
      </c>
      <c r="O1372" s="680">
        <f t="shared" ca="1" si="90"/>
        <v>0</v>
      </c>
      <c r="P1372" s="680">
        <f t="shared" ca="1" si="90"/>
        <v>0</v>
      </c>
      <c r="Q1372" s="680">
        <f t="shared" ca="1" si="90"/>
        <v>0</v>
      </c>
      <c r="R1372" s="680">
        <f t="shared" ca="1" si="90"/>
        <v>0</v>
      </c>
      <c r="S1372" t="str">
        <f t="shared" si="91"/>
        <v>ASR_CMS_19</v>
      </c>
      <c r="T1372" s="957">
        <f t="shared" si="92"/>
        <v>45406</v>
      </c>
      <c r="U1372" t="str">
        <f t="shared" si="93"/>
        <v>Unaudited</v>
      </c>
    </row>
    <row r="1373" spans="1:21" x14ac:dyDescent="0.25">
      <c r="A1373" t="s">
        <v>438</v>
      </c>
      <c r="B1373" t="s">
        <v>1380</v>
      </c>
      <c r="C1373" t="s">
        <v>1381</v>
      </c>
      <c r="D1373" s="15">
        <v>1900</v>
      </c>
      <c r="E1373" s="121">
        <v>1</v>
      </c>
      <c r="F1373" t="s">
        <v>1026</v>
      </c>
      <c r="G1373" s="121" t="s">
        <v>1379</v>
      </c>
      <c r="H1373" t="s">
        <v>385</v>
      </c>
      <c r="I1373" t="s">
        <v>489</v>
      </c>
      <c r="J1373" t="s">
        <v>451</v>
      </c>
      <c r="K1373" t="s">
        <v>436</v>
      </c>
      <c r="L1373" s="755" t="s">
        <v>82</v>
      </c>
      <c r="M1373" t="s">
        <v>100</v>
      </c>
      <c r="N1373" s="680">
        <f t="shared" ca="1" si="90"/>
        <v>0</v>
      </c>
      <c r="O1373" s="680">
        <f t="shared" ca="1" si="90"/>
        <v>0</v>
      </c>
      <c r="P1373" s="680">
        <f t="shared" ca="1" si="90"/>
        <v>0</v>
      </c>
      <c r="Q1373" s="680">
        <f t="shared" ca="1" si="90"/>
        <v>0</v>
      </c>
      <c r="R1373" s="680">
        <f t="shared" ca="1" si="90"/>
        <v>0</v>
      </c>
      <c r="S1373" t="str">
        <f t="shared" si="91"/>
        <v>ASR_CMS_19</v>
      </c>
      <c r="T1373" s="957">
        <f t="shared" si="92"/>
        <v>45406</v>
      </c>
      <c r="U1373" t="str">
        <f t="shared" si="93"/>
        <v>Unaudited</v>
      </c>
    </row>
    <row r="1374" spans="1:21" x14ac:dyDescent="0.25">
      <c r="A1374" t="s">
        <v>438</v>
      </c>
      <c r="B1374" t="s">
        <v>1380</v>
      </c>
      <c r="C1374" t="s">
        <v>1381</v>
      </c>
      <c r="D1374" s="15">
        <v>1900</v>
      </c>
      <c r="E1374" s="121">
        <v>1</v>
      </c>
      <c r="F1374" t="s">
        <v>1026</v>
      </c>
      <c r="G1374" s="121" t="s">
        <v>1379</v>
      </c>
      <c r="H1374" t="s">
        <v>385</v>
      </c>
      <c r="I1374" t="s">
        <v>489</v>
      </c>
      <c r="J1374" t="s">
        <v>451</v>
      </c>
      <c r="K1374" t="s">
        <v>436</v>
      </c>
      <c r="L1374" s="755" t="s">
        <v>217</v>
      </c>
      <c r="M1374" t="s">
        <v>101</v>
      </c>
      <c r="N1374" s="680">
        <f t="shared" ca="1" si="90"/>
        <v>0</v>
      </c>
      <c r="O1374" s="680">
        <f t="shared" ca="1" si="90"/>
        <v>0</v>
      </c>
      <c r="P1374" s="680">
        <f t="shared" ca="1" si="90"/>
        <v>0</v>
      </c>
      <c r="Q1374" s="680">
        <f t="shared" ca="1" si="90"/>
        <v>0</v>
      </c>
      <c r="R1374" s="680">
        <f t="shared" ca="1" si="90"/>
        <v>0</v>
      </c>
      <c r="S1374" t="str">
        <f t="shared" si="91"/>
        <v>ASR_CMS_19</v>
      </c>
      <c r="T1374" s="957">
        <f t="shared" si="92"/>
        <v>45406</v>
      </c>
      <c r="U1374" t="str">
        <f t="shared" si="93"/>
        <v>Unaudited</v>
      </c>
    </row>
    <row r="1375" spans="1:21" x14ac:dyDescent="0.25">
      <c r="A1375" t="s">
        <v>438</v>
      </c>
      <c r="B1375" t="s">
        <v>1380</v>
      </c>
      <c r="C1375" t="s">
        <v>1381</v>
      </c>
      <c r="D1375" s="15">
        <v>1900</v>
      </c>
      <c r="E1375" s="121">
        <v>1</v>
      </c>
      <c r="F1375" t="s">
        <v>1026</v>
      </c>
      <c r="G1375" s="121" t="s">
        <v>1379</v>
      </c>
      <c r="H1375" t="s">
        <v>385</v>
      </c>
      <c r="I1375" t="s">
        <v>489</v>
      </c>
      <c r="J1375" t="s">
        <v>451</v>
      </c>
      <c r="K1375" t="s">
        <v>436</v>
      </c>
      <c r="L1375" s="755" t="s">
        <v>216</v>
      </c>
      <c r="M1375" t="s">
        <v>28</v>
      </c>
      <c r="N1375" s="680">
        <f t="shared" ca="1" si="90"/>
        <v>0</v>
      </c>
      <c r="O1375" s="680">
        <f t="shared" ca="1" si="90"/>
        <v>0</v>
      </c>
      <c r="P1375" s="680">
        <f t="shared" ca="1" si="90"/>
        <v>0</v>
      </c>
      <c r="Q1375" s="680">
        <f t="shared" ca="1" si="90"/>
        <v>0</v>
      </c>
      <c r="R1375" s="680">
        <f t="shared" ca="1" si="90"/>
        <v>0</v>
      </c>
      <c r="S1375" t="str">
        <f t="shared" si="91"/>
        <v>ASR_CMS_19</v>
      </c>
      <c r="T1375" s="957">
        <f t="shared" si="92"/>
        <v>45406</v>
      </c>
      <c r="U1375" t="str">
        <f t="shared" si="93"/>
        <v>Unaudited</v>
      </c>
    </row>
    <row r="1376" spans="1:21" x14ac:dyDescent="0.25">
      <c r="A1376" t="s">
        <v>438</v>
      </c>
      <c r="B1376" t="s">
        <v>1380</v>
      </c>
      <c r="C1376" t="s">
        <v>1381</v>
      </c>
      <c r="D1376" s="15">
        <v>1900</v>
      </c>
      <c r="E1376" s="121">
        <v>1</v>
      </c>
      <c r="F1376" t="s">
        <v>1026</v>
      </c>
      <c r="G1376" s="121" t="s">
        <v>1379</v>
      </c>
      <c r="H1376" t="s">
        <v>385</v>
      </c>
      <c r="I1376" t="s">
        <v>489</v>
      </c>
      <c r="J1376" t="s">
        <v>437</v>
      </c>
      <c r="K1376" t="s">
        <v>437</v>
      </c>
      <c r="L1376" s="755" t="s">
        <v>84</v>
      </c>
      <c r="M1376" t="s">
        <v>328</v>
      </c>
      <c r="N1376" s="680">
        <f t="shared" ca="1" si="90"/>
        <v>0</v>
      </c>
      <c r="O1376" s="680">
        <f t="shared" ca="1" si="90"/>
        <v>0</v>
      </c>
      <c r="P1376" s="680">
        <f t="shared" ca="1" si="90"/>
        <v>0</v>
      </c>
      <c r="Q1376" s="680">
        <f t="shared" ca="1" si="90"/>
        <v>0</v>
      </c>
      <c r="R1376" s="680">
        <f t="shared" ca="1" si="90"/>
        <v>0</v>
      </c>
      <c r="S1376" t="str">
        <f t="shared" si="91"/>
        <v>ASR_CMS_19</v>
      </c>
      <c r="T1376" s="957">
        <f t="shared" si="92"/>
        <v>45406</v>
      </c>
      <c r="U1376" t="str">
        <f t="shared" si="93"/>
        <v>Unaudited</v>
      </c>
    </row>
    <row r="1377" spans="1:21" x14ac:dyDescent="0.25">
      <c r="A1377" t="s">
        <v>438</v>
      </c>
      <c r="B1377" t="s">
        <v>1380</v>
      </c>
      <c r="C1377" t="s">
        <v>1381</v>
      </c>
      <c r="D1377" s="15">
        <v>1900</v>
      </c>
      <c r="E1377" s="121">
        <v>1</v>
      </c>
      <c r="F1377" t="s">
        <v>1026</v>
      </c>
      <c r="G1377" s="121" t="s">
        <v>1379</v>
      </c>
      <c r="H1377" t="s">
        <v>385</v>
      </c>
      <c r="I1377" t="s">
        <v>489</v>
      </c>
      <c r="J1377" t="s">
        <v>437</v>
      </c>
      <c r="K1377" t="s">
        <v>437</v>
      </c>
      <c r="L1377" s="755" t="s">
        <v>85</v>
      </c>
      <c r="M1377" t="s">
        <v>326</v>
      </c>
      <c r="N1377" s="680">
        <f t="shared" ca="1" si="90"/>
        <v>0</v>
      </c>
      <c r="O1377" s="680">
        <f t="shared" ca="1" si="90"/>
        <v>0</v>
      </c>
      <c r="P1377" s="680">
        <f t="shared" ca="1" si="90"/>
        <v>0</v>
      </c>
      <c r="Q1377" s="680">
        <f t="shared" ca="1" si="90"/>
        <v>0</v>
      </c>
      <c r="R1377" s="680">
        <f t="shared" ca="1" si="90"/>
        <v>0</v>
      </c>
      <c r="S1377" t="str">
        <f t="shared" si="91"/>
        <v>ASR_CMS_19</v>
      </c>
      <c r="T1377" s="957">
        <f t="shared" si="92"/>
        <v>45406</v>
      </c>
      <c r="U1377" t="str">
        <f t="shared" si="93"/>
        <v>Unaudited</v>
      </c>
    </row>
    <row r="1378" spans="1:21" x14ac:dyDescent="0.25">
      <c r="A1378" t="s">
        <v>438</v>
      </c>
      <c r="B1378" t="s">
        <v>1380</v>
      </c>
      <c r="C1378" t="s">
        <v>1381</v>
      </c>
      <c r="D1378" s="15">
        <v>1900</v>
      </c>
      <c r="E1378" s="121">
        <v>1</v>
      </c>
      <c r="F1378" t="s">
        <v>1026</v>
      </c>
      <c r="G1378" s="121" t="s">
        <v>1379</v>
      </c>
      <c r="H1378" t="s">
        <v>385</v>
      </c>
      <c r="I1378" t="s">
        <v>489</v>
      </c>
      <c r="J1378" t="s">
        <v>437</v>
      </c>
      <c r="K1378" t="s">
        <v>437</v>
      </c>
      <c r="L1378" s="755" t="s">
        <v>86</v>
      </c>
      <c r="M1378" t="s">
        <v>495</v>
      </c>
      <c r="N1378" s="680">
        <f t="shared" ca="1" si="90"/>
        <v>0</v>
      </c>
      <c r="O1378" s="680">
        <f t="shared" ca="1" si="90"/>
        <v>0</v>
      </c>
      <c r="P1378" s="680">
        <f t="shared" ca="1" si="90"/>
        <v>0</v>
      </c>
      <c r="Q1378" s="680">
        <f t="shared" ca="1" si="90"/>
        <v>0</v>
      </c>
      <c r="R1378" s="680">
        <f t="shared" ca="1" si="90"/>
        <v>0</v>
      </c>
      <c r="S1378" t="str">
        <f t="shared" si="91"/>
        <v>ASR_CMS_19</v>
      </c>
      <c r="T1378" s="957">
        <f t="shared" si="92"/>
        <v>45406</v>
      </c>
      <c r="U1378" t="str">
        <f t="shared" si="93"/>
        <v>Unaudited</v>
      </c>
    </row>
    <row r="1379" spans="1:21" x14ac:dyDescent="0.25">
      <c r="A1379" t="s">
        <v>438</v>
      </c>
      <c r="B1379" t="s">
        <v>1380</v>
      </c>
      <c r="C1379" t="s">
        <v>1381</v>
      </c>
      <c r="D1379" s="15">
        <v>1900</v>
      </c>
      <c r="E1379" s="121">
        <v>1</v>
      </c>
      <c r="F1379" t="s">
        <v>1026</v>
      </c>
      <c r="G1379" s="121" t="s">
        <v>1379</v>
      </c>
      <c r="H1379" t="s">
        <v>385</v>
      </c>
      <c r="I1379" t="s">
        <v>489</v>
      </c>
      <c r="J1379" t="s">
        <v>437</v>
      </c>
      <c r="K1379" t="s">
        <v>437</v>
      </c>
      <c r="L1379" s="755" t="s">
        <v>87</v>
      </c>
      <c r="M1379" t="s">
        <v>496</v>
      </c>
      <c r="N1379" s="680">
        <f t="shared" ca="1" si="90"/>
        <v>0</v>
      </c>
      <c r="O1379" s="680">
        <f t="shared" ca="1" si="90"/>
        <v>0</v>
      </c>
      <c r="P1379" s="680">
        <f t="shared" ca="1" si="90"/>
        <v>0</v>
      </c>
      <c r="Q1379" s="680">
        <f t="shared" ca="1" si="90"/>
        <v>0</v>
      </c>
      <c r="R1379" s="680">
        <f t="shared" ca="1" si="90"/>
        <v>0</v>
      </c>
      <c r="S1379" t="str">
        <f t="shared" si="91"/>
        <v>ASR_CMS_19</v>
      </c>
      <c r="T1379" s="957">
        <f t="shared" si="92"/>
        <v>45406</v>
      </c>
      <c r="U1379" t="str">
        <f t="shared" si="93"/>
        <v>Unaudited</v>
      </c>
    </row>
    <row r="1380" spans="1:21" x14ac:dyDescent="0.25">
      <c r="A1380" t="s">
        <v>438</v>
      </c>
      <c r="B1380" t="s">
        <v>1380</v>
      </c>
      <c r="C1380" t="s">
        <v>1381</v>
      </c>
      <c r="D1380" s="15">
        <v>1900</v>
      </c>
      <c r="E1380" s="121">
        <v>1</v>
      </c>
      <c r="F1380" t="s">
        <v>1026</v>
      </c>
      <c r="G1380" s="121" t="s">
        <v>1379</v>
      </c>
      <c r="H1380" t="s">
        <v>385</v>
      </c>
      <c r="I1380" t="s">
        <v>489</v>
      </c>
      <c r="J1380" t="s">
        <v>437</v>
      </c>
      <c r="K1380" t="s">
        <v>437</v>
      </c>
      <c r="L1380" s="755" t="s">
        <v>214</v>
      </c>
      <c r="M1380" t="s">
        <v>497</v>
      </c>
      <c r="N1380" s="680">
        <f t="shared" ca="1" si="90"/>
        <v>0</v>
      </c>
      <c r="O1380" s="680">
        <f t="shared" ca="1" si="90"/>
        <v>0</v>
      </c>
      <c r="P1380" s="680">
        <f t="shared" ca="1" si="90"/>
        <v>0</v>
      </c>
      <c r="Q1380" s="680">
        <f t="shared" ca="1" si="90"/>
        <v>0</v>
      </c>
      <c r="R1380" s="680">
        <f t="shared" ca="1" si="90"/>
        <v>0</v>
      </c>
      <c r="S1380" t="str">
        <f t="shared" si="91"/>
        <v>ASR_CMS_19</v>
      </c>
      <c r="T1380" s="957">
        <f t="shared" si="92"/>
        <v>45406</v>
      </c>
      <c r="U1380" t="str">
        <f t="shared" si="93"/>
        <v>Unaudited</v>
      </c>
    </row>
    <row r="1381" spans="1:21" x14ac:dyDescent="0.25">
      <c r="A1381" t="s">
        <v>438</v>
      </c>
      <c r="B1381" t="s">
        <v>1380</v>
      </c>
      <c r="C1381" t="s">
        <v>1381</v>
      </c>
      <c r="D1381" s="15">
        <v>1900</v>
      </c>
      <c r="E1381" s="121">
        <v>1</v>
      </c>
      <c r="F1381" t="s">
        <v>1026</v>
      </c>
      <c r="G1381" s="121" t="s">
        <v>1379</v>
      </c>
      <c r="H1381" t="s">
        <v>385</v>
      </c>
      <c r="I1381" t="s">
        <v>490</v>
      </c>
      <c r="J1381" t="s">
        <v>26</v>
      </c>
      <c r="K1381" t="s">
        <v>26</v>
      </c>
      <c r="L1381" s="755" t="s">
        <v>205</v>
      </c>
      <c r="M1381" t="s">
        <v>26</v>
      </c>
      <c r="N1381" s="680">
        <f t="shared" ca="1" si="90"/>
        <v>0</v>
      </c>
      <c r="O1381" s="680">
        <f t="shared" ca="1" si="90"/>
        <v>0</v>
      </c>
      <c r="P1381" s="680">
        <f t="shared" ca="1" si="90"/>
        <v>0</v>
      </c>
      <c r="Q1381" s="680">
        <f t="shared" ca="1" si="90"/>
        <v>0</v>
      </c>
      <c r="R1381" s="680">
        <f t="shared" ca="1" si="90"/>
        <v>0</v>
      </c>
      <c r="S1381" t="str">
        <f t="shared" si="91"/>
        <v>ASR_CMS_19</v>
      </c>
      <c r="T1381" s="957">
        <f t="shared" si="92"/>
        <v>45406</v>
      </c>
      <c r="U1381" t="str">
        <f t="shared" si="93"/>
        <v>Unaudited</v>
      </c>
    </row>
    <row r="1382" spans="1:21" x14ac:dyDescent="0.25">
      <c r="A1382" t="s">
        <v>438</v>
      </c>
      <c r="B1382" t="s">
        <v>1380</v>
      </c>
      <c r="C1382" t="s">
        <v>1381</v>
      </c>
      <c r="D1382" s="15">
        <v>1900</v>
      </c>
      <c r="E1382" s="121">
        <v>1</v>
      </c>
      <c r="F1382" t="s">
        <v>439</v>
      </c>
      <c r="G1382" s="121">
        <v>91</v>
      </c>
      <c r="H1382" t="s">
        <v>386</v>
      </c>
      <c r="I1382" t="s">
        <v>433</v>
      </c>
      <c r="J1382" t="s">
        <v>433</v>
      </c>
      <c r="K1382" t="s">
        <v>433</v>
      </c>
      <c r="M1382" t="s">
        <v>433</v>
      </c>
      <c r="N1382" s="680">
        <f t="shared" ca="1" si="90"/>
        <v>0</v>
      </c>
      <c r="O1382" s="680">
        <f t="shared" ca="1" si="90"/>
        <v>0</v>
      </c>
      <c r="P1382" s="680">
        <f t="shared" ca="1" si="90"/>
        <v>0</v>
      </c>
      <c r="Q1382" s="680">
        <f t="shared" ca="1" si="90"/>
        <v>0</v>
      </c>
      <c r="R1382" s="680">
        <f t="shared" ca="1" si="90"/>
        <v>0</v>
      </c>
      <c r="S1382" t="str">
        <f t="shared" si="91"/>
        <v>ASR_CMS_19</v>
      </c>
      <c r="T1382" s="957">
        <f t="shared" si="92"/>
        <v>45406</v>
      </c>
      <c r="U1382" t="str">
        <f t="shared" si="93"/>
        <v>Unaudited</v>
      </c>
    </row>
    <row r="1383" spans="1:21" x14ac:dyDescent="0.25">
      <c r="A1383" t="s">
        <v>438</v>
      </c>
      <c r="B1383" t="s">
        <v>1380</v>
      </c>
      <c r="C1383" t="s">
        <v>1381</v>
      </c>
      <c r="D1383" s="15">
        <v>1900</v>
      </c>
      <c r="E1383" s="121">
        <v>1</v>
      </c>
      <c r="F1383" t="s">
        <v>439</v>
      </c>
      <c r="G1383" s="121">
        <v>91</v>
      </c>
      <c r="H1383" t="s">
        <v>386</v>
      </c>
      <c r="I1383" t="s">
        <v>488</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ASR_CMS_19</v>
      </c>
      <c r="T1383" s="957">
        <f t="shared" si="92"/>
        <v>45406</v>
      </c>
      <c r="U1383" t="str">
        <f t="shared" si="93"/>
        <v>Unaudited</v>
      </c>
    </row>
    <row r="1384" spans="1:21" x14ac:dyDescent="0.25">
      <c r="A1384" t="s">
        <v>438</v>
      </c>
      <c r="B1384" t="s">
        <v>1380</v>
      </c>
      <c r="C1384" t="s">
        <v>1381</v>
      </c>
      <c r="D1384" s="15">
        <v>1900</v>
      </c>
      <c r="E1384" s="121">
        <v>1</v>
      </c>
      <c r="F1384" t="s">
        <v>439</v>
      </c>
      <c r="G1384" s="121">
        <v>91</v>
      </c>
      <c r="H1384" t="s">
        <v>386</v>
      </c>
      <c r="I1384" t="s">
        <v>488</v>
      </c>
      <c r="J1384" t="s">
        <v>12</v>
      </c>
      <c r="K1384" t="s">
        <v>223</v>
      </c>
      <c r="L1384" s="755">
        <v>1.2</v>
      </c>
      <c r="M1384" t="s">
        <v>223</v>
      </c>
      <c r="N1384" s="680">
        <f t="shared" ca="1" si="90"/>
        <v>0</v>
      </c>
      <c r="O1384" s="680">
        <f t="shared" ca="1" si="90"/>
        <v>0</v>
      </c>
      <c r="P1384" s="680">
        <f t="shared" ca="1" si="90"/>
        <v>0</v>
      </c>
      <c r="Q1384" s="680">
        <f t="shared" ca="1" si="90"/>
        <v>0</v>
      </c>
      <c r="R1384" s="680">
        <f t="shared" ca="1" si="90"/>
        <v>0</v>
      </c>
      <c r="S1384" t="str">
        <f t="shared" si="91"/>
        <v>ASR_CMS_19</v>
      </c>
      <c r="T1384" s="957">
        <f t="shared" si="92"/>
        <v>45406</v>
      </c>
      <c r="U1384" t="str">
        <f t="shared" si="93"/>
        <v>Unaudited</v>
      </c>
    </row>
    <row r="1385" spans="1:21" x14ac:dyDescent="0.25">
      <c r="A1385" t="s">
        <v>438</v>
      </c>
      <c r="B1385" t="s">
        <v>1380</v>
      </c>
      <c r="C1385" t="s">
        <v>1381</v>
      </c>
      <c r="D1385" s="15">
        <v>1900</v>
      </c>
      <c r="E1385" s="121">
        <v>1</v>
      </c>
      <c r="F1385" t="s">
        <v>439</v>
      </c>
      <c r="G1385" s="121">
        <v>91</v>
      </c>
      <c r="H1385" t="s">
        <v>386</v>
      </c>
      <c r="I1385" t="s">
        <v>488</v>
      </c>
      <c r="J1385" t="s">
        <v>12</v>
      </c>
      <c r="K1385" t="s">
        <v>1318</v>
      </c>
      <c r="L1385" s="755" t="s">
        <v>1314</v>
      </c>
      <c r="M1385" t="s">
        <v>1318</v>
      </c>
      <c r="N1385" s="680">
        <f t="shared" ca="1" si="90"/>
        <v>0</v>
      </c>
      <c r="O1385" s="680">
        <f t="shared" ca="1" si="90"/>
        <v>0</v>
      </c>
      <c r="P1385" s="680">
        <f t="shared" ca="1" si="90"/>
        <v>0</v>
      </c>
      <c r="Q1385" s="680">
        <f t="shared" ca="1" si="90"/>
        <v>0</v>
      </c>
      <c r="R1385" s="680">
        <f t="shared" ca="1" si="90"/>
        <v>0</v>
      </c>
      <c r="S1385" t="str">
        <f t="shared" si="91"/>
        <v>ASR_CMS_19</v>
      </c>
      <c r="T1385" s="957">
        <f t="shared" si="92"/>
        <v>45406</v>
      </c>
      <c r="U1385" t="str">
        <f t="shared" si="93"/>
        <v>Unaudited</v>
      </c>
    </row>
    <row r="1386" spans="1:21" x14ac:dyDescent="0.25">
      <c r="A1386" t="s">
        <v>438</v>
      </c>
      <c r="B1386" t="s">
        <v>1380</v>
      </c>
      <c r="C1386" t="s">
        <v>1381</v>
      </c>
      <c r="D1386" s="15">
        <v>1900</v>
      </c>
      <c r="E1386" s="121">
        <v>1</v>
      </c>
      <c r="F1386" t="s">
        <v>439</v>
      </c>
      <c r="G1386" s="121">
        <v>91</v>
      </c>
      <c r="H1386" t="s">
        <v>386</v>
      </c>
      <c r="I1386" t="s">
        <v>488</v>
      </c>
      <c r="J1386" t="s">
        <v>12</v>
      </c>
      <c r="K1386" t="s">
        <v>1320</v>
      </c>
      <c r="L1386" s="755" t="s">
        <v>1319</v>
      </c>
      <c r="M1386" t="s">
        <v>1320</v>
      </c>
      <c r="N1386" s="680">
        <f t="shared" ca="1" si="90"/>
        <v>0</v>
      </c>
      <c r="O1386" s="680">
        <f t="shared" ca="1" si="90"/>
        <v>0</v>
      </c>
      <c r="P1386" s="680">
        <f t="shared" ca="1" si="90"/>
        <v>0</v>
      </c>
      <c r="Q1386" s="680">
        <f t="shared" ca="1" si="90"/>
        <v>0</v>
      </c>
      <c r="R1386" s="680">
        <f t="shared" ca="1" si="90"/>
        <v>0</v>
      </c>
      <c r="S1386" t="str">
        <f t="shared" si="91"/>
        <v>ASR_CMS_19</v>
      </c>
      <c r="T1386" s="957">
        <f t="shared" si="92"/>
        <v>45406</v>
      </c>
      <c r="U1386" t="str">
        <f t="shared" si="93"/>
        <v>Unaudited</v>
      </c>
    </row>
    <row r="1387" spans="1:21" x14ac:dyDescent="0.25">
      <c r="A1387" t="s">
        <v>438</v>
      </c>
      <c r="B1387" t="s">
        <v>1380</v>
      </c>
      <c r="C1387" t="s">
        <v>1381</v>
      </c>
      <c r="D1387" s="15">
        <v>1900</v>
      </c>
      <c r="E1387" s="121">
        <v>1</v>
      </c>
      <c r="F1387" t="s">
        <v>439</v>
      </c>
      <c r="G1387" s="121">
        <v>91</v>
      </c>
      <c r="H1387" t="s">
        <v>386</v>
      </c>
      <c r="I1387" t="s">
        <v>488</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ASR_CMS_19</v>
      </c>
      <c r="T1387" s="957">
        <f t="shared" si="92"/>
        <v>45406</v>
      </c>
      <c r="U1387" t="str">
        <f t="shared" si="93"/>
        <v>Unaudited</v>
      </c>
    </row>
    <row r="1388" spans="1:21" x14ac:dyDescent="0.25">
      <c r="A1388" t="s">
        <v>438</v>
      </c>
      <c r="B1388" t="s">
        <v>1380</v>
      </c>
      <c r="C1388" t="s">
        <v>1381</v>
      </c>
      <c r="D1388" s="15">
        <v>1900</v>
      </c>
      <c r="E1388" s="121">
        <v>1</v>
      </c>
      <c r="F1388" t="s">
        <v>439</v>
      </c>
      <c r="G1388" s="121">
        <v>91</v>
      </c>
      <c r="H1388" t="s">
        <v>386</v>
      </c>
      <c r="I1388" t="s">
        <v>489</v>
      </c>
      <c r="J1388" t="s">
        <v>434</v>
      </c>
      <c r="K1388" t="s">
        <v>791</v>
      </c>
      <c r="L1388" s="755">
        <v>2.1</v>
      </c>
      <c r="M1388" t="s">
        <v>726</v>
      </c>
      <c r="N1388" s="680">
        <f t="shared" ca="1" si="90"/>
        <v>0</v>
      </c>
      <c r="O1388" s="680">
        <f t="shared" ca="1" si="90"/>
        <v>0</v>
      </c>
      <c r="P1388" s="680">
        <f t="shared" ca="1" si="90"/>
        <v>0</v>
      </c>
      <c r="Q1388" s="680">
        <f t="shared" ca="1" si="90"/>
        <v>0</v>
      </c>
      <c r="R1388" s="680">
        <f t="shared" ca="1" si="90"/>
        <v>0</v>
      </c>
      <c r="S1388" t="str">
        <f t="shared" si="91"/>
        <v>ASR_CMS_19</v>
      </c>
      <c r="T1388" s="957">
        <f t="shared" si="92"/>
        <v>45406</v>
      </c>
      <c r="U1388" t="str">
        <f t="shared" si="93"/>
        <v>Unaudited</v>
      </c>
    </row>
    <row r="1389" spans="1:21" x14ac:dyDescent="0.25">
      <c r="A1389" t="s">
        <v>438</v>
      </c>
      <c r="B1389" t="s">
        <v>1380</v>
      </c>
      <c r="C1389" t="s">
        <v>1381</v>
      </c>
      <c r="D1389" s="15">
        <v>1900</v>
      </c>
      <c r="E1389" s="121">
        <v>1</v>
      </c>
      <c r="F1389" t="s">
        <v>439</v>
      </c>
      <c r="G1389" s="121">
        <v>91</v>
      </c>
      <c r="H1389" t="s">
        <v>386</v>
      </c>
      <c r="I1389" t="s">
        <v>489</v>
      </c>
      <c r="J1389" t="s">
        <v>434</v>
      </c>
      <c r="K1389" t="s">
        <v>791</v>
      </c>
      <c r="L1389" s="755">
        <v>2.2000000000000002</v>
      </c>
      <c r="M1389" t="s">
        <v>727</v>
      </c>
      <c r="N1389" s="680">
        <f t="shared" ca="1" si="90"/>
        <v>0</v>
      </c>
      <c r="O1389" s="680">
        <f t="shared" ca="1" si="90"/>
        <v>0</v>
      </c>
      <c r="P1389" s="680">
        <f t="shared" ca="1" si="90"/>
        <v>0</v>
      </c>
      <c r="Q1389" s="680">
        <f t="shared" ca="1" si="90"/>
        <v>0</v>
      </c>
      <c r="R1389" s="680">
        <f t="shared" ca="1" si="90"/>
        <v>0</v>
      </c>
      <c r="S1389" t="str">
        <f t="shared" si="91"/>
        <v>ASR_CMS_19</v>
      </c>
      <c r="T1389" s="957">
        <f t="shared" si="92"/>
        <v>45406</v>
      </c>
      <c r="U1389" t="str">
        <f t="shared" si="93"/>
        <v>Unaudited</v>
      </c>
    </row>
    <row r="1390" spans="1:21" x14ac:dyDescent="0.25">
      <c r="A1390" t="s">
        <v>438</v>
      </c>
      <c r="B1390" t="s">
        <v>1380</v>
      </c>
      <c r="C1390" t="s">
        <v>1381</v>
      </c>
      <c r="D1390" s="15">
        <v>1900</v>
      </c>
      <c r="E1390" s="121">
        <v>1</v>
      </c>
      <c r="F1390" t="s">
        <v>439</v>
      </c>
      <c r="G1390" s="121">
        <v>91</v>
      </c>
      <c r="H1390" t="s">
        <v>386</v>
      </c>
      <c r="I1390" t="s">
        <v>489</v>
      </c>
      <c r="J1390" t="s">
        <v>434</v>
      </c>
      <c r="K1390" t="s">
        <v>791</v>
      </c>
      <c r="L1390" s="755">
        <v>2.2999999999999998</v>
      </c>
      <c r="M1390" t="s">
        <v>728</v>
      </c>
      <c r="N1390" s="680">
        <f t="shared" ca="1" si="90"/>
        <v>0</v>
      </c>
      <c r="O1390" s="680">
        <f t="shared" ca="1" si="90"/>
        <v>0</v>
      </c>
      <c r="P1390" s="680">
        <f t="shared" ca="1" si="90"/>
        <v>0</v>
      </c>
      <c r="Q1390" s="680">
        <f t="shared" ca="1" si="90"/>
        <v>0</v>
      </c>
      <c r="R1390" s="680">
        <f t="shared" ca="1" si="90"/>
        <v>0</v>
      </c>
      <c r="S1390" t="str">
        <f t="shared" si="91"/>
        <v>ASR_CMS_19</v>
      </c>
      <c r="T1390" s="957">
        <f t="shared" si="92"/>
        <v>45406</v>
      </c>
      <c r="U1390" t="str">
        <f t="shared" si="93"/>
        <v>Unaudited</v>
      </c>
    </row>
    <row r="1391" spans="1:21" x14ac:dyDescent="0.25">
      <c r="A1391" t="s">
        <v>438</v>
      </c>
      <c r="B1391" t="s">
        <v>1380</v>
      </c>
      <c r="C1391" t="s">
        <v>1381</v>
      </c>
      <c r="D1391" s="15">
        <v>1900</v>
      </c>
      <c r="E1391" s="121">
        <v>1</v>
      </c>
      <c r="F1391" t="s">
        <v>439</v>
      </c>
      <c r="G1391" s="121">
        <v>91</v>
      </c>
      <c r="H1391" t="s">
        <v>386</v>
      </c>
      <c r="I1391" t="s">
        <v>489</v>
      </c>
      <c r="J1391" t="s">
        <v>434</v>
      </c>
      <c r="K1391" t="s">
        <v>791</v>
      </c>
      <c r="L1391" s="755">
        <v>2.4</v>
      </c>
      <c r="M1391" t="s">
        <v>729</v>
      </c>
      <c r="N1391" s="680">
        <f t="shared" ca="1" si="90"/>
        <v>0</v>
      </c>
      <c r="O1391" s="680">
        <f t="shared" ca="1" si="90"/>
        <v>0</v>
      </c>
      <c r="P1391" s="680">
        <f t="shared" ca="1" si="90"/>
        <v>0</v>
      </c>
      <c r="Q1391" s="680">
        <f t="shared" ca="1" si="90"/>
        <v>0</v>
      </c>
      <c r="R1391" s="680">
        <f t="shared" ca="1" si="90"/>
        <v>0</v>
      </c>
      <c r="S1391" t="str">
        <f t="shared" si="91"/>
        <v>ASR_CMS_19</v>
      </c>
      <c r="T1391" s="957">
        <f t="shared" si="92"/>
        <v>45406</v>
      </c>
      <c r="U1391" t="str">
        <f t="shared" si="93"/>
        <v>Unaudited</v>
      </c>
    </row>
    <row r="1392" spans="1:21" x14ac:dyDescent="0.25">
      <c r="A1392" t="s">
        <v>438</v>
      </c>
      <c r="B1392" t="s">
        <v>1380</v>
      </c>
      <c r="C1392" t="s">
        <v>1381</v>
      </c>
      <c r="D1392" s="15">
        <v>1900</v>
      </c>
      <c r="E1392" s="121">
        <v>1</v>
      </c>
      <c r="F1392" t="s">
        <v>439</v>
      </c>
      <c r="G1392" s="121">
        <v>91</v>
      </c>
      <c r="H1392" t="s">
        <v>386</v>
      </c>
      <c r="I1392" t="s">
        <v>489</v>
      </c>
      <c r="J1392" t="s">
        <v>434</v>
      </c>
      <c r="K1392" t="s">
        <v>791</v>
      </c>
      <c r="L1392" s="755">
        <v>2.5</v>
      </c>
      <c r="M1392" t="s">
        <v>771</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ASR_CMS_19</v>
      </c>
      <c r="T1392" s="957">
        <f t="shared" si="92"/>
        <v>45406</v>
      </c>
      <c r="U1392" t="str">
        <f t="shared" si="93"/>
        <v>Unaudited</v>
      </c>
    </row>
    <row r="1393" spans="1:21" x14ac:dyDescent="0.25">
      <c r="A1393" t="s">
        <v>438</v>
      </c>
      <c r="B1393" t="s">
        <v>1380</v>
      </c>
      <c r="C1393" t="s">
        <v>1381</v>
      </c>
      <c r="D1393" s="15">
        <v>1900</v>
      </c>
      <c r="E1393" s="121">
        <v>1</v>
      </c>
      <c r="F1393" t="s">
        <v>439</v>
      </c>
      <c r="G1393" s="121">
        <v>91</v>
      </c>
      <c r="H1393" t="s">
        <v>386</v>
      </c>
      <c r="I1393" t="s">
        <v>489</v>
      </c>
      <c r="J1393" t="s">
        <v>434</v>
      </c>
      <c r="K1393" t="s">
        <v>791</v>
      </c>
      <c r="L1393" s="755">
        <v>2.6</v>
      </c>
      <c r="M1393" t="s">
        <v>187</v>
      </c>
      <c r="N1393" s="680">
        <f t="shared" ca="1" si="94"/>
        <v>0</v>
      </c>
      <c r="O1393" s="680">
        <f t="shared" ca="1" si="94"/>
        <v>0</v>
      </c>
      <c r="P1393" s="680">
        <f t="shared" ca="1" si="94"/>
        <v>0</v>
      </c>
      <c r="Q1393" s="680">
        <f t="shared" ca="1" si="94"/>
        <v>0</v>
      </c>
      <c r="R1393" s="680">
        <f t="shared" ca="1" si="94"/>
        <v>0</v>
      </c>
      <c r="S1393" t="str">
        <f t="shared" si="91"/>
        <v>ASR_CMS_19</v>
      </c>
      <c r="T1393" s="957">
        <f t="shared" si="92"/>
        <v>45406</v>
      </c>
      <c r="U1393" t="str">
        <f t="shared" si="93"/>
        <v>Unaudited</v>
      </c>
    </row>
    <row r="1394" spans="1:21" x14ac:dyDescent="0.25">
      <c r="A1394" t="s">
        <v>438</v>
      </c>
      <c r="B1394" t="s">
        <v>1380</v>
      </c>
      <c r="C1394" t="s">
        <v>1381</v>
      </c>
      <c r="D1394" s="15">
        <v>1900</v>
      </c>
      <c r="E1394" s="121">
        <v>1</v>
      </c>
      <c r="F1394" t="s">
        <v>439</v>
      </c>
      <c r="G1394" s="121">
        <v>91</v>
      </c>
      <c r="H1394" t="s">
        <v>386</v>
      </c>
      <c r="I1394" t="s">
        <v>489</v>
      </c>
      <c r="J1394" t="s">
        <v>434</v>
      </c>
      <c r="K1394" t="s">
        <v>791</v>
      </c>
      <c r="L1394" s="755">
        <v>2.7</v>
      </c>
      <c r="M1394" t="s">
        <v>792</v>
      </c>
      <c r="N1394" s="680">
        <f t="shared" ca="1" si="94"/>
        <v>0</v>
      </c>
      <c r="O1394" s="680">
        <f t="shared" ca="1" si="94"/>
        <v>0</v>
      </c>
      <c r="P1394" s="680">
        <f t="shared" ca="1" si="94"/>
        <v>0</v>
      </c>
      <c r="Q1394" s="680">
        <f t="shared" ca="1" si="94"/>
        <v>0</v>
      </c>
      <c r="R1394" s="680">
        <f t="shared" ca="1" si="94"/>
        <v>0</v>
      </c>
      <c r="S1394" t="str">
        <f t="shared" si="91"/>
        <v>ASR_CMS_19</v>
      </c>
      <c r="T1394" s="957">
        <f t="shared" si="92"/>
        <v>45406</v>
      </c>
      <c r="U1394" t="str">
        <f t="shared" si="93"/>
        <v>Unaudited</v>
      </c>
    </row>
    <row r="1395" spans="1:21" x14ac:dyDescent="0.25">
      <c r="A1395" t="s">
        <v>438</v>
      </c>
      <c r="B1395" t="s">
        <v>1380</v>
      </c>
      <c r="C1395" t="s">
        <v>1381</v>
      </c>
      <c r="D1395" s="15">
        <v>1900</v>
      </c>
      <c r="E1395" s="121">
        <v>1</v>
      </c>
      <c r="F1395" t="s">
        <v>439</v>
      </c>
      <c r="G1395" s="121">
        <v>91</v>
      </c>
      <c r="H1395" t="s">
        <v>386</v>
      </c>
      <c r="I1395" t="s">
        <v>489</v>
      </c>
      <c r="J1395" t="s">
        <v>434</v>
      </c>
      <c r="K1395" t="s">
        <v>791</v>
      </c>
      <c r="L1395" s="755">
        <v>2.8</v>
      </c>
      <c r="M1395" t="s">
        <v>793</v>
      </c>
      <c r="N1395" s="680">
        <f t="shared" ca="1" si="94"/>
        <v>0</v>
      </c>
      <c r="O1395" s="680">
        <f t="shared" ca="1" si="94"/>
        <v>0</v>
      </c>
      <c r="P1395" s="680">
        <f t="shared" ca="1" si="94"/>
        <v>0</v>
      </c>
      <c r="Q1395" s="680">
        <f t="shared" ca="1" si="94"/>
        <v>0</v>
      </c>
      <c r="R1395" s="680">
        <f t="shared" ca="1" si="94"/>
        <v>0</v>
      </c>
      <c r="S1395" t="str">
        <f t="shared" si="91"/>
        <v>ASR_CMS_19</v>
      </c>
      <c r="T1395" s="957">
        <f t="shared" si="92"/>
        <v>45406</v>
      </c>
      <c r="U1395" t="str">
        <f t="shared" si="93"/>
        <v>Unaudited</v>
      </c>
    </row>
    <row r="1396" spans="1:21" x14ac:dyDescent="0.25">
      <c r="A1396" t="s">
        <v>438</v>
      </c>
      <c r="B1396" t="s">
        <v>1380</v>
      </c>
      <c r="C1396" t="s">
        <v>1381</v>
      </c>
      <c r="D1396" s="15">
        <v>1900</v>
      </c>
      <c r="E1396" s="121">
        <v>1</v>
      </c>
      <c r="F1396" t="s">
        <v>439</v>
      </c>
      <c r="G1396" s="121">
        <v>91</v>
      </c>
      <c r="H1396" t="s">
        <v>386</v>
      </c>
      <c r="I1396" t="s">
        <v>489</v>
      </c>
      <c r="J1396" t="s">
        <v>434</v>
      </c>
      <c r="K1396" t="s">
        <v>791</v>
      </c>
      <c r="L1396" s="755">
        <v>2.9</v>
      </c>
      <c r="M1396" t="s">
        <v>774</v>
      </c>
      <c r="N1396" s="680">
        <f t="shared" ca="1" si="94"/>
        <v>0</v>
      </c>
      <c r="O1396" s="680">
        <f t="shared" ca="1" si="94"/>
        <v>0</v>
      </c>
      <c r="P1396" s="680">
        <f t="shared" ca="1" si="94"/>
        <v>0</v>
      </c>
      <c r="Q1396" s="680">
        <f t="shared" ca="1" si="94"/>
        <v>0</v>
      </c>
      <c r="R1396" s="680">
        <f t="shared" ca="1" si="94"/>
        <v>0</v>
      </c>
      <c r="S1396" t="str">
        <f t="shared" si="91"/>
        <v>ASR_CMS_19</v>
      </c>
      <c r="T1396" s="957">
        <f t="shared" si="92"/>
        <v>45406</v>
      </c>
      <c r="U1396" t="str">
        <f t="shared" si="93"/>
        <v>Unaudited</v>
      </c>
    </row>
    <row r="1397" spans="1:21" x14ac:dyDescent="0.25">
      <c r="A1397" t="s">
        <v>438</v>
      </c>
      <c r="B1397" t="s">
        <v>1380</v>
      </c>
      <c r="C1397" t="s">
        <v>1381</v>
      </c>
      <c r="D1397" s="15">
        <v>1900</v>
      </c>
      <c r="E1397" s="121">
        <v>1</v>
      </c>
      <c r="F1397" t="s">
        <v>439</v>
      </c>
      <c r="G1397" s="121">
        <v>91</v>
      </c>
      <c r="H1397" t="s">
        <v>386</v>
      </c>
      <c r="I1397" t="s">
        <v>489</v>
      </c>
      <c r="J1397" t="s">
        <v>434</v>
      </c>
      <c r="K1397" t="s">
        <v>224</v>
      </c>
      <c r="L1397" s="755">
        <v>2.11</v>
      </c>
      <c r="M1397" t="s">
        <v>229</v>
      </c>
      <c r="N1397" s="680">
        <f t="shared" ca="1" si="94"/>
        <v>0</v>
      </c>
      <c r="O1397" s="680">
        <f t="shared" ca="1" si="94"/>
        <v>0</v>
      </c>
      <c r="P1397" s="680">
        <f t="shared" ca="1" si="94"/>
        <v>0</v>
      </c>
      <c r="Q1397" s="680">
        <f t="shared" ca="1" si="94"/>
        <v>0</v>
      </c>
      <c r="R1397" s="680">
        <f t="shared" ca="1" si="94"/>
        <v>0</v>
      </c>
      <c r="S1397" t="str">
        <f t="shared" si="91"/>
        <v>ASR_CMS_19</v>
      </c>
      <c r="T1397" s="957">
        <f t="shared" si="92"/>
        <v>45406</v>
      </c>
      <c r="U1397" t="str">
        <f t="shared" si="93"/>
        <v>Unaudited</v>
      </c>
    </row>
    <row r="1398" spans="1:21" x14ac:dyDescent="0.25">
      <c r="A1398" t="s">
        <v>438</v>
      </c>
      <c r="B1398" t="s">
        <v>1380</v>
      </c>
      <c r="C1398" t="s">
        <v>1381</v>
      </c>
      <c r="D1398" s="15">
        <v>1900</v>
      </c>
      <c r="E1398" s="121">
        <v>1</v>
      </c>
      <c r="F1398" t="s">
        <v>439</v>
      </c>
      <c r="G1398" s="121">
        <v>91</v>
      </c>
      <c r="H1398" t="s">
        <v>386</v>
      </c>
      <c r="I1398" t="s">
        <v>489</v>
      </c>
      <c r="J1398" t="s">
        <v>434</v>
      </c>
      <c r="K1398" t="s">
        <v>224</v>
      </c>
      <c r="L1398" s="755">
        <v>2.12</v>
      </c>
      <c r="M1398" t="s">
        <v>555</v>
      </c>
      <c r="N1398" s="680">
        <f t="shared" ca="1" si="94"/>
        <v>0</v>
      </c>
      <c r="O1398" s="680">
        <f t="shared" ca="1" si="94"/>
        <v>0</v>
      </c>
      <c r="P1398" s="680">
        <f t="shared" ca="1" si="94"/>
        <v>0</v>
      </c>
      <c r="Q1398" s="680">
        <f t="shared" ca="1" si="94"/>
        <v>0</v>
      </c>
      <c r="R1398" s="680">
        <f t="shared" ca="1" si="94"/>
        <v>0</v>
      </c>
      <c r="S1398" t="str">
        <f t="shared" si="91"/>
        <v>ASR_CMS_19</v>
      </c>
      <c r="T1398" s="957">
        <f t="shared" si="92"/>
        <v>45406</v>
      </c>
      <c r="U1398" t="str">
        <f t="shared" si="93"/>
        <v>Unaudited</v>
      </c>
    </row>
    <row r="1399" spans="1:21" x14ac:dyDescent="0.25">
      <c r="A1399" t="s">
        <v>438</v>
      </c>
      <c r="B1399" t="s">
        <v>1380</v>
      </c>
      <c r="C1399" t="s">
        <v>1381</v>
      </c>
      <c r="D1399" s="15">
        <v>1900</v>
      </c>
      <c r="E1399" s="121">
        <v>1</v>
      </c>
      <c r="F1399" t="s">
        <v>439</v>
      </c>
      <c r="G1399" s="121">
        <v>91</v>
      </c>
      <c r="H1399" t="s">
        <v>386</v>
      </c>
      <c r="I1399" t="s">
        <v>489</v>
      </c>
      <c r="J1399" t="s">
        <v>434</v>
      </c>
      <c r="K1399" t="s">
        <v>224</v>
      </c>
      <c r="L1399" s="755">
        <v>2.13</v>
      </c>
      <c r="M1399" t="s">
        <v>230</v>
      </c>
      <c r="N1399" s="680">
        <f t="shared" ca="1" si="94"/>
        <v>0</v>
      </c>
      <c r="O1399" s="680">
        <f t="shared" ca="1" si="94"/>
        <v>0</v>
      </c>
      <c r="P1399" s="680">
        <f t="shared" ca="1" si="94"/>
        <v>0</v>
      </c>
      <c r="Q1399" s="680">
        <f t="shared" ca="1" si="94"/>
        <v>0</v>
      </c>
      <c r="R1399" s="680">
        <f t="shared" ca="1" si="94"/>
        <v>0</v>
      </c>
      <c r="S1399" t="str">
        <f t="shared" si="91"/>
        <v>ASR_CMS_19</v>
      </c>
      <c r="T1399" s="957">
        <f t="shared" si="92"/>
        <v>45406</v>
      </c>
      <c r="U1399" t="str">
        <f t="shared" si="93"/>
        <v>Unaudited</v>
      </c>
    </row>
    <row r="1400" spans="1:21" x14ac:dyDescent="0.25">
      <c r="A1400" t="s">
        <v>438</v>
      </c>
      <c r="B1400" t="s">
        <v>1380</v>
      </c>
      <c r="C1400" t="s">
        <v>1381</v>
      </c>
      <c r="D1400" s="15">
        <v>1900</v>
      </c>
      <c r="E1400" s="121">
        <v>1</v>
      </c>
      <c r="F1400" t="s">
        <v>439</v>
      </c>
      <c r="G1400" s="121">
        <v>91</v>
      </c>
      <c r="H1400" t="s">
        <v>386</v>
      </c>
      <c r="I1400" t="s">
        <v>489</v>
      </c>
      <c r="J1400" t="s">
        <v>434</v>
      </c>
      <c r="K1400" t="s">
        <v>224</v>
      </c>
      <c r="L1400" s="755">
        <v>2.14</v>
      </c>
      <c r="M1400" t="s">
        <v>559</v>
      </c>
      <c r="N1400" s="680">
        <f t="shared" ca="1" si="94"/>
        <v>0</v>
      </c>
      <c r="O1400" s="680">
        <f t="shared" ca="1" si="94"/>
        <v>0</v>
      </c>
      <c r="P1400" s="680">
        <f t="shared" ca="1" si="94"/>
        <v>0</v>
      </c>
      <c r="Q1400" s="680">
        <f t="shared" ca="1" si="94"/>
        <v>0</v>
      </c>
      <c r="R1400" s="680">
        <f t="shared" ca="1" si="94"/>
        <v>0</v>
      </c>
      <c r="S1400" t="str">
        <f t="shared" si="91"/>
        <v>ASR_CMS_19</v>
      </c>
      <c r="T1400" s="957">
        <f t="shared" si="92"/>
        <v>45406</v>
      </c>
      <c r="U1400" t="str">
        <f t="shared" si="93"/>
        <v>Unaudited</v>
      </c>
    </row>
    <row r="1401" spans="1:21" x14ac:dyDescent="0.25">
      <c r="A1401" t="s">
        <v>438</v>
      </c>
      <c r="B1401" t="s">
        <v>1380</v>
      </c>
      <c r="C1401" t="s">
        <v>1381</v>
      </c>
      <c r="D1401" s="15">
        <v>1900</v>
      </c>
      <c r="E1401" s="121">
        <v>1</v>
      </c>
      <c r="F1401" t="s">
        <v>439</v>
      </c>
      <c r="G1401" s="121">
        <v>91</v>
      </c>
      <c r="H1401" t="s">
        <v>386</v>
      </c>
      <c r="I1401" t="s">
        <v>489</v>
      </c>
      <c r="J1401" t="s">
        <v>434</v>
      </c>
      <c r="K1401" t="s">
        <v>224</v>
      </c>
      <c r="L1401" s="755">
        <v>2.15</v>
      </c>
      <c r="M1401" t="s">
        <v>20</v>
      </c>
      <c r="N1401" s="680">
        <f t="shared" ca="1" si="94"/>
        <v>0</v>
      </c>
      <c r="O1401" s="680">
        <f t="shared" ca="1" si="94"/>
        <v>0</v>
      </c>
      <c r="P1401" s="680">
        <f t="shared" ca="1" si="94"/>
        <v>0</v>
      </c>
      <c r="Q1401" s="680">
        <f t="shared" ca="1" si="94"/>
        <v>0</v>
      </c>
      <c r="R1401" s="680">
        <f t="shared" ca="1" si="94"/>
        <v>0</v>
      </c>
      <c r="S1401" t="str">
        <f t="shared" si="91"/>
        <v>ASR_CMS_19</v>
      </c>
      <c r="T1401" s="957">
        <f t="shared" si="92"/>
        <v>45406</v>
      </c>
      <c r="U1401" t="str">
        <f t="shared" si="93"/>
        <v>Unaudited</v>
      </c>
    </row>
    <row r="1402" spans="1:21" x14ac:dyDescent="0.25">
      <c r="A1402" t="s">
        <v>438</v>
      </c>
      <c r="B1402" t="s">
        <v>1380</v>
      </c>
      <c r="C1402" t="s">
        <v>1381</v>
      </c>
      <c r="D1402" s="15">
        <v>1900</v>
      </c>
      <c r="E1402" s="121">
        <v>1</v>
      </c>
      <c r="F1402" t="s">
        <v>439</v>
      </c>
      <c r="G1402" s="121">
        <v>91</v>
      </c>
      <c r="H1402" t="s">
        <v>386</v>
      </c>
      <c r="I1402" t="s">
        <v>489</v>
      </c>
      <c r="J1402" t="s">
        <v>434</v>
      </c>
      <c r="K1402" t="s">
        <v>224</v>
      </c>
      <c r="L1402" s="755">
        <v>2.16</v>
      </c>
      <c r="M1402" t="s">
        <v>794</v>
      </c>
      <c r="N1402" s="680">
        <f t="shared" ca="1" si="94"/>
        <v>0</v>
      </c>
      <c r="O1402" s="680">
        <f t="shared" ca="1" si="94"/>
        <v>0</v>
      </c>
      <c r="P1402" s="680">
        <f t="shared" ca="1" si="94"/>
        <v>0</v>
      </c>
      <c r="Q1402" s="680">
        <f t="shared" ca="1" si="94"/>
        <v>0</v>
      </c>
      <c r="R1402" s="680">
        <f t="shared" ca="1" si="94"/>
        <v>0</v>
      </c>
      <c r="S1402" t="str">
        <f t="shared" si="91"/>
        <v>ASR_CMS_19</v>
      </c>
      <c r="T1402" s="957">
        <f t="shared" si="92"/>
        <v>45406</v>
      </c>
      <c r="U1402" t="str">
        <f t="shared" si="93"/>
        <v>Unaudited</v>
      </c>
    </row>
    <row r="1403" spans="1:21" x14ac:dyDescent="0.25">
      <c r="A1403" t="s">
        <v>438</v>
      </c>
      <c r="B1403" t="s">
        <v>1380</v>
      </c>
      <c r="C1403" t="s">
        <v>1381</v>
      </c>
      <c r="D1403" s="15">
        <v>1900</v>
      </c>
      <c r="E1403" s="121">
        <v>1</v>
      </c>
      <c r="F1403" t="s">
        <v>439</v>
      </c>
      <c r="G1403" s="121">
        <v>91</v>
      </c>
      <c r="H1403" t="s">
        <v>386</v>
      </c>
      <c r="I1403" t="s">
        <v>489</v>
      </c>
      <c r="J1403" t="s">
        <v>434</v>
      </c>
      <c r="K1403" t="s">
        <v>224</v>
      </c>
      <c r="L1403" s="755">
        <v>2.17</v>
      </c>
      <c r="M1403" t="s">
        <v>1047</v>
      </c>
      <c r="N1403" s="680">
        <f t="shared" ca="1" si="94"/>
        <v>0</v>
      </c>
      <c r="O1403" s="680">
        <f t="shared" ca="1" si="94"/>
        <v>0</v>
      </c>
      <c r="P1403" s="680">
        <f t="shared" ca="1" si="94"/>
        <v>0</v>
      </c>
      <c r="Q1403" s="680">
        <f t="shared" ca="1" si="94"/>
        <v>0</v>
      </c>
      <c r="R1403" s="680">
        <f t="shared" ca="1" si="94"/>
        <v>0</v>
      </c>
      <c r="S1403" t="str">
        <f t="shared" si="91"/>
        <v>ASR_CMS_19</v>
      </c>
      <c r="T1403" s="957">
        <f t="shared" si="92"/>
        <v>45406</v>
      </c>
      <c r="U1403" t="str">
        <f t="shared" si="93"/>
        <v>Unaudited</v>
      </c>
    </row>
    <row r="1404" spans="1:21" x14ac:dyDescent="0.25">
      <c r="A1404" t="s">
        <v>438</v>
      </c>
      <c r="B1404" t="s">
        <v>1380</v>
      </c>
      <c r="C1404" t="s">
        <v>1381</v>
      </c>
      <c r="D1404" s="15">
        <v>1900</v>
      </c>
      <c r="E1404" s="121">
        <v>1</v>
      </c>
      <c r="F1404" t="s">
        <v>439</v>
      </c>
      <c r="G1404" s="121">
        <v>91</v>
      </c>
      <c r="H1404" t="s">
        <v>386</v>
      </c>
      <c r="I1404" t="s">
        <v>489</v>
      </c>
      <c r="J1404" t="s">
        <v>434</v>
      </c>
      <c r="K1404" t="s">
        <v>224</v>
      </c>
      <c r="L1404" s="755">
        <v>2.1800000000000002</v>
      </c>
      <c r="M1404" t="s">
        <v>651</v>
      </c>
      <c r="N1404" s="680">
        <f t="shared" ca="1" si="94"/>
        <v>0</v>
      </c>
      <c r="O1404" s="680">
        <f t="shared" ca="1" si="94"/>
        <v>0</v>
      </c>
      <c r="P1404" s="680">
        <f t="shared" ca="1" si="94"/>
        <v>0</v>
      </c>
      <c r="Q1404" s="680">
        <f t="shared" ca="1" si="94"/>
        <v>0</v>
      </c>
      <c r="R1404" s="680">
        <f t="shared" ca="1" si="94"/>
        <v>0</v>
      </c>
      <c r="S1404" t="str">
        <f t="shared" si="91"/>
        <v>ASR_CMS_19</v>
      </c>
      <c r="T1404" s="957">
        <f t="shared" si="92"/>
        <v>45406</v>
      </c>
      <c r="U1404" t="str">
        <f t="shared" si="93"/>
        <v>Unaudited</v>
      </c>
    </row>
    <row r="1405" spans="1:21" x14ac:dyDescent="0.25">
      <c r="A1405" t="s">
        <v>438</v>
      </c>
      <c r="B1405" t="s">
        <v>1380</v>
      </c>
      <c r="C1405" t="s">
        <v>1381</v>
      </c>
      <c r="D1405" s="15">
        <v>1900</v>
      </c>
      <c r="E1405" s="121">
        <v>1</v>
      </c>
      <c r="F1405" t="s">
        <v>439</v>
      </c>
      <c r="G1405" s="121">
        <v>91</v>
      </c>
      <c r="H1405" t="s">
        <v>386</v>
      </c>
      <c r="I1405" t="s">
        <v>489</v>
      </c>
      <c r="J1405" t="s">
        <v>434</v>
      </c>
      <c r="K1405" t="s">
        <v>224</v>
      </c>
      <c r="L1405" s="755">
        <v>2.19</v>
      </c>
      <c r="M1405" t="s">
        <v>219</v>
      </c>
      <c r="N1405" s="680">
        <f t="shared" ca="1" si="94"/>
        <v>0</v>
      </c>
      <c r="O1405" s="680">
        <f t="shared" ca="1" si="94"/>
        <v>0</v>
      </c>
      <c r="P1405" s="680">
        <f t="shared" ca="1" si="94"/>
        <v>0</v>
      </c>
      <c r="Q1405" s="680">
        <f t="shared" ca="1" si="94"/>
        <v>0</v>
      </c>
      <c r="R1405" s="680">
        <f t="shared" ca="1" si="94"/>
        <v>0</v>
      </c>
      <c r="S1405" t="str">
        <f t="shared" si="91"/>
        <v>ASR_CMS_19</v>
      </c>
      <c r="T1405" s="957">
        <f t="shared" si="92"/>
        <v>45406</v>
      </c>
      <c r="U1405" t="str">
        <f t="shared" si="93"/>
        <v>Unaudited</v>
      </c>
    </row>
    <row r="1406" spans="1:21" x14ac:dyDescent="0.25">
      <c r="A1406" t="s">
        <v>438</v>
      </c>
      <c r="B1406" t="s">
        <v>1380</v>
      </c>
      <c r="C1406" t="s">
        <v>1381</v>
      </c>
      <c r="D1406" s="15">
        <v>1900</v>
      </c>
      <c r="E1406" s="121">
        <v>1</v>
      </c>
      <c r="F1406" t="s">
        <v>439</v>
      </c>
      <c r="G1406" s="121">
        <v>91</v>
      </c>
      <c r="H1406" t="s">
        <v>386</v>
      </c>
      <c r="I1406" t="s">
        <v>489</v>
      </c>
      <c r="J1406" t="s">
        <v>434</v>
      </c>
      <c r="K1406" t="s">
        <v>224</v>
      </c>
      <c r="L1406" s="755" t="s">
        <v>700</v>
      </c>
      <c r="M1406" t="s">
        <v>231</v>
      </c>
      <c r="N1406" s="680">
        <f t="shared" ca="1" si="94"/>
        <v>0</v>
      </c>
      <c r="O1406" s="680">
        <f t="shared" ca="1" si="94"/>
        <v>0</v>
      </c>
      <c r="P1406" s="680">
        <f t="shared" ca="1" si="94"/>
        <v>0</v>
      </c>
      <c r="Q1406" s="680">
        <f t="shared" ca="1" si="94"/>
        <v>0</v>
      </c>
      <c r="R1406" s="680">
        <f t="shared" ca="1" si="94"/>
        <v>0</v>
      </c>
      <c r="S1406" t="str">
        <f t="shared" si="91"/>
        <v>ASR_CMS_19</v>
      </c>
      <c r="T1406" s="957">
        <f t="shared" si="92"/>
        <v>45406</v>
      </c>
      <c r="U1406" t="str">
        <f t="shared" si="93"/>
        <v>Unaudited</v>
      </c>
    </row>
    <row r="1407" spans="1:21" x14ac:dyDescent="0.25">
      <c r="A1407" t="s">
        <v>438</v>
      </c>
      <c r="B1407" t="s">
        <v>1380</v>
      </c>
      <c r="C1407" t="s">
        <v>1381</v>
      </c>
      <c r="D1407" s="15">
        <v>1900</v>
      </c>
      <c r="E1407" s="121">
        <v>1</v>
      </c>
      <c r="F1407" t="s">
        <v>439</v>
      </c>
      <c r="G1407" s="121">
        <v>91</v>
      </c>
      <c r="H1407" t="s">
        <v>386</v>
      </c>
      <c r="I1407" t="s">
        <v>489</v>
      </c>
      <c r="J1407" t="s">
        <v>434</v>
      </c>
      <c r="K1407" t="s">
        <v>224</v>
      </c>
      <c r="L1407" s="755">
        <v>2.21</v>
      </c>
      <c r="M1407" t="s">
        <v>467</v>
      </c>
      <c r="N1407" s="680">
        <f t="shared" ca="1" si="94"/>
        <v>0</v>
      </c>
      <c r="O1407" s="680">
        <f t="shared" ca="1" si="94"/>
        <v>0</v>
      </c>
      <c r="P1407" s="680">
        <f t="shared" ca="1" si="94"/>
        <v>0</v>
      </c>
      <c r="Q1407" s="680">
        <f t="shared" ca="1" si="94"/>
        <v>0</v>
      </c>
      <c r="R1407" s="680">
        <f t="shared" ca="1" si="94"/>
        <v>0</v>
      </c>
      <c r="S1407" t="str">
        <f t="shared" si="91"/>
        <v>ASR_CMS_19</v>
      </c>
      <c r="T1407" s="957">
        <f t="shared" si="92"/>
        <v>45406</v>
      </c>
      <c r="U1407" t="str">
        <f t="shared" si="93"/>
        <v>Unaudited</v>
      </c>
    </row>
    <row r="1408" spans="1:21" x14ac:dyDescent="0.25">
      <c r="A1408" t="s">
        <v>438</v>
      </c>
      <c r="B1408" t="s">
        <v>1380</v>
      </c>
      <c r="C1408" t="s">
        <v>1381</v>
      </c>
      <c r="D1408" s="15">
        <v>1900</v>
      </c>
      <c r="E1408" s="121">
        <v>1</v>
      </c>
      <c r="F1408" t="s">
        <v>439</v>
      </c>
      <c r="G1408" s="121">
        <v>91</v>
      </c>
      <c r="H1408" t="s">
        <v>386</v>
      </c>
      <c r="I1408" t="s">
        <v>489</v>
      </c>
      <c r="J1408" t="s">
        <v>434</v>
      </c>
      <c r="K1408" t="s">
        <v>6</v>
      </c>
      <c r="L1408" s="755" t="s">
        <v>70</v>
      </c>
      <c r="M1408" t="s">
        <v>189</v>
      </c>
      <c r="N1408" s="680">
        <f t="shared" ca="1" si="94"/>
        <v>0</v>
      </c>
      <c r="O1408" s="680">
        <f t="shared" ca="1" si="94"/>
        <v>0</v>
      </c>
      <c r="P1408" s="680">
        <f t="shared" ca="1" si="94"/>
        <v>0</v>
      </c>
      <c r="Q1408" s="680">
        <f t="shared" ca="1" si="94"/>
        <v>0</v>
      </c>
      <c r="R1408" s="680">
        <f t="shared" ca="1" si="94"/>
        <v>0</v>
      </c>
      <c r="S1408" t="str">
        <f t="shared" si="91"/>
        <v>ASR_CMS_19</v>
      </c>
      <c r="T1408" s="957">
        <f t="shared" si="92"/>
        <v>45406</v>
      </c>
      <c r="U1408" t="str">
        <f t="shared" si="93"/>
        <v>Unaudited</v>
      </c>
    </row>
    <row r="1409" spans="1:21" x14ac:dyDescent="0.25">
      <c r="A1409" t="s">
        <v>438</v>
      </c>
      <c r="B1409" t="s">
        <v>1380</v>
      </c>
      <c r="C1409" t="s">
        <v>1381</v>
      </c>
      <c r="D1409" s="15">
        <v>1900</v>
      </c>
      <c r="E1409" s="121">
        <v>1</v>
      </c>
      <c r="F1409" t="s">
        <v>439</v>
      </c>
      <c r="G1409" s="121">
        <v>91</v>
      </c>
      <c r="H1409" t="s">
        <v>386</v>
      </c>
      <c r="I1409" t="s">
        <v>489</v>
      </c>
      <c r="J1409" t="s">
        <v>434</v>
      </c>
      <c r="K1409" t="s">
        <v>6</v>
      </c>
      <c r="L1409" s="755" t="s">
        <v>71</v>
      </c>
      <c r="M1409" t="s">
        <v>232</v>
      </c>
      <c r="N1409" s="680">
        <f t="shared" ca="1" si="94"/>
        <v>0</v>
      </c>
      <c r="O1409" s="680">
        <f t="shared" ca="1" si="94"/>
        <v>0</v>
      </c>
      <c r="P1409" s="680">
        <f t="shared" ca="1" si="94"/>
        <v>0</v>
      </c>
      <c r="Q1409" s="680">
        <f t="shared" ca="1" si="94"/>
        <v>0</v>
      </c>
      <c r="R1409" s="680">
        <f t="shared" ca="1" si="94"/>
        <v>0</v>
      </c>
      <c r="S1409" t="str">
        <f t="shared" si="91"/>
        <v>ASR_CMS_19</v>
      </c>
      <c r="T1409" s="957">
        <f t="shared" si="92"/>
        <v>45406</v>
      </c>
      <c r="U1409" t="str">
        <f t="shared" si="93"/>
        <v>Unaudited</v>
      </c>
    </row>
    <row r="1410" spans="1:21" x14ac:dyDescent="0.25">
      <c r="A1410" t="s">
        <v>438</v>
      </c>
      <c r="B1410" t="s">
        <v>1380</v>
      </c>
      <c r="C1410" t="s">
        <v>1381</v>
      </c>
      <c r="D1410" s="15">
        <v>1900</v>
      </c>
      <c r="E1410" s="121">
        <v>1</v>
      </c>
      <c r="F1410" t="s">
        <v>439</v>
      </c>
      <c r="G1410" s="121">
        <v>91</v>
      </c>
      <c r="H1410" t="s">
        <v>386</v>
      </c>
      <c r="I1410" t="s">
        <v>489</v>
      </c>
      <c r="J1410" t="s">
        <v>434</v>
      </c>
      <c r="K1410" t="s">
        <v>6</v>
      </c>
      <c r="L1410" s="755" t="s">
        <v>72</v>
      </c>
      <c r="M1410" t="s">
        <v>165</v>
      </c>
      <c r="N1410" s="680">
        <f t="shared" ca="1" si="94"/>
        <v>0</v>
      </c>
      <c r="O1410" s="680">
        <f t="shared" ca="1" si="94"/>
        <v>0</v>
      </c>
      <c r="P1410" s="680">
        <f t="shared" ca="1" si="94"/>
        <v>0</v>
      </c>
      <c r="Q1410" s="680">
        <f t="shared" ca="1" si="94"/>
        <v>0</v>
      </c>
      <c r="R1410" s="680">
        <f t="shared" ca="1" si="94"/>
        <v>0</v>
      </c>
      <c r="S1410" t="str">
        <f t="shared" ref="S1410:S1473" si="95">file_name</f>
        <v>ASR_CMS_19</v>
      </c>
      <c r="T1410" s="957">
        <f t="shared" ref="T1410:T1473" si="96">file_date</f>
        <v>45406</v>
      </c>
      <c r="U1410" t="str">
        <f t="shared" ref="U1410:U1473" si="97">status</f>
        <v>Unaudited</v>
      </c>
    </row>
    <row r="1411" spans="1:21" x14ac:dyDescent="0.25">
      <c r="A1411" t="s">
        <v>438</v>
      </c>
      <c r="B1411" t="s">
        <v>1380</v>
      </c>
      <c r="C1411" t="s">
        <v>1381</v>
      </c>
      <c r="D1411" s="15">
        <v>1900</v>
      </c>
      <c r="E1411" s="121">
        <v>1</v>
      </c>
      <c r="F1411" t="s">
        <v>439</v>
      </c>
      <c r="G1411" s="121">
        <v>91</v>
      </c>
      <c r="H1411" t="s">
        <v>386</v>
      </c>
      <c r="I1411" t="s">
        <v>489</v>
      </c>
      <c r="J1411" t="s">
        <v>434</v>
      </c>
      <c r="K1411" t="s">
        <v>6</v>
      </c>
      <c r="L1411" s="755">
        <v>3.4</v>
      </c>
      <c r="M1411" t="s">
        <v>462</v>
      </c>
      <c r="N1411" s="680">
        <f t="shared" ca="1" si="94"/>
        <v>0</v>
      </c>
      <c r="O1411" s="680">
        <f t="shared" ca="1" si="94"/>
        <v>0</v>
      </c>
      <c r="P1411" s="680">
        <f t="shared" ca="1" si="94"/>
        <v>0</v>
      </c>
      <c r="Q1411" s="680">
        <f t="shared" ca="1" si="94"/>
        <v>0</v>
      </c>
      <c r="R1411" s="680">
        <f t="shared" ca="1" si="94"/>
        <v>0</v>
      </c>
      <c r="S1411" t="str">
        <f t="shared" si="95"/>
        <v>ASR_CMS_19</v>
      </c>
      <c r="T1411" s="957">
        <f t="shared" si="96"/>
        <v>45406</v>
      </c>
      <c r="U1411" t="str">
        <f t="shared" si="97"/>
        <v>Unaudited</v>
      </c>
    </row>
    <row r="1412" spans="1:21" x14ac:dyDescent="0.25">
      <c r="A1412" t="s">
        <v>438</v>
      </c>
      <c r="B1412" t="s">
        <v>1380</v>
      </c>
      <c r="C1412" t="s">
        <v>1381</v>
      </c>
      <c r="D1412" s="15">
        <v>1900</v>
      </c>
      <c r="E1412" s="121">
        <v>1</v>
      </c>
      <c r="F1412" t="s">
        <v>439</v>
      </c>
      <c r="G1412" s="121">
        <v>91</v>
      </c>
      <c r="H1412" t="s">
        <v>386</v>
      </c>
      <c r="I1412" t="s">
        <v>489</v>
      </c>
      <c r="J1412" t="s">
        <v>434</v>
      </c>
      <c r="K1412" t="s">
        <v>435</v>
      </c>
      <c r="L1412" s="755">
        <v>4.5</v>
      </c>
      <c r="M1412" t="s">
        <v>32</v>
      </c>
      <c r="N1412" s="680">
        <f t="shared" ca="1" si="94"/>
        <v>0</v>
      </c>
      <c r="O1412" s="680">
        <f t="shared" ca="1" si="94"/>
        <v>0</v>
      </c>
      <c r="P1412" s="680">
        <f t="shared" ca="1" si="94"/>
        <v>0</v>
      </c>
      <c r="Q1412" s="680">
        <f t="shared" ca="1" si="94"/>
        <v>0</v>
      </c>
      <c r="R1412" s="680">
        <f t="shared" ca="1" si="94"/>
        <v>0</v>
      </c>
      <c r="S1412" t="str">
        <f t="shared" si="95"/>
        <v>ASR_CMS_19</v>
      </c>
      <c r="T1412" s="957">
        <f t="shared" si="96"/>
        <v>45406</v>
      </c>
      <c r="U1412" t="str">
        <f t="shared" si="97"/>
        <v>Unaudited</v>
      </c>
    </row>
    <row r="1413" spans="1:21" x14ac:dyDescent="0.25">
      <c r="A1413" t="s">
        <v>438</v>
      </c>
      <c r="B1413" t="s">
        <v>1380</v>
      </c>
      <c r="C1413" t="s">
        <v>1381</v>
      </c>
      <c r="D1413" s="15">
        <v>1900</v>
      </c>
      <c r="E1413" s="121">
        <v>1</v>
      </c>
      <c r="F1413" t="s">
        <v>439</v>
      </c>
      <c r="G1413" s="121">
        <v>91</v>
      </c>
      <c r="H1413" t="s">
        <v>386</v>
      </c>
      <c r="I1413" t="s">
        <v>489</v>
      </c>
      <c r="J1413" t="s">
        <v>434</v>
      </c>
      <c r="K1413" t="s">
        <v>435</v>
      </c>
      <c r="L1413" s="755" t="s">
        <v>939</v>
      </c>
      <c r="M1413" t="s">
        <v>930</v>
      </c>
      <c r="N1413" s="680">
        <f t="shared" ca="1" si="94"/>
        <v>0</v>
      </c>
      <c r="O1413" s="680">
        <f t="shared" ca="1" si="94"/>
        <v>0</v>
      </c>
      <c r="P1413" s="680">
        <f t="shared" ca="1" si="94"/>
        <v>0</v>
      </c>
      <c r="Q1413" s="680">
        <f t="shared" ca="1" si="94"/>
        <v>0</v>
      </c>
      <c r="R1413" s="680">
        <f t="shared" ca="1" si="94"/>
        <v>0</v>
      </c>
      <c r="S1413" t="str">
        <f t="shared" si="95"/>
        <v>ASR_CMS_19</v>
      </c>
      <c r="T1413" s="957">
        <f t="shared" si="96"/>
        <v>45406</v>
      </c>
      <c r="U1413" t="str">
        <f t="shared" si="97"/>
        <v>Unaudited</v>
      </c>
    </row>
    <row r="1414" spans="1:21" x14ac:dyDescent="0.25">
      <c r="A1414" t="s">
        <v>438</v>
      </c>
      <c r="B1414" t="s">
        <v>1380</v>
      </c>
      <c r="C1414" t="s">
        <v>1381</v>
      </c>
      <c r="D1414" s="15">
        <v>1900</v>
      </c>
      <c r="E1414" s="121">
        <v>1</v>
      </c>
      <c r="F1414" t="s">
        <v>439</v>
      </c>
      <c r="G1414" s="121">
        <v>91</v>
      </c>
      <c r="H1414" t="s">
        <v>386</v>
      </c>
      <c r="I1414" t="s">
        <v>489</v>
      </c>
      <c r="J1414" t="s">
        <v>434</v>
      </c>
      <c r="K1414" t="s">
        <v>435</v>
      </c>
      <c r="L1414" s="755" t="s">
        <v>194</v>
      </c>
      <c r="M1414" t="s">
        <v>40</v>
      </c>
      <c r="N1414" s="680">
        <f t="shared" ca="1" si="94"/>
        <v>0</v>
      </c>
      <c r="O1414" s="680">
        <f t="shared" ca="1" si="94"/>
        <v>0</v>
      </c>
      <c r="P1414" s="680">
        <f t="shared" ca="1" si="94"/>
        <v>0</v>
      </c>
      <c r="Q1414" s="680">
        <f t="shared" ca="1" si="94"/>
        <v>0</v>
      </c>
      <c r="R1414" s="680">
        <f t="shared" ca="1" si="94"/>
        <v>0</v>
      </c>
      <c r="S1414" t="str">
        <f t="shared" si="95"/>
        <v>ASR_CMS_19</v>
      </c>
      <c r="T1414" s="957">
        <f t="shared" si="96"/>
        <v>45406</v>
      </c>
      <c r="U1414" t="str">
        <f t="shared" si="97"/>
        <v>Unaudited</v>
      </c>
    </row>
    <row r="1415" spans="1:21" x14ac:dyDescent="0.25">
      <c r="A1415" t="s">
        <v>438</v>
      </c>
      <c r="B1415" t="s">
        <v>1380</v>
      </c>
      <c r="C1415" t="s">
        <v>1381</v>
      </c>
      <c r="D1415" s="15">
        <v>1900</v>
      </c>
      <c r="E1415" s="121">
        <v>1</v>
      </c>
      <c r="F1415" t="s">
        <v>439</v>
      </c>
      <c r="G1415" s="121">
        <v>91</v>
      </c>
      <c r="H1415" t="s">
        <v>386</v>
      </c>
      <c r="I1415" t="s">
        <v>489</v>
      </c>
      <c r="J1415" t="s">
        <v>434</v>
      </c>
      <c r="K1415" t="s">
        <v>435</v>
      </c>
      <c r="L1415" s="755" t="s">
        <v>193</v>
      </c>
      <c r="M1415" t="s">
        <v>330</v>
      </c>
      <c r="N1415" s="680">
        <f t="shared" ca="1" si="94"/>
        <v>0</v>
      </c>
      <c r="O1415" s="680">
        <f t="shared" ca="1" si="94"/>
        <v>0</v>
      </c>
      <c r="P1415" s="680">
        <f t="shared" ca="1" si="94"/>
        <v>0</v>
      </c>
      <c r="Q1415" s="680">
        <f t="shared" ca="1" si="94"/>
        <v>0</v>
      </c>
      <c r="R1415" s="680">
        <f t="shared" ca="1" si="94"/>
        <v>0</v>
      </c>
      <c r="S1415" t="str">
        <f t="shared" si="95"/>
        <v>ASR_CMS_19</v>
      </c>
      <c r="T1415" s="957">
        <f t="shared" si="96"/>
        <v>45406</v>
      </c>
      <c r="U1415" t="str">
        <f t="shared" si="97"/>
        <v>Unaudited</v>
      </c>
    </row>
    <row r="1416" spans="1:21" x14ac:dyDescent="0.25">
      <c r="A1416" t="s">
        <v>438</v>
      </c>
      <c r="B1416" t="s">
        <v>1380</v>
      </c>
      <c r="C1416" t="s">
        <v>1381</v>
      </c>
      <c r="D1416" s="15">
        <v>1900</v>
      </c>
      <c r="E1416" s="121">
        <v>1</v>
      </c>
      <c r="F1416" t="s">
        <v>439</v>
      </c>
      <c r="G1416" s="121">
        <v>91</v>
      </c>
      <c r="H1416" t="s">
        <v>386</v>
      </c>
      <c r="I1416" t="s">
        <v>489</v>
      </c>
      <c r="J1416" t="s">
        <v>451</v>
      </c>
      <c r="K1416" t="s">
        <v>436</v>
      </c>
      <c r="L1416" s="755" t="s">
        <v>79</v>
      </c>
      <c r="M1416" t="s">
        <v>27</v>
      </c>
      <c r="N1416" s="680">
        <f t="shared" ca="1" si="94"/>
        <v>0</v>
      </c>
      <c r="O1416" s="680">
        <f t="shared" ca="1" si="94"/>
        <v>0</v>
      </c>
      <c r="P1416" s="680">
        <f t="shared" ca="1" si="94"/>
        <v>0</v>
      </c>
      <c r="Q1416" s="680">
        <f t="shared" ca="1" si="94"/>
        <v>0</v>
      </c>
      <c r="R1416" s="680">
        <f t="shared" ca="1" si="94"/>
        <v>0</v>
      </c>
      <c r="S1416" t="str">
        <f t="shared" si="95"/>
        <v>ASR_CMS_19</v>
      </c>
      <c r="T1416" s="957">
        <f t="shared" si="96"/>
        <v>45406</v>
      </c>
      <c r="U1416" t="str">
        <f t="shared" si="97"/>
        <v>Unaudited</v>
      </c>
    </row>
    <row r="1417" spans="1:21" x14ac:dyDescent="0.25">
      <c r="A1417" t="s">
        <v>438</v>
      </c>
      <c r="B1417" t="s">
        <v>1380</v>
      </c>
      <c r="C1417" t="s">
        <v>1381</v>
      </c>
      <c r="D1417" s="15">
        <v>1900</v>
      </c>
      <c r="E1417" s="121">
        <v>1</v>
      </c>
      <c r="F1417" t="s">
        <v>439</v>
      </c>
      <c r="G1417" s="121">
        <v>91</v>
      </c>
      <c r="H1417" t="s">
        <v>386</v>
      </c>
      <c r="I1417" t="s">
        <v>489</v>
      </c>
      <c r="J1417" t="s">
        <v>451</v>
      </c>
      <c r="K1417" t="s">
        <v>436</v>
      </c>
      <c r="L1417" s="755" t="s">
        <v>80</v>
      </c>
      <c r="M1417" t="s">
        <v>98</v>
      </c>
      <c r="N1417" s="680">
        <f t="shared" ca="1" si="94"/>
        <v>0</v>
      </c>
      <c r="O1417" s="680">
        <f t="shared" ca="1" si="94"/>
        <v>0</v>
      </c>
      <c r="P1417" s="680">
        <f t="shared" ca="1" si="94"/>
        <v>0</v>
      </c>
      <c r="Q1417" s="680">
        <f t="shared" ca="1" si="94"/>
        <v>0</v>
      </c>
      <c r="R1417" s="680">
        <f t="shared" ca="1" si="94"/>
        <v>0</v>
      </c>
      <c r="S1417" t="str">
        <f t="shared" si="95"/>
        <v>ASR_CMS_19</v>
      </c>
      <c r="T1417" s="957">
        <f t="shared" si="96"/>
        <v>45406</v>
      </c>
      <c r="U1417" t="str">
        <f t="shared" si="97"/>
        <v>Unaudited</v>
      </c>
    </row>
    <row r="1418" spans="1:21" x14ac:dyDescent="0.25">
      <c r="A1418" t="s">
        <v>438</v>
      </c>
      <c r="B1418" t="s">
        <v>1380</v>
      </c>
      <c r="C1418" t="s">
        <v>1381</v>
      </c>
      <c r="D1418" s="15">
        <v>1900</v>
      </c>
      <c r="E1418" s="121">
        <v>1</v>
      </c>
      <c r="F1418" t="s">
        <v>439</v>
      </c>
      <c r="G1418" s="121">
        <v>91</v>
      </c>
      <c r="H1418" t="s">
        <v>386</v>
      </c>
      <c r="I1418" t="s">
        <v>489</v>
      </c>
      <c r="J1418" t="s">
        <v>451</v>
      </c>
      <c r="K1418" t="s">
        <v>436</v>
      </c>
      <c r="L1418" s="755" t="s">
        <v>81</v>
      </c>
      <c r="M1418" t="s">
        <v>99</v>
      </c>
      <c r="N1418" s="680">
        <f t="shared" ca="1" si="94"/>
        <v>0</v>
      </c>
      <c r="O1418" s="680">
        <f t="shared" ca="1" si="94"/>
        <v>0</v>
      </c>
      <c r="P1418" s="680">
        <f t="shared" ca="1" si="94"/>
        <v>0</v>
      </c>
      <c r="Q1418" s="680">
        <f t="shared" ca="1" si="94"/>
        <v>0</v>
      </c>
      <c r="R1418" s="680">
        <f t="shared" ca="1" si="94"/>
        <v>0</v>
      </c>
      <c r="S1418" t="str">
        <f t="shared" si="95"/>
        <v>ASR_CMS_19</v>
      </c>
      <c r="T1418" s="957">
        <f t="shared" si="96"/>
        <v>45406</v>
      </c>
      <c r="U1418" t="str">
        <f t="shared" si="97"/>
        <v>Unaudited</v>
      </c>
    </row>
    <row r="1419" spans="1:21" x14ac:dyDescent="0.25">
      <c r="A1419" t="s">
        <v>438</v>
      </c>
      <c r="B1419" t="s">
        <v>1380</v>
      </c>
      <c r="C1419" t="s">
        <v>1381</v>
      </c>
      <c r="D1419" s="15">
        <v>1900</v>
      </c>
      <c r="E1419" s="121">
        <v>1</v>
      </c>
      <c r="F1419" t="s">
        <v>439</v>
      </c>
      <c r="G1419" s="121">
        <v>91</v>
      </c>
      <c r="H1419" t="s">
        <v>386</v>
      </c>
      <c r="I1419" t="s">
        <v>489</v>
      </c>
      <c r="J1419" t="s">
        <v>451</v>
      </c>
      <c r="K1419" t="s">
        <v>436</v>
      </c>
      <c r="L1419" s="755" t="s">
        <v>82</v>
      </c>
      <c r="M1419" t="s">
        <v>100</v>
      </c>
      <c r="N1419" s="680">
        <f t="shared" ca="1" si="94"/>
        <v>0</v>
      </c>
      <c r="O1419" s="680">
        <f t="shared" ca="1" si="94"/>
        <v>0</v>
      </c>
      <c r="P1419" s="680">
        <f t="shared" ca="1" si="94"/>
        <v>0</v>
      </c>
      <c r="Q1419" s="680">
        <f t="shared" ca="1" si="94"/>
        <v>0</v>
      </c>
      <c r="R1419" s="680">
        <f t="shared" ca="1" si="94"/>
        <v>0</v>
      </c>
      <c r="S1419" t="str">
        <f t="shared" si="95"/>
        <v>ASR_CMS_19</v>
      </c>
      <c r="T1419" s="957">
        <f t="shared" si="96"/>
        <v>45406</v>
      </c>
      <c r="U1419" t="str">
        <f t="shared" si="97"/>
        <v>Unaudited</v>
      </c>
    </row>
    <row r="1420" spans="1:21" x14ac:dyDescent="0.25">
      <c r="A1420" t="s">
        <v>438</v>
      </c>
      <c r="B1420" t="s">
        <v>1380</v>
      </c>
      <c r="C1420" t="s">
        <v>1381</v>
      </c>
      <c r="D1420" s="15">
        <v>1900</v>
      </c>
      <c r="E1420" s="121">
        <v>1</v>
      </c>
      <c r="F1420" t="s">
        <v>439</v>
      </c>
      <c r="G1420" s="121">
        <v>91</v>
      </c>
      <c r="H1420" t="s">
        <v>386</v>
      </c>
      <c r="I1420" t="s">
        <v>489</v>
      </c>
      <c r="J1420" t="s">
        <v>451</v>
      </c>
      <c r="K1420" t="s">
        <v>436</v>
      </c>
      <c r="L1420" s="755" t="s">
        <v>217</v>
      </c>
      <c r="M1420" t="s">
        <v>101</v>
      </c>
      <c r="N1420" s="680">
        <f t="shared" ca="1" si="94"/>
        <v>0</v>
      </c>
      <c r="O1420" s="680">
        <f t="shared" ca="1" si="94"/>
        <v>0</v>
      </c>
      <c r="P1420" s="680">
        <f t="shared" ca="1" si="94"/>
        <v>0</v>
      </c>
      <c r="Q1420" s="680">
        <f t="shared" ca="1" si="94"/>
        <v>0</v>
      </c>
      <c r="R1420" s="680">
        <f t="shared" ca="1" si="94"/>
        <v>0</v>
      </c>
      <c r="S1420" t="str">
        <f t="shared" si="95"/>
        <v>ASR_CMS_19</v>
      </c>
      <c r="T1420" s="957">
        <f t="shared" si="96"/>
        <v>45406</v>
      </c>
      <c r="U1420" t="str">
        <f t="shared" si="97"/>
        <v>Unaudited</v>
      </c>
    </row>
    <row r="1421" spans="1:21" x14ac:dyDescent="0.25">
      <c r="A1421" t="s">
        <v>438</v>
      </c>
      <c r="B1421" t="s">
        <v>1380</v>
      </c>
      <c r="C1421" t="s">
        <v>1381</v>
      </c>
      <c r="D1421" s="15">
        <v>1900</v>
      </c>
      <c r="E1421" s="121">
        <v>1</v>
      </c>
      <c r="F1421" t="s">
        <v>439</v>
      </c>
      <c r="G1421" s="121">
        <v>91</v>
      </c>
      <c r="H1421" t="s">
        <v>386</v>
      </c>
      <c r="I1421" t="s">
        <v>489</v>
      </c>
      <c r="J1421" t="s">
        <v>451</v>
      </c>
      <c r="K1421" t="s">
        <v>436</v>
      </c>
      <c r="L1421" s="755" t="s">
        <v>216</v>
      </c>
      <c r="M1421" t="s">
        <v>28</v>
      </c>
      <c r="N1421" s="680">
        <f t="shared" ca="1" si="94"/>
        <v>0</v>
      </c>
      <c r="O1421" s="680">
        <f t="shared" ca="1" si="94"/>
        <v>0</v>
      </c>
      <c r="P1421" s="680">
        <f t="shared" ca="1" si="94"/>
        <v>0</v>
      </c>
      <c r="Q1421" s="680">
        <f t="shared" ca="1" si="94"/>
        <v>0</v>
      </c>
      <c r="R1421" s="680">
        <f t="shared" ca="1" si="94"/>
        <v>0</v>
      </c>
      <c r="S1421" t="str">
        <f t="shared" si="95"/>
        <v>ASR_CMS_19</v>
      </c>
      <c r="T1421" s="957">
        <f t="shared" si="96"/>
        <v>45406</v>
      </c>
      <c r="U1421" t="str">
        <f t="shared" si="97"/>
        <v>Unaudited</v>
      </c>
    </row>
    <row r="1422" spans="1:21" x14ac:dyDescent="0.25">
      <c r="A1422" t="s">
        <v>438</v>
      </c>
      <c r="B1422" t="s">
        <v>1380</v>
      </c>
      <c r="C1422" t="s">
        <v>1381</v>
      </c>
      <c r="D1422" s="15">
        <v>1900</v>
      </c>
      <c r="E1422" s="121">
        <v>1</v>
      </c>
      <c r="F1422" t="s">
        <v>439</v>
      </c>
      <c r="G1422" s="121">
        <v>91</v>
      </c>
      <c r="H1422" t="s">
        <v>386</v>
      </c>
      <c r="I1422" t="s">
        <v>489</v>
      </c>
      <c r="J1422" t="s">
        <v>437</v>
      </c>
      <c r="K1422" t="s">
        <v>437</v>
      </c>
      <c r="L1422" s="755" t="s">
        <v>84</v>
      </c>
      <c r="M1422" t="s">
        <v>328</v>
      </c>
      <c r="N1422" s="680">
        <f t="shared" ca="1" si="94"/>
        <v>0</v>
      </c>
      <c r="O1422" s="680">
        <f t="shared" ca="1" si="94"/>
        <v>0</v>
      </c>
      <c r="P1422" s="680">
        <f t="shared" ca="1" si="94"/>
        <v>0</v>
      </c>
      <c r="Q1422" s="680">
        <f t="shared" ca="1" si="94"/>
        <v>0</v>
      </c>
      <c r="R1422" s="680">
        <f t="shared" ca="1" si="94"/>
        <v>0</v>
      </c>
      <c r="S1422" t="str">
        <f t="shared" si="95"/>
        <v>ASR_CMS_19</v>
      </c>
      <c r="T1422" s="957">
        <f t="shared" si="96"/>
        <v>45406</v>
      </c>
      <c r="U1422" t="str">
        <f t="shared" si="97"/>
        <v>Unaudited</v>
      </c>
    </row>
    <row r="1423" spans="1:21" x14ac:dyDescent="0.25">
      <c r="A1423" t="s">
        <v>438</v>
      </c>
      <c r="B1423" t="s">
        <v>1380</v>
      </c>
      <c r="C1423" t="s">
        <v>1381</v>
      </c>
      <c r="D1423" s="15">
        <v>1900</v>
      </c>
      <c r="E1423" s="121">
        <v>1</v>
      </c>
      <c r="F1423" t="s">
        <v>439</v>
      </c>
      <c r="G1423" s="121">
        <v>91</v>
      </c>
      <c r="H1423" t="s">
        <v>386</v>
      </c>
      <c r="I1423" t="s">
        <v>489</v>
      </c>
      <c r="J1423" t="s">
        <v>437</v>
      </c>
      <c r="K1423" t="s">
        <v>437</v>
      </c>
      <c r="L1423" s="755" t="s">
        <v>85</v>
      </c>
      <c r="M1423" t="s">
        <v>326</v>
      </c>
      <c r="N1423" s="680">
        <f t="shared" ca="1" si="94"/>
        <v>0</v>
      </c>
      <c r="O1423" s="680">
        <f t="shared" ca="1" si="94"/>
        <v>0</v>
      </c>
      <c r="P1423" s="680">
        <f t="shared" ca="1" si="94"/>
        <v>0</v>
      </c>
      <c r="Q1423" s="680">
        <f t="shared" ca="1" si="94"/>
        <v>0</v>
      </c>
      <c r="R1423" s="680">
        <f t="shared" ca="1" si="94"/>
        <v>0</v>
      </c>
      <c r="S1423" t="str">
        <f t="shared" si="95"/>
        <v>ASR_CMS_19</v>
      </c>
      <c r="T1423" s="957">
        <f t="shared" si="96"/>
        <v>45406</v>
      </c>
      <c r="U1423" t="str">
        <f t="shared" si="97"/>
        <v>Unaudited</v>
      </c>
    </row>
    <row r="1424" spans="1:21" x14ac:dyDescent="0.25">
      <c r="A1424" t="s">
        <v>438</v>
      </c>
      <c r="B1424" t="s">
        <v>1380</v>
      </c>
      <c r="C1424" t="s">
        <v>1381</v>
      </c>
      <c r="D1424" s="15">
        <v>1900</v>
      </c>
      <c r="E1424" s="121">
        <v>1</v>
      </c>
      <c r="F1424" t="s">
        <v>439</v>
      </c>
      <c r="G1424" s="121">
        <v>91</v>
      </c>
      <c r="H1424" t="s">
        <v>386</v>
      </c>
      <c r="I1424" t="s">
        <v>489</v>
      </c>
      <c r="J1424" t="s">
        <v>437</v>
      </c>
      <c r="K1424" t="s">
        <v>437</v>
      </c>
      <c r="L1424" s="755" t="s">
        <v>86</v>
      </c>
      <c r="M1424" t="s">
        <v>495</v>
      </c>
      <c r="N1424" s="680">
        <f t="shared" ca="1" si="94"/>
        <v>0</v>
      </c>
      <c r="O1424" s="680">
        <f t="shared" ca="1" si="94"/>
        <v>0</v>
      </c>
      <c r="P1424" s="680">
        <f t="shared" ca="1" si="94"/>
        <v>0</v>
      </c>
      <c r="Q1424" s="680">
        <f t="shared" ca="1" si="94"/>
        <v>0</v>
      </c>
      <c r="R1424" s="680">
        <f t="shared" ca="1" si="94"/>
        <v>0</v>
      </c>
      <c r="S1424" t="str">
        <f t="shared" si="95"/>
        <v>ASR_CMS_19</v>
      </c>
      <c r="T1424" s="957">
        <f t="shared" si="96"/>
        <v>45406</v>
      </c>
      <c r="U1424" t="str">
        <f t="shared" si="97"/>
        <v>Unaudited</v>
      </c>
    </row>
    <row r="1425" spans="1:21" x14ac:dyDescent="0.25">
      <c r="A1425" t="s">
        <v>438</v>
      </c>
      <c r="B1425" t="s">
        <v>1380</v>
      </c>
      <c r="C1425" t="s">
        <v>1381</v>
      </c>
      <c r="D1425" s="15">
        <v>1900</v>
      </c>
      <c r="E1425" s="121">
        <v>1</v>
      </c>
      <c r="F1425" t="s">
        <v>439</v>
      </c>
      <c r="G1425" s="121">
        <v>91</v>
      </c>
      <c r="H1425" t="s">
        <v>386</v>
      </c>
      <c r="I1425" t="s">
        <v>489</v>
      </c>
      <c r="J1425" t="s">
        <v>437</v>
      </c>
      <c r="K1425" t="s">
        <v>437</v>
      </c>
      <c r="L1425" s="755" t="s">
        <v>87</v>
      </c>
      <c r="M1425" t="s">
        <v>496</v>
      </c>
      <c r="N1425" s="680">
        <f t="shared" ca="1" si="94"/>
        <v>0</v>
      </c>
      <c r="O1425" s="680">
        <f t="shared" ca="1" si="94"/>
        <v>0</v>
      </c>
      <c r="P1425" s="680">
        <f t="shared" ca="1" si="94"/>
        <v>0</v>
      </c>
      <c r="Q1425" s="680">
        <f t="shared" ca="1" si="94"/>
        <v>0</v>
      </c>
      <c r="R1425" s="680">
        <f t="shared" ca="1" si="94"/>
        <v>0</v>
      </c>
      <c r="S1425" t="str">
        <f t="shared" si="95"/>
        <v>ASR_CMS_19</v>
      </c>
      <c r="T1425" s="957">
        <f t="shared" si="96"/>
        <v>45406</v>
      </c>
      <c r="U1425" t="str">
        <f t="shared" si="97"/>
        <v>Unaudited</v>
      </c>
    </row>
    <row r="1426" spans="1:21" x14ac:dyDescent="0.25">
      <c r="A1426" t="s">
        <v>438</v>
      </c>
      <c r="B1426" t="s">
        <v>1380</v>
      </c>
      <c r="C1426" t="s">
        <v>1381</v>
      </c>
      <c r="D1426" s="15">
        <v>1900</v>
      </c>
      <c r="E1426" s="121">
        <v>1</v>
      </c>
      <c r="F1426" t="s">
        <v>439</v>
      </c>
      <c r="G1426" s="121">
        <v>91</v>
      </c>
      <c r="H1426" t="s">
        <v>386</v>
      </c>
      <c r="I1426" t="s">
        <v>489</v>
      </c>
      <c r="J1426" t="s">
        <v>437</v>
      </c>
      <c r="K1426" t="s">
        <v>437</v>
      </c>
      <c r="L1426" s="755" t="s">
        <v>214</v>
      </c>
      <c r="M1426" t="s">
        <v>497</v>
      </c>
      <c r="N1426" s="680">
        <f t="shared" ca="1" si="94"/>
        <v>0</v>
      </c>
      <c r="O1426" s="680">
        <f t="shared" ca="1" si="94"/>
        <v>0</v>
      </c>
      <c r="P1426" s="680">
        <f t="shared" ca="1" si="94"/>
        <v>0</v>
      </c>
      <c r="Q1426" s="680">
        <f t="shared" ca="1" si="94"/>
        <v>0</v>
      </c>
      <c r="R1426" s="680">
        <f t="shared" ca="1" si="94"/>
        <v>0</v>
      </c>
      <c r="S1426" t="str">
        <f t="shared" si="95"/>
        <v>ASR_CMS_19</v>
      </c>
      <c r="T1426" s="957">
        <f t="shared" si="96"/>
        <v>45406</v>
      </c>
      <c r="U1426" t="str">
        <f t="shared" si="97"/>
        <v>Unaudited</v>
      </c>
    </row>
    <row r="1427" spans="1:21" x14ac:dyDescent="0.25">
      <c r="A1427" t="s">
        <v>438</v>
      </c>
      <c r="B1427" t="s">
        <v>1380</v>
      </c>
      <c r="C1427" t="s">
        <v>1381</v>
      </c>
      <c r="D1427" s="15">
        <v>1900</v>
      </c>
      <c r="E1427" s="121">
        <v>1</v>
      </c>
      <c r="F1427" t="s">
        <v>439</v>
      </c>
      <c r="G1427" s="121">
        <v>91</v>
      </c>
      <c r="H1427" t="s">
        <v>386</v>
      </c>
      <c r="I1427" t="s">
        <v>490</v>
      </c>
      <c r="J1427" t="s">
        <v>26</v>
      </c>
      <c r="K1427" t="s">
        <v>26</v>
      </c>
      <c r="L1427" s="755" t="s">
        <v>205</v>
      </c>
      <c r="M1427" t="s">
        <v>26</v>
      </c>
      <c r="N1427" s="680">
        <f t="shared" ca="1" si="94"/>
        <v>0</v>
      </c>
      <c r="O1427" s="680">
        <f t="shared" ca="1" si="94"/>
        <v>0</v>
      </c>
      <c r="P1427" s="680">
        <f t="shared" ca="1" si="94"/>
        <v>0</v>
      </c>
      <c r="Q1427" s="680">
        <f t="shared" ca="1" si="94"/>
        <v>0</v>
      </c>
      <c r="R1427" s="680">
        <f t="shared" ca="1" si="94"/>
        <v>0</v>
      </c>
      <c r="S1427" t="str">
        <f t="shared" si="95"/>
        <v>ASR_CMS_19</v>
      </c>
      <c r="T1427" s="957">
        <f t="shared" si="96"/>
        <v>45406</v>
      </c>
      <c r="U1427" t="str">
        <f t="shared" si="97"/>
        <v>Unaudited</v>
      </c>
    </row>
    <row r="1428" spans="1:21" x14ac:dyDescent="0.25">
      <c r="A1428" t="s">
        <v>438</v>
      </c>
      <c r="B1428" t="s">
        <v>1380</v>
      </c>
      <c r="C1428" t="s">
        <v>1381</v>
      </c>
      <c r="D1428" s="15">
        <v>1900</v>
      </c>
      <c r="E1428" s="121">
        <v>1</v>
      </c>
      <c r="F1428" t="s">
        <v>440</v>
      </c>
      <c r="G1428" s="121">
        <v>182</v>
      </c>
      <c r="H1428" t="s">
        <v>386</v>
      </c>
      <c r="I1428" t="s">
        <v>433</v>
      </c>
      <c r="J1428" t="s">
        <v>433</v>
      </c>
      <c r="K1428" t="s">
        <v>433</v>
      </c>
      <c r="M1428" t="s">
        <v>433</v>
      </c>
      <c r="N1428" s="680">
        <f t="shared" ca="1" si="94"/>
        <v>0</v>
      </c>
      <c r="O1428" s="680">
        <f t="shared" ca="1" si="94"/>
        <v>0</v>
      </c>
      <c r="P1428" s="680">
        <f t="shared" ca="1" si="94"/>
        <v>0</v>
      </c>
      <c r="Q1428" s="680">
        <f t="shared" ca="1" si="94"/>
        <v>0</v>
      </c>
      <c r="R1428" s="680">
        <f t="shared" ca="1" si="94"/>
        <v>0</v>
      </c>
      <c r="S1428" t="str">
        <f t="shared" si="95"/>
        <v>ASR_CMS_19</v>
      </c>
      <c r="T1428" s="957">
        <f t="shared" si="96"/>
        <v>45406</v>
      </c>
      <c r="U1428" t="str">
        <f t="shared" si="97"/>
        <v>Unaudited</v>
      </c>
    </row>
    <row r="1429" spans="1:21" x14ac:dyDescent="0.25">
      <c r="A1429" t="s">
        <v>438</v>
      </c>
      <c r="B1429" t="s">
        <v>1380</v>
      </c>
      <c r="C1429" t="s">
        <v>1381</v>
      </c>
      <c r="D1429" s="15">
        <v>1900</v>
      </c>
      <c r="E1429" s="121">
        <v>1</v>
      </c>
      <c r="F1429" t="s">
        <v>440</v>
      </c>
      <c r="G1429" s="121">
        <v>182</v>
      </c>
      <c r="H1429" t="s">
        <v>386</v>
      </c>
      <c r="I1429" t="s">
        <v>488</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ASR_CMS_19</v>
      </c>
      <c r="T1429" s="957">
        <f t="shared" si="96"/>
        <v>45406</v>
      </c>
      <c r="U1429" t="str">
        <f t="shared" si="97"/>
        <v>Unaudited</v>
      </c>
    </row>
    <row r="1430" spans="1:21" x14ac:dyDescent="0.25">
      <c r="A1430" t="s">
        <v>438</v>
      </c>
      <c r="B1430" t="s">
        <v>1380</v>
      </c>
      <c r="C1430" t="s">
        <v>1381</v>
      </c>
      <c r="D1430" s="15">
        <v>1900</v>
      </c>
      <c r="E1430" s="121">
        <v>1</v>
      </c>
      <c r="F1430" t="s">
        <v>440</v>
      </c>
      <c r="G1430" s="121">
        <v>182</v>
      </c>
      <c r="H1430" t="s">
        <v>386</v>
      </c>
      <c r="I1430" t="s">
        <v>488</v>
      </c>
      <c r="J1430" t="s">
        <v>12</v>
      </c>
      <c r="K1430" t="s">
        <v>223</v>
      </c>
      <c r="L1430" s="755">
        <v>1.2</v>
      </c>
      <c r="M1430" t="s">
        <v>223</v>
      </c>
      <c r="N1430" s="680">
        <f t="shared" ca="1" si="94"/>
        <v>0</v>
      </c>
      <c r="O1430" s="680">
        <f t="shared" ca="1" si="94"/>
        <v>0</v>
      </c>
      <c r="P1430" s="680">
        <f t="shared" ca="1" si="94"/>
        <v>0</v>
      </c>
      <c r="Q1430" s="680">
        <f t="shared" ca="1" si="94"/>
        <v>0</v>
      </c>
      <c r="R1430" s="680">
        <f t="shared" ca="1" si="94"/>
        <v>0</v>
      </c>
      <c r="S1430" t="str">
        <f t="shared" si="95"/>
        <v>ASR_CMS_19</v>
      </c>
      <c r="T1430" s="957">
        <f t="shared" si="96"/>
        <v>45406</v>
      </c>
      <c r="U1430" t="str">
        <f t="shared" si="97"/>
        <v>Unaudited</v>
      </c>
    </row>
    <row r="1431" spans="1:21" x14ac:dyDescent="0.25">
      <c r="A1431" t="s">
        <v>438</v>
      </c>
      <c r="B1431" t="s">
        <v>1380</v>
      </c>
      <c r="C1431" t="s">
        <v>1381</v>
      </c>
      <c r="D1431" s="15">
        <v>1900</v>
      </c>
      <c r="E1431" s="121">
        <v>1</v>
      </c>
      <c r="F1431" t="s">
        <v>440</v>
      </c>
      <c r="G1431" s="121">
        <v>182</v>
      </c>
      <c r="H1431" t="s">
        <v>386</v>
      </c>
      <c r="I1431" t="s">
        <v>488</v>
      </c>
      <c r="J1431" t="s">
        <v>12</v>
      </c>
      <c r="K1431" t="s">
        <v>1318</v>
      </c>
      <c r="L1431" s="755" t="s">
        <v>1314</v>
      </c>
      <c r="M1431" t="s">
        <v>1318</v>
      </c>
      <c r="N1431" s="680">
        <f t="shared" ca="1" si="94"/>
        <v>0</v>
      </c>
      <c r="O1431" s="680">
        <f t="shared" ca="1" si="94"/>
        <v>0</v>
      </c>
      <c r="P1431" s="680">
        <f t="shared" ca="1" si="94"/>
        <v>0</v>
      </c>
      <c r="Q1431" s="680">
        <f t="shared" ca="1" si="94"/>
        <v>0</v>
      </c>
      <c r="R1431" s="680">
        <f t="shared" ca="1" si="94"/>
        <v>0</v>
      </c>
      <c r="S1431" t="str">
        <f t="shared" si="95"/>
        <v>ASR_CMS_19</v>
      </c>
      <c r="T1431" s="957">
        <f t="shared" si="96"/>
        <v>45406</v>
      </c>
      <c r="U1431" t="str">
        <f t="shared" si="97"/>
        <v>Unaudited</v>
      </c>
    </row>
    <row r="1432" spans="1:21" x14ac:dyDescent="0.25">
      <c r="A1432" t="s">
        <v>438</v>
      </c>
      <c r="B1432" t="s">
        <v>1380</v>
      </c>
      <c r="C1432" t="s">
        <v>1381</v>
      </c>
      <c r="D1432" s="15">
        <v>1900</v>
      </c>
      <c r="E1432" s="121">
        <v>1</v>
      </c>
      <c r="F1432" t="s">
        <v>440</v>
      </c>
      <c r="G1432" s="121">
        <v>182</v>
      </c>
      <c r="H1432" t="s">
        <v>386</v>
      </c>
      <c r="I1432" t="s">
        <v>488</v>
      </c>
      <c r="J1432" t="s">
        <v>12</v>
      </c>
      <c r="K1432" t="s">
        <v>1320</v>
      </c>
      <c r="L1432" s="755" t="s">
        <v>1319</v>
      </c>
      <c r="M1432" t="s">
        <v>1320</v>
      </c>
      <c r="N1432" s="680">
        <f t="shared" ca="1" si="94"/>
        <v>0</v>
      </c>
      <c r="O1432" s="680">
        <f t="shared" ca="1" si="94"/>
        <v>0</v>
      </c>
      <c r="P1432" s="680">
        <f t="shared" ca="1" si="94"/>
        <v>0</v>
      </c>
      <c r="Q1432" s="680">
        <f t="shared" ca="1" si="94"/>
        <v>0</v>
      </c>
      <c r="R1432" s="680">
        <f t="shared" ca="1" si="94"/>
        <v>0</v>
      </c>
      <c r="S1432" t="str">
        <f t="shared" si="95"/>
        <v>ASR_CMS_19</v>
      </c>
      <c r="T1432" s="957">
        <f t="shared" si="96"/>
        <v>45406</v>
      </c>
      <c r="U1432" t="str">
        <f t="shared" si="97"/>
        <v>Unaudited</v>
      </c>
    </row>
    <row r="1433" spans="1:21" x14ac:dyDescent="0.25">
      <c r="A1433" t="s">
        <v>438</v>
      </c>
      <c r="B1433" t="s">
        <v>1380</v>
      </c>
      <c r="C1433" t="s">
        <v>1381</v>
      </c>
      <c r="D1433" s="15">
        <v>1900</v>
      </c>
      <c r="E1433" s="121">
        <v>1</v>
      </c>
      <c r="F1433" t="s">
        <v>440</v>
      </c>
      <c r="G1433" s="121">
        <v>182</v>
      </c>
      <c r="H1433" t="s">
        <v>386</v>
      </c>
      <c r="I1433" t="s">
        <v>488</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ASR_CMS_19</v>
      </c>
      <c r="T1433" s="957">
        <f t="shared" si="96"/>
        <v>45406</v>
      </c>
      <c r="U1433" t="str">
        <f t="shared" si="97"/>
        <v>Unaudited</v>
      </c>
    </row>
    <row r="1434" spans="1:21" x14ac:dyDescent="0.25">
      <c r="A1434" t="s">
        <v>438</v>
      </c>
      <c r="B1434" t="s">
        <v>1380</v>
      </c>
      <c r="C1434" t="s">
        <v>1381</v>
      </c>
      <c r="D1434" s="15">
        <v>1900</v>
      </c>
      <c r="E1434" s="121">
        <v>1</v>
      </c>
      <c r="F1434" t="s">
        <v>440</v>
      </c>
      <c r="G1434" s="121">
        <v>182</v>
      </c>
      <c r="H1434" t="s">
        <v>386</v>
      </c>
      <c r="I1434" t="s">
        <v>489</v>
      </c>
      <c r="J1434" t="s">
        <v>434</v>
      </c>
      <c r="K1434" t="s">
        <v>791</v>
      </c>
      <c r="L1434" s="755">
        <v>2.1</v>
      </c>
      <c r="M1434" t="s">
        <v>726</v>
      </c>
      <c r="N1434" s="680">
        <f t="shared" ca="1" si="94"/>
        <v>0</v>
      </c>
      <c r="O1434" s="680">
        <f t="shared" ca="1" si="94"/>
        <v>0</v>
      </c>
      <c r="P1434" s="680">
        <f t="shared" ca="1" si="94"/>
        <v>0</v>
      </c>
      <c r="Q1434" s="680">
        <f t="shared" ca="1" si="94"/>
        <v>0</v>
      </c>
      <c r="R1434" s="680">
        <f t="shared" ca="1" si="94"/>
        <v>0</v>
      </c>
      <c r="S1434" t="str">
        <f t="shared" si="95"/>
        <v>ASR_CMS_19</v>
      </c>
      <c r="T1434" s="957">
        <f t="shared" si="96"/>
        <v>45406</v>
      </c>
      <c r="U1434" t="str">
        <f t="shared" si="97"/>
        <v>Unaudited</v>
      </c>
    </row>
    <row r="1435" spans="1:21" x14ac:dyDescent="0.25">
      <c r="A1435" t="s">
        <v>438</v>
      </c>
      <c r="B1435" t="s">
        <v>1380</v>
      </c>
      <c r="C1435" t="s">
        <v>1381</v>
      </c>
      <c r="D1435" s="15">
        <v>1900</v>
      </c>
      <c r="E1435" s="121">
        <v>1</v>
      </c>
      <c r="F1435" t="s">
        <v>440</v>
      </c>
      <c r="G1435" s="121">
        <v>182</v>
      </c>
      <c r="H1435" t="s">
        <v>386</v>
      </c>
      <c r="I1435" t="s">
        <v>489</v>
      </c>
      <c r="J1435" t="s">
        <v>434</v>
      </c>
      <c r="K1435" t="s">
        <v>791</v>
      </c>
      <c r="L1435" s="755">
        <v>2.2000000000000002</v>
      </c>
      <c r="M1435" t="s">
        <v>727</v>
      </c>
      <c r="N1435" s="680">
        <f t="shared" ca="1" si="94"/>
        <v>0</v>
      </c>
      <c r="O1435" s="680">
        <f t="shared" ca="1" si="94"/>
        <v>0</v>
      </c>
      <c r="P1435" s="680">
        <f t="shared" ca="1" si="94"/>
        <v>0</v>
      </c>
      <c r="Q1435" s="680">
        <f t="shared" ca="1" si="94"/>
        <v>0</v>
      </c>
      <c r="R1435" s="680">
        <f t="shared" ca="1" si="94"/>
        <v>0</v>
      </c>
      <c r="S1435" t="str">
        <f t="shared" si="95"/>
        <v>ASR_CMS_19</v>
      </c>
      <c r="T1435" s="957">
        <f t="shared" si="96"/>
        <v>45406</v>
      </c>
      <c r="U1435" t="str">
        <f t="shared" si="97"/>
        <v>Unaudited</v>
      </c>
    </row>
    <row r="1436" spans="1:21" x14ac:dyDescent="0.25">
      <c r="A1436" t="s">
        <v>438</v>
      </c>
      <c r="B1436" t="s">
        <v>1380</v>
      </c>
      <c r="C1436" t="s">
        <v>1381</v>
      </c>
      <c r="D1436" s="15">
        <v>1900</v>
      </c>
      <c r="E1436" s="121">
        <v>1</v>
      </c>
      <c r="F1436" t="s">
        <v>440</v>
      </c>
      <c r="G1436" s="121">
        <v>182</v>
      </c>
      <c r="H1436" t="s">
        <v>386</v>
      </c>
      <c r="I1436" t="s">
        <v>489</v>
      </c>
      <c r="J1436" t="s">
        <v>434</v>
      </c>
      <c r="K1436" t="s">
        <v>791</v>
      </c>
      <c r="L1436" s="755">
        <v>2.2999999999999998</v>
      </c>
      <c r="M1436" t="s">
        <v>728</v>
      </c>
      <c r="N1436" s="680">
        <f t="shared" ca="1" si="94"/>
        <v>0</v>
      </c>
      <c r="O1436" s="680">
        <f t="shared" ca="1" si="94"/>
        <v>0</v>
      </c>
      <c r="P1436" s="680">
        <f t="shared" ca="1" si="94"/>
        <v>0</v>
      </c>
      <c r="Q1436" s="680">
        <f t="shared" ca="1" si="94"/>
        <v>0</v>
      </c>
      <c r="R1436" s="680">
        <f t="shared" ca="1" si="94"/>
        <v>0</v>
      </c>
      <c r="S1436" t="str">
        <f t="shared" si="95"/>
        <v>ASR_CMS_19</v>
      </c>
      <c r="T1436" s="957">
        <f t="shared" si="96"/>
        <v>45406</v>
      </c>
      <c r="U1436" t="str">
        <f t="shared" si="97"/>
        <v>Unaudited</v>
      </c>
    </row>
    <row r="1437" spans="1:21" x14ac:dyDescent="0.25">
      <c r="A1437" t="s">
        <v>438</v>
      </c>
      <c r="B1437" t="s">
        <v>1380</v>
      </c>
      <c r="C1437" t="s">
        <v>1381</v>
      </c>
      <c r="D1437" s="15">
        <v>1900</v>
      </c>
      <c r="E1437" s="121">
        <v>1</v>
      </c>
      <c r="F1437" t="s">
        <v>440</v>
      </c>
      <c r="G1437" s="121">
        <v>182</v>
      </c>
      <c r="H1437" t="s">
        <v>386</v>
      </c>
      <c r="I1437" t="s">
        <v>489</v>
      </c>
      <c r="J1437" t="s">
        <v>434</v>
      </c>
      <c r="K1437" t="s">
        <v>791</v>
      </c>
      <c r="L1437" s="755">
        <v>2.4</v>
      </c>
      <c r="M1437" t="s">
        <v>729</v>
      </c>
      <c r="N1437" s="680">
        <f t="shared" ca="1" si="94"/>
        <v>0</v>
      </c>
      <c r="O1437" s="680">
        <f t="shared" ca="1" si="94"/>
        <v>0</v>
      </c>
      <c r="P1437" s="680">
        <f t="shared" ca="1" si="94"/>
        <v>0</v>
      </c>
      <c r="Q1437" s="680">
        <f t="shared" ca="1" si="94"/>
        <v>0</v>
      </c>
      <c r="R1437" s="680">
        <f t="shared" ca="1" si="94"/>
        <v>0</v>
      </c>
      <c r="S1437" t="str">
        <f t="shared" si="95"/>
        <v>ASR_CMS_19</v>
      </c>
      <c r="T1437" s="957">
        <f t="shared" si="96"/>
        <v>45406</v>
      </c>
      <c r="U1437" t="str">
        <f t="shared" si="97"/>
        <v>Unaudited</v>
      </c>
    </row>
    <row r="1438" spans="1:21" x14ac:dyDescent="0.25">
      <c r="A1438" t="s">
        <v>438</v>
      </c>
      <c r="B1438" t="s">
        <v>1380</v>
      </c>
      <c r="C1438" t="s">
        <v>1381</v>
      </c>
      <c r="D1438" s="15">
        <v>1900</v>
      </c>
      <c r="E1438" s="121">
        <v>1</v>
      </c>
      <c r="F1438" t="s">
        <v>440</v>
      </c>
      <c r="G1438" s="121">
        <v>182</v>
      </c>
      <c r="H1438" t="s">
        <v>386</v>
      </c>
      <c r="I1438" t="s">
        <v>489</v>
      </c>
      <c r="J1438" t="s">
        <v>434</v>
      </c>
      <c r="K1438" t="s">
        <v>791</v>
      </c>
      <c r="L1438" s="755">
        <v>2.5</v>
      </c>
      <c r="M1438" t="s">
        <v>771</v>
      </c>
      <c r="N1438" s="680">
        <f t="shared" ca="1" si="94"/>
        <v>0</v>
      </c>
      <c r="O1438" s="680">
        <f t="shared" ca="1" si="94"/>
        <v>0</v>
      </c>
      <c r="P1438" s="680">
        <f t="shared" ca="1" si="94"/>
        <v>0</v>
      </c>
      <c r="Q1438" s="680">
        <f t="shared" ca="1" si="94"/>
        <v>0</v>
      </c>
      <c r="R1438" s="680">
        <f t="shared" ca="1" si="94"/>
        <v>0</v>
      </c>
      <c r="S1438" t="str">
        <f t="shared" si="95"/>
        <v>ASR_CMS_19</v>
      </c>
      <c r="T1438" s="957">
        <f t="shared" si="96"/>
        <v>45406</v>
      </c>
      <c r="U1438" t="str">
        <f t="shared" si="97"/>
        <v>Unaudited</v>
      </c>
    </row>
    <row r="1439" spans="1:21" x14ac:dyDescent="0.25">
      <c r="A1439" t="s">
        <v>438</v>
      </c>
      <c r="B1439" t="s">
        <v>1380</v>
      </c>
      <c r="C1439" t="s">
        <v>1381</v>
      </c>
      <c r="D1439" s="15">
        <v>1900</v>
      </c>
      <c r="E1439" s="121">
        <v>1</v>
      </c>
      <c r="F1439" t="s">
        <v>440</v>
      </c>
      <c r="G1439" s="121">
        <v>182</v>
      </c>
      <c r="H1439" t="s">
        <v>386</v>
      </c>
      <c r="I1439" t="s">
        <v>489</v>
      </c>
      <c r="J1439" t="s">
        <v>434</v>
      </c>
      <c r="K1439" t="s">
        <v>791</v>
      </c>
      <c r="L1439" s="755">
        <v>2.6</v>
      </c>
      <c r="M1439" t="s">
        <v>187</v>
      </c>
      <c r="N1439" s="680">
        <f t="shared" ca="1" si="94"/>
        <v>0</v>
      </c>
      <c r="O1439" s="680">
        <f t="shared" ca="1" si="94"/>
        <v>0</v>
      </c>
      <c r="P1439" s="680">
        <f t="shared" ca="1" si="94"/>
        <v>0</v>
      </c>
      <c r="Q1439" s="680">
        <f t="shared" ca="1" si="94"/>
        <v>0</v>
      </c>
      <c r="R1439" s="680">
        <f t="shared" ca="1" si="94"/>
        <v>0</v>
      </c>
      <c r="S1439" t="str">
        <f t="shared" si="95"/>
        <v>ASR_CMS_19</v>
      </c>
      <c r="T1439" s="957">
        <f t="shared" si="96"/>
        <v>45406</v>
      </c>
      <c r="U1439" t="str">
        <f t="shared" si="97"/>
        <v>Unaudited</v>
      </c>
    </row>
    <row r="1440" spans="1:21" x14ac:dyDescent="0.25">
      <c r="A1440" t="s">
        <v>438</v>
      </c>
      <c r="B1440" t="s">
        <v>1380</v>
      </c>
      <c r="C1440" t="s">
        <v>1381</v>
      </c>
      <c r="D1440" s="15">
        <v>1900</v>
      </c>
      <c r="E1440" s="121">
        <v>1</v>
      </c>
      <c r="F1440" t="s">
        <v>440</v>
      </c>
      <c r="G1440" s="121">
        <v>182</v>
      </c>
      <c r="H1440" t="s">
        <v>386</v>
      </c>
      <c r="I1440" t="s">
        <v>489</v>
      </c>
      <c r="J1440" t="s">
        <v>434</v>
      </c>
      <c r="K1440" t="s">
        <v>791</v>
      </c>
      <c r="L1440" s="755">
        <v>2.7</v>
      </c>
      <c r="M1440" t="s">
        <v>792</v>
      </c>
      <c r="N1440" s="680">
        <f t="shared" ca="1" si="94"/>
        <v>0</v>
      </c>
      <c r="O1440" s="680">
        <f t="shared" ca="1" si="94"/>
        <v>0</v>
      </c>
      <c r="P1440" s="680">
        <f t="shared" ca="1" si="94"/>
        <v>0</v>
      </c>
      <c r="Q1440" s="680">
        <f t="shared" ca="1" si="94"/>
        <v>0</v>
      </c>
      <c r="R1440" s="680">
        <f t="shared" ca="1" si="94"/>
        <v>0</v>
      </c>
      <c r="S1440" t="str">
        <f t="shared" si="95"/>
        <v>ASR_CMS_19</v>
      </c>
      <c r="T1440" s="957">
        <f t="shared" si="96"/>
        <v>45406</v>
      </c>
      <c r="U1440" t="str">
        <f t="shared" si="97"/>
        <v>Unaudited</v>
      </c>
    </row>
    <row r="1441" spans="1:21" x14ac:dyDescent="0.25">
      <c r="A1441" t="s">
        <v>438</v>
      </c>
      <c r="B1441" t="s">
        <v>1380</v>
      </c>
      <c r="C1441" t="s">
        <v>1381</v>
      </c>
      <c r="D1441" s="15">
        <v>1900</v>
      </c>
      <c r="E1441" s="121">
        <v>1</v>
      </c>
      <c r="F1441" t="s">
        <v>440</v>
      </c>
      <c r="G1441" s="121">
        <v>182</v>
      </c>
      <c r="H1441" t="s">
        <v>386</v>
      </c>
      <c r="I1441" t="s">
        <v>489</v>
      </c>
      <c r="J1441" t="s">
        <v>434</v>
      </c>
      <c r="K1441" t="s">
        <v>791</v>
      </c>
      <c r="L1441" s="755">
        <v>2.8</v>
      </c>
      <c r="M1441" t="s">
        <v>793</v>
      </c>
      <c r="N1441" s="680">
        <f t="shared" ca="1" si="94"/>
        <v>0</v>
      </c>
      <c r="O1441" s="680">
        <f t="shared" ca="1" si="94"/>
        <v>0</v>
      </c>
      <c r="P1441" s="680">
        <f t="shared" ca="1" si="94"/>
        <v>0</v>
      </c>
      <c r="Q1441" s="680">
        <f t="shared" ca="1" si="94"/>
        <v>0</v>
      </c>
      <c r="R1441" s="680">
        <f t="shared" ca="1" si="94"/>
        <v>0</v>
      </c>
      <c r="S1441" t="str">
        <f t="shared" si="95"/>
        <v>ASR_CMS_19</v>
      </c>
      <c r="T1441" s="957">
        <f t="shared" si="96"/>
        <v>45406</v>
      </c>
      <c r="U1441" t="str">
        <f t="shared" si="97"/>
        <v>Unaudited</v>
      </c>
    </row>
    <row r="1442" spans="1:21" x14ac:dyDescent="0.25">
      <c r="A1442" t="s">
        <v>438</v>
      </c>
      <c r="B1442" t="s">
        <v>1380</v>
      </c>
      <c r="C1442" t="s">
        <v>1381</v>
      </c>
      <c r="D1442" s="15">
        <v>1900</v>
      </c>
      <c r="E1442" s="121">
        <v>1</v>
      </c>
      <c r="F1442" t="s">
        <v>440</v>
      </c>
      <c r="G1442" s="121">
        <v>182</v>
      </c>
      <c r="H1442" t="s">
        <v>386</v>
      </c>
      <c r="I1442" t="s">
        <v>489</v>
      </c>
      <c r="J1442" t="s">
        <v>434</v>
      </c>
      <c r="K1442" t="s">
        <v>791</v>
      </c>
      <c r="L1442" s="755">
        <v>2.9</v>
      </c>
      <c r="M1442" t="s">
        <v>774</v>
      </c>
      <c r="N1442" s="680">
        <f t="shared" ca="1" si="94"/>
        <v>0</v>
      </c>
      <c r="O1442" s="680">
        <f t="shared" ca="1" si="94"/>
        <v>0</v>
      </c>
      <c r="P1442" s="680">
        <f t="shared" ca="1" si="94"/>
        <v>0</v>
      </c>
      <c r="Q1442" s="680">
        <f t="shared" ca="1" si="94"/>
        <v>0</v>
      </c>
      <c r="R1442" s="680">
        <f t="shared" ca="1" si="94"/>
        <v>0</v>
      </c>
      <c r="S1442" t="str">
        <f t="shared" si="95"/>
        <v>ASR_CMS_19</v>
      </c>
      <c r="T1442" s="957">
        <f t="shared" si="96"/>
        <v>45406</v>
      </c>
      <c r="U1442" t="str">
        <f t="shared" si="97"/>
        <v>Unaudited</v>
      </c>
    </row>
    <row r="1443" spans="1:21" x14ac:dyDescent="0.25">
      <c r="A1443" t="s">
        <v>438</v>
      </c>
      <c r="B1443" t="s">
        <v>1380</v>
      </c>
      <c r="C1443" t="s">
        <v>1381</v>
      </c>
      <c r="D1443" s="15">
        <v>1900</v>
      </c>
      <c r="E1443" s="121">
        <v>1</v>
      </c>
      <c r="F1443" t="s">
        <v>440</v>
      </c>
      <c r="G1443" s="121">
        <v>182</v>
      </c>
      <c r="H1443" t="s">
        <v>386</v>
      </c>
      <c r="I1443" t="s">
        <v>489</v>
      </c>
      <c r="J1443" t="s">
        <v>434</v>
      </c>
      <c r="K1443" t="s">
        <v>224</v>
      </c>
      <c r="L1443" s="755">
        <v>2.11</v>
      </c>
      <c r="M1443" t="s">
        <v>229</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ASR_CMS_19</v>
      </c>
      <c r="T1443" s="957">
        <f t="shared" si="96"/>
        <v>45406</v>
      </c>
      <c r="U1443" t="str">
        <f t="shared" si="97"/>
        <v>Unaudited</v>
      </c>
    </row>
    <row r="1444" spans="1:21" x14ac:dyDescent="0.25">
      <c r="A1444" t="s">
        <v>438</v>
      </c>
      <c r="B1444" t="s">
        <v>1380</v>
      </c>
      <c r="C1444" t="s">
        <v>1381</v>
      </c>
      <c r="D1444" s="15">
        <v>1900</v>
      </c>
      <c r="E1444" s="121">
        <v>1</v>
      </c>
      <c r="F1444" t="s">
        <v>440</v>
      </c>
      <c r="G1444" s="121">
        <v>182</v>
      </c>
      <c r="H1444" t="s">
        <v>386</v>
      </c>
      <c r="I1444" t="s">
        <v>489</v>
      </c>
      <c r="J1444" t="s">
        <v>434</v>
      </c>
      <c r="K1444" t="s">
        <v>224</v>
      </c>
      <c r="L1444" s="755">
        <v>2.12</v>
      </c>
      <c r="M1444" t="s">
        <v>555</v>
      </c>
      <c r="N1444" s="680">
        <f t="shared" ca="1" si="98"/>
        <v>0</v>
      </c>
      <c r="O1444" s="680">
        <f t="shared" ca="1" si="98"/>
        <v>0</v>
      </c>
      <c r="P1444" s="680">
        <f t="shared" ca="1" si="98"/>
        <v>0</v>
      </c>
      <c r="Q1444" s="680">
        <f t="shared" ca="1" si="98"/>
        <v>0</v>
      </c>
      <c r="R1444" s="680">
        <f t="shared" ca="1" si="98"/>
        <v>0</v>
      </c>
      <c r="S1444" t="str">
        <f t="shared" si="95"/>
        <v>ASR_CMS_19</v>
      </c>
      <c r="T1444" s="957">
        <f t="shared" si="96"/>
        <v>45406</v>
      </c>
      <c r="U1444" t="str">
        <f t="shared" si="97"/>
        <v>Unaudited</v>
      </c>
    </row>
    <row r="1445" spans="1:21" x14ac:dyDescent="0.25">
      <c r="A1445" t="s">
        <v>438</v>
      </c>
      <c r="B1445" t="s">
        <v>1380</v>
      </c>
      <c r="C1445" t="s">
        <v>1381</v>
      </c>
      <c r="D1445" s="15">
        <v>1900</v>
      </c>
      <c r="E1445" s="121">
        <v>1</v>
      </c>
      <c r="F1445" t="s">
        <v>440</v>
      </c>
      <c r="G1445" s="121">
        <v>182</v>
      </c>
      <c r="H1445" t="s">
        <v>386</v>
      </c>
      <c r="I1445" t="s">
        <v>489</v>
      </c>
      <c r="J1445" t="s">
        <v>434</v>
      </c>
      <c r="K1445" t="s">
        <v>224</v>
      </c>
      <c r="L1445" s="755">
        <v>2.13</v>
      </c>
      <c r="M1445" t="s">
        <v>230</v>
      </c>
      <c r="N1445" s="680">
        <f t="shared" ca="1" si="98"/>
        <v>0</v>
      </c>
      <c r="O1445" s="680">
        <f t="shared" ca="1" si="98"/>
        <v>0</v>
      </c>
      <c r="P1445" s="680">
        <f t="shared" ca="1" si="98"/>
        <v>0</v>
      </c>
      <c r="Q1445" s="680">
        <f t="shared" ca="1" si="98"/>
        <v>0</v>
      </c>
      <c r="R1445" s="680">
        <f t="shared" ca="1" si="98"/>
        <v>0</v>
      </c>
      <c r="S1445" t="str">
        <f t="shared" si="95"/>
        <v>ASR_CMS_19</v>
      </c>
      <c r="T1445" s="957">
        <f t="shared" si="96"/>
        <v>45406</v>
      </c>
      <c r="U1445" t="str">
        <f t="shared" si="97"/>
        <v>Unaudited</v>
      </c>
    </row>
    <row r="1446" spans="1:21" x14ac:dyDescent="0.25">
      <c r="A1446" t="s">
        <v>438</v>
      </c>
      <c r="B1446" t="s">
        <v>1380</v>
      </c>
      <c r="C1446" t="s">
        <v>1381</v>
      </c>
      <c r="D1446" s="15">
        <v>1900</v>
      </c>
      <c r="E1446" s="121">
        <v>1</v>
      </c>
      <c r="F1446" t="s">
        <v>440</v>
      </c>
      <c r="G1446" s="121">
        <v>182</v>
      </c>
      <c r="H1446" t="s">
        <v>386</v>
      </c>
      <c r="I1446" t="s">
        <v>489</v>
      </c>
      <c r="J1446" t="s">
        <v>434</v>
      </c>
      <c r="K1446" t="s">
        <v>224</v>
      </c>
      <c r="L1446" s="755">
        <v>2.14</v>
      </c>
      <c r="M1446" t="s">
        <v>559</v>
      </c>
      <c r="N1446" s="680">
        <f t="shared" ca="1" si="98"/>
        <v>0</v>
      </c>
      <c r="O1446" s="680">
        <f t="shared" ca="1" si="98"/>
        <v>0</v>
      </c>
      <c r="P1446" s="680">
        <f t="shared" ca="1" si="98"/>
        <v>0</v>
      </c>
      <c r="Q1446" s="680">
        <f t="shared" ca="1" si="98"/>
        <v>0</v>
      </c>
      <c r="R1446" s="680">
        <f t="shared" ca="1" si="98"/>
        <v>0</v>
      </c>
      <c r="S1446" t="str">
        <f t="shared" si="95"/>
        <v>ASR_CMS_19</v>
      </c>
      <c r="T1446" s="957">
        <f t="shared" si="96"/>
        <v>45406</v>
      </c>
      <c r="U1446" t="str">
        <f t="shared" si="97"/>
        <v>Unaudited</v>
      </c>
    </row>
    <row r="1447" spans="1:21" x14ac:dyDescent="0.25">
      <c r="A1447" t="s">
        <v>438</v>
      </c>
      <c r="B1447" t="s">
        <v>1380</v>
      </c>
      <c r="C1447" t="s">
        <v>1381</v>
      </c>
      <c r="D1447" s="15">
        <v>1900</v>
      </c>
      <c r="E1447" s="121">
        <v>1</v>
      </c>
      <c r="F1447" t="s">
        <v>440</v>
      </c>
      <c r="G1447" s="121">
        <v>182</v>
      </c>
      <c r="H1447" t="s">
        <v>386</v>
      </c>
      <c r="I1447" t="s">
        <v>489</v>
      </c>
      <c r="J1447" t="s">
        <v>434</v>
      </c>
      <c r="K1447" t="s">
        <v>224</v>
      </c>
      <c r="L1447" s="755">
        <v>2.15</v>
      </c>
      <c r="M1447" t="s">
        <v>20</v>
      </c>
      <c r="N1447" s="680">
        <f t="shared" ca="1" si="98"/>
        <v>0</v>
      </c>
      <c r="O1447" s="680">
        <f t="shared" ca="1" si="98"/>
        <v>0</v>
      </c>
      <c r="P1447" s="680">
        <f t="shared" ca="1" si="98"/>
        <v>0</v>
      </c>
      <c r="Q1447" s="680">
        <f t="shared" ca="1" si="98"/>
        <v>0</v>
      </c>
      <c r="R1447" s="680">
        <f t="shared" ca="1" si="98"/>
        <v>0</v>
      </c>
      <c r="S1447" t="str">
        <f t="shared" si="95"/>
        <v>ASR_CMS_19</v>
      </c>
      <c r="T1447" s="957">
        <f t="shared" si="96"/>
        <v>45406</v>
      </c>
      <c r="U1447" t="str">
        <f t="shared" si="97"/>
        <v>Unaudited</v>
      </c>
    </row>
    <row r="1448" spans="1:21" x14ac:dyDescent="0.25">
      <c r="A1448" t="s">
        <v>438</v>
      </c>
      <c r="B1448" t="s">
        <v>1380</v>
      </c>
      <c r="C1448" t="s">
        <v>1381</v>
      </c>
      <c r="D1448" s="15">
        <v>1900</v>
      </c>
      <c r="E1448" s="121">
        <v>1</v>
      </c>
      <c r="F1448" t="s">
        <v>440</v>
      </c>
      <c r="G1448" s="121">
        <v>182</v>
      </c>
      <c r="H1448" t="s">
        <v>386</v>
      </c>
      <c r="I1448" t="s">
        <v>489</v>
      </c>
      <c r="J1448" t="s">
        <v>434</v>
      </c>
      <c r="K1448" t="s">
        <v>224</v>
      </c>
      <c r="L1448" s="755">
        <v>2.16</v>
      </c>
      <c r="M1448" t="s">
        <v>794</v>
      </c>
      <c r="N1448" s="680">
        <f t="shared" ca="1" si="98"/>
        <v>0</v>
      </c>
      <c r="O1448" s="680">
        <f t="shared" ca="1" si="98"/>
        <v>0</v>
      </c>
      <c r="P1448" s="680">
        <f t="shared" ca="1" si="98"/>
        <v>0</v>
      </c>
      <c r="Q1448" s="680">
        <f t="shared" ca="1" si="98"/>
        <v>0</v>
      </c>
      <c r="R1448" s="680">
        <f t="shared" ca="1" si="98"/>
        <v>0</v>
      </c>
      <c r="S1448" t="str">
        <f t="shared" si="95"/>
        <v>ASR_CMS_19</v>
      </c>
      <c r="T1448" s="957">
        <f t="shared" si="96"/>
        <v>45406</v>
      </c>
      <c r="U1448" t="str">
        <f t="shared" si="97"/>
        <v>Unaudited</v>
      </c>
    </row>
    <row r="1449" spans="1:21" x14ac:dyDescent="0.25">
      <c r="A1449" t="s">
        <v>438</v>
      </c>
      <c r="B1449" t="s">
        <v>1380</v>
      </c>
      <c r="C1449" t="s">
        <v>1381</v>
      </c>
      <c r="D1449" s="15">
        <v>1900</v>
      </c>
      <c r="E1449" s="121">
        <v>1</v>
      </c>
      <c r="F1449" t="s">
        <v>440</v>
      </c>
      <c r="G1449" s="121">
        <v>182</v>
      </c>
      <c r="H1449" t="s">
        <v>386</v>
      </c>
      <c r="I1449" t="s">
        <v>489</v>
      </c>
      <c r="J1449" t="s">
        <v>434</v>
      </c>
      <c r="K1449" t="s">
        <v>224</v>
      </c>
      <c r="L1449" s="755">
        <v>2.17</v>
      </c>
      <c r="M1449" t="s">
        <v>1047</v>
      </c>
      <c r="N1449" s="680">
        <f t="shared" ca="1" si="98"/>
        <v>0</v>
      </c>
      <c r="O1449" s="680">
        <f t="shared" ca="1" si="98"/>
        <v>0</v>
      </c>
      <c r="P1449" s="680">
        <f t="shared" ca="1" si="98"/>
        <v>0</v>
      </c>
      <c r="Q1449" s="680">
        <f t="shared" ca="1" si="98"/>
        <v>0</v>
      </c>
      <c r="R1449" s="680">
        <f t="shared" ca="1" si="98"/>
        <v>0</v>
      </c>
      <c r="S1449" t="str">
        <f t="shared" si="95"/>
        <v>ASR_CMS_19</v>
      </c>
      <c r="T1449" s="957">
        <f t="shared" si="96"/>
        <v>45406</v>
      </c>
      <c r="U1449" t="str">
        <f t="shared" si="97"/>
        <v>Unaudited</v>
      </c>
    </row>
    <row r="1450" spans="1:21" x14ac:dyDescent="0.25">
      <c r="A1450" t="s">
        <v>438</v>
      </c>
      <c r="B1450" t="s">
        <v>1380</v>
      </c>
      <c r="C1450" t="s">
        <v>1381</v>
      </c>
      <c r="D1450" s="15">
        <v>1900</v>
      </c>
      <c r="E1450" s="121">
        <v>1</v>
      </c>
      <c r="F1450" t="s">
        <v>440</v>
      </c>
      <c r="G1450" s="121">
        <v>182</v>
      </c>
      <c r="H1450" t="s">
        <v>386</v>
      </c>
      <c r="I1450" t="s">
        <v>489</v>
      </c>
      <c r="J1450" t="s">
        <v>434</v>
      </c>
      <c r="K1450" t="s">
        <v>224</v>
      </c>
      <c r="L1450" s="755">
        <v>2.1800000000000002</v>
      </c>
      <c r="M1450" t="s">
        <v>651</v>
      </c>
      <c r="N1450" s="680">
        <f t="shared" ca="1" si="98"/>
        <v>0</v>
      </c>
      <c r="O1450" s="680">
        <f t="shared" ca="1" si="98"/>
        <v>0</v>
      </c>
      <c r="P1450" s="680">
        <f t="shared" ca="1" si="98"/>
        <v>0</v>
      </c>
      <c r="Q1450" s="680">
        <f t="shared" ca="1" si="98"/>
        <v>0</v>
      </c>
      <c r="R1450" s="680">
        <f t="shared" ca="1" si="98"/>
        <v>0</v>
      </c>
      <c r="S1450" t="str">
        <f t="shared" si="95"/>
        <v>ASR_CMS_19</v>
      </c>
      <c r="T1450" s="957">
        <f t="shared" si="96"/>
        <v>45406</v>
      </c>
      <c r="U1450" t="str">
        <f t="shared" si="97"/>
        <v>Unaudited</v>
      </c>
    </row>
    <row r="1451" spans="1:21" x14ac:dyDescent="0.25">
      <c r="A1451" t="s">
        <v>438</v>
      </c>
      <c r="B1451" t="s">
        <v>1380</v>
      </c>
      <c r="C1451" t="s">
        <v>1381</v>
      </c>
      <c r="D1451" s="15">
        <v>1900</v>
      </c>
      <c r="E1451" s="121">
        <v>1</v>
      </c>
      <c r="F1451" t="s">
        <v>440</v>
      </c>
      <c r="G1451" s="121">
        <v>182</v>
      </c>
      <c r="H1451" t="s">
        <v>386</v>
      </c>
      <c r="I1451" t="s">
        <v>489</v>
      </c>
      <c r="J1451" t="s">
        <v>434</v>
      </c>
      <c r="K1451" t="s">
        <v>224</v>
      </c>
      <c r="L1451" s="755">
        <v>2.19</v>
      </c>
      <c r="M1451" t="s">
        <v>219</v>
      </c>
      <c r="N1451" s="680">
        <f t="shared" ca="1" si="98"/>
        <v>0</v>
      </c>
      <c r="O1451" s="680">
        <f t="shared" ca="1" si="98"/>
        <v>0</v>
      </c>
      <c r="P1451" s="680">
        <f t="shared" ca="1" si="98"/>
        <v>0</v>
      </c>
      <c r="Q1451" s="680">
        <f t="shared" ca="1" si="98"/>
        <v>0</v>
      </c>
      <c r="R1451" s="680">
        <f t="shared" ca="1" si="98"/>
        <v>0</v>
      </c>
      <c r="S1451" t="str">
        <f t="shared" si="95"/>
        <v>ASR_CMS_19</v>
      </c>
      <c r="T1451" s="957">
        <f t="shared" si="96"/>
        <v>45406</v>
      </c>
      <c r="U1451" t="str">
        <f t="shared" si="97"/>
        <v>Unaudited</v>
      </c>
    </row>
    <row r="1452" spans="1:21" x14ac:dyDescent="0.25">
      <c r="A1452" t="s">
        <v>438</v>
      </c>
      <c r="B1452" t="s">
        <v>1380</v>
      </c>
      <c r="C1452" t="s">
        <v>1381</v>
      </c>
      <c r="D1452" s="15">
        <v>1900</v>
      </c>
      <c r="E1452" s="121">
        <v>1</v>
      </c>
      <c r="F1452" t="s">
        <v>440</v>
      </c>
      <c r="G1452" s="121">
        <v>182</v>
      </c>
      <c r="H1452" t="s">
        <v>386</v>
      </c>
      <c r="I1452" t="s">
        <v>489</v>
      </c>
      <c r="J1452" t="s">
        <v>434</v>
      </c>
      <c r="K1452" t="s">
        <v>224</v>
      </c>
      <c r="L1452" s="755" t="s">
        <v>700</v>
      </c>
      <c r="M1452" t="s">
        <v>231</v>
      </c>
      <c r="N1452" s="680">
        <f t="shared" ca="1" si="98"/>
        <v>0</v>
      </c>
      <c r="O1452" s="680">
        <f t="shared" ca="1" si="98"/>
        <v>0</v>
      </c>
      <c r="P1452" s="680">
        <f t="shared" ca="1" si="98"/>
        <v>0</v>
      </c>
      <c r="Q1452" s="680">
        <f t="shared" ca="1" si="98"/>
        <v>0</v>
      </c>
      <c r="R1452" s="680">
        <f t="shared" ca="1" si="98"/>
        <v>0</v>
      </c>
      <c r="S1452" t="str">
        <f t="shared" si="95"/>
        <v>ASR_CMS_19</v>
      </c>
      <c r="T1452" s="957">
        <f t="shared" si="96"/>
        <v>45406</v>
      </c>
      <c r="U1452" t="str">
        <f t="shared" si="97"/>
        <v>Unaudited</v>
      </c>
    </row>
    <row r="1453" spans="1:21" x14ac:dyDescent="0.25">
      <c r="A1453" t="s">
        <v>438</v>
      </c>
      <c r="B1453" t="s">
        <v>1380</v>
      </c>
      <c r="C1453" t="s">
        <v>1381</v>
      </c>
      <c r="D1453" s="15">
        <v>1900</v>
      </c>
      <c r="E1453" s="121">
        <v>1</v>
      </c>
      <c r="F1453" t="s">
        <v>440</v>
      </c>
      <c r="G1453" s="121">
        <v>182</v>
      </c>
      <c r="H1453" t="s">
        <v>386</v>
      </c>
      <c r="I1453" t="s">
        <v>489</v>
      </c>
      <c r="J1453" t="s">
        <v>434</v>
      </c>
      <c r="K1453" t="s">
        <v>224</v>
      </c>
      <c r="L1453" s="755">
        <v>2.21</v>
      </c>
      <c r="M1453" t="s">
        <v>467</v>
      </c>
      <c r="N1453" s="680">
        <f t="shared" ca="1" si="98"/>
        <v>0</v>
      </c>
      <c r="O1453" s="680">
        <f t="shared" ca="1" si="98"/>
        <v>0</v>
      </c>
      <c r="P1453" s="680">
        <f t="shared" ca="1" si="98"/>
        <v>0</v>
      </c>
      <c r="Q1453" s="680">
        <f t="shared" ca="1" si="98"/>
        <v>0</v>
      </c>
      <c r="R1453" s="680">
        <f t="shared" ca="1" si="98"/>
        <v>0</v>
      </c>
      <c r="S1453" t="str">
        <f t="shared" si="95"/>
        <v>ASR_CMS_19</v>
      </c>
      <c r="T1453" s="957">
        <f t="shared" si="96"/>
        <v>45406</v>
      </c>
      <c r="U1453" t="str">
        <f t="shared" si="97"/>
        <v>Unaudited</v>
      </c>
    </row>
    <row r="1454" spans="1:21" x14ac:dyDescent="0.25">
      <c r="A1454" t="s">
        <v>438</v>
      </c>
      <c r="B1454" t="s">
        <v>1380</v>
      </c>
      <c r="C1454" t="s">
        <v>1381</v>
      </c>
      <c r="D1454" s="15">
        <v>1900</v>
      </c>
      <c r="E1454" s="121">
        <v>1</v>
      </c>
      <c r="F1454" t="s">
        <v>440</v>
      </c>
      <c r="G1454" s="121">
        <v>182</v>
      </c>
      <c r="H1454" t="s">
        <v>386</v>
      </c>
      <c r="I1454" t="s">
        <v>489</v>
      </c>
      <c r="J1454" t="s">
        <v>434</v>
      </c>
      <c r="K1454" t="s">
        <v>6</v>
      </c>
      <c r="L1454" s="755" t="s">
        <v>70</v>
      </c>
      <c r="M1454" t="s">
        <v>189</v>
      </c>
      <c r="N1454" s="680">
        <f t="shared" ca="1" si="98"/>
        <v>0</v>
      </c>
      <c r="O1454" s="680">
        <f t="shared" ca="1" si="98"/>
        <v>0</v>
      </c>
      <c r="P1454" s="680">
        <f t="shared" ca="1" si="98"/>
        <v>0</v>
      </c>
      <c r="Q1454" s="680">
        <f t="shared" ca="1" si="98"/>
        <v>0</v>
      </c>
      <c r="R1454" s="680">
        <f t="shared" ca="1" si="98"/>
        <v>0</v>
      </c>
      <c r="S1454" t="str">
        <f t="shared" si="95"/>
        <v>ASR_CMS_19</v>
      </c>
      <c r="T1454" s="957">
        <f t="shared" si="96"/>
        <v>45406</v>
      </c>
      <c r="U1454" t="str">
        <f t="shared" si="97"/>
        <v>Unaudited</v>
      </c>
    </row>
    <row r="1455" spans="1:21" x14ac:dyDescent="0.25">
      <c r="A1455" t="s">
        <v>438</v>
      </c>
      <c r="B1455" t="s">
        <v>1380</v>
      </c>
      <c r="C1455" t="s">
        <v>1381</v>
      </c>
      <c r="D1455" s="15">
        <v>1900</v>
      </c>
      <c r="E1455" s="121">
        <v>1</v>
      </c>
      <c r="F1455" t="s">
        <v>440</v>
      </c>
      <c r="G1455" s="121">
        <v>182</v>
      </c>
      <c r="H1455" t="s">
        <v>386</v>
      </c>
      <c r="I1455" t="s">
        <v>489</v>
      </c>
      <c r="J1455" t="s">
        <v>434</v>
      </c>
      <c r="K1455" t="s">
        <v>6</v>
      </c>
      <c r="L1455" s="755" t="s">
        <v>71</v>
      </c>
      <c r="M1455" t="s">
        <v>232</v>
      </c>
      <c r="N1455" s="680">
        <f t="shared" ca="1" si="98"/>
        <v>0</v>
      </c>
      <c r="O1455" s="680">
        <f t="shared" ca="1" si="98"/>
        <v>0</v>
      </c>
      <c r="P1455" s="680">
        <f t="shared" ca="1" si="98"/>
        <v>0</v>
      </c>
      <c r="Q1455" s="680">
        <f t="shared" ca="1" si="98"/>
        <v>0</v>
      </c>
      <c r="R1455" s="680">
        <f t="shared" ca="1" si="98"/>
        <v>0</v>
      </c>
      <c r="S1455" t="str">
        <f t="shared" si="95"/>
        <v>ASR_CMS_19</v>
      </c>
      <c r="T1455" s="957">
        <f t="shared" si="96"/>
        <v>45406</v>
      </c>
      <c r="U1455" t="str">
        <f t="shared" si="97"/>
        <v>Unaudited</v>
      </c>
    </row>
    <row r="1456" spans="1:21" x14ac:dyDescent="0.25">
      <c r="A1456" t="s">
        <v>438</v>
      </c>
      <c r="B1456" t="s">
        <v>1380</v>
      </c>
      <c r="C1456" t="s">
        <v>1381</v>
      </c>
      <c r="D1456" s="15">
        <v>1900</v>
      </c>
      <c r="E1456" s="121">
        <v>1</v>
      </c>
      <c r="F1456" t="s">
        <v>440</v>
      </c>
      <c r="G1456" s="121">
        <v>182</v>
      </c>
      <c r="H1456" t="s">
        <v>386</v>
      </c>
      <c r="I1456" t="s">
        <v>489</v>
      </c>
      <c r="J1456" t="s">
        <v>434</v>
      </c>
      <c r="K1456" t="s">
        <v>6</v>
      </c>
      <c r="L1456" s="755" t="s">
        <v>72</v>
      </c>
      <c r="M1456" t="s">
        <v>165</v>
      </c>
      <c r="N1456" s="680">
        <f t="shared" ca="1" si="98"/>
        <v>0</v>
      </c>
      <c r="O1456" s="680">
        <f t="shared" ca="1" si="98"/>
        <v>0</v>
      </c>
      <c r="P1456" s="680">
        <f t="shared" ca="1" si="98"/>
        <v>0</v>
      </c>
      <c r="Q1456" s="680">
        <f t="shared" ca="1" si="98"/>
        <v>0</v>
      </c>
      <c r="R1456" s="680">
        <f t="shared" ca="1" si="98"/>
        <v>0</v>
      </c>
      <c r="S1456" t="str">
        <f t="shared" si="95"/>
        <v>ASR_CMS_19</v>
      </c>
      <c r="T1456" s="957">
        <f t="shared" si="96"/>
        <v>45406</v>
      </c>
      <c r="U1456" t="str">
        <f t="shared" si="97"/>
        <v>Unaudited</v>
      </c>
    </row>
    <row r="1457" spans="1:21" x14ac:dyDescent="0.25">
      <c r="A1457" t="s">
        <v>438</v>
      </c>
      <c r="B1457" t="s">
        <v>1380</v>
      </c>
      <c r="C1457" t="s">
        <v>1381</v>
      </c>
      <c r="D1457" s="15">
        <v>1900</v>
      </c>
      <c r="E1457" s="121">
        <v>1</v>
      </c>
      <c r="F1457" t="s">
        <v>440</v>
      </c>
      <c r="G1457" s="121">
        <v>182</v>
      </c>
      <c r="H1457" t="s">
        <v>386</v>
      </c>
      <c r="I1457" t="s">
        <v>489</v>
      </c>
      <c r="J1457" t="s">
        <v>434</v>
      </c>
      <c r="K1457" t="s">
        <v>6</v>
      </c>
      <c r="L1457" s="755">
        <v>3.4</v>
      </c>
      <c r="M1457" t="s">
        <v>462</v>
      </c>
      <c r="N1457" s="680">
        <f t="shared" ca="1" si="98"/>
        <v>0</v>
      </c>
      <c r="O1457" s="680">
        <f t="shared" ca="1" si="98"/>
        <v>0</v>
      </c>
      <c r="P1457" s="680">
        <f t="shared" ca="1" si="98"/>
        <v>0</v>
      </c>
      <c r="Q1457" s="680">
        <f t="shared" ca="1" si="98"/>
        <v>0</v>
      </c>
      <c r="R1457" s="680">
        <f t="shared" ca="1" si="98"/>
        <v>0</v>
      </c>
      <c r="S1457" t="str">
        <f t="shared" si="95"/>
        <v>ASR_CMS_19</v>
      </c>
      <c r="T1457" s="957">
        <f t="shared" si="96"/>
        <v>45406</v>
      </c>
      <c r="U1457" t="str">
        <f t="shared" si="97"/>
        <v>Unaudited</v>
      </c>
    </row>
    <row r="1458" spans="1:21" x14ac:dyDescent="0.25">
      <c r="A1458" t="s">
        <v>438</v>
      </c>
      <c r="B1458" t="s">
        <v>1380</v>
      </c>
      <c r="C1458" t="s">
        <v>1381</v>
      </c>
      <c r="D1458" s="15">
        <v>1900</v>
      </c>
      <c r="E1458" s="121">
        <v>1</v>
      </c>
      <c r="F1458" t="s">
        <v>440</v>
      </c>
      <c r="G1458" s="121">
        <v>182</v>
      </c>
      <c r="H1458" t="s">
        <v>386</v>
      </c>
      <c r="I1458" t="s">
        <v>489</v>
      </c>
      <c r="J1458" t="s">
        <v>434</v>
      </c>
      <c r="K1458" t="s">
        <v>435</v>
      </c>
      <c r="L1458" s="755">
        <v>4.5</v>
      </c>
      <c r="M1458" t="s">
        <v>32</v>
      </c>
      <c r="N1458" s="680">
        <f t="shared" ca="1" si="98"/>
        <v>0</v>
      </c>
      <c r="O1458" s="680">
        <f t="shared" ca="1" si="98"/>
        <v>0</v>
      </c>
      <c r="P1458" s="680">
        <f t="shared" ca="1" si="98"/>
        <v>0</v>
      </c>
      <c r="Q1458" s="680">
        <f t="shared" ca="1" si="98"/>
        <v>0</v>
      </c>
      <c r="R1458" s="680">
        <f t="shared" ca="1" si="98"/>
        <v>0</v>
      </c>
      <c r="S1458" t="str">
        <f t="shared" si="95"/>
        <v>ASR_CMS_19</v>
      </c>
      <c r="T1458" s="957">
        <f t="shared" si="96"/>
        <v>45406</v>
      </c>
      <c r="U1458" t="str">
        <f t="shared" si="97"/>
        <v>Unaudited</v>
      </c>
    </row>
    <row r="1459" spans="1:21" x14ac:dyDescent="0.25">
      <c r="A1459" t="s">
        <v>438</v>
      </c>
      <c r="B1459" t="s">
        <v>1380</v>
      </c>
      <c r="C1459" t="s">
        <v>1381</v>
      </c>
      <c r="D1459" s="15">
        <v>1900</v>
      </c>
      <c r="E1459" s="121">
        <v>1</v>
      </c>
      <c r="F1459" t="s">
        <v>440</v>
      </c>
      <c r="G1459" s="121">
        <v>182</v>
      </c>
      <c r="H1459" t="s">
        <v>386</v>
      </c>
      <c r="I1459" t="s">
        <v>489</v>
      </c>
      <c r="J1459" t="s">
        <v>434</v>
      </c>
      <c r="K1459" t="s">
        <v>435</v>
      </c>
      <c r="L1459" s="755" t="s">
        <v>939</v>
      </c>
      <c r="M1459" t="s">
        <v>930</v>
      </c>
      <c r="N1459" s="680">
        <f t="shared" ca="1" si="98"/>
        <v>0</v>
      </c>
      <c r="O1459" s="680">
        <f t="shared" ca="1" si="98"/>
        <v>0</v>
      </c>
      <c r="P1459" s="680">
        <f t="shared" ca="1" si="98"/>
        <v>0</v>
      </c>
      <c r="Q1459" s="680">
        <f t="shared" ca="1" si="98"/>
        <v>0</v>
      </c>
      <c r="R1459" s="680">
        <f t="shared" ca="1" si="98"/>
        <v>0</v>
      </c>
      <c r="S1459" t="str">
        <f t="shared" si="95"/>
        <v>ASR_CMS_19</v>
      </c>
      <c r="T1459" s="957">
        <f t="shared" si="96"/>
        <v>45406</v>
      </c>
      <c r="U1459" t="str">
        <f t="shared" si="97"/>
        <v>Unaudited</v>
      </c>
    </row>
    <row r="1460" spans="1:21" x14ac:dyDescent="0.25">
      <c r="A1460" t="s">
        <v>438</v>
      </c>
      <c r="B1460" t="s">
        <v>1380</v>
      </c>
      <c r="C1460" t="s">
        <v>1381</v>
      </c>
      <c r="D1460" s="15">
        <v>1900</v>
      </c>
      <c r="E1460" s="121">
        <v>1</v>
      </c>
      <c r="F1460" t="s">
        <v>440</v>
      </c>
      <c r="G1460" s="121">
        <v>182</v>
      </c>
      <c r="H1460" t="s">
        <v>386</v>
      </c>
      <c r="I1460" t="s">
        <v>489</v>
      </c>
      <c r="J1460" t="s">
        <v>434</v>
      </c>
      <c r="K1460" t="s">
        <v>435</v>
      </c>
      <c r="L1460" s="755" t="s">
        <v>194</v>
      </c>
      <c r="M1460" t="s">
        <v>40</v>
      </c>
      <c r="N1460" s="680">
        <f t="shared" ca="1" si="98"/>
        <v>0</v>
      </c>
      <c r="O1460" s="680">
        <f t="shared" ca="1" si="98"/>
        <v>0</v>
      </c>
      <c r="P1460" s="680">
        <f t="shared" ca="1" si="98"/>
        <v>0</v>
      </c>
      <c r="Q1460" s="680">
        <f t="shared" ca="1" si="98"/>
        <v>0</v>
      </c>
      <c r="R1460" s="680">
        <f t="shared" ca="1" si="98"/>
        <v>0</v>
      </c>
      <c r="S1460" t="str">
        <f t="shared" si="95"/>
        <v>ASR_CMS_19</v>
      </c>
      <c r="T1460" s="957">
        <f t="shared" si="96"/>
        <v>45406</v>
      </c>
      <c r="U1460" t="str">
        <f t="shared" si="97"/>
        <v>Unaudited</v>
      </c>
    </row>
    <row r="1461" spans="1:21" x14ac:dyDescent="0.25">
      <c r="A1461" t="s">
        <v>438</v>
      </c>
      <c r="B1461" t="s">
        <v>1380</v>
      </c>
      <c r="C1461" t="s">
        <v>1381</v>
      </c>
      <c r="D1461" s="15">
        <v>1900</v>
      </c>
      <c r="E1461" s="121">
        <v>1</v>
      </c>
      <c r="F1461" t="s">
        <v>440</v>
      </c>
      <c r="G1461" s="121">
        <v>182</v>
      </c>
      <c r="H1461" t="s">
        <v>386</v>
      </c>
      <c r="I1461" t="s">
        <v>489</v>
      </c>
      <c r="J1461" t="s">
        <v>434</v>
      </c>
      <c r="K1461" t="s">
        <v>435</v>
      </c>
      <c r="L1461" s="755" t="s">
        <v>193</v>
      </c>
      <c r="M1461" t="s">
        <v>330</v>
      </c>
      <c r="N1461" s="680">
        <f t="shared" ca="1" si="98"/>
        <v>0</v>
      </c>
      <c r="O1461" s="680">
        <f t="shared" ca="1" si="98"/>
        <v>0</v>
      </c>
      <c r="P1461" s="680">
        <f t="shared" ca="1" si="98"/>
        <v>0</v>
      </c>
      <c r="Q1461" s="680">
        <f t="shared" ca="1" si="98"/>
        <v>0</v>
      </c>
      <c r="R1461" s="680">
        <f t="shared" ca="1" si="98"/>
        <v>0</v>
      </c>
      <c r="S1461" t="str">
        <f t="shared" si="95"/>
        <v>ASR_CMS_19</v>
      </c>
      <c r="T1461" s="957">
        <f t="shared" si="96"/>
        <v>45406</v>
      </c>
      <c r="U1461" t="str">
        <f t="shared" si="97"/>
        <v>Unaudited</v>
      </c>
    </row>
    <row r="1462" spans="1:21" x14ac:dyDescent="0.25">
      <c r="A1462" t="s">
        <v>438</v>
      </c>
      <c r="B1462" t="s">
        <v>1380</v>
      </c>
      <c r="C1462" t="s">
        <v>1381</v>
      </c>
      <c r="D1462" s="15">
        <v>1900</v>
      </c>
      <c r="E1462" s="121">
        <v>1</v>
      </c>
      <c r="F1462" t="s">
        <v>440</v>
      </c>
      <c r="G1462" s="121">
        <v>182</v>
      </c>
      <c r="H1462" t="s">
        <v>386</v>
      </c>
      <c r="I1462" t="s">
        <v>489</v>
      </c>
      <c r="J1462" t="s">
        <v>451</v>
      </c>
      <c r="K1462" t="s">
        <v>436</v>
      </c>
      <c r="L1462" s="755" t="s">
        <v>79</v>
      </c>
      <c r="M1462" t="s">
        <v>27</v>
      </c>
      <c r="N1462" s="680">
        <f t="shared" ca="1" si="98"/>
        <v>0</v>
      </c>
      <c r="O1462" s="680">
        <f t="shared" ca="1" si="98"/>
        <v>0</v>
      </c>
      <c r="P1462" s="680">
        <f t="shared" ca="1" si="98"/>
        <v>0</v>
      </c>
      <c r="Q1462" s="680">
        <f t="shared" ca="1" si="98"/>
        <v>0</v>
      </c>
      <c r="R1462" s="680">
        <f t="shared" ca="1" si="98"/>
        <v>0</v>
      </c>
      <c r="S1462" t="str">
        <f t="shared" si="95"/>
        <v>ASR_CMS_19</v>
      </c>
      <c r="T1462" s="957">
        <f t="shared" si="96"/>
        <v>45406</v>
      </c>
      <c r="U1462" t="str">
        <f t="shared" si="97"/>
        <v>Unaudited</v>
      </c>
    </row>
    <row r="1463" spans="1:21" x14ac:dyDescent="0.25">
      <c r="A1463" t="s">
        <v>438</v>
      </c>
      <c r="B1463" t="s">
        <v>1380</v>
      </c>
      <c r="C1463" t="s">
        <v>1381</v>
      </c>
      <c r="D1463" s="15">
        <v>1900</v>
      </c>
      <c r="E1463" s="121">
        <v>1</v>
      </c>
      <c r="F1463" t="s">
        <v>440</v>
      </c>
      <c r="G1463" s="121">
        <v>182</v>
      </c>
      <c r="H1463" t="s">
        <v>386</v>
      </c>
      <c r="I1463" t="s">
        <v>489</v>
      </c>
      <c r="J1463" t="s">
        <v>451</v>
      </c>
      <c r="K1463" t="s">
        <v>436</v>
      </c>
      <c r="L1463" s="755" t="s">
        <v>80</v>
      </c>
      <c r="M1463" t="s">
        <v>98</v>
      </c>
      <c r="N1463" s="680">
        <f t="shared" ca="1" si="98"/>
        <v>0</v>
      </c>
      <c r="O1463" s="680">
        <f t="shared" ca="1" si="98"/>
        <v>0</v>
      </c>
      <c r="P1463" s="680">
        <f t="shared" ca="1" si="98"/>
        <v>0</v>
      </c>
      <c r="Q1463" s="680">
        <f t="shared" ca="1" si="98"/>
        <v>0</v>
      </c>
      <c r="R1463" s="680">
        <f t="shared" ca="1" si="98"/>
        <v>0</v>
      </c>
      <c r="S1463" t="str">
        <f t="shared" si="95"/>
        <v>ASR_CMS_19</v>
      </c>
      <c r="T1463" s="957">
        <f t="shared" si="96"/>
        <v>45406</v>
      </c>
      <c r="U1463" t="str">
        <f t="shared" si="97"/>
        <v>Unaudited</v>
      </c>
    </row>
    <row r="1464" spans="1:21" x14ac:dyDescent="0.25">
      <c r="A1464" t="s">
        <v>438</v>
      </c>
      <c r="B1464" t="s">
        <v>1380</v>
      </c>
      <c r="C1464" t="s">
        <v>1381</v>
      </c>
      <c r="D1464" s="15">
        <v>1900</v>
      </c>
      <c r="E1464" s="121">
        <v>1</v>
      </c>
      <c r="F1464" t="s">
        <v>440</v>
      </c>
      <c r="G1464" s="121">
        <v>182</v>
      </c>
      <c r="H1464" t="s">
        <v>386</v>
      </c>
      <c r="I1464" t="s">
        <v>489</v>
      </c>
      <c r="J1464" t="s">
        <v>451</v>
      </c>
      <c r="K1464" t="s">
        <v>436</v>
      </c>
      <c r="L1464" s="755" t="s">
        <v>81</v>
      </c>
      <c r="M1464" t="s">
        <v>99</v>
      </c>
      <c r="N1464" s="680">
        <f t="shared" ca="1" si="98"/>
        <v>0</v>
      </c>
      <c r="O1464" s="680">
        <f t="shared" ca="1" si="98"/>
        <v>0</v>
      </c>
      <c r="P1464" s="680">
        <f t="shared" ca="1" si="98"/>
        <v>0</v>
      </c>
      <c r="Q1464" s="680">
        <f t="shared" ca="1" si="98"/>
        <v>0</v>
      </c>
      <c r="R1464" s="680">
        <f t="shared" ca="1" si="98"/>
        <v>0</v>
      </c>
      <c r="S1464" t="str">
        <f t="shared" si="95"/>
        <v>ASR_CMS_19</v>
      </c>
      <c r="T1464" s="957">
        <f t="shared" si="96"/>
        <v>45406</v>
      </c>
      <c r="U1464" t="str">
        <f t="shared" si="97"/>
        <v>Unaudited</v>
      </c>
    </row>
    <row r="1465" spans="1:21" x14ac:dyDescent="0.25">
      <c r="A1465" t="s">
        <v>438</v>
      </c>
      <c r="B1465" t="s">
        <v>1380</v>
      </c>
      <c r="C1465" t="s">
        <v>1381</v>
      </c>
      <c r="D1465" s="15">
        <v>1900</v>
      </c>
      <c r="E1465" s="121">
        <v>1</v>
      </c>
      <c r="F1465" t="s">
        <v>440</v>
      </c>
      <c r="G1465" s="121">
        <v>182</v>
      </c>
      <c r="H1465" t="s">
        <v>386</v>
      </c>
      <c r="I1465" t="s">
        <v>489</v>
      </c>
      <c r="J1465" t="s">
        <v>451</v>
      </c>
      <c r="K1465" t="s">
        <v>436</v>
      </c>
      <c r="L1465" s="755" t="s">
        <v>82</v>
      </c>
      <c r="M1465" t="s">
        <v>100</v>
      </c>
      <c r="N1465" s="680">
        <f t="shared" ca="1" si="98"/>
        <v>0</v>
      </c>
      <c r="O1465" s="680">
        <f t="shared" ca="1" si="98"/>
        <v>0</v>
      </c>
      <c r="P1465" s="680">
        <f t="shared" ca="1" si="98"/>
        <v>0</v>
      </c>
      <c r="Q1465" s="680">
        <f t="shared" ca="1" si="98"/>
        <v>0</v>
      </c>
      <c r="R1465" s="680">
        <f t="shared" ca="1" si="98"/>
        <v>0</v>
      </c>
      <c r="S1465" t="str">
        <f t="shared" si="95"/>
        <v>ASR_CMS_19</v>
      </c>
      <c r="T1465" s="957">
        <f t="shared" si="96"/>
        <v>45406</v>
      </c>
      <c r="U1465" t="str">
        <f t="shared" si="97"/>
        <v>Unaudited</v>
      </c>
    </row>
    <row r="1466" spans="1:21" x14ac:dyDescent="0.25">
      <c r="A1466" t="s">
        <v>438</v>
      </c>
      <c r="B1466" t="s">
        <v>1380</v>
      </c>
      <c r="C1466" t="s">
        <v>1381</v>
      </c>
      <c r="D1466" s="15">
        <v>1900</v>
      </c>
      <c r="E1466" s="121">
        <v>1</v>
      </c>
      <c r="F1466" t="s">
        <v>440</v>
      </c>
      <c r="G1466" s="121">
        <v>182</v>
      </c>
      <c r="H1466" t="s">
        <v>386</v>
      </c>
      <c r="I1466" t="s">
        <v>489</v>
      </c>
      <c r="J1466" t="s">
        <v>451</v>
      </c>
      <c r="K1466" t="s">
        <v>436</v>
      </c>
      <c r="L1466" s="755" t="s">
        <v>217</v>
      </c>
      <c r="M1466" t="s">
        <v>101</v>
      </c>
      <c r="N1466" s="680">
        <f t="shared" ca="1" si="98"/>
        <v>0</v>
      </c>
      <c r="O1466" s="680">
        <f t="shared" ca="1" si="98"/>
        <v>0</v>
      </c>
      <c r="P1466" s="680">
        <f t="shared" ca="1" si="98"/>
        <v>0</v>
      </c>
      <c r="Q1466" s="680">
        <f t="shared" ca="1" si="98"/>
        <v>0</v>
      </c>
      <c r="R1466" s="680">
        <f t="shared" ca="1" si="98"/>
        <v>0</v>
      </c>
      <c r="S1466" t="str">
        <f t="shared" si="95"/>
        <v>ASR_CMS_19</v>
      </c>
      <c r="T1466" s="957">
        <f t="shared" si="96"/>
        <v>45406</v>
      </c>
      <c r="U1466" t="str">
        <f t="shared" si="97"/>
        <v>Unaudited</v>
      </c>
    </row>
    <row r="1467" spans="1:21" x14ac:dyDescent="0.25">
      <c r="A1467" t="s">
        <v>438</v>
      </c>
      <c r="B1467" t="s">
        <v>1380</v>
      </c>
      <c r="C1467" t="s">
        <v>1381</v>
      </c>
      <c r="D1467" s="15">
        <v>1900</v>
      </c>
      <c r="E1467" s="121">
        <v>1</v>
      </c>
      <c r="F1467" t="s">
        <v>440</v>
      </c>
      <c r="G1467" s="121">
        <v>182</v>
      </c>
      <c r="H1467" t="s">
        <v>386</v>
      </c>
      <c r="I1467" t="s">
        <v>489</v>
      </c>
      <c r="J1467" t="s">
        <v>451</v>
      </c>
      <c r="K1467" t="s">
        <v>436</v>
      </c>
      <c r="L1467" s="755" t="s">
        <v>216</v>
      </c>
      <c r="M1467" t="s">
        <v>28</v>
      </c>
      <c r="N1467" s="680">
        <f t="shared" ca="1" si="98"/>
        <v>0</v>
      </c>
      <c r="O1467" s="680">
        <f t="shared" ca="1" si="98"/>
        <v>0</v>
      </c>
      <c r="P1467" s="680">
        <f t="shared" ca="1" si="98"/>
        <v>0</v>
      </c>
      <c r="Q1467" s="680">
        <f t="shared" ca="1" si="98"/>
        <v>0</v>
      </c>
      <c r="R1467" s="680">
        <f t="shared" ca="1" si="98"/>
        <v>0</v>
      </c>
      <c r="S1467" t="str">
        <f t="shared" si="95"/>
        <v>ASR_CMS_19</v>
      </c>
      <c r="T1467" s="957">
        <f t="shared" si="96"/>
        <v>45406</v>
      </c>
      <c r="U1467" t="str">
        <f t="shared" si="97"/>
        <v>Unaudited</v>
      </c>
    </row>
    <row r="1468" spans="1:21" x14ac:dyDescent="0.25">
      <c r="A1468" t="s">
        <v>438</v>
      </c>
      <c r="B1468" t="s">
        <v>1380</v>
      </c>
      <c r="C1468" t="s">
        <v>1381</v>
      </c>
      <c r="D1468" s="15">
        <v>1900</v>
      </c>
      <c r="E1468" s="121">
        <v>1</v>
      </c>
      <c r="F1468" t="s">
        <v>440</v>
      </c>
      <c r="G1468" s="121">
        <v>182</v>
      </c>
      <c r="H1468" t="s">
        <v>386</v>
      </c>
      <c r="I1468" t="s">
        <v>489</v>
      </c>
      <c r="J1468" t="s">
        <v>437</v>
      </c>
      <c r="K1468" t="s">
        <v>437</v>
      </c>
      <c r="L1468" s="755" t="s">
        <v>84</v>
      </c>
      <c r="M1468" t="s">
        <v>328</v>
      </c>
      <c r="N1468" s="680">
        <f t="shared" ca="1" si="98"/>
        <v>0</v>
      </c>
      <c r="O1468" s="680">
        <f t="shared" ca="1" si="98"/>
        <v>0</v>
      </c>
      <c r="P1468" s="680">
        <f t="shared" ca="1" si="98"/>
        <v>0</v>
      </c>
      <c r="Q1468" s="680">
        <f t="shared" ca="1" si="98"/>
        <v>0</v>
      </c>
      <c r="R1468" s="680">
        <f t="shared" ca="1" si="98"/>
        <v>0</v>
      </c>
      <c r="S1468" t="str">
        <f t="shared" si="95"/>
        <v>ASR_CMS_19</v>
      </c>
      <c r="T1468" s="957">
        <f t="shared" si="96"/>
        <v>45406</v>
      </c>
      <c r="U1468" t="str">
        <f t="shared" si="97"/>
        <v>Unaudited</v>
      </c>
    </row>
    <row r="1469" spans="1:21" x14ac:dyDescent="0.25">
      <c r="A1469" t="s">
        <v>438</v>
      </c>
      <c r="B1469" t="s">
        <v>1380</v>
      </c>
      <c r="C1469" t="s">
        <v>1381</v>
      </c>
      <c r="D1469" s="15">
        <v>1900</v>
      </c>
      <c r="E1469" s="121">
        <v>1</v>
      </c>
      <c r="F1469" t="s">
        <v>440</v>
      </c>
      <c r="G1469" s="121">
        <v>182</v>
      </c>
      <c r="H1469" t="s">
        <v>386</v>
      </c>
      <c r="I1469" t="s">
        <v>489</v>
      </c>
      <c r="J1469" t="s">
        <v>437</v>
      </c>
      <c r="K1469" t="s">
        <v>437</v>
      </c>
      <c r="L1469" s="755" t="s">
        <v>85</v>
      </c>
      <c r="M1469" t="s">
        <v>326</v>
      </c>
      <c r="N1469" s="680">
        <f t="shared" ca="1" si="98"/>
        <v>0</v>
      </c>
      <c r="O1469" s="680">
        <f t="shared" ca="1" si="98"/>
        <v>0</v>
      </c>
      <c r="P1469" s="680">
        <f t="shared" ca="1" si="98"/>
        <v>0</v>
      </c>
      <c r="Q1469" s="680">
        <f t="shared" ca="1" si="98"/>
        <v>0</v>
      </c>
      <c r="R1469" s="680">
        <f t="shared" ca="1" si="98"/>
        <v>0</v>
      </c>
      <c r="S1469" t="str">
        <f t="shared" si="95"/>
        <v>ASR_CMS_19</v>
      </c>
      <c r="T1469" s="957">
        <f t="shared" si="96"/>
        <v>45406</v>
      </c>
      <c r="U1469" t="str">
        <f t="shared" si="97"/>
        <v>Unaudited</v>
      </c>
    </row>
    <row r="1470" spans="1:21" x14ac:dyDescent="0.25">
      <c r="A1470" t="s">
        <v>438</v>
      </c>
      <c r="B1470" t="s">
        <v>1380</v>
      </c>
      <c r="C1470" t="s">
        <v>1381</v>
      </c>
      <c r="D1470" s="15">
        <v>1900</v>
      </c>
      <c r="E1470" s="121">
        <v>1</v>
      </c>
      <c r="F1470" t="s">
        <v>440</v>
      </c>
      <c r="G1470" s="121">
        <v>182</v>
      </c>
      <c r="H1470" t="s">
        <v>386</v>
      </c>
      <c r="I1470" t="s">
        <v>489</v>
      </c>
      <c r="J1470" t="s">
        <v>437</v>
      </c>
      <c r="K1470" t="s">
        <v>437</v>
      </c>
      <c r="L1470" s="755" t="s">
        <v>86</v>
      </c>
      <c r="M1470" t="s">
        <v>495</v>
      </c>
      <c r="N1470" s="680">
        <f t="shared" ca="1" si="98"/>
        <v>0</v>
      </c>
      <c r="O1470" s="680">
        <f t="shared" ca="1" si="98"/>
        <v>0</v>
      </c>
      <c r="P1470" s="680">
        <f t="shared" ca="1" si="98"/>
        <v>0</v>
      </c>
      <c r="Q1470" s="680">
        <f t="shared" ca="1" si="98"/>
        <v>0</v>
      </c>
      <c r="R1470" s="680">
        <f t="shared" ca="1" si="98"/>
        <v>0</v>
      </c>
      <c r="S1470" t="str">
        <f t="shared" si="95"/>
        <v>ASR_CMS_19</v>
      </c>
      <c r="T1470" s="957">
        <f t="shared" si="96"/>
        <v>45406</v>
      </c>
      <c r="U1470" t="str">
        <f t="shared" si="97"/>
        <v>Unaudited</v>
      </c>
    </row>
    <row r="1471" spans="1:21" x14ac:dyDescent="0.25">
      <c r="A1471" t="s">
        <v>438</v>
      </c>
      <c r="B1471" t="s">
        <v>1380</v>
      </c>
      <c r="C1471" t="s">
        <v>1381</v>
      </c>
      <c r="D1471" s="15">
        <v>1900</v>
      </c>
      <c r="E1471" s="121">
        <v>1</v>
      </c>
      <c r="F1471" t="s">
        <v>440</v>
      </c>
      <c r="G1471" s="121">
        <v>182</v>
      </c>
      <c r="H1471" t="s">
        <v>386</v>
      </c>
      <c r="I1471" t="s">
        <v>489</v>
      </c>
      <c r="J1471" t="s">
        <v>437</v>
      </c>
      <c r="K1471" t="s">
        <v>437</v>
      </c>
      <c r="L1471" s="755" t="s">
        <v>87</v>
      </c>
      <c r="M1471" t="s">
        <v>496</v>
      </c>
      <c r="N1471" s="680">
        <f t="shared" ca="1" si="98"/>
        <v>0</v>
      </c>
      <c r="O1471" s="680">
        <f t="shared" ca="1" si="98"/>
        <v>0</v>
      </c>
      <c r="P1471" s="680">
        <f t="shared" ca="1" si="98"/>
        <v>0</v>
      </c>
      <c r="Q1471" s="680">
        <f t="shared" ca="1" si="98"/>
        <v>0</v>
      </c>
      <c r="R1471" s="680">
        <f t="shared" ca="1" si="98"/>
        <v>0</v>
      </c>
      <c r="S1471" t="str">
        <f t="shared" si="95"/>
        <v>ASR_CMS_19</v>
      </c>
      <c r="T1471" s="957">
        <f t="shared" si="96"/>
        <v>45406</v>
      </c>
      <c r="U1471" t="str">
        <f t="shared" si="97"/>
        <v>Unaudited</v>
      </c>
    </row>
    <row r="1472" spans="1:21" x14ac:dyDescent="0.25">
      <c r="A1472" t="s">
        <v>438</v>
      </c>
      <c r="B1472" t="s">
        <v>1380</v>
      </c>
      <c r="C1472" t="s">
        <v>1381</v>
      </c>
      <c r="D1472" s="15">
        <v>1900</v>
      </c>
      <c r="E1472" s="121">
        <v>1</v>
      </c>
      <c r="F1472" t="s">
        <v>440</v>
      </c>
      <c r="G1472" s="121">
        <v>182</v>
      </c>
      <c r="H1472" t="s">
        <v>386</v>
      </c>
      <c r="I1472" t="s">
        <v>489</v>
      </c>
      <c r="J1472" t="s">
        <v>437</v>
      </c>
      <c r="K1472" t="s">
        <v>437</v>
      </c>
      <c r="L1472" s="755" t="s">
        <v>214</v>
      </c>
      <c r="M1472" t="s">
        <v>497</v>
      </c>
      <c r="N1472" s="680">
        <f t="shared" ca="1" si="98"/>
        <v>0</v>
      </c>
      <c r="O1472" s="680">
        <f t="shared" ca="1" si="98"/>
        <v>0</v>
      </c>
      <c r="P1472" s="680">
        <f t="shared" ca="1" si="98"/>
        <v>0</v>
      </c>
      <c r="Q1472" s="680">
        <f t="shared" ca="1" si="98"/>
        <v>0</v>
      </c>
      <c r="R1472" s="680">
        <f t="shared" ca="1" si="98"/>
        <v>0</v>
      </c>
      <c r="S1472" t="str">
        <f t="shared" si="95"/>
        <v>ASR_CMS_19</v>
      </c>
      <c r="T1472" s="957">
        <f t="shared" si="96"/>
        <v>45406</v>
      </c>
      <c r="U1472" t="str">
        <f t="shared" si="97"/>
        <v>Unaudited</v>
      </c>
    </row>
    <row r="1473" spans="1:21" x14ac:dyDescent="0.25">
      <c r="A1473" t="s">
        <v>438</v>
      </c>
      <c r="B1473" t="s">
        <v>1380</v>
      </c>
      <c r="C1473" t="s">
        <v>1381</v>
      </c>
      <c r="D1473" s="15">
        <v>1900</v>
      </c>
      <c r="E1473" s="121">
        <v>1</v>
      </c>
      <c r="F1473" t="s">
        <v>440</v>
      </c>
      <c r="G1473" s="121">
        <v>182</v>
      </c>
      <c r="H1473" t="s">
        <v>386</v>
      </c>
      <c r="I1473" t="s">
        <v>490</v>
      </c>
      <c r="J1473" t="s">
        <v>26</v>
      </c>
      <c r="K1473" t="s">
        <v>26</v>
      </c>
      <c r="L1473" s="755" t="s">
        <v>205</v>
      </c>
      <c r="M1473" t="s">
        <v>26</v>
      </c>
      <c r="N1473" s="680">
        <f t="shared" ca="1" si="98"/>
        <v>0</v>
      </c>
      <c r="O1473" s="680">
        <f t="shared" ca="1" si="98"/>
        <v>0</v>
      </c>
      <c r="P1473" s="680">
        <f t="shared" ca="1" si="98"/>
        <v>0</v>
      </c>
      <c r="Q1473" s="680">
        <f t="shared" ca="1" si="98"/>
        <v>0</v>
      </c>
      <c r="R1473" s="680">
        <f t="shared" ca="1" si="98"/>
        <v>0</v>
      </c>
      <c r="S1473" t="str">
        <f t="shared" si="95"/>
        <v>ASR_CMS_19</v>
      </c>
      <c r="T1473" s="957">
        <f t="shared" si="96"/>
        <v>45406</v>
      </c>
      <c r="U1473" t="str">
        <f t="shared" si="97"/>
        <v>Unaudited</v>
      </c>
    </row>
    <row r="1474" spans="1:21" x14ac:dyDescent="0.25">
      <c r="A1474" t="s">
        <v>438</v>
      </c>
      <c r="B1474" t="s">
        <v>1380</v>
      </c>
      <c r="C1474" t="s">
        <v>1381</v>
      </c>
      <c r="D1474" s="15">
        <v>1900</v>
      </c>
      <c r="E1474" s="121">
        <v>1</v>
      </c>
      <c r="F1474" t="s">
        <v>441</v>
      </c>
      <c r="G1474" s="121">
        <v>274</v>
      </c>
      <c r="H1474" t="s">
        <v>386</v>
      </c>
      <c r="I1474" t="s">
        <v>433</v>
      </c>
      <c r="J1474" t="s">
        <v>433</v>
      </c>
      <c r="K1474" t="s">
        <v>433</v>
      </c>
      <c r="M1474" t="s">
        <v>433</v>
      </c>
      <c r="N1474" s="680">
        <f t="shared" ca="1" si="98"/>
        <v>0</v>
      </c>
      <c r="O1474" s="680">
        <f t="shared" ca="1" si="98"/>
        <v>0</v>
      </c>
      <c r="P1474" s="680">
        <f t="shared" ca="1" si="98"/>
        <v>0</v>
      </c>
      <c r="Q1474" s="680">
        <f t="shared" ca="1" si="98"/>
        <v>0</v>
      </c>
      <c r="R1474" s="680">
        <f t="shared" ca="1" si="98"/>
        <v>0</v>
      </c>
      <c r="S1474" t="str">
        <f t="shared" ref="S1474:S1537" si="99">file_name</f>
        <v>ASR_CMS_19</v>
      </c>
      <c r="T1474" s="957">
        <f t="shared" ref="T1474:T1537" si="100">file_date</f>
        <v>45406</v>
      </c>
      <c r="U1474" t="str">
        <f t="shared" ref="U1474:U1537" si="101">status</f>
        <v>Unaudited</v>
      </c>
    </row>
    <row r="1475" spans="1:21" x14ac:dyDescent="0.25">
      <c r="A1475" t="s">
        <v>438</v>
      </c>
      <c r="B1475" t="s">
        <v>1380</v>
      </c>
      <c r="C1475" t="s">
        <v>1381</v>
      </c>
      <c r="D1475" s="15">
        <v>1900</v>
      </c>
      <c r="E1475" s="121">
        <v>1</v>
      </c>
      <c r="F1475" t="s">
        <v>441</v>
      </c>
      <c r="G1475" s="121">
        <v>274</v>
      </c>
      <c r="H1475" t="s">
        <v>386</v>
      </c>
      <c r="I1475" t="s">
        <v>488</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ASR_CMS_19</v>
      </c>
      <c r="T1475" s="957">
        <f t="shared" si="100"/>
        <v>45406</v>
      </c>
      <c r="U1475" t="str">
        <f t="shared" si="101"/>
        <v>Unaudited</v>
      </c>
    </row>
    <row r="1476" spans="1:21" x14ac:dyDescent="0.25">
      <c r="A1476" t="s">
        <v>438</v>
      </c>
      <c r="B1476" t="s">
        <v>1380</v>
      </c>
      <c r="C1476" t="s">
        <v>1381</v>
      </c>
      <c r="D1476" s="15">
        <v>1900</v>
      </c>
      <c r="E1476" s="121">
        <v>1</v>
      </c>
      <c r="F1476" t="s">
        <v>441</v>
      </c>
      <c r="G1476" s="121">
        <v>274</v>
      </c>
      <c r="H1476" t="s">
        <v>386</v>
      </c>
      <c r="I1476" t="s">
        <v>488</v>
      </c>
      <c r="J1476" t="s">
        <v>12</v>
      </c>
      <c r="K1476" t="s">
        <v>223</v>
      </c>
      <c r="L1476" s="755">
        <v>1.2</v>
      </c>
      <c r="M1476" t="s">
        <v>223</v>
      </c>
      <c r="N1476" s="680">
        <f t="shared" ca="1" si="98"/>
        <v>0</v>
      </c>
      <c r="O1476" s="680">
        <f t="shared" ca="1" si="98"/>
        <v>0</v>
      </c>
      <c r="P1476" s="680">
        <f t="shared" ca="1" si="98"/>
        <v>0</v>
      </c>
      <c r="Q1476" s="680">
        <f t="shared" ca="1" si="98"/>
        <v>0</v>
      </c>
      <c r="R1476" s="680">
        <f t="shared" ca="1" si="98"/>
        <v>0</v>
      </c>
      <c r="S1476" t="str">
        <f t="shared" si="99"/>
        <v>ASR_CMS_19</v>
      </c>
      <c r="T1476" s="957">
        <f t="shared" si="100"/>
        <v>45406</v>
      </c>
      <c r="U1476" t="str">
        <f t="shared" si="101"/>
        <v>Unaudited</v>
      </c>
    </row>
    <row r="1477" spans="1:21" x14ac:dyDescent="0.25">
      <c r="A1477" t="s">
        <v>438</v>
      </c>
      <c r="B1477" t="s">
        <v>1380</v>
      </c>
      <c r="C1477" t="s">
        <v>1381</v>
      </c>
      <c r="D1477" s="15">
        <v>1900</v>
      </c>
      <c r="E1477" s="121">
        <v>1</v>
      </c>
      <c r="F1477" t="s">
        <v>441</v>
      </c>
      <c r="G1477" s="121">
        <v>274</v>
      </c>
      <c r="H1477" t="s">
        <v>386</v>
      </c>
      <c r="I1477" t="s">
        <v>488</v>
      </c>
      <c r="J1477" t="s">
        <v>12</v>
      </c>
      <c r="K1477" t="s">
        <v>1318</v>
      </c>
      <c r="L1477" s="755" t="s">
        <v>1314</v>
      </c>
      <c r="M1477" t="s">
        <v>1318</v>
      </c>
      <c r="N1477" s="680">
        <f t="shared" ca="1" si="98"/>
        <v>0</v>
      </c>
      <c r="O1477" s="680">
        <f t="shared" ca="1" si="98"/>
        <v>0</v>
      </c>
      <c r="P1477" s="680">
        <f t="shared" ca="1" si="98"/>
        <v>0</v>
      </c>
      <c r="Q1477" s="680">
        <f t="shared" ca="1" si="98"/>
        <v>0</v>
      </c>
      <c r="R1477" s="680">
        <f t="shared" ca="1" si="98"/>
        <v>0</v>
      </c>
      <c r="S1477" t="str">
        <f t="shared" si="99"/>
        <v>ASR_CMS_19</v>
      </c>
      <c r="T1477" s="957">
        <f t="shared" si="100"/>
        <v>45406</v>
      </c>
      <c r="U1477" t="str">
        <f t="shared" si="101"/>
        <v>Unaudited</v>
      </c>
    </row>
    <row r="1478" spans="1:21" x14ac:dyDescent="0.25">
      <c r="A1478" t="s">
        <v>438</v>
      </c>
      <c r="B1478" t="s">
        <v>1380</v>
      </c>
      <c r="C1478" t="s">
        <v>1381</v>
      </c>
      <c r="D1478" s="15">
        <v>1900</v>
      </c>
      <c r="E1478" s="121">
        <v>1</v>
      </c>
      <c r="F1478" t="s">
        <v>441</v>
      </c>
      <c r="G1478" s="121">
        <v>274</v>
      </c>
      <c r="H1478" t="s">
        <v>386</v>
      </c>
      <c r="I1478" t="s">
        <v>488</v>
      </c>
      <c r="J1478" t="s">
        <v>12</v>
      </c>
      <c r="K1478" t="s">
        <v>1320</v>
      </c>
      <c r="L1478" s="755" t="s">
        <v>1319</v>
      </c>
      <c r="M1478" t="s">
        <v>1320</v>
      </c>
      <c r="N1478" s="680">
        <f t="shared" ca="1" si="98"/>
        <v>0</v>
      </c>
      <c r="O1478" s="680">
        <f t="shared" ca="1" si="98"/>
        <v>0</v>
      </c>
      <c r="P1478" s="680">
        <f t="shared" ca="1" si="98"/>
        <v>0</v>
      </c>
      <c r="Q1478" s="680">
        <f t="shared" ca="1" si="98"/>
        <v>0</v>
      </c>
      <c r="R1478" s="680">
        <f t="shared" ca="1" si="98"/>
        <v>0</v>
      </c>
      <c r="S1478" t="str">
        <f t="shared" si="99"/>
        <v>ASR_CMS_19</v>
      </c>
      <c r="T1478" s="957">
        <f t="shared" si="100"/>
        <v>45406</v>
      </c>
      <c r="U1478" t="str">
        <f t="shared" si="101"/>
        <v>Unaudited</v>
      </c>
    </row>
    <row r="1479" spans="1:21" x14ac:dyDescent="0.25">
      <c r="A1479" t="s">
        <v>438</v>
      </c>
      <c r="B1479" t="s">
        <v>1380</v>
      </c>
      <c r="C1479" t="s">
        <v>1381</v>
      </c>
      <c r="D1479" s="15">
        <v>1900</v>
      </c>
      <c r="E1479" s="121">
        <v>1</v>
      </c>
      <c r="F1479" t="s">
        <v>441</v>
      </c>
      <c r="G1479" s="121">
        <v>274</v>
      </c>
      <c r="H1479" t="s">
        <v>386</v>
      </c>
      <c r="I1479" t="s">
        <v>488</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ASR_CMS_19</v>
      </c>
      <c r="T1479" s="957">
        <f t="shared" si="100"/>
        <v>45406</v>
      </c>
      <c r="U1479" t="str">
        <f t="shared" si="101"/>
        <v>Unaudited</v>
      </c>
    </row>
    <row r="1480" spans="1:21" x14ac:dyDescent="0.25">
      <c r="A1480" t="s">
        <v>438</v>
      </c>
      <c r="B1480" t="s">
        <v>1380</v>
      </c>
      <c r="C1480" t="s">
        <v>1381</v>
      </c>
      <c r="D1480" s="15">
        <v>1900</v>
      </c>
      <c r="E1480" s="121">
        <v>1</v>
      </c>
      <c r="F1480" t="s">
        <v>441</v>
      </c>
      <c r="G1480" s="121">
        <v>274</v>
      </c>
      <c r="H1480" t="s">
        <v>386</v>
      </c>
      <c r="I1480" t="s">
        <v>489</v>
      </c>
      <c r="J1480" t="s">
        <v>434</v>
      </c>
      <c r="K1480" t="s">
        <v>791</v>
      </c>
      <c r="L1480" s="755">
        <v>2.1</v>
      </c>
      <c r="M1480" t="s">
        <v>726</v>
      </c>
      <c r="N1480" s="680">
        <f t="shared" ca="1" si="98"/>
        <v>0</v>
      </c>
      <c r="O1480" s="680">
        <f t="shared" ca="1" si="98"/>
        <v>0</v>
      </c>
      <c r="P1480" s="680">
        <f t="shared" ca="1" si="98"/>
        <v>0</v>
      </c>
      <c r="Q1480" s="680">
        <f t="shared" ca="1" si="98"/>
        <v>0</v>
      </c>
      <c r="R1480" s="680">
        <f t="shared" ca="1" si="98"/>
        <v>0</v>
      </c>
      <c r="S1480" t="str">
        <f t="shared" si="99"/>
        <v>ASR_CMS_19</v>
      </c>
      <c r="T1480" s="957">
        <f t="shared" si="100"/>
        <v>45406</v>
      </c>
      <c r="U1480" t="str">
        <f t="shared" si="101"/>
        <v>Unaudited</v>
      </c>
    </row>
    <row r="1481" spans="1:21" x14ac:dyDescent="0.25">
      <c r="A1481" t="s">
        <v>438</v>
      </c>
      <c r="B1481" t="s">
        <v>1380</v>
      </c>
      <c r="C1481" t="s">
        <v>1381</v>
      </c>
      <c r="D1481" s="15">
        <v>1900</v>
      </c>
      <c r="E1481" s="121">
        <v>1</v>
      </c>
      <c r="F1481" t="s">
        <v>441</v>
      </c>
      <c r="G1481" s="121">
        <v>274</v>
      </c>
      <c r="H1481" t="s">
        <v>386</v>
      </c>
      <c r="I1481" t="s">
        <v>489</v>
      </c>
      <c r="J1481" t="s">
        <v>434</v>
      </c>
      <c r="K1481" t="s">
        <v>791</v>
      </c>
      <c r="L1481" s="755">
        <v>2.2000000000000002</v>
      </c>
      <c r="M1481" t="s">
        <v>727</v>
      </c>
      <c r="N1481" s="680">
        <f t="shared" ca="1" si="98"/>
        <v>0</v>
      </c>
      <c r="O1481" s="680">
        <f t="shared" ca="1" si="98"/>
        <v>0</v>
      </c>
      <c r="P1481" s="680">
        <f t="shared" ca="1" si="98"/>
        <v>0</v>
      </c>
      <c r="Q1481" s="680">
        <f t="shared" ca="1" si="98"/>
        <v>0</v>
      </c>
      <c r="R1481" s="680">
        <f t="shared" ca="1" si="98"/>
        <v>0</v>
      </c>
      <c r="S1481" t="str">
        <f t="shared" si="99"/>
        <v>ASR_CMS_19</v>
      </c>
      <c r="T1481" s="957">
        <f t="shared" si="100"/>
        <v>45406</v>
      </c>
      <c r="U1481" t="str">
        <f t="shared" si="101"/>
        <v>Unaudited</v>
      </c>
    </row>
    <row r="1482" spans="1:21" x14ac:dyDescent="0.25">
      <c r="A1482" t="s">
        <v>438</v>
      </c>
      <c r="B1482" t="s">
        <v>1380</v>
      </c>
      <c r="C1482" t="s">
        <v>1381</v>
      </c>
      <c r="D1482" s="15">
        <v>1900</v>
      </c>
      <c r="E1482" s="121">
        <v>1</v>
      </c>
      <c r="F1482" t="s">
        <v>441</v>
      </c>
      <c r="G1482" s="121">
        <v>274</v>
      </c>
      <c r="H1482" t="s">
        <v>386</v>
      </c>
      <c r="I1482" t="s">
        <v>489</v>
      </c>
      <c r="J1482" t="s">
        <v>434</v>
      </c>
      <c r="K1482" t="s">
        <v>791</v>
      </c>
      <c r="L1482" s="755">
        <v>2.2999999999999998</v>
      </c>
      <c r="M1482" t="s">
        <v>728</v>
      </c>
      <c r="N1482" s="680">
        <f t="shared" ca="1" si="98"/>
        <v>0</v>
      </c>
      <c r="O1482" s="680">
        <f t="shared" ca="1" si="98"/>
        <v>0</v>
      </c>
      <c r="P1482" s="680">
        <f t="shared" ca="1" si="98"/>
        <v>0</v>
      </c>
      <c r="Q1482" s="680">
        <f t="shared" ca="1" si="98"/>
        <v>0</v>
      </c>
      <c r="R1482" s="680">
        <f t="shared" ca="1" si="98"/>
        <v>0</v>
      </c>
      <c r="S1482" t="str">
        <f t="shared" si="99"/>
        <v>ASR_CMS_19</v>
      </c>
      <c r="T1482" s="957">
        <f t="shared" si="100"/>
        <v>45406</v>
      </c>
      <c r="U1482" t="str">
        <f t="shared" si="101"/>
        <v>Unaudited</v>
      </c>
    </row>
    <row r="1483" spans="1:21" x14ac:dyDescent="0.25">
      <c r="A1483" t="s">
        <v>438</v>
      </c>
      <c r="B1483" t="s">
        <v>1380</v>
      </c>
      <c r="C1483" t="s">
        <v>1381</v>
      </c>
      <c r="D1483" s="15">
        <v>1900</v>
      </c>
      <c r="E1483" s="121">
        <v>1</v>
      </c>
      <c r="F1483" t="s">
        <v>441</v>
      </c>
      <c r="G1483" s="121">
        <v>274</v>
      </c>
      <c r="H1483" t="s">
        <v>386</v>
      </c>
      <c r="I1483" t="s">
        <v>489</v>
      </c>
      <c r="J1483" t="s">
        <v>434</v>
      </c>
      <c r="K1483" t="s">
        <v>791</v>
      </c>
      <c r="L1483" s="755">
        <v>2.4</v>
      </c>
      <c r="M1483" t="s">
        <v>729</v>
      </c>
      <c r="N1483" s="680">
        <f t="shared" ca="1" si="98"/>
        <v>0</v>
      </c>
      <c r="O1483" s="680">
        <f t="shared" ca="1" si="98"/>
        <v>0</v>
      </c>
      <c r="P1483" s="680">
        <f t="shared" ca="1" si="98"/>
        <v>0</v>
      </c>
      <c r="Q1483" s="680">
        <f t="shared" ca="1" si="98"/>
        <v>0</v>
      </c>
      <c r="R1483" s="680">
        <f t="shared" ca="1" si="98"/>
        <v>0</v>
      </c>
      <c r="S1483" t="str">
        <f t="shared" si="99"/>
        <v>ASR_CMS_19</v>
      </c>
      <c r="T1483" s="957">
        <f t="shared" si="100"/>
        <v>45406</v>
      </c>
      <c r="U1483" t="str">
        <f t="shared" si="101"/>
        <v>Unaudited</v>
      </c>
    </row>
    <row r="1484" spans="1:21" x14ac:dyDescent="0.25">
      <c r="A1484" t="s">
        <v>438</v>
      </c>
      <c r="B1484" t="s">
        <v>1380</v>
      </c>
      <c r="C1484" t="s">
        <v>1381</v>
      </c>
      <c r="D1484" s="15">
        <v>1900</v>
      </c>
      <c r="E1484" s="121">
        <v>1</v>
      </c>
      <c r="F1484" t="s">
        <v>441</v>
      </c>
      <c r="G1484" s="121">
        <v>274</v>
      </c>
      <c r="H1484" t="s">
        <v>386</v>
      </c>
      <c r="I1484" t="s">
        <v>489</v>
      </c>
      <c r="J1484" t="s">
        <v>434</v>
      </c>
      <c r="K1484" t="s">
        <v>791</v>
      </c>
      <c r="L1484" s="755">
        <v>2.5</v>
      </c>
      <c r="M1484" t="s">
        <v>771</v>
      </c>
      <c r="N1484" s="680">
        <f t="shared" ca="1" si="98"/>
        <v>0</v>
      </c>
      <c r="O1484" s="680">
        <f t="shared" ca="1" si="98"/>
        <v>0</v>
      </c>
      <c r="P1484" s="680">
        <f t="shared" ca="1" si="98"/>
        <v>0</v>
      </c>
      <c r="Q1484" s="680">
        <f t="shared" ca="1" si="98"/>
        <v>0</v>
      </c>
      <c r="R1484" s="680">
        <f t="shared" ca="1" si="98"/>
        <v>0</v>
      </c>
      <c r="S1484" t="str">
        <f t="shared" si="99"/>
        <v>ASR_CMS_19</v>
      </c>
      <c r="T1484" s="957">
        <f t="shared" si="100"/>
        <v>45406</v>
      </c>
      <c r="U1484" t="str">
        <f t="shared" si="101"/>
        <v>Unaudited</v>
      </c>
    </row>
    <row r="1485" spans="1:21" x14ac:dyDescent="0.25">
      <c r="A1485" t="s">
        <v>438</v>
      </c>
      <c r="B1485" t="s">
        <v>1380</v>
      </c>
      <c r="C1485" t="s">
        <v>1381</v>
      </c>
      <c r="D1485" s="15">
        <v>1900</v>
      </c>
      <c r="E1485" s="121">
        <v>1</v>
      </c>
      <c r="F1485" t="s">
        <v>441</v>
      </c>
      <c r="G1485" s="121">
        <v>274</v>
      </c>
      <c r="H1485" t="s">
        <v>386</v>
      </c>
      <c r="I1485" t="s">
        <v>489</v>
      </c>
      <c r="J1485" t="s">
        <v>434</v>
      </c>
      <c r="K1485" t="s">
        <v>791</v>
      </c>
      <c r="L1485" s="755">
        <v>2.6</v>
      </c>
      <c r="M1485" t="s">
        <v>187</v>
      </c>
      <c r="N1485" s="680">
        <f t="shared" ca="1" si="98"/>
        <v>0</v>
      </c>
      <c r="O1485" s="680">
        <f t="shared" ca="1" si="98"/>
        <v>0</v>
      </c>
      <c r="P1485" s="680">
        <f t="shared" ca="1" si="98"/>
        <v>0</v>
      </c>
      <c r="Q1485" s="680">
        <f t="shared" ca="1" si="98"/>
        <v>0</v>
      </c>
      <c r="R1485" s="680">
        <f t="shared" ca="1" si="98"/>
        <v>0</v>
      </c>
      <c r="S1485" t="str">
        <f t="shared" si="99"/>
        <v>ASR_CMS_19</v>
      </c>
      <c r="T1485" s="957">
        <f t="shared" si="100"/>
        <v>45406</v>
      </c>
      <c r="U1485" t="str">
        <f t="shared" si="101"/>
        <v>Unaudited</v>
      </c>
    </row>
    <row r="1486" spans="1:21" x14ac:dyDescent="0.25">
      <c r="A1486" t="s">
        <v>438</v>
      </c>
      <c r="B1486" t="s">
        <v>1380</v>
      </c>
      <c r="C1486" t="s">
        <v>1381</v>
      </c>
      <c r="D1486" s="15">
        <v>1900</v>
      </c>
      <c r="E1486" s="121">
        <v>1</v>
      </c>
      <c r="F1486" t="s">
        <v>441</v>
      </c>
      <c r="G1486" s="121">
        <v>274</v>
      </c>
      <c r="H1486" t="s">
        <v>386</v>
      </c>
      <c r="I1486" t="s">
        <v>489</v>
      </c>
      <c r="J1486" t="s">
        <v>434</v>
      </c>
      <c r="K1486" t="s">
        <v>791</v>
      </c>
      <c r="L1486" s="755">
        <v>2.7</v>
      </c>
      <c r="M1486" t="s">
        <v>792</v>
      </c>
      <c r="N1486" s="680">
        <f t="shared" ca="1" si="98"/>
        <v>0</v>
      </c>
      <c r="O1486" s="680">
        <f t="shared" ca="1" si="98"/>
        <v>0</v>
      </c>
      <c r="P1486" s="680">
        <f t="shared" ca="1" si="98"/>
        <v>0</v>
      </c>
      <c r="Q1486" s="680">
        <f t="shared" ca="1" si="98"/>
        <v>0</v>
      </c>
      <c r="R1486" s="680">
        <f t="shared" ca="1" si="98"/>
        <v>0</v>
      </c>
      <c r="S1486" t="str">
        <f t="shared" si="99"/>
        <v>ASR_CMS_19</v>
      </c>
      <c r="T1486" s="957">
        <f t="shared" si="100"/>
        <v>45406</v>
      </c>
      <c r="U1486" t="str">
        <f t="shared" si="101"/>
        <v>Unaudited</v>
      </c>
    </row>
    <row r="1487" spans="1:21" x14ac:dyDescent="0.25">
      <c r="A1487" t="s">
        <v>438</v>
      </c>
      <c r="B1487" t="s">
        <v>1380</v>
      </c>
      <c r="C1487" t="s">
        <v>1381</v>
      </c>
      <c r="D1487" s="15">
        <v>1900</v>
      </c>
      <c r="E1487" s="121">
        <v>1</v>
      </c>
      <c r="F1487" t="s">
        <v>441</v>
      </c>
      <c r="G1487" s="121">
        <v>274</v>
      </c>
      <c r="H1487" t="s">
        <v>386</v>
      </c>
      <c r="I1487" t="s">
        <v>489</v>
      </c>
      <c r="J1487" t="s">
        <v>434</v>
      </c>
      <c r="K1487" t="s">
        <v>791</v>
      </c>
      <c r="L1487" s="755">
        <v>2.8</v>
      </c>
      <c r="M1487" t="s">
        <v>793</v>
      </c>
      <c r="N1487" s="680">
        <f t="shared" ca="1" si="98"/>
        <v>0</v>
      </c>
      <c r="O1487" s="680">
        <f t="shared" ca="1" si="98"/>
        <v>0</v>
      </c>
      <c r="P1487" s="680">
        <f t="shared" ca="1" si="98"/>
        <v>0</v>
      </c>
      <c r="Q1487" s="680">
        <f t="shared" ca="1" si="98"/>
        <v>0</v>
      </c>
      <c r="R1487" s="680">
        <f t="shared" ca="1" si="98"/>
        <v>0</v>
      </c>
      <c r="S1487" t="str">
        <f t="shared" si="99"/>
        <v>ASR_CMS_19</v>
      </c>
      <c r="T1487" s="957">
        <f t="shared" si="100"/>
        <v>45406</v>
      </c>
      <c r="U1487" t="str">
        <f t="shared" si="101"/>
        <v>Unaudited</v>
      </c>
    </row>
    <row r="1488" spans="1:21" x14ac:dyDescent="0.25">
      <c r="A1488" t="s">
        <v>438</v>
      </c>
      <c r="B1488" t="s">
        <v>1380</v>
      </c>
      <c r="C1488" t="s">
        <v>1381</v>
      </c>
      <c r="D1488" s="15">
        <v>1900</v>
      </c>
      <c r="E1488" s="121">
        <v>1</v>
      </c>
      <c r="F1488" t="s">
        <v>441</v>
      </c>
      <c r="G1488" s="121">
        <v>274</v>
      </c>
      <c r="H1488" t="s">
        <v>386</v>
      </c>
      <c r="I1488" t="s">
        <v>489</v>
      </c>
      <c r="J1488" t="s">
        <v>434</v>
      </c>
      <c r="K1488" t="s">
        <v>791</v>
      </c>
      <c r="L1488" s="755">
        <v>2.9</v>
      </c>
      <c r="M1488" t="s">
        <v>774</v>
      </c>
      <c r="N1488" s="680">
        <f t="shared" ca="1" si="98"/>
        <v>0</v>
      </c>
      <c r="O1488" s="680">
        <f t="shared" ca="1" si="98"/>
        <v>0</v>
      </c>
      <c r="P1488" s="680">
        <f t="shared" ca="1" si="98"/>
        <v>0</v>
      </c>
      <c r="Q1488" s="680">
        <f t="shared" ca="1" si="98"/>
        <v>0</v>
      </c>
      <c r="R1488" s="680">
        <f t="shared" ca="1" si="98"/>
        <v>0</v>
      </c>
      <c r="S1488" t="str">
        <f t="shared" si="99"/>
        <v>ASR_CMS_19</v>
      </c>
      <c r="T1488" s="957">
        <f t="shared" si="100"/>
        <v>45406</v>
      </c>
      <c r="U1488" t="str">
        <f t="shared" si="101"/>
        <v>Unaudited</v>
      </c>
    </row>
    <row r="1489" spans="1:21" x14ac:dyDescent="0.25">
      <c r="A1489" t="s">
        <v>438</v>
      </c>
      <c r="B1489" t="s">
        <v>1380</v>
      </c>
      <c r="C1489" t="s">
        <v>1381</v>
      </c>
      <c r="D1489" s="15">
        <v>1900</v>
      </c>
      <c r="E1489" s="121">
        <v>1</v>
      </c>
      <c r="F1489" t="s">
        <v>441</v>
      </c>
      <c r="G1489" s="121">
        <v>274</v>
      </c>
      <c r="H1489" t="s">
        <v>386</v>
      </c>
      <c r="I1489" t="s">
        <v>489</v>
      </c>
      <c r="J1489" t="s">
        <v>434</v>
      </c>
      <c r="K1489" t="s">
        <v>224</v>
      </c>
      <c r="L1489" s="755">
        <v>2.11</v>
      </c>
      <c r="M1489" t="s">
        <v>229</v>
      </c>
      <c r="N1489" s="680">
        <f t="shared" ca="1" si="98"/>
        <v>0</v>
      </c>
      <c r="O1489" s="680">
        <f t="shared" ca="1" si="98"/>
        <v>0</v>
      </c>
      <c r="P1489" s="680">
        <f t="shared" ca="1" si="98"/>
        <v>0</v>
      </c>
      <c r="Q1489" s="680">
        <f t="shared" ca="1" si="98"/>
        <v>0</v>
      </c>
      <c r="R1489" s="680">
        <f t="shared" ca="1" si="98"/>
        <v>0</v>
      </c>
      <c r="S1489" t="str">
        <f t="shared" si="99"/>
        <v>ASR_CMS_19</v>
      </c>
      <c r="T1489" s="957">
        <f t="shared" si="100"/>
        <v>45406</v>
      </c>
      <c r="U1489" t="str">
        <f t="shared" si="101"/>
        <v>Unaudited</v>
      </c>
    </row>
    <row r="1490" spans="1:21" x14ac:dyDescent="0.25">
      <c r="A1490" t="s">
        <v>438</v>
      </c>
      <c r="B1490" t="s">
        <v>1380</v>
      </c>
      <c r="C1490" t="s">
        <v>1381</v>
      </c>
      <c r="D1490" s="15">
        <v>1900</v>
      </c>
      <c r="E1490" s="121">
        <v>1</v>
      </c>
      <c r="F1490" t="s">
        <v>441</v>
      </c>
      <c r="G1490" s="121">
        <v>274</v>
      </c>
      <c r="H1490" t="s">
        <v>386</v>
      </c>
      <c r="I1490" t="s">
        <v>489</v>
      </c>
      <c r="J1490" t="s">
        <v>434</v>
      </c>
      <c r="K1490" t="s">
        <v>224</v>
      </c>
      <c r="L1490" s="755">
        <v>2.12</v>
      </c>
      <c r="M1490" t="s">
        <v>555</v>
      </c>
      <c r="N1490" s="680">
        <f t="shared" ca="1" si="98"/>
        <v>0</v>
      </c>
      <c r="O1490" s="680">
        <f t="shared" ca="1" si="98"/>
        <v>0</v>
      </c>
      <c r="P1490" s="680">
        <f t="shared" ca="1" si="98"/>
        <v>0</v>
      </c>
      <c r="Q1490" s="680">
        <f t="shared" ca="1" si="98"/>
        <v>0</v>
      </c>
      <c r="R1490" s="680">
        <f t="shared" ca="1" si="98"/>
        <v>0</v>
      </c>
      <c r="S1490" t="str">
        <f t="shared" si="99"/>
        <v>ASR_CMS_19</v>
      </c>
      <c r="T1490" s="957">
        <f t="shared" si="100"/>
        <v>45406</v>
      </c>
      <c r="U1490" t="str">
        <f t="shared" si="101"/>
        <v>Unaudited</v>
      </c>
    </row>
    <row r="1491" spans="1:21" x14ac:dyDescent="0.25">
      <c r="A1491" t="s">
        <v>438</v>
      </c>
      <c r="B1491" t="s">
        <v>1380</v>
      </c>
      <c r="C1491" t="s">
        <v>1381</v>
      </c>
      <c r="D1491" s="15">
        <v>1900</v>
      </c>
      <c r="E1491" s="121">
        <v>1</v>
      </c>
      <c r="F1491" t="s">
        <v>441</v>
      </c>
      <c r="G1491" s="121">
        <v>274</v>
      </c>
      <c r="H1491" t="s">
        <v>386</v>
      </c>
      <c r="I1491" t="s">
        <v>489</v>
      </c>
      <c r="J1491" t="s">
        <v>434</v>
      </c>
      <c r="K1491" t="s">
        <v>224</v>
      </c>
      <c r="L1491" s="755">
        <v>2.13</v>
      </c>
      <c r="M1491" t="s">
        <v>230</v>
      </c>
      <c r="N1491" s="680">
        <f t="shared" ca="1" si="98"/>
        <v>0</v>
      </c>
      <c r="O1491" s="680">
        <f t="shared" ca="1" si="98"/>
        <v>0</v>
      </c>
      <c r="P1491" s="680">
        <f t="shared" ca="1" si="98"/>
        <v>0</v>
      </c>
      <c r="Q1491" s="680">
        <f t="shared" ca="1" si="98"/>
        <v>0</v>
      </c>
      <c r="R1491" s="680">
        <f t="shared" ca="1" si="98"/>
        <v>0</v>
      </c>
      <c r="S1491" t="str">
        <f t="shared" si="99"/>
        <v>ASR_CMS_19</v>
      </c>
      <c r="T1491" s="957">
        <f t="shared" si="100"/>
        <v>45406</v>
      </c>
      <c r="U1491" t="str">
        <f t="shared" si="101"/>
        <v>Unaudited</v>
      </c>
    </row>
    <row r="1492" spans="1:21" x14ac:dyDescent="0.25">
      <c r="A1492" t="s">
        <v>438</v>
      </c>
      <c r="B1492" t="s">
        <v>1380</v>
      </c>
      <c r="C1492" t="s">
        <v>1381</v>
      </c>
      <c r="D1492" s="15">
        <v>1900</v>
      </c>
      <c r="E1492" s="121">
        <v>1</v>
      </c>
      <c r="F1492" t="s">
        <v>441</v>
      </c>
      <c r="G1492" s="121">
        <v>274</v>
      </c>
      <c r="H1492" t="s">
        <v>386</v>
      </c>
      <c r="I1492" t="s">
        <v>489</v>
      </c>
      <c r="J1492" t="s">
        <v>434</v>
      </c>
      <c r="K1492" t="s">
        <v>224</v>
      </c>
      <c r="L1492" s="755">
        <v>2.14</v>
      </c>
      <c r="M1492" t="s">
        <v>559</v>
      </c>
      <c r="N1492" s="680">
        <f t="shared" ca="1" si="98"/>
        <v>0</v>
      </c>
      <c r="O1492" s="680">
        <f t="shared" ca="1" si="98"/>
        <v>0</v>
      </c>
      <c r="P1492" s="680">
        <f t="shared" ca="1" si="98"/>
        <v>0</v>
      </c>
      <c r="Q1492" s="680">
        <f t="shared" ca="1" si="98"/>
        <v>0</v>
      </c>
      <c r="R1492" s="680">
        <f t="shared" ca="1" si="98"/>
        <v>0</v>
      </c>
      <c r="S1492" t="str">
        <f t="shared" si="99"/>
        <v>ASR_CMS_19</v>
      </c>
      <c r="T1492" s="957">
        <f t="shared" si="100"/>
        <v>45406</v>
      </c>
      <c r="U1492" t="str">
        <f t="shared" si="101"/>
        <v>Unaudited</v>
      </c>
    </row>
    <row r="1493" spans="1:21" x14ac:dyDescent="0.25">
      <c r="A1493" t="s">
        <v>438</v>
      </c>
      <c r="B1493" t="s">
        <v>1380</v>
      </c>
      <c r="C1493" t="s">
        <v>1381</v>
      </c>
      <c r="D1493" s="15">
        <v>1900</v>
      </c>
      <c r="E1493" s="121">
        <v>1</v>
      </c>
      <c r="F1493" t="s">
        <v>441</v>
      </c>
      <c r="G1493" s="121">
        <v>274</v>
      </c>
      <c r="H1493" t="s">
        <v>386</v>
      </c>
      <c r="I1493" t="s">
        <v>489</v>
      </c>
      <c r="J1493" t="s">
        <v>434</v>
      </c>
      <c r="K1493" t="s">
        <v>224</v>
      </c>
      <c r="L1493" s="755">
        <v>2.15</v>
      </c>
      <c r="M1493" t="s">
        <v>20</v>
      </c>
      <c r="N1493" s="680">
        <f t="shared" ca="1" si="98"/>
        <v>0</v>
      </c>
      <c r="O1493" s="680">
        <f t="shared" ca="1" si="98"/>
        <v>0</v>
      </c>
      <c r="P1493" s="680">
        <f t="shared" ca="1" si="98"/>
        <v>0</v>
      </c>
      <c r="Q1493" s="680">
        <f t="shared" ca="1" si="98"/>
        <v>0</v>
      </c>
      <c r="R1493" s="680">
        <f t="shared" ca="1" si="98"/>
        <v>0</v>
      </c>
      <c r="S1493" t="str">
        <f t="shared" si="99"/>
        <v>ASR_CMS_19</v>
      </c>
      <c r="T1493" s="957">
        <f t="shared" si="100"/>
        <v>45406</v>
      </c>
      <c r="U1493" t="str">
        <f t="shared" si="101"/>
        <v>Unaudited</v>
      </c>
    </row>
    <row r="1494" spans="1:21" x14ac:dyDescent="0.25">
      <c r="A1494" t="s">
        <v>438</v>
      </c>
      <c r="B1494" t="s">
        <v>1380</v>
      </c>
      <c r="C1494" t="s">
        <v>1381</v>
      </c>
      <c r="D1494" s="15">
        <v>1900</v>
      </c>
      <c r="E1494" s="121">
        <v>1</v>
      </c>
      <c r="F1494" t="s">
        <v>441</v>
      </c>
      <c r="G1494" s="121">
        <v>274</v>
      </c>
      <c r="H1494" t="s">
        <v>386</v>
      </c>
      <c r="I1494" t="s">
        <v>489</v>
      </c>
      <c r="J1494" t="s">
        <v>434</v>
      </c>
      <c r="K1494" t="s">
        <v>224</v>
      </c>
      <c r="L1494" s="755">
        <v>2.16</v>
      </c>
      <c r="M1494" t="s">
        <v>794</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ASR_CMS_19</v>
      </c>
      <c r="T1494" s="957">
        <f t="shared" si="100"/>
        <v>45406</v>
      </c>
      <c r="U1494" t="str">
        <f t="shared" si="101"/>
        <v>Unaudited</v>
      </c>
    </row>
    <row r="1495" spans="1:21" x14ac:dyDescent="0.25">
      <c r="A1495" t="s">
        <v>438</v>
      </c>
      <c r="B1495" t="s">
        <v>1380</v>
      </c>
      <c r="C1495" t="s">
        <v>1381</v>
      </c>
      <c r="D1495" s="15">
        <v>1900</v>
      </c>
      <c r="E1495" s="121">
        <v>1</v>
      </c>
      <c r="F1495" t="s">
        <v>441</v>
      </c>
      <c r="G1495" s="121">
        <v>274</v>
      </c>
      <c r="H1495" t="s">
        <v>386</v>
      </c>
      <c r="I1495" t="s">
        <v>489</v>
      </c>
      <c r="J1495" t="s">
        <v>434</v>
      </c>
      <c r="K1495" t="s">
        <v>224</v>
      </c>
      <c r="L1495" s="755">
        <v>2.17</v>
      </c>
      <c r="M1495" t="s">
        <v>1047</v>
      </c>
      <c r="N1495" s="680">
        <f t="shared" ca="1" si="102"/>
        <v>0</v>
      </c>
      <c r="O1495" s="680">
        <f t="shared" ca="1" si="102"/>
        <v>0</v>
      </c>
      <c r="P1495" s="680">
        <f t="shared" ca="1" si="102"/>
        <v>0</v>
      </c>
      <c r="Q1495" s="680">
        <f t="shared" ca="1" si="102"/>
        <v>0</v>
      </c>
      <c r="R1495" s="680">
        <f t="shared" ca="1" si="102"/>
        <v>0</v>
      </c>
      <c r="S1495" t="str">
        <f t="shared" si="99"/>
        <v>ASR_CMS_19</v>
      </c>
      <c r="T1495" s="957">
        <f t="shared" si="100"/>
        <v>45406</v>
      </c>
      <c r="U1495" t="str">
        <f t="shared" si="101"/>
        <v>Unaudited</v>
      </c>
    </row>
    <row r="1496" spans="1:21" x14ac:dyDescent="0.25">
      <c r="A1496" t="s">
        <v>438</v>
      </c>
      <c r="B1496" t="s">
        <v>1380</v>
      </c>
      <c r="C1496" t="s">
        <v>1381</v>
      </c>
      <c r="D1496" s="15">
        <v>1900</v>
      </c>
      <c r="E1496" s="121">
        <v>1</v>
      </c>
      <c r="F1496" t="s">
        <v>441</v>
      </c>
      <c r="G1496" s="121">
        <v>274</v>
      </c>
      <c r="H1496" t="s">
        <v>386</v>
      </c>
      <c r="I1496" t="s">
        <v>489</v>
      </c>
      <c r="J1496" t="s">
        <v>434</v>
      </c>
      <c r="K1496" t="s">
        <v>224</v>
      </c>
      <c r="L1496" s="755">
        <v>2.1800000000000002</v>
      </c>
      <c r="M1496" t="s">
        <v>651</v>
      </c>
      <c r="N1496" s="680">
        <f t="shared" ca="1" si="102"/>
        <v>0</v>
      </c>
      <c r="O1496" s="680">
        <f t="shared" ca="1" si="102"/>
        <v>0</v>
      </c>
      <c r="P1496" s="680">
        <f t="shared" ca="1" si="102"/>
        <v>0</v>
      </c>
      <c r="Q1496" s="680">
        <f t="shared" ca="1" si="102"/>
        <v>0</v>
      </c>
      <c r="R1496" s="680">
        <f t="shared" ca="1" si="102"/>
        <v>0</v>
      </c>
      <c r="S1496" t="str">
        <f t="shared" si="99"/>
        <v>ASR_CMS_19</v>
      </c>
      <c r="T1496" s="957">
        <f t="shared" si="100"/>
        <v>45406</v>
      </c>
      <c r="U1496" t="str">
        <f t="shared" si="101"/>
        <v>Unaudited</v>
      </c>
    </row>
    <row r="1497" spans="1:21" x14ac:dyDescent="0.25">
      <c r="A1497" t="s">
        <v>438</v>
      </c>
      <c r="B1497" t="s">
        <v>1380</v>
      </c>
      <c r="C1497" t="s">
        <v>1381</v>
      </c>
      <c r="D1497" s="15">
        <v>1900</v>
      </c>
      <c r="E1497" s="121">
        <v>1</v>
      </c>
      <c r="F1497" t="s">
        <v>441</v>
      </c>
      <c r="G1497" s="121">
        <v>274</v>
      </c>
      <c r="H1497" t="s">
        <v>386</v>
      </c>
      <c r="I1497" t="s">
        <v>489</v>
      </c>
      <c r="J1497" t="s">
        <v>434</v>
      </c>
      <c r="K1497" t="s">
        <v>224</v>
      </c>
      <c r="L1497" s="755">
        <v>2.19</v>
      </c>
      <c r="M1497" t="s">
        <v>219</v>
      </c>
      <c r="N1497" s="680">
        <f t="shared" ca="1" si="102"/>
        <v>0</v>
      </c>
      <c r="O1497" s="680">
        <f t="shared" ca="1" si="102"/>
        <v>0</v>
      </c>
      <c r="P1497" s="680">
        <f t="shared" ca="1" si="102"/>
        <v>0</v>
      </c>
      <c r="Q1497" s="680">
        <f t="shared" ca="1" si="102"/>
        <v>0</v>
      </c>
      <c r="R1497" s="680">
        <f t="shared" ca="1" si="102"/>
        <v>0</v>
      </c>
      <c r="S1497" t="str">
        <f t="shared" si="99"/>
        <v>ASR_CMS_19</v>
      </c>
      <c r="T1497" s="957">
        <f t="shared" si="100"/>
        <v>45406</v>
      </c>
      <c r="U1497" t="str">
        <f t="shared" si="101"/>
        <v>Unaudited</v>
      </c>
    </row>
    <row r="1498" spans="1:21" x14ac:dyDescent="0.25">
      <c r="A1498" t="s">
        <v>438</v>
      </c>
      <c r="B1498" t="s">
        <v>1380</v>
      </c>
      <c r="C1498" t="s">
        <v>1381</v>
      </c>
      <c r="D1498" s="15">
        <v>1900</v>
      </c>
      <c r="E1498" s="121">
        <v>1</v>
      </c>
      <c r="F1498" t="s">
        <v>441</v>
      </c>
      <c r="G1498" s="121">
        <v>274</v>
      </c>
      <c r="H1498" t="s">
        <v>386</v>
      </c>
      <c r="I1498" t="s">
        <v>489</v>
      </c>
      <c r="J1498" t="s">
        <v>434</v>
      </c>
      <c r="K1498" t="s">
        <v>224</v>
      </c>
      <c r="L1498" s="755" t="s">
        <v>700</v>
      </c>
      <c r="M1498" t="s">
        <v>231</v>
      </c>
      <c r="N1498" s="680">
        <f t="shared" ca="1" si="102"/>
        <v>0</v>
      </c>
      <c r="O1498" s="680">
        <f t="shared" ca="1" si="102"/>
        <v>0</v>
      </c>
      <c r="P1498" s="680">
        <f t="shared" ca="1" si="102"/>
        <v>0</v>
      </c>
      <c r="Q1498" s="680">
        <f t="shared" ca="1" si="102"/>
        <v>0</v>
      </c>
      <c r="R1498" s="680">
        <f t="shared" ca="1" si="102"/>
        <v>0</v>
      </c>
      <c r="S1498" t="str">
        <f t="shared" si="99"/>
        <v>ASR_CMS_19</v>
      </c>
      <c r="T1498" s="957">
        <f t="shared" si="100"/>
        <v>45406</v>
      </c>
      <c r="U1498" t="str">
        <f t="shared" si="101"/>
        <v>Unaudited</v>
      </c>
    </row>
    <row r="1499" spans="1:21" x14ac:dyDescent="0.25">
      <c r="A1499" t="s">
        <v>438</v>
      </c>
      <c r="B1499" t="s">
        <v>1380</v>
      </c>
      <c r="C1499" t="s">
        <v>1381</v>
      </c>
      <c r="D1499" s="15">
        <v>1900</v>
      </c>
      <c r="E1499" s="121">
        <v>1</v>
      </c>
      <c r="F1499" t="s">
        <v>441</v>
      </c>
      <c r="G1499" s="121">
        <v>274</v>
      </c>
      <c r="H1499" t="s">
        <v>386</v>
      </c>
      <c r="I1499" t="s">
        <v>489</v>
      </c>
      <c r="J1499" t="s">
        <v>434</v>
      </c>
      <c r="K1499" t="s">
        <v>224</v>
      </c>
      <c r="L1499" s="755">
        <v>2.21</v>
      </c>
      <c r="M1499" t="s">
        <v>467</v>
      </c>
      <c r="N1499" s="680">
        <f t="shared" ca="1" si="102"/>
        <v>0</v>
      </c>
      <c r="O1499" s="680">
        <f t="shared" ca="1" si="102"/>
        <v>0</v>
      </c>
      <c r="P1499" s="680">
        <f t="shared" ca="1" si="102"/>
        <v>0</v>
      </c>
      <c r="Q1499" s="680">
        <f t="shared" ca="1" si="102"/>
        <v>0</v>
      </c>
      <c r="R1499" s="680">
        <f t="shared" ca="1" si="102"/>
        <v>0</v>
      </c>
      <c r="S1499" t="str">
        <f t="shared" si="99"/>
        <v>ASR_CMS_19</v>
      </c>
      <c r="T1499" s="957">
        <f t="shared" si="100"/>
        <v>45406</v>
      </c>
      <c r="U1499" t="str">
        <f t="shared" si="101"/>
        <v>Unaudited</v>
      </c>
    </row>
    <row r="1500" spans="1:21" x14ac:dyDescent="0.25">
      <c r="A1500" t="s">
        <v>438</v>
      </c>
      <c r="B1500" t="s">
        <v>1380</v>
      </c>
      <c r="C1500" t="s">
        <v>1381</v>
      </c>
      <c r="D1500" s="15">
        <v>1900</v>
      </c>
      <c r="E1500" s="121">
        <v>1</v>
      </c>
      <c r="F1500" t="s">
        <v>441</v>
      </c>
      <c r="G1500" s="121">
        <v>274</v>
      </c>
      <c r="H1500" t="s">
        <v>386</v>
      </c>
      <c r="I1500" t="s">
        <v>489</v>
      </c>
      <c r="J1500" t="s">
        <v>434</v>
      </c>
      <c r="K1500" t="s">
        <v>6</v>
      </c>
      <c r="L1500" s="755" t="s">
        <v>70</v>
      </c>
      <c r="M1500" t="s">
        <v>189</v>
      </c>
      <c r="N1500" s="680">
        <f t="shared" ca="1" si="102"/>
        <v>0</v>
      </c>
      <c r="O1500" s="680">
        <f t="shared" ca="1" si="102"/>
        <v>0</v>
      </c>
      <c r="P1500" s="680">
        <f t="shared" ca="1" si="102"/>
        <v>0</v>
      </c>
      <c r="Q1500" s="680">
        <f t="shared" ca="1" si="102"/>
        <v>0</v>
      </c>
      <c r="R1500" s="680">
        <f t="shared" ca="1" si="102"/>
        <v>0</v>
      </c>
      <c r="S1500" t="str">
        <f t="shared" si="99"/>
        <v>ASR_CMS_19</v>
      </c>
      <c r="T1500" s="957">
        <f t="shared" si="100"/>
        <v>45406</v>
      </c>
      <c r="U1500" t="str">
        <f t="shared" si="101"/>
        <v>Unaudited</v>
      </c>
    </row>
    <row r="1501" spans="1:21" x14ac:dyDescent="0.25">
      <c r="A1501" t="s">
        <v>438</v>
      </c>
      <c r="B1501" t="s">
        <v>1380</v>
      </c>
      <c r="C1501" t="s">
        <v>1381</v>
      </c>
      <c r="D1501" s="15">
        <v>1900</v>
      </c>
      <c r="E1501" s="121">
        <v>1</v>
      </c>
      <c r="F1501" t="s">
        <v>441</v>
      </c>
      <c r="G1501" s="121">
        <v>274</v>
      </c>
      <c r="H1501" t="s">
        <v>386</v>
      </c>
      <c r="I1501" t="s">
        <v>489</v>
      </c>
      <c r="J1501" t="s">
        <v>434</v>
      </c>
      <c r="K1501" t="s">
        <v>6</v>
      </c>
      <c r="L1501" s="755" t="s">
        <v>71</v>
      </c>
      <c r="M1501" t="s">
        <v>232</v>
      </c>
      <c r="N1501" s="680">
        <f t="shared" ca="1" si="102"/>
        <v>0</v>
      </c>
      <c r="O1501" s="680">
        <f t="shared" ca="1" si="102"/>
        <v>0</v>
      </c>
      <c r="P1501" s="680">
        <f t="shared" ca="1" si="102"/>
        <v>0</v>
      </c>
      <c r="Q1501" s="680">
        <f t="shared" ca="1" si="102"/>
        <v>0</v>
      </c>
      <c r="R1501" s="680">
        <f t="shared" ca="1" si="102"/>
        <v>0</v>
      </c>
      <c r="S1501" t="str">
        <f t="shared" si="99"/>
        <v>ASR_CMS_19</v>
      </c>
      <c r="T1501" s="957">
        <f t="shared" si="100"/>
        <v>45406</v>
      </c>
      <c r="U1501" t="str">
        <f t="shared" si="101"/>
        <v>Unaudited</v>
      </c>
    </row>
    <row r="1502" spans="1:21" x14ac:dyDescent="0.25">
      <c r="A1502" t="s">
        <v>438</v>
      </c>
      <c r="B1502" t="s">
        <v>1380</v>
      </c>
      <c r="C1502" t="s">
        <v>1381</v>
      </c>
      <c r="D1502" s="15">
        <v>1900</v>
      </c>
      <c r="E1502" s="121">
        <v>1</v>
      </c>
      <c r="F1502" t="s">
        <v>441</v>
      </c>
      <c r="G1502" s="121">
        <v>274</v>
      </c>
      <c r="H1502" t="s">
        <v>386</v>
      </c>
      <c r="I1502" t="s">
        <v>489</v>
      </c>
      <c r="J1502" t="s">
        <v>434</v>
      </c>
      <c r="K1502" t="s">
        <v>6</v>
      </c>
      <c r="L1502" s="755" t="s">
        <v>72</v>
      </c>
      <c r="M1502" t="s">
        <v>165</v>
      </c>
      <c r="N1502" s="680">
        <f t="shared" ca="1" si="102"/>
        <v>0</v>
      </c>
      <c r="O1502" s="680">
        <f t="shared" ca="1" si="102"/>
        <v>0</v>
      </c>
      <c r="P1502" s="680">
        <f t="shared" ca="1" si="102"/>
        <v>0</v>
      </c>
      <c r="Q1502" s="680">
        <f t="shared" ca="1" si="102"/>
        <v>0</v>
      </c>
      <c r="R1502" s="680">
        <f t="shared" ca="1" si="102"/>
        <v>0</v>
      </c>
      <c r="S1502" t="str">
        <f t="shared" si="99"/>
        <v>ASR_CMS_19</v>
      </c>
      <c r="T1502" s="957">
        <f t="shared" si="100"/>
        <v>45406</v>
      </c>
      <c r="U1502" t="str">
        <f t="shared" si="101"/>
        <v>Unaudited</v>
      </c>
    </row>
    <row r="1503" spans="1:21" x14ac:dyDescent="0.25">
      <c r="A1503" t="s">
        <v>438</v>
      </c>
      <c r="B1503" t="s">
        <v>1380</v>
      </c>
      <c r="C1503" t="s">
        <v>1381</v>
      </c>
      <c r="D1503" s="15">
        <v>1900</v>
      </c>
      <c r="E1503" s="121">
        <v>1</v>
      </c>
      <c r="F1503" t="s">
        <v>441</v>
      </c>
      <c r="G1503" s="121">
        <v>274</v>
      </c>
      <c r="H1503" t="s">
        <v>386</v>
      </c>
      <c r="I1503" t="s">
        <v>489</v>
      </c>
      <c r="J1503" t="s">
        <v>434</v>
      </c>
      <c r="K1503" t="s">
        <v>6</v>
      </c>
      <c r="L1503" s="755">
        <v>3.4</v>
      </c>
      <c r="M1503" t="s">
        <v>462</v>
      </c>
      <c r="N1503" s="680">
        <f t="shared" ca="1" si="102"/>
        <v>0</v>
      </c>
      <c r="O1503" s="680">
        <f t="shared" ca="1" si="102"/>
        <v>0</v>
      </c>
      <c r="P1503" s="680">
        <f t="shared" ca="1" si="102"/>
        <v>0</v>
      </c>
      <c r="Q1503" s="680">
        <f t="shared" ca="1" si="102"/>
        <v>0</v>
      </c>
      <c r="R1503" s="680">
        <f t="shared" ca="1" si="102"/>
        <v>0</v>
      </c>
      <c r="S1503" t="str">
        <f t="shared" si="99"/>
        <v>ASR_CMS_19</v>
      </c>
      <c r="T1503" s="957">
        <f t="shared" si="100"/>
        <v>45406</v>
      </c>
      <c r="U1503" t="str">
        <f t="shared" si="101"/>
        <v>Unaudited</v>
      </c>
    </row>
    <row r="1504" spans="1:21" x14ac:dyDescent="0.25">
      <c r="A1504" t="s">
        <v>438</v>
      </c>
      <c r="B1504" t="s">
        <v>1380</v>
      </c>
      <c r="C1504" t="s">
        <v>1381</v>
      </c>
      <c r="D1504" s="15">
        <v>1900</v>
      </c>
      <c r="E1504" s="121">
        <v>1</v>
      </c>
      <c r="F1504" t="s">
        <v>441</v>
      </c>
      <c r="G1504" s="121">
        <v>274</v>
      </c>
      <c r="H1504" t="s">
        <v>386</v>
      </c>
      <c r="I1504" t="s">
        <v>489</v>
      </c>
      <c r="J1504" t="s">
        <v>434</v>
      </c>
      <c r="K1504" t="s">
        <v>435</v>
      </c>
      <c r="L1504" s="755">
        <v>4.5</v>
      </c>
      <c r="M1504" t="s">
        <v>32</v>
      </c>
      <c r="N1504" s="680">
        <f t="shared" ca="1" si="102"/>
        <v>0</v>
      </c>
      <c r="O1504" s="680">
        <f t="shared" ca="1" si="102"/>
        <v>0</v>
      </c>
      <c r="P1504" s="680">
        <f t="shared" ca="1" si="102"/>
        <v>0</v>
      </c>
      <c r="Q1504" s="680">
        <f t="shared" ca="1" si="102"/>
        <v>0</v>
      </c>
      <c r="R1504" s="680">
        <f t="shared" ca="1" si="102"/>
        <v>0</v>
      </c>
      <c r="S1504" t="str">
        <f t="shared" si="99"/>
        <v>ASR_CMS_19</v>
      </c>
      <c r="T1504" s="957">
        <f t="shared" si="100"/>
        <v>45406</v>
      </c>
      <c r="U1504" t="str">
        <f t="shared" si="101"/>
        <v>Unaudited</v>
      </c>
    </row>
    <row r="1505" spans="1:21" x14ac:dyDescent="0.25">
      <c r="A1505" t="s">
        <v>438</v>
      </c>
      <c r="B1505" t="s">
        <v>1380</v>
      </c>
      <c r="C1505" t="s">
        <v>1381</v>
      </c>
      <c r="D1505" s="15">
        <v>1900</v>
      </c>
      <c r="E1505" s="121">
        <v>1</v>
      </c>
      <c r="F1505" t="s">
        <v>441</v>
      </c>
      <c r="G1505" s="121">
        <v>274</v>
      </c>
      <c r="H1505" t="s">
        <v>386</v>
      </c>
      <c r="I1505" t="s">
        <v>489</v>
      </c>
      <c r="J1505" t="s">
        <v>434</v>
      </c>
      <c r="K1505" t="s">
        <v>435</v>
      </c>
      <c r="L1505" s="755" t="s">
        <v>939</v>
      </c>
      <c r="M1505" t="s">
        <v>930</v>
      </c>
      <c r="N1505" s="680">
        <f t="shared" ca="1" si="102"/>
        <v>0</v>
      </c>
      <c r="O1505" s="680">
        <f t="shared" ca="1" si="102"/>
        <v>0</v>
      </c>
      <c r="P1505" s="680">
        <f t="shared" ca="1" si="102"/>
        <v>0</v>
      </c>
      <c r="Q1505" s="680">
        <f t="shared" ca="1" si="102"/>
        <v>0</v>
      </c>
      <c r="R1505" s="680">
        <f t="shared" ca="1" si="102"/>
        <v>0</v>
      </c>
      <c r="S1505" t="str">
        <f t="shared" si="99"/>
        <v>ASR_CMS_19</v>
      </c>
      <c r="T1505" s="957">
        <f t="shared" si="100"/>
        <v>45406</v>
      </c>
      <c r="U1505" t="str">
        <f t="shared" si="101"/>
        <v>Unaudited</v>
      </c>
    </row>
    <row r="1506" spans="1:21" x14ac:dyDescent="0.25">
      <c r="A1506" t="s">
        <v>438</v>
      </c>
      <c r="B1506" t="s">
        <v>1380</v>
      </c>
      <c r="C1506" t="s">
        <v>1381</v>
      </c>
      <c r="D1506" s="15">
        <v>1900</v>
      </c>
      <c r="E1506" s="121">
        <v>1</v>
      </c>
      <c r="F1506" t="s">
        <v>441</v>
      </c>
      <c r="G1506" s="121">
        <v>274</v>
      </c>
      <c r="H1506" t="s">
        <v>386</v>
      </c>
      <c r="I1506" t="s">
        <v>489</v>
      </c>
      <c r="J1506" t="s">
        <v>434</v>
      </c>
      <c r="K1506" t="s">
        <v>435</v>
      </c>
      <c r="L1506" s="755" t="s">
        <v>194</v>
      </c>
      <c r="M1506" t="s">
        <v>40</v>
      </c>
      <c r="N1506" s="680">
        <f t="shared" ca="1" si="102"/>
        <v>0</v>
      </c>
      <c r="O1506" s="680">
        <f t="shared" ca="1" si="102"/>
        <v>0</v>
      </c>
      <c r="P1506" s="680">
        <f t="shared" ca="1" si="102"/>
        <v>0</v>
      </c>
      <c r="Q1506" s="680">
        <f t="shared" ca="1" si="102"/>
        <v>0</v>
      </c>
      <c r="R1506" s="680">
        <f t="shared" ca="1" si="102"/>
        <v>0</v>
      </c>
      <c r="S1506" t="str">
        <f t="shared" si="99"/>
        <v>ASR_CMS_19</v>
      </c>
      <c r="T1506" s="957">
        <f t="shared" si="100"/>
        <v>45406</v>
      </c>
      <c r="U1506" t="str">
        <f t="shared" si="101"/>
        <v>Unaudited</v>
      </c>
    </row>
    <row r="1507" spans="1:21" x14ac:dyDescent="0.25">
      <c r="A1507" t="s">
        <v>438</v>
      </c>
      <c r="B1507" t="s">
        <v>1380</v>
      </c>
      <c r="C1507" t="s">
        <v>1381</v>
      </c>
      <c r="D1507" s="15">
        <v>1900</v>
      </c>
      <c r="E1507" s="121">
        <v>1</v>
      </c>
      <c r="F1507" t="s">
        <v>441</v>
      </c>
      <c r="G1507" s="121">
        <v>274</v>
      </c>
      <c r="H1507" t="s">
        <v>386</v>
      </c>
      <c r="I1507" t="s">
        <v>489</v>
      </c>
      <c r="J1507" t="s">
        <v>434</v>
      </c>
      <c r="K1507" t="s">
        <v>435</v>
      </c>
      <c r="L1507" s="755" t="s">
        <v>193</v>
      </c>
      <c r="M1507" t="s">
        <v>330</v>
      </c>
      <c r="N1507" s="680">
        <f t="shared" ca="1" si="102"/>
        <v>0</v>
      </c>
      <c r="O1507" s="680">
        <f t="shared" ca="1" si="102"/>
        <v>0</v>
      </c>
      <c r="P1507" s="680">
        <f t="shared" ca="1" si="102"/>
        <v>0</v>
      </c>
      <c r="Q1507" s="680">
        <f t="shared" ca="1" si="102"/>
        <v>0</v>
      </c>
      <c r="R1507" s="680">
        <f t="shared" ca="1" si="102"/>
        <v>0</v>
      </c>
      <c r="S1507" t="str">
        <f t="shared" si="99"/>
        <v>ASR_CMS_19</v>
      </c>
      <c r="T1507" s="957">
        <f t="shared" si="100"/>
        <v>45406</v>
      </c>
      <c r="U1507" t="str">
        <f t="shared" si="101"/>
        <v>Unaudited</v>
      </c>
    </row>
    <row r="1508" spans="1:21" x14ac:dyDescent="0.25">
      <c r="A1508" t="s">
        <v>438</v>
      </c>
      <c r="B1508" t="s">
        <v>1380</v>
      </c>
      <c r="C1508" t="s">
        <v>1381</v>
      </c>
      <c r="D1508" s="15">
        <v>1900</v>
      </c>
      <c r="E1508" s="121">
        <v>1</v>
      </c>
      <c r="F1508" t="s">
        <v>441</v>
      </c>
      <c r="G1508" s="121">
        <v>274</v>
      </c>
      <c r="H1508" t="s">
        <v>386</v>
      </c>
      <c r="I1508" t="s">
        <v>489</v>
      </c>
      <c r="J1508" t="s">
        <v>451</v>
      </c>
      <c r="K1508" t="s">
        <v>436</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ASR_CMS_19</v>
      </c>
      <c r="T1508" s="957">
        <f t="shared" si="100"/>
        <v>45406</v>
      </c>
      <c r="U1508" t="str">
        <f t="shared" si="101"/>
        <v>Unaudited</v>
      </c>
    </row>
    <row r="1509" spans="1:21" x14ac:dyDescent="0.25">
      <c r="A1509" t="s">
        <v>438</v>
      </c>
      <c r="B1509" t="s">
        <v>1380</v>
      </c>
      <c r="C1509" t="s">
        <v>1381</v>
      </c>
      <c r="D1509" s="15">
        <v>1900</v>
      </c>
      <c r="E1509" s="121">
        <v>1</v>
      </c>
      <c r="F1509" t="s">
        <v>441</v>
      </c>
      <c r="G1509" s="121">
        <v>274</v>
      </c>
      <c r="H1509" t="s">
        <v>386</v>
      </c>
      <c r="I1509" t="s">
        <v>489</v>
      </c>
      <c r="J1509" t="s">
        <v>451</v>
      </c>
      <c r="K1509" t="s">
        <v>436</v>
      </c>
      <c r="L1509" s="755" t="s">
        <v>80</v>
      </c>
      <c r="M1509" t="s">
        <v>98</v>
      </c>
      <c r="N1509" s="680">
        <f t="shared" ca="1" si="102"/>
        <v>0</v>
      </c>
      <c r="O1509" s="680">
        <f t="shared" ca="1" si="102"/>
        <v>0</v>
      </c>
      <c r="P1509" s="680">
        <f t="shared" ca="1" si="102"/>
        <v>0</v>
      </c>
      <c r="Q1509" s="680">
        <f t="shared" ca="1" si="102"/>
        <v>0</v>
      </c>
      <c r="R1509" s="680">
        <f t="shared" ca="1" si="102"/>
        <v>0</v>
      </c>
      <c r="S1509" t="str">
        <f t="shared" si="99"/>
        <v>ASR_CMS_19</v>
      </c>
      <c r="T1509" s="957">
        <f t="shared" si="100"/>
        <v>45406</v>
      </c>
      <c r="U1509" t="str">
        <f t="shared" si="101"/>
        <v>Unaudited</v>
      </c>
    </row>
    <row r="1510" spans="1:21" x14ac:dyDescent="0.25">
      <c r="A1510" t="s">
        <v>438</v>
      </c>
      <c r="B1510" t="s">
        <v>1380</v>
      </c>
      <c r="C1510" t="s">
        <v>1381</v>
      </c>
      <c r="D1510" s="15">
        <v>1900</v>
      </c>
      <c r="E1510" s="121">
        <v>1</v>
      </c>
      <c r="F1510" t="s">
        <v>441</v>
      </c>
      <c r="G1510" s="121">
        <v>274</v>
      </c>
      <c r="H1510" t="s">
        <v>386</v>
      </c>
      <c r="I1510" t="s">
        <v>489</v>
      </c>
      <c r="J1510" t="s">
        <v>451</v>
      </c>
      <c r="K1510" t="s">
        <v>436</v>
      </c>
      <c r="L1510" s="755" t="s">
        <v>81</v>
      </c>
      <c r="M1510" t="s">
        <v>99</v>
      </c>
      <c r="N1510" s="680">
        <f t="shared" ca="1" si="102"/>
        <v>0</v>
      </c>
      <c r="O1510" s="680">
        <f t="shared" ca="1" si="102"/>
        <v>0</v>
      </c>
      <c r="P1510" s="680">
        <f t="shared" ca="1" si="102"/>
        <v>0</v>
      </c>
      <c r="Q1510" s="680">
        <f t="shared" ca="1" si="102"/>
        <v>0</v>
      </c>
      <c r="R1510" s="680">
        <f t="shared" ca="1" si="102"/>
        <v>0</v>
      </c>
      <c r="S1510" t="str">
        <f t="shared" si="99"/>
        <v>ASR_CMS_19</v>
      </c>
      <c r="T1510" s="957">
        <f t="shared" si="100"/>
        <v>45406</v>
      </c>
      <c r="U1510" t="str">
        <f t="shared" si="101"/>
        <v>Unaudited</v>
      </c>
    </row>
    <row r="1511" spans="1:21" x14ac:dyDescent="0.25">
      <c r="A1511" t="s">
        <v>438</v>
      </c>
      <c r="B1511" t="s">
        <v>1380</v>
      </c>
      <c r="C1511" t="s">
        <v>1381</v>
      </c>
      <c r="D1511" s="15">
        <v>1900</v>
      </c>
      <c r="E1511" s="121">
        <v>1</v>
      </c>
      <c r="F1511" t="s">
        <v>441</v>
      </c>
      <c r="G1511" s="121">
        <v>274</v>
      </c>
      <c r="H1511" t="s">
        <v>386</v>
      </c>
      <c r="I1511" t="s">
        <v>489</v>
      </c>
      <c r="J1511" t="s">
        <v>451</v>
      </c>
      <c r="K1511" t="s">
        <v>436</v>
      </c>
      <c r="L1511" s="755" t="s">
        <v>82</v>
      </c>
      <c r="M1511" t="s">
        <v>100</v>
      </c>
      <c r="N1511" s="680">
        <f t="shared" ca="1" si="102"/>
        <v>0</v>
      </c>
      <c r="O1511" s="680">
        <f t="shared" ca="1" si="102"/>
        <v>0</v>
      </c>
      <c r="P1511" s="680">
        <f t="shared" ca="1" si="102"/>
        <v>0</v>
      </c>
      <c r="Q1511" s="680">
        <f t="shared" ca="1" si="102"/>
        <v>0</v>
      </c>
      <c r="R1511" s="680">
        <f t="shared" ca="1" si="102"/>
        <v>0</v>
      </c>
      <c r="S1511" t="str">
        <f t="shared" si="99"/>
        <v>ASR_CMS_19</v>
      </c>
      <c r="T1511" s="957">
        <f t="shared" si="100"/>
        <v>45406</v>
      </c>
      <c r="U1511" t="str">
        <f t="shared" si="101"/>
        <v>Unaudited</v>
      </c>
    </row>
    <row r="1512" spans="1:21" x14ac:dyDescent="0.25">
      <c r="A1512" t="s">
        <v>438</v>
      </c>
      <c r="B1512" t="s">
        <v>1380</v>
      </c>
      <c r="C1512" t="s">
        <v>1381</v>
      </c>
      <c r="D1512" s="15">
        <v>1900</v>
      </c>
      <c r="E1512" s="121">
        <v>1</v>
      </c>
      <c r="F1512" t="s">
        <v>441</v>
      </c>
      <c r="G1512" s="121">
        <v>274</v>
      </c>
      <c r="H1512" t="s">
        <v>386</v>
      </c>
      <c r="I1512" t="s">
        <v>489</v>
      </c>
      <c r="J1512" t="s">
        <v>451</v>
      </c>
      <c r="K1512" t="s">
        <v>436</v>
      </c>
      <c r="L1512" s="755" t="s">
        <v>217</v>
      </c>
      <c r="M1512" t="s">
        <v>101</v>
      </c>
      <c r="N1512" s="680">
        <f t="shared" ca="1" si="102"/>
        <v>0</v>
      </c>
      <c r="O1512" s="680">
        <f t="shared" ca="1" si="102"/>
        <v>0</v>
      </c>
      <c r="P1512" s="680">
        <f t="shared" ca="1" si="102"/>
        <v>0</v>
      </c>
      <c r="Q1512" s="680">
        <f t="shared" ca="1" si="102"/>
        <v>0</v>
      </c>
      <c r="R1512" s="680">
        <f t="shared" ca="1" si="102"/>
        <v>0</v>
      </c>
      <c r="S1512" t="str">
        <f t="shared" si="99"/>
        <v>ASR_CMS_19</v>
      </c>
      <c r="T1512" s="957">
        <f t="shared" si="100"/>
        <v>45406</v>
      </c>
      <c r="U1512" t="str">
        <f t="shared" si="101"/>
        <v>Unaudited</v>
      </c>
    </row>
    <row r="1513" spans="1:21" x14ac:dyDescent="0.25">
      <c r="A1513" t="s">
        <v>438</v>
      </c>
      <c r="B1513" t="s">
        <v>1380</v>
      </c>
      <c r="C1513" t="s">
        <v>1381</v>
      </c>
      <c r="D1513" s="15">
        <v>1900</v>
      </c>
      <c r="E1513" s="121">
        <v>1</v>
      </c>
      <c r="F1513" t="s">
        <v>441</v>
      </c>
      <c r="G1513" s="121">
        <v>274</v>
      </c>
      <c r="H1513" t="s">
        <v>386</v>
      </c>
      <c r="I1513" t="s">
        <v>489</v>
      </c>
      <c r="J1513" t="s">
        <v>451</v>
      </c>
      <c r="K1513" t="s">
        <v>436</v>
      </c>
      <c r="L1513" s="755" t="s">
        <v>216</v>
      </c>
      <c r="M1513" t="s">
        <v>28</v>
      </c>
      <c r="N1513" s="680">
        <f t="shared" ca="1" si="102"/>
        <v>0</v>
      </c>
      <c r="O1513" s="680">
        <f t="shared" ca="1" si="102"/>
        <v>0</v>
      </c>
      <c r="P1513" s="680">
        <f t="shared" ca="1" si="102"/>
        <v>0</v>
      </c>
      <c r="Q1513" s="680">
        <f t="shared" ca="1" si="102"/>
        <v>0</v>
      </c>
      <c r="R1513" s="680">
        <f t="shared" ca="1" si="102"/>
        <v>0</v>
      </c>
      <c r="S1513" t="str">
        <f t="shared" si="99"/>
        <v>ASR_CMS_19</v>
      </c>
      <c r="T1513" s="957">
        <f t="shared" si="100"/>
        <v>45406</v>
      </c>
      <c r="U1513" t="str">
        <f t="shared" si="101"/>
        <v>Unaudited</v>
      </c>
    </row>
    <row r="1514" spans="1:21" x14ac:dyDescent="0.25">
      <c r="A1514" t="s">
        <v>438</v>
      </c>
      <c r="B1514" t="s">
        <v>1380</v>
      </c>
      <c r="C1514" t="s">
        <v>1381</v>
      </c>
      <c r="D1514" s="15">
        <v>1900</v>
      </c>
      <c r="E1514" s="121">
        <v>1</v>
      </c>
      <c r="F1514" t="s">
        <v>441</v>
      </c>
      <c r="G1514" s="121">
        <v>274</v>
      </c>
      <c r="H1514" t="s">
        <v>386</v>
      </c>
      <c r="I1514" t="s">
        <v>489</v>
      </c>
      <c r="J1514" t="s">
        <v>437</v>
      </c>
      <c r="K1514" t="s">
        <v>437</v>
      </c>
      <c r="L1514" s="755" t="s">
        <v>84</v>
      </c>
      <c r="M1514" t="s">
        <v>328</v>
      </c>
      <c r="N1514" s="680">
        <f t="shared" ca="1" si="102"/>
        <v>0</v>
      </c>
      <c r="O1514" s="680">
        <f t="shared" ca="1" si="102"/>
        <v>0</v>
      </c>
      <c r="P1514" s="680">
        <f t="shared" ca="1" si="102"/>
        <v>0</v>
      </c>
      <c r="Q1514" s="680">
        <f t="shared" ca="1" si="102"/>
        <v>0</v>
      </c>
      <c r="R1514" s="680">
        <f t="shared" ca="1" si="102"/>
        <v>0</v>
      </c>
      <c r="S1514" t="str">
        <f t="shared" si="99"/>
        <v>ASR_CMS_19</v>
      </c>
      <c r="T1514" s="957">
        <f t="shared" si="100"/>
        <v>45406</v>
      </c>
      <c r="U1514" t="str">
        <f t="shared" si="101"/>
        <v>Unaudited</v>
      </c>
    </row>
    <row r="1515" spans="1:21" x14ac:dyDescent="0.25">
      <c r="A1515" t="s">
        <v>438</v>
      </c>
      <c r="B1515" t="s">
        <v>1380</v>
      </c>
      <c r="C1515" t="s">
        <v>1381</v>
      </c>
      <c r="D1515" s="15">
        <v>1900</v>
      </c>
      <c r="E1515" s="121">
        <v>1</v>
      </c>
      <c r="F1515" t="s">
        <v>441</v>
      </c>
      <c r="G1515" s="121">
        <v>274</v>
      </c>
      <c r="H1515" t="s">
        <v>386</v>
      </c>
      <c r="I1515" t="s">
        <v>489</v>
      </c>
      <c r="J1515" t="s">
        <v>437</v>
      </c>
      <c r="K1515" t="s">
        <v>437</v>
      </c>
      <c r="L1515" s="755" t="s">
        <v>85</v>
      </c>
      <c r="M1515" t="s">
        <v>326</v>
      </c>
      <c r="N1515" s="680">
        <f t="shared" ca="1" si="102"/>
        <v>0</v>
      </c>
      <c r="O1515" s="680">
        <f t="shared" ca="1" si="102"/>
        <v>0</v>
      </c>
      <c r="P1515" s="680">
        <f t="shared" ca="1" si="102"/>
        <v>0</v>
      </c>
      <c r="Q1515" s="680">
        <f t="shared" ca="1" si="102"/>
        <v>0</v>
      </c>
      <c r="R1515" s="680">
        <f t="shared" ca="1" si="102"/>
        <v>0</v>
      </c>
      <c r="S1515" t="str">
        <f t="shared" si="99"/>
        <v>ASR_CMS_19</v>
      </c>
      <c r="T1515" s="957">
        <f t="shared" si="100"/>
        <v>45406</v>
      </c>
      <c r="U1515" t="str">
        <f t="shared" si="101"/>
        <v>Unaudited</v>
      </c>
    </row>
    <row r="1516" spans="1:21" x14ac:dyDescent="0.25">
      <c r="A1516" t="s">
        <v>438</v>
      </c>
      <c r="B1516" t="s">
        <v>1380</v>
      </c>
      <c r="C1516" t="s">
        <v>1381</v>
      </c>
      <c r="D1516" s="15">
        <v>1900</v>
      </c>
      <c r="E1516" s="121">
        <v>1</v>
      </c>
      <c r="F1516" t="s">
        <v>441</v>
      </c>
      <c r="G1516" s="121">
        <v>274</v>
      </c>
      <c r="H1516" t="s">
        <v>386</v>
      </c>
      <c r="I1516" t="s">
        <v>489</v>
      </c>
      <c r="J1516" t="s">
        <v>437</v>
      </c>
      <c r="K1516" t="s">
        <v>437</v>
      </c>
      <c r="L1516" s="755" t="s">
        <v>86</v>
      </c>
      <c r="M1516" t="s">
        <v>495</v>
      </c>
      <c r="N1516" s="680">
        <f t="shared" ca="1" si="102"/>
        <v>0</v>
      </c>
      <c r="O1516" s="680">
        <f t="shared" ca="1" si="102"/>
        <v>0</v>
      </c>
      <c r="P1516" s="680">
        <f t="shared" ca="1" si="102"/>
        <v>0</v>
      </c>
      <c r="Q1516" s="680">
        <f t="shared" ca="1" si="102"/>
        <v>0</v>
      </c>
      <c r="R1516" s="680">
        <f t="shared" ca="1" si="102"/>
        <v>0</v>
      </c>
      <c r="S1516" t="str">
        <f t="shared" si="99"/>
        <v>ASR_CMS_19</v>
      </c>
      <c r="T1516" s="957">
        <f t="shared" si="100"/>
        <v>45406</v>
      </c>
      <c r="U1516" t="str">
        <f t="shared" si="101"/>
        <v>Unaudited</v>
      </c>
    </row>
    <row r="1517" spans="1:21" x14ac:dyDescent="0.25">
      <c r="A1517" t="s">
        <v>438</v>
      </c>
      <c r="B1517" t="s">
        <v>1380</v>
      </c>
      <c r="C1517" t="s">
        <v>1381</v>
      </c>
      <c r="D1517" s="15">
        <v>1900</v>
      </c>
      <c r="E1517" s="121">
        <v>1</v>
      </c>
      <c r="F1517" t="s">
        <v>441</v>
      </c>
      <c r="G1517" s="121">
        <v>274</v>
      </c>
      <c r="H1517" t="s">
        <v>386</v>
      </c>
      <c r="I1517" t="s">
        <v>489</v>
      </c>
      <c r="J1517" t="s">
        <v>437</v>
      </c>
      <c r="K1517" t="s">
        <v>437</v>
      </c>
      <c r="L1517" s="755" t="s">
        <v>87</v>
      </c>
      <c r="M1517" t="s">
        <v>496</v>
      </c>
      <c r="N1517" s="680">
        <f t="shared" ca="1" si="102"/>
        <v>0</v>
      </c>
      <c r="O1517" s="680">
        <f t="shared" ca="1" si="102"/>
        <v>0</v>
      </c>
      <c r="P1517" s="680">
        <f t="shared" ca="1" si="102"/>
        <v>0</v>
      </c>
      <c r="Q1517" s="680">
        <f t="shared" ca="1" si="102"/>
        <v>0</v>
      </c>
      <c r="R1517" s="680">
        <f t="shared" ca="1" si="102"/>
        <v>0</v>
      </c>
      <c r="S1517" t="str">
        <f t="shared" si="99"/>
        <v>ASR_CMS_19</v>
      </c>
      <c r="T1517" s="957">
        <f t="shared" si="100"/>
        <v>45406</v>
      </c>
      <c r="U1517" t="str">
        <f t="shared" si="101"/>
        <v>Unaudited</v>
      </c>
    </row>
    <row r="1518" spans="1:21" x14ac:dyDescent="0.25">
      <c r="A1518" t="s">
        <v>438</v>
      </c>
      <c r="B1518" t="s">
        <v>1380</v>
      </c>
      <c r="C1518" t="s">
        <v>1381</v>
      </c>
      <c r="D1518" s="15">
        <v>1900</v>
      </c>
      <c r="E1518" s="121">
        <v>1</v>
      </c>
      <c r="F1518" t="s">
        <v>441</v>
      </c>
      <c r="G1518" s="121">
        <v>274</v>
      </c>
      <c r="H1518" t="s">
        <v>386</v>
      </c>
      <c r="I1518" t="s">
        <v>489</v>
      </c>
      <c r="J1518" t="s">
        <v>437</v>
      </c>
      <c r="K1518" t="s">
        <v>437</v>
      </c>
      <c r="L1518" s="755" t="s">
        <v>214</v>
      </c>
      <c r="M1518" t="s">
        <v>497</v>
      </c>
      <c r="N1518" s="680">
        <f t="shared" ca="1" si="102"/>
        <v>0</v>
      </c>
      <c r="O1518" s="680">
        <f t="shared" ca="1" si="102"/>
        <v>0</v>
      </c>
      <c r="P1518" s="680">
        <f t="shared" ca="1" si="102"/>
        <v>0</v>
      </c>
      <c r="Q1518" s="680">
        <f t="shared" ca="1" si="102"/>
        <v>0</v>
      </c>
      <c r="R1518" s="680">
        <f t="shared" ca="1" si="102"/>
        <v>0</v>
      </c>
      <c r="S1518" t="str">
        <f t="shared" si="99"/>
        <v>ASR_CMS_19</v>
      </c>
      <c r="T1518" s="957">
        <f t="shared" si="100"/>
        <v>45406</v>
      </c>
      <c r="U1518" t="str">
        <f t="shared" si="101"/>
        <v>Unaudited</v>
      </c>
    </row>
    <row r="1519" spans="1:21" x14ac:dyDescent="0.25">
      <c r="A1519" t="s">
        <v>438</v>
      </c>
      <c r="B1519" t="s">
        <v>1380</v>
      </c>
      <c r="C1519" t="s">
        <v>1381</v>
      </c>
      <c r="D1519" s="15">
        <v>1900</v>
      </c>
      <c r="E1519" s="121">
        <v>1</v>
      </c>
      <c r="F1519" t="s">
        <v>441</v>
      </c>
      <c r="G1519" s="121">
        <v>274</v>
      </c>
      <c r="H1519" t="s">
        <v>386</v>
      </c>
      <c r="I1519" t="s">
        <v>490</v>
      </c>
      <c r="J1519" t="s">
        <v>26</v>
      </c>
      <c r="K1519" t="s">
        <v>26</v>
      </c>
      <c r="L1519" s="755" t="s">
        <v>205</v>
      </c>
      <c r="M1519" t="s">
        <v>26</v>
      </c>
      <c r="N1519" s="680">
        <f t="shared" ca="1" si="102"/>
        <v>0</v>
      </c>
      <c r="O1519" s="680">
        <f t="shared" ca="1" si="102"/>
        <v>0</v>
      </c>
      <c r="P1519" s="680">
        <f t="shared" ca="1" si="102"/>
        <v>0</v>
      </c>
      <c r="Q1519" s="680">
        <f t="shared" ca="1" si="102"/>
        <v>0</v>
      </c>
      <c r="R1519" s="680">
        <f t="shared" ca="1" si="102"/>
        <v>0</v>
      </c>
      <c r="S1519" t="str">
        <f t="shared" si="99"/>
        <v>ASR_CMS_19</v>
      </c>
      <c r="T1519" s="957">
        <f t="shared" si="100"/>
        <v>45406</v>
      </c>
      <c r="U1519" t="str">
        <f t="shared" si="101"/>
        <v>Unaudited</v>
      </c>
    </row>
    <row r="1520" spans="1:21" x14ac:dyDescent="0.25">
      <c r="A1520" t="s">
        <v>438</v>
      </c>
      <c r="B1520" t="s">
        <v>1380</v>
      </c>
      <c r="C1520" t="s">
        <v>1381</v>
      </c>
      <c r="D1520" s="15">
        <v>1900</v>
      </c>
      <c r="E1520" s="121">
        <v>1</v>
      </c>
      <c r="F1520" t="s">
        <v>442</v>
      </c>
      <c r="G1520" s="121">
        <v>366</v>
      </c>
      <c r="H1520" t="s">
        <v>386</v>
      </c>
      <c r="I1520" t="s">
        <v>433</v>
      </c>
      <c r="J1520" t="s">
        <v>433</v>
      </c>
      <c r="K1520" t="s">
        <v>433</v>
      </c>
      <c r="M1520" t="s">
        <v>433</v>
      </c>
      <c r="N1520" s="680">
        <f t="shared" ca="1" si="102"/>
        <v>0</v>
      </c>
      <c r="O1520" s="680">
        <f t="shared" ca="1" si="102"/>
        <v>0</v>
      </c>
      <c r="P1520" s="680">
        <f t="shared" ca="1" si="102"/>
        <v>0</v>
      </c>
      <c r="Q1520" s="680">
        <f t="shared" ca="1" si="102"/>
        <v>0</v>
      </c>
      <c r="R1520" s="680">
        <f t="shared" ca="1" si="102"/>
        <v>0</v>
      </c>
      <c r="S1520" t="str">
        <f t="shared" si="99"/>
        <v>ASR_CMS_19</v>
      </c>
      <c r="T1520" s="957">
        <f t="shared" si="100"/>
        <v>45406</v>
      </c>
      <c r="U1520" t="str">
        <f t="shared" si="101"/>
        <v>Unaudited</v>
      </c>
    </row>
    <row r="1521" spans="1:21" x14ac:dyDescent="0.25">
      <c r="A1521" t="s">
        <v>438</v>
      </c>
      <c r="B1521" t="s">
        <v>1380</v>
      </c>
      <c r="C1521" t="s">
        <v>1381</v>
      </c>
      <c r="D1521" s="15">
        <v>1900</v>
      </c>
      <c r="E1521" s="121">
        <v>1</v>
      </c>
      <c r="F1521" t="s">
        <v>442</v>
      </c>
      <c r="G1521" s="121">
        <v>366</v>
      </c>
      <c r="H1521" t="s">
        <v>386</v>
      </c>
      <c r="I1521" t="s">
        <v>488</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ASR_CMS_19</v>
      </c>
      <c r="T1521" s="957">
        <f t="shared" si="100"/>
        <v>45406</v>
      </c>
      <c r="U1521" t="str">
        <f t="shared" si="101"/>
        <v>Unaudited</v>
      </c>
    </row>
    <row r="1522" spans="1:21" x14ac:dyDescent="0.25">
      <c r="A1522" t="s">
        <v>438</v>
      </c>
      <c r="B1522" t="s">
        <v>1380</v>
      </c>
      <c r="C1522" t="s">
        <v>1381</v>
      </c>
      <c r="D1522" s="15">
        <v>1900</v>
      </c>
      <c r="E1522" s="121">
        <v>1</v>
      </c>
      <c r="F1522" t="s">
        <v>442</v>
      </c>
      <c r="G1522" s="121">
        <v>366</v>
      </c>
      <c r="H1522" t="s">
        <v>386</v>
      </c>
      <c r="I1522" t="s">
        <v>488</v>
      </c>
      <c r="J1522" t="s">
        <v>12</v>
      </c>
      <c r="K1522" t="s">
        <v>223</v>
      </c>
      <c r="L1522" s="755">
        <v>1.2</v>
      </c>
      <c r="M1522" t="s">
        <v>223</v>
      </c>
      <c r="N1522" s="680">
        <f t="shared" ca="1" si="102"/>
        <v>0</v>
      </c>
      <c r="O1522" s="680">
        <f t="shared" ca="1" si="102"/>
        <v>0</v>
      </c>
      <c r="P1522" s="680">
        <f t="shared" ca="1" si="102"/>
        <v>0</v>
      </c>
      <c r="Q1522" s="680">
        <f t="shared" ca="1" si="102"/>
        <v>0</v>
      </c>
      <c r="R1522" s="680">
        <f t="shared" ca="1" si="102"/>
        <v>0</v>
      </c>
      <c r="S1522" t="str">
        <f t="shared" si="99"/>
        <v>ASR_CMS_19</v>
      </c>
      <c r="T1522" s="957">
        <f t="shared" si="100"/>
        <v>45406</v>
      </c>
      <c r="U1522" t="str">
        <f t="shared" si="101"/>
        <v>Unaudited</v>
      </c>
    </row>
    <row r="1523" spans="1:21" x14ac:dyDescent="0.25">
      <c r="A1523" t="s">
        <v>438</v>
      </c>
      <c r="B1523" t="s">
        <v>1380</v>
      </c>
      <c r="C1523" t="s">
        <v>1381</v>
      </c>
      <c r="D1523" s="15">
        <v>1900</v>
      </c>
      <c r="E1523" s="121">
        <v>1</v>
      </c>
      <c r="F1523" t="s">
        <v>442</v>
      </c>
      <c r="G1523" s="121">
        <v>366</v>
      </c>
      <c r="H1523" t="s">
        <v>386</v>
      </c>
      <c r="I1523" t="s">
        <v>488</v>
      </c>
      <c r="J1523" t="s">
        <v>12</v>
      </c>
      <c r="K1523" t="s">
        <v>1318</v>
      </c>
      <c r="L1523" s="755" t="s">
        <v>1314</v>
      </c>
      <c r="M1523" t="s">
        <v>1318</v>
      </c>
      <c r="N1523" s="680">
        <f t="shared" ca="1" si="102"/>
        <v>0</v>
      </c>
      <c r="O1523" s="680">
        <f t="shared" ca="1" si="102"/>
        <v>0</v>
      </c>
      <c r="P1523" s="680">
        <f t="shared" ca="1" si="102"/>
        <v>0</v>
      </c>
      <c r="Q1523" s="680">
        <f t="shared" ca="1" si="102"/>
        <v>0</v>
      </c>
      <c r="R1523" s="680">
        <f t="shared" ca="1" si="102"/>
        <v>0</v>
      </c>
      <c r="S1523" t="str">
        <f t="shared" si="99"/>
        <v>ASR_CMS_19</v>
      </c>
      <c r="T1523" s="957">
        <f t="shared" si="100"/>
        <v>45406</v>
      </c>
      <c r="U1523" t="str">
        <f t="shared" si="101"/>
        <v>Unaudited</v>
      </c>
    </row>
    <row r="1524" spans="1:21" x14ac:dyDescent="0.25">
      <c r="A1524" t="s">
        <v>438</v>
      </c>
      <c r="B1524" t="s">
        <v>1380</v>
      </c>
      <c r="C1524" t="s">
        <v>1381</v>
      </c>
      <c r="D1524" s="15">
        <v>1900</v>
      </c>
      <c r="E1524" s="121">
        <v>1</v>
      </c>
      <c r="F1524" t="s">
        <v>442</v>
      </c>
      <c r="G1524" s="121">
        <v>366</v>
      </c>
      <c r="H1524" t="s">
        <v>386</v>
      </c>
      <c r="I1524" t="s">
        <v>488</v>
      </c>
      <c r="J1524" t="s">
        <v>12</v>
      </c>
      <c r="K1524" t="s">
        <v>1320</v>
      </c>
      <c r="L1524" s="755" t="s">
        <v>1319</v>
      </c>
      <c r="M1524" t="s">
        <v>1320</v>
      </c>
      <c r="N1524" s="680">
        <f t="shared" ca="1" si="102"/>
        <v>0</v>
      </c>
      <c r="O1524" s="680">
        <f t="shared" ca="1" si="102"/>
        <v>0</v>
      </c>
      <c r="P1524" s="680">
        <f t="shared" ca="1" si="102"/>
        <v>0</v>
      </c>
      <c r="Q1524" s="680">
        <f t="shared" ca="1" si="102"/>
        <v>0</v>
      </c>
      <c r="R1524" s="680">
        <f t="shared" ca="1" si="102"/>
        <v>0</v>
      </c>
      <c r="S1524" t="str">
        <f t="shared" si="99"/>
        <v>ASR_CMS_19</v>
      </c>
      <c r="T1524" s="957">
        <f t="shared" si="100"/>
        <v>45406</v>
      </c>
      <c r="U1524" t="str">
        <f t="shared" si="101"/>
        <v>Unaudited</v>
      </c>
    </row>
    <row r="1525" spans="1:21" x14ac:dyDescent="0.25">
      <c r="A1525" t="s">
        <v>438</v>
      </c>
      <c r="B1525" t="s">
        <v>1380</v>
      </c>
      <c r="C1525" t="s">
        <v>1381</v>
      </c>
      <c r="D1525" s="15">
        <v>1900</v>
      </c>
      <c r="E1525" s="121">
        <v>1</v>
      </c>
      <c r="F1525" t="s">
        <v>442</v>
      </c>
      <c r="G1525" s="121">
        <v>366</v>
      </c>
      <c r="H1525" t="s">
        <v>386</v>
      </c>
      <c r="I1525" t="s">
        <v>488</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ASR_CMS_19</v>
      </c>
      <c r="T1525" s="957">
        <f t="shared" si="100"/>
        <v>45406</v>
      </c>
      <c r="U1525" t="str">
        <f t="shared" si="101"/>
        <v>Unaudited</v>
      </c>
    </row>
    <row r="1526" spans="1:21" x14ac:dyDescent="0.25">
      <c r="A1526" t="s">
        <v>438</v>
      </c>
      <c r="B1526" t="s">
        <v>1380</v>
      </c>
      <c r="C1526" t="s">
        <v>1381</v>
      </c>
      <c r="D1526" s="15">
        <v>1900</v>
      </c>
      <c r="E1526" s="121">
        <v>1</v>
      </c>
      <c r="F1526" t="s">
        <v>442</v>
      </c>
      <c r="G1526" s="121">
        <v>366</v>
      </c>
      <c r="H1526" t="s">
        <v>386</v>
      </c>
      <c r="I1526" t="s">
        <v>489</v>
      </c>
      <c r="J1526" t="s">
        <v>434</v>
      </c>
      <c r="K1526" t="s">
        <v>791</v>
      </c>
      <c r="L1526" s="755">
        <v>2.1</v>
      </c>
      <c r="M1526" t="s">
        <v>726</v>
      </c>
      <c r="N1526" s="680">
        <f t="shared" ca="1" si="102"/>
        <v>0</v>
      </c>
      <c r="O1526" s="680">
        <f t="shared" ca="1" si="102"/>
        <v>0</v>
      </c>
      <c r="P1526" s="680">
        <f t="shared" ca="1" si="102"/>
        <v>0</v>
      </c>
      <c r="Q1526" s="680">
        <f t="shared" ca="1" si="102"/>
        <v>0</v>
      </c>
      <c r="R1526" s="680">
        <f t="shared" ca="1" si="102"/>
        <v>0</v>
      </c>
      <c r="S1526" t="str">
        <f t="shared" si="99"/>
        <v>ASR_CMS_19</v>
      </c>
      <c r="T1526" s="957">
        <f t="shared" si="100"/>
        <v>45406</v>
      </c>
      <c r="U1526" t="str">
        <f t="shared" si="101"/>
        <v>Unaudited</v>
      </c>
    </row>
    <row r="1527" spans="1:21" x14ac:dyDescent="0.25">
      <c r="A1527" t="s">
        <v>438</v>
      </c>
      <c r="B1527" t="s">
        <v>1380</v>
      </c>
      <c r="C1527" t="s">
        <v>1381</v>
      </c>
      <c r="D1527" s="15">
        <v>1900</v>
      </c>
      <c r="E1527" s="121">
        <v>1</v>
      </c>
      <c r="F1527" t="s">
        <v>442</v>
      </c>
      <c r="G1527" s="121">
        <v>366</v>
      </c>
      <c r="H1527" t="s">
        <v>386</v>
      </c>
      <c r="I1527" t="s">
        <v>489</v>
      </c>
      <c r="J1527" t="s">
        <v>434</v>
      </c>
      <c r="K1527" t="s">
        <v>791</v>
      </c>
      <c r="L1527" s="755">
        <v>2.2000000000000002</v>
      </c>
      <c r="M1527" t="s">
        <v>727</v>
      </c>
      <c r="N1527" s="680">
        <f t="shared" ca="1" si="102"/>
        <v>0</v>
      </c>
      <c r="O1527" s="680">
        <f t="shared" ca="1" si="102"/>
        <v>0</v>
      </c>
      <c r="P1527" s="680">
        <f t="shared" ca="1" si="102"/>
        <v>0</v>
      </c>
      <c r="Q1527" s="680">
        <f t="shared" ca="1" si="102"/>
        <v>0</v>
      </c>
      <c r="R1527" s="680">
        <f t="shared" ca="1" si="102"/>
        <v>0</v>
      </c>
      <c r="S1527" t="str">
        <f t="shared" si="99"/>
        <v>ASR_CMS_19</v>
      </c>
      <c r="T1527" s="957">
        <f t="shared" si="100"/>
        <v>45406</v>
      </c>
      <c r="U1527" t="str">
        <f t="shared" si="101"/>
        <v>Unaudited</v>
      </c>
    </row>
    <row r="1528" spans="1:21" x14ac:dyDescent="0.25">
      <c r="A1528" t="s">
        <v>438</v>
      </c>
      <c r="B1528" t="s">
        <v>1380</v>
      </c>
      <c r="C1528" t="s">
        <v>1381</v>
      </c>
      <c r="D1528" s="15">
        <v>1900</v>
      </c>
      <c r="E1528" s="121">
        <v>1</v>
      </c>
      <c r="F1528" t="s">
        <v>442</v>
      </c>
      <c r="G1528" s="121">
        <v>366</v>
      </c>
      <c r="H1528" t="s">
        <v>386</v>
      </c>
      <c r="I1528" t="s">
        <v>489</v>
      </c>
      <c r="J1528" t="s">
        <v>434</v>
      </c>
      <c r="K1528" t="s">
        <v>791</v>
      </c>
      <c r="L1528" s="755">
        <v>2.2999999999999998</v>
      </c>
      <c r="M1528" t="s">
        <v>728</v>
      </c>
      <c r="N1528" s="680">
        <f t="shared" ca="1" si="102"/>
        <v>0</v>
      </c>
      <c r="O1528" s="680">
        <f t="shared" ca="1" si="102"/>
        <v>0</v>
      </c>
      <c r="P1528" s="680">
        <f t="shared" ca="1" si="102"/>
        <v>0</v>
      </c>
      <c r="Q1528" s="680">
        <f t="shared" ca="1" si="102"/>
        <v>0</v>
      </c>
      <c r="R1528" s="680">
        <f t="shared" ca="1" si="102"/>
        <v>0</v>
      </c>
      <c r="S1528" t="str">
        <f t="shared" si="99"/>
        <v>ASR_CMS_19</v>
      </c>
      <c r="T1528" s="957">
        <f t="shared" si="100"/>
        <v>45406</v>
      </c>
      <c r="U1528" t="str">
        <f t="shared" si="101"/>
        <v>Unaudited</v>
      </c>
    </row>
    <row r="1529" spans="1:21" x14ac:dyDescent="0.25">
      <c r="A1529" t="s">
        <v>438</v>
      </c>
      <c r="B1529" t="s">
        <v>1380</v>
      </c>
      <c r="C1529" t="s">
        <v>1381</v>
      </c>
      <c r="D1529" s="15">
        <v>1900</v>
      </c>
      <c r="E1529" s="121">
        <v>1</v>
      </c>
      <c r="F1529" t="s">
        <v>442</v>
      </c>
      <c r="G1529" s="121">
        <v>366</v>
      </c>
      <c r="H1529" t="s">
        <v>386</v>
      </c>
      <c r="I1529" t="s">
        <v>489</v>
      </c>
      <c r="J1529" t="s">
        <v>434</v>
      </c>
      <c r="K1529" t="s">
        <v>791</v>
      </c>
      <c r="L1529" s="755">
        <v>2.4</v>
      </c>
      <c r="M1529" t="s">
        <v>729</v>
      </c>
      <c r="N1529" s="680">
        <f t="shared" ca="1" si="102"/>
        <v>0</v>
      </c>
      <c r="O1529" s="680">
        <f t="shared" ca="1" si="102"/>
        <v>0</v>
      </c>
      <c r="P1529" s="680">
        <f t="shared" ca="1" si="102"/>
        <v>0</v>
      </c>
      <c r="Q1529" s="680">
        <f t="shared" ca="1" si="102"/>
        <v>0</v>
      </c>
      <c r="R1529" s="680">
        <f t="shared" ca="1" si="102"/>
        <v>0</v>
      </c>
      <c r="S1529" t="str">
        <f t="shared" si="99"/>
        <v>ASR_CMS_19</v>
      </c>
      <c r="T1529" s="957">
        <f t="shared" si="100"/>
        <v>45406</v>
      </c>
      <c r="U1529" t="str">
        <f t="shared" si="101"/>
        <v>Unaudited</v>
      </c>
    </row>
    <row r="1530" spans="1:21" x14ac:dyDescent="0.25">
      <c r="A1530" t="s">
        <v>438</v>
      </c>
      <c r="B1530" t="s">
        <v>1380</v>
      </c>
      <c r="C1530" t="s">
        <v>1381</v>
      </c>
      <c r="D1530" s="15">
        <v>1900</v>
      </c>
      <c r="E1530" s="121">
        <v>1</v>
      </c>
      <c r="F1530" t="s">
        <v>442</v>
      </c>
      <c r="G1530" s="121">
        <v>366</v>
      </c>
      <c r="H1530" t="s">
        <v>386</v>
      </c>
      <c r="I1530" t="s">
        <v>489</v>
      </c>
      <c r="J1530" t="s">
        <v>434</v>
      </c>
      <c r="K1530" t="s">
        <v>791</v>
      </c>
      <c r="L1530" s="755">
        <v>2.5</v>
      </c>
      <c r="M1530" t="s">
        <v>771</v>
      </c>
      <c r="N1530" s="680">
        <f t="shared" ca="1" si="102"/>
        <v>0</v>
      </c>
      <c r="O1530" s="680">
        <f t="shared" ca="1" si="102"/>
        <v>0</v>
      </c>
      <c r="P1530" s="680">
        <f t="shared" ca="1" si="102"/>
        <v>0</v>
      </c>
      <c r="Q1530" s="680">
        <f t="shared" ca="1" si="102"/>
        <v>0</v>
      </c>
      <c r="R1530" s="680">
        <f t="shared" ca="1" si="102"/>
        <v>0</v>
      </c>
      <c r="S1530" t="str">
        <f t="shared" si="99"/>
        <v>ASR_CMS_19</v>
      </c>
      <c r="T1530" s="957">
        <f t="shared" si="100"/>
        <v>45406</v>
      </c>
      <c r="U1530" t="str">
        <f t="shared" si="101"/>
        <v>Unaudited</v>
      </c>
    </row>
    <row r="1531" spans="1:21" x14ac:dyDescent="0.25">
      <c r="A1531" t="s">
        <v>438</v>
      </c>
      <c r="B1531" t="s">
        <v>1380</v>
      </c>
      <c r="C1531" t="s">
        <v>1381</v>
      </c>
      <c r="D1531" s="15">
        <v>1900</v>
      </c>
      <c r="E1531" s="121">
        <v>1</v>
      </c>
      <c r="F1531" t="s">
        <v>442</v>
      </c>
      <c r="G1531" s="121">
        <v>366</v>
      </c>
      <c r="H1531" t="s">
        <v>386</v>
      </c>
      <c r="I1531" t="s">
        <v>489</v>
      </c>
      <c r="J1531" t="s">
        <v>434</v>
      </c>
      <c r="K1531" t="s">
        <v>791</v>
      </c>
      <c r="L1531" s="755">
        <v>2.6</v>
      </c>
      <c r="M1531" t="s">
        <v>187</v>
      </c>
      <c r="N1531" s="680">
        <f t="shared" ca="1" si="102"/>
        <v>0</v>
      </c>
      <c r="O1531" s="680">
        <f t="shared" ca="1" si="102"/>
        <v>0</v>
      </c>
      <c r="P1531" s="680">
        <f t="shared" ca="1" si="102"/>
        <v>0</v>
      </c>
      <c r="Q1531" s="680">
        <f t="shared" ca="1" si="102"/>
        <v>0</v>
      </c>
      <c r="R1531" s="680">
        <f t="shared" ca="1" si="102"/>
        <v>0</v>
      </c>
      <c r="S1531" t="str">
        <f t="shared" si="99"/>
        <v>ASR_CMS_19</v>
      </c>
      <c r="T1531" s="957">
        <f t="shared" si="100"/>
        <v>45406</v>
      </c>
      <c r="U1531" t="str">
        <f t="shared" si="101"/>
        <v>Unaudited</v>
      </c>
    </row>
    <row r="1532" spans="1:21" x14ac:dyDescent="0.25">
      <c r="A1532" t="s">
        <v>438</v>
      </c>
      <c r="B1532" t="s">
        <v>1380</v>
      </c>
      <c r="C1532" t="s">
        <v>1381</v>
      </c>
      <c r="D1532" s="15">
        <v>1900</v>
      </c>
      <c r="E1532" s="121">
        <v>1</v>
      </c>
      <c r="F1532" t="s">
        <v>442</v>
      </c>
      <c r="G1532" s="121">
        <v>366</v>
      </c>
      <c r="H1532" t="s">
        <v>386</v>
      </c>
      <c r="I1532" t="s">
        <v>489</v>
      </c>
      <c r="J1532" t="s">
        <v>434</v>
      </c>
      <c r="K1532" t="s">
        <v>791</v>
      </c>
      <c r="L1532" s="755">
        <v>2.7</v>
      </c>
      <c r="M1532" t="s">
        <v>792</v>
      </c>
      <c r="N1532" s="680">
        <f t="shared" ca="1" si="102"/>
        <v>0</v>
      </c>
      <c r="O1532" s="680">
        <f t="shared" ca="1" si="102"/>
        <v>0</v>
      </c>
      <c r="P1532" s="680">
        <f t="shared" ca="1" si="102"/>
        <v>0</v>
      </c>
      <c r="Q1532" s="680">
        <f t="shared" ca="1" si="102"/>
        <v>0</v>
      </c>
      <c r="R1532" s="680">
        <f t="shared" ca="1" si="102"/>
        <v>0</v>
      </c>
      <c r="S1532" t="str">
        <f t="shared" si="99"/>
        <v>ASR_CMS_19</v>
      </c>
      <c r="T1532" s="957">
        <f t="shared" si="100"/>
        <v>45406</v>
      </c>
      <c r="U1532" t="str">
        <f t="shared" si="101"/>
        <v>Unaudited</v>
      </c>
    </row>
    <row r="1533" spans="1:21" x14ac:dyDescent="0.25">
      <c r="A1533" t="s">
        <v>438</v>
      </c>
      <c r="B1533" t="s">
        <v>1380</v>
      </c>
      <c r="C1533" t="s">
        <v>1381</v>
      </c>
      <c r="D1533" s="15">
        <v>1900</v>
      </c>
      <c r="E1533" s="121">
        <v>1</v>
      </c>
      <c r="F1533" t="s">
        <v>442</v>
      </c>
      <c r="G1533" s="121">
        <v>366</v>
      </c>
      <c r="H1533" t="s">
        <v>386</v>
      </c>
      <c r="I1533" t="s">
        <v>489</v>
      </c>
      <c r="J1533" t="s">
        <v>434</v>
      </c>
      <c r="K1533" t="s">
        <v>791</v>
      </c>
      <c r="L1533" s="755">
        <v>2.8</v>
      </c>
      <c r="M1533" t="s">
        <v>793</v>
      </c>
      <c r="N1533" s="680">
        <f t="shared" ca="1" si="102"/>
        <v>0</v>
      </c>
      <c r="O1533" s="680">
        <f t="shared" ca="1" si="102"/>
        <v>0</v>
      </c>
      <c r="P1533" s="680">
        <f t="shared" ca="1" si="102"/>
        <v>0</v>
      </c>
      <c r="Q1533" s="680">
        <f t="shared" ca="1" si="102"/>
        <v>0</v>
      </c>
      <c r="R1533" s="680">
        <f t="shared" ca="1" si="102"/>
        <v>0</v>
      </c>
      <c r="S1533" t="str">
        <f t="shared" si="99"/>
        <v>ASR_CMS_19</v>
      </c>
      <c r="T1533" s="957">
        <f t="shared" si="100"/>
        <v>45406</v>
      </c>
      <c r="U1533" t="str">
        <f t="shared" si="101"/>
        <v>Unaudited</v>
      </c>
    </row>
    <row r="1534" spans="1:21" x14ac:dyDescent="0.25">
      <c r="A1534" t="s">
        <v>438</v>
      </c>
      <c r="B1534" t="s">
        <v>1380</v>
      </c>
      <c r="C1534" t="s">
        <v>1381</v>
      </c>
      <c r="D1534" s="15">
        <v>1900</v>
      </c>
      <c r="E1534" s="121">
        <v>1</v>
      </c>
      <c r="F1534" t="s">
        <v>442</v>
      </c>
      <c r="G1534" s="121">
        <v>366</v>
      </c>
      <c r="H1534" t="s">
        <v>386</v>
      </c>
      <c r="I1534" t="s">
        <v>489</v>
      </c>
      <c r="J1534" t="s">
        <v>434</v>
      </c>
      <c r="K1534" t="s">
        <v>791</v>
      </c>
      <c r="L1534" s="755">
        <v>2.9</v>
      </c>
      <c r="M1534" t="s">
        <v>774</v>
      </c>
      <c r="N1534" s="680">
        <f t="shared" ca="1" si="102"/>
        <v>0</v>
      </c>
      <c r="O1534" s="680">
        <f t="shared" ca="1" si="102"/>
        <v>0</v>
      </c>
      <c r="P1534" s="680">
        <f t="shared" ca="1" si="102"/>
        <v>0</v>
      </c>
      <c r="Q1534" s="680">
        <f t="shared" ca="1" si="102"/>
        <v>0</v>
      </c>
      <c r="R1534" s="680">
        <f t="shared" ca="1" si="102"/>
        <v>0</v>
      </c>
      <c r="S1534" t="str">
        <f t="shared" si="99"/>
        <v>ASR_CMS_19</v>
      </c>
      <c r="T1534" s="957">
        <f t="shared" si="100"/>
        <v>45406</v>
      </c>
      <c r="U1534" t="str">
        <f t="shared" si="101"/>
        <v>Unaudited</v>
      </c>
    </row>
    <row r="1535" spans="1:21" x14ac:dyDescent="0.25">
      <c r="A1535" t="s">
        <v>438</v>
      </c>
      <c r="B1535" t="s">
        <v>1380</v>
      </c>
      <c r="C1535" t="s">
        <v>1381</v>
      </c>
      <c r="D1535" s="15">
        <v>1900</v>
      </c>
      <c r="E1535" s="121">
        <v>1</v>
      </c>
      <c r="F1535" t="s">
        <v>442</v>
      </c>
      <c r="G1535" s="121">
        <v>366</v>
      </c>
      <c r="H1535" t="s">
        <v>386</v>
      </c>
      <c r="I1535" t="s">
        <v>489</v>
      </c>
      <c r="J1535" t="s">
        <v>434</v>
      </c>
      <c r="K1535" t="s">
        <v>224</v>
      </c>
      <c r="L1535" s="755">
        <v>2.11</v>
      </c>
      <c r="M1535" t="s">
        <v>229</v>
      </c>
      <c r="N1535" s="680">
        <f t="shared" ca="1" si="102"/>
        <v>0</v>
      </c>
      <c r="O1535" s="680">
        <f t="shared" ca="1" si="102"/>
        <v>0</v>
      </c>
      <c r="P1535" s="680">
        <f t="shared" ca="1" si="102"/>
        <v>0</v>
      </c>
      <c r="Q1535" s="680">
        <f t="shared" ca="1" si="102"/>
        <v>0</v>
      </c>
      <c r="R1535" s="680">
        <f t="shared" ca="1" si="102"/>
        <v>0</v>
      </c>
      <c r="S1535" t="str">
        <f t="shared" si="99"/>
        <v>ASR_CMS_19</v>
      </c>
      <c r="T1535" s="957">
        <f t="shared" si="100"/>
        <v>45406</v>
      </c>
      <c r="U1535" t="str">
        <f t="shared" si="101"/>
        <v>Unaudited</v>
      </c>
    </row>
    <row r="1536" spans="1:21" x14ac:dyDescent="0.25">
      <c r="A1536" t="s">
        <v>438</v>
      </c>
      <c r="B1536" t="s">
        <v>1380</v>
      </c>
      <c r="C1536" t="s">
        <v>1381</v>
      </c>
      <c r="D1536" s="15">
        <v>1900</v>
      </c>
      <c r="E1536" s="121">
        <v>1</v>
      </c>
      <c r="F1536" t="s">
        <v>442</v>
      </c>
      <c r="G1536" s="121">
        <v>366</v>
      </c>
      <c r="H1536" t="s">
        <v>386</v>
      </c>
      <c r="I1536" t="s">
        <v>489</v>
      </c>
      <c r="J1536" t="s">
        <v>434</v>
      </c>
      <c r="K1536" t="s">
        <v>224</v>
      </c>
      <c r="L1536" s="755">
        <v>2.12</v>
      </c>
      <c r="M1536" t="s">
        <v>555</v>
      </c>
      <c r="N1536" s="680">
        <f t="shared" ca="1" si="102"/>
        <v>0</v>
      </c>
      <c r="O1536" s="680">
        <f t="shared" ca="1" si="102"/>
        <v>0</v>
      </c>
      <c r="P1536" s="680">
        <f t="shared" ca="1" si="102"/>
        <v>0</v>
      </c>
      <c r="Q1536" s="680">
        <f t="shared" ca="1" si="102"/>
        <v>0</v>
      </c>
      <c r="R1536" s="680">
        <f t="shared" ca="1" si="102"/>
        <v>0</v>
      </c>
      <c r="S1536" t="str">
        <f t="shared" si="99"/>
        <v>ASR_CMS_19</v>
      </c>
      <c r="T1536" s="957">
        <f t="shared" si="100"/>
        <v>45406</v>
      </c>
      <c r="U1536" t="str">
        <f t="shared" si="101"/>
        <v>Unaudited</v>
      </c>
    </row>
    <row r="1537" spans="1:21" x14ac:dyDescent="0.25">
      <c r="A1537" t="s">
        <v>438</v>
      </c>
      <c r="B1537" t="s">
        <v>1380</v>
      </c>
      <c r="C1537" t="s">
        <v>1381</v>
      </c>
      <c r="D1537" s="15">
        <v>1900</v>
      </c>
      <c r="E1537" s="121">
        <v>1</v>
      </c>
      <c r="F1537" t="s">
        <v>442</v>
      </c>
      <c r="G1537" s="121">
        <v>366</v>
      </c>
      <c r="H1537" t="s">
        <v>386</v>
      </c>
      <c r="I1537" t="s">
        <v>489</v>
      </c>
      <c r="J1537" t="s">
        <v>434</v>
      </c>
      <c r="K1537" t="s">
        <v>224</v>
      </c>
      <c r="L1537" s="755">
        <v>2.13</v>
      </c>
      <c r="M1537" t="s">
        <v>230</v>
      </c>
      <c r="N1537" s="680">
        <f t="shared" ca="1" si="102"/>
        <v>0</v>
      </c>
      <c r="O1537" s="680">
        <f t="shared" ca="1" si="102"/>
        <v>0</v>
      </c>
      <c r="P1537" s="680">
        <f t="shared" ca="1" si="102"/>
        <v>0</v>
      </c>
      <c r="Q1537" s="680">
        <f t="shared" ca="1" si="102"/>
        <v>0</v>
      </c>
      <c r="R1537" s="680">
        <f t="shared" ca="1" si="102"/>
        <v>0</v>
      </c>
      <c r="S1537" t="str">
        <f t="shared" si="99"/>
        <v>ASR_CMS_19</v>
      </c>
      <c r="T1537" s="957">
        <f t="shared" si="100"/>
        <v>45406</v>
      </c>
      <c r="U1537" t="str">
        <f t="shared" si="101"/>
        <v>Unaudited</v>
      </c>
    </row>
    <row r="1538" spans="1:21" x14ac:dyDescent="0.25">
      <c r="A1538" t="s">
        <v>438</v>
      </c>
      <c r="B1538" t="s">
        <v>1380</v>
      </c>
      <c r="C1538" t="s">
        <v>1381</v>
      </c>
      <c r="D1538" s="15">
        <v>1900</v>
      </c>
      <c r="E1538" s="121">
        <v>1</v>
      </c>
      <c r="F1538" t="s">
        <v>442</v>
      </c>
      <c r="G1538" s="121">
        <v>366</v>
      </c>
      <c r="H1538" t="s">
        <v>386</v>
      </c>
      <c r="I1538" t="s">
        <v>489</v>
      </c>
      <c r="J1538" t="s">
        <v>434</v>
      </c>
      <c r="K1538" t="s">
        <v>224</v>
      </c>
      <c r="L1538" s="755">
        <v>2.14</v>
      </c>
      <c r="M1538" t="s">
        <v>559</v>
      </c>
      <c r="N1538" s="680">
        <f t="shared" ca="1" si="102"/>
        <v>0</v>
      </c>
      <c r="O1538" s="680">
        <f t="shared" ca="1" si="102"/>
        <v>0</v>
      </c>
      <c r="P1538" s="680">
        <f t="shared" ca="1" si="102"/>
        <v>0</v>
      </c>
      <c r="Q1538" s="680">
        <f t="shared" ca="1" si="102"/>
        <v>0</v>
      </c>
      <c r="R1538" s="680">
        <f t="shared" ca="1" si="102"/>
        <v>0</v>
      </c>
      <c r="S1538" t="str">
        <f t="shared" ref="S1538:S1601" si="103">file_name</f>
        <v>ASR_CMS_19</v>
      </c>
      <c r="T1538" s="957">
        <f t="shared" ref="T1538:T1601" si="104">file_date</f>
        <v>45406</v>
      </c>
      <c r="U1538" t="str">
        <f t="shared" ref="U1538:U1601" si="105">status</f>
        <v>Unaudited</v>
      </c>
    </row>
    <row r="1539" spans="1:21" x14ac:dyDescent="0.25">
      <c r="A1539" t="s">
        <v>438</v>
      </c>
      <c r="B1539" t="s">
        <v>1380</v>
      </c>
      <c r="C1539" t="s">
        <v>1381</v>
      </c>
      <c r="D1539" s="15">
        <v>1900</v>
      </c>
      <c r="E1539" s="121">
        <v>1</v>
      </c>
      <c r="F1539" t="s">
        <v>442</v>
      </c>
      <c r="G1539" s="121">
        <v>366</v>
      </c>
      <c r="H1539" t="s">
        <v>386</v>
      </c>
      <c r="I1539" t="s">
        <v>489</v>
      </c>
      <c r="J1539" t="s">
        <v>434</v>
      </c>
      <c r="K1539" t="s">
        <v>224</v>
      </c>
      <c r="L1539" s="755">
        <v>2.15</v>
      </c>
      <c r="M1539" t="s">
        <v>20</v>
      </c>
      <c r="N1539" s="680">
        <f t="shared" ca="1" si="102"/>
        <v>0</v>
      </c>
      <c r="O1539" s="680">
        <f t="shared" ca="1" si="102"/>
        <v>0</v>
      </c>
      <c r="P1539" s="680">
        <f t="shared" ca="1" si="102"/>
        <v>0</v>
      </c>
      <c r="Q1539" s="680">
        <f t="shared" ca="1" si="102"/>
        <v>0</v>
      </c>
      <c r="R1539" s="680">
        <f t="shared" ca="1" si="102"/>
        <v>0</v>
      </c>
      <c r="S1539" t="str">
        <f t="shared" si="103"/>
        <v>ASR_CMS_19</v>
      </c>
      <c r="T1539" s="957">
        <f t="shared" si="104"/>
        <v>45406</v>
      </c>
      <c r="U1539" t="str">
        <f t="shared" si="105"/>
        <v>Unaudited</v>
      </c>
    </row>
    <row r="1540" spans="1:21" x14ac:dyDescent="0.25">
      <c r="A1540" t="s">
        <v>438</v>
      </c>
      <c r="B1540" t="s">
        <v>1380</v>
      </c>
      <c r="C1540" t="s">
        <v>1381</v>
      </c>
      <c r="D1540" s="15">
        <v>1900</v>
      </c>
      <c r="E1540" s="121">
        <v>1</v>
      </c>
      <c r="F1540" t="s">
        <v>442</v>
      </c>
      <c r="G1540" s="121">
        <v>366</v>
      </c>
      <c r="H1540" t="s">
        <v>386</v>
      </c>
      <c r="I1540" t="s">
        <v>489</v>
      </c>
      <c r="J1540" t="s">
        <v>434</v>
      </c>
      <c r="K1540" t="s">
        <v>224</v>
      </c>
      <c r="L1540" s="755">
        <v>2.16</v>
      </c>
      <c r="M1540" t="s">
        <v>794</v>
      </c>
      <c r="N1540" s="680">
        <f t="shared" ca="1" si="102"/>
        <v>0</v>
      </c>
      <c r="O1540" s="680">
        <f t="shared" ca="1" si="102"/>
        <v>0</v>
      </c>
      <c r="P1540" s="680">
        <f t="shared" ca="1" si="102"/>
        <v>0</v>
      </c>
      <c r="Q1540" s="680">
        <f t="shared" ca="1" si="102"/>
        <v>0</v>
      </c>
      <c r="R1540" s="680">
        <f t="shared" ca="1" si="102"/>
        <v>0</v>
      </c>
      <c r="S1540" t="str">
        <f t="shared" si="103"/>
        <v>ASR_CMS_19</v>
      </c>
      <c r="T1540" s="957">
        <f t="shared" si="104"/>
        <v>45406</v>
      </c>
      <c r="U1540" t="str">
        <f t="shared" si="105"/>
        <v>Unaudited</v>
      </c>
    </row>
    <row r="1541" spans="1:21" x14ac:dyDescent="0.25">
      <c r="A1541" t="s">
        <v>438</v>
      </c>
      <c r="B1541" t="s">
        <v>1380</v>
      </c>
      <c r="C1541" t="s">
        <v>1381</v>
      </c>
      <c r="D1541" s="15">
        <v>1900</v>
      </c>
      <c r="E1541" s="121">
        <v>1</v>
      </c>
      <c r="F1541" t="s">
        <v>442</v>
      </c>
      <c r="G1541" s="121">
        <v>366</v>
      </c>
      <c r="H1541" t="s">
        <v>386</v>
      </c>
      <c r="I1541" t="s">
        <v>489</v>
      </c>
      <c r="J1541" t="s">
        <v>434</v>
      </c>
      <c r="K1541" t="s">
        <v>224</v>
      </c>
      <c r="L1541" s="755">
        <v>2.17</v>
      </c>
      <c r="M1541" t="s">
        <v>1047</v>
      </c>
      <c r="N1541" s="680">
        <f t="shared" ca="1" si="102"/>
        <v>0</v>
      </c>
      <c r="O1541" s="680">
        <f t="shared" ca="1" si="102"/>
        <v>0</v>
      </c>
      <c r="P1541" s="680">
        <f t="shared" ca="1" si="102"/>
        <v>0</v>
      </c>
      <c r="Q1541" s="680">
        <f t="shared" ca="1" si="102"/>
        <v>0</v>
      </c>
      <c r="R1541" s="680">
        <f t="shared" ca="1" si="102"/>
        <v>0</v>
      </c>
      <c r="S1541" t="str">
        <f t="shared" si="103"/>
        <v>ASR_CMS_19</v>
      </c>
      <c r="T1541" s="957">
        <f t="shared" si="104"/>
        <v>45406</v>
      </c>
      <c r="U1541" t="str">
        <f t="shared" si="105"/>
        <v>Unaudited</v>
      </c>
    </row>
    <row r="1542" spans="1:21" x14ac:dyDescent="0.25">
      <c r="A1542" t="s">
        <v>438</v>
      </c>
      <c r="B1542" t="s">
        <v>1380</v>
      </c>
      <c r="C1542" t="s">
        <v>1381</v>
      </c>
      <c r="D1542" s="15">
        <v>1900</v>
      </c>
      <c r="E1542" s="121">
        <v>1</v>
      </c>
      <c r="F1542" t="s">
        <v>442</v>
      </c>
      <c r="G1542" s="121">
        <v>366</v>
      </c>
      <c r="H1542" t="s">
        <v>386</v>
      </c>
      <c r="I1542" t="s">
        <v>489</v>
      </c>
      <c r="J1542" t="s">
        <v>434</v>
      </c>
      <c r="K1542" t="s">
        <v>224</v>
      </c>
      <c r="L1542" s="755">
        <v>2.1800000000000002</v>
      </c>
      <c r="M1542" t="s">
        <v>651</v>
      </c>
      <c r="N1542" s="680">
        <f t="shared" ca="1" si="102"/>
        <v>0</v>
      </c>
      <c r="O1542" s="680">
        <f t="shared" ca="1" si="102"/>
        <v>0</v>
      </c>
      <c r="P1542" s="680">
        <f t="shared" ca="1" si="102"/>
        <v>0</v>
      </c>
      <c r="Q1542" s="680">
        <f t="shared" ca="1" si="102"/>
        <v>0</v>
      </c>
      <c r="R1542" s="680">
        <f t="shared" ca="1" si="102"/>
        <v>0</v>
      </c>
      <c r="S1542" t="str">
        <f t="shared" si="103"/>
        <v>ASR_CMS_19</v>
      </c>
      <c r="T1542" s="957">
        <f t="shared" si="104"/>
        <v>45406</v>
      </c>
      <c r="U1542" t="str">
        <f t="shared" si="105"/>
        <v>Unaudited</v>
      </c>
    </row>
    <row r="1543" spans="1:21" x14ac:dyDescent="0.25">
      <c r="A1543" t="s">
        <v>438</v>
      </c>
      <c r="B1543" t="s">
        <v>1380</v>
      </c>
      <c r="C1543" t="s">
        <v>1381</v>
      </c>
      <c r="D1543" s="15">
        <v>1900</v>
      </c>
      <c r="E1543" s="121">
        <v>1</v>
      </c>
      <c r="F1543" t="s">
        <v>442</v>
      </c>
      <c r="G1543" s="121">
        <v>366</v>
      </c>
      <c r="H1543" t="s">
        <v>386</v>
      </c>
      <c r="I1543" t="s">
        <v>489</v>
      </c>
      <c r="J1543" t="s">
        <v>434</v>
      </c>
      <c r="K1543" t="s">
        <v>224</v>
      </c>
      <c r="L1543" s="755">
        <v>2.19</v>
      </c>
      <c r="M1543" t="s">
        <v>219</v>
      </c>
      <c r="N1543" s="680">
        <f t="shared" ca="1" si="102"/>
        <v>0</v>
      </c>
      <c r="O1543" s="680">
        <f t="shared" ca="1" si="102"/>
        <v>0</v>
      </c>
      <c r="P1543" s="680">
        <f t="shared" ca="1" si="102"/>
        <v>0</v>
      </c>
      <c r="Q1543" s="680">
        <f t="shared" ca="1" si="102"/>
        <v>0</v>
      </c>
      <c r="R1543" s="680">
        <f t="shared" ca="1" si="102"/>
        <v>0</v>
      </c>
      <c r="S1543" t="str">
        <f t="shared" si="103"/>
        <v>ASR_CMS_19</v>
      </c>
      <c r="T1543" s="957">
        <f t="shared" si="104"/>
        <v>45406</v>
      </c>
      <c r="U1543" t="str">
        <f t="shared" si="105"/>
        <v>Unaudited</v>
      </c>
    </row>
    <row r="1544" spans="1:21" x14ac:dyDescent="0.25">
      <c r="A1544" t="s">
        <v>438</v>
      </c>
      <c r="B1544" t="s">
        <v>1380</v>
      </c>
      <c r="C1544" t="s">
        <v>1381</v>
      </c>
      <c r="D1544" s="15">
        <v>1900</v>
      </c>
      <c r="E1544" s="121">
        <v>1</v>
      </c>
      <c r="F1544" t="s">
        <v>442</v>
      </c>
      <c r="G1544" s="121">
        <v>366</v>
      </c>
      <c r="H1544" t="s">
        <v>386</v>
      </c>
      <c r="I1544" t="s">
        <v>489</v>
      </c>
      <c r="J1544" t="s">
        <v>434</v>
      </c>
      <c r="K1544" t="s">
        <v>224</v>
      </c>
      <c r="L1544" s="755" t="s">
        <v>700</v>
      </c>
      <c r="M1544" t="s">
        <v>231</v>
      </c>
      <c r="N1544" s="680">
        <f t="shared" ca="1" si="102"/>
        <v>0</v>
      </c>
      <c r="O1544" s="680">
        <f t="shared" ca="1" si="102"/>
        <v>0</v>
      </c>
      <c r="P1544" s="680">
        <f t="shared" ca="1" si="102"/>
        <v>0</v>
      </c>
      <c r="Q1544" s="680">
        <f t="shared" ca="1" si="102"/>
        <v>0</v>
      </c>
      <c r="R1544" s="680">
        <f t="shared" ca="1" si="102"/>
        <v>0</v>
      </c>
      <c r="S1544" t="str">
        <f t="shared" si="103"/>
        <v>ASR_CMS_19</v>
      </c>
      <c r="T1544" s="957">
        <f t="shared" si="104"/>
        <v>45406</v>
      </c>
      <c r="U1544" t="str">
        <f t="shared" si="105"/>
        <v>Unaudited</v>
      </c>
    </row>
    <row r="1545" spans="1:21" x14ac:dyDescent="0.25">
      <c r="A1545" t="s">
        <v>438</v>
      </c>
      <c r="B1545" t="s">
        <v>1380</v>
      </c>
      <c r="C1545" t="s">
        <v>1381</v>
      </c>
      <c r="D1545" s="15">
        <v>1900</v>
      </c>
      <c r="E1545" s="121">
        <v>1</v>
      </c>
      <c r="F1545" t="s">
        <v>442</v>
      </c>
      <c r="G1545" s="121">
        <v>366</v>
      </c>
      <c r="H1545" t="s">
        <v>386</v>
      </c>
      <c r="I1545" t="s">
        <v>489</v>
      </c>
      <c r="J1545" t="s">
        <v>434</v>
      </c>
      <c r="K1545" t="s">
        <v>224</v>
      </c>
      <c r="L1545" s="755">
        <v>2.21</v>
      </c>
      <c r="M1545" t="s">
        <v>467</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ASR_CMS_19</v>
      </c>
      <c r="T1545" s="957">
        <f t="shared" si="104"/>
        <v>45406</v>
      </c>
      <c r="U1545" t="str">
        <f t="shared" si="105"/>
        <v>Unaudited</v>
      </c>
    </row>
    <row r="1546" spans="1:21" x14ac:dyDescent="0.25">
      <c r="A1546" t="s">
        <v>438</v>
      </c>
      <c r="B1546" t="s">
        <v>1380</v>
      </c>
      <c r="C1546" t="s">
        <v>1381</v>
      </c>
      <c r="D1546" s="15">
        <v>1900</v>
      </c>
      <c r="E1546" s="121">
        <v>1</v>
      </c>
      <c r="F1546" t="s">
        <v>442</v>
      </c>
      <c r="G1546" s="121">
        <v>366</v>
      </c>
      <c r="H1546" t="s">
        <v>386</v>
      </c>
      <c r="I1546" t="s">
        <v>489</v>
      </c>
      <c r="J1546" t="s">
        <v>434</v>
      </c>
      <c r="K1546" t="s">
        <v>6</v>
      </c>
      <c r="L1546" s="755" t="s">
        <v>70</v>
      </c>
      <c r="M1546" t="s">
        <v>189</v>
      </c>
      <c r="N1546" s="680">
        <f t="shared" ca="1" si="106"/>
        <v>0</v>
      </c>
      <c r="O1546" s="680">
        <f t="shared" ca="1" si="106"/>
        <v>0</v>
      </c>
      <c r="P1546" s="680">
        <f t="shared" ca="1" si="106"/>
        <v>0</v>
      </c>
      <c r="Q1546" s="680">
        <f t="shared" ca="1" si="106"/>
        <v>0</v>
      </c>
      <c r="R1546" s="680">
        <f t="shared" ca="1" si="106"/>
        <v>0</v>
      </c>
      <c r="S1546" t="str">
        <f t="shared" si="103"/>
        <v>ASR_CMS_19</v>
      </c>
      <c r="T1546" s="957">
        <f t="shared" si="104"/>
        <v>45406</v>
      </c>
      <c r="U1546" t="str">
        <f t="shared" si="105"/>
        <v>Unaudited</v>
      </c>
    </row>
    <row r="1547" spans="1:21" x14ac:dyDescent="0.25">
      <c r="A1547" t="s">
        <v>438</v>
      </c>
      <c r="B1547" t="s">
        <v>1380</v>
      </c>
      <c r="C1547" t="s">
        <v>1381</v>
      </c>
      <c r="D1547" s="15">
        <v>1900</v>
      </c>
      <c r="E1547" s="121">
        <v>1</v>
      </c>
      <c r="F1547" t="s">
        <v>442</v>
      </c>
      <c r="G1547" s="121">
        <v>366</v>
      </c>
      <c r="H1547" t="s">
        <v>386</v>
      </c>
      <c r="I1547" t="s">
        <v>489</v>
      </c>
      <c r="J1547" t="s">
        <v>434</v>
      </c>
      <c r="K1547" t="s">
        <v>6</v>
      </c>
      <c r="L1547" s="755" t="s">
        <v>71</v>
      </c>
      <c r="M1547" t="s">
        <v>232</v>
      </c>
      <c r="N1547" s="680">
        <f t="shared" ca="1" si="106"/>
        <v>0</v>
      </c>
      <c r="O1547" s="680">
        <f t="shared" ca="1" si="106"/>
        <v>0</v>
      </c>
      <c r="P1547" s="680">
        <f t="shared" ca="1" si="106"/>
        <v>0</v>
      </c>
      <c r="Q1547" s="680">
        <f t="shared" ca="1" si="106"/>
        <v>0</v>
      </c>
      <c r="R1547" s="680">
        <f t="shared" ca="1" si="106"/>
        <v>0</v>
      </c>
      <c r="S1547" t="str">
        <f t="shared" si="103"/>
        <v>ASR_CMS_19</v>
      </c>
      <c r="T1547" s="957">
        <f t="shared" si="104"/>
        <v>45406</v>
      </c>
      <c r="U1547" t="str">
        <f t="shared" si="105"/>
        <v>Unaudited</v>
      </c>
    </row>
    <row r="1548" spans="1:21" x14ac:dyDescent="0.25">
      <c r="A1548" t="s">
        <v>438</v>
      </c>
      <c r="B1548" t="s">
        <v>1380</v>
      </c>
      <c r="C1548" t="s">
        <v>1381</v>
      </c>
      <c r="D1548" s="15">
        <v>1900</v>
      </c>
      <c r="E1548" s="121">
        <v>1</v>
      </c>
      <c r="F1548" t="s">
        <v>442</v>
      </c>
      <c r="G1548" s="121">
        <v>366</v>
      </c>
      <c r="H1548" t="s">
        <v>386</v>
      </c>
      <c r="I1548" t="s">
        <v>489</v>
      </c>
      <c r="J1548" t="s">
        <v>434</v>
      </c>
      <c r="K1548" t="s">
        <v>6</v>
      </c>
      <c r="L1548" s="755" t="s">
        <v>72</v>
      </c>
      <c r="M1548" t="s">
        <v>165</v>
      </c>
      <c r="N1548" s="680">
        <f t="shared" ca="1" si="106"/>
        <v>0</v>
      </c>
      <c r="O1548" s="680">
        <f t="shared" ca="1" si="106"/>
        <v>0</v>
      </c>
      <c r="P1548" s="680">
        <f t="shared" ca="1" si="106"/>
        <v>0</v>
      </c>
      <c r="Q1548" s="680">
        <f t="shared" ca="1" si="106"/>
        <v>0</v>
      </c>
      <c r="R1548" s="680">
        <f t="shared" ca="1" si="106"/>
        <v>0</v>
      </c>
      <c r="S1548" t="str">
        <f t="shared" si="103"/>
        <v>ASR_CMS_19</v>
      </c>
      <c r="T1548" s="957">
        <f t="shared" si="104"/>
        <v>45406</v>
      </c>
      <c r="U1548" t="str">
        <f t="shared" si="105"/>
        <v>Unaudited</v>
      </c>
    </row>
    <row r="1549" spans="1:21" x14ac:dyDescent="0.25">
      <c r="A1549" t="s">
        <v>438</v>
      </c>
      <c r="B1549" t="s">
        <v>1380</v>
      </c>
      <c r="C1549" t="s">
        <v>1381</v>
      </c>
      <c r="D1549" s="15">
        <v>1900</v>
      </c>
      <c r="E1549" s="121">
        <v>1</v>
      </c>
      <c r="F1549" t="s">
        <v>442</v>
      </c>
      <c r="G1549" s="121">
        <v>366</v>
      </c>
      <c r="H1549" t="s">
        <v>386</v>
      </c>
      <c r="I1549" t="s">
        <v>489</v>
      </c>
      <c r="J1549" t="s">
        <v>434</v>
      </c>
      <c r="K1549" t="s">
        <v>6</v>
      </c>
      <c r="L1549" s="755">
        <v>3.4</v>
      </c>
      <c r="M1549" t="s">
        <v>462</v>
      </c>
      <c r="N1549" s="680">
        <f t="shared" ca="1" si="106"/>
        <v>0</v>
      </c>
      <c r="O1549" s="680">
        <f t="shared" ca="1" si="106"/>
        <v>0</v>
      </c>
      <c r="P1549" s="680">
        <f t="shared" ca="1" si="106"/>
        <v>0</v>
      </c>
      <c r="Q1549" s="680">
        <f t="shared" ca="1" si="106"/>
        <v>0</v>
      </c>
      <c r="R1549" s="680">
        <f t="shared" ca="1" si="106"/>
        <v>0</v>
      </c>
      <c r="S1549" t="str">
        <f t="shared" si="103"/>
        <v>ASR_CMS_19</v>
      </c>
      <c r="T1549" s="957">
        <f t="shared" si="104"/>
        <v>45406</v>
      </c>
      <c r="U1549" t="str">
        <f t="shared" si="105"/>
        <v>Unaudited</v>
      </c>
    </row>
    <row r="1550" spans="1:21" x14ac:dyDescent="0.25">
      <c r="A1550" t="s">
        <v>438</v>
      </c>
      <c r="B1550" t="s">
        <v>1380</v>
      </c>
      <c r="C1550" t="s">
        <v>1381</v>
      </c>
      <c r="D1550" s="15">
        <v>1900</v>
      </c>
      <c r="E1550" s="121">
        <v>1</v>
      </c>
      <c r="F1550" t="s">
        <v>442</v>
      </c>
      <c r="G1550" s="121">
        <v>366</v>
      </c>
      <c r="H1550" t="s">
        <v>386</v>
      </c>
      <c r="I1550" t="s">
        <v>489</v>
      </c>
      <c r="J1550" t="s">
        <v>434</v>
      </c>
      <c r="K1550" t="s">
        <v>435</v>
      </c>
      <c r="L1550" s="755">
        <v>4.5</v>
      </c>
      <c r="M1550" t="s">
        <v>32</v>
      </c>
      <c r="N1550" s="680">
        <f t="shared" ca="1" si="106"/>
        <v>0</v>
      </c>
      <c r="O1550" s="680">
        <f t="shared" ca="1" si="106"/>
        <v>0</v>
      </c>
      <c r="P1550" s="680">
        <f t="shared" ca="1" si="106"/>
        <v>0</v>
      </c>
      <c r="Q1550" s="680">
        <f t="shared" ca="1" si="106"/>
        <v>0</v>
      </c>
      <c r="R1550" s="680">
        <f t="shared" ca="1" si="106"/>
        <v>0</v>
      </c>
      <c r="S1550" t="str">
        <f t="shared" si="103"/>
        <v>ASR_CMS_19</v>
      </c>
      <c r="T1550" s="957">
        <f t="shared" si="104"/>
        <v>45406</v>
      </c>
      <c r="U1550" t="str">
        <f t="shared" si="105"/>
        <v>Unaudited</v>
      </c>
    </row>
    <row r="1551" spans="1:21" x14ac:dyDescent="0.25">
      <c r="A1551" t="s">
        <v>438</v>
      </c>
      <c r="B1551" t="s">
        <v>1380</v>
      </c>
      <c r="C1551" t="s">
        <v>1381</v>
      </c>
      <c r="D1551" s="15">
        <v>1900</v>
      </c>
      <c r="E1551" s="121">
        <v>1</v>
      </c>
      <c r="F1551" t="s">
        <v>442</v>
      </c>
      <c r="G1551" s="121">
        <v>366</v>
      </c>
      <c r="H1551" t="s">
        <v>386</v>
      </c>
      <c r="I1551" t="s">
        <v>489</v>
      </c>
      <c r="J1551" t="s">
        <v>434</v>
      </c>
      <c r="K1551" t="s">
        <v>435</v>
      </c>
      <c r="L1551" s="755" t="s">
        <v>939</v>
      </c>
      <c r="M1551" t="s">
        <v>930</v>
      </c>
      <c r="N1551" s="680">
        <f t="shared" ca="1" si="106"/>
        <v>0</v>
      </c>
      <c r="O1551" s="680">
        <f t="shared" ca="1" si="106"/>
        <v>0</v>
      </c>
      <c r="P1551" s="680">
        <f t="shared" ca="1" si="106"/>
        <v>0</v>
      </c>
      <c r="Q1551" s="680">
        <f t="shared" ca="1" si="106"/>
        <v>0</v>
      </c>
      <c r="R1551" s="680">
        <f t="shared" ca="1" si="106"/>
        <v>0</v>
      </c>
      <c r="S1551" t="str">
        <f t="shared" si="103"/>
        <v>ASR_CMS_19</v>
      </c>
      <c r="T1551" s="957">
        <f t="shared" si="104"/>
        <v>45406</v>
      </c>
      <c r="U1551" t="str">
        <f t="shared" si="105"/>
        <v>Unaudited</v>
      </c>
    </row>
    <row r="1552" spans="1:21" x14ac:dyDescent="0.25">
      <c r="A1552" t="s">
        <v>438</v>
      </c>
      <c r="B1552" t="s">
        <v>1380</v>
      </c>
      <c r="C1552" t="s">
        <v>1381</v>
      </c>
      <c r="D1552" s="15">
        <v>1900</v>
      </c>
      <c r="E1552" s="121">
        <v>1</v>
      </c>
      <c r="F1552" t="s">
        <v>442</v>
      </c>
      <c r="G1552" s="121">
        <v>366</v>
      </c>
      <c r="H1552" t="s">
        <v>386</v>
      </c>
      <c r="I1552" t="s">
        <v>489</v>
      </c>
      <c r="J1552" t="s">
        <v>434</v>
      </c>
      <c r="K1552" t="s">
        <v>435</v>
      </c>
      <c r="L1552" s="755" t="s">
        <v>194</v>
      </c>
      <c r="M1552" t="s">
        <v>40</v>
      </c>
      <c r="N1552" s="680">
        <f t="shared" ca="1" si="106"/>
        <v>0</v>
      </c>
      <c r="O1552" s="680">
        <f t="shared" ca="1" si="106"/>
        <v>0</v>
      </c>
      <c r="P1552" s="680">
        <f t="shared" ca="1" si="106"/>
        <v>0</v>
      </c>
      <c r="Q1552" s="680">
        <f t="shared" ca="1" si="106"/>
        <v>0</v>
      </c>
      <c r="R1552" s="680">
        <f t="shared" ca="1" si="106"/>
        <v>0</v>
      </c>
      <c r="S1552" t="str">
        <f t="shared" si="103"/>
        <v>ASR_CMS_19</v>
      </c>
      <c r="T1552" s="957">
        <f t="shared" si="104"/>
        <v>45406</v>
      </c>
      <c r="U1552" t="str">
        <f t="shared" si="105"/>
        <v>Unaudited</v>
      </c>
    </row>
    <row r="1553" spans="1:21" x14ac:dyDescent="0.25">
      <c r="A1553" t="s">
        <v>438</v>
      </c>
      <c r="B1553" t="s">
        <v>1380</v>
      </c>
      <c r="C1553" t="s">
        <v>1381</v>
      </c>
      <c r="D1553" s="15">
        <v>1900</v>
      </c>
      <c r="E1553" s="121">
        <v>1</v>
      </c>
      <c r="F1553" t="s">
        <v>442</v>
      </c>
      <c r="G1553" s="121">
        <v>366</v>
      </c>
      <c r="H1553" t="s">
        <v>386</v>
      </c>
      <c r="I1553" t="s">
        <v>489</v>
      </c>
      <c r="J1553" t="s">
        <v>434</v>
      </c>
      <c r="K1553" t="s">
        <v>435</v>
      </c>
      <c r="L1553" s="755" t="s">
        <v>193</v>
      </c>
      <c r="M1553" t="s">
        <v>330</v>
      </c>
      <c r="N1553" s="680">
        <f t="shared" ca="1" si="106"/>
        <v>0</v>
      </c>
      <c r="O1553" s="680">
        <f t="shared" ca="1" si="106"/>
        <v>0</v>
      </c>
      <c r="P1553" s="680">
        <f t="shared" ca="1" si="106"/>
        <v>0</v>
      </c>
      <c r="Q1553" s="680">
        <f t="shared" ca="1" si="106"/>
        <v>0</v>
      </c>
      <c r="R1553" s="680">
        <f t="shared" ca="1" si="106"/>
        <v>0</v>
      </c>
      <c r="S1553" t="str">
        <f t="shared" si="103"/>
        <v>ASR_CMS_19</v>
      </c>
      <c r="T1553" s="957">
        <f t="shared" si="104"/>
        <v>45406</v>
      </c>
      <c r="U1553" t="str">
        <f t="shared" si="105"/>
        <v>Unaudited</v>
      </c>
    </row>
    <row r="1554" spans="1:21" x14ac:dyDescent="0.25">
      <c r="A1554" t="s">
        <v>438</v>
      </c>
      <c r="B1554" t="s">
        <v>1380</v>
      </c>
      <c r="C1554" t="s">
        <v>1381</v>
      </c>
      <c r="D1554" s="15">
        <v>1900</v>
      </c>
      <c r="E1554" s="121">
        <v>1</v>
      </c>
      <c r="F1554" t="s">
        <v>442</v>
      </c>
      <c r="G1554" s="121">
        <v>366</v>
      </c>
      <c r="H1554" t="s">
        <v>386</v>
      </c>
      <c r="I1554" t="s">
        <v>489</v>
      </c>
      <c r="J1554" t="s">
        <v>451</v>
      </c>
      <c r="K1554" t="s">
        <v>436</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ASR_CMS_19</v>
      </c>
      <c r="T1554" s="957">
        <f t="shared" si="104"/>
        <v>45406</v>
      </c>
      <c r="U1554" t="str">
        <f t="shared" si="105"/>
        <v>Unaudited</v>
      </c>
    </row>
    <row r="1555" spans="1:21" x14ac:dyDescent="0.25">
      <c r="A1555" t="s">
        <v>438</v>
      </c>
      <c r="B1555" t="s">
        <v>1380</v>
      </c>
      <c r="C1555" t="s">
        <v>1381</v>
      </c>
      <c r="D1555" s="15">
        <v>1900</v>
      </c>
      <c r="E1555" s="121">
        <v>1</v>
      </c>
      <c r="F1555" t="s">
        <v>442</v>
      </c>
      <c r="G1555" s="121">
        <v>366</v>
      </c>
      <c r="H1555" t="s">
        <v>386</v>
      </c>
      <c r="I1555" t="s">
        <v>489</v>
      </c>
      <c r="J1555" t="s">
        <v>451</v>
      </c>
      <c r="K1555" t="s">
        <v>436</v>
      </c>
      <c r="L1555" s="755" t="s">
        <v>80</v>
      </c>
      <c r="M1555" t="s">
        <v>98</v>
      </c>
      <c r="N1555" s="680">
        <f t="shared" ca="1" si="106"/>
        <v>0</v>
      </c>
      <c r="O1555" s="680">
        <f t="shared" ca="1" si="106"/>
        <v>0</v>
      </c>
      <c r="P1555" s="680">
        <f t="shared" ca="1" si="106"/>
        <v>0</v>
      </c>
      <c r="Q1555" s="680">
        <f t="shared" ca="1" si="106"/>
        <v>0</v>
      </c>
      <c r="R1555" s="680">
        <f t="shared" ca="1" si="106"/>
        <v>0</v>
      </c>
      <c r="S1555" t="str">
        <f t="shared" si="103"/>
        <v>ASR_CMS_19</v>
      </c>
      <c r="T1555" s="957">
        <f t="shared" si="104"/>
        <v>45406</v>
      </c>
      <c r="U1555" t="str">
        <f t="shared" si="105"/>
        <v>Unaudited</v>
      </c>
    </row>
    <row r="1556" spans="1:21" x14ac:dyDescent="0.25">
      <c r="A1556" t="s">
        <v>438</v>
      </c>
      <c r="B1556" t="s">
        <v>1380</v>
      </c>
      <c r="C1556" t="s">
        <v>1381</v>
      </c>
      <c r="D1556" s="15">
        <v>1900</v>
      </c>
      <c r="E1556" s="121">
        <v>1</v>
      </c>
      <c r="F1556" t="s">
        <v>442</v>
      </c>
      <c r="G1556" s="121">
        <v>366</v>
      </c>
      <c r="H1556" t="s">
        <v>386</v>
      </c>
      <c r="I1556" t="s">
        <v>489</v>
      </c>
      <c r="J1556" t="s">
        <v>451</v>
      </c>
      <c r="K1556" t="s">
        <v>436</v>
      </c>
      <c r="L1556" s="755" t="s">
        <v>81</v>
      </c>
      <c r="M1556" t="s">
        <v>99</v>
      </c>
      <c r="N1556" s="680">
        <f t="shared" ca="1" si="106"/>
        <v>0</v>
      </c>
      <c r="O1556" s="680">
        <f t="shared" ca="1" si="106"/>
        <v>0</v>
      </c>
      <c r="P1556" s="680">
        <f t="shared" ca="1" si="106"/>
        <v>0</v>
      </c>
      <c r="Q1556" s="680">
        <f t="shared" ca="1" si="106"/>
        <v>0</v>
      </c>
      <c r="R1556" s="680">
        <f t="shared" ca="1" si="106"/>
        <v>0</v>
      </c>
      <c r="S1556" t="str">
        <f t="shared" si="103"/>
        <v>ASR_CMS_19</v>
      </c>
      <c r="T1556" s="957">
        <f t="shared" si="104"/>
        <v>45406</v>
      </c>
      <c r="U1556" t="str">
        <f t="shared" si="105"/>
        <v>Unaudited</v>
      </c>
    </row>
    <row r="1557" spans="1:21" x14ac:dyDescent="0.25">
      <c r="A1557" t="s">
        <v>438</v>
      </c>
      <c r="B1557" t="s">
        <v>1380</v>
      </c>
      <c r="C1557" t="s">
        <v>1381</v>
      </c>
      <c r="D1557" s="15">
        <v>1900</v>
      </c>
      <c r="E1557" s="121">
        <v>1</v>
      </c>
      <c r="F1557" t="s">
        <v>442</v>
      </c>
      <c r="G1557" s="121">
        <v>366</v>
      </c>
      <c r="H1557" t="s">
        <v>386</v>
      </c>
      <c r="I1557" t="s">
        <v>489</v>
      </c>
      <c r="J1557" t="s">
        <v>451</v>
      </c>
      <c r="K1557" t="s">
        <v>436</v>
      </c>
      <c r="L1557" s="755" t="s">
        <v>82</v>
      </c>
      <c r="M1557" t="s">
        <v>100</v>
      </c>
      <c r="N1557" s="680">
        <f t="shared" ca="1" si="106"/>
        <v>0</v>
      </c>
      <c r="O1557" s="680">
        <f t="shared" ca="1" si="106"/>
        <v>0</v>
      </c>
      <c r="P1557" s="680">
        <f t="shared" ca="1" si="106"/>
        <v>0</v>
      </c>
      <c r="Q1557" s="680">
        <f t="shared" ca="1" si="106"/>
        <v>0</v>
      </c>
      <c r="R1557" s="680">
        <f t="shared" ca="1" si="106"/>
        <v>0</v>
      </c>
      <c r="S1557" t="str">
        <f t="shared" si="103"/>
        <v>ASR_CMS_19</v>
      </c>
      <c r="T1557" s="957">
        <f t="shared" si="104"/>
        <v>45406</v>
      </c>
      <c r="U1557" t="str">
        <f t="shared" si="105"/>
        <v>Unaudited</v>
      </c>
    </row>
    <row r="1558" spans="1:21" x14ac:dyDescent="0.25">
      <c r="A1558" t="s">
        <v>438</v>
      </c>
      <c r="B1558" t="s">
        <v>1380</v>
      </c>
      <c r="C1558" t="s">
        <v>1381</v>
      </c>
      <c r="D1558" s="15">
        <v>1900</v>
      </c>
      <c r="E1558" s="121">
        <v>1</v>
      </c>
      <c r="F1558" t="s">
        <v>442</v>
      </c>
      <c r="G1558" s="121">
        <v>366</v>
      </c>
      <c r="H1558" t="s">
        <v>386</v>
      </c>
      <c r="I1558" t="s">
        <v>489</v>
      </c>
      <c r="J1558" t="s">
        <v>451</v>
      </c>
      <c r="K1558" t="s">
        <v>436</v>
      </c>
      <c r="L1558" s="755" t="s">
        <v>217</v>
      </c>
      <c r="M1558" t="s">
        <v>101</v>
      </c>
      <c r="N1558" s="680">
        <f t="shared" ca="1" si="106"/>
        <v>0</v>
      </c>
      <c r="O1558" s="680">
        <f t="shared" ca="1" si="106"/>
        <v>0</v>
      </c>
      <c r="P1558" s="680">
        <f t="shared" ca="1" si="106"/>
        <v>0</v>
      </c>
      <c r="Q1558" s="680">
        <f t="shared" ca="1" si="106"/>
        <v>0</v>
      </c>
      <c r="R1558" s="680">
        <f t="shared" ca="1" si="106"/>
        <v>0</v>
      </c>
      <c r="S1558" t="str">
        <f t="shared" si="103"/>
        <v>ASR_CMS_19</v>
      </c>
      <c r="T1558" s="957">
        <f t="shared" si="104"/>
        <v>45406</v>
      </c>
      <c r="U1558" t="str">
        <f t="shared" si="105"/>
        <v>Unaudited</v>
      </c>
    </row>
    <row r="1559" spans="1:21" x14ac:dyDescent="0.25">
      <c r="A1559" t="s">
        <v>438</v>
      </c>
      <c r="B1559" t="s">
        <v>1380</v>
      </c>
      <c r="C1559" t="s">
        <v>1381</v>
      </c>
      <c r="D1559" s="15">
        <v>1900</v>
      </c>
      <c r="E1559" s="121">
        <v>1</v>
      </c>
      <c r="F1559" t="s">
        <v>442</v>
      </c>
      <c r="G1559" s="121">
        <v>366</v>
      </c>
      <c r="H1559" t="s">
        <v>386</v>
      </c>
      <c r="I1559" t="s">
        <v>489</v>
      </c>
      <c r="J1559" t="s">
        <v>451</v>
      </c>
      <c r="K1559" t="s">
        <v>436</v>
      </c>
      <c r="L1559" s="755" t="s">
        <v>216</v>
      </c>
      <c r="M1559" t="s">
        <v>28</v>
      </c>
      <c r="N1559" s="680">
        <f t="shared" ca="1" si="106"/>
        <v>0</v>
      </c>
      <c r="O1559" s="680">
        <f t="shared" ca="1" si="106"/>
        <v>0</v>
      </c>
      <c r="P1559" s="680">
        <f t="shared" ca="1" si="106"/>
        <v>0</v>
      </c>
      <c r="Q1559" s="680">
        <f t="shared" ca="1" si="106"/>
        <v>0</v>
      </c>
      <c r="R1559" s="680">
        <f t="shared" ca="1" si="106"/>
        <v>0</v>
      </c>
      <c r="S1559" t="str">
        <f t="shared" si="103"/>
        <v>ASR_CMS_19</v>
      </c>
      <c r="T1559" s="957">
        <f t="shared" si="104"/>
        <v>45406</v>
      </c>
      <c r="U1559" t="str">
        <f t="shared" si="105"/>
        <v>Unaudited</v>
      </c>
    </row>
    <row r="1560" spans="1:21" x14ac:dyDescent="0.25">
      <c r="A1560" t="s">
        <v>438</v>
      </c>
      <c r="B1560" t="s">
        <v>1380</v>
      </c>
      <c r="C1560" t="s">
        <v>1381</v>
      </c>
      <c r="D1560" s="15">
        <v>1900</v>
      </c>
      <c r="E1560" s="121">
        <v>1</v>
      </c>
      <c r="F1560" t="s">
        <v>442</v>
      </c>
      <c r="G1560" s="121">
        <v>366</v>
      </c>
      <c r="H1560" t="s">
        <v>386</v>
      </c>
      <c r="I1560" t="s">
        <v>489</v>
      </c>
      <c r="J1560" t="s">
        <v>437</v>
      </c>
      <c r="K1560" t="s">
        <v>437</v>
      </c>
      <c r="L1560" s="755" t="s">
        <v>84</v>
      </c>
      <c r="M1560" t="s">
        <v>328</v>
      </c>
      <c r="N1560" s="680">
        <f t="shared" ca="1" si="106"/>
        <v>0</v>
      </c>
      <c r="O1560" s="680">
        <f t="shared" ca="1" si="106"/>
        <v>0</v>
      </c>
      <c r="P1560" s="680">
        <f t="shared" ca="1" si="106"/>
        <v>0</v>
      </c>
      <c r="Q1560" s="680">
        <f t="shared" ca="1" si="106"/>
        <v>0</v>
      </c>
      <c r="R1560" s="680">
        <f t="shared" ca="1" si="106"/>
        <v>0</v>
      </c>
      <c r="S1560" t="str">
        <f t="shared" si="103"/>
        <v>ASR_CMS_19</v>
      </c>
      <c r="T1560" s="957">
        <f t="shared" si="104"/>
        <v>45406</v>
      </c>
      <c r="U1560" t="str">
        <f t="shared" si="105"/>
        <v>Unaudited</v>
      </c>
    </row>
    <row r="1561" spans="1:21" x14ac:dyDescent="0.25">
      <c r="A1561" t="s">
        <v>438</v>
      </c>
      <c r="B1561" t="s">
        <v>1380</v>
      </c>
      <c r="C1561" t="s">
        <v>1381</v>
      </c>
      <c r="D1561" s="15">
        <v>1900</v>
      </c>
      <c r="E1561" s="121">
        <v>1</v>
      </c>
      <c r="F1561" t="s">
        <v>442</v>
      </c>
      <c r="G1561" s="121">
        <v>366</v>
      </c>
      <c r="H1561" t="s">
        <v>386</v>
      </c>
      <c r="I1561" t="s">
        <v>489</v>
      </c>
      <c r="J1561" t="s">
        <v>437</v>
      </c>
      <c r="K1561" t="s">
        <v>437</v>
      </c>
      <c r="L1561" s="755" t="s">
        <v>85</v>
      </c>
      <c r="M1561" t="s">
        <v>326</v>
      </c>
      <c r="N1561" s="680">
        <f t="shared" ca="1" si="106"/>
        <v>0</v>
      </c>
      <c r="O1561" s="680">
        <f t="shared" ca="1" si="106"/>
        <v>0</v>
      </c>
      <c r="P1561" s="680">
        <f t="shared" ca="1" si="106"/>
        <v>0</v>
      </c>
      <c r="Q1561" s="680">
        <f t="shared" ca="1" si="106"/>
        <v>0</v>
      </c>
      <c r="R1561" s="680">
        <f t="shared" ca="1" si="106"/>
        <v>0</v>
      </c>
      <c r="S1561" t="str">
        <f t="shared" si="103"/>
        <v>ASR_CMS_19</v>
      </c>
      <c r="T1561" s="957">
        <f t="shared" si="104"/>
        <v>45406</v>
      </c>
      <c r="U1561" t="str">
        <f t="shared" si="105"/>
        <v>Unaudited</v>
      </c>
    </row>
    <row r="1562" spans="1:21" x14ac:dyDescent="0.25">
      <c r="A1562" t="s">
        <v>438</v>
      </c>
      <c r="B1562" t="s">
        <v>1380</v>
      </c>
      <c r="C1562" t="s">
        <v>1381</v>
      </c>
      <c r="D1562" s="15">
        <v>1900</v>
      </c>
      <c r="E1562" s="121">
        <v>1</v>
      </c>
      <c r="F1562" t="s">
        <v>442</v>
      </c>
      <c r="G1562" s="121">
        <v>366</v>
      </c>
      <c r="H1562" t="s">
        <v>386</v>
      </c>
      <c r="I1562" t="s">
        <v>489</v>
      </c>
      <c r="J1562" t="s">
        <v>437</v>
      </c>
      <c r="K1562" t="s">
        <v>437</v>
      </c>
      <c r="L1562" s="755" t="s">
        <v>86</v>
      </c>
      <c r="M1562" t="s">
        <v>495</v>
      </c>
      <c r="N1562" s="680">
        <f t="shared" ca="1" si="106"/>
        <v>0</v>
      </c>
      <c r="O1562" s="680">
        <f t="shared" ca="1" si="106"/>
        <v>0</v>
      </c>
      <c r="P1562" s="680">
        <f t="shared" ca="1" si="106"/>
        <v>0</v>
      </c>
      <c r="Q1562" s="680">
        <f t="shared" ca="1" si="106"/>
        <v>0</v>
      </c>
      <c r="R1562" s="680">
        <f t="shared" ca="1" si="106"/>
        <v>0</v>
      </c>
      <c r="S1562" t="str">
        <f t="shared" si="103"/>
        <v>ASR_CMS_19</v>
      </c>
      <c r="T1562" s="957">
        <f t="shared" si="104"/>
        <v>45406</v>
      </c>
      <c r="U1562" t="str">
        <f t="shared" si="105"/>
        <v>Unaudited</v>
      </c>
    </row>
    <row r="1563" spans="1:21" x14ac:dyDescent="0.25">
      <c r="A1563" t="s">
        <v>438</v>
      </c>
      <c r="B1563" t="s">
        <v>1380</v>
      </c>
      <c r="C1563" t="s">
        <v>1381</v>
      </c>
      <c r="D1563" s="15">
        <v>1900</v>
      </c>
      <c r="E1563" s="121">
        <v>1</v>
      </c>
      <c r="F1563" t="s">
        <v>442</v>
      </c>
      <c r="G1563" s="121">
        <v>366</v>
      </c>
      <c r="H1563" t="s">
        <v>386</v>
      </c>
      <c r="I1563" t="s">
        <v>489</v>
      </c>
      <c r="J1563" t="s">
        <v>437</v>
      </c>
      <c r="K1563" t="s">
        <v>437</v>
      </c>
      <c r="L1563" s="755" t="s">
        <v>87</v>
      </c>
      <c r="M1563" t="s">
        <v>496</v>
      </c>
      <c r="N1563" s="680">
        <f t="shared" ca="1" si="106"/>
        <v>0</v>
      </c>
      <c r="O1563" s="680">
        <f t="shared" ca="1" si="106"/>
        <v>0</v>
      </c>
      <c r="P1563" s="680">
        <f t="shared" ca="1" si="106"/>
        <v>0</v>
      </c>
      <c r="Q1563" s="680">
        <f t="shared" ca="1" si="106"/>
        <v>0</v>
      </c>
      <c r="R1563" s="680">
        <f t="shared" ca="1" si="106"/>
        <v>0</v>
      </c>
      <c r="S1563" t="str">
        <f t="shared" si="103"/>
        <v>ASR_CMS_19</v>
      </c>
      <c r="T1563" s="957">
        <f t="shared" si="104"/>
        <v>45406</v>
      </c>
      <c r="U1563" t="str">
        <f t="shared" si="105"/>
        <v>Unaudited</v>
      </c>
    </row>
    <row r="1564" spans="1:21" x14ac:dyDescent="0.25">
      <c r="A1564" t="s">
        <v>438</v>
      </c>
      <c r="B1564" t="s">
        <v>1380</v>
      </c>
      <c r="C1564" t="s">
        <v>1381</v>
      </c>
      <c r="D1564" s="15">
        <v>1900</v>
      </c>
      <c r="E1564" s="121">
        <v>1</v>
      </c>
      <c r="F1564" t="s">
        <v>442</v>
      </c>
      <c r="G1564" s="121">
        <v>366</v>
      </c>
      <c r="H1564" t="s">
        <v>386</v>
      </c>
      <c r="I1564" t="s">
        <v>489</v>
      </c>
      <c r="J1564" t="s">
        <v>437</v>
      </c>
      <c r="K1564" t="s">
        <v>437</v>
      </c>
      <c r="L1564" s="755" t="s">
        <v>214</v>
      </c>
      <c r="M1564" t="s">
        <v>497</v>
      </c>
      <c r="N1564" s="680">
        <f t="shared" ca="1" si="106"/>
        <v>0</v>
      </c>
      <c r="O1564" s="680">
        <f t="shared" ca="1" si="106"/>
        <v>0</v>
      </c>
      <c r="P1564" s="680">
        <f t="shared" ca="1" si="106"/>
        <v>0</v>
      </c>
      <c r="Q1564" s="680">
        <f t="shared" ca="1" si="106"/>
        <v>0</v>
      </c>
      <c r="R1564" s="680">
        <f t="shared" ca="1" si="106"/>
        <v>0</v>
      </c>
      <c r="S1564" t="str">
        <f t="shared" si="103"/>
        <v>ASR_CMS_19</v>
      </c>
      <c r="T1564" s="957">
        <f t="shared" si="104"/>
        <v>45406</v>
      </c>
      <c r="U1564" t="str">
        <f t="shared" si="105"/>
        <v>Unaudited</v>
      </c>
    </row>
    <row r="1565" spans="1:21" x14ac:dyDescent="0.25">
      <c r="A1565" t="s">
        <v>438</v>
      </c>
      <c r="B1565" t="s">
        <v>1380</v>
      </c>
      <c r="C1565" t="s">
        <v>1381</v>
      </c>
      <c r="D1565" s="15">
        <v>1900</v>
      </c>
      <c r="E1565" s="121">
        <v>1</v>
      </c>
      <c r="F1565" t="s">
        <v>442</v>
      </c>
      <c r="G1565" s="121">
        <v>366</v>
      </c>
      <c r="H1565" t="s">
        <v>386</v>
      </c>
      <c r="I1565" t="s">
        <v>490</v>
      </c>
      <c r="J1565" t="s">
        <v>26</v>
      </c>
      <c r="K1565" t="s">
        <v>26</v>
      </c>
      <c r="L1565" s="755" t="s">
        <v>205</v>
      </c>
      <c r="M1565" t="s">
        <v>26</v>
      </c>
      <c r="N1565" s="680">
        <f t="shared" ca="1" si="106"/>
        <v>0</v>
      </c>
      <c r="O1565" s="680">
        <f t="shared" ca="1" si="106"/>
        <v>0</v>
      </c>
      <c r="P1565" s="680">
        <f t="shared" ca="1" si="106"/>
        <v>0</v>
      </c>
      <c r="Q1565" s="680">
        <f t="shared" ca="1" si="106"/>
        <v>0</v>
      </c>
      <c r="R1565" s="680">
        <f t="shared" ca="1" si="106"/>
        <v>0</v>
      </c>
      <c r="S1565" t="str">
        <f t="shared" si="103"/>
        <v>ASR_CMS_19</v>
      </c>
      <c r="T1565" s="957">
        <f t="shared" si="104"/>
        <v>45406</v>
      </c>
      <c r="U1565" t="str">
        <f t="shared" si="105"/>
        <v>Unaudited</v>
      </c>
    </row>
    <row r="1566" spans="1:21" x14ac:dyDescent="0.25">
      <c r="A1566" t="s">
        <v>438</v>
      </c>
      <c r="B1566" t="s">
        <v>1380</v>
      </c>
      <c r="C1566" t="s">
        <v>1381</v>
      </c>
      <c r="D1566" s="15">
        <v>1900</v>
      </c>
      <c r="E1566" s="121">
        <v>1</v>
      </c>
      <c r="F1566" t="s">
        <v>1026</v>
      </c>
      <c r="G1566" s="121" t="s">
        <v>1379</v>
      </c>
      <c r="H1566" t="s">
        <v>386</v>
      </c>
      <c r="I1566" t="s">
        <v>433</v>
      </c>
      <c r="J1566" t="s">
        <v>433</v>
      </c>
      <c r="K1566" t="s">
        <v>433</v>
      </c>
      <c r="M1566" t="s">
        <v>433</v>
      </c>
      <c r="N1566" s="680">
        <f t="shared" ca="1" si="106"/>
        <v>0</v>
      </c>
      <c r="O1566" s="680">
        <f t="shared" ca="1" si="106"/>
        <v>0</v>
      </c>
      <c r="P1566" s="680">
        <f t="shared" ca="1" si="106"/>
        <v>0</v>
      </c>
      <c r="Q1566" s="680">
        <f t="shared" ca="1" si="106"/>
        <v>0</v>
      </c>
      <c r="R1566" s="680">
        <f t="shared" ca="1" si="106"/>
        <v>0</v>
      </c>
      <c r="S1566" t="str">
        <f t="shared" si="103"/>
        <v>ASR_CMS_19</v>
      </c>
      <c r="T1566" s="957">
        <f t="shared" si="104"/>
        <v>45406</v>
      </c>
      <c r="U1566" t="str">
        <f t="shared" si="105"/>
        <v>Unaudited</v>
      </c>
    </row>
    <row r="1567" spans="1:21" x14ac:dyDescent="0.25">
      <c r="A1567" t="s">
        <v>438</v>
      </c>
      <c r="B1567" t="s">
        <v>1380</v>
      </c>
      <c r="C1567" t="s">
        <v>1381</v>
      </c>
      <c r="D1567" s="15">
        <v>1900</v>
      </c>
      <c r="E1567" s="121">
        <v>1</v>
      </c>
      <c r="F1567" t="s">
        <v>1026</v>
      </c>
      <c r="G1567" s="121" t="s">
        <v>1379</v>
      </c>
      <c r="H1567" t="s">
        <v>386</v>
      </c>
      <c r="I1567" t="s">
        <v>488</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ASR_CMS_19</v>
      </c>
      <c r="T1567" s="957">
        <f t="shared" si="104"/>
        <v>45406</v>
      </c>
      <c r="U1567" t="str">
        <f t="shared" si="105"/>
        <v>Unaudited</v>
      </c>
    </row>
    <row r="1568" spans="1:21" x14ac:dyDescent="0.25">
      <c r="A1568" t="s">
        <v>438</v>
      </c>
      <c r="B1568" t="s">
        <v>1380</v>
      </c>
      <c r="C1568" t="s">
        <v>1381</v>
      </c>
      <c r="D1568" s="15">
        <v>1900</v>
      </c>
      <c r="E1568" s="121">
        <v>1</v>
      </c>
      <c r="F1568" t="s">
        <v>1026</v>
      </c>
      <c r="G1568" s="121" t="s">
        <v>1379</v>
      </c>
      <c r="H1568" t="s">
        <v>386</v>
      </c>
      <c r="I1568" t="s">
        <v>488</v>
      </c>
      <c r="J1568" t="s">
        <v>12</v>
      </c>
      <c r="K1568" t="s">
        <v>223</v>
      </c>
      <c r="L1568" s="755">
        <v>1.2</v>
      </c>
      <c r="M1568" t="s">
        <v>223</v>
      </c>
      <c r="N1568" s="680">
        <f t="shared" ca="1" si="106"/>
        <v>0</v>
      </c>
      <c r="O1568" s="680">
        <f t="shared" ca="1" si="106"/>
        <v>0</v>
      </c>
      <c r="P1568" s="680">
        <f t="shared" ca="1" si="106"/>
        <v>0</v>
      </c>
      <c r="Q1568" s="680">
        <f t="shared" ca="1" si="106"/>
        <v>0</v>
      </c>
      <c r="R1568" s="680">
        <f t="shared" ca="1" si="106"/>
        <v>0</v>
      </c>
      <c r="S1568" t="str">
        <f t="shared" si="103"/>
        <v>ASR_CMS_19</v>
      </c>
      <c r="T1568" s="957">
        <f t="shared" si="104"/>
        <v>45406</v>
      </c>
      <c r="U1568" t="str">
        <f t="shared" si="105"/>
        <v>Unaudited</v>
      </c>
    </row>
    <row r="1569" spans="1:21" x14ac:dyDescent="0.25">
      <c r="A1569" t="s">
        <v>438</v>
      </c>
      <c r="B1569" t="s">
        <v>1380</v>
      </c>
      <c r="C1569" t="s">
        <v>1381</v>
      </c>
      <c r="D1569" s="15">
        <v>1900</v>
      </c>
      <c r="E1569" s="121">
        <v>1</v>
      </c>
      <c r="F1569" t="s">
        <v>1026</v>
      </c>
      <c r="G1569" s="121" t="s">
        <v>1379</v>
      </c>
      <c r="H1569" t="s">
        <v>386</v>
      </c>
      <c r="I1569" t="s">
        <v>488</v>
      </c>
      <c r="J1569" t="s">
        <v>12</v>
      </c>
      <c r="K1569" t="s">
        <v>1318</v>
      </c>
      <c r="L1569" s="755" t="s">
        <v>1314</v>
      </c>
      <c r="M1569" t="s">
        <v>1318</v>
      </c>
      <c r="N1569" s="680">
        <f t="shared" ca="1" si="106"/>
        <v>0</v>
      </c>
      <c r="O1569" s="680">
        <f t="shared" ca="1" si="106"/>
        <v>0</v>
      </c>
      <c r="P1569" s="680">
        <f t="shared" ca="1" si="106"/>
        <v>0</v>
      </c>
      <c r="Q1569" s="680">
        <f t="shared" ca="1" si="106"/>
        <v>0</v>
      </c>
      <c r="R1569" s="680">
        <f t="shared" ca="1" si="106"/>
        <v>0</v>
      </c>
      <c r="S1569" t="str">
        <f t="shared" si="103"/>
        <v>ASR_CMS_19</v>
      </c>
      <c r="T1569" s="957">
        <f t="shared" si="104"/>
        <v>45406</v>
      </c>
      <c r="U1569" t="str">
        <f t="shared" si="105"/>
        <v>Unaudited</v>
      </c>
    </row>
    <row r="1570" spans="1:21" x14ac:dyDescent="0.25">
      <c r="A1570" t="s">
        <v>438</v>
      </c>
      <c r="B1570" t="s">
        <v>1380</v>
      </c>
      <c r="C1570" t="s">
        <v>1381</v>
      </c>
      <c r="D1570" s="15">
        <v>1900</v>
      </c>
      <c r="E1570" s="121">
        <v>1</v>
      </c>
      <c r="F1570" t="s">
        <v>1026</v>
      </c>
      <c r="G1570" s="121" t="s">
        <v>1379</v>
      </c>
      <c r="H1570" t="s">
        <v>386</v>
      </c>
      <c r="I1570" t="s">
        <v>488</v>
      </c>
      <c r="J1570" t="s">
        <v>12</v>
      </c>
      <c r="K1570" t="s">
        <v>1320</v>
      </c>
      <c r="L1570" s="755" t="s">
        <v>1319</v>
      </c>
      <c r="M1570" t="s">
        <v>1320</v>
      </c>
      <c r="N1570" s="680">
        <f t="shared" ca="1" si="106"/>
        <v>0</v>
      </c>
      <c r="O1570" s="680">
        <f t="shared" ca="1" si="106"/>
        <v>0</v>
      </c>
      <c r="P1570" s="680">
        <f t="shared" ca="1" si="106"/>
        <v>0</v>
      </c>
      <c r="Q1570" s="680">
        <f t="shared" ca="1" si="106"/>
        <v>0</v>
      </c>
      <c r="R1570" s="680">
        <f t="shared" ca="1" si="106"/>
        <v>0</v>
      </c>
      <c r="S1570" t="str">
        <f t="shared" si="103"/>
        <v>ASR_CMS_19</v>
      </c>
      <c r="T1570" s="957">
        <f t="shared" si="104"/>
        <v>45406</v>
      </c>
      <c r="U1570" t="str">
        <f t="shared" si="105"/>
        <v>Unaudited</v>
      </c>
    </row>
    <row r="1571" spans="1:21" x14ac:dyDescent="0.25">
      <c r="A1571" t="s">
        <v>438</v>
      </c>
      <c r="B1571" t="s">
        <v>1380</v>
      </c>
      <c r="C1571" t="s">
        <v>1381</v>
      </c>
      <c r="D1571" s="15">
        <v>1900</v>
      </c>
      <c r="E1571" s="121">
        <v>1</v>
      </c>
      <c r="F1571" t="s">
        <v>1026</v>
      </c>
      <c r="G1571" s="121" t="s">
        <v>1379</v>
      </c>
      <c r="H1571" t="s">
        <v>386</v>
      </c>
      <c r="I1571" t="s">
        <v>488</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ASR_CMS_19</v>
      </c>
      <c r="T1571" s="957">
        <f t="shared" si="104"/>
        <v>45406</v>
      </c>
      <c r="U1571" t="str">
        <f t="shared" si="105"/>
        <v>Unaudited</v>
      </c>
    </row>
    <row r="1572" spans="1:21" x14ac:dyDescent="0.25">
      <c r="A1572" t="s">
        <v>438</v>
      </c>
      <c r="B1572" t="s">
        <v>1380</v>
      </c>
      <c r="C1572" t="s">
        <v>1381</v>
      </c>
      <c r="D1572" s="15">
        <v>1900</v>
      </c>
      <c r="E1572" s="121">
        <v>1</v>
      </c>
      <c r="F1572" t="s">
        <v>1026</v>
      </c>
      <c r="G1572" s="121" t="s">
        <v>1379</v>
      </c>
      <c r="H1572" t="s">
        <v>386</v>
      </c>
      <c r="I1572" t="s">
        <v>489</v>
      </c>
      <c r="J1572" t="s">
        <v>434</v>
      </c>
      <c r="K1572" t="s">
        <v>791</v>
      </c>
      <c r="L1572" s="755">
        <v>2.1</v>
      </c>
      <c r="M1572" t="s">
        <v>726</v>
      </c>
      <c r="N1572" s="680">
        <f t="shared" ca="1" si="106"/>
        <v>0</v>
      </c>
      <c r="O1572" s="680">
        <f t="shared" ca="1" si="106"/>
        <v>0</v>
      </c>
      <c r="P1572" s="680">
        <f t="shared" ca="1" si="106"/>
        <v>0</v>
      </c>
      <c r="Q1572" s="680">
        <f t="shared" ca="1" si="106"/>
        <v>0</v>
      </c>
      <c r="R1572" s="680">
        <f t="shared" ca="1" si="106"/>
        <v>0</v>
      </c>
      <c r="S1572" t="str">
        <f t="shared" si="103"/>
        <v>ASR_CMS_19</v>
      </c>
      <c r="T1572" s="957">
        <f t="shared" si="104"/>
        <v>45406</v>
      </c>
      <c r="U1572" t="str">
        <f t="shared" si="105"/>
        <v>Unaudited</v>
      </c>
    </row>
    <row r="1573" spans="1:21" x14ac:dyDescent="0.25">
      <c r="A1573" t="s">
        <v>438</v>
      </c>
      <c r="B1573" t="s">
        <v>1380</v>
      </c>
      <c r="C1573" t="s">
        <v>1381</v>
      </c>
      <c r="D1573" s="15">
        <v>1900</v>
      </c>
      <c r="E1573" s="121">
        <v>1</v>
      </c>
      <c r="F1573" t="s">
        <v>1026</v>
      </c>
      <c r="G1573" s="121" t="s">
        <v>1379</v>
      </c>
      <c r="H1573" t="s">
        <v>386</v>
      </c>
      <c r="I1573" t="s">
        <v>489</v>
      </c>
      <c r="J1573" t="s">
        <v>434</v>
      </c>
      <c r="K1573" t="s">
        <v>791</v>
      </c>
      <c r="L1573" s="755">
        <v>2.2000000000000002</v>
      </c>
      <c r="M1573" t="s">
        <v>727</v>
      </c>
      <c r="N1573" s="680">
        <f t="shared" ca="1" si="106"/>
        <v>0</v>
      </c>
      <c r="O1573" s="680">
        <f t="shared" ca="1" si="106"/>
        <v>0</v>
      </c>
      <c r="P1573" s="680">
        <f t="shared" ca="1" si="106"/>
        <v>0</v>
      </c>
      <c r="Q1573" s="680">
        <f t="shared" ca="1" si="106"/>
        <v>0</v>
      </c>
      <c r="R1573" s="680">
        <f t="shared" ca="1" si="106"/>
        <v>0</v>
      </c>
      <c r="S1573" t="str">
        <f t="shared" si="103"/>
        <v>ASR_CMS_19</v>
      </c>
      <c r="T1573" s="957">
        <f t="shared" si="104"/>
        <v>45406</v>
      </c>
      <c r="U1573" t="str">
        <f t="shared" si="105"/>
        <v>Unaudited</v>
      </c>
    </row>
    <row r="1574" spans="1:21" x14ac:dyDescent="0.25">
      <c r="A1574" t="s">
        <v>438</v>
      </c>
      <c r="B1574" t="s">
        <v>1380</v>
      </c>
      <c r="C1574" t="s">
        <v>1381</v>
      </c>
      <c r="D1574" s="15">
        <v>1900</v>
      </c>
      <c r="E1574" s="121">
        <v>1</v>
      </c>
      <c r="F1574" t="s">
        <v>1026</v>
      </c>
      <c r="G1574" s="121" t="s">
        <v>1379</v>
      </c>
      <c r="H1574" t="s">
        <v>386</v>
      </c>
      <c r="I1574" t="s">
        <v>489</v>
      </c>
      <c r="J1574" t="s">
        <v>434</v>
      </c>
      <c r="K1574" t="s">
        <v>791</v>
      </c>
      <c r="L1574" s="755">
        <v>2.2999999999999998</v>
      </c>
      <c r="M1574" t="s">
        <v>728</v>
      </c>
      <c r="N1574" s="680">
        <f t="shared" ca="1" si="106"/>
        <v>0</v>
      </c>
      <c r="O1574" s="680">
        <f t="shared" ca="1" si="106"/>
        <v>0</v>
      </c>
      <c r="P1574" s="680">
        <f t="shared" ca="1" si="106"/>
        <v>0</v>
      </c>
      <c r="Q1574" s="680">
        <f t="shared" ca="1" si="106"/>
        <v>0</v>
      </c>
      <c r="R1574" s="680">
        <f t="shared" ca="1" si="106"/>
        <v>0</v>
      </c>
      <c r="S1574" t="str">
        <f t="shared" si="103"/>
        <v>ASR_CMS_19</v>
      </c>
      <c r="T1574" s="957">
        <f t="shared" si="104"/>
        <v>45406</v>
      </c>
      <c r="U1574" t="str">
        <f t="shared" si="105"/>
        <v>Unaudited</v>
      </c>
    </row>
    <row r="1575" spans="1:21" x14ac:dyDescent="0.25">
      <c r="A1575" t="s">
        <v>438</v>
      </c>
      <c r="B1575" t="s">
        <v>1380</v>
      </c>
      <c r="C1575" t="s">
        <v>1381</v>
      </c>
      <c r="D1575" s="15">
        <v>1900</v>
      </c>
      <c r="E1575" s="121">
        <v>1</v>
      </c>
      <c r="F1575" t="s">
        <v>1026</v>
      </c>
      <c r="G1575" s="121" t="s">
        <v>1379</v>
      </c>
      <c r="H1575" t="s">
        <v>386</v>
      </c>
      <c r="I1575" t="s">
        <v>489</v>
      </c>
      <c r="J1575" t="s">
        <v>434</v>
      </c>
      <c r="K1575" t="s">
        <v>791</v>
      </c>
      <c r="L1575" s="755">
        <v>2.4</v>
      </c>
      <c r="M1575" t="s">
        <v>729</v>
      </c>
      <c r="N1575" s="680">
        <f t="shared" ca="1" si="106"/>
        <v>0</v>
      </c>
      <c r="O1575" s="680">
        <f t="shared" ca="1" si="106"/>
        <v>0</v>
      </c>
      <c r="P1575" s="680">
        <f t="shared" ca="1" si="106"/>
        <v>0</v>
      </c>
      <c r="Q1575" s="680">
        <f t="shared" ca="1" si="106"/>
        <v>0</v>
      </c>
      <c r="R1575" s="680">
        <f t="shared" ca="1" si="106"/>
        <v>0</v>
      </c>
      <c r="S1575" t="str">
        <f t="shared" si="103"/>
        <v>ASR_CMS_19</v>
      </c>
      <c r="T1575" s="957">
        <f t="shared" si="104"/>
        <v>45406</v>
      </c>
      <c r="U1575" t="str">
        <f t="shared" si="105"/>
        <v>Unaudited</v>
      </c>
    </row>
    <row r="1576" spans="1:21" x14ac:dyDescent="0.25">
      <c r="A1576" t="s">
        <v>438</v>
      </c>
      <c r="B1576" t="s">
        <v>1380</v>
      </c>
      <c r="C1576" t="s">
        <v>1381</v>
      </c>
      <c r="D1576" s="15">
        <v>1900</v>
      </c>
      <c r="E1576" s="121">
        <v>1</v>
      </c>
      <c r="F1576" t="s">
        <v>1026</v>
      </c>
      <c r="G1576" s="121" t="s">
        <v>1379</v>
      </c>
      <c r="H1576" t="s">
        <v>386</v>
      </c>
      <c r="I1576" t="s">
        <v>489</v>
      </c>
      <c r="J1576" t="s">
        <v>434</v>
      </c>
      <c r="K1576" t="s">
        <v>791</v>
      </c>
      <c r="L1576" s="755">
        <v>2.5</v>
      </c>
      <c r="M1576" t="s">
        <v>771</v>
      </c>
      <c r="N1576" s="680">
        <f t="shared" ca="1" si="106"/>
        <v>0</v>
      </c>
      <c r="O1576" s="680">
        <f t="shared" ca="1" si="106"/>
        <v>0</v>
      </c>
      <c r="P1576" s="680">
        <f t="shared" ca="1" si="106"/>
        <v>0</v>
      </c>
      <c r="Q1576" s="680">
        <f t="shared" ca="1" si="106"/>
        <v>0</v>
      </c>
      <c r="R1576" s="680">
        <f t="shared" ca="1" si="106"/>
        <v>0</v>
      </c>
      <c r="S1576" t="str">
        <f t="shared" si="103"/>
        <v>ASR_CMS_19</v>
      </c>
      <c r="T1576" s="957">
        <f t="shared" si="104"/>
        <v>45406</v>
      </c>
      <c r="U1576" t="str">
        <f t="shared" si="105"/>
        <v>Unaudited</v>
      </c>
    </row>
    <row r="1577" spans="1:21" x14ac:dyDescent="0.25">
      <c r="A1577" t="s">
        <v>438</v>
      </c>
      <c r="B1577" t="s">
        <v>1380</v>
      </c>
      <c r="C1577" t="s">
        <v>1381</v>
      </c>
      <c r="D1577" s="15">
        <v>1900</v>
      </c>
      <c r="E1577" s="121">
        <v>1</v>
      </c>
      <c r="F1577" t="s">
        <v>1026</v>
      </c>
      <c r="G1577" s="121" t="s">
        <v>1379</v>
      </c>
      <c r="H1577" t="s">
        <v>386</v>
      </c>
      <c r="I1577" t="s">
        <v>489</v>
      </c>
      <c r="J1577" t="s">
        <v>434</v>
      </c>
      <c r="K1577" t="s">
        <v>791</v>
      </c>
      <c r="L1577" s="755">
        <v>2.6</v>
      </c>
      <c r="M1577" t="s">
        <v>187</v>
      </c>
      <c r="N1577" s="680">
        <f t="shared" ca="1" si="106"/>
        <v>0</v>
      </c>
      <c r="O1577" s="680">
        <f t="shared" ca="1" si="106"/>
        <v>0</v>
      </c>
      <c r="P1577" s="680">
        <f t="shared" ca="1" si="106"/>
        <v>0</v>
      </c>
      <c r="Q1577" s="680">
        <f t="shared" ca="1" si="106"/>
        <v>0</v>
      </c>
      <c r="R1577" s="680">
        <f t="shared" ca="1" si="106"/>
        <v>0</v>
      </c>
      <c r="S1577" t="str">
        <f t="shared" si="103"/>
        <v>ASR_CMS_19</v>
      </c>
      <c r="T1577" s="957">
        <f t="shared" si="104"/>
        <v>45406</v>
      </c>
      <c r="U1577" t="str">
        <f t="shared" si="105"/>
        <v>Unaudited</v>
      </c>
    </row>
    <row r="1578" spans="1:21" x14ac:dyDescent="0.25">
      <c r="A1578" t="s">
        <v>438</v>
      </c>
      <c r="B1578" t="s">
        <v>1380</v>
      </c>
      <c r="C1578" t="s">
        <v>1381</v>
      </c>
      <c r="D1578" s="15">
        <v>1900</v>
      </c>
      <c r="E1578" s="121">
        <v>1</v>
      </c>
      <c r="F1578" t="s">
        <v>1026</v>
      </c>
      <c r="G1578" s="121" t="s">
        <v>1379</v>
      </c>
      <c r="H1578" t="s">
        <v>386</v>
      </c>
      <c r="I1578" t="s">
        <v>489</v>
      </c>
      <c r="J1578" t="s">
        <v>434</v>
      </c>
      <c r="K1578" t="s">
        <v>791</v>
      </c>
      <c r="L1578" s="755">
        <v>2.7</v>
      </c>
      <c r="M1578" t="s">
        <v>792</v>
      </c>
      <c r="N1578" s="680">
        <f t="shared" ca="1" si="106"/>
        <v>0</v>
      </c>
      <c r="O1578" s="680">
        <f t="shared" ca="1" si="106"/>
        <v>0</v>
      </c>
      <c r="P1578" s="680">
        <f t="shared" ca="1" si="106"/>
        <v>0</v>
      </c>
      <c r="Q1578" s="680">
        <f t="shared" ca="1" si="106"/>
        <v>0</v>
      </c>
      <c r="R1578" s="680">
        <f t="shared" ca="1" si="106"/>
        <v>0</v>
      </c>
      <c r="S1578" t="str">
        <f t="shared" si="103"/>
        <v>ASR_CMS_19</v>
      </c>
      <c r="T1578" s="957">
        <f t="shared" si="104"/>
        <v>45406</v>
      </c>
      <c r="U1578" t="str">
        <f t="shared" si="105"/>
        <v>Unaudited</v>
      </c>
    </row>
    <row r="1579" spans="1:21" x14ac:dyDescent="0.25">
      <c r="A1579" t="s">
        <v>438</v>
      </c>
      <c r="B1579" t="s">
        <v>1380</v>
      </c>
      <c r="C1579" t="s">
        <v>1381</v>
      </c>
      <c r="D1579" s="15">
        <v>1900</v>
      </c>
      <c r="E1579" s="121">
        <v>1</v>
      </c>
      <c r="F1579" t="s">
        <v>1026</v>
      </c>
      <c r="G1579" s="121" t="s">
        <v>1379</v>
      </c>
      <c r="H1579" t="s">
        <v>386</v>
      </c>
      <c r="I1579" t="s">
        <v>489</v>
      </c>
      <c r="J1579" t="s">
        <v>434</v>
      </c>
      <c r="K1579" t="s">
        <v>791</v>
      </c>
      <c r="L1579" s="755">
        <v>2.8</v>
      </c>
      <c r="M1579" t="s">
        <v>793</v>
      </c>
      <c r="N1579" s="680">
        <f t="shared" ca="1" si="106"/>
        <v>0</v>
      </c>
      <c r="O1579" s="680">
        <f t="shared" ca="1" si="106"/>
        <v>0</v>
      </c>
      <c r="P1579" s="680">
        <f t="shared" ca="1" si="106"/>
        <v>0</v>
      </c>
      <c r="Q1579" s="680">
        <f t="shared" ca="1" si="106"/>
        <v>0</v>
      </c>
      <c r="R1579" s="680">
        <f t="shared" ca="1" si="106"/>
        <v>0</v>
      </c>
      <c r="S1579" t="str">
        <f t="shared" si="103"/>
        <v>ASR_CMS_19</v>
      </c>
      <c r="T1579" s="957">
        <f t="shared" si="104"/>
        <v>45406</v>
      </c>
      <c r="U1579" t="str">
        <f t="shared" si="105"/>
        <v>Unaudited</v>
      </c>
    </row>
    <row r="1580" spans="1:21" x14ac:dyDescent="0.25">
      <c r="A1580" t="s">
        <v>438</v>
      </c>
      <c r="B1580" t="s">
        <v>1380</v>
      </c>
      <c r="C1580" t="s">
        <v>1381</v>
      </c>
      <c r="D1580" s="15">
        <v>1900</v>
      </c>
      <c r="E1580" s="121">
        <v>1</v>
      </c>
      <c r="F1580" t="s">
        <v>1026</v>
      </c>
      <c r="G1580" s="121" t="s">
        <v>1379</v>
      </c>
      <c r="H1580" t="s">
        <v>386</v>
      </c>
      <c r="I1580" t="s">
        <v>489</v>
      </c>
      <c r="J1580" t="s">
        <v>434</v>
      </c>
      <c r="K1580" t="s">
        <v>791</v>
      </c>
      <c r="L1580" s="755">
        <v>2.9</v>
      </c>
      <c r="M1580" t="s">
        <v>774</v>
      </c>
      <c r="N1580" s="680">
        <f t="shared" ca="1" si="106"/>
        <v>0</v>
      </c>
      <c r="O1580" s="680">
        <f t="shared" ca="1" si="106"/>
        <v>0</v>
      </c>
      <c r="P1580" s="680">
        <f t="shared" ca="1" si="106"/>
        <v>0</v>
      </c>
      <c r="Q1580" s="680">
        <f t="shared" ca="1" si="106"/>
        <v>0</v>
      </c>
      <c r="R1580" s="680">
        <f t="shared" ca="1" si="106"/>
        <v>0</v>
      </c>
      <c r="S1580" t="str">
        <f t="shared" si="103"/>
        <v>ASR_CMS_19</v>
      </c>
      <c r="T1580" s="957">
        <f t="shared" si="104"/>
        <v>45406</v>
      </c>
      <c r="U1580" t="str">
        <f t="shared" si="105"/>
        <v>Unaudited</v>
      </c>
    </row>
    <row r="1581" spans="1:21" x14ac:dyDescent="0.25">
      <c r="A1581" t="s">
        <v>438</v>
      </c>
      <c r="B1581" t="s">
        <v>1380</v>
      </c>
      <c r="C1581" t="s">
        <v>1381</v>
      </c>
      <c r="D1581" s="15">
        <v>1900</v>
      </c>
      <c r="E1581" s="121">
        <v>1</v>
      </c>
      <c r="F1581" t="s">
        <v>1026</v>
      </c>
      <c r="G1581" s="121" t="s">
        <v>1379</v>
      </c>
      <c r="H1581" t="s">
        <v>386</v>
      </c>
      <c r="I1581" t="s">
        <v>489</v>
      </c>
      <c r="J1581" t="s">
        <v>434</v>
      </c>
      <c r="K1581" t="s">
        <v>224</v>
      </c>
      <c r="L1581" s="755">
        <v>2.11</v>
      </c>
      <c r="M1581" t="s">
        <v>229</v>
      </c>
      <c r="N1581" s="680">
        <f t="shared" ca="1" si="106"/>
        <v>0</v>
      </c>
      <c r="O1581" s="680">
        <f t="shared" ca="1" si="106"/>
        <v>0</v>
      </c>
      <c r="P1581" s="680">
        <f t="shared" ca="1" si="106"/>
        <v>0</v>
      </c>
      <c r="Q1581" s="680">
        <f t="shared" ca="1" si="106"/>
        <v>0</v>
      </c>
      <c r="R1581" s="680">
        <f t="shared" ca="1" si="106"/>
        <v>0</v>
      </c>
      <c r="S1581" t="str">
        <f t="shared" si="103"/>
        <v>ASR_CMS_19</v>
      </c>
      <c r="T1581" s="957">
        <f t="shared" si="104"/>
        <v>45406</v>
      </c>
      <c r="U1581" t="str">
        <f t="shared" si="105"/>
        <v>Unaudited</v>
      </c>
    </row>
    <row r="1582" spans="1:21" x14ac:dyDescent="0.25">
      <c r="A1582" t="s">
        <v>438</v>
      </c>
      <c r="B1582" t="s">
        <v>1380</v>
      </c>
      <c r="C1582" t="s">
        <v>1381</v>
      </c>
      <c r="D1582" s="15">
        <v>1900</v>
      </c>
      <c r="E1582" s="121">
        <v>1</v>
      </c>
      <c r="F1582" t="s">
        <v>1026</v>
      </c>
      <c r="G1582" s="121" t="s">
        <v>1379</v>
      </c>
      <c r="H1582" t="s">
        <v>386</v>
      </c>
      <c r="I1582" t="s">
        <v>489</v>
      </c>
      <c r="J1582" t="s">
        <v>434</v>
      </c>
      <c r="K1582" t="s">
        <v>224</v>
      </c>
      <c r="L1582" s="755">
        <v>2.12</v>
      </c>
      <c r="M1582" t="s">
        <v>555</v>
      </c>
      <c r="N1582" s="680">
        <f t="shared" ca="1" si="106"/>
        <v>0</v>
      </c>
      <c r="O1582" s="680">
        <f t="shared" ca="1" si="106"/>
        <v>0</v>
      </c>
      <c r="P1582" s="680">
        <f t="shared" ca="1" si="106"/>
        <v>0</v>
      </c>
      <c r="Q1582" s="680">
        <f t="shared" ca="1" si="106"/>
        <v>0</v>
      </c>
      <c r="R1582" s="680">
        <f t="shared" ca="1" si="106"/>
        <v>0</v>
      </c>
      <c r="S1582" t="str">
        <f t="shared" si="103"/>
        <v>ASR_CMS_19</v>
      </c>
      <c r="T1582" s="957">
        <f t="shared" si="104"/>
        <v>45406</v>
      </c>
      <c r="U1582" t="str">
        <f t="shared" si="105"/>
        <v>Unaudited</v>
      </c>
    </row>
    <row r="1583" spans="1:21" x14ac:dyDescent="0.25">
      <c r="A1583" t="s">
        <v>438</v>
      </c>
      <c r="B1583" t="s">
        <v>1380</v>
      </c>
      <c r="C1583" t="s">
        <v>1381</v>
      </c>
      <c r="D1583" s="15">
        <v>1900</v>
      </c>
      <c r="E1583" s="121">
        <v>1</v>
      </c>
      <c r="F1583" t="s">
        <v>1026</v>
      </c>
      <c r="G1583" s="121" t="s">
        <v>1379</v>
      </c>
      <c r="H1583" t="s">
        <v>386</v>
      </c>
      <c r="I1583" t="s">
        <v>489</v>
      </c>
      <c r="J1583" t="s">
        <v>434</v>
      </c>
      <c r="K1583" t="s">
        <v>224</v>
      </c>
      <c r="L1583" s="755">
        <v>2.13</v>
      </c>
      <c r="M1583" t="s">
        <v>230</v>
      </c>
      <c r="N1583" s="680">
        <f t="shared" ca="1" si="106"/>
        <v>0</v>
      </c>
      <c r="O1583" s="680">
        <f t="shared" ca="1" si="106"/>
        <v>0</v>
      </c>
      <c r="P1583" s="680">
        <f t="shared" ca="1" si="106"/>
        <v>0</v>
      </c>
      <c r="Q1583" s="680">
        <f t="shared" ca="1" si="106"/>
        <v>0</v>
      </c>
      <c r="R1583" s="680">
        <f t="shared" ca="1" si="106"/>
        <v>0</v>
      </c>
      <c r="S1583" t="str">
        <f t="shared" si="103"/>
        <v>ASR_CMS_19</v>
      </c>
      <c r="T1583" s="957">
        <f t="shared" si="104"/>
        <v>45406</v>
      </c>
      <c r="U1583" t="str">
        <f t="shared" si="105"/>
        <v>Unaudited</v>
      </c>
    </row>
    <row r="1584" spans="1:21" x14ac:dyDescent="0.25">
      <c r="A1584" t="s">
        <v>438</v>
      </c>
      <c r="B1584" t="s">
        <v>1380</v>
      </c>
      <c r="C1584" t="s">
        <v>1381</v>
      </c>
      <c r="D1584" s="15">
        <v>1900</v>
      </c>
      <c r="E1584" s="121">
        <v>1</v>
      </c>
      <c r="F1584" t="s">
        <v>1026</v>
      </c>
      <c r="G1584" s="121" t="s">
        <v>1379</v>
      </c>
      <c r="H1584" t="s">
        <v>386</v>
      </c>
      <c r="I1584" t="s">
        <v>489</v>
      </c>
      <c r="J1584" t="s">
        <v>434</v>
      </c>
      <c r="K1584" t="s">
        <v>224</v>
      </c>
      <c r="L1584" s="755">
        <v>2.14</v>
      </c>
      <c r="M1584" t="s">
        <v>559</v>
      </c>
      <c r="N1584" s="680">
        <f t="shared" ca="1" si="106"/>
        <v>0</v>
      </c>
      <c r="O1584" s="680">
        <f t="shared" ca="1" si="106"/>
        <v>0</v>
      </c>
      <c r="P1584" s="680">
        <f t="shared" ca="1" si="106"/>
        <v>0</v>
      </c>
      <c r="Q1584" s="680">
        <f t="shared" ca="1" si="106"/>
        <v>0</v>
      </c>
      <c r="R1584" s="680">
        <f t="shared" ca="1" si="106"/>
        <v>0</v>
      </c>
      <c r="S1584" t="str">
        <f t="shared" si="103"/>
        <v>ASR_CMS_19</v>
      </c>
      <c r="T1584" s="957">
        <f t="shared" si="104"/>
        <v>45406</v>
      </c>
      <c r="U1584" t="str">
        <f t="shared" si="105"/>
        <v>Unaudited</v>
      </c>
    </row>
    <row r="1585" spans="1:21" x14ac:dyDescent="0.25">
      <c r="A1585" t="s">
        <v>438</v>
      </c>
      <c r="B1585" t="s">
        <v>1380</v>
      </c>
      <c r="C1585" t="s">
        <v>1381</v>
      </c>
      <c r="D1585" s="15">
        <v>1900</v>
      </c>
      <c r="E1585" s="121">
        <v>1</v>
      </c>
      <c r="F1585" t="s">
        <v>1026</v>
      </c>
      <c r="G1585" s="121" t="s">
        <v>1379</v>
      </c>
      <c r="H1585" t="s">
        <v>386</v>
      </c>
      <c r="I1585" t="s">
        <v>489</v>
      </c>
      <c r="J1585" t="s">
        <v>434</v>
      </c>
      <c r="K1585" t="s">
        <v>224</v>
      </c>
      <c r="L1585" s="755">
        <v>2.15</v>
      </c>
      <c r="M1585" t="s">
        <v>20</v>
      </c>
      <c r="N1585" s="680">
        <f t="shared" ca="1" si="106"/>
        <v>0</v>
      </c>
      <c r="O1585" s="680">
        <f t="shared" ca="1" si="106"/>
        <v>0</v>
      </c>
      <c r="P1585" s="680">
        <f t="shared" ca="1" si="106"/>
        <v>0</v>
      </c>
      <c r="Q1585" s="680">
        <f t="shared" ca="1" si="106"/>
        <v>0</v>
      </c>
      <c r="R1585" s="680">
        <f t="shared" ca="1" si="106"/>
        <v>0</v>
      </c>
      <c r="S1585" t="str">
        <f t="shared" si="103"/>
        <v>ASR_CMS_19</v>
      </c>
      <c r="T1585" s="957">
        <f t="shared" si="104"/>
        <v>45406</v>
      </c>
      <c r="U1585" t="str">
        <f t="shared" si="105"/>
        <v>Unaudited</v>
      </c>
    </row>
    <row r="1586" spans="1:21" x14ac:dyDescent="0.25">
      <c r="A1586" t="s">
        <v>438</v>
      </c>
      <c r="B1586" t="s">
        <v>1380</v>
      </c>
      <c r="C1586" t="s">
        <v>1381</v>
      </c>
      <c r="D1586" s="15">
        <v>1900</v>
      </c>
      <c r="E1586" s="121">
        <v>1</v>
      </c>
      <c r="F1586" t="s">
        <v>1026</v>
      </c>
      <c r="G1586" s="121" t="s">
        <v>1379</v>
      </c>
      <c r="H1586" t="s">
        <v>386</v>
      </c>
      <c r="I1586" t="s">
        <v>489</v>
      </c>
      <c r="J1586" t="s">
        <v>434</v>
      </c>
      <c r="K1586" t="s">
        <v>224</v>
      </c>
      <c r="L1586" s="755">
        <v>2.16</v>
      </c>
      <c r="M1586" t="s">
        <v>794</v>
      </c>
      <c r="N1586" s="680">
        <f t="shared" ca="1" si="106"/>
        <v>0</v>
      </c>
      <c r="O1586" s="680">
        <f t="shared" ca="1" si="106"/>
        <v>0</v>
      </c>
      <c r="P1586" s="680">
        <f t="shared" ca="1" si="106"/>
        <v>0</v>
      </c>
      <c r="Q1586" s="680">
        <f t="shared" ca="1" si="106"/>
        <v>0</v>
      </c>
      <c r="R1586" s="680">
        <f t="shared" ca="1" si="106"/>
        <v>0</v>
      </c>
      <c r="S1586" t="str">
        <f t="shared" si="103"/>
        <v>ASR_CMS_19</v>
      </c>
      <c r="T1586" s="957">
        <f t="shared" si="104"/>
        <v>45406</v>
      </c>
      <c r="U1586" t="str">
        <f t="shared" si="105"/>
        <v>Unaudited</v>
      </c>
    </row>
    <row r="1587" spans="1:21" x14ac:dyDescent="0.25">
      <c r="A1587" t="s">
        <v>438</v>
      </c>
      <c r="B1587" t="s">
        <v>1380</v>
      </c>
      <c r="C1587" t="s">
        <v>1381</v>
      </c>
      <c r="D1587" s="15">
        <v>1900</v>
      </c>
      <c r="E1587" s="121">
        <v>1</v>
      </c>
      <c r="F1587" t="s">
        <v>1026</v>
      </c>
      <c r="G1587" s="121" t="s">
        <v>1379</v>
      </c>
      <c r="H1587" t="s">
        <v>386</v>
      </c>
      <c r="I1587" t="s">
        <v>489</v>
      </c>
      <c r="J1587" t="s">
        <v>434</v>
      </c>
      <c r="K1587" t="s">
        <v>224</v>
      </c>
      <c r="L1587" s="755">
        <v>2.17</v>
      </c>
      <c r="M1587" t="s">
        <v>1047</v>
      </c>
      <c r="N1587" s="680">
        <f t="shared" ca="1" si="106"/>
        <v>0</v>
      </c>
      <c r="O1587" s="680">
        <f t="shared" ca="1" si="106"/>
        <v>0</v>
      </c>
      <c r="P1587" s="680">
        <f t="shared" ca="1" si="106"/>
        <v>0</v>
      </c>
      <c r="Q1587" s="680">
        <f t="shared" ca="1" si="106"/>
        <v>0</v>
      </c>
      <c r="R1587" s="680">
        <f t="shared" ca="1" si="106"/>
        <v>0</v>
      </c>
      <c r="S1587" t="str">
        <f t="shared" si="103"/>
        <v>ASR_CMS_19</v>
      </c>
      <c r="T1587" s="957">
        <f t="shared" si="104"/>
        <v>45406</v>
      </c>
      <c r="U1587" t="str">
        <f t="shared" si="105"/>
        <v>Unaudited</v>
      </c>
    </row>
    <row r="1588" spans="1:21" x14ac:dyDescent="0.25">
      <c r="A1588" t="s">
        <v>438</v>
      </c>
      <c r="B1588" t="s">
        <v>1380</v>
      </c>
      <c r="C1588" t="s">
        <v>1381</v>
      </c>
      <c r="D1588" s="15">
        <v>1900</v>
      </c>
      <c r="E1588" s="121">
        <v>1</v>
      </c>
      <c r="F1588" t="s">
        <v>1026</v>
      </c>
      <c r="G1588" s="121" t="s">
        <v>1379</v>
      </c>
      <c r="H1588" t="s">
        <v>386</v>
      </c>
      <c r="I1588" t="s">
        <v>489</v>
      </c>
      <c r="J1588" t="s">
        <v>434</v>
      </c>
      <c r="K1588" t="s">
        <v>224</v>
      </c>
      <c r="L1588" s="755">
        <v>2.1800000000000002</v>
      </c>
      <c r="M1588" t="s">
        <v>651</v>
      </c>
      <c r="N1588" s="680">
        <f t="shared" ca="1" si="106"/>
        <v>0</v>
      </c>
      <c r="O1588" s="680">
        <f t="shared" ca="1" si="106"/>
        <v>0</v>
      </c>
      <c r="P1588" s="680">
        <f t="shared" ca="1" si="106"/>
        <v>0</v>
      </c>
      <c r="Q1588" s="680">
        <f t="shared" ca="1" si="106"/>
        <v>0</v>
      </c>
      <c r="R1588" s="680">
        <f t="shared" ca="1" si="106"/>
        <v>0</v>
      </c>
      <c r="S1588" t="str">
        <f t="shared" si="103"/>
        <v>ASR_CMS_19</v>
      </c>
      <c r="T1588" s="957">
        <f t="shared" si="104"/>
        <v>45406</v>
      </c>
      <c r="U1588" t="str">
        <f t="shared" si="105"/>
        <v>Unaudited</v>
      </c>
    </row>
    <row r="1589" spans="1:21" x14ac:dyDescent="0.25">
      <c r="A1589" t="s">
        <v>438</v>
      </c>
      <c r="B1589" t="s">
        <v>1380</v>
      </c>
      <c r="C1589" t="s">
        <v>1381</v>
      </c>
      <c r="D1589" s="15">
        <v>1900</v>
      </c>
      <c r="E1589" s="121">
        <v>1</v>
      </c>
      <c r="F1589" t="s">
        <v>1026</v>
      </c>
      <c r="G1589" s="121" t="s">
        <v>1379</v>
      </c>
      <c r="H1589" t="s">
        <v>386</v>
      </c>
      <c r="I1589" t="s">
        <v>489</v>
      </c>
      <c r="J1589" t="s">
        <v>434</v>
      </c>
      <c r="K1589" t="s">
        <v>224</v>
      </c>
      <c r="L1589" s="755">
        <v>2.19</v>
      </c>
      <c r="M1589" t="s">
        <v>219</v>
      </c>
      <c r="N1589" s="680">
        <f t="shared" ca="1" si="106"/>
        <v>0</v>
      </c>
      <c r="O1589" s="680">
        <f t="shared" ca="1" si="106"/>
        <v>0</v>
      </c>
      <c r="P1589" s="680">
        <f t="shared" ca="1" si="106"/>
        <v>0</v>
      </c>
      <c r="Q1589" s="680">
        <f t="shared" ca="1" si="106"/>
        <v>0</v>
      </c>
      <c r="R1589" s="680">
        <f t="shared" ca="1" si="106"/>
        <v>0</v>
      </c>
      <c r="S1589" t="str">
        <f t="shared" si="103"/>
        <v>ASR_CMS_19</v>
      </c>
      <c r="T1589" s="957">
        <f t="shared" si="104"/>
        <v>45406</v>
      </c>
      <c r="U1589" t="str">
        <f t="shared" si="105"/>
        <v>Unaudited</v>
      </c>
    </row>
    <row r="1590" spans="1:21" x14ac:dyDescent="0.25">
      <c r="A1590" t="s">
        <v>438</v>
      </c>
      <c r="B1590" t="s">
        <v>1380</v>
      </c>
      <c r="C1590" t="s">
        <v>1381</v>
      </c>
      <c r="D1590" s="15">
        <v>1900</v>
      </c>
      <c r="E1590" s="121">
        <v>1</v>
      </c>
      <c r="F1590" t="s">
        <v>1026</v>
      </c>
      <c r="G1590" s="121" t="s">
        <v>1379</v>
      </c>
      <c r="H1590" t="s">
        <v>386</v>
      </c>
      <c r="I1590" t="s">
        <v>489</v>
      </c>
      <c r="J1590" t="s">
        <v>434</v>
      </c>
      <c r="K1590" t="s">
        <v>224</v>
      </c>
      <c r="L1590" s="755" t="s">
        <v>700</v>
      </c>
      <c r="M1590" t="s">
        <v>231</v>
      </c>
      <c r="N1590" s="680">
        <f t="shared" ca="1" si="106"/>
        <v>0</v>
      </c>
      <c r="O1590" s="680">
        <f t="shared" ca="1" si="106"/>
        <v>0</v>
      </c>
      <c r="P1590" s="680">
        <f t="shared" ca="1" si="106"/>
        <v>0</v>
      </c>
      <c r="Q1590" s="680">
        <f t="shared" ca="1" si="106"/>
        <v>0</v>
      </c>
      <c r="R1590" s="680">
        <f t="shared" ca="1" si="106"/>
        <v>0</v>
      </c>
      <c r="S1590" t="str">
        <f t="shared" si="103"/>
        <v>ASR_CMS_19</v>
      </c>
      <c r="T1590" s="957">
        <f t="shared" si="104"/>
        <v>45406</v>
      </c>
      <c r="U1590" t="str">
        <f t="shared" si="105"/>
        <v>Unaudited</v>
      </c>
    </row>
    <row r="1591" spans="1:21" x14ac:dyDescent="0.25">
      <c r="A1591" t="s">
        <v>438</v>
      </c>
      <c r="B1591" t="s">
        <v>1380</v>
      </c>
      <c r="C1591" t="s">
        <v>1381</v>
      </c>
      <c r="D1591" s="15">
        <v>1900</v>
      </c>
      <c r="E1591" s="121">
        <v>1</v>
      </c>
      <c r="F1591" t="s">
        <v>1026</v>
      </c>
      <c r="G1591" s="121" t="s">
        <v>1379</v>
      </c>
      <c r="H1591" t="s">
        <v>386</v>
      </c>
      <c r="I1591" t="s">
        <v>489</v>
      </c>
      <c r="J1591" t="s">
        <v>434</v>
      </c>
      <c r="K1591" t="s">
        <v>224</v>
      </c>
      <c r="L1591" s="755">
        <v>2.21</v>
      </c>
      <c r="M1591" t="s">
        <v>467</v>
      </c>
      <c r="N1591" s="680">
        <f t="shared" ca="1" si="106"/>
        <v>0</v>
      </c>
      <c r="O1591" s="680">
        <f t="shared" ca="1" si="106"/>
        <v>0</v>
      </c>
      <c r="P1591" s="680">
        <f t="shared" ca="1" si="106"/>
        <v>0</v>
      </c>
      <c r="Q1591" s="680">
        <f t="shared" ca="1" si="106"/>
        <v>0</v>
      </c>
      <c r="R1591" s="680">
        <f t="shared" ca="1" si="106"/>
        <v>0</v>
      </c>
      <c r="S1591" t="str">
        <f t="shared" si="103"/>
        <v>ASR_CMS_19</v>
      </c>
      <c r="T1591" s="957">
        <f t="shared" si="104"/>
        <v>45406</v>
      </c>
      <c r="U1591" t="str">
        <f t="shared" si="105"/>
        <v>Unaudited</v>
      </c>
    </row>
    <row r="1592" spans="1:21" x14ac:dyDescent="0.25">
      <c r="A1592" t="s">
        <v>438</v>
      </c>
      <c r="B1592" t="s">
        <v>1380</v>
      </c>
      <c r="C1592" t="s">
        <v>1381</v>
      </c>
      <c r="D1592" s="15">
        <v>1900</v>
      </c>
      <c r="E1592" s="121">
        <v>1</v>
      </c>
      <c r="F1592" t="s">
        <v>1026</v>
      </c>
      <c r="G1592" s="121" t="s">
        <v>1379</v>
      </c>
      <c r="H1592" t="s">
        <v>386</v>
      </c>
      <c r="I1592" t="s">
        <v>489</v>
      </c>
      <c r="J1592" t="s">
        <v>434</v>
      </c>
      <c r="K1592" t="s">
        <v>6</v>
      </c>
      <c r="L1592" s="755" t="s">
        <v>70</v>
      </c>
      <c r="M1592" t="s">
        <v>189</v>
      </c>
      <c r="N1592" s="680">
        <f t="shared" ca="1" si="106"/>
        <v>0</v>
      </c>
      <c r="O1592" s="680">
        <f t="shared" ca="1" si="106"/>
        <v>0</v>
      </c>
      <c r="P1592" s="680">
        <f t="shared" ca="1" si="106"/>
        <v>0</v>
      </c>
      <c r="Q1592" s="680">
        <f t="shared" ca="1" si="106"/>
        <v>0</v>
      </c>
      <c r="R1592" s="680">
        <f t="shared" ca="1" si="106"/>
        <v>0</v>
      </c>
      <c r="S1592" t="str">
        <f t="shared" si="103"/>
        <v>ASR_CMS_19</v>
      </c>
      <c r="T1592" s="957">
        <f t="shared" si="104"/>
        <v>45406</v>
      </c>
      <c r="U1592" t="str">
        <f t="shared" si="105"/>
        <v>Unaudited</v>
      </c>
    </row>
    <row r="1593" spans="1:21" x14ac:dyDescent="0.25">
      <c r="A1593" t="s">
        <v>438</v>
      </c>
      <c r="B1593" t="s">
        <v>1380</v>
      </c>
      <c r="C1593" t="s">
        <v>1381</v>
      </c>
      <c r="D1593" s="15">
        <v>1900</v>
      </c>
      <c r="E1593" s="121">
        <v>1</v>
      </c>
      <c r="F1593" t="s">
        <v>1026</v>
      </c>
      <c r="G1593" s="121" t="s">
        <v>1379</v>
      </c>
      <c r="H1593" t="s">
        <v>386</v>
      </c>
      <c r="I1593" t="s">
        <v>489</v>
      </c>
      <c r="J1593" t="s">
        <v>434</v>
      </c>
      <c r="K1593" t="s">
        <v>6</v>
      </c>
      <c r="L1593" s="755" t="s">
        <v>71</v>
      </c>
      <c r="M1593" t="s">
        <v>232</v>
      </c>
      <c r="N1593" s="680">
        <f t="shared" ca="1" si="106"/>
        <v>0</v>
      </c>
      <c r="O1593" s="680">
        <f t="shared" ca="1" si="106"/>
        <v>0</v>
      </c>
      <c r="P1593" s="680">
        <f t="shared" ca="1" si="106"/>
        <v>0</v>
      </c>
      <c r="Q1593" s="680">
        <f t="shared" ca="1" si="106"/>
        <v>0</v>
      </c>
      <c r="R1593" s="680">
        <f t="shared" ca="1" si="106"/>
        <v>0</v>
      </c>
      <c r="S1593" t="str">
        <f t="shared" si="103"/>
        <v>ASR_CMS_19</v>
      </c>
      <c r="T1593" s="957">
        <f t="shared" si="104"/>
        <v>45406</v>
      </c>
      <c r="U1593" t="str">
        <f t="shared" si="105"/>
        <v>Unaudited</v>
      </c>
    </row>
    <row r="1594" spans="1:21" x14ac:dyDescent="0.25">
      <c r="A1594" t="s">
        <v>438</v>
      </c>
      <c r="B1594" t="s">
        <v>1380</v>
      </c>
      <c r="C1594" t="s">
        <v>1381</v>
      </c>
      <c r="D1594" s="15">
        <v>1900</v>
      </c>
      <c r="E1594" s="121">
        <v>1</v>
      </c>
      <c r="F1594" t="s">
        <v>1026</v>
      </c>
      <c r="G1594" s="121" t="s">
        <v>1379</v>
      </c>
      <c r="H1594" t="s">
        <v>386</v>
      </c>
      <c r="I1594" t="s">
        <v>489</v>
      </c>
      <c r="J1594" t="s">
        <v>434</v>
      </c>
      <c r="K1594" t="s">
        <v>6</v>
      </c>
      <c r="L1594" s="755" t="s">
        <v>72</v>
      </c>
      <c r="M1594" t="s">
        <v>165</v>
      </c>
      <c r="N1594" s="680">
        <f t="shared" ca="1" si="106"/>
        <v>0</v>
      </c>
      <c r="O1594" s="680">
        <f t="shared" ca="1" si="106"/>
        <v>0</v>
      </c>
      <c r="P1594" s="680">
        <f t="shared" ca="1" si="106"/>
        <v>0</v>
      </c>
      <c r="Q1594" s="680">
        <f t="shared" ca="1" si="106"/>
        <v>0</v>
      </c>
      <c r="R1594" s="680">
        <f t="shared" ca="1" si="106"/>
        <v>0</v>
      </c>
      <c r="S1594" t="str">
        <f t="shared" si="103"/>
        <v>ASR_CMS_19</v>
      </c>
      <c r="T1594" s="957">
        <f t="shared" si="104"/>
        <v>45406</v>
      </c>
      <c r="U1594" t="str">
        <f t="shared" si="105"/>
        <v>Unaudited</v>
      </c>
    </row>
    <row r="1595" spans="1:21" x14ac:dyDescent="0.25">
      <c r="A1595" t="s">
        <v>438</v>
      </c>
      <c r="B1595" t="s">
        <v>1380</v>
      </c>
      <c r="C1595" t="s">
        <v>1381</v>
      </c>
      <c r="D1595" s="15">
        <v>1900</v>
      </c>
      <c r="E1595" s="121">
        <v>1</v>
      </c>
      <c r="F1595" t="s">
        <v>1026</v>
      </c>
      <c r="G1595" s="121" t="s">
        <v>1379</v>
      </c>
      <c r="H1595" t="s">
        <v>386</v>
      </c>
      <c r="I1595" t="s">
        <v>489</v>
      </c>
      <c r="J1595" t="s">
        <v>434</v>
      </c>
      <c r="K1595" t="s">
        <v>6</v>
      </c>
      <c r="L1595" s="755">
        <v>3.4</v>
      </c>
      <c r="M1595" t="s">
        <v>462</v>
      </c>
      <c r="N1595" s="680">
        <f t="shared" ca="1" si="106"/>
        <v>0</v>
      </c>
      <c r="O1595" s="680">
        <f t="shared" ca="1" si="106"/>
        <v>0</v>
      </c>
      <c r="P1595" s="680">
        <f t="shared" ca="1" si="106"/>
        <v>0</v>
      </c>
      <c r="Q1595" s="680">
        <f t="shared" ca="1" si="106"/>
        <v>0</v>
      </c>
      <c r="R1595" s="680">
        <f t="shared" ca="1" si="106"/>
        <v>0</v>
      </c>
      <c r="S1595" t="str">
        <f t="shared" si="103"/>
        <v>ASR_CMS_19</v>
      </c>
      <c r="T1595" s="957">
        <f t="shared" si="104"/>
        <v>45406</v>
      </c>
      <c r="U1595" t="str">
        <f t="shared" si="105"/>
        <v>Unaudited</v>
      </c>
    </row>
    <row r="1596" spans="1:21" x14ac:dyDescent="0.25">
      <c r="A1596" t="s">
        <v>438</v>
      </c>
      <c r="B1596" t="s">
        <v>1380</v>
      </c>
      <c r="C1596" t="s">
        <v>1381</v>
      </c>
      <c r="D1596" s="15">
        <v>1900</v>
      </c>
      <c r="E1596" s="121">
        <v>1</v>
      </c>
      <c r="F1596" t="s">
        <v>1026</v>
      </c>
      <c r="G1596" s="121" t="s">
        <v>1379</v>
      </c>
      <c r="H1596" t="s">
        <v>386</v>
      </c>
      <c r="I1596" t="s">
        <v>489</v>
      </c>
      <c r="J1596" t="s">
        <v>434</v>
      </c>
      <c r="K1596" t="s">
        <v>435</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ASR_CMS_19</v>
      </c>
      <c r="T1596" s="957">
        <f t="shared" si="104"/>
        <v>45406</v>
      </c>
      <c r="U1596" t="str">
        <f t="shared" si="105"/>
        <v>Unaudited</v>
      </c>
    </row>
    <row r="1597" spans="1:21" x14ac:dyDescent="0.25">
      <c r="A1597" t="s">
        <v>438</v>
      </c>
      <c r="B1597" t="s">
        <v>1380</v>
      </c>
      <c r="C1597" t="s">
        <v>1381</v>
      </c>
      <c r="D1597" s="15">
        <v>1900</v>
      </c>
      <c r="E1597" s="121">
        <v>1</v>
      </c>
      <c r="F1597" t="s">
        <v>1026</v>
      </c>
      <c r="G1597" s="121" t="s">
        <v>1379</v>
      </c>
      <c r="H1597" t="s">
        <v>386</v>
      </c>
      <c r="I1597" t="s">
        <v>489</v>
      </c>
      <c r="J1597" t="s">
        <v>434</v>
      </c>
      <c r="K1597" t="s">
        <v>435</v>
      </c>
      <c r="L1597" s="755" t="s">
        <v>939</v>
      </c>
      <c r="M1597" t="s">
        <v>930</v>
      </c>
      <c r="N1597" s="680">
        <f t="shared" ca="1" si="107"/>
        <v>0</v>
      </c>
      <c r="O1597" s="680">
        <f t="shared" ca="1" si="107"/>
        <v>0</v>
      </c>
      <c r="P1597" s="680">
        <f t="shared" ca="1" si="107"/>
        <v>0</v>
      </c>
      <c r="Q1597" s="680">
        <f t="shared" ca="1" si="107"/>
        <v>0</v>
      </c>
      <c r="R1597" s="680">
        <f t="shared" ca="1" si="107"/>
        <v>0</v>
      </c>
      <c r="S1597" t="str">
        <f t="shared" si="103"/>
        <v>ASR_CMS_19</v>
      </c>
      <c r="T1597" s="957">
        <f t="shared" si="104"/>
        <v>45406</v>
      </c>
      <c r="U1597" t="str">
        <f t="shared" si="105"/>
        <v>Unaudited</v>
      </c>
    </row>
    <row r="1598" spans="1:21" x14ac:dyDescent="0.25">
      <c r="A1598" t="s">
        <v>438</v>
      </c>
      <c r="B1598" t="s">
        <v>1380</v>
      </c>
      <c r="C1598" t="s">
        <v>1381</v>
      </c>
      <c r="D1598" s="15">
        <v>1900</v>
      </c>
      <c r="E1598" s="121">
        <v>1</v>
      </c>
      <c r="F1598" t="s">
        <v>1026</v>
      </c>
      <c r="G1598" s="121" t="s">
        <v>1379</v>
      </c>
      <c r="H1598" t="s">
        <v>386</v>
      </c>
      <c r="I1598" t="s">
        <v>489</v>
      </c>
      <c r="J1598" t="s">
        <v>434</v>
      </c>
      <c r="K1598" t="s">
        <v>435</v>
      </c>
      <c r="L1598" s="755" t="s">
        <v>194</v>
      </c>
      <c r="M1598" t="s">
        <v>40</v>
      </c>
      <c r="N1598" s="680">
        <f t="shared" ca="1" si="107"/>
        <v>0</v>
      </c>
      <c r="O1598" s="680">
        <f t="shared" ca="1" si="107"/>
        <v>0</v>
      </c>
      <c r="P1598" s="680">
        <f t="shared" ca="1" si="107"/>
        <v>0</v>
      </c>
      <c r="Q1598" s="680">
        <f t="shared" ca="1" si="107"/>
        <v>0</v>
      </c>
      <c r="R1598" s="680">
        <f t="shared" ca="1" si="107"/>
        <v>0</v>
      </c>
      <c r="S1598" t="str">
        <f t="shared" si="103"/>
        <v>ASR_CMS_19</v>
      </c>
      <c r="T1598" s="957">
        <f t="shared" si="104"/>
        <v>45406</v>
      </c>
      <c r="U1598" t="str">
        <f t="shared" si="105"/>
        <v>Unaudited</v>
      </c>
    </row>
    <row r="1599" spans="1:21" x14ac:dyDescent="0.25">
      <c r="A1599" t="s">
        <v>438</v>
      </c>
      <c r="B1599" t="s">
        <v>1380</v>
      </c>
      <c r="C1599" t="s">
        <v>1381</v>
      </c>
      <c r="D1599" s="15">
        <v>1900</v>
      </c>
      <c r="E1599" s="121">
        <v>1</v>
      </c>
      <c r="F1599" t="s">
        <v>1026</v>
      </c>
      <c r="G1599" s="121" t="s">
        <v>1379</v>
      </c>
      <c r="H1599" t="s">
        <v>386</v>
      </c>
      <c r="I1599" t="s">
        <v>489</v>
      </c>
      <c r="J1599" t="s">
        <v>434</v>
      </c>
      <c r="K1599" t="s">
        <v>435</v>
      </c>
      <c r="L1599" s="755" t="s">
        <v>193</v>
      </c>
      <c r="M1599" t="s">
        <v>330</v>
      </c>
      <c r="N1599" s="680">
        <f t="shared" ca="1" si="107"/>
        <v>0</v>
      </c>
      <c r="O1599" s="680">
        <f t="shared" ca="1" si="107"/>
        <v>0</v>
      </c>
      <c r="P1599" s="680">
        <f t="shared" ca="1" si="107"/>
        <v>0</v>
      </c>
      <c r="Q1599" s="680">
        <f t="shared" ca="1" si="107"/>
        <v>0</v>
      </c>
      <c r="R1599" s="680">
        <f t="shared" ca="1" si="107"/>
        <v>0</v>
      </c>
      <c r="S1599" t="str">
        <f t="shared" si="103"/>
        <v>ASR_CMS_19</v>
      </c>
      <c r="T1599" s="957">
        <f t="shared" si="104"/>
        <v>45406</v>
      </c>
      <c r="U1599" t="str">
        <f t="shared" si="105"/>
        <v>Unaudited</v>
      </c>
    </row>
    <row r="1600" spans="1:21" x14ac:dyDescent="0.25">
      <c r="A1600" t="s">
        <v>438</v>
      </c>
      <c r="B1600" t="s">
        <v>1380</v>
      </c>
      <c r="C1600" t="s">
        <v>1381</v>
      </c>
      <c r="D1600" s="15">
        <v>1900</v>
      </c>
      <c r="E1600" s="121">
        <v>1</v>
      </c>
      <c r="F1600" t="s">
        <v>1026</v>
      </c>
      <c r="G1600" s="121" t="s">
        <v>1379</v>
      </c>
      <c r="H1600" t="s">
        <v>386</v>
      </c>
      <c r="I1600" t="s">
        <v>489</v>
      </c>
      <c r="J1600" t="s">
        <v>451</v>
      </c>
      <c r="K1600" t="s">
        <v>436</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ASR_CMS_19</v>
      </c>
      <c r="T1600" s="957">
        <f t="shared" si="104"/>
        <v>45406</v>
      </c>
      <c r="U1600" t="str">
        <f t="shared" si="105"/>
        <v>Unaudited</v>
      </c>
    </row>
    <row r="1601" spans="1:21" x14ac:dyDescent="0.25">
      <c r="A1601" t="s">
        <v>438</v>
      </c>
      <c r="B1601" t="s">
        <v>1380</v>
      </c>
      <c r="C1601" t="s">
        <v>1381</v>
      </c>
      <c r="D1601" s="15">
        <v>1900</v>
      </c>
      <c r="E1601" s="121">
        <v>1</v>
      </c>
      <c r="F1601" t="s">
        <v>1026</v>
      </c>
      <c r="G1601" s="121" t="s">
        <v>1379</v>
      </c>
      <c r="H1601" t="s">
        <v>386</v>
      </c>
      <c r="I1601" t="s">
        <v>489</v>
      </c>
      <c r="J1601" t="s">
        <v>451</v>
      </c>
      <c r="K1601" t="s">
        <v>436</v>
      </c>
      <c r="L1601" s="755" t="s">
        <v>80</v>
      </c>
      <c r="M1601" t="s">
        <v>98</v>
      </c>
      <c r="N1601" s="680">
        <f t="shared" ca="1" si="107"/>
        <v>0</v>
      </c>
      <c r="O1601" s="680">
        <f t="shared" ca="1" si="107"/>
        <v>0</v>
      </c>
      <c r="P1601" s="680">
        <f t="shared" ca="1" si="107"/>
        <v>0</v>
      </c>
      <c r="Q1601" s="680">
        <f t="shared" ca="1" si="107"/>
        <v>0</v>
      </c>
      <c r="R1601" s="680">
        <f t="shared" ca="1" si="107"/>
        <v>0</v>
      </c>
      <c r="S1601" t="str">
        <f t="shared" si="103"/>
        <v>ASR_CMS_19</v>
      </c>
      <c r="T1601" s="957">
        <f t="shared" si="104"/>
        <v>45406</v>
      </c>
      <c r="U1601" t="str">
        <f t="shared" si="105"/>
        <v>Unaudited</v>
      </c>
    </row>
    <row r="1602" spans="1:21" x14ac:dyDescent="0.25">
      <c r="A1602" t="s">
        <v>438</v>
      </c>
      <c r="B1602" t="s">
        <v>1380</v>
      </c>
      <c r="C1602" t="s">
        <v>1381</v>
      </c>
      <c r="D1602" s="15">
        <v>1900</v>
      </c>
      <c r="E1602" s="121">
        <v>1</v>
      </c>
      <c r="F1602" t="s">
        <v>1026</v>
      </c>
      <c r="G1602" s="121" t="s">
        <v>1379</v>
      </c>
      <c r="H1602" t="s">
        <v>386</v>
      </c>
      <c r="I1602" t="s">
        <v>489</v>
      </c>
      <c r="J1602" t="s">
        <v>451</v>
      </c>
      <c r="K1602" t="s">
        <v>436</v>
      </c>
      <c r="L1602" s="755" t="s">
        <v>81</v>
      </c>
      <c r="M1602" t="s">
        <v>99</v>
      </c>
      <c r="N1602" s="680">
        <f t="shared" ca="1" si="107"/>
        <v>0</v>
      </c>
      <c r="O1602" s="680">
        <f t="shared" ca="1" si="107"/>
        <v>0</v>
      </c>
      <c r="P1602" s="680">
        <f t="shared" ca="1" si="107"/>
        <v>0</v>
      </c>
      <c r="Q1602" s="680">
        <f t="shared" ca="1" si="107"/>
        <v>0</v>
      </c>
      <c r="R1602" s="680">
        <f t="shared" ca="1" si="107"/>
        <v>0</v>
      </c>
      <c r="S1602" t="str">
        <f t="shared" ref="S1602:S1665" si="108">file_name</f>
        <v>ASR_CMS_19</v>
      </c>
      <c r="T1602" s="957">
        <f t="shared" ref="T1602:T1665" si="109">file_date</f>
        <v>45406</v>
      </c>
      <c r="U1602" t="str">
        <f t="shared" ref="U1602:U1665" si="110">status</f>
        <v>Unaudited</v>
      </c>
    </row>
    <row r="1603" spans="1:21" x14ac:dyDescent="0.25">
      <c r="A1603" t="s">
        <v>438</v>
      </c>
      <c r="B1603" t="s">
        <v>1380</v>
      </c>
      <c r="C1603" t="s">
        <v>1381</v>
      </c>
      <c r="D1603" s="15">
        <v>1900</v>
      </c>
      <c r="E1603" s="121">
        <v>1</v>
      </c>
      <c r="F1603" t="s">
        <v>1026</v>
      </c>
      <c r="G1603" s="121" t="s">
        <v>1379</v>
      </c>
      <c r="H1603" t="s">
        <v>386</v>
      </c>
      <c r="I1603" t="s">
        <v>489</v>
      </c>
      <c r="J1603" t="s">
        <v>451</v>
      </c>
      <c r="K1603" t="s">
        <v>436</v>
      </c>
      <c r="L1603" s="755" t="s">
        <v>82</v>
      </c>
      <c r="M1603" t="s">
        <v>100</v>
      </c>
      <c r="N1603" s="680">
        <f t="shared" ca="1" si="107"/>
        <v>0</v>
      </c>
      <c r="O1603" s="680">
        <f t="shared" ca="1" si="107"/>
        <v>0</v>
      </c>
      <c r="P1603" s="680">
        <f t="shared" ca="1" si="107"/>
        <v>0</v>
      </c>
      <c r="Q1603" s="680">
        <f t="shared" ca="1" si="107"/>
        <v>0</v>
      </c>
      <c r="R1603" s="680">
        <f t="shared" ca="1" si="107"/>
        <v>0</v>
      </c>
      <c r="S1603" t="str">
        <f t="shared" si="108"/>
        <v>ASR_CMS_19</v>
      </c>
      <c r="T1603" s="957">
        <f t="shared" si="109"/>
        <v>45406</v>
      </c>
      <c r="U1603" t="str">
        <f t="shared" si="110"/>
        <v>Unaudited</v>
      </c>
    </row>
    <row r="1604" spans="1:21" x14ac:dyDescent="0.25">
      <c r="A1604" t="s">
        <v>438</v>
      </c>
      <c r="B1604" t="s">
        <v>1380</v>
      </c>
      <c r="C1604" t="s">
        <v>1381</v>
      </c>
      <c r="D1604" s="15">
        <v>1900</v>
      </c>
      <c r="E1604" s="121">
        <v>1</v>
      </c>
      <c r="F1604" t="s">
        <v>1026</v>
      </c>
      <c r="G1604" s="121" t="s">
        <v>1379</v>
      </c>
      <c r="H1604" t="s">
        <v>386</v>
      </c>
      <c r="I1604" t="s">
        <v>489</v>
      </c>
      <c r="J1604" t="s">
        <v>451</v>
      </c>
      <c r="K1604" t="s">
        <v>436</v>
      </c>
      <c r="L1604" s="755" t="s">
        <v>217</v>
      </c>
      <c r="M1604" t="s">
        <v>101</v>
      </c>
      <c r="N1604" s="680">
        <f t="shared" ca="1" si="107"/>
        <v>0</v>
      </c>
      <c r="O1604" s="680">
        <f t="shared" ca="1" si="107"/>
        <v>0</v>
      </c>
      <c r="P1604" s="680">
        <f t="shared" ca="1" si="107"/>
        <v>0</v>
      </c>
      <c r="Q1604" s="680">
        <f t="shared" ca="1" si="107"/>
        <v>0</v>
      </c>
      <c r="R1604" s="680">
        <f t="shared" ca="1" si="107"/>
        <v>0</v>
      </c>
      <c r="S1604" t="str">
        <f t="shared" si="108"/>
        <v>ASR_CMS_19</v>
      </c>
      <c r="T1604" s="957">
        <f t="shared" si="109"/>
        <v>45406</v>
      </c>
      <c r="U1604" t="str">
        <f t="shared" si="110"/>
        <v>Unaudited</v>
      </c>
    </row>
    <row r="1605" spans="1:21" x14ac:dyDescent="0.25">
      <c r="A1605" t="s">
        <v>438</v>
      </c>
      <c r="B1605" t="s">
        <v>1380</v>
      </c>
      <c r="C1605" t="s">
        <v>1381</v>
      </c>
      <c r="D1605" s="15">
        <v>1900</v>
      </c>
      <c r="E1605" s="121">
        <v>1</v>
      </c>
      <c r="F1605" t="s">
        <v>1026</v>
      </c>
      <c r="G1605" s="121" t="s">
        <v>1379</v>
      </c>
      <c r="H1605" t="s">
        <v>386</v>
      </c>
      <c r="I1605" t="s">
        <v>489</v>
      </c>
      <c r="J1605" t="s">
        <v>451</v>
      </c>
      <c r="K1605" t="s">
        <v>436</v>
      </c>
      <c r="L1605" s="755" t="s">
        <v>216</v>
      </c>
      <c r="M1605" t="s">
        <v>28</v>
      </c>
      <c r="N1605" s="680">
        <f t="shared" ca="1" si="107"/>
        <v>0</v>
      </c>
      <c r="O1605" s="680">
        <f t="shared" ca="1" si="107"/>
        <v>0</v>
      </c>
      <c r="P1605" s="680">
        <f t="shared" ca="1" si="107"/>
        <v>0</v>
      </c>
      <c r="Q1605" s="680">
        <f t="shared" ca="1" si="107"/>
        <v>0</v>
      </c>
      <c r="R1605" s="680">
        <f t="shared" ca="1" si="107"/>
        <v>0</v>
      </c>
      <c r="S1605" t="str">
        <f t="shared" si="108"/>
        <v>ASR_CMS_19</v>
      </c>
      <c r="T1605" s="957">
        <f t="shared" si="109"/>
        <v>45406</v>
      </c>
      <c r="U1605" t="str">
        <f t="shared" si="110"/>
        <v>Unaudited</v>
      </c>
    </row>
    <row r="1606" spans="1:21" x14ac:dyDescent="0.25">
      <c r="A1606" t="s">
        <v>438</v>
      </c>
      <c r="B1606" t="s">
        <v>1380</v>
      </c>
      <c r="C1606" t="s">
        <v>1381</v>
      </c>
      <c r="D1606" s="15">
        <v>1900</v>
      </c>
      <c r="E1606" s="121">
        <v>1</v>
      </c>
      <c r="F1606" t="s">
        <v>1026</v>
      </c>
      <c r="G1606" s="121" t="s">
        <v>1379</v>
      </c>
      <c r="H1606" t="s">
        <v>386</v>
      </c>
      <c r="I1606" t="s">
        <v>489</v>
      </c>
      <c r="J1606" t="s">
        <v>437</v>
      </c>
      <c r="K1606" t="s">
        <v>437</v>
      </c>
      <c r="L1606" s="755" t="s">
        <v>84</v>
      </c>
      <c r="M1606" t="s">
        <v>328</v>
      </c>
      <c r="N1606" s="680">
        <f t="shared" ca="1" si="107"/>
        <v>0</v>
      </c>
      <c r="O1606" s="680">
        <f t="shared" ca="1" si="107"/>
        <v>0</v>
      </c>
      <c r="P1606" s="680">
        <f t="shared" ca="1" si="107"/>
        <v>0</v>
      </c>
      <c r="Q1606" s="680">
        <f t="shared" ca="1" si="107"/>
        <v>0</v>
      </c>
      <c r="R1606" s="680">
        <f t="shared" ca="1" si="107"/>
        <v>0</v>
      </c>
      <c r="S1606" t="str">
        <f t="shared" si="108"/>
        <v>ASR_CMS_19</v>
      </c>
      <c r="T1606" s="957">
        <f t="shared" si="109"/>
        <v>45406</v>
      </c>
      <c r="U1606" t="str">
        <f t="shared" si="110"/>
        <v>Unaudited</v>
      </c>
    </row>
    <row r="1607" spans="1:21" x14ac:dyDescent="0.25">
      <c r="A1607" t="s">
        <v>438</v>
      </c>
      <c r="B1607" t="s">
        <v>1380</v>
      </c>
      <c r="C1607" t="s">
        <v>1381</v>
      </c>
      <c r="D1607" s="15">
        <v>1900</v>
      </c>
      <c r="E1607" s="121">
        <v>1</v>
      </c>
      <c r="F1607" t="s">
        <v>1026</v>
      </c>
      <c r="G1607" s="121" t="s">
        <v>1379</v>
      </c>
      <c r="H1607" t="s">
        <v>386</v>
      </c>
      <c r="I1607" t="s">
        <v>489</v>
      </c>
      <c r="J1607" t="s">
        <v>437</v>
      </c>
      <c r="K1607" t="s">
        <v>437</v>
      </c>
      <c r="L1607" s="755" t="s">
        <v>85</v>
      </c>
      <c r="M1607" t="s">
        <v>326</v>
      </c>
      <c r="N1607" s="680">
        <f t="shared" ca="1" si="107"/>
        <v>0</v>
      </c>
      <c r="O1607" s="680">
        <f t="shared" ca="1" si="107"/>
        <v>0</v>
      </c>
      <c r="P1607" s="680">
        <f t="shared" ca="1" si="107"/>
        <v>0</v>
      </c>
      <c r="Q1607" s="680">
        <f t="shared" ca="1" si="107"/>
        <v>0</v>
      </c>
      <c r="R1607" s="680">
        <f t="shared" ca="1" si="107"/>
        <v>0</v>
      </c>
      <c r="S1607" t="str">
        <f t="shared" si="108"/>
        <v>ASR_CMS_19</v>
      </c>
      <c r="T1607" s="957">
        <f t="shared" si="109"/>
        <v>45406</v>
      </c>
      <c r="U1607" t="str">
        <f t="shared" si="110"/>
        <v>Unaudited</v>
      </c>
    </row>
    <row r="1608" spans="1:21" x14ac:dyDescent="0.25">
      <c r="A1608" t="s">
        <v>438</v>
      </c>
      <c r="B1608" t="s">
        <v>1380</v>
      </c>
      <c r="C1608" t="s">
        <v>1381</v>
      </c>
      <c r="D1608" s="15">
        <v>1900</v>
      </c>
      <c r="E1608" s="121">
        <v>1</v>
      </c>
      <c r="F1608" t="s">
        <v>1026</v>
      </c>
      <c r="G1608" s="121" t="s">
        <v>1379</v>
      </c>
      <c r="H1608" t="s">
        <v>386</v>
      </c>
      <c r="I1608" t="s">
        <v>489</v>
      </c>
      <c r="J1608" t="s">
        <v>437</v>
      </c>
      <c r="K1608" t="s">
        <v>437</v>
      </c>
      <c r="L1608" s="755" t="s">
        <v>86</v>
      </c>
      <c r="M1608" t="s">
        <v>495</v>
      </c>
      <c r="N1608" s="680">
        <f t="shared" ca="1" si="107"/>
        <v>0</v>
      </c>
      <c r="O1608" s="680">
        <f t="shared" ca="1" si="107"/>
        <v>0</v>
      </c>
      <c r="P1608" s="680">
        <f t="shared" ca="1" si="107"/>
        <v>0</v>
      </c>
      <c r="Q1608" s="680">
        <f t="shared" ca="1" si="107"/>
        <v>0</v>
      </c>
      <c r="R1608" s="680">
        <f t="shared" ca="1" si="107"/>
        <v>0</v>
      </c>
      <c r="S1608" t="str">
        <f t="shared" si="108"/>
        <v>ASR_CMS_19</v>
      </c>
      <c r="T1608" s="957">
        <f t="shared" si="109"/>
        <v>45406</v>
      </c>
      <c r="U1608" t="str">
        <f t="shared" si="110"/>
        <v>Unaudited</v>
      </c>
    </row>
    <row r="1609" spans="1:21" x14ac:dyDescent="0.25">
      <c r="A1609" t="s">
        <v>438</v>
      </c>
      <c r="B1609" t="s">
        <v>1380</v>
      </c>
      <c r="C1609" t="s">
        <v>1381</v>
      </c>
      <c r="D1609" s="15">
        <v>1900</v>
      </c>
      <c r="E1609" s="121">
        <v>1</v>
      </c>
      <c r="F1609" t="s">
        <v>1026</v>
      </c>
      <c r="G1609" s="121" t="s">
        <v>1379</v>
      </c>
      <c r="H1609" t="s">
        <v>386</v>
      </c>
      <c r="I1609" t="s">
        <v>489</v>
      </c>
      <c r="J1609" t="s">
        <v>437</v>
      </c>
      <c r="K1609" t="s">
        <v>437</v>
      </c>
      <c r="L1609" s="755" t="s">
        <v>87</v>
      </c>
      <c r="M1609" t="s">
        <v>496</v>
      </c>
      <c r="N1609" s="680">
        <f t="shared" ca="1" si="107"/>
        <v>0</v>
      </c>
      <c r="O1609" s="680">
        <f t="shared" ca="1" si="107"/>
        <v>0</v>
      </c>
      <c r="P1609" s="680">
        <f t="shared" ca="1" si="107"/>
        <v>0</v>
      </c>
      <c r="Q1609" s="680">
        <f t="shared" ca="1" si="107"/>
        <v>0</v>
      </c>
      <c r="R1609" s="680">
        <f t="shared" ca="1" si="107"/>
        <v>0</v>
      </c>
      <c r="S1609" t="str">
        <f t="shared" si="108"/>
        <v>ASR_CMS_19</v>
      </c>
      <c r="T1609" s="957">
        <f t="shared" si="109"/>
        <v>45406</v>
      </c>
      <c r="U1609" t="str">
        <f t="shared" si="110"/>
        <v>Unaudited</v>
      </c>
    </row>
    <row r="1610" spans="1:21" x14ac:dyDescent="0.25">
      <c r="A1610" t="s">
        <v>438</v>
      </c>
      <c r="B1610" t="s">
        <v>1380</v>
      </c>
      <c r="C1610" t="s">
        <v>1381</v>
      </c>
      <c r="D1610" s="15">
        <v>1900</v>
      </c>
      <c r="E1610" s="121">
        <v>1</v>
      </c>
      <c r="F1610" t="s">
        <v>1026</v>
      </c>
      <c r="G1610" s="121" t="s">
        <v>1379</v>
      </c>
      <c r="H1610" t="s">
        <v>386</v>
      </c>
      <c r="I1610" t="s">
        <v>489</v>
      </c>
      <c r="J1610" t="s">
        <v>437</v>
      </c>
      <c r="K1610" t="s">
        <v>437</v>
      </c>
      <c r="L1610" s="755" t="s">
        <v>214</v>
      </c>
      <c r="M1610" t="s">
        <v>497</v>
      </c>
      <c r="N1610" s="680">
        <f t="shared" ca="1" si="107"/>
        <v>0</v>
      </c>
      <c r="O1610" s="680">
        <f t="shared" ca="1" si="107"/>
        <v>0</v>
      </c>
      <c r="P1610" s="680">
        <f t="shared" ca="1" si="107"/>
        <v>0</v>
      </c>
      <c r="Q1610" s="680">
        <f t="shared" ca="1" si="107"/>
        <v>0</v>
      </c>
      <c r="R1610" s="680">
        <f t="shared" ca="1" si="107"/>
        <v>0</v>
      </c>
      <c r="S1610" t="str">
        <f t="shared" si="108"/>
        <v>ASR_CMS_19</v>
      </c>
      <c r="T1610" s="957">
        <f t="shared" si="109"/>
        <v>45406</v>
      </c>
      <c r="U1610" t="str">
        <f t="shared" si="110"/>
        <v>Unaudited</v>
      </c>
    </row>
    <row r="1611" spans="1:21" x14ac:dyDescent="0.25">
      <c r="A1611" t="s">
        <v>438</v>
      </c>
      <c r="B1611" t="s">
        <v>1380</v>
      </c>
      <c r="C1611" t="s">
        <v>1381</v>
      </c>
      <c r="D1611" s="15">
        <v>1900</v>
      </c>
      <c r="E1611" s="121">
        <v>1</v>
      </c>
      <c r="F1611" t="s">
        <v>1026</v>
      </c>
      <c r="G1611" s="121" t="s">
        <v>1379</v>
      </c>
      <c r="H1611" t="s">
        <v>386</v>
      </c>
      <c r="I1611" t="s">
        <v>490</v>
      </c>
      <c r="J1611" t="s">
        <v>26</v>
      </c>
      <c r="K1611" t="s">
        <v>26</v>
      </c>
      <c r="L1611" s="755" t="s">
        <v>205</v>
      </c>
      <c r="M1611" t="s">
        <v>26</v>
      </c>
      <c r="N1611" s="680">
        <f t="shared" ca="1" si="107"/>
        <v>0</v>
      </c>
      <c r="O1611" s="680">
        <f t="shared" ca="1" si="107"/>
        <v>0</v>
      </c>
      <c r="P1611" s="680">
        <f t="shared" ca="1" si="107"/>
        <v>0</v>
      </c>
      <c r="Q1611" s="680">
        <f t="shared" ca="1" si="107"/>
        <v>0</v>
      </c>
      <c r="R1611" s="680">
        <f t="shared" ca="1" si="107"/>
        <v>0</v>
      </c>
      <c r="S1611" t="str">
        <f t="shared" si="108"/>
        <v>ASR_CMS_19</v>
      </c>
      <c r="T1611" s="957">
        <f t="shared" si="109"/>
        <v>45406</v>
      </c>
      <c r="U1611" t="str">
        <f t="shared" si="110"/>
        <v>Unaudited</v>
      </c>
    </row>
    <row r="1612" spans="1:21" x14ac:dyDescent="0.25">
      <c r="A1612" t="s">
        <v>438</v>
      </c>
      <c r="B1612" t="s">
        <v>1380</v>
      </c>
      <c r="C1612" t="s">
        <v>1381</v>
      </c>
      <c r="D1612" s="15">
        <v>1900</v>
      </c>
      <c r="E1612" s="121">
        <v>1</v>
      </c>
      <c r="F1612" t="s">
        <v>439</v>
      </c>
      <c r="G1612" s="121">
        <v>91</v>
      </c>
      <c r="H1612" t="s">
        <v>387</v>
      </c>
      <c r="I1612" t="s">
        <v>433</v>
      </c>
      <c r="J1612" t="s">
        <v>433</v>
      </c>
      <c r="K1612" t="s">
        <v>433</v>
      </c>
      <c r="M1612" t="s">
        <v>433</v>
      </c>
      <c r="N1612" s="680">
        <f t="shared" ca="1" si="107"/>
        <v>0</v>
      </c>
      <c r="O1612" s="680">
        <f t="shared" ca="1" si="107"/>
        <v>0</v>
      </c>
      <c r="P1612" s="680">
        <f t="shared" ca="1" si="107"/>
        <v>0</v>
      </c>
      <c r="Q1612" s="680">
        <f t="shared" ca="1" si="107"/>
        <v>0</v>
      </c>
      <c r="R1612" s="680">
        <f t="shared" ca="1" si="107"/>
        <v>0</v>
      </c>
      <c r="S1612" t="str">
        <f t="shared" si="108"/>
        <v>ASR_CMS_19</v>
      </c>
      <c r="T1612" s="957">
        <f t="shared" si="109"/>
        <v>45406</v>
      </c>
      <c r="U1612" t="str">
        <f t="shared" si="110"/>
        <v>Unaudited</v>
      </c>
    </row>
    <row r="1613" spans="1:21" x14ac:dyDescent="0.25">
      <c r="A1613" t="s">
        <v>438</v>
      </c>
      <c r="B1613" t="s">
        <v>1380</v>
      </c>
      <c r="C1613" t="s">
        <v>1381</v>
      </c>
      <c r="D1613" s="15">
        <v>1900</v>
      </c>
      <c r="E1613" s="121">
        <v>1</v>
      </c>
      <c r="F1613" t="s">
        <v>439</v>
      </c>
      <c r="G1613" s="121">
        <v>91</v>
      </c>
      <c r="H1613" t="s">
        <v>387</v>
      </c>
      <c r="I1613" t="s">
        <v>488</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ASR_CMS_19</v>
      </c>
      <c r="T1613" s="957">
        <f t="shared" si="109"/>
        <v>45406</v>
      </c>
      <c r="U1613" t="str">
        <f t="shared" si="110"/>
        <v>Unaudited</v>
      </c>
    </row>
    <row r="1614" spans="1:21" x14ac:dyDescent="0.25">
      <c r="A1614" t="s">
        <v>438</v>
      </c>
      <c r="B1614" t="s">
        <v>1380</v>
      </c>
      <c r="C1614" t="s">
        <v>1381</v>
      </c>
      <c r="D1614" s="15">
        <v>1900</v>
      </c>
      <c r="E1614" s="121">
        <v>1</v>
      </c>
      <c r="F1614" t="s">
        <v>439</v>
      </c>
      <c r="G1614" s="121">
        <v>91</v>
      </c>
      <c r="H1614" t="s">
        <v>387</v>
      </c>
      <c r="I1614" t="s">
        <v>488</v>
      </c>
      <c r="J1614" t="s">
        <v>12</v>
      </c>
      <c r="K1614" t="s">
        <v>223</v>
      </c>
      <c r="L1614" s="755">
        <v>1.2</v>
      </c>
      <c r="M1614" t="s">
        <v>223</v>
      </c>
      <c r="N1614" s="680">
        <f t="shared" ca="1" si="107"/>
        <v>0</v>
      </c>
      <c r="O1614" s="680">
        <f t="shared" ca="1" si="107"/>
        <v>0</v>
      </c>
      <c r="P1614" s="680">
        <f t="shared" ca="1" si="107"/>
        <v>0</v>
      </c>
      <c r="Q1614" s="680">
        <f t="shared" ca="1" si="107"/>
        <v>0</v>
      </c>
      <c r="R1614" s="680">
        <f t="shared" ca="1" si="107"/>
        <v>0</v>
      </c>
      <c r="S1614" t="str">
        <f t="shared" si="108"/>
        <v>ASR_CMS_19</v>
      </c>
      <c r="T1614" s="957">
        <f t="shared" si="109"/>
        <v>45406</v>
      </c>
      <c r="U1614" t="str">
        <f t="shared" si="110"/>
        <v>Unaudited</v>
      </c>
    </row>
    <row r="1615" spans="1:21" x14ac:dyDescent="0.25">
      <c r="A1615" t="s">
        <v>438</v>
      </c>
      <c r="B1615" t="s">
        <v>1380</v>
      </c>
      <c r="C1615" t="s">
        <v>1381</v>
      </c>
      <c r="D1615" s="15">
        <v>1900</v>
      </c>
      <c r="E1615" s="121">
        <v>1</v>
      </c>
      <c r="F1615" t="s">
        <v>439</v>
      </c>
      <c r="G1615" s="121">
        <v>91</v>
      </c>
      <c r="H1615" t="s">
        <v>387</v>
      </c>
      <c r="I1615" t="s">
        <v>488</v>
      </c>
      <c r="J1615" t="s">
        <v>12</v>
      </c>
      <c r="K1615" t="s">
        <v>1318</v>
      </c>
      <c r="L1615" s="755" t="s">
        <v>1314</v>
      </c>
      <c r="M1615" t="s">
        <v>1318</v>
      </c>
      <c r="N1615" s="680">
        <f t="shared" ca="1" si="107"/>
        <v>0</v>
      </c>
      <c r="O1615" s="680">
        <f t="shared" ca="1" si="107"/>
        <v>0</v>
      </c>
      <c r="P1615" s="680">
        <f t="shared" ca="1" si="107"/>
        <v>0</v>
      </c>
      <c r="Q1615" s="680">
        <f t="shared" ca="1" si="107"/>
        <v>0</v>
      </c>
      <c r="R1615" s="680">
        <f t="shared" ca="1" si="107"/>
        <v>0</v>
      </c>
      <c r="S1615" t="str">
        <f t="shared" si="108"/>
        <v>ASR_CMS_19</v>
      </c>
      <c r="T1615" s="957">
        <f t="shared" si="109"/>
        <v>45406</v>
      </c>
      <c r="U1615" t="str">
        <f t="shared" si="110"/>
        <v>Unaudited</v>
      </c>
    </row>
    <row r="1616" spans="1:21" x14ac:dyDescent="0.25">
      <c r="A1616" t="s">
        <v>438</v>
      </c>
      <c r="B1616" t="s">
        <v>1380</v>
      </c>
      <c r="C1616" t="s">
        <v>1381</v>
      </c>
      <c r="D1616" s="15">
        <v>1900</v>
      </c>
      <c r="E1616" s="121">
        <v>1</v>
      </c>
      <c r="F1616" t="s">
        <v>439</v>
      </c>
      <c r="G1616" s="121">
        <v>91</v>
      </c>
      <c r="H1616" t="s">
        <v>387</v>
      </c>
      <c r="I1616" t="s">
        <v>488</v>
      </c>
      <c r="J1616" t="s">
        <v>12</v>
      </c>
      <c r="K1616" t="s">
        <v>1320</v>
      </c>
      <c r="L1616" s="755" t="s">
        <v>1319</v>
      </c>
      <c r="M1616" t="s">
        <v>1320</v>
      </c>
      <c r="N1616" s="680">
        <f t="shared" ca="1" si="107"/>
        <v>0</v>
      </c>
      <c r="O1616" s="680">
        <f t="shared" ca="1" si="107"/>
        <v>0</v>
      </c>
      <c r="P1616" s="680">
        <f t="shared" ca="1" si="107"/>
        <v>0</v>
      </c>
      <c r="Q1616" s="680">
        <f t="shared" ca="1" si="107"/>
        <v>0</v>
      </c>
      <c r="R1616" s="680">
        <f t="shared" ca="1" si="107"/>
        <v>0</v>
      </c>
      <c r="S1616" t="str">
        <f t="shared" si="108"/>
        <v>ASR_CMS_19</v>
      </c>
      <c r="T1616" s="957">
        <f t="shared" si="109"/>
        <v>45406</v>
      </c>
      <c r="U1616" t="str">
        <f t="shared" si="110"/>
        <v>Unaudited</v>
      </c>
    </row>
    <row r="1617" spans="1:21" x14ac:dyDescent="0.25">
      <c r="A1617" t="s">
        <v>438</v>
      </c>
      <c r="B1617" t="s">
        <v>1380</v>
      </c>
      <c r="C1617" t="s">
        <v>1381</v>
      </c>
      <c r="D1617" s="15">
        <v>1900</v>
      </c>
      <c r="E1617" s="121">
        <v>1</v>
      </c>
      <c r="F1617" t="s">
        <v>439</v>
      </c>
      <c r="G1617" s="121">
        <v>91</v>
      </c>
      <c r="H1617" t="s">
        <v>387</v>
      </c>
      <c r="I1617" t="s">
        <v>488</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ASR_CMS_19</v>
      </c>
      <c r="T1617" s="957">
        <f t="shared" si="109"/>
        <v>45406</v>
      </c>
      <c r="U1617" t="str">
        <f t="shared" si="110"/>
        <v>Unaudited</v>
      </c>
    </row>
    <row r="1618" spans="1:21" x14ac:dyDescent="0.25">
      <c r="A1618" t="s">
        <v>438</v>
      </c>
      <c r="B1618" t="s">
        <v>1380</v>
      </c>
      <c r="C1618" t="s">
        <v>1381</v>
      </c>
      <c r="D1618" s="15">
        <v>1900</v>
      </c>
      <c r="E1618" s="121">
        <v>1</v>
      </c>
      <c r="F1618" t="s">
        <v>439</v>
      </c>
      <c r="G1618" s="121">
        <v>91</v>
      </c>
      <c r="H1618" t="s">
        <v>387</v>
      </c>
      <c r="I1618" t="s">
        <v>489</v>
      </c>
      <c r="J1618" t="s">
        <v>434</v>
      </c>
      <c r="K1618" t="s">
        <v>791</v>
      </c>
      <c r="L1618" s="755">
        <v>2.1</v>
      </c>
      <c r="M1618" t="s">
        <v>726</v>
      </c>
      <c r="N1618" s="680">
        <f t="shared" ca="1" si="107"/>
        <v>0</v>
      </c>
      <c r="O1618" s="680">
        <f t="shared" ca="1" si="107"/>
        <v>0</v>
      </c>
      <c r="P1618" s="680">
        <f t="shared" ca="1" si="107"/>
        <v>0</v>
      </c>
      <c r="Q1618" s="680">
        <f t="shared" ca="1" si="107"/>
        <v>0</v>
      </c>
      <c r="R1618" s="680">
        <f t="shared" ca="1" si="107"/>
        <v>0</v>
      </c>
      <c r="S1618" t="str">
        <f t="shared" si="108"/>
        <v>ASR_CMS_19</v>
      </c>
      <c r="T1618" s="957">
        <f t="shared" si="109"/>
        <v>45406</v>
      </c>
      <c r="U1618" t="str">
        <f t="shared" si="110"/>
        <v>Unaudited</v>
      </c>
    </row>
    <row r="1619" spans="1:21" x14ac:dyDescent="0.25">
      <c r="A1619" t="s">
        <v>438</v>
      </c>
      <c r="B1619" t="s">
        <v>1380</v>
      </c>
      <c r="C1619" t="s">
        <v>1381</v>
      </c>
      <c r="D1619" s="15">
        <v>1900</v>
      </c>
      <c r="E1619" s="121">
        <v>1</v>
      </c>
      <c r="F1619" t="s">
        <v>439</v>
      </c>
      <c r="G1619" s="121">
        <v>91</v>
      </c>
      <c r="H1619" t="s">
        <v>387</v>
      </c>
      <c r="I1619" t="s">
        <v>489</v>
      </c>
      <c r="J1619" t="s">
        <v>434</v>
      </c>
      <c r="K1619" t="s">
        <v>791</v>
      </c>
      <c r="L1619" s="755">
        <v>2.2000000000000002</v>
      </c>
      <c r="M1619" t="s">
        <v>727</v>
      </c>
      <c r="N1619" s="680">
        <f t="shared" ca="1" si="107"/>
        <v>0</v>
      </c>
      <c r="O1619" s="680">
        <f t="shared" ca="1" si="107"/>
        <v>0</v>
      </c>
      <c r="P1619" s="680">
        <f t="shared" ca="1" si="107"/>
        <v>0</v>
      </c>
      <c r="Q1619" s="680">
        <f t="shared" ca="1" si="107"/>
        <v>0</v>
      </c>
      <c r="R1619" s="680">
        <f t="shared" ca="1" si="107"/>
        <v>0</v>
      </c>
      <c r="S1619" t="str">
        <f t="shared" si="108"/>
        <v>ASR_CMS_19</v>
      </c>
      <c r="T1619" s="957">
        <f t="shared" si="109"/>
        <v>45406</v>
      </c>
      <c r="U1619" t="str">
        <f t="shared" si="110"/>
        <v>Unaudited</v>
      </c>
    </row>
    <row r="1620" spans="1:21" x14ac:dyDescent="0.25">
      <c r="A1620" t="s">
        <v>438</v>
      </c>
      <c r="B1620" t="s">
        <v>1380</v>
      </c>
      <c r="C1620" t="s">
        <v>1381</v>
      </c>
      <c r="D1620" s="15">
        <v>1900</v>
      </c>
      <c r="E1620" s="121">
        <v>1</v>
      </c>
      <c r="F1620" t="s">
        <v>439</v>
      </c>
      <c r="G1620" s="121">
        <v>91</v>
      </c>
      <c r="H1620" t="s">
        <v>387</v>
      </c>
      <c r="I1620" t="s">
        <v>489</v>
      </c>
      <c r="J1620" t="s">
        <v>434</v>
      </c>
      <c r="K1620" t="s">
        <v>791</v>
      </c>
      <c r="L1620" s="755">
        <v>2.2999999999999998</v>
      </c>
      <c r="M1620" t="s">
        <v>728</v>
      </c>
      <c r="N1620" s="680">
        <f t="shared" ca="1" si="107"/>
        <v>0</v>
      </c>
      <c r="O1620" s="680">
        <f t="shared" ca="1" si="107"/>
        <v>0</v>
      </c>
      <c r="P1620" s="680">
        <f t="shared" ca="1" si="107"/>
        <v>0</v>
      </c>
      <c r="Q1620" s="680">
        <f t="shared" ca="1" si="107"/>
        <v>0</v>
      </c>
      <c r="R1620" s="680">
        <f t="shared" ca="1" si="107"/>
        <v>0</v>
      </c>
      <c r="S1620" t="str">
        <f t="shared" si="108"/>
        <v>ASR_CMS_19</v>
      </c>
      <c r="T1620" s="957">
        <f t="shared" si="109"/>
        <v>45406</v>
      </c>
      <c r="U1620" t="str">
        <f t="shared" si="110"/>
        <v>Unaudited</v>
      </c>
    </row>
    <row r="1621" spans="1:21" x14ac:dyDescent="0.25">
      <c r="A1621" t="s">
        <v>438</v>
      </c>
      <c r="B1621" t="s">
        <v>1380</v>
      </c>
      <c r="C1621" t="s">
        <v>1381</v>
      </c>
      <c r="D1621" s="15">
        <v>1900</v>
      </c>
      <c r="E1621" s="121">
        <v>1</v>
      </c>
      <c r="F1621" t="s">
        <v>439</v>
      </c>
      <c r="G1621" s="121">
        <v>91</v>
      </c>
      <c r="H1621" t="s">
        <v>387</v>
      </c>
      <c r="I1621" t="s">
        <v>489</v>
      </c>
      <c r="J1621" t="s">
        <v>434</v>
      </c>
      <c r="K1621" t="s">
        <v>791</v>
      </c>
      <c r="L1621" s="755">
        <v>2.4</v>
      </c>
      <c r="M1621" t="s">
        <v>729</v>
      </c>
      <c r="N1621" s="680">
        <f t="shared" ca="1" si="107"/>
        <v>0</v>
      </c>
      <c r="O1621" s="680">
        <f t="shared" ca="1" si="107"/>
        <v>0</v>
      </c>
      <c r="P1621" s="680">
        <f t="shared" ca="1" si="107"/>
        <v>0</v>
      </c>
      <c r="Q1621" s="680">
        <f t="shared" ca="1" si="107"/>
        <v>0</v>
      </c>
      <c r="R1621" s="680">
        <f t="shared" ca="1" si="107"/>
        <v>0</v>
      </c>
      <c r="S1621" t="str">
        <f t="shared" si="108"/>
        <v>ASR_CMS_19</v>
      </c>
      <c r="T1621" s="957">
        <f t="shared" si="109"/>
        <v>45406</v>
      </c>
      <c r="U1621" t="str">
        <f t="shared" si="110"/>
        <v>Unaudited</v>
      </c>
    </row>
    <row r="1622" spans="1:21" x14ac:dyDescent="0.25">
      <c r="A1622" t="s">
        <v>438</v>
      </c>
      <c r="B1622" t="s">
        <v>1380</v>
      </c>
      <c r="C1622" t="s">
        <v>1381</v>
      </c>
      <c r="D1622" s="15">
        <v>1900</v>
      </c>
      <c r="E1622" s="121">
        <v>1</v>
      </c>
      <c r="F1622" t="s">
        <v>439</v>
      </c>
      <c r="G1622" s="121">
        <v>91</v>
      </c>
      <c r="H1622" t="s">
        <v>387</v>
      </c>
      <c r="I1622" t="s">
        <v>489</v>
      </c>
      <c r="J1622" t="s">
        <v>434</v>
      </c>
      <c r="K1622" t="s">
        <v>791</v>
      </c>
      <c r="L1622" s="755">
        <v>2.5</v>
      </c>
      <c r="M1622" t="s">
        <v>771</v>
      </c>
      <c r="N1622" s="680">
        <f t="shared" ca="1" si="107"/>
        <v>0</v>
      </c>
      <c r="O1622" s="680">
        <f t="shared" ca="1" si="107"/>
        <v>0</v>
      </c>
      <c r="P1622" s="680">
        <f t="shared" ca="1" si="107"/>
        <v>0</v>
      </c>
      <c r="Q1622" s="680">
        <f t="shared" ca="1" si="107"/>
        <v>0</v>
      </c>
      <c r="R1622" s="680">
        <f t="shared" ca="1" si="107"/>
        <v>0</v>
      </c>
      <c r="S1622" t="str">
        <f t="shared" si="108"/>
        <v>ASR_CMS_19</v>
      </c>
      <c r="T1622" s="957">
        <f t="shared" si="109"/>
        <v>45406</v>
      </c>
      <c r="U1622" t="str">
        <f t="shared" si="110"/>
        <v>Unaudited</v>
      </c>
    </row>
    <row r="1623" spans="1:21" x14ac:dyDescent="0.25">
      <c r="A1623" t="s">
        <v>438</v>
      </c>
      <c r="B1623" t="s">
        <v>1380</v>
      </c>
      <c r="C1623" t="s">
        <v>1381</v>
      </c>
      <c r="D1623" s="15">
        <v>1900</v>
      </c>
      <c r="E1623" s="121">
        <v>1</v>
      </c>
      <c r="F1623" t="s">
        <v>439</v>
      </c>
      <c r="G1623" s="121">
        <v>91</v>
      </c>
      <c r="H1623" t="s">
        <v>387</v>
      </c>
      <c r="I1623" t="s">
        <v>489</v>
      </c>
      <c r="J1623" t="s">
        <v>434</v>
      </c>
      <c r="K1623" t="s">
        <v>791</v>
      </c>
      <c r="L1623" s="755">
        <v>2.6</v>
      </c>
      <c r="M1623" t="s">
        <v>187</v>
      </c>
      <c r="N1623" s="680">
        <f t="shared" ca="1" si="107"/>
        <v>0</v>
      </c>
      <c r="O1623" s="680">
        <f t="shared" ca="1" si="107"/>
        <v>0</v>
      </c>
      <c r="P1623" s="680">
        <f t="shared" ca="1" si="107"/>
        <v>0</v>
      </c>
      <c r="Q1623" s="680">
        <f t="shared" ca="1" si="107"/>
        <v>0</v>
      </c>
      <c r="R1623" s="680">
        <f t="shared" ca="1" si="107"/>
        <v>0</v>
      </c>
      <c r="S1623" t="str">
        <f t="shared" si="108"/>
        <v>ASR_CMS_19</v>
      </c>
      <c r="T1623" s="957">
        <f t="shared" si="109"/>
        <v>45406</v>
      </c>
      <c r="U1623" t="str">
        <f t="shared" si="110"/>
        <v>Unaudited</v>
      </c>
    </row>
    <row r="1624" spans="1:21" x14ac:dyDescent="0.25">
      <c r="A1624" t="s">
        <v>438</v>
      </c>
      <c r="B1624" t="s">
        <v>1380</v>
      </c>
      <c r="C1624" t="s">
        <v>1381</v>
      </c>
      <c r="D1624" s="15">
        <v>1900</v>
      </c>
      <c r="E1624" s="121">
        <v>1</v>
      </c>
      <c r="F1624" t="s">
        <v>439</v>
      </c>
      <c r="G1624" s="121">
        <v>91</v>
      </c>
      <c r="H1624" t="s">
        <v>387</v>
      </c>
      <c r="I1624" t="s">
        <v>489</v>
      </c>
      <c r="J1624" t="s">
        <v>434</v>
      </c>
      <c r="K1624" t="s">
        <v>791</v>
      </c>
      <c r="L1624" s="755">
        <v>2.7</v>
      </c>
      <c r="M1624" t="s">
        <v>792</v>
      </c>
      <c r="N1624" s="680">
        <f t="shared" ca="1" si="107"/>
        <v>0</v>
      </c>
      <c r="O1624" s="680">
        <f t="shared" ca="1" si="107"/>
        <v>0</v>
      </c>
      <c r="P1624" s="680">
        <f t="shared" ca="1" si="107"/>
        <v>0</v>
      </c>
      <c r="Q1624" s="680">
        <f t="shared" ca="1" si="107"/>
        <v>0</v>
      </c>
      <c r="R1624" s="680">
        <f t="shared" ca="1" si="107"/>
        <v>0</v>
      </c>
      <c r="S1624" t="str">
        <f t="shared" si="108"/>
        <v>ASR_CMS_19</v>
      </c>
      <c r="T1624" s="957">
        <f t="shared" si="109"/>
        <v>45406</v>
      </c>
      <c r="U1624" t="str">
        <f t="shared" si="110"/>
        <v>Unaudited</v>
      </c>
    </row>
    <row r="1625" spans="1:21" x14ac:dyDescent="0.25">
      <c r="A1625" t="s">
        <v>438</v>
      </c>
      <c r="B1625" t="s">
        <v>1380</v>
      </c>
      <c r="C1625" t="s">
        <v>1381</v>
      </c>
      <c r="D1625" s="15">
        <v>1900</v>
      </c>
      <c r="E1625" s="121">
        <v>1</v>
      </c>
      <c r="F1625" t="s">
        <v>439</v>
      </c>
      <c r="G1625" s="121">
        <v>91</v>
      </c>
      <c r="H1625" t="s">
        <v>387</v>
      </c>
      <c r="I1625" t="s">
        <v>489</v>
      </c>
      <c r="J1625" t="s">
        <v>434</v>
      </c>
      <c r="K1625" t="s">
        <v>791</v>
      </c>
      <c r="L1625" s="755">
        <v>2.8</v>
      </c>
      <c r="M1625" t="s">
        <v>793</v>
      </c>
      <c r="N1625" s="680">
        <f t="shared" ca="1" si="107"/>
        <v>0</v>
      </c>
      <c r="O1625" s="680">
        <f t="shared" ca="1" si="107"/>
        <v>0</v>
      </c>
      <c r="P1625" s="680">
        <f t="shared" ca="1" si="107"/>
        <v>0</v>
      </c>
      <c r="Q1625" s="680">
        <f t="shared" ca="1" si="107"/>
        <v>0</v>
      </c>
      <c r="R1625" s="680">
        <f t="shared" ca="1" si="107"/>
        <v>0</v>
      </c>
      <c r="S1625" t="str">
        <f t="shared" si="108"/>
        <v>ASR_CMS_19</v>
      </c>
      <c r="T1625" s="957">
        <f t="shared" si="109"/>
        <v>45406</v>
      </c>
      <c r="U1625" t="str">
        <f t="shared" si="110"/>
        <v>Unaudited</v>
      </c>
    </row>
    <row r="1626" spans="1:21" x14ac:dyDescent="0.25">
      <c r="A1626" t="s">
        <v>438</v>
      </c>
      <c r="B1626" t="s">
        <v>1380</v>
      </c>
      <c r="C1626" t="s">
        <v>1381</v>
      </c>
      <c r="D1626" s="15">
        <v>1900</v>
      </c>
      <c r="E1626" s="121">
        <v>1</v>
      </c>
      <c r="F1626" t="s">
        <v>439</v>
      </c>
      <c r="G1626" s="121">
        <v>91</v>
      </c>
      <c r="H1626" t="s">
        <v>387</v>
      </c>
      <c r="I1626" t="s">
        <v>489</v>
      </c>
      <c r="J1626" t="s">
        <v>434</v>
      </c>
      <c r="K1626" t="s">
        <v>791</v>
      </c>
      <c r="L1626" s="755">
        <v>2.9</v>
      </c>
      <c r="M1626" t="s">
        <v>774</v>
      </c>
      <c r="N1626" s="680">
        <f t="shared" ca="1" si="107"/>
        <v>0</v>
      </c>
      <c r="O1626" s="680">
        <f t="shared" ca="1" si="107"/>
        <v>0</v>
      </c>
      <c r="P1626" s="680">
        <f t="shared" ca="1" si="107"/>
        <v>0</v>
      </c>
      <c r="Q1626" s="680">
        <f t="shared" ca="1" si="107"/>
        <v>0</v>
      </c>
      <c r="R1626" s="680">
        <f t="shared" ca="1" si="107"/>
        <v>0</v>
      </c>
      <c r="S1626" t="str">
        <f t="shared" si="108"/>
        <v>ASR_CMS_19</v>
      </c>
      <c r="T1626" s="957">
        <f t="shared" si="109"/>
        <v>45406</v>
      </c>
      <c r="U1626" t="str">
        <f t="shared" si="110"/>
        <v>Unaudited</v>
      </c>
    </row>
    <row r="1627" spans="1:21" x14ac:dyDescent="0.25">
      <c r="A1627" t="s">
        <v>438</v>
      </c>
      <c r="B1627" t="s">
        <v>1380</v>
      </c>
      <c r="C1627" t="s">
        <v>1381</v>
      </c>
      <c r="D1627" s="15">
        <v>1900</v>
      </c>
      <c r="E1627" s="121">
        <v>1</v>
      </c>
      <c r="F1627" t="s">
        <v>439</v>
      </c>
      <c r="G1627" s="121">
        <v>91</v>
      </c>
      <c r="H1627" t="s">
        <v>387</v>
      </c>
      <c r="I1627" t="s">
        <v>489</v>
      </c>
      <c r="J1627" t="s">
        <v>434</v>
      </c>
      <c r="K1627" t="s">
        <v>224</v>
      </c>
      <c r="L1627" s="755">
        <v>2.11</v>
      </c>
      <c r="M1627" t="s">
        <v>229</v>
      </c>
      <c r="N1627" s="680">
        <f t="shared" ca="1" si="107"/>
        <v>0</v>
      </c>
      <c r="O1627" s="680">
        <f t="shared" ca="1" si="107"/>
        <v>0</v>
      </c>
      <c r="P1627" s="680">
        <f t="shared" ca="1" si="107"/>
        <v>0</v>
      </c>
      <c r="Q1627" s="680">
        <f t="shared" ca="1" si="107"/>
        <v>0</v>
      </c>
      <c r="R1627" s="680">
        <f t="shared" ca="1" si="107"/>
        <v>0</v>
      </c>
      <c r="S1627" t="str">
        <f t="shared" si="108"/>
        <v>ASR_CMS_19</v>
      </c>
      <c r="T1627" s="957">
        <f t="shared" si="109"/>
        <v>45406</v>
      </c>
      <c r="U1627" t="str">
        <f t="shared" si="110"/>
        <v>Unaudited</v>
      </c>
    </row>
    <row r="1628" spans="1:21" x14ac:dyDescent="0.25">
      <c r="A1628" t="s">
        <v>438</v>
      </c>
      <c r="B1628" t="s">
        <v>1380</v>
      </c>
      <c r="C1628" t="s">
        <v>1381</v>
      </c>
      <c r="D1628" s="15">
        <v>1900</v>
      </c>
      <c r="E1628" s="121">
        <v>1</v>
      </c>
      <c r="F1628" t="s">
        <v>439</v>
      </c>
      <c r="G1628" s="121">
        <v>91</v>
      </c>
      <c r="H1628" t="s">
        <v>387</v>
      </c>
      <c r="I1628" t="s">
        <v>489</v>
      </c>
      <c r="J1628" t="s">
        <v>434</v>
      </c>
      <c r="K1628" t="s">
        <v>224</v>
      </c>
      <c r="L1628" s="755">
        <v>2.12</v>
      </c>
      <c r="M1628" t="s">
        <v>555</v>
      </c>
      <c r="N1628" s="680">
        <f t="shared" ca="1" si="107"/>
        <v>0</v>
      </c>
      <c r="O1628" s="680">
        <f t="shared" ca="1" si="107"/>
        <v>0</v>
      </c>
      <c r="P1628" s="680">
        <f t="shared" ca="1" si="107"/>
        <v>0</v>
      </c>
      <c r="Q1628" s="680">
        <f t="shared" ca="1" si="107"/>
        <v>0</v>
      </c>
      <c r="R1628" s="680">
        <f t="shared" ca="1" si="107"/>
        <v>0</v>
      </c>
      <c r="S1628" t="str">
        <f t="shared" si="108"/>
        <v>ASR_CMS_19</v>
      </c>
      <c r="T1628" s="957">
        <f t="shared" si="109"/>
        <v>45406</v>
      </c>
      <c r="U1628" t="str">
        <f t="shared" si="110"/>
        <v>Unaudited</v>
      </c>
    </row>
    <row r="1629" spans="1:21" x14ac:dyDescent="0.25">
      <c r="A1629" t="s">
        <v>438</v>
      </c>
      <c r="B1629" t="s">
        <v>1380</v>
      </c>
      <c r="C1629" t="s">
        <v>1381</v>
      </c>
      <c r="D1629" s="15">
        <v>1900</v>
      </c>
      <c r="E1629" s="121">
        <v>1</v>
      </c>
      <c r="F1629" t="s">
        <v>439</v>
      </c>
      <c r="G1629" s="121">
        <v>91</v>
      </c>
      <c r="H1629" t="s">
        <v>387</v>
      </c>
      <c r="I1629" t="s">
        <v>489</v>
      </c>
      <c r="J1629" t="s">
        <v>434</v>
      </c>
      <c r="K1629" t="s">
        <v>224</v>
      </c>
      <c r="L1629" s="755">
        <v>2.13</v>
      </c>
      <c r="M1629" t="s">
        <v>230</v>
      </c>
      <c r="N1629" s="680">
        <f t="shared" ca="1" si="107"/>
        <v>0</v>
      </c>
      <c r="O1629" s="680">
        <f t="shared" ca="1" si="107"/>
        <v>0</v>
      </c>
      <c r="P1629" s="680">
        <f t="shared" ca="1" si="107"/>
        <v>0</v>
      </c>
      <c r="Q1629" s="680">
        <f t="shared" ca="1" si="107"/>
        <v>0</v>
      </c>
      <c r="R1629" s="680">
        <f t="shared" ca="1" si="107"/>
        <v>0</v>
      </c>
      <c r="S1629" t="str">
        <f t="shared" si="108"/>
        <v>ASR_CMS_19</v>
      </c>
      <c r="T1629" s="957">
        <f t="shared" si="109"/>
        <v>45406</v>
      </c>
      <c r="U1629" t="str">
        <f t="shared" si="110"/>
        <v>Unaudited</v>
      </c>
    </row>
    <row r="1630" spans="1:21" x14ac:dyDescent="0.25">
      <c r="A1630" t="s">
        <v>438</v>
      </c>
      <c r="B1630" t="s">
        <v>1380</v>
      </c>
      <c r="C1630" t="s">
        <v>1381</v>
      </c>
      <c r="D1630" s="15">
        <v>1900</v>
      </c>
      <c r="E1630" s="121">
        <v>1</v>
      </c>
      <c r="F1630" t="s">
        <v>439</v>
      </c>
      <c r="G1630" s="121">
        <v>91</v>
      </c>
      <c r="H1630" t="s">
        <v>387</v>
      </c>
      <c r="I1630" t="s">
        <v>489</v>
      </c>
      <c r="J1630" t="s">
        <v>434</v>
      </c>
      <c r="K1630" t="s">
        <v>224</v>
      </c>
      <c r="L1630" s="755">
        <v>2.14</v>
      </c>
      <c r="M1630" t="s">
        <v>559</v>
      </c>
      <c r="N1630" s="680">
        <f t="shared" ca="1" si="107"/>
        <v>0</v>
      </c>
      <c r="O1630" s="680">
        <f t="shared" ca="1" si="107"/>
        <v>0</v>
      </c>
      <c r="P1630" s="680">
        <f t="shared" ca="1" si="107"/>
        <v>0</v>
      </c>
      <c r="Q1630" s="680">
        <f t="shared" ca="1" si="107"/>
        <v>0</v>
      </c>
      <c r="R1630" s="680">
        <f t="shared" ca="1" si="107"/>
        <v>0</v>
      </c>
      <c r="S1630" t="str">
        <f t="shared" si="108"/>
        <v>ASR_CMS_19</v>
      </c>
      <c r="T1630" s="957">
        <f t="shared" si="109"/>
        <v>45406</v>
      </c>
      <c r="U1630" t="str">
        <f t="shared" si="110"/>
        <v>Unaudited</v>
      </c>
    </row>
    <row r="1631" spans="1:21" x14ac:dyDescent="0.25">
      <c r="A1631" t="s">
        <v>438</v>
      </c>
      <c r="B1631" t="s">
        <v>1380</v>
      </c>
      <c r="C1631" t="s">
        <v>1381</v>
      </c>
      <c r="D1631" s="15">
        <v>1900</v>
      </c>
      <c r="E1631" s="121">
        <v>1</v>
      </c>
      <c r="F1631" t="s">
        <v>439</v>
      </c>
      <c r="G1631" s="121">
        <v>91</v>
      </c>
      <c r="H1631" t="s">
        <v>387</v>
      </c>
      <c r="I1631" t="s">
        <v>489</v>
      </c>
      <c r="J1631" t="s">
        <v>434</v>
      </c>
      <c r="K1631" t="s">
        <v>224</v>
      </c>
      <c r="L1631" s="755">
        <v>2.15</v>
      </c>
      <c r="M1631" t="s">
        <v>20</v>
      </c>
      <c r="N1631" s="680">
        <f t="shared" ca="1" si="107"/>
        <v>0</v>
      </c>
      <c r="O1631" s="680">
        <f t="shared" ca="1" si="107"/>
        <v>0</v>
      </c>
      <c r="P1631" s="680">
        <f t="shared" ca="1" si="107"/>
        <v>0</v>
      </c>
      <c r="Q1631" s="680">
        <f t="shared" ca="1" si="107"/>
        <v>0</v>
      </c>
      <c r="R1631" s="680">
        <f t="shared" ca="1" si="107"/>
        <v>0</v>
      </c>
      <c r="S1631" t="str">
        <f t="shared" si="108"/>
        <v>ASR_CMS_19</v>
      </c>
      <c r="T1631" s="957">
        <f t="shared" si="109"/>
        <v>45406</v>
      </c>
      <c r="U1631" t="str">
        <f t="shared" si="110"/>
        <v>Unaudited</v>
      </c>
    </row>
    <row r="1632" spans="1:21" x14ac:dyDescent="0.25">
      <c r="A1632" t="s">
        <v>438</v>
      </c>
      <c r="B1632" t="s">
        <v>1380</v>
      </c>
      <c r="C1632" t="s">
        <v>1381</v>
      </c>
      <c r="D1632" s="15">
        <v>1900</v>
      </c>
      <c r="E1632" s="121">
        <v>1</v>
      </c>
      <c r="F1632" t="s">
        <v>439</v>
      </c>
      <c r="G1632" s="121">
        <v>91</v>
      </c>
      <c r="H1632" t="s">
        <v>387</v>
      </c>
      <c r="I1632" t="s">
        <v>489</v>
      </c>
      <c r="J1632" t="s">
        <v>434</v>
      </c>
      <c r="K1632" t="s">
        <v>224</v>
      </c>
      <c r="L1632" s="755">
        <v>2.16</v>
      </c>
      <c r="M1632" t="s">
        <v>794</v>
      </c>
      <c r="N1632" s="680">
        <f t="shared" ca="1" si="107"/>
        <v>0</v>
      </c>
      <c r="O1632" s="680">
        <f t="shared" ca="1" si="107"/>
        <v>0</v>
      </c>
      <c r="P1632" s="680">
        <f t="shared" ca="1" si="107"/>
        <v>0</v>
      </c>
      <c r="Q1632" s="680">
        <f t="shared" ca="1" si="107"/>
        <v>0</v>
      </c>
      <c r="R1632" s="680">
        <f t="shared" ca="1" si="107"/>
        <v>0</v>
      </c>
      <c r="S1632" t="str">
        <f t="shared" si="108"/>
        <v>ASR_CMS_19</v>
      </c>
      <c r="T1632" s="957">
        <f t="shared" si="109"/>
        <v>45406</v>
      </c>
      <c r="U1632" t="str">
        <f t="shared" si="110"/>
        <v>Unaudited</v>
      </c>
    </row>
    <row r="1633" spans="1:21" x14ac:dyDescent="0.25">
      <c r="A1633" t="s">
        <v>438</v>
      </c>
      <c r="B1633" t="s">
        <v>1380</v>
      </c>
      <c r="C1633" t="s">
        <v>1381</v>
      </c>
      <c r="D1633" s="15">
        <v>1900</v>
      </c>
      <c r="E1633" s="121">
        <v>1</v>
      </c>
      <c r="F1633" t="s">
        <v>439</v>
      </c>
      <c r="G1633" s="121">
        <v>91</v>
      </c>
      <c r="H1633" t="s">
        <v>387</v>
      </c>
      <c r="I1633" t="s">
        <v>489</v>
      </c>
      <c r="J1633" t="s">
        <v>434</v>
      </c>
      <c r="K1633" t="s">
        <v>224</v>
      </c>
      <c r="L1633" s="755">
        <v>2.17</v>
      </c>
      <c r="M1633" t="s">
        <v>1047</v>
      </c>
      <c r="N1633" s="680">
        <f t="shared" ca="1" si="107"/>
        <v>0</v>
      </c>
      <c r="O1633" s="680">
        <f t="shared" ca="1" si="107"/>
        <v>0</v>
      </c>
      <c r="P1633" s="680">
        <f t="shared" ca="1" si="107"/>
        <v>0</v>
      </c>
      <c r="Q1633" s="680">
        <f t="shared" ca="1" si="107"/>
        <v>0</v>
      </c>
      <c r="R1633" s="680">
        <f t="shared" ca="1" si="107"/>
        <v>0</v>
      </c>
      <c r="S1633" t="str">
        <f t="shared" si="108"/>
        <v>ASR_CMS_19</v>
      </c>
      <c r="T1633" s="957">
        <f t="shared" si="109"/>
        <v>45406</v>
      </c>
      <c r="U1633" t="str">
        <f t="shared" si="110"/>
        <v>Unaudited</v>
      </c>
    </row>
    <row r="1634" spans="1:21" x14ac:dyDescent="0.25">
      <c r="A1634" t="s">
        <v>438</v>
      </c>
      <c r="B1634" t="s">
        <v>1380</v>
      </c>
      <c r="C1634" t="s">
        <v>1381</v>
      </c>
      <c r="D1634" s="15">
        <v>1900</v>
      </c>
      <c r="E1634" s="121">
        <v>1</v>
      </c>
      <c r="F1634" t="s">
        <v>439</v>
      </c>
      <c r="G1634" s="121">
        <v>91</v>
      </c>
      <c r="H1634" t="s">
        <v>387</v>
      </c>
      <c r="I1634" t="s">
        <v>489</v>
      </c>
      <c r="J1634" t="s">
        <v>434</v>
      </c>
      <c r="K1634" t="s">
        <v>224</v>
      </c>
      <c r="L1634" s="755">
        <v>2.1800000000000002</v>
      </c>
      <c r="M1634" t="s">
        <v>651</v>
      </c>
      <c r="N1634" s="680">
        <f t="shared" ca="1" si="107"/>
        <v>0</v>
      </c>
      <c r="O1634" s="680">
        <f t="shared" ca="1" si="107"/>
        <v>0</v>
      </c>
      <c r="P1634" s="680">
        <f t="shared" ca="1" si="107"/>
        <v>0</v>
      </c>
      <c r="Q1634" s="680">
        <f t="shared" ca="1" si="107"/>
        <v>0</v>
      </c>
      <c r="R1634" s="680">
        <f t="shared" ca="1" si="107"/>
        <v>0</v>
      </c>
      <c r="S1634" t="str">
        <f t="shared" si="108"/>
        <v>ASR_CMS_19</v>
      </c>
      <c r="T1634" s="957">
        <f t="shared" si="109"/>
        <v>45406</v>
      </c>
      <c r="U1634" t="str">
        <f t="shared" si="110"/>
        <v>Unaudited</v>
      </c>
    </row>
    <row r="1635" spans="1:21" x14ac:dyDescent="0.25">
      <c r="A1635" t="s">
        <v>438</v>
      </c>
      <c r="B1635" t="s">
        <v>1380</v>
      </c>
      <c r="C1635" t="s">
        <v>1381</v>
      </c>
      <c r="D1635" s="15">
        <v>1900</v>
      </c>
      <c r="E1635" s="121">
        <v>1</v>
      </c>
      <c r="F1635" t="s">
        <v>439</v>
      </c>
      <c r="G1635" s="121">
        <v>91</v>
      </c>
      <c r="H1635" t="s">
        <v>387</v>
      </c>
      <c r="I1635" t="s">
        <v>489</v>
      </c>
      <c r="J1635" t="s">
        <v>434</v>
      </c>
      <c r="K1635" t="s">
        <v>224</v>
      </c>
      <c r="L1635" s="755">
        <v>2.19</v>
      </c>
      <c r="M1635" t="s">
        <v>219</v>
      </c>
      <c r="N1635" s="680">
        <f t="shared" ca="1" si="107"/>
        <v>0</v>
      </c>
      <c r="O1635" s="680">
        <f t="shared" ca="1" si="107"/>
        <v>0</v>
      </c>
      <c r="P1635" s="680">
        <f t="shared" ca="1" si="107"/>
        <v>0</v>
      </c>
      <c r="Q1635" s="680">
        <f t="shared" ca="1" si="107"/>
        <v>0</v>
      </c>
      <c r="R1635" s="680">
        <f t="shared" ca="1" si="107"/>
        <v>0</v>
      </c>
      <c r="S1635" t="str">
        <f t="shared" si="108"/>
        <v>ASR_CMS_19</v>
      </c>
      <c r="T1635" s="957">
        <f t="shared" si="109"/>
        <v>45406</v>
      </c>
      <c r="U1635" t="str">
        <f t="shared" si="110"/>
        <v>Unaudited</v>
      </c>
    </row>
    <row r="1636" spans="1:21" x14ac:dyDescent="0.25">
      <c r="A1636" t="s">
        <v>438</v>
      </c>
      <c r="B1636" t="s">
        <v>1380</v>
      </c>
      <c r="C1636" t="s">
        <v>1381</v>
      </c>
      <c r="D1636" s="15">
        <v>1900</v>
      </c>
      <c r="E1636" s="121">
        <v>1</v>
      </c>
      <c r="F1636" t="s">
        <v>439</v>
      </c>
      <c r="G1636" s="121">
        <v>91</v>
      </c>
      <c r="H1636" t="s">
        <v>387</v>
      </c>
      <c r="I1636" t="s">
        <v>489</v>
      </c>
      <c r="J1636" t="s">
        <v>434</v>
      </c>
      <c r="K1636" t="s">
        <v>224</v>
      </c>
      <c r="L1636" s="755" t="s">
        <v>700</v>
      </c>
      <c r="M1636" t="s">
        <v>231</v>
      </c>
      <c r="N1636" s="680">
        <f t="shared" ca="1" si="107"/>
        <v>0</v>
      </c>
      <c r="O1636" s="680">
        <f t="shared" ca="1" si="107"/>
        <v>0</v>
      </c>
      <c r="P1636" s="680">
        <f t="shared" ca="1" si="107"/>
        <v>0</v>
      </c>
      <c r="Q1636" s="680">
        <f t="shared" ca="1" si="107"/>
        <v>0</v>
      </c>
      <c r="R1636" s="680">
        <f t="shared" ca="1" si="107"/>
        <v>0</v>
      </c>
      <c r="S1636" t="str">
        <f t="shared" si="108"/>
        <v>ASR_CMS_19</v>
      </c>
      <c r="T1636" s="957">
        <f t="shared" si="109"/>
        <v>45406</v>
      </c>
      <c r="U1636" t="str">
        <f t="shared" si="110"/>
        <v>Unaudited</v>
      </c>
    </row>
    <row r="1637" spans="1:21" x14ac:dyDescent="0.25">
      <c r="A1637" t="s">
        <v>438</v>
      </c>
      <c r="B1637" t="s">
        <v>1380</v>
      </c>
      <c r="C1637" t="s">
        <v>1381</v>
      </c>
      <c r="D1637" s="15">
        <v>1900</v>
      </c>
      <c r="E1637" s="121">
        <v>1</v>
      </c>
      <c r="F1637" t="s">
        <v>439</v>
      </c>
      <c r="G1637" s="121">
        <v>91</v>
      </c>
      <c r="H1637" t="s">
        <v>387</v>
      </c>
      <c r="I1637" t="s">
        <v>489</v>
      </c>
      <c r="J1637" t="s">
        <v>434</v>
      </c>
      <c r="K1637" t="s">
        <v>224</v>
      </c>
      <c r="L1637" s="755">
        <v>2.21</v>
      </c>
      <c r="M1637" t="s">
        <v>467</v>
      </c>
      <c r="N1637" s="680">
        <f t="shared" ca="1" si="107"/>
        <v>0</v>
      </c>
      <c r="O1637" s="680">
        <f t="shared" ca="1" si="107"/>
        <v>0</v>
      </c>
      <c r="P1637" s="680">
        <f t="shared" ca="1" si="107"/>
        <v>0</v>
      </c>
      <c r="Q1637" s="680">
        <f t="shared" ca="1" si="107"/>
        <v>0</v>
      </c>
      <c r="R1637" s="680">
        <f t="shared" ca="1" si="107"/>
        <v>0</v>
      </c>
      <c r="S1637" t="str">
        <f t="shared" si="108"/>
        <v>ASR_CMS_19</v>
      </c>
      <c r="T1637" s="957">
        <f t="shared" si="109"/>
        <v>45406</v>
      </c>
      <c r="U1637" t="str">
        <f t="shared" si="110"/>
        <v>Unaudited</v>
      </c>
    </row>
    <row r="1638" spans="1:21" x14ac:dyDescent="0.25">
      <c r="A1638" t="s">
        <v>438</v>
      </c>
      <c r="B1638" t="s">
        <v>1380</v>
      </c>
      <c r="C1638" t="s">
        <v>1381</v>
      </c>
      <c r="D1638" s="15">
        <v>1900</v>
      </c>
      <c r="E1638" s="121">
        <v>1</v>
      </c>
      <c r="F1638" t="s">
        <v>439</v>
      </c>
      <c r="G1638" s="121">
        <v>91</v>
      </c>
      <c r="H1638" t="s">
        <v>387</v>
      </c>
      <c r="I1638" t="s">
        <v>489</v>
      </c>
      <c r="J1638" t="s">
        <v>434</v>
      </c>
      <c r="K1638" t="s">
        <v>6</v>
      </c>
      <c r="L1638" s="755" t="s">
        <v>70</v>
      </c>
      <c r="M1638" t="s">
        <v>189</v>
      </c>
      <c r="N1638" s="680">
        <f t="shared" ca="1" si="107"/>
        <v>0</v>
      </c>
      <c r="O1638" s="680">
        <f t="shared" ca="1" si="107"/>
        <v>0</v>
      </c>
      <c r="P1638" s="680">
        <f t="shared" ca="1" si="107"/>
        <v>0</v>
      </c>
      <c r="Q1638" s="680">
        <f t="shared" ca="1" si="107"/>
        <v>0</v>
      </c>
      <c r="R1638" s="680">
        <f t="shared" ca="1" si="107"/>
        <v>0</v>
      </c>
      <c r="S1638" t="str">
        <f t="shared" si="108"/>
        <v>ASR_CMS_19</v>
      </c>
      <c r="T1638" s="957">
        <f t="shared" si="109"/>
        <v>45406</v>
      </c>
      <c r="U1638" t="str">
        <f t="shared" si="110"/>
        <v>Unaudited</v>
      </c>
    </row>
    <row r="1639" spans="1:21" x14ac:dyDescent="0.25">
      <c r="A1639" t="s">
        <v>438</v>
      </c>
      <c r="B1639" t="s">
        <v>1380</v>
      </c>
      <c r="C1639" t="s">
        <v>1381</v>
      </c>
      <c r="D1639" s="15">
        <v>1900</v>
      </c>
      <c r="E1639" s="121">
        <v>1</v>
      </c>
      <c r="F1639" t="s">
        <v>439</v>
      </c>
      <c r="G1639" s="121">
        <v>91</v>
      </c>
      <c r="H1639" t="s">
        <v>387</v>
      </c>
      <c r="I1639" t="s">
        <v>489</v>
      </c>
      <c r="J1639" t="s">
        <v>434</v>
      </c>
      <c r="K1639" t="s">
        <v>6</v>
      </c>
      <c r="L1639" s="755" t="s">
        <v>71</v>
      </c>
      <c r="M1639" t="s">
        <v>232</v>
      </c>
      <c r="N1639" s="680">
        <f t="shared" ca="1" si="107"/>
        <v>0</v>
      </c>
      <c r="O1639" s="680">
        <f t="shared" ca="1" si="107"/>
        <v>0</v>
      </c>
      <c r="P1639" s="680">
        <f t="shared" ca="1" si="107"/>
        <v>0</v>
      </c>
      <c r="Q1639" s="680">
        <f t="shared" ca="1" si="107"/>
        <v>0</v>
      </c>
      <c r="R1639" s="680">
        <f t="shared" ca="1" si="107"/>
        <v>0</v>
      </c>
      <c r="S1639" t="str">
        <f t="shared" si="108"/>
        <v>ASR_CMS_19</v>
      </c>
      <c r="T1639" s="957">
        <f t="shared" si="109"/>
        <v>45406</v>
      </c>
      <c r="U1639" t="str">
        <f t="shared" si="110"/>
        <v>Unaudited</v>
      </c>
    </row>
    <row r="1640" spans="1:21" x14ac:dyDescent="0.25">
      <c r="A1640" t="s">
        <v>438</v>
      </c>
      <c r="B1640" t="s">
        <v>1380</v>
      </c>
      <c r="C1640" t="s">
        <v>1381</v>
      </c>
      <c r="D1640" s="15">
        <v>1900</v>
      </c>
      <c r="E1640" s="121">
        <v>1</v>
      </c>
      <c r="F1640" t="s">
        <v>439</v>
      </c>
      <c r="G1640" s="121">
        <v>91</v>
      </c>
      <c r="H1640" t="s">
        <v>387</v>
      </c>
      <c r="I1640" t="s">
        <v>489</v>
      </c>
      <c r="J1640" t="s">
        <v>434</v>
      </c>
      <c r="K1640" t="s">
        <v>6</v>
      </c>
      <c r="L1640" s="755" t="s">
        <v>72</v>
      </c>
      <c r="M1640" t="s">
        <v>165</v>
      </c>
      <c r="N1640" s="680">
        <f t="shared" ca="1" si="107"/>
        <v>0</v>
      </c>
      <c r="O1640" s="680">
        <f t="shared" ca="1" si="107"/>
        <v>0</v>
      </c>
      <c r="P1640" s="680">
        <f t="shared" ca="1" si="107"/>
        <v>0</v>
      </c>
      <c r="Q1640" s="680">
        <f t="shared" ca="1" si="107"/>
        <v>0</v>
      </c>
      <c r="R1640" s="680">
        <f t="shared" ca="1" si="107"/>
        <v>0</v>
      </c>
      <c r="S1640" t="str">
        <f t="shared" si="108"/>
        <v>ASR_CMS_19</v>
      </c>
      <c r="T1640" s="957">
        <f t="shared" si="109"/>
        <v>45406</v>
      </c>
      <c r="U1640" t="str">
        <f t="shared" si="110"/>
        <v>Unaudited</v>
      </c>
    </row>
    <row r="1641" spans="1:21" x14ac:dyDescent="0.25">
      <c r="A1641" t="s">
        <v>438</v>
      </c>
      <c r="B1641" t="s">
        <v>1380</v>
      </c>
      <c r="C1641" t="s">
        <v>1381</v>
      </c>
      <c r="D1641" s="15">
        <v>1900</v>
      </c>
      <c r="E1641" s="121">
        <v>1</v>
      </c>
      <c r="F1641" t="s">
        <v>439</v>
      </c>
      <c r="G1641" s="121">
        <v>91</v>
      </c>
      <c r="H1641" t="s">
        <v>387</v>
      </c>
      <c r="I1641" t="s">
        <v>489</v>
      </c>
      <c r="J1641" t="s">
        <v>434</v>
      </c>
      <c r="K1641" t="s">
        <v>6</v>
      </c>
      <c r="L1641" s="755">
        <v>3.4</v>
      </c>
      <c r="M1641" t="s">
        <v>462</v>
      </c>
      <c r="N1641" s="680">
        <f t="shared" ca="1" si="107"/>
        <v>0</v>
      </c>
      <c r="O1641" s="680">
        <f t="shared" ca="1" si="107"/>
        <v>0</v>
      </c>
      <c r="P1641" s="680">
        <f t="shared" ca="1" si="107"/>
        <v>0</v>
      </c>
      <c r="Q1641" s="680">
        <f t="shared" ca="1" si="107"/>
        <v>0</v>
      </c>
      <c r="R1641" s="680">
        <f t="shared" ca="1" si="107"/>
        <v>0</v>
      </c>
      <c r="S1641" t="str">
        <f t="shared" si="108"/>
        <v>ASR_CMS_19</v>
      </c>
      <c r="T1641" s="957">
        <f t="shared" si="109"/>
        <v>45406</v>
      </c>
      <c r="U1641" t="str">
        <f t="shared" si="110"/>
        <v>Unaudited</v>
      </c>
    </row>
    <row r="1642" spans="1:21" x14ac:dyDescent="0.25">
      <c r="A1642" t="s">
        <v>438</v>
      </c>
      <c r="B1642" t="s">
        <v>1380</v>
      </c>
      <c r="C1642" t="s">
        <v>1381</v>
      </c>
      <c r="D1642" s="15">
        <v>1900</v>
      </c>
      <c r="E1642" s="121">
        <v>1</v>
      </c>
      <c r="F1642" t="s">
        <v>439</v>
      </c>
      <c r="G1642" s="121">
        <v>91</v>
      </c>
      <c r="H1642" t="s">
        <v>387</v>
      </c>
      <c r="I1642" t="s">
        <v>489</v>
      </c>
      <c r="J1642" t="s">
        <v>434</v>
      </c>
      <c r="K1642" t="s">
        <v>435</v>
      </c>
      <c r="L1642" s="755">
        <v>4.5</v>
      </c>
      <c r="M1642" t="s">
        <v>32</v>
      </c>
      <c r="N1642" s="680">
        <f t="shared" ca="1" si="107"/>
        <v>0</v>
      </c>
      <c r="O1642" s="680">
        <f t="shared" ca="1" si="107"/>
        <v>0</v>
      </c>
      <c r="P1642" s="680">
        <f t="shared" ca="1" si="107"/>
        <v>0</v>
      </c>
      <c r="Q1642" s="680">
        <f t="shared" ca="1" si="107"/>
        <v>0</v>
      </c>
      <c r="R1642" s="680">
        <f t="shared" ca="1" si="107"/>
        <v>0</v>
      </c>
      <c r="S1642" t="str">
        <f t="shared" si="108"/>
        <v>ASR_CMS_19</v>
      </c>
      <c r="T1642" s="957">
        <f t="shared" si="109"/>
        <v>45406</v>
      </c>
      <c r="U1642" t="str">
        <f t="shared" si="110"/>
        <v>Unaudited</v>
      </c>
    </row>
    <row r="1643" spans="1:21" x14ac:dyDescent="0.25">
      <c r="A1643" t="s">
        <v>438</v>
      </c>
      <c r="B1643" t="s">
        <v>1380</v>
      </c>
      <c r="C1643" t="s">
        <v>1381</v>
      </c>
      <c r="D1643" s="15">
        <v>1900</v>
      </c>
      <c r="E1643" s="121">
        <v>1</v>
      </c>
      <c r="F1643" t="s">
        <v>439</v>
      </c>
      <c r="G1643" s="121">
        <v>91</v>
      </c>
      <c r="H1643" t="s">
        <v>387</v>
      </c>
      <c r="I1643" t="s">
        <v>489</v>
      </c>
      <c r="J1643" t="s">
        <v>434</v>
      </c>
      <c r="K1643" t="s">
        <v>435</v>
      </c>
      <c r="L1643" s="755" t="s">
        <v>939</v>
      </c>
      <c r="M1643" t="s">
        <v>930</v>
      </c>
      <c r="N1643" s="680">
        <f t="shared" ca="1" si="107"/>
        <v>0</v>
      </c>
      <c r="O1643" s="680">
        <f t="shared" ca="1" si="107"/>
        <v>0</v>
      </c>
      <c r="P1643" s="680">
        <f t="shared" ca="1" si="107"/>
        <v>0</v>
      </c>
      <c r="Q1643" s="680">
        <f t="shared" ca="1" si="107"/>
        <v>0</v>
      </c>
      <c r="R1643" s="680">
        <f t="shared" ca="1" si="107"/>
        <v>0</v>
      </c>
      <c r="S1643" t="str">
        <f t="shared" si="108"/>
        <v>ASR_CMS_19</v>
      </c>
      <c r="T1643" s="957">
        <f t="shared" si="109"/>
        <v>45406</v>
      </c>
      <c r="U1643" t="str">
        <f t="shared" si="110"/>
        <v>Unaudited</v>
      </c>
    </row>
    <row r="1644" spans="1:21" x14ac:dyDescent="0.25">
      <c r="A1644" t="s">
        <v>438</v>
      </c>
      <c r="B1644" t="s">
        <v>1380</v>
      </c>
      <c r="C1644" t="s">
        <v>1381</v>
      </c>
      <c r="D1644" s="15">
        <v>1900</v>
      </c>
      <c r="E1644" s="121">
        <v>1</v>
      </c>
      <c r="F1644" t="s">
        <v>439</v>
      </c>
      <c r="G1644" s="121">
        <v>91</v>
      </c>
      <c r="H1644" t="s">
        <v>387</v>
      </c>
      <c r="I1644" t="s">
        <v>489</v>
      </c>
      <c r="J1644" t="s">
        <v>434</v>
      </c>
      <c r="K1644" t="s">
        <v>435</v>
      </c>
      <c r="L1644" s="755" t="s">
        <v>194</v>
      </c>
      <c r="M1644" t="s">
        <v>40</v>
      </c>
      <c r="N1644" s="680">
        <f t="shared" ca="1" si="107"/>
        <v>0</v>
      </c>
      <c r="O1644" s="680">
        <f t="shared" ca="1" si="107"/>
        <v>0</v>
      </c>
      <c r="P1644" s="680">
        <f t="shared" ca="1" si="107"/>
        <v>0</v>
      </c>
      <c r="Q1644" s="680">
        <f t="shared" ca="1" si="107"/>
        <v>0</v>
      </c>
      <c r="R1644" s="680">
        <f t="shared" ca="1" si="107"/>
        <v>0</v>
      </c>
      <c r="S1644" t="str">
        <f t="shared" si="108"/>
        <v>ASR_CMS_19</v>
      </c>
      <c r="T1644" s="957">
        <f t="shared" si="109"/>
        <v>45406</v>
      </c>
      <c r="U1644" t="str">
        <f t="shared" si="110"/>
        <v>Unaudited</v>
      </c>
    </row>
    <row r="1645" spans="1:21" x14ac:dyDescent="0.25">
      <c r="A1645" t="s">
        <v>438</v>
      </c>
      <c r="B1645" t="s">
        <v>1380</v>
      </c>
      <c r="C1645" t="s">
        <v>1381</v>
      </c>
      <c r="D1645" s="15">
        <v>1900</v>
      </c>
      <c r="E1645" s="121">
        <v>1</v>
      </c>
      <c r="F1645" t="s">
        <v>439</v>
      </c>
      <c r="G1645" s="121">
        <v>91</v>
      </c>
      <c r="H1645" t="s">
        <v>387</v>
      </c>
      <c r="I1645" t="s">
        <v>489</v>
      </c>
      <c r="J1645" t="s">
        <v>434</v>
      </c>
      <c r="K1645" t="s">
        <v>435</v>
      </c>
      <c r="L1645" s="755" t="s">
        <v>193</v>
      </c>
      <c r="M1645" t="s">
        <v>330</v>
      </c>
      <c r="N1645" s="680">
        <f t="shared" ca="1" si="107"/>
        <v>0</v>
      </c>
      <c r="O1645" s="680">
        <f t="shared" ca="1" si="107"/>
        <v>0</v>
      </c>
      <c r="P1645" s="680">
        <f t="shared" ca="1" si="107"/>
        <v>0</v>
      </c>
      <c r="Q1645" s="680">
        <f t="shared" ca="1" si="107"/>
        <v>0</v>
      </c>
      <c r="R1645" s="680">
        <f t="shared" ca="1" si="107"/>
        <v>0</v>
      </c>
      <c r="S1645" t="str">
        <f t="shared" si="108"/>
        <v>ASR_CMS_19</v>
      </c>
      <c r="T1645" s="957">
        <f t="shared" si="109"/>
        <v>45406</v>
      </c>
      <c r="U1645" t="str">
        <f t="shared" si="110"/>
        <v>Unaudited</v>
      </c>
    </row>
    <row r="1646" spans="1:21" x14ac:dyDescent="0.25">
      <c r="A1646" t="s">
        <v>438</v>
      </c>
      <c r="B1646" t="s">
        <v>1380</v>
      </c>
      <c r="C1646" t="s">
        <v>1381</v>
      </c>
      <c r="D1646" s="15">
        <v>1900</v>
      </c>
      <c r="E1646" s="121">
        <v>1</v>
      </c>
      <c r="F1646" t="s">
        <v>439</v>
      </c>
      <c r="G1646" s="121">
        <v>91</v>
      </c>
      <c r="H1646" t="s">
        <v>387</v>
      </c>
      <c r="I1646" t="s">
        <v>489</v>
      </c>
      <c r="J1646" t="s">
        <v>451</v>
      </c>
      <c r="K1646" t="s">
        <v>436</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ASR_CMS_19</v>
      </c>
      <c r="T1646" s="957">
        <f t="shared" si="109"/>
        <v>45406</v>
      </c>
      <c r="U1646" t="str">
        <f t="shared" si="110"/>
        <v>Unaudited</v>
      </c>
    </row>
    <row r="1647" spans="1:21" x14ac:dyDescent="0.25">
      <c r="A1647" t="s">
        <v>438</v>
      </c>
      <c r="B1647" t="s">
        <v>1380</v>
      </c>
      <c r="C1647" t="s">
        <v>1381</v>
      </c>
      <c r="D1647" s="15">
        <v>1900</v>
      </c>
      <c r="E1647" s="121">
        <v>1</v>
      </c>
      <c r="F1647" t="s">
        <v>439</v>
      </c>
      <c r="G1647" s="121">
        <v>91</v>
      </c>
      <c r="H1647" t="s">
        <v>387</v>
      </c>
      <c r="I1647" t="s">
        <v>489</v>
      </c>
      <c r="J1647" t="s">
        <v>451</v>
      </c>
      <c r="K1647" t="s">
        <v>436</v>
      </c>
      <c r="L1647" s="755" t="s">
        <v>80</v>
      </c>
      <c r="M1647" t="s">
        <v>98</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ASR_CMS_19</v>
      </c>
      <c r="T1647" s="957">
        <f t="shared" si="109"/>
        <v>45406</v>
      </c>
      <c r="U1647" t="str">
        <f t="shared" si="110"/>
        <v>Unaudited</v>
      </c>
    </row>
    <row r="1648" spans="1:21" x14ac:dyDescent="0.25">
      <c r="A1648" t="s">
        <v>438</v>
      </c>
      <c r="B1648" t="s">
        <v>1380</v>
      </c>
      <c r="C1648" t="s">
        <v>1381</v>
      </c>
      <c r="D1648" s="15">
        <v>1900</v>
      </c>
      <c r="E1648" s="121">
        <v>1</v>
      </c>
      <c r="F1648" t="s">
        <v>439</v>
      </c>
      <c r="G1648" s="121">
        <v>91</v>
      </c>
      <c r="H1648" t="s">
        <v>387</v>
      </c>
      <c r="I1648" t="s">
        <v>489</v>
      </c>
      <c r="J1648" t="s">
        <v>451</v>
      </c>
      <c r="K1648" t="s">
        <v>436</v>
      </c>
      <c r="L1648" s="755" t="s">
        <v>81</v>
      </c>
      <c r="M1648" t="s">
        <v>99</v>
      </c>
      <c r="N1648" s="680">
        <f t="shared" ca="1" si="111"/>
        <v>0</v>
      </c>
      <c r="O1648" s="680">
        <f t="shared" ca="1" si="111"/>
        <v>0</v>
      </c>
      <c r="P1648" s="680">
        <f t="shared" ca="1" si="111"/>
        <v>0</v>
      </c>
      <c r="Q1648" s="680">
        <f t="shared" ca="1" si="111"/>
        <v>0</v>
      </c>
      <c r="R1648" s="680">
        <f t="shared" ca="1" si="111"/>
        <v>0</v>
      </c>
      <c r="S1648" t="str">
        <f t="shared" si="108"/>
        <v>ASR_CMS_19</v>
      </c>
      <c r="T1648" s="957">
        <f t="shared" si="109"/>
        <v>45406</v>
      </c>
      <c r="U1648" t="str">
        <f t="shared" si="110"/>
        <v>Unaudited</v>
      </c>
    </row>
    <row r="1649" spans="1:21" x14ac:dyDescent="0.25">
      <c r="A1649" t="s">
        <v>438</v>
      </c>
      <c r="B1649" t="s">
        <v>1380</v>
      </c>
      <c r="C1649" t="s">
        <v>1381</v>
      </c>
      <c r="D1649" s="15">
        <v>1900</v>
      </c>
      <c r="E1649" s="121">
        <v>1</v>
      </c>
      <c r="F1649" t="s">
        <v>439</v>
      </c>
      <c r="G1649" s="121">
        <v>91</v>
      </c>
      <c r="H1649" t="s">
        <v>387</v>
      </c>
      <c r="I1649" t="s">
        <v>489</v>
      </c>
      <c r="J1649" t="s">
        <v>451</v>
      </c>
      <c r="K1649" t="s">
        <v>436</v>
      </c>
      <c r="L1649" s="755" t="s">
        <v>82</v>
      </c>
      <c r="M1649" t="s">
        <v>100</v>
      </c>
      <c r="N1649" s="680">
        <f t="shared" ca="1" si="111"/>
        <v>0</v>
      </c>
      <c r="O1649" s="680">
        <f t="shared" ca="1" si="111"/>
        <v>0</v>
      </c>
      <c r="P1649" s="680">
        <f t="shared" ca="1" si="111"/>
        <v>0</v>
      </c>
      <c r="Q1649" s="680">
        <f t="shared" ca="1" si="111"/>
        <v>0</v>
      </c>
      <c r="R1649" s="680">
        <f t="shared" ca="1" si="111"/>
        <v>0</v>
      </c>
      <c r="S1649" t="str">
        <f t="shared" si="108"/>
        <v>ASR_CMS_19</v>
      </c>
      <c r="T1649" s="957">
        <f t="shared" si="109"/>
        <v>45406</v>
      </c>
      <c r="U1649" t="str">
        <f t="shared" si="110"/>
        <v>Unaudited</v>
      </c>
    </row>
    <row r="1650" spans="1:21" x14ac:dyDescent="0.25">
      <c r="A1650" t="s">
        <v>438</v>
      </c>
      <c r="B1650" t="s">
        <v>1380</v>
      </c>
      <c r="C1650" t="s">
        <v>1381</v>
      </c>
      <c r="D1650" s="15">
        <v>1900</v>
      </c>
      <c r="E1650" s="121">
        <v>1</v>
      </c>
      <c r="F1650" t="s">
        <v>439</v>
      </c>
      <c r="G1650" s="121">
        <v>91</v>
      </c>
      <c r="H1650" t="s">
        <v>387</v>
      </c>
      <c r="I1650" t="s">
        <v>489</v>
      </c>
      <c r="J1650" t="s">
        <v>451</v>
      </c>
      <c r="K1650" t="s">
        <v>436</v>
      </c>
      <c r="L1650" s="755" t="s">
        <v>217</v>
      </c>
      <c r="M1650" t="s">
        <v>101</v>
      </c>
      <c r="N1650" s="680">
        <f t="shared" ca="1" si="111"/>
        <v>0</v>
      </c>
      <c r="O1650" s="680">
        <f t="shared" ca="1" si="111"/>
        <v>0</v>
      </c>
      <c r="P1650" s="680">
        <f t="shared" ca="1" si="111"/>
        <v>0</v>
      </c>
      <c r="Q1650" s="680">
        <f t="shared" ca="1" si="111"/>
        <v>0</v>
      </c>
      <c r="R1650" s="680">
        <f t="shared" ca="1" si="111"/>
        <v>0</v>
      </c>
      <c r="S1650" t="str">
        <f t="shared" si="108"/>
        <v>ASR_CMS_19</v>
      </c>
      <c r="T1650" s="957">
        <f t="shared" si="109"/>
        <v>45406</v>
      </c>
      <c r="U1650" t="str">
        <f t="shared" si="110"/>
        <v>Unaudited</v>
      </c>
    </row>
    <row r="1651" spans="1:21" x14ac:dyDescent="0.25">
      <c r="A1651" t="s">
        <v>438</v>
      </c>
      <c r="B1651" t="s">
        <v>1380</v>
      </c>
      <c r="C1651" t="s">
        <v>1381</v>
      </c>
      <c r="D1651" s="15">
        <v>1900</v>
      </c>
      <c r="E1651" s="121">
        <v>1</v>
      </c>
      <c r="F1651" t="s">
        <v>439</v>
      </c>
      <c r="G1651" s="121">
        <v>91</v>
      </c>
      <c r="H1651" t="s">
        <v>387</v>
      </c>
      <c r="I1651" t="s">
        <v>489</v>
      </c>
      <c r="J1651" t="s">
        <v>451</v>
      </c>
      <c r="K1651" t="s">
        <v>436</v>
      </c>
      <c r="L1651" s="755" t="s">
        <v>216</v>
      </c>
      <c r="M1651" t="s">
        <v>28</v>
      </c>
      <c r="N1651" s="680">
        <f t="shared" ca="1" si="111"/>
        <v>0</v>
      </c>
      <c r="O1651" s="680">
        <f t="shared" ca="1" si="111"/>
        <v>0</v>
      </c>
      <c r="P1651" s="680">
        <f t="shared" ca="1" si="111"/>
        <v>0</v>
      </c>
      <c r="Q1651" s="680">
        <f t="shared" ca="1" si="111"/>
        <v>0</v>
      </c>
      <c r="R1651" s="680">
        <f t="shared" ca="1" si="111"/>
        <v>0</v>
      </c>
      <c r="S1651" t="str">
        <f t="shared" si="108"/>
        <v>ASR_CMS_19</v>
      </c>
      <c r="T1651" s="957">
        <f t="shared" si="109"/>
        <v>45406</v>
      </c>
      <c r="U1651" t="str">
        <f t="shared" si="110"/>
        <v>Unaudited</v>
      </c>
    </row>
    <row r="1652" spans="1:21" x14ac:dyDescent="0.25">
      <c r="A1652" t="s">
        <v>438</v>
      </c>
      <c r="B1652" t="s">
        <v>1380</v>
      </c>
      <c r="C1652" t="s">
        <v>1381</v>
      </c>
      <c r="D1652" s="15">
        <v>1900</v>
      </c>
      <c r="E1652" s="121">
        <v>1</v>
      </c>
      <c r="F1652" t="s">
        <v>439</v>
      </c>
      <c r="G1652" s="121">
        <v>91</v>
      </c>
      <c r="H1652" t="s">
        <v>387</v>
      </c>
      <c r="I1652" t="s">
        <v>489</v>
      </c>
      <c r="J1652" t="s">
        <v>437</v>
      </c>
      <c r="K1652" t="s">
        <v>437</v>
      </c>
      <c r="L1652" s="755" t="s">
        <v>84</v>
      </c>
      <c r="M1652" t="s">
        <v>328</v>
      </c>
      <c r="N1652" s="680">
        <f t="shared" ca="1" si="111"/>
        <v>0</v>
      </c>
      <c r="O1652" s="680">
        <f t="shared" ca="1" si="111"/>
        <v>0</v>
      </c>
      <c r="P1652" s="680">
        <f t="shared" ca="1" si="111"/>
        <v>0</v>
      </c>
      <c r="Q1652" s="680">
        <f t="shared" ca="1" si="111"/>
        <v>0</v>
      </c>
      <c r="R1652" s="680">
        <f t="shared" ca="1" si="111"/>
        <v>0</v>
      </c>
      <c r="S1652" t="str">
        <f t="shared" si="108"/>
        <v>ASR_CMS_19</v>
      </c>
      <c r="T1652" s="957">
        <f t="shared" si="109"/>
        <v>45406</v>
      </c>
      <c r="U1652" t="str">
        <f t="shared" si="110"/>
        <v>Unaudited</v>
      </c>
    </row>
    <row r="1653" spans="1:21" x14ac:dyDescent="0.25">
      <c r="A1653" t="s">
        <v>438</v>
      </c>
      <c r="B1653" t="s">
        <v>1380</v>
      </c>
      <c r="C1653" t="s">
        <v>1381</v>
      </c>
      <c r="D1653" s="15">
        <v>1900</v>
      </c>
      <c r="E1653" s="121">
        <v>1</v>
      </c>
      <c r="F1653" t="s">
        <v>439</v>
      </c>
      <c r="G1653" s="121">
        <v>91</v>
      </c>
      <c r="H1653" t="s">
        <v>387</v>
      </c>
      <c r="I1653" t="s">
        <v>489</v>
      </c>
      <c r="J1653" t="s">
        <v>437</v>
      </c>
      <c r="K1653" t="s">
        <v>437</v>
      </c>
      <c r="L1653" s="755" t="s">
        <v>85</v>
      </c>
      <c r="M1653" t="s">
        <v>326</v>
      </c>
      <c r="N1653" s="680">
        <f t="shared" ca="1" si="111"/>
        <v>0</v>
      </c>
      <c r="O1653" s="680">
        <f t="shared" ca="1" si="111"/>
        <v>0</v>
      </c>
      <c r="P1653" s="680">
        <f t="shared" ca="1" si="111"/>
        <v>0</v>
      </c>
      <c r="Q1653" s="680">
        <f t="shared" ca="1" si="111"/>
        <v>0</v>
      </c>
      <c r="R1653" s="680">
        <f t="shared" ca="1" si="111"/>
        <v>0</v>
      </c>
      <c r="S1653" t="str">
        <f t="shared" si="108"/>
        <v>ASR_CMS_19</v>
      </c>
      <c r="T1653" s="957">
        <f t="shared" si="109"/>
        <v>45406</v>
      </c>
      <c r="U1653" t="str">
        <f t="shared" si="110"/>
        <v>Unaudited</v>
      </c>
    </row>
    <row r="1654" spans="1:21" x14ac:dyDescent="0.25">
      <c r="A1654" t="s">
        <v>438</v>
      </c>
      <c r="B1654" t="s">
        <v>1380</v>
      </c>
      <c r="C1654" t="s">
        <v>1381</v>
      </c>
      <c r="D1654" s="15">
        <v>1900</v>
      </c>
      <c r="E1654" s="121">
        <v>1</v>
      </c>
      <c r="F1654" t="s">
        <v>439</v>
      </c>
      <c r="G1654" s="121">
        <v>91</v>
      </c>
      <c r="H1654" t="s">
        <v>387</v>
      </c>
      <c r="I1654" t="s">
        <v>489</v>
      </c>
      <c r="J1654" t="s">
        <v>437</v>
      </c>
      <c r="K1654" t="s">
        <v>437</v>
      </c>
      <c r="L1654" s="755" t="s">
        <v>86</v>
      </c>
      <c r="M1654" t="s">
        <v>495</v>
      </c>
      <c r="N1654" s="680">
        <f t="shared" ca="1" si="111"/>
        <v>0</v>
      </c>
      <c r="O1654" s="680">
        <f t="shared" ca="1" si="111"/>
        <v>0</v>
      </c>
      <c r="P1654" s="680">
        <f t="shared" ca="1" si="111"/>
        <v>0</v>
      </c>
      <c r="Q1654" s="680">
        <f t="shared" ca="1" si="111"/>
        <v>0</v>
      </c>
      <c r="R1654" s="680">
        <f t="shared" ca="1" si="111"/>
        <v>0</v>
      </c>
      <c r="S1654" t="str">
        <f t="shared" si="108"/>
        <v>ASR_CMS_19</v>
      </c>
      <c r="T1654" s="957">
        <f t="shared" si="109"/>
        <v>45406</v>
      </c>
      <c r="U1654" t="str">
        <f t="shared" si="110"/>
        <v>Unaudited</v>
      </c>
    </row>
    <row r="1655" spans="1:21" x14ac:dyDescent="0.25">
      <c r="A1655" t="s">
        <v>438</v>
      </c>
      <c r="B1655" t="s">
        <v>1380</v>
      </c>
      <c r="C1655" t="s">
        <v>1381</v>
      </c>
      <c r="D1655" s="15">
        <v>1900</v>
      </c>
      <c r="E1655" s="121">
        <v>1</v>
      </c>
      <c r="F1655" t="s">
        <v>439</v>
      </c>
      <c r="G1655" s="121">
        <v>91</v>
      </c>
      <c r="H1655" t="s">
        <v>387</v>
      </c>
      <c r="I1655" t="s">
        <v>489</v>
      </c>
      <c r="J1655" t="s">
        <v>437</v>
      </c>
      <c r="K1655" t="s">
        <v>437</v>
      </c>
      <c r="L1655" s="755" t="s">
        <v>87</v>
      </c>
      <c r="M1655" t="s">
        <v>496</v>
      </c>
      <c r="N1655" s="680">
        <f t="shared" ca="1" si="111"/>
        <v>0</v>
      </c>
      <c r="O1655" s="680">
        <f t="shared" ca="1" si="111"/>
        <v>0</v>
      </c>
      <c r="P1655" s="680">
        <f t="shared" ca="1" si="111"/>
        <v>0</v>
      </c>
      <c r="Q1655" s="680">
        <f t="shared" ca="1" si="111"/>
        <v>0</v>
      </c>
      <c r="R1655" s="680">
        <f t="shared" ca="1" si="111"/>
        <v>0</v>
      </c>
      <c r="S1655" t="str">
        <f t="shared" si="108"/>
        <v>ASR_CMS_19</v>
      </c>
      <c r="T1655" s="957">
        <f t="shared" si="109"/>
        <v>45406</v>
      </c>
      <c r="U1655" t="str">
        <f t="shared" si="110"/>
        <v>Unaudited</v>
      </c>
    </row>
    <row r="1656" spans="1:21" x14ac:dyDescent="0.25">
      <c r="A1656" t="s">
        <v>438</v>
      </c>
      <c r="B1656" t="s">
        <v>1380</v>
      </c>
      <c r="C1656" t="s">
        <v>1381</v>
      </c>
      <c r="D1656" s="15">
        <v>1900</v>
      </c>
      <c r="E1656" s="121">
        <v>1</v>
      </c>
      <c r="F1656" t="s">
        <v>439</v>
      </c>
      <c r="G1656" s="121">
        <v>91</v>
      </c>
      <c r="H1656" t="s">
        <v>387</v>
      </c>
      <c r="I1656" t="s">
        <v>489</v>
      </c>
      <c r="J1656" t="s">
        <v>437</v>
      </c>
      <c r="K1656" t="s">
        <v>437</v>
      </c>
      <c r="L1656" s="755" t="s">
        <v>214</v>
      </c>
      <c r="M1656" t="s">
        <v>497</v>
      </c>
      <c r="N1656" s="680">
        <f t="shared" ca="1" si="111"/>
        <v>0</v>
      </c>
      <c r="O1656" s="680">
        <f t="shared" ca="1" si="111"/>
        <v>0</v>
      </c>
      <c r="P1656" s="680">
        <f t="shared" ca="1" si="111"/>
        <v>0</v>
      </c>
      <c r="Q1656" s="680">
        <f t="shared" ca="1" si="111"/>
        <v>0</v>
      </c>
      <c r="R1656" s="680">
        <f t="shared" ca="1" si="111"/>
        <v>0</v>
      </c>
      <c r="S1656" t="str">
        <f t="shared" si="108"/>
        <v>ASR_CMS_19</v>
      </c>
      <c r="T1656" s="957">
        <f t="shared" si="109"/>
        <v>45406</v>
      </c>
      <c r="U1656" t="str">
        <f t="shared" si="110"/>
        <v>Unaudited</v>
      </c>
    </row>
    <row r="1657" spans="1:21" x14ac:dyDescent="0.25">
      <c r="A1657" t="s">
        <v>438</v>
      </c>
      <c r="B1657" t="s">
        <v>1380</v>
      </c>
      <c r="C1657" t="s">
        <v>1381</v>
      </c>
      <c r="D1657" s="15">
        <v>1900</v>
      </c>
      <c r="E1657" s="121">
        <v>1</v>
      </c>
      <c r="F1657" t="s">
        <v>439</v>
      </c>
      <c r="G1657" s="121">
        <v>91</v>
      </c>
      <c r="H1657" t="s">
        <v>387</v>
      </c>
      <c r="I1657" t="s">
        <v>490</v>
      </c>
      <c r="J1657" t="s">
        <v>26</v>
      </c>
      <c r="K1657" t="s">
        <v>26</v>
      </c>
      <c r="L1657" s="755" t="s">
        <v>205</v>
      </c>
      <c r="M1657" t="s">
        <v>26</v>
      </c>
      <c r="N1657" s="680">
        <f t="shared" ca="1" si="111"/>
        <v>0</v>
      </c>
      <c r="O1657" s="680">
        <f t="shared" ca="1" si="111"/>
        <v>0</v>
      </c>
      <c r="P1657" s="680">
        <f t="shared" ca="1" si="111"/>
        <v>0</v>
      </c>
      <c r="Q1657" s="680">
        <f t="shared" ca="1" si="111"/>
        <v>0</v>
      </c>
      <c r="R1657" s="680">
        <f t="shared" ca="1" si="111"/>
        <v>0</v>
      </c>
      <c r="S1657" t="str">
        <f t="shared" si="108"/>
        <v>ASR_CMS_19</v>
      </c>
      <c r="T1657" s="957">
        <f t="shared" si="109"/>
        <v>45406</v>
      </c>
      <c r="U1657" t="str">
        <f t="shared" si="110"/>
        <v>Unaudited</v>
      </c>
    </row>
    <row r="1658" spans="1:21" x14ac:dyDescent="0.25">
      <c r="A1658" t="s">
        <v>438</v>
      </c>
      <c r="B1658" t="s">
        <v>1380</v>
      </c>
      <c r="C1658" t="s">
        <v>1381</v>
      </c>
      <c r="D1658" s="15">
        <v>1900</v>
      </c>
      <c r="E1658" s="121">
        <v>1</v>
      </c>
      <c r="F1658" t="s">
        <v>440</v>
      </c>
      <c r="G1658" s="121">
        <v>182</v>
      </c>
      <c r="H1658" t="s">
        <v>387</v>
      </c>
      <c r="I1658" t="s">
        <v>433</v>
      </c>
      <c r="J1658" t="s">
        <v>433</v>
      </c>
      <c r="K1658" t="s">
        <v>433</v>
      </c>
      <c r="M1658" t="s">
        <v>433</v>
      </c>
      <c r="N1658" s="680">
        <f t="shared" ca="1" si="111"/>
        <v>0</v>
      </c>
      <c r="O1658" s="680">
        <f t="shared" ca="1" si="111"/>
        <v>0</v>
      </c>
      <c r="P1658" s="680">
        <f t="shared" ca="1" si="111"/>
        <v>0</v>
      </c>
      <c r="Q1658" s="680">
        <f t="shared" ca="1" si="111"/>
        <v>0</v>
      </c>
      <c r="R1658" s="680">
        <f t="shared" ca="1" si="111"/>
        <v>0</v>
      </c>
      <c r="S1658" t="str">
        <f t="shared" si="108"/>
        <v>ASR_CMS_19</v>
      </c>
      <c r="T1658" s="957">
        <f t="shared" si="109"/>
        <v>45406</v>
      </c>
      <c r="U1658" t="str">
        <f t="shared" si="110"/>
        <v>Unaudited</v>
      </c>
    </row>
    <row r="1659" spans="1:21" x14ac:dyDescent="0.25">
      <c r="A1659" t="s">
        <v>438</v>
      </c>
      <c r="B1659" t="s">
        <v>1380</v>
      </c>
      <c r="C1659" t="s">
        <v>1381</v>
      </c>
      <c r="D1659" s="15">
        <v>1900</v>
      </c>
      <c r="E1659" s="121">
        <v>1</v>
      </c>
      <c r="F1659" t="s">
        <v>440</v>
      </c>
      <c r="G1659" s="121">
        <v>182</v>
      </c>
      <c r="H1659" t="s">
        <v>387</v>
      </c>
      <c r="I1659" t="s">
        <v>488</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ASR_CMS_19</v>
      </c>
      <c r="T1659" s="957">
        <f t="shared" si="109"/>
        <v>45406</v>
      </c>
      <c r="U1659" t="str">
        <f t="shared" si="110"/>
        <v>Unaudited</v>
      </c>
    </row>
    <row r="1660" spans="1:21" x14ac:dyDescent="0.25">
      <c r="A1660" t="s">
        <v>438</v>
      </c>
      <c r="B1660" t="s">
        <v>1380</v>
      </c>
      <c r="C1660" t="s">
        <v>1381</v>
      </c>
      <c r="D1660" s="15">
        <v>1900</v>
      </c>
      <c r="E1660" s="121">
        <v>1</v>
      </c>
      <c r="F1660" t="s">
        <v>440</v>
      </c>
      <c r="G1660" s="121">
        <v>182</v>
      </c>
      <c r="H1660" t="s">
        <v>387</v>
      </c>
      <c r="I1660" t="s">
        <v>488</v>
      </c>
      <c r="J1660" t="s">
        <v>12</v>
      </c>
      <c r="K1660" t="s">
        <v>223</v>
      </c>
      <c r="L1660" s="755">
        <v>1.2</v>
      </c>
      <c r="M1660" t="s">
        <v>223</v>
      </c>
      <c r="N1660" s="680">
        <f t="shared" ca="1" si="111"/>
        <v>0</v>
      </c>
      <c r="O1660" s="680">
        <f t="shared" ca="1" si="111"/>
        <v>0</v>
      </c>
      <c r="P1660" s="680">
        <f t="shared" ca="1" si="111"/>
        <v>0</v>
      </c>
      <c r="Q1660" s="680">
        <f t="shared" ca="1" si="111"/>
        <v>0</v>
      </c>
      <c r="R1660" s="680">
        <f t="shared" ca="1" si="111"/>
        <v>0</v>
      </c>
      <c r="S1660" t="str">
        <f t="shared" si="108"/>
        <v>ASR_CMS_19</v>
      </c>
      <c r="T1660" s="957">
        <f t="shared" si="109"/>
        <v>45406</v>
      </c>
      <c r="U1660" t="str">
        <f t="shared" si="110"/>
        <v>Unaudited</v>
      </c>
    </row>
    <row r="1661" spans="1:21" x14ac:dyDescent="0.25">
      <c r="A1661" t="s">
        <v>438</v>
      </c>
      <c r="B1661" t="s">
        <v>1380</v>
      </c>
      <c r="C1661" t="s">
        <v>1381</v>
      </c>
      <c r="D1661" s="15">
        <v>1900</v>
      </c>
      <c r="E1661" s="121">
        <v>1</v>
      </c>
      <c r="F1661" t="s">
        <v>440</v>
      </c>
      <c r="G1661" s="121">
        <v>182</v>
      </c>
      <c r="H1661" t="s">
        <v>387</v>
      </c>
      <c r="I1661" t="s">
        <v>488</v>
      </c>
      <c r="J1661" t="s">
        <v>12</v>
      </c>
      <c r="K1661" t="s">
        <v>1318</v>
      </c>
      <c r="L1661" s="755" t="s">
        <v>1314</v>
      </c>
      <c r="M1661" t="s">
        <v>1318</v>
      </c>
      <c r="N1661" s="680">
        <f t="shared" ca="1" si="111"/>
        <v>0</v>
      </c>
      <c r="O1661" s="680">
        <f t="shared" ca="1" si="111"/>
        <v>0</v>
      </c>
      <c r="P1661" s="680">
        <f t="shared" ca="1" si="111"/>
        <v>0</v>
      </c>
      <c r="Q1661" s="680">
        <f t="shared" ca="1" si="111"/>
        <v>0</v>
      </c>
      <c r="R1661" s="680">
        <f t="shared" ca="1" si="111"/>
        <v>0</v>
      </c>
      <c r="S1661" t="str">
        <f t="shared" si="108"/>
        <v>ASR_CMS_19</v>
      </c>
      <c r="T1661" s="957">
        <f t="shared" si="109"/>
        <v>45406</v>
      </c>
      <c r="U1661" t="str">
        <f t="shared" si="110"/>
        <v>Unaudited</v>
      </c>
    </row>
    <row r="1662" spans="1:21" x14ac:dyDescent="0.25">
      <c r="A1662" t="s">
        <v>438</v>
      </c>
      <c r="B1662" t="s">
        <v>1380</v>
      </c>
      <c r="C1662" t="s">
        <v>1381</v>
      </c>
      <c r="D1662" s="15">
        <v>1900</v>
      </c>
      <c r="E1662" s="121">
        <v>1</v>
      </c>
      <c r="F1662" t="s">
        <v>440</v>
      </c>
      <c r="G1662" s="121">
        <v>182</v>
      </c>
      <c r="H1662" t="s">
        <v>387</v>
      </c>
      <c r="I1662" t="s">
        <v>488</v>
      </c>
      <c r="J1662" t="s">
        <v>12</v>
      </c>
      <c r="K1662" t="s">
        <v>1320</v>
      </c>
      <c r="L1662" s="755" t="s">
        <v>1319</v>
      </c>
      <c r="M1662" t="s">
        <v>1320</v>
      </c>
      <c r="N1662" s="680">
        <f t="shared" ca="1" si="111"/>
        <v>0</v>
      </c>
      <c r="O1662" s="680">
        <f t="shared" ca="1" si="111"/>
        <v>0</v>
      </c>
      <c r="P1662" s="680">
        <f t="shared" ca="1" si="111"/>
        <v>0</v>
      </c>
      <c r="Q1662" s="680">
        <f t="shared" ca="1" si="111"/>
        <v>0</v>
      </c>
      <c r="R1662" s="680">
        <f t="shared" ca="1" si="111"/>
        <v>0</v>
      </c>
      <c r="S1662" t="str">
        <f t="shared" si="108"/>
        <v>ASR_CMS_19</v>
      </c>
      <c r="T1662" s="957">
        <f t="shared" si="109"/>
        <v>45406</v>
      </c>
      <c r="U1662" t="str">
        <f t="shared" si="110"/>
        <v>Unaudited</v>
      </c>
    </row>
    <row r="1663" spans="1:21" x14ac:dyDescent="0.25">
      <c r="A1663" t="s">
        <v>438</v>
      </c>
      <c r="B1663" t="s">
        <v>1380</v>
      </c>
      <c r="C1663" t="s">
        <v>1381</v>
      </c>
      <c r="D1663" s="15">
        <v>1900</v>
      </c>
      <c r="E1663" s="121">
        <v>1</v>
      </c>
      <c r="F1663" t="s">
        <v>440</v>
      </c>
      <c r="G1663" s="121">
        <v>182</v>
      </c>
      <c r="H1663" t="s">
        <v>387</v>
      </c>
      <c r="I1663" t="s">
        <v>488</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ASR_CMS_19</v>
      </c>
      <c r="T1663" s="957">
        <f t="shared" si="109"/>
        <v>45406</v>
      </c>
      <c r="U1663" t="str">
        <f t="shared" si="110"/>
        <v>Unaudited</v>
      </c>
    </row>
    <row r="1664" spans="1:21" x14ac:dyDescent="0.25">
      <c r="A1664" t="s">
        <v>438</v>
      </c>
      <c r="B1664" t="s">
        <v>1380</v>
      </c>
      <c r="C1664" t="s">
        <v>1381</v>
      </c>
      <c r="D1664" s="15">
        <v>1900</v>
      </c>
      <c r="E1664" s="121">
        <v>1</v>
      </c>
      <c r="F1664" t="s">
        <v>440</v>
      </c>
      <c r="G1664" s="121">
        <v>182</v>
      </c>
      <c r="H1664" t="s">
        <v>387</v>
      </c>
      <c r="I1664" t="s">
        <v>489</v>
      </c>
      <c r="J1664" t="s">
        <v>434</v>
      </c>
      <c r="K1664" t="s">
        <v>791</v>
      </c>
      <c r="L1664" s="755">
        <v>2.1</v>
      </c>
      <c r="M1664" t="s">
        <v>726</v>
      </c>
      <c r="N1664" s="680">
        <f t="shared" ca="1" si="111"/>
        <v>0</v>
      </c>
      <c r="O1664" s="680">
        <f t="shared" ca="1" si="111"/>
        <v>0</v>
      </c>
      <c r="P1664" s="680">
        <f t="shared" ca="1" si="111"/>
        <v>0</v>
      </c>
      <c r="Q1664" s="680">
        <f t="shared" ca="1" si="111"/>
        <v>0</v>
      </c>
      <c r="R1664" s="680">
        <f t="shared" ca="1" si="111"/>
        <v>0</v>
      </c>
      <c r="S1664" t="str">
        <f t="shared" si="108"/>
        <v>ASR_CMS_19</v>
      </c>
      <c r="T1664" s="957">
        <f t="shared" si="109"/>
        <v>45406</v>
      </c>
      <c r="U1664" t="str">
        <f t="shared" si="110"/>
        <v>Unaudited</v>
      </c>
    </row>
    <row r="1665" spans="1:21" x14ac:dyDescent="0.25">
      <c r="A1665" t="s">
        <v>438</v>
      </c>
      <c r="B1665" t="s">
        <v>1380</v>
      </c>
      <c r="C1665" t="s">
        <v>1381</v>
      </c>
      <c r="D1665" s="15">
        <v>1900</v>
      </c>
      <c r="E1665" s="121">
        <v>1</v>
      </c>
      <c r="F1665" t="s">
        <v>440</v>
      </c>
      <c r="G1665" s="121">
        <v>182</v>
      </c>
      <c r="H1665" t="s">
        <v>387</v>
      </c>
      <c r="I1665" t="s">
        <v>489</v>
      </c>
      <c r="J1665" t="s">
        <v>434</v>
      </c>
      <c r="K1665" t="s">
        <v>791</v>
      </c>
      <c r="L1665" s="755">
        <v>2.2000000000000002</v>
      </c>
      <c r="M1665" t="s">
        <v>727</v>
      </c>
      <c r="N1665" s="680">
        <f t="shared" ca="1" si="111"/>
        <v>0</v>
      </c>
      <c r="O1665" s="680">
        <f t="shared" ca="1" si="111"/>
        <v>0</v>
      </c>
      <c r="P1665" s="680">
        <f t="shared" ca="1" si="111"/>
        <v>0</v>
      </c>
      <c r="Q1665" s="680">
        <f t="shared" ca="1" si="111"/>
        <v>0</v>
      </c>
      <c r="R1665" s="680">
        <f t="shared" ca="1" si="111"/>
        <v>0</v>
      </c>
      <c r="S1665" t="str">
        <f t="shared" si="108"/>
        <v>ASR_CMS_19</v>
      </c>
      <c r="T1665" s="957">
        <f t="shared" si="109"/>
        <v>45406</v>
      </c>
      <c r="U1665" t="str">
        <f t="shared" si="110"/>
        <v>Unaudited</v>
      </c>
    </row>
    <row r="1666" spans="1:21" x14ac:dyDescent="0.25">
      <c r="A1666" t="s">
        <v>438</v>
      </c>
      <c r="B1666" t="s">
        <v>1380</v>
      </c>
      <c r="C1666" t="s">
        <v>1381</v>
      </c>
      <c r="D1666" s="15">
        <v>1900</v>
      </c>
      <c r="E1666" s="121">
        <v>1</v>
      </c>
      <c r="F1666" t="s">
        <v>440</v>
      </c>
      <c r="G1666" s="121">
        <v>182</v>
      </c>
      <c r="H1666" t="s">
        <v>387</v>
      </c>
      <c r="I1666" t="s">
        <v>489</v>
      </c>
      <c r="J1666" t="s">
        <v>434</v>
      </c>
      <c r="K1666" t="s">
        <v>791</v>
      </c>
      <c r="L1666" s="755">
        <v>2.2999999999999998</v>
      </c>
      <c r="M1666" t="s">
        <v>728</v>
      </c>
      <c r="N1666" s="680">
        <f t="shared" ca="1" si="111"/>
        <v>0</v>
      </c>
      <c r="O1666" s="680">
        <f t="shared" ca="1" si="111"/>
        <v>0</v>
      </c>
      <c r="P1666" s="680">
        <f t="shared" ca="1" si="111"/>
        <v>0</v>
      </c>
      <c r="Q1666" s="680">
        <f t="shared" ca="1" si="111"/>
        <v>0</v>
      </c>
      <c r="R1666" s="680">
        <f t="shared" ca="1" si="111"/>
        <v>0</v>
      </c>
      <c r="S1666" t="str">
        <f t="shared" ref="S1666:S1729" si="112">file_name</f>
        <v>ASR_CMS_19</v>
      </c>
      <c r="T1666" s="957">
        <f t="shared" ref="T1666:T1729" si="113">file_date</f>
        <v>45406</v>
      </c>
      <c r="U1666" t="str">
        <f t="shared" ref="U1666:U1729" si="114">status</f>
        <v>Unaudited</v>
      </c>
    </row>
    <row r="1667" spans="1:21" x14ac:dyDescent="0.25">
      <c r="A1667" t="s">
        <v>438</v>
      </c>
      <c r="B1667" t="s">
        <v>1380</v>
      </c>
      <c r="C1667" t="s">
        <v>1381</v>
      </c>
      <c r="D1667" s="15">
        <v>1900</v>
      </c>
      <c r="E1667" s="121">
        <v>1</v>
      </c>
      <c r="F1667" t="s">
        <v>440</v>
      </c>
      <c r="G1667" s="121">
        <v>182</v>
      </c>
      <c r="H1667" t="s">
        <v>387</v>
      </c>
      <c r="I1667" t="s">
        <v>489</v>
      </c>
      <c r="J1667" t="s">
        <v>434</v>
      </c>
      <c r="K1667" t="s">
        <v>791</v>
      </c>
      <c r="L1667" s="755">
        <v>2.4</v>
      </c>
      <c r="M1667" t="s">
        <v>729</v>
      </c>
      <c r="N1667" s="680">
        <f t="shared" ca="1" si="111"/>
        <v>0</v>
      </c>
      <c r="O1667" s="680">
        <f t="shared" ca="1" si="111"/>
        <v>0</v>
      </c>
      <c r="P1667" s="680">
        <f t="shared" ca="1" si="111"/>
        <v>0</v>
      </c>
      <c r="Q1667" s="680">
        <f t="shared" ca="1" si="111"/>
        <v>0</v>
      </c>
      <c r="R1667" s="680">
        <f t="shared" ca="1" si="111"/>
        <v>0</v>
      </c>
      <c r="S1667" t="str">
        <f t="shared" si="112"/>
        <v>ASR_CMS_19</v>
      </c>
      <c r="T1667" s="957">
        <f t="shared" si="113"/>
        <v>45406</v>
      </c>
      <c r="U1667" t="str">
        <f t="shared" si="114"/>
        <v>Unaudited</v>
      </c>
    </row>
    <row r="1668" spans="1:21" x14ac:dyDescent="0.25">
      <c r="A1668" t="s">
        <v>438</v>
      </c>
      <c r="B1668" t="s">
        <v>1380</v>
      </c>
      <c r="C1668" t="s">
        <v>1381</v>
      </c>
      <c r="D1668" s="15">
        <v>1900</v>
      </c>
      <c r="E1668" s="121">
        <v>1</v>
      </c>
      <c r="F1668" t="s">
        <v>440</v>
      </c>
      <c r="G1668" s="121">
        <v>182</v>
      </c>
      <c r="H1668" t="s">
        <v>387</v>
      </c>
      <c r="I1668" t="s">
        <v>489</v>
      </c>
      <c r="J1668" t="s">
        <v>434</v>
      </c>
      <c r="K1668" t="s">
        <v>791</v>
      </c>
      <c r="L1668" s="755">
        <v>2.5</v>
      </c>
      <c r="M1668" t="s">
        <v>771</v>
      </c>
      <c r="N1668" s="680">
        <f t="shared" ca="1" si="111"/>
        <v>0</v>
      </c>
      <c r="O1668" s="680">
        <f t="shared" ca="1" si="111"/>
        <v>0</v>
      </c>
      <c r="P1668" s="680">
        <f t="shared" ca="1" si="111"/>
        <v>0</v>
      </c>
      <c r="Q1668" s="680">
        <f t="shared" ca="1" si="111"/>
        <v>0</v>
      </c>
      <c r="R1668" s="680">
        <f t="shared" ca="1" si="111"/>
        <v>0</v>
      </c>
      <c r="S1668" t="str">
        <f t="shared" si="112"/>
        <v>ASR_CMS_19</v>
      </c>
      <c r="T1668" s="957">
        <f t="shared" si="113"/>
        <v>45406</v>
      </c>
      <c r="U1668" t="str">
        <f t="shared" si="114"/>
        <v>Unaudited</v>
      </c>
    </row>
    <row r="1669" spans="1:21" x14ac:dyDescent="0.25">
      <c r="A1669" t="s">
        <v>438</v>
      </c>
      <c r="B1669" t="s">
        <v>1380</v>
      </c>
      <c r="C1669" t="s">
        <v>1381</v>
      </c>
      <c r="D1669" s="15">
        <v>1900</v>
      </c>
      <c r="E1669" s="121">
        <v>1</v>
      </c>
      <c r="F1669" t="s">
        <v>440</v>
      </c>
      <c r="G1669" s="121">
        <v>182</v>
      </c>
      <c r="H1669" t="s">
        <v>387</v>
      </c>
      <c r="I1669" t="s">
        <v>489</v>
      </c>
      <c r="J1669" t="s">
        <v>434</v>
      </c>
      <c r="K1669" t="s">
        <v>791</v>
      </c>
      <c r="L1669" s="755">
        <v>2.6</v>
      </c>
      <c r="M1669" t="s">
        <v>187</v>
      </c>
      <c r="N1669" s="680">
        <f t="shared" ca="1" si="111"/>
        <v>0</v>
      </c>
      <c r="O1669" s="680">
        <f t="shared" ca="1" si="111"/>
        <v>0</v>
      </c>
      <c r="P1669" s="680">
        <f t="shared" ca="1" si="111"/>
        <v>0</v>
      </c>
      <c r="Q1669" s="680">
        <f t="shared" ca="1" si="111"/>
        <v>0</v>
      </c>
      <c r="R1669" s="680">
        <f t="shared" ca="1" si="111"/>
        <v>0</v>
      </c>
      <c r="S1669" t="str">
        <f t="shared" si="112"/>
        <v>ASR_CMS_19</v>
      </c>
      <c r="T1669" s="957">
        <f t="shared" si="113"/>
        <v>45406</v>
      </c>
      <c r="U1669" t="str">
        <f t="shared" si="114"/>
        <v>Unaudited</v>
      </c>
    </row>
    <row r="1670" spans="1:21" x14ac:dyDescent="0.25">
      <c r="A1670" t="s">
        <v>438</v>
      </c>
      <c r="B1670" t="s">
        <v>1380</v>
      </c>
      <c r="C1670" t="s">
        <v>1381</v>
      </c>
      <c r="D1670" s="15">
        <v>1900</v>
      </c>
      <c r="E1670" s="121">
        <v>1</v>
      </c>
      <c r="F1670" t="s">
        <v>440</v>
      </c>
      <c r="G1670" s="121">
        <v>182</v>
      </c>
      <c r="H1670" t="s">
        <v>387</v>
      </c>
      <c r="I1670" t="s">
        <v>489</v>
      </c>
      <c r="J1670" t="s">
        <v>434</v>
      </c>
      <c r="K1670" t="s">
        <v>791</v>
      </c>
      <c r="L1670" s="755">
        <v>2.7</v>
      </c>
      <c r="M1670" t="s">
        <v>792</v>
      </c>
      <c r="N1670" s="680">
        <f t="shared" ca="1" si="111"/>
        <v>0</v>
      </c>
      <c r="O1670" s="680">
        <f t="shared" ca="1" si="111"/>
        <v>0</v>
      </c>
      <c r="P1670" s="680">
        <f t="shared" ca="1" si="111"/>
        <v>0</v>
      </c>
      <c r="Q1670" s="680">
        <f t="shared" ca="1" si="111"/>
        <v>0</v>
      </c>
      <c r="R1670" s="680">
        <f t="shared" ca="1" si="111"/>
        <v>0</v>
      </c>
      <c r="S1670" t="str">
        <f t="shared" si="112"/>
        <v>ASR_CMS_19</v>
      </c>
      <c r="T1670" s="957">
        <f t="shared" si="113"/>
        <v>45406</v>
      </c>
      <c r="U1670" t="str">
        <f t="shared" si="114"/>
        <v>Unaudited</v>
      </c>
    </row>
    <row r="1671" spans="1:21" x14ac:dyDescent="0.25">
      <c r="A1671" t="s">
        <v>438</v>
      </c>
      <c r="B1671" t="s">
        <v>1380</v>
      </c>
      <c r="C1671" t="s">
        <v>1381</v>
      </c>
      <c r="D1671" s="15">
        <v>1900</v>
      </c>
      <c r="E1671" s="121">
        <v>1</v>
      </c>
      <c r="F1671" t="s">
        <v>440</v>
      </c>
      <c r="G1671" s="121">
        <v>182</v>
      </c>
      <c r="H1671" t="s">
        <v>387</v>
      </c>
      <c r="I1671" t="s">
        <v>489</v>
      </c>
      <c r="J1671" t="s">
        <v>434</v>
      </c>
      <c r="K1671" t="s">
        <v>791</v>
      </c>
      <c r="L1671" s="755">
        <v>2.8</v>
      </c>
      <c r="M1671" t="s">
        <v>793</v>
      </c>
      <c r="N1671" s="680">
        <f t="shared" ca="1" si="111"/>
        <v>0</v>
      </c>
      <c r="O1671" s="680">
        <f t="shared" ca="1" si="111"/>
        <v>0</v>
      </c>
      <c r="P1671" s="680">
        <f t="shared" ca="1" si="111"/>
        <v>0</v>
      </c>
      <c r="Q1671" s="680">
        <f t="shared" ca="1" si="111"/>
        <v>0</v>
      </c>
      <c r="R1671" s="680">
        <f t="shared" ca="1" si="111"/>
        <v>0</v>
      </c>
      <c r="S1671" t="str">
        <f t="shared" si="112"/>
        <v>ASR_CMS_19</v>
      </c>
      <c r="T1671" s="957">
        <f t="shared" si="113"/>
        <v>45406</v>
      </c>
      <c r="U1671" t="str">
        <f t="shared" si="114"/>
        <v>Unaudited</v>
      </c>
    </row>
    <row r="1672" spans="1:21" x14ac:dyDescent="0.25">
      <c r="A1672" t="s">
        <v>438</v>
      </c>
      <c r="B1672" t="s">
        <v>1380</v>
      </c>
      <c r="C1672" t="s">
        <v>1381</v>
      </c>
      <c r="D1672" s="15">
        <v>1900</v>
      </c>
      <c r="E1672" s="121">
        <v>1</v>
      </c>
      <c r="F1672" t="s">
        <v>440</v>
      </c>
      <c r="G1672" s="121">
        <v>182</v>
      </c>
      <c r="H1672" t="s">
        <v>387</v>
      </c>
      <c r="I1672" t="s">
        <v>489</v>
      </c>
      <c r="J1672" t="s">
        <v>434</v>
      </c>
      <c r="K1672" t="s">
        <v>791</v>
      </c>
      <c r="L1672" s="755">
        <v>2.9</v>
      </c>
      <c r="M1672" t="s">
        <v>774</v>
      </c>
      <c r="N1672" s="680">
        <f t="shared" ca="1" si="111"/>
        <v>0</v>
      </c>
      <c r="O1672" s="680">
        <f t="shared" ca="1" si="111"/>
        <v>0</v>
      </c>
      <c r="P1672" s="680">
        <f t="shared" ca="1" si="111"/>
        <v>0</v>
      </c>
      <c r="Q1672" s="680">
        <f t="shared" ca="1" si="111"/>
        <v>0</v>
      </c>
      <c r="R1672" s="680">
        <f t="shared" ca="1" si="111"/>
        <v>0</v>
      </c>
      <c r="S1672" t="str">
        <f t="shared" si="112"/>
        <v>ASR_CMS_19</v>
      </c>
      <c r="T1672" s="957">
        <f t="shared" si="113"/>
        <v>45406</v>
      </c>
      <c r="U1672" t="str">
        <f t="shared" si="114"/>
        <v>Unaudited</v>
      </c>
    </row>
    <row r="1673" spans="1:21" x14ac:dyDescent="0.25">
      <c r="A1673" t="s">
        <v>438</v>
      </c>
      <c r="B1673" t="s">
        <v>1380</v>
      </c>
      <c r="C1673" t="s">
        <v>1381</v>
      </c>
      <c r="D1673" s="15">
        <v>1900</v>
      </c>
      <c r="E1673" s="121">
        <v>1</v>
      </c>
      <c r="F1673" t="s">
        <v>440</v>
      </c>
      <c r="G1673" s="121">
        <v>182</v>
      </c>
      <c r="H1673" t="s">
        <v>387</v>
      </c>
      <c r="I1673" t="s">
        <v>489</v>
      </c>
      <c r="J1673" t="s">
        <v>434</v>
      </c>
      <c r="K1673" t="s">
        <v>224</v>
      </c>
      <c r="L1673" s="755">
        <v>2.11</v>
      </c>
      <c r="M1673" t="s">
        <v>229</v>
      </c>
      <c r="N1673" s="680">
        <f t="shared" ca="1" si="111"/>
        <v>0</v>
      </c>
      <c r="O1673" s="680">
        <f t="shared" ca="1" si="111"/>
        <v>0</v>
      </c>
      <c r="P1673" s="680">
        <f t="shared" ca="1" si="111"/>
        <v>0</v>
      </c>
      <c r="Q1673" s="680">
        <f t="shared" ca="1" si="111"/>
        <v>0</v>
      </c>
      <c r="R1673" s="680">
        <f t="shared" ca="1" si="111"/>
        <v>0</v>
      </c>
      <c r="S1673" t="str">
        <f t="shared" si="112"/>
        <v>ASR_CMS_19</v>
      </c>
      <c r="T1673" s="957">
        <f t="shared" si="113"/>
        <v>45406</v>
      </c>
      <c r="U1673" t="str">
        <f t="shared" si="114"/>
        <v>Unaudited</v>
      </c>
    </row>
    <row r="1674" spans="1:21" x14ac:dyDescent="0.25">
      <c r="A1674" t="s">
        <v>438</v>
      </c>
      <c r="B1674" t="s">
        <v>1380</v>
      </c>
      <c r="C1674" t="s">
        <v>1381</v>
      </c>
      <c r="D1674" s="15">
        <v>1900</v>
      </c>
      <c r="E1674" s="121">
        <v>1</v>
      </c>
      <c r="F1674" t="s">
        <v>440</v>
      </c>
      <c r="G1674" s="121">
        <v>182</v>
      </c>
      <c r="H1674" t="s">
        <v>387</v>
      </c>
      <c r="I1674" t="s">
        <v>489</v>
      </c>
      <c r="J1674" t="s">
        <v>434</v>
      </c>
      <c r="K1674" t="s">
        <v>224</v>
      </c>
      <c r="L1674" s="755">
        <v>2.12</v>
      </c>
      <c r="M1674" t="s">
        <v>555</v>
      </c>
      <c r="N1674" s="680">
        <f t="shared" ca="1" si="111"/>
        <v>0</v>
      </c>
      <c r="O1674" s="680">
        <f t="shared" ca="1" si="111"/>
        <v>0</v>
      </c>
      <c r="P1674" s="680">
        <f t="shared" ca="1" si="111"/>
        <v>0</v>
      </c>
      <c r="Q1674" s="680">
        <f t="shared" ca="1" si="111"/>
        <v>0</v>
      </c>
      <c r="R1674" s="680">
        <f t="shared" ca="1" si="111"/>
        <v>0</v>
      </c>
      <c r="S1674" t="str">
        <f t="shared" si="112"/>
        <v>ASR_CMS_19</v>
      </c>
      <c r="T1674" s="957">
        <f t="shared" si="113"/>
        <v>45406</v>
      </c>
      <c r="U1674" t="str">
        <f t="shared" si="114"/>
        <v>Unaudited</v>
      </c>
    </row>
    <row r="1675" spans="1:21" x14ac:dyDescent="0.25">
      <c r="A1675" t="s">
        <v>438</v>
      </c>
      <c r="B1675" t="s">
        <v>1380</v>
      </c>
      <c r="C1675" t="s">
        <v>1381</v>
      </c>
      <c r="D1675" s="15">
        <v>1900</v>
      </c>
      <c r="E1675" s="121">
        <v>1</v>
      </c>
      <c r="F1675" t="s">
        <v>440</v>
      </c>
      <c r="G1675" s="121">
        <v>182</v>
      </c>
      <c r="H1675" t="s">
        <v>387</v>
      </c>
      <c r="I1675" t="s">
        <v>489</v>
      </c>
      <c r="J1675" t="s">
        <v>434</v>
      </c>
      <c r="K1675" t="s">
        <v>224</v>
      </c>
      <c r="L1675" s="755">
        <v>2.13</v>
      </c>
      <c r="M1675" t="s">
        <v>230</v>
      </c>
      <c r="N1675" s="680">
        <f t="shared" ca="1" si="111"/>
        <v>0</v>
      </c>
      <c r="O1675" s="680">
        <f t="shared" ca="1" si="111"/>
        <v>0</v>
      </c>
      <c r="P1675" s="680">
        <f t="shared" ca="1" si="111"/>
        <v>0</v>
      </c>
      <c r="Q1675" s="680">
        <f t="shared" ca="1" si="111"/>
        <v>0</v>
      </c>
      <c r="R1675" s="680">
        <f t="shared" ca="1" si="111"/>
        <v>0</v>
      </c>
      <c r="S1675" t="str">
        <f t="shared" si="112"/>
        <v>ASR_CMS_19</v>
      </c>
      <c r="T1675" s="957">
        <f t="shared" si="113"/>
        <v>45406</v>
      </c>
      <c r="U1675" t="str">
        <f t="shared" si="114"/>
        <v>Unaudited</v>
      </c>
    </row>
    <row r="1676" spans="1:21" x14ac:dyDescent="0.25">
      <c r="A1676" t="s">
        <v>438</v>
      </c>
      <c r="B1676" t="s">
        <v>1380</v>
      </c>
      <c r="C1676" t="s">
        <v>1381</v>
      </c>
      <c r="D1676" s="15">
        <v>1900</v>
      </c>
      <c r="E1676" s="121">
        <v>1</v>
      </c>
      <c r="F1676" t="s">
        <v>440</v>
      </c>
      <c r="G1676" s="121">
        <v>182</v>
      </c>
      <c r="H1676" t="s">
        <v>387</v>
      </c>
      <c r="I1676" t="s">
        <v>489</v>
      </c>
      <c r="J1676" t="s">
        <v>434</v>
      </c>
      <c r="K1676" t="s">
        <v>224</v>
      </c>
      <c r="L1676" s="755">
        <v>2.14</v>
      </c>
      <c r="M1676" t="s">
        <v>559</v>
      </c>
      <c r="N1676" s="680">
        <f t="shared" ca="1" si="111"/>
        <v>0</v>
      </c>
      <c r="O1676" s="680">
        <f t="shared" ca="1" si="111"/>
        <v>0</v>
      </c>
      <c r="P1676" s="680">
        <f t="shared" ca="1" si="111"/>
        <v>0</v>
      </c>
      <c r="Q1676" s="680">
        <f t="shared" ca="1" si="111"/>
        <v>0</v>
      </c>
      <c r="R1676" s="680">
        <f t="shared" ca="1" si="111"/>
        <v>0</v>
      </c>
      <c r="S1676" t="str">
        <f t="shared" si="112"/>
        <v>ASR_CMS_19</v>
      </c>
      <c r="T1676" s="957">
        <f t="shared" si="113"/>
        <v>45406</v>
      </c>
      <c r="U1676" t="str">
        <f t="shared" si="114"/>
        <v>Unaudited</v>
      </c>
    </row>
    <row r="1677" spans="1:21" x14ac:dyDescent="0.25">
      <c r="A1677" t="s">
        <v>438</v>
      </c>
      <c r="B1677" t="s">
        <v>1380</v>
      </c>
      <c r="C1677" t="s">
        <v>1381</v>
      </c>
      <c r="D1677" s="15">
        <v>1900</v>
      </c>
      <c r="E1677" s="121">
        <v>1</v>
      </c>
      <c r="F1677" t="s">
        <v>440</v>
      </c>
      <c r="G1677" s="121">
        <v>182</v>
      </c>
      <c r="H1677" t="s">
        <v>387</v>
      </c>
      <c r="I1677" t="s">
        <v>489</v>
      </c>
      <c r="J1677" t="s">
        <v>434</v>
      </c>
      <c r="K1677" t="s">
        <v>224</v>
      </c>
      <c r="L1677" s="755">
        <v>2.15</v>
      </c>
      <c r="M1677" t="s">
        <v>20</v>
      </c>
      <c r="N1677" s="680">
        <f t="shared" ca="1" si="111"/>
        <v>0</v>
      </c>
      <c r="O1677" s="680">
        <f t="shared" ca="1" si="111"/>
        <v>0</v>
      </c>
      <c r="P1677" s="680">
        <f t="shared" ca="1" si="111"/>
        <v>0</v>
      </c>
      <c r="Q1677" s="680">
        <f t="shared" ca="1" si="111"/>
        <v>0</v>
      </c>
      <c r="R1677" s="680">
        <f t="shared" ca="1" si="111"/>
        <v>0</v>
      </c>
      <c r="S1677" t="str">
        <f t="shared" si="112"/>
        <v>ASR_CMS_19</v>
      </c>
      <c r="T1677" s="957">
        <f t="shared" si="113"/>
        <v>45406</v>
      </c>
      <c r="U1677" t="str">
        <f t="shared" si="114"/>
        <v>Unaudited</v>
      </c>
    </row>
    <row r="1678" spans="1:21" x14ac:dyDescent="0.25">
      <c r="A1678" t="s">
        <v>438</v>
      </c>
      <c r="B1678" t="s">
        <v>1380</v>
      </c>
      <c r="C1678" t="s">
        <v>1381</v>
      </c>
      <c r="D1678" s="15">
        <v>1900</v>
      </c>
      <c r="E1678" s="121">
        <v>1</v>
      </c>
      <c r="F1678" t="s">
        <v>440</v>
      </c>
      <c r="G1678" s="121">
        <v>182</v>
      </c>
      <c r="H1678" t="s">
        <v>387</v>
      </c>
      <c r="I1678" t="s">
        <v>489</v>
      </c>
      <c r="J1678" t="s">
        <v>434</v>
      </c>
      <c r="K1678" t="s">
        <v>224</v>
      </c>
      <c r="L1678" s="755">
        <v>2.16</v>
      </c>
      <c r="M1678" t="s">
        <v>794</v>
      </c>
      <c r="N1678" s="680">
        <f t="shared" ca="1" si="111"/>
        <v>0</v>
      </c>
      <c r="O1678" s="680">
        <f t="shared" ca="1" si="111"/>
        <v>0</v>
      </c>
      <c r="P1678" s="680">
        <f t="shared" ca="1" si="111"/>
        <v>0</v>
      </c>
      <c r="Q1678" s="680">
        <f t="shared" ca="1" si="111"/>
        <v>0</v>
      </c>
      <c r="R1678" s="680">
        <f t="shared" ca="1" si="111"/>
        <v>0</v>
      </c>
      <c r="S1678" t="str">
        <f t="shared" si="112"/>
        <v>ASR_CMS_19</v>
      </c>
      <c r="T1678" s="957">
        <f t="shared" si="113"/>
        <v>45406</v>
      </c>
      <c r="U1678" t="str">
        <f t="shared" si="114"/>
        <v>Unaudited</v>
      </c>
    </row>
    <row r="1679" spans="1:21" x14ac:dyDescent="0.25">
      <c r="A1679" t="s">
        <v>438</v>
      </c>
      <c r="B1679" t="s">
        <v>1380</v>
      </c>
      <c r="C1679" t="s">
        <v>1381</v>
      </c>
      <c r="D1679" s="15">
        <v>1900</v>
      </c>
      <c r="E1679" s="121">
        <v>1</v>
      </c>
      <c r="F1679" t="s">
        <v>440</v>
      </c>
      <c r="G1679" s="121">
        <v>182</v>
      </c>
      <c r="H1679" t="s">
        <v>387</v>
      </c>
      <c r="I1679" t="s">
        <v>489</v>
      </c>
      <c r="J1679" t="s">
        <v>434</v>
      </c>
      <c r="K1679" t="s">
        <v>224</v>
      </c>
      <c r="L1679" s="755">
        <v>2.17</v>
      </c>
      <c r="M1679" t="s">
        <v>1047</v>
      </c>
      <c r="N1679" s="680">
        <f t="shared" ca="1" si="111"/>
        <v>0</v>
      </c>
      <c r="O1679" s="680">
        <f t="shared" ca="1" si="111"/>
        <v>0</v>
      </c>
      <c r="P1679" s="680">
        <f t="shared" ca="1" si="111"/>
        <v>0</v>
      </c>
      <c r="Q1679" s="680">
        <f t="shared" ca="1" si="111"/>
        <v>0</v>
      </c>
      <c r="R1679" s="680">
        <f t="shared" ca="1" si="111"/>
        <v>0</v>
      </c>
      <c r="S1679" t="str">
        <f t="shared" si="112"/>
        <v>ASR_CMS_19</v>
      </c>
      <c r="T1679" s="957">
        <f t="shared" si="113"/>
        <v>45406</v>
      </c>
      <c r="U1679" t="str">
        <f t="shared" si="114"/>
        <v>Unaudited</v>
      </c>
    </row>
    <row r="1680" spans="1:21" x14ac:dyDescent="0.25">
      <c r="A1680" t="s">
        <v>438</v>
      </c>
      <c r="B1680" t="s">
        <v>1380</v>
      </c>
      <c r="C1680" t="s">
        <v>1381</v>
      </c>
      <c r="D1680" s="15">
        <v>1900</v>
      </c>
      <c r="E1680" s="121">
        <v>1</v>
      </c>
      <c r="F1680" t="s">
        <v>440</v>
      </c>
      <c r="G1680" s="121">
        <v>182</v>
      </c>
      <c r="H1680" t="s">
        <v>387</v>
      </c>
      <c r="I1680" t="s">
        <v>489</v>
      </c>
      <c r="J1680" t="s">
        <v>434</v>
      </c>
      <c r="K1680" t="s">
        <v>224</v>
      </c>
      <c r="L1680" s="755">
        <v>2.1800000000000002</v>
      </c>
      <c r="M1680" t="s">
        <v>651</v>
      </c>
      <c r="N1680" s="680">
        <f t="shared" ca="1" si="111"/>
        <v>0</v>
      </c>
      <c r="O1680" s="680">
        <f t="shared" ca="1" si="111"/>
        <v>0</v>
      </c>
      <c r="P1680" s="680">
        <f t="shared" ca="1" si="111"/>
        <v>0</v>
      </c>
      <c r="Q1680" s="680">
        <f t="shared" ca="1" si="111"/>
        <v>0</v>
      </c>
      <c r="R1680" s="680">
        <f t="shared" ca="1" si="111"/>
        <v>0</v>
      </c>
      <c r="S1680" t="str">
        <f t="shared" si="112"/>
        <v>ASR_CMS_19</v>
      </c>
      <c r="T1680" s="957">
        <f t="shared" si="113"/>
        <v>45406</v>
      </c>
      <c r="U1680" t="str">
        <f t="shared" si="114"/>
        <v>Unaudited</v>
      </c>
    </row>
    <row r="1681" spans="1:21" x14ac:dyDescent="0.25">
      <c r="A1681" t="s">
        <v>438</v>
      </c>
      <c r="B1681" t="s">
        <v>1380</v>
      </c>
      <c r="C1681" t="s">
        <v>1381</v>
      </c>
      <c r="D1681" s="15">
        <v>1900</v>
      </c>
      <c r="E1681" s="121">
        <v>1</v>
      </c>
      <c r="F1681" t="s">
        <v>440</v>
      </c>
      <c r="G1681" s="121">
        <v>182</v>
      </c>
      <c r="H1681" t="s">
        <v>387</v>
      </c>
      <c r="I1681" t="s">
        <v>489</v>
      </c>
      <c r="J1681" t="s">
        <v>434</v>
      </c>
      <c r="K1681" t="s">
        <v>224</v>
      </c>
      <c r="L1681" s="755">
        <v>2.19</v>
      </c>
      <c r="M1681" t="s">
        <v>219</v>
      </c>
      <c r="N1681" s="680">
        <f t="shared" ca="1" si="111"/>
        <v>0</v>
      </c>
      <c r="O1681" s="680">
        <f t="shared" ca="1" si="111"/>
        <v>0</v>
      </c>
      <c r="P1681" s="680">
        <f t="shared" ca="1" si="111"/>
        <v>0</v>
      </c>
      <c r="Q1681" s="680">
        <f t="shared" ca="1" si="111"/>
        <v>0</v>
      </c>
      <c r="R1681" s="680">
        <f t="shared" ca="1" si="111"/>
        <v>0</v>
      </c>
      <c r="S1681" t="str">
        <f t="shared" si="112"/>
        <v>ASR_CMS_19</v>
      </c>
      <c r="T1681" s="957">
        <f t="shared" si="113"/>
        <v>45406</v>
      </c>
      <c r="U1681" t="str">
        <f t="shared" si="114"/>
        <v>Unaudited</v>
      </c>
    </row>
    <row r="1682" spans="1:21" x14ac:dyDescent="0.25">
      <c r="A1682" t="s">
        <v>438</v>
      </c>
      <c r="B1682" t="s">
        <v>1380</v>
      </c>
      <c r="C1682" t="s">
        <v>1381</v>
      </c>
      <c r="D1682" s="15">
        <v>1900</v>
      </c>
      <c r="E1682" s="121">
        <v>1</v>
      </c>
      <c r="F1682" t="s">
        <v>440</v>
      </c>
      <c r="G1682" s="121">
        <v>182</v>
      </c>
      <c r="H1682" t="s">
        <v>387</v>
      </c>
      <c r="I1682" t="s">
        <v>489</v>
      </c>
      <c r="J1682" t="s">
        <v>434</v>
      </c>
      <c r="K1682" t="s">
        <v>224</v>
      </c>
      <c r="L1682" s="755" t="s">
        <v>700</v>
      </c>
      <c r="M1682" t="s">
        <v>231</v>
      </c>
      <c r="N1682" s="680">
        <f t="shared" ca="1" si="111"/>
        <v>0</v>
      </c>
      <c r="O1682" s="680">
        <f t="shared" ca="1" si="111"/>
        <v>0</v>
      </c>
      <c r="P1682" s="680">
        <f t="shared" ca="1" si="111"/>
        <v>0</v>
      </c>
      <c r="Q1682" s="680">
        <f t="shared" ca="1" si="111"/>
        <v>0</v>
      </c>
      <c r="R1682" s="680">
        <f t="shared" ca="1" si="111"/>
        <v>0</v>
      </c>
      <c r="S1682" t="str">
        <f t="shared" si="112"/>
        <v>ASR_CMS_19</v>
      </c>
      <c r="T1682" s="957">
        <f t="shared" si="113"/>
        <v>45406</v>
      </c>
      <c r="U1682" t="str">
        <f t="shared" si="114"/>
        <v>Unaudited</v>
      </c>
    </row>
    <row r="1683" spans="1:21" x14ac:dyDescent="0.25">
      <c r="A1683" t="s">
        <v>438</v>
      </c>
      <c r="B1683" t="s">
        <v>1380</v>
      </c>
      <c r="C1683" t="s">
        <v>1381</v>
      </c>
      <c r="D1683" s="15">
        <v>1900</v>
      </c>
      <c r="E1683" s="121">
        <v>1</v>
      </c>
      <c r="F1683" t="s">
        <v>440</v>
      </c>
      <c r="G1683" s="121">
        <v>182</v>
      </c>
      <c r="H1683" t="s">
        <v>387</v>
      </c>
      <c r="I1683" t="s">
        <v>489</v>
      </c>
      <c r="J1683" t="s">
        <v>434</v>
      </c>
      <c r="K1683" t="s">
        <v>224</v>
      </c>
      <c r="L1683" s="755">
        <v>2.21</v>
      </c>
      <c r="M1683" t="s">
        <v>467</v>
      </c>
      <c r="N1683" s="680">
        <f t="shared" ca="1" si="111"/>
        <v>0</v>
      </c>
      <c r="O1683" s="680">
        <f t="shared" ca="1" si="111"/>
        <v>0</v>
      </c>
      <c r="P1683" s="680">
        <f t="shared" ca="1" si="111"/>
        <v>0</v>
      </c>
      <c r="Q1683" s="680">
        <f t="shared" ca="1" si="111"/>
        <v>0</v>
      </c>
      <c r="R1683" s="680">
        <f t="shared" ca="1" si="111"/>
        <v>0</v>
      </c>
      <c r="S1683" t="str">
        <f t="shared" si="112"/>
        <v>ASR_CMS_19</v>
      </c>
      <c r="T1683" s="957">
        <f t="shared" si="113"/>
        <v>45406</v>
      </c>
      <c r="U1683" t="str">
        <f t="shared" si="114"/>
        <v>Unaudited</v>
      </c>
    </row>
    <row r="1684" spans="1:21" x14ac:dyDescent="0.25">
      <c r="A1684" t="s">
        <v>438</v>
      </c>
      <c r="B1684" t="s">
        <v>1380</v>
      </c>
      <c r="C1684" t="s">
        <v>1381</v>
      </c>
      <c r="D1684" s="15">
        <v>1900</v>
      </c>
      <c r="E1684" s="121">
        <v>1</v>
      </c>
      <c r="F1684" t="s">
        <v>440</v>
      </c>
      <c r="G1684" s="121">
        <v>182</v>
      </c>
      <c r="H1684" t="s">
        <v>387</v>
      </c>
      <c r="I1684" t="s">
        <v>489</v>
      </c>
      <c r="J1684" t="s">
        <v>434</v>
      </c>
      <c r="K1684" t="s">
        <v>6</v>
      </c>
      <c r="L1684" s="755" t="s">
        <v>70</v>
      </c>
      <c r="M1684" t="s">
        <v>189</v>
      </c>
      <c r="N1684" s="680">
        <f t="shared" ca="1" si="111"/>
        <v>0</v>
      </c>
      <c r="O1684" s="680">
        <f t="shared" ca="1" si="111"/>
        <v>0</v>
      </c>
      <c r="P1684" s="680">
        <f t="shared" ca="1" si="111"/>
        <v>0</v>
      </c>
      <c r="Q1684" s="680">
        <f t="shared" ca="1" si="111"/>
        <v>0</v>
      </c>
      <c r="R1684" s="680">
        <f t="shared" ca="1" si="111"/>
        <v>0</v>
      </c>
      <c r="S1684" t="str">
        <f t="shared" si="112"/>
        <v>ASR_CMS_19</v>
      </c>
      <c r="T1684" s="957">
        <f t="shared" si="113"/>
        <v>45406</v>
      </c>
      <c r="U1684" t="str">
        <f t="shared" si="114"/>
        <v>Unaudited</v>
      </c>
    </row>
    <row r="1685" spans="1:21" x14ac:dyDescent="0.25">
      <c r="A1685" t="s">
        <v>438</v>
      </c>
      <c r="B1685" t="s">
        <v>1380</v>
      </c>
      <c r="C1685" t="s">
        <v>1381</v>
      </c>
      <c r="D1685" s="15">
        <v>1900</v>
      </c>
      <c r="E1685" s="121">
        <v>1</v>
      </c>
      <c r="F1685" t="s">
        <v>440</v>
      </c>
      <c r="G1685" s="121">
        <v>182</v>
      </c>
      <c r="H1685" t="s">
        <v>387</v>
      </c>
      <c r="I1685" t="s">
        <v>489</v>
      </c>
      <c r="J1685" t="s">
        <v>434</v>
      </c>
      <c r="K1685" t="s">
        <v>6</v>
      </c>
      <c r="L1685" s="755" t="s">
        <v>71</v>
      </c>
      <c r="M1685" t="s">
        <v>232</v>
      </c>
      <c r="N1685" s="680">
        <f t="shared" ca="1" si="111"/>
        <v>0</v>
      </c>
      <c r="O1685" s="680">
        <f t="shared" ca="1" si="111"/>
        <v>0</v>
      </c>
      <c r="P1685" s="680">
        <f t="shared" ca="1" si="111"/>
        <v>0</v>
      </c>
      <c r="Q1685" s="680">
        <f t="shared" ca="1" si="111"/>
        <v>0</v>
      </c>
      <c r="R1685" s="680">
        <f t="shared" ca="1" si="111"/>
        <v>0</v>
      </c>
      <c r="S1685" t="str">
        <f t="shared" si="112"/>
        <v>ASR_CMS_19</v>
      </c>
      <c r="T1685" s="957">
        <f t="shared" si="113"/>
        <v>45406</v>
      </c>
      <c r="U1685" t="str">
        <f t="shared" si="114"/>
        <v>Unaudited</v>
      </c>
    </row>
    <row r="1686" spans="1:21" x14ac:dyDescent="0.25">
      <c r="A1686" t="s">
        <v>438</v>
      </c>
      <c r="B1686" t="s">
        <v>1380</v>
      </c>
      <c r="C1686" t="s">
        <v>1381</v>
      </c>
      <c r="D1686" s="15">
        <v>1900</v>
      </c>
      <c r="E1686" s="121">
        <v>1</v>
      </c>
      <c r="F1686" t="s">
        <v>440</v>
      </c>
      <c r="G1686" s="121">
        <v>182</v>
      </c>
      <c r="H1686" t="s">
        <v>387</v>
      </c>
      <c r="I1686" t="s">
        <v>489</v>
      </c>
      <c r="J1686" t="s">
        <v>434</v>
      </c>
      <c r="K1686" t="s">
        <v>6</v>
      </c>
      <c r="L1686" s="755" t="s">
        <v>72</v>
      </c>
      <c r="M1686" t="s">
        <v>165</v>
      </c>
      <c r="N1686" s="680">
        <f t="shared" ca="1" si="111"/>
        <v>0</v>
      </c>
      <c r="O1686" s="680">
        <f t="shared" ca="1" si="111"/>
        <v>0</v>
      </c>
      <c r="P1686" s="680">
        <f t="shared" ca="1" si="111"/>
        <v>0</v>
      </c>
      <c r="Q1686" s="680">
        <f t="shared" ca="1" si="111"/>
        <v>0</v>
      </c>
      <c r="R1686" s="680">
        <f t="shared" ca="1" si="111"/>
        <v>0</v>
      </c>
      <c r="S1686" t="str">
        <f t="shared" si="112"/>
        <v>ASR_CMS_19</v>
      </c>
      <c r="T1686" s="957">
        <f t="shared" si="113"/>
        <v>45406</v>
      </c>
      <c r="U1686" t="str">
        <f t="shared" si="114"/>
        <v>Unaudited</v>
      </c>
    </row>
    <row r="1687" spans="1:21" x14ac:dyDescent="0.25">
      <c r="A1687" t="s">
        <v>438</v>
      </c>
      <c r="B1687" t="s">
        <v>1380</v>
      </c>
      <c r="C1687" t="s">
        <v>1381</v>
      </c>
      <c r="D1687" s="15">
        <v>1900</v>
      </c>
      <c r="E1687" s="121">
        <v>1</v>
      </c>
      <c r="F1687" t="s">
        <v>440</v>
      </c>
      <c r="G1687" s="121">
        <v>182</v>
      </c>
      <c r="H1687" t="s">
        <v>387</v>
      </c>
      <c r="I1687" t="s">
        <v>489</v>
      </c>
      <c r="J1687" t="s">
        <v>434</v>
      </c>
      <c r="K1687" t="s">
        <v>6</v>
      </c>
      <c r="L1687" s="755">
        <v>3.4</v>
      </c>
      <c r="M1687" t="s">
        <v>462</v>
      </c>
      <c r="N1687" s="680">
        <f t="shared" ca="1" si="111"/>
        <v>0</v>
      </c>
      <c r="O1687" s="680">
        <f t="shared" ca="1" si="111"/>
        <v>0</v>
      </c>
      <c r="P1687" s="680">
        <f t="shared" ca="1" si="111"/>
        <v>0</v>
      </c>
      <c r="Q1687" s="680">
        <f t="shared" ca="1" si="111"/>
        <v>0</v>
      </c>
      <c r="R1687" s="680">
        <f t="shared" ca="1" si="111"/>
        <v>0</v>
      </c>
      <c r="S1687" t="str">
        <f t="shared" si="112"/>
        <v>ASR_CMS_19</v>
      </c>
      <c r="T1687" s="957">
        <f t="shared" si="113"/>
        <v>45406</v>
      </c>
      <c r="U1687" t="str">
        <f t="shared" si="114"/>
        <v>Unaudited</v>
      </c>
    </row>
    <row r="1688" spans="1:21" x14ac:dyDescent="0.25">
      <c r="A1688" t="s">
        <v>438</v>
      </c>
      <c r="B1688" t="s">
        <v>1380</v>
      </c>
      <c r="C1688" t="s">
        <v>1381</v>
      </c>
      <c r="D1688" s="15">
        <v>1900</v>
      </c>
      <c r="E1688" s="121">
        <v>1</v>
      </c>
      <c r="F1688" t="s">
        <v>440</v>
      </c>
      <c r="G1688" s="121">
        <v>182</v>
      </c>
      <c r="H1688" t="s">
        <v>387</v>
      </c>
      <c r="I1688" t="s">
        <v>489</v>
      </c>
      <c r="J1688" t="s">
        <v>434</v>
      </c>
      <c r="K1688" t="s">
        <v>435</v>
      </c>
      <c r="L1688" s="755">
        <v>4.5</v>
      </c>
      <c r="M1688" t="s">
        <v>32</v>
      </c>
      <c r="N1688" s="680">
        <f t="shared" ca="1" si="111"/>
        <v>0</v>
      </c>
      <c r="O1688" s="680">
        <f t="shared" ca="1" si="111"/>
        <v>0</v>
      </c>
      <c r="P1688" s="680">
        <f t="shared" ca="1" si="111"/>
        <v>0</v>
      </c>
      <c r="Q1688" s="680">
        <f t="shared" ca="1" si="111"/>
        <v>0</v>
      </c>
      <c r="R1688" s="680">
        <f t="shared" ca="1" si="111"/>
        <v>0</v>
      </c>
      <c r="S1688" t="str">
        <f t="shared" si="112"/>
        <v>ASR_CMS_19</v>
      </c>
      <c r="T1688" s="957">
        <f t="shared" si="113"/>
        <v>45406</v>
      </c>
      <c r="U1688" t="str">
        <f t="shared" si="114"/>
        <v>Unaudited</v>
      </c>
    </row>
    <row r="1689" spans="1:21" x14ac:dyDescent="0.25">
      <c r="A1689" t="s">
        <v>438</v>
      </c>
      <c r="B1689" t="s">
        <v>1380</v>
      </c>
      <c r="C1689" t="s">
        <v>1381</v>
      </c>
      <c r="D1689" s="15">
        <v>1900</v>
      </c>
      <c r="E1689" s="121">
        <v>1</v>
      </c>
      <c r="F1689" t="s">
        <v>440</v>
      </c>
      <c r="G1689" s="121">
        <v>182</v>
      </c>
      <c r="H1689" t="s">
        <v>387</v>
      </c>
      <c r="I1689" t="s">
        <v>489</v>
      </c>
      <c r="J1689" t="s">
        <v>434</v>
      </c>
      <c r="K1689" t="s">
        <v>435</v>
      </c>
      <c r="L1689" s="755" t="s">
        <v>939</v>
      </c>
      <c r="M1689" t="s">
        <v>930</v>
      </c>
      <c r="N1689" s="680">
        <f t="shared" ca="1" si="111"/>
        <v>0</v>
      </c>
      <c r="O1689" s="680">
        <f t="shared" ca="1" si="111"/>
        <v>0</v>
      </c>
      <c r="P1689" s="680">
        <f t="shared" ca="1" si="111"/>
        <v>0</v>
      </c>
      <c r="Q1689" s="680">
        <f t="shared" ca="1" si="111"/>
        <v>0</v>
      </c>
      <c r="R1689" s="680">
        <f t="shared" ca="1" si="111"/>
        <v>0</v>
      </c>
      <c r="S1689" t="str">
        <f t="shared" si="112"/>
        <v>ASR_CMS_19</v>
      </c>
      <c r="T1689" s="957">
        <f t="shared" si="113"/>
        <v>45406</v>
      </c>
      <c r="U1689" t="str">
        <f t="shared" si="114"/>
        <v>Unaudited</v>
      </c>
    </row>
    <row r="1690" spans="1:21" x14ac:dyDescent="0.25">
      <c r="A1690" t="s">
        <v>438</v>
      </c>
      <c r="B1690" t="s">
        <v>1380</v>
      </c>
      <c r="C1690" t="s">
        <v>1381</v>
      </c>
      <c r="D1690" s="15">
        <v>1900</v>
      </c>
      <c r="E1690" s="121">
        <v>1</v>
      </c>
      <c r="F1690" t="s">
        <v>440</v>
      </c>
      <c r="G1690" s="121">
        <v>182</v>
      </c>
      <c r="H1690" t="s">
        <v>387</v>
      </c>
      <c r="I1690" t="s">
        <v>489</v>
      </c>
      <c r="J1690" t="s">
        <v>434</v>
      </c>
      <c r="K1690" t="s">
        <v>435</v>
      </c>
      <c r="L1690" s="755" t="s">
        <v>194</v>
      </c>
      <c r="M1690" t="s">
        <v>40</v>
      </c>
      <c r="N1690" s="680">
        <f t="shared" ca="1" si="111"/>
        <v>0</v>
      </c>
      <c r="O1690" s="680">
        <f t="shared" ca="1" si="111"/>
        <v>0</v>
      </c>
      <c r="P1690" s="680">
        <f t="shared" ca="1" si="111"/>
        <v>0</v>
      </c>
      <c r="Q1690" s="680">
        <f t="shared" ca="1" si="111"/>
        <v>0</v>
      </c>
      <c r="R1690" s="680">
        <f t="shared" ca="1" si="111"/>
        <v>0</v>
      </c>
      <c r="S1690" t="str">
        <f t="shared" si="112"/>
        <v>ASR_CMS_19</v>
      </c>
      <c r="T1690" s="957">
        <f t="shared" si="113"/>
        <v>45406</v>
      </c>
      <c r="U1690" t="str">
        <f t="shared" si="114"/>
        <v>Unaudited</v>
      </c>
    </row>
    <row r="1691" spans="1:21" x14ac:dyDescent="0.25">
      <c r="A1691" t="s">
        <v>438</v>
      </c>
      <c r="B1691" t="s">
        <v>1380</v>
      </c>
      <c r="C1691" t="s">
        <v>1381</v>
      </c>
      <c r="D1691" s="15">
        <v>1900</v>
      </c>
      <c r="E1691" s="121">
        <v>1</v>
      </c>
      <c r="F1691" t="s">
        <v>440</v>
      </c>
      <c r="G1691" s="121">
        <v>182</v>
      </c>
      <c r="H1691" t="s">
        <v>387</v>
      </c>
      <c r="I1691" t="s">
        <v>489</v>
      </c>
      <c r="J1691" t="s">
        <v>434</v>
      </c>
      <c r="K1691" t="s">
        <v>435</v>
      </c>
      <c r="L1691" s="755" t="s">
        <v>193</v>
      </c>
      <c r="M1691" t="s">
        <v>330</v>
      </c>
      <c r="N1691" s="680">
        <f t="shared" ca="1" si="111"/>
        <v>0</v>
      </c>
      <c r="O1691" s="680">
        <f t="shared" ca="1" si="111"/>
        <v>0</v>
      </c>
      <c r="P1691" s="680">
        <f t="shared" ca="1" si="111"/>
        <v>0</v>
      </c>
      <c r="Q1691" s="680">
        <f t="shared" ca="1" si="111"/>
        <v>0</v>
      </c>
      <c r="R1691" s="680">
        <f t="shared" ca="1" si="111"/>
        <v>0</v>
      </c>
      <c r="S1691" t="str">
        <f t="shared" si="112"/>
        <v>ASR_CMS_19</v>
      </c>
      <c r="T1691" s="957">
        <f t="shared" si="113"/>
        <v>45406</v>
      </c>
      <c r="U1691" t="str">
        <f t="shared" si="114"/>
        <v>Unaudited</v>
      </c>
    </row>
    <row r="1692" spans="1:21" x14ac:dyDescent="0.25">
      <c r="A1692" t="s">
        <v>438</v>
      </c>
      <c r="B1692" t="s">
        <v>1380</v>
      </c>
      <c r="C1692" t="s">
        <v>1381</v>
      </c>
      <c r="D1692" s="15">
        <v>1900</v>
      </c>
      <c r="E1692" s="121">
        <v>1</v>
      </c>
      <c r="F1692" t="s">
        <v>440</v>
      </c>
      <c r="G1692" s="121">
        <v>182</v>
      </c>
      <c r="H1692" t="s">
        <v>387</v>
      </c>
      <c r="I1692" t="s">
        <v>489</v>
      </c>
      <c r="J1692" t="s">
        <v>451</v>
      </c>
      <c r="K1692" t="s">
        <v>436</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ASR_CMS_19</v>
      </c>
      <c r="T1692" s="957">
        <f t="shared" si="113"/>
        <v>45406</v>
      </c>
      <c r="U1692" t="str">
        <f t="shared" si="114"/>
        <v>Unaudited</v>
      </c>
    </row>
    <row r="1693" spans="1:21" x14ac:dyDescent="0.25">
      <c r="A1693" t="s">
        <v>438</v>
      </c>
      <c r="B1693" t="s">
        <v>1380</v>
      </c>
      <c r="C1693" t="s">
        <v>1381</v>
      </c>
      <c r="D1693" s="15">
        <v>1900</v>
      </c>
      <c r="E1693" s="121">
        <v>1</v>
      </c>
      <c r="F1693" t="s">
        <v>440</v>
      </c>
      <c r="G1693" s="121">
        <v>182</v>
      </c>
      <c r="H1693" t="s">
        <v>387</v>
      </c>
      <c r="I1693" t="s">
        <v>489</v>
      </c>
      <c r="J1693" t="s">
        <v>451</v>
      </c>
      <c r="K1693" t="s">
        <v>436</v>
      </c>
      <c r="L1693" s="755" t="s">
        <v>80</v>
      </c>
      <c r="M1693" t="s">
        <v>98</v>
      </c>
      <c r="N1693" s="680">
        <f t="shared" ca="1" si="111"/>
        <v>0</v>
      </c>
      <c r="O1693" s="680">
        <f t="shared" ca="1" si="111"/>
        <v>0</v>
      </c>
      <c r="P1693" s="680">
        <f t="shared" ca="1" si="111"/>
        <v>0</v>
      </c>
      <c r="Q1693" s="680">
        <f t="shared" ca="1" si="111"/>
        <v>0</v>
      </c>
      <c r="R1693" s="680">
        <f t="shared" ca="1" si="111"/>
        <v>0</v>
      </c>
      <c r="S1693" t="str">
        <f t="shared" si="112"/>
        <v>ASR_CMS_19</v>
      </c>
      <c r="T1693" s="957">
        <f t="shared" si="113"/>
        <v>45406</v>
      </c>
      <c r="U1693" t="str">
        <f t="shared" si="114"/>
        <v>Unaudited</v>
      </c>
    </row>
    <row r="1694" spans="1:21" x14ac:dyDescent="0.25">
      <c r="A1694" t="s">
        <v>438</v>
      </c>
      <c r="B1694" t="s">
        <v>1380</v>
      </c>
      <c r="C1694" t="s">
        <v>1381</v>
      </c>
      <c r="D1694" s="15">
        <v>1900</v>
      </c>
      <c r="E1694" s="121">
        <v>1</v>
      </c>
      <c r="F1694" t="s">
        <v>440</v>
      </c>
      <c r="G1694" s="121">
        <v>182</v>
      </c>
      <c r="H1694" t="s">
        <v>387</v>
      </c>
      <c r="I1694" t="s">
        <v>489</v>
      </c>
      <c r="J1694" t="s">
        <v>451</v>
      </c>
      <c r="K1694" t="s">
        <v>436</v>
      </c>
      <c r="L1694" s="755" t="s">
        <v>81</v>
      </c>
      <c r="M1694" t="s">
        <v>99</v>
      </c>
      <c r="N1694" s="680">
        <f t="shared" ca="1" si="111"/>
        <v>0</v>
      </c>
      <c r="O1694" s="680">
        <f t="shared" ca="1" si="111"/>
        <v>0</v>
      </c>
      <c r="P1694" s="680">
        <f t="shared" ca="1" si="111"/>
        <v>0</v>
      </c>
      <c r="Q1694" s="680">
        <f t="shared" ca="1" si="111"/>
        <v>0</v>
      </c>
      <c r="R1694" s="680">
        <f t="shared" ca="1" si="111"/>
        <v>0</v>
      </c>
      <c r="S1694" t="str">
        <f t="shared" si="112"/>
        <v>ASR_CMS_19</v>
      </c>
      <c r="T1694" s="957">
        <f t="shared" si="113"/>
        <v>45406</v>
      </c>
      <c r="U1694" t="str">
        <f t="shared" si="114"/>
        <v>Unaudited</v>
      </c>
    </row>
    <row r="1695" spans="1:21" x14ac:dyDescent="0.25">
      <c r="A1695" t="s">
        <v>438</v>
      </c>
      <c r="B1695" t="s">
        <v>1380</v>
      </c>
      <c r="C1695" t="s">
        <v>1381</v>
      </c>
      <c r="D1695" s="15">
        <v>1900</v>
      </c>
      <c r="E1695" s="121">
        <v>1</v>
      </c>
      <c r="F1695" t="s">
        <v>440</v>
      </c>
      <c r="G1695" s="121">
        <v>182</v>
      </c>
      <c r="H1695" t="s">
        <v>387</v>
      </c>
      <c r="I1695" t="s">
        <v>489</v>
      </c>
      <c r="J1695" t="s">
        <v>451</v>
      </c>
      <c r="K1695" t="s">
        <v>436</v>
      </c>
      <c r="L1695" s="755" t="s">
        <v>82</v>
      </c>
      <c r="M1695" t="s">
        <v>100</v>
      </c>
      <c r="N1695" s="680">
        <f t="shared" ca="1" si="111"/>
        <v>0</v>
      </c>
      <c r="O1695" s="680">
        <f t="shared" ca="1" si="111"/>
        <v>0</v>
      </c>
      <c r="P1695" s="680">
        <f t="shared" ca="1" si="111"/>
        <v>0</v>
      </c>
      <c r="Q1695" s="680">
        <f t="shared" ca="1" si="111"/>
        <v>0</v>
      </c>
      <c r="R1695" s="680">
        <f t="shared" ca="1" si="111"/>
        <v>0</v>
      </c>
      <c r="S1695" t="str">
        <f t="shared" si="112"/>
        <v>ASR_CMS_19</v>
      </c>
      <c r="T1695" s="957">
        <f t="shared" si="113"/>
        <v>45406</v>
      </c>
      <c r="U1695" t="str">
        <f t="shared" si="114"/>
        <v>Unaudited</v>
      </c>
    </row>
    <row r="1696" spans="1:21" x14ac:dyDescent="0.25">
      <c r="A1696" t="s">
        <v>438</v>
      </c>
      <c r="B1696" t="s">
        <v>1380</v>
      </c>
      <c r="C1696" t="s">
        <v>1381</v>
      </c>
      <c r="D1696" s="15">
        <v>1900</v>
      </c>
      <c r="E1696" s="121">
        <v>1</v>
      </c>
      <c r="F1696" t="s">
        <v>440</v>
      </c>
      <c r="G1696" s="121">
        <v>182</v>
      </c>
      <c r="H1696" t="s">
        <v>387</v>
      </c>
      <c r="I1696" t="s">
        <v>489</v>
      </c>
      <c r="J1696" t="s">
        <v>451</v>
      </c>
      <c r="K1696" t="s">
        <v>436</v>
      </c>
      <c r="L1696" s="755" t="s">
        <v>217</v>
      </c>
      <c r="M1696" t="s">
        <v>101</v>
      </c>
      <c r="N1696" s="680">
        <f t="shared" ca="1" si="111"/>
        <v>0</v>
      </c>
      <c r="O1696" s="680">
        <f t="shared" ca="1" si="111"/>
        <v>0</v>
      </c>
      <c r="P1696" s="680">
        <f t="shared" ca="1" si="111"/>
        <v>0</v>
      </c>
      <c r="Q1696" s="680">
        <f t="shared" ca="1" si="111"/>
        <v>0</v>
      </c>
      <c r="R1696" s="680">
        <f t="shared" ca="1" si="111"/>
        <v>0</v>
      </c>
      <c r="S1696" t="str">
        <f t="shared" si="112"/>
        <v>ASR_CMS_19</v>
      </c>
      <c r="T1696" s="957">
        <f t="shared" si="113"/>
        <v>45406</v>
      </c>
      <c r="U1696" t="str">
        <f t="shared" si="114"/>
        <v>Unaudited</v>
      </c>
    </row>
    <row r="1697" spans="1:21" x14ac:dyDescent="0.25">
      <c r="A1697" t="s">
        <v>438</v>
      </c>
      <c r="B1697" t="s">
        <v>1380</v>
      </c>
      <c r="C1697" t="s">
        <v>1381</v>
      </c>
      <c r="D1697" s="15">
        <v>1900</v>
      </c>
      <c r="E1697" s="121">
        <v>1</v>
      </c>
      <c r="F1697" t="s">
        <v>440</v>
      </c>
      <c r="G1697" s="121">
        <v>182</v>
      </c>
      <c r="H1697" t="s">
        <v>387</v>
      </c>
      <c r="I1697" t="s">
        <v>489</v>
      </c>
      <c r="J1697" t="s">
        <v>451</v>
      </c>
      <c r="K1697" t="s">
        <v>436</v>
      </c>
      <c r="L1697" s="755" t="s">
        <v>216</v>
      </c>
      <c r="M1697" t="s">
        <v>28</v>
      </c>
      <c r="N1697" s="680">
        <f t="shared" ca="1" si="111"/>
        <v>0</v>
      </c>
      <c r="O1697" s="680">
        <f t="shared" ca="1" si="111"/>
        <v>0</v>
      </c>
      <c r="P1697" s="680">
        <f t="shared" ca="1" si="111"/>
        <v>0</v>
      </c>
      <c r="Q1697" s="680">
        <f t="shared" ca="1" si="111"/>
        <v>0</v>
      </c>
      <c r="R1697" s="680">
        <f t="shared" ca="1" si="111"/>
        <v>0</v>
      </c>
      <c r="S1697" t="str">
        <f t="shared" si="112"/>
        <v>ASR_CMS_19</v>
      </c>
      <c r="T1697" s="957">
        <f t="shared" si="113"/>
        <v>45406</v>
      </c>
      <c r="U1697" t="str">
        <f t="shared" si="114"/>
        <v>Unaudited</v>
      </c>
    </row>
    <row r="1698" spans="1:21" x14ac:dyDescent="0.25">
      <c r="A1698" t="s">
        <v>438</v>
      </c>
      <c r="B1698" t="s">
        <v>1380</v>
      </c>
      <c r="C1698" t="s">
        <v>1381</v>
      </c>
      <c r="D1698" s="15">
        <v>1900</v>
      </c>
      <c r="E1698" s="121">
        <v>1</v>
      </c>
      <c r="F1698" t="s">
        <v>440</v>
      </c>
      <c r="G1698" s="121">
        <v>182</v>
      </c>
      <c r="H1698" t="s">
        <v>387</v>
      </c>
      <c r="I1698" t="s">
        <v>489</v>
      </c>
      <c r="J1698" t="s">
        <v>437</v>
      </c>
      <c r="K1698" t="s">
        <v>437</v>
      </c>
      <c r="L1698" s="755" t="s">
        <v>84</v>
      </c>
      <c r="M1698" t="s">
        <v>328</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ASR_CMS_19</v>
      </c>
      <c r="T1698" s="957">
        <f t="shared" si="113"/>
        <v>45406</v>
      </c>
      <c r="U1698" t="str">
        <f t="shared" si="114"/>
        <v>Unaudited</v>
      </c>
    </row>
    <row r="1699" spans="1:21" x14ac:dyDescent="0.25">
      <c r="A1699" t="s">
        <v>438</v>
      </c>
      <c r="B1699" t="s">
        <v>1380</v>
      </c>
      <c r="C1699" t="s">
        <v>1381</v>
      </c>
      <c r="D1699" s="15">
        <v>1900</v>
      </c>
      <c r="E1699" s="121">
        <v>1</v>
      </c>
      <c r="F1699" t="s">
        <v>440</v>
      </c>
      <c r="G1699" s="121">
        <v>182</v>
      </c>
      <c r="H1699" t="s">
        <v>387</v>
      </c>
      <c r="I1699" t="s">
        <v>489</v>
      </c>
      <c r="J1699" t="s">
        <v>437</v>
      </c>
      <c r="K1699" t="s">
        <v>437</v>
      </c>
      <c r="L1699" s="755" t="s">
        <v>85</v>
      </c>
      <c r="M1699" t="s">
        <v>326</v>
      </c>
      <c r="N1699" s="680">
        <f t="shared" ca="1" si="115"/>
        <v>0</v>
      </c>
      <c r="O1699" s="680">
        <f t="shared" ca="1" si="115"/>
        <v>0</v>
      </c>
      <c r="P1699" s="680">
        <f t="shared" ca="1" si="115"/>
        <v>0</v>
      </c>
      <c r="Q1699" s="680">
        <f t="shared" ca="1" si="115"/>
        <v>0</v>
      </c>
      <c r="R1699" s="680">
        <f t="shared" ca="1" si="115"/>
        <v>0</v>
      </c>
      <c r="S1699" t="str">
        <f t="shared" si="112"/>
        <v>ASR_CMS_19</v>
      </c>
      <c r="T1699" s="957">
        <f t="shared" si="113"/>
        <v>45406</v>
      </c>
      <c r="U1699" t="str">
        <f t="shared" si="114"/>
        <v>Unaudited</v>
      </c>
    </row>
    <row r="1700" spans="1:21" x14ac:dyDescent="0.25">
      <c r="A1700" t="s">
        <v>438</v>
      </c>
      <c r="B1700" t="s">
        <v>1380</v>
      </c>
      <c r="C1700" t="s">
        <v>1381</v>
      </c>
      <c r="D1700" s="15">
        <v>1900</v>
      </c>
      <c r="E1700" s="121">
        <v>1</v>
      </c>
      <c r="F1700" t="s">
        <v>440</v>
      </c>
      <c r="G1700" s="121">
        <v>182</v>
      </c>
      <c r="H1700" t="s">
        <v>387</v>
      </c>
      <c r="I1700" t="s">
        <v>489</v>
      </c>
      <c r="J1700" t="s">
        <v>437</v>
      </c>
      <c r="K1700" t="s">
        <v>437</v>
      </c>
      <c r="L1700" s="755" t="s">
        <v>86</v>
      </c>
      <c r="M1700" t="s">
        <v>495</v>
      </c>
      <c r="N1700" s="680">
        <f t="shared" ca="1" si="115"/>
        <v>0</v>
      </c>
      <c r="O1700" s="680">
        <f t="shared" ca="1" si="115"/>
        <v>0</v>
      </c>
      <c r="P1700" s="680">
        <f t="shared" ca="1" si="115"/>
        <v>0</v>
      </c>
      <c r="Q1700" s="680">
        <f t="shared" ca="1" si="115"/>
        <v>0</v>
      </c>
      <c r="R1700" s="680">
        <f t="shared" ca="1" si="115"/>
        <v>0</v>
      </c>
      <c r="S1700" t="str">
        <f t="shared" si="112"/>
        <v>ASR_CMS_19</v>
      </c>
      <c r="T1700" s="957">
        <f t="shared" si="113"/>
        <v>45406</v>
      </c>
      <c r="U1700" t="str">
        <f t="shared" si="114"/>
        <v>Unaudited</v>
      </c>
    </row>
    <row r="1701" spans="1:21" x14ac:dyDescent="0.25">
      <c r="A1701" t="s">
        <v>438</v>
      </c>
      <c r="B1701" t="s">
        <v>1380</v>
      </c>
      <c r="C1701" t="s">
        <v>1381</v>
      </c>
      <c r="D1701" s="15">
        <v>1900</v>
      </c>
      <c r="E1701" s="121">
        <v>1</v>
      </c>
      <c r="F1701" t="s">
        <v>440</v>
      </c>
      <c r="G1701" s="121">
        <v>182</v>
      </c>
      <c r="H1701" t="s">
        <v>387</v>
      </c>
      <c r="I1701" t="s">
        <v>489</v>
      </c>
      <c r="J1701" t="s">
        <v>437</v>
      </c>
      <c r="K1701" t="s">
        <v>437</v>
      </c>
      <c r="L1701" s="755" t="s">
        <v>87</v>
      </c>
      <c r="M1701" t="s">
        <v>496</v>
      </c>
      <c r="N1701" s="680">
        <f t="shared" ca="1" si="115"/>
        <v>0</v>
      </c>
      <c r="O1701" s="680">
        <f t="shared" ca="1" si="115"/>
        <v>0</v>
      </c>
      <c r="P1701" s="680">
        <f t="shared" ca="1" si="115"/>
        <v>0</v>
      </c>
      <c r="Q1701" s="680">
        <f t="shared" ca="1" si="115"/>
        <v>0</v>
      </c>
      <c r="R1701" s="680">
        <f t="shared" ca="1" si="115"/>
        <v>0</v>
      </c>
      <c r="S1701" t="str">
        <f t="shared" si="112"/>
        <v>ASR_CMS_19</v>
      </c>
      <c r="T1701" s="957">
        <f t="shared" si="113"/>
        <v>45406</v>
      </c>
      <c r="U1701" t="str">
        <f t="shared" si="114"/>
        <v>Unaudited</v>
      </c>
    </row>
    <row r="1702" spans="1:21" x14ac:dyDescent="0.25">
      <c r="A1702" t="s">
        <v>438</v>
      </c>
      <c r="B1702" t="s">
        <v>1380</v>
      </c>
      <c r="C1702" t="s">
        <v>1381</v>
      </c>
      <c r="D1702" s="15">
        <v>1900</v>
      </c>
      <c r="E1702" s="121">
        <v>1</v>
      </c>
      <c r="F1702" t="s">
        <v>440</v>
      </c>
      <c r="G1702" s="121">
        <v>182</v>
      </c>
      <c r="H1702" t="s">
        <v>387</v>
      </c>
      <c r="I1702" t="s">
        <v>489</v>
      </c>
      <c r="J1702" t="s">
        <v>437</v>
      </c>
      <c r="K1702" t="s">
        <v>437</v>
      </c>
      <c r="L1702" s="755" t="s">
        <v>214</v>
      </c>
      <c r="M1702" t="s">
        <v>497</v>
      </c>
      <c r="N1702" s="680">
        <f t="shared" ca="1" si="115"/>
        <v>0</v>
      </c>
      <c r="O1702" s="680">
        <f t="shared" ca="1" si="115"/>
        <v>0</v>
      </c>
      <c r="P1702" s="680">
        <f t="shared" ca="1" si="115"/>
        <v>0</v>
      </c>
      <c r="Q1702" s="680">
        <f t="shared" ca="1" si="115"/>
        <v>0</v>
      </c>
      <c r="R1702" s="680">
        <f t="shared" ca="1" si="115"/>
        <v>0</v>
      </c>
      <c r="S1702" t="str">
        <f t="shared" si="112"/>
        <v>ASR_CMS_19</v>
      </c>
      <c r="T1702" s="957">
        <f t="shared" si="113"/>
        <v>45406</v>
      </c>
      <c r="U1702" t="str">
        <f t="shared" si="114"/>
        <v>Unaudited</v>
      </c>
    </row>
    <row r="1703" spans="1:21" x14ac:dyDescent="0.25">
      <c r="A1703" t="s">
        <v>438</v>
      </c>
      <c r="B1703" t="s">
        <v>1380</v>
      </c>
      <c r="C1703" t="s">
        <v>1381</v>
      </c>
      <c r="D1703" s="15">
        <v>1900</v>
      </c>
      <c r="E1703" s="121">
        <v>1</v>
      </c>
      <c r="F1703" t="s">
        <v>440</v>
      </c>
      <c r="G1703" s="121">
        <v>182</v>
      </c>
      <c r="H1703" t="s">
        <v>387</v>
      </c>
      <c r="I1703" t="s">
        <v>490</v>
      </c>
      <c r="J1703" t="s">
        <v>26</v>
      </c>
      <c r="K1703" t="s">
        <v>26</v>
      </c>
      <c r="L1703" s="755" t="s">
        <v>205</v>
      </c>
      <c r="M1703" t="s">
        <v>26</v>
      </c>
      <c r="N1703" s="680">
        <f t="shared" ca="1" si="115"/>
        <v>0</v>
      </c>
      <c r="O1703" s="680">
        <f t="shared" ca="1" si="115"/>
        <v>0</v>
      </c>
      <c r="P1703" s="680">
        <f t="shared" ca="1" si="115"/>
        <v>0</v>
      </c>
      <c r="Q1703" s="680">
        <f t="shared" ca="1" si="115"/>
        <v>0</v>
      </c>
      <c r="R1703" s="680">
        <f t="shared" ca="1" si="115"/>
        <v>0</v>
      </c>
      <c r="S1703" t="str">
        <f t="shared" si="112"/>
        <v>ASR_CMS_19</v>
      </c>
      <c r="T1703" s="957">
        <f t="shared" si="113"/>
        <v>45406</v>
      </c>
      <c r="U1703" t="str">
        <f t="shared" si="114"/>
        <v>Unaudited</v>
      </c>
    </row>
    <row r="1704" spans="1:21" x14ac:dyDescent="0.25">
      <c r="A1704" t="s">
        <v>438</v>
      </c>
      <c r="B1704" t="s">
        <v>1380</v>
      </c>
      <c r="C1704" t="s">
        <v>1381</v>
      </c>
      <c r="D1704" s="15">
        <v>1900</v>
      </c>
      <c r="E1704" s="121">
        <v>1</v>
      </c>
      <c r="F1704" t="s">
        <v>441</v>
      </c>
      <c r="G1704" s="121">
        <v>274</v>
      </c>
      <c r="H1704" t="s">
        <v>387</v>
      </c>
      <c r="I1704" t="s">
        <v>433</v>
      </c>
      <c r="J1704" t="s">
        <v>433</v>
      </c>
      <c r="K1704" t="s">
        <v>433</v>
      </c>
      <c r="M1704" t="s">
        <v>433</v>
      </c>
      <c r="N1704" s="680">
        <f t="shared" ca="1" si="115"/>
        <v>0</v>
      </c>
      <c r="O1704" s="680">
        <f t="shared" ca="1" si="115"/>
        <v>0</v>
      </c>
      <c r="P1704" s="680">
        <f t="shared" ca="1" si="115"/>
        <v>0</v>
      </c>
      <c r="Q1704" s="680">
        <f t="shared" ca="1" si="115"/>
        <v>0</v>
      </c>
      <c r="R1704" s="680">
        <f t="shared" ca="1" si="115"/>
        <v>0</v>
      </c>
      <c r="S1704" t="str">
        <f t="shared" si="112"/>
        <v>ASR_CMS_19</v>
      </c>
      <c r="T1704" s="957">
        <f t="shared" si="113"/>
        <v>45406</v>
      </c>
      <c r="U1704" t="str">
        <f t="shared" si="114"/>
        <v>Unaudited</v>
      </c>
    </row>
    <row r="1705" spans="1:21" x14ac:dyDescent="0.25">
      <c r="A1705" t="s">
        <v>438</v>
      </c>
      <c r="B1705" t="s">
        <v>1380</v>
      </c>
      <c r="C1705" t="s">
        <v>1381</v>
      </c>
      <c r="D1705" s="15">
        <v>1900</v>
      </c>
      <c r="E1705" s="121">
        <v>1</v>
      </c>
      <c r="F1705" t="s">
        <v>441</v>
      </c>
      <c r="G1705" s="121">
        <v>274</v>
      </c>
      <c r="H1705" t="s">
        <v>387</v>
      </c>
      <c r="I1705" t="s">
        <v>488</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ASR_CMS_19</v>
      </c>
      <c r="T1705" s="957">
        <f t="shared" si="113"/>
        <v>45406</v>
      </c>
      <c r="U1705" t="str">
        <f t="shared" si="114"/>
        <v>Unaudited</v>
      </c>
    </row>
    <row r="1706" spans="1:21" x14ac:dyDescent="0.25">
      <c r="A1706" t="s">
        <v>438</v>
      </c>
      <c r="B1706" t="s">
        <v>1380</v>
      </c>
      <c r="C1706" t="s">
        <v>1381</v>
      </c>
      <c r="D1706" s="15">
        <v>1900</v>
      </c>
      <c r="E1706" s="121">
        <v>1</v>
      </c>
      <c r="F1706" t="s">
        <v>441</v>
      </c>
      <c r="G1706" s="121">
        <v>274</v>
      </c>
      <c r="H1706" t="s">
        <v>387</v>
      </c>
      <c r="I1706" t="s">
        <v>488</v>
      </c>
      <c r="J1706" t="s">
        <v>12</v>
      </c>
      <c r="K1706" t="s">
        <v>223</v>
      </c>
      <c r="L1706" s="755">
        <v>1.2</v>
      </c>
      <c r="M1706" t="s">
        <v>223</v>
      </c>
      <c r="N1706" s="680">
        <f t="shared" ca="1" si="115"/>
        <v>0</v>
      </c>
      <c r="O1706" s="680">
        <f t="shared" ca="1" si="115"/>
        <v>0</v>
      </c>
      <c r="P1706" s="680">
        <f t="shared" ca="1" si="115"/>
        <v>0</v>
      </c>
      <c r="Q1706" s="680">
        <f t="shared" ca="1" si="115"/>
        <v>0</v>
      </c>
      <c r="R1706" s="680">
        <f t="shared" ca="1" si="115"/>
        <v>0</v>
      </c>
      <c r="S1706" t="str">
        <f t="shared" si="112"/>
        <v>ASR_CMS_19</v>
      </c>
      <c r="T1706" s="957">
        <f t="shared" si="113"/>
        <v>45406</v>
      </c>
      <c r="U1706" t="str">
        <f t="shared" si="114"/>
        <v>Unaudited</v>
      </c>
    </row>
    <row r="1707" spans="1:21" x14ac:dyDescent="0.25">
      <c r="A1707" t="s">
        <v>438</v>
      </c>
      <c r="B1707" t="s">
        <v>1380</v>
      </c>
      <c r="C1707" t="s">
        <v>1381</v>
      </c>
      <c r="D1707" s="15">
        <v>1900</v>
      </c>
      <c r="E1707" s="121">
        <v>1</v>
      </c>
      <c r="F1707" t="s">
        <v>441</v>
      </c>
      <c r="G1707" s="121">
        <v>274</v>
      </c>
      <c r="H1707" t="s">
        <v>387</v>
      </c>
      <c r="I1707" t="s">
        <v>488</v>
      </c>
      <c r="J1707" t="s">
        <v>12</v>
      </c>
      <c r="K1707" t="s">
        <v>1318</v>
      </c>
      <c r="L1707" s="755" t="s">
        <v>1314</v>
      </c>
      <c r="M1707" t="s">
        <v>1318</v>
      </c>
      <c r="N1707" s="680">
        <f t="shared" ca="1" si="115"/>
        <v>0</v>
      </c>
      <c r="O1707" s="680">
        <f t="shared" ca="1" si="115"/>
        <v>0</v>
      </c>
      <c r="P1707" s="680">
        <f t="shared" ca="1" si="115"/>
        <v>0</v>
      </c>
      <c r="Q1707" s="680">
        <f t="shared" ca="1" si="115"/>
        <v>0</v>
      </c>
      <c r="R1707" s="680">
        <f t="shared" ca="1" si="115"/>
        <v>0</v>
      </c>
      <c r="S1707" t="str">
        <f t="shared" si="112"/>
        <v>ASR_CMS_19</v>
      </c>
      <c r="T1707" s="957">
        <f t="shared" si="113"/>
        <v>45406</v>
      </c>
      <c r="U1707" t="str">
        <f t="shared" si="114"/>
        <v>Unaudited</v>
      </c>
    </row>
    <row r="1708" spans="1:21" x14ac:dyDescent="0.25">
      <c r="A1708" t="s">
        <v>438</v>
      </c>
      <c r="B1708" t="s">
        <v>1380</v>
      </c>
      <c r="C1708" t="s">
        <v>1381</v>
      </c>
      <c r="D1708" s="15">
        <v>1900</v>
      </c>
      <c r="E1708" s="121">
        <v>1</v>
      </c>
      <c r="F1708" t="s">
        <v>441</v>
      </c>
      <c r="G1708" s="121">
        <v>274</v>
      </c>
      <c r="H1708" t="s">
        <v>387</v>
      </c>
      <c r="I1708" t="s">
        <v>488</v>
      </c>
      <c r="J1708" t="s">
        <v>12</v>
      </c>
      <c r="K1708" t="s">
        <v>1320</v>
      </c>
      <c r="L1708" s="755" t="s">
        <v>1319</v>
      </c>
      <c r="M1708" t="s">
        <v>1320</v>
      </c>
      <c r="N1708" s="680">
        <f t="shared" ca="1" si="115"/>
        <v>0</v>
      </c>
      <c r="O1708" s="680">
        <f t="shared" ca="1" si="115"/>
        <v>0</v>
      </c>
      <c r="P1708" s="680">
        <f t="shared" ca="1" si="115"/>
        <v>0</v>
      </c>
      <c r="Q1708" s="680">
        <f t="shared" ca="1" si="115"/>
        <v>0</v>
      </c>
      <c r="R1708" s="680">
        <f t="shared" ca="1" si="115"/>
        <v>0</v>
      </c>
      <c r="S1708" t="str">
        <f t="shared" si="112"/>
        <v>ASR_CMS_19</v>
      </c>
      <c r="T1708" s="957">
        <f t="shared" si="113"/>
        <v>45406</v>
      </c>
      <c r="U1708" t="str">
        <f t="shared" si="114"/>
        <v>Unaudited</v>
      </c>
    </row>
    <row r="1709" spans="1:21" x14ac:dyDescent="0.25">
      <c r="A1709" t="s">
        <v>438</v>
      </c>
      <c r="B1709" t="s">
        <v>1380</v>
      </c>
      <c r="C1709" t="s">
        <v>1381</v>
      </c>
      <c r="D1709" s="15">
        <v>1900</v>
      </c>
      <c r="E1709" s="121">
        <v>1</v>
      </c>
      <c r="F1709" t="s">
        <v>441</v>
      </c>
      <c r="G1709" s="121">
        <v>274</v>
      </c>
      <c r="H1709" t="s">
        <v>387</v>
      </c>
      <c r="I1709" t="s">
        <v>488</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ASR_CMS_19</v>
      </c>
      <c r="T1709" s="957">
        <f t="shared" si="113"/>
        <v>45406</v>
      </c>
      <c r="U1709" t="str">
        <f t="shared" si="114"/>
        <v>Unaudited</v>
      </c>
    </row>
    <row r="1710" spans="1:21" x14ac:dyDescent="0.25">
      <c r="A1710" t="s">
        <v>438</v>
      </c>
      <c r="B1710" t="s">
        <v>1380</v>
      </c>
      <c r="C1710" t="s">
        <v>1381</v>
      </c>
      <c r="D1710" s="15">
        <v>1900</v>
      </c>
      <c r="E1710" s="121">
        <v>1</v>
      </c>
      <c r="F1710" t="s">
        <v>441</v>
      </c>
      <c r="G1710" s="121">
        <v>274</v>
      </c>
      <c r="H1710" t="s">
        <v>387</v>
      </c>
      <c r="I1710" t="s">
        <v>489</v>
      </c>
      <c r="J1710" t="s">
        <v>434</v>
      </c>
      <c r="K1710" t="s">
        <v>791</v>
      </c>
      <c r="L1710" s="755">
        <v>2.1</v>
      </c>
      <c r="M1710" t="s">
        <v>726</v>
      </c>
      <c r="N1710" s="680">
        <f t="shared" ca="1" si="115"/>
        <v>0</v>
      </c>
      <c r="O1710" s="680">
        <f t="shared" ca="1" si="115"/>
        <v>0</v>
      </c>
      <c r="P1710" s="680">
        <f t="shared" ca="1" si="115"/>
        <v>0</v>
      </c>
      <c r="Q1710" s="680">
        <f t="shared" ca="1" si="115"/>
        <v>0</v>
      </c>
      <c r="R1710" s="680">
        <f t="shared" ca="1" si="115"/>
        <v>0</v>
      </c>
      <c r="S1710" t="str">
        <f t="shared" si="112"/>
        <v>ASR_CMS_19</v>
      </c>
      <c r="T1710" s="957">
        <f t="shared" si="113"/>
        <v>45406</v>
      </c>
      <c r="U1710" t="str">
        <f t="shared" si="114"/>
        <v>Unaudited</v>
      </c>
    </row>
    <row r="1711" spans="1:21" x14ac:dyDescent="0.25">
      <c r="A1711" t="s">
        <v>438</v>
      </c>
      <c r="B1711" t="s">
        <v>1380</v>
      </c>
      <c r="C1711" t="s">
        <v>1381</v>
      </c>
      <c r="D1711" s="15">
        <v>1900</v>
      </c>
      <c r="E1711" s="121">
        <v>1</v>
      </c>
      <c r="F1711" t="s">
        <v>441</v>
      </c>
      <c r="G1711" s="121">
        <v>274</v>
      </c>
      <c r="H1711" t="s">
        <v>387</v>
      </c>
      <c r="I1711" t="s">
        <v>489</v>
      </c>
      <c r="J1711" t="s">
        <v>434</v>
      </c>
      <c r="K1711" t="s">
        <v>791</v>
      </c>
      <c r="L1711" s="755">
        <v>2.2000000000000002</v>
      </c>
      <c r="M1711" t="s">
        <v>727</v>
      </c>
      <c r="N1711" s="680">
        <f t="shared" ca="1" si="115"/>
        <v>0</v>
      </c>
      <c r="O1711" s="680">
        <f t="shared" ca="1" si="115"/>
        <v>0</v>
      </c>
      <c r="P1711" s="680">
        <f t="shared" ca="1" si="115"/>
        <v>0</v>
      </c>
      <c r="Q1711" s="680">
        <f t="shared" ca="1" si="115"/>
        <v>0</v>
      </c>
      <c r="R1711" s="680">
        <f t="shared" ca="1" si="115"/>
        <v>0</v>
      </c>
      <c r="S1711" t="str">
        <f t="shared" si="112"/>
        <v>ASR_CMS_19</v>
      </c>
      <c r="T1711" s="957">
        <f t="shared" si="113"/>
        <v>45406</v>
      </c>
      <c r="U1711" t="str">
        <f t="shared" si="114"/>
        <v>Unaudited</v>
      </c>
    </row>
    <row r="1712" spans="1:21" x14ac:dyDescent="0.25">
      <c r="A1712" t="s">
        <v>438</v>
      </c>
      <c r="B1712" t="s">
        <v>1380</v>
      </c>
      <c r="C1712" t="s">
        <v>1381</v>
      </c>
      <c r="D1712" s="15">
        <v>1900</v>
      </c>
      <c r="E1712" s="121">
        <v>1</v>
      </c>
      <c r="F1712" t="s">
        <v>441</v>
      </c>
      <c r="G1712" s="121">
        <v>274</v>
      </c>
      <c r="H1712" t="s">
        <v>387</v>
      </c>
      <c r="I1712" t="s">
        <v>489</v>
      </c>
      <c r="J1712" t="s">
        <v>434</v>
      </c>
      <c r="K1712" t="s">
        <v>791</v>
      </c>
      <c r="L1712" s="755">
        <v>2.2999999999999998</v>
      </c>
      <c r="M1712" t="s">
        <v>728</v>
      </c>
      <c r="N1712" s="680">
        <f t="shared" ca="1" si="115"/>
        <v>0</v>
      </c>
      <c r="O1712" s="680">
        <f t="shared" ca="1" si="115"/>
        <v>0</v>
      </c>
      <c r="P1712" s="680">
        <f t="shared" ca="1" si="115"/>
        <v>0</v>
      </c>
      <c r="Q1712" s="680">
        <f t="shared" ca="1" si="115"/>
        <v>0</v>
      </c>
      <c r="R1712" s="680">
        <f t="shared" ca="1" si="115"/>
        <v>0</v>
      </c>
      <c r="S1712" t="str">
        <f t="shared" si="112"/>
        <v>ASR_CMS_19</v>
      </c>
      <c r="T1712" s="957">
        <f t="shared" si="113"/>
        <v>45406</v>
      </c>
      <c r="U1712" t="str">
        <f t="shared" si="114"/>
        <v>Unaudited</v>
      </c>
    </row>
    <row r="1713" spans="1:21" x14ac:dyDescent="0.25">
      <c r="A1713" t="s">
        <v>438</v>
      </c>
      <c r="B1713" t="s">
        <v>1380</v>
      </c>
      <c r="C1713" t="s">
        <v>1381</v>
      </c>
      <c r="D1713" s="15">
        <v>1900</v>
      </c>
      <c r="E1713" s="121">
        <v>1</v>
      </c>
      <c r="F1713" t="s">
        <v>441</v>
      </c>
      <c r="G1713" s="121">
        <v>274</v>
      </c>
      <c r="H1713" t="s">
        <v>387</v>
      </c>
      <c r="I1713" t="s">
        <v>489</v>
      </c>
      <c r="J1713" t="s">
        <v>434</v>
      </c>
      <c r="K1713" t="s">
        <v>791</v>
      </c>
      <c r="L1713" s="755">
        <v>2.4</v>
      </c>
      <c r="M1713" t="s">
        <v>729</v>
      </c>
      <c r="N1713" s="680">
        <f t="shared" ca="1" si="115"/>
        <v>0</v>
      </c>
      <c r="O1713" s="680">
        <f t="shared" ca="1" si="115"/>
        <v>0</v>
      </c>
      <c r="P1713" s="680">
        <f t="shared" ca="1" si="115"/>
        <v>0</v>
      </c>
      <c r="Q1713" s="680">
        <f t="shared" ca="1" si="115"/>
        <v>0</v>
      </c>
      <c r="R1713" s="680">
        <f t="shared" ca="1" si="115"/>
        <v>0</v>
      </c>
      <c r="S1713" t="str">
        <f t="shared" si="112"/>
        <v>ASR_CMS_19</v>
      </c>
      <c r="T1713" s="957">
        <f t="shared" si="113"/>
        <v>45406</v>
      </c>
      <c r="U1713" t="str">
        <f t="shared" si="114"/>
        <v>Unaudited</v>
      </c>
    </row>
    <row r="1714" spans="1:21" x14ac:dyDescent="0.25">
      <c r="A1714" t="s">
        <v>438</v>
      </c>
      <c r="B1714" t="s">
        <v>1380</v>
      </c>
      <c r="C1714" t="s">
        <v>1381</v>
      </c>
      <c r="D1714" s="15">
        <v>1900</v>
      </c>
      <c r="E1714" s="121">
        <v>1</v>
      </c>
      <c r="F1714" t="s">
        <v>441</v>
      </c>
      <c r="G1714" s="121">
        <v>274</v>
      </c>
      <c r="H1714" t="s">
        <v>387</v>
      </c>
      <c r="I1714" t="s">
        <v>489</v>
      </c>
      <c r="J1714" t="s">
        <v>434</v>
      </c>
      <c r="K1714" t="s">
        <v>791</v>
      </c>
      <c r="L1714" s="755">
        <v>2.5</v>
      </c>
      <c r="M1714" t="s">
        <v>771</v>
      </c>
      <c r="N1714" s="680">
        <f t="shared" ca="1" si="115"/>
        <v>0</v>
      </c>
      <c r="O1714" s="680">
        <f t="shared" ca="1" si="115"/>
        <v>0</v>
      </c>
      <c r="P1714" s="680">
        <f t="shared" ca="1" si="115"/>
        <v>0</v>
      </c>
      <c r="Q1714" s="680">
        <f t="shared" ca="1" si="115"/>
        <v>0</v>
      </c>
      <c r="R1714" s="680">
        <f t="shared" ca="1" si="115"/>
        <v>0</v>
      </c>
      <c r="S1714" t="str">
        <f t="shared" si="112"/>
        <v>ASR_CMS_19</v>
      </c>
      <c r="T1714" s="957">
        <f t="shared" si="113"/>
        <v>45406</v>
      </c>
      <c r="U1714" t="str">
        <f t="shared" si="114"/>
        <v>Unaudited</v>
      </c>
    </row>
    <row r="1715" spans="1:21" x14ac:dyDescent="0.25">
      <c r="A1715" t="s">
        <v>438</v>
      </c>
      <c r="B1715" t="s">
        <v>1380</v>
      </c>
      <c r="C1715" t="s">
        <v>1381</v>
      </c>
      <c r="D1715" s="15">
        <v>1900</v>
      </c>
      <c r="E1715" s="121">
        <v>1</v>
      </c>
      <c r="F1715" t="s">
        <v>441</v>
      </c>
      <c r="G1715" s="121">
        <v>274</v>
      </c>
      <c r="H1715" t="s">
        <v>387</v>
      </c>
      <c r="I1715" t="s">
        <v>489</v>
      </c>
      <c r="J1715" t="s">
        <v>434</v>
      </c>
      <c r="K1715" t="s">
        <v>791</v>
      </c>
      <c r="L1715" s="755">
        <v>2.6</v>
      </c>
      <c r="M1715" t="s">
        <v>187</v>
      </c>
      <c r="N1715" s="680">
        <f t="shared" ca="1" si="115"/>
        <v>0</v>
      </c>
      <c r="O1715" s="680">
        <f t="shared" ca="1" si="115"/>
        <v>0</v>
      </c>
      <c r="P1715" s="680">
        <f t="shared" ca="1" si="115"/>
        <v>0</v>
      </c>
      <c r="Q1715" s="680">
        <f t="shared" ca="1" si="115"/>
        <v>0</v>
      </c>
      <c r="R1715" s="680">
        <f t="shared" ca="1" si="115"/>
        <v>0</v>
      </c>
      <c r="S1715" t="str">
        <f t="shared" si="112"/>
        <v>ASR_CMS_19</v>
      </c>
      <c r="T1715" s="957">
        <f t="shared" si="113"/>
        <v>45406</v>
      </c>
      <c r="U1715" t="str">
        <f t="shared" si="114"/>
        <v>Unaudited</v>
      </c>
    </row>
    <row r="1716" spans="1:21" x14ac:dyDescent="0.25">
      <c r="A1716" t="s">
        <v>438</v>
      </c>
      <c r="B1716" t="s">
        <v>1380</v>
      </c>
      <c r="C1716" t="s">
        <v>1381</v>
      </c>
      <c r="D1716" s="15">
        <v>1900</v>
      </c>
      <c r="E1716" s="121">
        <v>1</v>
      </c>
      <c r="F1716" t="s">
        <v>441</v>
      </c>
      <c r="G1716" s="121">
        <v>274</v>
      </c>
      <c r="H1716" t="s">
        <v>387</v>
      </c>
      <c r="I1716" t="s">
        <v>489</v>
      </c>
      <c r="J1716" t="s">
        <v>434</v>
      </c>
      <c r="K1716" t="s">
        <v>791</v>
      </c>
      <c r="L1716" s="755">
        <v>2.7</v>
      </c>
      <c r="M1716" t="s">
        <v>792</v>
      </c>
      <c r="N1716" s="680">
        <f t="shared" ca="1" si="115"/>
        <v>0</v>
      </c>
      <c r="O1716" s="680">
        <f t="shared" ca="1" si="115"/>
        <v>0</v>
      </c>
      <c r="P1716" s="680">
        <f t="shared" ca="1" si="115"/>
        <v>0</v>
      </c>
      <c r="Q1716" s="680">
        <f t="shared" ca="1" si="115"/>
        <v>0</v>
      </c>
      <c r="R1716" s="680">
        <f t="shared" ca="1" si="115"/>
        <v>0</v>
      </c>
      <c r="S1716" t="str">
        <f t="shared" si="112"/>
        <v>ASR_CMS_19</v>
      </c>
      <c r="T1716" s="957">
        <f t="shared" si="113"/>
        <v>45406</v>
      </c>
      <c r="U1716" t="str">
        <f t="shared" si="114"/>
        <v>Unaudited</v>
      </c>
    </row>
    <row r="1717" spans="1:21" x14ac:dyDescent="0.25">
      <c r="A1717" t="s">
        <v>438</v>
      </c>
      <c r="B1717" t="s">
        <v>1380</v>
      </c>
      <c r="C1717" t="s">
        <v>1381</v>
      </c>
      <c r="D1717" s="15">
        <v>1900</v>
      </c>
      <c r="E1717" s="121">
        <v>1</v>
      </c>
      <c r="F1717" t="s">
        <v>441</v>
      </c>
      <c r="G1717" s="121">
        <v>274</v>
      </c>
      <c r="H1717" t="s">
        <v>387</v>
      </c>
      <c r="I1717" t="s">
        <v>489</v>
      </c>
      <c r="J1717" t="s">
        <v>434</v>
      </c>
      <c r="K1717" t="s">
        <v>791</v>
      </c>
      <c r="L1717" s="755">
        <v>2.8</v>
      </c>
      <c r="M1717" t="s">
        <v>793</v>
      </c>
      <c r="N1717" s="680">
        <f t="shared" ca="1" si="115"/>
        <v>0</v>
      </c>
      <c r="O1717" s="680">
        <f t="shared" ca="1" si="115"/>
        <v>0</v>
      </c>
      <c r="P1717" s="680">
        <f t="shared" ca="1" si="115"/>
        <v>0</v>
      </c>
      <c r="Q1717" s="680">
        <f t="shared" ca="1" si="115"/>
        <v>0</v>
      </c>
      <c r="R1717" s="680">
        <f t="shared" ca="1" si="115"/>
        <v>0</v>
      </c>
      <c r="S1717" t="str">
        <f t="shared" si="112"/>
        <v>ASR_CMS_19</v>
      </c>
      <c r="T1717" s="957">
        <f t="shared" si="113"/>
        <v>45406</v>
      </c>
      <c r="U1717" t="str">
        <f t="shared" si="114"/>
        <v>Unaudited</v>
      </c>
    </row>
    <row r="1718" spans="1:21" x14ac:dyDescent="0.25">
      <c r="A1718" t="s">
        <v>438</v>
      </c>
      <c r="B1718" t="s">
        <v>1380</v>
      </c>
      <c r="C1718" t="s">
        <v>1381</v>
      </c>
      <c r="D1718" s="15">
        <v>1900</v>
      </c>
      <c r="E1718" s="121">
        <v>1</v>
      </c>
      <c r="F1718" t="s">
        <v>441</v>
      </c>
      <c r="G1718" s="121">
        <v>274</v>
      </c>
      <c r="H1718" t="s">
        <v>387</v>
      </c>
      <c r="I1718" t="s">
        <v>489</v>
      </c>
      <c r="J1718" t="s">
        <v>434</v>
      </c>
      <c r="K1718" t="s">
        <v>791</v>
      </c>
      <c r="L1718" s="755">
        <v>2.9</v>
      </c>
      <c r="M1718" t="s">
        <v>774</v>
      </c>
      <c r="N1718" s="680">
        <f t="shared" ca="1" si="115"/>
        <v>0</v>
      </c>
      <c r="O1718" s="680">
        <f t="shared" ca="1" si="115"/>
        <v>0</v>
      </c>
      <c r="P1718" s="680">
        <f t="shared" ca="1" si="115"/>
        <v>0</v>
      </c>
      <c r="Q1718" s="680">
        <f t="shared" ca="1" si="115"/>
        <v>0</v>
      </c>
      <c r="R1718" s="680">
        <f t="shared" ca="1" si="115"/>
        <v>0</v>
      </c>
      <c r="S1718" t="str">
        <f t="shared" si="112"/>
        <v>ASR_CMS_19</v>
      </c>
      <c r="T1718" s="957">
        <f t="shared" si="113"/>
        <v>45406</v>
      </c>
      <c r="U1718" t="str">
        <f t="shared" si="114"/>
        <v>Unaudited</v>
      </c>
    </row>
    <row r="1719" spans="1:21" x14ac:dyDescent="0.25">
      <c r="A1719" t="s">
        <v>438</v>
      </c>
      <c r="B1719" t="s">
        <v>1380</v>
      </c>
      <c r="C1719" t="s">
        <v>1381</v>
      </c>
      <c r="D1719" s="15">
        <v>1900</v>
      </c>
      <c r="E1719" s="121">
        <v>1</v>
      </c>
      <c r="F1719" t="s">
        <v>441</v>
      </c>
      <c r="G1719" s="121">
        <v>274</v>
      </c>
      <c r="H1719" t="s">
        <v>387</v>
      </c>
      <c r="I1719" t="s">
        <v>489</v>
      </c>
      <c r="J1719" t="s">
        <v>434</v>
      </c>
      <c r="K1719" t="s">
        <v>224</v>
      </c>
      <c r="L1719" s="755">
        <v>2.11</v>
      </c>
      <c r="M1719" t="s">
        <v>229</v>
      </c>
      <c r="N1719" s="680">
        <f t="shared" ca="1" si="115"/>
        <v>0</v>
      </c>
      <c r="O1719" s="680">
        <f t="shared" ca="1" si="115"/>
        <v>0</v>
      </c>
      <c r="P1719" s="680">
        <f t="shared" ca="1" si="115"/>
        <v>0</v>
      </c>
      <c r="Q1719" s="680">
        <f t="shared" ca="1" si="115"/>
        <v>0</v>
      </c>
      <c r="R1719" s="680">
        <f t="shared" ca="1" si="115"/>
        <v>0</v>
      </c>
      <c r="S1719" t="str">
        <f t="shared" si="112"/>
        <v>ASR_CMS_19</v>
      </c>
      <c r="T1719" s="957">
        <f t="shared" si="113"/>
        <v>45406</v>
      </c>
      <c r="U1719" t="str">
        <f t="shared" si="114"/>
        <v>Unaudited</v>
      </c>
    </row>
    <row r="1720" spans="1:21" x14ac:dyDescent="0.25">
      <c r="A1720" t="s">
        <v>438</v>
      </c>
      <c r="B1720" t="s">
        <v>1380</v>
      </c>
      <c r="C1720" t="s">
        <v>1381</v>
      </c>
      <c r="D1720" s="15">
        <v>1900</v>
      </c>
      <c r="E1720" s="121">
        <v>1</v>
      </c>
      <c r="F1720" t="s">
        <v>441</v>
      </c>
      <c r="G1720" s="121">
        <v>274</v>
      </c>
      <c r="H1720" t="s">
        <v>387</v>
      </c>
      <c r="I1720" t="s">
        <v>489</v>
      </c>
      <c r="J1720" t="s">
        <v>434</v>
      </c>
      <c r="K1720" t="s">
        <v>224</v>
      </c>
      <c r="L1720" s="755">
        <v>2.12</v>
      </c>
      <c r="M1720" t="s">
        <v>555</v>
      </c>
      <c r="N1720" s="680">
        <f t="shared" ca="1" si="115"/>
        <v>0</v>
      </c>
      <c r="O1720" s="680">
        <f t="shared" ca="1" si="115"/>
        <v>0</v>
      </c>
      <c r="P1720" s="680">
        <f t="shared" ca="1" si="115"/>
        <v>0</v>
      </c>
      <c r="Q1720" s="680">
        <f t="shared" ca="1" si="115"/>
        <v>0</v>
      </c>
      <c r="R1720" s="680">
        <f t="shared" ca="1" si="115"/>
        <v>0</v>
      </c>
      <c r="S1720" t="str">
        <f t="shared" si="112"/>
        <v>ASR_CMS_19</v>
      </c>
      <c r="T1720" s="957">
        <f t="shared" si="113"/>
        <v>45406</v>
      </c>
      <c r="U1720" t="str">
        <f t="shared" si="114"/>
        <v>Unaudited</v>
      </c>
    </row>
    <row r="1721" spans="1:21" x14ac:dyDescent="0.25">
      <c r="A1721" t="s">
        <v>438</v>
      </c>
      <c r="B1721" t="s">
        <v>1380</v>
      </c>
      <c r="C1721" t="s">
        <v>1381</v>
      </c>
      <c r="D1721" s="15">
        <v>1900</v>
      </c>
      <c r="E1721" s="121">
        <v>1</v>
      </c>
      <c r="F1721" t="s">
        <v>441</v>
      </c>
      <c r="G1721" s="121">
        <v>274</v>
      </c>
      <c r="H1721" t="s">
        <v>387</v>
      </c>
      <c r="I1721" t="s">
        <v>489</v>
      </c>
      <c r="J1721" t="s">
        <v>434</v>
      </c>
      <c r="K1721" t="s">
        <v>224</v>
      </c>
      <c r="L1721" s="755">
        <v>2.13</v>
      </c>
      <c r="M1721" t="s">
        <v>230</v>
      </c>
      <c r="N1721" s="680">
        <f t="shared" ca="1" si="115"/>
        <v>0</v>
      </c>
      <c r="O1721" s="680">
        <f t="shared" ca="1" si="115"/>
        <v>0</v>
      </c>
      <c r="P1721" s="680">
        <f t="shared" ca="1" si="115"/>
        <v>0</v>
      </c>
      <c r="Q1721" s="680">
        <f t="shared" ca="1" si="115"/>
        <v>0</v>
      </c>
      <c r="R1721" s="680">
        <f t="shared" ca="1" si="115"/>
        <v>0</v>
      </c>
      <c r="S1721" t="str">
        <f t="shared" si="112"/>
        <v>ASR_CMS_19</v>
      </c>
      <c r="T1721" s="957">
        <f t="shared" si="113"/>
        <v>45406</v>
      </c>
      <c r="U1721" t="str">
        <f t="shared" si="114"/>
        <v>Unaudited</v>
      </c>
    </row>
    <row r="1722" spans="1:21" x14ac:dyDescent="0.25">
      <c r="A1722" t="s">
        <v>438</v>
      </c>
      <c r="B1722" t="s">
        <v>1380</v>
      </c>
      <c r="C1722" t="s">
        <v>1381</v>
      </c>
      <c r="D1722" s="15">
        <v>1900</v>
      </c>
      <c r="E1722" s="121">
        <v>1</v>
      </c>
      <c r="F1722" t="s">
        <v>441</v>
      </c>
      <c r="G1722" s="121">
        <v>274</v>
      </c>
      <c r="H1722" t="s">
        <v>387</v>
      </c>
      <c r="I1722" t="s">
        <v>489</v>
      </c>
      <c r="J1722" t="s">
        <v>434</v>
      </c>
      <c r="K1722" t="s">
        <v>224</v>
      </c>
      <c r="L1722" s="755">
        <v>2.14</v>
      </c>
      <c r="M1722" t="s">
        <v>559</v>
      </c>
      <c r="N1722" s="680">
        <f t="shared" ca="1" si="115"/>
        <v>0</v>
      </c>
      <c r="O1722" s="680">
        <f t="shared" ca="1" si="115"/>
        <v>0</v>
      </c>
      <c r="P1722" s="680">
        <f t="shared" ca="1" si="115"/>
        <v>0</v>
      </c>
      <c r="Q1722" s="680">
        <f t="shared" ca="1" si="115"/>
        <v>0</v>
      </c>
      <c r="R1722" s="680">
        <f t="shared" ca="1" si="115"/>
        <v>0</v>
      </c>
      <c r="S1722" t="str">
        <f t="shared" si="112"/>
        <v>ASR_CMS_19</v>
      </c>
      <c r="T1722" s="957">
        <f t="shared" si="113"/>
        <v>45406</v>
      </c>
      <c r="U1722" t="str">
        <f t="shared" si="114"/>
        <v>Unaudited</v>
      </c>
    </row>
    <row r="1723" spans="1:21" x14ac:dyDescent="0.25">
      <c r="A1723" t="s">
        <v>438</v>
      </c>
      <c r="B1723" t="s">
        <v>1380</v>
      </c>
      <c r="C1723" t="s">
        <v>1381</v>
      </c>
      <c r="D1723" s="15">
        <v>1900</v>
      </c>
      <c r="E1723" s="121">
        <v>1</v>
      </c>
      <c r="F1723" t="s">
        <v>441</v>
      </c>
      <c r="G1723" s="121">
        <v>274</v>
      </c>
      <c r="H1723" t="s">
        <v>387</v>
      </c>
      <c r="I1723" t="s">
        <v>489</v>
      </c>
      <c r="J1723" t="s">
        <v>434</v>
      </c>
      <c r="K1723" t="s">
        <v>224</v>
      </c>
      <c r="L1723" s="755">
        <v>2.15</v>
      </c>
      <c r="M1723" t="s">
        <v>20</v>
      </c>
      <c r="N1723" s="680">
        <f t="shared" ca="1" si="115"/>
        <v>0</v>
      </c>
      <c r="O1723" s="680">
        <f t="shared" ca="1" si="115"/>
        <v>0</v>
      </c>
      <c r="P1723" s="680">
        <f t="shared" ca="1" si="115"/>
        <v>0</v>
      </c>
      <c r="Q1723" s="680">
        <f t="shared" ca="1" si="115"/>
        <v>0</v>
      </c>
      <c r="R1723" s="680">
        <f t="shared" ca="1" si="115"/>
        <v>0</v>
      </c>
      <c r="S1723" t="str">
        <f t="shared" si="112"/>
        <v>ASR_CMS_19</v>
      </c>
      <c r="T1723" s="957">
        <f t="shared" si="113"/>
        <v>45406</v>
      </c>
      <c r="U1723" t="str">
        <f t="shared" si="114"/>
        <v>Unaudited</v>
      </c>
    </row>
    <row r="1724" spans="1:21" x14ac:dyDescent="0.25">
      <c r="A1724" t="s">
        <v>438</v>
      </c>
      <c r="B1724" t="s">
        <v>1380</v>
      </c>
      <c r="C1724" t="s">
        <v>1381</v>
      </c>
      <c r="D1724" s="15">
        <v>1900</v>
      </c>
      <c r="E1724" s="121">
        <v>1</v>
      </c>
      <c r="F1724" t="s">
        <v>441</v>
      </c>
      <c r="G1724" s="121">
        <v>274</v>
      </c>
      <c r="H1724" t="s">
        <v>387</v>
      </c>
      <c r="I1724" t="s">
        <v>489</v>
      </c>
      <c r="J1724" t="s">
        <v>434</v>
      </c>
      <c r="K1724" t="s">
        <v>224</v>
      </c>
      <c r="L1724" s="755">
        <v>2.16</v>
      </c>
      <c r="M1724" t="s">
        <v>794</v>
      </c>
      <c r="N1724" s="680">
        <f t="shared" ca="1" si="115"/>
        <v>0</v>
      </c>
      <c r="O1724" s="680">
        <f t="shared" ca="1" si="115"/>
        <v>0</v>
      </c>
      <c r="P1724" s="680">
        <f t="shared" ca="1" si="115"/>
        <v>0</v>
      </c>
      <c r="Q1724" s="680">
        <f t="shared" ca="1" si="115"/>
        <v>0</v>
      </c>
      <c r="R1724" s="680">
        <f t="shared" ca="1" si="115"/>
        <v>0</v>
      </c>
      <c r="S1724" t="str">
        <f t="shared" si="112"/>
        <v>ASR_CMS_19</v>
      </c>
      <c r="T1724" s="957">
        <f t="shared" si="113"/>
        <v>45406</v>
      </c>
      <c r="U1724" t="str">
        <f t="shared" si="114"/>
        <v>Unaudited</v>
      </c>
    </row>
    <row r="1725" spans="1:21" x14ac:dyDescent="0.25">
      <c r="A1725" t="s">
        <v>438</v>
      </c>
      <c r="B1725" t="s">
        <v>1380</v>
      </c>
      <c r="C1725" t="s">
        <v>1381</v>
      </c>
      <c r="D1725" s="15">
        <v>1900</v>
      </c>
      <c r="E1725" s="121">
        <v>1</v>
      </c>
      <c r="F1725" t="s">
        <v>441</v>
      </c>
      <c r="G1725" s="121">
        <v>274</v>
      </c>
      <c r="H1725" t="s">
        <v>387</v>
      </c>
      <c r="I1725" t="s">
        <v>489</v>
      </c>
      <c r="J1725" t="s">
        <v>434</v>
      </c>
      <c r="K1725" t="s">
        <v>224</v>
      </c>
      <c r="L1725" s="755">
        <v>2.17</v>
      </c>
      <c r="M1725" t="s">
        <v>1047</v>
      </c>
      <c r="N1725" s="680">
        <f t="shared" ca="1" si="115"/>
        <v>0</v>
      </c>
      <c r="O1725" s="680">
        <f t="shared" ca="1" si="115"/>
        <v>0</v>
      </c>
      <c r="P1725" s="680">
        <f t="shared" ca="1" si="115"/>
        <v>0</v>
      </c>
      <c r="Q1725" s="680">
        <f t="shared" ca="1" si="115"/>
        <v>0</v>
      </c>
      <c r="R1725" s="680">
        <f t="shared" ca="1" si="115"/>
        <v>0</v>
      </c>
      <c r="S1725" t="str">
        <f t="shared" si="112"/>
        <v>ASR_CMS_19</v>
      </c>
      <c r="T1725" s="957">
        <f t="shared" si="113"/>
        <v>45406</v>
      </c>
      <c r="U1725" t="str">
        <f t="shared" si="114"/>
        <v>Unaudited</v>
      </c>
    </row>
    <row r="1726" spans="1:21" x14ac:dyDescent="0.25">
      <c r="A1726" t="s">
        <v>438</v>
      </c>
      <c r="B1726" t="s">
        <v>1380</v>
      </c>
      <c r="C1726" t="s">
        <v>1381</v>
      </c>
      <c r="D1726" s="15">
        <v>1900</v>
      </c>
      <c r="E1726" s="121">
        <v>1</v>
      </c>
      <c r="F1726" t="s">
        <v>441</v>
      </c>
      <c r="G1726" s="121">
        <v>274</v>
      </c>
      <c r="H1726" t="s">
        <v>387</v>
      </c>
      <c r="I1726" t="s">
        <v>489</v>
      </c>
      <c r="J1726" t="s">
        <v>434</v>
      </c>
      <c r="K1726" t="s">
        <v>224</v>
      </c>
      <c r="L1726" s="755">
        <v>2.1800000000000002</v>
      </c>
      <c r="M1726" t="s">
        <v>651</v>
      </c>
      <c r="N1726" s="680">
        <f t="shared" ca="1" si="115"/>
        <v>0</v>
      </c>
      <c r="O1726" s="680">
        <f t="shared" ca="1" si="115"/>
        <v>0</v>
      </c>
      <c r="P1726" s="680">
        <f t="shared" ca="1" si="115"/>
        <v>0</v>
      </c>
      <c r="Q1726" s="680">
        <f t="shared" ca="1" si="115"/>
        <v>0</v>
      </c>
      <c r="R1726" s="680">
        <f t="shared" ca="1" si="115"/>
        <v>0</v>
      </c>
      <c r="S1726" t="str">
        <f t="shared" si="112"/>
        <v>ASR_CMS_19</v>
      </c>
      <c r="T1726" s="957">
        <f t="shared" si="113"/>
        <v>45406</v>
      </c>
      <c r="U1726" t="str">
        <f t="shared" si="114"/>
        <v>Unaudited</v>
      </c>
    </row>
    <row r="1727" spans="1:21" x14ac:dyDescent="0.25">
      <c r="A1727" t="s">
        <v>438</v>
      </c>
      <c r="B1727" t="s">
        <v>1380</v>
      </c>
      <c r="C1727" t="s">
        <v>1381</v>
      </c>
      <c r="D1727" s="15">
        <v>1900</v>
      </c>
      <c r="E1727" s="121">
        <v>1</v>
      </c>
      <c r="F1727" t="s">
        <v>441</v>
      </c>
      <c r="G1727" s="121">
        <v>274</v>
      </c>
      <c r="H1727" t="s">
        <v>387</v>
      </c>
      <c r="I1727" t="s">
        <v>489</v>
      </c>
      <c r="J1727" t="s">
        <v>434</v>
      </c>
      <c r="K1727" t="s">
        <v>224</v>
      </c>
      <c r="L1727" s="755">
        <v>2.19</v>
      </c>
      <c r="M1727" t="s">
        <v>219</v>
      </c>
      <c r="N1727" s="680">
        <f t="shared" ca="1" si="115"/>
        <v>0</v>
      </c>
      <c r="O1727" s="680">
        <f t="shared" ca="1" si="115"/>
        <v>0</v>
      </c>
      <c r="P1727" s="680">
        <f t="shared" ca="1" si="115"/>
        <v>0</v>
      </c>
      <c r="Q1727" s="680">
        <f t="shared" ca="1" si="115"/>
        <v>0</v>
      </c>
      <c r="R1727" s="680">
        <f t="shared" ca="1" si="115"/>
        <v>0</v>
      </c>
      <c r="S1727" t="str">
        <f t="shared" si="112"/>
        <v>ASR_CMS_19</v>
      </c>
      <c r="T1727" s="957">
        <f t="shared" si="113"/>
        <v>45406</v>
      </c>
      <c r="U1727" t="str">
        <f t="shared" si="114"/>
        <v>Unaudited</v>
      </c>
    </row>
    <row r="1728" spans="1:21" x14ac:dyDescent="0.25">
      <c r="A1728" t="s">
        <v>438</v>
      </c>
      <c r="B1728" t="s">
        <v>1380</v>
      </c>
      <c r="C1728" t="s">
        <v>1381</v>
      </c>
      <c r="D1728" s="15">
        <v>1900</v>
      </c>
      <c r="E1728" s="121">
        <v>1</v>
      </c>
      <c r="F1728" t="s">
        <v>441</v>
      </c>
      <c r="G1728" s="121">
        <v>274</v>
      </c>
      <c r="H1728" t="s">
        <v>387</v>
      </c>
      <c r="I1728" t="s">
        <v>489</v>
      </c>
      <c r="J1728" t="s">
        <v>434</v>
      </c>
      <c r="K1728" t="s">
        <v>224</v>
      </c>
      <c r="L1728" s="755" t="s">
        <v>700</v>
      </c>
      <c r="M1728" t="s">
        <v>231</v>
      </c>
      <c r="N1728" s="680">
        <f t="shared" ca="1" si="115"/>
        <v>0</v>
      </c>
      <c r="O1728" s="680">
        <f t="shared" ca="1" si="115"/>
        <v>0</v>
      </c>
      <c r="P1728" s="680">
        <f t="shared" ca="1" si="115"/>
        <v>0</v>
      </c>
      <c r="Q1728" s="680">
        <f t="shared" ca="1" si="115"/>
        <v>0</v>
      </c>
      <c r="R1728" s="680">
        <f t="shared" ca="1" si="115"/>
        <v>0</v>
      </c>
      <c r="S1728" t="str">
        <f t="shared" si="112"/>
        <v>ASR_CMS_19</v>
      </c>
      <c r="T1728" s="957">
        <f t="shared" si="113"/>
        <v>45406</v>
      </c>
      <c r="U1728" t="str">
        <f t="shared" si="114"/>
        <v>Unaudited</v>
      </c>
    </row>
    <row r="1729" spans="1:21" x14ac:dyDescent="0.25">
      <c r="A1729" t="s">
        <v>438</v>
      </c>
      <c r="B1729" t="s">
        <v>1380</v>
      </c>
      <c r="C1729" t="s">
        <v>1381</v>
      </c>
      <c r="D1729" s="15">
        <v>1900</v>
      </c>
      <c r="E1729" s="121">
        <v>1</v>
      </c>
      <c r="F1729" t="s">
        <v>441</v>
      </c>
      <c r="G1729" s="121">
        <v>274</v>
      </c>
      <c r="H1729" t="s">
        <v>387</v>
      </c>
      <c r="I1729" t="s">
        <v>489</v>
      </c>
      <c r="J1729" t="s">
        <v>434</v>
      </c>
      <c r="K1729" t="s">
        <v>224</v>
      </c>
      <c r="L1729" s="755">
        <v>2.21</v>
      </c>
      <c r="M1729" t="s">
        <v>467</v>
      </c>
      <c r="N1729" s="680">
        <f t="shared" ca="1" si="115"/>
        <v>0</v>
      </c>
      <c r="O1729" s="680">
        <f t="shared" ca="1" si="115"/>
        <v>0</v>
      </c>
      <c r="P1729" s="680">
        <f t="shared" ca="1" si="115"/>
        <v>0</v>
      </c>
      <c r="Q1729" s="680">
        <f t="shared" ca="1" si="115"/>
        <v>0</v>
      </c>
      <c r="R1729" s="680">
        <f t="shared" ca="1" si="115"/>
        <v>0</v>
      </c>
      <c r="S1729" t="str">
        <f t="shared" si="112"/>
        <v>ASR_CMS_19</v>
      </c>
      <c r="T1729" s="957">
        <f t="shared" si="113"/>
        <v>45406</v>
      </c>
      <c r="U1729" t="str">
        <f t="shared" si="114"/>
        <v>Unaudited</v>
      </c>
    </row>
    <row r="1730" spans="1:21" x14ac:dyDescent="0.25">
      <c r="A1730" t="s">
        <v>438</v>
      </c>
      <c r="B1730" t="s">
        <v>1380</v>
      </c>
      <c r="C1730" t="s">
        <v>1381</v>
      </c>
      <c r="D1730" s="15">
        <v>1900</v>
      </c>
      <c r="E1730" s="121">
        <v>1</v>
      </c>
      <c r="F1730" t="s">
        <v>441</v>
      </c>
      <c r="G1730" s="121">
        <v>274</v>
      </c>
      <c r="H1730" t="s">
        <v>387</v>
      </c>
      <c r="I1730" t="s">
        <v>489</v>
      </c>
      <c r="J1730" t="s">
        <v>434</v>
      </c>
      <c r="K1730" t="s">
        <v>6</v>
      </c>
      <c r="L1730" s="755" t="s">
        <v>70</v>
      </c>
      <c r="M1730" t="s">
        <v>189</v>
      </c>
      <c r="N1730" s="680">
        <f t="shared" ca="1" si="115"/>
        <v>0</v>
      </c>
      <c r="O1730" s="680">
        <f t="shared" ca="1" si="115"/>
        <v>0</v>
      </c>
      <c r="P1730" s="680">
        <f t="shared" ca="1" si="115"/>
        <v>0</v>
      </c>
      <c r="Q1730" s="680">
        <f t="shared" ca="1" si="115"/>
        <v>0</v>
      </c>
      <c r="R1730" s="680">
        <f t="shared" ca="1" si="115"/>
        <v>0</v>
      </c>
      <c r="S1730" t="str">
        <f t="shared" ref="S1730:S1793" si="116">file_name</f>
        <v>ASR_CMS_19</v>
      </c>
      <c r="T1730" s="957">
        <f t="shared" ref="T1730:T1793" si="117">file_date</f>
        <v>45406</v>
      </c>
      <c r="U1730" t="str">
        <f t="shared" ref="U1730:U1793" si="118">status</f>
        <v>Unaudited</v>
      </c>
    </row>
    <row r="1731" spans="1:21" x14ac:dyDescent="0.25">
      <c r="A1731" t="s">
        <v>438</v>
      </c>
      <c r="B1731" t="s">
        <v>1380</v>
      </c>
      <c r="C1731" t="s">
        <v>1381</v>
      </c>
      <c r="D1731" s="15">
        <v>1900</v>
      </c>
      <c r="E1731" s="121">
        <v>1</v>
      </c>
      <c r="F1731" t="s">
        <v>441</v>
      </c>
      <c r="G1731" s="121">
        <v>274</v>
      </c>
      <c r="H1731" t="s">
        <v>387</v>
      </c>
      <c r="I1731" t="s">
        <v>489</v>
      </c>
      <c r="J1731" t="s">
        <v>434</v>
      </c>
      <c r="K1731" t="s">
        <v>6</v>
      </c>
      <c r="L1731" s="755" t="s">
        <v>71</v>
      </c>
      <c r="M1731" t="s">
        <v>232</v>
      </c>
      <c r="N1731" s="680">
        <f t="shared" ca="1" si="115"/>
        <v>0</v>
      </c>
      <c r="O1731" s="680">
        <f t="shared" ca="1" si="115"/>
        <v>0</v>
      </c>
      <c r="P1731" s="680">
        <f t="shared" ca="1" si="115"/>
        <v>0</v>
      </c>
      <c r="Q1731" s="680">
        <f t="shared" ca="1" si="115"/>
        <v>0</v>
      </c>
      <c r="R1731" s="680">
        <f t="shared" ca="1" si="115"/>
        <v>0</v>
      </c>
      <c r="S1731" t="str">
        <f t="shared" si="116"/>
        <v>ASR_CMS_19</v>
      </c>
      <c r="T1731" s="957">
        <f t="shared" si="117"/>
        <v>45406</v>
      </c>
      <c r="U1731" t="str">
        <f t="shared" si="118"/>
        <v>Unaudited</v>
      </c>
    </row>
    <row r="1732" spans="1:21" x14ac:dyDescent="0.25">
      <c r="A1732" t="s">
        <v>438</v>
      </c>
      <c r="B1732" t="s">
        <v>1380</v>
      </c>
      <c r="C1732" t="s">
        <v>1381</v>
      </c>
      <c r="D1732" s="15">
        <v>1900</v>
      </c>
      <c r="E1732" s="121">
        <v>1</v>
      </c>
      <c r="F1732" t="s">
        <v>441</v>
      </c>
      <c r="G1732" s="121">
        <v>274</v>
      </c>
      <c r="H1732" t="s">
        <v>387</v>
      </c>
      <c r="I1732" t="s">
        <v>489</v>
      </c>
      <c r="J1732" t="s">
        <v>434</v>
      </c>
      <c r="K1732" t="s">
        <v>6</v>
      </c>
      <c r="L1732" s="755" t="s">
        <v>72</v>
      </c>
      <c r="M1732" t="s">
        <v>165</v>
      </c>
      <c r="N1732" s="680">
        <f t="shared" ca="1" si="115"/>
        <v>0</v>
      </c>
      <c r="O1732" s="680">
        <f t="shared" ca="1" si="115"/>
        <v>0</v>
      </c>
      <c r="P1732" s="680">
        <f t="shared" ca="1" si="115"/>
        <v>0</v>
      </c>
      <c r="Q1732" s="680">
        <f t="shared" ca="1" si="115"/>
        <v>0</v>
      </c>
      <c r="R1732" s="680">
        <f t="shared" ca="1" si="115"/>
        <v>0</v>
      </c>
      <c r="S1732" t="str">
        <f t="shared" si="116"/>
        <v>ASR_CMS_19</v>
      </c>
      <c r="T1732" s="957">
        <f t="shared" si="117"/>
        <v>45406</v>
      </c>
      <c r="U1732" t="str">
        <f t="shared" si="118"/>
        <v>Unaudited</v>
      </c>
    </row>
    <row r="1733" spans="1:21" x14ac:dyDescent="0.25">
      <c r="A1733" t="s">
        <v>438</v>
      </c>
      <c r="B1733" t="s">
        <v>1380</v>
      </c>
      <c r="C1733" t="s">
        <v>1381</v>
      </c>
      <c r="D1733" s="15">
        <v>1900</v>
      </c>
      <c r="E1733" s="121">
        <v>1</v>
      </c>
      <c r="F1733" t="s">
        <v>441</v>
      </c>
      <c r="G1733" s="121">
        <v>274</v>
      </c>
      <c r="H1733" t="s">
        <v>387</v>
      </c>
      <c r="I1733" t="s">
        <v>489</v>
      </c>
      <c r="J1733" t="s">
        <v>434</v>
      </c>
      <c r="K1733" t="s">
        <v>6</v>
      </c>
      <c r="L1733" s="755">
        <v>3.4</v>
      </c>
      <c r="M1733" t="s">
        <v>462</v>
      </c>
      <c r="N1733" s="680">
        <f t="shared" ca="1" si="115"/>
        <v>0</v>
      </c>
      <c r="O1733" s="680">
        <f t="shared" ca="1" si="115"/>
        <v>0</v>
      </c>
      <c r="P1733" s="680">
        <f t="shared" ca="1" si="115"/>
        <v>0</v>
      </c>
      <c r="Q1733" s="680">
        <f t="shared" ca="1" si="115"/>
        <v>0</v>
      </c>
      <c r="R1733" s="680">
        <f t="shared" ca="1" si="115"/>
        <v>0</v>
      </c>
      <c r="S1733" t="str">
        <f t="shared" si="116"/>
        <v>ASR_CMS_19</v>
      </c>
      <c r="T1733" s="957">
        <f t="shared" si="117"/>
        <v>45406</v>
      </c>
      <c r="U1733" t="str">
        <f t="shared" si="118"/>
        <v>Unaudited</v>
      </c>
    </row>
    <row r="1734" spans="1:21" x14ac:dyDescent="0.25">
      <c r="A1734" t="s">
        <v>438</v>
      </c>
      <c r="B1734" t="s">
        <v>1380</v>
      </c>
      <c r="C1734" t="s">
        <v>1381</v>
      </c>
      <c r="D1734" s="15">
        <v>1900</v>
      </c>
      <c r="E1734" s="121">
        <v>1</v>
      </c>
      <c r="F1734" t="s">
        <v>441</v>
      </c>
      <c r="G1734" s="121">
        <v>274</v>
      </c>
      <c r="H1734" t="s">
        <v>387</v>
      </c>
      <c r="I1734" t="s">
        <v>489</v>
      </c>
      <c r="J1734" t="s">
        <v>434</v>
      </c>
      <c r="K1734" t="s">
        <v>435</v>
      </c>
      <c r="L1734" s="755">
        <v>4.5</v>
      </c>
      <c r="M1734" t="s">
        <v>32</v>
      </c>
      <c r="N1734" s="680">
        <f t="shared" ca="1" si="115"/>
        <v>0</v>
      </c>
      <c r="O1734" s="680">
        <f t="shared" ca="1" si="115"/>
        <v>0</v>
      </c>
      <c r="P1734" s="680">
        <f t="shared" ca="1" si="115"/>
        <v>0</v>
      </c>
      <c r="Q1734" s="680">
        <f t="shared" ca="1" si="115"/>
        <v>0</v>
      </c>
      <c r="R1734" s="680">
        <f t="shared" ca="1" si="115"/>
        <v>0</v>
      </c>
      <c r="S1734" t="str">
        <f t="shared" si="116"/>
        <v>ASR_CMS_19</v>
      </c>
      <c r="T1734" s="957">
        <f t="shared" si="117"/>
        <v>45406</v>
      </c>
      <c r="U1734" t="str">
        <f t="shared" si="118"/>
        <v>Unaudited</v>
      </c>
    </row>
    <row r="1735" spans="1:21" x14ac:dyDescent="0.25">
      <c r="A1735" t="s">
        <v>438</v>
      </c>
      <c r="B1735" t="s">
        <v>1380</v>
      </c>
      <c r="C1735" t="s">
        <v>1381</v>
      </c>
      <c r="D1735" s="15">
        <v>1900</v>
      </c>
      <c r="E1735" s="121">
        <v>1</v>
      </c>
      <c r="F1735" t="s">
        <v>441</v>
      </c>
      <c r="G1735" s="121">
        <v>274</v>
      </c>
      <c r="H1735" t="s">
        <v>387</v>
      </c>
      <c r="I1735" t="s">
        <v>489</v>
      </c>
      <c r="J1735" t="s">
        <v>434</v>
      </c>
      <c r="K1735" t="s">
        <v>435</v>
      </c>
      <c r="L1735" s="755" t="s">
        <v>939</v>
      </c>
      <c r="M1735" t="s">
        <v>930</v>
      </c>
      <c r="N1735" s="680">
        <f t="shared" ca="1" si="115"/>
        <v>0</v>
      </c>
      <c r="O1735" s="680">
        <f t="shared" ca="1" si="115"/>
        <v>0</v>
      </c>
      <c r="P1735" s="680">
        <f t="shared" ca="1" si="115"/>
        <v>0</v>
      </c>
      <c r="Q1735" s="680">
        <f t="shared" ca="1" si="115"/>
        <v>0</v>
      </c>
      <c r="R1735" s="680">
        <f t="shared" ca="1" si="115"/>
        <v>0</v>
      </c>
      <c r="S1735" t="str">
        <f t="shared" si="116"/>
        <v>ASR_CMS_19</v>
      </c>
      <c r="T1735" s="957">
        <f t="shared" si="117"/>
        <v>45406</v>
      </c>
      <c r="U1735" t="str">
        <f t="shared" si="118"/>
        <v>Unaudited</v>
      </c>
    </row>
    <row r="1736" spans="1:21" x14ac:dyDescent="0.25">
      <c r="A1736" t="s">
        <v>438</v>
      </c>
      <c r="B1736" t="s">
        <v>1380</v>
      </c>
      <c r="C1736" t="s">
        <v>1381</v>
      </c>
      <c r="D1736" s="15">
        <v>1900</v>
      </c>
      <c r="E1736" s="121">
        <v>1</v>
      </c>
      <c r="F1736" t="s">
        <v>441</v>
      </c>
      <c r="G1736" s="121">
        <v>274</v>
      </c>
      <c r="H1736" t="s">
        <v>387</v>
      </c>
      <c r="I1736" t="s">
        <v>489</v>
      </c>
      <c r="J1736" t="s">
        <v>434</v>
      </c>
      <c r="K1736" t="s">
        <v>435</v>
      </c>
      <c r="L1736" s="755" t="s">
        <v>194</v>
      </c>
      <c r="M1736" t="s">
        <v>40</v>
      </c>
      <c r="N1736" s="680">
        <f t="shared" ca="1" si="115"/>
        <v>0</v>
      </c>
      <c r="O1736" s="680">
        <f t="shared" ca="1" si="115"/>
        <v>0</v>
      </c>
      <c r="P1736" s="680">
        <f t="shared" ca="1" si="115"/>
        <v>0</v>
      </c>
      <c r="Q1736" s="680">
        <f t="shared" ca="1" si="115"/>
        <v>0</v>
      </c>
      <c r="R1736" s="680">
        <f t="shared" ca="1" si="115"/>
        <v>0</v>
      </c>
      <c r="S1736" t="str">
        <f t="shared" si="116"/>
        <v>ASR_CMS_19</v>
      </c>
      <c r="T1736" s="957">
        <f t="shared" si="117"/>
        <v>45406</v>
      </c>
      <c r="U1736" t="str">
        <f t="shared" si="118"/>
        <v>Unaudited</v>
      </c>
    </row>
    <row r="1737" spans="1:21" x14ac:dyDescent="0.25">
      <c r="A1737" t="s">
        <v>438</v>
      </c>
      <c r="B1737" t="s">
        <v>1380</v>
      </c>
      <c r="C1737" t="s">
        <v>1381</v>
      </c>
      <c r="D1737" s="15">
        <v>1900</v>
      </c>
      <c r="E1737" s="121">
        <v>1</v>
      </c>
      <c r="F1737" t="s">
        <v>441</v>
      </c>
      <c r="G1737" s="121">
        <v>274</v>
      </c>
      <c r="H1737" t="s">
        <v>387</v>
      </c>
      <c r="I1737" t="s">
        <v>489</v>
      </c>
      <c r="J1737" t="s">
        <v>434</v>
      </c>
      <c r="K1737" t="s">
        <v>435</v>
      </c>
      <c r="L1737" s="755" t="s">
        <v>193</v>
      </c>
      <c r="M1737" t="s">
        <v>330</v>
      </c>
      <c r="N1737" s="680">
        <f t="shared" ca="1" si="115"/>
        <v>0</v>
      </c>
      <c r="O1737" s="680">
        <f t="shared" ca="1" si="115"/>
        <v>0</v>
      </c>
      <c r="P1737" s="680">
        <f t="shared" ca="1" si="115"/>
        <v>0</v>
      </c>
      <c r="Q1737" s="680">
        <f t="shared" ca="1" si="115"/>
        <v>0</v>
      </c>
      <c r="R1737" s="680">
        <f t="shared" ca="1" si="115"/>
        <v>0</v>
      </c>
      <c r="S1737" t="str">
        <f t="shared" si="116"/>
        <v>ASR_CMS_19</v>
      </c>
      <c r="T1737" s="957">
        <f t="shared" si="117"/>
        <v>45406</v>
      </c>
      <c r="U1737" t="str">
        <f t="shared" si="118"/>
        <v>Unaudited</v>
      </c>
    </row>
    <row r="1738" spans="1:21" x14ac:dyDescent="0.25">
      <c r="A1738" t="s">
        <v>438</v>
      </c>
      <c r="B1738" t="s">
        <v>1380</v>
      </c>
      <c r="C1738" t="s">
        <v>1381</v>
      </c>
      <c r="D1738" s="15">
        <v>1900</v>
      </c>
      <c r="E1738" s="121">
        <v>1</v>
      </c>
      <c r="F1738" t="s">
        <v>441</v>
      </c>
      <c r="G1738" s="121">
        <v>274</v>
      </c>
      <c r="H1738" t="s">
        <v>387</v>
      </c>
      <c r="I1738" t="s">
        <v>489</v>
      </c>
      <c r="J1738" t="s">
        <v>451</v>
      </c>
      <c r="K1738" t="s">
        <v>436</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ASR_CMS_19</v>
      </c>
      <c r="T1738" s="957">
        <f t="shared" si="117"/>
        <v>45406</v>
      </c>
      <c r="U1738" t="str">
        <f t="shared" si="118"/>
        <v>Unaudited</v>
      </c>
    </row>
    <row r="1739" spans="1:21" x14ac:dyDescent="0.25">
      <c r="A1739" t="s">
        <v>438</v>
      </c>
      <c r="B1739" t="s">
        <v>1380</v>
      </c>
      <c r="C1739" t="s">
        <v>1381</v>
      </c>
      <c r="D1739" s="15">
        <v>1900</v>
      </c>
      <c r="E1739" s="121">
        <v>1</v>
      </c>
      <c r="F1739" t="s">
        <v>441</v>
      </c>
      <c r="G1739" s="121">
        <v>274</v>
      </c>
      <c r="H1739" t="s">
        <v>387</v>
      </c>
      <c r="I1739" t="s">
        <v>489</v>
      </c>
      <c r="J1739" t="s">
        <v>451</v>
      </c>
      <c r="K1739" t="s">
        <v>436</v>
      </c>
      <c r="L1739" s="755" t="s">
        <v>80</v>
      </c>
      <c r="M1739" t="s">
        <v>98</v>
      </c>
      <c r="N1739" s="680">
        <f t="shared" ca="1" si="115"/>
        <v>0</v>
      </c>
      <c r="O1739" s="680">
        <f t="shared" ca="1" si="115"/>
        <v>0</v>
      </c>
      <c r="P1739" s="680">
        <f t="shared" ca="1" si="115"/>
        <v>0</v>
      </c>
      <c r="Q1739" s="680">
        <f t="shared" ca="1" si="115"/>
        <v>0</v>
      </c>
      <c r="R1739" s="680">
        <f t="shared" ca="1" si="115"/>
        <v>0</v>
      </c>
      <c r="S1739" t="str">
        <f t="shared" si="116"/>
        <v>ASR_CMS_19</v>
      </c>
      <c r="T1739" s="957">
        <f t="shared" si="117"/>
        <v>45406</v>
      </c>
      <c r="U1739" t="str">
        <f t="shared" si="118"/>
        <v>Unaudited</v>
      </c>
    </row>
    <row r="1740" spans="1:21" x14ac:dyDescent="0.25">
      <c r="A1740" t="s">
        <v>438</v>
      </c>
      <c r="B1740" t="s">
        <v>1380</v>
      </c>
      <c r="C1740" t="s">
        <v>1381</v>
      </c>
      <c r="D1740" s="15">
        <v>1900</v>
      </c>
      <c r="E1740" s="121">
        <v>1</v>
      </c>
      <c r="F1740" t="s">
        <v>441</v>
      </c>
      <c r="G1740" s="121">
        <v>274</v>
      </c>
      <c r="H1740" t="s">
        <v>387</v>
      </c>
      <c r="I1740" t="s">
        <v>489</v>
      </c>
      <c r="J1740" t="s">
        <v>451</v>
      </c>
      <c r="K1740" t="s">
        <v>436</v>
      </c>
      <c r="L1740" s="755" t="s">
        <v>81</v>
      </c>
      <c r="M1740" t="s">
        <v>99</v>
      </c>
      <c r="N1740" s="680">
        <f t="shared" ca="1" si="115"/>
        <v>0</v>
      </c>
      <c r="O1740" s="680">
        <f t="shared" ca="1" si="115"/>
        <v>0</v>
      </c>
      <c r="P1740" s="680">
        <f t="shared" ca="1" si="115"/>
        <v>0</v>
      </c>
      <c r="Q1740" s="680">
        <f t="shared" ca="1" si="115"/>
        <v>0</v>
      </c>
      <c r="R1740" s="680">
        <f t="shared" ca="1" si="115"/>
        <v>0</v>
      </c>
      <c r="S1740" t="str">
        <f t="shared" si="116"/>
        <v>ASR_CMS_19</v>
      </c>
      <c r="T1740" s="957">
        <f t="shared" si="117"/>
        <v>45406</v>
      </c>
      <c r="U1740" t="str">
        <f t="shared" si="118"/>
        <v>Unaudited</v>
      </c>
    </row>
    <row r="1741" spans="1:21" x14ac:dyDescent="0.25">
      <c r="A1741" t="s">
        <v>438</v>
      </c>
      <c r="B1741" t="s">
        <v>1380</v>
      </c>
      <c r="C1741" t="s">
        <v>1381</v>
      </c>
      <c r="D1741" s="15">
        <v>1900</v>
      </c>
      <c r="E1741" s="121">
        <v>1</v>
      </c>
      <c r="F1741" t="s">
        <v>441</v>
      </c>
      <c r="G1741" s="121">
        <v>274</v>
      </c>
      <c r="H1741" t="s">
        <v>387</v>
      </c>
      <c r="I1741" t="s">
        <v>489</v>
      </c>
      <c r="J1741" t="s">
        <v>451</v>
      </c>
      <c r="K1741" t="s">
        <v>436</v>
      </c>
      <c r="L1741" s="755" t="s">
        <v>82</v>
      </c>
      <c r="M1741" t="s">
        <v>100</v>
      </c>
      <c r="N1741" s="680">
        <f t="shared" ca="1" si="115"/>
        <v>0</v>
      </c>
      <c r="O1741" s="680">
        <f t="shared" ca="1" si="115"/>
        <v>0</v>
      </c>
      <c r="P1741" s="680">
        <f t="shared" ca="1" si="115"/>
        <v>0</v>
      </c>
      <c r="Q1741" s="680">
        <f t="shared" ca="1" si="115"/>
        <v>0</v>
      </c>
      <c r="R1741" s="680">
        <f t="shared" ca="1" si="115"/>
        <v>0</v>
      </c>
      <c r="S1741" t="str">
        <f t="shared" si="116"/>
        <v>ASR_CMS_19</v>
      </c>
      <c r="T1741" s="957">
        <f t="shared" si="117"/>
        <v>45406</v>
      </c>
      <c r="U1741" t="str">
        <f t="shared" si="118"/>
        <v>Unaudited</v>
      </c>
    </row>
    <row r="1742" spans="1:21" x14ac:dyDescent="0.25">
      <c r="A1742" t="s">
        <v>438</v>
      </c>
      <c r="B1742" t="s">
        <v>1380</v>
      </c>
      <c r="C1742" t="s">
        <v>1381</v>
      </c>
      <c r="D1742" s="15">
        <v>1900</v>
      </c>
      <c r="E1742" s="121">
        <v>1</v>
      </c>
      <c r="F1742" t="s">
        <v>441</v>
      </c>
      <c r="G1742" s="121">
        <v>274</v>
      </c>
      <c r="H1742" t="s">
        <v>387</v>
      </c>
      <c r="I1742" t="s">
        <v>489</v>
      </c>
      <c r="J1742" t="s">
        <v>451</v>
      </c>
      <c r="K1742" t="s">
        <v>436</v>
      </c>
      <c r="L1742" s="755" t="s">
        <v>217</v>
      </c>
      <c r="M1742" t="s">
        <v>101</v>
      </c>
      <c r="N1742" s="680">
        <f t="shared" ca="1" si="115"/>
        <v>0</v>
      </c>
      <c r="O1742" s="680">
        <f t="shared" ca="1" si="115"/>
        <v>0</v>
      </c>
      <c r="P1742" s="680">
        <f t="shared" ca="1" si="115"/>
        <v>0</v>
      </c>
      <c r="Q1742" s="680">
        <f t="shared" ca="1" si="115"/>
        <v>0</v>
      </c>
      <c r="R1742" s="680">
        <f t="shared" ca="1" si="115"/>
        <v>0</v>
      </c>
      <c r="S1742" t="str">
        <f t="shared" si="116"/>
        <v>ASR_CMS_19</v>
      </c>
      <c r="T1742" s="957">
        <f t="shared" si="117"/>
        <v>45406</v>
      </c>
      <c r="U1742" t="str">
        <f t="shared" si="118"/>
        <v>Unaudited</v>
      </c>
    </row>
    <row r="1743" spans="1:21" x14ac:dyDescent="0.25">
      <c r="A1743" t="s">
        <v>438</v>
      </c>
      <c r="B1743" t="s">
        <v>1380</v>
      </c>
      <c r="C1743" t="s">
        <v>1381</v>
      </c>
      <c r="D1743" s="15">
        <v>1900</v>
      </c>
      <c r="E1743" s="121">
        <v>1</v>
      </c>
      <c r="F1743" t="s">
        <v>441</v>
      </c>
      <c r="G1743" s="121">
        <v>274</v>
      </c>
      <c r="H1743" t="s">
        <v>387</v>
      </c>
      <c r="I1743" t="s">
        <v>489</v>
      </c>
      <c r="J1743" t="s">
        <v>451</v>
      </c>
      <c r="K1743" t="s">
        <v>436</v>
      </c>
      <c r="L1743" s="755" t="s">
        <v>216</v>
      </c>
      <c r="M1743" t="s">
        <v>28</v>
      </c>
      <c r="N1743" s="680">
        <f t="shared" ca="1" si="115"/>
        <v>0</v>
      </c>
      <c r="O1743" s="680">
        <f t="shared" ca="1" si="115"/>
        <v>0</v>
      </c>
      <c r="P1743" s="680">
        <f t="shared" ca="1" si="115"/>
        <v>0</v>
      </c>
      <c r="Q1743" s="680">
        <f t="shared" ca="1" si="115"/>
        <v>0</v>
      </c>
      <c r="R1743" s="680">
        <f t="shared" ca="1" si="115"/>
        <v>0</v>
      </c>
      <c r="S1743" t="str">
        <f t="shared" si="116"/>
        <v>ASR_CMS_19</v>
      </c>
      <c r="T1743" s="957">
        <f t="shared" si="117"/>
        <v>45406</v>
      </c>
      <c r="U1743" t="str">
        <f t="shared" si="118"/>
        <v>Unaudited</v>
      </c>
    </row>
    <row r="1744" spans="1:21" x14ac:dyDescent="0.25">
      <c r="A1744" t="s">
        <v>438</v>
      </c>
      <c r="B1744" t="s">
        <v>1380</v>
      </c>
      <c r="C1744" t="s">
        <v>1381</v>
      </c>
      <c r="D1744" s="15">
        <v>1900</v>
      </c>
      <c r="E1744" s="121">
        <v>1</v>
      </c>
      <c r="F1744" t="s">
        <v>441</v>
      </c>
      <c r="G1744" s="121">
        <v>274</v>
      </c>
      <c r="H1744" t="s">
        <v>387</v>
      </c>
      <c r="I1744" t="s">
        <v>489</v>
      </c>
      <c r="J1744" t="s">
        <v>437</v>
      </c>
      <c r="K1744" t="s">
        <v>437</v>
      </c>
      <c r="L1744" s="755" t="s">
        <v>84</v>
      </c>
      <c r="M1744" t="s">
        <v>328</v>
      </c>
      <c r="N1744" s="680">
        <f t="shared" ca="1" si="115"/>
        <v>0</v>
      </c>
      <c r="O1744" s="680">
        <f t="shared" ca="1" si="115"/>
        <v>0</v>
      </c>
      <c r="P1744" s="680">
        <f t="shared" ca="1" si="115"/>
        <v>0</v>
      </c>
      <c r="Q1744" s="680">
        <f t="shared" ca="1" si="115"/>
        <v>0</v>
      </c>
      <c r="R1744" s="680">
        <f t="shared" ca="1" si="115"/>
        <v>0</v>
      </c>
      <c r="S1744" t="str">
        <f t="shared" si="116"/>
        <v>ASR_CMS_19</v>
      </c>
      <c r="T1744" s="957">
        <f t="shared" si="117"/>
        <v>45406</v>
      </c>
      <c r="U1744" t="str">
        <f t="shared" si="118"/>
        <v>Unaudited</v>
      </c>
    </row>
    <row r="1745" spans="1:21" x14ac:dyDescent="0.25">
      <c r="A1745" t="s">
        <v>438</v>
      </c>
      <c r="B1745" t="s">
        <v>1380</v>
      </c>
      <c r="C1745" t="s">
        <v>1381</v>
      </c>
      <c r="D1745" s="15">
        <v>1900</v>
      </c>
      <c r="E1745" s="121">
        <v>1</v>
      </c>
      <c r="F1745" t="s">
        <v>441</v>
      </c>
      <c r="G1745" s="121">
        <v>274</v>
      </c>
      <c r="H1745" t="s">
        <v>387</v>
      </c>
      <c r="I1745" t="s">
        <v>489</v>
      </c>
      <c r="J1745" t="s">
        <v>437</v>
      </c>
      <c r="K1745" t="s">
        <v>437</v>
      </c>
      <c r="L1745" s="755" t="s">
        <v>85</v>
      </c>
      <c r="M1745" t="s">
        <v>326</v>
      </c>
      <c r="N1745" s="680">
        <f t="shared" ca="1" si="115"/>
        <v>0</v>
      </c>
      <c r="O1745" s="680">
        <f t="shared" ca="1" si="115"/>
        <v>0</v>
      </c>
      <c r="P1745" s="680">
        <f t="shared" ca="1" si="115"/>
        <v>0</v>
      </c>
      <c r="Q1745" s="680">
        <f t="shared" ca="1" si="115"/>
        <v>0</v>
      </c>
      <c r="R1745" s="680">
        <f t="shared" ca="1" si="115"/>
        <v>0</v>
      </c>
      <c r="S1745" t="str">
        <f t="shared" si="116"/>
        <v>ASR_CMS_19</v>
      </c>
      <c r="T1745" s="957">
        <f t="shared" si="117"/>
        <v>45406</v>
      </c>
      <c r="U1745" t="str">
        <f t="shared" si="118"/>
        <v>Unaudited</v>
      </c>
    </row>
    <row r="1746" spans="1:21" x14ac:dyDescent="0.25">
      <c r="A1746" t="s">
        <v>438</v>
      </c>
      <c r="B1746" t="s">
        <v>1380</v>
      </c>
      <c r="C1746" t="s">
        <v>1381</v>
      </c>
      <c r="D1746" s="15">
        <v>1900</v>
      </c>
      <c r="E1746" s="121">
        <v>1</v>
      </c>
      <c r="F1746" t="s">
        <v>441</v>
      </c>
      <c r="G1746" s="121">
        <v>274</v>
      </c>
      <c r="H1746" t="s">
        <v>387</v>
      </c>
      <c r="I1746" t="s">
        <v>489</v>
      </c>
      <c r="J1746" t="s">
        <v>437</v>
      </c>
      <c r="K1746" t="s">
        <v>437</v>
      </c>
      <c r="L1746" s="755" t="s">
        <v>86</v>
      </c>
      <c r="M1746" t="s">
        <v>495</v>
      </c>
      <c r="N1746" s="680">
        <f t="shared" ca="1" si="115"/>
        <v>0</v>
      </c>
      <c r="O1746" s="680">
        <f t="shared" ca="1" si="115"/>
        <v>0</v>
      </c>
      <c r="P1746" s="680">
        <f t="shared" ca="1" si="115"/>
        <v>0</v>
      </c>
      <c r="Q1746" s="680">
        <f t="shared" ca="1" si="115"/>
        <v>0</v>
      </c>
      <c r="R1746" s="680">
        <f t="shared" ca="1" si="115"/>
        <v>0</v>
      </c>
      <c r="S1746" t="str">
        <f t="shared" si="116"/>
        <v>ASR_CMS_19</v>
      </c>
      <c r="T1746" s="957">
        <f t="shared" si="117"/>
        <v>45406</v>
      </c>
      <c r="U1746" t="str">
        <f t="shared" si="118"/>
        <v>Unaudited</v>
      </c>
    </row>
    <row r="1747" spans="1:21" x14ac:dyDescent="0.25">
      <c r="A1747" t="s">
        <v>438</v>
      </c>
      <c r="B1747" t="s">
        <v>1380</v>
      </c>
      <c r="C1747" t="s">
        <v>1381</v>
      </c>
      <c r="D1747" s="15">
        <v>1900</v>
      </c>
      <c r="E1747" s="121">
        <v>1</v>
      </c>
      <c r="F1747" t="s">
        <v>441</v>
      </c>
      <c r="G1747" s="121">
        <v>274</v>
      </c>
      <c r="H1747" t="s">
        <v>387</v>
      </c>
      <c r="I1747" t="s">
        <v>489</v>
      </c>
      <c r="J1747" t="s">
        <v>437</v>
      </c>
      <c r="K1747" t="s">
        <v>437</v>
      </c>
      <c r="L1747" s="755" t="s">
        <v>87</v>
      </c>
      <c r="M1747" t="s">
        <v>496</v>
      </c>
      <c r="N1747" s="680">
        <f t="shared" ca="1" si="115"/>
        <v>0</v>
      </c>
      <c r="O1747" s="680">
        <f t="shared" ca="1" si="115"/>
        <v>0</v>
      </c>
      <c r="P1747" s="680">
        <f t="shared" ca="1" si="115"/>
        <v>0</v>
      </c>
      <c r="Q1747" s="680">
        <f t="shared" ca="1" si="115"/>
        <v>0</v>
      </c>
      <c r="R1747" s="680">
        <f t="shared" ca="1" si="115"/>
        <v>0</v>
      </c>
      <c r="S1747" t="str">
        <f t="shared" si="116"/>
        <v>ASR_CMS_19</v>
      </c>
      <c r="T1747" s="957">
        <f t="shared" si="117"/>
        <v>45406</v>
      </c>
      <c r="U1747" t="str">
        <f t="shared" si="118"/>
        <v>Unaudited</v>
      </c>
    </row>
    <row r="1748" spans="1:21" x14ac:dyDescent="0.25">
      <c r="A1748" t="s">
        <v>438</v>
      </c>
      <c r="B1748" t="s">
        <v>1380</v>
      </c>
      <c r="C1748" t="s">
        <v>1381</v>
      </c>
      <c r="D1748" s="15">
        <v>1900</v>
      </c>
      <c r="E1748" s="121">
        <v>1</v>
      </c>
      <c r="F1748" t="s">
        <v>441</v>
      </c>
      <c r="G1748" s="121">
        <v>274</v>
      </c>
      <c r="H1748" t="s">
        <v>387</v>
      </c>
      <c r="I1748" t="s">
        <v>489</v>
      </c>
      <c r="J1748" t="s">
        <v>437</v>
      </c>
      <c r="K1748" t="s">
        <v>437</v>
      </c>
      <c r="L1748" s="755" t="s">
        <v>214</v>
      </c>
      <c r="M1748" t="s">
        <v>497</v>
      </c>
      <c r="N1748" s="680">
        <f t="shared" ca="1" si="115"/>
        <v>0</v>
      </c>
      <c r="O1748" s="680">
        <f t="shared" ca="1" si="115"/>
        <v>0</v>
      </c>
      <c r="P1748" s="680">
        <f t="shared" ca="1" si="115"/>
        <v>0</v>
      </c>
      <c r="Q1748" s="680">
        <f t="shared" ca="1" si="115"/>
        <v>0</v>
      </c>
      <c r="R1748" s="680">
        <f t="shared" ca="1" si="115"/>
        <v>0</v>
      </c>
      <c r="S1748" t="str">
        <f t="shared" si="116"/>
        <v>ASR_CMS_19</v>
      </c>
      <c r="T1748" s="957">
        <f t="shared" si="117"/>
        <v>45406</v>
      </c>
      <c r="U1748" t="str">
        <f t="shared" si="118"/>
        <v>Unaudited</v>
      </c>
    </row>
    <row r="1749" spans="1:21" x14ac:dyDescent="0.25">
      <c r="A1749" t="s">
        <v>438</v>
      </c>
      <c r="B1749" t="s">
        <v>1380</v>
      </c>
      <c r="C1749" t="s">
        <v>1381</v>
      </c>
      <c r="D1749" s="15">
        <v>1900</v>
      </c>
      <c r="E1749" s="121">
        <v>1</v>
      </c>
      <c r="F1749" t="s">
        <v>441</v>
      </c>
      <c r="G1749" s="121">
        <v>274</v>
      </c>
      <c r="H1749" t="s">
        <v>387</v>
      </c>
      <c r="I1749" t="s">
        <v>490</v>
      </c>
      <c r="J1749" t="s">
        <v>26</v>
      </c>
      <c r="K1749" t="s">
        <v>26</v>
      </c>
      <c r="L1749" s="755" t="s">
        <v>205</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ASR_CMS_19</v>
      </c>
      <c r="T1749" s="957">
        <f t="shared" si="117"/>
        <v>45406</v>
      </c>
      <c r="U1749" t="str">
        <f t="shared" si="118"/>
        <v>Unaudited</v>
      </c>
    </row>
    <row r="1750" spans="1:21" x14ac:dyDescent="0.25">
      <c r="A1750" t="s">
        <v>438</v>
      </c>
      <c r="B1750" t="s">
        <v>1380</v>
      </c>
      <c r="C1750" t="s">
        <v>1381</v>
      </c>
      <c r="D1750" s="15">
        <v>1900</v>
      </c>
      <c r="E1750" s="121">
        <v>1</v>
      </c>
      <c r="F1750" t="s">
        <v>442</v>
      </c>
      <c r="G1750" s="121">
        <v>366</v>
      </c>
      <c r="H1750" t="s">
        <v>387</v>
      </c>
      <c r="I1750" t="s">
        <v>433</v>
      </c>
      <c r="J1750" t="s">
        <v>433</v>
      </c>
      <c r="K1750" t="s">
        <v>433</v>
      </c>
      <c r="M1750" t="s">
        <v>433</v>
      </c>
      <c r="N1750" s="680">
        <f t="shared" ca="1" si="119"/>
        <v>0</v>
      </c>
      <c r="O1750" s="680">
        <f t="shared" ca="1" si="119"/>
        <v>0</v>
      </c>
      <c r="P1750" s="680">
        <f t="shared" ca="1" si="119"/>
        <v>0</v>
      </c>
      <c r="Q1750" s="680">
        <f t="shared" ca="1" si="119"/>
        <v>0</v>
      </c>
      <c r="R1750" s="680">
        <f t="shared" ca="1" si="119"/>
        <v>0</v>
      </c>
      <c r="S1750" t="str">
        <f t="shared" si="116"/>
        <v>ASR_CMS_19</v>
      </c>
      <c r="T1750" s="957">
        <f t="shared" si="117"/>
        <v>45406</v>
      </c>
      <c r="U1750" t="str">
        <f t="shared" si="118"/>
        <v>Unaudited</v>
      </c>
    </row>
    <row r="1751" spans="1:21" x14ac:dyDescent="0.25">
      <c r="A1751" t="s">
        <v>438</v>
      </c>
      <c r="B1751" t="s">
        <v>1380</v>
      </c>
      <c r="C1751" t="s">
        <v>1381</v>
      </c>
      <c r="D1751" s="15">
        <v>1900</v>
      </c>
      <c r="E1751" s="121">
        <v>1</v>
      </c>
      <c r="F1751" t="s">
        <v>442</v>
      </c>
      <c r="G1751" s="121">
        <v>366</v>
      </c>
      <c r="H1751" t="s">
        <v>387</v>
      </c>
      <c r="I1751" t="s">
        <v>488</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ASR_CMS_19</v>
      </c>
      <c r="T1751" s="957">
        <f t="shared" si="117"/>
        <v>45406</v>
      </c>
      <c r="U1751" t="str">
        <f t="shared" si="118"/>
        <v>Unaudited</v>
      </c>
    </row>
    <row r="1752" spans="1:21" x14ac:dyDescent="0.25">
      <c r="A1752" t="s">
        <v>438</v>
      </c>
      <c r="B1752" t="s">
        <v>1380</v>
      </c>
      <c r="C1752" t="s">
        <v>1381</v>
      </c>
      <c r="D1752" s="15">
        <v>1900</v>
      </c>
      <c r="E1752" s="121">
        <v>1</v>
      </c>
      <c r="F1752" t="s">
        <v>442</v>
      </c>
      <c r="G1752" s="121">
        <v>366</v>
      </c>
      <c r="H1752" t="s">
        <v>387</v>
      </c>
      <c r="I1752" t="s">
        <v>488</v>
      </c>
      <c r="J1752" t="s">
        <v>12</v>
      </c>
      <c r="K1752" t="s">
        <v>223</v>
      </c>
      <c r="L1752" s="755">
        <v>1.2</v>
      </c>
      <c r="M1752" t="s">
        <v>223</v>
      </c>
      <c r="N1752" s="680">
        <f t="shared" ca="1" si="119"/>
        <v>0</v>
      </c>
      <c r="O1752" s="680">
        <f t="shared" ca="1" si="119"/>
        <v>0</v>
      </c>
      <c r="P1752" s="680">
        <f t="shared" ca="1" si="119"/>
        <v>0</v>
      </c>
      <c r="Q1752" s="680">
        <f t="shared" ca="1" si="119"/>
        <v>0</v>
      </c>
      <c r="R1752" s="680">
        <f t="shared" ca="1" si="119"/>
        <v>0</v>
      </c>
      <c r="S1752" t="str">
        <f t="shared" si="116"/>
        <v>ASR_CMS_19</v>
      </c>
      <c r="T1752" s="957">
        <f t="shared" si="117"/>
        <v>45406</v>
      </c>
      <c r="U1752" t="str">
        <f t="shared" si="118"/>
        <v>Unaudited</v>
      </c>
    </row>
    <row r="1753" spans="1:21" x14ac:dyDescent="0.25">
      <c r="A1753" t="s">
        <v>438</v>
      </c>
      <c r="B1753" t="s">
        <v>1380</v>
      </c>
      <c r="C1753" t="s">
        <v>1381</v>
      </c>
      <c r="D1753" s="15">
        <v>1900</v>
      </c>
      <c r="E1753" s="121">
        <v>1</v>
      </c>
      <c r="F1753" t="s">
        <v>442</v>
      </c>
      <c r="G1753" s="121">
        <v>366</v>
      </c>
      <c r="H1753" t="s">
        <v>387</v>
      </c>
      <c r="I1753" t="s">
        <v>488</v>
      </c>
      <c r="J1753" t="s">
        <v>12</v>
      </c>
      <c r="K1753" t="s">
        <v>1318</v>
      </c>
      <c r="L1753" s="755" t="s">
        <v>1314</v>
      </c>
      <c r="M1753" t="s">
        <v>1318</v>
      </c>
      <c r="N1753" s="680">
        <f t="shared" ca="1" si="119"/>
        <v>0</v>
      </c>
      <c r="O1753" s="680">
        <f t="shared" ca="1" si="119"/>
        <v>0</v>
      </c>
      <c r="P1753" s="680">
        <f t="shared" ca="1" si="119"/>
        <v>0</v>
      </c>
      <c r="Q1753" s="680">
        <f t="shared" ca="1" si="119"/>
        <v>0</v>
      </c>
      <c r="R1753" s="680">
        <f t="shared" ca="1" si="119"/>
        <v>0</v>
      </c>
      <c r="S1753" t="str">
        <f t="shared" si="116"/>
        <v>ASR_CMS_19</v>
      </c>
      <c r="T1753" s="957">
        <f t="shared" si="117"/>
        <v>45406</v>
      </c>
      <c r="U1753" t="str">
        <f t="shared" si="118"/>
        <v>Unaudited</v>
      </c>
    </row>
    <row r="1754" spans="1:21" x14ac:dyDescent="0.25">
      <c r="A1754" t="s">
        <v>438</v>
      </c>
      <c r="B1754" t="s">
        <v>1380</v>
      </c>
      <c r="C1754" t="s">
        <v>1381</v>
      </c>
      <c r="D1754" s="15">
        <v>1900</v>
      </c>
      <c r="E1754" s="121">
        <v>1</v>
      </c>
      <c r="F1754" t="s">
        <v>442</v>
      </c>
      <c r="G1754" s="121">
        <v>366</v>
      </c>
      <c r="H1754" t="s">
        <v>387</v>
      </c>
      <c r="I1754" t="s">
        <v>488</v>
      </c>
      <c r="J1754" t="s">
        <v>12</v>
      </c>
      <c r="K1754" t="s">
        <v>1320</v>
      </c>
      <c r="L1754" s="755" t="s">
        <v>1319</v>
      </c>
      <c r="M1754" t="s">
        <v>1320</v>
      </c>
      <c r="N1754" s="680">
        <f t="shared" ca="1" si="119"/>
        <v>0</v>
      </c>
      <c r="O1754" s="680">
        <f t="shared" ca="1" si="119"/>
        <v>0</v>
      </c>
      <c r="P1754" s="680">
        <f t="shared" ca="1" si="119"/>
        <v>0</v>
      </c>
      <c r="Q1754" s="680">
        <f t="shared" ca="1" si="119"/>
        <v>0</v>
      </c>
      <c r="R1754" s="680">
        <f t="shared" ca="1" si="119"/>
        <v>0</v>
      </c>
      <c r="S1754" t="str">
        <f t="shared" si="116"/>
        <v>ASR_CMS_19</v>
      </c>
      <c r="T1754" s="957">
        <f t="shared" si="117"/>
        <v>45406</v>
      </c>
      <c r="U1754" t="str">
        <f t="shared" si="118"/>
        <v>Unaudited</v>
      </c>
    </row>
    <row r="1755" spans="1:21" x14ac:dyDescent="0.25">
      <c r="A1755" t="s">
        <v>438</v>
      </c>
      <c r="B1755" t="s">
        <v>1380</v>
      </c>
      <c r="C1755" t="s">
        <v>1381</v>
      </c>
      <c r="D1755" s="15">
        <v>1900</v>
      </c>
      <c r="E1755" s="121">
        <v>1</v>
      </c>
      <c r="F1755" t="s">
        <v>442</v>
      </c>
      <c r="G1755" s="121">
        <v>366</v>
      </c>
      <c r="H1755" t="s">
        <v>387</v>
      </c>
      <c r="I1755" t="s">
        <v>488</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ASR_CMS_19</v>
      </c>
      <c r="T1755" s="957">
        <f t="shared" si="117"/>
        <v>45406</v>
      </c>
      <c r="U1755" t="str">
        <f t="shared" si="118"/>
        <v>Unaudited</v>
      </c>
    </row>
    <row r="1756" spans="1:21" x14ac:dyDescent="0.25">
      <c r="A1756" t="s">
        <v>438</v>
      </c>
      <c r="B1756" t="s">
        <v>1380</v>
      </c>
      <c r="C1756" t="s">
        <v>1381</v>
      </c>
      <c r="D1756" s="15">
        <v>1900</v>
      </c>
      <c r="E1756" s="121">
        <v>1</v>
      </c>
      <c r="F1756" t="s">
        <v>442</v>
      </c>
      <c r="G1756" s="121">
        <v>366</v>
      </c>
      <c r="H1756" t="s">
        <v>387</v>
      </c>
      <c r="I1756" t="s">
        <v>489</v>
      </c>
      <c r="J1756" t="s">
        <v>434</v>
      </c>
      <c r="K1756" t="s">
        <v>791</v>
      </c>
      <c r="L1756" s="755">
        <v>2.1</v>
      </c>
      <c r="M1756" t="s">
        <v>726</v>
      </c>
      <c r="N1756" s="680">
        <f t="shared" ca="1" si="119"/>
        <v>0</v>
      </c>
      <c r="O1756" s="680">
        <f t="shared" ca="1" si="119"/>
        <v>0</v>
      </c>
      <c r="P1756" s="680">
        <f t="shared" ca="1" si="119"/>
        <v>0</v>
      </c>
      <c r="Q1756" s="680">
        <f t="shared" ca="1" si="119"/>
        <v>0</v>
      </c>
      <c r="R1756" s="680">
        <f t="shared" ca="1" si="119"/>
        <v>0</v>
      </c>
      <c r="S1756" t="str">
        <f t="shared" si="116"/>
        <v>ASR_CMS_19</v>
      </c>
      <c r="T1756" s="957">
        <f t="shared" si="117"/>
        <v>45406</v>
      </c>
      <c r="U1756" t="str">
        <f t="shared" si="118"/>
        <v>Unaudited</v>
      </c>
    </row>
    <row r="1757" spans="1:21" x14ac:dyDescent="0.25">
      <c r="A1757" t="s">
        <v>438</v>
      </c>
      <c r="B1757" t="s">
        <v>1380</v>
      </c>
      <c r="C1757" t="s">
        <v>1381</v>
      </c>
      <c r="D1757" s="15">
        <v>1900</v>
      </c>
      <c r="E1757" s="121">
        <v>1</v>
      </c>
      <c r="F1757" t="s">
        <v>442</v>
      </c>
      <c r="G1757" s="121">
        <v>366</v>
      </c>
      <c r="H1757" t="s">
        <v>387</v>
      </c>
      <c r="I1757" t="s">
        <v>489</v>
      </c>
      <c r="J1757" t="s">
        <v>434</v>
      </c>
      <c r="K1757" t="s">
        <v>791</v>
      </c>
      <c r="L1757" s="755">
        <v>2.2000000000000002</v>
      </c>
      <c r="M1757" t="s">
        <v>727</v>
      </c>
      <c r="N1757" s="680">
        <f t="shared" ca="1" si="119"/>
        <v>0</v>
      </c>
      <c r="O1757" s="680">
        <f t="shared" ca="1" si="119"/>
        <v>0</v>
      </c>
      <c r="P1757" s="680">
        <f t="shared" ca="1" si="119"/>
        <v>0</v>
      </c>
      <c r="Q1757" s="680">
        <f t="shared" ca="1" si="119"/>
        <v>0</v>
      </c>
      <c r="R1757" s="680">
        <f t="shared" ca="1" si="119"/>
        <v>0</v>
      </c>
      <c r="S1757" t="str">
        <f t="shared" si="116"/>
        <v>ASR_CMS_19</v>
      </c>
      <c r="T1757" s="957">
        <f t="shared" si="117"/>
        <v>45406</v>
      </c>
      <c r="U1757" t="str">
        <f t="shared" si="118"/>
        <v>Unaudited</v>
      </c>
    </row>
    <row r="1758" spans="1:21" x14ac:dyDescent="0.25">
      <c r="A1758" t="s">
        <v>438</v>
      </c>
      <c r="B1758" t="s">
        <v>1380</v>
      </c>
      <c r="C1758" t="s">
        <v>1381</v>
      </c>
      <c r="D1758" s="15">
        <v>1900</v>
      </c>
      <c r="E1758" s="121">
        <v>1</v>
      </c>
      <c r="F1758" t="s">
        <v>442</v>
      </c>
      <c r="G1758" s="121">
        <v>366</v>
      </c>
      <c r="H1758" t="s">
        <v>387</v>
      </c>
      <c r="I1758" t="s">
        <v>489</v>
      </c>
      <c r="J1758" t="s">
        <v>434</v>
      </c>
      <c r="K1758" t="s">
        <v>791</v>
      </c>
      <c r="L1758" s="755">
        <v>2.2999999999999998</v>
      </c>
      <c r="M1758" t="s">
        <v>728</v>
      </c>
      <c r="N1758" s="680">
        <f t="shared" ca="1" si="119"/>
        <v>0</v>
      </c>
      <c r="O1758" s="680">
        <f t="shared" ca="1" si="119"/>
        <v>0</v>
      </c>
      <c r="P1758" s="680">
        <f t="shared" ca="1" si="119"/>
        <v>0</v>
      </c>
      <c r="Q1758" s="680">
        <f t="shared" ca="1" si="119"/>
        <v>0</v>
      </c>
      <c r="R1758" s="680">
        <f t="shared" ca="1" si="119"/>
        <v>0</v>
      </c>
      <c r="S1758" t="str">
        <f t="shared" si="116"/>
        <v>ASR_CMS_19</v>
      </c>
      <c r="T1758" s="957">
        <f t="shared" si="117"/>
        <v>45406</v>
      </c>
      <c r="U1758" t="str">
        <f t="shared" si="118"/>
        <v>Unaudited</v>
      </c>
    </row>
    <row r="1759" spans="1:21" x14ac:dyDescent="0.25">
      <c r="A1759" t="s">
        <v>438</v>
      </c>
      <c r="B1759" t="s">
        <v>1380</v>
      </c>
      <c r="C1759" t="s">
        <v>1381</v>
      </c>
      <c r="D1759" s="15">
        <v>1900</v>
      </c>
      <c r="E1759" s="121">
        <v>1</v>
      </c>
      <c r="F1759" t="s">
        <v>442</v>
      </c>
      <c r="G1759" s="121">
        <v>366</v>
      </c>
      <c r="H1759" t="s">
        <v>387</v>
      </c>
      <c r="I1759" t="s">
        <v>489</v>
      </c>
      <c r="J1759" t="s">
        <v>434</v>
      </c>
      <c r="K1759" t="s">
        <v>791</v>
      </c>
      <c r="L1759" s="755">
        <v>2.4</v>
      </c>
      <c r="M1759" t="s">
        <v>729</v>
      </c>
      <c r="N1759" s="680">
        <f t="shared" ca="1" si="119"/>
        <v>0</v>
      </c>
      <c r="O1759" s="680">
        <f t="shared" ca="1" si="119"/>
        <v>0</v>
      </c>
      <c r="P1759" s="680">
        <f t="shared" ca="1" si="119"/>
        <v>0</v>
      </c>
      <c r="Q1759" s="680">
        <f t="shared" ca="1" si="119"/>
        <v>0</v>
      </c>
      <c r="R1759" s="680">
        <f t="shared" ca="1" si="119"/>
        <v>0</v>
      </c>
      <c r="S1759" t="str">
        <f t="shared" si="116"/>
        <v>ASR_CMS_19</v>
      </c>
      <c r="T1759" s="957">
        <f t="shared" si="117"/>
        <v>45406</v>
      </c>
      <c r="U1759" t="str">
        <f t="shared" si="118"/>
        <v>Unaudited</v>
      </c>
    </row>
    <row r="1760" spans="1:21" x14ac:dyDescent="0.25">
      <c r="A1760" t="s">
        <v>438</v>
      </c>
      <c r="B1760" t="s">
        <v>1380</v>
      </c>
      <c r="C1760" t="s">
        <v>1381</v>
      </c>
      <c r="D1760" s="15">
        <v>1900</v>
      </c>
      <c r="E1760" s="121">
        <v>1</v>
      </c>
      <c r="F1760" t="s">
        <v>442</v>
      </c>
      <c r="G1760" s="121">
        <v>366</v>
      </c>
      <c r="H1760" t="s">
        <v>387</v>
      </c>
      <c r="I1760" t="s">
        <v>489</v>
      </c>
      <c r="J1760" t="s">
        <v>434</v>
      </c>
      <c r="K1760" t="s">
        <v>791</v>
      </c>
      <c r="L1760" s="755">
        <v>2.5</v>
      </c>
      <c r="M1760" t="s">
        <v>771</v>
      </c>
      <c r="N1760" s="680">
        <f t="shared" ca="1" si="119"/>
        <v>0</v>
      </c>
      <c r="O1760" s="680">
        <f t="shared" ca="1" si="119"/>
        <v>0</v>
      </c>
      <c r="P1760" s="680">
        <f t="shared" ca="1" si="119"/>
        <v>0</v>
      </c>
      <c r="Q1760" s="680">
        <f t="shared" ca="1" si="119"/>
        <v>0</v>
      </c>
      <c r="R1760" s="680">
        <f t="shared" ca="1" si="119"/>
        <v>0</v>
      </c>
      <c r="S1760" t="str">
        <f t="shared" si="116"/>
        <v>ASR_CMS_19</v>
      </c>
      <c r="T1760" s="957">
        <f t="shared" si="117"/>
        <v>45406</v>
      </c>
      <c r="U1760" t="str">
        <f t="shared" si="118"/>
        <v>Unaudited</v>
      </c>
    </row>
    <row r="1761" spans="1:21" x14ac:dyDescent="0.25">
      <c r="A1761" t="s">
        <v>438</v>
      </c>
      <c r="B1761" t="s">
        <v>1380</v>
      </c>
      <c r="C1761" t="s">
        <v>1381</v>
      </c>
      <c r="D1761" s="15">
        <v>1900</v>
      </c>
      <c r="E1761" s="121">
        <v>1</v>
      </c>
      <c r="F1761" t="s">
        <v>442</v>
      </c>
      <c r="G1761" s="121">
        <v>366</v>
      </c>
      <c r="H1761" t="s">
        <v>387</v>
      </c>
      <c r="I1761" t="s">
        <v>489</v>
      </c>
      <c r="J1761" t="s">
        <v>434</v>
      </c>
      <c r="K1761" t="s">
        <v>791</v>
      </c>
      <c r="L1761" s="755">
        <v>2.6</v>
      </c>
      <c r="M1761" t="s">
        <v>187</v>
      </c>
      <c r="N1761" s="680">
        <f t="shared" ca="1" si="119"/>
        <v>0</v>
      </c>
      <c r="O1761" s="680">
        <f t="shared" ca="1" si="119"/>
        <v>0</v>
      </c>
      <c r="P1761" s="680">
        <f t="shared" ca="1" si="119"/>
        <v>0</v>
      </c>
      <c r="Q1761" s="680">
        <f t="shared" ca="1" si="119"/>
        <v>0</v>
      </c>
      <c r="R1761" s="680">
        <f t="shared" ca="1" si="119"/>
        <v>0</v>
      </c>
      <c r="S1761" t="str">
        <f t="shared" si="116"/>
        <v>ASR_CMS_19</v>
      </c>
      <c r="T1761" s="957">
        <f t="shared" si="117"/>
        <v>45406</v>
      </c>
      <c r="U1761" t="str">
        <f t="shared" si="118"/>
        <v>Unaudited</v>
      </c>
    </row>
    <row r="1762" spans="1:21" x14ac:dyDescent="0.25">
      <c r="A1762" t="s">
        <v>438</v>
      </c>
      <c r="B1762" t="s">
        <v>1380</v>
      </c>
      <c r="C1762" t="s">
        <v>1381</v>
      </c>
      <c r="D1762" s="15">
        <v>1900</v>
      </c>
      <c r="E1762" s="121">
        <v>1</v>
      </c>
      <c r="F1762" t="s">
        <v>442</v>
      </c>
      <c r="G1762" s="121">
        <v>366</v>
      </c>
      <c r="H1762" t="s">
        <v>387</v>
      </c>
      <c r="I1762" t="s">
        <v>489</v>
      </c>
      <c r="J1762" t="s">
        <v>434</v>
      </c>
      <c r="K1762" t="s">
        <v>791</v>
      </c>
      <c r="L1762" s="755">
        <v>2.7</v>
      </c>
      <c r="M1762" t="s">
        <v>792</v>
      </c>
      <c r="N1762" s="680">
        <f t="shared" ca="1" si="119"/>
        <v>0</v>
      </c>
      <c r="O1762" s="680">
        <f t="shared" ca="1" si="119"/>
        <v>0</v>
      </c>
      <c r="P1762" s="680">
        <f t="shared" ca="1" si="119"/>
        <v>0</v>
      </c>
      <c r="Q1762" s="680">
        <f t="shared" ca="1" si="119"/>
        <v>0</v>
      </c>
      <c r="R1762" s="680">
        <f t="shared" ca="1" si="119"/>
        <v>0</v>
      </c>
      <c r="S1762" t="str">
        <f t="shared" si="116"/>
        <v>ASR_CMS_19</v>
      </c>
      <c r="T1762" s="957">
        <f t="shared" si="117"/>
        <v>45406</v>
      </c>
      <c r="U1762" t="str">
        <f t="shared" si="118"/>
        <v>Unaudited</v>
      </c>
    </row>
    <row r="1763" spans="1:21" x14ac:dyDescent="0.25">
      <c r="A1763" t="s">
        <v>438</v>
      </c>
      <c r="B1763" t="s">
        <v>1380</v>
      </c>
      <c r="C1763" t="s">
        <v>1381</v>
      </c>
      <c r="D1763" s="15">
        <v>1900</v>
      </c>
      <c r="E1763" s="121">
        <v>1</v>
      </c>
      <c r="F1763" t="s">
        <v>442</v>
      </c>
      <c r="G1763" s="121">
        <v>366</v>
      </c>
      <c r="H1763" t="s">
        <v>387</v>
      </c>
      <c r="I1763" t="s">
        <v>489</v>
      </c>
      <c r="J1763" t="s">
        <v>434</v>
      </c>
      <c r="K1763" t="s">
        <v>791</v>
      </c>
      <c r="L1763" s="755">
        <v>2.8</v>
      </c>
      <c r="M1763" t="s">
        <v>793</v>
      </c>
      <c r="N1763" s="680">
        <f t="shared" ca="1" si="119"/>
        <v>0</v>
      </c>
      <c r="O1763" s="680">
        <f t="shared" ca="1" si="119"/>
        <v>0</v>
      </c>
      <c r="P1763" s="680">
        <f t="shared" ca="1" si="119"/>
        <v>0</v>
      </c>
      <c r="Q1763" s="680">
        <f t="shared" ca="1" si="119"/>
        <v>0</v>
      </c>
      <c r="R1763" s="680">
        <f t="shared" ca="1" si="119"/>
        <v>0</v>
      </c>
      <c r="S1763" t="str">
        <f t="shared" si="116"/>
        <v>ASR_CMS_19</v>
      </c>
      <c r="T1763" s="957">
        <f t="shared" si="117"/>
        <v>45406</v>
      </c>
      <c r="U1763" t="str">
        <f t="shared" si="118"/>
        <v>Unaudited</v>
      </c>
    </row>
    <row r="1764" spans="1:21" x14ac:dyDescent="0.25">
      <c r="A1764" t="s">
        <v>438</v>
      </c>
      <c r="B1764" t="s">
        <v>1380</v>
      </c>
      <c r="C1764" t="s">
        <v>1381</v>
      </c>
      <c r="D1764" s="15">
        <v>1900</v>
      </c>
      <c r="E1764" s="121">
        <v>1</v>
      </c>
      <c r="F1764" t="s">
        <v>442</v>
      </c>
      <c r="G1764" s="121">
        <v>366</v>
      </c>
      <c r="H1764" t="s">
        <v>387</v>
      </c>
      <c r="I1764" t="s">
        <v>489</v>
      </c>
      <c r="J1764" t="s">
        <v>434</v>
      </c>
      <c r="K1764" t="s">
        <v>791</v>
      </c>
      <c r="L1764" s="755">
        <v>2.9</v>
      </c>
      <c r="M1764" t="s">
        <v>774</v>
      </c>
      <c r="N1764" s="680">
        <f t="shared" ca="1" si="119"/>
        <v>0</v>
      </c>
      <c r="O1764" s="680">
        <f t="shared" ca="1" si="119"/>
        <v>0</v>
      </c>
      <c r="P1764" s="680">
        <f t="shared" ca="1" si="119"/>
        <v>0</v>
      </c>
      <c r="Q1764" s="680">
        <f t="shared" ca="1" si="119"/>
        <v>0</v>
      </c>
      <c r="R1764" s="680">
        <f t="shared" ca="1" si="119"/>
        <v>0</v>
      </c>
      <c r="S1764" t="str">
        <f t="shared" si="116"/>
        <v>ASR_CMS_19</v>
      </c>
      <c r="T1764" s="957">
        <f t="shared" si="117"/>
        <v>45406</v>
      </c>
      <c r="U1764" t="str">
        <f t="shared" si="118"/>
        <v>Unaudited</v>
      </c>
    </row>
    <row r="1765" spans="1:21" x14ac:dyDescent="0.25">
      <c r="A1765" t="s">
        <v>438</v>
      </c>
      <c r="B1765" t="s">
        <v>1380</v>
      </c>
      <c r="C1765" t="s">
        <v>1381</v>
      </c>
      <c r="D1765" s="15">
        <v>1900</v>
      </c>
      <c r="E1765" s="121">
        <v>1</v>
      </c>
      <c r="F1765" t="s">
        <v>442</v>
      </c>
      <c r="G1765" s="121">
        <v>366</v>
      </c>
      <c r="H1765" t="s">
        <v>387</v>
      </c>
      <c r="I1765" t="s">
        <v>489</v>
      </c>
      <c r="J1765" t="s">
        <v>434</v>
      </c>
      <c r="K1765" t="s">
        <v>224</v>
      </c>
      <c r="L1765" s="755">
        <v>2.11</v>
      </c>
      <c r="M1765" t="s">
        <v>229</v>
      </c>
      <c r="N1765" s="680">
        <f t="shared" ca="1" si="119"/>
        <v>0</v>
      </c>
      <c r="O1765" s="680">
        <f t="shared" ca="1" si="119"/>
        <v>0</v>
      </c>
      <c r="P1765" s="680">
        <f t="shared" ca="1" si="119"/>
        <v>0</v>
      </c>
      <c r="Q1765" s="680">
        <f t="shared" ca="1" si="119"/>
        <v>0</v>
      </c>
      <c r="R1765" s="680">
        <f t="shared" ca="1" si="119"/>
        <v>0</v>
      </c>
      <c r="S1765" t="str">
        <f t="shared" si="116"/>
        <v>ASR_CMS_19</v>
      </c>
      <c r="T1765" s="957">
        <f t="shared" si="117"/>
        <v>45406</v>
      </c>
      <c r="U1765" t="str">
        <f t="shared" si="118"/>
        <v>Unaudited</v>
      </c>
    </row>
    <row r="1766" spans="1:21" x14ac:dyDescent="0.25">
      <c r="A1766" t="s">
        <v>438</v>
      </c>
      <c r="B1766" t="s">
        <v>1380</v>
      </c>
      <c r="C1766" t="s">
        <v>1381</v>
      </c>
      <c r="D1766" s="15">
        <v>1900</v>
      </c>
      <c r="E1766" s="121">
        <v>1</v>
      </c>
      <c r="F1766" t="s">
        <v>442</v>
      </c>
      <c r="G1766" s="121">
        <v>366</v>
      </c>
      <c r="H1766" t="s">
        <v>387</v>
      </c>
      <c r="I1766" t="s">
        <v>489</v>
      </c>
      <c r="J1766" t="s">
        <v>434</v>
      </c>
      <c r="K1766" t="s">
        <v>224</v>
      </c>
      <c r="L1766" s="755">
        <v>2.12</v>
      </c>
      <c r="M1766" t="s">
        <v>555</v>
      </c>
      <c r="N1766" s="680">
        <f t="shared" ca="1" si="119"/>
        <v>0</v>
      </c>
      <c r="O1766" s="680">
        <f t="shared" ca="1" si="119"/>
        <v>0</v>
      </c>
      <c r="P1766" s="680">
        <f t="shared" ca="1" si="119"/>
        <v>0</v>
      </c>
      <c r="Q1766" s="680">
        <f t="shared" ca="1" si="119"/>
        <v>0</v>
      </c>
      <c r="R1766" s="680">
        <f t="shared" ca="1" si="119"/>
        <v>0</v>
      </c>
      <c r="S1766" t="str">
        <f t="shared" si="116"/>
        <v>ASR_CMS_19</v>
      </c>
      <c r="T1766" s="957">
        <f t="shared" si="117"/>
        <v>45406</v>
      </c>
      <c r="U1766" t="str">
        <f t="shared" si="118"/>
        <v>Unaudited</v>
      </c>
    </row>
    <row r="1767" spans="1:21" x14ac:dyDescent="0.25">
      <c r="A1767" t="s">
        <v>438</v>
      </c>
      <c r="B1767" t="s">
        <v>1380</v>
      </c>
      <c r="C1767" t="s">
        <v>1381</v>
      </c>
      <c r="D1767" s="15">
        <v>1900</v>
      </c>
      <c r="E1767" s="121">
        <v>1</v>
      </c>
      <c r="F1767" t="s">
        <v>442</v>
      </c>
      <c r="G1767" s="121">
        <v>366</v>
      </c>
      <c r="H1767" t="s">
        <v>387</v>
      </c>
      <c r="I1767" t="s">
        <v>489</v>
      </c>
      <c r="J1767" t="s">
        <v>434</v>
      </c>
      <c r="K1767" t="s">
        <v>224</v>
      </c>
      <c r="L1767" s="755">
        <v>2.13</v>
      </c>
      <c r="M1767" t="s">
        <v>230</v>
      </c>
      <c r="N1767" s="680">
        <f t="shared" ca="1" si="119"/>
        <v>0</v>
      </c>
      <c r="O1767" s="680">
        <f t="shared" ca="1" si="119"/>
        <v>0</v>
      </c>
      <c r="P1767" s="680">
        <f t="shared" ca="1" si="119"/>
        <v>0</v>
      </c>
      <c r="Q1767" s="680">
        <f t="shared" ca="1" si="119"/>
        <v>0</v>
      </c>
      <c r="R1767" s="680">
        <f t="shared" ca="1" si="119"/>
        <v>0</v>
      </c>
      <c r="S1767" t="str">
        <f t="shared" si="116"/>
        <v>ASR_CMS_19</v>
      </c>
      <c r="T1767" s="957">
        <f t="shared" si="117"/>
        <v>45406</v>
      </c>
      <c r="U1767" t="str">
        <f t="shared" si="118"/>
        <v>Unaudited</v>
      </c>
    </row>
    <row r="1768" spans="1:21" x14ac:dyDescent="0.25">
      <c r="A1768" t="s">
        <v>438</v>
      </c>
      <c r="B1768" t="s">
        <v>1380</v>
      </c>
      <c r="C1768" t="s">
        <v>1381</v>
      </c>
      <c r="D1768" s="15">
        <v>1900</v>
      </c>
      <c r="E1768" s="121">
        <v>1</v>
      </c>
      <c r="F1768" t="s">
        <v>442</v>
      </c>
      <c r="G1768" s="121">
        <v>366</v>
      </c>
      <c r="H1768" t="s">
        <v>387</v>
      </c>
      <c r="I1768" t="s">
        <v>489</v>
      </c>
      <c r="J1768" t="s">
        <v>434</v>
      </c>
      <c r="K1768" t="s">
        <v>224</v>
      </c>
      <c r="L1768" s="755">
        <v>2.14</v>
      </c>
      <c r="M1768" t="s">
        <v>559</v>
      </c>
      <c r="N1768" s="680">
        <f t="shared" ca="1" si="119"/>
        <v>0</v>
      </c>
      <c r="O1768" s="680">
        <f t="shared" ca="1" si="119"/>
        <v>0</v>
      </c>
      <c r="P1768" s="680">
        <f t="shared" ca="1" si="119"/>
        <v>0</v>
      </c>
      <c r="Q1768" s="680">
        <f t="shared" ca="1" si="119"/>
        <v>0</v>
      </c>
      <c r="R1768" s="680">
        <f t="shared" ca="1" si="119"/>
        <v>0</v>
      </c>
      <c r="S1768" t="str">
        <f t="shared" si="116"/>
        <v>ASR_CMS_19</v>
      </c>
      <c r="T1768" s="957">
        <f t="shared" si="117"/>
        <v>45406</v>
      </c>
      <c r="U1768" t="str">
        <f t="shared" si="118"/>
        <v>Unaudited</v>
      </c>
    </row>
    <row r="1769" spans="1:21" x14ac:dyDescent="0.25">
      <c r="A1769" t="s">
        <v>438</v>
      </c>
      <c r="B1769" t="s">
        <v>1380</v>
      </c>
      <c r="C1769" t="s">
        <v>1381</v>
      </c>
      <c r="D1769" s="15">
        <v>1900</v>
      </c>
      <c r="E1769" s="121">
        <v>1</v>
      </c>
      <c r="F1769" t="s">
        <v>442</v>
      </c>
      <c r="G1769" s="121">
        <v>366</v>
      </c>
      <c r="H1769" t="s">
        <v>387</v>
      </c>
      <c r="I1769" t="s">
        <v>489</v>
      </c>
      <c r="J1769" t="s">
        <v>434</v>
      </c>
      <c r="K1769" t="s">
        <v>224</v>
      </c>
      <c r="L1769" s="755">
        <v>2.15</v>
      </c>
      <c r="M1769" t="s">
        <v>20</v>
      </c>
      <c r="N1769" s="680">
        <f t="shared" ca="1" si="119"/>
        <v>0</v>
      </c>
      <c r="O1769" s="680">
        <f t="shared" ca="1" si="119"/>
        <v>0</v>
      </c>
      <c r="P1769" s="680">
        <f t="shared" ca="1" si="119"/>
        <v>0</v>
      </c>
      <c r="Q1769" s="680">
        <f t="shared" ca="1" si="119"/>
        <v>0</v>
      </c>
      <c r="R1769" s="680">
        <f t="shared" ca="1" si="119"/>
        <v>0</v>
      </c>
      <c r="S1769" t="str">
        <f t="shared" si="116"/>
        <v>ASR_CMS_19</v>
      </c>
      <c r="T1769" s="957">
        <f t="shared" si="117"/>
        <v>45406</v>
      </c>
      <c r="U1769" t="str">
        <f t="shared" si="118"/>
        <v>Unaudited</v>
      </c>
    </row>
    <row r="1770" spans="1:21" x14ac:dyDescent="0.25">
      <c r="A1770" t="s">
        <v>438</v>
      </c>
      <c r="B1770" t="s">
        <v>1380</v>
      </c>
      <c r="C1770" t="s">
        <v>1381</v>
      </c>
      <c r="D1770" s="15">
        <v>1900</v>
      </c>
      <c r="E1770" s="121">
        <v>1</v>
      </c>
      <c r="F1770" t="s">
        <v>442</v>
      </c>
      <c r="G1770" s="121">
        <v>366</v>
      </c>
      <c r="H1770" t="s">
        <v>387</v>
      </c>
      <c r="I1770" t="s">
        <v>489</v>
      </c>
      <c r="J1770" t="s">
        <v>434</v>
      </c>
      <c r="K1770" t="s">
        <v>224</v>
      </c>
      <c r="L1770" s="755">
        <v>2.16</v>
      </c>
      <c r="M1770" t="s">
        <v>794</v>
      </c>
      <c r="N1770" s="680">
        <f t="shared" ca="1" si="119"/>
        <v>0</v>
      </c>
      <c r="O1770" s="680">
        <f t="shared" ca="1" si="119"/>
        <v>0</v>
      </c>
      <c r="P1770" s="680">
        <f t="shared" ca="1" si="119"/>
        <v>0</v>
      </c>
      <c r="Q1770" s="680">
        <f t="shared" ca="1" si="119"/>
        <v>0</v>
      </c>
      <c r="R1770" s="680">
        <f t="shared" ca="1" si="119"/>
        <v>0</v>
      </c>
      <c r="S1770" t="str">
        <f t="shared" si="116"/>
        <v>ASR_CMS_19</v>
      </c>
      <c r="T1770" s="957">
        <f t="shared" si="117"/>
        <v>45406</v>
      </c>
      <c r="U1770" t="str">
        <f t="shared" si="118"/>
        <v>Unaudited</v>
      </c>
    </row>
    <row r="1771" spans="1:21" x14ac:dyDescent="0.25">
      <c r="A1771" t="s">
        <v>438</v>
      </c>
      <c r="B1771" t="s">
        <v>1380</v>
      </c>
      <c r="C1771" t="s">
        <v>1381</v>
      </c>
      <c r="D1771" s="15">
        <v>1900</v>
      </c>
      <c r="E1771" s="121">
        <v>1</v>
      </c>
      <c r="F1771" t="s">
        <v>442</v>
      </c>
      <c r="G1771" s="121">
        <v>366</v>
      </c>
      <c r="H1771" t="s">
        <v>387</v>
      </c>
      <c r="I1771" t="s">
        <v>489</v>
      </c>
      <c r="J1771" t="s">
        <v>434</v>
      </c>
      <c r="K1771" t="s">
        <v>224</v>
      </c>
      <c r="L1771" s="755">
        <v>2.17</v>
      </c>
      <c r="M1771" t="s">
        <v>1047</v>
      </c>
      <c r="N1771" s="680">
        <f t="shared" ca="1" si="119"/>
        <v>0</v>
      </c>
      <c r="O1771" s="680">
        <f t="shared" ca="1" si="119"/>
        <v>0</v>
      </c>
      <c r="P1771" s="680">
        <f t="shared" ca="1" si="119"/>
        <v>0</v>
      </c>
      <c r="Q1771" s="680">
        <f t="shared" ca="1" si="119"/>
        <v>0</v>
      </c>
      <c r="R1771" s="680">
        <f t="shared" ca="1" si="119"/>
        <v>0</v>
      </c>
      <c r="S1771" t="str">
        <f t="shared" si="116"/>
        <v>ASR_CMS_19</v>
      </c>
      <c r="T1771" s="957">
        <f t="shared" si="117"/>
        <v>45406</v>
      </c>
      <c r="U1771" t="str">
        <f t="shared" si="118"/>
        <v>Unaudited</v>
      </c>
    </row>
    <row r="1772" spans="1:21" x14ac:dyDescent="0.25">
      <c r="A1772" t="s">
        <v>438</v>
      </c>
      <c r="B1772" t="s">
        <v>1380</v>
      </c>
      <c r="C1772" t="s">
        <v>1381</v>
      </c>
      <c r="D1772" s="15">
        <v>1900</v>
      </c>
      <c r="E1772" s="121">
        <v>1</v>
      </c>
      <c r="F1772" t="s">
        <v>442</v>
      </c>
      <c r="G1772" s="121">
        <v>366</v>
      </c>
      <c r="H1772" t="s">
        <v>387</v>
      </c>
      <c r="I1772" t="s">
        <v>489</v>
      </c>
      <c r="J1772" t="s">
        <v>434</v>
      </c>
      <c r="K1772" t="s">
        <v>224</v>
      </c>
      <c r="L1772" s="755">
        <v>2.1800000000000002</v>
      </c>
      <c r="M1772" t="s">
        <v>651</v>
      </c>
      <c r="N1772" s="680">
        <f t="shared" ca="1" si="119"/>
        <v>0</v>
      </c>
      <c r="O1772" s="680">
        <f t="shared" ca="1" si="119"/>
        <v>0</v>
      </c>
      <c r="P1772" s="680">
        <f t="shared" ca="1" si="119"/>
        <v>0</v>
      </c>
      <c r="Q1772" s="680">
        <f t="shared" ca="1" si="119"/>
        <v>0</v>
      </c>
      <c r="R1772" s="680">
        <f t="shared" ca="1" si="119"/>
        <v>0</v>
      </c>
      <c r="S1772" t="str">
        <f t="shared" si="116"/>
        <v>ASR_CMS_19</v>
      </c>
      <c r="T1772" s="957">
        <f t="shared" si="117"/>
        <v>45406</v>
      </c>
      <c r="U1772" t="str">
        <f t="shared" si="118"/>
        <v>Unaudited</v>
      </c>
    </row>
    <row r="1773" spans="1:21" x14ac:dyDescent="0.25">
      <c r="A1773" t="s">
        <v>438</v>
      </c>
      <c r="B1773" t="s">
        <v>1380</v>
      </c>
      <c r="C1773" t="s">
        <v>1381</v>
      </c>
      <c r="D1773" s="15">
        <v>1900</v>
      </c>
      <c r="E1773" s="121">
        <v>1</v>
      </c>
      <c r="F1773" t="s">
        <v>442</v>
      </c>
      <c r="G1773" s="121">
        <v>366</v>
      </c>
      <c r="H1773" t="s">
        <v>387</v>
      </c>
      <c r="I1773" t="s">
        <v>489</v>
      </c>
      <c r="J1773" t="s">
        <v>434</v>
      </c>
      <c r="K1773" t="s">
        <v>224</v>
      </c>
      <c r="L1773" s="755">
        <v>2.19</v>
      </c>
      <c r="M1773" t="s">
        <v>219</v>
      </c>
      <c r="N1773" s="680">
        <f t="shared" ca="1" si="119"/>
        <v>0</v>
      </c>
      <c r="O1773" s="680">
        <f t="shared" ca="1" si="119"/>
        <v>0</v>
      </c>
      <c r="P1773" s="680">
        <f t="shared" ca="1" si="119"/>
        <v>0</v>
      </c>
      <c r="Q1773" s="680">
        <f t="shared" ca="1" si="119"/>
        <v>0</v>
      </c>
      <c r="R1773" s="680">
        <f t="shared" ca="1" si="119"/>
        <v>0</v>
      </c>
      <c r="S1773" t="str">
        <f t="shared" si="116"/>
        <v>ASR_CMS_19</v>
      </c>
      <c r="T1773" s="957">
        <f t="shared" si="117"/>
        <v>45406</v>
      </c>
      <c r="U1773" t="str">
        <f t="shared" si="118"/>
        <v>Unaudited</v>
      </c>
    </row>
    <row r="1774" spans="1:21" x14ac:dyDescent="0.25">
      <c r="A1774" t="s">
        <v>438</v>
      </c>
      <c r="B1774" t="s">
        <v>1380</v>
      </c>
      <c r="C1774" t="s">
        <v>1381</v>
      </c>
      <c r="D1774" s="15">
        <v>1900</v>
      </c>
      <c r="E1774" s="121">
        <v>1</v>
      </c>
      <c r="F1774" t="s">
        <v>442</v>
      </c>
      <c r="G1774" s="121">
        <v>366</v>
      </c>
      <c r="H1774" t="s">
        <v>387</v>
      </c>
      <c r="I1774" t="s">
        <v>489</v>
      </c>
      <c r="J1774" t="s">
        <v>434</v>
      </c>
      <c r="K1774" t="s">
        <v>224</v>
      </c>
      <c r="L1774" s="755" t="s">
        <v>700</v>
      </c>
      <c r="M1774" t="s">
        <v>231</v>
      </c>
      <c r="N1774" s="680">
        <f t="shared" ca="1" si="119"/>
        <v>0</v>
      </c>
      <c r="O1774" s="680">
        <f t="shared" ca="1" si="119"/>
        <v>0</v>
      </c>
      <c r="P1774" s="680">
        <f t="shared" ca="1" si="119"/>
        <v>0</v>
      </c>
      <c r="Q1774" s="680">
        <f t="shared" ca="1" si="119"/>
        <v>0</v>
      </c>
      <c r="R1774" s="680">
        <f t="shared" ca="1" si="119"/>
        <v>0</v>
      </c>
      <c r="S1774" t="str">
        <f t="shared" si="116"/>
        <v>ASR_CMS_19</v>
      </c>
      <c r="T1774" s="957">
        <f t="shared" si="117"/>
        <v>45406</v>
      </c>
      <c r="U1774" t="str">
        <f t="shared" si="118"/>
        <v>Unaudited</v>
      </c>
    </row>
    <row r="1775" spans="1:21" x14ac:dyDescent="0.25">
      <c r="A1775" t="s">
        <v>438</v>
      </c>
      <c r="B1775" t="s">
        <v>1380</v>
      </c>
      <c r="C1775" t="s">
        <v>1381</v>
      </c>
      <c r="D1775" s="15">
        <v>1900</v>
      </c>
      <c r="E1775" s="121">
        <v>1</v>
      </c>
      <c r="F1775" t="s">
        <v>442</v>
      </c>
      <c r="G1775" s="121">
        <v>366</v>
      </c>
      <c r="H1775" t="s">
        <v>387</v>
      </c>
      <c r="I1775" t="s">
        <v>489</v>
      </c>
      <c r="J1775" t="s">
        <v>434</v>
      </c>
      <c r="K1775" t="s">
        <v>224</v>
      </c>
      <c r="L1775" s="755">
        <v>2.21</v>
      </c>
      <c r="M1775" t="s">
        <v>467</v>
      </c>
      <c r="N1775" s="680">
        <f t="shared" ca="1" si="119"/>
        <v>0</v>
      </c>
      <c r="O1775" s="680">
        <f t="shared" ca="1" si="119"/>
        <v>0</v>
      </c>
      <c r="P1775" s="680">
        <f t="shared" ca="1" si="119"/>
        <v>0</v>
      </c>
      <c r="Q1775" s="680">
        <f t="shared" ca="1" si="119"/>
        <v>0</v>
      </c>
      <c r="R1775" s="680">
        <f t="shared" ca="1" si="119"/>
        <v>0</v>
      </c>
      <c r="S1775" t="str">
        <f t="shared" si="116"/>
        <v>ASR_CMS_19</v>
      </c>
      <c r="T1775" s="957">
        <f t="shared" si="117"/>
        <v>45406</v>
      </c>
      <c r="U1775" t="str">
        <f t="shared" si="118"/>
        <v>Unaudited</v>
      </c>
    </row>
    <row r="1776" spans="1:21" x14ac:dyDescent="0.25">
      <c r="A1776" t="s">
        <v>438</v>
      </c>
      <c r="B1776" t="s">
        <v>1380</v>
      </c>
      <c r="C1776" t="s">
        <v>1381</v>
      </c>
      <c r="D1776" s="15">
        <v>1900</v>
      </c>
      <c r="E1776" s="121">
        <v>1</v>
      </c>
      <c r="F1776" t="s">
        <v>442</v>
      </c>
      <c r="G1776" s="121">
        <v>366</v>
      </c>
      <c r="H1776" t="s">
        <v>387</v>
      </c>
      <c r="I1776" t="s">
        <v>489</v>
      </c>
      <c r="J1776" t="s">
        <v>434</v>
      </c>
      <c r="K1776" t="s">
        <v>6</v>
      </c>
      <c r="L1776" s="755" t="s">
        <v>70</v>
      </c>
      <c r="M1776" t="s">
        <v>189</v>
      </c>
      <c r="N1776" s="680">
        <f t="shared" ca="1" si="119"/>
        <v>0</v>
      </c>
      <c r="O1776" s="680">
        <f t="shared" ca="1" si="119"/>
        <v>0</v>
      </c>
      <c r="P1776" s="680">
        <f t="shared" ca="1" si="119"/>
        <v>0</v>
      </c>
      <c r="Q1776" s="680">
        <f t="shared" ca="1" si="119"/>
        <v>0</v>
      </c>
      <c r="R1776" s="680">
        <f t="shared" ca="1" si="119"/>
        <v>0</v>
      </c>
      <c r="S1776" t="str">
        <f t="shared" si="116"/>
        <v>ASR_CMS_19</v>
      </c>
      <c r="T1776" s="957">
        <f t="shared" si="117"/>
        <v>45406</v>
      </c>
      <c r="U1776" t="str">
        <f t="shared" si="118"/>
        <v>Unaudited</v>
      </c>
    </row>
    <row r="1777" spans="1:21" x14ac:dyDescent="0.25">
      <c r="A1777" t="s">
        <v>438</v>
      </c>
      <c r="B1777" t="s">
        <v>1380</v>
      </c>
      <c r="C1777" t="s">
        <v>1381</v>
      </c>
      <c r="D1777" s="15">
        <v>1900</v>
      </c>
      <c r="E1777" s="121">
        <v>1</v>
      </c>
      <c r="F1777" t="s">
        <v>442</v>
      </c>
      <c r="G1777" s="121">
        <v>366</v>
      </c>
      <c r="H1777" t="s">
        <v>387</v>
      </c>
      <c r="I1777" t="s">
        <v>489</v>
      </c>
      <c r="J1777" t="s">
        <v>434</v>
      </c>
      <c r="K1777" t="s">
        <v>6</v>
      </c>
      <c r="L1777" s="755" t="s">
        <v>71</v>
      </c>
      <c r="M1777" t="s">
        <v>232</v>
      </c>
      <c r="N1777" s="680">
        <f t="shared" ca="1" si="119"/>
        <v>0</v>
      </c>
      <c r="O1777" s="680">
        <f t="shared" ca="1" si="119"/>
        <v>0</v>
      </c>
      <c r="P1777" s="680">
        <f t="shared" ca="1" si="119"/>
        <v>0</v>
      </c>
      <c r="Q1777" s="680">
        <f t="shared" ca="1" si="119"/>
        <v>0</v>
      </c>
      <c r="R1777" s="680">
        <f t="shared" ca="1" si="119"/>
        <v>0</v>
      </c>
      <c r="S1777" t="str">
        <f t="shared" si="116"/>
        <v>ASR_CMS_19</v>
      </c>
      <c r="T1777" s="957">
        <f t="shared" si="117"/>
        <v>45406</v>
      </c>
      <c r="U1777" t="str">
        <f t="shared" si="118"/>
        <v>Unaudited</v>
      </c>
    </row>
    <row r="1778" spans="1:21" x14ac:dyDescent="0.25">
      <c r="A1778" t="s">
        <v>438</v>
      </c>
      <c r="B1778" t="s">
        <v>1380</v>
      </c>
      <c r="C1778" t="s">
        <v>1381</v>
      </c>
      <c r="D1778" s="15">
        <v>1900</v>
      </c>
      <c r="E1778" s="121">
        <v>1</v>
      </c>
      <c r="F1778" t="s">
        <v>442</v>
      </c>
      <c r="G1778" s="121">
        <v>366</v>
      </c>
      <c r="H1778" t="s">
        <v>387</v>
      </c>
      <c r="I1778" t="s">
        <v>489</v>
      </c>
      <c r="J1778" t="s">
        <v>434</v>
      </c>
      <c r="K1778" t="s">
        <v>6</v>
      </c>
      <c r="L1778" s="755" t="s">
        <v>72</v>
      </c>
      <c r="M1778" t="s">
        <v>165</v>
      </c>
      <c r="N1778" s="680">
        <f t="shared" ca="1" si="119"/>
        <v>0</v>
      </c>
      <c r="O1778" s="680">
        <f t="shared" ca="1" si="119"/>
        <v>0</v>
      </c>
      <c r="P1778" s="680">
        <f t="shared" ca="1" si="119"/>
        <v>0</v>
      </c>
      <c r="Q1778" s="680">
        <f t="shared" ca="1" si="119"/>
        <v>0</v>
      </c>
      <c r="R1778" s="680">
        <f t="shared" ca="1" si="119"/>
        <v>0</v>
      </c>
      <c r="S1778" t="str">
        <f t="shared" si="116"/>
        <v>ASR_CMS_19</v>
      </c>
      <c r="T1778" s="957">
        <f t="shared" si="117"/>
        <v>45406</v>
      </c>
      <c r="U1778" t="str">
        <f t="shared" si="118"/>
        <v>Unaudited</v>
      </c>
    </row>
    <row r="1779" spans="1:21" x14ac:dyDescent="0.25">
      <c r="A1779" t="s">
        <v>438</v>
      </c>
      <c r="B1779" t="s">
        <v>1380</v>
      </c>
      <c r="C1779" t="s">
        <v>1381</v>
      </c>
      <c r="D1779" s="15">
        <v>1900</v>
      </c>
      <c r="E1779" s="121">
        <v>1</v>
      </c>
      <c r="F1779" t="s">
        <v>442</v>
      </c>
      <c r="G1779" s="121">
        <v>366</v>
      </c>
      <c r="H1779" t="s">
        <v>387</v>
      </c>
      <c r="I1779" t="s">
        <v>489</v>
      </c>
      <c r="J1779" t="s">
        <v>434</v>
      </c>
      <c r="K1779" t="s">
        <v>6</v>
      </c>
      <c r="L1779" s="755">
        <v>3.4</v>
      </c>
      <c r="M1779" t="s">
        <v>462</v>
      </c>
      <c r="N1779" s="680">
        <f t="shared" ca="1" si="119"/>
        <v>0</v>
      </c>
      <c r="O1779" s="680">
        <f t="shared" ca="1" si="119"/>
        <v>0</v>
      </c>
      <c r="P1779" s="680">
        <f t="shared" ca="1" si="119"/>
        <v>0</v>
      </c>
      <c r="Q1779" s="680">
        <f t="shared" ca="1" si="119"/>
        <v>0</v>
      </c>
      <c r="R1779" s="680">
        <f t="shared" ca="1" si="119"/>
        <v>0</v>
      </c>
      <c r="S1779" t="str">
        <f t="shared" si="116"/>
        <v>ASR_CMS_19</v>
      </c>
      <c r="T1779" s="957">
        <f t="shared" si="117"/>
        <v>45406</v>
      </c>
      <c r="U1779" t="str">
        <f t="shared" si="118"/>
        <v>Unaudited</v>
      </c>
    </row>
    <row r="1780" spans="1:21" x14ac:dyDescent="0.25">
      <c r="A1780" t="s">
        <v>438</v>
      </c>
      <c r="B1780" t="s">
        <v>1380</v>
      </c>
      <c r="C1780" t="s">
        <v>1381</v>
      </c>
      <c r="D1780" s="15">
        <v>1900</v>
      </c>
      <c r="E1780" s="121">
        <v>1</v>
      </c>
      <c r="F1780" t="s">
        <v>442</v>
      </c>
      <c r="G1780" s="121">
        <v>366</v>
      </c>
      <c r="H1780" t="s">
        <v>387</v>
      </c>
      <c r="I1780" t="s">
        <v>489</v>
      </c>
      <c r="J1780" t="s">
        <v>434</v>
      </c>
      <c r="K1780" t="s">
        <v>435</v>
      </c>
      <c r="L1780" s="755">
        <v>4.5</v>
      </c>
      <c r="M1780" t="s">
        <v>32</v>
      </c>
      <c r="N1780" s="680">
        <f t="shared" ca="1" si="119"/>
        <v>0</v>
      </c>
      <c r="O1780" s="680">
        <f t="shared" ca="1" si="119"/>
        <v>0</v>
      </c>
      <c r="P1780" s="680">
        <f t="shared" ca="1" si="119"/>
        <v>0</v>
      </c>
      <c r="Q1780" s="680">
        <f t="shared" ca="1" si="119"/>
        <v>0</v>
      </c>
      <c r="R1780" s="680">
        <f t="shared" ca="1" si="119"/>
        <v>0</v>
      </c>
      <c r="S1780" t="str">
        <f t="shared" si="116"/>
        <v>ASR_CMS_19</v>
      </c>
      <c r="T1780" s="957">
        <f t="shared" si="117"/>
        <v>45406</v>
      </c>
      <c r="U1780" t="str">
        <f t="shared" si="118"/>
        <v>Unaudited</v>
      </c>
    </row>
    <row r="1781" spans="1:21" x14ac:dyDescent="0.25">
      <c r="A1781" t="s">
        <v>438</v>
      </c>
      <c r="B1781" t="s">
        <v>1380</v>
      </c>
      <c r="C1781" t="s">
        <v>1381</v>
      </c>
      <c r="D1781" s="15">
        <v>1900</v>
      </c>
      <c r="E1781" s="121">
        <v>1</v>
      </c>
      <c r="F1781" t="s">
        <v>442</v>
      </c>
      <c r="G1781" s="121">
        <v>366</v>
      </c>
      <c r="H1781" t="s">
        <v>387</v>
      </c>
      <c r="I1781" t="s">
        <v>489</v>
      </c>
      <c r="J1781" t="s">
        <v>434</v>
      </c>
      <c r="K1781" t="s">
        <v>435</v>
      </c>
      <c r="L1781" s="755" t="s">
        <v>939</v>
      </c>
      <c r="M1781" t="s">
        <v>930</v>
      </c>
      <c r="N1781" s="680">
        <f t="shared" ca="1" si="119"/>
        <v>0</v>
      </c>
      <c r="O1781" s="680">
        <f t="shared" ca="1" si="119"/>
        <v>0</v>
      </c>
      <c r="P1781" s="680">
        <f t="shared" ca="1" si="119"/>
        <v>0</v>
      </c>
      <c r="Q1781" s="680">
        <f t="shared" ca="1" si="119"/>
        <v>0</v>
      </c>
      <c r="R1781" s="680">
        <f t="shared" ca="1" si="119"/>
        <v>0</v>
      </c>
      <c r="S1781" t="str">
        <f t="shared" si="116"/>
        <v>ASR_CMS_19</v>
      </c>
      <c r="T1781" s="957">
        <f t="shared" si="117"/>
        <v>45406</v>
      </c>
      <c r="U1781" t="str">
        <f t="shared" si="118"/>
        <v>Unaudited</v>
      </c>
    </row>
    <row r="1782" spans="1:21" x14ac:dyDescent="0.25">
      <c r="A1782" t="s">
        <v>438</v>
      </c>
      <c r="B1782" t="s">
        <v>1380</v>
      </c>
      <c r="C1782" t="s">
        <v>1381</v>
      </c>
      <c r="D1782" s="15">
        <v>1900</v>
      </c>
      <c r="E1782" s="121">
        <v>1</v>
      </c>
      <c r="F1782" t="s">
        <v>442</v>
      </c>
      <c r="G1782" s="121">
        <v>366</v>
      </c>
      <c r="H1782" t="s">
        <v>387</v>
      </c>
      <c r="I1782" t="s">
        <v>489</v>
      </c>
      <c r="J1782" t="s">
        <v>434</v>
      </c>
      <c r="K1782" t="s">
        <v>435</v>
      </c>
      <c r="L1782" s="755" t="s">
        <v>194</v>
      </c>
      <c r="M1782" t="s">
        <v>40</v>
      </c>
      <c r="N1782" s="680">
        <f t="shared" ca="1" si="119"/>
        <v>0</v>
      </c>
      <c r="O1782" s="680">
        <f t="shared" ca="1" si="119"/>
        <v>0</v>
      </c>
      <c r="P1782" s="680">
        <f t="shared" ca="1" si="119"/>
        <v>0</v>
      </c>
      <c r="Q1782" s="680">
        <f t="shared" ca="1" si="119"/>
        <v>0</v>
      </c>
      <c r="R1782" s="680">
        <f t="shared" ca="1" si="119"/>
        <v>0</v>
      </c>
      <c r="S1782" t="str">
        <f t="shared" si="116"/>
        <v>ASR_CMS_19</v>
      </c>
      <c r="T1782" s="957">
        <f t="shared" si="117"/>
        <v>45406</v>
      </c>
      <c r="U1782" t="str">
        <f t="shared" si="118"/>
        <v>Unaudited</v>
      </c>
    </row>
    <row r="1783" spans="1:21" x14ac:dyDescent="0.25">
      <c r="A1783" t="s">
        <v>438</v>
      </c>
      <c r="B1783" t="s">
        <v>1380</v>
      </c>
      <c r="C1783" t="s">
        <v>1381</v>
      </c>
      <c r="D1783" s="15">
        <v>1900</v>
      </c>
      <c r="E1783" s="121">
        <v>1</v>
      </c>
      <c r="F1783" t="s">
        <v>442</v>
      </c>
      <c r="G1783" s="121">
        <v>366</v>
      </c>
      <c r="H1783" t="s">
        <v>387</v>
      </c>
      <c r="I1783" t="s">
        <v>489</v>
      </c>
      <c r="J1783" t="s">
        <v>434</v>
      </c>
      <c r="K1783" t="s">
        <v>435</v>
      </c>
      <c r="L1783" s="755" t="s">
        <v>193</v>
      </c>
      <c r="M1783" t="s">
        <v>330</v>
      </c>
      <c r="N1783" s="680">
        <f t="shared" ca="1" si="119"/>
        <v>0</v>
      </c>
      <c r="O1783" s="680">
        <f t="shared" ca="1" si="119"/>
        <v>0</v>
      </c>
      <c r="P1783" s="680">
        <f t="shared" ca="1" si="119"/>
        <v>0</v>
      </c>
      <c r="Q1783" s="680">
        <f t="shared" ca="1" si="119"/>
        <v>0</v>
      </c>
      <c r="R1783" s="680">
        <f t="shared" ca="1" si="119"/>
        <v>0</v>
      </c>
      <c r="S1783" t="str">
        <f t="shared" si="116"/>
        <v>ASR_CMS_19</v>
      </c>
      <c r="T1783" s="957">
        <f t="shared" si="117"/>
        <v>45406</v>
      </c>
      <c r="U1783" t="str">
        <f t="shared" si="118"/>
        <v>Unaudited</v>
      </c>
    </row>
    <row r="1784" spans="1:21" x14ac:dyDescent="0.25">
      <c r="A1784" t="s">
        <v>438</v>
      </c>
      <c r="B1784" t="s">
        <v>1380</v>
      </c>
      <c r="C1784" t="s">
        <v>1381</v>
      </c>
      <c r="D1784" s="15">
        <v>1900</v>
      </c>
      <c r="E1784" s="121">
        <v>1</v>
      </c>
      <c r="F1784" t="s">
        <v>442</v>
      </c>
      <c r="G1784" s="121">
        <v>366</v>
      </c>
      <c r="H1784" t="s">
        <v>387</v>
      </c>
      <c r="I1784" t="s">
        <v>489</v>
      </c>
      <c r="J1784" t="s">
        <v>451</v>
      </c>
      <c r="K1784" t="s">
        <v>436</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ASR_CMS_19</v>
      </c>
      <c r="T1784" s="957">
        <f t="shared" si="117"/>
        <v>45406</v>
      </c>
      <c r="U1784" t="str">
        <f t="shared" si="118"/>
        <v>Unaudited</v>
      </c>
    </row>
    <row r="1785" spans="1:21" x14ac:dyDescent="0.25">
      <c r="A1785" t="s">
        <v>438</v>
      </c>
      <c r="B1785" t="s">
        <v>1380</v>
      </c>
      <c r="C1785" t="s">
        <v>1381</v>
      </c>
      <c r="D1785" s="15">
        <v>1900</v>
      </c>
      <c r="E1785" s="121">
        <v>1</v>
      </c>
      <c r="F1785" t="s">
        <v>442</v>
      </c>
      <c r="G1785" s="121">
        <v>366</v>
      </c>
      <c r="H1785" t="s">
        <v>387</v>
      </c>
      <c r="I1785" t="s">
        <v>489</v>
      </c>
      <c r="J1785" t="s">
        <v>451</v>
      </c>
      <c r="K1785" t="s">
        <v>436</v>
      </c>
      <c r="L1785" s="755" t="s">
        <v>80</v>
      </c>
      <c r="M1785" t="s">
        <v>98</v>
      </c>
      <c r="N1785" s="680">
        <f t="shared" ca="1" si="119"/>
        <v>0</v>
      </c>
      <c r="O1785" s="680">
        <f t="shared" ca="1" si="119"/>
        <v>0</v>
      </c>
      <c r="P1785" s="680">
        <f t="shared" ca="1" si="119"/>
        <v>0</v>
      </c>
      <c r="Q1785" s="680">
        <f t="shared" ca="1" si="119"/>
        <v>0</v>
      </c>
      <c r="R1785" s="680">
        <f t="shared" ca="1" si="119"/>
        <v>0</v>
      </c>
      <c r="S1785" t="str">
        <f t="shared" si="116"/>
        <v>ASR_CMS_19</v>
      </c>
      <c r="T1785" s="957">
        <f t="shared" si="117"/>
        <v>45406</v>
      </c>
      <c r="U1785" t="str">
        <f t="shared" si="118"/>
        <v>Unaudited</v>
      </c>
    </row>
    <row r="1786" spans="1:21" x14ac:dyDescent="0.25">
      <c r="A1786" t="s">
        <v>438</v>
      </c>
      <c r="B1786" t="s">
        <v>1380</v>
      </c>
      <c r="C1786" t="s">
        <v>1381</v>
      </c>
      <c r="D1786" s="15">
        <v>1900</v>
      </c>
      <c r="E1786" s="121">
        <v>1</v>
      </c>
      <c r="F1786" t="s">
        <v>442</v>
      </c>
      <c r="G1786" s="121">
        <v>366</v>
      </c>
      <c r="H1786" t="s">
        <v>387</v>
      </c>
      <c r="I1786" t="s">
        <v>489</v>
      </c>
      <c r="J1786" t="s">
        <v>451</v>
      </c>
      <c r="K1786" t="s">
        <v>436</v>
      </c>
      <c r="L1786" s="755" t="s">
        <v>81</v>
      </c>
      <c r="M1786" t="s">
        <v>99</v>
      </c>
      <c r="N1786" s="680">
        <f t="shared" ca="1" si="119"/>
        <v>0</v>
      </c>
      <c r="O1786" s="680">
        <f t="shared" ca="1" si="119"/>
        <v>0</v>
      </c>
      <c r="P1786" s="680">
        <f t="shared" ca="1" si="119"/>
        <v>0</v>
      </c>
      <c r="Q1786" s="680">
        <f t="shared" ca="1" si="119"/>
        <v>0</v>
      </c>
      <c r="R1786" s="680">
        <f t="shared" ca="1" si="119"/>
        <v>0</v>
      </c>
      <c r="S1786" t="str">
        <f t="shared" si="116"/>
        <v>ASR_CMS_19</v>
      </c>
      <c r="T1786" s="957">
        <f t="shared" si="117"/>
        <v>45406</v>
      </c>
      <c r="U1786" t="str">
        <f t="shared" si="118"/>
        <v>Unaudited</v>
      </c>
    </row>
    <row r="1787" spans="1:21" x14ac:dyDescent="0.25">
      <c r="A1787" t="s">
        <v>438</v>
      </c>
      <c r="B1787" t="s">
        <v>1380</v>
      </c>
      <c r="C1787" t="s">
        <v>1381</v>
      </c>
      <c r="D1787" s="15">
        <v>1900</v>
      </c>
      <c r="E1787" s="121">
        <v>1</v>
      </c>
      <c r="F1787" t="s">
        <v>442</v>
      </c>
      <c r="G1787" s="121">
        <v>366</v>
      </c>
      <c r="H1787" t="s">
        <v>387</v>
      </c>
      <c r="I1787" t="s">
        <v>489</v>
      </c>
      <c r="J1787" t="s">
        <v>451</v>
      </c>
      <c r="K1787" t="s">
        <v>436</v>
      </c>
      <c r="L1787" s="755" t="s">
        <v>82</v>
      </c>
      <c r="M1787" t="s">
        <v>100</v>
      </c>
      <c r="N1787" s="680">
        <f t="shared" ca="1" si="119"/>
        <v>0</v>
      </c>
      <c r="O1787" s="680">
        <f t="shared" ca="1" si="119"/>
        <v>0</v>
      </c>
      <c r="P1787" s="680">
        <f t="shared" ca="1" si="119"/>
        <v>0</v>
      </c>
      <c r="Q1787" s="680">
        <f t="shared" ca="1" si="119"/>
        <v>0</v>
      </c>
      <c r="R1787" s="680">
        <f t="shared" ca="1" si="119"/>
        <v>0</v>
      </c>
      <c r="S1787" t="str">
        <f t="shared" si="116"/>
        <v>ASR_CMS_19</v>
      </c>
      <c r="T1787" s="957">
        <f t="shared" si="117"/>
        <v>45406</v>
      </c>
      <c r="U1787" t="str">
        <f t="shared" si="118"/>
        <v>Unaudited</v>
      </c>
    </row>
    <row r="1788" spans="1:21" x14ac:dyDescent="0.25">
      <c r="A1788" t="s">
        <v>438</v>
      </c>
      <c r="B1788" t="s">
        <v>1380</v>
      </c>
      <c r="C1788" t="s">
        <v>1381</v>
      </c>
      <c r="D1788" s="15">
        <v>1900</v>
      </c>
      <c r="E1788" s="121">
        <v>1</v>
      </c>
      <c r="F1788" t="s">
        <v>442</v>
      </c>
      <c r="G1788" s="121">
        <v>366</v>
      </c>
      <c r="H1788" t="s">
        <v>387</v>
      </c>
      <c r="I1788" t="s">
        <v>489</v>
      </c>
      <c r="J1788" t="s">
        <v>451</v>
      </c>
      <c r="K1788" t="s">
        <v>436</v>
      </c>
      <c r="L1788" s="755" t="s">
        <v>217</v>
      </c>
      <c r="M1788" t="s">
        <v>101</v>
      </c>
      <c r="N1788" s="680">
        <f t="shared" ca="1" si="119"/>
        <v>0</v>
      </c>
      <c r="O1788" s="680">
        <f t="shared" ca="1" si="119"/>
        <v>0</v>
      </c>
      <c r="P1788" s="680">
        <f t="shared" ca="1" si="119"/>
        <v>0</v>
      </c>
      <c r="Q1788" s="680">
        <f t="shared" ca="1" si="119"/>
        <v>0</v>
      </c>
      <c r="R1788" s="680">
        <f t="shared" ca="1" si="119"/>
        <v>0</v>
      </c>
      <c r="S1788" t="str">
        <f t="shared" si="116"/>
        <v>ASR_CMS_19</v>
      </c>
      <c r="T1788" s="957">
        <f t="shared" si="117"/>
        <v>45406</v>
      </c>
      <c r="U1788" t="str">
        <f t="shared" si="118"/>
        <v>Unaudited</v>
      </c>
    </row>
    <row r="1789" spans="1:21" x14ac:dyDescent="0.25">
      <c r="A1789" t="s">
        <v>438</v>
      </c>
      <c r="B1789" t="s">
        <v>1380</v>
      </c>
      <c r="C1789" t="s">
        <v>1381</v>
      </c>
      <c r="D1789" s="15">
        <v>1900</v>
      </c>
      <c r="E1789" s="121">
        <v>1</v>
      </c>
      <c r="F1789" t="s">
        <v>442</v>
      </c>
      <c r="G1789" s="121">
        <v>366</v>
      </c>
      <c r="H1789" t="s">
        <v>387</v>
      </c>
      <c r="I1789" t="s">
        <v>489</v>
      </c>
      <c r="J1789" t="s">
        <v>451</v>
      </c>
      <c r="K1789" t="s">
        <v>436</v>
      </c>
      <c r="L1789" s="755" t="s">
        <v>216</v>
      </c>
      <c r="M1789" t="s">
        <v>28</v>
      </c>
      <c r="N1789" s="680">
        <f t="shared" ca="1" si="119"/>
        <v>0</v>
      </c>
      <c r="O1789" s="680">
        <f t="shared" ca="1" si="119"/>
        <v>0</v>
      </c>
      <c r="P1789" s="680">
        <f t="shared" ca="1" si="119"/>
        <v>0</v>
      </c>
      <c r="Q1789" s="680">
        <f t="shared" ca="1" si="119"/>
        <v>0</v>
      </c>
      <c r="R1789" s="680">
        <f t="shared" ca="1" si="119"/>
        <v>0</v>
      </c>
      <c r="S1789" t="str">
        <f t="shared" si="116"/>
        <v>ASR_CMS_19</v>
      </c>
      <c r="T1789" s="957">
        <f t="shared" si="117"/>
        <v>45406</v>
      </c>
      <c r="U1789" t="str">
        <f t="shared" si="118"/>
        <v>Unaudited</v>
      </c>
    </row>
    <row r="1790" spans="1:21" x14ac:dyDescent="0.25">
      <c r="A1790" t="s">
        <v>438</v>
      </c>
      <c r="B1790" t="s">
        <v>1380</v>
      </c>
      <c r="C1790" t="s">
        <v>1381</v>
      </c>
      <c r="D1790" s="15">
        <v>1900</v>
      </c>
      <c r="E1790" s="121">
        <v>1</v>
      </c>
      <c r="F1790" t="s">
        <v>442</v>
      </c>
      <c r="G1790" s="121">
        <v>366</v>
      </c>
      <c r="H1790" t="s">
        <v>387</v>
      </c>
      <c r="I1790" t="s">
        <v>489</v>
      </c>
      <c r="J1790" t="s">
        <v>437</v>
      </c>
      <c r="K1790" t="s">
        <v>437</v>
      </c>
      <c r="L1790" s="755" t="s">
        <v>84</v>
      </c>
      <c r="M1790" t="s">
        <v>328</v>
      </c>
      <c r="N1790" s="680">
        <f t="shared" ca="1" si="119"/>
        <v>0</v>
      </c>
      <c r="O1790" s="680">
        <f t="shared" ca="1" si="119"/>
        <v>0</v>
      </c>
      <c r="P1790" s="680">
        <f t="shared" ca="1" si="119"/>
        <v>0</v>
      </c>
      <c r="Q1790" s="680">
        <f t="shared" ca="1" si="119"/>
        <v>0</v>
      </c>
      <c r="R1790" s="680">
        <f t="shared" ca="1" si="119"/>
        <v>0</v>
      </c>
      <c r="S1790" t="str">
        <f t="shared" si="116"/>
        <v>ASR_CMS_19</v>
      </c>
      <c r="T1790" s="957">
        <f t="shared" si="117"/>
        <v>45406</v>
      </c>
      <c r="U1790" t="str">
        <f t="shared" si="118"/>
        <v>Unaudited</v>
      </c>
    </row>
    <row r="1791" spans="1:21" x14ac:dyDescent="0.25">
      <c r="A1791" t="s">
        <v>438</v>
      </c>
      <c r="B1791" t="s">
        <v>1380</v>
      </c>
      <c r="C1791" t="s">
        <v>1381</v>
      </c>
      <c r="D1791" s="15">
        <v>1900</v>
      </c>
      <c r="E1791" s="121">
        <v>1</v>
      </c>
      <c r="F1791" t="s">
        <v>442</v>
      </c>
      <c r="G1791" s="121">
        <v>366</v>
      </c>
      <c r="H1791" t="s">
        <v>387</v>
      </c>
      <c r="I1791" t="s">
        <v>489</v>
      </c>
      <c r="J1791" t="s">
        <v>437</v>
      </c>
      <c r="K1791" t="s">
        <v>437</v>
      </c>
      <c r="L1791" s="755" t="s">
        <v>85</v>
      </c>
      <c r="M1791" t="s">
        <v>326</v>
      </c>
      <c r="N1791" s="680">
        <f t="shared" ca="1" si="119"/>
        <v>0</v>
      </c>
      <c r="O1791" s="680">
        <f t="shared" ca="1" si="119"/>
        <v>0</v>
      </c>
      <c r="P1791" s="680">
        <f t="shared" ca="1" si="119"/>
        <v>0</v>
      </c>
      <c r="Q1791" s="680">
        <f t="shared" ca="1" si="119"/>
        <v>0</v>
      </c>
      <c r="R1791" s="680">
        <f t="shared" ca="1" si="119"/>
        <v>0</v>
      </c>
      <c r="S1791" t="str">
        <f t="shared" si="116"/>
        <v>ASR_CMS_19</v>
      </c>
      <c r="T1791" s="957">
        <f t="shared" si="117"/>
        <v>45406</v>
      </c>
      <c r="U1791" t="str">
        <f t="shared" si="118"/>
        <v>Unaudited</v>
      </c>
    </row>
    <row r="1792" spans="1:21" x14ac:dyDescent="0.25">
      <c r="A1792" t="s">
        <v>438</v>
      </c>
      <c r="B1792" t="s">
        <v>1380</v>
      </c>
      <c r="C1792" t="s">
        <v>1381</v>
      </c>
      <c r="D1792" s="15">
        <v>1900</v>
      </c>
      <c r="E1792" s="121">
        <v>1</v>
      </c>
      <c r="F1792" t="s">
        <v>442</v>
      </c>
      <c r="G1792" s="121">
        <v>366</v>
      </c>
      <c r="H1792" t="s">
        <v>387</v>
      </c>
      <c r="I1792" t="s">
        <v>489</v>
      </c>
      <c r="J1792" t="s">
        <v>437</v>
      </c>
      <c r="K1792" t="s">
        <v>437</v>
      </c>
      <c r="L1792" s="755" t="s">
        <v>86</v>
      </c>
      <c r="M1792" t="s">
        <v>495</v>
      </c>
      <c r="N1792" s="680">
        <f t="shared" ca="1" si="119"/>
        <v>0</v>
      </c>
      <c r="O1792" s="680">
        <f t="shared" ca="1" si="119"/>
        <v>0</v>
      </c>
      <c r="P1792" s="680">
        <f t="shared" ca="1" si="119"/>
        <v>0</v>
      </c>
      <c r="Q1792" s="680">
        <f t="shared" ca="1" si="119"/>
        <v>0</v>
      </c>
      <c r="R1792" s="680">
        <f t="shared" ca="1" si="119"/>
        <v>0</v>
      </c>
      <c r="S1792" t="str">
        <f t="shared" si="116"/>
        <v>ASR_CMS_19</v>
      </c>
      <c r="T1792" s="957">
        <f t="shared" si="117"/>
        <v>45406</v>
      </c>
      <c r="U1792" t="str">
        <f t="shared" si="118"/>
        <v>Unaudited</v>
      </c>
    </row>
    <row r="1793" spans="1:21" x14ac:dyDescent="0.25">
      <c r="A1793" t="s">
        <v>438</v>
      </c>
      <c r="B1793" t="s">
        <v>1380</v>
      </c>
      <c r="C1793" t="s">
        <v>1381</v>
      </c>
      <c r="D1793" s="15">
        <v>1900</v>
      </c>
      <c r="E1793" s="121">
        <v>1</v>
      </c>
      <c r="F1793" t="s">
        <v>442</v>
      </c>
      <c r="G1793" s="121">
        <v>366</v>
      </c>
      <c r="H1793" t="s">
        <v>387</v>
      </c>
      <c r="I1793" t="s">
        <v>489</v>
      </c>
      <c r="J1793" t="s">
        <v>437</v>
      </c>
      <c r="K1793" t="s">
        <v>437</v>
      </c>
      <c r="L1793" s="755" t="s">
        <v>87</v>
      </c>
      <c r="M1793" t="s">
        <v>496</v>
      </c>
      <c r="N1793" s="680">
        <f t="shared" ca="1" si="119"/>
        <v>0</v>
      </c>
      <c r="O1793" s="680">
        <f t="shared" ca="1" si="119"/>
        <v>0</v>
      </c>
      <c r="P1793" s="680">
        <f t="shared" ca="1" si="119"/>
        <v>0</v>
      </c>
      <c r="Q1793" s="680">
        <f t="shared" ca="1" si="119"/>
        <v>0</v>
      </c>
      <c r="R1793" s="680">
        <f t="shared" ca="1" si="119"/>
        <v>0</v>
      </c>
      <c r="S1793" t="str">
        <f t="shared" si="116"/>
        <v>ASR_CMS_19</v>
      </c>
      <c r="T1793" s="957">
        <f t="shared" si="117"/>
        <v>45406</v>
      </c>
      <c r="U1793" t="str">
        <f t="shared" si="118"/>
        <v>Unaudited</v>
      </c>
    </row>
    <row r="1794" spans="1:21" x14ac:dyDescent="0.25">
      <c r="A1794" t="s">
        <v>438</v>
      </c>
      <c r="B1794" t="s">
        <v>1380</v>
      </c>
      <c r="C1794" t="s">
        <v>1381</v>
      </c>
      <c r="D1794" s="15">
        <v>1900</v>
      </c>
      <c r="E1794" s="121">
        <v>1</v>
      </c>
      <c r="F1794" t="s">
        <v>442</v>
      </c>
      <c r="G1794" s="121">
        <v>366</v>
      </c>
      <c r="H1794" t="s">
        <v>387</v>
      </c>
      <c r="I1794" t="s">
        <v>489</v>
      </c>
      <c r="J1794" t="s">
        <v>437</v>
      </c>
      <c r="K1794" t="s">
        <v>437</v>
      </c>
      <c r="L1794" s="755" t="s">
        <v>214</v>
      </c>
      <c r="M1794" t="s">
        <v>497</v>
      </c>
      <c r="N1794" s="680">
        <f t="shared" ca="1" si="119"/>
        <v>0</v>
      </c>
      <c r="O1794" s="680">
        <f t="shared" ca="1" si="119"/>
        <v>0</v>
      </c>
      <c r="P1794" s="680">
        <f t="shared" ca="1" si="119"/>
        <v>0</v>
      </c>
      <c r="Q1794" s="680">
        <f t="shared" ca="1" si="119"/>
        <v>0</v>
      </c>
      <c r="R1794" s="680">
        <f t="shared" ca="1" si="119"/>
        <v>0</v>
      </c>
      <c r="S1794" t="str">
        <f t="shared" ref="S1794:S1857" si="120">file_name</f>
        <v>ASR_CMS_19</v>
      </c>
      <c r="T1794" s="957">
        <f t="shared" ref="T1794:T1857" si="121">file_date</f>
        <v>45406</v>
      </c>
      <c r="U1794" t="str">
        <f t="shared" ref="U1794:U1857" si="122">status</f>
        <v>Unaudited</v>
      </c>
    </row>
    <row r="1795" spans="1:21" x14ac:dyDescent="0.25">
      <c r="A1795" t="s">
        <v>438</v>
      </c>
      <c r="B1795" t="s">
        <v>1380</v>
      </c>
      <c r="C1795" t="s">
        <v>1381</v>
      </c>
      <c r="D1795" s="15">
        <v>1900</v>
      </c>
      <c r="E1795" s="121">
        <v>1</v>
      </c>
      <c r="F1795" t="s">
        <v>442</v>
      </c>
      <c r="G1795" s="121">
        <v>366</v>
      </c>
      <c r="H1795" t="s">
        <v>387</v>
      </c>
      <c r="I1795" t="s">
        <v>490</v>
      </c>
      <c r="J1795" t="s">
        <v>26</v>
      </c>
      <c r="K1795" t="s">
        <v>26</v>
      </c>
      <c r="L1795" s="755" t="s">
        <v>205</v>
      </c>
      <c r="M1795" t="s">
        <v>26</v>
      </c>
      <c r="N1795" s="680">
        <f t="shared" ca="1" si="119"/>
        <v>0</v>
      </c>
      <c r="O1795" s="680">
        <f t="shared" ca="1" si="119"/>
        <v>0</v>
      </c>
      <c r="P1795" s="680">
        <f t="shared" ca="1" si="119"/>
        <v>0</v>
      </c>
      <c r="Q1795" s="680">
        <f t="shared" ca="1" si="119"/>
        <v>0</v>
      </c>
      <c r="R1795" s="680">
        <f t="shared" ca="1" si="119"/>
        <v>0</v>
      </c>
      <c r="S1795" t="str">
        <f t="shared" si="120"/>
        <v>ASR_CMS_19</v>
      </c>
      <c r="T1795" s="957">
        <f t="shared" si="121"/>
        <v>45406</v>
      </c>
      <c r="U1795" t="str">
        <f t="shared" si="122"/>
        <v>Unaudited</v>
      </c>
    </row>
    <row r="1796" spans="1:21" x14ac:dyDescent="0.25">
      <c r="A1796" t="s">
        <v>438</v>
      </c>
      <c r="B1796" t="s">
        <v>1380</v>
      </c>
      <c r="C1796" t="s">
        <v>1381</v>
      </c>
      <c r="D1796" s="15">
        <v>1900</v>
      </c>
      <c r="E1796" s="121">
        <v>1</v>
      </c>
      <c r="F1796" t="s">
        <v>1026</v>
      </c>
      <c r="G1796" s="121" t="s">
        <v>1379</v>
      </c>
      <c r="H1796" t="s">
        <v>387</v>
      </c>
      <c r="I1796" t="s">
        <v>433</v>
      </c>
      <c r="J1796" t="s">
        <v>433</v>
      </c>
      <c r="K1796" t="s">
        <v>433</v>
      </c>
      <c r="M1796" t="s">
        <v>433</v>
      </c>
      <c r="N1796" s="680">
        <f t="shared" ca="1" si="119"/>
        <v>0</v>
      </c>
      <c r="O1796" s="680">
        <f t="shared" ca="1" si="119"/>
        <v>0</v>
      </c>
      <c r="P1796" s="680">
        <f t="shared" ca="1" si="119"/>
        <v>0</v>
      </c>
      <c r="Q1796" s="680">
        <f t="shared" ca="1" si="119"/>
        <v>0</v>
      </c>
      <c r="R1796" s="680">
        <f t="shared" ca="1" si="119"/>
        <v>0</v>
      </c>
      <c r="S1796" t="str">
        <f t="shared" si="120"/>
        <v>ASR_CMS_19</v>
      </c>
      <c r="T1796" s="957">
        <f t="shared" si="121"/>
        <v>45406</v>
      </c>
      <c r="U1796" t="str">
        <f t="shared" si="122"/>
        <v>Unaudited</v>
      </c>
    </row>
    <row r="1797" spans="1:21" x14ac:dyDescent="0.25">
      <c r="A1797" t="s">
        <v>438</v>
      </c>
      <c r="B1797" t="s">
        <v>1380</v>
      </c>
      <c r="C1797" t="s">
        <v>1381</v>
      </c>
      <c r="D1797" s="15">
        <v>1900</v>
      </c>
      <c r="E1797" s="121">
        <v>1</v>
      </c>
      <c r="F1797" t="s">
        <v>1026</v>
      </c>
      <c r="G1797" s="121" t="s">
        <v>1379</v>
      </c>
      <c r="H1797" t="s">
        <v>387</v>
      </c>
      <c r="I1797" t="s">
        <v>488</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ASR_CMS_19</v>
      </c>
      <c r="T1797" s="957">
        <f t="shared" si="121"/>
        <v>45406</v>
      </c>
      <c r="U1797" t="str">
        <f t="shared" si="122"/>
        <v>Unaudited</v>
      </c>
    </row>
    <row r="1798" spans="1:21" x14ac:dyDescent="0.25">
      <c r="A1798" t="s">
        <v>438</v>
      </c>
      <c r="B1798" t="s">
        <v>1380</v>
      </c>
      <c r="C1798" t="s">
        <v>1381</v>
      </c>
      <c r="D1798" s="15">
        <v>1900</v>
      </c>
      <c r="E1798" s="121">
        <v>1</v>
      </c>
      <c r="F1798" t="s">
        <v>1026</v>
      </c>
      <c r="G1798" s="121" t="s">
        <v>1379</v>
      </c>
      <c r="H1798" t="s">
        <v>387</v>
      </c>
      <c r="I1798" t="s">
        <v>488</v>
      </c>
      <c r="J1798" t="s">
        <v>12</v>
      </c>
      <c r="K1798" t="s">
        <v>223</v>
      </c>
      <c r="L1798" s="755">
        <v>1.2</v>
      </c>
      <c r="M1798" t="s">
        <v>223</v>
      </c>
      <c r="N1798" s="680">
        <f t="shared" ca="1" si="119"/>
        <v>0</v>
      </c>
      <c r="O1798" s="680">
        <f t="shared" ca="1" si="119"/>
        <v>0</v>
      </c>
      <c r="P1798" s="680">
        <f t="shared" ca="1" si="119"/>
        <v>0</v>
      </c>
      <c r="Q1798" s="680">
        <f t="shared" ca="1" si="119"/>
        <v>0</v>
      </c>
      <c r="R1798" s="680">
        <f t="shared" ca="1" si="119"/>
        <v>0</v>
      </c>
      <c r="S1798" t="str">
        <f t="shared" si="120"/>
        <v>ASR_CMS_19</v>
      </c>
      <c r="T1798" s="957">
        <f t="shared" si="121"/>
        <v>45406</v>
      </c>
      <c r="U1798" t="str">
        <f t="shared" si="122"/>
        <v>Unaudited</v>
      </c>
    </row>
    <row r="1799" spans="1:21" x14ac:dyDescent="0.25">
      <c r="A1799" t="s">
        <v>438</v>
      </c>
      <c r="B1799" t="s">
        <v>1380</v>
      </c>
      <c r="C1799" t="s">
        <v>1381</v>
      </c>
      <c r="D1799" s="15">
        <v>1900</v>
      </c>
      <c r="E1799" s="121">
        <v>1</v>
      </c>
      <c r="F1799" t="s">
        <v>1026</v>
      </c>
      <c r="G1799" s="121" t="s">
        <v>1379</v>
      </c>
      <c r="H1799" t="s">
        <v>387</v>
      </c>
      <c r="I1799" t="s">
        <v>488</v>
      </c>
      <c r="J1799" t="s">
        <v>12</v>
      </c>
      <c r="K1799" t="s">
        <v>1318</v>
      </c>
      <c r="L1799" s="755" t="s">
        <v>1314</v>
      </c>
      <c r="M1799" t="s">
        <v>1318</v>
      </c>
      <c r="N1799" s="680">
        <f t="shared" ca="1" si="119"/>
        <v>0</v>
      </c>
      <c r="O1799" s="680">
        <f t="shared" ca="1" si="119"/>
        <v>0</v>
      </c>
      <c r="P1799" s="680">
        <f t="shared" ca="1" si="119"/>
        <v>0</v>
      </c>
      <c r="Q1799" s="680">
        <f t="shared" ca="1" si="119"/>
        <v>0</v>
      </c>
      <c r="R1799" s="680">
        <f t="shared" ca="1" si="119"/>
        <v>0</v>
      </c>
      <c r="S1799" t="str">
        <f t="shared" si="120"/>
        <v>ASR_CMS_19</v>
      </c>
      <c r="T1799" s="957">
        <f t="shared" si="121"/>
        <v>45406</v>
      </c>
      <c r="U1799" t="str">
        <f t="shared" si="122"/>
        <v>Unaudited</v>
      </c>
    </row>
    <row r="1800" spans="1:21" x14ac:dyDescent="0.25">
      <c r="A1800" t="s">
        <v>438</v>
      </c>
      <c r="B1800" t="s">
        <v>1380</v>
      </c>
      <c r="C1800" t="s">
        <v>1381</v>
      </c>
      <c r="D1800" s="15">
        <v>1900</v>
      </c>
      <c r="E1800" s="121">
        <v>1</v>
      </c>
      <c r="F1800" t="s">
        <v>1026</v>
      </c>
      <c r="G1800" s="121" t="s">
        <v>1379</v>
      </c>
      <c r="H1800" t="s">
        <v>387</v>
      </c>
      <c r="I1800" t="s">
        <v>488</v>
      </c>
      <c r="J1800" t="s">
        <v>12</v>
      </c>
      <c r="K1800" t="s">
        <v>1320</v>
      </c>
      <c r="L1800" s="755" t="s">
        <v>1319</v>
      </c>
      <c r="M1800" t="s">
        <v>1320</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ASR_CMS_19</v>
      </c>
      <c r="T1800" s="957">
        <f t="shared" si="121"/>
        <v>45406</v>
      </c>
      <c r="U1800" t="str">
        <f t="shared" si="122"/>
        <v>Unaudited</v>
      </c>
    </row>
    <row r="1801" spans="1:21" x14ac:dyDescent="0.25">
      <c r="A1801" t="s">
        <v>438</v>
      </c>
      <c r="B1801" t="s">
        <v>1380</v>
      </c>
      <c r="C1801" t="s">
        <v>1381</v>
      </c>
      <c r="D1801" s="15">
        <v>1900</v>
      </c>
      <c r="E1801" s="121">
        <v>1</v>
      </c>
      <c r="F1801" t="s">
        <v>1026</v>
      </c>
      <c r="G1801" s="121" t="s">
        <v>1379</v>
      </c>
      <c r="H1801" t="s">
        <v>387</v>
      </c>
      <c r="I1801" t="s">
        <v>488</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ASR_CMS_19</v>
      </c>
      <c r="T1801" s="957">
        <f t="shared" si="121"/>
        <v>45406</v>
      </c>
      <c r="U1801" t="str">
        <f t="shared" si="122"/>
        <v>Unaudited</v>
      </c>
    </row>
    <row r="1802" spans="1:21" x14ac:dyDescent="0.25">
      <c r="A1802" t="s">
        <v>438</v>
      </c>
      <c r="B1802" t="s">
        <v>1380</v>
      </c>
      <c r="C1802" t="s">
        <v>1381</v>
      </c>
      <c r="D1802" s="15">
        <v>1900</v>
      </c>
      <c r="E1802" s="121">
        <v>1</v>
      </c>
      <c r="F1802" t="s">
        <v>1026</v>
      </c>
      <c r="G1802" s="121" t="s">
        <v>1379</v>
      </c>
      <c r="H1802" t="s">
        <v>387</v>
      </c>
      <c r="I1802" t="s">
        <v>489</v>
      </c>
      <c r="J1802" t="s">
        <v>434</v>
      </c>
      <c r="K1802" t="s">
        <v>791</v>
      </c>
      <c r="L1802" s="755">
        <v>2.1</v>
      </c>
      <c r="M1802" t="s">
        <v>726</v>
      </c>
      <c r="N1802" s="680">
        <f t="shared" ca="1" si="123"/>
        <v>0</v>
      </c>
      <c r="O1802" s="680">
        <f t="shared" ca="1" si="123"/>
        <v>0</v>
      </c>
      <c r="P1802" s="680">
        <f t="shared" ca="1" si="123"/>
        <v>0</v>
      </c>
      <c r="Q1802" s="680">
        <f t="shared" ca="1" si="123"/>
        <v>0</v>
      </c>
      <c r="R1802" s="680">
        <f t="shared" ca="1" si="123"/>
        <v>0</v>
      </c>
      <c r="S1802" t="str">
        <f t="shared" si="120"/>
        <v>ASR_CMS_19</v>
      </c>
      <c r="T1802" s="957">
        <f t="shared" si="121"/>
        <v>45406</v>
      </c>
      <c r="U1802" t="str">
        <f t="shared" si="122"/>
        <v>Unaudited</v>
      </c>
    </row>
    <row r="1803" spans="1:21" x14ac:dyDescent="0.25">
      <c r="A1803" t="s">
        <v>438</v>
      </c>
      <c r="B1803" t="s">
        <v>1380</v>
      </c>
      <c r="C1803" t="s">
        <v>1381</v>
      </c>
      <c r="D1803" s="15">
        <v>1900</v>
      </c>
      <c r="E1803" s="121">
        <v>1</v>
      </c>
      <c r="F1803" t="s">
        <v>1026</v>
      </c>
      <c r="G1803" s="121" t="s">
        <v>1379</v>
      </c>
      <c r="H1803" t="s">
        <v>387</v>
      </c>
      <c r="I1803" t="s">
        <v>489</v>
      </c>
      <c r="J1803" t="s">
        <v>434</v>
      </c>
      <c r="K1803" t="s">
        <v>791</v>
      </c>
      <c r="L1803" s="755">
        <v>2.2000000000000002</v>
      </c>
      <c r="M1803" t="s">
        <v>727</v>
      </c>
      <c r="N1803" s="680">
        <f t="shared" ca="1" si="123"/>
        <v>0</v>
      </c>
      <c r="O1803" s="680">
        <f t="shared" ca="1" si="123"/>
        <v>0</v>
      </c>
      <c r="P1803" s="680">
        <f t="shared" ca="1" si="123"/>
        <v>0</v>
      </c>
      <c r="Q1803" s="680">
        <f t="shared" ca="1" si="123"/>
        <v>0</v>
      </c>
      <c r="R1803" s="680">
        <f t="shared" ca="1" si="123"/>
        <v>0</v>
      </c>
      <c r="S1803" t="str">
        <f t="shared" si="120"/>
        <v>ASR_CMS_19</v>
      </c>
      <c r="T1803" s="957">
        <f t="shared" si="121"/>
        <v>45406</v>
      </c>
      <c r="U1803" t="str">
        <f t="shared" si="122"/>
        <v>Unaudited</v>
      </c>
    </row>
    <row r="1804" spans="1:21" x14ac:dyDescent="0.25">
      <c r="A1804" t="s">
        <v>438</v>
      </c>
      <c r="B1804" t="s">
        <v>1380</v>
      </c>
      <c r="C1804" t="s">
        <v>1381</v>
      </c>
      <c r="D1804" s="15">
        <v>1900</v>
      </c>
      <c r="E1804" s="121">
        <v>1</v>
      </c>
      <c r="F1804" t="s">
        <v>1026</v>
      </c>
      <c r="G1804" s="121" t="s">
        <v>1379</v>
      </c>
      <c r="H1804" t="s">
        <v>387</v>
      </c>
      <c r="I1804" t="s">
        <v>489</v>
      </c>
      <c r="J1804" t="s">
        <v>434</v>
      </c>
      <c r="K1804" t="s">
        <v>791</v>
      </c>
      <c r="L1804" s="755">
        <v>2.2999999999999998</v>
      </c>
      <c r="M1804" t="s">
        <v>728</v>
      </c>
      <c r="N1804" s="680">
        <f t="shared" ca="1" si="123"/>
        <v>0</v>
      </c>
      <c r="O1804" s="680">
        <f t="shared" ca="1" si="123"/>
        <v>0</v>
      </c>
      <c r="P1804" s="680">
        <f t="shared" ca="1" si="123"/>
        <v>0</v>
      </c>
      <c r="Q1804" s="680">
        <f t="shared" ca="1" si="123"/>
        <v>0</v>
      </c>
      <c r="R1804" s="680">
        <f t="shared" ca="1" si="123"/>
        <v>0</v>
      </c>
      <c r="S1804" t="str">
        <f t="shared" si="120"/>
        <v>ASR_CMS_19</v>
      </c>
      <c r="T1804" s="957">
        <f t="shared" si="121"/>
        <v>45406</v>
      </c>
      <c r="U1804" t="str">
        <f t="shared" si="122"/>
        <v>Unaudited</v>
      </c>
    </row>
    <row r="1805" spans="1:21" x14ac:dyDescent="0.25">
      <c r="A1805" t="s">
        <v>438</v>
      </c>
      <c r="B1805" t="s">
        <v>1380</v>
      </c>
      <c r="C1805" t="s">
        <v>1381</v>
      </c>
      <c r="D1805" s="15">
        <v>1900</v>
      </c>
      <c r="E1805" s="121">
        <v>1</v>
      </c>
      <c r="F1805" t="s">
        <v>1026</v>
      </c>
      <c r="G1805" s="121" t="s">
        <v>1379</v>
      </c>
      <c r="H1805" t="s">
        <v>387</v>
      </c>
      <c r="I1805" t="s">
        <v>489</v>
      </c>
      <c r="J1805" t="s">
        <v>434</v>
      </c>
      <c r="K1805" t="s">
        <v>791</v>
      </c>
      <c r="L1805" s="755">
        <v>2.4</v>
      </c>
      <c r="M1805" t="s">
        <v>729</v>
      </c>
      <c r="N1805" s="680">
        <f t="shared" ca="1" si="123"/>
        <v>0</v>
      </c>
      <c r="O1805" s="680">
        <f t="shared" ca="1" si="123"/>
        <v>0</v>
      </c>
      <c r="P1805" s="680">
        <f t="shared" ca="1" si="123"/>
        <v>0</v>
      </c>
      <c r="Q1805" s="680">
        <f t="shared" ca="1" si="123"/>
        <v>0</v>
      </c>
      <c r="R1805" s="680">
        <f t="shared" ca="1" si="123"/>
        <v>0</v>
      </c>
      <c r="S1805" t="str">
        <f t="shared" si="120"/>
        <v>ASR_CMS_19</v>
      </c>
      <c r="T1805" s="957">
        <f t="shared" si="121"/>
        <v>45406</v>
      </c>
      <c r="U1805" t="str">
        <f t="shared" si="122"/>
        <v>Unaudited</v>
      </c>
    </row>
    <row r="1806" spans="1:21" x14ac:dyDescent="0.25">
      <c r="A1806" t="s">
        <v>438</v>
      </c>
      <c r="B1806" t="s">
        <v>1380</v>
      </c>
      <c r="C1806" t="s">
        <v>1381</v>
      </c>
      <c r="D1806" s="15">
        <v>1900</v>
      </c>
      <c r="E1806" s="121">
        <v>1</v>
      </c>
      <c r="F1806" t="s">
        <v>1026</v>
      </c>
      <c r="G1806" s="121" t="s">
        <v>1379</v>
      </c>
      <c r="H1806" t="s">
        <v>387</v>
      </c>
      <c r="I1806" t="s">
        <v>489</v>
      </c>
      <c r="J1806" t="s">
        <v>434</v>
      </c>
      <c r="K1806" t="s">
        <v>791</v>
      </c>
      <c r="L1806" s="755">
        <v>2.5</v>
      </c>
      <c r="M1806" t="s">
        <v>771</v>
      </c>
      <c r="N1806" s="680">
        <f t="shared" ca="1" si="123"/>
        <v>0</v>
      </c>
      <c r="O1806" s="680">
        <f t="shared" ca="1" si="123"/>
        <v>0</v>
      </c>
      <c r="P1806" s="680">
        <f t="shared" ca="1" si="123"/>
        <v>0</v>
      </c>
      <c r="Q1806" s="680">
        <f t="shared" ca="1" si="123"/>
        <v>0</v>
      </c>
      <c r="R1806" s="680">
        <f t="shared" ca="1" si="123"/>
        <v>0</v>
      </c>
      <c r="S1806" t="str">
        <f t="shared" si="120"/>
        <v>ASR_CMS_19</v>
      </c>
      <c r="T1806" s="957">
        <f t="shared" si="121"/>
        <v>45406</v>
      </c>
      <c r="U1806" t="str">
        <f t="shared" si="122"/>
        <v>Unaudited</v>
      </c>
    </row>
    <row r="1807" spans="1:21" x14ac:dyDescent="0.25">
      <c r="A1807" t="s">
        <v>438</v>
      </c>
      <c r="B1807" t="s">
        <v>1380</v>
      </c>
      <c r="C1807" t="s">
        <v>1381</v>
      </c>
      <c r="D1807" s="15">
        <v>1900</v>
      </c>
      <c r="E1807" s="121">
        <v>1</v>
      </c>
      <c r="F1807" t="s">
        <v>1026</v>
      </c>
      <c r="G1807" s="121" t="s">
        <v>1379</v>
      </c>
      <c r="H1807" t="s">
        <v>387</v>
      </c>
      <c r="I1807" t="s">
        <v>489</v>
      </c>
      <c r="J1807" t="s">
        <v>434</v>
      </c>
      <c r="K1807" t="s">
        <v>791</v>
      </c>
      <c r="L1807" s="755">
        <v>2.6</v>
      </c>
      <c r="M1807" t="s">
        <v>187</v>
      </c>
      <c r="N1807" s="680">
        <f t="shared" ca="1" si="123"/>
        <v>0</v>
      </c>
      <c r="O1807" s="680">
        <f t="shared" ca="1" si="123"/>
        <v>0</v>
      </c>
      <c r="P1807" s="680">
        <f t="shared" ca="1" si="123"/>
        <v>0</v>
      </c>
      <c r="Q1807" s="680">
        <f t="shared" ca="1" si="123"/>
        <v>0</v>
      </c>
      <c r="R1807" s="680">
        <f t="shared" ca="1" si="123"/>
        <v>0</v>
      </c>
      <c r="S1807" t="str">
        <f t="shared" si="120"/>
        <v>ASR_CMS_19</v>
      </c>
      <c r="T1807" s="957">
        <f t="shared" si="121"/>
        <v>45406</v>
      </c>
      <c r="U1807" t="str">
        <f t="shared" si="122"/>
        <v>Unaudited</v>
      </c>
    </row>
    <row r="1808" spans="1:21" x14ac:dyDescent="0.25">
      <c r="A1808" t="s">
        <v>438</v>
      </c>
      <c r="B1808" t="s">
        <v>1380</v>
      </c>
      <c r="C1808" t="s">
        <v>1381</v>
      </c>
      <c r="D1808" s="15">
        <v>1900</v>
      </c>
      <c r="E1808" s="121">
        <v>1</v>
      </c>
      <c r="F1808" t="s">
        <v>1026</v>
      </c>
      <c r="G1808" s="121" t="s">
        <v>1379</v>
      </c>
      <c r="H1808" t="s">
        <v>387</v>
      </c>
      <c r="I1808" t="s">
        <v>489</v>
      </c>
      <c r="J1808" t="s">
        <v>434</v>
      </c>
      <c r="K1808" t="s">
        <v>791</v>
      </c>
      <c r="L1808" s="755">
        <v>2.7</v>
      </c>
      <c r="M1808" t="s">
        <v>792</v>
      </c>
      <c r="N1808" s="680">
        <f t="shared" ca="1" si="123"/>
        <v>0</v>
      </c>
      <c r="O1808" s="680">
        <f t="shared" ca="1" si="123"/>
        <v>0</v>
      </c>
      <c r="P1808" s="680">
        <f t="shared" ca="1" si="123"/>
        <v>0</v>
      </c>
      <c r="Q1808" s="680">
        <f t="shared" ca="1" si="123"/>
        <v>0</v>
      </c>
      <c r="R1808" s="680">
        <f t="shared" ca="1" si="123"/>
        <v>0</v>
      </c>
      <c r="S1808" t="str">
        <f t="shared" si="120"/>
        <v>ASR_CMS_19</v>
      </c>
      <c r="T1808" s="957">
        <f t="shared" si="121"/>
        <v>45406</v>
      </c>
      <c r="U1808" t="str">
        <f t="shared" si="122"/>
        <v>Unaudited</v>
      </c>
    </row>
    <row r="1809" spans="1:21" x14ac:dyDescent="0.25">
      <c r="A1809" t="s">
        <v>438</v>
      </c>
      <c r="B1809" t="s">
        <v>1380</v>
      </c>
      <c r="C1809" t="s">
        <v>1381</v>
      </c>
      <c r="D1809" s="15">
        <v>1900</v>
      </c>
      <c r="E1809" s="121">
        <v>1</v>
      </c>
      <c r="F1809" t="s">
        <v>1026</v>
      </c>
      <c r="G1809" s="121" t="s">
        <v>1379</v>
      </c>
      <c r="H1809" t="s">
        <v>387</v>
      </c>
      <c r="I1809" t="s">
        <v>489</v>
      </c>
      <c r="J1809" t="s">
        <v>434</v>
      </c>
      <c r="K1809" t="s">
        <v>791</v>
      </c>
      <c r="L1809" s="755">
        <v>2.8</v>
      </c>
      <c r="M1809" t="s">
        <v>793</v>
      </c>
      <c r="N1809" s="680">
        <f t="shared" ca="1" si="123"/>
        <v>0</v>
      </c>
      <c r="O1809" s="680">
        <f t="shared" ca="1" si="123"/>
        <v>0</v>
      </c>
      <c r="P1809" s="680">
        <f t="shared" ca="1" si="123"/>
        <v>0</v>
      </c>
      <c r="Q1809" s="680">
        <f t="shared" ca="1" si="123"/>
        <v>0</v>
      </c>
      <c r="R1809" s="680">
        <f t="shared" ca="1" si="123"/>
        <v>0</v>
      </c>
      <c r="S1809" t="str">
        <f t="shared" si="120"/>
        <v>ASR_CMS_19</v>
      </c>
      <c r="T1809" s="957">
        <f t="shared" si="121"/>
        <v>45406</v>
      </c>
      <c r="U1809" t="str">
        <f t="shared" si="122"/>
        <v>Unaudited</v>
      </c>
    </row>
    <row r="1810" spans="1:21" x14ac:dyDescent="0.25">
      <c r="A1810" t="s">
        <v>438</v>
      </c>
      <c r="B1810" t="s">
        <v>1380</v>
      </c>
      <c r="C1810" t="s">
        <v>1381</v>
      </c>
      <c r="D1810" s="15">
        <v>1900</v>
      </c>
      <c r="E1810" s="121">
        <v>1</v>
      </c>
      <c r="F1810" t="s">
        <v>1026</v>
      </c>
      <c r="G1810" s="121" t="s">
        <v>1379</v>
      </c>
      <c r="H1810" t="s">
        <v>387</v>
      </c>
      <c r="I1810" t="s">
        <v>489</v>
      </c>
      <c r="J1810" t="s">
        <v>434</v>
      </c>
      <c r="K1810" t="s">
        <v>791</v>
      </c>
      <c r="L1810" s="755">
        <v>2.9</v>
      </c>
      <c r="M1810" t="s">
        <v>774</v>
      </c>
      <c r="N1810" s="680">
        <f t="shared" ca="1" si="123"/>
        <v>0</v>
      </c>
      <c r="O1810" s="680">
        <f t="shared" ca="1" si="123"/>
        <v>0</v>
      </c>
      <c r="P1810" s="680">
        <f t="shared" ca="1" si="123"/>
        <v>0</v>
      </c>
      <c r="Q1810" s="680">
        <f t="shared" ca="1" si="123"/>
        <v>0</v>
      </c>
      <c r="R1810" s="680">
        <f t="shared" ca="1" si="123"/>
        <v>0</v>
      </c>
      <c r="S1810" t="str">
        <f t="shared" si="120"/>
        <v>ASR_CMS_19</v>
      </c>
      <c r="T1810" s="957">
        <f t="shared" si="121"/>
        <v>45406</v>
      </c>
      <c r="U1810" t="str">
        <f t="shared" si="122"/>
        <v>Unaudited</v>
      </c>
    </row>
    <row r="1811" spans="1:21" x14ac:dyDescent="0.25">
      <c r="A1811" t="s">
        <v>438</v>
      </c>
      <c r="B1811" t="s">
        <v>1380</v>
      </c>
      <c r="C1811" t="s">
        <v>1381</v>
      </c>
      <c r="D1811" s="15">
        <v>1900</v>
      </c>
      <c r="E1811" s="121">
        <v>1</v>
      </c>
      <c r="F1811" t="s">
        <v>1026</v>
      </c>
      <c r="G1811" s="121" t="s">
        <v>1379</v>
      </c>
      <c r="H1811" t="s">
        <v>387</v>
      </c>
      <c r="I1811" t="s">
        <v>489</v>
      </c>
      <c r="J1811" t="s">
        <v>434</v>
      </c>
      <c r="K1811" t="s">
        <v>224</v>
      </c>
      <c r="L1811" s="755">
        <v>2.11</v>
      </c>
      <c r="M1811" t="s">
        <v>229</v>
      </c>
      <c r="N1811" s="680">
        <f t="shared" ca="1" si="123"/>
        <v>0</v>
      </c>
      <c r="O1811" s="680">
        <f t="shared" ca="1" si="123"/>
        <v>0</v>
      </c>
      <c r="P1811" s="680">
        <f t="shared" ca="1" si="123"/>
        <v>0</v>
      </c>
      <c r="Q1811" s="680">
        <f t="shared" ca="1" si="123"/>
        <v>0</v>
      </c>
      <c r="R1811" s="680">
        <f t="shared" ca="1" si="123"/>
        <v>0</v>
      </c>
      <c r="S1811" t="str">
        <f t="shared" si="120"/>
        <v>ASR_CMS_19</v>
      </c>
      <c r="T1811" s="957">
        <f t="shared" si="121"/>
        <v>45406</v>
      </c>
      <c r="U1811" t="str">
        <f t="shared" si="122"/>
        <v>Unaudited</v>
      </c>
    </row>
    <row r="1812" spans="1:21" x14ac:dyDescent="0.25">
      <c r="A1812" t="s">
        <v>438</v>
      </c>
      <c r="B1812" t="s">
        <v>1380</v>
      </c>
      <c r="C1812" t="s">
        <v>1381</v>
      </c>
      <c r="D1812" s="15">
        <v>1900</v>
      </c>
      <c r="E1812" s="121">
        <v>1</v>
      </c>
      <c r="F1812" t="s">
        <v>1026</v>
      </c>
      <c r="G1812" s="121" t="s">
        <v>1379</v>
      </c>
      <c r="H1812" t="s">
        <v>387</v>
      </c>
      <c r="I1812" t="s">
        <v>489</v>
      </c>
      <c r="J1812" t="s">
        <v>434</v>
      </c>
      <c r="K1812" t="s">
        <v>224</v>
      </c>
      <c r="L1812" s="755">
        <v>2.12</v>
      </c>
      <c r="M1812" t="s">
        <v>555</v>
      </c>
      <c r="N1812" s="680">
        <f t="shared" ca="1" si="123"/>
        <v>0</v>
      </c>
      <c r="O1812" s="680">
        <f t="shared" ca="1" si="123"/>
        <v>0</v>
      </c>
      <c r="P1812" s="680">
        <f t="shared" ca="1" si="123"/>
        <v>0</v>
      </c>
      <c r="Q1812" s="680">
        <f t="shared" ca="1" si="123"/>
        <v>0</v>
      </c>
      <c r="R1812" s="680">
        <f t="shared" ca="1" si="123"/>
        <v>0</v>
      </c>
      <c r="S1812" t="str">
        <f t="shared" si="120"/>
        <v>ASR_CMS_19</v>
      </c>
      <c r="T1812" s="957">
        <f t="shared" si="121"/>
        <v>45406</v>
      </c>
      <c r="U1812" t="str">
        <f t="shared" si="122"/>
        <v>Unaudited</v>
      </c>
    </row>
    <row r="1813" spans="1:21" x14ac:dyDescent="0.25">
      <c r="A1813" t="s">
        <v>438</v>
      </c>
      <c r="B1813" t="s">
        <v>1380</v>
      </c>
      <c r="C1813" t="s">
        <v>1381</v>
      </c>
      <c r="D1813" s="15">
        <v>1900</v>
      </c>
      <c r="E1813" s="121">
        <v>1</v>
      </c>
      <c r="F1813" t="s">
        <v>1026</v>
      </c>
      <c r="G1813" s="121" t="s">
        <v>1379</v>
      </c>
      <c r="H1813" t="s">
        <v>387</v>
      </c>
      <c r="I1813" t="s">
        <v>489</v>
      </c>
      <c r="J1813" t="s">
        <v>434</v>
      </c>
      <c r="K1813" t="s">
        <v>224</v>
      </c>
      <c r="L1813" s="755">
        <v>2.13</v>
      </c>
      <c r="M1813" t="s">
        <v>230</v>
      </c>
      <c r="N1813" s="680">
        <f t="shared" ca="1" si="123"/>
        <v>0</v>
      </c>
      <c r="O1813" s="680">
        <f t="shared" ca="1" si="123"/>
        <v>0</v>
      </c>
      <c r="P1813" s="680">
        <f t="shared" ca="1" si="123"/>
        <v>0</v>
      </c>
      <c r="Q1813" s="680">
        <f t="shared" ca="1" si="123"/>
        <v>0</v>
      </c>
      <c r="R1813" s="680">
        <f t="shared" ca="1" si="123"/>
        <v>0</v>
      </c>
      <c r="S1813" t="str">
        <f t="shared" si="120"/>
        <v>ASR_CMS_19</v>
      </c>
      <c r="T1813" s="957">
        <f t="shared" si="121"/>
        <v>45406</v>
      </c>
      <c r="U1813" t="str">
        <f t="shared" si="122"/>
        <v>Unaudited</v>
      </c>
    </row>
    <row r="1814" spans="1:21" x14ac:dyDescent="0.25">
      <c r="A1814" t="s">
        <v>438</v>
      </c>
      <c r="B1814" t="s">
        <v>1380</v>
      </c>
      <c r="C1814" t="s">
        <v>1381</v>
      </c>
      <c r="D1814" s="15">
        <v>1900</v>
      </c>
      <c r="E1814" s="121">
        <v>1</v>
      </c>
      <c r="F1814" t="s">
        <v>1026</v>
      </c>
      <c r="G1814" s="121" t="s">
        <v>1379</v>
      </c>
      <c r="H1814" t="s">
        <v>387</v>
      </c>
      <c r="I1814" t="s">
        <v>489</v>
      </c>
      <c r="J1814" t="s">
        <v>434</v>
      </c>
      <c r="K1814" t="s">
        <v>224</v>
      </c>
      <c r="L1814" s="755">
        <v>2.14</v>
      </c>
      <c r="M1814" t="s">
        <v>559</v>
      </c>
      <c r="N1814" s="680">
        <f t="shared" ca="1" si="123"/>
        <v>0</v>
      </c>
      <c r="O1814" s="680">
        <f t="shared" ca="1" si="123"/>
        <v>0</v>
      </c>
      <c r="P1814" s="680">
        <f t="shared" ca="1" si="123"/>
        <v>0</v>
      </c>
      <c r="Q1814" s="680">
        <f t="shared" ca="1" si="123"/>
        <v>0</v>
      </c>
      <c r="R1814" s="680">
        <f t="shared" ca="1" si="123"/>
        <v>0</v>
      </c>
      <c r="S1814" t="str">
        <f t="shared" si="120"/>
        <v>ASR_CMS_19</v>
      </c>
      <c r="T1814" s="957">
        <f t="shared" si="121"/>
        <v>45406</v>
      </c>
      <c r="U1814" t="str">
        <f t="shared" si="122"/>
        <v>Unaudited</v>
      </c>
    </row>
    <row r="1815" spans="1:21" x14ac:dyDescent="0.25">
      <c r="A1815" t="s">
        <v>438</v>
      </c>
      <c r="B1815" t="s">
        <v>1380</v>
      </c>
      <c r="C1815" t="s">
        <v>1381</v>
      </c>
      <c r="D1815" s="15">
        <v>1900</v>
      </c>
      <c r="E1815" s="121">
        <v>1</v>
      </c>
      <c r="F1815" t="s">
        <v>1026</v>
      </c>
      <c r="G1815" s="121" t="s">
        <v>1379</v>
      </c>
      <c r="H1815" t="s">
        <v>387</v>
      </c>
      <c r="I1815" t="s">
        <v>489</v>
      </c>
      <c r="J1815" t="s">
        <v>434</v>
      </c>
      <c r="K1815" t="s">
        <v>224</v>
      </c>
      <c r="L1815" s="755">
        <v>2.15</v>
      </c>
      <c r="M1815" t="s">
        <v>20</v>
      </c>
      <c r="N1815" s="680">
        <f t="shared" ca="1" si="123"/>
        <v>0</v>
      </c>
      <c r="O1815" s="680">
        <f t="shared" ca="1" si="123"/>
        <v>0</v>
      </c>
      <c r="P1815" s="680">
        <f t="shared" ca="1" si="123"/>
        <v>0</v>
      </c>
      <c r="Q1815" s="680">
        <f t="shared" ca="1" si="123"/>
        <v>0</v>
      </c>
      <c r="R1815" s="680">
        <f t="shared" ca="1" si="123"/>
        <v>0</v>
      </c>
      <c r="S1815" t="str">
        <f t="shared" si="120"/>
        <v>ASR_CMS_19</v>
      </c>
      <c r="T1815" s="957">
        <f t="shared" si="121"/>
        <v>45406</v>
      </c>
      <c r="U1815" t="str">
        <f t="shared" si="122"/>
        <v>Unaudited</v>
      </c>
    </row>
    <row r="1816" spans="1:21" x14ac:dyDescent="0.25">
      <c r="A1816" t="s">
        <v>438</v>
      </c>
      <c r="B1816" t="s">
        <v>1380</v>
      </c>
      <c r="C1816" t="s">
        <v>1381</v>
      </c>
      <c r="D1816" s="15">
        <v>1900</v>
      </c>
      <c r="E1816" s="121">
        <v>1</v>
      </c>
      <c r="F1816" t="s">
        <v>1026</v>
      </c>
      <c r="G1816" s="121" t="s">
        <v>1379</v>
      </c>
      <c r="H1816" t="s">
        <v>387</v>
      </c>
      <c r="I1816" t="s">
        <v>489</v>
      </c>
      <c r="J1816" t="s">
        <v>434</v>
      </c>
      <c r="K1816" t="s">
        <v>224</v>
      </c>
      <c r="L1816" s="755">
        <v>2.16</v>
      </c>
      <c r="M1816" t="s">
        <v>794</v>
      </c>
      <c r="N1816" s="680">
        <f t="shared" ca="1" si="123"/>
        <v>0</v>
      </c>
      <c r="O1816" s="680">
        <f t="shared" ca="1" si="123"/>
        <v>0</v>
      </c>
      <c r="P1816" s="680">
        <f t="shared" ca="1" si="123"/>
        <v>0</v>
      </c>
      <c r="Q1816" s="680">
        <f t="shared" ca="1" si="123"/>
        <v>0</v>
      </c>
      <c r="R1816" s="680">
        <f t="shared" ca="1" si="123"/>
        <v>0</v>
      </c>
      <c r="S1816" t="str">
        <f t="shared" si="120"/>
        <v>ASR_CMS_19</v>
      </c>
      <c r="T1816" s="957">
        <f t="shared" si="121"/>
        <v>45406</v>
      </c>
      <c r="U1816" t="str">
        <f t="shared" si="122"/>
        <v>Unaudited</v>
      </c>
    </row>
    <row r="1817" spans="1:21" x14ac:dyDescent="0.25">
      <c r="A1817" t="s">
        <v>438</v>
      </c>
      <c r="B1817" t="s">
        <v>1380</v>
      </c>
      <c r="C1817" t="s">
        <v>1381</v>
      </c>
      <c r="D1817" s="15">
        <v>1900</v>
      </c>
      <c r="E1817" s="121">
        <v>1</v>
      </c>
      <c r="F1817" t="s">
        <v>1026</v>
      </c>
      <c r="G1817" s="121" t="s">
        <v>1379</v>
      </c>
      <c r="H1817" t="s">
        <v>387</v>
      </c>
      <c r="I1817" t="s">
        <v>489</v>
      </c>
      <c r="J1817" t="s">
        <v>434</v>
      </c>
      <c r="K1817" t="s">
        <v>224</v>
      </c>
      <c r="L1817" s="755">
        <v>2.17</v>
      </c>
      <c r="M1817" t="s">
        <v>1047</v>
      </c>
      <c r="N1817" s="680">
        <f t="shared" ca="1" si="123"/>
        <v>0</v>
      </c>
      <c r="O1817" s="680">
        <f t="shared" ca="1" si="123"/>
        <v>0</v>
      </c>
      <c r="P1817" s="680">
        <f t="shared" ca="1" si="123"/>
        <v>0</v>
      </c>
      <c r="Q1817" s="680">
        <f t="shared" ca="1" si="123"/>
        <v>0</v>
      </c>
      <c r="R1817" s="680">
        <f t="shared" ca="1" si="123"/>
        <v>0</v>
      </c>
      <c r="S1817" t="str">
        <f t="shared" si="120"/>
        <v>ASR_CMS_19</v>
      </c>
      <c r="T1817" s="957">
        <f t="shared" si="121"/>
        <v>45406</v>
      </c>
      <c r="U1817" t="str">
        <f t="shared" si="122"/>
        <v>Unaudited</v>
      </c>
    </row>
    <row r="1818" spans="1:21" x14ac:dyDescent="0.25">
      <c r="A1818" t="s">
        <v>438</v>
      </c>
      <c r="B1818" t="s">
        <v>1380</v>
      </c>
      <c r="C1818" t="s">
        <v>1381</v>
      </c>
      <c r="D1818" s="15">
        <v>1900</v>
      </c>
      <c r="E1818" s="121">
        <v>1</v>
      </c>
      <c r="F1818" t="s">
        <v>1026</v>
      </c>
      <c r="G1818" s="121" t="s">
        <v>1379</v>
      </c>
      <c r="H1818" t="s">
        <v>387</v>
      </c>
      <c r="I1818" t="s">
        <v>489</v>
      </c>
      <c r="J1818" t="s">
        <v>434</v>
      </c>
      <c r="K1818" t="s">
        <v>224</v>
      </c>
      <c r="L1818" s="755">
        <v>2.1800000000000002</v>
      </c>
      <c r="M1818" t="s">
        <v>651</v>
      </c>
      <c r="N1818" s="680">
        <f t="shared" ca="1" si="123"/>
        <v>0</v>
      </c>
      <c r="O1818" s="680">
        <f t="shared" ca="1" si="123"/>
        <v>0</v>
      </c>
      <c r="P1818" s="680">
        <f t="shared" ca="1" si="123"/>
        <v>0</v>
      </c>
      <c r="Q1818" s="680">
        <f t="shared" ca="1" si="123"/>
        <v>0</v>
      </c>
      <c r="R1818" s="680">
        <f t="shared" ca="1" si="123"/>
        <v>0</v>
      </c>
      <c r="S1818" t="str">
        <f t="shared" si="120"/>
        <v>ASR_CMS_19</v>
      </c>
      <c r="T1818" s="957">
        <f t="shared" si="121"/>
        <v>45406</v>
      </c>
      <c r="U1818" t="str">
        <f t="shared" si="122"/>
        <v>Unaudited</v>
      </c>
    </row>
    <row r="1819" spans="1:21" x14ac:dyDescent="0.25">
      <c r="A1819" t="s">
        <v>438</v>
      </c>
      <c r="B1819" t="s">
        <v>1380</v>
      </c>
      <c r="C1819" t="s">
        <v>1381</v>
      </c>
      <c r="D1819" s="15">
        <v>1900</v>
      </c>
      <c r="E1819" s="121">
        <v>1</v>
      </c>
      <c r="F1819" t="s">
        <v>1026</v>
      </c>
      <c r="G1819" s="121" t="s">
        <v>1379</v>
      </c>
      <c r="H1819" t="s">
        <v>387</v>
      </c>
      <c r="I1819" t="s">
        <v>489</v>
      </c>
      <c r="J1819" t="s">
        <v>434</v>
      </c>
      <c r="K1819" t="s">
        <v>224</v>
      </c>
      <c r="L1819" s="755">
        <v>2.19</v>
      </c>
      <c r="M1819" t="s">
        <v>219</v>
      </c>
      <c r="N1819" s="680">
        <f t="shared" ca="1" si="123"/>
        <v>0</v>
      </c>
      <c r="O1819" s="680">
        <f t="shared" ca="1" si="123"/>
        <v>0</v>
      </c>
      <c r="P1819" s="680">
        <f t="shared" ca="1" si="123"/>
        <v>0</v>
      </c>
      <c r="Q1819" s="680">
        <f t="shared" ca="1" si="123"/>
        <v>0</v>
      </c>
      <c r="R1819" s="680">
        <f t="shared" ca="1" si="123"/>
        <v>0</v>
      </c>
      <c r="S1819" t="str">
        <f t="shared" si="120"/>
        <v>ASR_CMS_19</v>
      </c>
      <c r="T1819" s="957">
        <f t="shared" si="121"/>
        <v>45406</v>
      </c>
      <c r="U1819" t="str">
        <f t="shared" si="122"/>
        <v>Unaudited</v>
      </c>
    </row>
    <row r="1820" spans="1:21" x14ac:dyDescent="0.25">
      <c r="A1820" t="s">
        <v>438</v>
      </c>
      <c r="B1820" t="s">
        <v>1380</v>
      </c>
      <c r="C1820" t="s">
        <v>1381</v>
      </c>
      <c r="D1820" s="15">
        <v>1900</v>
      </c>
      <c r="E1820" s="121">
        <v>1</v>
      </c>
      <c r="F1820" t="s">
        <v>1026</v>
      </c>
      <c r="G1820" s="121" t="s">
        <v>1379</v>
      </c>
      <c r="H1820" t="s">
        <v>387</v>
      </c>
      <c r="I1820" t="s">
        <v>489</v>
      </c>
      <c r="J1820" t="s">
        <v>434</v>
      </c>
      <c r="K1820" t="s">
        <v>224</v>
      </c>
      <c r="L1820" s="755" t="s">
        <v>700</v>
      </c>
      <c r="M1820" t="s">
        <v>231</v>
      </c>
      <c r="N1820" s="680">
        <f t="shared" ca="1" si="123"/>
        <v>0</v>
      </c>
      <c r="O1820" s="680">
        <f t="shared" ca="1" si="123"/>
        <v>0</v>
      </c>
      <c r="P1820" s="680">
        <f t="shared" ca="1" si="123"/>
        <v>0</v>
      </c>
      <c r="Q1820" s="680">
        <f t="shared" ca="1" si="123"/>
        <v>0</v>
      </c>
      <c r="R1820" s="680">
        <f t="shared" ca="1" si="123"/>
        <v>0</v>
      </c>
      <c r="S1820" t="str">
        <f t="shared" si="120"/>
        <v>ASR_CMS_19</v>
      </c>
      <c r="T1820" s="957">
        <f t="shared" si="121"/>
        <v>45406</v>
      </c>
      <c r="U1820" t="str">
        <f t="shared" si="122"/>
        <v>Unaudited</v>
      </c>
    </row>
    <row r="1821" spans="1:21" x14ac:dyDescent="0.25">
      <c r="A1821" t="s">
        <v>438</v>
      </c>
      <c r="B1821" t="s">
        <v>1380</v>
      </c>
      <c r="C1821" t="s">
        <v>1381</v>
      </c>
      <c r="D1821" s="15">
        <v>1900</v>
      </c>
      <c r="E1821" s="121">
        <v>1</v>
      </c>
      <c r="F1821" t="s">
        <v>1026</v>
      </c>
      <c r="G1821" s="121" t="s">
        <v>1379</v>
      </c>
      <c r="H1821" t="s">
        <v>387</v>
      </c>
      <c r="I1821" t="s">
        <v>489</v>
      </c>
      <c r="J1821" t="s">
        <v>434</v>
      </c>
      <c r="K1821" t="s">
        <v>224</v>
      </c>
      <c r="L1821" s="755">
        <v>2.21</v>
      </c>
      <c r="M1821" t="s">
        <v>467</v>
      </c>
      <c r="N1821" s="680">
        <f t="shared" ca="1" si="123"/>
        <v>0</v>
      </c>
      <c r="O1821" s="680">
        <f t="shared" ca="1" si="123"/>
        <v>0</v>
      </c>
      <c r="P1821" s="680">
        <f t="shared" ca="1" si="123"/>
        <v>0</v>
      </c>
      <c r="Q1821" s="680">
        <f t="shared" ca="1" si="123"/>
        <v>0</v>
      </c>
      <c r="R1821" s="680">
        <f t="shared" ca="1" si="123"/>
        <v>0</v>
      </c>
      <c r="S1821" t="str">
        <f t="shared" si="120"/>
        <v>ASR_CMS_19</v>
      </c>
      <c r="T1821" s="957">
        <f t="shared" si="121"/>
        <v>45406</v>
      </c>
      <c r="U1821" t="str">
        <f t="shared" si="122"/>
        <v>Unaudited</v>
      </c>
    </row>
    <row r="1822" spans="1:21" x14ac:dyDescent="0.25">
      <c r="A1822" t="s">
        <v>438</v>
      </c>
      <c r="B1822" t="s">
        <v>1380</v>
      </c>
      <c r="C1822" t="s">
        <v>1381</v>
      </c>
      <c r="D1822" s="15">
        <v>1900</v>
      </c>
      <c r="E1822" s="121">
        <v>1</v>
      </c>
      <c r="F1822" t="s">
        <v>1026</v>
      </c>
      <c r="G1822" s="121" t="s">
        <v>1379</v>
      </c>
      <c r="H1822" t="s">
        <v>387</v>
      </c>
      <c r="I1822" t="s">
        <v>489</v>
      </c>
      <c r="J1822" t="s">
        <v>434</v>
      </c>
      <c r="K1822" t="s">
        <v>6</v>
      </c>
      <c r="L1822" s="755" t="s">
        <v>70</v>
      </c>
      <c r="M1822" t="s">
        <v>189</v>
      </c>
      <c r="N1822" s="680">
        <f t="shared" ca="1" si="123"/>
        <v>0</v>
      </c>
      <c r="O1822" s="680">
        <f t="shared" ca="1" si="123"/>
        <v>0</v>
      </c>
      <c r="P1822" s="680">
        <f t="shared" ca="1" si="123"/>
        <v>0</v>
      </c>
      <c r="Q1822" s="680">
        <f t="shared" ca="1" si="123"/>
        <v>0</v>
      </c>
      <c r="R1822" s="680">
        <f t="shared" ca="1" si="123"/>
        <v>0</v>
      </c>
      <c r="S1822" t="str">
        <f t="shared" si="120"/>
        <v>ASR_CMS_19</v>
      </c>
      <c r="T1822" s="957">
        <f t="shared" si="121"/>
        <v>45406</v>
      </c>
      <c r="U1822" t="str">
        <f t="shared" si="122"/>
        <v>Unaudited</v>
      </c>
    </row>
    <row r="1823" spans="1:21" x14ac:dyDescent="0.25">
      <c r="A1823" t="s">
        <v>438</v>
      </c>
      <c r="B1823" t="s">
        <v>1380</v>
      </c>
      <c r="C1823" t="s">
        <v>1381</v>
      </c>
      <c r="D1823" s="15">
        <v>1900</v>
      </c>
      <c r="E1823" s="121">
        <v>1</v>
      </c>
      <c r="F1823" t="s">
        <v>1026</v>
      </c>
      <c r="G1823" s="121" t="s">
        <v>1379</v>
      </c>
      <c r="H1823" t="s">
        <v>387</v>
      </c>
      <c r="I1823" t="s">
        <v>489</v>
      </c>
      <c r="J1823" t="s">
        <v>434</v>
      </c>
      <c r="K1823" t="s">
        <v>6</v>
      </c>
      <c r="L1823" s="755" t="s">
        <v>71</v>
      </c>
      <c r="M1823" t="s">
        <v>232</v>
      </c>
      <c r="N1823" s="680">
        <f t="shared" ca="1" si="123"/>
        <v>0</v>
      </c>
      <c r="O1823" s="680">
        <f t="shared" ca="1" si="123"/>
        <v>0</v>
      </c>
      <c r="P1823" s="680">
        <f t="shared" ca="1" si="123"/>
        <v>0</v>
      </c>
      <c r="Q1823" s="680">
        <f t="shared" ca="1" si="123"/>
        <v>0</v>
      </c>
      <c r="R1823" s="680">
        <f t="shared" ca="1" si="123"/>
        <v>0</v>
      </c>
      <c r="S1823" t="str">
        <f t="shared" si="120"/>
        <v>ASR_CMS_19</v>
      </c>
      <c r="T1823" s="957">
        <f t="shared" si="121"/>
        <v>45406</v>
      </c>
      <c r="U1823" t="str">
        <f t="shared" si="122"/>
        <v>Unaudited</v>
      </c>
    </row>
    <row r="1824" spans="1:21" x14ac:dyDescent="0.25">
      <c r="A1824" t="s">
        <v>438</v>
      </c>
      <c r="B1824" t="s">
        <v>1380</v>
      </c>
      <c r="C1824" t="s">
        <v>1381</v>
      </c>
      <c r="D1824" s="15">
        <v>1900</v>
      </c>
      <c r="E1824" s="121">
        <v>1</v>
      </c>
      <c r="F1824" t="s">
        <v>1026</v>
      </c>
      <c r="G1824" s="121" t="s">
        <v>1379</v>
      </c>
      <c r="H1824" t="s">
        <v>387</v>
      </c>
      <c r="I1824" t="s">
        <v>489</v>
      </c>
      <c r="J1824" t="s">
        <v>434</v>
      </c>
      <c r="K1824" t="s">
        <v>6</v>
      </c>
      <c r="L1824" s="755" t="s">
        <v>72</v>
      </c>
      <c r="M1824" t="s">
        <v>165</v>
      </c>
      <c r="N1824" s="680">
        <f t="shared" ca="1" si="123"/>
        <v>0</v>
      </c>
      <c r="O1824" s="680">
        <f t="shared" ca="1" si="123"/>
        <v>0</v>
      </c>
      <c r="P1824" s="680">
        <f t="shared" ca="1" si="123"/>
        <v>0</v>
      </c>
      <c r="Q1824" s="680">
        <f t="shared" ca="1" si="123"/>
        <v>0</v>
      </c>
      <c r="R1824" s="680">
        <f t="shared" ca="1" si="123"/>
        <v>0</v>
      </c>
      <c r="S1824" t="str">
        <f t="shared" si="120"/>
        <v>ASR_CMS_19</v>
      </c>
      <c r="T1824" s="957">
        <f t="shared" si="121"/>
        <v>45406</v>
      </c>
      <c r="U1824" t="str">
        <f t="shared" si="122"/>
        <v>Unaudited</v>
      </c>
    </row>
    <row r="1825" spans="1:21" x14ac:dyDescent="0.25">
      <c r="A1825" t="s">
        <v>438</v>
      </c>
      <c r="B1825" t="s">
        <v>1380</v>
      </c>
      <c r="C1825" t="s">
        <v>1381</v>
      </c>
      <c r="D1825" s="15">
        <v>1900</v>
      </c>
      <c r="E1825" s="121">
        <v>1</v>
      </c>
      <c r="F1825" t="s">
        <v>1026</v>
      </c>
      <c r="G1825" s="121" t="s">
        <v>1379</v>
      </c>
      <c r="H1825" t="s">
        <v>387</v>
      </c>
      <c r="I1825" t="s">
        <v>489</v>
      </c>
      <c r="J1825" t="s">
        <v>434</v>
      </c>
      <c r="K1825" t="s">
        <v>6</v>
      </c>
      <c r="L1825" s="755">
        <v>3.4</v>
      </c>
      <c r="M1825" t="s">
        <v>462</v>
      </c>
      <c r="N1825" s="680">
        <f t="shared" ca="1" si="123"/>
        <v>0</v>
      </c>
      <c r="O1825" s="680">
        <f t="shared" ca="1" si="123"/>
        <v>0</v>
      </c>
      <c r="P1825" s="680">
        <f t="shared" ca="1" si="123"/>
        <v>0</v>
      </c>
      <c r="Q1825" s="680">
        <f t="shared" ca="1" si="123"/>
        <v>0</v>
      </c>
      <c r="R1825" s="680">
        <f t="shared" ca="1" si="123"/>
        <v>0</v>
      </c>
      <c r="S1825" t="str">
        <f t="shared" si="120"/>
        <v>ASR_CMS_19</v>
      </c>
      <c r="T1825" s="957">
        <f t="shared" si="121"/>
        <v>45406</v>
      </c>
      <c r="U1825" t="str">
        <f t="shared" si="122"/>
        <v>Unaudited</v>
      </c>
    </row>
    <row r="1826" spans="1:21" x14ac:dyDescent="0.25">
      <c r="A1826" t="s">
        <v>438</v>
      </c>
      <c r="B1826" t="s">
        <v>1380</v>
      </c>
      <c r="C1826" t="s">
        <v>1381</v>
      </c>
      <c r="D1826" s="15">
        <v>1900</v>
      </c>
      <c r="E1826" s="121">
        <v>1</v>
      </c>
      <c r="F1826" t="s">
        <v>1026</v>
      </c>
      <c r="G1826" s="121" t="s">
        <v>1379</v>
      </c>
      <c r="H1826" t="s">
        <v>387</v>
      </c>
      <c r="I1826" t="s">
        <v>489</v>
      </c>
      <c r="J1826" t="s">
        <v>434</v>
      </c>
      <c r="K1826" t="s">
        <v>435</v>
      </c>
      <c r="L1826" s="755">
        <v>4.5</v>
      </c>
      <c r="M1826" t="s">
        <v>32</v>
      </c>
      <c r="N1826" s="680">
        <f t="shared" ca="1" si="123"/>
        <v>0</v>
      </c>
      <c r="O1826" s="680">
        <f t="shared" ca="1" si="123"/>
        <v>0</v>
      </c>
      <c r="P1826" s="680">
        <f t="shared" ca="1" si="123"/>
        <v>0</v>
      </c>
      <c r="Q1826" s="680">
        <f t="shared" ca="1" si="123"/>
        <v>0</v>
      </c>
      <c r="R1826" s="680">
        <f t="shared" ca="1" si="123"/>
        <v>0</v>
      </c>
      <c r="S1826" t="str">
        <f t="shared" si="120"/>
        <v>ASR_CMS_19</v>
      </c>
      <c r="T1826" s="957">
        <f t="shared" si="121"/>
        <v>45406</v>
      </c>
      <c r="U1826" t="str">
        <f t="shared" si="122"/>
        <v>Unaudited</v>
      </c>
    </row>
    <row r="1827" spans="1:21" x14ac:dyDescent="0.25">
      <c r="A1827" t="s">
        <v>438</v>
      </c>
      <c r="B1827" t="s">
        <v>1380</v>
      </c>
      <c r="C1827" t="s">
        <v>1381</v>
      </c>
      <c r="D1827" s="15">
        <v>1900</v>
      </c>
      <c r="E1827" s="121">
        <v>1</v>
      </c>
      <c r="F1827" t="s">
        <v>1026</v>
      </c>
      <c r="G1827" s="121" t="s">
        <v>1379</v>
      </c>
      <c r="H1827" t="s">
        <v>387</v>
      </c>
      <c r="I1827" t="s">
        <v>489</v>
      </c>
      <c r="J1827" t="s">
        <v>434</v>
      </c>
      <c r="K1827" t="s">
        <v>435</v>
      </c>
      <c r="L1827" s="755" t="s">
        <v>939</v>
      </c>
      <c r="M1827" t="s">
        <v>930</v>
      </c>
      <c r="N1827" s="680">
        <f t="shared" ca="1" si="123"/>
        <v>0</v>
      </c>
      <c r="O1827" s="680">
        <f t="shared" ca="1" si="123"/>
        <v>0</v>
      </c>
      <c r="P1827" s="680">
        <f t="shared" ca="1" si="123"/>
        <v>0</v>
      </c>
      <c r="Q1827" s="680">
        <f t="shared" ca="1" si="123"/>
        <v>0</v>
      </c>
      <c r="R1827" s="680">
        <f t="shared" ca="1" si="123"/>
        <v>0</v>
      </c>
      <c r="S1827" t="str">
        <f t="shared" si="120"/>
        <v>ASR_CMS_19</v>
      </c>
      <c r="T1827" s="957">
        <f t="shared" si="121"/>
        <v>45406</v>
      </c>
      <c r="U1827" t="str">
        <f t="shared" si="122"/>
        <v>Unaudited</v>
      </c>
    </row>
    <row r="1828" spans="1:21" x14ac:dyDescent="0.25">
      <c r="A1828" t="s">
        <v>438</v>
      </c>
      <c r="B1828" t="s">
        <v>1380</v>
      </c>
      <c r="C1828" t="s">
        <v>1381</v>
      </c>
      <c r="D1828" s="15">
        <v>1900</v>
      </c>
      <c r="E1828" s="121">
        <v>1</v>
      </c>
      <c r="F1828" t="s">
        <v>1026</v>
      </c>
      <c r="G1828" s="121" t="s">
        <v>1379</v>
      </c>
      <c r="H1828" t="s">
        <v>387</v>
      </c>
      <c r="I1828" t="s">
        <v>489</v>
      </c>
      <c r="J1828" t="s">
        <v>434</v>
      </c>
      <c r="K1828" t="s">
        <v>435</v>
      </c>
      <c r="L1828" s="755" t="s">
        <v>194</v>
      </c>
      <c r="M1828" t="s">
        <v>40</v>
      </c>
      <c r="N1828" s="680">
        <f t="shared" ca="1" si="123"/>
        <v>0</v>
      </c>
      <c r="O1828" s="680">
        <f t="shared" ca="1" si="123"/>
        <v>0</v>
      </c>
      <c r="P1828" s="680">
        <f t="shared" ca="1" si="123"/>
        <v>0</v>
      </c>
      <c r="Q1828" s="680">
        <f t="shared" ca="1" si="123"/>
        <v>0</v>
      </c>
      <c r="R1828" s="680">
        <f t="shared" ca="1" si="123"/>
        <v>0</v>
      </c>
      <c r="S1828" t="str">
        <f t="shared" si="120"/>
        <v>ASR_CMS_19</v>
      </c>
      <c r="T1828" s="957">
        <f t="shared" si="121"/>
        <v>45406</v>
      </c>
      <c r="U1828" t="str">
        <f t="shared" si="122"/>
        <v>Unaudited</v>
      </c>
    </row>
    <row r="1829" spans="1:21" x14ac:dyDescent="0.25">
      <c r="A1829" t="s">
        <v>438</v>
      </c>
      <c r="B1829" t="s">
        <v>1380</v>
      </c>
      <c r="C1829" t="s">
        <v>1381</v>
      </c>
      <c r="D1829" s="15">
        <v>1900</v>
      </c>
      <c r="E1829" s="121">
        <v>1</v>
      </c>
      <c r="F1829" t="s">
        <v>1026</v>
      </c>
      <c r="G1829" s="121" t="s">
        <v>1379</v>
      </c>
      <c r="H1829" t="s">
        <v>387</v>
      </c>
      <c r="I1829" t="s">
        <v>489</v>
      </c>
      <c r="J1829" t="s">
        <v>434</v>
      </c>
      <c r="K1829" t="s">
        <v>435</v>
      </c>
      <c r="L1829" s="755" t="s">
        <v>193</v>
      </c>
      <c r="M1829" t="s">
        <v>330</v>
      </c>
      <c r="N1829" s="680">
        <f t="shared" ca="1" si="123"/>
        <v>0</v>
      </c>
      <c r="O1829" s="680">
        <f t="shared" ca="1" si="123"/>
        <v>0</v>
      </c>
      <c r="P1829" s="680">
        <f t="shared" ca="1" si="123"/>
        <v>0</v>
      </c>
      <c r="Q1829" s="680">
        <f t="shared" ca="1" si="123"/>
        <v>0</v>
      </c>
      <c r="R1829" s="680">
        <f t="shared" ca="1" si="123"/>
        <v>0</v>
      </c>
      <c r="S1829" t="str">
        <f t="shared" si="120"/>
        <v>ASR_CMS_19</v>
      </c>
      <c r="T1829" s="957">
        <f t="shared" si="121"/>
        <v>45406</v>
      </c>
      <c r="U1829" t="str">
        <f t="shared" si="122"/>
        <v>Unaudited</v>
      </c>
    </row>
    <row r="1830" spans="1:21" x14ac:dyDescent="0.25">
      <c r="A1830" t="s">
        <v>438</v>
      </c>
      <c r="B1830" t="s">
        <v>1380</v>
      </c>
      <c r="C1830" t="s">
        <v>1381</v>
      </c>
      <c r="D1830" s="15">
        <v>1900</v>
      </c>
      <c r="E1830" s="121">
        <v>1</v>
      </c>
      <c r="F1830" t="s">
        <v>1026</v>
      </c>
      <c r="G1830" s="121" t="s">
        <v>1379</v>
      </c>
      <c r="H1830" t="s">
        <v>387</v>
      </c>
      <c r="I1830" t="s">
        <v>489</v>
      </c>
      <c r="J1830" t="s">
        <v>451</v>
      </c>
      <c r="K1830" t="s">
        <v>436</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ASR_CMS_19</v>
      </c>
      <c r="T1830" s="957">
        <f t="shared" si="121"/>
        <v>45406</v>
      </c>
      <c r="U1830" t="str">
        <f t="shared" si="122"/>
        <v>Unaudited</v>
      </c>
    </row>
    <row r="1831" spans="1:21" x14ac:dyDescent="0.25">
      <c r="A1831" t="s">
        <v>438</v>
      </c>
      <c r="B1831" t="s">
        <v>1380</v>
      </c>
      <c r="C1831" t="s">
        <v>1381</v>
      </c>
      <c r="D1831" s="15">
        <v>1900</v>
      </c>
      <c r="E1831" s="121">
        <v>1</v>
      </c>
      <c r="F1831" t="s">
        <v>1026</v>
      </c>
      <c r="G1831" s="121" t="s">
        <v>1379</v>
      </c>
      <c r="H1831" t="s">
        <v>387</v>
      </c>
      <c r="I1831" t="s">
        <v>489</v>
      </c>
      <c r="J1831" t="s">
        <v>451</v>
      </c>
      <c r="K1831" t="s">
        <v>436</v>
      </c>
      <c r="L1831" s="755" t="s">
        <v>80</v>
      </c>
      <c r="M1831" t="s">
        <v>98</v>
      </c>
      <c r="N1831" s="680">
        <f t="shared" ca="1" si="123"/>
        <v>0</v>
      </c>
      <c r="O1831" s="680">
        <f t="shared" ca="1" si="123"/>
        <v>0</v>
      </c>
      <c r="P1831" s="680">
        <f t="shared" ca="1" si="123"/>
        <v>0</v>
      </c>
      <c r="Q1831" s="680">
        <f t="shared" ca="1" si="123"/>
        <v>0</v>
      </c>
      <c r="R1831" s="680">
        <f t="shared" ca="1" si="123"/>
        <v>0</v>
      </c>
      <c r="S1831" t="str">
        <f t="shared" si="120"/>
        <v>ASR_CMS_19</v>
      </c>
      <c r="T1831" s="957">
        <f t="shared" si="121"/>
        <v>45406</v>
      </c>
      <c r="U1831" t="str">
        <f t="shared" si="122"/>
        <v>Unaudited</v>
      </c>
    </row>
    <row r="1832" spans="1:21" x14ac:dyDescent="0.25">
      <c r="A1832" t="s">
        <v>438</v>
      </c>
      <c r="B1832" t="s">
        <v>1380</v>
      </c>
      <c r="C1832" t="s">
        <v>1381</v>
      </c>
      <c r="D1832" s="15">
        <v>1900</v>
      </c>
      <c r="E1832" s="121">
        <v>1</v>
      </c>
      <c r="F1832" t="s">
        <v>1026</v>
      </c>
      <c r="G1832" s="121" t="s">
        <v>1379</v>
      </c>
      <c r="H1832" t="s">
        <v>387</v>
      </c>
      <c r="I1832" t="s">
        <v>489</v>
      </c>
      <c r="J1832" t="s">
        <v>451</v>
      </c>
      <c r="K1832" t="s">
        <v>436</v>
      </c>
      <c r="L1832" s="755" t="s">
        <v>81</v>
      </c>
      <c r="M1832" t="s">
        <v>99</v>
      </c>
      <c r="N1832" s="680">
        <f t="shared" ca="1" si="123"/>
        <v>0</v>
      </c>
      <c r="O1832" s="680">
        <f t="shared" ca="1" si="123"/>
        <v>0</v>
      </c>
      <c r="P1832" s="680">
        <f t="shared" ca="1" si="123"/>
        <v>0</v>
      </c>
      <c r="Q1832" s="680">
        <f t="shared" ca="1" si="123"/>
        <v>0</v>
      </c>
      <c r="R1832" s="680">
        <f t="shared" ca="1" si="123"/>
        <v>0</v>
      </c>
      <c r="S1832" t="str">
        <f t="shared" si="120"/>
        <v>ASR_CMS_19</v>
      </c>
      <c r="T1832" s="957">
        <f t="shared" si="121"/>
        <v>45406</v>
      </c>
      <c r="U1832" t="str">
        <f t="shared" si="122"/>
        <v>Unaudited</v>
      </c>
    </row>
    <row r="1833" spans="1:21" x14ac:dyDescent="0.25">
      <c r="A1833" t="s">
        <v>438</v>
      </c>
      <c r="B1833" t="s">
        <v>1380</v>
      </c>
      <c r="C1833" t="s">
        <v>1381</v>
      </c>
      <c r="D1833" s="15">
        <v>1900</v>
      </c>
      <c r="E1833" s="121">
        <v>1</v>
      </c>
      <c r="F1833" t="s">
        <v>1026</v>
      </c>
      <c r="G1833" s="121" t="s">
        <v>1379</v>
      </c>
      <c r="H1833" t="s">
        <v>387</v>
      </c>
      <c r="I1833" t="s">
        <v>489</v>
      </c>
      <c r="J1833" t="s">
        <v>451</v>
      </c>
      <c r="K1833" t="s">
        <v>436</v>
      </c>
      <c r="L1833" s="755" t="s">
        <v>82</v>
      </c>
      <c r="M1833" t="s">
        <v>100</v>
      </c>
      <c r="N1833" s="680">
        <f t="shared" ca="1" si="123"/>
        <v>0</v>
      </c>
      <c r="O1833" s="680">
        <f t="shared" ca="1" si="123"/>
        <v>0</v>
      </c>
      <c r="P1833" s="680">
        <f t="shared" ca="1" si="123"/>
        <v>0</v>
      </c>
      <c r="Q1833" s="680">
        <f t="shared" ca="1" si="123"/>
        <v>0</v>
      </c>
      <c r="R1833" s="680">
        <f t="shared" ca="1" si="123"/>
        <v>0</v>
      </c>
      <c r="S1833" t="str">
        <f t="shared" si="120"/>
        <v>ASR_CMS_19</v>
      </c>
      <c r="T1833" s="957">
        <f t="shared" si="121"/>
        <v>45406</v>
      </c>
      <c r="U1833" t="str">
        <f t="shared" si="122"/>
        <v>Unaudited</v>
      </c>
    </row>
    <row r="1834" spans="1:21" x14ac:dyDescent="0.25">
      <c r="A1834" t="s">
        <v>438</v>
      </c>
      <c r="B1834" t="s">
        <v>1380</v>
      </c>
      <c r="C1834" t="s">
        <v>1381</v>
      </c>
      <c r="D1834" s="15">
        <v>1900</v>
      </c>
      <c r="E1834" s="121">
        <v>1</v>
      </c>
      <c r="F1834" t="s">
        <v>1026</v>
      </c>
      <c r="G1834" s="121" t="s">
        <v>1379</v>
      </c>
      <c r="H1834" t="s">
        <v>387</v>
      </c>
      <c r="I1834" t="s">
        <v>489</v>
      </c>
      <c r="J1834" t="s">
        <v>451</v>
      </c>
      <c r="K1834" t="s">
        <v>436</v>
      </c>
      <c r="L1834" s="755" t="s">
        <v>217</v>
      </c>
      <c r="M1834" t="s">
        <v>101</v>
      </c>
      <c r="N1834" s="680">
        <f t="shared" ca="1" si="123"/>
        <v>0</v>
      </c>
      <c r="O1834" s="680">
        <f t="shared" ca="1" si="123"/>
        <v>0</v>
      </c>
      <c r="P1834" s="680">
        <f t="shared" ca="1" si="123"/>
        <v>0</v>
      </c>
      <c r="Q1834" s="680">
        <f t="shared" ca="1" si="123"/>
        <v>0</v>
      </c>
      <c r="R1834" s="680">
        <f t="shared" ca="1" si="123"/>
        <v>0</v>
      </c>
      <c r="S1834" t="str">
        <f t="shared" si="120"/>
        <v>ASR_CMS_19</v>
      </c>
      <c r="T1834" s="957">
        <f t="shared" si="121"/>
        <v>45406</v>
      </c>
      <c r="U1834" t="str">
        <f t="shared" si="122"/>
        <v>Unaudited</v>
      </c>
    </row>
    <row r="1835" spans="1:21" x14ac:dyDescent="0.25">
      <c r="A1835" t="s">
        <v>438</v>
      </c>
      <c r="B1835" t="s">
        <v>1380</v>
      </c>
      <c r="C1835" t="s">
        <v>1381</v>
      </c>
      <c r="D1835" s="15">
        <v>1900</v>
      </c>
      <c r="E1835" s="121">
        <v>1</v>
      </c>
      <c r="F1835" t="s">
        <v>1026</v>
      </c>
      <c r="G1835" s="121" t="s">
        <v>1379</v>
      </c>
      <c r="H1835" t="s">
        <v>387</v>
      </c>
      <c r="I1835" t="s">
        <v>489</v>
      </c>
      <c r="J1835" t="s">
        <v>451</v>
      </c>
      <c r="K1835" t="s">
        <v>436</v>
      </c>
      <c r="L1835" s="755" t="s">
        <v>216</v>
      </c>
      <c r="M1835" t="s">
        <v>28</v>
      </c>
      <c r="N1835" s="680">
        <f t="shared" ca="1" si="123"/>
        <v>0</v>
      </c>
      <c r="O1835" s="680">
        <f t="shared" ca="1" si="123"/>
        <v>0</v>
      </c>
      <c r="P1835" s="680">
        <f t="shared" ca="1" si="123"/>
        <v>0</v>
      </c>
      <c r="Q1835" s="680">
        <f t="shared" ca="1" si="123"/>
        <v>0</v>
      </c>
      <c r="R1835" s="680">
        <f t="shared" ca="1" si="123"/>
        <v>0</v>
      </c>
      <c r="S1835" t="str">
        <f t="shared" si="120"/>
        <v>ASR_CMS_19</v>
      </c>
      <c r="T1835" s="957">
        <f t="shared" si="121"/>
        <v>45406</v>
      </c>
      <c r="U1835" t="str">
        <f t="shared" si="122"/>
        <v>Unaudited</v>
      </c>
    </row>
    <row r="1836" spans="1:21" x14ac:dyDescent="0.25">
      <c r="A1836" t="s">
        <v>438</v>
      </c>
      <c r="B1836" t="s">
        <v>1380</v>
      </c>
      <c r="C1836" t="s">
        <v>1381</v>
      </c>
      <c r="D1836" s="15">
        <v>1900</v>
      </c>
      <c r="E1836" s="121">
        <v>1</v>
      </c>
      <c r="F1836" t="s">
        <v>1026</v>
      </c>
      <c r="G1836" s="121" t="s">
        <v>1379</v>
      </c>
      <c r="H1836" t="s">
        <v>387</v>
      </c>
      <c r="I1836" t="s">
        <v>489</v>
      </c>
      <c r="J1836" t="s">
        <v>437</v>
      </c>
      <c r="K1836" t="s">
        <v>437</v>
      </c>
      <c r="L1836" s="755" t="s">
        <v>84</v>
      </c>
      <c r="M1836" t="s">
        <v>328</v>
      </c>
      <c r="N1836" s="680">
        <f t="shared" ca="1" si="123"/>
        <v>0</v>
      </c>
      <c r="O1836" s="680">
        <f t="shared" ca="1" si="123"/>
        <v>0</v>
      </c>
      <c r="P1836" s="680">
        <f t="shared" ca="1" si="123"/>
        <v>0</v>
      </c>
      <c r="Q1836" s="680">
        <f t="shared" ca="1" si="123"/>
        <v>0</v>
      </c>
      <c r="R1836" s="680">
        <f t="shared" ca="1" si="123"/>
        <v>0</v>
      </c>
      <c r="S1836" t="str">
        <f t="shared" si="120"/>
        <v>ASR_CMS_19</v>
      </c>
      <c r="T1836" s="957">
        <f t="shared" si="121"/>
        <v>45406</v>
      </c>
      <c r="U1836" t="str">
        <f t="shared" si="122"/>
        <v>Unaudited</v>
      </c>
    </row>
    <row r="1837" spans="1:21" x14ac:dyDescent="0.25">
      <c r="A1837" t="s">
        <v>438</v>
      </c>
      <c r="B1837" t="s">
        <v>1380</v>
      </c>
      <c r="C1837" t="s">
        <v>1381</v>
      </c>
      <c r="D1837" s="15">
        <v>1900</v>
      </c>
      <c r="E1837" s="121">
        <v>1</v>
      </c>
      <c r="F1837" t="s">
        <v>1026</v>
      </c>
      <c r="G1837" s="121" t="s">
        <v>1379</v>
      </c>
      <c r="H1837" t="s">
        <v>387</v>
      </c>
      <c r="I1837" t="s">
        <v>489</v>
      </c>
      <c r="J1837" t="s">
        <v>437</v>
      </c>
      <c r="K1837" t="s">
        <v>437</v>
      </c>
      <c r="L1837" s="755" t="s">
        <v>85</v>
      </c>
      <c r="M1837" t="s">
        <v>326</v>
      </c>
      <c r="N1837" s="680">
        <f t="shared" ca="1" si="123"/>
        <v>0</v>
      </c>
      <c r="O1837" s="680">
        <f t="shared" ca="1" si="123"/>
        <v>0</v>
      </c>
      <c r="P1837" s="680">
        <f t="shared" ca="1" si="123"/>
        <v>0</v>
      </c>
      <c r="Q1837" s="680">
        <f t="shared" ca="1" si="123"/>
        <v>0</v>
      </c>
      <c r="R1837" s="680">
        <f t="shared" ca="1" si="123"/>
        <v>0</v>
      </c>
      <c r="S1837" t="str">
        <f t="shared" si="120"/>
        <v>ASR_CMS_19</v>
      </c>
      <c r="T1837" s="957">
        <f t="shared" si="121"/>
        <v>45406</v>
      </c>
      <c r="U1837" t="str">
        <f t="shared" si="122"/>
        <v>Unaudited</v>
      </c>
    </row>
    <row r="1838" spans="1:21" x14ac:dyDescent="0.25">
      <c r="A1838" t="s">
        <v>438</v>
      </c>
      <c r="B1838" t="s">
        <v>1380</v>
      </c>
      <c r="C1838" t="s">
        <v>1381</v>
      </c>
      <c r="D1838" s="15">
        <v>1900</v>
      </c>
      <c r="E1838" s="121">
        <v>1</v>
      </c>
      <c r="F1838" t="s">
        <v>1026</v>
      </c>
      <c r="G1838" s="121" t="s">
        <v>1379</v>
      </c>
      <c r="H1838" t="s">
        <v>387</v>
      </c>
      <c r="I1838" t="s">
        <v>489</v>
      </c>
      <c r="J1838" t="s">
        <v>437</v>
      </c>
      <c r="K1838" t="s">
        <v>437</v>
      </c>
      <c r="L1838" s="755" t="s">
        <v>86</v>
      </c>
      <c r="M1838" t="s">
        <v>495</v>
      </c>
      <c r="N1838" s="680">
        <f t="shared" ca="1" si="123"/>
        <v>0</v>
      </c>
      <c r="O1838" s="680">
        <f t="shared" ca="1" si="123"/>
        <v>0</v>
      </c>
      <c r="P1838" s="680">
        <f t="shared" ca="1" si="123"/>
        <v>0</v>
      </c>
      <c r="Q1838" s="680">
        <f t="shared" ca="1" si="123"/>
        <v>0</v>
      </c>
      <c r="R1838" s="680">
        <f t="shared" ca="1" si="123"/>
        <v>0</v>
      </c>
      <c r="S1838" t="str">
        <f t="shared" si="120"/>
        <v>ASR_CMS_19</v>
      </c>
      <c r="T1838" s="957">
        <f t="shared" si="121"/>
        <v>45406</v>
      </c>
      <c r="U1838" t="str">
        <f t="shared" si="122"/>
        <v>Unaudited</v>
      </c>
    </row>
    <row r="1839" spans="1:21" x14ac:dyDescent="0.25">
      <c r="A1839" t="s">
        <v>438</v>
      </c>
      <c r="B1839" t="s">
        <v>1380</v>
      </c>
      <c r="C1839" t="s">
        <v>1381</v>
      </c>
      <c r="D1839" s="15">
        <v>1900</v>
      </c>
      <c r="E1839" s="121">
        <v>1</v>
      </c>
      <c r="F1839" t="s">
        <v>1026</v>
      </c>
      <c r="G1839" s="121" t="s">
        <v>1379</v>
      </c>
      <c r="H1839" t="s">
        <v>387</v>
      </c>
      <c r="I1839" t="s">
        <v>489</v>
      </c>
      <c r="J1839" t="s">
        <v>437</v>
      </c>
      <c r="K1839" t="s">
        <v>437</v>
      </c>
      <c r="L1839" s="755" t="s">
        <v>87</v>
      </c>
      <c r="M1839" t="s">
        <v>496</v>
      </c>
      <c r="N1839" s="680">
        <f t="shared" ca="1" si="123"/>
        <v>0</v>
      </c>
      <c r="O1839" s="680">
        <f t="shared" ca="1" si="123"/>
        <v>0</v>
      </c>
      <c r="P1839" s="680">
        <f t="shared" ca="1" si="123"/>
        <v>0</v>
      </c>
      <c r="Q1839" s="680">
        <f t="shared" ca="1" si="123"/>
        <v>0</v>
      </c>
      <c r="R1839" s="680">
        <f t="shared" ca="1" si="123"/>
        <v>0</v>
      </c>
      <c r="S1839" t="str">
        <f t="shared" si="120"/>
        <v>ASR_CMS_19</v>
      </c>
      <c r="T1839" s="957">
        <f t="shared" si="121"/>
        <v>45406</v>
      </c>
      <c r="U1839" t="str">
        <f t="shared" si="122"/>
        <v>Unaudited</v>
      </c>
    </row>
    <row r="1840" spans="1:21" x14ac:dyDescent="0.25">
      <c r="A1840" t="s">
        <v>438</v>
      </c>
      <c r="B1840" t="s">
        <v>1380</v>
      </c>
      <c r="C1840" t="s">
        <v>1381</v>
      </c>
      <c r="D1840" s="15">
        <v>1900</v>
      </c>
      <c r="E1840" s="121">
        <v>1</v>
      </c>
      <c r="F1840" t="s">
        <v>1026</v>
      </c>
      <c r="G1840" s="121" t="s">
        <v>1379</v>
      </c>
      <c r="H1840" t="s">
        <v>387</v>
      </c>
      <c r="I1840" t="s">
        <v>489</v>
      </c>
      <c r="J1840" t="s">
        <v>437</v>
      </c>
      <c r="K1840" t="s">
        <v>437</v>
      </c>
      <c r="L1840" s="755" t="s">
        <v>214</v>
      </c>
      <c r="M1840" t="s">
        <v>497</v>
      </c>
      <c r="N1840" s="680">
        <f t="shared" ca="1" si="123"/>
        <v>0</v>
      </c>
      <c r="O1840" s="680">
        <f t="shared" ca="1" si="123"/>
        <v>0</v>
      </c>
      <c r="P1840" s="680">
        <f t="shared" ca="1" si="123"/>
        <v>0</v>
      </c>
      <c r="Q1840" s="680">
        <f t="shared" ca="1" si="123"/>
        <v>0</v>
      </c>
      <c r="R1840" s="680">
        <f t="shared" ca="1" si="123"/>
        <v>0</v>
      </c>
      <c r="S1840" t="str">
        <f t="shared" si="120"/>
        <v>ASR_CMS_19</v>
      </c>
      <c r="T1840" s="957">
        <f t="shared" si="121"/>
        <v>45406</v>
      </c>
      <c r="U1840" t="str">
        <f t="shared" si="122"/>
        <v>Unaudited</v>
      </c>
    </row>
    <row r="1841" spans="1:21" x14ac:dyDescent="0.25">
      <c r="A1841" t="s">
        <v>438</v>
      </c>
      <c r="B1841" t="s">
        <v>1380</v>
      </c>
      <c r="C1841" t="s">
        <v>1381</v>
      </c>
      <c r="D1841" s="15">
        <v>1900</v>
      </c>
      <c r="E1841" s="121">
        <v>1</v>
      </c>
      <c r="F1841" t="s">
        <v>1026</v>
      </c>
      <c r="G1841" s="121" t="s">
        <v>1379</v>
      </c>
      <c r="H1841" t="s">
        <v>387</v>
      </c>
      <c r="I1841" t="s">
        <v>490</v>
      </c>
      <c r="J1841" t="s">
        <v>26</v>
      </c>
      <c r="K1841" t="s">
        <v>26</v>
      </c>
      <c r="L1841" s="755" t="s">
        <v>205</v>
      </c>
      <c r="M1841" t="s">
        <v>26</v>
      </c>
      <c r="N1841" s="680">
        <f t="shared" ca="1" si="123"/>
        <v>0</v>
      </c>
      <c r="O1841" s="680">
        <f t="shared" ca="1" si="123"/>
        <v>0</v>
      </c>
      <c r="P1841" s="680">
        <f t="shared" ca="1" si="123"/>
        <v>0</v>
      </c>
      <c r="Q1841" s="680">
        <f t="shared" ca="1" si="123"/>
        <v>0</v>
      </c>
      <c r="R1841" s="680">
        <f t="shared" ca="1" si="123"/>
        <v>0</v>
      </c>
      <c r="S1841" t="str">
        <f t="shared" si="120"/>
        <v>ASR_CMS_19</v>
      </c>
      <c r="T1841" s="957">
        <f t="shared" si="121"/>
        <v>45406</v>
      </c>
      <c r="U1841" t="str">
        <f t="shared" si="122"/>
        <v>Unaudited</v>
      </c>
    </row>
    <row r="1842" spans="1:21" x14ac:dyDescent="0.25">
      <c r="A1842" t="s">
        <v>438</v>
      </c>
      <c r="B1842" t="s">
        <v>1380</v>
      </c>
      <c r="C1842" t="s">
        <v>1381</v>
      </c>
      <c r="D1842" s="15">
        <v>1900</v>
      </c>
      <c r="E1842" s="121">
        <v>1</v>
      </c>
      <c r="F1842" t="s">
        <v>439</v>
      </c>
      <c r="G1842" s="121">
        <v>91</v>
      </c>
      <c r="H1842" t="s">
        <v>388</v>
      </c>
      <c r="I1842" t="s">
        <v>433</v>
      </c>
      <c r="J1842" t="s">
        <v>433</v>
      </c>
      <c r="K1842" t="s">
        <v>433</v>
      </c>
      <c r="M1842" t="s">
        <v>433</v>
      </c>
      <c r="N1842" s="680">
        <f t="shared" ca="1" si="123"/>
        <v>0</v>
      </c>
      <c r="O1842" s="680">
        <f t="shared" ca="1" si="123"/>
        <v>0</v>
      </c>
      <c r="P1842" s="680">
        <f t="shared" ca="1" si="123"/>
        <v>0</v>
      </c>
      <c r="Q1842" s="680">
        <f t="shared" ca="1" si="123"/>
        <v>0</v>
      </c>
      <c r="R1842" s="680">
        <f t="shared" ca="1" si="123"/>
        <v>0</v>
      </c>
      <c r="S1842" t="str">
        <f t="shared" si="120"/>
        <v>ASR_CMS_19</v>
      </c>
      <c r="T1842" s="957">
        <f t="shared" si="121"/>
        <v>45406</v>
      </c>
      <c r="U1842" t="str">
        <f t="shared" si="122"/>
        <v>Unaudited</v>
      </c>
    </row>
    <row r="1843" spans="1:21" x14ac:dyDescent="0.25">
      <c r="A1843" t="s">
        <v>438</v>
      </c>
      <c r="B1843" t="s">
        <v>1380</v>
      </c>
      <c r="C1843" t="s">
        <v>1381</v>
      </c>
      <c r="D1843" s="15">
        <v>1900</v>
      </c>
      <c r="E1843" s="121">
        <v>1</v>
      </c>
      <c r="F1843" t="s">
        <v>439</v>
      </c>
      <c r="G1843" s="121">
        <v>91</v>
      </c>
      <c r="H1843" t="s">
        <v>388</v>
      </c>
      <c r="I1843" t="s">
        <v>488</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ASR_CMS_19</v>
      </c>
      <c r="T1843" s="957">
        <f t="shared" si="121"/>
        <v>45406</v>
      </c>
      <c r="U1843" t="str">
        <f t="shared" si="122"/>
        <v>Unaudited</v>
      </c>
    </row>
    <row r="1844" spans="1:21" x14ac:dyDescent="0.25">
      <c r="A1844" t="s">
        <v>438</v>
      </c>
      <c r="B1844" t="s">
        <v>1380</v>
      </c>
      <c r="C1844" t="s">
        <v>1381</v>
      </c>
      <c r="D1844" s="15">
        <v>1900</v>
      </c>
      <c r="E1844" s="121">
        <v>1</v>
      </c>
      <c r="F1844" t="s">
        <v>439</v>
      </c>
      <c r="G1844" s="121">
        <v>91</v>
      </c>
      <c r="H1844" t="s">
        <v>388</v>
      </c>
      <c r="I1844" t="s">
        <v>488</v>
      </c>
      <c r="J1844" t="s">
        <v>12</v>
      </c>
      <c r="K1844" t="s">
        <v>223</v>
      </c>
      <c r="L1844" s="755">
        <v>1.2</v>
      </c>
      <c r="M1844" t="s">
        <v>223</v>
      </c>
      <c r="N1844" s="680">
        <f t="shared" ca="1" si="123"/>
        <v>0</v>
      </c>
      <c r="O1844" s="680">
        <f t="shared" ca="1" si="123"/>
        <v>0</v>
      </c>
      <c r="P1844" s="680">
        <f t="shared" ca="1" si="123"/>
        <v>0</v>
      </c>
      <c r="Q1844" s="680">
        <f t="shared" ca="1" si="123"/>
        <v>0</v>
      </c>
      <c r="R1844" s="680">
        <f t="shared" ca="1" si="123"/>
        <v>0</v>
      </c>
      <c r="S1844" t="str">
        <f t="shared" si="120"/>
        <v>ASR_CMS_19</v>
      </c>
      <c r="T1844" s="957">
        <f t="shared" si="121"/>
        <v>45406</v>
      </c>
      <c r="U1844" t="str">
        <f t="shared" si="122"/>
        <v>Unaudited</v>
      </c>
    </row>
    <row r="1845" spans="1:21" x14ac:dyDescent="0.25">
      <c r="A1845" t="s">
        <v>438</v>
      </c>
      <c r="B1845" t="s">
        <v>1380</v>
      </c>
      <c r="C1845" t="s">
        <v>1381</v>
      </c>
      <c r="D1845" s="15">
        <v>1900</v>
      </c>
      <c r="E1845" s="121">
        <v>1</v>
      </c>
      <c r="F1845" t="s">
        <v>439</v>
      </c>
      <c r="G1845" s="121">
        <v>91</v>
      </c>
      <c r="H1845" t="s">
        <v>388</v>
      </c>
      <c r="I1845" t="s">
        <v>488</v>
      </c>
      <c r="J1845" t="s">
        <v>12</v>
      </c>
      <c r="K1845" t="s">
        <v>1318</v>
      </c>
      <c r="L1845" s="755" t="s">
        <v>1314</v>
      </c>
      <c r="M1845" t="s">
        <v>1318</v>
      </c>
      <c r="N1845" s="680">
        <f t="shared" ca="1" si="123"/>
        <v>0</v>
      </c>
      <c r="O1845" s="680">
        <f t="shared" ca="1" si="123"/>
        <v>0</v>
      </c>
      <c r="P1845" s="680">
        <f t="shared" ca="1" si="123"/>
        <v>0</v>
      </c>
      <c r="Q1845" s="680">
        <f t="shared" ca="1" si="123"/>
        <v>0</v>
      </c>
      <c r="R1845" s="680">
        <f t="shared" ca="1" si="123"/>
        <v>0</v>
      </c>
      <c r="S1845" t="str">
        <f t="shared" si="120"/>
        <v>ASR_CMS_19</v>
      </c>
      <c r="T1845" s="957">
        <f t="shared" si="121"/>
        <v>45406</v>
      </c>
      <c r="U1845" t="str">
        <f t="shared" si="122"/>
        <v>Unaudited</v>
      </c>
    </row>
    <row r="1846" spans="1:21" x14ac:dyDescent="0.25">
      <c r="A1846" t="s">
        <v>438</v>
      </c>
      <c r="B1846" t="s">
        <v>1380</v>
      </c>
      <c r="C1846" t="s">
        <v>1381</v>
      </c>
      <c r="D1846" s="15">
        <v>1900</v>
      </c>
      <c r="E1846" s="121">
        <v>1</v>
      </c>
      <c r="F1846" t="s">
        <v>439</v>
      </c>
      <c r="G1846" s="121">
        <v>91</v>
      </c>
      <c r="H1846" t="s">
        <v>388</v>
      </c>
      <c r="I1846" t="s">
        <v>488</v>
      </c>
      <c r="J1846" t="s">
        <v>12</v>
      </c>
      <c r="K1846" t="s">
        <v>1320</v>
      </c>
      <c r="L1846" s="755" t="s">
        <v>1319</v>
      </c>
      <c r="M1846" t="s">
        <v>1320</v>
      </c>
      <c r="N1846" s="680">
        <f t="shared" ca="1" si="123"/>
        <v>0</v>
      </c>
      <c r="O1846" s="680">
        <f t="shared" ca="1" si="123"/>
        <v>0</v>
      </c>
      <c r="P1846" s="680">
        <f t="shared" ca="1" si="123"/>
        <v>0</v>
      </c>
      <c r="Q1846" s="680">
        <f t="shared" ca="1" si="123"/>
        <v>0</v>
      </c>
      <c r="R1846" s="680">
        <f t="shared" ca="1" si="123"/>
        <v>0</v>
      </c>
      <c r="S1846" t="str">
        <f t="shared" si="120"/>
        <v>ASR_CMS_19</v>
      </c>
      <c r="T1846" s="957">
        <f t="shared" si="121"/>
        <v>45406</v>
      </c>
      <c r="U1846" t="str">
        <f t="shared" si="122"/>
        <v>Unaudited</v>
      </c>
    </row>
    <row r="1847" spans="1:21" x14ac:dyDescent="0.25">
      <c r="A1847" t="s">
        <v>438</v>
      </c>
      <c r="B1847" t="s">
        <v>1380</v>
      </c>
      <c r="C1847" t="s">
        <v>1381</v>
      </c>
      <c r="D1847" s="15">
        <v>1900</v>
      </c>
      <c r="E1847" s="121">
        <v>1</v>
      </c>
      <c r="F1847" t="s">
        <v>439</v>
      </c>
      <c r="G1847" s="121">
        <v>91</v>
      </c>
      <c r="H1847" t="s">
        <v>388</v>
      </c>
      <c r="I1847" t="s">
        <v>488</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ASR_CMS_19</v>
      </c>
      <c r="T1847" s="957">
        <f t="shared" si="121"/>
        <v>45406</v>
      </c>
      <c r="U1847" t="str">
        <f t="shared" si="122"/>
        <v>Unaudited</v>
      </c>
    </row>
    <row r="1848" spans="1:21" x14ac:dyDescent="0.25">
      <c r="A1848" t="s">
        <v>438</v>
      </c>
      <c r="B1848" t="s">
        <v>1380</v>
      </c>
      <c r="C1848" t="s">
        <v>1381</v>
      </c>
      <c r="D1848" s="15">
        <v>1900</v>
      </c>
      <c r="E1848" s="121">
        <v>1</v>
      </c>
      <c r="F1848" t="s">
        <v>439</v>
      </c>
      <c r="G1848" s="121">
        <v>91</v>
      </c>
      <c r="H1848" t="s">
        <v>388</v>
      </c>
      <c r="I1848" t="s">
        <v>489</v>
      </c>
      <c r="J1848" t="s">
        <v>434</v>
      </c>
      <c r="K1848" t="s">
        <v>791</v>
      </c>
      <c r="L1848" s="755">
        <v>2.1</v>
      </c>
      <c r="M1848" t="s">
        <v>726</v>
      </c>
      <c r="N1848" s="680">
        <f t="shared" ca="1" si="123"/>
        <v>0</v>
      </c>
      <c r="O1848" s="680">
        <f t="shared" ca="1" si="123"/>
        <v>0</v>
      </c>
      <c r="P1848" s="680">
        <f t="shared" ca="1" si="123"/>
        <v>0</v>
      </c>
      <c r="Q1848" s="680">
        <f t="shared" ca="1" si="123"/>
        <v>0</v>
      </c>
      <c r="R1848" s="680">
        <f t="shared" ca="1" si="123"/>
        <v>0</v>
      </c>
      <c r="S1848" t="str">
        <f t="shared" si="120"/>
        <v>ASR_CMS_19</v>
      </c>
      <c r="T1848" s="957">
        <f t="shared" si="121"/>
        <v>45406</v>
      </c>
      <c r="U1848" t="str">
        <f t="shared" si="122"/>
        <v>Unaudited</v>
      </c>
    </row>
    <row r="1849" spans="1:21" x14ac:dyDescent="0.25">
      <c r="A1849" t="s">
        <v>438</v>
      </c>
      <c r="B1849" t="s">
        <v>1380</v>
      </c>
      <c r="C1849" t="s">
        <v>1381</v>
      </c>
      <c r="D1849" s="15">
        <v>1900</v>
      </c>
      <c r="E1849" s="121">
        <v>1</v>
      </c>
      <c r="F1849" t="s">
        <v>439</v>
      </c>
      <c r="G1849" s="121">
        <v>91</v>
      </c>
      <c r="H1849" t="s">
        <v>388</v>
      </c>
      <c r="I1849" t="s">
        <v>489</v>
      </c>
      <c r="J1849" t="s">
        <v>434</v>
      </c>
      <c r="K1849" t="s">
        <v>791</v>
      </c>
      <c r="L1849" s="755">
        <v>2.2000000000000002</v>
      </c>
      <c r="M1849" t="s">
        <v>727</v>
      </c>
      <c r="N1849" s="680">
        <f t="shared" ca="1" si="123"/>
        <v>0</v>
      </c>
      <c r="O1849" s="680">
        <f t="shared" ca="1" si="123"/>
        <v>0</v>
      </c>
      <c r="P1849" s="680">
        <f t="shared" ca="1" si="123"/>
        <v>0</v>
      </c>
      <c r="Q1849" s="680">
        <f t="shared" ca="1" si="123"/>
        <v>0</v>
      </c>
      <c r="R1849" s="680">
        <f t="shared" ca="1" si="123"/>
        <v>0</v>
      </c>
      <c r="S1849" t="str">
        <f t="shared" si="120"/>
        <v>ASR_CMS_19</v>
      </c>
      <c r="T1849" s="957">
        <f t="shared" si="121"/>
        <v>45406</v>
      </c>
      <c r="U1849" t="str">
        <f t="shared" si="122"/>
        <v>Unaudited</v>
      </c>
    </row>
    <row r="1850" spans="1:21" x14ac:dyDescent="0.25">
      <c r="A1850" t="s">
        <v>438</v>
      </c>
      <c r="B1850" t="s">
        <v>1380</v>
      </c>
      <c r="C1850" t="s">
        <v>1381</v>
      </c>
      <c r="D1850" s="15">
        <v>1900</v>
      </c>
      <c r="E1850" s="121">
        <v>1</v>
      </c>
      <c r="F1850" t="s">
        <v>439</v>
      </c>
      <c r="G1850" s="121">
        <v>91</v>
      </c>
      <c r="H1850" t="s">
        <v>388</v>
      </c>
      <c r="I1850" t="s">
        <v>489</v>
      </c>
      <c r="J1850" t="s">
        <v>434</v>
      </c>
      <c r="K1850" t="s">
        <v>791</v>
      </c>
      <c r="L1850" s="755">
        <v>2.2999999999999998</v>
      </c>
      <c r="M1850" t="s">
        <v>728</v>
      </c>
      <c r="N1850" s="680">
        <f t="shared" ca="1" si="123"/>
        <v>0</v>
      </c>
      <c r="O1850" s="680">
        <f t="shared" ca="1" si="123"/>
        <v>0</v>
      </c>
      <c r="P1850" s="680">
        <f t="shared" ca="1" si="123"/>
        <v>0</v>
      </c>
      <c r="Q1850" s="680">
        <f t="shared" ca="1" si="123"/>
        <v>0</v>
      </c>
      <c r="R1850" s="680">
        <f t="shared" ca="1" si="123"/>
        <v>0</v>
      </c>
      <c r="S1850" t="str">
        <f t="shared" si="120"/>
        <v>ASR_CMS_19</v>
      </c>
      <c r="T1850" s="957">
        <f t="shared" si="121"/>
        <v>45406</v>
      </c>
      <c r="U1850" t="str">
        <f t="shared" si="122"/>
        <v>Unaudited</v>
      </c>
    </row>
    <row r="1851" spans="1:21" x14ac:dyDescent="0.25">
      <c r="A1851" t="s">
        <v>438</v>
      </c>
      <c r="B1851" t="s">
        <v>1380</v>
      </c>
      <c r="C1851" t="s">
        <v>1381</v>
      </c>
      <c r="D1851" s="15">
        <v>1900</v>
      </c>
      <c r="E1851" s="121">
        <v>1</v>
      </c>
      <c r="F1851" t="s">
        <v>439</v>
      </c>
      <c r="G1851" s="121">
        <v>91</v>
      </c>
      <c r="H1851" t="s">
        <v>388</v>
      </c>
      <c r="I1851" t="s">
        <v>489</v>
      </c>
      <c r="J1851" t="s">
        <v>434</v>
      </c>
      <c r="K1851" t="s">
        <v>791</v>
      </c>
      <c r="L1851" s="755">
        <v>2.4</v>
      </c>
      <c r="M1851" t="s">
        <v>729</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ASR_CMS_19</v>
      </c>
      <c r="T1851" s="957">
        <f t="shared" si="121"/>
        <v>45406</v>
      </c>
      <c r="U1851" t="str">
        <f t="shared" si="122"/>
        <v>Unaudited</v>
      </c>
    </row>
    <row r="1852" spans="1:21" x14ac:dyDescent="0.25">
      <c r="A1852" t="s">
        <v>438</v>
      </c>
      <c r="B1852" t="s">
        <v>1380</v>
      </c>
      <c r="C1852" t="s">
        <v>1381</v>
      </c>
      <c r="D1852" s="15">
        <v>1900</v>
      </c>
      <c r="E1852" s="121">
        <v>1</v>
      </c>
      <c r="F1852" t="s">
        <v>439</v>
      </c>
      <c r="G1852" s="121">
        <v>91</v>
      </c>
      <c r="H1852" t="s">
        <v>388</v>
      </c>
      <c r="I1852" t="s">
        <v>489</v>
      </c>
      <c r="J1852" t="s">
        <v>434</v>
      </c>
      <c r="K1852" t="s">
        <v>791</v>
      </c>
      <c r="L1852" s="755">
        <v>2.5</v>
      </c>
      <c r="M1852" t="s">
        <v>771</v>
      </c>
      <c r="N1852" s="680">
        <f t="shared" ca="1" si="124"/>
        <v>0</v>
      </c>
      <c r="O1852" s="680">
        <f t="shared" ca="1" si="124"/>
        <v>0</v>
      </c>
      <c r="P1852" s="680">
        <f t="shared" ca="1" si="124"/>
        <v>0</v>
      </c>
      <c r="Q1852" s="680">
        <f t="shared" ca="1" si="124"/>
        <v>0</v>
      </c>
      <c r="R1852" s="680">
        <f t="shared" ca="1" si="124"/>
        <v>0</v>
      </c>
      <c r="S1852" t="str">
        <f t="shared" si="120"/>
        <v>ASR_CMS_19</v>
      </c>
      <c r="T1852" s="957">
        <f t="shared" si="121"/>
        <v>45406</v>
      </c>
      <c r="U1852" t="str">
        <f t="shared" si="122"/>
        <v>Unaudited</v>
      </c>
    </row>
    <row r="1853" spans="1:21" x14ac:dyDescent="0.25">
      <c r="A1853" t="s">
        <v>438</v>
      </c>
      <c r="B1853" t="s">
        <v>1380</v>
      </c>
      <c r="C1853" t="s">
        <v>1381</v>
      </c>
      <c r="D1853" s="15">
        <v>1900</v>
      </c>
      <c r="E1853" s="121">
        <v>1</v>
      </c>
      <c r="F1853" t="s">
        <v>439</v>
      </c>
      <c r="G1853" s="121">
        <v>91</v>
      </c>
      <c r="H1853" t="s">
        <v>388</v>
      </c>
      <c r="I1853" t="s">
        <v>489</v>
      </c>
      <c r="J1853" t="s">
        <v>434</v>
      </c>
      <c r="K1853" t="s">
        <v>791</v>
      </c>
      <c r="L1853" s="755">
        <v>2.6</v>
      </c>
      <c r="M1853" t="s">
        <v>187</v>
      </c>
      <c r="N1853" s="680">
        <f t="shared" ca="1" si="124"/>
        <v>0</v>
      </c>
      <c r="O1853" s="680">
        <f t="shared" ca="1" si="124"/>
        <v>0</v>
      </c>
      <c r="P1853" s="680">
        <f t="shared" ca="1" si="124"/>
        <v>0</v>
      </c>
      <c r="Q1853" s="680">
        <f t="shared" ca="1" si="124"/>
        <v>0</v>
      </c>
      <c r="R1853" s="680">
        <f t="shared" ca="1" si="124"/>
        <v>0</v>
      </c>
      <c r="S1853" t="str">
        <f t="shared" si="120"/>
        <v>ASR_CMS_19</v>
      </c>
      <c r="T1853" s="957">
        <f t="shared" si="121"/>
        <v>45406</v>
      </c>
      <c r="U1853" t="str">
        <f t="shared" si="122"/>
        <v>Unaudited</v>
      </c>
    </row>
    <row r="1854" spans="1:21" x14ac:dyDescent="0.25">
      <c r="A1854" t="s">
        <v>438</v>
      </c>
      <c r="B1854" t="s">
        <v>1380</v>
      </c>
      <c r="C1854" t="s">
        <v>1381</v>
      </c>
      <c r="D1854" s="15">
        <v>1900</v>
      </c>
      <c r="E1854" s="121">
        <v>1</v>
      </c>
      <c r="F1854" t="s">
        <v>439</v>
      </c>
      <c r="G1854" s="121">
        <v>91</v>
      </c>
      <c r="H1854" t="s">
        <v>388</v>
      </c>
      <c r="I1854" t="s">
        <v>489</v>
      </c>
      <c r="J1854" t="s">
        <v>434</v>
      </c>
      <c r="K1854" t="s">
        <v>791</v>
      </c>
      <c r="L1854" s="755">
        <v>2.7</v>
      </c>
      <c r="M1854" t="s">
        <v>792</v>
      </c>
      <c r="N1854" s="680">
        <f t="shared" ca="1" si="124"/>
        <v>0</v>
      </c>
      <c r="O1854" s="680">
        <f t="shared" ca="1" si="124"/>
        <v>0</v>
      </c>
      <c r="P1854" s="680">
        <f t="shared" ca="1" si="124"/>
        <v>0</v>
      </c>
      <c r="Q1854" s="680">
        <f t="shared" ca="1" si="124"/>
        <v>0</v>
      </c>
      <c r="R1854" s="680">
        <f t="shared" ca="1" si="124"/>
        <v>0</v>
      </c>
      <c r="S1854" t="str">
        <f t="shared" si="120"/>
        <v>ASR_CMS_19</v>
      </c>
      <c r="T1854" s="957">
        <f t="shared" si="121"/>
        <v>45406</v>
      </c>
      <c r="U1854" t="str">
        <f t="shared" si="122"/>
        <v>Unaudited</v>
      </c>
    </row>
    <row r="1855" spans="1:21" x14ac:dyDescent="0.25">
      <c r="A1855" t="s">
        <v>438</v>
      </c>
      <c r="B1855" t="s">
        <v>1380</v>
      </c>
      <c r="C1855" t="s">
        <v>1381</v>
      </c>
      <c r="D1855" s="15">
        <v>1900</v>
      </c>
      <c r="E1855" s="121">
        <v>1</v>
      </c>
      <c r="F1855" t="s">
        <v>439</v>
      </c>
      <c r="G1855" s="121">
        <v>91</v>
      </c>
      <c r="H1855" t="s">
        <v>388</v>
      </c>
      <c r="I1855" t="s">
        <v>489</v>
      </c>
      <c r="J1855" t="s">
        <v>434</v>
      </c>
      <c r="K1855" t="s">
        <v>791</v>
      </c>
      <c r="L1855" s="755">
        <v>2.8</v>
      </c>
      <c r="M1855" t="s">
        <v>793</v>
      </c>
      <c r="N1855" s="680">
        <f t="shared" ca="1" si="124"/>
        <v>0</v>
      </c>
      <c r="O1855" s="680">
        <f t="shared" ca="1" si="124"/>
        <v>0</v>
      </c>
      <c r="P1855" s="680">
        <f t="shared" ca="1" si="124"/>
        <v>0</v>
      </c>
      <c r="Q1855" s="680">
        <f t="shared" ca="1" si="124"/>
        <v>0</v>
      </c>
      <c r="R1855" s="680">
        <f t="shared" ca="1" si="124"/>
        <v>0</v>
      </c>
      <c r="S1855" t="str">
        <f t="shared" si="120"/>
        <v>ASR_CMS_19</v>
      </c>
      <c r="T1855" s="957">
        <f t="shared" si="121"/>
        <v>45406</v>
      </c>
      <c r="U1855" t="str">
        <f t="shared" si="122"/>
        <v>Unaudited</v>
      </c>
    </row>
    <row r="1856" spans="1:21" x14ac:dyDescent="0.25">
      <c r="A1856" t="s">
        <v>438</v>
      </c>
      <c r="B1856" t="s">
        <v>1380</v>
      </c>
      <c r="C1856" t="s">
        <v>1381</v>
      </c>
      <c r="D1856" s="15">
        <v>1900</v>
      </c>
      <c r="E1856" s="121">
        <v>1</v>
      </c>
      <c r="F1856" t="s">
        <v>439</v>
      </c>
      <c r="G1856" s="121">
        <v>91</v>
      </c>
      <c r="H1856" t="s">
        <v>388</v>
      </c>
      <c r="I1856" t="s">
        <v>489</v>
      </c>
      <c r="J1856" t="s">
        <v>434</v>
      </c>
      <c r="K1856" t="s">
        <v>791</v>
      </c>
      <c r="L1856" s="755">
        <v>2.9</v>
      </c>
      <c r="M1856" t="s">
        <v>774</v>
      </c>
      <c r="N1856" s="680">
        <f t="shared" ca="1" si="124"/>
        <v>0</v>
      </c>
      <c r="O1856" s="680">
        <f t="shared" ca="1" si="124"/>
        <v>0</v>
      </c>
      <c r="P1856" s="680">
        <f t="shared" ca="1" si="124"/>
        <v>0</v>
      </c>
      <c r="Q1856" s="680">
        <f t="shared" ca="1" si="124"/>
        <v>0</v>
      </c>
      <c r="R1856" s="680">
        <f t="shared" ca="1" si="124"/>
        <v>0</v>
      </c>
      <c r="S1856" t="str">
        <f t="shared" si="120"/>
        <v>ASR_CMS_19</v>
      </c>
      <c r="T1856" s="957">
        <f t="shared" si="121"/>
        <v>45406</v>
      </c>
      <c r="U1856" t="str">
        <f t="shared" si="122"/>
        <v>Unaudited</v>
      </c>
    </row>
    <row r="1857" spans="1:21" x14ac:dyDescent="0.25">
      <c r="A1857" t="s">
        <v>438</v>
      </c>
      <c r="B1857" t="s">
        <v>1380</v>
      </c>
      <c r="C1857" t="s">
        <v>1381</v>
      </c>
      <c r="D1857" s="15">
        <v>1900</v>
      </c>
      <c r="E1857" s="121">
        <v>1</v>
      </c>
      <c r="F1857" t="s">
        <v>439</v>
      </c>
      <c r="G1857" s="121">
        <v>91</v>
      </c>
      <c r="H1857" t="s">
        <v>388</v>
      </c>
      <c r="I1857" t="s">
        <v>489</v>
      </c>
      <c r="J1857" t="s">
        <v>434</v>
      </c>
      <c r="K1857" t="s">
        <v>224</v>
      </c>
      <c r="L1857" s="755">
        <v>2.11</v>
      </c>
      <c r="M1857" t="s">
        <v>229</v>
      </c>
      <c r="N1857" s="680">
        <f t="shared" ca="1" si="124"/>
        <v>0</v>
      </c>
      <c r="O1857" s="680">
        <f t="shared" ca="1" si="124"/>
        <v>0</v>
      </c>
      <c r="P1857" s="680">
        <f t="shared" ca="1" si="124"/>
        <v>0</v>
      </c>
      <c r="Q1857" s="680">
        <f t="shared" ca="1" si="124"/>
        <v>0</v>
      </c>
      <c r="R1857" s="680">
        <f t="shared" ca="1" si="124"/>
        <v>0</v>
      </c>
      <c r="S1857" t="str">
        <f t="shared" si="120"/>
        <v>ASR_CMS_19</v>
      </c>
      <c r="T1857" s="957">
        <f t="shared" si="121"/>
        <v>45406</v>
      </c>
      <c r="U1857" t="str">
        <f t="shared" si="122"/>
        <v>Unaudited</v>
      </c>
    </row>
    <row r="1858" spans="1:21" x14ac:dyDescent="0.25">
      <c r="A1858" t="s">
        <v>438</v>
      </c>
      <c r="B1858" t="s">
        <v>1380</v>
      </c>
      <c r="C1858" t="s">
        <v>1381</v>
      </c>
      <c r="D1858" s="15">
        <v>1900</v>
      </c>
      <c r="E1858" s="121">
        <v>1</v>
      </c>
      <c r="F1858" t="s">
        <v>439</v>
      </c>
      <c r="G1858" s="121">
        <v>91</v>
      </c>
      <c r="H1858" t="s">
        <v>388</v>
      </c>
      <c r="I1858" t="s">
        <v>489</v>
      </c>
      <c r="J1858" t="s">
        <v>434</v>
      </c>
      <c r="K1858" t="s">
        <v>224</v>
      </c>
      <c r="L1858" s="755">
        <v>2.12</v>
      </c>
      <c r="M1858" t="s">
        <v>555</v>
      </c>
      <c r="N1858" s="680">
        <f t="shared" ca="1" si="124"/>
        <v>0</v>
      </c>
      <c r="O1858" s="680">
        <f t="shared" ca="1" si="124"/>
        <v>0</v>
      </c>
      <c r="P1858" s="680">
        <f t="shared" ca="1" si="124"/>
        <v>0</v>
      </c>
      <c r="Q1858" s="680">
        <f t="shared" ca="1" si="124"/>
        <v>0</v>
      </c>
      <c r="R1858" s="680">
        <f t="shared" ca="1" si="124"/>
        <v>0</v>
      </c>
      <c r="S1858" t="str">
        <f t="shared" ref="S1858:S1921" si="125">file_name</f>
        <v>ASR_CMS_19</v>
      </c>
      <c r="T1858" s="957">
        <f t="shared" ref="T1858:T1921" si="126">file_date</f>
        <v>45406</v>
      </c>
      <c r="U1858" t="str">
        <f t="shared" ref="U1858:U1921" si="127">status</f>
        <v>Unaudited</v>
      </c>
    </row>
    <row r="1859" spans="1:21" x14ac:dyDescent="0.25">
      <c r="A1859" t="s">
        <v>438</v>
      </c>
      <c r="B1859" t="s">
        <v>1380</v>
      </c>
      <c r="C1859" t="s">
        <v>1381</v>
      </c>
      <c r="D1859" s="15">
        <v>1900</v>
      </c>
      <c r="E1859" s="121">
        <v>1</v>
      </c>
      <c r="F1859" t="s">
        <v>439</v>
      </c>
      <c r="G1859" s="121">
        <v>91</v>
      </c>
      <c r="H1859" t="s">
        <v>388</v>
      </c>
      <c r="I1859" t="s">
        <v>489</v>
      </c>
      <c r="J1859" t="s">
        <v>434</v>
      </c>
      <c r="K1859" t="s">
        <v>224</v>
      </c>
      <c r="L1859" s="755">
        <v>2.13</v>
      </c>
      <c r="M1859" t="s">
        <v>230</v>
      </c>
      <c r="N1859" s="680">
        <f t="shared" ca="1" si="124"/>
        <v>0</v>
      </c>
      <c r="O1859" s="680">
        <f t="shared" ca="1" si="124"/>
        <v>0</v>
      </c>
      <c r="P1859" s="680">
        <f t="shared" ca="1" si="124"/>
        <v>0</v>
      </c>
      <c r="Q1859" s="680">
        <f t="shared" ca="1" si="124"/>
        <v>0</v>
      </c>
      <c r="R1859" s="680">
        <f t="shared" ca="1" si="124"/>
        <v>0</v>
      </c>
      <c r="S1859" t="str">
        <f t="shared" si="125"/>
        <v>ASR_CMS_19</v>
      </c>
      <c r="T1859" s="957">
        <f t="shared" si="126"/>
        <v>45406</v>
      </c>
      <c r="U1859" t="str">
        <f t="shared" si="127"/>
        <v>Unaudited</v>
      </c>
    </row>
    <row r="1860" spans="1:21" x14ac:dyDescent="0.25">
      <c r="A1860" t="s">
        <v>438</v>
      </c>
      <c r="B1860" t="s">
        <v>1380</v>
      </c>
      <c r="C1860" t="s">
        <v>1381</v>
      </c>
      <c r="D1860" s="15">
        <v>1900</v>
      </c>
      <c r="E1860" s="121">
        <v>1</v>
      </c>
      <c r="F1860" t="s">
        <v>439</v>
      </c>
      <c r="G1860" s="121">
        <v>91</v>
      </c>
      <c r="H1860" t="s">
        <v>388</v>
      </c>
      <c r="I1860" t="s">
        <v>489</v>
      </c>
      <c r="J1860" t="s">
        <v>434</v>
      </c>
      <c r="K1860" t="s">
        <v>224</v>
      </c>
      <c r="L1860" s="755">
        <v>2.14</v>
      </c>
      <c r="M1860" t="s">
        <v>559</v>
      </c>
      <c r="N1860" s="680">
        <f t="shared" ca="1" si="124"/>
        <v>0</v>
      </c>
      <c r="O1860" s="680">
        <f t="shared" ca="1" si="124"/>
        <v>0</v>
      </c>
      <c r="P1860" s="680">
        <f t="shared" ca="1" si="124"/>
        <v>0</v>
      </c>
      <c r="Q1860" s="680">
        <f t="shared" ca="1" si="124"/>
        <v>0</v>
      </c>
      <c r="R1860" s="680">
        <f t="shared" ca="1" si="124"/>
        <v>0</v>
      </c>
      <c r="S1860" t="str">
        <f t="shared" si="125"/>
        <v>ASR_CMS_19</v>
      </c>
      <c r="T1860" s="957">
        <f t="shared" si="126"/>
        <v>45406</v>
      </c>
      <c r="U1860" t="str">
        <f t="shared" si="127"/>
        <v>Unaudited</v>
      </c>
    </row>
    <row r="1861" spans="1:21" x14ac:dyDescent="0.25">
      <c r="A1861" t="s">
        <v>438</v>
      </c>
      <c r="B1861" t="s">
        <v>1380</v>
      </c>
      <c r="C1861" t="s">
        <v>1381</v>
      </c>
      <c r="D1861" s="15">
        <v>1900</v>
      </c>
      <c r="E1861" s="121">
        <v>1</v>
      </c>
      <c r="F1861" t="s">
        <v>439</v>
      </c>
      <c r="G1861" s="121">
        <v>91</v>
      </c>
      <c r="H1861" t="s">
        <v>388</v>
      </c>
      <c r="I1861" t="s">
        <v>489</v>
      </c>
      <c r="J1861" t="s">
        <v>434</v>
      </c>
      <c r="K1861" t="s">
        <v>224</v>
      </c>
      <c r="L1861" s="755">
        <v>2.15</v>
      </c>
      <c r="M1861" t="s">
        <v>20</v>
      </c>
      <c r="N1861" s="680">
        <f t="shared" ca="1" si="124"/>
        <v>0</v>
      </c>
      <c r="O1861" s="680">
        <f t="shared" ca="1" si="124"/>
        <v>0</v>
      </c>
      <c r="P1861" s="680">
        <f t="shared" ca="1" si="124"/>
        <v>0</v>
      </c>
      <c r="Q1861" s="680">
        <f t="shared" ca="1" si="124"/>
        <v>0</v>
      </c>
      <c r="R1861" s="680">
        <f t="shared" ca="1" si="124"/>
        <v>0</v>
      </c>
      <c r="S1861" t="str">
        <f t="shared" si="125"/>
        <v>ASR_CMS_19</v>
      </c>
      <c r="T1861" s="957">
        <f t="shared" si="126"/>
        <v>45406</v>
      </c>
      <c r="U1861" t="str">
        <f t="shared" si="127"/>
        <v>Unaudited</v>
      </c>
    </row>
    <row r="1862" spans="1:21" x14ac:dyDescent="0.25">
      <c r="A1862" t="s">
        <v>438</v>
      </c>
      <c r="B1862" t="s">
        <v>1380</v>
      </c>
      <c r="C1862" t="s">
        <v>1381</v>
      </c>
      <c r="D1862" s="15">
        <v>1900</v>
      </c>
      <c r="E1862" s="121">
        <v>1</v>
      </c>
      <c r="F1862" t="s">
        <v>439</v>
      </c>
      <c r="G1862" s="121">
        <v>91</v>
      </c>
      <c r="H1862" t="s">
        <v>388</v>
      </c>
      <c r="I1862" t="s">
        <v>489</v>
      </c>
      <c r="J1862" t="s">
        <v>434</v>
      </c>
      <c r="K1862" t="s">
        <v>224</v>
      </c>
      <c r="L1862" s="755">
        <v>2.16</v>
      </c>
      <c r="M1862" t="s">
        <v>794</v>
      </c>
      <c r="N1862" s="680">
        <f t="shared" ca="1" si="124"/>
        <v>0</v>
      </c>
      <c r="O1862" s="680">
        <f t="shared" ca="1" si="124"/>
        <v>0</v>
      </c>
      <c r="P1862" s="680">
        <f t="shared" ca="1" si="124"/>
        <v>0</v>
      </c>
      <c r="Q1862" s="680">
        <f t="shared" ca="1" si="124"/>
        <v>0</v>
      </c>
      <c r="R1862" s="680">
        <f t="shared" ca="1" si="124"/>
        <v>0</v>
      </c>
      <c r="S1862" t="str">
        <f t="shared" si="125"/>
        <v>ASR_CMS_19</v>
      </c>
      <c r="T1862" s="957">
        <f t="shared" si="126"/>
        <v>45406</v>
      </c>
      <c r="U1862" t="str">
        <f t="shared" si="127"/>
        <v>Unaudited</v>
      </c>
    </row>
    <row r="1863" spans="1:21" x14ac:dyDescent="0.25">
      <c r="A1863" t="s">
        <v>438</v>
      </c>
      <c r="B1863" t="s">
        <v>1380</v>
      </c>
      <c r="C1863" t="s">
        <v>1381</v>
      </c>
      <c r="D1863" s="15">
        <v>1900</v>
      </c>
      <c r="E1863" s="121">
        <v>1</v>
      </c>
      <c r="F1863" t="s">
        <v>439</v>
      </c>
      <c r="G1863" s="121">
        <v>91</v>
      </c>
      <c r="H1863" t="s">
        <v>388</v>
      </c>
      <c r="I1863" t="s">
        <v>489</v>
      </c>
      <c r="J1863" t="s">
        <v>434</v>
      </c>
      <c r="K1863" t="s">
        <v>224</v>
      </c>
      <c r="L1863" s="755">
        <v>2.17</v>
      </c>
      <c r="M1863" t="s">
        <v>1047</v>
      </c>
      <c r="N1863" s="680">
        <f t="shared" ca="1" si="124"/>
        <v>0</v>
      </c>
      <c r="O1863" s="680">
        <f t="shared" ca="1" si="124"/>
        <v>0</v>
      </c>
      <c r="P1863" s="680">
        <f t="shared" ca="1" si="124"/>
        <v>0</v>
      </c>
      <c r="Q1863" s="680">
        <f t="shared" ca="1" si="124"/>
        <v>0</v>
      </c>
      <c r="R1863" s="680">
        <f t="shared" ca="1" si="124"/>
        <v>0</v>
      </c>
      <c r="S1863" t="str">
        <f t="shared" si="125"/>
        <v>ASR_CMS_19</v>
      </c>
      <c r="T1863" s="957">
        <f t="shared" si="126"/>
        <v>45406</v>
      </c>
      <c r="U1863" t="str">
        <f t="shared" si="127"/>
        <v>Unaudited</v>
      </c>
    </row>
    <row r="1864" spans="1:21" x14ac:dyDescent="0.25">
      <c r="A1864" t="s">
        <v>438</v>
      </c>
      <c r="B1864" t="s">
        <v>1380</v>
      </c>
      <c r="C1864" t="s">
        <v>1381</v>
      </c>
      <c r="D1864" s="15">
        <v>1900</v>
      </c>
      <c r="E1864" s="121">
        <v>1</v>
      </c>
      <c r="F1864" t="s">
        <v>439</v>
      </c>
      <c r="G1864" s="121">
        <v>91</v>
      </c>
      <c r="H1864" t="s">
        <v>388</v>
      </c>
      <c r="I1864" t="s">
        <v>489</v>
      </c>
      <c r="J1864" t="s">
        <v>434</v>
      </c>
      <c r="K1864" t="s">
        <v>224</v>
      </c>
      <c r="L1864" s="755">
        <v>2.1800000000000002</v>
      </c>
      <c r="M1864" t="s">
        <v>651</v>
      </c>
      <c r="N1864" s="680">
        <f t="shared" ca="1" si="124"/>
        <v>0</v>
      </c>
      <c r="O1864" s="680">
        <f t="shared" ca="1" si="124"/>
        <v>0</v>
      </c>
      <c r="P1864" s="680">
        <f t="shared" ca="1" si="124"/>
        <v>0</v>
      </c>
      <c r="Q1864" s="680">
        <f t="shared" ca="1" si="124"/>
        <v>0</v>
      </c>
      <c r="R1864" s="680">
        <f t="shared" ca="1" si="124"/>
        <v>0</v>
      </c>
      <c r="S1864" t="str">
        <f t="shared" si="125"/>
        <v>ASR_CMS_19</v>
      </c>
      <c r="T1864" s="957">
        <f t="shared" si="126"/>
        <v>45406</v>
      </c>
      <c r="U1864" t="str">
        <f t="shared" si="127"/>
        <v>Unaudited</v>
      </c>
    </row>
    <row r="1865" spans="1:21" x14ac:dyDescent="0.25">
      <c r="A1865" t="s">
        <v>438</v>
      </c>
      <c r="B1865" t="s">
        <v>1380</v>
      </c>
      <c r="C1865" t="s">
        <v>1381</v>
      </c>
      <c r="D1865" s="15">
        <v>1900</v>
      </c>
      <c r="E1865" s="121">
        <v>1</v>
      </c>
      <c r="F1865" t="s">
        <v>439</v>
      </c>
      <c r="G1865" s="121">
        <v>91</v>
      </c>
      <c r="H1865" t="s">
        <v>388</v>
      </c>
      <c r="I1865" t="s">
        <v>489</v>
      </c>
      <c r="J1865" t="s">
        <v>434</v>
      </c>
      <c r="K1865" t="s">
        <v>224</v>
      </c>
      <c r="L1865" s="755">
        <v>2.19</v>
      </c>
      <c r="M1865" t="s">
        <v>219</v>
      </c>
      <c r="N1865" s="680">
        <f t="shared" ca="1" si="124"/>
        <v>0</v>
      </c>
      <c r="O1865" s="680">
        <f t="shared" ca="1" si="124"/>
        <v>0</v>
      </c>
      <c r="P1865" s="680">
        <f t="shared" ca="1" si="124"/>
        <v>0</v>
      </c>
      <c r="Q1865" s="680">
        <f t="shared" ca="1" si="124"/>
        <v>0</v>
      </c>
      <c r="R1865" s="680">
        <f t="shared" ca="1" si="124"/>
        <v>0</v>
      </c>
      <c r="S1865" t="str">
        <f t="shared" si="125"/>
        <v>ASR_CMS_19</v>
      </c>
      <c r="T1865" s="957">
        <f t="shared" si="126"/>
        <v>45406</v>
      </c>
      <c r="U1865" t="str">
        <f t="shared" si="127"/>
        <v>Unaudited</v>
      </c>
    </row>
    <row r="1866" spans="1:21" x14ac:dyDescent="0.25">
      <c r="A1866" t="s">
        <v>438</v>
      </c>
      <c r="B1866" t="s">
        <v>1380</v>
      </c>
      <c r="C1866" t="s">
        <v>1381</v>
      </c>
      <c r="D1866" s="15">
        <v>1900</v>
      </c>
      <c r="E1866" s="121">
        <v>1</v>
      </c>
      <c r="F1866" t="s">
        <v>439</v>
      </c>
      <c r="G1866" s="121">
        <v>91</v>
      </c>
      <c r="H1866" t="s">
        <v>388</v>
      </c>
      <c r="I1866" t="s">
        <v>489</v>
      </c>
      <c r="J1866" t="s">
        <v>434</v>
      </c>
      <c r="K1866" t="s">
        <v>224</v>
      </c>
      <c r="L1866" s="755" t="s">
        <v>700</v>
      </c>
      <c r="M1866" t="s">
        <v>231</v>
      </c>
      <c r="N1866" s="680">
        <f t="shared" ca="1" si="124"/>
        <v>0</v>
      </c>
      <c r="O1866" s="680">
        <f t="shared" ca="1" si="124"/>
        <v>0</v>
      </c>
      <c r="P1866" s="680">
        <f t="shared" ca="1" si="124"/>
        <v>0</v>
      </c>
      <c r="Q1866" s="680">
        <f t="shared" ca="1" si="124"/>
        <v>0</v>
      </c>
      <c r="R1866" s="680">
        <f t="shared" ca="1" si="124"/>
        <v>0</v>
      </c>
      <c r="S1866" t="str">
        <f t="shared" si="125"/>
        <v>ASR_CMS_19</v>
      </c>
      <c r="T1866" s="957">
        <f t="shared" si="126"/>
        <v>45406</v>
      </c>
      <c r="U1866" t="str">
        <f t="shared" si="127"/>
        <v>Unaudited</v>
      </c>
    </row>
    <row r="1867" spans="1:21" x14ac:dyDescent="0.25">
      <c r="A1867" t="s">
        <v>438</v>
      </c>
      <c r="B1867" t="s">
        <v>1380</v>
      </c>
      <c r="C1867" t="s">
        <v>1381</v>
      </c>
      <c r="D1867" s="15">
        <v>1900</v>
      </c>
      <c r="E1867" s="121">
        <v>1</v>
      </c>
      <c r="F1867" t="s">
        <v>439</v>
      </c>
      <c r="G1867" s="121">
        <v>91</v>
      </c>
      <c r="H1867" t="s">
        <v>388</v>
      </c>
      <c r="I1867" t="s">
        <v>489</v>
      </c>
      <c r="J1867" t="s">
        <v>434</v>
      </c>
      <c r="K1867" t="s">
        <v>224</v>
      </c>
      <c r="L1867" s="755">
        <v>2.21</v>
      </c>
      <c r="M1867" t="s">
        <v>467</v>
      </c>
      <c r="N1867" s="680">
        <f t="shared" ca="1" si="124"/>
        <v>0</v>
      </c>
      <c r="O1867" s="680">
        <f t="shared" ca="1" si="124"/>
        <v>0</v>
      </c>
      <c r="P1867" s="680">
        <f t="shared" ca="1" si="124"/>
        <v>0</v>
      </c>
      <c r="Q1867" s="680">
        <f t="shared" ca="1" si="124"/>
        <v>0</v>
      </c>
      <c r="R1867" s="680">
        <f t="shared" ca="1" si="124"/>
        <v>0</v>
      </c>
      <c r="S1867" t="str">
        <f t="shared" si="125"/>
        <v>ASR_CMS_19</v>
      </c>
      <c r="T1867" s="957">
        <f t="shared" si="126"/>
        <v>45406</v>
      </c>
      <c r="U1867" t="str">
        <f t="shared" si="127"/>
        <v>Unaudited</v>
      </c>
    </row>
    <row r="1868" spans="1:21" x14ac:dyDescent="0.25">
      <c r="A1868" t="s">
        <v>438</v>
      </c>
      <c r="B1868" t="s">
        <v>1380</v>
      </c>
      <c r="C1868" t="s">
        <v>1381</v>
      </c>
      <c r="D1868" s="15">
        <v>1900</v>
      </c>
      <c r="E1868" s="121">
        <v>1</v>
      </c>
      <c r="F1868" t="s">
        <v>439</v>
      </c>
      <c r="G1868" s="121">
        <v>91</v>
      </c>
      <c r="H1868" t="s">
        <v>388</v>
      </c>
      <c r="I1868" t="s">
        <v>489</v>
      </c>
      <c r="J1868" t="s">
        <v>434</v>
      </c>
      <c r="K1868" t="s">
        <v>6</v>
      </c>
      <c r="L1868" s="755" t="s">
        <v>70</v>
      </c>
      <c r="M1868" t="s">
        <v>189</v>
      </c>
      <c r="N1868" s="680">
        <f t="shared" ca="1" si="124"/>
        <v>0</v>
      </c>
      <c r="O1868" s="680">
        <f t="shared" ca="1" si="124"/>
        <v>0</v>
      </c>
      <c r="P1868" s="680">
        <f t="shared" ca="1" si="124"/>
        <v>0</v>
      </c>
      <c r="Q1868" s="680">
        <f t="shared" ca="1" si="124"/>
        <v>0</v>
      </c>
      <c r="R1868" s="680">
        <f t="shared" ca="1" si="124"/>
        <v>0</v>
      </c>
      <c r="S1868" t="str">
        <f t="shared" si="125"/>
        <v>ASR_CMS_19</v>
      </c>
      <c r="T1868" s="957">
        <f t="shared" si="126"/>
        <v>45406</v>
      </c>
      <c r="U1868" t="str">
        <f t="shared" si="127"/>
        <v>Unaudited</v>
      </c>
    </row>
    <row r="1869" spans="1:21" x14ac:dyDescent="0.25">
      <c r="A1869" t="s">
        <v>438</v>
      </c>
      <c r="B1869" t="s">
        <v>1380</v>
      </c>
      <c r="C1869" t="s">
        <v>1381</v>
      </c>
      <c r="D1869" s="15">
        <v>1900</v>
      </c>
      <c r="E1869" s="121">
        <v>1</v>
      </c>
      <c r="F1869" t="s">
        <v>439</v>
      </c>
      <c r="G1869" s="121">
        <v>91</v>
      </c>
      <c r="H1869" t="s">
        <v>388</v>
      </c>
      <c r="I1869" t="s">
        <v>489</v>
      </c>
      <c r="J1869" t="s">
        <v>434</v>
      </c>
      <c r="K1869" t="s">
        <v>6</v>
      </c>
      <c r="L1869" s="755" t="s">
        <v>71</v>
      </c>
      <c r="M1869" t="s">
        <v>232</v>
      </c>
      <c r="N1869" s="680">
        <f t="shared" ca="1" si="124"/>
        <v>0</v>
      </c>
      <c r="O1869" s="680">
        <f t="shared" ca="1" si="124"/>
        <v>0</v>
      </c>
      <c r="P1869" s="680">
        <f t="shared" ca="1" si="124"/>
        <v>0</v>
      </c>
      <c r="Q1869" s="680">
        <f t="shared" ca="1" si="124"/>
        <v>0</v>
      </c>
      <c r="R1869" s="680">
        <f t="shared" ca="1" si="124"/>
        <v>0</v>
      </c>
      <c r="S1869" t="str">
        <f t="shared" si="125"/>
        <v>ASR_CMS_19</v>
      </c>
      <c r="T1869" s="957">
        <f t="shared" si="126"/>
        <v>45406</v>
      </c>
      <c r="U1869" t="str">
        <f t="shared" si="127"/>
        <v>Unaudited</v>
      </c>
    </row>
    <row r="1870" spans="1:21" x14ac:dyDescent="0.25">
      <c r="A1870" t="s">
        <v>438</v>
      </c>
      <c r="B1870" t="s">
        <v>1380</v>
      </c>
      <c r="C1870" t="s">
        <v>1381</v>
      </c>
      <c r="D1870" s="15">
        <v>1900</v>
      </c>
      <c r="E1870" s="121">
        <v>1</v>
      </c>
      <c r="F1870" t="s">
        <v>439</v>
      </c>
      <c r="G1870" s="121">
        <v>91</v>
      </c>
      <c r="H1870" t="s">
        <v>388</v>
      </c>
      <c r="I1870" t="s">
        <v>489</v>
      </c>
      <c r="J1870" t="s">
        <v>434</v>
      </c>
      <c r="K1870" t="s">
        <v>6</v>
      </c>
      <c r="L1870" s="755" t="s">
        <v>72</v>
      </c>
      <c r="M1870" t="s">
        <v>165</v>
      </c>
      <c r="N1870" s="680">
        <f t="shared" ca="1" si="124"/>
        <v>0</v>
      </c>
      <c r="O1870" s="680">
        <f t="shared" ca="1" si="124"/>
        <v>0</v>
      </c>
      <c r="P1870" s="680">
        <f t="shared" ca="1" si="124"/>
        <v>0</v>
      </c>
      <c r="Q1870" s="680">
        <f t="shared" ca="1" si="124"/>
        <v>0</v>
      </c>
      <c r="R1870" s="680">
        <f t="shared" ca="1" si="124"/>
        <v>0</v>
      </c>
      <c r="S1870" t="str">
        <f t="shared" si="125"/>
        <v>ASR_CMS_19</v>
      </c>
      <c r="T1870" s="957">
        <f t="shared" si="126"/>
        <v>45406</v>
      </c>
      <c r="U1870" t="str">
        <f t="shared" si="127"/>
        <v>Unaudited</v>
      </c>
    </row>
    <row r="1871" spans="1:21" x14ac:dyDescent="0.25">
      <c r="A1871" t="s">
        <v>438</v>
      </c>
      <c r="B1871" t="s">
        <v>1380</v>
      </c>
      <c r="C1871" t="s">
        <v>1381</v>
      </c>
      <c r="D1871" s="15">
        <v>1900</v>
      </c>
      <c r="E1871" s="121">
        <v>1</v>
      </c>
      <c r="F1871" t="s">
        <v>439</v>
      </c>
      <c r="G1871" s="121">
        <v>91</v>
      </c>
      <c r="H1871" t="s">
        <v>388</v>
      </c>
      <c r="I1871" t="s">
        <v>489</v>
      </c>
      <c r="J1871" t="s">
        <v>434</v>
      </c>
      <c r="K1871" t="s">
        <v>6</v>
      </c>
      <c r="L1871" s="755">
        <v>3.4</v>
      </c>
      <c r="M1871" t="s">
        <v>462</v>
      </c>
      <c r="N1871" s="680">
        <f t="shared" ca="1" si="124"/>
        <v>0</v>
      </c>
      <c r="O1871" s="680">
        <f t="shared" ca="1" si="124"/>
        <v>0</v>
      </c>
      <c r="P1871" s="680">
        <f t="shared" ca="1" si="124"/>
        <v>0</v>
      </c>
      <c r="Q1871" s="680">
        <f t="shared" ca="1" si="124"/>
        <v>0</v>
      </c>
      <c r="R1871" s="680">
        <f t="shared" ca="1" si="124"/>
        <v>0</v>
      </c>
      <c r="S1871" t="str">
        <f t="shared" si="125"/>
        <v>ASR_CMS_19</v>
      </c>
      <c r="T1871" s="957">
        <f t="shared" si="126"/>
        <v>45406</v>
      </c>
      <c r="U1871" t="str">
        <f t="shared" si="127"/>
        <v>Unaudited</v>
      </c>
    </row>
    <row r="1872" spans="1:21" x14ac:dyDescent="0.25">
      <c r="A1872" t="s">
        <v>438</v>
      </c>
      <c r="B1872" t="s">
        <v>1380</v>
      </c>
      <c r="C1872" t="s">
        <v>1381</v>
      </c>
      <c r="D1872" s="15">
        <v>1900</v>
      </c>
      <c r="E1872" s="121">
        <v>1</v>
      </c>
      <c r="F1872" t="s">
        <v>439</v>
      </c>
      <c r="G1872" s="121">
        <v>91</v>
      </c>
      <c r="H1872" t="s">
        <v>388</v>
      </c>
      <c r="I1872" t="s">
        <v>489</v>
      </c>
      <c r="J1872" t="s">
        <v>434</v>
      </c>
      <c r="K1872" t="s">
        <v>435</v>
      </c>
      <c r="L1872" s="755">
        <v>4.5</v>
      </c>
      <c r="M1872" t="s">
        <v>32</v>
      </c>
      <c r="N1872" s="680">
        <f t="shared" ca="1" si="124"/>
        <v>0</v>
      </c>
      <c r="O1872" s="680">
        <f t="shared" ca="1" si="124"/>
        <v>0</v>
      </c>
      <c r="P1872" s="680">
        <f t="shared" ca="1" si="124"/>
        <v>0</v>
      </c>
      <c r="Q1872" s="680">
        <f t="shared" ca="1" si="124"/>
        <v>0</v>
      </c>
      <c r="R1872" s="680">
        <f t="shared" ca="1" si="124"/>
        <v>0</v>
      </c>
      <c r="S1872" t="str">
        <f t="shared" si="125"/>
        <v>ASR_CMS_19</v>
      </c>
      <c r="T1872" s="957">
        <f t="shared" si="126"/>
        <v>45406</v>
      </c>
      <c r="U1872" t="str">
        <f t="shared" si="127"/>
        <v>Unaudited</v>
      </c>
    </row>
    <row r="1873" spans="1:21" x14ac:dyDescent="0.25">
      <c r="A1873" t="s">
        <v>438</v>
      </c>
      <c r="B1873" t="s">
        <v>1380</v>
      </c>
      <c r="C1873" t="s">
        <v>1381</v>
      </c>
      <c r="D1873" s="15">
        <v>1900</v>
      </c>
      <c r="E1873" s="121">
        <v>1</v>
      </c>
      <c r="F1873" t="s">
        <v>439</v>
      </c>
      <c r="G1873" s="121">
        <v>91</v>
      </c>
      <c r="H1873" t="s">
        <v>388</v>
      </c>
      <c r="I1873" t="s">
        <v>489</v>
      </c>
      <c r="J1873" t="s">
        <v>434</v>
      </c>
      <c r="K1873" t="s">
        <v>435</v>
      </c>
      <c r="L1873" s="755" t="s">
        <v>939</v>
      </c>
      <c r="M1873" t="s">
        <v>930</v>
      </c>
      <c r="N1873" s="680">
        <f t="shared" ca="1" si="124"/>
        <v>0</v>
      </c>
      <c r="O1873" s="680">
        <f t="shared" ca="1" si="124"/>
        <v>0</v>
      </c>
      <c r="P1873" s="680">
        <f t="shared" ca="1" si="124"/>
        <v>0</v>
      </c>
      <c r="Q1873" s="680">
        <f t="shared" ca="1" si="124"/>
        <v>0</v>
      </c>
      <c r="R1873" s="680">
        <f t="shared" ca="1" si="124"/>
        <v>0</v>
      </c>
      <c r="S1873" t="str">
        <f t="shared" si="125"/>
        <v>ASR_CMS_19</v>
      </c>
      <c r="T1873" s="957">
        <f t="shared" si="126"/>
        <v>45406</v>
      </c>
      <c r="U1873" t="str">
        <f t="shared" si="127"/>
        <v>Unaudited</v>
      </c>
    </row>
    <row r="1874" spans="1:21" x14ac:dyDescent="0.25">
      <c r="A1874" t="s">
        <v>438</v>
      </c>
      <c r="B1874" t="s">
        <v>1380</v>
      </c>
      <c r="C1874" t="s">
        <v>1381</v>
      </c>
      <c r="D1874" s="15">
        <v>1900</v>
      </c>
      <c r="E1874" s="121">
        <v>1</v>
      </c>
      <c r="F1874" t="s">
        <v>439</v>
      </c>
      <c r="G1874" s="121">
        <v>91</v>
      </c>
      <c r="H1874" t="s">
        <v>388</v>
      </c>
      <c r="I1874" t="s">
        <v>489</v>
      </c>
      <c r="J1874" t="s">
        <v>434</v>
      </c>
      <c r="K1874" t="s">
        <v>435</v>
      </c>
      <c r="L1874" s="755" t="s">
        <v>194</v>
      </c>
      <c r="M1874" t="s">
        <v>40</v>
      </c>
      <c r="N1874" s="680">
        <f t="shared" ca="1" si="124"/>
        <v>0</v>
      </c>
      <c r="O1874" s="680">
        <f t="shared" ca="1" si="124"/>
        <v>0</v>
      </c>
      <c r="P1874" s="680">
        <f t="shared" ca="1" si="124"/>
        <v>0</v>
      </c>
      <c r="Q1874" s="680">
        <f t="shared" ca="1" si="124"/>
        <v>0</v>
      </c>
      <c r="R1874" s="680">
        <f t="shared" ca="1" si="124"/>
        <v>0</v>
      </c>
      <c r="S1874" t="str">
        <f t="shared" si="125"/>
        <v>ASR_CMS_19</v>
      </c>
      <c r="T1874" s="957">
        <f t="shared" si="126"/>
        <v>45406</v>
      </c>
      <c r="U1874" t="str">
        <f t="shared" si="127"/>
        <v>Unaudited</v>
      </c>
    </row>
    <row r="1875" spans="1:21" x14ac:dyDescent="0.25">
      <c r="A1875" t="s">
        <v>438</v>
      </c>
      <c r="B1875" t="s">
        <v>1380</v>
      </c>
      <c r="C1875" t="s">
        <v>1381</v>
      </c>
      <c r="D1875" s="15">
        <v>1900</v>
      </c>
      <c r="E1875" s="121">
        <v>1</v>
      </c>
      <c r="F1875" t="s">
        <v>439</v>
      </c>
      <c r="G1875" s="121">
        <v>91</v>
      </c>
      <c r="H1875" t="s">
        <v>388</v>
      </c>
      <c r="I1875" t="s">
        <v>489</v>
      </c>
      <c r="J1875" t="s">
        <v>434</v>
      </c>
      <c r="K1875" t="s">
        <v>435</v>
      </c>
      <c r="L1875" s="755" t="s">
        <v>193</v>
      </c>
      <c r="M1875" t="s">
        <v>330</v>
      </c>
      <c r="N1875" s="680">
        <f t="shared" ca="1" si="124"/>
        <v>0</v>
      </c>
      <c r="O1875" s="680">
        <f t="shared" ca="1" si="124"/>
        <v>0</v>
      </c>
      <c r="P1875" s="680">
        <f t="shared" ca="1" si="124"/>
        <v>0</v>
      </c>
      <c r="Q1875" s="680">
        <f t="shared" ca="1" si="124"/>
        <v>0</v>
      </c>
      <c r="R1875" s="680">
        <f t="shared" ca="1" si="124"/>
        <v>0</v>
      </c>
      <c r="S1875" t="str">
        <f t="shared" si="125"/>
        <v>ASR_CMS_19</v>
      </c>
      <c r="T1875" s="957">
        <f t="shared" si="126"/>
        <v>45406</v>
      </c>
      <c r="U1875" t="str">
        <f t="shared" si="127"/>
        <v>Unaudited</v>
      </c>
    </row>
    <row r="1876" spans="1:21" x14ac:dyDescent="0.25">
      <c r="A1876" t="s">
        <v>438</v>
      </c>
      <c r="B1876" t="s">
        <v>1380</v>
      </c>
      <c r="C1876" t="s">
        <v>1381</v>
      </c>
      <c r="D1876" s="15">
        <v>1900</v>
      </c>
      <c r="E1876" s="121">
        <v>1</v>
      </c>
      <c r="F1876" t="s">
        <v>439</v>
      </c>
      <c r="G1876" s="121">
        <v>91</v>
      </c>
      <c r="H1876" t="s">
        <v>388</v>
      </c>
      <c r="I1876" t="s">
        <v>489</v>
      </c>
      <c r="J1876" t="s">
        <v>451</v>
      </c>
      <c r="K1876" t="s">
        <v>436</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ASR_CMS_19</v>
      </c>
      <c r="T1876" s="957">
        <f t="shared" si="126"/>
        <v>45406</v>
      </c>
      <c r="U1876" t="str">
        <f t="shared" si="127"/>
        <v>Unaudited</v>
      </c>
    </row>
    <row r="1877" spans="1:21" x14ac:dyDescent="0.25">
      <c r="A1877" t="s">
        <v>438</v>
      </c>
      <c r="B1877" t="s">
        <v>1380</v>
      </c>
      <c r="C1877" t="s">
        <v>1381</v>
      </c>
      <c r="D1877" s="15">
        <v>1900</v>
      </c>
      <c r="E1877" s="121">
        <v>1</v>
      </c>
      <c r="F1877" t="s">
        <v>439</v>
      </c>
      <c r="G1877" s="121">
        <v>91</v>
      </c>
      <c r="H1877" t="s">
        <v>388</v>
      </c>
      <c r="I1877" t="s">
        <v>489</v>
      </c>
      <c r="J1877" t="s">
        <v>451</v>
      </c>
      <c r="K1877" t="s">
        <v>436</v>
      </c>
      <c r="L1877" s="755" t="s">
        <v>80</v>
      </c>
      <c r="M1877" t="s">
        <v>98</v>
      </c>
      <c r="N1877" s="680">
        <f t="shared" ca="1" si="124"/>
        <v>0</v>
      </c>
      <c r="O1877" s="680">
        <f t="shared" ca="1" si="124"/>
        <v>0</v>
      </c>
      <c r="P1877" s="680">
        <f t="shared" ca="1" si="124"/>
        <v>0</v>
      </c>
      <c r="Q1877" s="680">
        <f t="shared" ca="1" si="124"/>
        <v>0</v>
      </c>
      <c r="R1877" s="680">
        <f t="shared" ca="1" si="124"/>
        <v>0</v>
      </c>
      <c r="S1877" t="str">
        <f t="shared" si="125"/>
        <v>ASR_CMS_19</v>
      </c>
      <c r="T1877" s="957">
        <f t="shared" si="126"/>
        <v>45406</v>
      </c>
      <c r="U1877" t="str">
        <f t="shared" si="127"/>
        <v>Unaudited</v>
      </c>
    </row>
    <row r="1878" spans="1:21" x14ac:dyDescent="0.25">
      <c r="A1878" t="s">
        <v>438</v>
      </c>
      <c r="B1878" t="s">
        <v>1380</v>
      </c>
      <c r="C1878" t="s">
        <v>1381</v>
      </c>
      <c r="D1878" s="15">
        <v>1900</v>
      </c>
      <c r="E1878" s="121">
        <v>1</v>
      </c>
      <c r="F1878" t="s">
        <v>439</v>
      </c>
      <c r="G1878" s="121">
        <v>91</v>
      </c>
      <c r="H1878" t="s">
        <v>388</v>
      </c>
      <c r="I1878" t="s">
        <v>489</v>
      </c>
      <c r="J1878" t="s">
        <v>451</v>
      </c>
      <c r="K1878" t="s">
        <v>436</v>
      </c>
      <c r="L1878" s="755" t="s">
        <v>81</v>
      </c>
      <c r="M1878" t="s">
        <v>99</v>
      </c>
      <c r="N1878" s="680">
        <f t="shared" ca="1" si="124"/>
        <v>0</v>
      </c>
      <c r="O1878" s="680">
        <f t="shared" ca="1" si="124"/>
        <v>0</v>
      </c>
      <c r="P1878" s="680">
        <f t="shared" ca="1" si="124"/>
        <v>0</v>
      </c>
      <c r="Q1878" s="680">
        <f t="shared" ca="1" si="124"/>
        <v>0</v>
      </c>
      <c r="R1878" s="680">
        <f t="shared" ca="1" si="124"/>
        <v>0</v>
      </c>
      <c r="S1878" t="str">
        <f t="shared" si="125"/>
        <v>ASR_CMS_19</v>
      </c>
      <c r="T1878" s="957">
        <f t="shared" si="126"/>
        <v>45406</v>
      </c>
      <c r="U1878" t="str">
        <f t="shared" si="127"/>
        <v>Unaudited</v>
      </c>
    </row>
    <row r="1879" spans="1:21" x14ac:dyDescent="0.25">
      <c r="A1879" t="s">
        <v>438</v>
      </c>
      <c r="B1879" t="s">
        <v>1380</v>
      </c>
      <c r="C1879" t="s">
        <v>1381</v>
      </c>
      <c r="D1879" s="15">
        <v>1900</v>
      </c>
      <c r="E1879" s="121">
        <v>1</v>
      </c>
      <c r="F1879" t="s">
        <v>439</v>
      </c>
      <c r="G1879" s="121">
        <v>91</v>
      </c>
      <c r="H1879" t="s">
        <v>388</v>
      </c>
      <c r="I1879" t="s">
        <v>489</v>
      </c>
      <c r="J1879" t="s">
        <v>451</v>
      </c>
      <c r="K1879" t="s">
        <v>436</v>
      </c>
      <c r="L1879" s="755" t="s">
        <v>82</v>
      </c>
      <c r="M1879" t="s">
        <v>100</v>
      </c>
      <c r="N1879" s="680">
        <f t="shared" ca="1" si="124"/>
        <v>0</v>
      </c>
      <c r="O1879" s="680">
        <f t="shared" ca="1" si="124"/>
        <v>0</v>
      </c>
      <c r="P1879" s="680">
        <f t="shared" ca="1" si="124"/>
        <v>0</v>
      </c>
      <c r="Q1879" s="680">
        <f t="shared" ca="1" si="124"/>
        <v>0</v>
      </c>
      <c r="R1879" s="680">
        <f t="shared" ca="1" si="124"/>
        <v>0</v>
      </c>
      <c r="S1879" t="str">
        <f t="shared" si="125"/>
        <v>ASR_CMS_19</v>
      </c>
      <c r="T1879" s="957">
        <f t="shared" si="126"/>
        <v>45406</v>
      </c>
      <c r="U1879" t="str">
        <f t="shared" si="127"/>
        <v>Unaudited</v>
      </c>
    </row>
    <row r="1880" spans="1:21" x14ac:dyDescent="0.25">
      <c r="A1880" t="s">
        <v>438</v>
      </c>
      <c r="B1880" t="s">
        <v>1380</v>
      </c>
      <c r="C1880" t="s">
        <v>1381</v>
      </c>
      <c r="D1880" s="15">
        <v>1900</v>
      </c>
      <c r="E1880" s="121">
        <v>1</v>
      </c>
      <c r="F1880" t="s">
        <v>439</v>
      </c>
      <c r="G1880" s="121">
        <v>91</v>
      </c>
      <c r="H1880" t="s">
        <v>388</v>
      </c>
      <c r="I1880" t="s">
        <v>489</v>
      </c>
      <c r="J1880" t="s">
        <v>451</v>
      </c>
      <c r="K1880" t="s">
        <v>436</v>
      </c>
      <c r="L1880" s="755" t="s">
        <v>217</v>
      </c>
      <c r="M1880" t="s">
        <v>101</v>
      </c>
      <c r="N1880" s="680">
        <f t="shared" ca="1" si="124"/>
        <v>0</v>
      </c>
      <c r="O1880" s="680">
        <f t="shared" ca="1" si="124"/>
        <v>0</v>
      </c>
      <c r="P1880" s="680">
        <f t="shared" ca="1" si="124"/>
        <v>0</v>
      </c>
      <c r="Q1880" s="680">
        <f t="shared" ca="1" si="124"/>
        <v>0</v>
      </c>
      <c r="R1880" s="680">
        <f t="shared" ca="1" si="124"/>
        <v>0</v>
      </c>
      <c r="S1880" t="str">
        <f t="shared" si="125"/>
        <v>ASR_CMS_19</v>
      </c>
      <c r="T1880" s="957">
        <f t="shared" si="126"/>
        <v>45406</v>
      </c>
      <c r="U1880" t="str">
        <f t="shared" si="127"/>
        <v>Unaudited</v>
      </c>
    </row>
    <row r="1881" spans="1:21" x14ac:dyDescent="0.25">
      <c r="A1881" t="s">
        <v>438</v>
      </c>
      <c r="B1881" t="s">
        <v>1380</v>
      </c>
      <c r="C1881" t="s">
        <v>1381</v>
      </c>
      <c r="D1881" s="15">
        <v>1900</v>
      </c>
      <c r="E1881" s="121">
        <v>1</v>
      </c>
      <c r="F1881" t="s">
        <v>439</v>
      </c>
      <c r="G1881" s="121">
        <v>91</v>
      </c>
      <c r="H1881" t="s">
        <v>388</v>
      </c>
      <c r="I1881" t="s">
        <v>489</v>
      </c>
      <c r="J1881" t="s">
        <v>451</v>
      </c>
      <c r="K1881" t="s">
        <v>436</v>
      </c>
      <c r="L1881" s="755" t="s">
        <v>216</v>
      </c>
      <c r="M1881" t="s">
        <v>28</v>
      </c>
      <c r="N1881" s="680">
        <f t="shared" ca="1" si="124"/>
        <v>0</v>
      </c>
      <c r="O1881" s="680">
        <f t="shared" ca="1" si="124"/>
        <v>0</v>
      </c>
      <c r="P1881" s="680">
        <f t="shared" ca="1" si="124"/>
        <v>0</v>
      </c>
      <c r="Q1881" s="680">
        <f t="shared" ca="1" si="124"/>
        <v>0</v>
      </c>
      <c r="R1881" s="680">
        <f t="shared" ca="1" si="124"/>
        <v>0</v>
      </c>
      <c r="S1881" t="str">
        <f t="shared" si="125"/>
        <v>ASR_CMS_19</v>
      </c>
      <c r="T1881" s="957">
        <f t="shared" si="126"/>
        <v>45406</v>
      </c>
      <c r="U1881" t="str">
        <f t="shared" si="127"/>
        <v>Unaudited</v>
      </c>
    </row>
    <row r="1882" spans="1:21" x14ac:dyDescent="0.25">
      <c r="A1882" t="s">
        <v>438</v>
      </c>
      <c r="B1882" t="s">
        <v>1380</v>
      </c>
      <c r="C1882" t="s">
        <v>1381</v>
      </c>
      <c r="D1882" s="15">
        <v>1900</v>
      </c>
      <c r="E1882" s="121">
        <v>1</v>
      </c>
      <c r="F1882" t="s">
        <v>439</v>
      </c>
      <c r="G1882" s="121">
        <v>91</v>
      </c>
      <c r="H1882" t="s">
        <v>388</v>
      </c>
      <c r="I1882" t="s">
        <v>489</v>
      </c>
      <c r="J1882" t="s">
        <v>437</v>
      </c>
      <c r="K1882" t="s">
        <v>437</v>
      </c>
      <c r="L1882" s="755" t="s">
        <v>84</v>
      </c>
      <c r="M1882" t="s">
        <v>328</v>
      </c>
      <c r="N1882" s="680">
        <f t="shared" ca="1" si="124"/>
        <v>0</v>
      </c>
      <c r="O1882" s="680">
        <f t="shared" ca="1" si="124"/>
        <v>0</v>
      </c>
      <c r="P1882" s="680">
        <f t="shared" ca="1" si="124"/>
        <v>0</v>
      </c>
      <c r="Q1882" s="680">
        <f t="shared" ca="1" si="124"/>
        <v>0</v>
      </c>
      <c r="R1882" s="680">
        <f t="shared" ca="1" si="124"/>
        <v>0</v>
      </c>
      <c r="S1882" t="str">
        <f t="shared" si="125"/>
        <v>ASR_CMS_19</v>
      </c>
      <c r="T1882" s="957">
        <f t="shared" si="126"/>
        <v>45406</v>
      </c>
      <c r="U1882" t="str">
        <f t="shared" si="127"/>
        <v>Unaudited</v>
      </c>
    </row>
    <row r="1883" spans="1:21" x14ac:dyDescent="0.25">
      <c r="A1883" t="s">
        <v>438</v>
      </c>
      <c r="B1883" t="s">
        <v>1380</v>
      </c>
      <c r="C1883" t="s">
        <v>1381</v>
      </c>
      <c r="D1883" s="15">
        <v>1900</v>
      </c>
      <c r="E1883" s="121">
        <v>1</v>
      </c>
      <c r="F1883" t="s">
        <v>439</v>
      </c>
      <c r="G1883" s="121">
        <v>91</v>
      </c>
      <c r="H1883" t="s">
        <v>388</v>
      </c>
      <c r="I1883" t="s">
        <v>489</v>
      </c>
      <c r="J1883" t="s">
        <v>437</v>
      </c>
      <c r="K1883" t="s">
        <v>437</v>
      </c>
      <c r="L1883" s="755" t="s">
        <v>85</v>
      </c>
      <c r="M1883" t="s">
        <v>326</v>
      </c>
      <c r="N1883" s="680">
        <f t="shared" ca="1" si="124"/>
        <v>0</v>
      </c>
      <c r="O1883" s="680">
        <f t="shared" ca="1" si="124"/>
        <v>0</v>
      </c>
      <c r="P1883" s="680">
        <f t="shared" ca="1" si="124"/>
        <v>0</v>
      </c>
      <c r="Q1883" s="680">
        <f t="shared" ca="1" si="124"/>
        <v>0</v>
      </c>
      <c r="R1883" s="680">
        <f t="shared" ca="1" si="124"/>
        <v>0</v>
      </c>
      <c r="S1883" t="str">
        <f t="shared" si="125"/>
        <v>ASR_CMS_19</v>
      </c>
      <c r="T1883" s="957">
        <f t="shared" si="126"/>
        <v>45406</v>
      </c>
      <c r="U1883" t="str">
        <f t="shared" si="127"/>
        <v>Unaudited</v>
      </c>
    </row>
    <row r="1884" spans="1:21" x14ac:dyDescent="0.25">
      <c r="A1884" t="s">
        <v>438</v>
      </c>
      <c r="B1884" t="s">
        <v>1380</v>
      </c>
      <c r="C1884" t="s">
        <v>1381</v>
      </c>
      <c r="D1884" s="15">
        <v>1900</v>
      </c>
      <c r="E1884" s="121">
        <v>1</v>
      </c>
      <c r="F1884" t="s">
        <v>439</v>
      </c>
      <c r="G1884" s="121">
        <v>91</v>
      </c>
      <c r="H1884" t="s">
        <v>388</v>
      </c>
      <c r="I1884" t="s">
        <v>489</v>
      </c>
      <c r="J1884" t="s">
        <v>437</v>
      </c>
      <c r="K1884" t="s">
        <v>437</v>
      </c>
      <c r="L1884" s="755" t="s">
        <v>86</v>
      </c>
      <c r="M1884" t="s">
        <v>495</v>
      </c>
      <c r="N1884" s="680">
        <f t="shared" ca="1" si="124"/>
        <v>0</v>
      </c>
      <c r="O1884" s="680">
        <f t="shared" ca="1" si="124"/>
        <v>0</v>
      </c>
      <c r="P1884" s="680">
        <f t="shared" ca="1" si="124"/>
        <v>0</v>
      </c>
      <c r="Q1884" s="680">
        <f t="shared" ca="1" si="124"/>
        <v>0</v>
      </c>
      <c r="R1884" s="680">
        <f t="shared" ca="1" si="124"/>
        <v>0</v>
      </c>
      <c r="S1884" t="str">
        <f t="shared" si="125"/>
        <v>ASR_CMS_19</v>
      </c>
      <c r="T1884" s="957">
        <f t="shared" si="126"/>
        <v>45406</v>
      </c>
      <c r="U1884" t="str">
        <f t="shared" si="127"/>
        <v>Unaudited</v>
      </c>
    </row>
    <row r="1885" spans="1:21" x14ac:dyDescent="0.25">
      <c r="A1885" t="s">
        <v>438</v>
      </c>
      <c r="B1885" t="s">
        <v>1380</v>
      </c>
      <c r="C1885" t="s">
        <v>1381</v>
      </c>
      <c r="D1885" s="15">
        <v>1900</v>
      </c>
      <c r="E1885" s="121">
        <v>1</v>
      </c>
      <c r="F1885" t="s">
        <v>439</v>
      </c>
      <c r="G1885" s="121">
        <v>91</v>
      </c>
      <c r="H1885" t="s">
        <v>388</v>
      </c>
      <c r="I1885" t="s">
        <v>489</v>
      </c>
      <c r="J1885" t="s">
        <v>437</v>
      </c>
      <c r="K1885" t="s">
        <v>437</v>
      </c>
      <c r="L1885" s="755" t="s">
        <v>87</v>
      </c>
      <c r="M1885" t="s">
        <v>496</v>
      </c>
      <c r="N1885" s="680">
        <f t="shared" ca="1" si="124"/>
        <v>0</v>
      </c>
      <c r="O1885" s="680">
        <f t="shared" ca="1" si="124"/>
        <v>0</v>
      </c>
      <c r="P1885" s="680">
        <f t="shared" ca="1" si="124"/>
        <v>0</v>
      </c>
      <c r="Q1885" s="680">
        <f t="shared" ca="1" si="124"/>
        <v>0</v>
      </c>
      <c r="R1885" s="680">
        <f t="shared" ca="1" si="124"/>
        <v>0</v>
      </c>
      <c r="S1885" t="str">
        <f t="shared" si="125"/>
        <v>ASR_CMS_19</v>
      </c>
      <c r="T1885" s="957">
        <f t="shared" si="126"/>
        <v>45406</v>
      </c>
      <c r="U1885" t="str">
        <f t="shared" si="127"/>
        <v>Unaudited</v>
      </c>
    </row>
    <row r="1886" spans="1:21" x14ac:dyDescent="0.25">
      <c r="A1886" t="s">
        <v>438</v>
      </c>
      <c r="B1886" t="s">
        <v>1380</v>
      </c>
      <c r="C1886" t="s">
        <v>1381</v>
      </c>
      <c r="D1886" s="15">
        <v>1900</v>
      </c>
      <c r="E1886" s="121">
        <v>1</v>
      </c>
      <c r="F1886" t="s">
        <v>439</v>
      </c>
      <c r="G1886" s="121">
        <v>91</v>
      </c>
      <c r="H1886" t="s">
        <v>388</v>
      </c>
      <c r="I1886" t="s">
        <v>489</v>
      </c>
      <c r="J1886" t="s">
        <v>437</v>
      </c>
      <c r="K1886" t="s">
        <v>437</v>
      </c>
      <c r="L1886" s="755" t="s">
        <v>214</v>
      </c>
      <c r="M1886" t="s">
        <v>497</v>
      </c>
      <c r="N1886" s="680">
        <f t="shared" ca="1" si="124"/>
        <v>0</v>
      </c>
      <c r="O1886" s="680">
        <f t="shared" ca="1" si="124"/>
        <v>0</v>
      </c>
      <c r="P1886" s="680">
        <f t="shared" ca="1" si="124"/>
        <v>0</v>
      </c>
      <c r="Q1886" s="680">
        <f t="shared" ca="1" si="124"/>
        <v>0</v>
      </c>
      <c r="R1886" s="680">
        <f t="shared" ca="1" si="124"/>
        <v>0</v>
      </c>
      <c r="S1886" t="str">
        <f t="shared" si="125"/>
        <v>ASR_CMS_19</v>
      </c>
      <c r="T1886" s="957">
        <f t="shared" si="126"/>
        <v>45406</v>
      </c>
      <c r="U1886" t="str">
        <f t="shared" si="127"/>
        <v>Unaudited</v>
      </c>
    </row>
    <row r="1887" spans="1:21" x14ac:dyDescent="0.25">
      <c r="A1887" t="s">
        <v>438</v>
      </c>
      <c r="B1887" t="s">
        <v>1380</v>
      </c>
      <c r="C1887" t="s">
        <v>1381</v>
      </c>
      <c r="D1887" s="15">
        <v>1900</v>
      </c>
      <c r="E1887" s="121">
        <v>1</v>
      </c>
      <c r="F1887" t="s">
        <v>439</v>
      </c>
      <c r="G1887" s="121">
        <v>91</v>
      </c>
      <c r="H1887" t="s">
        <v>388</v>
      </c>
      <c r="I1887" t="s">
        <v>490</v>
      </c>
      <c r="J1887" t="s">
        <v>26</v>
      </c>
      <c r="K1887" t="s">
        <v>26</v>
      </c>
      <c r="L1887" s="755" t="s">
        <v>205</v>
      </c>
      <c r="M1887" t="s">
        <v>26</v>
      </c>
      <c r="N1887" s="680">
        <f t="shared" ca="1" si="124"/>
        <v>0</v>
      </c>
      <c r="O1887" s="680">
        <f t="shared" ca="1" si="124"/>
        <v>0</v>
      </c>
      <c r="P1887" s="680">
        <f t="shared" ca="1" si="124"/>
        <v>0</v>
      </c>
      <c r="Q1887" s="680">
        <f t="shared" ca="1" si="124"/>
        <v>0</v>
      </c>
      <c r="R1887" s="680">
        <f t="shared" ca="1" si="124"/>
        <v>0</v>
      </c>
      <c r="S1887" t="str">
        <f t="shared" si="125"/>
        <v>ASR_CMS_19</v>
      </c>
      <c r="T1887" s="957">
        <f t="shared" si="126"/>
        <v>45406</v>
      </c>
      <c r="U1887" t="str">
        <f t="shared" si="127"/>
        <v>Unaudited</v>
      </c>
    </row>
    <row r="1888" spans="1:21" x14ac:dyDescent="0.25">
      <c r="A1888" t="s">
        <v>438</v>
      </c>
      <c r="B1888" t="s">
        <v>1380</v>
      </c>
      <c r="C1888" t="s">
        <v>1381</v>
      </c>
      <c r="D1888" s="15">
        <v>1900</v>
      </c>
      <c r="E1888" s="121">
        <v>1</v>
      </c>
      <c r="F1888" t="s">
        <v>440</v>
      </c>
      <c r="G1888" s="121">
        <v>182</v>
      </c>
      <c r="H1888" t="s">
        <v>388</v>
      </c>
      <c r="I1888" t="s">
        <v>433</v>
      </c>
      <c r="J1888" t="s">
        <v>433</v>
      </c>
      <c r="K1888" t="s">
        <v>433</v>
      </c>
      <c r="M1888" t="s">
        <v>433</v>
      </c>
      <c r="N1888" s="680">
        <f t="shared" ca="1" si="124"/>
        <v>0</v>
      </c>
      <c r="O1888" s="680">
        <f t="shared" ca="1" si="124"/>
        <v>0</v>
      </c>
      <c r="P1888" s="680">
        <f t="shared" ca="1" si="124"/>
        <v>0</v>
      </c>
      <c r="Q1888" s="680">
        <f t="shared" ca="1" si="124"/>
        <v>0</v>
      </c>
      <c r="R1888" s="680">
        <f t="shared" ca="1" si="124"/>
        <v>0</v>
      </c>
      <c r="S1888" t="str">
        <f t="shared" si="125"/>
        <v>ASR_CMS_19</v>
      </c>
      <c r="T1888" s="957">
        <f t="shared" si="126"/>
        <v>45406</v>
      </c>
      <c r="U1888" t="str">
        <f t="shared" si="127"/>
        <v>Unaudited</v>
      </c>
    </row>
    <row r="1889" spans="1:21" x14ac:dyDescent="0.25">
      <c r="A1889" t="s">
        <v>438</v>
      </c>
      <c r="B1889" t="s">
        <v>1380</v>
      </c>
      <c r="C1889" t="s">
        <v>1381</v>
      </c>
      <c r="D1889" s="15">
        <v>1900</v>
      </c>
      <c r="E1889" s="121">
        <v>1</v>
      </c>
      <c r="F1889" t="s">
        <v>440</v>
      </c>
      <c r="G1889" s="121">
        <v>182</v>
      </c>
      <c r="H1889" t="s">
        <v>388</v>
      </c>
      <c r="I1889" t="s">
        <v>488</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ASR_CMS_19</v>
      </c>
      <c r="T1889" s="957">
        <f t="shared" si="126"/>
        <v>45406</v>
      </c>
      <c r="U1889" t="str">
        <f t="shared" si="127"/>
        <v>Unaudited</v>
      </c>
    </row>
    <row r="1890" spans="1:21" x14ac:dyDescent="0.25">
      <c r="A1890" t="s">
        <v>438</v>
      </c>
      <c r="B1890" t="s">
        <v>1380</v>
      </c>
      <c r="C1890" t="s">
        <v>1381</v>
      </c>
      <c r="D1890" s="15">
        <v>1900</v>
      </c>
      <c r="E1890" s="121">
        <v>1</v>
      </c>
      <c r="F1890" t="s">
        <v>440</v>
      </c>
      <c r="G1890" s="121">
        <v>182</v>
      </c>
      <c r="H1890" t="s">
        <v>388</v>
      </c>
      <c r="I1890" t="s">
        <v>488</v>
      </c>
      <c r="J1890" t="s">
        <v>12</v>
      </c>
      <c r="K1890" t="s">
        <v>223</v>
      </c>
      <c r="L1890" s="755">
        <v>1.2</v>
      </c>
      <c r="M1890" t="s">
        <v>223</v>
      </c>
      <c r="N1890" s="680">
        <f t="shared" ca="1" si="124"/>
        <v>0</v>
      </c>
      <c r="O1890" s="680">
        <f t="shared" ca="1" si="124"/>
        <v>0</v>
      </c>
      <c r="P1890" s="680">
        <f t="shared" ca="1" si="124"/>
        <v>0</v>
      </c>
      <c r="Q1890" s="680">
        <f t="shared" ca="1" si="124"/>
        <v>0</v>
      </c>
      <c r="R1890" s="680">
        <f t="shared" ca="1" si="124"/>
        <v>0</v>
      </c>
      <c r="S1890" t="str">
        <f t="shared" si="125"/>
        <v>ASR_CMS_19</v>
      </c>
      <c r="T1890" s="957">
        <f t="shared" si="126"/>
        <v>45406</v>
      </c>
      <c r="U1890" t="str">
        <f t="shared" si="127"/>
        <v>Unaudited</v>
      </c>
    </row>
    <row r="1891" spans="1:21" x14ac:dyDescent="0.25">
      <c r="A1891" t="s">
        <v>438</v>
      </c>
      <c r="B1891" t="s">
        <v>1380</v>
      </c>
      <c r="C1891" t="s">
        <v>1381</v>
      </c>
      <c r="D1891" s="15">
        <v>1900</v>
      </c>
      <c r="E1891" s="121">
        <v>1</v>
      </c>
      <c r="F1891" t="s">
        <v>440</v>
      </c>
      <c r="G1891" s="121">
        <v>182</v>
      </c>
      <c r="H1891" t="s">
        <v>388</v>
      </c>
      <c r="I1891" t="s">
        <v>488</v>
      </c>
      <c r="J1891" t="s">
        <v>12</v>
      </c>
      <c r="K1891" t="s">
        <v>1318</v>
      </c>
      <c r="L1891" s="755" t="s">
        <v>1314</v>
      </c>
      <c r="M1891" t="s">
        <v>1318</v>
      </c>
      <c r="N1891" s="680">
        <f t="shared" ca="1" si="124"/>
        <v>0</v>
      </c>
      <c r="O1891" s="680">
        <f t="shared" ca="1" si="124"/>
        <v>0</v>
      </c>
      <c r="P1891" s="680">
        <f t="shared" ca="1" si="124"/>
        <v>0</v>
      </c>
      <c r="Q1891" s="680">
        <f t="shared" ca="1" si="124"/>
        <v>0</v>
      </c>
      <c r="R1891" s="680">
        <f t="shared" ca="1" si="124"/>
        <v>0</v>
      </c>
      <c r="S1891" t="str">
        <f t="shared" si="125"/>
        <v>ASR_CMS_19</v>
      </c>
      <c r="T1891" s="957">
        <f t="shared" si="126"/>
        <v>45406</v>
      </c>
      <c r="U1891" t="str">
        <f t="shared" si="127"/>
        <v>Unaudited</v>
      </c>
    </row>
    <row r="1892" spans="1:21" x14ac:dyDescent="0.25">
      <c r="A1892" t="s">
        <v>438</v>
      </c>
      <c r="B1892" t="s">
        <v>1380</v>
      </c>
      <c r="C1892" t="s">
        <v>1381</v>
      </c>
      <c r="D1892" s="15">
        <v>1900</v>
      </c>
      <c r="E1892" s="121">
        <v>1</v>
      </c>
      <c r="F1892" t="s">
        <v>440</v>
      </c>
      <c r="G1892" s="121">
        <v>182</v>
      </c>
      <c r="H1892" t="s">
        <v>388</v>
      </c>
      <c r="I1892" t="s">
        <v>488</v>
      </c>
      <c r="J1892" t="s">
        <v>12</v>
      </c>
      <c r="K1892" t="s">
        <v>1320</v>
      </c>
      <c r="L1892" s="755" t="s">
        <v>1319</v>
      </c>
      <c r="M1892" t="s">
        <v>1320</v>
      </c>
      <c r="N1892" s="680">
        <f t="shared" ca="1" si="124"/>
        <v>0</v>
      </c>
      <c r="O1892" s="680">
        <f t="shared" ca="1" si="124"/>
        <v>0</v>
      </c>
      <c r="P1892" s="680">
        <f t="shared" ca="1" si="124"/>
        <v>0</v>
      </c>
      <c r="Q1892" s="680">
        <f t="shared" ca="1" si="124"/>
        <v>0</v>
      </c>
      <c r="R1892" s="680">
        <f t="shared" ca="1" si="124"/>
        <v>0</v>
      </c>
      <c r="S1892" t="str">
        <f t="shared" si="125"/>
        <v>ASR_CMS_19</v>
      </c>
      <c r="T1892" s="957">
        <f t="shared" si="126"/>
        <v>45406</v>
      </c>
      <c r="U1892" t="str">
        <f t="shared" si="127"/>
        <v>Unaudited</v>
      </c>
    </row>
    <row r="1893" spans="1:21" x14ac:dyDescent="0.25">
      <c r="A1893" t="s">
        <v>438</v>
      </c>
      <c r="B1893" t="s">
        <v>1380</v>
      </c>
      <c r="C1893" t="s">
        <v>1381</v>
      </c>
      <c r="D1893" s="15">
        <v>1900</v>
      </c>
      <c r="E1893" s="121">
        <v>1</v>
      </c>
      <c r="F1893" t="s">
        <v>440</v>
      </c>
      <c r="G1893" s="121">
        <v>182</v>
      </c>
      <c r="H1893" t="s">
        <v>388</v>
      </c>
      <c r="I1893" t="s">
        <v>488</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ASR_CMS_19</v>
      </c>
      <c r="T1893" s="957">
        <f t="shared" si="126"/>
        <v>45406</v>
      </c>
      <c r="U1893" t="str">
        <f t="shared" si="127"/>
        <v>Unaudited</v>
      </c>
    </row>
    <row r="1894" spans="1:21" x14ac:dyDescent="0.25">
      <c r="A1894" t="s">
        <v>438</v>
      </c>
      <c r="B1894" t="s">
        <v>1380</v>
      </c>
      <c r="C1894" t="s">
        <v>1381</v>
      </c>
      <c r="D1894" s="15">
        <v>1900</v>
      </c>
      <c r="E1894" s="121">
        <v>1</v>
      </c>
      <c r="F1894" t="s">
        <v>440</v>
      </c>
      <c r="G1894" s="121">
        <v>182</v>
      </c>
      <c r="H1894" t="s">
        <v>388</v>
      </c>
      <c r="I1894" t="s">
        <v>489</v>
      </c>
      <c r="J1894" t="s">
        <v>434</v>
      </c>
      <c r="K1894" t="s">
        <v>791</v>
      </c>
      <c r="L1894" s="755">
        <v>2.1</v>
      </c>
      <c r="M1894" t="s">
        <v>726</v>
      </c>
      <c r="N1894" s="680">
        <f t="shared" ca="1" si="124"/>
        <v>0</v>
      </c>
      <c r="O1894" s="680">
        <f t="shared" ca="1" si="124"/>
        <v>0</v>
      </c>
      <c r="P1894" s="680">
        <f t="shared" ca="1" si="124"/>
        <v>0</v>
      </c>
      <c r="Q1894" s="680">
        <f t="shared" ca="1" si="124"/>
        <v>0</v>
      </c>
      <c r="R1894" s="680">
        <f t="shared" ca="1" si="124"/>
        <v>0</v>
      </c>
      <c r="S1894" t="str">
        <f t="shared" si="125"/>
        <v>ASR_CMS_19</v>
      </c>
      <c r="T1894" s="957">
        <f t="shared" si="126"/>
        <v>45406</v>
      </c>
      <c r="U1894" t="str">
        <f t="shared" si="127"/>
        <v>Unaudited</v>
      </c>
    </row>
    <row r="1895" spans="1:21" x14ac:dyDescent="0.25">
      <c r="A1895" t="s">
        <v>438</v>
      </c>
      <c r="B1895" t="s">
        <v>1380</v>
      </c>
      <c r="C1895" t="s">
        <v>1381</v>
      </c>
      <c r="D1895" s="15">
        <v>1900</v>
      </c>
      <c r="E1895" s="121">
        <v>1</v>
      </c>
      <c r="F1895" t="s">
        <v>440</v>
      </c>
      <c r="G1895" s="121">
        <v>182</v>
      </c>
      <c r="H1895" t="s">
        <v>388</v>
      </c>
      <c r="I1895" t="s">
        <v>489</v>
      </c>
      <c r="J1895" t="s">
        <v>434</v>
      </c>
      <c r="K1895" t="s">
        <v>791</v>
      </c>
      <c r="L1895" s="755">
        <v>2.2000000000000002</v>
      </c>
      <c r="M1895" t="s">
        <v>727</v>
      </c>
      <c r="N1895" s="680">
        <f t="shared" ca="1" si="124"/>
        <v>0</v>
      </c>
      <c r="O1895" s="680">
        <f t="shared" ca="1" si="124"/>
        <v>0</v>
      </c>
      <c r="P1895" s="680">
        <f t="shared" ca="1" si="124"/>
        <v>0</v>
      </c>
      <c r="Q1895" s="680">
        <f t="shared" ca="1" si="124"/>
        <v>0</v>
      </c>
      <c r="R1895" s="680">
        <f t="shared" ca="1" si="124"/>
        <v>0</v>
      </c>
      <c r="S1895" t="str">
        <f t="shared" si="125"/>
        <v>ASR_CMS_19</v>
      </c>
      <c r="T1895" s="957">
        <f t="shared" si="126"/>
        <v>45406</v>
      </c>
      <c r="U1895" t="str">
        <f t="shared" si="127"/>
        <v>Unaudited</v>
      </c>
    </row>
    <row r="1896" spans="1:21" x14ac:dyDescent="0.25">
      <c r="A1896" t="s">
        <v>438</v>
      </c>
      <c r="B1896" t="s">
        <v>1380</v>
      </c>
      <c r="C1896" t="s">
        <v>1381</v>
      </c>
      <c r="D1896" s="15">
        <v>1900</v>
      </c>
      <c r="E1896" s="121">
        <v>1</v>
      </c>
      <c r="F1896" t="s">
        <v>440</v>
      </c>
      <c r="G1896" s="121">
        <v>182</v>
      </c>
      <c r="H1896" t="s">
        <v>388</v>
      </c>
      <c r="I1896" t="s">
        <v>489</v>
      </c>
      <c r="J1896" t="s">
        <v>434</v>
      </c>
      <c r="K1896" t="s">
        <v>791</v>
      </c>
      <c r="L1896" s="755">
        <v>2.2999999999999998</v>
      </c>
      <c r="M1896" t="s">
        <v>728</v>
      </c>
      <c r="N1896" s="680">
        <f t="shared" ca="1" si="124"/>
        <v>0</v>
      </c>
      <c r="O1896" s="680">
        <f t="shared" ca="1" si="124"/>
        <v>0</v>
      </c>
      <c r="P1896" s="680">
        <f t="shared" ca="1" si="124"/>
        <v>0</v>
      </c>
      <c r="Q1896" s="680">
        <f t="shared" ca="1" si="124"/>
        <v>0</v>
      </c>
      <c r="R1896" s="680">
        <f t="shared" ca="1" si="124"/>
        <v>0</v>
      </c>
      <c r="S1896" t="str">
        <f t="shared" si="125"/>
        <v>ASR_CMS_19</v>
      </c>
      <c r="T1896" s="957">
        <f t="shared" si="126"/>
        <v>45406</v>
      </c>
      <c r="U1896" t="str">
        <f t="shared" si="127"/>
        <v>Unaudited</v>
      </c>
    </row>
    <row r="1897" spans="1:21" x14ac:dyDescent="0.25">
      <c r="A1897" t="s">
        <v>438</v>
      </c>
      <c r="B1897" t="s">
        <v>1380</v>
      </c>
      <c r="C1897" t="s">
        <v>1381</v>
      </c>
      <c r="D1897" s="15">
        <v>1900</v>
      </c>
      <c r="E1897" s="121">
        <v>1</v>
      </c>
      <c r="F1897" t="s">
        <v>440</v>
      </c>
      <c r="G1897" s="121">
        <v>182</v>
      </c>
      <c r="H1897" t="s">
        <v>388</v>
      </c>
      <c r="I1897" t="s">
        <v>489</v>
      </c>
      <c r="J1897" t="s">
        <v>434</v>
      </c>
      <c r="K1897" t="s">
        <v>791</v>
      </c>
      <c r="L1897" s="755">
        <v>2.4</v>
      </c>
      <c r="M1897" t="s">
        <v>729</v>
      </c>
      <c r="N1897" s="680">
        <f t="shared" ca="1" si="124"/>
        <v>0</v>
      </c>
      <c r="O1897" s="680">
        <f t="shared" ca="1" si="124"/>
        <v>0</v>
      </c>
      <c r="P1897" s="680">
        <f t="shared" ca="1" si="124"/>
        <v>0</v>
      </c>
      <c r="Q1897" s="680">
        <f t="shared" ca="1" si="124"/>
        <v>0</v>
      </c>
      <c r="R1897" s="680">
        <f t="shared" ca="1" si="124"/>
        <v>0</v>
      </c>
      <c r="S1897" t="str">
        <f t="shared" si="125"/>
        <v>ASR_CMS_19</v>
      </c>
      <c r="T1897" s="957">
        <f t="shared" si="126"/>
        <v>45406</v>
      </c>
      <c r="U1897" t="str">
        <f t="shared" si="127"/>
        <v>Unaudited</v>
      </c>
    </row>
    <row r="1898" spans="1:21" x14ac:dyDescent="0.25">
      <c r="A1898" t="s">
        <v>438</v>
      </c>
      <c r="B1898" t="s">
        <v>1380</v>
      </c>
      <c r="C1898" t="s">
        <v>1381</v>
      </c>
      <c r="D1898" s="15">
        <v>1900</v>
      </c>
      <c r="E1898" s="121">
        <v>1</v>
      </c>
      <c r="F1898" t="s">
        <v>440</v>
      </c>
      <c r="G1898" s="121">
        <v>182</v>
      </c>
      <c r="H1898" t="s">
        <v>388</v>
      </c>
      <c r="I1898" t="s">
        <v>489</v>
      </c>
      <c r="J1898" t="s">
        <v>434</v>
      </c>
      <c r="K1898" t="s">
        <v>791</v>
      </c>
      <c r="L1898" s="755">
        <v>2.5</v>
      </c>
      <c r="M1898" t="s">
        <v>771</v>
      </c>
      <c r="N1898" s="680">
        <f t="shared" ca="1" si="124"/>
        <v>0</v>
      </c>
      <c r="O1898" s="680">
        <f t="shared" ca="1" si="124"/>
        <v>0</v>
      </c>
      <c r="P1898" s="680">
        <f t="shared" ca="1" si="124"/>
        <v>0</v>
      </c>
      <c r="Q1898" s="680">
        <f t="shared" ca="1" si="124"/>
        <v>0</v>
      </c>
      <c r="R1898" s="680">
        <f t="shared" ca="1" si="124"/>
        <v>0</v>
      </c>
      <c r="S1898" t="str">
        <f t="shared" si="125"/>
        <v>ASR_CMS_19</v>
      </c>
      <c r="T1898" s="957">
        <f t="shared" si="126"/>
        <v>45406</v>
      </c>
      <c r="U1898" t="str">
        <f t="shared" si="127"/>
        <v>Unaudited</v>
      </c>
    </row>
    <row r="1899" spans="1:21" x14ac:dyDescent="0.25">
      <c r="A1899" t="s">
        <v>438</v>
      </c>
      <c r="B1899" t="s">
        <v>1380</v>
      </c>
      <c r="C1899" t="s">
        <v>1381</v>
      </c>
      <c r="D1899" s="15">
        <v>1900</v>
      </c>
      <c r="E1899" s="121">
        <v>1</v>
      </c>
      <c r="F1899" t="s">
        <v>440</v>
      </c>
      <c r="G1899" s="121">
        <v>182</v>
      </c>
      <c r="H1899" t="s">
        <v>388</v>
      </c>
      <c r="I1899" t="s">
        <v>489</v>
      </c>
      <c r="J1899" t="s">
        <v>434</v>
      </c>
      <c r="K1899" t="s">
        <v>791</v>
      </c>
      <c r="L1899" s="755">
        <v>2.6</v>
      </c>
      <c r="M1899" t="s">
        <v>187</v>
      </c>
      <c r="N1899" s="680">
        <f t="shared" ca="1" si="124"/>
        <v>0</v>
      </c>
      <c r="O1899" s="680">
        <f t="shared" ca="1" si="124"/>
        <v>0</v>
      </c>
      <c r="P1899" s="680">
        <f t="shared" ca="1" si="124"/>
        <v>0</v>
      </c>
      <c r="Q1899" s="680">
        <f t="shared" ca="1" si="124"/>
        <v>0</v>
      </c>
      <c r="R1899" s="680">
        <f t="shared" ca="1" si="124"/>
        <v>0</v>
      </c>
      <c r="S1899" t="str">
        <f t="shared" si="125"/>
        <v>ASR_CMS_19</v>
      </c>
      <c r="T1899" s="957">
        <f t="shared" si="126"/>
        <v>45406</v>
      </c>
      <c r="U1899" t="str">
        <f t="shared" si="127"/>
        <v>Unaudited</v>
      </c>
    </row>
    <row r="1900" spans="1:21" x14ac:dyDescent="0.25">
      <c r="A1900" t="s">
        <v>438</v>
      </c>
      <c r="B1900" t="s">
        <v>1380</v>
      </c>
      <c r="C1900" t="s">
        <v>1381</v>
      </c>
      <c r="D1900" s="15">
        <v>1900</v>
      </c>
      <c r="E1900" s="121">
        <v>1</v>
      </c>
      <c r="F1900" t="s">
        <v>440</v>
      </c>
      <c r="G1900" s="121">
        <v>182</v>
      </c>
      <c r="H1900" t="s">
        <v>388</v>
      </c>
      <c r="I1900" t="s">
        <v>489</v>
      </c>
      <c r="J1900" t="s">
        <v>434</v>
      </c>
      <c r="K1900" t="s">
        <v>791</v>
      </c>
      <c r="L1900" s="755">
        <v>2.7</v>
      </c>
      <c r="M1900" t="s">
        <v>792</v>
      </c>
      <c r="N1900" s="680">
        <f t="shared" ca="1" si="124"/>
        <v>0</v>
      </c>
      <c r="O1900" s="680">
        <f t="shared" ca="1" si="124"/>
        <v>0</v>
      </c>
      <c r="P1900" s="680">
        <f t="shared" ca="1" si="124"/>
        <v>0</v>
      </c>
      <c r="Q1900" s="680">
        <f t="shared" ca="1" si="124"/>
        <v>0</v>
      </c>
      <c r="R1900" s="680">
        <f t="shared" ca="1" si="124"/>
        <v>0</v>
      </c>
      <c r="S1900" t="str">
        <f t="shared" si="125"/>
        <v>ASR_CMS_19</v>
      </c>
      <c r="T1900" s="957">
        <f t="shared" si="126"/>
        <v>45406</v>
      </c>
      <c r="U1900" t="str">
        <f t="shared" si="127"/>
        <v>Unaudited</v>
      </c>
    </row>
    <row r="1901" spans="1:21" x14ac:dyDescent="0.25">
      <c r="A1901" t="s">
        <v>438</v>
      </c>
      <c r="B1901" t="s">
        <v>1380</v>
      </c>
      <c r="C1901" t="s">
        <v>1381</v>
      </c>
      <c r="D1901" s="15">
        <v>1900</v>
      </c>
      <c r="E1901" s="121">
        <v>1</v>
      </c>
      <c r="F1901" t="s">
        <v>440</v>
      </c>
      <c r="G1901" s="121">
        <v>182</v>
      </c>
      <c r="H1901" t="s">
        <v>388</v>
      </c>
      <c r="I1901" t="s">
        <v>489</v>
      </c>
      <c r="J1901" t="s">
        <v>434</v>
      </c>
      <c r="K1901" t="s">
        <v>791</v>
      </c>
      <c r="L1901" s="755">
        <v>2.8</v>
      </c>
      <c r="M1901" t="s">
        <v>793</v>
      </c>
      <c r="N1901" s="680">
        <f t="shared" ca="1" si="124"/>
        <v>0</v>
      </c>
      <c r="O1901" s="680">
        <f t="shared" ca="1" si="124"/>
        <v>0</v>
      </c>
      <c r="P1901" s="680">
        <f t="shared" ca="1" si="124"/>
        <v>0</v>
      </c>
      <c r="Q1901" s="680">
        <f t="shared" ca="1" si="124"/>
        <v>0</v>
      </c>
      <c r="R1901" s="680">
        <f t="shared" ca="1" si="124"/>
        <v>0</v>
      </c>
      <c r="S1901" t="str">
        <f t="shared" si="125"/>
        <v>ASR_CMS_19</v>
      </c>
      <c r="T1901" s="957">
        <f t="shared" si="126"/>
        <v>45406</v>
      </c>
      <c r="U1901" t="str">
        <f t="shared" si="127"/>
        <v>Unaudited</v>
      </c>
    </row>
    <row r="1902" spans="1:21" x14ac:dyDescent="0.25">
      <c r="A1902" t="s">
        <v>438</v>
      </c>
      <c r="B1902" t="s">
        <v>1380</v>
      </c>
      <c r="C1902" t="s">
        <v>1381</v>
      </c>
      <c r="D1902" s="15">
        <v>1900</v>
      </c>
      <c r="E1902" s="121">
        <v>1</v>
      </c>
      <c r="F1902" t="s">
        <v>440</v>
      </c>
      <c r="G1902" s="121">
        <v>182</v>
      </c>
      <c r="H1902" t="s">
        <v>388</v>
      </c>
      <c r="I1902" t="s">
        <v>489</v>
      </c>
      <c r="J1902" t="s">
        <v>434</v>
      </c>
      <c r="K1902" t="s">
        <v>791</v>
      </c>
      <c r="L1902" s="755">
        <v>2.9</v>
      </c>
      <c r="M1902" t="s">
        <v>774</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ASR_CMS_19</v>
      </c>
      <c r="T1902" s="957">
        <f t="shared" si="126"/>
        <v>45406</v>
      </c>
      <c r="U1902" t="str">
        <f t="shared" si="127"/>
        <v>Unaudited</v>
      </c>
    </row>
    <row r="1903" spans="1:21" x14ac:dyDescent="0.25">
      <c r="A1903" t="s">
        <v>438</v>
      </c>
      <c r="B1903" t="s">
        <v>1380</v>
      </c>
      <c r="C1903" t="s">
        <v>1381</v>
      </c>
      <c r="D1903" s="15">
        <v>1900</v>
      </c>
      <c r="E1903" s="121">
        <v>1</v>
      </c>
      <c r="F1903" t="s">
        <v>440</v>
      </c>
      <c r="G1903" s="121">
        <v>182</v>
      </c>
      <c r="H1903" t="s">
        <v>388</v>
      </c>
      <c r="I1903" t="s">
        <v>489</v>
      </c>
      <c r="J1903" t="s">
        <v>434</v>
      </c>
      <c r="K1903" t="s">
        <v>224</v>
      </c>
      <c r="L1903" s="755">
        <v>2.11</v>
      </c>
      <c r="M1903" t="s">
        <v>229</v>
      </c>
      <c r="N1903" s="680">
        <f t="shared" ca="1" si="128"/>
        <v>0</v>
      </c>
      <c r="O1903" s="680">
        <f t="shared" ca="1" si="128"/>
        <v>0</v>
      </c>
      <c r="P1903" s="680">
        <f t="shared" ca="1" si="128"/>
        <v>0</v>
      </c>
      <c r="Q1903" s="680">
        <f t="shared" ca="1" si="128"/>
        <v>0</v>
      </c>
      <c r="R1903" s="680">
        <f t="shared" ca="1" si="128"/>
        <v>0</v>
      </c>
      <c r="S1903" t="str">
        <f t="shared" si="125"/>
        <v>ASR_CMS_19</v>
      </c>
      <c r="T1903" s="957">
        <f t="shared" si="126"/>
        <v>45406</v>
      </c>
      <c r="U1903" t="str">
        <f t="shared" si="127"/>
        <v>Unaudited</v>
      </c>
    </row>
    <row r="1904" spans="1:21" x14ac:dyDescent="0.25">
      <c r="A1904" t="s">
        <v>438</v>
      </c>
      <c r="B1904" t="s">
        <v>1380</v>
      </c>
      <c r="C1904" t="s">
        <v>1381</v>
      </c>
      <c r="D1904" s="15">
        <v>1900</v>
      </c>
      <c r="E1904" s="121">
        <v>1</v>
      </c>
      <c r="F1904" t="s">
        <v>440</v>
      </c>
      <c r="G1904" s="121">
        <v>182</v>
      </c>
      <c r="H1904" t="s">
        <v>388</v>
      </c>
      <c r="I1904" t="s">
        <v>489</v>
      </c>
      <c r="J1904" t="s">
        <v>434</v>
      </c>
      <c r="K1904" t="s">
        <v>224</v>
      </c>
      <c r="L1904" s="755">
        <v>2.12</v>
      </c>
      <c r="M1904" t="s">
        <v>555</v>
      </c>
      <c r="N1904" s="680">
        <f t="shared" ca="1" si="128"/>
        <v>0</v>
      </c>
      <c r="O1904" s="680">
        <f t="shared" ca="1" si="128"/>
        <v>0</v>
      </c>
      <c r="P1904" s="680">
        <f t="shared" ca="1" si="128"/>
        <v>0</v>
      </c>
      <c r="Q1904" s="680">
        <f t="shared" ca="1" si="128"/>
        <v>0</v>
      </c>
      <c r="R1904" s="680">
        <f t="shared" ca="1" si="128"/>
        <v>0</v>
      </c>
      <c r="S1904" t="str">
        <f t="shared" si="125"/>
        <v>ASR_CMS_19</v>
      </c>
      <c r="T1904" s="957">
        <f t="shared" si="126"/>
        <v>45406</v>
      </c>
      <c r="U1904" t="str">
        <f t="shared" si="127"/>
        <v>Unaudited</v>
      </c>
    </row>
    <row r="1905" spans="1:21" x14ac:dyDescent="0.25">
      <c r="A1905" t="s">
        <v>438</v>
      </c>
      <c r="B1905" t="s">
        <v>1380</v>
      </c>
      <c r="C1905" t="s">
        <v>1381</v>
      </c>
      <c r="D1905" s="15">
        <v>1900</v>
      </c>
      <c r="E1905" s="121">
        <v>1</v>
      </c>
      <c r="F1905" t="s">
        <v>440</v>
      </c>
      <c r="G1905" s="121">
        <v>182</v>
      </c>
      <c r="H1905" t="s">
        <v>388</v>
      </c>
      <c r="I1905" t="s">
        <v>489</v>
      </c>
      <c r="J1905" t="s">
        <v>434</v>
      </c>
      <c r="K1905" t="s">
        <v>224</v>
      </c>
      <c r="L1905" s="755">
        <v>2.13</v>
      </c>
      <c r="M1905" t="s">
        <v>230</v>
      </c>
      <c r="N1905" s="680">
        <f t="shared" ca="1" si="128"/>
        <v>0</v>
      </c>
      <c r="O1905" s="680">
        <f t="shared" ca="1" si="128"/>
        <v>0</v>
      </c>
      <c r="P1905" s="680">
        <f t="shared" ca="1" si="128"/>
        <v>0</v>
      </c>
      <c r="Q1905" s="680">
        <f t="shared" ca="1" si="128"/>
        <v>0</v>
      </c>
      <c r="R1905" s="680">
        <f t="shared" ca="1" si="128"/>
        <v>0</v>
      </c>
      <c r="S1905" t="str">
        <f t="shared" si="125"/>
        <v>ASR_CMS_19</v>
      </c>
      <c r="T1905" s="957">
        <f t="shared" si="126"/>
        <v>45406</v>
      </c>
      <c r="U1905" t="str">
        <f t="shared" si="127"/>
        <v>Unaudited</v>
      </c>
    </row>
    <row r="1906" spans="1:21" x14ac:dyDescent="0.25">
      <c r="A1906" t="s">
        <v>438</v>
      </c>
      <c r="B1906" t="s">
        <v>1380</v>
      </c>
      <c r="C1906" t="s">
        <v>1381</v>
      </c>
      <c r="D1906" s="15">
        <v>1900</v>
      </c>
      <c r="E1906" s="121">
        <v>1</v>
      </c>
      <c r="F1906" t="s">
        <v>440</v>
      </c>
      <c r="G1906" s="121">
        <v>182</v>
      </c>
      <c r="H1906" t="s">
        <v>388</v>
      </c>
      <c r="I1906" t="s">
        <v>489</v>
      </c>
      <c r="J1906" t="s">
        <v>434</v>
      </c>
      <c r="K1906" t="s">
        <v>224</v>
      </c>
      <c r="L1906" s="755">
        <v>2.14</v>
      </c>
      <c r="M1906" t="s">
        <v>559</v>
      </c>
      <c r="N1906" s="680">
        <f t="shared" ca="1" si="128"/>
        <v>0</v>
      </c>
      <c r="O1906" s="680">
        <f t="shared" ca="1" si="128"/>
        <v>0</v>
      </c>
      <c r="P1906" s="680">
        <f t="shared" ca="1" si="128"/>
        <v>0</v>
      </c>
      <c r="Q1906" s="680">
        <f t="shared" ca="1" si="128"/>
        <v>0</v>
      </c>
      <c r="R1906" s="680">
        <f t="shared" ca="1" si="128"/>
        <v>0</v>
      </c>
      <c r="S1906" t="str">
        <f t="shared" si="125"/>
        <v>ASR_CMS_19</v>
      </c>
      <c r="T1906" s="957">
        <f t="shared" si="126"/>
        <v>45406</v>
      </c>
      <c r="U1906" t="str">
        <f t="shared" si="127"/>
        <v>Unaudited</v>
      </c>
    </row>
    <row r="1907" spans="1:21" x14ac:dyDescent="0.25">
      <c r="A1907" t="s">
        <v>438</v>
      </c>
      <c r="B1907" t="s">
        <v>1380</v>
      </c>
      <c r="C1907" t="s">
        <v>1381</v>
      </c>
      <c r="D1907" s="15">
        <v>1900</v>
      </c>
      <c r="E1907" s="121">
        <v>1</v>
      </c>
      <c r="F1907" t="s">
        <v>440</v>
      </c>
      <c r="G1907" s="121">
        <v>182</v>
      </c>
      <c r="H1907" t="s">
        <v>388</v>
      </c>
      <c r="I1907" t="s">
        <v>489</v>
      </c>
      <c r="J1907" t="s">
        <v>434</v>
      </c>
      <c r="K1907" t="s">
        <v>224</v>
      </c>
      <c r="L1907" s="755">
        <v>2.15</v>
      </c>
      <c r="M1907" t="s">
        <v>20</v>
      </c>
      <c r="N1907" s="680">
        <f t="shared" ca="1" si="128"/>
        <v>0</v>
      </c>
      <c r="O1907" s="680">
        <f t="shared" ca="1" si="128"/>
        <v>0</v>
      </c>
      <c r="P1907" s="680">
        <f t="shared" ca="1" si="128"/>
        <v>0</v>
      </c>
      <c r="Q1907" s="680">
        <f t="shared" ca="1" si="128"/>
        <v>0</v>
      </c>
      <c r="R1907" s="680">
        <f t="shared" ca="1" si="128"/>
        <v>0</v>
      </c>
      <c r="S1907" t="str">
        <f t="shared" si="125"/>
        <v>ASR_CMS_19</v>
      </c>
      <c r="T1907" s="957">
        <f t="shared" si="126"/>
        <v>45406</v>
      </c>
      <c r="U1907" t="str">
        <f t="shared" si="127"/>
        <v>Unaudited</v>
      </c>
    </row>
    <row r="1908" spans="1:21" x14ac:dyDescent="0.25">
      <c r="A1908" t="s">
        <v>438</v>
      </c>
      <c r="B1908" t="s">
        <v>1380</v>
      </c>
      <c r="C1908" t="s">
        <v>1381</v>
      </c>
      <c r="D1908" s="15">
        <v>1900</v>
      </c>
      <c r="E1908" s="121">
        <v>1</v>
      </c>
      <c r="F1908" t="s">
        <v>440</v>
      </c>
      <c r="G1908" s="121">
        <v>182</v>
      </c>
      <c r="H1908" t="s">
        <v>388</v>
      </c>
      <c r="I1908" t="s">
        <v>489</v>
      </c>
      <c r="J1908" t="s">
        <v>434</v>
      </c>
      <c r="K1908" t="s">
        <v>224</v>
      </c>
      <c r="L1908" s="755">
        <v>2.16</v>
      </c>
      <c r="M1908" t="s">
        <v>794</v>
      </c>
      <c r="N1908" s="680">
        <f t="shared" ca="1" si="128"/>
        <v>0</v>
      </c>
      <c r="O1908" s="680">
        <f t="shared" ca="1" si="128"/>
        <v>0</v>
      </c>
      <c r="P1908" s="680">
        <f t="shared" ca="1" si="128"/>
        <v>0</v>
      </c>
      <c r="Q1908" s="680">
        <f t="shared" ca="1" si="128"/>
        <v>0</v>
      </c>
      <c r="R1908" s="680">
        <f t="shared" ca="1" si="128"/>
        <v>0</v>
      </c>
      <c r="S1908" t="str">
        <f t="shared" si="125"/>
        <v>ASR_CMS_19</v>
      </c>
      <c r="T1908" s="957">
        <f t="shared" si="126"/>
        <v>45406</v>
      </c>
      <c r="U1908" t="str">
        <f t="shared" si="127"/>
        <v>Unaudited</v>
      </c>
    </row>
    <row r="1909" spans="1:21" x14ac:dyDescent="0.25">
      <c r="A1909" t="s">
        <v>438</v>
      </c>
      <c r="B1909" t="s">
        <v>1380</v>
      </c>
      <c r="C1909" t="s">
        <v>1381</v>
      </c>
      <c r="D1909" s="15">
        <v>1900</v>
      </c>
      <c r="E1909" s="121">
        <v>1</v>
      </c>
      <c r="F1909" t="s">
        <v>440</v>
      </c>
      <c r="G1909" s="121">
        <v>182</v>
      </c>
      <c r="H1909" t="s">
        <v>388</v>
      </c>
      <c r="I1909" t="s">
        <v>489</v>
      </c>
      <c r="J1909" t="s">
        <v>434</v>
      </c>
      <c r="K1909" t="s">
        <v>224</v>
      </c>
      <c r="L1909" s="755">
        <v>2.17</v>
      </c>
      <c r="M1909" t="s">
        <v>1047</v>
      </c>
      <c r="N1909" s="680">
        <f t="shared" ca="1" si="128"/>
        <v>0</v>
      </c>
      <c r="O1909" s="680">
        <f t="shared" ca="1" si="128"/>
        <v>0</v>
      </c>
      <c r="P1909" s="680">
        <f t="shared" ca="1" si="128"/>
        <v>0</v>
      </c>
      <c r="Q1909" s="680">
        <f t="shared" ca="1" si="128"/>
        <v>0</v>
      </c>
      <c r="R1909" s="680">
        <f t="shared" ca="1" si="128"/>
        <v>0</v>
      </c>
      <c r="S1909" t="str">
        <f t="shared" si="125"/>
        <v>ASR_CMS_19</v>
      </c>
      <c r="T1909" s="957">
        <f t="shared" si="126"/>
        <v>45406</v>
      </c>
      <c r="U1909" t="str">
        <f t="shared" si="127"/>
        <v>Unaudited</v>
      </c>
    </row>
    <row r="1910" spans="1:21" x14ac:dyDescent="0.25">
      <c r="A1910" t="s">
        <v>438</v>
      </c>
      <c r="B1910" t="s">
        <v>1380</v>
      </c>
      <c r="C1910" t="s">
        <v>1381</v>
      </c>
      <c r="D1910" s="15">
        <v>1900</v>
      </c>
      <c r="E1910" s="121">
        <v>1</v>
      </c>
      <c r="F1910" t="s">
        <v>440</v>
      </c>
      <c r="G1910" s="121">
        <v>182</v>
      </c>
      <c r="H1910" t="s">
        <v>388</v>
      </c>
      <c r="I1910" t="s">
        <v>489</v>
      </c>
      <c r="J1910" t="s">
        <v>434</v>
      </c>
      <c r="K1910" t="s">
        <v>224</v>
      </c>
      <c r="L1910" s="755">
        <v>2.1800000000000002</v>
      </c>
      <c r="M1910" t="s">
        <v>651</v>
      </c>
      <c r="N1910" s="680">
        <f t="shared" ca="1" si="128"/>
        <v>0</v>
      </c>
      <c r="O1910" s="680">
        <f t="shared" ca="1" si="128"/>
        <v>0</v>
      </c>
      <c r="P1910" s="680">
        <f t="shared" ca="1" si="128"/>
        <v>0</v>
      </c>
      <c r="Q1910" s="680">
        <f t="shared" ca="1" si="128"/>
        <v>0</v>
      </c>
      <c r="R1910" s="680">
        <f t="shared" ca="1" si="128"/>
        <v>0</v>
      </c>
      <c r="S1910" t="str">
        <f t="shared" si="125"/>
        <v>ASR_CMS_19</v>
      </c>
      <c r="T1910" s="957">
        <f t="shared" si="126"/>
        <v>45406</v>
      </c>
      <c r="U1910" t="str">
        <f t="shared" si="127"/>
        <v>Unaudited</v>
      </c>
    </row>
    <row r="1911" spans="1:21" x14ac:dyDescent="0.25">
      <c r="A1911" t="s">
        <v>438</v>
      </c>
      <c r="B1911" t="s">
        <v>1380</v>
      </c>
      <c r="C1911" t="s">
        <v>1381</v>
      </c>
      <c r="D1911" s="15">
        <v>1900</v>
      </c>
      <c r="E1911" s="121">
        <v>1</v>
      </c>
      <c r="F1911" t="s">
        <v>440</v>
      </c>
      <c r="G1911" s="121">
        <v>182</v>
      </c>
      <c r="H1911" t="s">
        <v>388</v>
      </c>
      <c r="I1911" t="s">
        <v>489</v>
      </c>
      <c r="J1911" t="s">
        <v>434</v>
      </c>
      <c r="K1911" t="s">
        <v>224</v>
      </c>
      <c r="L1911" s="755">
        <v>2.19</v>
      </c>
      <c r="M1911" t="s">
        <v>219</v>
      </c>
      <c r="N1911" s="680">
        <f t="shared" ca="1" si="128"/>
        <v>0</v>
      </c>
      <c r="O1911" s="680">
        <f t="shared" ca="1" si="128"/>
        <v>0</v>
      </c>
      <c r="P1911" s="680">
        <f t="shared" ca="1" si="128"/>
        <v>0</v>
      </c>
      <c r="Q1911" s="680">
        <f t="shared" ca="1" si="128"/>
        <v>0</v>
      </c>
      <c r="R1911" s="680">
        <f t="shared" ca="1" si="128"/>
        <v>0</v>
      </c>
      <c r="S1911" t="str">
        <f t="shared" si="125"/>
        <v>ASR_CMS_19</v>
      </c>
      <c r="T1911" s="957">
        <f t="shared" si="126"/>
        <v>45406</v>
      </c>
      <c r="U1911" t="str">
        <f t="shared" si="127"/>
        <v>Unaudited</v>
      </c>
    </row>
    <row r="1912" spans="1:21" x14ac:dyDescent="0.25">
      <c r="A1912" t="s">
        <v>438</v>
      </c>
      <c r="B1912" t="s">
        <v>1380</v>
      </c>
      <c r="C1912" t="s">
        <v>1381</v>
      </c>
      <c r="D1912" s="15">
        <v>1900</v>
      </c>
      <c r="E1912" s="121">
        <v>1</v>
      </c>
      <c r="F1912" t="s">
        <v>440</v>
      </c>
      <c r="G1912" s="121">
        <v>182</v>
      </c>
      <c r="H1912" t="s">
        <v>388</v>
      </c>
      <c r="I1912" t="s">
        <v>489</v>
      </c>
      <c r="J1912" t="s">
        <v>434</v>
      </c>
      <c r="K1912" t="s">
        <v>224</v>
      </c>
      <c r="L1912" s="755" t="s">
        <v>700</v>
      </c>
      <c r="M1912" t="s">
        <v>231</v>
      </c>
      <c r="N1912" s="680">
        <f t="shared" ca="1" si="128"/>
        <v>0</v>
      </c>
      <c r="O1912" s="680">
        <f t="shared" ca="1" si="128"/>
        <v>0</v>
      </c>
      <c r="P1912" s="680">
        <f t="shared" ca="1" si="128"/>
        <v>0</v>
      </c>
      <c r="Q1912" s="680">
        <f t="shared" ca="1" si="128"/>
        <v>0</v>
      </c>
      <c r="R1912" s="680">
        <f t="shared" ca="1" si="128"/>
        <v>0</v>
      </c>
      <c r="S1912" t="str">
        <f t="shared" si="125"/>
        <v>ASR_CMS_19</v>
      </c>
      <c r="T1912" s="957">
        <f t="shared" si="126"/>
        <v>45406</v>
      </c>
      <c r="U1912" t="str">
        <f t="shared" si="127"/>
        <v>Unaudited</v>
      </c>
    </row>
    <row r="1913" spans="1:21" x14ac:dyDescent="0.25">
      <c r="A1913" t="s">
        <v>438</v>
      </c>
      <c r="B1913" t="s">
        <v>1380</v>
      </c>
      <c r="C1913" t="s">
        <v>1381</v>
      </c>
      <c r="D1913" s="15">
        <v>1900</v>
      </c>
      <c r="E1913" s="121">
        <v>1</v>
      </c>
      <c r="F1913" t="s">
        <v>440</v>
      </c>
      <c r="G1913" s="121">
        <v>182</v>
      </c>
      <c r="H1913" t="s">
        <v>388</v>
      </c>
      <c r="I1913" t="s">
        <v>489</v>
      </c>
      <c r="J1913" t="s">
        <v>434</v>
      </c>
      <c r="K1913" t="s">
        <v>224</v>
      </c>
      <c r="L1913" s="755">
        <v>2.21</v>
      </c>
      <c r="M1913" t="s">
        <v>467</v>
      </c>
      <c r="N1913" s="680">
        <f t="shared" ca="1" si="128"/>
        <v>0</v>
      </c>
      <c r="O1913" s="680">
        <f t="shared" ca="1" si="128"/>
        <v>0</v>
      </c>
      <c r="P1913" s="680">
        <f t="shared" ca="1" si="128"/>
        <v>0</v>
      </c>
      <c r="Q1913" s="680">
        <f t="shared" ca="1" si="128"/>
        <v>0</v>
      </c>
      <c r="R1913" s="680">
        <f t="shared" ca="1" si="128"/>
        <v>0</v>
      </c>
      <c r="S1913" t="str">
        <f t="shared" si="125"/>
        <v>ASR_CMS_19</v>
      </c>
      <c r="T1913" s="957">
        <f t="shared" si="126"/>
        <v>45406</v>
      </c>
      <c r="U1913" t="str">
        <f t="shared" si="127"/>
        <v>Unaudited</v>
      </c>
    </row>
    <row r="1914" spans="1:21" x14ac:dyDescent="0.25">
      <c r="A1914" t="s">
        <v>438</v>
      </c>
      <c r="B1914" t="s">
        <v>1380</v>
      </c>
      <c r="C1914" t="s">
        <v>1381</v>
      </c>
      <c r="D1914" s="15">
        <v>1900</v>
      </c>
      <c r="E1914" s="121">
        <v>1</v>
      </c>
      <c r="F1914" t="s">
        <v>440</v>
      </c>
      <c r="G1914" s="121">
        <v>182</v>
      </c>
      <c r="H1914" t="s">
        <v>388</v>
      </c>
      <c r="I1914" t="s">
        <v>489</v>
      </c>
      <c r="J1914" t="s">
        <v>434</v>
      </c>
      <c r="K1914" t="s">
        <v>6</v>
      </c>
      <c r="L1914" s="755" t="s">
        <v>70</v>
      </c>
      <c r="M1914" t="s">
        <v>189</v>
      </c>
      <c r="N1914" s="680">
        <f t="shared" ca="1" si="128"/>
        <v>0</v>
      </c>
      <c r="O1914" s="680">
        <f t="shared" ca="1" si="128"/>
        <v>0</v>
      </c>
      <c r="P1914" s="680">
        <f t="shared" ca="1" si="128"/>
        <v>0</v>
      </c>
      <c r="Q1914" s="680">
        <f t="shared" ca="1" si="128"/>
        <v>0</v>
      </c>
      <c r="R1914" s="680">
        <f t="shared" ca="1" si="128"/>
        <v>0</v>
      </c>
      <c r="S1914" t="str">
        <f t="shared" si="125"/>
        <v>ASR_CMS_19</v>
      </c>
      <c r="T1914" s="957">
        <f t="shared" si="126"/>
        <v>45406</v>
      </c>
      <c r="U1914" t="str">
        <f t="shared" si="127"/>
        <v>Unaudited</v>
      </c>
    </row>
    <row r="1915" spans="1:21" x14ac:dyDescent="0.25">
      <c r="A1915" t="s">
        <v>438</v>
      </c>
      <c r="B1915" t="s">
        <v>1380</v>
      </c>
      <c r="C1915" t="s">
        <v>1381</v>
      </c>
      <c r="D1915" s="15">
        <v>1900</v>
      </c>
      <c r="E1915" s="121">
        <v>1</v>
      </c>
      <c r="F1915" t="s">
        <v>440</v>
      </c>
      <c r="G1915" s="121">
        <v>182</v>
      </c>
      <c r="H1915" t="s">
        <v>388</v>
      </c>
      <c r="I1915" t="s">
        <v>489</v>
      </c>
      <c r="J1915" t="s">
        <v>434</v>
      </c>
      <c r="K1915" t="s">
        <v>6</v>
      </c>
      <c r="L1915" s="755" t="s">
        <v>71</v>
      </c>
      <c r="M1915" t="s">
        <v>232</v>
      </c>
      <c r="N1915" s="680">
        <f t="shared" ca="1" si="128"/>
        <v>0</v>
      </c>
      <c r="O1915" s="680">
        <f t="shared" ca="1" si="128"/>
        <v>0</v>
      </c>
      <c r="P1915" s="680">
        <f t="shared" ca="1" si="128"/>
        <v>0</v>
      </c>
      <c r="Q1915" s="680">
        <f t="shared" ca="1" si="128"/>
        <v>0</v>
      </c>
      <c r="R1915" s="680">
        <f t="shared" ca="1" si="128"/>
        <v>0</v>
      </c>
      <c r="S1915" t="str">
        <f t="shared" si="125"/>
        <v>ASR_CMS_19</v>
      </c>
      <c r="T1915" s="957">
        <f t="shared" si="126"/>
        <v>45406</v>
      </c>
      <c r="U1915" t="str">
        <f t="shared" si="127"/>
        <v>Unaudited</v>
      </c>
    </row>
    <row r="1916" spans="1:21" x14ac:dyDescent="0.25">
      <c r="A1916" t="s">
        <v>438</v>
      </c>
      <c r="B1916" t="s">
        <v>1380</v>
      </c>
      <c r="C1916" t="s">
        <v>1381</v>
      </c>
      <c r="D1916" s="15">
        <v>1900</v>
      </c>
      <c r="E1916" s="121">
        <v>1</v>
      </c>
      <c r="F1916" t="s">
        <v>440</v>
      </c>
      <c r="G1916" s="121">
        <v>182</v>
      </c>
      <c r="H1916" t="s">
        <v>388</v>
      </c>
      <c r="I1916" t="s">
        <v>489</v>
      </c>
      <c r="J1916" t="s">
        <v>434</v>
      </c>
      <c r="K1916" t="s">
        <v>6</v>
      </c>
      <c r="L1916" s="755" t="s">
        <v>72</v>
      </c>
      <c r="M1916" t="s">
        <v>165</v>
      </c>
      <c r="N1916" s="680">
        <f t="shared" ca="1" si="128"/>
        <v>0</v>
      </c>
      <c r="O1916" s="680">
        <f t="shared" ca="1" si="128"/>
        <v>0</v>
      </c>
      <c r="P1916" s="680">
        <f t="shared" ca="1" si="128"/>
        <v>0</v>
      </c>
      <c r="Q1916" s="680">
        <f t="shared" ca="1" si="128"/>
        <v>0</v>
      </c>
      <c r="R1916" s="680">
        <f t="shared" ca="1" si="128"/>
        <v>0</v>
      </c>
      <c r="S1916" t="str">
        <f t="shared" si="125"/>
        <v>ASR_CMS_19</v>
      </c>
      <c r="T1916" s="957">
        <f t="shared" si="126"/>
        <v>45406</v>
      </c>
      <c r="U1916" t="str">
        <f t="shared" si="127"/>
        <v>Unaudited</v>
      </c>
    </row>
    <row r="1917" spans="1:21" x14ac:dyDescent="0.25">
      <c r="A1917" t="s">
        <v>438</v>
      </c>
      <c r="B1917" t="s">
        <v>1380</v>
      </c>
      <c r="C1917" t="s">
        <v>1381</v>
      </c>
      <c r="D1917" s="15">
        <v>1900</v>
      </c>
      <c r="E1917" s="121">
        <v>1</v>
      </c>
      <c r="F1917" t="s">
        <v>440</v>
      </c>
      <c r="G1917" s="121">
        <v>182</v>
      </c>
      <c r="H1917" t="s">
        <v>388</v>
      </c>
      <c r="I1917" t="s">
        <v>489</v>
      </c>
      <c r="J1917" t="s">
        <v>434</v>
      </c>
      <c r="K1917" t="s">
        <v>6</v>
      </c>
      <c r="L1917" s="755">
        <v>3.4</v>
      </c>
      <c r="M1917" t="s">
        <v>462</v>
      </c>
      <c r="N1917" s="680">
        <f t="shared" ca="1" si="128"/>
        <v>0</v>
      </c>
      <c r="O1917" s="680">
        <f t="shared" ca="1" si="128"/>
        <v>0</v>
      </c>
      <c r="P1917" s="680">
        <f t="shared" ca="1" si="128"/>
        <v>0</v>
      </c>
      <c r="Q1917" s="680">
        <f t="shared" ca="1" si="128"/>
        <v>0</v>
      </c>
      <c r="R1917" s="680">
        <f t="shared" ca="1" si="128"/>
        <v>0</v>
      </c>
      <c r="S1917" t="str">
        <f t="shared" si="125"/>
        <v>ASR_CMS_19</v>
      </c>
      <c r="T1917" s="957">
        <f t="shared" si="126"/>
        <v>45406</v>
      </c>
      <c r="U1917" t="str">
        <f t="shared" si="127"/>
        <v>Unaudited</v>
      </c>
    </row>
    <row r="1918" spans="1:21" x14ac:dyDescent="0.25">
      <c r="A1918" t="s">
        <v>438</v>
      </c>
      <c r="B1918" t="s">
        <v>1380</v>
      </c>
      <c r="C1918" t="s">
        <v>1381</v>
      </c>
      <c r="D1918" s="15">
        <v>1900</v>
      </c>
      <c r="E1918" s="121">
        <v>1</v>
      </c>
      <c r="F1918" t="s">
        <v>440</v>
      </c>
      <c r="G1918" s="121">
        <v>182</v>
      </c>
      <c r="H1918" t="s">
        <v>388</v>
      </c>
      <c r="I1918" t="s">
        <v>489</v>
      </c>
      <c r="J1918" t="s">
        <v>434</v>
      </c>
      <c r="K1918" t="s">
        <v>435</v>
      </c>
      <c r="L1918" s="755">
        <v>4.5</v>
      </c>
      <c r="M1918" t="s">
        <v>32</v>
      </c>
      <c r="N1918" s="680">
        <f t="shared" ca="1" si="128"/>
        <v>0</v>
      </c>
      <c r="O1918" s="680">
        <f t="shared" ca="1" si="128"/>
        <v>0</v>
      </c>
      <c r="P1918" s="680">
        <f t="shared" ca="1" si="128"/>
        <v>0</v>
      </c>
      <c r="Q1918" s="680">
        <f t="shared" ca="1" si="128"/>
        <v>0</v>
      </c>
      <c r="R1918" s="680">
        <f t="shared" ca="1" si="128"/>
        <v>0</v>
      </c>
      <c r="S1918" t="str">
        <f t="shared" si="125"/>
        <v>ASR_CMS_19</v>
      </c>
      <c r="T1918" s="957">
        <f t="shared" si="126"/>
        <v>45406</v>
      </c>
      <c r="U1918" t="str">
        <f t="shared" si="127"/>
        <v>Unaudited</v>
      </c>
    </row>
    <row r="1919" spans="1:21" x14ac:dyDescent="0.25">
      <c r="A1919" t="s">
        <v>438</v>
      </c>
      <c r="B1919" t="s">
        <v>1380</v>
      </c>
      <c r="C1919" t="s">
        <v>1381</v>
      </c>
      <c r="D1919" s="15">
        <v>1900</v>
      </c>
      <c r="E1919" s="121">
        <v>1</v>
      </c>
      <c r="F1919" t="s">
        <v>440</v>
      </c>
      <c r="G1919" s="121">
        <v>182</v>
      </c>
      <c r="H1919" t="s">
        <v>388</v>
      </c>
      <c r="I1919" t="s">
        <v>489</v>
      </c>
      <c r="J1919" t="s">
        <v>434</v>
      </c>
      <c r="K1919" t="s">
        <v>435</v>
      </c>
      <c r="L1919" s="755" t="s">
        <v>939</v>
      </c>
      <c r="M1919" t="s">
        <v>930</v>
      </c>
      <c r="N1919" s="680">
        <f t="shared" ca="1" si="128"/>
        <v>0</v>
      </c>
      <c r="O1919" s="680">
        <f t="shared" ca="1" si="128"/>
        <v>0</v>
      </c>
      <c r="P1919" s="680">
        <f t="shared" ca="1" si="128"/>
        <v>0</v>
      </c>
      <c r="Q1919" s="680">
        <f t="shared" ca="1" si="128"/>
        <v>0</v>
      </c>
      <c r="R1919" s="680">
        <f t="shared" ca="1" si="128"/>
        <v>0</v>
      </c>
      <c r="S1919" t="str">
        <f t="shared" si="125"/>
        <v>ASR_CMS_19</v>
      </c>
      <c r="T1919" s="957">
        <f t="shared" si="126"/>
        <v>45406</v>
      </c>
      <c r="U1919" t="str">
        <f t="shared" si="127"/>
        <v>Unaudited</v>
      </c>
    </row>
    <row r="1920" spans="1:21" x14ac:dyDescent="0.25">
      <c r="A1920" t="s">
        <v>438</v>
      </c>
      <c r="B1920" t="s">
        <v>1380</v>
      </c>
      <c r="C1920" t="s">
        <v>1381</v>
      </c>
      <c r="D1920" s="15">
        <v>1900</v>
      </c>
      <c r="E1920" s="121">
        <v>1</v>
      </c>
      <c r="F1920" t="s">
        <v>440</v>
      </c>
      <c r="G1920" s="121">
        <v>182</v>
      </c>
      <c r="H1920" t="s">
        <v>388</v>
      </c>
      <c r="I1920" t="s">
        <v>489</v>
      </c>
      <c r="J1920" t="s">
        <v>434</v>
      </c>
      <c r="K1920" t="s">
        <v>435</v>
      </c>
      <c r="L1920" s="755" t="s">
        <v>194</v>
      </c>
      <c r="M1920" t="s">
        <v>40</v>
      </c>
      <c r="N1920" s="680">
        <f t="shared" ca="1" si="128"/>
        <v>0</v>
      </c>
      <c r="O1920" s="680">
        <f t="shared" ca="1" si="128"/>
        <v>0</v>
      </c>
      <c r="P1920" s="680">
        <f t="shared" ca="1" si="128"/>
        <v>0</v>
      </c>
      <c r="Q1920" s="680">
        <f t="shared" ca="1" si="128"/>
        <v>0</v>
      </c>
      <c r="R1920" s="680">
        <f t="shared" ca="1" si="128"/>
        <v>0</v>
      </c>
      <c r="S1920" t="str">
        <f t="shared" si="125"/>
        <v>ASR_CMS_19</v>
      </c>
      <c r="T1920" s="957">
        <f t="shared" si="126"/>
        <v>45406</v>
      </c>
      <c r="U1920" t="str">
        <f t="shared" si="127"/>
        <v>Unaudited</v>
      </c>
    </row>
    <row r="1921" spans="1:21" x14ac:dyDescent="0.25">
      <c r="A1921" t="s">
        <v>438</v>
      </c>
      <c r="B1921" t="s">
        <v>1380</v>
      </c>
      <c r="C1921" t="s">
        <v>1381</v>
      </c>
      <c r="D1921" s="15">
        <v>1900</v>
      </c>
      <c r="E1921" s="121">
        <v>1</v>
      </c>
      <c r="F1921" t="s">
        <v>440</v>
      </c>
      <c r="G1921" s="121">
        <v>182</v>
      </c>
      <c r="H1921" t="s">
        <v>388</v>
      </c>
      <c r="I1921" t="s">
        <v>489</v>
      </c>
      <c r="J1921" t="s">
        <v>434</v>
      </c>
      <c r="K1921" t="s">
        <v>435</v>
      </c>
      <c r="L1921" s="755" t="s">
        <v>193</v>
      </c>
      <c r="M1921" t="s">
        <v>330</v>
      </c>
      <c r="N1921" s="680">
        <f t="shared" ca="1" si="128"/>
        <v>0</v>
      </c>
      <c r="O1921" s="680">
        <f t="shared" ca="1" si="128"/>
        <v>0</v>
      </c>
      <c r="P1921" s="680">
        <f t="shared" ca="1" si="128"/>
        <v>0</v>
      </c>
      <c r="Q1921" s="680">
        <f t="shared" ca="1" si="128"/>
        <v>0</v>
      </c>
      <c r="R1921" s="680">
        <f t="shared" ca="1" si="128"/>
        <v>0</v>
      </c>
      <c r="S1921" t="str">
        <f t="shared" si="125"/>
        <v>ASR_CMS_19</v>
      </c>
      <c r="T1921" s="957">
        <f t="shared" si="126"/>
        <v>45406</v>
      </c>
      <c r="U1921" t="str">
        <f t="shared" si="127"/>
        <v>Unaudited</v>
      </c>
    </row>
    <row r="1922" spans="1:21" x14ac:dyDescent="0.25">
      <c r="A1922" t="s">
        <v>438</v>
      </c>
      <c r="B1922" t="s">
        <v>1380</v>
      </c>
      <c r="C1922" t="s">
        <v>1381</v>
      </c>
      <c r="D1922" s="15">
        <v>1900</v>
      </c>
      <c r="E1922" s="121">
        <v>1</v>
      </c>
      <c r="F1922" t="s">
        <v>440</v>
      </c>
      <c r="G1922" s="121">
        <v>182</v>
      </c>
      <c r="H1922" t="s">
        <v>388</v>
      </c>
      <c r="I1922" t="s">
        <v>489</v>
      </c>
      <c r="J1922" t="s">
        <v>451</v>
      </c>
      <c r="K1922" t="s">
        <v>436</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ASR_CMS_19</v>
      </c>
      <c r="T1922" s="957">
        <f t="shared" ref="T1922:T1985" si="130">file_date</f>
        <v>45406</v>
      </c>
      <c r="U1922" t="str">
        <f t="shared" ref="U1922:U1985" si="131">status</f>
        <v>Unaudited</v>
      </c>
    </row>
    <row r="1923" spans="1:21" x14ac:dyDescent="0.25">
      <c r="A1923" t="s">
        <v>438</v>
      </c>
      <c r="B1923" t="s">
        <v>1380</v>
      </c>
      <c r="C1923" t="s">
        <v>1381</v>
      </c>
      <c r="D1923" s="15">
        <v>1900</v>
      </c>
      <c r="E1923" s="121">
        <v>1</v>
      </c>
      <c r="F1923" t="s">
        <v>440</v>
      </c>
      <c r="G1923" s="121">
        <v>182</v>
      </c>
      <c r="H1923" t="s">
        <v>388</v>
      </c>
      <c r="I1923" t="s">
        <v>489</v>
      </c>
      <c r="J1923" t="s">
        <v>451</v>
      </c>
      <c r="K1923" t="s">
        <v>436</v>
      </c>
      <c r="L1923" s="755" t="s">
        <v>80</v>
      </c>
      <c r="M1923" t="s">
        <v>98</v>
      </c>
      <c r="N1923" s="680">
        <f t="shared" ca="1" si="128"/>
        <v>0</v>
      </c>
      <c r="O1923" s="680">
        <f t="shared" ca="1" si="128"/>
        <v>0</v>
      </c>
      <c r="P1923" s="680">
        <f t="shared" ca="1" si="128"/>
        <v>0</v>
      </c>
      <c r="Q1923" s="680">
        <f t="shared" ca="1" si="128"/>
        <v>0</v>
      </c>
      <c r="R1923" s="680">
        <f t="shared" ca="1" si="128"/>
        <v>0</v>
      </c>
      <c r="S1923" t="str">
        <f t="shared" si="129"/>
        <v>ASR_CMS_19</v>
      </c>
      <c r="T1923" s="957">
        <f t="shared" si="130"/>
        <v>45406</v>
      </c>
      <c r="U1923" t="str">
        <f t="shared" si="131"/>
        <v>Unaudited</v>
      </c>
    </row>
    <row r="1924" spans="1:21" x14ac:dyDescent="0.25">
      <c r="A1924" t="s">
        <v>438</v>
      </c>
      <c r="B1924" t="s">
        <v>1380</v>
      </c>
      <c r="C1924" t="s">
        <v>1381</v>
      </c>
      <c r="D1924" s="15">
        <v>1900</v>
      </c>
      <c r="E1924" s="121">
        <v>1</v>
      </c>
      <c r="F1924" t="s">
        <v>440</v>
      </c>
      <c r="G1924" s="121">
        <v>182</v>
      </c>
      <c r="H1924" t="s">
        <v>388</v>
      </c>
      <c r="I1924" t="s">
        <v>489</v>
      </c>
      <c r="J1924" t="s">
        <v>451</v>
      </c>
      <c r="K1924" t="s">
        <v>436</v>
      </c>
      <c r="L1924" s="755" t="s">
        <v>81</v>
      </c>
      <c r="M1924" t="s">
        <v>99</v>
      </c>
      <c r="N1924" s="680">
        <f t="shared" ca="1" si="128"/>
        <v>0</v>
      </c>
      <c r="O1924" s="680">
        <f t="shared" ca="1" si="128"/>
        <v>0</v>
      </c>
      <c r="P1924" s="680">
        <f t="shared" ca="1" si="128"/>
        <v>0</v>
      </c>
      <c r="Q1924" s="680">
        <f t="shared" ca="1" si="128"/>
        <v>0</v>
      </c>
      <c r="R1924" s="680">
        <f t="shared" ca="1" si="128"/>
        <v>0</v>
      </c>
      <c r="S1924" t="str">
        <f t="shared" si="129"/>
        <v>ASR_CMS_19</v>
      </c>
      <c r="T1924" s="957">
        <f t="shared" si="130"/>
        <v>45406</v>
      </c>
      <c r="U1924" t="str">
        <f t="shared" si="131"/>
        <v>Unaudited</v>
      </c>
    </row>
    <row r="1925" spans="1:21" x14ac:dyDescent="0.25">
      <c r="A1925" t="s">
        <v>438</v>
      </c>
      <c r="B1925" t="s">
        <v>1380</v>
      </c>
      <c r="C1925" t="s">
        <v>1381</v>
      </c>
      <c r="D1925" s="15">
        <v>1900</v>
      </c>
      <c r="E1925" s="121">
        <v>1</v>
      </c>
      <c r="F1925" t="s">
        <v>440</v>
      </c>
      <c r="G1925" s="121">
        <v>182</v>
      </c>
      <c r="H1925" t="s">
        <v>388</v>
      </c>
      <c r="I1925" t="s">
        <v>489</v>
      </c>
      <c r="J1925" t="s">
        <v>451</v>
      </c>
      <c r="K1925" t="s">
        <v>436</v>
      </c>
      <c r="L1925" s="755" t="s">
        <v>82</v>
      </c>
      <c r="M1925" t="s">
        <v>100</v>
      </c>
      <c r="N1925" s="680">
        <f t="shared" ca="1" si="128"/>
        <v>0</v>
      </c>
      <c r="O1925" s="680">
        <f t="shared" ca="1" si="128"/>
        <v>0</v>
      </c>
      <c r="P1925" s="680">
        <f t="shared" ca="1" si="128"/>
        <v>0</v>
      </c>
      <c r="Q1925" s="680">
        <f t="shared" ca="1" si="128"/>
        <v>0</v>
      </c>
      <c r="R1925" s="680">
        <f t="shared" ca="1" si="128"/>
        <v>0</v>
      </c>
      <c r="S1925" t="str">
        <f t="shared" si="129"/>
        <v>ASR_CMS_19</v>
      </c>
      <c r="T1925" s="957">
        <f t="shared" si="130"/>
        <v>45406</v>
      </c>
      <c r="U1925" t="str">
        <f t="shared" si="131"/>
        <v>Unaudited</v>
      </c>
    </row>
    <row r="1926" spans="1:21" x14ac:dyDescent="0.25">
      <c r="A1926" t="s">
        <v>438</v>
      </c>
      <c r="B1926" t="s">
        <v>1380</v>
      </c>
      <c r="C1926" t="s">
        <v>1381</v>
      </c>
      <c r="D1926" s="15">
        <v>1900</v>
      </c>
      <c r="E1926" s="121">
        <v>1</v>
      </c>
      <c r="F1926" t="s">
        <v>440</v>
      </c>
      <c r="G1926" s="121">
        <v>182</v>
      </c>
      <c r="H1926" t="s">
        <v>388</v>
      </c>
      <c r="I1926" t="s">
        <v>489</v>
      </c>
      <c r="J1926" t="s">
        <v>451</v>
      </c>
      <c r="K1926" t="s">
        <v>436</v>
      </c>
      <c r="L1926" s="755" t="s">
        <v>217</v>
      </c>
      <c r="M1926" t="s">
        <v>101</v>
      </c>
      <c r="N1926" s="680">
        <f t="shared" ca="1" si="128"/>
        <v>0</v>
      </c>
      <c r="O1926" s="680">
        <f t="shared" ca="1" si="128"/>
        <v>0</v>
      </c>
      <c r="P1926" s="680">
        <f t="shared" ca="1" si="128"/>
        <v>0</v>
      </c>
      <c r="Q1926" s="680">
        <f t="shared" ca="1" si="128"/>
        <v>0</v>
      </c>
      <c r="R1926" s="680">
        <f t="shared" ca="1" si="128"/>
        <v>0</v>
      </c>
      <c r="S1926" t="str">
        <f t="shared" si="129"/>
        <v>ASR_CMS_19</v>
      </c>
      <c r="T1926" s="957">
        <f t="shared" si="130"/>
        <v>45406</v>
      </c>
      <c r="U1926" t="str">
        <f t="shared" si="131"/>
        <v>Unaudited</v>
      </c>
    </row>
    <row r="1927" spans="1:21" x14ac:dyDescent="0.25">
      <c r="A1927" t="s">
        <v>438</v>
      </c>
      <c r="B1927" t="s">
        <v>1380</v>
      </c>
      <c r="C1927" t="s">
        <v>1381</v>
      </c>
      <c r="D1927" s="15">
        <v>1900</v>
      </c>
      <c r="E1927" s="121">
        <v>1</v>
      </c>
      <c r="F1927" t="s">
        <v>440</v>
      </c>
      <c r="G1927" s="121">
        <v>182</v>
      </c>
      <c r="H1927" t="s">
        <v>388</v>
      </c>
      <c r="I1927" t="s">
        <v>489</v>
      </c>
      <c r="J1927" t="s">
        <v>451</v>
      </c>
      <c r="K1927" t="s">
        <v>436</v>
      </c>
      <c r="L1927" s="755" t="s">
        <v>216</v>
      </c>
      <c r="M1927" t="s">
        <v>28</v>
      </c>
      <c r="N1927" s="680">
        <f t="shared" ca="1" si="128"/>
        <v>0</v>
      </c>
      <c r="O1927" s="680">
        <f t="shared" ca="1" si="128"/>
        <v>0</v>
      </c>
      <c r="P1927" s="680">
        <f t="shared" ca="1" si="128"/>
        <v>0</v>
      </c>
      <c r="Q1927" s="680">
        <f t="shared" ca="1" si="128"/>
        <v>0</v>
      </c>
      <c r="R1927" s="680">
        <f t="shared" ca="1" si="128"/>
        <v>0</v>
      </c>
      <c r="S1927" t="str">
        <f t="shared" si="129"/>
        <v>ASR_CMS_19</v>
      </c>
      <c r="T1927" s="957">
        <f t="shared" si="130"/>
        <v>45406</v>
      </c>
      <c r="U1927" t="str">
        <f t="shared" si="131"/>
        <v>Unaudited</v>
      </c>
    </row>
    <row r="1928" spans="1:21" x14ac:dyDescent="0.25">
      <c r="A1928" t="s">
        <v>438</v>
      </c>
      <c r="B1928" t="s">
        <v>1380</v>
      </c>
      <c r="C1928" t="s">
        <v>1381</v>
      </c>
      <c r="D1928" s="15">
        <v>1900</v>
      </c>
      <c r="E1928" s="121">
        <v>1</v>
      </c>
      <c r="F1928" t="s">
        <v>440</v>
      </c>
      <c r="G1928" s="121">
        <v>182</v>
      </c>
      <c r="H1928" t="s">
        <v>388</v>
      </c>
      <c r="I1928" t="s">
        <v>489</v>
      </c>
      <c r="J1928" t="s">
        <v>437</v>
      </c>
      <c r="K1928" t="s">
        <v>437</v>
      </c>
      <c r="L1928" s="755" t="s">
        <v>84</v>
      </c>
      <c r="M1928" t="s">
        <v>328</v>
      </c>
      <c r="N1928" s="680">
        <f t="shared" ca="1" si="128"/>
        <v>0</v>
      </c>
      <c r="O1928" s="680">
        <f t="shared" ca="1" si="128"/>
        <v>0</v>
      </c>
      <c r="P1928" s="680">
        <f t="shared" ca="1" si="128"/>
        <v>0</v>
      </c>
      <c r="Q1928" s="680">
        <f t="shared" ca="1" si="128"/>
        <v>0</v>
      </c>
      <c r="R1928" s="680">
        <f t="shared" ca="1" si="128"/>
        <v>0</v>
      </c>
      <c r="S1928" t="str">
        <f t="shared" si="129"/>
        <v>ASR_CMS_19</v>
      </c>
      <c r="T1928" s="957">
        <f t="shared" si="130"/>
        <v>45406</v>
      </c>
      <c r="U1928" t="str">
        <f t="shared" si="131"/>
        <v>Unaudited</v>
      </c>
    </row>
    <row r="1929" spans="1:21" x14ac:dyDescent="0.25">
      <c r="A1929" t="s">
        <v>438</v>
      </c>
      <c r="B1929" t="s">
        <v>1380</v>
      </c>
      <c r="C1929" t="s">
        <v>1381</v>
      </c>
      <c r="D1929" s="15">
        <v>1900</v>
      </c>
      <c r="E1929" s="121">
        <v>1</v>
      </c>
      <c r="F1929" t="s">
        <v>440</v>
      </c>
      <c r="G1929" s="121">
        <v>182</v>
      </c>
      <c r="H1929" t="s">
        <v>388</v>
      </c>
      <c r="I1929" t="s">
        <v>489</v>
      </c>
      <c r="J1929" t="s">
        <v>437</v>
      </c>
      <c r="K1929" t="s">
        <v>437</v>
      </c>
      <c r="L1929" s="755" t="s">
        <v>85</v>
      </c>
      <c r="M1929" t="s">
        <v>326</v>
      </c>
      <c r="N1929" s="680">
        <f t="shared" ca="1" si="128"/>
        <v>0</v>
      </c>
      <c r="O1929" s="680">
        <f t="shared" ca="1" si="128"/>
        <v>0</v>
      </c>
      <c r="P1929" s="680">
        <f t="shared" ca="1" si="128"/>
        <v>0</v>
      </c>
      <c r="Q1929" s="680">
        <f t="shared" ca="1" si="128"/>
        <v>0</v>
      </c>
      <c r="R1929" s="680">
        <f t="shared" ca="1" si="128"/>
        <v>0</v>
      </c>
      <c r="S1929" t="str">
        <f t="shared" si="129"/>
        <v>ASR_CMS_19</v>
      </c>
      <c r="T1929" s="957">
        <f t="shared" si="130"/>
        <v>45406</v>
      </c>
      <c r="U1929" t="str">
        <f t="shared" si="131"/>
        <v>Unaudited</v>
      </c>
    </row>
    <row r="1930" spans="1:21" x14ac:dyDescent="0.25">
      <c r="A1930" t="s">
        <v>438</v>
      </c>
      <c r="B1930" t="s">
        <v>1380</v>
      </c>
      <c r="C1930" t="s">
        <v>1381</v>
      </c>
      <c r="D1930" s="15">
        <v>1900</v>
      </c>
      <c r="E1930" s="121">
        <v>1</v>
      </c>
      <c r="F1930" t="s">
        <v>440</v>
      </c>
      <c r="G1930" s="121">
        <v>182</v>
      </c>
      <c r="H1930" t="s">
        <v>388</v>
      </c>
      <c r="I1930" t="s">
        <v>489</v>
      </c>
      <c r="J1930" t="s">
        <v>437</v>
      </c>
      <c r="K1930" t="s">
        <v>437</v>
      </c>
      <c r="L1930" s="755" t="s">
        <v>86</v>
      </c>
      <c r="M1930" t="s">
        <v>495</v>
      </c>
      <c r="N1930" s="680">
        <f t="shared" ca="1" si="128"/>
        <v>0</v>
      </c>
      <c r="O1930" s="680">
        <f t="shared" ca="1" si="128"/>
        <v>0</v>
      </c>
      <c r="P1930" s="680">
        <f t="shared" ca="1" si="128"/>
        <v>0</v>
      </c>
      <c r="Q1930" s="680">
        <f t="shared" ca="1" si="128"/>
        <v>0</v>
      </c>
      <c r="R1930" s="680">
        <f t="shared" ca="1" si="128"/>
        <v>0</v>
      </c>
      <c r="S1930" t="str">
        <f t="shared" si="129"/>
        <v>ASR_CMS_19</v>
      </c>
      <c r="T1930" s="957">
        <f t="shared" si="130"/>
        <v>45406</v>
      </c>
      <c r="U1930" t="str">
        <f t="shared" si="131"/>
        <v>Unaudited</v>
      </c>
    </row>
    <row r="1931" spans="1:21" x14ac:dyDescent="0.25">
      <c r="A1931" t="s">
        <v>438</v>
      </c>
      <c r="B1931" t="s">
        <v>1380</v>
      </c>
      <c r="C1931" t="s">
        <v>1381</v>
      </c>
      <c r="D1931" s="15">
        <v>1900</v>
      </c>
      <c r="E1931" s="121">
        <v>1</v>
      </c>
      <c r="F1931" t="s">
        <v>440</v>
      </c>
      <c r="G1931" s="121">
        <v>182</v>
      </c>
      <c r="H1931" t="s">
        <v>388</v>
      </c>
      <c r="I1931" t="s">
        <v>489</v>
      </c>
      <c r="J1931" t="s">
        <v>437</v>
      </c>
      <c r="K1931" t="s">
        <v>437</v>
      </c>
      <c r="L1931" s="755" t="s">
        <v>87</v>
      </c>
      <c r="M1931" t="s">
        <v>496</v>
      </c>
      <c r="N1931" s="680">
        <f t="shared" ca="1" si="128"/>
        <v>0</v>
      </c>
      <c r="O1931" s="680">
        <f t="shared" ca="1" si="128"/>
        <v>0</v>
      </c>
      <c r="P1931" s="680">
        <f t="shared" ca="1" si="128"/>
        <v>0</v>
      </c>
      <c r="Q1931" s="680">
        <f t="shared" ca="1" si="128"/>
        <v>0</v>
      </c>
      <c r="R1931" s="680">
        <f t="shared" ca="1" si="128"/>
        <v>0</v>
      </c>
      <c r="S1931" t="str">
        <f t="shared" si="129"/>
        <v>ASR_CMS_19</v>
      </c>
      <c r="T1931" s="957">
        <f t="shared" si="130"/>
        <v>45406</v>
      </c>
      <c r="U1931" t="str">
        <f t="shared" si="131"/>
        <v>Unaudited</v>
      </c>
    </row>
    <row r="1932" spans="1:21" x14ac:dyDescent="0.25">
      <c r="A1932" t="s">
        <v>438</v>
      </c>
      <c r="B1932" t="s">
        <v>1380</v>
      </c>
      <c r="C1932" t="s">
        <v>1381</v>
      </c>
      <c r="D1932" s="15">
        <v>1900</v>
      </c>
      <c r="E1932" s="121">
        <v>1</v>
      </c>
      <c r="F1932" t="s">
        <v>440</v>
      </c>
      <c r="G1932" s="121">
        <v>182</v>
      </c>
      <c r="H1932" t="s">
        <v>388</v>
      </c>
      <c r="I1932" t="s">
        <v>489</v>
      </c>
      <c r="J1932" t="s">
        <v>437</v>
      </c>
      <c r="K1932" t="s">
        <v>437</v>
      </c>
      <c r="L1932" s="755" t="s">
        <v>214</v>
      </c>
      <c r="M1932" t="s">
        <v>497</v>
      </c>
      <c r="N1932" s="680">
        <f t="shared" ca="1" si="128"/>
        <v>0</v>
      </c>
      <c r="O1932" s="680">
        <f t="shared" ca="1" si="128"/>
        <v>0</v>
      </c>
      <c r="P1932" s="680">
        <f t="shared" ca="1" si="128"/>
        <v>0</v>
      </c>
      <c r="Q1932" s="680">
        <f t="shared" ca="1" si="128"/>
        <v>0</v>
      </c>
      <c r="R1932" s="680">
        <f t="shared" ca="1" si="128"/>
        <v>0</v>
      </c>
      <c r="S1932" t="str">
        <f t="shared" si="129"/>
        <v>ASR_CMS_19</v>
      </c>
      <c r="T1932" s="957">
        <f t="shared" si="130"/>
        <v>45406</v>
      </c>
      <c r="U1932" t="str">
        <f t="shared" si="131"/>
        <v>Unaudited</v>
      </c>
    </row>
    <row r="1933" spans="1:21" x14ac:dyDescent="0.25">
      <c r="A1933" t="s">
        <v>438</v>
      </c>
      <c r="B1933" t="s">
        <v>1380</v>
      </c>
      <c r="C1933" t="s">
        <v>1381</v>
      </c>
      <c r="D1933" s="15">
        <v>1900</v>
      </c>
      <c r="E1933" s="121">
        <v>1</v>
      </c>
      <c r="F1933" t="s">
        <v>440</v>
      </c>
      <c r="G1933" s="121">
        <v>182</v>
      </c>
      <c r="H1933" t="s">
        <v>388</v>
      </c>
      <c r="I1933" t="s">
        <v>490</v>
      </c>
      <c r="J1933" t="s">
        <v>26</v>
      </c>
      <c r="K1933" t="s">
        <v>26</v>
      </c>
      <c r="L1933" s="755" t="s">
        <v>205</v>
      </c>
      <c r="M1933" t="s">
        <v>26</v>
      </c>
      <c r="N1933" s="680">
        <f t="shared" ca="1" si="128"/>
        <v>0</v>
      </c>
      <c r="O1933" s="680">
        <f t="shared" ca="1" si="128"/>
        <v>0</v>
      </c>
      <c r="P1933" s="680">
        <f t="shared" ca="1" si="128"/>
        <v>0</v>
      </c>
      <c r="Q1933" s="680">
        <f t="shared" ca="1" si="128"/>
        <v>0</v>
      </c>
      <c r="R1933" s="680">
        <f t="shared" ca="1" si="128"/>
        <v>0</v>
      </c>
      <c r="S1933" t="str">
        <f t="shared" si="129"/>
        <v>ASR_CMS_19</v>
      </c>
      <c r="T1933" s="957">
        <f t="shared" si="130"/>
        <v>45406</v>
      </c>
      <c r="U1933" t="str">
        <f t="shared" si="131"/>
        <v>Unaudited</v>
      </c>
    </row>
    <row r="1934" spans="1:21" x14ac:dyDescent="0.25">
      <c r="A1934" t="s">
        <v>438</v>
      </c>
      <c r="B1934" t="s">
        <v>1380</v>
      </c>
      <c r="C1934" t="s">
        <v>1381</v>
      </c>
      <c r="D1934" s="15">
        <v>1900</v>
      </c>
      <c r="E1934" s="121">
        <v>1</v>
      </c>
      <c r="F1934" t="s">
        <v>441</v>
      </c>
      <c r="G1934" s="121">
        <v>274</v>
      </c>
      <c r="H1934" t="s">
        <v>388</v>
      </c>
      <c r="I1934" t="s">
        <v>433</v>
      </c>
      <c r="J1934" t="s">
        <v>433</v>
      </c>
      <c r="K1934" t="s">
        <v>433</v>
      </c>
      <c r="M1934" t="s">
        <v>433</v>
      </c>
      <c r="N1934" s="680">
        <f t="shared" ca="1" si="128"/>
        <v>0</v>
      </c>
      <c r="O1934" s="680">
        <f t="shared" ca="1" si="128"/>
        <v>0</v>
      </c>
      <c r="P1934" s="680">
        <f t="shared" ca="1" si="128"/>
        <v>0</v>
      </c>
      <c r="Q1934" s="680">
        <f t="shared" ca="1" si="128"/>
        <v>0</v>
      </c>
      <c r="R1934" s="680">
        <f t="shared" ca="1" si="128"/>
        <v>0</v>
      </c>
      <c r="S1934" t="str">
        <f t="shared" si="129"/>
        <v>ASR_CMS_19</v>
      </c>
      <c r="T1934" s="957">
        <f t="shared" si="130"/>
        <v>45406</v>
      </c>
      <c r="U1934" t="str">
        <f t="shared" si="131"/>
        <v>Unaudited</v>
      </c>
    </row>
    <row r="1935" spans="1:21" x14ac:dyDescent="0.25">
      <c r="A1935" t="s">
        <v>438</v>
      </c>
      <c r="B1935" t="s">
        <v>1380</v>
      </c>
      <c r="C1935" t="s">
        <v>1381</v>
      </c>
      <c r="D1935" s="15">
        <v>1900</v>
      </c>
      <c r="E1935" s="121">
        <v>1</v>
      </c>
      <c r="F1935" t="s">
        <v>441</v>
      </c>
      <c r="G1935" s="121">
        <v>274</v>
      </c>
      <c r="H1935" t="s">
        <v>388</v>
      </c>
      <c r="I1935" t="s">
        <v>488</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ASR_CMS_19</v>
      </c>
      <c r="T1935" s="957">
        <f t="shared" si="130"/>
        <v>45406</v>
      </c>
      <c r="U1935" t="str">
        <f t="shared" si="131"/>
        <v>Unaudited</v>
      </c>
    </row>
    <row r="1936" spans="1:21" x14ac:dyDescent="0.25">
      <c r="A1936" t="s">
        <v>438</v>
      </c>
      <c r="B1936" t="s">
        <v>1380</v>
      </c>
      <c r="C1936" t="s">
        <v>1381</v>
      </c>
      <c r="D1936" s="15">
        <v>1900</v>
      </c>
      <c r="E1936" s="121">
        <v>1</v>
      </c>
      <c r="F1936" t="s">
        <v>441</v>
      </c>
      <c r="G1936" s="121">
        <v>274</v>
      </c>
      <c r="H1936" t="s">
        <v>388</v>
      </c>
      <c r="I1936" t="s">
        <v>488</v>
      </c>
      <c r="J1936" t="s">
        <v>12</v>
      </c>
      <c r="K1936" t="s">
        <v>223</v>
      </c>
      <c r="L1936" s="755">
        <v>1.2</v>
      </c>
      <c r="M1936" t="s">
        <v>223</v>
      </c>
      <c r="N1936" s="680">
        <f t="shared" ca="1" si="128"/>
        <v>0</v>
      </c>
      <c r="O1936" s="680">
        <f t="shared" ca="1" si="128"/>
        <v>0</v>
      </c>
      <c r="P1936" s="680">
        <f t="shared" ca="1" si="128"/>
        <v>0</v>
      </c>
      <c r="Q1936" s="680">
        <f t="shared" ca="1" si="128"/>
        <v>0</v>
      </c>
      <c r="R1936" s="680">
        <f t="shared" ca="1" si="128"/>
        <v>0</v>
      </c>
      <c r="S1936" t="str">
        <f t="shared" si="129"/>
        <v>ASR_CMS_19</v>
      </c>
      <c r="T1936" s="957">
        <f t="shared" si="130"/>
        <v>45406</v>
      </c>
      <c r="U1936" t="str">
        <f t="shared" si="131"/>
        <v>Unaudited</v>
      </c>
    </row>
    <row r="1937" spans="1:21" x14ac:dyDescent="0.25">
      <c r="A1937" t="s">
        <v>438</v>
      </c>
      <c r="B1937" t="s">
        <v>1380</v>
      </c>
      <c r="C1937" t="s">
        <v>1381</v>
      </c>
      <c r="D1937" s="15">
        <v>1900</v>
      </c>
      <c r="E1937" s="121">
        <v>1</v>
      </c>
      <c r="F1937" t="s">
        <v>441</v>
      </c>
      <c r="G1937" s="121">
        <v>274</v>
      </c>
      <c r="H1937" t="s">
        <v>388</v>
      </c>
      <c r="I1937" t="s">
        <v>488</v>
      </c>
      <c r="J1937" t="s">
        <v>12</v>
      </c>
      <c r="K1937" t="s">
        <v>1318</v>
      </c>
      <c r="L1937" s="755" t="s">
        <v>1314</v>
      </c>
      <c r="M1937" t="s">
        <v>1318</v>
      </c>
      <c r="N1937" s="680">
        <f t="shared" ca="1" si="128"/>
        <v>0</v>
      </c>
      <c r="O1937" s="680">
        <f t="shared" ca="1" si="128"/>
        <v>0</v>
      </c>
      <c r="P1937" s="680">
        <f t="shared" ca="1" si="128"/>
        <v>0</v>
      </c>
      <c r="Q1937" s="680">
        <f t="shared" ca="1" si="128"/>
        <v>0</v>
      </c>
      <c r="R1937" s="680">
        <f t="shared" ca="1" si="128"/>
        <v>0</v>
      </c>
      <c r="S1937" t="str">
        <f t="shared" si="129"/>
        <v>ASR_CMS_19</v>
      </c>
      <c r="T1937" s="957">
        <f t="shared" si="130"/>
        <v>45406</v>
      </c>
      <c r="U1937" t="str">
        <f t="shared" si="131"/>
        <v>Unaudited</v>
      </c>
    </row>
    <row r="1938" spans="1:21" x14ac:dyDescent="0.25">
      <c r="A1938" t="s">
        <v>438</v>
      </c>
      <c r="B1938" t="s">
        <v>1380</v>
      </c>
      <c r="C1938" t="s">
        <v>1381</v>
      </c>
      <c r="D1938" s="15">
        <v>1900</v>
      </c>
      <c r="E1938" s="121">
        <v>1</v>
      </c>
      <c r="F1938" t="s">
        <v>441</v>
      </c>
      <c r="G1938" s="121">
        <v>274</v>
      </c>
      <c r="H1938" t="s">
        <v>388</v>
      </c>
      <c r="I1938" t="s">
        <v>488</v>
      </c>
      <c r="J1938" t="s">
        <v>12</v>
      </c>
      <c r="K1938" t="s">
        <v>1320</v>
      </c>
      <c r="L1938" s="755" t="s">
        <v>1319</v>
      </c>
      <c r="M1938" t="s">
        <v>1320</v>
      </c>
      <c r="N1938" s="680">
        <f t="shared" ca="1" si="128"/>
        <v>0</v>
      </c>
      <c r="O1938" s="680">
        <f t="shared" ca="1" si="128"/>
        <v>0</v>
      </c>
      <c r="P1938" s="680">
        <f t="shared" ca="1" si="128"/>
        <v>0</v>
      </c>
      <c r="Q1938" s="680">
        <f t="shared" ca="1" si="128"/>
        <v>0</v>
      </c>
      <c r="R1938" s="680">
        <f t="shared" ca="1" si="128"/>
        <v>0</v>
      </c>
      <c r="S1938" t="str">
        <f t="shared" si="129"/>
        <v>ASR_CMS_19</v>
      </c>
      <c r="T1938" s="957">
        <f t="shared" si="130"/>
        <v>45406</v>
      </c>
      <c r="U1938" t="str">
        <f t="shared" si="131"/>
        <v>Unaudited</v>
      </c>
    </row>
    <row r="1939" spans="1:21" x14ac:dyDescent="0.25">
      <c r="A1939" t="s">
        <v>438</v>
      </c>
      <c r="B1939" t="s">
        <v>1380</v>
      </c>
      <c r="C1939" t="s">
        <v>1381</v>
      </c>
      <c r="D1939" s="15">
        <v>1900</v>
      </c>
      <c r="E1939" s="121">
        <v>1</v>
      </c>
      <c r="F1939" t="s">
        <v>441</v>
      </c>
      <c r="G1939" s="121">
        <v>274</v>
      </c>
      <c r="H1939" t="s">
        <v>388</v>
      </c>
      <c r="I1939" t="s">
        <v>488</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ASR_CMS_19</v>
      </c>
      <c r="T1939" s="957">
        <f t="shared" si="130"/>
        <v>45406</v>
      </c>
      <c r="U1939" t="str">
        <f t="shared" si="131"/>
        <v>Unaudited</v>
      </c>
    </row>
    <row r="1940" spans="1:21" x14ac:dyDescent="0.25">
      <c r="A1940" t="s">
        <v>438</v>
      </c>
      <c r="B1940" t="s">
        <v>1380</v>
      </c>
      <c r="C1940" t="s">
        <v>1381</v>
      </c>
      <c r="D1940" s="15">
        <v>1900</v>
      </c>
      <c r="E1940" s="121">
        <v>1</v>
      </c>
      <c r="F1940" t="s">
        <v>441</v>
      </c>
      <c r="G1940" s="121">
        <v>274</v>
      </c>
      <c r="H1940" t="s">
        <v>388</v>
      </c>
      <c r="I1940" t="s">
        <v>489</v>
      </c>
      <c r="J1940" t="s">
        <v>434</v>
      </c>
      <c r="K1940" t="s">
        <v>791</v>
      </c>
      <c r="L1940" s="755">
        <v>2.1</v>
      </c>
      <c r="M1940" t="s">
        <v>726</v>
      </c>
      <c r="N1940" s="680">
        <f t="shared" ca="1" si="128"/>
        <v>0</v>
      </c>
      <c r="O1940" s="680">
        <f t="shared" ca="1" si="128"/>
        <v>0</v>
      </c>
      <c r="P1940" s="680">
        <f t="shared" ca="1" si="128"/>
        <v>0</v>
      </c>
      <c r="Q1940" s="680">
        <f t="shared" ca="1" si="128"/>
        <v>0</v>
      </c>
      <c r="R1940" s="680">
        <f t="shared" ca="1" si="128"/>
        <v>0</v>
      </c>
      <c r="S1940" t="str">
        <f t="shared" si="129"/>
        <v>ASR_CMS_19</v>
      </c>
      <c r="T1940" s="957">
        <f t="shared" si="130"/>
        <v>45406</v>
      </c>
      <c r="U1940" t="str">
        <f t="shared" si="131"/>
        <v>Unaudited</v>
      </c>
    </row>
    <row r="1941" spans="1:21" x14ac:dyDescent="0.25">
      <c r="A1941" t="s">
        <v>438</v>
      </c>
      <c r="B1941" t="s">
        <v>1380</v>
      </c>
      <c r="C1941" t="s">
        <v>1381</v>
      </c>
      <c r="D1941" s="15">
        <v>1900</v>
      </c>
      <c r="E1941" s="121">
        <v>1</v>
      </c>
      <c r="F1941" t="s">
        <v>441</v>
      </c>
      <c r="G1941" s="121">
        <v>274</v>
      </c>
      <c r="H1941" t="s">
        <v>388</v>
      </c>
      <c r="I1941" t="s">
        <v>489</v>
      </c>
      <c r="J1941" t="s">
        <v>434</v>
      </c>
      <c r="K1941" t="s">
        <v>791</v>
      </c>
      <c r="L1941" s="755">
        <v>2.2000000000000002</v>
      </c>
      <c r="M1941" t="s">
        <v>727</v>
      </c>
      <c r="N1941" s="680">
        <f t="shared" ca="1" si="128"/>
        <v>0</v>
      </c>
      <c r="O1941" s="680">
        <f t="shared" ca="1" si="128"/>
        <v>0</v>
      </c>
      <c r="P1941" s="680">
        <f t="shared" ca="1" si="128"/>
        <v>0</v>
      </c>
      <c r="Q1941" s="680">
        <f t="shared" ca="1" si="128"/>
        <v>0</v>
      </c>
      <c r="R1941" s="680">
        <f t="shared" ca="1" si="128"/>
        <v>0</v>
      </c>
      <c r="S1941" t="str">
        <f t="shared" si="129"/>
        <v>ASR_CMS_19</v>
      </c>
      <c r="T1941" s="957">
        <f t="shared" si="130"/>
        <v>45406</v>
      </c>
      <c r="U1941" t="str">
        <f t="shared" si="131"/>
        <v>Unaudited</v>
      </c>
    </row>
    <row r="1942" spans="1:21" x14ac:dyDescent="0.25">
      <c r="A1942" t="s">
        <v>438</v>
      </c>
      <c r="B1942" t="s">
        <v>1380</v>
      </c>
      <c r="C1942" t="s">
        <v>1381</v>
      </c>
      <c r="D1942" s="15">
        <v>1900</v>
      </c>
      <c r="E1942" s="121">
        <v>1</v>
      </c>
      <c r="F1942" t="s">
        <v>441</v>
      </c>
      <c r="G1942" s="121">
        <v>274</v>
      </c>
      <c r="H1942" t="s">
        <v>388</v>
      </c>
      <c r="I1942" t="s">
        <v>489</v>
      </c>
      <c r="J1942" t="s">
        <v>434</v>
      </c>
      <c r="K1942" t="s">
        <v>791</v>
      </c>
      <c r="L1942" s="755">
        <v>2.2999999999999998</v>
      </c>
      <c r="M1942" t="s">
        <v>728</v>
      </c>
      <c r="N1942" s="680">
        <f t="shared" ca="1" si="128"/>
        <v>0</v>
      </c>
      <c r="O1942" s="680">
        <f t="shared" ca="1" si="128"/>
        <v>0</v>
      </c>
      <c r="P1942" s="680">
        <f t="shared" ca="1" si="128"/>
        <v>0</v>
      </c>
      <c r="Q1942" s="680">
        <f t="shared" ca="1" si="128"/>
        <v>0</v>
      </c>
      <c r="R1942" s="680">
        <f t="shared" ca="1" si="128"/>
        <v>0</v>
      </c>
      <c r="S1942" t="str">
        <f t="shared" si="129"/>
        <v>ASR_CMS_19</v>
      </c>
      <c r="T1942" s="957">
        <f t="shared" si="130"/>
        <v>45406</v>
      </c>
      <c r="U1942" t="str">
        <f t="shared" si="131"/>
        <v>Unaudited</v>
      </c>
    </row>
    <row r="1943" spans="1:21" x14ac:dyDescent="0.25">
      <c r="A1943" t="s">
        <v>438</v>
      </c>
      <c r="B1943" t="s">
        <v>1380</v>
      </c>
      <c r="C1943" t="s">
        <v>1381</v>
      </c>
      <c r="D1943" s="15">
        <v>1900</v>
      </c>
      <c r="E1943" s="121">
        <v>1</v>
      </c>
      <c r="F1943" t="s">
        <v>441</v>
      </c>
      <c r="G1943" s="121">
        <v>274</v>
      </c>
      <c r="H1943" t="s">
        <v>388</v>
      </c>
      <c r="I1943" t="s">
        <v>489</v>
      </c>
      <c r="J1943" t="s">
        <v>434</v>
      </c>
      <c r="K1943" t="s">
        <v>791</v>
      </c>
      <c r="L1943" s="755">
        <v>2.4</v>
      </c>
      <c r="M1943" t="s">
        <v>729</v>
      </c>
      <c r="N1943" s="680">
        <f t="shared" ca="1" si="128"/>
        <v>0</v>
      </c>
      <c r="O1943" s="680">
        <f t="shared" ca="1" si="128"/>
        <v>0</v>
      </c>
      <c r="P1943" s="680">
        <f t="shared" ca="1" si="128"/>
        <v>0</v>
      </c>
      <c r="Q1943" s="680">
        <f t="shared" ca="1" si="128"/>
        <v>0</v>
      </c>
      <c r="R1943" s="680">
        <f t="shared" ca="1" si="128"/>
        <v>0</v>
      </c>
      <c r="S1943" t="str">
        <f t="shared" si="129"/>
        <v>ASR_CMS_19</v>
      </c>
      <c r="T1943" s="957">
        <f t="shared" si="130"/>
        <v>45406</v>
      </c>
      <c r="U1943" t="str">
        <f t="shared" si="131"/>
        <v>Unaudited</v>
      </c>
    </row>
    <row r="1944" spans="1:21" x14ac:dyDescent="0.25">
      <c r="A1944" t="s">
        <v>438</v>
      </c>
      <c r="B1944" t="s">
        <v>1380</v>
      </c>
      <c r="C1944" t="s">
        <v>1381</v>
      </c>
      <c r="D1944" s="15">
        <v>1900</v>
      </c>
      <c r="E1944" s="121">
        <v>1</v>
      </c>
      <c r="F1944" t="s">
        <v>441</v>
      </c>
      <c r="G1944" s="121">
        <v>274</v>
      </c>
      <c r="H1944" t="s">
        <v>388</v>
      </c>
      <c r="I1944" t="s">
        <v>489</v>
      </c>
      <c r="J1944" t="s">
        <v>434</v>
      </c>
      <c r="K1944" t="s">
        <v>791</v>
      </c>
      <c r="L1944" s="755">
        <v>2.5</v>
      </c>
      <c r="M1944" t="s">
        <v>771</v>
      </c>
      <c r="N1944" s="680">
        <f t="shared" ca="1" si="128"/>
        <v>0</v>
      </c>
      <c r="O1944" s="680">
        <f t="shared" ca="1" si="128"/>
        <v>0</v>
      </c>
      <c r="P1944" s="680">
        <f t="shared" ca="1" si="128"/>
        <v>0</v>
      </c>
      <c r="Q1944" s="680">
        <f t="shared" ca="1" si="128"/>
        <v>0</v>
      </c>
      <c r="R1944" s="680">
        <f t="shared" ca="1" si="128"/>
        <v>0</v>
      </c>
      <c r="S1944" t="str">
        <f t="shared" si="129"/>
        <v>ASR_CMS_19</v>
      </c>
      <c r="T1944" s="957">
        <f t="shared" si="130"/>
        <v>45406</v>
      </c>
      <c r="U1944" t="str">
        <f t="shared" si="131"/>
        <v>Unaudited</v>
      </c>
    </row>
    <row r="1945" spans="1:21" x14ac:dyDescent="0.25">
      <c r="A1945" t="s">
        <v>438</v>
      </c>
      <c r="B1945" t="s">
        <v>1380</v>
      </c>
      <c r="C1945" t="s">
        <v>1381</v>
      </c>
      <c r="D1945" s="15">
        <v>1900</v>
      </c>
      <c r="E1945" s="121">
        <v>1</v>
      </c>
      <c r="F1945" t="s">
        <v>441</v>
      </c>
      <c r="G1945" s="121">
        <v>274</v>
      </c>
      <c r="H1945" t="s">
        <v>388</v>
      </c>
      <c r="I1945" t="s">
        <v>489</v>
      </c>
      <c r="J1945" t="s">
        <v>434</v>
      </c>
      <c r="K1945" t="s">
        <v>791</v>
      </c>
      <c r="L1945" s="755">
        <v>2.6</v>
      </c>
      <c r="M1945" t="s">
        <v>187</v>
      </c>
      <c r="N1945" s="680">
        <f t="shared" ca="1" si="128"/>
        <v>0</v>
      </c>
      <c r="O1945" s="680">
        <f t="shared" ca="1" si="128"/>
        <v>0</v>
      </c>
      <c r="P1945" s="680">
        <f t="shared" ca="1" si="128"/>
        <v>0</v>
      </c>
      <c r="Q1945" s="680">
        <f t="shared" ca="1" si="128"/>
        <v>0</v>
      </c>
      <c r="R1945" s="680">
        <f t="shared" ca="1" si="128"/>
        <v>0</v>
      </c>
      <c r="S1945" t="str">
        <f t="shared" si="129"/>
        <v>ASR_CMS_19</v>
      </c>
      <c r="T1945" s="957">
        <f t="shared" si="130"/>
        <v>45406</v>
      </c>
      <c r="U1945" t="str">
        <f t="shared" si="131"/>
        <v>Unaudited</v>
      </c>
    </row>
    <row r="1946" spans="1:21" x14ac:dyDescent="0.25">
      <c r="A1946" t="s">
        <v>438</v>
      </c>
      <c r="B1946" t="s">
        <v>1380</v>
      </c>
      <c r="C1946" t="s">
        <v>1381</v>
      </c>
      <c r="D1946" s="15">
        <v>1900</v>
      </c>
      <c r="E1946" s="121">
        <v>1</v>
      </c>
      <c r="F1946" t="s">
        <v>441</v>
      </c>
      <c r="G1946" s="121">
        <v>274</v>
      </c>
      <c r="H1946" t="s">
        <v>388</v>
      </c>
      <c r="I1946" t="s">
        <v>489</v>
      </c>
      <c r="J1946" t="s">
        <v>434</v>
      </c>
      <c r="K1946" t="s">
        <v>791</v>
      </c>
      <c r="L1946" s="755">
        <v>2.7</v>
      </c>
      <c r="M1946" t="s">
        <v>792</v>
      </c>
      <c r="N1946" s="680">
        <f t="shared" ca="1" si="128"/>
        <v>0</v>
      </c>
      <c r="O1946" s="680">
        <f t="shared" ca="1" si="128"/>
        <v>0</v>
      </c>
      <c r="P1946" s="680">
        <f t="shared" ca="1" si="128"/>
        <v>0</v>
      </c>
      <c r="Q1946" s="680">
        <f t="shared" ca="1" si="128"/>
        <v>0</v>
      </c>
      <c r="R1946" s="680">
        <f t="shared" ca="1" si="128"/>
        <v>0</v>
      </c>
      <c r="S1946" t="str">
        <f t="shared" si="129"/>
        <v>ASR_CMS_19</v>
      </c>
      <c r="T1946" s="957">
        <f t="shared" si="130"/>
        <v>45406</v>
      </c>
      <c r="U1946" t="str">
        <f t="shared" si="131"/>
        <v>Unaudited</v>
      </c>
    </row>
    <row r="1947" spans="1:21" x14ac:dyDescent="0.25">
      <c r="A1947" t="s">
        <v>438</v>
      </c>
      <c r="B1947" t="s">
        <v>1380</v>
      </c>
      <c r="C1947" t="s">
        <v>1381</v>
      </c>
      <c r="D1947" s="15">
        <v>1900</v>
      </c>
      <c r="E1947" s="121">
        <v>1</v>
      </c>
      <c r="F1947" t="s">
        <v>441</v>
      </c>
      <c r="G1947" s="121">
        <v>274</v>
      </c>
      <c r="H1947" t="s">
        <v>388</v>
      </c>
      <c r="I1947" t="s">
        <v>489</v>
      </c>
      <c r="J1947" t="s">
        <v>434</v>
      </c>
      <c r="K1947" t="s">
        <v>791</v>
      </c>
      <c r="L1947" s="755">
        <v>2.8</v>
      </c>
      <c r="M1947" t="s">
        <v>793</v>
      </c>
      <c r="N1947" s="680">
        <f t="shared" ca="1" si="128"/>
        <v>0</v>
      </c>
      <c r="O1947" s="680">
        <f t="shared" ca="1" si="128"/>
        <v>0</v>
      </c>
      <c r="P1947" s="680">
        <f t="shared" ca="1" si="128"/>
        <v>0</v>
      </c>
      <c r="Q1947" s="680">
        <f t="shared" ca="1" si="128"/>
        <v>0</v>
      </c>
      <c r="R1947" s="680">
        <f t="shared" ca="1" si="128"/>
        <v>0</v>
      </c>
      <c r="S1947" t="str">
        <f t="shared" si="129"/>
        <v>ASR_CMS_19</v>
      </c>
      <c r="T1947" s="957">
        <f t="shared" si="130"/>
        <v>45406</v>
      </c>
      <c r="U1947" t="str">
        <f t="shared" si="131"/>
        <v>Unaudited</v>
      </c>
    </row>
    <row r="1948" spans="1:21" x14ac:dyDescent="0.25">
      <c r="A1948" t="s">
        <v>438</v>
      </c>
      <c r="B1948" t="s">
        <v>1380</v>
      </c>
      <c r="C1948" t="s">
        <v>1381</v>
      </c>
      <c r="D1948" s="15">
        <v>1900</v>
      </c>
      <c r="E1948" s="121">
        <v>1</v>
      </c>
      <c r="F1948" t="s">
        <v>441</v>
      </c>
      <c r="G1948" s="121">
        <v>274</v>
      </c>
      <c r="H1948" t="s">
        <v>388</v>
      </c>
      <c r="I1948" t="s">
        <v>489</v>
      </c>
      <c r="J1948" t="s">
        <v>434</v>
      </c>
      <c r="K1948" t="s">
        <v>791</v>
      </c>
      <c r="L1948" s="755">
        <v>2.9</v>
      </c>
      <c r="M1948" t="s">
        <v>774</v>
      </c>
      <c r="N1948" s="680">
        <f t="shared" ca="1" si="128"/>
        <v>0</v>
      </c>
      <c r="O1948" s="680">
        <f t="shared" ca="1" si="128"/>
        <v>0</v>
      </c>
      <c r="P1948" s="680">
        <f t="shared" ca="1" si="128"/>
        <v>0</v>
      </c>
      <c r="Q1948" s="680">
        <f t="shared" ca="1" si="128"/>
        <v>0</v>
      </c>
      <c r="R1948" s="680">
        <f t="shared" ca="1" si="128"/>
        <v>0</v>
      </c>
      <c r="S1948" t="str">
        <f t="shared" si="129"/>
        <v>ASR_CMS_19</v>
      </c>
      <c r="T1948" s="957">
        <f t="shared" si="130"/>
        <v>45406</v>
      </c>
      <c r="U1948" t="str">
        <f t="shared" si="131"/>
        <v>Unaudited</v>
      </c>
    </row>
    <row r="1949" spans="1:21" x14ac:dyDescent="0.25">
      <c r="A1949" t="s">
        <v>438</v>
      </c>
      <c r="B1949" t="s">
        <v>1380</v>
      </c>
      <c r="C1949" t="s">
        <v>1381</v>
      </c>
      <c r="D1949" s="15">
        <v>1900</v>
      </c>
      <c r="E1949" s="121">
        <v>1</v>
      </c>
      <c r="F1949" t="s">
        <v>441</v>
      </c>
      <c r="G1949" s="121">
        <v>274</v>
      </c>
      <c r="H1949" t="s">
        <v>388</v>
      </c>
      <c r="I1949" t="s">
        <v>489</v>
      </c>
      <c r="J1949" t="s">
        <v>434</v>
      </c>
      <c r="K1949" t="s">
        <v>224</v>
      </c>
      <c r="L1949" s="755">
        <v>2.11</v>
      </c>
      <c r="M1949" t="s">
        <v>229</v>
      </c>
      <c r="N1949" s="680">
        <f t="shared" ca="1" si="128"/>
        <v>0</v>
      </c>
      <c r="O1949" s="680">
        <f t="shared" ca="1" si="128"/>
        <v>0</v>
      </c>
      <c r="P1949" s="680">
        <f t="shared" ca="1" si="128"/>
        <v>0</v>
      </c>
      <c r="Q1949" s="680">
        <f t="shared" ca="1" si="128"/>
        <v>0</v>
      </c>
      <c r="R1949" s="680">
        <f t="shared" ca="1" si="128"/>
        <v>0</v>
      </c>
      <c r="S1949" t="str">
        <f t="shared" si="129"/>
        <v>ASR_CMS_19</v>
      </c>
      <c r="T1949" s="957">
        <f t="shared" si="130"/>
        <v>45406</v>
      </c>
      <c r="U1949" t="str">
        <f t="shared" si="131"/>
        <v>Unaudited</v>
      </c>
    </row>
    <row r="1950" spans="1:21" x14ac:dyDescent="0.25">
      <c r="A1950" t="s">
        <v>438</v>
      </c>
      <c r="B1950" t="s">
        <v>1380</v>
      </c>
      <c r="C1950" t="s">
        <v>1381</v>
      </c>
      <c r="D1950" s="15">
        <v>1900</v>
      </c>
      <c r="E1950" s="121">
        <v>1</v>
      </c>
      <c r="F1950" t="s">
        <v>441</v>
      </c>
      <c r="G1950" s="121">
        <v>274</v>
      </c>
      <c r="H1950" t="s">
        <v>388</v>
      </c>
      <c r="I1950" t="s">
        <v>489</v>
      </c>
      <c r="J1950" t="s">
        <v>434</v>
      </c>
      <c r="K1950" t="s">
        <v>224</v>
      </c>
      <c r="L1950" s="755">
        <v>2.12</v>
      </c>
      <c r="M1950" t="s">
        <v>555</v>
      </c>
      <c r="N1950" s="680">
        <f t="shared" ca="1" si="128"/>
        <v>0</v>
      </c>
      <c r="O1950" s="680">
        <f t="shared" ca="1" si="128"/>
        <v>0</v>
      </c>
      <c r="P1950" s="680">
        <f t="shared" ca="1" si="128"/>
        <v>0</v>
      </c>
      <c r="Q1950" s="680">
        <f t="shared" ca="1" si="128"/>
        <v>0</v>
      </c>
      <c r="R1950" s="680">
        <f t="shared" ca="1" si="128"/>
        <v>0</v>
      </c>
      <c r="S1950" t="str">
        <f t="shared" si="129"/>
        <v>ASR_CMS_19</v>
      </c>
      <c r="T1950" s="957">
        <f t="shared" si="130"/>
        <v>45406</v>
      </c>
      <c r="U1950" t="str">
        <f t="shared" si="131"/>
        <v>Unaudited</v>
      </c>
    </row>
    <row r="1951" spans="1:21" x14ac:dyDescent="0.25">
      <c r="A1951" t="s">
        <v>438</v>
      </c>
      <c r="B1951" t="s">
        <v>1380</v>
      </c>
      <c r="C1951" t="s">
        <v>1381</v>
      </c>
      <c r="D1951" s="15">
        <v>1900</v>
      </c>
      <c r="E1951" s="121">
        <v>1</v>
      </c>
      <c r="F1951" t="s">
        <v>441</v>
      </c>
      <c r="G1951" s="121">
        <v>274</v>
      </c>
      <c r="H1951" t="s">
        <v>388</v>
      </c>
      <c r="I1951" t="s">
        <v>489</v>
      </c>
      <c r="J1951" t="s">
        <v>434</v>
      </c>
      <c r="K1951" t="s">
        <v>224</v>
      </c>
      <c r="L1951" s="755">
        <v>2.13</v>
      </c>
      <c r="M1951" t="s">
        <v>230</v>
      </c>
      <c r="N1951" s="680">
        <f t="shared" ca="1" si="128"/>
        <v>0</v>
      </c>
      <c r="O1951" s="680">
        <f t="shared" ca="1" si="128"/>
        <v>0</v>
      </c>
      <c r="P1951" s="680">
        <f t="shared" ca="1" si="128"/>
        <v>0</v>
      </c>
      <c r="Q1951" s="680">
        <f t="shared" ca="1" si="128"/>
        <v>0</v>
      </c>
      <c r="R1951" s="680">
        <f t="shared" ca="1" si="128"/>
        <v>0</v>
      </c>
      <c r="S1951" t="str">
        <f t="shared" si="129"/>
        <v>ASR_CMS_19</v>
      </c>
      <c r="T1951" s="957">
        <f t="shared" si="130"/>
        <v>45406</v>
      </c>
      <c r="U1951" t="str">
        <f t="shared" si="131"/>
        <v>Unaudited</v>
      </c>
    </row>
    <row r="1952" spans="1:21" x14ac:dyDescent="0.25">
      <c r="A1952" t="s">
        <v>438</v>
      </c>
      <c r="B1952" t="s">
        <v>1380</v>
      </c>
      <c r="C1952" t="s">
        <v>1381</v>
      </c>
      <c r="D1952" s="15">
        <v>1900</v>
      </c>
      <c r="E1952" s="121">
        <v>1</v>
      </c>
      <c r="F1952" t="s">
        <v>441</v>
      </c>
      <c r="G1952" s="121">
        <v>274</v>
      </c>
      <c r="H1952" t="s">
        <v>388</v>
      </c>
      <c r="I1952" t="s">
        <v>489</v>
      </c>
      <c r="J1952" t="s">
        <v>434</v>
      </c>
      <c r="K1952" t="s">
        <v>224</v>
      </c>
      <c r="L1952" s="755">
        <v>2.14</v>
      </c>
      <c r="M1952" t="s">
        <v>559</v>
      </c>
      <c r="N1952" s="680">
        <f t="shared" ca="1" si="128"/>
        <v>0</v>
      </c>
      <c r="O1952" s="680">
        <f t="shared" ca="1" si="128"/>
        <v>0</v>
      </c>
      <c r="P1952" s="680">
        <f t="shared" ca="1" si="128"/>
        <v>0</v>
      </c>
      <c r="Q1952" s="680">
        <f t="shared" ca="1" si="128"/>
        <v>0</v>
      </c>
      <c r="R1952" s="680">
        <f t="shared" ca="1" si="128"/>
        <v>0</v>
      </c>
      <c r="S1952" t="str">
        <f t="shared" si="129"/>
        <v>ASR_CMS_19</v>
      </c>
      <c r="T1952" s="957">
        <f t="shared" si="130"/>
        <v>45406</v>
      </c>
      <c r="U1952" t="str">
        <f t="shared" si="131"/>
        <v>Unaudited</v>
      </c>
    </row>
    <row r="1953" spans="1:21" x14ac:dyDescent="0.25">
      <c r="A1953" t="s">
        <v>438</v>
      </c>
      <c r="B1953" t="s">
        <v>1380</v>
      </c>
      <c r="C1953" t="s">
        <v>1381</v>
      </c>
      <c r="D1953" s="15">
        <v>1900</v>
      </c>
      <c r="E1953" s="121">
        <v>1</v>
      </c>
      <c r="F1953" t="s">
        <v>441</v>
      </c>
      <c r="G1953" s="121">
        <v>274</v>
      </c>
      <c r="H1953" t="s">
        <v>388</v>
      </c>
      <c r="I1953" t="s">
        <v>489</v>
      </c>
      <c r="J1953" t="s">
        <v>434</v>
      </c>
      <c r="K1953" t="s">
        <v>224</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ASR_CMS_19</v>
      </c>
      <c r="T1953" s="957">
        <f t="shared" si="130"/>
        <v>45406</v>
      </c>
      <c r="U1953" t="str">
        <f t="shared" si="131"/>
        <v>Unaudited</v>
      </c>
    </row>
    <row r="1954" spans="1:21" x14ac:dyDescent="0.25">
      <c r="A1954" t="s">
        <v>438</v>
      </c>
      <c r="B1954" t="s">
        <v>1380</v>
      </c>
      <c r="C1954" t="s">
        <v>1381</v>
      </c>
      <c r="D1954" s="15">
        <v>1900</v>
      </c>
      <c r="E1954" s="121">
        <v>1</v>
      </c>
      <c r="F1954" t="s">
        <v>441</v>
      </c>
      <c r="G1954" s="121">
        <v>274</v>
      </c>
      <c r="H1954" t="s">
        <v>388</v>
      </c>
      <c r="I1954" t="s">
        <v>489</v>
      </c>
      <c r="J1954" t="s">
        <v>434</v>
      </c>
      <c r="K1954" t="s">
        <v>224</v>
      </c>
      <c r="L1954" s="755">
        <v>2.16</v>
      </c>
      <c r="M1954" t="s">
        <v>794</v>
      </c>
      <c r="N1954" s="680">
        <f t="shared" ca="1" si="132"/>
        <v>0</v>
      </c>
      <c r="O1954" s="680">
        <f t="shared" ca="1" si="132"/>
        <v>0</v>
      </c>
      <c r="P1954" s="680">
        <f t="shared" ca="1" si="132"/>
        <v>0</v>
      </c>
      <c r="Q1954" s="680">
        <f t="shared" ca="1" si="132"/>
        <v>0</v>
      </c>
      <c r="R1954" s="680">
        <f t="shared" ca="1" si="132"/>
        <v>0</v>
      </c>
      <c r="S1954" t="str">
        <f t="shared" si="129"/>
        <v>ASR_CMS_19</v>
      </c>
      <c r="T1954" s="957">
        <f t="shared" si="130"/>
        <v>45406</v>
      </c>
      <c r="U1954" t="str">
        <f t="shared" si="131"/>
        <v>Unaudited</v>
      </c>
    </row>
    <row r="1955" spans="1:21" x14ac:dyDescent="0.25">
      <c r="A1955" t="s">
        <v>438</v>
      </c>
      <c r="B1955" t="s">
        <v>1380</v>
      </c>
      <c r="C1955" t="s">
        <v>1381</v>
      </c>
      <c r="D1955" s="15">
        <v>1900</v>
      </c>
      <c r="E1955" s="121">
        <v>1</v>
      </c>
      <c r="F1955" t="s">
        <v>441</v>
      </c>
      <c r="G1955" s="121">
        <v>274</v>
      </c>
      <c r="H1955" t="s">
        <v>388</v>
      </c>
      <c r="I1955" t="s">
        <v>489</v>
      </c>
      <c r="J1955" t="s">
        <v>434</v>
      </c>
      <c r="K1955" t="s">
        <v>224</v>
      </c>
      <c r="L1955" s="755">
        <v>2.17</v>
      </c>
      <c r="M1955" t="s">
        <v>1047</v>
      </c>
      <c r="N1955" s="680">
        <f t="shared" ca="1" si="132"/>
        <v>0</v>
      </c>
      <c r="O1955" s="680">
        <f t="shared" ca="1" si="132"/>
        <v>0</v>
      </c>
      <c r="P1955" s="680">
        <f t="shared" ca="1" si="132"/>
        <v>0</v>
      </c>
      <c r="Q1955" s="680">
        <f t="shared" ca="1" si="132"/>
        <v>0</v>
      </c>
      <c r="R1955" s="680">
        <f t="shared" ca="1" si="132"/>
        <v>0</v>
      </c>
      <c r="S1955" t="str">
        <f t="shared" si="129"/>
        <v>ASR_CMS_19</v>
      </c>
      <c r="T1955" s="957">
        <f t="shared" si="130"/>
        <v>45406</v>
      </c>
      <c r="U1955" t="str">
        <f t="shared" si="131"/>
        <v>Unaudited</v>
      </c>
    </row>
    <row r="1956" spans="1:21" x14ac:dyDescent="0.25">
      <c r="A1956" t="s">
        <v>438</v>
      </c>
      <c r="B1956" t="s">
        <v>1380</v>
      </c>
      <c r="C1956" t="s">
        <v>1381</v>
      </c>
      <c r="D1956" s="15">
        <v>1900</v>
      </c>
      <c r="E1956" s="121">
        <v>1</v>
      </c>
      <c r="F1956" t="s">
        <v>441</v>
      </c>
      <c r="G1956" s="121">
        <v>274</v>
      </c>
      <c r="H1956" t="s">
        <v>388</v>
      </c>
      <c r="I1956" t="s">
        <v>489</v>
      </c>
      <c r="J1956" t="s">
        <v>434</v>
      </c>
      <c r="K1956" t="s">
        <v>224</v>
      </c>
      <c r="L1956" s="755">
        <v>2.1800000000000002</v>
      </c>
      <c r="M1956" t="s">
        <v>651</v>
      </c>
      <c r="N1956" s="680">
        <f t="shared" ca="1" si="132"/>
        <v>0</v>
      </c>
      <c r="O1956" s="680">
        <f t="shared" ca="1" si="132"/>
        <v>0</v>
      </c>
      <c r="P1956" s="680">
        <f t="shared" ca="1" si="132"/>
        <v>0</v>
      </c>
      <c r="Q1956" s="680">
        <f t="shared" ca="1" si="132"/>
        <v>0</v>
      </c>
      <c r="R1956" s="680">
        <f t="shared" ca="1" si="132"/>
        <v>0</v>
      </c>
      <c r="S1956" t="str">
        <f t="shared" si="129"/>
        <v>ASR_CMS_19</v>
      </c>
      <c r="T1956" s="957">
        <f t="shared" si="130"/>
        <v>45406</v>
      </c>
      <c r="U1956" t="str">
        <f t="shared" si="131"/>
        <v>Unaudited</v>
      </c>
    </row>
    <row r="1957" spans="1:21" x14ac:dyDescent="0.25">
      <c r="A1957" t="s">
        <v>438</v>
      </c>
      <c r="B1957" t="s">
        <v>1380</v>
      </c>
      <c r="C1957" t="s">
        <v>1381</v>
      </c>
      <c r="D1957" s="15">
        <v>1900</v>
      </c>
      <c r="E1957" s="121">
        <v>1</v>
      </c>
      <c r="F1957" t="s">
        <v>441</v>
      </c>
      <c r="G1957" s="121">
        <v>274</v>
      </c>
      <c r="H1957" t="s">
        <v>388</v>
      </c>
      <c r="I1957" t="s">
        <v>489</v>
      </c>
      <c r="J1957" t="s">
        <v>434</v>
      </c>
      <c r="K1957" t="s">
        <v>224</v>
      </c>
      <c r="L1957" s="755">
        <v>2.19</v>
      </c>
      <c r="M1957" t="s">
        <v>219</v>
      </c>
      <c r="N1957" s="680">
        <f t="shared" ca="1" si="132"/>
        <v>0</v>
      </c>
      <c r="O1957" s="680">
        <f t="shared" ca="1" si="132"/>
        <v>0</v>
      </c>
      <c r="P1957" s="680">
        <f t="shared" ca="1" si="132"/>
        <v>0</v>
      </c>
      <c r="Q1957" s="680">
        <f t="shared" ca="1" si="132"/>
        <v>0</v>
      </c>
      <c r="R1957" s="680">
        <f t="shared" ca="1" si="132"/>
        <v>0</v>
      </c>
      <c r="S1957" t="str">
        <f t="shared" si="129"/>
        <v>ASR_CMS_19</v>
      </c>
      <c r="T1957" s="957">
        <f t="shared" si="130"/>
        <v>45406</v>
      </c>
      <c r="U1957" t="str">
        <f t="shared" si="131"/>
        <v>Unaudited</v>
      </c>
    </row>
    <row r="1958" spans="1:21" x14ac:dyDescent="0.25">
      <c r="A1958" t="s">
        <v>438</v>
      </c>
      <c r="B1958" t="s">
        <v>1380</v>
      </c>
      <c r="C1958" t="s">
        <v>1381</v>
      </c>
      <c r="D1958" s="15">
        <v>1900</v>
      </c>
      <c r="E1958" s="121">
        <v>1</v>
      </c>
      <c r="F1958" t="s">
        <v>441</v>
      </c>
      <c r="G1958" s="121">
        <v>274</v>
      </c>
      <c r="H1958" t="s">
        <v>388</v>
      </c>
      <c r="I1958" t="s">
        <v>489</v>
      </c>
      <c r="J1958" t="s">
        <v>434</v>
      </c>
      <c r="K1958" t="s">
        <v>224</v>
      </c>
      <c r="L1958" s="755" t="s">
        <v>700</v>
      </c>
      <c r="M1958" t="s">
        <v>231</v>
      </c>
      <c r="N1958" s="680">
        <f t="shared" ca="1" si="132"/>
        <v>0</v>
      </c>
      <c r="O1958" s="680">
        <f t="shared" ca="1" si="132"/>
        <v>0</v>
      </c>
      <c r="P1958" s="680">
        <f t="shared" ca="1" si="132"/>
        <v>0</v>
      </c>
      <c r="Q1958" s="680">
        <f t="shared" ca="1" si="132"/>
        <v>0</v>
      </c>
      <c r="R1958" s="680">
        <f t="shared" ca="1" si="132"/>
        <v>0</v>
      </c>
      <c r="S1958" t="str">
        <f t="shared" si="129"/>
        <v>ASR_CMS_19</v>
      </c>
      <c r="T1958" s="957">
        <f t="shared" si="130"/>
        <v>45406</v>
      </c>
      <c r="U1958" t="str">
        <f t="shared" si="131"/>
        <v>Unaudited</v>
      </c>
    </row>
    <row r="1959" spans="1:21" x14ac:dyDescent="0.25">
      <c r="A1959" t="s">
        <v>438</v>
      </c>
      <c r="B1959" t="s">
        <v>1380</v>
      </c>
      <c r="C1959" t="s">
        <v>1381</v>
      </c>
      <c r="D1959" s="15">
        <v>1900</v>
      </c>
      <c r="E1959" s="121">
        <v>1</v>
      </c>
      <c r="F1959" t="s">
        <v>441</v>
      </c>
      <c r="G1959" s="121">
        <v>274</v>
      </c>
      <c r="H1959" t="s">
        <v>388</v>
      </c>
      <c r="I1959" t="s">
        <v>489</v>
      </c>
      <c r="J1959" t="s">
        <v>434</v>
      </c>
      <c r="K1959" t="s">
        <v>224</v>
      </c>
      <c r="L1959" s="755">
        <v>2.21</v>
      </c>
      <c r="M1959" t="s">
        <v>467</v>
      </c>
      <c r="N1959" s="680">
        <f t="shared" ca="1" si="132"/>
        <v>0</v>
      </c>
      <c r="O1959" s="680">
        <f t="shared" ca="1" si="132"/>
        <v>0</v>
      </c>
      <c r="P1959" s="680">
        <f t="shared" ca="1" si="132"/>
        <v>0</v>
      </c>
      <c r="Q1959" s="680">
        <f t="shared" ca="1" si="132"/>
        <v>0</v>
      </c>
      <c r="R1959" s="680">
        <f t="shared" ca="1" si="132"/>
        <v>0</v>
      </c>
      <c r="S1959" t="str">
        <f t="shared" si="129"/>
        <v>ASR_CMS_19</v>
      </c>
      <c r="T1959" s="957">
        <f t="shared" si="130"/>
        <v>45406</v>
      </c>
      <c r="U1959" t="str">
        <f t="shared" si="131"/>
        <v>Unaudited</v>
      </c>
    </row>
    <row r="1960" spans="1:21" x14ac:dyDescent="0.25">
      <c r="A1960" t="s">
        <v>438</v>
      </c>
      <c r="B1960" t="s">
        <v>1380</v>
      </c>
      <c r="C1960" t="s">
        <v>1381</v>
      </c>
      <c r="D1960" s="15">
        <v>1900</v>
      </c>
      <c r="E1960" s="121">
        <v>1</v>
      </c>
      <c r="F1960" t="s">
        <v>441</v>
      </c>
      <c r="G1960" s="121">
        <v>274</v>
      </c>
      <c r="H1960" t="s">
        <v>388</v>
      </c>
      <c r="I1960" t="s">
        <v>489</v>
      </c>
      <c r="J1960" t="s">
        <v>434</v>
      </c>
      <c r="K1960" t="s">
        <v>6</v>
      </c>
      <c r="L1960" s="755" t="s">
        <v>70</v>
      </c>
      <c r="M1960" t="s">
        <v>189</v>
      </c>
      <c r="N1960" s="680">
        <f t="shared" ca="1" si="132"/>
        <v>0</v>
      </c>
      <c r="O1960" s="680">
        <f t="shared" ca="1" si="132"/>
        <v>0</v>
      </c>
      <c r="P1960" s="680">
        <f t="shared" ca="1" si="132"/>
        <v>0</v>
      </c>
      <c r="Q1960" s="680">
        <f t="shared" ca="1" si="132"/>
        <v>0</v>
      </c>
      <c r="R1960" s="680">
        <f t="shared" ca="1" si="132"/>
        <v>0</v>
      </c>
      <c r="S1960" t="str">
        <f t="shared" si="129"/>
        <v>ASR_CMS_19</v>
      </c>
      <c r="T1960" s="957">
        <f t="shared" si="130"/>
        <v>45406</v>
      </c>
      <c r="U1960" t="str">
        <f t="shared" si="131"/>
        <v>Unaudited</v>
      </c>
    </row>
    <row r="1961" spans="1:21" x14ac:dyDescent="0.25">
      <c r="A1961" t="s">
        <v>438</v>
      </c>
      <c r="B1961" t="s">
        <v>1380</v>
      </c>
      <c r="C1961" t="s">
        <v>1381</v>
      </c>
      <c r="D1961" s="15">
        <v>1900</v>
      </c>
      <c r="E1961" s="121">
        <v>1</v>
      </c>
      <c r="F1961" t="s">
        <v>441</v>
      </c>
      <c r="G1961" s="121">
        <v>274</v>
      </c>
      <c r="H1961" t="s">
        <v>388</v>
      </c>
      <c r="I1961" t="s">
        <v>489</v>
      </c>
      <c r="J1961" t="s">
        <v>434</v>
      </c>
      <c r="K1961" t="s">
        <v>6</v>
      </c>
      <c r="L1961" s="755" t="s">
        <v>71</v>
      </c>
      <c r="M1961" t="s">
        <v>232</v>
      </c>
      <c r="N1961" s="680">
        <f t="shared" ca="1" si="132"/>
        <v>0</v>
      </c>
      <c r="O1961" s="680">
        <f t="shared" ca="1" si="132"/>
        <v>0</v>
      </c>
      <c r="P1961" s="680">
        <f t="shared" ca="1" si="132"/>
        <v>0</v>
      </c>
      <c r="Q1961" s="680">
        <f t="shared" ca="1" si="132"/>
        <v>0</v>
      </c>
      <c r="R1961" s="680">
        <f t="shared" ca="1" si="132"/>
        <v>0</v>
      </c>
      <c r="S1961" t="str">
        <f t="shared" si="129"/>
        <v>ASR_CMS_19</v>
      </c>
      <c r="T1961" s="957">
        <f t="shared" si="130"/>
        <v>45406</v>
      </c>
      <c r="U1961" t="str">
        <f t="shared" si="131"/>
        <v>Unaudited</v>
      </c>
    </row>
    <row r="1962" spans="1:21" x14ac:dyDescent="0.25">
      <c r="A1962" t="s">
        <v>438</v>
      </c>
      <c r="B1962" t="s">
        <v>1380</v>
      </c>
      <c r="C1962" t="s">
        <v>1381</v>
      </c>
      <c r="D1962" s="15">
        <v>1900</v>
      </c>
      <c r="E1962" s="121">
        <v>1</v>
      </c>
      <c r="F1962" t="s">
        <v>441</v>
      </c>
      <c r="G1962" s="121">
        <v>274</v>
      </c>
      <c r="H1962" t="s">
        <v>388</v>
      </c>
      <c r="I1962" t="s">
        <v>489</v>
      </c>
      <c r="J1962" t="s">
        <v>434</v>
      </c>
      <c r="K1962" t="s">
        <v>6</v>
      </c>
      <c r="L1962" s="755" t="s">
        <v>72</v>
      </c>
      <c r="M1962" t="s">
        <v>165</v>
      </c>
      <c r="N1962" s="680">
        <f t="shared" ca="1" si="132"/>
        <v>0</v>
      </c>
      <c r="O1962" s="680">
        <f t="shared" ca="1" si="132"/>
        <v>0</v>
      </c>
      <c r="P1962" s="680">
        <f t="shared" ca="1" si="132"/>
        <v>0</v>
      </c>
      <c r="Q1962" s="680">
        <f t="shared" ca="1" si="132"/>
        <v>0</v>
      </c>
      <c r="R1962" s="680">
        <f t="shared" ca="1" si="132"/>
        <v>0</v>
      </c>
      <c r="S1962" t="str">
        <f t="shared" si="129"/>
        <v>ASR_CMS_19</v>
      </c>
      <c r="T1962" s="957">
        <f t="shared" si="130"/>
        <v>45406</v>
      </c>
      <c r="U1962" t="str">
        <f t="shared" si="131"/>
        <v>Unaudited</v>
      </c>
    </row>
    <row r="1963" spans="1:21" x14ac:dyDescent="0.25">
      <c r="A1963" t="s">
        <v>438</v>
      </c>
      <c r="B1963" t="s">
        <v>1380</v>
      </c>
      <c r="C1963" t="s">
        <v>1381</v>
      </c>
      <c r="D1963" s="15">
        <v>1900</v>
      </c>
      <c r="E1963" s="121">
        <v>1</v>
      </c>
      <c r="F1963" t="s">
        <v>441</v>
      </c>
      <c r="G1963" s="121">
        <v>274</v>
      </c>
      <c r="H1963" t="s">
        <v>388</v>
      </c>
      <c r="I1963" t="s">
        <v>489</v>
      </c>
      <c r="J1963" t="s">
        <v>434</v>
      </c>
      <c r="K1963" t="s">
        <v>6</v>
      </c>
      <c r="L1963" s="755">
        <v>3.4</v>
      </c>
      <c r="M1963" t="s">
        <v>462</v>
      </c>
      <c r="N1963" s="680">
        <f t="shared" ca="1" si="132"/>
        <v>0</v>
      </c>
      <c r="O1963" s="680">
        <f t="shared" ca="1" si="132"/>
        <v>0</v>
      </c>
      <c r="P1963" s="680">
        <f t="shared" ca="1" si="132"/>
        <v>0</v>
      </c>
      <c r="Q1963" s="680">
        <f t="shared" ca="1" si="132"/>
        <v>0</v>
      </c>
      <c r="R1963" s="680">
        <f t="shared" ca="1" si="132"/>
        <v>0</v>
      </c>
      <c r="S1963" t="str">
        <f t="shared" si="129"/>
        <v>ASR_CMS_19</v>
      </c>
      <c r="T1963" s="957">
        <f t="shared" si="130"/>
        <v>45406</v>
      </c>
      <c r="U1963" t="str">
        <f t="shared" si="131"/>
        <v>Unaudited</v>
      </c>
    </row>
    <row r="1964" spans="1:21" x14ac:dyDescent="0.25">
      <c r="A1964" t="s">
        <v>438</v>
      </c>
      <c r="B1964" t="s">
        <v>1380</v>
      </c>
      <c r="C1964" t="s">
        <v>1381</v>
      </c>
      <c r="D1964" s="15">
        <v>1900</v>
      </c>
      <c r="E1964" s="121">
        <v>1</v>
      </c>
      <c r="F1964" t="s">
        <v>441</v>
      </c>
      <c r="G1964" s="121">
        <v>274</v>
      </c>
      <c r="H1964" t="s">
        <v>388</v>
      </c>
      <c r="I1964" t="s">
        <v>489</v>
      </c>
      <c r="J1964" t="s">
        <v>434</v>
      </c>
      <c r="K1964" t="s">
        <v>435</v>
      </c>
      <c r="L1964" s="755">
        <v>4.5</v>
      </c>
      <c r="M1964" t="s">
        <v>32</v>
      </c>
      <c r="N1964" s="680">
        <f t="shared" ca="1" si="132"/>
        <v>0</v>
      </c>
      <c r="O1964" s="680">
        <f t="shared" ca="1" si="132"/>
        <v>0</v>
      </c>
      <c r="P1964" s="680">
        <f t="shared" ca="1" si="132"/>
        <v>0</v>
      </c>
      <c r="Q1964" s="680">
        <f t="shared" ca="1" si="132"/>
        <v>0</v>
      </c>
      <c r="R1964" s="680">
        <f t="shared" ca="1" si="132"/>
        <v>0</v>
      </c>
      <c r="S1964" t="str">
        <f t="shared" si="129"/>
        <v>ASR_CMS_19</v>
      </c>
      <c r="T1964" s="957">
        <f t="shared" si="130"/>
        <v>45406</v>
      </c>
      <c r="U1964" t="str">
        <f t="shared" si="131"/>
        <v>Unaudited</v>
      </c>
    </row>
    <row r="1965" spans="1:21" x14ac:dyDescent="0.25">
      <c r="A1965" t="s">
        <v>438</v>
      </c>
      <c r="B1965" t="s">
        <v>1380</v>
      </c>
      <c r="C1965" t="s">
        <v>1381</v>
      </c>
      <c r="D1965" s="15">
        <v>1900</v>
      </c>
      <c r="E1965" s="121">
        <v>1</v>
      </c>
      <c r="F1965" t="s">
        <v>441</v>
      </c>
      <c r="G1965" s="121">
        <v>274</v>
      </c>
      <c r="H1965" t="s">
        <v>388</v>
      </c>
      <c r="I1965" t="s">
        <v>489</v>
      </c>
      <c r="J1965" t="s">
        <v>434</v>
      </c>
      <c r="K1965" t="s">
        <v>435</v>
      </c>
      <c r="L1965" s="755" t="s">
        <v>939</v>
      </c>
      <c r="M1965" t="s">
        <v>930</v>
      </c>
      <c r="N1965" s="680">
        <f t="shared" ca="1" si="132"/>
        <v>0</v>
      </c>
      <c r="O1965" s="680">
        <f t="shared" ca="1" si="132"/>
        <v>0</v>
      </c>
      <c r="P1965" s="680">
        <f t="shared" ca="1" si="132"/>
        <v>0</v>
      </c>
      <c r="Q1965" s="680">
        <f t="shared" ca="1" si="132"/>
        <v>0</v>
      </c>
      <c r="R1965" s="680">
        <f t="shared" ca="1" si="132"/>
        <v>0</v>
      </c>
      <c r="S1965" t="str">
        <f t="shared" si="129"/>
        <v>ASR_CMS_19</v>
      </c>
      <c r="T1965" s="957">
        <f t="shared" si="130"/>
        <v>45406</v>
      </c>
      <c r="U1965" t="str">
        <f t="shared" si="131"/>
        <v>Unaudited</v>
      </c>
    </row>
    <row r="1966" spans="1:21" x14ac:dyDescent="0.25">
      <c r="A1966" t="s">
        <v>438</v>
      </c>
      <c r="B1966" t="s">
        <v>1380</v>
      </c>
      <c r="C1966" t="s">
        <v>1381</v>
      </c>
      <c r="D1966" s="15">
        <v>1900</v>
      </c>
      <c r="E1966" s="121">
        <v>1</v>
      </c>
      <c r="F1966" t="s">
        <v>441</v>
      </c>
      <c r="G1966" s="121">
        <v>274</v>
      </c>
      <c r="H1966" t="s">
        <v>388</v>
      </c>
      <c r="I1966" t="s">
        <v>489</v>
      </c>
      <c r="J1966" t="s">
        <v>434</v>
      </c>
      <c r="K1966" t="s">
        <v>435</v>
      </c>
      <c r="L1966" s="755" t="s">
        <v>194</v>
      </c>
      <c r="M1966" t="s">
        <v>40</v>
      </c>
      <c r="N1966" s="680">
        <f t="shared" ca="1" si="132"/>
        <v>0</v>
      </c>
      <c r="O1966" s="680">
        <f t="shared" ca="1" si="132"/>
        <v>0</v>
      </c>
      <c r="P1966" s="680">
        <f t="shared" ca="1" si="132"/>
        <v>0</v>
      </c>
      <c r="Q1966" s="680">
        <f t="shared" ca="1" si="132"/>
        <v>0</v>
      </c>
      <c r="R1966" s="680">
        <f t="shared" ca="1" si="132"/>
        <v>0</v>
      </c>
      <c r="S1966" t="str">
        <f t="shared" si="129"/>
        <v>ASR_CMS_19</v>
      </c>
      <c r="T1966" s="957">
        <f t="shared" si="130"/>
        <v>45406</v>
      </c>
      <c r="U1966" t="str">
        <f t="shared" si="131"/>
        <v>Unaudited</v>
      </c>
    </row>
    <row r="1967" spans="1:21" x14ac:dyDescent="0.25">
      <c r="A1967" t="s">
        <v>438</v>
      </c>
      <c r="B1967" t="s">
        <v>1380</v>
      </c>
      <c r="C1967" t="s">
        <v>1381</v>
      </c>
      <c r="D1967" s="15">
        <v>1900</v>
      </c>
      <c r="E1967" s="121">
        <v>1</v>
      </c>
      <c r="F1967" t="s">
        <v>441</v>
      </c>
      <c r="G1967" s="121">
        <v>274</v>
      </c>
      <c r="H1967" t="s">
        <v>388</v>
      </c>
      <c r="I1967" t="s">
        <v>489</v>
      </c>
      <c r="J1967" t="s">
        <v>434</v>
      </c>
      <c r="K1967" t="s">
        <v>435</v>
      </c>
      <c r="L1967" s="755" t="s">
        <v>193</v>
      </c>
      <c r="M1967" t="s">
        <v>330</v>
      </c>
      <c r="N1967" s="680">
        <f t="shared" ca="1" si="132"/>
        <v>0</v>
      </c>
      <c r="O1967" s="680">
        <f t="shared" ca="1" si="132"/>
        <v>0</v>
      </c>
      <c r="P1967" s="680">
        <f t="shared" ca="1" si="132"/>
        <v>0</v>
      </c>
      <c r="Q1967" s="680">
        <f t="shared" ca="1" si="132"/>
        <v>0</v>
      </c>
      <c r="R1967" s="680">
        <f t="shared" ca="1" si="132"/>
        <v>0</v>
      </c>
      <c r="S1967" t="str">
        <f t="shared" si="129"/>
        <v>ASR_CMS_19</v>
      </c>
      <c r="T1967" s="957">
        <f t="shared" si="130"/>
        <v>45406</v>
      </c>
      <c r="U1967" t="str">
        <f t="shared" si="131"/>
        <v>Unaudited</v>
      </c>
    </row>
    <row r="1968" spans="1:21" x14ac:dyDescent="0.25">
      <c r="A1968" t="s">
        <v>438</v>
      </c>
      <c r="B1968" t="s">
        <v>1380</v>
      </c>
      <c r="C1968" t="s">
        <v>1381</v>
      </c>
      <c r="D1968" s="15">
        <v>1900</v>
      </c>
      <c r="E1968" s="121">
        <v>1</v>
      </c>
      <c r="F1968" t="s">
        <v>441</v>
      </c>
      <c r="G1968" s="121">
        <v>274</v>
      </c>
      <c r="H1968" t="s">
        <v>388</v>
      </c>
      <c r="I1968" t="s">
        <v>489</v>
      </c>
      <c r="J1968" t="s">
        <v>451</v>
      </c>
      <c r="K1968" t="s">
        <v>436</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ASR_CMS_19</v>
      </c>
      <c r="T1968" s="957">
        <f t="shared" si="130"/>
        <v>45406</v>
      </c>
      <c r="U1968" t="str">
        <f t="shared" si="131"/>
        <v>Unaudited</v>
      </c>
    </row>
    <row r="1969" spans="1:21" x14ac:dyDescent="0.25">
      <c r="A1969" t="s">
        <v>438</v>
      </c>
      <c r="B1969" t="s">
        <v>1380</v>
      </c>
      <c r="C1969" t="s">
        <v>1381</v>
      </c>
      <c r="D1969" s="15">
        <v>1900</v>
      </c>
      <c r="E1969" s="121">
        <v>1</v>
      </c>
      <c r="F1969" t="s">
        <v>441</v>
      </c>
      <c r="G1969" s="121">
        <v>274</v>
      </c>
      <c r="H1969" t="s">
        <v>388</v>
      </c>
      <c r="I1969" t="s">
        <v>489</v>
      </c>
      <c r="J1969" t="s">
        <v>451</v>
      </c>
      <c r="K1969" t="s">
        <v>436</v>
      </c>
      <c r="L1969" s="755" t="s">
        <v>80</v>
      </c>
      <c r="M1969" t="s">
        <v>98</v>
      </c>
      <c r="N1969" s="680">
        <f t="shared" ca="1" si="132"/>
        <v>0</v>
      </c>
      <c r="O1969" s="680">
        <f t="shared" ca="1" si="132"/>
        <v>0</v>
      </c>
      <c r="P1969" s="680">
        <f t="shared" ca="1" si="132"/>
        <v>0</v>
      </c>
      <c r="Q1969" s="680">
        <f t="shared" ca="1" si="132"/>
        <v>0</v>
      </c>
      <c r="R1969" s="680">
        <f t="shared" ca="1" si="132"/>
        <v>0</v>
      </c>
      <c r="S1969" t="str">
        <f t="shared" si="129"/>
        <v>ASR_CMS_19</v>
      </c>
      <c r="T1969" s="957">
        <f t="shared" si="130"/>
        <v>45406</v>
      </c>
      <c r="U1969" t="str">
        <f t="shared" si="131"/>
        <v>Unaudited</v>
      </c>
    </row>
    <row r="1970" spans="1:21" x14ac:dyDescent="0.25">
      <c r="A1970" t="s">
        <v>438</v>
      </c>
      <c r="B1970" t="s">
        <v>1380</v>
      </c>
      <c r="C1970" t="s">
        <v>1381</v>
      </c>
      <c r="D1970" s="15">
        <v>1900</v>
      </c>
      <c r="E1970" s="121">
        <v>1</v>
      </c>
      <c r="F1970" t="s">
        <v>441</v>
      </c>
      <c r="G1970" s="121">
        <v>274</v>
      </c>
      <c r="H1970" t="s">
        <v>388</v>
      </c>
      <c r="I1970" t="s">
        <v>489</v>
      </c>
      <c r="J1970" t="s">
        <v>451</v>
      </c>
      <c r="K1970" t="s">
        <v>436</v>
      </c>
      <c r="L1970" s="755" t="s">
        <v>81</v>
      </c>
      <c r="M1970" t="s">
        <v>99</v>
      </c>
      <c r="N1970" s="680">
        <f t="shared" ca="1" si="132"/>
        <v>0</v>
      </c>
      <c r="O1970" s="680">
        <f t="shared" ca="1" si="132"/>
        <v>0</v>
      </c>
      <c r="P1970" s="680">
        <f t="shared" ca="1" si="132"/>
        <v>0</v>
      </c>
      <c r="Q1970" s="680">
        <f t="shared" ca="1" si="132"/>
        <v>0</v>
      </c>
      <c r="R1970" s="680">
        <f t="shared" ca="1" si="132"/>
        <v>0</v>
      </c>
      <c r="S1970" t="str">
        <f t="shared" si="129"/>
        <v>ASR_CMS_19</v>
      </c>
      <c r="T1970" s="957">
        <f t="shared" si="130"/>
        <v>45406</v>
      </c>
      <c r="U1970" t="str">
        <f t="shared" si="131"/>
        <v>Unaudited</v>
      </c>
    </row>
    <row r="1971" spans="1:21" x14ac:dyDescent="0.25">
      <c r="A1971" t="s">
        <v>438</v>
      </c>
      <c r="B1971" t="s">
        <v>1380</v>
      </c>
      <c r="C1971" t="s">
        <v>1381</v>
      </c>
      <c r="D1971" s="15">
        <v>1900</v>
      </c>
      <c r="E1971" s="121">
        <v>1</v>
      </c>
      <c r="F1971" t="s">
        <v>441</v>
      </c>
      <c r="G1971" s="121">
        <v>274</v>
      </c>
      <c r="H1971" t="s">
        <v>388</v>
      </c>
      <c r="I1971" t="s">
        <v>489</v>
      </c>
      <c r="J1971" t="s">
        <v>451</v>
      </c>
      <c r="K1971" t="s">
        <v>436</v>
      </c>
      <c r="L1971" s="755" t="s">
        <v>82</v>
      </c>
      <c r="M1971" t="s">
        <v>100</v>
      </c>
      <c r="N1971" s="680">
        <f t="shared" ca="1" si="132"/>
        <v>0</v>
      </c>
      <c r="O1971" s="680">
        <f t="shared" ca="1" si="132"/>
        <v>0</v>
      </c>
      <c r="P1971" s="680">
        <f t="shared" ca="1" si="132"/>
        <v>0</v>
      </c>
      <c r="Q1971" s="680">
        <f t="shared" ca="1" si="132"/>
        <v>0</v>
      </c>
      <c r="R1971" s="680">
        <f t="shared" ca="1" si="132"/>
        <v>0</v>
      </c>
      <c r="S1971" t="str">
        <f t="shared" si="129"/>
        <v>ASR_CMS_19</v>
      </c>
      <c r="T1971" s="957">
        <f t="shared" si="130"/>
        <v>45406</v>
      </c>
      <c r="U1971" t="str">
        <f t="shared" si="131"/>
        <v>Unaudited</v>
      </c>
    </row>
    <row r="1972" spans="1:21" x14ac:dyDescent="0.25">
      <c r="A1972" t="s">
        <v>438</v>
      </c>
      <c r="B1972" t="s">
        <v>1380</v>
      </c>
      <c r="C1972" t="s">
        <v>1381</v>
      </c>
      <c r="D1972" s="15">
        <v>1900</v>
      </c>
      <c r="E1972" s="121">
        <v>1</v>
      </c>
      <c r="F1972" t="s">
        <v>441</v>
      </c>
      <c r="G1972" s="121">
        <v>274</v>
      </c>
      <c r="H1972" t="s">
        <v>388</v>
      </c>
      <c r="I1972" t="s">
        <v>489</v>
      </c>
      <c r="J1972" t="s">
        <v>451</v>
      </c>
      <c r="K1972" t="s">
        <v>436</v>
      </c>
      <c r="L1972" s="755" t="s">
        <v>217</v>
      </c>
      <c r="M1972" t="s">
        <v>101</v>
      </c>
      <c r="N1972" s="680">
        <f t="shared" ca="1" si="132"/>
        <v>0</v>
      </c>
      <c r="O1972" s="680">
        <f t="shared" ca="1" si="132"/>
        <v>0</v>
      </c>
      <c r="P1972" s="680">
        <f t="shared" ca="1" si="132"/>
        <v>0</v>
      </c>
      <c r="Q1972" s="680">
        <f t="shared" ca="1" si="132"/>
        <v>0</v>
      </c>
      <c r="R1972" s="680">
        <f t="shared" ca="1" si="132"/>
        <v>0</v>
      </c>
      <c r="S1972" t="str">
        <f t="shared" si="129"/>
        <v>ASR_CMS_19</v>
      </c>
      <c r="T1972" s="957">
        <f t="shared" si="130"/>
        <v>45406</v>
      </c>
      <c r="U1972" t="str">
        <f t="shared" si="131"/>
        <v>Unaudited</v>
      </c>
    </row>
    <row r="1973" spans="1:21" x14ac:dyDescent="0.25">
      <c r="A1973" t="s">
        <v>438</v>
      </c>
      <c r="B1973" t="s">
        <v>1380</v>
      </c>
      <c r="C1973" t="s">
        <v>1381</v>
      </c>
      <c r="D1973" s="15">
        <v>1900</v>
      </c>
      <c r="E1973" s="121">
        <v>1</v>
      </c>
      <c r="F1973" t="s">
        <v>441</v>
      </c>
      <c r="G1973" s="121">
        <v>274</v>
      </c>
      <c r="H1973" t="s">
        <v>388</v>
      </c>
      <c r="I1973" t="s">
        <v>489</v>
      </c>
      <c r="J1973" t="s">
        <v>451</v>
      </c>
      <c r="K1973" t="s">
        <v>436</v>
      </c>
      <c r="L1973" s="755" t="s">
        <v>216</v>
      </c>
      <c r="M1973" t="s">
        <v>28</v>
      </c>
      <c r="N1973" s="680">
        <f t="shared" ca="1" si="132"/>
        <v>0</v>
      </c>
      <c r="O1973" s="680">
        <f t="shared" ca="1" si="132"/>
        <v>0</v>
      </c>
      <c r="P1973" s="680">
        <f t="shared" ca="1" si="132"/>
        <v>0</v>
      </c>
      <c r="Q1973" s="680">
        <f t="shared" ca="1" si="132"/>
        <v>0</v>
      </c>
      <c r="R1973" s="680">
        <f t="shared" ca="1" si="132"/>
        <v>0</v>
      </c>
      <c r="S1973" t="str">
        <f t="shared" si="129"/>
        <v>ASR_CMS_19</v>
      </c>
      <c r="T1973" s="957">
        <f t="shared" si="130"/>
        <v>45406</v>
      </c>
      <c r="U1973" t="str">
        <f t="shared" si="131"/>
        <v>Unaudited</v>
      </c>
    </row>
    <row r="1974" spans="1:21" x14ac:dyDescent="0.25">
      <c r="A1974" t="s">
        <v>438</v>
      </c>
      <c r="B1974" t="s">
        <v>1380</v>
      </c>
      <c r="C1974" t="s">
        <v>1381</v>
      </c>
      <c r="D1974" s="15">
        <v>1900</v>
      </c>
      <c r="E1974" s="121">
        <v>1</v>
      </c>
      <c r="F1974" t="s">
        <v>441</v>
      </c>
      <c r="G1974" s="121">
        <v>274</v>
      </c>
      <c r="H1974" t="s">
        <v>388</v>
      </c>
      <c r="I1974" t="s">
        <v>489</v>
      </c>
      <c r="J1974" t="s">
        <v>437</v>
      </c>
      <c r="K1974" t="s">
        <v>437</v>
      </c>
      <c r="L1974" s="755" t="s">
        <v>84</v>
      </c>
      <c r="M1974" t="s">
        <v>328</v>
      </c>
      <c r="N1974" s="680">
        <f t="shared" ca="1" si="132"/>
        <v>0</v>
      </c>
      <c r="O1974" s="680">
        <f t="shared" ca="1" si="132"/>
        <v>0</v>
      </c>
      <c r="P1974" s="680">
        <f t="shared" ca="1" si="132"/>
        <v>0</v>
      </c>
      <c r="Q1974" s="680">
        <f t="shared" ca="1" si="132"/>
        <v>0</v>
      </c>
      <c r="R1974" s="680">
        <f t="shared" ca="1" si="132"/>
        <v>0</v>
      </c>
      <c r="S1974" t="str">
        <f t="shared" si="129"/>
        <v>ASR_CMS_19</v>
      </c>
      <c r="T1974" s="957">
        <f t="shared" si="130"/>
        <v>45406</v>
      </c>
      <c r="U1974" t="str">
        <f t="shared" si="131"/>
        <v>Unaudited</v>
      </c>
    </row>
    <row r="1975" spans="1:21" x14ac:dyDescent="0.25">
      <c r="A1975" t="s">
        <v>438</v>
      </c>
      <c r="B1975" t="s">
        <v>1380</v>
      </c>
      <c r="C1975" t="s">
        <v>1381</v>
      </c>
      <c r="D1975" s="15">
        <v>1900</v>
      </c>
      <c r="E1975" s="121">
        <v>1</v>
      </c>
      <c r="F1975" t="s">
        <v>441</v>
      </c>
      <c r="G1975" s="121">
        <v>274</v>
      </c>
      <c r="H1975" t="s">
        <v>388</v>
      </c>
      <c r="I1975" t="s">
        <v>489</v>
      </c>
      <c r="J1975" t="s">
        <v>437</v>
      </c>
      <c r="K1975" t="s">
        <v>437</v>
      </c>
      <c r="L1975" s="755" t="s">
        <v>85</v>
      </c>
      <c r="M1975" t="s">
        <v>326</v>
      </c>
      <c r="N1975" s="680">
        <f t="shared" ca="1" si="132"/>
        <v>0</v>
      </c>
      <c r="O1975" s="680">
        <f t="shared" ca="1" si="132"/>
        <v>0</v>
      </c>
      <c r="P1975" s="680">
        <f t="shared" ca="1" si="132"/>
        <v>0</v>
      </c>
      <c r="Q1975" s="680">
        <f t="shared" ca="1" si="132"/>
        <v>0</v>
      </c>
      <c r="R1975" s="680">
        <f t="shared" ca="1" si="132"/>
        <v>0</v>
      </c>
      <c r="S1975" t="str">
        <f t="shared" si="129"/>
        <v>ASR_CMS_19</v>
      </c>
      <c r="T1975" s="957">
        <f t="shared" si="130"/>
        <v>45406</v>
      </c>
      <c r="U1975" t="str">
        <f t="shared" si="131"/>
        <v>Unaudited</v>
      </c>
    </row>
    <row r="1976" spans="1:21" x14ac:dyDescent="0.25">
      <c r="A1976" t="s">
        <v>438</v>
      </c>
      <c r="B1976" t="s">
        <v>1380</v>
      </c>
      <c r="C1976" t="s">
        <v>1381</v>
      </c>
      <c r="D1976" s="15">
        <v>1900</v>
      </c>
      <c r="E1976" s="121">
        <v>1</v>
      </c>
      <c r="F1976" t="s">
        <v>441</v>
      </c>
      <c r="G1976" s="121">
        <v>274</v>
      </c>
      <c r="H1976" t="s">
        <v>388</v>
      </c>
      <c r="I1976" t="s">
        <v>489</v>
      </c>
      <c r="J1976" t="s">
        <v>437</v>
      </c>
      <c r="K1976" t="s">
        <v>437</v>
      </c>
      <c r="L1976" s="755" t="s">
        <v>86</v>
      </c>
      <c r="M1976" t="s">
        <v>495</v>
      </c>
      <c r="N1976" s="680">
        <f t="shared" ca="1" si="132"/>
        <v>0</v>
      </c>
      <c r="O1976" s="680">
        <f t="shared" ca="1" si="132"/>
        <v>0</v>
      </c>
      <c r="P1976" s="680">
        <f t="shared" ca="1" si="132"/>
        <v>0</v>
      </c>
      <c r="Q1976" s="680">
        <f t="shared" ca="1" si="132"/>
        <v>0</v>
      </c>
      <c r="R1976" s="680">
        <f t="shared" ca="1" si="132"/>
        <v>0</v>
      </c>
      <c r="S1976" t="str">
        <f t="shared" si="129"/>
        <v>ASR_CMS_19</v>
      </c>
      <c r="T1976" s="957">
        <f t="shared" si="130"/>
        <v>45406</v>
      </c>
      <c r="U1976" t="str">
        <f t="shared" si="131"/>
        <v>Unaudited</v>
      </c>
    </row>
    <row r="1977" spans="1:21" x14ac:dyDescent="0.25">
      <c r="A1977" t="s">
        <v>438</v>
      </c>
      <c r="B1977" t="s">
        <v>1380</v>
      </c>
      <c r="C1977" t="s">
        <v>1381</v>
      </c>
      <c r="D1977" s="15">
        <v>1900</v>
      </c>
      <c r="E1977" s="121">
        <v>1</v>
      </c>
      <c r="F1977" t="s">
        <v>441</v>
      </c>
      <c r="G1977" s="121">
        <v>274</v>
      </c>
      <c r="H1977" t="s">
        <v>388</v>
      </c>
      <c r="I1977" t="s">
        <v>489</v>
      </c>
      <c r="J1977" t="s">
        <v>437</v>
      </c>
      <c r="K1977" t="s">
        <v>437</v>
      </c>
      <c r="L1977" s="755" t="s">
        <v>87</v>
      </c>
      <c r="M1977" t="s">
        <v>496</v>
      </c>
      <c r="N1977" s="680">
        <f t="shared" ca="1" si="132"/>
        <v>0</v>
      </c>
      <c r="O1977" s="680">
        <f t="shared" ca="1" si="132"/>
        <v>0</v>
      </c>
      <c r="P1977" s="680">
        <f t="shared" ca="1" si="132"/>
        <v>0</v>
      </c>
      <c r="Q1977" s="680">
        <f t="shared" ca="1" si="132"/>
        <v>0</v>
      </c>
      <c r="R1977" s="680">
        <f t="shared" ca="1" si="132"/>
        <v>0</v>
      </c>
      <c r="S1977" t="str">
        <f t="shared" si="129"/>
        <v>ASR_CMS_19</v>
      </c>
      <c r="T1977" s="957">
        <f t="shared" si="130"/>
        <v>45406</v>
      </c>
      <c r="U1977" t="str">
        <f t="shared" si="131"/>
        <v>Unaudited</v>
      </c>
    </row>
    <row r="1978" spans="1:21" x14ac:dyDescent="0.25">
      <c r="A1978" t="s">
        <v>438</v>
      </c>
      <c r="B1978" t="s">
        <v>1380</v>
      </c>
      <c r="C1978" t="s">
        <v>1381</v>
      </c>
      <c r="D1978" s="15">
        <v>1900</v>
      </c>
      <c r="E1978" s="121">
        <v>1</v>
      </c>
      <c r="F1978" t="s">
        <v>441</v>
      </c>
      <c r="G1978" s="121">
        <v>274</v>
      </c>
      <c r="H1978" t="s">
        <v>388</v>
      </c>
      <c r="I1978" t="s">
        <v>489</v>
      </c>
      <c r="J1978" t="s">
        <v>437</v>
      </c>
      <c r="K1978" t="s">
        <v>437</v>
      </c>
      <c r="L1978" s="755" t="s">
        <v>214</v>
      </c>
      <c r="M1978" t="s">
        <v>497</v>
      </c>
      <c r="N1978" s="680">
        <f t="shared" ca="1" si="132"/>
        <v>0</v>
      </c>
      <c r="O1978" s="680">
        <f t="shared" ca="1" si="132"/>
        <v>0</v>
      </c>
      <c r="P1978" s="680">
        <f t="shared" ca="1" si="132"/>
        <v>0</v>
      </c>
      <c r="Q1978" s="680">
        <f t="shared" ca="1" si="132"/>
        <v>0</v>
      </c>
      <c r="R1978" s="680">
        <f t="shared" ca="1" si="132"/>
        <v>0</v>
      </c>
      <c r="S1978" t="str">
        <f t="shared" si="129"/>
        <v>ASR_CMS_19</v>
      </c>
      <c r="T1978" s="957">
        <f t="shared" si="130"/>
        <v>45406</v>
      </c>
      <c r="U1978" t="str">
        <f t="shared" si="131"/>
        <v>Unaudited</v>
      </c>
    </row>
    <row r="1979" spans="1:21" x14ac:dyDescent="0.25">
      <c r="A1979" t="s">
        <v>438</v>
      </c>
      <c r="B1979" t="s">
        <v>1380</v>
      </c>
      <c r="C1979" t="s">
        <v>1381</v>
      </c>
      <c r="D1979" s="15">
        <v>1900</v>
      </c>
      <c r="E1979" s="121">
        <v>1</v>
      </c>
      <c r="F1979" t="s">
        <v>441</v>
      </c>
      <c r="G1979" s="121">
        <v>274</v>
      </c>
      <c r="H1979" t="s">
        <v>388</v>
      </c>
      <c r="I1979" t="s">
        <v>490</v>
      </c>
      <c r="J1979" t="s">
        <v>26</v>
      </c>
      <c r="K1979" t="s">
        <v>26</v>
      </c>
      <c r="L1979" s="755" t="s">
        <v>205</v>
      </c>
      <c r="M1979" t="s">
        <v>26</v>
      </c>
      <c r="N1979" s="680">
        <f t="shared" ca="1" si="132"/>
        <v>0</v>
      </c>
      <c r="O1979" s="680">
        <f t="shared" ca="1" si="132"/>
        <v>0</v>
      </c>
      <c r="P1979" s="680">
        <f t="shared" ca="1" si="132"/>
        <v>0</v>
      </c>
      <c r="Q1979" s="680">
        <f t="shared" ca="1" si="132"/>
        <v>0</v>
      </c>
      <c r="R1979" s="680">
        <f t="shared" ca="1" si="132"/>
        <v>0</v>
      </c>
      <c r="S1979" t="str">
        <f t="shared" si="129"/>
        <v>ASR_CMS_19</v>
      </c>
      <c r="T1979" s="957">
        <f t="shared" si="130"/>
        <v>45406</v>
      </c>
      <c r="U1979" t="str">
        <f t="shared" si="131"/>
        <v>Unaudited</v>
      </c>
    </row>
    <row r="1980" spans="1:21" x14ac:dyDescent="0.25">
      <c r="A1980" t="s">
        <v>438</v>
      </c>
      <c r="B1980" t="s">
        <v>1380</v>
      </c>
      <c r="C1980" t="s">
        <v>1381</v>
      </c>
      <c r="D1980" s="15">
        <v>1900</v>
      </c>
      <c r="E1980" s="121">
        <v>1</v>
      </c>
      <c r="F1980" t="s">
        <v>442</v>
      </c>
      <c r="G1980" s="121">
        <v>366</v>
      </c>
      <c r="H1980" t="s">
        <v>388</v>
      </c>
      <c r="I1980" t="s">
        <v>433</v>
      </c>
      <c r="J1980" t="s">
        <v>433</v>
      </c>
      <c r="K1980" t="s">
        <v>433</v>
      </c>
      <c r="M1980" t="s">
        <v>433</v>
      </c>
      <c r="N1980" s="680">
        <f t="shared" ca="1" si="132"/>
        <v>0</v>
      </c>
      <c r="O1980" s="680">
        <f t="shared" ca="1" si="132"/>
        <v>0</v>
      </c>
      <c r="P1980" s="680">
        <f t="shared" ca="1" si="132"/>
        <v>0</v>
      </c>
      <c r="Q1980" s="680">
        <f t="shared" ca="1" si="132"/>
        <v>0</v>
      </c>
      <c r="R1980" s="680">
        <f t="shared" ca="1" si="132"/>
        <v>0</v>
      </c>
      <c r="S1980" t="str">
        <f t="shared" si="129"/>
        <v>ASR_CMS_19</v>
      </c>
      <c r="T1980" s="957">
        <f t="shared" si="130"/>
        <v>45406</v>
      </c>
      <c r="U1980" t="str">
        <f t="shared" si="131"/>
        <v>Unaudited</v>
      </c>
    </row>
    <row r="1981" spans="1:21" x14ac:dyDescent="0.25">
      <c r="A1981" t="s">
        <v>438</v>
      </c>
      <c r="B1981" t="s">
        <v>1380</v>
      </c>
      <c r="C1981" t="s">
        <v>1381</v>
      </c>
      <c r="D1981" s="15">
        <v>1900</v>
      </c>
      <c r="E1981" s="121">
        <v>1</v>
      </c>
      <c r="F1981" t="s">
        <v>442</v>
      </c>
      <c r="G1981" s="121">
        <v>366</v>
      </c>
      <c r="H1981" t="s">
        <v>388</v>
      </c>
      <c r="I1981" t="s">
        <v>488</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ASR_CMS_19</v>
      </c>
      <c r="T1981" s="957">
        <f t="shared" si="130"/>
        <v>45406</v>
      </c>
      <c r="U1981" t="str">
        <f t="shared" si="131"/>
        <v>Unaudited</v>
      </c>
    </row>
    <row r="1982" spans="1:21" x14ac:dyDescent="0.25">
      <c r="A1982" t="s">
        <v>438</v>
      </c>
      <c r="B1982" t="s">
        <v>1380</v>
      </c>
      <c r="C1982" t="s">
        <v>1381</v>
      </c>
      <c r="D1982" s="15">
        <v>1900</v>
      </c>
      <c r="E1982" s="121">
        <v>1</v>
      </c>
      <c r="F1982" t="s">
        <v>442</v>
      </c>
      <c r="G1982" s="121">
        <v>366</v>
      </c>
      <c r="H1982" t="s">
        <v>388</v>
      </c>
      <c r="I1982" t="s">
        <v>488</v>
      </c>
      <c r="J1982" t="s">
        <v>12</v>
      </c>
      <c r="K1982" t="s">
        <v>223</v>
      </c>
      <c r="L1982" s="755">
        <v>1.2</v>
      </c>
      <c r="M1982" t="s">
        <v>223</v>
      </c>
      <c r="N1982" s="680">
        <f t="shared" ca="1" si="132"/>
        <v>0</v>
      </c>
      <c r="O1982" s="680">
        <f t="shared" ca="1" si="132"/>
        <v>0</v>
      </c>
      <c r="P1982" s="680">
        <f t="shared" ca="1" si="132"/>
        <v>0</v>
      </c>
      <c r="Q1982" s="680">
        <f t="shared" ca="1" si="132"/>
        <v>0</v>
      </c>
      <c r="R1982" s="680">
        <f t="shared" ca="1" si="132"/>
        <v>0</v>
      </c>
      <c r="S1982" t="str">
        <f t="shared" si="129"/>
        <v>ASR_CMS_19</v>
      </c>
      <c r="T1982" s="957">
        <f t="shared" si="130"/>
        <v>45406</v>
      </c>
      <c r="U1982" t="str">
        <f t="shared" si="131"/>
        <v>Unaudited</v>
      </c>
    </row>
    <row r="1983" spans="1:21" x14ac:dyDescent="0.25">
      <c r="A1983" t="s">
        <v>438</v>
      </c>
      <c r="B1983" t="s">
        <v>1380</v>
      </c>
      <c r="C1983" t="s">
        <v>1381</v>
      </c>
      <c r="D1983" s="15">
        <v>1900</v>
      </c>
      <c r="E1983" s="121">
        <v>1</v>
      </c>
      <c r="F1983" t="s">
        <v>442</v>
      </c>
      <c r="G1983" s="121">
        <v>366</v>
      </c>
      <c r="H1983" t="s">
        <v>388</v>
      </c>
      <c r="I1983" t="s">
        <v>488</v>
      </c>
      <c r="J1983" t="s">
        <v>12</v>
      </c>
      <c r="K1983" t="s">
        <v>1318</v>
      </c>
      <c r="L1983" s="755" t="s">
        <v>1314</v>
      </c>
      <c r="M1983" t="s">
        <v>1318</v>
      </c>
      <c r="N1983" s="680">
        <f t="shared" ca="1" si="132"/>
        <v>0</v>
      </c>
      <c r="O1983" s="680">
        <f t="shared" ca="1" si="132"/>
        <v>0</v>
      </c>
      <c r="P1983" s="680">
        <f t="shared" ca="1" si="132"/>
        <v>0</v>
      </c>
      <c r="Q1983" s="680">
        <f t="shared" ca="1" si="132"/>
        <v>0</v>
      </c>
      <c r="R1983" s="680">
        <f t="shared" ca="1" si="132"/>
        <v>0</v>
      </c>
      <c r="S1983" t="str">
        <f t="shared" si="129"/>
        <v>ASR_CMS_19</v>
      </c>
      <c r="T1983" s="957">
        <f t="shared" si="130"/>
        <v>45406</v>
      </c>
      <c r="U1983" t="str">
        <f t="shared" si="131"/>
        <v>Unaudited</v>
      </c>
    </row>
    <row r="1984" spans="1:21" x14ac:dyDescent="0.25">
      <c r="A1984" t="s">
        <v>438</v>
      </c>
      <c r="B1984" t="s">
        <v>1380</v>
      </c>
      <c r="C1984" t="s">
        <v>1381</v>
      </c>
      <c r="D1984" s="15">
        <v>1900</v>
      </c>
      <c r="E1984" s="121">
        <v>1</v>
      </c>
      <c r="F1984" t="s">
        <v>442</v>
      </c>
      <c r="G1984" s="121">
        <v>366</v>
      </c>
      <c r="H1984" t="s">
        <v>388</v>
      </c>
      <c r="I1984" t="s">
        <v>488</v>
      </c>
      <c r="J1984" t="s">
        <v>12</v>
      </c>
      <c r="K1984" t="s">
        <v>1320</v>
      </c>
      <c r="L1984" s="755" t="s">
        <v>1319</v>
      </c>
      <c r="M1984" t="s">
        <v>1320</v>
      </c>
      <c r="N1984" s="680">
        <f t="shared" ca="1" si="132"/>
        <v>0</v>
      </c>
      <c r="O1984" s="680">
        <f t="shared" ca="1" si="132"/>
        <v>0</v>
      </c>
      <c r="P1984" s="680">
        <f t="shared" ca="1" si="132"/>
        <v>0</v>
      </c>
      <c r="Q1984" s="680">
        <f t="shared" ca="1" si="132"/>
        <v>0</v>
      </c>
      <c r="R1984" s="680">
        <f t="shared" ca="1" si="132"/>
        <v>0</v>
      </c>
      <c r="S1984" t="str">
        <f t="shared" si="129"/>
        <v>ASR_CMS_19</v>
      </c>
      <c r="T1984" s="957">
        <f t="shared" si="130"/>
        <v>45406</v>
      </c>
      <c r="U1984" t="str">
        <f t="shared" si="131"/>
        <v>Unaudited</v>
      </c>
    </row>
    <row r="1985" spans="1:21" x14ac:dyDescent="0.25">
      <c r="A1985" t="s">
        <v>438</v>
      </c>
      <c r="B1985" t="s">
        <v>1380</v>
      </c>
      <c r="C1985" t="s">
        <v>1381</v>
      </c>
      <c r="D1985" s="15">
        <v>1900</v>
      </c>
      <c r="E1985" s="121">
        <v>1</v>
      </c>
      <c r="F1985" t="s">
        <v>442</v>
      </c>
      <c r="G1985" s="121">
        <v>366</v>
      </c>
      <c r="H1985" t="s">
        <v>388</v>
      </c>
      <c r="I1985" t="s">
        <v>488</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ASR_CMS_19</v>
      </c>
      <c r="T1985" s="957">
        <f t="shared" si="130"/>
        <v>45406</v>
      </c>
      <c r="U1985" t="str">
        <f t="shared" si="131"/>
        <v>Unaudited</v>
      </c>
    </row>
    <row r="1986" spans="1:21" x14ac:dyDescent="0.25">
      <c r="A1986" t="s">
        <v>438</v>
      </c>
      <c r="B1986" t="s">
        <v>1380</v>
      </c>
      <c r="C1986" t="s">
        <v>1381</v>
      </c>
      <c r="D1986" s="15">
        <v>1900</v>
      </c>
      <c r="E1986" s="121">
        <v>1</v>
      </c>
      <c r="F1986" t="s">
        <v>442</v>
      </c>
      <c r="G1986" s="121">
        <v>366</v>
      </c>
      <c r="H1986" t="s">
        <v>388</v>
      </c>
      <c r="I1986" t="s">
        <v>489</v>
      </c>
      <c r="J1986" t="s">
        <v>434</v>
      </c>
      <c r="K1986" t="s">
        <v>791</v>
      </c>
      <c r="L1986" s="755">
        <v>2.1</v>
      </c>
      <c r="M1986" t="s">
        <v>726</v>
      </c>
      <c r="N1986" s="680">
        <f t="shared" ca="1" si="132"/>
        <v>0</v>
      </c>
      <c r="O1986" s="680">
        <f t="shared" ca="1" si="132"/>
        <v>0</v>
      </c>
      <c r="P1986" s="680">
        <f t="shared" ca="1" si="132"/>
        <v>0</v>
      </c>
      <c r="Q1986" s="680">
        <f t="shared" ca="1" si="132"/>
        <v>0</v>
      </c>
      <c r="R1986" s="680">
        <f t="shared" ca="1" si="132"/>
        <v>0</v>
      </c>
      <c r="S1986" t="str">
        <f t="shared" ref="S1986:S2049" si="133">file_name</f>
        <v>ASR_CMS_19</v>
      </c>
      <c r="T1986" s="957">
        <f t="shared" ref="T1986:T2049" si="134">file_date</f>
        <v>45406</v>
      </c>
      <c r="U1986" t="str">
        <f t="shared" ref="U1986:U2049" si="135">status</f>
        <v>Unaudited</v>
      </c>
    </row>
    <row r="1987" spans="1:21" x14ac:dyDescent="0.25">
      <c r="A1987" t="s">
        <v>438</v>
      </c>
      <c r="B1987" t="s">
        <v>1380</v>
      </c>
      <c r="C1987" t="s">
        <v>1381</v>
      </c>
      <c r="D1987" s="15">
        <v>1900</v>
      </c>
      <c r="E1987" s="121">
        <v>1</v>
      </c>
      <c r="F1987" t="s">
        <v>442</v>
      </c>
      <c r="G1987" s="121">
        <v>366</v>
      </c>
      <c r="H1987" t="s">
        <v>388</v>
      </c>
      <c r="I1987" t="s">
        <v>489</v>
      </c>
      <c r="J1987" t="s">
        <v>434</v>
      </c>
      <c r="K1987" t="s">
        <v>791</v>
      </c>
      <c r="L1987" s="755">
        <v>2.2000000000000002</v>
      </c>
      <c r="M1987" t="s">
        <v>727</v>
      </c>
      <c r="N1987" s="680">
        <f t="shared" ca="1" si="132"/>
        <v>0</v>
      </c>
      <c r="O1987" s="680">
        <f t="shared" ca="1" si="132"/>
        <v>0</v>
      </c>
      <c r="P1987" s="680">
        <f t="shared" ca="1" si="132"/>
        <v>0</v>
      </c>
      <c r="Q1987" s="680">
        <f t="shared" ca="1" si="132"/>
        <v>0</v>
      </c>
      <c r="R1987" s="680">
        <f t="shared" ca="1" si="132"/>
        <v>0</v>
      </c>
      <c r="S1987" t="str">
        <f t="shared" si="133"/>
        <v>ASR_CMS_19</v>
      </c>
      <c r="T1987" s="957">
        <f t="shared" si="134"/>
        <v>45406</v>
      </c>
      <c r="U1987" t="str">
        <f t="shared" si="135"/>
        <v>Unaudited</v>
      </c>
    </row>
    <row r="1988" spans="1:21" x14ac:dyDescent="0.25">
      <c r="A1988" t="s">
        <v>438</v>
      </c>
      <c r="B1988" t="s">
        <v>1380</v>
      </c>
      <c r="C1988" t="s">
        <v>1381</v>
      </c>
      <c r="D1988" s="15">
        <v>1900</v>
      </c>
      <c r="E1988" s="121">
        <v>1</v>
      </c>
      <c r="F1988" t="s">
        <v>442</v>
      </c>
      <c r="G1988" s="121">
        <v>366</v>
      </c>
      <c r="H1988" t="s">
        <v>388</v>
      </c>
      <c r="I1988" t="s">
        <v>489</v>
      </c>
      <c r="J1988" t="s">
        <v>434</v>
      </c>
      <c r="K1988" t="s">
        <v>791</v>
      </c>
      <c r="L1988" s="755">
        <v>2.2999999999999998</v>
      </c>
      <c r="M1988" t="s">
        <v>728</v>
      </c>
      <c r="N1988" s="680">
        <f t="shared" ca="1" si="132"/>
        <v>0</v>
      </c>
      <c r="O1988" s="680">
        <f t="shared" ca="1" si="132"/>
        <v>0</v>
      </c>
      <c r="P1988" s="680">
        <f t="shared" ca="1" si="132"/>
        <v>0</v>
      </c>
      <c r="Q1988" s="680">
        <f t="shared" ca="1" si="132"/>
        <v>0</v>
      </c>
      <c r="R1988" s="680">
        <f t="shared" ca="1" si="132"/>
        <v>0</v>
      </c>
      <c r="S1988" t="str">
        <f t="shared" si="133"/>
        <v>ASR_CMS_19</v>
      </c>
      <c r="T1988" s="957">
        <f t="shared" si="134"/>
        <v>45406</v>
      </c>
      <c r="U1988" t="str">
        <f t="shared" si="135"/>
        <v>Unaudited</v>
      </c>
    </row>
    <row r="1989" spans="1:21" x14ac:dyDescent="0.25">
      <c r="A1989" t="s">
        <v>438</v>
      </c>
      <c r="B1989" t="s">
        <v>1380</v>
      </c>
      <c r="C1989" t="s">
        <v>1381</v>
      </c>
      <c r="D1989" s="15">
        <v>1900</v>
      </c>
      <c r="E1989" s="121">
        <v>1</v>
      </c>
      <c r="F1989" t="s">
        <v>442</v>
      </c>
      <c r="G1989" s="121">
        <v>366</v>
      </c>
      <c r="H1989" t="s">
        <v>388</v>
      </c>
      <c r="I1989" t="s">
        <v>489</v>
      </c>
      <c r="J1989" t="s">
        <v>434</v>
      </c>
      <c r="K1989" t="s">
        <v>791</v>
      </c>
      <c r="L1989" s="755">
        <v>2.4</v>
      </c>
      <c r="M1989" t="s">
        <v>729</v>
      </c>
      <c r="N1989" s="680">
        <f t="shared" ca="1" si="132"/>
        <v>0</v>
      </c>
      <c r="O1989" s="680">
        <f t="shared" ca="1" si="132"/>
        <v>0</v>
      </c>
      <c r="P1989" s="680">
        <f t="shared" ca="1" si="132"/>
        <v>0</v>
      </c>
      <c r="Q1989" s="680">
        <f t="shared" ca="1" si="132"/>
        <v>0</v>
      </c>
      <c r="R1989" s="680">
        <f t="shared" ca="1" si="132"/>
        <v>0</v>
      </c>
      <c r="S1989" t="str">
        <f t="shared" si="133"/>
        <v>ASR_CMS_19</v>
      </c>
      <c r="T1989" s="957">
        <f t="shared" si="134"/>
        <v>45406</v>
      </c>
      <c r="U1989" t="str">
        <f t="shared" si="135"/>
        <v>Unaudited</v>
      </c>
    </row>
    <row r="1990" spans="1:21" x14ac:dyDescent="0.25">
      <c r="A1990" t="s">
        <v>438</v>
      </c>
      <c r="B1990" t="s">
        <v>1380</v>
      </c>
      <c r="C1990" t="s">
        <v>1381</v>
      </c>
      <c r="D1990" s="15">
        <v>1900</v>
      </c>
      <c r="E1990" s="121">
        <v>1</v>
      </c>
      <c r="F1990" t="s">
        <v>442</v>
      </c>
      <c r="G1990" s="121">
        <v>366</v>
      </c>
      <c r="H1990" t="s">
        <v>388</v>
      </c>
      <c r="I1990" t="s">
        <v>489</v>
      </c>
      <c r="J1990" t="s">
        <v>434</v>
      </c>
      <c r="K1990" t="s">
        <v>791</v>
      </c>
      <c r="L1990" s="755">
        <v>2.5</v>
      </c>
      <c r="M1990" t="s">
        <v>771</v>
      </c>
      <c r="N1990" s="680">
        <f t="shared" ca="1" si="132"/>
        <v>0</v>
      </c>
      <c r="O1990" s="680">
        <f t="shared" ca="1" si="132"/>
        <v>0</v>
      </c>
      <c r="P1990" s="680">
        <f t="shared" ca="1" si="132"/>
        <v>0</v>
      </c>
      <c r="Q1990" s="680">
        <f t="shared" ca="1" si="132"/>
        <v>0</v>
      </c>
      <c r="R1990" s="680">
        <f t="shared" ca="1" si="132"/>
        <v>0</v>
      </c>
      <c r="S1990" t="str">
        <f t="shared" si="133"/>
        <v>ASR_CMS_19</v>
      </c>
      <c r="T1990" s="957">
        <f t="shared" si="134"/>
        <v>45406</v>
      </c>
      <c r="U1990" t="str">
        <f t="shared" si="135"/>
        <v>Unaudited</v>
      </c>
    </row>
    <row r="1991" spans="1:21" x14ac:dyDescent="0.25">
      <c r="A1991" t="s">
        <v>438</v>
      </c>
      <c r="B1991" t="s">
        <v>1380</v>
      </c>
      <c r="C1991" t="s">
        <v>1381</v>
      </c>
      <c r="D1991" s="15">
        <v>1900</v>
      </c>
      <c r="E1991" s="121">
        <v>1</v>
      </c>
      <c r="F1991" t="s">
        <v>442</v>
      </c>
      <c r="G1991" s="121">
        <v>366</v>
      </c>
      <c r="H1991" t="s">
        <v>388</v>
      </c>
      <c r="I1991" t="s">
        <v>489</v>
      </c>
      <c r="J1991" t="s">
        <v>434</v>
      </c>
      <c r="K1991" t="s">
        <v>791</v>
      </c>
      <c r="L1991" s="755">
        <v>2.6</v>
      </c>
      <c r="M1991" t="s">
        <v>187</v>
      </c>
      <c r="N1991" s="680">
        <f t="shared" ca="1" si="132"/>
        <v>0</v>
      </c>
      <c r="O1991" s="680">
        <f t="shared" ca="1" si="132"/>
        <v>0</v>
      </c>
      <c r="P1991" s="680">
        <f t="shared" ca="1" si="132"/>
        <v>0</v>
      </c>
      <c r="Q1991" s="680">
        <f t="shared" ca="1" si="132"/>
        <v>0</v>
      </c>
      <c r="R1991" s="680">
        <f t="shared" ca="1" si="132"/>
        <v>0</v>
      </c>
      <c r="S1991" t="str">
        <f t="shared" si="133"/>
        <v>ASR_CMS_19</v>
      </c>
      <c r="T1991" s="957">
        <f t="shared" si="134"/>
        <v>45406</v>
      </c>
      <c r="U1991" t="str">
        <f t="shared" si="135"/>
        <v>Unaudited</v>
      </c>
    </row>
    <row r="1992" spans="1:21" x14ac:dyDescent="0.25">
      <c r="A1992" t="s">
        <v>438</v>
      </c>
      <c r="B1992" t="s">
        <v>1380</v>
      </c>
      <c r="C1992" t="s">
        <v>1381</v>
      </c>
      <c r="D1992" s="15">
        <v>1900</v>
      </c>
      <c r="E1992" s="121">
        <v>1</v>
      </c>
      <c r="F1992" t="s">
        <v>442</v>
      </c>
      <c r="G1992" s="121">
        <v>366</v>
      </c>
      <c r="H1992" t="s">
        <v>388</v>
      </c>
      <c r="I1992" t="s">
        <v>489</v>
      </c>
      <c r="J1992" t="s">
        <v>434</v>
      </c>
      <c r="K1992" t="s">
        <v>791</v>
      </c>
      <c r="L1992" s="755">
        <v>2.7</v>
      </c>
      <c r="M1992" t="s">
        <v>792</v>
      </c>
      <c r="N1992" s="680">
        <f t="shared" ca="1" si="132"/>
        <v>0</v>
      </c>
      <c r="O1992" s="680">
        <f t="shared" ca="1" si="132"/>
        <v>0</v>
      </c>
      <c r="P1992" s="680">
        <f t="shared" ca="1" si="132"/>
        <v>0</v>
      </c>
      <c r="Q1992" s="680">
        <f t="shared" ca="1" si="132"/>
        <v>0</v>
      </c>
      <c r="R1992" s="680">
        <f t="shared" ca="1" si="132"/>
        <v>0</v>
      </c>
      <c r="S1992" t="str">
        <f t="shared" si="133"/>
        <v>ASR_CMS_19</v>
      </c>
      <c r="T1992" s="957">
        <f t="shared" si="134"/>
        <v>45406</v>
      </c>
      <c r="U1992" t="str">
        <f t="shared" si="135"/>
        <v>Unaudited</v>
      </c>
    </row>
    <row r="1993" spans="1:21" x14ac:dyDescent="0.25">
      <c r="A1993" t="s">
        <v>438</v>
      </c>
      <c r="B1993" t="s">
        <v>1380</v>
      </c>
      <c r="C1993" t="s">
        <v>1381</v>
      </c>
      <c r="D1993" s="15">
        <v>1900</v>
      </c>
      <c r="E1993" s="121">
        <v>1</v>
      </c>
      <c r="F1993" t="s">
        <v>442</v>
      </c>
      <c r="G1993" s="121">
        <v>366</v>
      </c>
      <c r="H1993" t="s">
        <v>388</v>
      </c>
      <c r="I1993" t="s">
        <v>489</v>
      </c>
      <c r="J1993" t="s">
        <v>434</v>
      </c>
      <c r="K1993" t="s">
        <v>791</v>
      </c>
      <c r="L1993" s="755">
        <v>2.8</v>
      </c>
      <c r="M1993" t="s">
        <v>793</v>
      </c>
      <c r="N1993" s="680">
        <f t="shared" ca="1" si="132"/>
        <v>0</v>
      </c>
      <c r="O1993" s="680">
        <f t="shared" ca="1" si="132"/>
        <v>0</v>
      </c>
      <c r="P1993" s="680">
        <f t="shared" ca="1" si="132"/>
        <v>0</v>
      </c>
      <c r="Q1993" s="680">
        <f t="shared" ca="1" si="132"/>
        <v>0</v>
      </c>
      <c r="R1993" s="680">
        <f t="shared" ca="1" si="132"/>
        <v>0</v>
      </c>
      <c r="S1993" t="str">
        <f t="shared" si="133"/>
        <v>ASR_CMS_19</v>
      </c>
      <c r="T1993" s="957">
        <f t="shared" si="134"/>
        <v>45406</v>
      </c>
      <c r="U1993" t="str">
        <f t="shared" si="135"/>
        <v>Unaudited</v>
      </c>
    </row>
    <row r="1994" spans="1:21" x14ac:dyDescent="0.25">
      <c r="A1994" t="s">
        <v>438</v>
      </c>
      <c r="B1994" t="s">
        <v>1380</v>
      </c>
      <c r="C1994" t="s">
        <v>1381</v>
      </c>
      <c r="D1994" s="15">
        <v>1900</v>
      </c>
      <c r="E1994" s="121">
        <v>1</v>
      </c>
      <c r="F1994" t="s">
        <v>442</v>
      </c>
      <c r="G1994" s="121">
        <v>366</v>
      </c>
      <c r="H1994" t="s">
        <v>388</v>
      </c>
      <c r="I1994" t="s">
        <v>489</v>
      </c>
      <c r="J1994" t="s">
        <v>434</v>
      </c>
      <c r="K1994" t="s">
        <v>791</v>
      </c>
      <c r="L1994" s="755">
        <v>2.9</v>
      </c>
      <c r="M1994" t="s">
        <v>774</v>
      </c>
      <c r="N1994" s="680">
        <f t="shared" ca="1" si="132"/>
        <v>0</v>
      </c>
      <c r="O1994" s="680">
        <f t="shared" ca="1" si="132"/>
        <v>0</v>
      </c>
      <c r="P1994" s="680">
        <f t="shared" ca="1" si="132"/>
        <v>0</v>
      </c>
      <c r="Q1994" s="680">
        <f t="shared" ca="1" si="132"/>
        <v>0</v>
      </c>
      <c r="R1994" s="680">
        <f t="shared" ca="1" si="132"/>
        <v>0</v>
      </c>
      <c r="S1994" t="str">
        <f t="shared" si="133"/>
        <v>ASR_CMS_19</v>
      </c>
      <c r="T1994" s="957">
        <f t="shared" si="134"/>
        <v>45406</v>
      </c>
      <c r="U1994" t="str">
        <f t="shared" si="135"/>
        <v>Unaudited</v>
      </c>
    </row>
    <row r="1995" spans="1:21" x14ac:dyDescent="0.25">
      <c r="A1995" t="s">
        <v>438</v>
      </c>
      <c r="B1995" t="s">
        <v>1380</v>
      </c>
      <c r="C1995" t="s">
        <v>1381</v>
      </c>
      <c r="D1995" s="15">
        <v>1900</v>
      </c>
      <c r="E1995" s="121">
        <v>1</v>
      </c>
      <c r="F1995" t="s">
        <v>442</v>
      </c>
      <c r="G1995" s="121">
        <v>366</v>
      </c>
      <c r="H1995" t="s">
        <v>388</v>
      </c>
      <c r="I1995" t="s">
        <v>489</v>
      </c>
      <c r="J1995" t="s">
        <v>434</v>
      </c>
      <c r="K1995" t="s">
        <v>224</v>
      </c>
      <c r="L1995" s="755">
        <v>2.11</v>
      </c>
      <c r="M1995" t="s">
        <v>229</v>
      </c>
      <c r="N1995" s="680">
        <f t="shared" ca="1" si="132"/>
        <v>0</v>
      </c>
      <c r="O1995" s="680">
        <f t="shared" ca="1" si="132"/>
        <v>0</v>
      </c>
      <c r="P1995" s="680">
        <f t="shared" ca="1" si="132"/>
        <v>0</v>
      </c>
      <c r="Q1995" s="680">
        <f t="shared" ca="1" si="132"/>
        <v>0</v>
      </c>
      <c r="R1995" s="680">
        <f t="shared" ca="1" si="132"/>
        <v>0</v>
      </c>
      <c r="S1995" t="str">
        <f t="shared" si="133"/>
        <v>ASR_CMS_19</v>
      </c>
      <c r="T1995" s="957">
        <f t="shared" si="134"/>
        <v>45406</v>
      </c>
      <c r="U1995" t="str">
        <f t="shared" si="135"/>
        <v>Unaudited</v>
      </c>
    </row>
    <row r="1996" spans="1:21" x14ac:dyDescent="0.25">
      <c r="A1996" t="s">
        <v>438</v>
      </c>
      <c r="B1996" t="s">
        <v>1380</v>
      </c>
      <c r="C1996" t="s">
        <v>1381</v>
      </c>
      <c r="D1996" s="15">
        <v>1900</v>
      </c>
      <c r="E1996" s="121">
        <v>1</v>
      </c>
      <c r="F1996" t="s">
        <v>442</v>
      </c>
      <c r="G1996" s="121">
        <v>366</v>
      </c>
      <c r="H1996" t="s">
        <v>388</v>
      </c>
      <c r="I1996" t="s">
        <v>489</v>
      </c>
      <c r="J1996" t="s">
        <v>434</v>
      </c>
      <c r="K1996" t="s">
        <v>224</v>
      </c>
      <c r="L1996" s="755">
        <v>2.12</v>
      </c>
      <c r="M1996" t="s">
        <v>555</v>
      </c>
      <c r="N1996" s="680">
        <f t="shared" ca="1" si="132"/>
        <v>0</v>
      </c>
      <c r="O1996" s="680">
        <f t="shared" ca="1" si="132"/>
        <v>0</v>
      </c>
      <c r="P1996" s="680">
        <f t="shared" ca="1" si="132"/>
        <v>0</v>
      </c>
      <c r="Q1996" s="680">
        <f t="shared" ca="1" si="132"/>
        <v>0</v>
      </c>
      <c r="R1996" s="680">
        <f t="shared" ca="1" si="132"/>
        <v>0</v>
      </c>
      <c r="S1996" t="str">
        <f t="shared" si="133"/>
        <v>ASR_CMS_19</v>
      </c>
      <c r="T1996" s="957">
        <f t="shared" si="134"/>
        <v>45406</v>
      </c>
      <c r="U1996" t="str">
        <f t="shared" si="135"/>
        <v>Unaudited</v>
      </c>
    </row>
    <row r="1997" spans="1:21" x14ac:dyDescent="0.25">
      <c r="A1997" t="s">
        <v>438</v>
      </c>
      <c r="B1997" t="s">
        <v>1380</v>
      </c>
      <c r="C1997" t="s">
        <v>1381</v>
      </c>
      <c r="D1997" s="15">
        <v>1900</v>
      </c>
      <c r="E1997" s="121">
        <v>1</v>
      </c>
      <c r="F1997" t="s">
        <v>442</v>
      </c>
      <c r="G1997" s="121">
        <v>366</v>
      </c>
      <c r="H1997" t="s">
        <v>388</v>
      </c>
      <c r="I1997" t="s">
        <v>489</v>
      </c>
      <c r="J1997" t="s">
        <v>434</v>
      </c>
      <c r="K1997" t="s">
        <v>224</v>
      </c>
      <c r="L1997" s="755">
        <v>2.13</v>
      </c>
      <c r="M1997" t="s">
        <v>230</v>
      </c>
      <c r="N1997" s="680">
        <f t="shared" ca="1" si="132"/>
        <v>0</v>
      </c>
      <c r="O1997" s="680">
        <f t="shared" ca="1" si="132"/>
        <v>0</v>
      </c>
      <c r="P1997" s="680">
        <f t="shared" ca="1" si="132"/>
        <v>0</v>
      </c>
      <c r="Q1997" s="680">
        <f t="shared" ca="1" si="132"/>
        <v>0</v>
      </c>
      <c r="R1997" s="680">
        <f t="shared" ca="1" si="132"/>
        <v>0</v>
      </c>
      <c r="S1997" t="str">
        <f t="shared" si="133"/>
        <v>ASR_CMS_19</v>
      </c>
      <c r="T1997" s="957">
        <f t="shared" si="134"/>
        <v>45406</v>
      </c>
      <c r="U1997" t="str">
        <f t="shared" si="135"/>
        <v>Unaudited</v>
      </c>
    </row>
    <row r="1998" spans="1:21" x14ac:dyDescent="0.25">
      <c r="A1998" t="s">
        <v>438</v>
      </c>
      <c r="B1998" t="s">
        <v>1380</v>
      </c>
      <c r="C1998" t="s">
        <v>1381</v>
      </c>
      <c r="D1998" s="15">
        <v>1900</v>
      </c>
      <c r="E1998" s="121">
        <v>1</v>
      </c>
      <c r="F1998" t="s">
        <v>442</v>
      </c>
      <c r="G1998" s="121">
        <v>366</v>
      </c>
      <c r="H1998" t="s">
        <v>388</v>
      </c>
      <c r="I1998" t="s">
        <v>489</v>
      </c>
      <c r="J1998" t="s">
        <v>434</v>
      </c>
      <c r="K1998" t="s">
        <v>224</v>
      </c>
      <c r="L1998" s="755">
        <v>2.14</v>
      </c>
      <c r="M1998" t="s">
        <v>559</v>
      </c>
      <c r="N1998" s="680">
        <f t="shared" ca="1" si="132"/>
        <v>0</v>
      </c>
      <c r="O1998" s="680">
        <f t="shared" ca="1" si="132"/>
        <v>0</v>
      </c>
      <c r="P1998" s="680">
        <f t="shared" ca="1" si="132"/>
        <v>0</v>
      </c>
      <c r="Q1998" s="680">
        <f t="shared" ca="1" si="132"/>
        <v>0</v>
      </c>
      <c r="R1998" s="680">
        <f t="shared" ca="1" si="132"/>
        <v>0</v>
      </c>
      <c r="S1998" t="str">
        <f t="shared" si="133"/>
        <v>ASR_CMS_19</v>
      </c>
      <c r="T1998" s="957">
        <f t="shared" si="134"/>
        <v>45406</v>
      </c>
      <c r="U1998" t="str">
        <f t="shared" si="135"/>
        <v>Unaudited</v>
      </c>
    </row>
    <row r="1999" spans="1:21" x14ac:dyDescent="0.25">
      <c r="A1999" t="s">
        <v>438</v>
      </c>
      <c r="B1999" t="s">
        <v>1380</v>
      </c>
      <c r="C1999" t="s">
        <v>1381</v>
      </c>
      <c r="D1999" s="15">
        <v>1900</v>
      </c>
      <c r="E1999" s="121">
        <v>1</v>
      </c>
      <c r="F1999" t="s">
        <v>442</v>
      </c>
      <c r="G1999" s="121">
        <v>366</v>
      </c>
      <c r="H1999" t="s">
        <v>388</v>
      </c>
      <c r="I1999" t="s">
        <v>489</v>
      </c>
      <c r="J1999" t="s">
        <v>434</v>
      </c>
      <c r="K1999" t="s">
        <v>224</v>
      </c>
      <c r="L1999" s="755">
        <v>2.15</v>
      </c>
      <c r="M1999" t="s">
        <v>20</v>
      </c>
      <c r="N1999" s="680">
        <f t="shared" ca="1" si="132"/>
        <v>0</v>
      </c>
      <c r="O1999" s="680">
        <f t="shared" ca="1" si="132"/>
        <v>0</v>
      </c>
      <c r="P1999" s="680">
        <f t="shared" ca="1" si="132"/>
        <v>0</v>
      </c>
      <c r="Q1999" s="680">
        <f t="shared" ca="1" si="132"/>
        <v>0</v>
      </c>
      <c r="R1999" s="680">
        <f t="shared" ca="1" si="132"/>
        <v>0</v>
      </c>
      <c r="S1999" t="str">
        <f t="shared" si="133"/>
        <v>ASR_CMS_19</v>
      </c>
      <c r="T1999" s="957">
        <f t="shared" si="134"/>
        <v>45406</v>
      </c>
      <c r="U1999" t="str">
        <f t="shared" si="135"/>
        <v>Unaudited</v>
      </c>
    </row>
    <row r="2000" spans="1:21" x14ac:dyDescent="0.25">
      <c r="A2000" t="s">
        <v>438</v>
      </c>
      <c r="B2000" t="s">
        <v>1380</v>
      </c>
      <c r="C2000" t="s">
        <v>1381</v>
      </c>
      <c r="D2000" s="15">
        <v>1900</v>
      </c>
      <c r="E2000" s="121">
        <v>1</v>
      </c>
      <c r="F2000" t="s">
        <v>442</v>
      </c>
      <c r="G2000" s="121">
        <v>366</v>
      </c>
      <c r="H2000" t="s">
        <v>388</v>
      </c>
      <c r="I2000" t="s">
        <v>489</v>
      </c>
      <c r="J2000" t="s">
        <v>434</v>
      </c>
      <c r="K2000" t="s">
        <v>224</v>
      </c>
      <c r="L2000" s="755">
        <v>2.16</v>
      </c>
      <c r="M2000" t="s">
        <v>794</v>
      </c>
      <c r="N2000" s="680">
        <f t="shared" ca="1" si="132"/>
        <v>0</v>
      </c>
      <c r="O2000" s="680">
        <f t="shared" ca="1" si="132"/>
        <v>0</v>
      </c>
      <c r="P2000" s="680">
        <f t="shared" ca="1" si="132"/>
        <v>0</v>
      </c>
      <c r="Q2000" s="680">
        <f t="shared" ca="1" si="132"/>
        <v>0</v>
      </c>
      <c r="R2000" s="680">
        <f t="shared" ca="1" si="132"/>
        <v>0</v>
      </c>
      <c r="S2000" t="str">
        <f t="shared" si="133"/>
        <v>ASR_CMS_19</v>
      </c>
      <c r="T2000" s="957">
        <f t="shared" si="134"/>
        <v>45406</v>
      </c>
      <c r="U2000" t="str">
        <f t="shared" si="135"/>
        <v>Unaudited</v>
      </c>
    </row>
    <row r="2001" spans="1:21" x14ac:dyDescent="0.25">
      <c r="A2001" t="s">
        <v>438</v>
      </c>
      <c r="B2001" t="s">
        <v>1380</v>
      </c>
      <c r="C2001" t="s">
        <v>1381</v>
      </c>
      <c r="D2001" s="15">
        <v>1900</v>
      </c>
      <c r="E2001" s="121">
        <v>1</v>
      </c>
      <c r="F2001" t="s">
        <v>442</v>
      </c>
      <c r="G2001" s="121">
        <v>366</v>
      </c>
      <c r="H2001" t="s">
        <v>388</v>
      </c>
      <c r="I2001" t="s">
        <v>489</v>
      </c>
      <c r="J2001" t="s">
        <v>434</v>
      </c>
      <c r="K2001" t="s">
        <v>224</v>
      </c>
      <c r="L2001" s="755">
        <v>2.17</v>
      </c>
      <c r="M2001" t="s">
        <v>1047</v>
      </c>
      <c r="N2001" s="680">
        <f t="shared" ca="1" si="132"/>
        <v>0</v>
      </c>
      <c r="O2001" s="680">
        <f t="shared" ca="1" si="132"/>
        <v>0</v>
      </c>
      <c r="P2001" s="680">
        <f t="shared" ca="1" si="132"/>
        <v>0</v>
      </c>
      <c r="Q2001" s="680">
        <f t="shared" ca="1" si="132"/>
        <v>0</v>
      </c>
      <c r="R2001" s="680">
        <f t="shared" ca="1" si="132"/>
        <v>0</v>
      </c>
      <c r="S2001" t="str">
        <f t="shared" si="133"/>
        <v>ASR_CMS_19</v>
      </c>
      <c r="T2001" s="957">
        <f t="shared" si="134"/>
        <v>45406</v>
      </c>
      <c r="U2001" t="str">
        <f t="shared" si="135"/>
        <v>Unaudited</v>
      </c>
    </row>
    <row r="2002" spans="1:21" x14ac:dyDescent="0.25">
      <c r="A2002" t="s">
        <v>438</v>
      </c>
      <c r="B2002" t="s">
        <v>1380</v>
      </c>
      <c r="C2002" t="s">
        <v>1381</v>
      </c>
      <c r="D2002" s="15">
        <v>1900</v>
      </c>
      <c r="E2002" s="121">
        <v>1</v>
      </c>
      <c r="F2002" t="s">
        <v>442</v>
      </c>
      <c r="G2002" s="121">
        <v>366</v>
      </c>
      <c r="H2002" t="s">
        <v>388</v>
      </c>
      <c r="I2002" t="s">
        <v>489</v>
      </c>
      <c r="J2002" t="s">
        <v>434</v>
      </c>
      <c r="K2002" t="s">
        <v>224</v>
      </c>
      <c r="L2002" s="755">
        <v>2.1800000000000002</v>
      </c>
      <c r="M2002" t="s">
        <v>651</v>
      </c>
      <c r="N2002" s="680">
        <f t="shared" ca="1" si="132"/>
        <v>0</v>
      </c>
      <c r="O2002" s="680">
        <f t="shared" ca="1" si="132"/>
        <v>0</v>
      </c>
      <c r="P2002" s="680">
        <f t="shared" ca="1" si="132"/>
        <v>0</v>
      </c>
      <c r="Q2002" s="680">
        <f t="shared" ca="1" si="132"/>
        <v>0</v>
      </c>
      <c r="R2002" s="680">
        <f t="shared" ca="1" si="132"/>
        <v>0</v>
      </c>
      <c r="S2002" t="str">
        <f t="shared" si="133"/>
        <v>ASR_CMS_19</v>
      </c>
      <c r="T2002" s="957">
        <f t="shared" si="134"/>
        <v>45406</v>
      </c>
      <c r="U2002" t="str">
        <f t="shared" si="135"/>
        <v>Unaudited</v>
      </c>
    </row>
    <row r="2003" spans="1:21" x14ac:dyDescent="0.25">
      <c r="A2003" t="s">
        <v>438</v>
      </c>
      <c r="B2003" t="s">
        <v>1380</v>
      </c>
      <c r="C2003" t="s">
        <v>1381</v>
      </c>
      <c r="D2003" s="15">
        <v>1900</v>
      </c>
      <c r="E2003" s="121">
        <v>1</v>
      </c>
      <c r="F2003" t="s">
        <v>442</v>
      </c>
      <c r="G2003" s="121">
        <v>366</v>
      </c>
      <c r="H2003" t="s">
        <v>388</v>
      </c>
      <c r="I2003" t="s">
        <v>489</v>
      </c>
      <c r="J2003" t="s">
        <v>434</v>
      </c>
      <c r="K2003" t="s">
        <v>224</v>
      </c>
      <c r="L2003" s="755">
        <v>2.19</v>
      </c>
      <c r="M2003" t="s">
        <v>219</v>
      </c>
      <c r="N2003" s="680">
        <f t="shared" ca="1" si="132"/>
        <v>0</v>
      </c>
      <c r="O2003" s="680">
        <f t="shared" ca="1" si="132"/>
        <v>0</v>
      </c>
      <c r="P2003" s="680">
        <f t="shared" ca="1" si="132"/>
        <v>0</v>
      </c>
      <c r="Q2003" s="680">
        <f t="shared" ca="1" si="132"/>
        <v>0</v>
      </c>
      <c r="R2003" s="680">
        <f t="shared" ca="1" si="132"/>
        <v>0</v>
      </c>
      <c r="S2003" t="str">
        <f t="shared" si="133"/>
        <v>ASR_CMS_19</v>
      </c>
      <c r="T2003" s="957">
        <f t="shared" si="134"/>
        <v>45406</v>
      </c>
      <c r="U2003" t="str">
        <f t="shared" si="135"/>
        <v>Unaudited</v>
      </c>
    </row>
    <row r="2004" spans="1:21" x14ac:dyDescent="0.25">
      <c r="A2004" t="s">
        <v>438</v>
      </c>
      <c r="B2004" t="s">
        <v>1380</v>
      </c>
      <c r="C2004" t="s">
        <v>1381</v>
      </c>
      <c r="D2004" s="15">
        <v>1900</v>
      </c>
      <c r="E2004" s="121">
        <v>1</v>
      </c>
      <c r="F2004" t="s">
        <v>442</v>
      </c>
      <c r="G2004" s="121">
        <v>366</v>
      </c>
      <c r="H2004" t="s">
        <v>388</v>
      </c>
      <c r="I2004" t="s">
        <v>489</v>
      </c>
      <c r="J2004" t="s">
        <v>434</v>
      </c>
      <c r="K2004" t="s">
        <v>224</v>
      </c>
      <c r="L2004" s="755" t="s">
        <v>700</v>
      </c>
      <c r="M2004" t="s">
        <v>231</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ASR_CMS_19</v>
      </c>
      <c r="T2004" s="957">
        <f t="shared" si="134"/>
        <v>45406</v>
      </c>
      <c r="U2004" t="str">
        <f t="shared" si="135"/>
        <v>Unaudited</v>
      </c>
    </row>
    <row r="2005" spans="1:21" x14ac:dyDescent="0.25">
      <c r="A2005" t="s">
        <v>438</v>
      </c>
      <c r="B2005" t="s">
        <v>1380</v>
      </c>
      <c r="C2005" t="s">
        <v>1381</v>
      </c>
      <c r="D2005" s="15">
        <v>1900</v>
      </c>
      <c r="E2005" s="121">
        <v>1</v>
      </c>
      <c r="F2005" t="s">
        <v>442</v>
      </c>
      <c r="G2005" s="121">
        <v>366</v>
      </c>
      <c r="H2005" t="s">
        <v>388</v>
      </c>
      <c r="I2005" t="s">
        <v>489</v>
      </c>
      <c r="J2005" t="s">
        <v>434</v>
      </c>
      <c r="K2005" t="s">
        <v>224</v>
      </c>
      <c r="L2005" s="755">
        <v>2.21</v>
      </c>
      <c r="M2005" t="s">
        <v>467</v>
      </c>
      <c r="N2005" s="680">
        <f t="shared" ca="1" si="136"/>
        <v>0</v>
      </c>
      <c r="O2005" s="680">
        <f t="shared" ca="1" si="136"/>
        <v>0</v>
      </c>
      <c r="P2005" s="680">
        <f t="shared" ca="1" si="136"/>
        <v>0</v>
      </c>
      <c r="Q2005" s="680">
        <f t="shared" ca="1" si="136"/>
        <v>0</v>
      </c>
      <c r="R2005" s="680">
        <f t="shared" ca="1" si="136"/>
        <v>0</v>
      </c>
      <c r="S2005" t="str">
        <f t="shared" si="133"/>
        <v>ASR_CMS_19</v>
      </c>
      <c r="T2005" s="957">
        <f t="shared" si="134"/>
        <v>45406</v>
      </c>
      <c r="U2005" t="str">
        <f t="shared" si="135"/>
        <v>Unaudited</v>
      </c>
    </row>
    <row r="2006" spans="1:21" x14ac:dyDescent="0.25">
      <c r="A2006" t="s">
        <v>438</v>
      </c>
      <c r="B2006" t="s">
        <v>1380</v>
      </c>
      <c r="C2006" t="s">
        <v>1381</v>
      </c>
      <c r="D2006" s="15">
        <v>1900</v>
      </c>
      <c r="E2006" s="121">
        <v>1</v>
      </c>
      <c r="F2006" t="s">
        <v>442</v>
      </c>
      <c r="G2006" s="121">
        <v>366</v>
      </c>
      <c r="H2006" t="s">
        <v>388</v>
      </c>
      <c r="I2006" t="s">
        <v>489</v>
      </c>
      <c r="J2006" t="s">
        <v>434</v>
      </c>
      <c r="K2006" t="s">
        <v>6</v>
      </c>
      <c r="L2006" s="755" t="s">
        <v>70</v>
      </c>
      <c r="M2006" t="s">
        <v>189</v>
      </c>
      <c r="N2006" s="680">
        <f t="shared" ca="1" si="136"/>
        <v>0</v>
      </c>
      <c r="O2006" s="680">
        <f t="shared" ca="1" si="136"/>
        <v>0</v>
      </c>
      <c r="P2006" s="680">
        <f t="shared" ca="1" si="136"/>
        <v>0</v>
      </c>
      <c r="Q2006" s="680">
        <f t="shared" ca="1" si="136"/>
        <v>0</v>
      </c>
      <c r="R2006" s="680">
        <f t="shared" ca="1" si="136"/>
        <v>0</v>
      </c>
      <c r="S2006" t="str">
        <f t="shared" si="133"/>
        <v>ASR_CMS_19</v>
      </c>
      <c r="T2006" s="957">
        <f t="shared" si="134"/>
        <v>45406</v>
      </c>
      <c r="U2006" t="str">
        <f t="shared" si="135"/>
        <v>Unaudited</v>
      </c>
    </row>
    <row r="2007" spans="1:21" x14ac:dyDescent="0.25">
      <c r="A2007" t="s">
        <v>438</v>
      </c>
      <c r="B2007" t="s">
        <v>1380</v>
      </c>
      <c r="C2007" t="s">
        <v>1381</v>
      </c>
      <c r="D2007" s="15">
        <v>1900</v>
      </c>
      <c r="E2007" s="121">
        <v>1</v>
      </c>
      <c r="F2007" t="s">
        <v>442</v>
      </c>
      <c r="G2007" s="121">
        <v>366</v>
      </c>
      <c r="H2007" t="s">
        <v>388</v>
      </c>
      <c r="I2007" t="s">
        <v>489</v>
      </c>
      <c r="J2007" t="s">
        <v>434</v>
      </c>
      <c r="K2007" t="s">
        <v>6</v>
      </c>
      <c r="L2007" s="755" t="s">
        <v>71</v>
      </c>
      <c r="M2007" t="s">
        <v>232</v>
      </c>
      <c r="N2007" s="680">
        <f t="shared" ca="1" si="136"/>
        <v>0</v>
      </c>
      <c r="O2007" s="680">
        <f t="shared" ca="1" si="136"/>
        <v>0</v>
      </c>
      <c r="P2007" s="680">
        <f t="shared" ca="1" si="136"/>
        <v>0</v>
      </c>
      <c r="Q2007" s="680">
        <f t="shared" ca="1" si="136"/>
        <v>0</v>
      </c>
      <c r="R2007" s="680">
        <f t="shared" ca="1" si="136"/>
        <v>0</v>
      </c>
      <c r="S2007" t="str">
        <f t="shared" si="133"/>
        <v>ASR_CMS_19</v>
      </c>
      <c r="T2007" s="957">
        <f t="shared" si="134"/>
        <v>45406</v>
      </c>
      <c r="U2007" t="str">
        <f t="shared" si="135"/>
        <v>Unaudited</v>
      </c>
    </row>
    <row r="2008" spans="1:21" x14ac:dyDescent="0.25">
      <c r="A2008" t="s">
        <v>438</v>
      </c>
      <c r="B2008" t="s">
        <v>1380</v>
      </c>
      <c r="C2008" t="s">
        <v>1381</v>
      </c>
      <c r="D2008" s="15">
        <v>1900</v>
      </c>
      <c r="E2008" s="121">
        <v>1</v>
      </c>
      <c r="F2008" t="s">
        <v>442</v>
      </c>
      <c r="G2008" s="121">
        <v>366</v>
      </c>
      <c r="H2008" t="s">
        <v>388</v>
      </c>
      <c r="I2008" t="s">
        <v>489</v>
      </c>
      <c r="J2008" t="s">
        <v>434</v>
      </c>
      <c r="K2008" t="s">
        <v>6</v>
      </c>
      <c r="L2008" s="755" t="s">
        <v>72</v>
      </c>
      <c r="M2008" t="s">
        <v>165</v>
      </c>
      <c r="N2008" s="680">
        <f t="shared" ca="1" si="136"/>
        <v>0</v>
      </c>
      <c r="O2008" s="680">
        <f t="shared" ca="1" si="136"/>
        <v>0</v>
      </c>
      <c r="P2008" s="680">
        <f t="shared" ca="1" si="136"/>
        <v>0</v>
      </c>
      <c r="Q2008" s="680">
        <f t="shared" ca="1" si="136"/>
        <v>0</v>
      </c>
      <c r="R2008" s="680">
        <f t="shared" ca="1" si="136"/>
        <v>0</v>
      </c>
      <c r="S2008" t="str">
        <f t="shared" si="133"/>
        <v>ASR_CMS_19</v>
      </c>
      <c r="T2008" s="957">
        <f t="shared" si="134"/>
        <v>45406</v>
      </c>
      <c r="U2008" t="str">
        <f t="shared" si="135"/>
        <v>Unaudited</v>
      </c>
    </row>
    <row r="2009" spans="1:21" x14ac:dyDescent="0.25">
      <c r="A2009" t="s">
        <v>438</v>
      </c>
      <c r="B2009" t="s">
        <v>1380</v>
      </c>
      <c r="C2009" t="s">
        <v>1381</v>
      </c>
      <c r="D2009" s="15">
        <v>1900</v>
      </c>
      <c r="E2009" s="121">
        <v>1</v>
      </c>
      <c r="F2009" t="s">
        <v>442</v>
      </c>
      <c r="G2009" s="121">
        <v>366</v>
      </c>
      <c r="H2009" t="s">
        <v>388</v>
      </c>
      <c r="I2009" t="s">
        <v>489</v>
      </c>
      <c r="J2009" t="s">
        <v>434</v>
      </c>
      <c r="K2009" t="s">
        <v>6</v>
      </c>
      <c r="L2009" s="755">
        <v>3.4</v>
      </c>
      <c r="M2009" t="s">
        <v>462</v>
      </c>
      <c r="N2009" s="680">
        <f t="shared" ca="1" si="136"/>
        <v>0</v>
      </c>
      <c r="O2009" s="680">
        <f t="shared" ca="1" si="136"/>
        <v>0</v>
      </c>
      <c r="P2009" s="680">
        <f t="shared" ca="1" si="136"/>
        <v>0</v>
      </c>
      <c r="Q2009" s="680">
        <f t="shared" ca="1" si="136"/>
        <v>0</v>
      </c>
      <c r="R2009" s="680">
        <f t="shared" ca="1" si="136"/>
        <v>0</v>
      </c>
      <c r="S2009" t="str">
        <f t="shared" si="133"/>
        <v>ASR_CMS_19</v>
      </c>
      <c r="T2009" s="957">
        <f t="shared" si="134"/>
        <v>45406</v>
      </c>
      <c r="U2009" t="str">
        <f t="shared" si="135"/>
        <v>Unaudited</v>
      </c>
    </row>
    <row r="2010" spans="1:21" x14ac:dyDescent="0.25">
      <c r="A2010" t="s">
        <v>438</v>
      </c>
      <c r="B2010" t="s">
        <v>1380</v>
      </c>
      <c r="C2010" t="s">
        <v>1381</v>
      </c>
      <c r="D2010" s="15">
        <v>1900</v>
      </c>
      <c r="E2010" s="121">
        <v>1</v>
      </c>
      <c r="F2010" t="s">
        <v>442</v>
      </c>
      <c r="G2010" s="121">
        <v>366</v>
      </c>
      <c r="H2010" t="s">
        <v>388</v>
      </c>
      <c r="I2010" t="s">
        <v>489</v>
      </c>
      <c r="J2010" t="s">
        <v>434</v>
      </c>
      <c r="K2010" t="s">
        <v>435</v>
      </c>
      <c r="L2010" s="755">
        <v>4.5</v>
      </c>
      <c r="M2010" t="s">
        <v>32</v>
      </c>
      <c r="N2010" s="680">
        <f t="shared" ca="1" si="136"/>
        <v>0</v>
      </c>
      <c r="O2010" s="680">
        <f t="shared" ca="1" si="136"/>
        <v>0</v>
      </c>
      <c r="P2010" s="680">
        <f t="shared" ca="1" si="136"/>
        <v>0</v>
      </c>
      <c r="Q2010" s="680">
        <f t="shared" ca="1" si="136"/>
        <v>0</v>
      </c>
      <c r="R2010" s="680">
        <f t="shared" ca="1" si="136"/>
        <v>0</v>
      </c>
      <c r="S2010" t="str">
        <f t="shared" si="133"/>
        <v>ASR_CMS_19</v>
      </c>
      <c r="T2010" s="957">
        <f t="shared" si="134"/>
        <v>45406</v>
      </c>
      <c r="U2010" t="str">
        <f t="shared" si="135"/>
        <v>Unaudited</v>
      </c>
    </row>
    <row r="2011" spans="1:21" x14ac:dyDescent="0.25">
      <c r="A2011" t="s">
        <v>438</v>
      </c>
      <c r="B2011" t="s">
        <v>1380</v>
      </c>
      <c r="C2011" t="s">
        <v>1381</v>
      </c>
      <c r="D2011" s="15">
        <v>1900</v>
      </c>
      <c r="E2011" s="121">
        <v>1</v>
      </c>
      <c r="F2011" t="s">
        <v>442</v>
      </c>
      <c r="G2011" s="121">
        <v>366</v>
      </c>
      <c r="H2011" t="s">
        <v>388</v>
      </c>
      <c r="I2011" t="s">
        <v>489</v>
      </c>
      <c r="J2011" t="s">
        <v>434</v>
      </c>
      <c r="K2011" t="s">
        <v>435</v>
      </c>
      <c r="L2011" s="755" t="s">
        <v>939</v>
      </c>
      <c r="M2011" t="s">
        <v>930</v>
      </c>
      <c r="N2011" s="680">
        <f t="shared" ca="1" si="136"/>
        <v>0</v>
      </c>
      <c r="O2011" s="680">
        <f t="shared" ca="1" si="136"/>
        <v>0</v>
      </c>
      <c r="P2011" s="680">
        <f t="shared" ca="1" si="136"/>
        <v>0</v>
      </c>
      <c r="Q2011" s="680">
        <f t="shared" ca="1" si="136"/>
        <v>0</v>
      </c>
      <c r="R2011" s="680">
        <f t="shared" ca="1" si="136"/>
        <v>0</v>
      </c>
      <c r="S2011" t="str">
        <f t="shared" si="133"/>
        <v>ASR_CMS_19</v>
      </c>
      <c r="T2011" s="957">
        <f t="shared" si="134"/>
        <v>45406</v>
      </c>
      <c r="U2011" t="str">
        <f t="shared" si="135"/>
        <v>Unaudited</v>
      </c>
    </row>
    <row r="2012" spans="1:21" x14ac:dyDescent="0.25">
      <c r="A2012" t="s">
        <v>438</v>
      </c>
      <c r="B2012" t="s">
        <v>1380</v>
      </c>
      <c r="C2012" t="s">
        <v>1381</v>
      </c>
      <c r="D2012" s="15">
        <v>1900</v>
      </c>
      <c r="E2012" s="121">
        <v>1</v>
      </c>
      <c r="F2012" t="s">
        <v>442</v>
      </c>
      <c r="G2012" s="121">
        <v>366</v>
      </c>
      <c r="H2012" t="s">
        <v>388</v>
      </c>
      <c r="I2012" t="s">
        <v>489</v>
      </c>
      <c r="J2012" t="s">
        <v>434</v>
      </c>
      <c r="K2012" t="s">
        <v>435</v>
      </c>
      <c r="L2012" s="755" t="s">
        <v>194</v>
      </c>
      <c r="M2012" t="s">
        <v>40</v>
      </c>
      <c r="N2012" s="680">
        <f t="shared" ca="1" si="136"/>
        <v>0</v>
      </c>
      <c r="O2012" s="680">
        <f t="shared" ca="1" si="136"/>
        <v>0</v>
      </c>
      <c r="P2012" s="680">
        <f t="shared" ca="1" si="136"/>
        <v>0</v>
      </c>
      <c r="Q2012" s="680">
        <f t="shared" ca="1" si="136"/>
        <v>0</v>
      </c>
      <c r="R2012" s="680">
        <f t="shared" ca="1" si="136"/>
        <v>0</v>
      </c>
      <c r="S2012" t="str">
        <f t="shared" si="133"/>
        <v>ASR_CMS_19</v>
      </c>
      <c r="T2012" s="957">
        <f t="shared" si="134"/>
        <v>45406</v>
      </c>
      <c r="U2012" t="str">
        <f t="shared" si="135"/>
        <v>Unaudited</v>
      </c>
    </row>
    <row r="2013" spans="1:21" x14ac:dyDescent="0.25">
      <c r="A2013" t="s">
        <v>438</v>
      </c>
      <c r="B2013" t="s">
        <v>1380</v>
      </c>
      <c r="C2013" t="s">
        <v>1381</v>
      </c>
      <c r="D2013" s="15">
        <v>1900</v>
      </c>
      <c r="E2013" s="121">
        <v>1</v>
      </c>
      <c r="F2013" t="s">
        <v>442</v>
      </c>
      <c r="G2013" s="121">
        <v>366</v>
      </c>
      <c r="H2013" t="s">
        <v>388</v>
      </c>
      <c r="I2013" t="s">
        <v>489</v>
      </c>
      <c r="J2013" t="s">
        <v>434</v>
      </c>
      <c r="K2013" t="s">
        <v>435</v>
      </c>
      <c r="L2013" s="755" t="s">
        <v>193</v>
      </c>
      <c r="M2013" t="s">
        <v>330</v>
      </c>
      <c r="N2013" s="680">
        <f t="shared" ca="1" si="136"/>
        <v>0</v>
      </c>
      <c r="O2013" s="680">
        <f t="shared" ca="1" si="136"/>
        <v>0</v>
      </c>
      <c r="P2013" s="680">
        <f t="shared" ca="1" si="136"/>
        <v>0</v>
      </c>
      <c r="Q2013" s="680">
        <f t="shared" ca="1" si="136"/>
        <v>0</v>
      </c>
      <c r="R2013" s="680">
        <f t="shared" ca="1" si="136"/>
        <v>0</v>
      </c>
      <c r="S2013" t="str">
        <f t="shared" si="133"/>
        <v>ASR_CMS_19</v>
      </c>
      <c r="T2013" s="957">
        <f t="shared" si="134"/>
        <v>45406</v>
      </c>
      <c r="U2013" t="str">
        <f t="shared" si="135"/>
        <v>Unaudited</v>
      </c>
    </row>
    <row r="2014" spans="1:21" x14ac:dyDescent="0.25">
      <c r="A2014" t="s">
        <v>438</v>
      </c>
      <c r="B2014" t="s">
        <v>1380</v>
      </c>
      <c r="C2014" t="s">
        <v>1381</v>
      </c>
      <c r="D2014" s="15">
        <v>1900</v>
      </c>
      <c r="E2014" s="121">
        <v>1</v>
      </c>
      <c r="F2014" t="s">
        <v>442</v>
      </c>
      <c r="G2014" s="121">
        <v>366</v>
      </c>
      <c r="H2014" t="s">
        <v>388</v>
      </c>
      <c r="I2014" t="s">
        <v>489</v>
      </c>
      <c r="J2014" t="s">
        <v>451</v>
      </c>
      <c r="K2014" t="s">
        <v>436</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ASR_CMS_19</v>
      </c>
      <c r="T2014" s="957">
        <f t="shared" si="134"/>
        <v>45406</v>
      </c>
      <c r="U2014" t="str">
        <f t="shared" si="135"/>
        <v>Unaudited</v>
      </c>
    </row>
    <row r="2015" spans="1:21" x14ac:dyDescent="0.25">
      <c r="A2015" t="s">
        <v>438</v>
      </c>
      <c r="B2015" t="s">
        <v>1380</v>
      </c>
      <c r="C2015" t="s">
        <v>1381</v>
      </c>
      <c r="D2015" s="15">
        <v>1900</v>
      </c>
      <c r="E2015" s="121">
        <v>1</v>
      </c>
      <c r="F2015" t="s">
        <v>442</v>
      </c>
      <c r="G2015" s="121">
        <v>366</v>
      </c>
      <c r="H2015" t="s">
        <v>388</v>
      </c>
      <c r="I2015" t="s">
        <v>489</v>
      </c>
      <c r="J2015" t="s">
        <v>451</v>
      </c>
      <c r="K2015" t="s">
        <v>436</v>
      </c>
      <c r="L2015" s="755" t="s">
        <v>80</v>
      </c>
      <c r="M2015" t="s">
        <v>98</v>
      </c>
      <c r="N2015" s="680">
        <f t="shared" ca="1" si="136"/>
        <v>0</v>
      </c>
      <c r="O2015" s="680">
        <f t="shared" ca="1" si="136"/>
        <v>0</v>
      </c>
      <c r="P2015" s="680">
        <f t="shared" ca="1" si="136"/>
        <v>0</v>
      </c>
      <c r="Q2015" s="680">
        <f t="shared" ca="1" si="136"/>
        <v>0</v>
      </c>
      <c r="R2015" s="680">
        <f t="shared" ca="1" si="136"/>
        <v>0</v>
      </c>
      <c r="S2015" t="str">
        <f t="shared" si="133"/>
        <v>ASR_CMS_19</v>
      </c>
      <c r="T2015" s="957">
        <f t="shared" si="134"/>
        <v>45406</v>
      </c>
      <c r="U2015" t="str">
        <f t="shared" si="135"/>
        <v>Unaudited</v>
      </c>
    </row>
    <row r="2016" spans="1:21" x14ac:dyDescent="0.25">
      <c r="A2016" t="s">
        <v>438</v>
      </c>
      <c r="B2016" t="s">
        <v>1380</v>
      </c>
      <c r="C2016" t="s">
        <v>1381</v>
      </c>
      <c r="D2016" s="15">
        <v>1900</v>
      </c>
      <c r="E2016" s="121">
        <v>1</v>
      </c>
      <c r="F2016" t="s">
        <v>442</v>
      </c>
      <c r="G2016" s="121">
        <v>366</v>
      </c>
      <c r="H2016" t="s">
        <v>388</v>
      </c>
      <c r="I2016" t="s">
        <v>489</v>
      </c>
      <c r="J2016" t="s">
        <v>451</v>
      </c>
      <c r="K2016" t="s">
        <v>436</v>
      </c>
      <c r="L2016" s="755" t="s">
        <v>81</v>
      </c>
      <c r="M2016" t="s">
        <v>99</v>
      </c>
      <c r="N2016" s="680">
        <f t="shared" ca="1" si="136"/>
        <v>0</v>
      </c>
      <c r="O2016" s="680">
        <f t="shared" ca="1" si="136"/>
        <v>0</v>
      </c>
      <c r="P2016" s="680">
        <f t="shared" ca="1" si="136"/>
        <v>0</v>
      </c>
      <c r="Q2016" s="680">
        <f t="shared" ca="1" si="136"/>
        <v>0</v>
      </c>
      <c r="R2016" s="680">
        <f t="shared" ca="1" si="136"/>
        <v>0</v>
      </c>
      <c r="S2016" t="str">
        <f t="shared" si="133"/>
        <v>ASR_CMS_19</v>
      </c>
      <c r="T2016" s="957">
        <f t="shared" si="134"/>
        <v>45406</v>
      </c>
      <c r="U2016" t="str">
        <f t="shared" si="135"/>
        <v>Unaudited</v>
      </c>
    </row>
    <row r="2017" spans="1:21" x14ac:dyDescent="0.25">
      <c r="A2017" t="s">
        <v>438</v>
      </c>
      <c r="B2017" t="s">
        <v>1380</v>
      </c>
      <c r="C2017" t="s">
        <v>1381</v>
      </c>
      <c r="D2017" s="15">
        <v>1900</v>
      </c>
      <c r="E2017" s="121">
        <v>1</v>
      </c>
      <c r="F2017" t="s">
        <v>442</v>
      </c>
      <c r="G2017" s="121">
        <v>366</v>
      </c>
      <c r="H2017" t="s">
        <v>388</v>
      </c>
      <c r="I2017" t="s">
        <v>489</v>
      </c>
      <c r="J2017" t="s">
        <v>451</v>
      </c>
      <c r="K2017" t="s">
        <v>436</v>
      </c>
      <c r="L2017" s="755" t="s">
        <v>82</v>
      </c>
      <c r="M2017" t="s">
        <v>100</v>
      </c>
      <c r="N2017" s="680">
        <f t="shared" ca="1" si="136"/>
        <v>0</v>
      </c>
      <c r="O2017" s="680">
        <f t="shared" ca="1" si="136"/>
        <v>0</v>
      </c>
      <c r="P2017" s="680">
        <f t="shared" ca="1" si="136"/>
        <v>0</v>
      </c>
      <c r="Q2017" s="680">
        <f t="shared" ca="1" si="136"/>
        <v>0</v>
      </c>
      <c r="R2017" s="680">
        <f t="shared" ca="1" si="136"/>
        <v>0</v>
      </c>
      <c r="S2017" t="str">
        <f t="shared" si="133"/>
        <v>ASR_CMS_19</v>
      </c>
      <c r="T2017" s="957">
        <f t="shared" si="134"/>
        <v>45406</v>
      </c>
      <c r="U2017" t="str">
        <f t="shared" si="135"/>
        <v>Unaudited</v>
      </c>
    </row>
    <row r="2018" spans="1:21" x14ac:dyDescent="0.25">
      <c r="A2018" t="s">
        <v>438</v>
      </c>
      <c r="B2018" t="s">
        <v>1380</v>
      </c>
      <c r="C2018" t="s">
        <v>1381</v>
      </c>
      <c r="D2018" s="15">
        <v>1900</v>
      </c>
      <c r="E2018" s="121">
        <v>1</v>
      </c>
      <c r="F2018" t="s">
        <v>442</v>
      </c>
      <c r="G2018" s="121">
        <v>366</v>
      </c>
      <c r="H2018" t="s">
        <v>388</v>
      </c>
      <c r="I2018" t="s">
        <v>489</v>
      </c>
      <c r="J2018" t="s">
        <v>451</v>
      </c>
      <c r="K2018" t="s">
        <v>436</v>
      </c>
      <c r="L2018" s="755" t="s">
        <v>217</v>
      </c>
      <c r="M2018" t="s">
        <v>101</v>
      </c>
      <c r="N2018" s="680">
        <f t="shared" ca="1" si="136"/>
        <v>0</v>
      </c>
      <c r="O2018" s="680">
        <f t="shared" ca="1" si="136"/>
        <v>0</v>
      </c>
      <c r="P2018" s="680">
        <f t="shared" ca="1" si="136"/>
        <v>0</v>
      </c>
      <c r="Q2018" s="680">
        <f t="shared" ca="1" si="136"/>
        <v>0</v>
      </c>
      <c r="R2018" s="680">
        <f t="shared" ca="1" si="136"/>
        <v>0</v>
      </c>
      <c r="S2018" t="str">
        <f t="shared" si="133"/>
        <v>ASR_CMS_19</v>
      </c>
      <c r="T2018" s="957">
        <f t="shared" si="134"/>
        <v>45406</v>
      </c>
      <c r="U2018" t="str">
        <f t="shared" si="135"/>
        <v>Unaudited</v>
      </c>
    </row>
    <row r="2019" spans="1:21" x14ac:dyDescent="0.25">
      <c r="A2019" t="s">
        <v>438</v>
      </c>
      <c r="B2019" t="s">
        <v>1380</v>
      </c>
      <c r="C2019" t="s">
        <v>1381</v>
      </c>
      <c r="D2019" s="15">
        <v>1900</v>
      </c>
      <c r="E2019" s="121">
        <v>1</v>
      </c>
      <c r="F2019" t="s">
        <v>442</v>
      </c>
      <c r="G2019" s="121">
        <v>366</v>
      </c>
      <c r="H2019" t="s">
        <v>388</v>
      </c>
      <c r="I2019" t="s">
        <v>489</v>
      </c>
      <c r="J2019" t="s">
        <v>451</v>
      </c>
      <c r="K2019" t="s">
        <v>436</v>
      </c>
      <c r="L2019" s="755" t="s">
        <v>216</v>
      </c>
      <c r="M2019" t="s">
        <v>28</v>
      </c>
      <c r="N2019" s="680">
        <f t="shared" ca="1" si="136"/>
        <v>0</v>
      </c>
      <c r="O2019" s="680">
        <f t="shared" ca="1" si="136"/>
        <v>0</v>
      </c>
      <c r="P2019" s="680">
        <f t="shared" ca="1" si="136"/>
        <v>0</v>
      </c>
      <c r="Q2019" s="680">
        <f t="shared" ca="1" si="136"/>
        <v>0</v>
      </c>
      <c r="R2019" s="680">
        <f t="shared" ca="1" si="136"/>
        <v>0</v>
      </c>
      <c r="S2019" t="str">
        <f t="shared" si="133"/>
        <v>ASR_CMS_19</v>
      </c>
      <c r="T2019" s="957">
        <f t="shared" si="134"/>
        <v>45406</v>
      </c>
      <c r="U2019" t="str">
        <f t="shared" si="135"/>
        <v>Unaudited</v>
      </c>
    </row>
    <row r="2020" spans="1:21" x14ac:dyDescent="0.25">
      <c r="A2020" t="s">
        <v>438</v>
      </c>
      <c r="B2020" t="s">
        <v>1380</v>
      </c>
      <c r="C2020" t="s">
        <v>1381</v>
      </c>
      <c r="D2020" s="15">
        <v>1900</v>
      </c>
      <c r="E2020" s="121">
        <v>1</v>
      </c>
      <c r="F2020" t="s">
        <v>442</v>
      </c>
      <c r="G2020" s="121">
        <v>366</v>
      </c>
      <c r="H2020" t="s">
        <v>388</v>
      </c>
      <c r="I2020" t="s">
        <v>489</v>
      </c>
      <c r="J2020" t="s">
        <v>437</v>
      </c>
      <c r="K2020" t="s">
        <v>437</v>
      </c>
      <c r="L2020" s="755" t="s">
        <v>84</v>
      </c>
      <c r="M2020" t="s">
        <v>328</v>
      </c>
      <c r="N2020" s="680">
        <f t="shared" ca="1" si="136"/>
        <v>0</v>
      </c>
      <c r="O2020" s="680">
        <f t="shared" ca="1" si="136"/>
        <v>0</v>
      </c>
      <c r="P2020" s="680">
        <f t="shared" ca="1" si="136"/>
        <v>0</v>
      </c>
      <c r="Q2020" s="680">
        <f t="shared" ca="1" si="136"/>
        <v>0</v>
      </c>
      <c r="R2020" s="680">
        <f t="shared" ca="1" si="136"/>
        <v>0</v>
      </c>
      <c r="S2020" t="str">
        <f t="shared" si="133"/>
        <v>ASR_CMS_19</v>
      </c>
      <c r="T2020" s="957">
        <f t="shared" si="134"/>
        <v>45406</v>
      </c>
      <c r="U2020" t="str">
        <f t="shared" si="135"/>
        <v>Unaudited</v>
      </c>
    </row>
    <row r="2021" spans="1:21" x14ac:dyDescent="0.25">
      <c r="A2021" t="s">
        <v>438</v>
      </c>
      <c r="B2021" t="s">
        <v>1380</v>
      </c>
      <c r="C2021" t="s">
        <v>1381</v>
      </c>
      <c r="D2021" s="15">
        <v>1900</v>
      </c>
      <c r="E2021" s="121">
        <v>1</v>
      </c>
      <c r="F2021" t="s">
        <v>442</v>
      </c>
      <c r="G2021" s="121">
        <v>366</v>
      </c>
      <c r="H2021" t="s">
        <v>388</v>
      </c>
      <c r="I2021" t="s">
        <v>489</v>
      </c>
      <c r="J2021" t="s">
        <v>437</v>
      </c>
      <c r="K2021" t="s">
        <v>437</v>
      </c>
      <c r="L2021" s="755" t="s">
        <v>85</v>
      </c>
      <c r="M2021" t="s">
        <v>326</v>
      </c>
      <c r="N2021" s="680">
        <f t="shared" ca="1" si="136"/>
        <v>0</v>
      </c>
      <c r="O2021" s="680">
        <f t="shared" ca="1" si="136"/>
        <v>0</v>
      </c>
      <c r="P2021" s="680">
        <f t="shared" ca="1" si="136"/>
        <v>0</v>
      </c>
      <c r="Q2021" s="680">
        <f t="shared" ca="1" si="136"/>
        <v>0</v>
      </c>
      <c r="R2021" s="680">
        <f t="shared" ca="1" si="136"/>
        <v>0</v>
      </c>
      <c r="S2021" t="str">
        <f t="shared" si="133"/>
        <v>ASR_CMS_19</v>
      </c>
      <c r="T2021" s="957">
        <f t="shared" si="134"/>
        <v>45406</v>
      </c>
      <c r="U2021" t="str">
        <f t="shared" si="135"/>
        <v>Unaudited</v>
      </c>
    </row>
    <row r="2022" spans="1:21" x14ac:dyDescent="0.25">
      <c r="A2022" t="s">
        <v>438</v>
      </c>
      <c r="B2022" t="s">
        <v>1380</v>
      </c>
      <c r="C2022" t="s">
        <v>1381</v>
      </c>
      <c r="D2022" s="15">
        <v>1900</v>
      </c>
      <c r="E2022" s="121">
        <v>1</v>
      </c>
      <c r="F2022" t="s">
        <v>442</v>
      </c>
      <c r="G2022" s="121">
        <v>366</v>
      </c>
      <c r="H2022" t="s">
        <v>388</v>
      </c>
      <c r="I2022" t="s">
        <v>489</v>
      </c>
      <c r="J2022" t="s">
        <v>437</v>
      </c>
      <c r="K2022" t="s">
        <v>437</v>
      </c>
      <c r="L2022" s="755" t="s">
        <v>86</v>
      </c>
      <c r="M2022" t="s">
        <v>495</v>
      </c>
      <c r="N2022" s="680">
        <f t="shared" ca="1" si="136"/>
        <v>0</v>
      </c>
      <c r="O2022" s="680">
        <f t="shared" ca="1" si="136"/>
        <v>0</v>
      </c>
      <c r="P2022" s="680">
        <f t="shared" ca="1" si="136"/>
        <v>0</v>
      </c>
      <c r="Q2022" s="680">
        <f t="shared" ca="1" si="136"/>
        <v>0</v>
      </c>
      <c r="R2022" s="680">
        <f t="shared" ca="1" si="136"/>
        <v>0</v>
      </c>
      <c r="S2022" t="str">
        <f t="shared" si="133"/>
        <v>ASR_CMS_19</v>
      </c>
      <c r="T2022" s="957">
        <f t="shared" si="134"/>
        <v>45406</v>
      </c>
      <c r="U2022" t="str">
        <f t="shared" si="135"/>
        <v>Unaudited</v>
      </c>
    </row>
    <row r="2023" spans="1:21" x14ac:dyDescent="0.25">
      <c r="A2023" t="s">
        <v>438</v>
      </c>
      <c r="B2023" t="s">
        <v>1380</v>
      </c>
      <c r="C2023" t="s">
        <v>1381</v>
      </c>
      <c r="D2023" s="15">
        <v>1900</v>
      </c>
      <c r="E2023" s="121">
        <v>1</v>
      </c>
      <c r="F2023" t="s">
        <v>442</v>
      </c>
      <c r="G2023" s="121">
        <v>366</v>
      </c>
      <c r="H2023" t="s">
        <v>388</v>
      </c>
      <c r="I2023" t="s">
        <v>489</v>
      </c>
      <c r="J2023" t="s">
        <v>437</v>
      </c>
      <c r="K2023" t="s">
        <v>437</v>
      </c>
      <c r="L2023" s="755" t="s">
        <v>87</v>
      </c>
      <c r="M2023" t="s">
        <v>496</v>
      </c>
      <c r="N2023" s="680">
        <f t="shared" ca="1" si="136"/>
        <v>0</v>
      </c>
      <c r="O2023" s="680">
        <f t="shared" ca="1" si="136"/>
        <v>0</v>
      </c>
      <c r="P2023" s="680">
        <f t="shared" ca="1" si="136"/>
        <v>0</v>
      </c>
      <c r="Q2023" s="680">
        <f t="shared" ca="1" si="136"/>
        <v>0</v>
      </c>
      <c r="R2023" s="680">
        <f t="shared" ca="1" si="136"/>
        <v>0</v>
      </c>
      <c r="S2023" t="str">
        <f t="shared" si="133"/>
        <v>ASR_CMS_19</v>
      </c>
      <c r="T2023" s="957">
        <f t="shared" si="134"/>
        <v>45406</v>
      </c>
      <c r="U2023" t="str">
        <f t="shared" si="135"/>
        <v>Unaudited</v>
      </c>
    </row>
    <row r="2024" spans="1:21" x14ac:dyDescent="0.25">
      <c r="A2024" t="s">
        <v>438</v>
      </c>
      <c r="B2024" t="s">
        <v>1380</v>
      </c>
      <c r="C2024" t="s">
        <v>1381</v>
      </c>
      <c r="D2024" s="15">
        <v>1900</v>
      </c>
      <c r="E2024" s="121">
        <v>1</v>
      </c>
      <c r="F2024" t="s">
        <v>442</v>
      </c>
      <c r="G2024" s="121">
        <v>366</v>
      </c>
      <c r="H2024" t="s">
        <v>388</v>
      </c>
      <c r="I2024" t="s">
        <v>489</v>
      </c>
      <c r="J2024" t="s">
        <v>437</v>
      </c>
      <c r="K2024" t="s">
        <v>437</v>
      </c>
      <c r="L2024" s="755" t="s">
        <v>214</v>
      </c>
      <c r="M2024" t="s">
        <v>497</v>
      </c>
      <c r="N2024" s="680">
        <f t="shared" ca="1" si="136"/>
        <v>0</v>
      </c>
      <c r="O2024" s="680">
        <f t="shared" ca="1" si="136"/>
        <v>0</v>
      </c>
      <c r="P2024" s="680">
        <f t="shared" ca="1" si="136"/>
        <v>0</v>
      </c>
      <c r="Q2024" s="680">
        <f t="shared" ca="1" si="136"/>
        <v>0</v>
      </c>
      <c r="R2024" s="680">
        <f t="shared" ca="1" si="136"/>
        <v>0</v>
      </c>
      <c r="S2024" t="str">
        <f t="shared" si="133"/>
        <v>ASR_CMS_19</v>
      </c>
      <c r="T2024" s="957">
        <f t="shared" si="134"/>
        <v>45406</v>
      </c>
      <c r="U2024" t="str">
        <f t="shared" si="135"/>
        <v>Unaudited</v>
      </c>
    </row>
    <row r="2025" spans="1:21" x14ac:dyDescent="0.25">
      <c r="A2025" t="s">
        <v>438</v>
      </c>
      <c r="B2025" t="s">
        <v>1380</v>
      </c>
      <c r="C2025" t="s">
        <v>1381</v>
      </c>
      <c r="D2025" s="15">
        <v>1900</v>
      </c>
      <c r="E2025" s="121">
        <v>1</v>
      </c>
      <c r="F2025" t="s">
        <v>442</v>
      </c>
      <c r="G2025" s="121">
        <v>366</v>
      </c>
      <c r="H2025" t="s">
        <v>388</v>
      </c>
      <c r="I2025" t="s">
        <v>490</v>
      </c>
      <c r="J2025" t="s">
        <v>26</v>
      </c>
      <c r="K2025" t="s">
        <v>26</v>
      </c>
      <c r="L2025" s="755" t="s">
        <v>205</v>
      </c>
      <c r="M2025" t="s">
        <v>26</v>
      </c>
      <c r="N2025" s="680">
        <f t="shared" ca="1" si="136"/>
        <v>0</v>
      </c>
      <c r="O2025" s="680">
        <f t="shared" ca="1" si="136"/>
        <v>0</v>
      </c>
      <c r="P2025" s="680">
        <f t="shared" ca="1" si="136"/>
        <v>0</v>
      </c>
      <c r="Q2025" s="680">
        <f t="shared" ca="1" si="136"/>
        <v>0</v>
      </c>
      <c r="R2025" s="680">
        <f t="shared" ca="1" si="136"/>
        <v>0</v>
      </c>
      <c r="S2025" t="str">
        <f t="shared" si="133"/>
        <v>ASR_CMS_19</v>
      </c>
      <c r="T2025" s="957">
        <f t="shared" si="134"/>
        <v>45406</v>
      </c>
      <c r="U2025" t="str">
        <f t="shared" si="135"/>
        <v>Unaudited</v>
      </c>
    </row>
    <row r="2026" spans="1:21" x14ac:dyDescent="0.25">
      <c r="A2026" t="s">
        <v>438</v>
      </c>
      <c r="B2026" t="s">
        <v>1380</v>
      </c>
      <c r="C2026" t="s">
        <v>1381</v>
      </c>
      <c r="D2026" s="15">
        <v>1900</v>
      </c>
      <c r="E2026" s="121">
        <v>1</v>
      </c>
      <c r="F2026" t="s">
        <v>1026</v>
      </c>
      <c r="G2026" s="121" t="s">
        <v>1379</v>
      </c>
      <c r="H2026" t="s">
        <v>388</v>
      </c>
      <c r="I2026" t="s">
        <v>433</v>
      </c>
      <c r="J2026" t="s">
        <v>433</v>
      </c>
      <c r="K2026" t="s">
        <v>433</v>
      </c>
      <c r="M2026" t="s">
        <v>433</v>
      </c>
      <c r="N2026" s="680">
        <f t="shared" ca="1" si="136"/>
        <v>0</v>
      </c>
      <c r="O2026" s="680">
        <f t="shared" ca="1" si="136"/>
        <v>0</v>
      </c>
      <c r="P2026" s="680">
        <f t="shared" ca="1" si="136"/>
        <v>0</v>
      </c>
      <c r="Q2026" s="680">
        <f t="shared" ca="1" si="136"/>
        <v>0</v>
      </c>
      <c r="R2026" s="680">
        <f t="shared" ca="1" si="136"/>
        <v>0</v>
      </c>
      <c r="S2026" t="str">
        <f t="shared" si="133"/>
        <v>ASR_CMS_19</v>
      </c>
      <c r="T2026" s="957">
        <f t="shared" si="134"/>
        <v>45406</v>
      </c>
      <c r="U2026" t="str">
        <f t="shared" si="135"/>
        <v>Unaudited</v>
      </c>
    </row>
    <row r="2027" spans="1:21" x14ac:dyDescent="0.25">
      <c r="A2027" t="s">
        <v>438</v>
      </c>
      <c r="B2027" t="s">
        <v>1380</v>
      </c>
      <c r="C2027" t="s">
        <v>1381</v>
      </c>
      <c r="D2027" s="15">
        <v>1900</v>
      </c>
      <c r="E2027" s="121">
        <v>1</v>
      </c>
      <c r="F2027" t="s">
        <v>1026</v>
      </c>
      <c r="G2027" s="121" t="s">
        <v>1379</v>
      </c>
      <c r="H2027" t="s">
        <v>388</v>
      </c>
      <c r="I2027" t="s">
        <v>488</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ASR_CMS_19</v>
      </c>
      <c r="T2027" s="957">
        <f t="shared" si="134"/>
        <v>45406</v>
      </c>
      <c r="U2027" t="str">
        <f t="shared" si="135"/>
        <v>Unaudited</v>
      </c>
    </row>
    <row r="2028" spans="1:21" x14ac:dyDescent="0.25">
      <c r="A2028" t="s">
        <v>438</v>
      </c>
      <c r="B2028" t="s">
        <v>1380</v>
      </c>
      <c r="C2028" t="s">
        <v>1381</v>
      </c>
      <c r="D2028" s="15">
        <v>1900</v>
      </c>
      <c r="E2028" s="121">
        <v>1</v>
      </c>
      <c r="F2028" t="s">
        <v>1026</v>
      </c>
      <c r="G2028" s="121" t="s">
        <v>1379</v>
      </c>
      <c r="H2028" t="s">
        <v>388</v>
      </c>
      <c r="I2028" t="s">
        <v>488</v>
      </c>
      <c r="J2028" t="s">
        <v>12</v>
      </c>
      <c r="K2028" t="s">
        <v>223</v>
      </c>
      <c r="L2028" s="755">
        <v>1.2</v>
      </c>
      <c r="M2028" t="s">
        <v>223</v>
      </c>
      <c r="N2028" s="680">
        <f t="shared" ca="1" si="136"/>
        <v>0</v>
      </c>
      <c r="O2028" s="680">
        <f t="shared" ca="1" si="136"/>
        <v>0</v>
      </c>
      <c r="P2028" s="680">
        <f t="shared" ca="1" si="136"/>
        <v>0</v>
      </c>
      <c r="Q2028" s="680">
        <f t="shared" ca="1" si="136"/>
        <v>0</v>
      </c>
      <c r="R2028" s="680">
        <f t="shared" ca="1" si="136"/>
        <v>0</v>
      </c>
      <c r="S2028" t="str">
        <f t="shared" si="133"/>
        <v>ASR_CMS_19</v>
      </c>
      <c r="T2028" s="957">
        <f t="shared" si="134"/>
        <v>45406</v>
      </c>
      <c r="U2028" t="str">
        <f t="shared" si="135"/>
        <v>Unaudited</v>
      </c>
    </row>
    <row r="2029" spans="1:21" x14ac:dyDescent="0.25">
      <c r="A2029" t="s">
        <v>438</v>
      </c>
      <c r="B2029" t="s">
        <v>1380</v>
      </c>
      <c r="C2029" t="s">
        <v>1381</v>
      </c>
      <c r="D2029" s="15">
        <v>1900</v>
      </c>
      <c r="E2029" s="121">
        <v>1</v>
      </c>
      <c r="F2029" t="s">
        <v>1026</v>
      </c>
      <c r="G2029" s="121" t="s">
        <v>1379</v>
      </c>
      <c r="H2029" t="s">
        <v>388</v>
      </c>
      <c r="I2029" t="s">
        <v>488</v>
      </c>
      <c r="J2029" t="s">
        <v>12</v>
      </c>
      <c r="K2029" t="s">
        <v>1318</v>
      </c>
      <c r="L2029" s="755" t="s">
        <v>1314</v>
      </c>
      <c r="M2029" t="s">
        <v>1318</v>
      </c>
      <c r="N2029" s="680">
        <f t="shared" ca="1" si="136"/>
        <v>0</v>
      </c>
      <c r="O2029" s="680">
        <f t="shared" ca="1" si="136"/>
        <v>0</v>
      </c>
      <c r="P2029" s="680">
        <f t="shared" ca="1" si="136"/>
        <v>0</v>
      </c>
      <c r="Q2029" s="680">
        <f t="shared" ca="1" si="136"/>
        <v>0</v>
      </c>
      <c r="R2029" s="680">
        <f t="shared" ca="1" si="136"/>
        <v>0</v>
      </c>
      <c r="S2029" t="str">
        <f t="shared" si="133"/>
        <v>ASR_CMS_19</v>
      </c>
      <c r="T2029" s="957">
        <f t="shared" si="134"/>
        <v>45406</v>
      </c>
      <c r="U2029" t="str">
        <f t="shared" si="135"/>
        <v>Unaudited</v>
      </c>
    </row>
    <row r="2030" spans="1:21" x14ac:dyDescent="0.25">
      <c r="A2030" t="s">
        <v>438</v>
      </c>
      <c r="B2030" t="s">
        <v>1380</v>
      </c>
      <c r="C2030" t="s">
        <v>1381</v>
      </c>
      <c r="D2030" s="15">
        <v>1900</v>
      </c>
      <c r="E2030" s="121">
        <v>1</v>
      </c>
      <c r="F2030" t="s">
        <v>1026</v>
      </c>
      <c r="G2030" s="121" t="s">
        <v>1379</v>
      </c>
      <c r="H2030" t="s">
        <v>388</v>
      </c>
      <c r="I2030" t="s">
        <v>488</v>
      </c>
      <c r="J2030" t="s">
        <v>12</v>
      </c>
      <c r="K2030" t="s">
        <v>1320</v>
      </c>
      <c r="L2030" s="755" t="s">
        <v>1319</v>
      </c>
      <c r="M2030" t="s">
        <v>1320</v>
      </c>
      <c r="N2030" s="680">
        <f t="shared" ca="1" si="136"/>
        <v>0</v>
      </c>
      <c r="O2030" s="680">
        <f t="shared" ca="1" si="136"/>
        <v>0</v>
      </c>
      <c r="P2030" s="680">
        <f t="shared" ca="1" si="136"/>
        <v>0</v>
      </c>
      <c r="Q2030" s="680">
        <f t="shared" ca="1" si="136"/>
        <v>0</v>
      </c>
      <c r="R2030" s="680">
        <f t="shared" ca="1" si="136"/>
        <v>0</v>
      </c>
      <c r="S2030" t="str">
        <f t="shared" si="133"/>
        <v>ASR_CMS_19</v>
      </c>
      <c r="T2030" s="957">
        <f t="shared" si="134"/>
        <v>45406</v>
      </c>
      <c r="U2030" t="str">
        <f t="shared" si="135"/>
        <v>Unaudited</v>
      </c>
    </row>
    <row r="2031" spans="1:21" x14ac:dyDescent="0.25">
      <c r="A2031" t="s">
        <v>438</v>
      </c>
      <c r="B2031" t="s">
        <v>1380</v>
      </c>
      <c r="C2031" t="s">
        <v>1381</v>
      </c>
      <c r="D2031" s="15">
        <v>1900</v>
      </c>
      <c r="E2031" s="121">
        <v>1</v>
      </c>
      <c r="F2031" t="s">
        <v>1026</v>
      </c>
      <c r="G2031" s="121" t="s">
        <v>1379</v>
      </c>
      <c r="H2031" t="s">
        <v>388</v>
      </c>
      <c r="I2031" t="s">
        <v>488</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ASR_CMS_19</v>
      </c>
      <c r="T2031" s="957">
        <f t="shared" si="134"/>
        <v>45406</v>
      </c>
      <c r="U2031" t="str">
        <f t="shared" si="135"/>
        <v>Unaudited</v>
      </c>
    </row>
    <row r="2032" spans="1:21" x14ac:dyDescent="0.25">
      <c r="A2032" t="s">
        <v>438</v>
      </c>
      <c r="B2032" t="s">
        <v>1380</v>
      </c>
      <c r="C2032" t="s">
        <v>1381</v>
      </c>
      <c r="D2032" s="15">
        <v>1900</v>
      </c>
      <c r="E2032" s="121">
        <v>1</v>
      </c>
      <c r="F2032" t="s">
        <v>1026</v>
      </c>
      <c r="G2032" s="121" t="s">
        <v>1379</v>
      </c>
      <c r="H2032" t="s">
        <v>388</v>
      </c>
      <c r="I2032" t="s">
        <v>489</v>
      </c>
      <c r="J2032" t="s">
        <v>434</v>
      </c>
      <c r="K2032" t="s">
        <v>791</v>
      </c>
      <c r="L2032" s="755">
        <v>2.1</v>
      </c>
      <c r="M2032" t="s">
        <v>726</v>
      </c>
      <c r="N2032" s="680">
        <f t="shared" ca="1" si="136"/>
        <v>0</v>
      </c>
      <c r="O2032" s="680">
        <f t="shared" ca="1" si="136"/>
        <v>0</v>
      </c>
      <c r="P2032" s="680">
        <f t="shared" ca="1" si="136"/>
        <v>0</v>
      </c>
      <c r="Q2032" s="680">
        <f t="shared" ca="1" si="136"/>
        <v>0</v>
      </c>
      <c r="R2032" s="680">
        <f t="shared" ca="1" si="136"/>
        <v>0</v>
      </c>
      <c r="S2032" t="str">
        <f t="shared" si="133"/>
        <v>ASR_CMS_19</v>
      </c>
      <c r="T2032" s="957">
        <f t="shared" si="134"/>
        <v>45406</v>
      </c>
      <c r="U2032" t="str">
        <f t="shared" si="135"/>
        <v>Unaudited</v>
      </c>
    </row>
    <row r="2033" spans="1:21" x14ac:dyDescent="0.25">
      <c r="A2033" t="s">
        <v>438</v>
      </c>
      <c r="B2033" t="s">
        <v>1380</v>
      </c>
      <c r="C2033" t="s">
        <v>1381</v>
      </c>
      <c r="D2033" s="15">
        <v>1900</v>
      </c>
      <c r="E2033" s="121">
        <v>1</v>
      </c>
      <c r="F2033" t="s">
        <v>1026</v>
      </c>
      <c r="G2033" s="121" t="s">
        <v>1379</v>
      </c>
      <c r="H2033" t="s">
        <v>388</v>
      </c>
      <c r="I2033" t="s">
        <v>489</v>
      </c>
      <c r="J2033" t="s">
        <v>434</v>
      </c>
      <c r="K2033" t="s">
        <v>791</v>
      </c>
      <c r="L2033" s="755">
        <v>2.2000000000000002</v>
      </c>
      <c r="M2033" t="s">
        <v>727</v>
      </c>
      <c r="N2033" s="680">
        <f t="shared" ca="1" si="136"/>
        <v>0</v>
      </c>
      <c r="O2033" s="680">
        <f t="shared" ca="1" si="136"/>
        <v>0</v>
      </c>
      <c r="P2033" s="680">
        <f t="shared" ca="1" si="136"/>
        <v>0</v>
      </c>
      <c r="Q2033" s="680">
        <f t="shared" ca="1" si="136"/>
        <v>0</v>
      </c>
      <c r="R2033" s="680">
        <f t="shared" ca="1" si="136"/>
        <v>0</v>
      </c>
      <c r="S2033" t="str">
        <f t="shared" si="133"/>
        <v>ASR_CMS_19</v>
      </c>
      <c r="T2033" s="957">
        <f t="shared" si="134"/>
        <v>45406</v>
      </c>
      <c r="U2033" t="str">
        <f t="shared" si="135"/>
        <v>Unaudited</v>
      </c>
    </row>
    <row r="2034" spans="1:21" x14ac:dyDescent="0.25">
      <c r="A2034" t="s">
        <v>438</v>
      </c>
      <c r="B2034" t="s">
        <v>1380</v>
      </c>
      <c r="C2034" t="s">
        <v>1381</v>
      </c>
      <c r="D2034" s="15">
        <v>1900</v>
      </c>
      <c r="E2034" s="121">
        <v>1</v>
      </c>
      <c r="F2034" t="s">
        <v>1026</v>
      </c>
      <c r="G2034" s="121" t="s">
        <v>1379</v>
      </c>
      <c r="H2034" t="s">
        <v>388</v>
      </c>
      <c r="I2034" t="s">
        <v>489</v>
      </c>
      <c r="J2034" t="s">
        <v>434</v>
      </c>
      <c r="K2034" t="s">
        <v>791</v>
      </c>
      <c r="L2034" s="755">
        <v>2.2999999999999998</v>
      </c>
      <c r="M2034" t="s">
        <v>728</v>
      </c>
      <c r="N2034" s="680">
        <f t="shared" ca="1" si="136"/>
        <v>0</v>
      </c>
      <c r="O2034" s="680">
        <f t="shared" ca="1" si="136"/>
        <v>0</v>
      </c>
      <c r="P2034" s="680">
        <f t="shared" ca="1" si="136"/>
        <v>0</v>
      </c>
      <c r="Q2034" s="680">
        <f t="shared" ca="1" si="136"/>
        <v>0</v>
      </c>
      <c r="R2034" s="680">
        <f t="shared" ca="1" si="136"/>
        <v>0</v>
      </c>
      <c r="S2034" t="str">
        <f t="shared" si="133"/>
        <v>ASR_CMS_19</v>
      </c>
      <c r="T2034" s="957">
        <f t="shared" si="134"/>
        <v>45406</v>
      </c>
      <c r="U2034" t="str">
        <f t="shared" si="135"/>
        <v>Unaudited</v>
      </c>
    </row>
    <row r="2035" spans="1:21" x14ac:dyDescent="0.25">
      <c r="A2035" t="s">
        <v>438</v>
      </c>
      <c r="B2035" t="s">
        <v>1380</v>
      </c>
      <c r="C2035" t="s">
        <v>1381</v>
      </c>
      <c r="D2035" s="15">
        <v>1900</v>
      </c>
      <c r="E2035" s="121">
        <v>1</v>
      </c>
      <c r="F2035" t="s">
        <v>1026</v>
      </c>
      <c r="G2035" s="121" t="s">
        <v>1379</v>
      </c>
      <c r="H2035" t="s">
        <v>388</v>
      </c>
      <c r="I2035" t="s">
        <v>489</v>
      </c>
      <c r="J2035" t="s">
        <v>434</v>
      </c>
      <c r="K2035" t="s">
        <v>791</v>
      </c>
      <c r="L2035" s="755">
        <v>2.4</v>
      </c>
      <c r="M2035" t="s">
        <v>729</v>
      </c>
      <c r="N2035" s="680">
        <f t="shared" ca="1" si="136"/>
        <v>0</v>
      </c>
      <c r="O2035" s="680">
        <f t="shared" ca="1" si="136"/>
        <v>0</v>
      </c>
      <c r="P2035" s="680">
        <f t="shared" ca="1" si="136"/>
        <v>0</v>
      </c>
      <c r="Q2035" s="680">
        <f t="shared" ca="1" si="136"/>
        <v>0</v>
      </c>
      <c r="R2035" s="680">
        <f t="shared" ca="1" si="136"/>
        <v>0</v>
      </c>
      <c r="S2035" t="str">
        <f t="shared" si="133"/>
        <v>ASR_CMS_19</v>
      </c>
      <c r="T2035" s="957">
        <f t="shared" si="134"/>
        <v>45406</v>
      </c>
      <c r="U2035" t="str">
        <f t="shared" si="135"/>
        <v>Unaudited</v>
      </c>
    </row>
    <row r="2036" spans="1:21" x14ac:dyDescent="0.25">
      <c r="A2036" t="s">
        <v>438</v>
      </c>
      <c r="B2036" t="s">
        <v>1380</v>
      </c>
      <c r="C2036" t="s">
        <v>1381</v>
      </c>
      <c r="D2036" s="15">
        <v>1900</v>
      </c>
      <c r="E2036" s="121">
        <v>1</v>
      </c>
      <c r="F2036" t="s">
        <v>1026</v>
      </c>
      <c r="G2036" s="121" t="s">
        <v>1379</v>
      </c>
      <c r="H2036" t="s">
        <v>388</v>
      </c>
      <c r="I2036" t="s">
        <v>489</v>
      </c>
      <c r="J2036" t="s">
        <v>434</v>
      </c>
      <c r="K2036" t="s">
        <v>791</v>
      </c>
      <c r="L2036" s="755">
        <v>2.5</v>
      </c>
      <c r="M2036" t="s">
        <v>771</v>
      </c>
      <c r="N2036" s="680">
        <f t="shared" ca="1" si="136"/>
        <v>0</v>
      </c>
      <c r="O2036" s="680">
        <f t="shared" ca="1" si="136"/>
        <v>0</v>
      </c>
      <c r="P2036" s="680">
        <f t="shared" ca="1" si="136"/>
        <v>0</v>
      </c>
      <c r="Q2036" s="680">
        <f t="shared" ca="1" si="136"/>
        <v>0</v>
      </c>
      <c r="R2036" s="680">
        <f t="shared" ca="1" si="136"/>
        <v>0</v>
      </c>
      <c r="S2036" t="str">
        <f t="shared" si="133"/>
        <v>ASR_CMS_19</v>
      </c>
      <c r="T2036" s="957">
        <f t="shared" si="134"/>
        <v>45406</v>
      </c>
      <c r="U2036" t="str">
        <f t="shared" si="135"/>
        <v>Unaudited</v>
      </c>
    </row>
    <row r="2037" spans="1:21" x14ac:dyDescent="0.25">
      <c r="A2037" t="s">
        <v>438</v>
      </c>
      <c r="B2037" t="s">
        <v>1380</v>
      </c>
      <c r="C2037" t="s">
        <v>1381</v>
      </c>
      <c r="D2037" s="15">
        <v>1900</v>
      </c>
      <c r="E2037" s="121">
        <v>1</v>
      </c>
      <c r="F2037" t="s">
        <v>1026</v>
      </c>
      <c r="G2037" s="121" t="s">
        <v>1379</v>
      </c>
      <c r="H2037" t="s">
        <v>388</v>
      </c>
      <c r="I2037" t="s">
        <v>489</v>
      </c>
      <c r="J2037" t="s">
        <v>434</v>
      </c>
      <c r="K2037" t="s">
        <v>791</v>
      </c>
      <c r="L2037" s="755">
        <v>2.6</v>
      </c>
      <c r="M2037" t="s">
        <v>187</v>
      </c>
      <c r="N2037" s="680">
        <f t="shared" ca="1" si="136"/>
        <v>0</v>
      </c>
      <c r="O2037" s="680">
        <f t="shared" ca="1" si="136"/>
        <v>0</v>
      </c>
      <c r="P2037" s="680">
        <f t="shared" ca="1" si="136"/>
        <v>0</v>
      </c>
      <c r="Q2037" s="680">
        <f t="shared" ca="1" si="136"/>
        <v>0</v>
      </c>
      <c r="R2037" s="680">
        <f t="shared" ca="1" si="136"/>
        <v>0</v>
      </c>
      <c r="S2037" t="str">
        <f t="shared" si="133"/>
        <v>ASR_CMS_19</v>
      </c>
      <c r="T2037" s="957">
        <f t="shared" si="134"/>
        <v>45406</v>
      </c>
      <c r="U2037" t="str">
        <f t="shared" si="135"/>
        <v>Unaudited</v>
      </c>
    </row>
    <row r="2038" spans="1:21" x14ac:dyDescent="0.25">
      <c r="A2038" t="s">
        <v>438</v>
      </c>
      <c r="B2038" t="s">
        <v>1380</v>
      </c>
      <c r="C2038" t="s">
        <v>1381</v>
      </c>
      <c r="D2038" s="15">
        <v>1900</v>
      </c>
      <c r="E2038" s="121">
        <v>1</v>
      </c>
      <c r="F2038" t="s">
        <v>1026</v>
      </c>
      <c r="G2038" s="121" t="s">
        <v>1379</v>
      </c>
      <c r="H2038" t="s">
        <v>388</v>
      </c>
      <c r="I2038" t="s">
        <v>489</v>
      </c>
      <c r="J2038" t="s">
        <v>434</v>
      </c>
      <c r="K2038" t="s">
        <v>791</v>
      </c>
      <c r="L2038" s="755">
        <v>2.7</v>
      </c>
      <c r="M2038" t="s">
        <v>792</v>
      </c>
      <c r="N2038" s="680">
        <f t="shared" ca="1" si="136"/>
        <v>0</v>
      </c>
      <c r="O2038" s="680">
        <f t="shared" ca="1" si="136"/>
        <v>0</v>
      </c>
      <c r="P2038" s="680">
        <f t="shared" ca="1" si="136"/>
        <v>0</v>
      </c>
      <c r="Q2038" s="680">
        <f t="shared" ca="1" si="136"/>
        <v>0</v>
      </c>
      <c r="R2038" s="680">
        <f t="shared" ca="1" si="136"/>
        <v>0</v>
      </c>
      <c r="S2038" t="str">
        <f t="shared" si="133"/>
        <v>ASR_CMS_19</v>
      </c>
      <c r="T2038" s="957">
        <f t="shared" si="134"/>
        <v>45406</v>
      </c>
      <c r="U2038" t="str">
        <f t="shared" si="135"/>
        <v>Unaudited</v>
      </c>
    </row>
    <row r="2039" spans="1:21" x14ac:dyDescent="0.25">
      <c r="A2039" t="s">
        <v>438</v>
      </c>
      <c r="B2039" t="s">
        <v>1380</v>
      </c>
      <c r="C2039" t="s">
        <v>1381</v>
      </c>
      <c r="D2039" s="15">
        <v>1900</v>
      </c>
      <c r="E2039" s="121">
        <v>1</v>
      </c>
      <c r="F2039" t="s">
        <v>1026</v>
      </c>
      <c r="G2039" s="121" t="s">
        <v>1379</v>
      </c>
      <c r="H2039" t="s">
        <v>388</v>
      </c>
      <c r="I2039" t="s">
        <v>489</v>
      </c>
      <c r="J2039" t="s">
        <v>434</v>
      </c>
      <c r="K2039" t="s">
        <v>791</v>
      </c>
      <c r="L2039" s="755">
        <v>2.8</v>
      </c>
      <c r="M2039" t="s">
        <v>793</v>
      </c>
      <c r="N2039" s="680">
        <f t="shared" ca="1" si="136"/>
        <v>0</v>
      </c>
      <c r="O2039" s="680">
        <f t="shared" ca="1" si="136"/>
        <v>0</v>
      </c>
      <c r="P2039" s="680">
        <f t="shared" ca="1" si="136"/>
        <v>0</v>
      </c>
      <c r="Q2039" s="680">
        <f t="shared" ca="1" si="136"/>
        <v>0</v>
      </c>
      <c r="R2039" s="680">
        <f t="shared" ca="1" si="136"/>
        <v>0</v>
      </c>
      <c r="S2039" t="str">
        <f t="shared" si="133"/>
        <v>ASR_CMS_19</v>
      </c>
      <c r="T2039" s="957">
        <f t="shared" si="134"/>
        <v>45406</v>
      </c>
      <c r="U2039" t="str">
        <f t="shared" si="135"/>
        <v>Unaudited</v>
      </c>
    </row>
    <row r="2040" spans="1:21" x14ac:dyDescent="0.25">
      <c r="A2040" t="s">
        <v>438</v>
      </c>
      <c r="B2040" t="s">
        <v>1380</v>
      </c>
      <c r="C2040" t="s">
        <v>1381</v>
      </c>
      <c r="D2040" s="15">
        <v>1900</v>
      </c>
      <c r="E2040" s="121">
        <v>1</v>
      </c>
      <c r="F2040" t="s">
        <v>1026</v>
      </c>
      <c r="G2040" s="121" t="s">
        <v>1379</v>
      </c>
      <c r="H2040" t="s">
        <v>388</v>
      </c>
      <c r="I2040" t="s">
        <v>489</v>
      </c>
      <c r="J2040" t="s">
        <v>434</v>
      </c>
      <c r="K2040" t="s">
        <v>791</v>
      </c>
      <c r="L2040" s="755">
        <v>2.9</v>
      </c>
      <c r="M2040" t="s">
        <v>774</v>
      </c>
      <c r="N2040" s="680">
        <f t="shared" ca="1" si="136"/>
        <v>0</v>
      </c>
      <c r="O2040" s="680">
        <f t="shared" ca="1" si="136"/>
        <v>0</v>
      </c>
      <c r="P2040" s="680">
        <f t="shared" ca="1" si="136"/>
        <v>0</v>
      </c>
      <c r="Q2040" s="680">
        <f t="shared" ca="1" si="136"/>
        <v>0</v>
      </c>
      <c r="R2040" s="680">
        <f t="shared" ca="1" si="136"/>
        <v>0</v>
      </c>
      <c r="S2040" t="str">
        <f t="shared" si="133"/>
        <v>ASR_CMS_19</v>
      </c>
      <c r="T2040" s="957">
        <f t="shared" si="134"/>
        <v>45406</v>
      </c>
      <c r="U2040" t="str">
        <f t="shared" si="135"/>
        <v>Unaudited</v>
      </c>
    </row>
    <row r="2041" spans="1:21" x14ac:dyDescent="0.25">
      <c r="A2041" t="s">
        <v>438</v>
      </c>
      <c r="B2041" t="s">
        <v>1380</v>
      </c>
      <c r="C2041" t="s">
        <v>1381</v>
      </c>
      <c r="D2041" s="15">
        <v>1900</v>
      </c>
      <c r="E2041" s="121">
        <v>1</v>
      </c>
      <c r="F2041" t="s">
        <v>1026</v>
      </c>
      <c r="G2041" s="121" t="s">
        <v>1379</v>
      </c>
      <c r="H2041" t="s">
        <v>388</v>
      </c>
      <c r="I2041" t="s">
        <v>489</v>
      </c>
      <c r="J2041" t="s">
        <v>434</v>
      </c>
      <c r="K2041" t="s">
        <v>224</v>
      </c>
      <c r="L2041" s="755">
        <v>2.11</v>
      </c>
      <c r="M2041" t="s">
        <v>229</v>
      </c>
      <c r="N2041" s="680">
        <f t="shared" ca="1" si="136"/>
        <v>0</v>
      </c>
      <c r="O2041" s="680">
        <f t="shared" ca="1" si="136"/>
        <v>0</v>
      </c>
      <c r="P2041" s="680">
        <f t="shared" ca="1" si="136"/>
        <v>0</v>
      </c>
      <c r="Q2041" s="680">
        <f t="shared" ca="1" si="136"/>
        <v>0</v>
      </c>
      <c r="R2041" s="680">
        <f t="shared" ca="1" si="136"/>
        <v>0</v>
      </c>
      <c r="S2041" t="str">
        <f t="shared" si="133"/>
        <v>ASR_CMS_19</v>
      </c>
      <c r="T2041" s="957">
        <f t="shared" si="134"/>
        <v>45406</v>
      </c>
      <c r="U2041" t="str">
        <f t="shared" si="135"/>
        <v>Unaudited</v>
      </c>
    </row>
    <row r="2042" spans="1:21" x14ac:dyDescent="0.25">
      <c r="A2042" t="s">
        <v>438</v>
      </c>
      <c r="B2042" t="s">
        <v>1380</v>
      </c>
      <c r="C2042" t="s">
        <v>1381</v>
      </c>
      <c r="D2042" s="15">
        <v>1900</v>
      </c>
      <c r="E2042" s="121">
        <v>1</v>
      </c>
      <c r="F2042" t="s">
        <v>1026</v>
      </c>
      <c r="G2042" s="121" t="s">
        <v>1379</v>
      </c>
      <c r="H2042" t="s">
        <v>388</v>
      </c>
      <c r="I2042" t="s">
        <v>489</v>
      </c>
      <c r="J2042" t="s">
        <v>434</v>
      </c>
      <c r="K2042" t="s">
        <v>224</v>
      </c>
      <c r="L2042" s="755">
        <v>2.12</v>
      </c>
      <c r="M2042" t="s">
        <v>555</v>
      </c>
      <c r="N2042" s="680">
        <f t="shared" ca="1" si="136"/>
        <v>0</v>
      </c>
      <c r="O2042" s="680">
        <f t="shared" ca="1" si="136"/>
        <v>0</v>
      </c>
      <c r="P2042" s="680">
        <f t="shared" ca="1" si="136"/>
        <v>0</v>
      </c>
      <c r="Q2042" s="680">
        <f t="shared" ca="1" si="136"/>
        <v>0</v>
      </c>
      <c r="R2042" s="680">
        <f t="shared" ca="1" si="136"/>
        <v>0</v>
      </c>
      <c r="S2042" t="str">
        <f t="shared" si="133"/>
        <v>ASR_CMS_19</v>
      </c>
      <c r="T2042" s="957">
        <f t="shared" si="134"/>
        <v>45406</v>
      </c>
      <c r="U2042" t="str">
        <f t="shared" si="135"/>
        <v>Unaudited</v>
      </c>
    </row>
    <row r="2043" spans="1:21" x14ac:dyDescent="0.25">
      <c r="A2043" t="s">
        <v>438</v>
      </c>
      <c r="B2043" t="s">
        <v>1380</v>
      </c>
      <c r="C2043" t="s">
        <v>1381</v>
      </c>
      <c r="D2043" s="15">
        <v>1900</v>
      </c>
      <c r="E2043" s="121">
        <v>1</v>
      </c>
      <c r="F2043" t="s">
        <v>1026</v>
      </c>
      <c r="G2043" s="121" t="s">
        <v>1379</v>
      </c>
      <c r="H2043" t="s">
        <v>388</v>
      </c>
      <c r="I2043" t="s">
        <v>489</v>
      </c>
      <c r="J2043" t="s">
        <v>434</v>
      </c>
      <c r="K2043" t="s">
        <v>224</v>
      </c>
      <c r="L2043" s="755">
        <v>2.13</v>
      </c>
      <c r="M2043" t="s">
        <v>230</v>
      </c>
      <c r="N2043" s="680">
        <f t="shared" ca="1" si="136"/>
        <v>0</v>
      </c>
      <c r="O2043" s="680">
        <f t="shared" ca="1" si="136"/>
        <v>0</v>
      </c>
      <c r="P2043" s="680">
        <f t="shared" ca="1" si="136"/>
        <v>0</v>
      </c>
      <c r="Q2043" s="680">
        <f t="shared" ca="1" si="136"/>
        <v>0</v>
      </c>
      <c r="R2043" s="680">
        <f t="shared" ca="1" si="136"/>
        <v>0</v>
      </c>
      <c r="S2043" t="str">
        <f t="shared" si="133"/>
        <v>ASR_CMS_19</v>
      </c>
      <c r="T2043" s="957">
        <f t="shared" si="134"/>
        <v>45406</v>
      </c>
      <c r="U2043" t="str">
        <f t="shared" si="135"/>
        <v>Unaudited</v>
      </c>
    </row>
    <row r="2044" spans="1:21" x14ac:dyDescent="0.25">
      <c r="A2044" t="s">
        <v>438</v>
      </c>
      <c r="B2044" t="s">
        <v>1380</v>
      </c>
      <c r="C2044" t="s">
        <v>1381</v>
      </c>
      <c r="D2044" s="15">
        <v>1900</v>
      </c>
      <c r="E2044" s="121">
        <v>1</v>
      </c>
      <c r="F2044" t="s">
        <v>1026</v>
      </c>
      <c r="G2044" s="121" t="s">
        <v>1379</v>
      </c>
      <c r="H2044" t="s">
        <v>388</v>
      </c>
      <c r="I2044" t="s">
        <v>489</v>
      </c>
      <c r="J2044" t="s">
        <v>434</v>
      </c>
      <c r="K2044" t="s">
        <v>224</v>
      </c>
      <c r="L2044" s="755">
        <v>2.14</v>
      </c>
      <c r="M2044" t="s">
        <v>559</v>
      </c>
      <c r="N2044" s="680">
        <f t="shared" ca="1" si="136"/>
        <v>0</v>
      </c>
      <c r="O2044" s="680">
        <f t="shared" ca="1" si="136"/>
        <v>0</v>
      </c>
      <c r="P2044" s="680">
        <f t="shared" ca="1" si="136"/>
        <v>0</v>
      </c>
      <c r="Q2044" s="680">
        <f t="shared" ca="1" si="136"/>
        <v>0</v>
      </c>
      <c r="R2044" s="680">
        <f t="shared" ca="1" si="136"/>
        <v>0</v>
      </c>
      <c r="S2044" t="str">
        <f t="shared" si="133"/>
        <v>ASR_CMS_19</v>
      </c>
      <c r="T2044" s="957">
        <f t="shared" si="134"/>
        <v>45406</v>
      </c>
      <c r="U2044" t="str">
        <f t="shared" si="135"/>
        <v>Unaudited</v>
      </c>
    </row>
    <row r="2045" spans="1:21" x14ac:dyDescent="0.25">
      <c r="A2045" t="s">
        <v>438</v>
      </c>
      <c r="B2045" t="s">
        <v>1380</v>
      </c>
      <c r="C2045" t="s">
        <v>1381</v>
      </c>
      <c r="D2045" s="15">
        <v>1900</v>
      </c>
      <c r="E2045" s="121">
        <v>1</v>
      </c>
      <c r="F2045" t="s">
        <v>1026</v>
      </c>
      <c r="G2045" s="121" t="s">
        <v>1379</v>
      </c>
      <c r="H2045" t="s">
        <v>388</v>
      </c>
      <c r="I2045" t="s">
        <v>489</v>
      </c>
      <c r="J2045" t="s">
        <v>434</v>
      </c>
      <c r="K2045" t="s">
        <v>224</v>
      </c>
      <c r="L2045" s="755">
        <v>2.15</v>
      </c>
      <c r="M2045" t="s">
        <v>20</v>
      </c>
      <c r="N2045" s="680">
        <f t="shared" ca="1" si="136"/>
        <v>0</v>
      </c>
      <c r="O2045" s="680">
        <f t="shared" ca="1" si="136"/>
        <v>0</v>
      </c>
      <c r="P2045" s="680">
        <f t="shared" ca="1" si="136"/>
        <v>0</v>
      </c>
      <c r="Q2045" s="680">
        <f t="shared" ca="1" si="136"/>
        <v>0</v>
      </c>
      <c r="R2045" s="680">
        <f t="shared" ca="1" si="136"/>
        <v>0</v>
      </c>
      <c r="S2045" t="str">
        <f t="shared" si="133"/>
        <v>ASR_CMS_19</v>
      </c>
      <c r="T2045" s="957">
        <f t="shared" si="134"/>
        <v>45406</v>
      </c>
      <c r="U2045" t="str">
        <f t="shared" si="135"/>
        <v>Unaudited</v>
      </c>
    </row>
    <row r="2046" spans="1:21" x14ac:dyDescent="0.25">
      <c r="A2046" t="s">
        <v>438</v>
      </c>
      <c r="B2046" t="s">
        <v>1380</v>
      </c>
      <c r="C2046" t="s">
        <v>1381</v>
      </c>
      <c r="D2046" s="15">
        <v>1900</v>
      </c>
      <c r="E2046" s="121">
        <v>1</v>
      </c>
      <c r="F2046" t="s">
        <v>1026</v>
      </c>
      <c r="G2046" s="121" t="s">
        <v>1379</v>
      </c>
      <c r="H2046" t="s">
        <v>388</v>
      </c>
      <c r="I2046" t="s">
        <v>489</v>
      </c>
      <c r="J2046" t="s">
        <v>434</v>
      </c>
      <c r="K2046" t="s">
        <v>224</v>
      </c>
      <c r="L2046" s="755">
        <v>2.16</v>
      </c>
      <c r="M2046" t="s">
        <v>794</v>
      </c>
      <c r="N2046" s="680">
        <f t="shared" ca="1" si="136"/>
        <v>0</v>
      </c>
      <c r="O2046" s="680">
        <f t="shared" ca="1" si="136"/>
        <v>0</v>
      </c>
      <c r="P2046" s="680">
        <f t="shared" ca="1" si="136"/>
        <v>0</v>
      </c>
      <c r="Q2046" s="680">
        <f t="shared" ca="1" si="136"/>
        <v>0</v>
      </c>
      <c r="R2046" s="680">
        <f t="shared" ca="1" si="136"/>
        <v>0</v>
      </c>
      <c r="S2046" t="str">
        <f t="shared" si="133"/>
        <v>ASR_CMS_19</v>
      </c>
      <c r="T2046" s="957">
        <f t="shared" si="134"/>
        <v>45406</v>
      </c>
      <c r="U2046" t="str">
        <f t="shared" si="135"/>
        <v>Unaudited</v>
      </c>
    </row>
    <row r="2047" spans="1:21" x14ac:dyDescent="0.25">
      <c r="A2047" t="s">
        <v>438</v>
      </c>
      <c r="B2047" t="s">
        <v>1380</v>
      </c>
      <c r="C2047" t="s">
        <v>1381</v>
      </c>
      <c r="D2047" s="15">
        <v>1900</v>
      </c>
      <c r="E2047" s="121">
        <v>1</v>
      </c>
      <c r="F2047" t="s">
        <v>1026</v>
      </c>
      <c r="G2047" s="121" t="s">
        <v>1379</v>
      </c>
      <c r="H2047" t="s">
        <v>388</v>
      </c>
      <c r="I2047" t="s">
        <v>489</v>
      </c>
      <c r="J2047" t="s">
        <v>434</v>
      </c>
      <c r="K2047" t="s">
        <v>224</v>
      </c>
      <c r="L2047" s="755">
        <v>2.17</v>
      </c>
      <c r="M2047" t="s">
        <v>1047</v>
      </c>
      <c r="N2047" s="680">
        <f t="shared" ca="1" si="136"/>
        <v>0</v>
      </c>
      <c r="O2047" s="680">
        <f t="shared" ca="1" si="136"/>
        <v>0</v>
      </c>
      <c r="P2047" s="680">
        <f t="shared" ca="1" si="136"/>
        <v>0</v>
      </c>
      <c r="Q2047" s="680">
        <f t="shared" ca="1" si="136"/>
        <v>0</v>
      </c>
      <c r="R2047" s="680">
        <f t="shared" ca="1" si="136"/>
        <v>0</v>
      </c>
      <c r="S2047" t="str">
        <f t="shared" si="133"/>
        <v>ASR_CMS_19</v>
      </c>
      <c r="T2047" s="957">
        <f t="shared" si="134"/>
        <v>45406</v>
      </c>
      <c r="U2047" t="str">
        <f t="shared" si="135"/>
        <v>Unaudited</v>
      </c>
    </row>
    <row r="2048" spans="1:21" x14ac:dyDescent="0.25">
      <c r="A2048" t="s">
        <v>438</v>
      </c>
      <c r="B2048" t="s">
        <v>1380</v>
      </c>
      <c r="C2048" t="s">
        <v>1381</v>
      </c>
      <c r="D2048" s="15">
        <v>1900</v>
      </c>
      <c r="E2048" s="121">
        <v>1</v>
      </c>
      <c r="F2048" t="s">
        <v>1026</v>
      </c>
      <c r="G2048" s="121" t="s">
        <v>1379</v>
      </c>
      <c r="H2048" t="s">
        <v>388</v>
      </c>
      <c r="I2048" t="s">
        <v>489</v>
      </c>
      <c r="J2048" t="s">
        <v>434</v>
      </c>
      <c r="K2048" t="s">
        <v>224</v>
      </c>
      <c r="L2048" s="755">
        <v>2.1800000000000002</v>
      </c>
      <c r="M2048" t="s">
        <v>651</v>
      </c>
      <c r="N2048" s="680">
        <f t="shared" ca="1" si="136"/>
        <v>0</v>
      </c>
      <c r="O2048" s="680">
        <f t="shared" ca="1" si="136"/>
        <v>0</v>
      </c>
      <c r="P2048" s="680">
        <f t="shared" ca="1" si="136"/>
        <v>0</v>
      </c>
      <c r="Q2048" s="680">
        <f t="shared" ca="1" si="136"/>
        <v>0</v>
      </c>
      <c r="R2048" s="680">
        <f t="shared" ca="1" si="136"/>
        <v>0</v>
      </c>
      <c r="S2048" t="str">
        <f t="shared" si="133"/>
        <v>ASR_CMS_19</v>
      </c>
      <c r="T2048" s="957">
        <f t="shared" si="134"/>
        <v>45406</v>
      </c>
      <c r="U2048" t="str">
        <f t="shared" si="135"/>
        <v>Unaudited</v>
      </c>
    </row>
    <row r="2049" spans="1:21" x14ac:dyDescent="0.25">
      <c r="A2049" t="s">
        <v>438</v>
      </c>
      <c r="B2049" t="s">
        <v>1380</v>
      </c>
      <c r="C2049" t="s">
        <v>1381</v>
      </c>
      <c r="D2049" s="15">
        <v>1900</v>
      </c>
      <c r="E2049" s="121">
        <v>1</v>
      </c>
      <c r="F2049" t="s">
        <v>1026</v>
      </c>
      <c r="G2049" s="121" t="s">
        <v>1379</v>
      </c>
      <c r="H2049" t="s">
        <v>388</v>
      </c>
      <c r="I2049" t="s">
        <v>489</v>
      </c>
      <c r="J2049" t="s">
        <v>434</v>
      </c>
      <c r="K2049" t="s">
        <v>224</v>
      </c>
      <c r="L2049" s="755">
        <v>2.19</v>
      </c>
      <c r="M2049" t="s">
        <v>219</v>
      </c>
      <c r="N2049" s="680">
        <f t="shared" ca="1" si="136"/>
        <v>0</v>
      </c>
      <c r="O2049" s="680">
        <f t="shared" ca="1" si="136"/>
        <v>0</v>
      </c>
      <c r="P2049" s="680">
        <f t="shared" ca="1" si="136"/>
        <v>0</v>
      </c>
      <c r="Q2049" s="680">
        <f t="shared" ca="1" si="136"/>
        <v>0</v>
      </c>
      <c r="R2049" s="680">
        <f t="shared" ca="1" si="136"/>
        <v>0</v>
      </c>
      <c r="S2049" t="str">
        <f t="shared" si="133"/>
        <v>ASR_CMS_19</v>
      </c>
      <c r="T2049" s="957">
        <f t="shared" si="134"/>
        <v>45406</v>
      </c>
      <c r="U2049" t="str">
        <f t="shared" si="135"/>
        <v>Unaudited</v>
      </c>
    </row>
    <row r="2050" spans="1:21" x14ac:dyDescent="0.25">
      <c r="A2050" t="s">
        <v>438</v>
      </c>
      <c r="B2050" t="s">
        <v>1380</v>
      </c>
      <c r="C2050" t="s">
        <v>1381</v>
      </c>
      <c r="D2050" s="15">
        <v>1900</v>
      </c>
      <c r="E2050" s="121">
        <v>1</v>
      </c>
      <c r="F2050" t="s">
        <v>1026</v>
      </c>
      <c r="G2050" s="121" t="s">
        <v>1379</v>
      </c>
      <c r="H2050" t="s">
        <v>388</v>
      </c>
      <c r="I2050" t="s">
        <v>489</v>
      </c>
      <c r="J2050" t="s">
        <v>434</v>
      </c>
      <c r="K2050" t="s">
        <v>224</v>
      </c>
      <c r="L2050" s="755" t="s">
        <v>700</v>
      </c>
      <c r="M2050" t="s">
        <v>231</v>
      </c>
      <c r="N2050" s="680">
        <f t="shared" ca="1" si="136"/>
        <v>0</v>
      </c>
      <c r="O2050" s="680">
        <f t="shared" ca="1" si="136"/>
        <v>0</v>
      </c>
      <c r="P2050" s="680">
        <f t="shared" ca="1" si="136"/>
        <v>0</v>
      </c>
      <c r="Q2050" s="680">
        <f t="shared" ca="1" si="136"/>
        <v>0</v>
      </c>
      <c r="R2050" s="680">
        <f t="shared" ca="1" si="136"/>
        <v>0</v>
      </c>
      <c r="S2050" t="str">
        <f t="shared" ref="S2050:S2113" si="137">file_name</f>
        <v>ASR_CMS_19</v>
      </c>
      <c r="T2050" s="957">
        <f t="shared" ref="T2050:T2113" si="138">file_date</f>
        <v>45406</v>
      </c>
      <c r="U2050" t="str">
        <f t="shared" ref="U2050:U2113" si="139">status</f>
        <v>Unaudited</v>
      </c>
    </row>
    <row r="2051" spans="1:21" x14ac:dyDescent="0.25">
      <c r="A2051" t="s">
        <v>438</v>
      </c>
      <c r="B2051" t="s">
        <v>1380</v>
      </c>
      <c r="C2051" t="s">
        <v>1381</v>
      </c>
      <c r="D2051" s="15">
        <v>1900</v>
      </c>
      <c r="E2051" s="121">
        <v>1</v>
      </c>
      <c r="F2051" t="s">
        <v>1026</v>
      </c>
      <c r="G2051" s="121" t="s">
        <v>1379</v>
      </c>
      <c r="H2051" t="s">
        <v>388</v>
      </c>
      <c r="I2051" t="s">
        <v>489</v>
      </c>
      <c r="J2051" t="s">
        <v>434</v>
      </c>
      <c r="K2051" t="s">
        <v>224</v>
      </c>
      <c r="L2051" s="755">
        <v>2.21</v>
      </c>
      <c r="M2051" t="s">
        <v>467</v>
      </c>
      <c r="N2051" s="680">
        <f t="shared" ca="1" si="136"/>
        <v>0</v>
      </c>
      <c r="O2051" s="680">
        <f t="shared" ca="1" si="136"/>
        <v>0</v>
      </c>
      <c r="P2051" s="680">
        <f t="shared" ca="1" si="136"/>
        <v>0</v>
      </c>
      <c r="Q2051" s="680">
        <f t="shared" ca="1" si="136"/>
        <v>0</v>
      </c>
      <c r="R2051" s="680">
        <f t="shared" ca="1" si="136"/>
        <v>0</v>
      </c>
      <c r="S2051" t="str">
        <f t="shared" si="137"/>
        <v>ASR_CMS_19</v>
      </c>
      <c r="T2051" s="957">
        <f t="shared" si="138"/>
        <v>45406</v>
      </c>
      <c r="U2051" t="str">
        <f t="shared" si="139"/>
        <v>Unaudited</v>
      </c>
    </row>
    <row r="2052" spans="1:21" x14ac:dyDescent="0.25">
      <c r="A2052" t="s">
        <v>438</v>
      </c>
      <c r="B2052" t="s">
        <v>1380</v>
      </c>
      <c r="C2052" t="s">
        <v>1381</v>
      </c>
      <c r="D2052" s="15">
        <v>1900</v>
      </c>
      <c r="E2052" s="121">
        <v>1</v>
      </c>
      <c r="F2052" t="s">
        <v>1026</v>
      </c>
      <c r="G2052" s="121" t="s">
        <v>1379</v>
      </c>
      <c r="H2052" t="s">
        <v>388</v>
      </c>
      <c r="I2052" t="s">
        <v>489</v>
      </c>
      <c r="J2052" t="s">
        <v>434</v>
      </c>
      <c r="K2052" t="s">
        <v>6</v>
      </c>
      <c r="L2052" s="755" t="s">
        <v>70</v>
      </c>
      <c r="M2052" t="s">
        <v>189</v>
      </c>
      <c r="N2052" s="680">
        <f t="shared" ca="1" si="136"/>
        <v>0</v>
      </c>
      <c r="O2052" s="680">
        <f t="shared" ca="1" si="136"/>
        <v>0</v>
      </c>
      <c r="P2052" s="680">
        <f t="shared" ca="1" si="136"/>
        <v>0</v>
      </c>
      <c r="Q2052" s="680">
        <f t="shared" ca="1" si="136"/>
        <v>0</v>
      </c>
      <c r="R2052" s="680">
        <f t="shared" ca="1" si="136"/>
        <v>0</v>
      </c>
      <c r="S2052" t="str">
        <f t="shared" si="137"/>
        <v>ASR_CMS_19</v>
      </c>
      <c r="T2052" s="957">
        <f t="shared" si="138"/>
        <v>45406</v>
      </c>
      <c r="U2052" t="str">
        <f t="shared" si="139"/>
        <v>Unaudited</v>
      </c>
    </row>
    <row r="2053" spans="1:21" x14ac:dyDescent="0.25">
      <c r="A2053" t="s">
        <v>438</v>
      </c>
      <c r="B2053" t="s">
        <v>1380</v>
      </c>
      <c r="C2053" t="s">
        <v>1381</v>
      </c>
      <c r="D2053" s="15">
        <v>1900</v>
      </c>
      <c r="E2053" s="121">
        <v>1</v>
      </c>
      <c r="F2053" t="s">
        <v>1026</v>
      </c>
      <c r="G2053" s="121" t="s">
        <v>1379</v>
      </c>
      <c r="H2053" t="s">
        <v>388</v>
      </c>
      <c r="I2053" t="s">
        <v>489</v>
      </c>
      <c r="J2053" t="s">
        <v>434</v>
      </c>
      <c r="K2053" t="s">
        <v>6</v>
      </c>
      <c r="L2053" s="755" t="s">
        <v>71</v>
      </c>
      <c r="M2053" t="s">
        <v>232</v>
      </c>
      <c r="N2053" s="680">
        <f t="shared" ca="1" si="136"/>
        <v>0</v>
      </c>
      <c r="O2053" s="680">
        <f t="shared" ca="1" si="136"/>
        <v>0</v>
      </c>
      <c r="P2053" s="680">
        <f t="shared" ca="1" si="136"/>
        <v>0</v>
      </c>
      <c r="Q2053" s="680">
        <f t="shared" ca="1" si="136"/>
        <v>0</v>
      </c>
      <c r="R2053" s="680">
        <f t="shared" ca="1" si="136"/>
        <v>0</v>
      </c>
      <c r="S2053" t="str">
        <f t="shared" si="137"/>
        <v>ASR_CMS_19</v>
      </c>
      <c r="T2053" s="957">
        <f t="shared" si="138"/>
        <v>45406</v>
      </c>
      <c r="U2053" t="str">
        <f t="shared" si="139"/>
        <v>Unaudited</v>
      </c>
    </row>
    <row r="2054" spans="1:21" x14ac:dyDescent="0.25">
      <c r="A2054" t="s">
        <v>438</v>
      </c>
      <c r="B2054" t="s">
        <v>1380</v>
      </c>
      <c r="C2054" t="s">
        <v>1381</v>
      </c>
      <c r="D2054" s="15">
        <v>1900</v>
      </c>
      <c r="E2054" s="121">
        <v>1</v>
      </c>
      <c r="F2054" t="s">
        <v>1026</v>
      </c>
      <c r="G2054" s="121" t="s">
        <v>1379</v>
      </c>
      <c r="H2054" t="s">
        <v>388</v>
      </c>
      <c r="I2054" t="s">
        <v>489</v>
      </c>
      <c r="J2054" t="s">
        <v>434</v>
      </c>
      <c r="K2054" t="s">
        <v>6</v>
      </c>
      <c r="L2054" s="755" t="s">
        <v>72</v>
      </c>
      <c r="M2054" t="s">
        <v>165</v>
      </c>
      <c r="N2054" s="680">
        <f t="shared" ca="1" si="136"/>
        <v>0</v>
      </c>
      <c r="O2054" s="680">
        <f t="shared" ca="1" si="136"/>
        <v>0</v>
      </c>
      <c r="P2054" s="680">
        <f t="shared" ca="1" si="136"/>
        <v>0</v>
      </c>
      <c r="Q2054" s="680">
        <f t="shared" ca="1" si="136"/>
        <v>0</v>
      </c>
      <c r="R2054" s="680">
        <f t="shared" ca="1" si="136"/>
        <v>0</v>
      </c>
      <c r="S2054" t="str">
        <f t="shared" si="137"/>
        <v>ASR_CMS_19</v>
      </c>
      <c r="T2054" s="957">
        <f t="shared" si="138"/>
        <v>45406</v>
      </c>
      <c r="U2054" t="str">
        <f t="shared" si="139"/>
        <v>Unaudited</v>
      </c>
    </row>
    <row r="2055" spans="1:21" x14ac:dyDescent="0.25">
      <c r="A2055" t="s">
        <v>438</v>
      </c>
      <c r="B2055" t="s">
        <v>1380</v>
      </c>
      <c r="C2055" t="s">
        <v>1381</v>
      </c>
      <c r="D2055" s="15">
        <v>1900</v>
      </c>
      <c r="E2055" s="121">
        <v>1</v>
      </c>
      <c r="F2055" t="s">
        <v>1026</v>
      </c>
      <c r="G2055" s="121" t="s">
        <v>1379</v>
      </c>
      <c r="H2055" t="s">
        <v>388</v>
      </c>
      <c r="I2055" t="s">
        <v>489</v>
      </c>
      <c r="J2055" t="s">
        <v>434</v>
      </c>
      <c r="K2055" t="s">
        <v>6</v>
      </c>
      <c r="L2055" s="755">
        <v>3.4</v>
      </c>
      <c r="M2055" t="s">
        <v>462</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ASR_CMS_19</v>
      </c>
      <c r="T2055" s="957">
        <f t="shared" si="138"/>
        <v>45406</v>
      </c>
      <c r="U2055" t="str">
        <f t="shared" si="139"/>
        <v>Unaudited</v>
      </c>
    </row>
    <row r="2056" spans="1:21" x14ac:dyDescent="0.25">
      <c r="A2056" t="s">
        <v>438</v>
      </c>
      <c r="B2056" t="s">
        <v>1380</v>
      </c>
      <c r="C2056" t="s">
        <v>1381</v>
      </c>
      <c r="D2056" s="15">
        <v>1900</v>
      </c>
      <c r="E2056" s="121">
        <v>1</v>
      </c>
      <c r="F2056" t="s">
        <v>1026</v>
      </c>
      <c r="G2056" s="121" t="s">
        <v>1379</v>
      </c>
      <c r="H2056" t="s">
        <v>388</v>
      </c>
      <c r="I2056" t="s">
        <v>489</v>
      </c>
      <c r="J2056" t="s">
        <v>434</v>
      </c>
      <c r="K2056" t="s">
        <v>435</v>
      </c>
      <c r="L2056" s="755">
        <v>4.5</v>
      </c>
      <c r="M2056" t="s">
        <v>32</v>
      </c>
      <c r="N2056" s="680">
        <f t="shared" ca="1" si="140"/>
        <v>0</v>
      </c>
      <c r="O2056" s="680">
        <f t="shared" ca="1" si="140"/>
        <v>0</v>
      </c>
      <c r="P2056" s="680">
        <f t="shared" ca="1" si="140"/>
        <v>0</v>
      </c>
      <c r="Q2056" s="680">
        <f t="shared" ca="1" si="140"/>
        <v>0</v>
      </c>
      <c r="R2056" s="680">
        <f t="shared" ca="1" si="140"/>
        <v>0</v>
      </c>
      <c r="S2056" t="str">
        <f t="shared" si="137"/>
        <v>ASR_CMS_19</v>
      </c>
      <c r="T2056" s="957">
        <f t="shared" si="138"/>
        <v>45406</v>
      </c>
      <c r="U2056" t="str">
        <f t="shared" si="139"/>
        <v>Unaudited</v>
      </c>
    </row>
    <row r="2057" spans="1:21" x14ac:dyDescent="0.25">
      <c r="A2057" t="s">
        <v>438</v>
      </c>
      <c r="B2057" t="s">
        <v>1380</v>
      </c>
      <c r="C2057" t="s">
        <v>1381</v>
      </c>
      <c r="D2057" s="15">
        <v>1900</v>
      </c>
      <c r="E2057" s="121">
        <v>1</v>
      </c>
      <c r="F2057" t="s">
        <v>1026</v>
      </c>
      <c r="G2057" s="121" t="s">
        <v>1379</v>
      </c>
      <c r="H2057" t="s">
        <v>388</v>
      </c>
      <c r="I2057" t="s">
        <v>489</v>
      </c>
      <c r="J2057" t="s">
        <v>434</v>
      </c>
      <c r="K2057" t="s">
        <v>435</v>
      </c>
      <c r="L2057" s="755" t="s">
        <v>939</v>
      </c>
      <c r="M2057" t="s">
        <v>930</v>
      </c>
      <c r="N2057" s="680">
        <f t="shared" ca="1" si="140"/>
        <v>0</v>
      </c>
      <c r="O2057" s="680">
        <f t="shared" ca="1" si="140"/>
        <v>0</v>
      </c>
      <c r="P2057" s="680">
        <f t="shared" ca="1" si="140"/>
        <v>0</v>
      </c>
      <c r="Q2057" s="680">
        <f t="shared" ca="1" si="140"/>
        <v>0</v>
      </c>
      <c r="R2057" s="680">
        <f t="shared" ca="1" si="140"/>
        <v>0</v>
      </c>
      <c r="S2057" t="str">
        <f t="shared" si="137"/>
        <v>ASR_CMS_19</v>
      </c>
      <c r="T2057" s="957">
        <f t="shared" si="138"/>
        <v>45406</v>
      </c>
      <c r="U2057" t="str">
        <f t="shared" si="139"/>
        <v>Unaudited</v>
      </c>
    </row>
    <row r="2058" spans="1:21" x14ac:dyDescent="0.25">
      <c r="A2058" t="s">
        <v>438</v>
      </c>
      <c r="B2058" t="s">
        <v>1380</v>
      </c>
      <c r="C2058" t="s">
        <v>1381</v>
      </c>
      <c r="D2058" s="15">
        <v>1900</v>
      </c>
      <c r="E2058" s="121">
        <v>1</v>
      </c>
      <c r="F2058" t="s">
        <v>1026</v>
      </c>
      <c r="G2058" s="121" t="s">
        <v>1379</v>
      </c>
      <c r="H2058" t="s">
        <v>388</v>
      </c>
      <c r="I2058" t="s">
        <v>489</v>
      </c>
      <c r="J2058" t="s">
        <v>434</v>
      </c>
      <c r="K2058" t="s">
        <v>435</v>
      </c>
      <c r="L2058" s="755" t="s">
        <v>194</v>
      </c>
      <c r="M2058" t="s">
        <v>40</v>
      </c>
      <c r="N2058" s="680">
        <f t="shared" ca="1" si="140"/>
        <v>0</v>
      </c>
      <c r="O2058" s="680">
        <f t="shared" ca="1" si="140"/>
        <v>0</v>
      </c>
      <c r="P2058" s="680">
        <f t="shared" ca="1" si="140"/>
        <v>0</v>
      </c>
      <c r="Q2058" s="680">
        <f t="shared" ca="1" si="140"/>
        <v>0</v>
      </c>
      <c r="R2058" s="680">
        <f t="shared" ca="1" si="140"/>
        <v>0</v>
      </c>
      <c r="S2058" t="str">
        <f t="shared" si="137"/>
        <v>ASR_CMS_19</v>
      </c>
      <c r="T2058" s="957">
        <f t="shared" si="138"/>
        <v>45406</v>
      </c>
      <c r="U2058" t="str">
        <f t="shared" si="139"/>
        <v>Unaudited</v>
      </c>
    </row>
    <row r="2059" spans="1:21" x14ac:dyDescent="0.25">
      <c r="A2059" t="s">
        <v>438</v>
      </c>
      <c r="B2059" t="s">
        <v>1380</v>
      </c>
      <c r="C2059" t="s">
        <v>1381</v>
      </c>
      <c r="D2059" s="15">
        <v>1900</v>
      </c>
      <c r="E2059" s="121">
        <v>1</v>
      </c>
      <c r="F2059" t="s">
        <v>1026</v>
      </c>
      <c r="G2059" s="121" t="s">
        <v>1379</v>
      </c>
      <c r="H2059" t="s">
        <v>388</v>
      </c>
      <c r="I2059" t="s">
        <v>489</v>
      </c>
      <c r="J2059" t="s">
        <v>434</v>
      </c>
      <c r="K2059" t="s">
        <v>435</v>
      </c>
      <c r="L2059" s="755" t="s">
        <v>193</v>
      </c>
      <c r="M2059" t="s">
        <v>330</v>
      </c>
      <c r="N2059" s="680">
        <f t="shared" ca="1" si="140"/>
        <v>0</v>
      </c>
      <c r="O2059" s="680">
        <f t="shared" ca="1" si="140"/>
        <v>0</v>
      </c>
      <c r="P2059" s="680">
        <f t="shared" ca="1" si="140"/>
        <v>0</v>
      </c>
      <c r="Q2059" s="680">
        <f t="shared" ca="1" si="140"/>
        <v>0</v>
      </c>
      <c r="R2059" s="680">
        <f t="shared" ca="1" si="140"/>
        <v>0</v>
      </c>
      <c r="S2059" t="str">
        <f t="shared" si="137"/>
        <v>ASR_CMS_19</v>
      </c>
      <c r="T2059" s="957">
        <f t="shared" si="138"/>
        <v>45406</v>
      </c>
      <c r="U2059" t="str">
        <f t="shared" si="139"/>
        <v>Unaudited</v>
      </c>
    </row>
    <row r="2060" spans="1:21" x14ac:dyDescent="0.25">
      <c r="A2060" t="s">
        <v>438</v>
      </c>
      <c r="B2060" t="s">
        <v>1380</v>
      </c>
      <c r="C2060" t="s">
        <v>1381</v>
      </c>
      <c r="D2060" s="15">
        <v>1900</v>
      </c>
      <c r="E2060" s="121">
        <v>1</v>
      </c>
      <c r="F2060" t="s">
        <v>1026</v>
      </c>
      <c r="G2060" s="121" t="s">
        <v>1379</v>
      </c>
      <c r="H2060" t="s">
        <v>388</v>
      </c>
      <c r="I2060" t="s">
        <v>489</v>
      </c>
      <c r="J2060" t="s">
        <v>451</v>
      </c>
      <c r="K2060" t="s">
        <v>436</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ASR_CMS_19</v>
      </c>
      <c r="T2060" s="957">
        <f t="shared" si="138"/>
        <v>45406</v>
      </c>
      <c r="U2060" t="str">
        <f t="shared" si="139"/>
        <v>Unaudited</v>
      </c>
    </row>
    <row r="2061" spans="1:21" x14ac:dyDescent="0.25">
      <c r="A2061" t="s">
        <v>438</v>
      </c>
      <c r="B2061" t="s">
        <v>1380</v>
      </c>
      <c r="C2061" t="s">
        <v>1381</v>
      </c>
      <c r="D2061" s="15">
        <v>1900</v>
      </c>
      <c r="E2061" s="121">
        <v>1</v>
      </c>
      <c r="F2061" t="s">
        <v>1026</v>
      </c>
      <c r="G2061" s="121" t="s">
        <v>1379</v>
      </c>
      <c r="H2061" t="s">
        <v>388</v>
      </c>
      <c r="I2061" t="s">
        <v>489</v>
      </c>
      <c r="J2061" t="s">
        <v>451</v>
      </c>
      <c r="K2061" t="s">
        <v>436</v>
      </c>
      <c r="L2061" s="755" t="s">
        <v>80</v>
      </c>
      <c r="M2061" t="s">
        <v>98</v>
      </c>
      <c r="N2061" s="680">
        <f t="shared" ca="1" si="140"/>
        <v>0</v>
      </c>
      <c r="O2061" s="680">
        <f t="shared" ca="1" si="140"/>
        <v>0</v>
      </c>
      <c r="P2061" s="680">
        <f t="shared" ca="1" si="140"/>
        <v>0</v>
      </c>
      <c r="Q2061" s="680">
        <f t="shared" ca="1" si="140"/>
        <v>0</v>
      </c>
      <c r="R2061" s="680">
        <f t="shared" ca="1" si="140"/>
        <v>0</v>
      </c>
      <c r="S2061" t="str">
        <f t="shared" si="137"/>
        <v>ASR_CMS_19</v>
      </c>
      <c r="T2061" s="957">
        <f t="shared" si="138"/>
        <v>45406</v>
      </c>
      <c r="U2061" t="str">
        <f t="shared" si="139"/>
        <v>Unaudited</v>
      </c>
    </row>
    <row r="2062" spans="1:21" x14ac:dyDescent="0.25">
      <c r="A2062" t="s">
        <v>438</v>
      </c>
      <c r="B2062" t="s">
        <v>1380</v>
      </c>
      <c r="C2062" t="s">
        <v>1381</v>
      </c>
      <c r="D2062" s="15">
        <v>1900</v>
      </c>
      <c r="E2062" s="121">
        <v>1</v>
      </c>
      <c r="F2062" t="s">
        <v>1026</v>
      </c>
      <c r="G2062" s="121" t="s">
        <v>1379</v>
      </c>
      <c r="H2062" t="s">
        <v>388</v>
      </c>
      <c r="I2062" t="s">
        <v>489</v>
      </c>
      <c r="J2062" t="s">
        <v>451</v>
      </c>
      <c r="K2062" t="s">
        <v>436</v>
      </c>
      <c r="L2062" s="755" t="s">
        <v>81</v>
      </c>
      <c r="M2062" t="s">
        <v>99</v>
      </c>
      <c r="N2062" s="680">
        <f t="shared" ca="1" si="140"/>
        <v>0</v>
      </c>
      <c r="O2062" s="680">
        <f t="shared" ca="1" si="140"/>
        <v>0</v>
      </c>
      <c r="P2062" s="680">
        <f t="shared" ca="1" si="140"/>
        <v>0</v>
      </c>
      <c r="Q2062" s="680">
        <f t="shared" ca="1" si="140"/>
        <v>0</v>
      </c>
      <c r="R2062" s="680">
        <f t="shared" ca="1" si="140"/>
        <v>0</v>
      </c>
      <c r="S2062" t="str">
        <f t="shared" si="137"/>
        <v>ASR_CMS_19</v>
      </c>
      <c r="T2062" s="957">
        <f t="shared" si="138"/>
        <v>45406</v>
      </c>
      <c r="U2062" t="str">
        <f t="shared" si="139"/>
        <v>Unaudited</v>
      </c>
    </row>
    <row r="2063" spans="1:21" x14ac:dyDescent="0.25">
      <c r="A2063" t="s">
        <v>438</v>
      </c>
      <c r="B2063" t="s">
        <v>1380</v>
      </c>
      <c r="C2063" t="s">
        <v>1381</v>
      </c>
      <c r="D2063" s="15">
        <v>1900</v>
      </c>
      <c r="E2063" s="121">
        <v>1</v>
      </c>
      <c r="F2063" t="s">
        <v>1026</v>
      </c>
      <c r="G2063" s="121" t="s">
        <v>1379</v>
      </c>
      <c r="H2063" t="s">
        <v>388</v>
      </c>
      <c r="I2063" t="s">
        <v>489</v>
      </c>
      <c r="J2063" t="s">
        <v>451</v>
      </c>
      <c r="K2063" t="s">
        <v>436</v>
      </c>
      <c r="L2063" s="755" t="s">
        <v>82</v>
      </c>
      <c r="M2063" t="s">
        <v>100</v>
      </c>
      <c r="N2063" s="680">
        <f t="shared" ca="1" si="140"/>
        <v>0</v>
      </c>
      <c r="O2063" s="680">
        <f t="shared" ca="1" si="140"/>
        <v>0</v>
      </c>
      <c r="P2063" s="680">
        <f t="shared" ca="1" si="140"/>
        <v>0</v>
      </c>
      <c r="Q2063" s="680">
        <f t="shared" ca="1" si="140"/>
        <v>0</v>
      </c>
      <c r="R2063" s="680">
        <f t="shared" ca="1" si="140"/>
        <v>0</v>
      </c>
      <c r="S2063" t="str">
        <f t="shared" si="137"/>
        <v>ASR_CMS_19</v>
      </c>
      <c r="T2063" s="957">
        <f t="shared" si="138"/>
        <v>45406</v>
      </c>
      <c r="U2063" t="str">
        <f t="shared" si="139"/>
        <v>Unaudited</v>
      </c>
    </row>
    <row r="2064" spans="1:21" x14ac:dyDescent="0.25">
      <c r="A2064" t="s">
        <v>438</v>
      </c>
      <c r="B2064" t="s">
        <v>1380</v>
      </c>
      <c r="C2064" t="s">
        <v>1381</v>
      </c>
      <c r="D2064" s="15">
        <v>1900</v>
      </c>
      <c r="E2064" s="121">
        <v>1</v>
      </c>
      <c r="F2064" t="s">
        <v>1026</v>
      </c>
      <c r="G2064" s="121" t="s">
        <v>1379</v>
      </c>
      <c r="H2064" t="s">
        <v>388</v>
      </c>
      <c r="I2064" t="s">
        <v>489</v>
      </c>
      <c r="J2064" t="s">
        <v>451</v>
      </c>
      <c r="K2064" t="s">
        <v>436</v>
      </c>
      <c r="L2064" s="755" t="s">
        <v>217</v>
      </c>
      <c r="M2064" t="s">
        <v>101</v>
      </c>
      <c r="N2064" s="680">
        <f t="shared" ca="1" si="140"/>
        <v>0</v>
      </c>
      <c r="O2064" s="680">
        <f t="shared" ca="1" si="140"/>
        <v>0</v>
      </c>
      <c r="P2064" s="680">
        <f t="shared" ca="1" si="140"/>
        <v>0</v>
      </c>
      <c r="Q2064" s="680">
        <f t="shared" ca="1" si="140"/>
        <v>0</v>
      </c>
      <c r="R2064" s="680">
        <f t="shared" ca="1" si="140"/>
        <v>0</v>
      </c>
      <c r="S2064" t="str">
        <f t="shared" si="137"/>
        <v>ASR_CMS_19</v>
      </c>
      <c r="T2064" s="957">
        <f t="shared" si="138"/>
        <v>45406</v>
      </c>
      <c r="U2064" t="str">
        <f t="shared" si="139"/>
        <v>Unaudited</v>
      </c>
    </row>
    <row r="2065" spans="1:21" x14ac:dyDescent="0.25">
      <c r="A2065" t="s">
        <v>438</v>
      </c>
      <c r="B2065" t="s">
        <v>1380</v>
      </c>
      <c r="C2065" t="s">
        <v>1381</v>
      </c>
      <c r="D2065" s="15">
        <v>1900</v>
      </c>
      <c r="E2065" s="121">
        <v>1</v>
      </c>
      <c r="F2065" t="s">
        <v>1026</v>
      </c>
      <c r="G2065" s="121" t="s">
        <v>1379</v>
      </c>
      <c r="H2065" t="s">
        <v>388</v>
      </c>
      <c r="I2065" t="s">
        <v>489</v>
      </c>
      <c r="J2065" t="s">
        <v>451</v>
      </c>
      <c r="K2065" t="s">
        <v>436</v>
      </c>
      <c r="L2065" s="755" t="s">
        <v>216</v>
      </c>
      <c r="M2065" t="s">
        <v>28</v>
      </c>
      <c r="N2065" s="680">
        <f t="shared" ca="1" si="140"/>
        <v>0</v>
      </c>
      <c r="O2065" s="680">
        <f t="shared" ca="1" si="140"/>
        <v>0</v>
      </c>
      <c r="P2065" s="680">
        <f t="shared" ca="1" si="140"/>
        <v>0</v>
      </c>
      <c r="Q2065" s="680">
        <f t="shared" ca="1" si="140"/>
        <v>0</v>
      </c>
      <c r="R2065" s="680">
        <f t="shared" ca="1" si="140"/>
        <v>0</v>
      </c>
      <c r="S2065" t="str">
        <f t="shared" si="137"/>
        <v>ASR_CMS_19</v>
      </c>
      <c r="T2065" s="957">
        <f t="shared" si="138"/>
        <v>45406</v>
      </c>
      <c r="U2065" t="str">
        <f t="shared" si="139"/>
        <v>Unaudited</v>
      </c>
    </row>
    <row r="2066" spans="1:21" x14ac:dyDescent="0.25">
      <c r="A2066" t="s">
        <v>438</v>
      </c>
      <c r="B2066" t="s">
        <v>1380</v>
      </c>
      <c r="C2066" t="s">
        <v>1381</v>
      </c>
      <c r="D2066" s="15">
        <v>1900</v>
      </c>
      <c r="E2066" s="121">
        <v>1</v>
      </c>
      <c r="F2066" t="s">
        <v>1026</v>
      </c>
      <c r="G2066" s="121" t="s">
        <v>1379</v>
      </c>
      <c r="H2066" t="s">
        <v>388</v>
      </c>
      <c r="I2066" t="s">
        <v>489</v>
      </c>
      <c r="J2066" t="s">
        <v>437</v>
      </c>
      <c r="K2066" t="s">
        <v>437</v>
      </c>
      <c r="L2066" s="755" t="s">
        <v>84</v>
      </c>
      <c r="M2066" t="s">
        <v>328</v>
      </c>
      <c r="N2066" s="680">
        <f t="shared" ca="1" si="140"/>
        <v>0</v>
      </c>
      <c r="O2066" s="680">
        <f t="shared" ca="1" si="140"/>
        <v>0</v>
      </c>
      <c r="P2066" s="680">
        <f t="shared" ca="1" si="140"/>
        <v>0</v>
      </c>
      <c r="Q2066" s="680">
        <f t="shared" ca="1" si="140"/>
        <v>0</v>
      </c>
      <c r="R2066" s="680">
        <f t="shared" ca="1" si="140"/>
        <v>0</v>
      </c>
      <c r="S2066" t="str">
        <f t="shared" si="137"/>
        <v>ASR_CMS_19</v>
      </c>
      <c r="T2066" s="957">
        <f t="shared" si="138"/>
        <v>45406</v>
      </c>
      <c r="U2066" t="str">
        <f t="shared" si="139"/>
        <v>Unaudited</v>
      </c>
    </row>
    <row r="2067" spans="1:21" x14ac:dyDescent="0.25">
      <c r="A2067" t="s">
        <v>438</v>
      </c>
      <c r="B2067" t="s">
        <v>1380</v>
      </c>
      <c r="C2067" t="s">
        <v>1381</v>
      </c>
      <c r="D2067" s="15">
        <v>1900</v>
      </c>
      <c r="E2067" s="121">
        <v>1</v>
      </c>
      <c r="F2067" t="s">
        <v>1026</v>
      </c>
      <c r="G2067" s="121" t="s">
        <v>1379</v>
      </c>
      <c r="H2067" t="s">
        <v>388</v>
      </c>
      <c r="I2067" t="s">
        <v>489</v>
      </c>
      <c r="J2067" t="s">
        <v>437</v>
      </c>
      <c r="K2067" t="s">
        <v>437</v>
      </c>
      <c r="L2067" s="755" t="s">
        <v>85</v>
      </c>
      <c r="M2067" t="s">
        <v>326</v>
      </c>
      <c r="N2067" s="680">
        <f t="shared" ca="1" si="140"/>
        <v>0</v>
      </c>
      <c r="O2067" s="680">
        <f t="shared" ca="1" si="140"/>
        <v>0</v>
      </c>
      <c r="P2067" s="680">
        <f t="shared" ca="1" si="140"/>
        <v>0</v>
      </c>
      <c r="Q2067" s="680">
        <f t="shared" ca="1" si="140"/>
        <v>0</v>
      </c>
      <c r="R2067" s="680">
        <f t="shared" ca="1" si="140"/>
        <v>0</v>
      </c>
      <c r="S2067" t="str">
        <f t="shared" si="137"/>
        <v>ASR_CMS_19</v>
      </c>
      <c r="T2067" s="957">
        <f t="shared" si="138"/>
        <v>45406</v>
      </c>
      <c r="U2067" t="str">
        <f t="shared" si="139"/>
        <v>Unaudited</v>
      </c>
    </row>
    <row r="2068" spans="1:21" x14ac:dyDescent="0.25">
      <c r="A2068" t="s">
        <v>438</v>
      </c>
      <c r="B2068" t="s">
        <v>1380</v>
      </c>
      <c r="C2068" t="s">
        <v>1381</v>
      </c>
      <c r="D2068" s="15">
        <v>1900</v>
      </c>
      <c r="E2068" s="121">
        <v>1</v>
      </c>
      <c r="F2068" t="s">
        <v>1026</v>
      </c>
      <c r="G2068" s="121" t="s">
        <v>1379</v>
      </c>
      <c r="H2068" t="s">
        <v>388</v>
      </c>
      <c r="I2068" t="s">
        <v>489</v>
      </c>
      <c r="J2068" t="s">
        <v>437</v>
      </c>
      <c r="K2068" t="s">
        <v>437</v>
      </c>
      <c r="L2068" s="755" t="s">
        <v>86</v>
      </c>
      <c r="M2068" t="s">
        <v>495</v>
      </c>
      <c r="N2068" s="680">
        <f t="shared" ca="1" si="140"/>
        <v>0</v>
      </c>
      <c r="O2068" s="680">
        <f t="shared" ca="1" si="140"/>
        <v>0</v>
      </c>
      <c r="P2068" s="680">
        <f t="shared" ca="1" si="140"/>
        <v>0</v>
      </c>
      <c r="Q2068" s="680">
        <f t="shared" ca="1" si="140"/>
        <v>0</v>
      </c>
      <c r="R2068" s="680">
        <f t="shared" ca="1" si="140"/>
        <v>0</v>
      </c>
      <c r="S2068" t="str">
        <f t="shared" si="137"/>
        <v>ASR_CMS_19</v>
      </c>
      <c r="T2068" s="957">
        <f t="shared" si="138"/>
        <v>45406</v>
      </c>
      <c r="U2068" t="str">
        <f t="shared" si="139"/>
        <v>Unaudited</v>
      </c>
    </row>
    <row r="2069" spans="1:21" x14ac:dyDescent="0.25">
      <c r="A2069" t="s">
        <v>438</v>
      </c>
      <c r="B2069" t="s">
        <v>1380</v>
      </c>
      <c r="C2069" t="s">
        <v>1381</v>
      </c>
      <c r="D2069" s="15">
        <v>1900</v>
      </c>
      <c r="E2069" s="121">
        <v>1</v>
      </c>
      <c r="F2069" t="s">
        <v>1026</v>
      </c>
      <c r="G2069" s="121" t="s">
        <v>1379</v>
      </c>
      <c r="H2069" t="s">
        <v>388</v>
      </c>
      <c r="I2069" t="s">
        <v>489</v>
      </c>
      <c r="J2069" t="s">
        <v>437</v>
      </c>
      <c r="K2069" t="s">
        <v>437</v>
      </c>
      <c r="L2069" s="755" t="s">
        <v>87</v>
      </c>
      <c r="M2069" t="s">
        <v>496</v>
      </c>
      <c r="N2069" s="680">
        <f t="shared" ca="1" si="140"/>
        <v>0</v>
      </c>
      <c r="O2069" s="680">
        <f t="shared" ca="1" si="140"/>
        <v>0</v>
      </c>
      <c r="P2069" s="680">
        <f t="shared" ca="1" si="140"/>
        <v>0</v>
      </c>
      <c r="Q2069" s="680">
        <f t="shared" ca="1" si="140"/>
        <v>0</v>
      </c>
      <c r="R2069" s="680">
        <f t="shared" ca="1" si="140"/>
        <v>0</v>
      </c>
      <c r="S2069" t="str">
        <f t="shared" si="137"/>
        <v>ASR_CMS_19</v>
      </c>
      <c r="T2069" s="957">
        <f t="shared" si="138"/>
        <v>45406</v>
      </c>
      <c r="U2069" t="str">
        <f t="shared" si="139"/>
        <v>Unaudited</v>
      </c>
    </row>
    <row r="2070" spans="1:21" x14ac:dyDescent="0.25">
      <c r="A2070" t="s">
        <v>438</v>
      </c>
      <c r="B2070" t="s">
        <v>1380</v>
      </c>
      <c r="C2070" t="s">
        <v>1381</v>
      </c>
      <c r="D2070" s="15">
        <v>1900</v>
      </c>
      <c r="E2070" s="121">
        <v>1</v>
      </c>
      <c r="F2070" t="s">
        <v>1026</v>
      </c>
      <c r="G2070" s="121" t="s">
        <v>1379</v>
      </c>
      <c r="H2070" t="s">
        <v>388</v>
      </c>
      <c r="I2070" t="s">
        <v>489</v>
      </c>
      <c r="J2070" t="s">
        <v>437</v>
      </c>
      <c r="K2070" t="s">
        <v>437</v>
      </c>
      <c r="L2070" s="755" t="s">
        <v>214</v>
      </c>
      <c r="M2070" t="s">
        <v>497</v>
      </c>
      <c r="N2070" s="680">
        <f t="shared" ca="1" si="140"/>
        <v>0</v>
      </c>
      <c r="O2070" s="680">
        <f t="shared" ca="1" si="140"/>
        <v>0</v>
      </c>
      <c r="P2070" s="680">
        <f t="shared" ca="1" si="140"/>
        <v>0</v>
      </c>
      <c r="Q2070" s="680">
        <f t="shared" ca="1" si="140"/>
        <v>0</v>
      </c>
      <c r="R2070" s="680">
        <f t="shared" ca="1" si="140"/>
        <v>0</v>
      </c>
      <c r="S2070" t="str">
        <f t="shared" si="137"/>
        <v>ASR_CMS_19</v>
      </c>
      <c r="T2070" s="957">
        <f t="shared" si="138"/>
        <v>45406</v>
      </c>
      <c r="U2070" t="str">
        <f t="shared" si="139"/>
        <v>Unaudited</v>
      </c>
    </row>
    <row r="2071" spans="1:21" x14ac:dyDescent="0.25">
      <c r="A2071" t="s">
        <v>438</v>
      </c>
      <c r="B2071" t="s">
        <v>1380</v>
      </c>
      <c r="C2071" t="s">
        <v>1381</v>
      </c>
      <c r="D2071" s="15">
        <v>1900</v>
      </c>
      <c r="E2071" s="121">
        <v>1</v>
      </c>
      <c r="F2071" t="s">
        <v>1026</v>
      </c>
      <c r="G2071" s="121" t="s">
        <v>1379</v>
      </c>
      <c r="H2071" t="s">
        <v>388</v>
      </c>
      <c r="I2071" t="s">
        <v>490</v>
      </c>
      <c r="J2071" t="s">
        <v>26</v>
      </c>
      <c r="K2071" t="s">
        <v>26</v>
      </c>
      <c r="L2071" s="755" t="s">
        <v>205</v>
      </c>
      <c r="M2071" t="s">
        <v>26</v>
      </c>
      <c r="N2071" s="680">
        <f t="shared" ca="1" si="140"/>
        <v>0</v>
      </c>
      <c r="O2071" s="680">
        <f t="shared" ca="1" si="140"/>
        <v>0</v>
      </c>
      <c r="P2071" s="680">
        <f t="shared" ca="1" si="140"/>
        <v>0</v>
      </c>
      <c r="Q2071" s="680">
        <f t="shared" ca="1" si="140"/>
        <v>0</v>
      </c>
      <c r="R2071" s="680">
        <f t="shared" ca="1" si="140"/>
        <v>0</v>
      </c>
      <c r="S2071" t="str">
        <f t="shared" si="137"/>
        <v>ASR_CMS_19</v>
      </c>
      <c r="T2071" s="957">
        <f t="shared" si="138"/>
        <v>45406</v>
      </c>
      <c r="U2071" t="str">
        <f t="shared" si="139"/>
        <v>Unaudited</v>
      </c>
    </row>
    <row r="2072" spans="1:21" x14ac:dyDescent="0.25">
      <c r="A2072" t="s">
        <v>438</v>
      </c>
      <c r="B2072" t="s">
        <v>1380</v>
      </c>
      <c r="C2072" t="s">
        <v>1381</v>
      </c>
      <c r="D2072" s="15">
        <v>1900</v>
      </c>
      <c r="E2072" s="121">
        <v>1</v>
      </c>
      <c r="F2072" t="s">
        <v>439</v>
      </c>
      <c r="G2072" s="121">
        <v>91</v>
      </c>
      <c r="H2072" t="s">
        <v>389</v>
      </c>
      <c r="I2072" t="s">
        <v>433</v>
      </c>
      <c r="J2072" t="s">
        <v>433</v>
      </c>
      <c r="K2072" t="s">
        <v>433</v>
      </c>
      <c r="M2072" t="s">
        <v>433</v>
      </c>
      <c r="N2072" s="680">
        <f t="shared" ca="1" si="140"/>
        <v>0</v>
      </c>
      <c r="O2072" s="680">
        <f t="shared" ca="1" si="140"/>
        <v>0</v>
      </c>
      <c r="P2072" s="680">
        <f t="shared" ca="1" si="140"/>
        <v>0</v>
      </c>
      <c r="Q2072" s="680">
        <f t="shared" ca="1" si="140"/>
        <v>0</v>
      </c>
      <c r="R2072" s="680">
        <f t="shared" ca="1" si="140"/>
        <v>0</v>
      </c>
      <c r="S2072" t="str">
        <f t="shared" si="137"/>
        <v>ASR_CMS_19</v>
      </c>
      <c r="T2072" s="957">
        <f t="shared" si="138"/>
        <v>45406</v>
      </c>
      <c r="U2072" t="str">
        <f t="shared" si="139"/>
        <v>Unaudited</v>
      </c>
    </row>
    <row r="2073" spans="1:21" x14ac:dyDescent="0.25">
      <c r="A2073" t="s">
        <v>438</v>
      </c>
      <c r="B2073" t="s">
        <v>1380</v>
      </c>
      <c r="C2073" t="s">
        <v>1381</v>
      </c>
      <c r="D2073" s="15">
        <v>1900</v>
      </c>
      <c r="E2073" s="121">
        <v>1</v>
      </c>
      <c r="F2073" t="s">
        <v>439</v>
      </c>
      <c r="G2073" s="121">
        <v>91</v>
      </c>
      <c r="H2073" t="s">
        <v>389</v>
      </c>
      <c r="I2073" t="s">
        <v>488</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ASR_CMS_19</v>
      </c>
      <c r="T2073" s="957">
        <f t="shared" si="138"/>
        <v>45406</v>
      </c>
      <c r="U2073" t="str">
        <f t="shared" si="139"/>
        <v>Unaudited</v>
      </c>
    </row>
    <row r="2074" spans="1:21" x14ac:dyDescent="0.25">
      <c r="A2074" t="s">
        <v>438</v>
      </c>
      <c r="B2074" t="s">
        <v>1380</v>
      </c>
      <c r="C2074" t="s">
        <v>1381</v>
      </c>
      <c r="D2074" s="15">
        <v>1900</v>
      </c>
      <c r="E2074" s="121">
        <v>1</v>
      </c>
      <c r="F2074" t="s">
        <v>439</v>
      </c>
      <c r="G2074" s="121">
        <v>91</v>
      </c>
      <c r="H2074" t="s">
        <v>389</v>
      </c>
      <c r="I2074" t="s">
        <v>488</v>
      </c>
      <c r="J2074" t="s">
        <v>12</v>
      </c>
      <c r="K2074" t="s">
        <v>223</v>
      </c>
      <c r="L2074" s="755">
        <v>1.2</v>
      </c>
      <c r="M2074" t="s">
        <v>223</v>
      </c>
      <c r="N2074" s="680">
        <f t="shared" ca="1" si="140"/>
        <v>0</v>
      </c>
      <c r="O2074" s="680">
        <f t="shared" ca="1" si="140"/>
        <v>0</v>
      </c>
      <c r="P2074" s="680">
        <f t="shared" ca="1" si="140"/>
        <v>0</v>
      </c>
      <c r="Q2074" s="680">
        <f t="shared" ca="1" si="140"/>
        <v>0</v>
      </c>
      <c r="R2074" s="680">
        <f t="shared" ca="1" si="140"/>
        <v>0</v>
      </c>
      <c r="S2074" t="str">
        <f t="shared" si="137"/>
        <v>ASR_CMS_19</v>
      </c>
      <c r="T2074" s="957">
        <f t="shared" si="138"/>
        <v>45406</v>
      </c>
      <c r="U2074" t="str">
        <f t="shared" si="139"/>
        <v>Unaudited</v>
      </c>
    </row>
    <row r="2075" spans="1:21" x14ac:dyDescent="0.25">
      <c r="A2075" t="s">
        <v>438</v>
      </c>
      <c r="B2075" t="s">
        <v>1380</v>
      </c>
      <c r="C2075" t="s">
        <v>1381</v>
      </c>
      <c r="D2075" s="15">
        <v>1900</v>
      </c>
      <c r="E2075" s="121">
        <v>1</v>
      </c>
      <c r="F2075" t="s">
        <v>439</v>
      </c>
      <c r="G2075" s="121">
        <v>91</v>
      </c>
      <c r="H2075" t="s">
        <v>389</v>
      </c>
      <c r="I2075" t="s">
        <v>488</v>
      </c>
      <c r="J2075" t="s">
        <v>12</v>
      </c>
      <c r="K2075" t="s">
        <v>1318</v>
      </c>
      <c r="L2075" s="755" t="s">
        <v>1314</v>
      </c>
      <c r="M2075" t="s">
        <v>1318</v>
      </c>
      <c r="N2075" s="680">
        <f t="shared" ca="1" si="140"/>
        <v>0</v>
      </c>
      <c r="O2075" s="680">
        <f t="shared" ca="1" si="140"/>
        <v>0</v>
      </c>
      <c r="P2075" s="680">
        <f t="shared" ca="1" si="140"/>
        <v>0</v>
      </c>
      <c r="Q2075" s="680">
        <f t="shared" ca="1" si="140"/>
        <v>0</v>
      </c>
      <c r="R2075" s="680">
        <f t="shared" ca="1" si="140"/>
        <v>0</v>
      </c>
      <c r="S2075" t="str">
        <f t="shared" si="137"/>
        <v>ASR_CMS_19</v>
      </c>
      <c r="T2075" s="957">
        <f t="shared" si="138"/>
        <v>45406</v>
      </c>
      <c r="U2075" t="str">
        <f t="shared" si="139"/>
        <v>Unaudited</v>
      </c>
    </row>
    <row r="2076" spans="1:21" x14ac:dyDescent="0.25">
      <c r="A2076" t="s">
        <v>438</v>
      </c>
      <c r="B2076" t="s">
        <v>1380</v>
      </c>
      <c r="C2076" t="s">
        <v>1381</v>
      </c>
      <c r="D2076" s="15">
        <v>1900</v>
      </c>
      <c r="E2076" s="121">
        <v>1</v>
      </c>
      <c r="F2076" t="s">
        <v>439</v>
      </c>
      <c r="G2076" s="121">
        <v>91</v>
      </c>
      <c r="H2076" t="s">
        <v>389</v>
      </c>
      <c r="I2076" t="s">
        <v>488</v>
      </c>
      <c r="J2076" t="s">
        <v>12</v>
      </c>
      <c r="K2076" t="s">
        <v>1320</v>
      </c>
      <c r="L2076" s="755" t="s">
        <v>1319</v>
      </c>
      <c r="M2076" t="s">
        <v>1320</v>
      </c>
      <c r="N2076" s="680">
        <f t="shared" ca="1" si="140"/>
        <v>0</v>
      </c>
      <c r="O2076" s="680">
        <f t="shared" ca="1" si="140"/>
        <v>0</v>
      </c>
      <c r="P2076" s="680">
        <f t="shared" ca="1" si="140"/>
        <v>0</v>
      </c>
      <c r="Q2076" s="680">
        <f t="shared" ca="1" si="140"/>
        <v>0</v>
      </c>
      <c r="R2076" s="680">
        <f t="shared" ca="1" si="140"/>
        <v>0</v>
      </c>
      <c r="S2076" t="str">
        <f t="shared" si="137"/>
        <v>ASR_CMS_19</v>
      </c>
      <c r="T2076" s="957">
        <f t="shared" si="138"/>
        <v>45406</v>
      </c>
      <c r="U2076" t="str">
        <f t="shared" si="139"/>
        <v>Unaudited</v>
      </c>
    </row>
    <row r="2077" spans="1:21" x14ac:dyDescent="0.25">
      <c r="A2077" t="s">
        <v>438</v>
      </c>
      <c r="B2077" t="s">
        <v>1380</v>
      </c>
      <c r="C2077" t="s">
        <v>1381</v>
      </c>
      <c r="D2077" s="15">
        <v>1900</v>
      </c>
      <c r="E2077" s="121">
        <v>1</v>
      </c>
      <c r="F2077" t="s">
        <v>439</v>
      </c>
      <c r="G2077" s="121">
        <v>91</v>
      </c>
      <c r="H2077" t="s">
        <v>389</v>
      </c>
      <c r="I2077" t="s">
        <v>488</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ASR_CMS_19</v>
      </c>
      <c r="T2077" s="957">
        <f t="shared" si="138"/>
        <v>45406</v>
      </c>
      <c r="U2077" t="str">
        <f t="shared" si="139"/>
        <v>Unaudited</v>
      </c>
    </row>
    <row r="2078" spans="1:21" x14ac:dyDescent="0.25">
      <c r="A2078" t="s">
        <v>438</v>
      </c>
      <c r="B2078" t="s">
        <v>1380</v>
      </c>
      <c r="C2078" t="s">
        <v>1381</v>
      </c>
      <c r="D2078" s="15">
        <v>1900</v>
      </c>
      <c r="E2078" s="121">
        <v>1</v>
      </c>
      <c r="F2078" t="s">
        <v>439</v>
      </c>
      <c r="G2078" s="121">
        <v>91</v>
      </c>
      <c r="H2078" t="s">
        <v>389</v>
      </c>
      <c r="I2078" t="s">
        <v>489</v>
      </c>
      <c r="J2078" t="s">
        <v>434</v>
      </c>
      <c r="K2078" t="s">
        <v>791</v>
      </c>
      <c r="L2078" s="755">
        <v>2.1</v>
      </c>
      <c r="M2078" t="s">
        <v>726</v>
      </c>
      <c r="N2078" s="680">
        <f t="shared" ca="1" si="140"/>
        <v>0</v>
      </c>
      <c r="O2078" s="680">
        <f t="shared" ca="1" si="140"/>
        <v>0</v>
      </c>
      <c r="P2078" s="680">
        <f t="shared" ca="1" si="140"/>
        <v>0</v>
      </c>
      <c r="Q2078" s="680">
        <f t="shared" ca="1" si="140"/>
        <v>0</v>
      </c>
      <c r="R2078" s="680">
        <f t="shared" ca="1" si="140"/>
        <v>0</v>
      </c>
      <c r="S2078" t="str">
        <f t="shared" si="137"/>
        <v>ASR_CMS_19</v>
      </c>
      <c r="T2078" s="957">
        <f t="shared" si="138"/>
        <v>45406</v>
      </c>
      <c r="U2078" t="str">
        <f t="shared" si="139"/>
        <v>Unaudited</v>
      </c>
    </row>
    <row r="2079" spans="1:21" x14ac:dyDescent="0.25">
      <c r="A2079" t="s">
        <v>438</v>
      </c>
      <c r="B2079" t="s">
        <v>1380</v>
      </c>
      <c r="C2079" t="s">
        <v>1381</v>
      </c>
      <c r="D2079" s="15">
        <v>1900</v>
      </c>
      <c r="E2079" s="121">
        <v>1</v>
      </c>
      <c r="F2079" t="s">
        <v>439</v>
      </c>
      <c r="G2079" s="121">
        <v>91</v>
      </c>
      <c r="H2079" t="s">
        <v>389</v>
      </c>
      <c r="I2079" t="s">
        <v>489</v>
      </c>
      <c r="J2079" t="s">
        <v>434</v>
      </c>
      <c r="K2079" t="s">
        <v>791</v>
      </c>
      <c r="L2079" s="755">
        <v>2.2000000000000002</v>
      </c>
      <c r="M2079" t="s">
        <v>727</v>
      </c>
      <c r="N2079" s="680">
        <f t="shared" ca="1" si="140"/>
        <v>0</v>
      </c>
      <c r="O2079" s="680">
        <f t="shared" ca="1" si="140"/>
        <v>0</v>
      </c>
      <c r="P2079" s="680">
        <f t="shared" ca="1" si="140"/>
        <v>0</v>
      </c>
      <c r="Q2079" s="680">
        <f t="shared" ca="1" si="140"/>
        <v>0</v>
      </c>
      <c r="R2079" s="680">
        <f t="shared" ca="1" si="140"/>
        <v>0</v>
      </c>
      <c r="S2079" t="str">
        <f t="shared" si="137"/>
        <v>ASR_CMS_19</v>
      </c>
      <c r="T2079" s="957">
        <f t="shared" si="138"/>
        <v>45406</v>
      </c>
      <c r="U2079" t="str">
        <f t="shared" si="139"/>
        <v>Unaudited</v>
      </c>
    </row>
    <row r="2080" spans="1:21" x14ac:dyDescent="0.25">
      <c r="A2080" t="s">
        <v>438</v>
      </c>
      <c r="B2080" t="s">
        <v>1380</v>
      </c>
      <c r="C2080" t="s">
        <v>1381</v>
      </c>
      <c r="D2080" s="15">
        <v>1900</v>
      </c>
      <c r="E2080" s="121">
        <v>1</v>
      </c>
      <c r="F2080" t="s">
        <v>439</v>
      </c>
      <c r="G2080" s="121">
        <v>91</v>
      </c>
      <c r="H2080" t="s">
        <v>389</v>
      </c>
      <c r="I2080" t="s">
        <v>489</v>
      </c>
      <c r="J2080" t="s">
        <v>434</v>
      </c>
      <c r="K2080" t="s">
        <v>791</v>
      </c>
      <c r="L2080" s="755">
        <v>2.2999999999999998</v>
      </c>
      <c r="M2080" t="s">
        <v>728</v>
      </c>
      <c r="N2080" s="680">
        <f t="shared" ca="1" si="140"/>
        <v>0</v>
      </c>
      <c r="O2080" s="680">
        <f t="shared" ca="1" si="140"/>
        <v>0</v>
      </c>
      <c r="P2080" s="680">
        <f t="shared" ca="1" si="140"/>
        <v>0</v>
      </c>
      <c r="Q2080" s="680">
        <f t="shared" ca="1" si="140"/>
        <v>0</v>
      </c>
      <c r="R2080" s="680">
        <f t="shared" ca="1" si="140"/>
        <v>0</v>
      </c>
      <c r="S2080" t="str">
        <f t="shared" si="137"/>
        <v>ASR_CMS_19</v>
      </c>
      <c r="T2080" s="957">
        <f t="shared" si="138"/>
        <v>45406</v>
      </c>
      <c r="U2080" t="str">
        <f t="shared" si="139"/>
        <v>Unaudited</v>
      </c>
    </row>
    <row r="2081" spans="1:21" x14ac:dyDescent="0.25">
      <c r="A2081" t="s">
        <v>438</v>
      </c>
      <c r="B2081" t="s">
        <v>1380</v>
      </c>
      <c r="C2081" t="s">
        <v>1381</v>
      </c>
      <c r="D2081" s="15">
        <v>1900</v>
      </c>
      <c r="E2081" s="121">
        <v>1</v>
      </c>
      <c r="F2081" t="s">
        <v>439</v>
      </c>
      <c r="G2081" s="121">
        <v>91</v>
      </c>
      <c r="H2081" t="s">
        <v>389</v>
      </c>
      <c r="I2081" t="s">
        <v>489</v>
      </c>
      <c r="J2081" t="s">
        <v>434</v>
      </c>
      <c r="K2081" t="s">
        <v>791</v>
      </c>
      <c r="L2081" s="755">
        <v>2.4</v>
      </c>
      <c r="M2081" t="s">
        <v>729</v>
      </c>
      <c r="N2081" s="680">
        <f t="shared" ca="1" si="140"/>
        <v>0</v>
      </c>
      <c r="O2081" s="680">
        <f t="shared" ca="1" si="140"/>
        <v>0</v>
      </c>
      <c r="P2081" s="680">
        <f t="shared" ca="1" si="140"/>
        <v>0</v>
      </c>
      <c r="Q2081" s="680">
        <f t="shared" ca="1" si="140"/>
        <v>0</v>
      </c>
      <c r="R2081" s="680">
        <f t="shared" ca="1" si="140"/>
        <v>0</v>
      </c>
      <c r="S2081" t="str">
        <f t="shared" si="137"/>
        <v>ASR_CMS_19</v>
      </c>
      <c r="T2081" s="957">
        <f t="shared" si="138"/>
        <v>45406</v>
      </c>
      <c r="U2081" t="str">
        <f t="shared" si="139"/>
        <v>Unaudited</v>
      </c>
    </row>
    <row r="2082" spans="1:21" x14ac:dyDescent="0.25">
      <c r="A2082" t="s">
        <v>438</v>
      </c>
      <c r="B2082" t="s">
        <v>1380</v>
      </c>
      <c r="C2082" t="s">
        <v>1381</v>
      </c>
      <c r="D2082" s="15">
        <v>1900</v>
      </c>
      <c r="E2082" s="121">
        <v>1</v>
      </c>
      <c r="F2082" t="s">
        <v>439</v>
      </c>
      <c r="G2082" s="121">
        <v>91</v>
      </c>
      <c r="H2082" t="s">
        <v>389</v>
      </c>
      <c r="I2082" t="s">
        <v>489</v>
      </c>
      <c r="J2082" t="s">
        <v>434</v>
      </c>
      <c r="K2082" t="s">
        <v>791</v>
      </c>
      <c r="L2082" s="755">
        <v>2.5</v>
      </c>
      <c r="M2082" t="s">
        <v>771</v>
      </c>
      <c r="N2082" s="680">
        <f t="shared" ca="1" si="140"/>
        <v>0</v>
      </c>
      <c r="O2082" s="680">
        <f t="shared" ca="1" si="140"/>
        <v>0</v>
      </c>
      <c r="P2082" s="680">
        <f t="shared" ca="1" si="140"/>
        <v>0</v>
      </c>
      <c r="Q2082" s="680">
        <f t="shared" ca="1" si="140"/>
        <v>0</v>
      </c>
      <c r="R2082" s="680">
        <f t="shared" ca="1" si="140"/>
        <v>0</v>
      </c>
      <c r="S2082" t="str">
        <f t="shared" si="137"/>
        <v>ASR_CMS_19</v>
      </c>
      <c r="T2082" s="957">
        <f t="shared" si="138"/>
        <v>45406</v>
      </c>
      <c r="U2082" t="str">
        <f t="shared" si="139"/>
        <v>Unaudited</v>
      </c>
    </row>
    <row r="2083" spans="1:21" x14ac:dyDescent="0.25">
      <c r="A2083" t="s">
        <v>438</v>
      </c>
      <c r="B2083" t="s">
        <v>1380</v>
      </c>
      <c r="C2083" t="s">
        <v>1381</v>
      </c>
      <c r="D2083" s="15">
        <v>1900</v>
      </c>
      <c r="E2083" s="121">
        <v>1</v>
      </c>
      <c r="F2083" t="s">
        <v>439</v>
      </c>
      <c r="G2083" s="121">
        <v>91</v>
      </c>
      <c r="H2083" t="s">
        <v>389</v>
      </c>
      <c r="I2083" t="s">
        <v>489</v>
      </c>
      <c r="J2083" t="s">
        <v>434</v>
      </c>
      <c r="K2083" t="s">
        <v>791</v>
      </c>
      <c r="L2083" s="755">
        <v>2.6</v>
      </c>
      <c r="M2083" t="s">
        <v>187</v>
      </c>
      <c r="N2083" s="680">
        <f t="shared" ca="1" si="140"/>
        <v>0</v>
      </c>
      <c r="O2083" s="680">
        <f t="shared" ca="1" si="140"/>
        <v>0</v>
      </c>
      <c r="P2083" s="680">
        <f t="shared" ca="1" si="140"/>
        <v>0</v>
      </c>
      <c r="Q2083" s="680">
        <f t="shared" ca="1" si="140"/>
        <v>0</v>
      </c>
      <c r="R2083" s="680">
        <f t="shared" ca="1" si="140"/>
        <v>0</v>
      </c>
      <c r="S2083" t="str">
        <f t="shared" si="137"/>
        <v>ASR_CMS_19</v>
      </c>
      <c r="T2083" s="957">
        <f t="shared" si="138"/>
        <v>45406</v>
      </c>
      <c r="U2083" t="str">
        <f t="shared" si="139"/>
        <v>Unaudited</v>
      </c>
    </row>
    <row r="2084" spans="1:21" x14ac:dyDescent="0.25">
      <c r="A2084" t="s">
        <v>438</v>
      </c>
      <c r="B2084" t="s">
        <v>1380</v>
      </c>
      <c r="C2084" t="s">
        <v>1381</v>
      </c>
      <c r="D2084" s="15">
        <v>1900</v>
      </c>
      <c r="E2084" s="121">
        <v>1</v>
      </c>
      <c r="F2084" t="s">
        <v>439</v>
      </c>
      <c r="G2084" s="121">
        <v>91</v>
      </c>
      <c r="H2084" t="s">
        <v>389</v>
      </c>
      <c r="I2084" t="s">
        <v>489</v>
      </c>
      <c r="J2084" t="s">
        <v>434</v>
      </c>
      <c r="K2084" t="s">
        <v>791</v>
      </c>
      <c r="L2084" s="755">
        <v>2.7</v>
      </c>
      <c r="M2084" t="s">
        <v>792</v>
      </c>
      <c r="N2084" s="680">
        <f t="shared" ca="1" si="140"/>
        <v>0</v>
      </c>
      <c r="O2084" s="680">
        <f t="shared" ca="1" si="140"/>
        <v>0</v>
      </c>
      <c r="P2084" s="680">
        <f t="shared" ca="1" si="140"/>
        <v>0</v>
      </c>
      <c r="Q2084" s="680">
        <f t="shared" ca="1" si="140"/>
        <v>0</v>
      </c>
      <c r="R2084" s="680">
        <f t="shared" ca="1" si="140"/>
        <v>0</v>
      </c>
      <c r="S2084" t="str">
        <f t="shared" si="137"/>
        <v>ASR_CMS_19</v>
      </c>
      <c r="T2084" s="957">
        <f t="shared" si="138"/>
        <v>45406</v>
      </c>
      <c r="U2084" t="str">
        <f t="shared" si="139"/>
        <v>Unaudited</v>
      </c>
    </row>
    <row r="2085" spans="1:21" x14ac:dyDescent="0.25">
      <c r="A2085" t="s">
        <v>438</v>
      </c>
      <c r="B2085" t="s">
        <v>1380</v>
      </c>
      <c r="C2085" t="s">
        <v>1381</v>
      </c>
      <c r="D2085" s="15">
        <v>1900</v>
      </c>
      <c r="E2085" s="121">
        <v>1</v>
      </c>
      <c r="F2085" t="s">
        <v>439</v>
      </c>
      <c r="G2085" s="121">
        <v>91</v>
      </c>
      <c r="H2085" t="s">
        <v>389</v>
      </c>
      <c r="I2085" t="s">
        <v>489</v>
      </c>
      <c r="J2085" t="s">
        <v>434</v>
      </c>
      <c r="K2085" t="s">
        <v>791</v>
      </c>
      <c r="L2085" s="755">
        <v>2.8</v>
      </c>
      <c r="M2085" t="s">
        <v>793</v>
      </c>
      <c r="N2085" s="680">
        <f t="shared" ca="1" si="140"/>
        <v>0</v>
      </c>
      <c r="O2085" s="680">
        <f t="shared" ca="1" si="140"/>
        <v>0</v>
      </c>
      <c r="P2085" s="680">
        <f t="shared" ca="1" si="140"/>
        <v>0</v>
      </c>
      <c r="Q2085" s="680">
        <f t="shared" ca="1" si="140"/>
        <v>0</v>
      </c>
      <c r="R2085" s="680">
        <f t="shared" ca="1" si="140"/>
        <v>0</v>
      </c>
      <c r="S2085" t="str">
        <f t="shared" si="137"/>
        <v>ASR_CMS_19</v>
      </c>
      <c r="T2085" s="957">
        <f t="shared" si="138"/>
        <v>45406</v>
      </c>
      <c r="U2085" t="str">
        <f t="shared" si="139"/>
        <v>Unaudited</v>
      </c>
    </row>
    <row r="2086" spans="1:21" x14ac:dyDescent="0.25">
      <c r="A2086" t="s">
        <v>438</v>
      </c>
      <c r="B2086" t="s">
        <v>1380</v>
      </c>
      <c r="C2086" t="s">
        <v>1381</v>
      </c>
      <c r="D2086" s="15">
        <v>1900</v>
      </c>
      <c r="E2086" s="121">
        <v>1</v>
      </c>
      <c r="F2086" t="s">
        <v>439</v>
      </c>
      <c r="G2086" s="121">
        <v>91</v>
      </c>
      <c r="H2086" t="s">
        <v>389</v>
      </c>
      <c r="I2086" t="s">
        <v>489</v>
      </c>
      <c r="J2086" t="s">
        <v>434</v>
      </c>
      <c r="K2086" t="s">
        <v>791</v>
      </c>
      <c r="L2086" s="755">
        <v>2.9</v>
      </c>
      <c r="M2086" t="s">
        <v>774</v>
      </c>
      <c r="N2086" s="680">
        <f t="shared" ca="1" si="140"/>
        <v>0</v>
      </c>
      <c r="O2086" s="680">
        <f t="shared" ca="1" si="140"/>
        <v>0</v>
      </c>
      <c r="P2086" s="680">
        <f t="shared" ca="1" si="140"/>
        <v>0</v>
      </c>
      <c r="Q2086" s="680">
        <f t="shared" ca="1" si="140"/>
        <v>0</v>
      </c>
      <c r="R2086" s="680">
        <f t="shared" ca="1" si="140"/>
        <v>0</v>
      </c>
      <c r="S2086" t="str">
        <f t="shared" si="137"/>
        <v>ASR_CMS_19</v>
      </c>
      <c r="T2086" s="957">
        <f t="shared" si="138"/>
        <v>45406</v>
      </c>
      <c r="U2086" t="str">
        <f t="shared" si="139"/>
        <v>Unaudited</v>
      </c>
    </row>
    <row r="2087" spans="1:21" x14ac:dyDescent="0.25">
      <c r="A2087" t="s">
        <v>438</v>
      </c>
      <c r="B2087" t="s">
        <v>1380</v>
      </c>
      <c r="C2087" t="s">
        <v>1381</v>
      </c>
      <c r="D2087" s="15">
        <v>1900</v>
      </c>
      <c r="E2087" s="121">
        <v>1</v>
      </c>
      <c r="F2087" t="s">
        <v>439</v>
      </c>
      <c r="G2087" s="121">
        <v>91</v>
      </c>
      <c r="H2087" t="s">
        <v>389</v>
      </c>
      <c r="I2087" t="s">
        <v>489</v>
      </c>
      <c r="J2087" t="s">
        <v>434</v>
      </c>
      <c r="K2087" t="s">
        <v>224</v>
      </c>
      <c r="L2087" s="755">
        <v>2.11</v>
      </c>
      <c r="M2087" t="s">
        <v>229</v>
      </c>
      <c r="N2087" s="680">
        <f t="shared" ca="1" si="140"/>
        <v>0</v>
      </c>
      <c r="O2087" s="680">
        <f t="shared" ca="1" si="140"/>
        <v>0</v>
      </c>
      <c r="P2087" s="680">
        <f t="shared" ca="1" si="140"/>
        <v>0</v>
      </c>
      <c r="Q2087" s="680">
        <f t="shared" ca="1" si="140"/>
        <v>0</v>
      </c>
      <c r="R2087" s="680">
        <f t="shared" ca="1" si="140"/>
        <v>0</v>
      </c>
      <c r="S2087" t="str">
        <f t="shared" si="137"/>
        <v>ASR_CMS_19</v>
      </c>
      <c r="T2087" s="957">
        <f t="shared" si="138"/>
        <v>45406</v>
      </c>
      <c r="U2087" t="str">
        <f t="shared" si="139"/>
        <v>Unaudited</v>
      </c>
    </row>
    <row r="2088" spans="1:21" x14ac:dyDescent="0.25">
      <c r="A2088" t="s">
        <v>438</v>
      </c>
      <c r="B2088" t="s">
        <v>1380</v>
      </c>
      <c r="C2088" t="s">
        <v>1381</v>
      </c>
      <c r="D2088" s="15">
        <v>1900</v>
      </c>
      <c r="E2088" s="121">
        <v>1</v>
      </c>
      <c r="F2088" t="s">
        <v>439</v>
      </c>
      <c r="G2088" s="121">
        <v>91</v>
      </c>
      <c r="H2088" t="s">
        <v>389</v>
      </c>
      <c r="I2088" t="s">
        <v>489</v>
      </c>
      <c r="J2088" t="s">
        <v>434</v>
      </c>
      <c r="K2088" t="s">
        <v>224</v>
      </c>
      <c r="L2088" s="755">
        <v>2.12</v>
      </c>
      <c r="M2088" t="s">
        <v>555</v>
      </c>
      <c r="N2088" s="680">
        <f t="shared" ca="1" si="140"/>
        <v>0</v>
      </c>
      <c r="O2088" s="680">
        <f t="shared" ca="1" si="140"/>
        <v>0</v>
      </c>
      <c r="P2088" s="680">
        <f t="shared" ca="1" si="140"/>
        <v>0</v>
      </c>
      <c r="Q2088" s="680">
        <f t="shared" ca="1" si="140"/>
        <v>0</v>
      </c>
      <c r="R2088" s="680">
        <f t="shared" ca="1" si="140"/>
        <v>0</v>
      </c>
      <c r="S2088" t="str">
        <f t="shared" si="137"/>
        <v>ASR_CMS_19</v>
      </c>
      <c r="T2088" s="957">
        <f t="shared" si="138"/>
        <v>45406</v>
      </c>
      <c r="U2088" t="str">
        <f t="shared" si="139"/>
        <v>Unaudited</v>
      </c>
    </row>
    <row r="2089" spans="1:21" x14ac:dyDescent="0.25">
      <c r="A2089" t="s">
        <v>438</v>
      </c>
      <c r="B2089" t="s">
        <v>1380</v>
      </c>
      <c r="C2089" t="s">
        <v>1381</v>
      </c>
      <c r="D2089" s="15">
        <v>1900</v>
      </c>
      <c r="E2089" s="121">
        <v>1</v>
      </c>
      <c r="F2089" t="s">
        <v>439</v>
      </c>
      <c r="G2089" s="121">
        <v>91</v>
      </c>
      <c r="H2089" t="s">
        <v>389</v>
      </c>
      <c r="I2089" t="s">
        <v>489</v>
      </c>
      <c r="J2089" t="s">
        <v>434</v>
      </c>
      <c r="K2089" t="s">
        <v>224</v>
      </c>
      <c r="L2089" s="755">
        <v>2.13</v>
      </c>
      <c r="M2089" t="s">
        <v>230</v>
      </c>
      <c r="N2089" s="680">
        <f t="shared" ca="1" si="140"/>
        <v>0</v>
      </c>
      <c r="O2089" s="680">
        <f t="shared" ca="1" si="140"/>
        <v>0</v>
      </c>
      <c r="P2089" s="680">
        <f t="shared" ca="1" si="140"/>
        <v>0</v>
      </c>
      <c r="Q2089" s="680">
        <f t="shared" ca="1" si="140"/>
        <v>0</v>
      </c>
      <c r="R2089" s="680">
        <f t="shared" ca="1" si="140"/>
        <v>0</v>
      </c>
      <c r="S2089" t="str">
        <f t="shared" si="137"/>
        <v>ASR_CMS_19</v>
      </c>
      <c r="T2089" s="957">
        <f t="shared" si="138"/>
        <v>45406</v>
      </c>
      <c r="U2089" t="str">
        <f t="shared" si="139"/>
        <v>Unaudited</v>
      </c>
    </row>
    <row r="2090" spans="1:21" x14ac:dyDescent="0.25">
      <c r="A2090" t="s">
        <v>438</v>
      </c>
      <c r="B2090" t="s">
        <v>1380</v>
      </c>
      <c r="C2090" t="s">
        <v>1381</v>
      </c>
      <c r="D2090" s="15">
        <v>1900</v>
      </c>
      <c r="E2090" s="121">
        <v>1</v>
      </c>
      <c r="F2090" t="s">
        <v>439</v>
      </c>
      <c r="G2090" s="121">
        <v>91</v>
      </c>
      <c r="H2090" t="s">
        <v>389</v>
      </c>
      <c r="I2090" t="s">
        <v>489</v>
      </c>
      <c r="J2090" t="s">
        <v>434</v>
      </c>
      <c r="K2090" t="s">
        <v>224</v>
      </c>
      <c r="L2090" s="755">
        <v>2.14</v>
      </c>
      <c r="M2090" t="s">
        <v>559</v>
      </c>
      <c r="N2090" s="680">
        <f t="shared" ca="1" si="140"/>
        <v>0</v>
      </c>
      <c r="O2090" s="680">
        <f t="shared" ca="1" si="140"/>
        <v>0</v>
      </c>
      <c r="P2090" s="680">
        <f t="shared" ca="1" si="140"/>
        <v>0</v>
      </c>
      <c r="Q2090" s="680">
        <f t="shared" ca="1" si="140"/>
        <v>0</v>
      </c>
      <c r="R2090" s="680">
        <f t="shared" ca="1" si="140"/>
        <v>0</v>
      </c>
      <c r="S2090" t="str">
        <f t="shared" si="137"/>
        <v>ASR_CMS_19</v>
      </c>
      <c r="T2090" s="957">
        <f t="shared" si="138"/>
        <v>45406</v>
      </c>
      <c r="U2090" t="str">
        <f t="shared" si="139"/>
        <v>Unaudited</v>
      </c>
    </row>
    <row r="2091" spans="1:21" x14ac:dyDescent="0.25">
      <c r="A2091" t="s">
        <v>438</v>
      </c>
      <c r="B2091" t="s">
        <v>1380</v>
      </c>
      <c r="C2091" t="s">
        <v>1381</v>
      </c>
      <c r="D2091" s="15">
        <v>1900</v>
      </c>
      <c r="E2091" s="121">
        <v>1</v>
      </c>
      <c r="F2091" t="s">
        <v>439</v>
      </c>
      <c r="G2091" s="121">
        <v>91</v>
      </c>
      <c r="H2091" t="s">
        <v>389</v>
      </c>
      <c r="I2091" t="s">
        <v>489</v>
      </c>
      <c r="J2091" t="s">
        <v>434</v>
      </c>
      <c r="K2091" t="s">
        <v>224</v>
      </c>
      <c r="L2091" s="755">
        <v>2.15</v>
      </c>
      <c r="M2091" t="s">
        <v>20</v>
      </c>
      <c r="N2091" s="680">
        <f t="shared" ca="1" si="140"/>
        <v>0</v>
      </c>
      <c r="O2091" s="680">
        <f t="shared" ca="1" si="140"/>
        <v>0</v>
      </c>
      <c r="P2091" s="680">
        <f t="shared" ca="1" si="140"/>
        <v>0</v>
      </c>
      <c r="Q2091" s="680">
        <f t="shared" ca="1" si="140"/>
        <v>0</v>
      </c>
      <c r="R2091" s="680">
        <f t="shared" ca="1" si="140"/>
        <v>0</v>
      </c>
      <c r="S2091" t="str">
        <f t="shared" si="137"/>
        <v>ASR_CMS_19</v>
      </c>
      <c r="T2091" s="957">
        <f t="shared" si="138"/>
        <v>45406</v>
      </c>
      <c r="U2091" t="str">
        <f t="shared" si="139"/>
        <v>Unaudited</v>
      </c>
    </row>
    <row r="2092" spans="1:21" x14ac:dyDescent="0.25">
      <c r="A2092" t="s">
        <v>438</v>
      </c>
      <c r="B2092" t="s">
        <v>1380</v>
      </c>
      <c r="C2092" t="s">
        <v>1381</v>
      </c>
      <c r="D2092" s="15">
        <v>1900</v>
      </c>
      <c r="E2092" s="121">
        <v>1</v>
      </c>
      <c r="F2092" t="s">
        <v>439</v>
      </c>
      <c r="G2092" s="121">
        <v>91</v>
      </c>
      <c r="H2092" t="s">
        <v>389</v>
      </c>
      <c r="I2092" t="s">
        <v>489</v>
      </c>
      <c r="J2092" t="s">
        <v>434</v>
      </c>
      <c r="K2092" t="s">
        <v>224</v>
      </c>
      <c r="L2092" s="755">
        <v>2.16</v>
      </c>
      <c r="M2092" t="s">
        <v>794</v>
      </c>
      <c r="N2092" s="680">
        <f t="shared" ca="1" si="140"/>
        <v>0</v>
      </c>
      <c r="O2092" s="680">
        <f t="shared" ca="1" si="140"/>
        <v>0</v>
      </c>
      <c r="P2092" s="680">
        <f t="shared" ca="1" si="140"/>
        <v>0</v>
      </c>
      <c r="Q2092" s="680">
        <f t="shared" ca="1" si="140"/>
        <v>0</v>
      </c>
      <c r="R2092" s="680">
        <f t="shared" ca="1" si="140"/>
        <v>0</v>
      </c>
      <c r="S2092" t="str">
        <f t="shared" si="137"/>
        <v>ASR_CMS_19</v>
      </c>
      <c r="T2092" s="957">
        <f t="shared" si="138"/>
        <v>45406</v>
      </c>
      <c r="U2092" t="str">
        <f t="shared" si="139"/>
        <v>Unaudited</v>
      </c>
    </row>
    <row r="2093" spans="1:21" x14ac:dyDescent="0.25">
      <c r="A2093" t="s">
        <v>438</v>
      </c>
      <c r="B2093" t="s">
        <v>1380</v>
      </c>
      <c r="C2093" t="s">
        <v>1381</v>
      </c>
      <c r="D2093" s="15">
        <v>1900</v>
      </c>
      <c r="E2093" s="121">
        <v>1</v>
      </c>
      <c r="F2093" t="s">
        <v>439</v>
      </c>
      <c r="G2093" s="121">
        <v>91</v>
      </c>
      <c r="H2093" t="s">
        <v>389</v>
      </c>
      <c r="I2093" t="s">
        <v>489</v>
      </c>
      <c r="J2093" t="s">
        <v>434</v>
      </c>
      <c r="K2093" t="s">
        <v>224</v>
      </c>
      <c r="L2093" s="755">
        <v>2.17</v>
      </c>
      <c r="M2093" t="s">
        <v>1047</v>
      </c>
      <c r="N2093" s="680">
        <f t="shared" ca="1" si="140"/>
        <v>0</v>
      </c>
      <c r="O2093" s="680">
        <f t="shared" ca="1" si="140"/>
        <v>0</v>
      </c>
      <c r="P2093" s="680">
        <f t="shared" ca="1" si="140"/>
        <v>0</v>
      </c>
      <c r="Q2093" s="680">
        <f t="shared" ca="1" si="140"/>
        <v>0</v>
      </c>
      <c r="R2093" s="680">
        <f t="shared" ca="1" si="140"/>
        <v>0</v>
      </c>
      <c r="S2093" t="str">
        <f t="shared" si="137"/>
        <v>ASR_CMS_19</v>
      </c>
      <c r="T2093" s="957">
        <f t="shared" si="138"/>
        <v>45406</v>
      </c>
      <c r="U2093" t="str">
        <f t="shared" si="139"/>
        <v>Unaudited</v>
      </c>
    </row>
    <row r="2094" spans="1:21" x14ac:dyDescent="0.25">
      <c r="A2094" t="s">
        <v>438</v>
      </c>
      <c r="B2094" t="s">
        <v>1380</v>
      </c>
      <c r="C2094" t="s">
        <v>1381</v>
      </c>
      <c r="D2094" s="15">
        <v>1900</v>
      </c>
      <c r="E2094" s="121">
        <v>1</v>
      </c>
      <c r="F2094" t="s">
        <v>439</v>
      </c>
      <c r="G2094" s="121">
        <v>91</v>
      </c>
      <c r="H2094" t="s">
        <v>389</v>
      </c>
      <c r="I2094" t="s">
        <v>489</v>
      </c>
      <c r="J2094" t="s">
        <v>434</v>
      </c>
      <c r="K2094" t="s">
        <v>224</v>
      </c>
      <c r="L2094" s="755">
        <v>2.1800000000000002</v>
      </c>
      <c r="M2094" t="s">
        <v>651</v>
      </c>
      <c r="N2094" s="680">
        <f t="shared" ca="1" si="140"/>
        <v>0</v>
      </c>
      <c r="O2094" s="680">
        <f t="shared" ca="1" si="140"/>
        <v>0</v>
      </c>
      <c r="P2094" s="680">
        <f t="shared" ca="1" si="140"/>
        <v>0</v>
      </c>
      <c r="Q2094" s="680">
        <f t="shared" ca="1" si="140"/>
        <v>0</v>
      </c>
      <c r="R2094" s="680">
        <f t="shared" ca="1" si="140"/>
        <v>0</v>
      </c>
      <c r="S2094" t="str">
        <f t="shared" si="137"/>
        <v>ASR_CMS_19</v>
      </c>
      <c r="T2094" s="957">
        <f t="shared" si="138"/>
        <v>45406</v>
      </c>
      <c r="U2094" t="str">
        <f t="shared" si="139"/>
        <v>Unaudited</v>
      </c>
    </row>
    <row r="2095" spans="1:21" x14ac:dyDescent="0.25">
      <c r="A2095" t="s">
        <v>438</v>
      </c>
      <c r="B2095" t="s">
        <v>1380</v>
      </c>
      <c r="C2095" t="s">
        <v>1381</v>
      </c>
      <c r="D2095" s="15">
        <v>1900</v>
      </c>
      <c r="E2095" s="121">
        <v>1</v>
      </c>
      <c r="F2095" t="s">
        <v>439</v>
      </c>
      <c r="G2095" s="121">
        <v>91</v>
      </c>
      <c r="H2095" t="s">
        <v>389</v>
      </c>
      <c r="I2095" t="s">
        <v>489</v>
      </c>
      <c r="J2095" t="s">
        <v>434</v>
      </c>
      <c r="K2095" t="s">
        <v>224</v>
      </c>
      <c r="L2095" s="755">
        <v>2.19</v>
      </c>
      <c r="M2095" t="s">
        <v>219</v>
      </c>
      <c r="N2095" s="680">
        <f t="shared" ca="1" si="140"/>
        <v>0</v>
      </c>
      <c r="O2095" s="680">
        <f t="shared" ca="1" si="140"/>
        <v>0</v>
      </c>
      <c r="P2095" s="680">
        <f t="shared" ca="1" si="140"/>
        <v>0</v>
      </c>
      <c r="Q2095" s="680">
        <f t="shared" ca="1" si="140"/>
        <v>0</v>
      </c>
      <c r="R2095" s="680">
        <f t="shared" ca="1" si="140"/>
        <v>0</v>
      </c>
      <c r="S2095" t="str">
        <f t="shared" si="137"/>
        <v>ASR_CMS_19</v>
      </c>
      <c r="T2095" s="957">
        <f t="shared" si="138"/>
        <v>45406</v>
      </c>
      <c r="U2095" t="str">
        <f t="shared" si="139"/>
        <v>Unaudited</v>
      </c>
    </row>
    <row r="2096" spans="1:21" x14ac:dyDescent="0.25">
      <c r="A2096" t="s">
        <v>438</v>
      </c>
      <c r="B2096" t="s">
        <v>1380</v>
      </c>
      <c r="C2096" t="s">
        <v>1381</v>
      </c>
      <c r="D2096" s="15">
        <v>1900</v>
      </c>
      <c r="E2096" s="121">
        <v>1</v>
      </c>
      <c r="F2096" t="s">
        <v>439</v>
      </c>
      <c r="G2096" s="121">
        <v>91</v>
      </c>
      <c r="H2096" t="s">
        <v>389</v>
      </c>
      <c r="I2096" t="s">
        <v>489</v>
      </c>
      <c r="J2096" t="s">
        <v>434</v>
      </c>
      <c r="K2096" t="s">
        <v>224</v>
      </c>
      <c r="L2096" s="755" t="s">
        <v>700</v>
      </c>
      <c r="M2096" t="s">
        <v>231</v>
      </c>
      <c r="N2096" s="680">
        <f t="shared" ca="1" si="140"/>
        <v>0</v>
      </c>
      <c r="O2096" s="680">
        <f t="shared" ca="1" si="140"/>
        <v>0</v>
      </c>
      <c r="P2096" s="680">
        <f t="shared" ca="1" si="140"/>
        <v>0</v>
      </c>
      <c r="Q2096" s="680">
        <f t="shared" ca="1" si="140"/>
        <v>0</v>
      </c>
      <c r="R2096" s="680">
        <f t="shared" ca="1" si="140"/>
        <v>0</v>
      </c>
      <c r="S2096" t="str">
        <f t="shared" si="137"/>
        <v>ASR_CMS_19</v>
      </c>
      <c r="T2096" s="957">
        <f t="shared" si="138"/>
        <v>45406</v>
      </c>
      <c r="U2096" t="str">
        <f t="shared" si="139"/>
        <v>Unaudited</v>
      </c>
    </row>
    <row r="2097" spans="1:21" x14ac:dyDescent="0.25">
      <c r="A2097" t="s">
        <v>438</v>
      </c>
      <c r="B2097" t="s">
        <v>1380</v>
      </c>
      <c r="C2097" t="s">
        <v>1381</v>
      </c>
      <c r="D2097" s="15">
        <v>1900</v>
      </c>
      <c r="E2097" s="121">
        <v>1</v>
      </c>
      <c r="F2097" t="s">
        <v>439</v>
      </c>
      <c r="G2097" s="121">
        <v>91</v>
      </c>
      <c r="H2097" t="s">
        <v>389</v>
      </c>
      <c r="I2097" t="s">
        <v>489</v>
      </c>
      <c r="J2097" t="s">
        <v>434</v>
      </c>
      <c r="K2097" t="s">
        <v>224</v>
      </c>
      <c r="L2097" s="755">
        <v>2.21</v>
      </c>
      <c r="M2097" t="s">
        <v>467</v>
      </c>
      <c r="N2097" s="680">
        <f t="shared" ca="1" si="140"/>
        <v>0</v>
      </c>
      <c r="O2097" s="680">
        <f t="shared" ca="1" si="140"/>
        <v>0</v>
      </c>
      <c r="P2097" s="680">
        <f t="shared" ca="1" si="140"/>
        <v>0</v>
      </c>
      <c r="Q2097" s="680">
        <f t="shared" ca="1" si="140"/>
        <v>0</v>
      </c>
      <c r="R2097" s="680">
        <f t="shared" ca="1" si="140"/>
        <v>0</v>
      </c>
      <c r="S2097" t="str">
        <f t="shared" si="137"/>
        <v>ASR_CMS_19</v>
      </c>
      <c r="T2097" s="957">
        <f t="shared" si="138"/>
        <v>45406</v>
      </c>
      <c r="U2097" t="str">
        <f t="shared" si="139"/>
        <v>Unaudited</v>
      </c>
    </row>
    <row r="2098" spans="1:21" x14ac:dyDescent="0.25">
      <c r="A2098" t="s">
        <v>438</v>
      </c>
      <c r="B2098" t="s">
        <v>1380</v>
      </c>
      <c r="C2098" t="s">
        <v>1381</v>
      </c>
      <c r="D2098" s="15">
        <v>1900</v>
      </c>
      <c r="E2098" s="121">
        <v>1</v>
      </c>
      <c r="F2098" t="s">
        <v>439</v>
      </c>
      <c r="G2098" s="121">
        <v>91</v>
      </c>
      <c r="H2098" t="s">
        <v>389</v>
      </c>
      <c r="I2098" t="s">
        <v>489</v>
      </c>
      <c r="J2098" t="s">
        <v>434</v>
      </c>
      <c r="K2098" t="s">
        <v>6</v>
      </c>
      <c r="L2098" s="755" t="s">
        <v>70</v>
      </c>
      <c r="M2098" t="s">
        <v>189</v>
      </c>
      <c r="N2098" s="680">
        <f t="shared" ca="1" si="140"/>
        <v>0</v>
      </c>
      <c r="O2098" s="680">
        <f t="shared" ca="1" si="140"/>
        <v>0</v>
      </c>
      <c r="P2098" s="680">
        <f t="shared" ca="1" si="140"/>
        <v>0</v>
      </c>
      <c r="Q2098" s="680">
        <f t="shared" ca="1" si="140"/>
        <v>0</v>
      </c>
      <c r="R2098" s="680">
        <f t="shared" ca="1" si="140"/>
        <v>0</v>
      </c>
      <c r="S2098" t="str">
        <f t="shared" si="137"/>
        <v>ASR_CMS_19</v>
      </c>
      <c r="T2098" s="957">
        <f t="shared" si="138"/>
        <v>45406</v>
      </c>
      <c r="U2098" t="str">
        <f t="shared" si="139"/>
        <v>Unaudited</v>
      </c>
    </row>
    <row r="2099" spans="1:21" x14ac:dyDescent="0.25">
      <c r="A2099" t="s">
        <v>438</v>
      </c>
      <c r="B2099" t="s">
        <v>1380</v>
      </c>
      <c r="C2099" t="s">
        <v>1381</v>
      </c>
      <c r="D2099" s="15">
        <v>1900</v>
      </c>
      <c r="E2099" s="121">
        <v>1</v>
      </c>
      <c r="F2099" t="s">
        <v>439</v>
      </c>
      <c r="G2099" s="121">
        <v>91</v>
      </c>
      <c r="H2099" t="s">
        <v>389</v>
      </c>
      <c r="I2099" t="s">
        <v>489</v>
      </c>
      <c r="J2099" t="s">
        <v>434</v>
      </c>
      <c r="K2099" t="s">
        <v>6</v>
      </c>
      <c r="L2099" s="755" t="s">
        <v>71</v>
      </c>
      <c r="M2099" t="s">
        <v>232</v>
      </c>
      <c r="N2099" s="680">
        <f t="shared" ca="1" si="140"/>
        <v>0</v>
      </c>
      <c r="O2099" s="680">
        <f t="shared" ca="1" si="140"/>
        <v>0</v>
      </c>
      <c r="P2099" s="680">
        <f t="shared" ca="1" si="140"/>
        <v>0</v>
      </c>
      <c r="Q2099" s="680">
        <f t="shared" ca="1" si="140"/>
        <v>0</v>
      </c>
      <c r="R2099" s="680">
        <f t="shared" ca="1" si="140"/>
        <v>0</v>
      </c>
      <c r="S2099" t="str">
        <f t="shared" si="137"/>
        <v>ASR_CMS_19</v>
      </c>
      <c r="T2099" s="957">
        <f t="shared" si="138"/>
        <v>45406</v>
      </c>
      <c r="U2099" t="str">
        <f t="shared" si="139"/>
        <v>Unaudited</v>
      </c>
    </row>
    <row r="2100" spans="1:21" x14ac:dyDescent="0.25">
      <c r="A2100" t="s">
        <v>438</v>
      </c>
      <c r="B2100" t="s">
        <v>1380</v>
      </c>
      <c r="C2100" t="s">
        <v>1381</v>
      </c>
      <c r="D2100" s="15">
        <v>1900</v>
      </c>
      <c r="E2100" s="121">
        <v>1</v>
      </c>
      <c r="F2100" t="s">
        <v>439</v>
      </c>
      <c r="G2100" s="121">
        <v>91</v>
      </c>
      <c r="H2100" t="s">
        <v>389</v>
      </c>
      <c r="I2100" t="s">
        <v>489</v>
      </c>
      <c r="J2100" t="s">
        <v>434</v>
      </c>
      <c r="K2100" t="s">
        <v>6</v>
      </c>
      <c r="L2100" s="755" t="s">
        <v>72</v>
      </c>
      <c r="M2100" t="s">
        <v>165</v>
      </c>
      <c r="N2100" s="680">
        <f t="shared" ca="1" si="140"/>
        <v>0</v>
      </c>
      <c r="O2100" s="680">
        <f t="shared" ca="1" si="140"/>
        <v>0</v>
      </c>
      <c r="P2100" s="680">
        <f t="shared" ca="1" si="140"/>
        <v>0</v>
      </c>
      <c r="Q2100" s="680">
        <f t="shared" ca="1" si="140"/>
        <v>0</v>
      </c>
      <c r="R2100" s="680">
        <f t="shared" ca="1" si="140"/>
        <v>0</v>
      </c>
      <c r="S2100" t="str">
        <f t="shared" si="137"/>
        <v>ASR_CMS_19</v>
      </c>
      <c r="T2100" s="957">
        <f t="shared" si="138"/>
        <v>45406</v>
      </c>
      <c r="U2100" t="str">
        <f t="shared" si="139"/>
        <v>Unaudited</v>
      </c>
    </row>
    <row r="2101" spans="1:21" x14ac:dyDescent="0.25">
      <c r="A2101" t="s">
        <v>438</v>
      </c>
      <c r="B2101" t="s">
        <v>1380</v>
      </c>
      <c r="C2101" t="s">
        <v>1381</v>
      </c>
      <c r="D2101" s="15">
        <v>1900</v>
      </c>
      <c r="E2101" s="121">
        <v>1</v>
      </c>
      <c r="F2101" t="s">
        <v>439</v>
      </c>
      <c r="G2101" s="121">
        <v>91</v>
      </c>
      <c r="H2101" t="s">
        <v>389</v>
      </c>
      <c r="I2101" t="s">
        <v>489</v>
      </c>
      <c r="J2101" t="s">
        <v>434</v>
      </c>
      <c r="K2101" t="s">
        <v>6</v>
      </c>
      <c r="L2101" s="755">
        <v>3.4</v>
      </c>
      <c r="M2101" t="s">
        <v>462</v>
      </c>
      <c r="N2101" s="680">
        <f t="shared" ca="1" si="140"/>
        <v>0</v>
      </c>
      <c r="O2101" s="680">
        <f t="shared" ca="1" si="140"/>
        <v>0</v>
      </c>
      <c r="P2101" s="680">
        <f t="shared" ca="1" si="140"/>
        <v>0</v>
      </c>
      <c r="Q2101" s="680">
        <f t="shared" ca="1" si="140"/>
        <v>0</v>
      </c>
      <c r="R2101" s="680">
        <f t="shared" ca="1" si="140"/>
        <v>0</v>
      </c>
      <c r="S2101" t="str">
        <f t="shared" si="137"/>
        <v>ASR_CMS_19</v>
      </c>
      <c r="T2101" s="957">
        <f t="shared" si="138"/>
        <v>45406</v>
      </c>
      <c r="U2101" t="str">
        <f t="shared" si="139"/>
        <v>Unaudited</v>
      </c>
    </row>
    <row r="2102" spans="1:21" x14ac:dyDescent="0.25">
      <c r="A2102" t="s">
        <v>438</v>
      </c>
      <c r="B2102" t="s">
        <v>1380</v>
      </c>
      <c r="C2102" t="s">
        <v>1381</v>
      </c>
      <c r="D2102" s="15">
        <v>1900</v>
      </c>
      <c r="E2102" s="121">
        <v>1</v>
      </c>
      <c r="F2102" t="s">
        <v>439</v>
      </c>
      <c r="G2102" s="121">
        <v>91</v>
      </c>
      <c r="H2102" t="s">
        <v>389</v>
      </c>
      <c r="I2102" t="s">
        <v>489</v>
      </c>
      <c r="J2102" t="s">
        <v>434</v>
      </c>
      <c r="K2102" t="s">
        <v>435</v>
      </c>
      <c r="L2102" s="755">
        <v>4.5</v>
      </c>
      <c r="M2102" t="s">
        <v>32</v>
      </c>
      <c r="N2102" s="680">
        <f t="shared" ca="1" si="140"/>
        <v>0</v>
      </c>
      <c r="O2102" s="680">
        <f t="shared" ca="1" si="140"/>
        <v>0</v>
      </c>
      <c r="P2102" s="680">
        <f t="shared" ca="1" si="140"/>
        <v>0</v>
      </c>
      <c r="Q2102" s="680">
        <f t="shared" ca="1" si="140"/>
        <v>0</v>
      </c>
      <c r="R2102" s="680">
        <f t="shared" ca="1" si="140"/>
        <v>0</v>
      </c>
      <c r="S2102" t="str">
        <f t="shared" si="137"/>
        <v>ASR_CMS_19</v>
      </c>
      <c r="T2102" s="957">
        <f t="shared" si="138"/>
        <v>45406</v>
      </c>
      <c r="U2102" t="str">
        <f t="shared" si="139"/>
        <v>Unaudited</v>
      </c>
    </row>
    <row r="2103" spans="1:21" x14ac:dyDescent="0.25">
      <c r="A2103" t="s">
        <v>438</v>
      </c>
      <c r="B2103" t="s">
        <v>1380</v>
      </c>
      <c r="C2103" t="s">
        <v>1381</v>
      </c>
      <c r="D2103" s="15">
        <v>1900</v>
      </c>
      <c r="E2103" s="121">
        <v>1</v>
      </c>
      <c r="F2103" t="s">
        <v>439</v>
      </c>
      <c r="G2103" s="121">
        <v>91</v>
      </c>
      <c r="H2103" t="s">
        <v>389</v>
      </c>
      <c r="I2103" t="s">
        <v>489</v>
      </c>
      <c r="J2103" t="s">
        <v>434</v>
      </c>
      <c r="K2103" t="s">
        <v>435</v>
      </c>
      <c r="L2103" s="755" t="s">
        <v>939</v>
      </c>
      <c r="M2103" t="s">
        <v>930</v>
      </c>
      <c r="N2103" s="680">
        <f t="shared" ca="1" si="140"/>
        <v>0</v>
      </c>
      <c r="O2103" s="680">
        <f t="shared" ca="1" si="140"/>
        <v>0</v>
      </c>
      <c r="P2103" s="680">
        <f t="shared" ca="1" si="140"/>
        <v>0</v>
      </c>
      <c r="Q2103" s="680">
        <f t="shared" ca="1" si="140"/>
        <v>0</v>
      </c>
      <c r="R2103" s="680">
        <f t="shared" ca="1" si="140"/>
        <v>0</v>
      </c>
      <c r="S2103" t="str">
        <f t="shared" si="137"/>
        <v>ASR_CMS_19</v>
      </c>
      <c r="T2103" s="957">
        <f t="shared" si="138"/>
        <v>45406</v>
      </c>
      <c r="U2103" t="str">
        <f t="shared" si="139"/>
        <v>Unaudited</v>
      </c>
    </row>
    <row r="2104" spans="1:21" x14ac:dyDescent="0.25">
      <c r="A2104" t="s">
        <v>438</v>
      </c>
      <c r="B2104" t="s">
        <v>1380</v>
      </c>
      <c r="C2104" t="s">
        <v>1381</v>
      </c>
      <c r="D2104" s="15">
        <v>1900</v>
      </c>
      <c r="E2104" s="121">
        <v>1</v>
      </c>
      <c r="F2104" t="s">
        <v>439</v>
      </c>
      <c r="G2104" s="121">
        <v>91</v>
      </c>
      <c r="H2104" t="s">
        <v>389</v>
      </c>
      <c r="I2104" t="s">
        <v>489</v>
      </c>
      <c r="J2104" t="s">
        <v>434</v>
      </c>
      <c r="K2104" t="s">
        <v>435</v>
      </c>
      <c r="L2104" s="755" t="s">
        <v>194</v>
      </c>
      <c r="M2104" t="s">
        <v>40</v>
      </c>
      <c r="N2104" s="680">
        <f t="shared" ca="1" si="140"/>
        <v>0</v>
      </c>
      <c r="O2104" s="680">
        <f t="shared" ca="1" si="140"/>
        <v>0</v>
      </c>
      <c r="P2104" s="680">
        <f t="shared" ca="1" si="140"/>
        <v>0</v>
      </c>
      <c r="Q2104" s="680">
        <f t="shared" ca="1" si="140"/>
        <v>0</v>
      </c>
      <c r="R2104" s="680">
        <f t="shared" ca="1" si="140"/>
        <v>0</v>
      </c>
      <c r="S2104" t="str">
        <f t="shared" si="137"/>
        <v>ASR_CMS_19</v>
      </c>
      <c r="T2104" s="957">
        <f t="shared" si="138"/>
        <v>45406</v>
      </c>
      <c r="U2104" t="str">
        <f t="shared" si="139"/>
        <v>Unaudited</v>
      </c>
    </row>
    <row r="2105" spans="1:21" x14ac:dyDescent="0.25">
      <c r="A2105" t="s">
        <v>438</v>
      </c>
      <c r="B2105" t="s">
        <v>1380</v>
      </c>
      <c r="C2105" t="s">
        <v>1381</v>
      </c>
      <c r="D2105" s="15">
        <v>1900</v>
      </c>
      <c r="E2105" s="121">
        <v>1</v>
      </c>
      <c r="F2105" t="s">
        <v>439</v>
      </c>
      <c r="G2105" s="121">
        <v>91</v>
      </c>
      <c r="H2105" t="s">
        <v>389</v>
      </c>
      <c r="I2105" t="s">
        <v>489</v>
      </c>
      <c r="J2105" t="s">
        <v>434</v>
      </c>
      <c r="K2105" t="s">
        <v>435</v>
      </c>
      <c r="L2105" s="755" t="s">
        <v>193</v>
      </c>
      <c r="M2105" t="s">
        <v>330</v>
      </c>
      <c r="N2105" s="680">
        <f t="shared" ca="1" si="140"/>
        <v>0</v>
      </c>
      <c r="O2105" s="680">
        <f t="shared" ca="1" si="140"/>
        <v>0</v>
      </c>
      <c r="P2105" s="680">
        <f t="shared" ca="1" si="140"/>
        <v>0</v>
      </c>
      <c r="Q2105" s="680">
        <f t="shared" ca="1" si="140"/>
        <v>0</v>
      </c>
      <c r="R2105" s="680">
        <f t="shared" ca="1" si="140"/>
        <v>0</v>
      </c>
      <c r="S2105" t="str">
        <f t="shared" si="137"/>
        <v>ASR_CMS_19</v>
      </c>
      <c r="T2105" s="957">
        <f t="shared" si="138"/>
        <v>45406</v>
      </c>
      <c r="U2105" t="str">
        <f t="shared" si="139"/>
        <v>Unaudited</v>
      </c>
    </row>
    <row r="2106" spans="1:21" x14ac:dyDescent="0.25">
      <c r="A2106" t="s">
        <v>438</v>
      </c>
      <c r="B2106" t="s">
        <v>1380</v>
      </c>
      <c r="C2106" t="s">
        <v>1381</v>
      </c>
      <c r="D2106" s="15">
        <v>1900</v>
      </c>
      <c r="E2106" s="121">
        <v>1</v>
      </c>
      <c r="F2106" t="s">
        <v>439</v>
      </c>
      <c r="G2106" s="121">
        <v>91</v>
      </c>
      <c r="H2106" t="s">
        <v>389</v>
      </c>
      <c r="I2106" t="s">
        <v>489</v>
      </c>
      <c r="J2106" t="s">
        <v>451</v>
      </c>
      <c r="K2106" t="s">
        <v>436</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ASR_CMS_19</v>
      </c>
      <c r="T2106" s="957">
        <f t="shared" si="138"/>
        <v>45406</v>
      </c>
      <c r="U2106" t="str">
        <f t="shared" si="139"/>
        <v>Unaudited</v>
      </c>
    </row>
    <row r="2107" spans="1:21" x14ac:dyDescent="0.25">
      <c r="A2107" t="s">
        <v>438</v>
      </c>
      <c r="B2107" t="s">
        <v>1380</v>
      </c>
      <c r="C2107" t="s">
        <v>1381</v>
      </c>
      <c r="D2107" s="15">
        <v>1900</v>
      </c>
      <c r="E2107" s="121">
        <v>1</v>
      </c>
      <c r="F2107" t="s">
        <v>439</v>
      </c>
      <c r="G2107" s="121">
        <v>91</v>
      </c>
      <c r="H2107" t="s">
        <v>389</v>
      </c>
      <c r="I2107" t="s">
        <v>489</v>
      </c>
      <c r="J2107" t="s">
        <v>451</v>
      </c>
      <c r="K2107" t="s">
        <v>436</v>
      </c>
      <c r="L2107" s="755" t="s">
        <v>80</v>
      </c>
      <c r="M2107" t="s">
        <v>98</v>
      </c>
      <c r="N2107" s="680">
        <f t="shared" ca="1" si="141"/>
        <v>0</v>
      </c>
      <c r="O2107" s="680">
        <f t="shared" ca="1" si="141"/>
        <v>0</v>
      </c>
      <c r="P2107" s="680">
        <f t="shared" ca="1" si="141"/>
        <v>0</v>
      </c>
      <c r="Q2107" s="680">
        <f t="shared" ca="1" si="141"/>
        <v>0</v>
      </c>
      <c r="R2107" s="680">
        <f t="shared" ca="1" si="141"/>
        <v>0</v>
      </c>
      <c r="S2107" t="str">
        <f t="shared" si="137"/>
        <v>ASR_CMS_19</v>
      </c>
      <c r="T2107" s="957">
        <f t="shared" si="138"/>
        <v>45406</v>
      </c>
      <c r="U2107" t="str">
        <f t="shared" si="139"/>
        <v>Unaudited</v>
      </c>
    </row>
    <row r="2108" spans="1:21" x14ac:dyDescent="0.25">
      <c r="A2108" t="s">
        <v>438</v>
      </c>
      <c r="B2108" t="s">
        <v>1380</v>
      </c>
      <c r="C2108" t="s">
        <v>1381</v>
      </c>
      <c r="D2108" s="15">
        <v>1900</v>
      </c>
      <c r="E2108" s="121">
        <v>1</v>
      </c>
      <c r="F2108" t="s">
        <v>439</v>
      </c>
      <c r="G2108" s="121">
        <v>91</v>
      </c>
      <c r="H2108" t="s">
        <v>389</v>
      </c>
      <c r="I2108" t="s">
        <v>489</v>
      </c>
      <c r="J2108" t="s">
        <v>451</v>
      </c>
      <c r="K2108" t="s">
        <v>436</v>
      </c>
      <c r="L2108" s="755" t="s">
        <v>81</v>
      </c>
      <c r="M2108" t="s">
        <v>99</v>
      </c>
      <c r="N2108" s="680">
        <f t="shared" ca="1" si="141"/>
        <v>0</v>
      </c>
      <c r="O2108" s="680">
        <f t="shared" ca="1" si="141"/>
        <v>0</v>
      </c>
      <c r="P2108" s="680">
        <f t="shared" ca="1" si="141"/>
        <v>0</v>
      </c>
      <c r="Q2108" s="680">
        <f t="shared" ca="1" si="141"/>
        <v>0</v>
      </c>
      <c r="R2108" s="680">
        <f t="shared" ca="1" si="141"/>
        <v>0</v>
      </c>
      <c r="S2108" t="str">
        <f t="shared" si="137"/>
        <v>ASR_CMS_19</v>
      </c>
      <c r="T2108" s="957">
        <f t="shared" si="138"/>
        <v>45406</v>
      </c>
      <c r="U2108" t="str">
        <f t="shared" si="139"/>
        <v>Unaudited</v>
      </c>
    </row>
    <row r="2109" spans="1:21" x14ac:dyDescent="0.25">
      <c r="A2109" t="s">
        <v>438</v>
      </c>
      <c r="B2109" t="s">
        <v>1380</v>
      </c>
      <c r="C2109" t="s">
        <v>1381</v>
      </c>
      <c r="D2109" s="15">
        <v>1900</v>
      </c>
      <c r="E2109" s="121">
        <v>1</v>
      </c>
      <c r="F2109" t="s">
        <v>439</v>
      </c>
      <c r="G2109" s="121">
        <v>91</v>
      </c>
      <c r="H2109" t="s">
        <v>389</v>
      </c>
      <c r="I2109" t="s">
        <v>489</v>
      </c>
      <c r="J2109" t="s">
        <v>451</v>
      </c>
      <c r="K2109" t="s">
        <v>436</v>
      </c>
      <c r="L2109" s="755" t="s">
        <v>82</v>
      </c>
      <c r="M2109" t="s">
        <v>100</v>
      </c>
      <c r="N2109" s="680">
        <f t="shared" ca="1" si="141"/>
        <v>0</v>
      </c>
      <c r="O2109" s="680">
        <f t="shared" ca="1" si="141"/>
        <v>0</v>
      </c>
      <c r="P2109" s="680">
        <f t="shared" ca="1" si="141"/>
        <v>0</v>
      </c>
      <c r="Q2109" s="680">
        <f t="shared" ca="1" si="141"/>
        <v>0</v>
      </c>
      <c r="R2109" s="680">
        <f t="shared" ca="1" si="141"/>
        <v>0</v>
      </c>
      <c r="S2109" t="str">
        <f t="shared" si="137"/>
        <v>ASR_CMS_19</v>
      </c>
      <c r="T2109" s="957">
        <f t="shared" si="138"/>
        <v>45406</v>
      </c>
      <c r="U2109" t="str">
        <f t="shared" si="139"/>
        <v>Unaudited</v>
      </c>
    </row>
    <row r="2110" spans="1:21" x14ac:dyDescent="0.25">
      <c r="A2110" t="s">
        <v>438</v>
      </c>
      <c r="B2110" t="s">
        <v>1380</v>
      </c>
      <c r="C2110" t="s">
        <v>1381</v>
      </c>
      <c r="D2110" s="15">
        <v>1900</v>
      </c>
      <c r="E2110" s="121">
        <v>1</v>
      </c>
      <c r="F2110" t="s">
        <v>439</v>
      </c>
      <c r="G2110" s="121">
        <v>91</v>
      </c>
      <c r="H2110" t="s">
        <v>389</v>
      </c>
      <c r="I2110" t="s">
        <v>489</v>
      </c>
      <c r="J2110" t="s">
        <v>451</v>
      </c>
      <c r="K2110" t="s">
        <v>436</v>
      </c>
      <c r="L2110" s="755" t="s">
        <v>217</v>
      </c>
      <c r="M2110" t="s">
        <v>101</v>
      </c>
      <c r="N2110" s="680">
        <f t="shared" ca="1" si="141"/>
        <v>0</v>
      </c>
      <c r="O2110" s="680">
        <f t="shared" ca="1" si="141"/>
        <v>0</v>
      </c>
      <c r="P2110" s="680">
        <f t="shared" ca="1" si="141"/>
        <v>0</v>
      </c>
      <c r="Q2110" s="680">
        <f t="shared" ca="1" si="141"/>
        <v>0</v>
      </c>
      <c r="R2110" s="680">
        <f t="shared" ca="1" si="141"/>
        <v>0</v>
      </c>
      <c r="S2110" t="str">
        <f t="shared" si="137"/>
        <v>ASR_CMS_19</v>
      </c>
      <c r="T2110" s="957">
        <f t="shared" si="138"/>
        <v>45406</v>
      </c>
      <c r="U2110" t="str">
        <f t="shared" si="139"/>
        <v>Unaudited</v>
      </c>
    </row>
    <row r="2111" spans="1:21" x14ac:dyDescent="0.25">
      <c r="A2111" t="s">
        <v>438</v>
      </c>
      <c r="B2111" t="s">
        <v>1380</v>
      </c>
      <c r="C2111" t="s">
        <v>1381</v>
      </c>
      <c r="D2111" s="15">
        <v>1900</v>
      </c>
      <c r="E2111" s="121">
        <v>1</v>
      </c>
      <c r="F2111" t="s">
        <v>439</v>
      </c>
      <c r="G2111" s="121">
        <v>91</v>
      </c>
      <c r="H2111" t="s">
        <v>389</v>
      </c>
      <c r="I2111" t="s">
        <v>489</v>
      </c>
      <c r="J2111" t="s">
        <v>451</v>
      </c>
      <c r="K2111" t="s">
        <v>436</v>
      </c>
      <c r="L2111" s="755" t="s">
        <v>216</v>
      </c>
      <c r="M2111" t="s">
        <v>28</v>
      </c>
      <c r="N2111" s="680">
        <f t="shared" ca="1" si="141"/>
        <v>0</v>
      </c>
      <c r="O2111" s="680">
        <f t="shared" ca="1" si="141"/>
        <v>0</v>
      </c>
      <c r="P2111" s="680">
        <f t="shared" ca="1" si="141"/>
        <v>0</v>
      </c>
      <c r="Q2111" s="680">
        <f t="shared" ca="1" si="141"/>
        <v>0</v>
      </c>
      <c r="R2111" s="680">
        <f t="shared" ca="1" si="141"/>
        <v>0</v>
      </c>
      <c r="S2111" t="str">
        <f t="shared" si="137"/>
        <v>ASR_CMS_19</v>
      </c>
      <c r="T2111" s="957">
        <f t="shared" si="138"/>
        <v>45406</v>
      </c>
      <c r="U2111" t="str">
        <f t="shared" si="139"/>
        <v>Unaudited</v>
      </c>
    </row>
    <row r="2112" spans="1:21" x14ac:dyDescent="0.25">
      <c r="A2112" t="s">
        <v>438</v>
      </c>
      <c r="B2112" t="s">
        <v>1380</v>
      </c>
      <c r="C2112" t="s">
        <v>1381</v>
      </c>
      <c r="D2112" s="15">
        <v>1900</v>
      </c>
      <c r="E2112" s="121">
        <v>1</v>
      </c>
      <c r="F2112" t="s">
        <v>439</v>
      </c>
      <c r="G2112" s="121">
        <v>91</v>
      </c>
      <c r="H2112" t="s">
        <v>389</v>
      </c>
      <c r="I2112" t="s">
        <v>489</v>
      </c>
      <c r="J2112" t="s">
        <v>437</v>
      </c>
      <c r="K2112" t="s">
        <v>437</v>
      </c>
      <c r="L2112" s="755" t="s">
        <v>84</v>
      </c>
      <c r="M2112" t="s">
        <v>328</v>
      </c>
      <c r="N2112" s="680">
        <f t="shared" ca="1" si="141"/>
        <v>0</v>
      </c>
      <c r="O2112" s="680">
        <f t="shared" ca="1" si="141"/>
        <v>0</v>
      </c>
      <c r="P2112" s="680">
        <f t="shared" ca="1" si="141"/>
        <v>0</v>
      </c>
      <c r="Q2112" s="680">
        <f t="shared" ca="1" si="141"/>
        <v>0</v>
      </c>
      <c r="R2112" s="680">
        <f t="shared" ca="1" si="141"/>
        <v>0</v>
      </c>
      <c r="S2112" t="str">
        <f t="shared" si="137"/>
        <v>ASR_CMS_19</v>
      </c>
      <c r="T2112" s="957">
        <f t="shared" si="138"/>
        <v>45406</v>
      </c>
      <c r="U2112" t="str">
        <f t="shared" si="139"/>
        <v>Unaudited</v>
      </c>
    </row>
    <row r="2113" spans="1:21" x14ac:dyDescent="0.25">
      <c r="A2113" t="s">
        <v>438</v>
      </c>
      <c r="B2113" t="s">
        <v>1380</v>
      </c>
      <c r="C2113" t="s">
        <v>1381</v>
      </c>
      <c r="D2113" s="15">
        <v>1900</v>
      </c>
      <c r="E2113" s="121">
        <v>1</v>
      </c>
      <c r="F2113" t="s">
        <v>439</v>
      </c>
      <c r="G2113" s="121">
        <v>91</v>
      </c>
      <c r="H2113" t="s">
        <v>389</v>
      </c>
      <c r="I2113" t="s">
        <v>489</v>
      </c>
      <c r="J2113" t="s">
        <v>437</v>
      </c>
      <c r="K2113" t="s">
        <v>437</v>
      </c>
      <c r="L2113" s="755" t="s">
        <v>85</v>
      </c>
      <c r="M2113" t="s">
        <v>326</v>
      </c>
      <c r="N2113" s="680">
        <f t="shared" ca="1" si="141"/>
        <v>0</v>
      </c>
      <c r="O2113" s="680">
        <f t="shared" ca="1" si="141"/>
        <v>0</v>
      </c>
      <c r="P2113" s="680">
        <f t="shared" ca="1" si="141"/>
        <v>0</v>
      </c>
      <c r="Q2113" s="680">
        <f t="shared" ca="1" si="141"/>
        <v>0</v>
      </c>
      <c r="R2113" s="680">
        <f t="shared" ca="1" si="141"/>
        <v>0</v>
      </c>
      <c r="S2113" t="str">
        <f t="shared" si="137"/>
        <v>ASR_CMS_19</v>
      </c>
      <c r="T2113" s="957">
        <f t="shared" si="138"/>
        <v>45406</v>
      </c>
      <c r="U2113" t="str">
        <f t="shared" si="139"/>
        <v>Unaudited</v>
      </c>
    </row>
    <row r="2114" spans="1:21" x14ac:dyDescent="0.25">
      <c r="A2114" t="s">
        <v>438</v>
      </c>
      <c r="B2114" t="s">
        <v>1380</v>
      </c>
      <c r="C2114" t="s">
        <v>1381</v>
      </c>
      <c r="D2114" s="15">
        <v>1900</v>
      </c>
      <c r="E2114" s="121">
        <v>1</v>
      </c>
      <c r="F2114" t="s">
        <v>439</v>
      </c>
      <c r="G2114" s="121">
        <v>91</v>
      </c>
      <c r="H2114" t="s">
        <v>389</v>
      </c>
      <c r="I2114" t="s">
        <v>489</v>
      </c>
      <c r="J2114" t="s">
        <v>437</v>
      </c>
      <c r="K2114" t="s">
        <v>437</v>
      </c>
      <c r="L2114" s="755" t="s">
        <v>86</v>
      </c>
      <c r="M2114" t="s">
        <v>495</v>
      </c>
      <c r="N2114" s="680">
        <f t="shared" ca="1" si="141"/>
        <v>0</v>
      </c>
      <c r="O2114" s="680">
        <f t="shared" ca="1" si="141"/>
        <v>0</v>
      </c>
      <c r="P2114" s="680">
        <f t="shared" ca="1" si="141"/>
        <v>0</v>
      </c>
      <c r="Q2114" s="680">
        <f t="shared" ca="1" si="141"/>
        <v>0</v>
      </c>
      <c r="R2114" s="680">
        <f t="shared" ca="1" si="141"/>
        <v>0</v>
      </c>
      <c r="S2114" t="str">
        <f t="shared" ref="S2114:S2177" si="142">file_name</f>
        <v>ASR_CMS_19</v>
      </c>
      <c r="T2114" s="957">
        <f t="shared" ref="T2114:T2177" si="143">file_date</f>
        <v>45406</v>
      </c>
      <c r="U2114" t="str">
        <f t="shared" ref="U2114:U2177" si="144">status</f>
        <v>Unaudited</v>
      </c>
    </row>
    <row r="2115" spans="1:21" x14ac:dyDescent="0.25">
      <c r="A2115" t="s">
        <v>438</v>
      </c>
      <c r="B2115" t="s">
        <v>1380</v>
      </c>
      <c r="C2115" t="s">
        <v>1381</v>
      </c>
      <c r="D2115" s="15">
        <v>1900</v>
      </c>
      <c r="E2115" s="121">
        <v>1</v>
      </c>
      <c r="F2115" t="s">
        <v>439</v>
      </c>
      <c r="G2115" s="121">
        <v>91</v>
      </c>
      <c r="H2115" t="s">
        <v>389</v>
      </c>
      <c r="I2115" t="s">
        <v>489</v>
      </c>
      <c r="J2115" t="s">
        <v>437</v>
      </c>
      <c r="K2115" t="s">
        <v>437</v>
      </c>
      <c r="L2115" s="755" t="s">
        <v>87</v>
      </c>
      <c r="M2115" t="s">
        <v>496</v>
      </c>
      <c r="N2115" s="680">
        <f t="shared" ca="1" si="141"/>
        <v>0</v>
      </c>
      <c r="O2115" s="680">
        <f t="shared" ca="1" si="141"/>
        <v>0</v>
      </c>
      <c r="P2115" s="680">
        <f t="shared" ca="1" si="141"/>
        <v>0</v>
      </c>
      <c r="Q2115" s="680">
        <f t="shared" ca="1" si="141"/>
        <v>0</v>
      </c>
      <c r="R2115" s="680">
        <f t="shared" ca="1" si="141"/>
        <v>0</v>
      </c>
      <c r="S2115" t="str">
        <f t="shared" si="142"/>
        <v>ASR_CMS_19</v>
      </c>
      <c r="T2115" s="957">
        <f t="shared" si="143"/>
        <v>45406</v>
      </c>
      <c r="U2115" t="str">
        <f t="shared" si="144"/>
        <v>Unaudited</v>
      </c>
    </row>
    <row r="2116" spans="1:21" x14ac:dyDescent="0.25">
      <c r="A2116" t="s">
        <v>438</v>
      </c>
      <c r="B2116" t="s">
        <v>1380</v>
      </c>
      <c r="C2116" t="s">
        <v>1381</v>
      </c>
      <c r="D2116" s="15">
        <v>1900</v>
      </c>
      <c r="E2116" s="121">
        <v>1</v>
      </c>
      <c r="F2116" t="s">
        <v>439</v>
      </c>
      <c r="G2116" s="121">
        <v>91</v>
      </c>
      <c r="H2116" t="s">
        <v>389</v>
      </c>
      <c r="I2116" t="s">
        <v>489</v>
      </c>
      <c r="J2116" t="s">
        <v>437</v>
      </c>
      <c r="K2116" t="s">
        <v>437</v>
      </c>
      <c r="L2116" s="755" t="s">
        <v>214</v>
      </c>
      <c r="M2116" t="s">
        <v>497</v>
      </c>
      <c r="N2116" s="680">
        <f t="shared" ca="1" si="141"/>
        <v>0</v>
      </c>
      <c r="O2116" s="680">
        <f t="shared" ca="1" si="141"/>
        <v>0</v>
      </c>
      <c r="P2116" s="680">
        <f t="shared" ca="1" si="141"/>
        <v>0</v>
      </c>
      <c r="Q2116" s="680">
        <f t="shared" ca="1" si="141"/>
        <v>0</v>
      </c>
      <c r="R2116" s="680">
        <f t="shared" ca="1" si="141"/>
        <v>0</v>
      </c>
      <c r="S2116" t="str">
        <f t="shared" si="142"/>
        <v>ASR_CMS_19</v>
      </c>
      <c r="T2116" s="957">
        <f t="shared" si="143"/>
        <v>45406</v>
      </c>
      <c r="U2116" t="str">
        <f t="shared" si="144"/>
        <v>Unaudited</v>
      </c>
    </row>
    <row r="2117" spans="1:21" x14ac:dyDescent="0.25">
      <c r="A2117" t="s">
        <v>438</v>
      </c>
      <c r="B2117" t="s">
        <v>1380</v>
      </c>
      <c r="C2117" t="s">
        <v>1381</v>
      </c>
      <c r="D2117" s="15">
        <v>1900</v>
      </c>
      <c r="E2117" s="121">
        <v>1</v>
      </c>
      <c r="F2117" t="s">
        <v>439</v>
      </c>
      <c r="G2117" s="121">
        <v>91</v>
      </c>
      <c r="H2117" t="s">
        <v>389</v>
      </c>
      <c r="I2117" t="s">
        <v>490</v>
      </c>
      <c r="J2117" t="s">
        <v>26</v>
      </c>
      <c r="K2117" t="s">
        <v>26</v>
      </c>
      <c r="L2117" s="755" t="s">
        <v>205</v>
      </c>
      <c r="M2117" t="s">
        <v>26</v>
      </c>
      <c r="N2117" s="680">
        <f t="shared" ca="1" si="141"/>
        <v>0</v>
      </c>
      <c r="O2117" s="680">
        <f t="shared" ca="1" si="141"/>
        <v>0</v>
      </c>
      <c r="P2117" s="680">
        <f t="shared" ca="1" si="141"/>
        <v>0</v>
      </c>
      <c r="Q2117" s="680">
        <f t="shared" ca="1" si="141"/>
        <v>0</v>
      </c>
      <c r="R2117" s="680">
        <f t="shared" ca="1" si="141"/>
        <v>0</v>
      </c>
      <c r="S2117" t="str">
        <f t="shared" si="142"/>
        <v>ASR_CMS_19</v>
      </c>
      <c r="T2117" s="957">
        <f t="shared" si="143"/>
        <v>45406</v>
      </c>
      <c r="U2117" t="str">
        <f t="shared" si="144"/>
        <v>Unaudited</v>
      </c>
    </row>
    <row r="2118" spans="1:21" x14ac:dyDescent="0.25">
      <c r="A2118" t="s">
        <v>438</v>
      </c>
      <c r="B2118" t="s">
        <v>1380</v>
      </c>
      <c r="C2118" t="s">
        <v>1381</v>
      </c>
      <c r="D2118" s="15">
        <v>1900</v>
      </c>
      <c r="E2118" s="121">
        <v>1</v>
      </c>
      <c r="F2118" t="s">
        <v>440</v>
      </c>
      <c r="G2118" s="121">
        <v>182</v>
      </c>
      <c r="H2118" t="s">
        <v>389</v>
      </c>
      <c r="I2118" t="s">
        <v>433</v>
      </c>
      <c r="J2118" t="s">
        <v>433</v>
      </c>
      <c r="K2118" t="s">
        <v>433</v>
      </c>
      <c r="M2118" t="s">
        <v>433</v>
      </c>
      <c r="N2118" s="680">
        <f t="shared" ca="1" si="141"/>
        <v>0</v>
      </c>
      <c r="O2118" s="680">
        <f t="shared" ca="1" si="141"/>
        <v>0</v>
      </c>
      <c r="P2118" s="680">
        <f t="shared" ca="1" si="141"/>
        <v>0</v>
      </c>
      <c r="Q2118" s="680">
        <f t="shared" ca="1" si="141"/>
        <v>0</v>
      </c>
      <c r="R2118" s="680">
        <f t="shared" ca="1" si="141"/>
        <v>0</v>
      </c>
      <c r="S2118" t="str">
        <f t="shared" si="142"/>
        <v>ASR_CMS_19</v>
      </c>
      <c r="T2118" s="957">
        <f t="shared" si="143"/>
        <v>45406</v>
      </c>
      <c r="U2118" t="str">
        <f t="shared" si="144"/>
        <v>Unaudited</v>
      </c>
    </row>
    <row r="2119" spans="1:21" x14ac:dyDescent="0.25">
      <c r="A2119" t="s">
        <v>438</v>
      </c>
      <c r="B2119" t="s">
        <v>1380</v>
      </c>
      <c r="C2119" t="s">
        <v>1381</v>
      </c>
      <c r="D2119" s="15">
        <v>1900</v>
      </c>
      <c r="E2119" s="121">
        <v>1</v>
      </c>
      <c r="F2119" t="s">
        <v>440</v>
      </c>
      <c r="G2119" s="121">
        <v>182</v>
      </c>
      <c r="H2119" t="s">
        <v>389</v>
      </c>
      <c r="I2119" t="s">
        <v>488</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ASR_CMS_19</v>
      </c>
      <c r="T2119" s="957">
        <f t="shared" si="143"/>
        <v>45406</v>
      </c>
      <c r="U2119" t="str">
        <f t="shared" si="144"/>
        <v>Unaudited</v>
      </c>
    </row>
    <row r="2120" spans="1:21" x14ac:dyDescent="0.25">
      <c r="A2120" t="s">
        <v>438</v>
      </c>
      <c r="B2120" t="s">
        <v>1380</v>
      </c>
      <c r="C2120" t="s">
        <v>1381</v>
      </c>
      <c r="D2120" s="15">
        <v>1900</v>
      </c>
      <c r="E2120" s="121">
        <v>1</v>
      </c>
      <c r="F2120" t="s">
        <v>440</v>
      </c>
      <c r="G2120" s="121">
        <v>182</v>
      </c>
      <c r="H2120" t="s">
        <v>389</v>
      </c>
      <c r="I2120" t="s">
        <v>488</v>
      </c>
      <c r="J2120" t="s">
        <v>12</v>
      </c>
      <c r="K2120" t="s">
        <v>223</v>
      </c>
      <c r="L2120" s="755">
        <v>1.2</v>
      </c>
      <c r="M2120" t="s">
        <v>223</v>
      </c>
      <c r="N2120" s="680">
        <f t="shared" ca="1" si="141"/>
        <v>0</v>
      </c>
      <c r="O2120" s="680">
        <f t="shared" ca="1" si="141"/>
        <v>0</v>
      </c>
      <c r="P2120" s="680">
        <f t="shared" ca="1" si="141"/>
        <v>0</v>
      </c>
      <c r="Q2120" s="680">
        <f t="shared" ca="1" si="141"/>
        <v>0</v>
      </c>
      <c r="R2120" s="680">
        <f t="shared" ca="1" si="141"/>
        <v>0</v>
      </c>
      <c r="S2120" t="str">
        <f t="shared" si="142"/>
        <v>ASR_CMS_19</v>
      </c>
      <c r="T2120" s="957">
        <f t="shared" si="143"/>
        <v>45406</v>
      </c>
      <c r="U2120" t="str">
        <f t="shared" si="144"/>
        <v>Unaudited</v>
      </c>
    </row>
    <row r="2121" spans="1:21" x14ac:dyDescent="0.25">
      <c r="A2121" t="s">
        <v>438</v>
      </c>
      <c r="B2121" t="s">
        <v>1380</v>
      </c>
      <c r="C2121" t="s">
        <v>1381</v>
      </c>
      <c r="D2121" s="15">
        <v>1900</v>
      </c>
      <c r="E2121" s="121">
        <v>1</v>
      </c>
      <c r="F2121" t="s">
        <v>440</v>
      </c>
      <c r="G2121" s="121">
        <v>182</v>
      </c>
      <c r="H2121" t="s">
        <v>389</v>
      </c>
      <c r="I2121" t="s">
        <v>488</v>
      </c>
      <c r="J2121" t="s">
        <v>12</v>
      </c>
      <c r="K2121" t="s">
        <v>1318</v>
      </c>
      <c r="L2121" s="755" t="s">
        <v>1314</v>
      </c>
      <c r="M2121" t="s">
        <v>1318</v>
      </c>
      <c r="N2121" s="680">
        <f t="shared" ca="1" si="141"/>
        <v>0</v>
      </c>
      <c r="O2121" s="680">
        <f t="shared" ca="1" si="141"/>
        <v>0</v>
      </c>
      <c r="P2121" s="680">
        <f t="shared" ca="1" si="141"/>
        <v>0</v>
      </c>
      <c r="Q2121" s="680">
        <f t="shared" ca="1" si="141"/>
        <v>0</v>
      </c>
      <c r="R2121" s="680">
        <f t="shared" ca="1" si="141"/>
        <v>0</v>
      </c>
      <c r="S2121" t="str">
        <f t="shared" si="142"/>
        <v>ASR_CMS_19</v>
      </c>
      <c r="T2121" s="957">
        <f t="shared" si="143"/>
        <v>45406</v>
      </c>
      <c r="U2121" t="str">
        <f t="shared" si="144"/>
        <v>Unaudited</v>
      </c>
    </row>
    <row r="2122" spans="1:21" x14ac:dyDescent="0.25">
      <c r="A2122" t="s">
        <v>438</v>
      </c>
      <c r="B2122" t="s">
        <v>1380</v>
      </c>
      <c r="C2122" t="s">
        <v>1381</v>
      </c>
      <c r="D2122" s="15">
        <v>1900</v>
      </c>
      <c r="E2122" s="121">
        <v>1</v>
      </c>
      <c r="F2122" t="s">
        <v>440</v>
      </c>
      <c r="G2122" s="121">
        <v>182</v>
      </c>
      <c r="H2122" t="s">
        <v>389</v>
      </c>
      <c r="I2122" t="s">
        <v>488</v>
      </c>
      <c r="J2122" t="s">
        <v>12</v>
      </c>
      <c r="K2122" t="s">
        <v>1320</v>
      </c>
      <c r="L2122" s="755" t="s">
        <v>1319</v>
      </c>
      <c r="M2122" t="s">
        <v>1320</v>
      </c>
      <c r="N2122" s="680">
        <f t="shared" ca="1" si="141"/>
        <v>0</v>
      </c>
      <c r="O2122" s="680">
        <f t="shared" ca="1" si="141"/>
        <v>0</v>
      </c>
      <c r="P2122" s="680">
        <f t="shared" ca="1" si="141"/>
        <v>0</v>
      </c>
      <c r="Q2122" s="680">
        <f t="shared" ca="1" si="141"/>
        <v>0</v>
      </c>
      <c r="R2122" s="680">
        <f t="shared" ca="1" si="141"/>
        <v>0</v>
      </c>
      <c r="S2122" t="str">
        <f t="shared" si="142"/>
        <v>ASR_CMS_19</v>
      </c>
      <c r="T2122" s="957">
        <f t="shared" si="143"/>
        <v>45406</v>
      </c>
      <c r="U2122" t="str">
        <f t="shared" si="144"/>
        <v>Unaudited</v>
      </c>
    </row>
    <row r="2123" spans="1:21" x14ac:dyDescent="0.25">
      <c r="A2123" t="s">
        <v>438</v>
      </c>
      <c r="B2123" t="s">
        <v>1380</v>
      </c>
      <c r="C2123" t="s">
        <v>1381</v>
      </c>
      <c r="D2123" s="15">
        <v>1900</v>
      </c>
      <c r="E2123" s="121">
        <v>1</v>
      </c>
      <c r="F2123" t="s">
        <v>440</v>
      </c>
      <c r="G2123" s="121">
        <v>182</v>
      </c>
      <c r="H2123" t="s">
        <v>389</v>
      </c>
      <c r="I2123" t="s">
        <v>488</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ASR_CMS_19</v>
      </c>
      <c r="T2123" s="957">
        <f t="shared" si="143"/>
        <v>45406</v>
      </c>
      <c r="U2123" t="str">
        <f t="shared" si="144"/>
        <v>Unaudited</v>
      </c>
    </row>
    <row r="2124" spans="1:21" x14ac:dyDescent="0.25">
      <c r="A2124" t="s">
        <v>438</v>
      </c>
      <c r="B2124" t="s">
        <v>1380</v>
      </c>
      <c r="C2124" t="s">
        <v>1381</v>
      </c>
      <c r="D2124" s="15">
        <v>1900</v>
      </c>
      <c r="E2124" s="121">
        <v>1</v>
      </c>
      <c r="F2124" t="s">
        <v>440</v>
      </c>
      <c r="G2124" s="121">
        <v>182</v>
      </c>
      <c r="H2124" t="s">
        <v>389</v>
      </c>
      <c r="I2124" t="s">
        <v>489</v>
      </c>
      <c r="J2124" t="s">
        <v>434</v>
      </c>
      <c r="K2124" t="s">
        <v>791</v>
      </c>
      <c r="L2124" s="755">
        <v>2.1</v>
      </c>
      <c r="M2124" t="s">
        <v>726</v>
      </c>
      <c r="N2124" s="680">
        <f t="shared" ca="1" si="141"/>
        <v>0</v>
      </c>
      <c r="O2124" s="680">
        <f t="shared" ca="1" si="141"/>
        <v>0</v>
      </c>
      <c r="P2124" s="680">
        <f t="shared" ca="1" si="141"/>
        <v>0</v>
      </c>
      <c r="Q2124" s="680">
        <f t="shared" ca="1" si="141"/>
        <v>0</v>
      </c>
      <c r="R2124" s="680">
        <f t="shared" ca="1" si="141"/>
        <v>0</v>
      </c>
      <c r="S2124" t="str">
        <f t="shared" si="142"/>
        <v>ASR_CMS_19</v>
      </c>
      <c r="T2124" s="957">
        <f t="shared" si="143"/>
        <v>45406</v>
      </c>
      <c r="U2124" t="str">
        <f t="shared" si="144"/>
        <v>Unaudited</v>
      </c>
    </row>
    <row r="2125" spans="1:21" x14ac:dyDescent="0.25">
      <c r="A2125" t="s">
        <v>438</v>
      </c>
      <c r="B2125" t="s">
        <v>1380</v>
      </c>
      <c r="C2125" t="s">
        <v>1381</v>
      </c>
      <c r="D2125" s="15">
        <v>1900</v>
      </c>
      <c r="E2125" s="121">
        <v>1</v>
      </c>
      <c r="F2125" t="s">
        <v>440</v>
      </c>
      <c r="G2125" s="121">
        <v>182</v>
      </c>
      <c r="H2125" t="s">
        <v>389</v>
      </c>
      <c r="I2125" t="s">
        <v>489</v>
      </c>
      <c r="J2125" t="s">
        <v>434</v>
      </c>
      <c r="K2125" t="s">
        <v>791</v>
      </c>
      <c r="L2125" s="755">
        <v>2.2000000000000002</v>
      </c>
      <c r="M2125" t="s">
        <v>727</v>
      </c>
      <c r="N2125" s="680">
        <f t="shared" ca="1" si="141"/>
        <v>0</v>
      </c>
      <c r="O2125" s="680">
        <f t="shared" ca="1" si="141"/>
        <v>0</v>
      </c>
      <c r="P2125" s="680">
        <f t="shared" ca="1" si="141"/>
        <v>0</v>
      </c>
      <c r="Q2125" s="680">
        <f t="shared" ca="1" si="141"/>
        <v>0</v>
      </c>
      <c r="R2125" s="680">
        <f t="shared" ca="1" si="141"/>
        <v>0</v>
      </c>
      <c r="S2125" t="str">
        <f t="shared" si="142"/>
        <v>ASR_CMS_19</v>
      </c>
      <c r="T2125" s="957">
        <f t="shared" si="143"/>
        <v>45406</v>
      </c>
      <c r="U2125" t="str">
        <f t="shared" si="144"/>
        <v>Unaudited</v>
      </c>
    </row>
    <row r="2126" spans="1:21" x14ac:dyDescent="0.25">
      <c r="A2126" t="s">
        <v>438</v>
      </c>
      <c r="B2126" t="s">
        <v>1380</v>
      </c>
      <c r="C2126" t="s">
        <v>1381</v>
      </c>
      <c r="D2126" s="15">
        <v>1900</v>
      </c>
      <c r="E2126" s="121">
        <v>1</v>
      </c>
      <c r="F2126" t="s">
        <v>440</v>
      </c>
      <c r="G2126" s="121">
        <v>182</v>
      </c>
      <c r="H2126" t="s">
        <v>389</v>
      </c>
      <c r="I2126" t="s">
        <v>489</v>
      </c>
      <c r="J2126" t="s">
        <v>434</v>
      </c>
      <c r="K2126" t="s">
        <v>791</v>
      </c>
      <c r="L2126" s="755">
        <v>2.2999999999999998</v>
      </c>
      <c r="M2126" t="s">
        <v>728</v>
      </c>
      <c r="N2126" s="680">
        <f t="shared" ca="1" si="141"/>
        <v>0</v>
      </c>
      <c r="O2126" s="680">
        <f t="shared" ca="1" si="141"/>
        <v>0</v>
      </c>
      <c r="P2126" s="680">
        <f t="shared" ca="1" si="141"/>
        <v>0</v>
      </c>
      <c r="Q2126" s="680">
        <f t="shared" ca="1" si="141"/>
        <v>0</v>
      </c>
      <c r="R2126" s="680">
        <f t="shared" ca="1" si="141"/>
        <v>0</v>
      </c>
      <c r="S2126" t="str">
        <f t="shared" si="142"/>
        <v>ASR_CMS_19</v>
      </c>
      <c r="T2126" s="957">
        <f t="shared" si="143"/>
        <v>45406</v>
      </c>
      <c r="U2126" t="str">
        <f t="shared" si="144"/>
        <v>Unaudited</v>
      </c>
    </row>
    <row r="2127" spans="1:21" x14ac:dyDescent="0.25">
      <c r="A2127" t="s">
        <v>438</v>
      </c>
      <c r="B2127" t="s">
        <v>1380</v>
      </c>
      <c r="C2127" t="s">
        <v>1381</v>
      </c>
      <c r="D2127" s="15">
        <v>1900</v>
      </c>
      <c r="E2127" s="121">
        <v>1</v>
      </c>
      <c r="F2127" t="s">
        <v>440</v>
      </c>
      <c r="G2127" s="121">
        <v>182</v>
      </c>
      <c r="H2127" t="s">
        <v>389</v>
      </c>
      <c r="I2127" t="s">
        <v>489</v>
      </c>
      <c r="J2127" t="s">
        <v>434</v>
      </c>
      <c r="K2127" t="s">
        <v>791</v>
      </c>
      <c r="L2127" s="755">
        <v>2.4</v>
      </c>
      <c r="M2127" t="s">
        <v>729</v>
      </c>
      <c r="N2127" s="680">
        <f t="shared" ca="1" si="141"/>
        <v>0</v>
      </c>
      <c r="O2127" s="680">
        <f t="shared" ca="1" si="141"/>
        <v>0</v>
      </c>
      <c r="P2127" s="680">
        <f t="shared" ca="1" si="141"/>
        <v>0</v>
      </c>
      <c r="Q2127" s="680">
        <f t="shared" ca="1" si="141"/>
        <v>0</v>
      </c>
      <c r="R2127" s="680">
        <f t="shared" ca="1" si="141"/>
        <v>0</v>
      </c>
      <c r="S2127" t="str">
        <f t="shared" si="142"/>
        <v>ASR_CMS_19</v>
      </c>
      <c r="T2127" s="957">
        <f t="shared" si="143"/>
        <v>45406</v>
      </c>
      <c r="U2127" t="str">
        <f t="shared" si="144"/>
        <v>Unaudited</v>
      </c>
    </row>
    <row r="2128" spans="1:21" x14ac:dyDescent="0.25">
      <c r="A2128" t="s">
        <v>438</v>
      </c>
      <c r="B2128" t="s">
        <v>1380</v>
      </c>
      <c r="C2128" t="s">
        <v>1381</v>
      </c>
      <c r="D2128" s="15">
        <v>1900</v>
      </c>
      <c r="E2128" s="121">
        <v>1</v>
      </c>
      <c r="F2128" t="s">
        <v>440</v>
      </c>
      <c r="G2128" s="121">
        <v>182</v>
      </c>
      <c r="H2128" t="s">
        <v>389</v>
      </c>
      <c r="I2128" t="s">
        <v>489</v>
      </c>
      <c r="J2128" t="s">
        <v>434</v>
      </c>
      <c r="K2128" t="s">
        <v>791</v>
      </c>
      <c r="L2128" s="755">
        <v>2.5</v>
      </c>
      <c r="M2128" t="s">
        <v>771</v>
      </c>
      <c r="N2128" s="680">
        <f t="shared" ca="1" si="141"/>
        <v>0</v>
      </c>
      <c r="O2128" s="680">
        <f t="shared" ca="1" si="141"/>
        <v>0</v>
      </c>
      <c r="P2128" s="680">
        <f t="shared" ca="1" si="141"/>
        <v>0</v>
      </c>
      <c r="Q2128" s="680">
        <f t="shared" ca="1" si="141"/>
        <v>0</v>
      </c>
      <c r="R2128" s="680">
        <f t="shared" ca="1" si="141"/>
        <v>0</v>
      </c>
      <c r="S2128" t="str">
        <f t="shared" si="142"/>
        <v>ASR_CMS_19</v>
      </c>
      <c r="T2128" s="957">
        <f t="shared" si="143"/>
        <v>45406</v>
      </c>
      <c r="U2128" t="str">
        <f t="shared" si="144"/>
        <v>Unaudited</v>
      </c>
    </row>
    <row r="2129" spans="1:21" x14ac:dyDescent="0.25">
      <c r="A2129" t="s">
        <v>438</v>
      </c>
      <c r="B2129" t="s">
        <v>1380</v>
      </c>
      <c r="C2129" t="s">
        <v>1381</v>
      </c>
      <c r="D2129" s="15">
        <v>1900</v>
      </c>
      <c r="E2129" s="121">
        <v>1</v>
      </c>
      <c r="F2129" t="s">
        <v>440</v>
      </c>
      <c r="G2129" s="121">
        <v>182</v>
      </c>
      <c r="H2129" t="s">
        <v>389</v>
      </c>
      <c r="I2129" t="s">
        <v>489</v>
      </c>
      <c r="J2129" t="s">
        <v>434</v>
      </c>
      <c r="K2129" t="s">
        <v>791</v>
      </c>
      <c r="L2129" s="755">
        <v>2.6</v>
      </c>
      <c r="M2129" t="s">
        <v>187</v>
      </c>
      <c r="N2129" s="680">
        <f t="shared" ca="1" si="141"/>
        <v>0</v>
      </c>
      <c r="O2129" s="680">
        <f t="shared" ca="1" si="141"/>
        <v>0</v>
      </c>
      <c r="P2129" s="680">
        <f t="shared" ca="1" si="141"/>
        <v>0</v>
      </c>
      <c r="Q2129" s="680">
        <f t="shared" ca="1" si="141"/>
        <v>0</v>
      </c>
      <c r="R2129" s="680">
        <f t="shared" ca="1" si="141"/>
        <v>0</v>
      </c>
      <c r="S2129" t="str">
        <f t="shared" si="142"/>
        <v>ASR_CMS_19</v>
      </c>
      <c r="T2129" s="957">
        <f t="shared" si="143"/>
        <v>45406</v>
      </c>
      <c r="U2129" t="str">
        <f t="shared" si="144"/>
        <v>Unaudited</v>
      </c>
    </row>
    <row r="2130" spans="1:21" x14ac:dyDescent="0.25">
      <c r="A2130" t="s">
        <v>438</v>
      </c>
      <c r="B2130" t="s">
        <v>1380</v>
      </c>
      <c r="C2130" t="s">
        <v>1381</v>
      </c>
      <c r="D2130" s="15">
        <v>1900</v>
      </c>
      <c r="E2130" s="121">
        <v>1</v>
      </c>
      <c r="F2130" t="s">
        <v>440</v>
      </c>
      <c r="G2130" s="121">
        <v>182</v>
      </c>
      <c r="H2130" t="s">
        <v>389</v>
      </c>
      <c r="I2130" t="s">
        <v>489</v>
      </c>
      <c r="J2130" t="s">
        <v>434</v>
      </c>
      <c r="K2130" t="s">
        <v>791</v>
      </c>
      <c r="L2130" s="755">
        <v>2.7</v>
      </c>
      <c r="M2130" t="s">
        <v>792</v>
      </c>
      <c r="N2130" s="680">
        <f t="shared" ca="1" si="141"/>
        <v>0</v>
      </c>
      <c r="O2130" s="680">
        <f t="shared" ca="1" si="141"/>
        <v>0</v>
      </c>
      <c r="P2130" s="680">
        <f t="shared" ca="1" si="141"/>
        <v>0</v>
      </c>
      <c r="Q2130" s="680">
        <f t="shared" ca="1" si="141"/>
        <v>0</v>
      </c>
      <c r="R2130" s="680">
        <f t="shared" ca="1" si="141"/>
        <v>0</v>
      </c>
      <c r="S2130" t="str">
        <f t="shared" si="142"/>
        <v>ASR_CMS_19</v>
      </c>
      <c r="T2130" s="957">
        <f t="shared" si="143"/>
        <v>45406</v>
      </c>
      <c r="U2130" t="str">
        <f t="shared" si="144"/>
        <v>Unaudited</v>
      </c>
    </row>
    <row r="2131" spans="1:21" x14ac:dyDescent="0.25">
      <c r="A2131" t="s">
        <v>438</v>
      </c>
      <c r="B2131" t="s">
        <v>1380</v>
      </c>
      <c r="C2131" t="s">
        <v>1381</v>
      </c>
      <c r="D2131" s="15">
        <v>1900</v>
      </c>
      <c r="E2131" s="121">
        <v>1</v>
      </c>
      <c r="F2131" t="s">
        <v>440</v>
      </c>
      <c r="G2131" s="121">
        <v>182</v>
      </c>
      <c r="H2131" t="s">
        <v>389</v>
      </c>
      <c r="I2131" t="s">
        <v>489</v>
      </c>
      <c r="J2131" t="s">
        <v>434</v>
      </c>
      <c r="K2131" t="s">
        <v>791</v>
      </c>
      <c r="L2131" s="755">
        <v>2.8</v>
      </c>
      <c r="M2131" t="s">
        <v>793</v>
      </c>
      <c r="N2131" s="680">
        <f t="shared" ca="1" si="141"/>
        <v>0</v>
      </c>
      <c r="O2131" s="680">
        <f t="shared" ca="1" si="141"/>
        <v>0</v>
      </c>
      <c r="P2131" s="680">
        <f t="shared" ca="1" si="141"/>
        <v>0</v>
      </c>
      <c r="Q2131" s="680">
        <f t="shared" ca="1" si="141"/>
        <v>0</v>
      </c>
      <c r="R2131" s="680">
        <f t="shared" ca="1" si="141"/>
        <v>0</v>
      </c>
      <c r="S2131" t="str">
        <f t="shared" si="142"/>
        <v>ASR_CMS_19</v>
      </c>
      <c r="T2131" s="957">
        <f t="shared" si="143"/>
        <v>45406</v>
      </c>
      <c r="U2131" t="str">
        <f t="shared" si="144"/>
        <v>Unaudited</v>
      </c>
    </row>
    <row r="2132" spans="1:21" x14ac:dyDescent="0.25">
      <c r="A2132" t="s">
        <v>438</v>
      </c>
      <c r="B2132" t="s">
        <v>1380</v>
      </c>
      <c r="C2132" t="s">
        <v>1381</v>
      </c>
      <c r="D2132" s="15">
        <v>1900</v>
      </c>
      <c r="E2132" s="121">
        <v>1</v>
      </c>
      <c r="F2132" t="s">
        <v>440</v>
      </c>
      <c r="G2132" s="121">
        <v>182</v>
      </c>
      <c r="H2132" t="s">
        <v>389</v>
      </c>
      <c r="I2132" t="s">
        <v>489</v>
      </c>
      <c r="J2132" t="s">
        <v>434</v>
      </c>
      <c r="K2132" t="s">
        <v>791</v>
      </c>
      <c r="L2132" s="755">
        <v>2.9</v>
      </c>
      <c r="M2132" t="s">
        <v>774</v>
      </c>
      <c r="N2132" s="680">
        <f t="shared" ca="1" si="141"/>
        <v>0</v>
      </c>
      <c r="O2132" s="680">
        <f t="shared" ca="1" si="141"/>
        <v>0</v>
      </c>
      <c r="P2132" s="680">
        <f t="shared" ca="1" si="141"/>
        <v>0</v>
      </c>
      <c r="Q2132" s="680">
        <f t="shared" ca="1" si="141"/>
        <v>0</v>
      </c>
      <c r="R2132" s="680">
        <f t="shared" ca="1" si="141"/>
        <v>0</v>
      </c>
      <c r="S2132" t="str">
        <f t="shared" si="142"/>
        <v>ASR_CMS_19</v>
      </c>
      <c r="T2132" s="957">
        <f t="shared" si="143"/>
        <v>45406</v>
      </c>
      <c r="U2132" t="str">
        <f t="shared" si="144"/>
        <v>Unaudited</v>
      </c>
    </row>
    <row r="2133" spans="1:21" x14ac:dyDescent="0.25">
      <c r="A2133" t="s">
        <v>438</v>
      </c>
      <c r="B2133" t="s">
        <v>1380</v>
      </c>
      <c r="C2133" t="s">
        <v>1381</v>
      </c>
      <c r="D2133" s="15">
        <v>1900</v>
      </c>
      <c r="E2133" s="121">
        <v>1</v>
      </c>
      <c r="F2133" t="s">
        <v>440</v>
      </c>
      <c r="G2133" s="121">
        <v>182</v>
      </c>
      <c r="H2133" t="s">
        <v>389</v>
      </c>
      <c r="I2133" t="s">
        <v>489</v>
      </c>
      <c r="J2133" t="s">
        <v>434</v>
      </c>
      <c r="K2133" t="s">
        <v>224</v>
      </c>
      <c r="L2133" s="755">
        <v>2.11</v>
      </c>
      <c r="M2133" t="s">
        <v>229</v>
      </c>
      <c r="N2133" s="680">
        <f t="shared" ca="1" si="141"/>
        <v>0</v>
      </c>
      <c r="O2133" s="680">
        <f t="shared" ca="1" si="141"/>
        <v>0</v>
      </c>
      <c r="P2133" s="680">
        <f t="shared" ca="1" si="141"/>
        <v>0</v>
      </c>
      <c r="Q2133" s="680">
        <f t="shared" ca="1" si="141"/>
        <v>0</v>
      </c>
      <c r="R2133" s="680">
        <f t="shared" ca="1" si="141"/>
        <v>0</v>
      </c>
      <c r="S2133" t="str">
        <f t="shared" si="142"/>
        <v>ASR_CMS_19</v>
      </c>
      <c r="T2133" s="957">
        <f t="shared" si="143"/>
        <v>45406</v>
      </c>
      <c r="U2133" t="str">
        <f t="shared" si="144"/>
        <v>Unaudited</v>
      </c>
    </row>
    <row r="2134" spans="1:21" x14ac:dyDescent="0.25">
      <c r="A2134" t="s">
        <v>438</v>
      </c>
      <c r="B2134" t="s">
        <v>1380</v>
      </c>
      <c r="C2134" t="s">
        <v>1381</v>
      </c>
      <c r="D2134" s="15">
        <v>1900</v>
      </c>
      <c r="E2134" s="121">
        <v>1</v>
      </c>
      <c r="F2134" t="s">
        <v>440</v>
      </c>
      <c r="G2134" s="121">
        <v>182</v>
      </c>
      <c r="H2134" t="s">
        <v>389</v>
      </c>
      <c r="I2134" t="s">
        <v>489</v>
      </c>
      <c r="J2134" t="s">
        <v>434</v>
      </c>
      <c r="K2134" t="s">
        <v>224</v>
      </c>
      <c r="L2134" s="755">
        <v>2.12</v>
      </c>
      <c r="M2134" t="s">
        <v>555</v>
      </c>
      <c r="N2134" s="680">
        <f t="shared" ca="1" si="141"/>
        <v>0</v>
      </c>
      <c r="O2134" s="680">
        <f t="shared" ca="1" si="141"/>
        <v>0</v>
      </c>
      <c r="P2134" s="680">
        <f t="shared" ca="1" si="141"/>
        <v>0</v>
      </c>
      <c r="Q2134" s="680">
        <f t="shared" ca="1" si="141"/>
        <v>0</v>
      </c>
      <c r="R2134" s="680">
        <f t="shared" ca="1" si="141"/>
        <v>0</v>
      </c>
      <c r="S2134" t="str">
        <f t="shared" si="142"/>
        <v>ASR_CMS_19</v>
      </c>
      <c r="T2134" s="957">
        <f t="shared" si="143"/>
        <v>45406</v>
      </c>
      <c r="U2134" t="str">
        <f t="shared" si="144"/>
        <v>Unaudited</v>
      </c>
    </row>
    <row r="2135" spans="1:21" x14ac:dyDescent="0.25">
      <c r="A2135" t="s">
        <v>438</v>
      </c>
      <c r="B2135" t="s">
        <v>1380</v>
      </c>
      <c r="C2135" t="s">
        <v>1381</v>
      </c>
      <c r="D2135" s="15">
        <v>1900</v>
      </c>
      <c r="E2135" s="121">
        <v>1</v>
      </c>
      <c r="F2135" t="s">
        <v>440</v>
      </c>
      <c r="G2135" s="121">
        <v>182</v>
      </c>
      <c r="H2135" t="s">
        <v>389</v>
      </c>
      <c r="I2135" t="s">
        <v>489</v>
      </c>
      <c r="J2135" t="s">
        <v>434</v>
      </c>
      <c r="K2135" t="s">
        <v>224</v>
      </c>
      <c r="L2135" s="755">
        <v>2.13</v>
      </c>
      <c r="M2135" t="s">
        <v>230</v>
      </c>
      <c r="N2135" s="680">
        <f t="shared" ca="1" si="141"/>
        <v>0</v>
      </c>
      <c r="O2135" s="680">
        <f t="shared" ca="1" si="141"/>
        <v>0</v>
      </c>
      <c r="P2135" s="680">
        <f t="shared" ca="1" si="141"/>
        <v>0</v>
      </c>
      <c r="Q2135" s="680">
        <f t="shared" ca="1" si="141"/>
        <v>0</v>
      </c>
      <c r="R2135" s="680">
        <f t="shared" ca="1" si="141"/>
        <v>0</v>
      </c>
      <c r="S2135" t="str">
        <f t="shared" si="142"/>
        <v>ASR_CMS_19</v>
      </c>
      <c r="T2135" s="957">
        <f t="shared" si="143"/>
        <v>45406</v>
      </c>
      <c r="U2135" t="str">
        <f t="shared" si="144"/>
        <v>Unaudited</v>
      </c>
    </row>
    <row r="2136" spans="1:21" x14ac:dyDescent="0.25">
      <c r="A2136" t="s">
        <v>438</v>
      </c>
      <c r="B2136" t="s">
        <v>1380</v>
      </c>
      <c r="C2136" t="s">
        <v>1381</v>
      </c>
      <c r="D2136" s="15">
        <v>1900</v>
      </c>
      <c r="E2136" s="121">
        <v>1</v>
      </c>
      <c r="F2136" t="s">
        <v>440</v>
      </c>
      <c r="G2136" s="121">
        <v>182</v>
      </c>
      <c r="H2136" t="s">
        <v>389</v>
      </c>
      <c r="I2136" t="s">
        <v>489</v>
      </c>
      <c r="J2136" t="s">
        <v>434</v>
      </c>
      <c r="K2136" t="s">
        <v>224</v>
      </c>
      <c r="L2136" s="755">
        <v>2.14</v>
      </c>
      <c r="M2136" t="s">
        <v>559</v>
      </c>
      <c r="N2136" s="680">
        <f t="shared" ca="1" si="141"/>
        <v>0</v>
      </c>
      <c r="O2136" s="680">
        <f t="shared" ca="1" si="141"/>
        <v>0</v>
      </c>
      <c r="P2136" s="680">
        <f t="shared" ca="1" si="141"/>
        <v>0</v>
      </c>
      <c r="Q2136" s="680">
        <f t="shared" ca="1" si="141"/>
        <v>0</v>
      </c>
      <c r="R2136" s="680">
        <f t="shared" ca="1" si="141"/>
        <v>0</v>
      </c>
      <c r="S2136" t="str">
        <f t="shared" si="142"/>
        <v>ASR_CMS_19</v>
      </c>
      <c r="T2136" s="957">
        <f t="shared" si="143"/>
        <v>45406</v>
      </c>
      <c r="U2136" t="str">
        <f t="shared" si="144"/>
        <v>Unaudited</v>
      </c>
    </row>
    <row r="2137" spans="1:21" x14ac:dyDescent="0.25">
      <c r="A2137" t="s">
        <v>438</v>
      </c>
      <c r="B2137" t="s">
        <v>1380</v>
      </c>
      <c r="C2137" t="s">
        <v>1381</v>
      </c>
      <c r="D2137" s="15">
        <v>1900</v>
      </c>
      <c r="E2137" s="121">
        <v>1</v>
      </c>
      <c r="F2137" t="s">
        <v>440</v>
      </c>
      <c r="G2137" s="121">
        <v>182</v>
      </c>
      <c r="H2137" t="s">
        <v>389</v>
      </c>
      <c r="I2137" t="s">
        <v>489</v>
      </c>
      <c r="J2137" t="s">
        <v>434</v>
      </c>
      <c r="K2137" t="s">
        <v>224</v>
      </c>
      <c r="L2137" s="755">
        <v>2.15</v>
      </c>
      <c r="M2137" t="s">
        <v>20</v>
      </c>
      <c r="N2137" s="680">
        <f t="shared" ca="1" si="141"/>
        <v>0</v>
      </c>
      <c r="O2137" s="680">
        <f t="shared" ca="1" si="141"/>
        <v>0</v>
      </c>
      <c r="P2137" s="680">
        <f t="shared" ca="1" si="141"/>
        <v>0</v>
      </c>
      <c r="Q2137" s="680">
        <f t="shared" ca="1" si="141"/>
        <v>0</v>
      </c>
      <c r="R2137" s="680">
        <f t="shared" ca="1" si="141"/>
        <v>0</v>
      </c>
      <c r="S2137" t="str">
        <f t="shared" si="142"/>
        <v>ASR_CMS_19</v>
      </c>
      <c r="T2137" s="957">
        <f t="shared" si="143"/>
        <v>45406</v>
      </c>
      <c r="U2137" t="str">
        <f t="shared" si="144"/>
        <v>Unaudited</v>
      </c>
    </row>
    <row r="2138" spans="1:21" x14ac:dyDescent="0.25">
      <c r="A2138" t="s">
        <v>438</v>
      </c>
      <c r="B2138" t="s">
        <v>1380</v>
      </c>
      <c r="C2138" t="s">
        <v>1381</v>
      </c>
      <c r="D2138" s="15">
        <v>1900</v>
      </c>
      <c r="E2138" s="121">
        <v>1</v>
      </c>
      <c r="F2138" t="s">
        <v>440</v>
      </c>
      <c r="G2138" s="121">
        <v>182</v>
      </c>
      <c r="H2138" t="s">
        <v>389</v>
      </c>
      <c r="I2138" t="s">
        <v>489</v>
      </c>
      <c r="J2138" t="s">
        <v>434</v>
      </c>
      <c r="K2138" t="s">
        <v>224</v>
      </c>
      <c r="L2138" s="755">
        <v>2.16</v>
      </c>
      <c r="M2138" t="s">
        <v>794</v>
      </c>
      <c r="N2138" s="680">
        <f t="shared" ca="1" si="141"/>
        <v>0</v>
      </c>
      <c r="O2138" s="680">
        <f t="shared" ca="1" si="141"/>
        <v>0</v>
      </c>
      <c r="P2138" s="680">
        <f t="shared" ca="1" si="141"/>
        <v>0</v>
      </c>
      <c r="Q2138" s="680">
        <f t="shared" ca="1" si="141"/>
        <v>0</v>
      </c>
      <c r="R2138" s="680">
        <f t="shared" ca="1" si="141"/>
        <v>0</v>
      </c>
      <c r="S2138" t="str">
        <f t="shared" si="142"/>
        <v>ASR_CMS_19</v>
      </c>
      <c r="T2138" s="957">
        <f t="shared" si="143"/>
        <v>45406</v>
      </c>
      <c r="U2138" t="str">
        <f t="shared" si="144"/>
        <v>Unaudited</v>
      </c>
    </row>
    <row r="2139" spans="1:21" x14ac:dyDescent="0.25">
      <c r="A2139" t="s">
        <v>438</v>
      </c>
      <c r="B2139" t="s">
        <v>1380</v>
      </c>
      <c r="C2139" t="s">
        <v>1381</v>
      </c>
      <c r="D2139" s="15">
        <v>1900</v>
      </c>
      <c r="E2139" s="121">
        <v>1</v>
      </c>
      <c r="F2139" t="s">
        <v>440</v>
      </c>
      <c r="G2139" s="121">
        <v>182</v>
      </c>
      <c r="H2139" t="s">
        <v>389</v>
      </c>
      <c r="I2139" t="s">
        <v>489</v>
      </c>
      <c r="J2139" t="s">
        <v>434</v>
      </c>
      <c r="K2139" t="s">
        <v>224</v>
      </c>
      <c r="L2139" s="755">
        <v>2.17</v>
      </c>
      <c r="M2139" t="s">
        <v>1047</v>
      </c>
      <c r="N2139" s="680">
        <f t="shared" ca="1" si="141"/>
        <v>0</v>
      </c>
      <c r="O2139" s="680">
        <f t="shared" ca="1" si="141"/>
        <v>0</v>
      </c>
      <c r="P2139" s="680">
        <f t="shared" ca="1" si="141"/>
        <v>0</v>
      </c>
      <c r="Q2139" s="680">
        <f t="shared" ca="1" si="141"/>
        <v>0</v>
      </c>
      <c r="R2139" s="680">
        <f t="shared" ca="1" si="141"/>
        <v>0</v>
      </c>
      <c r="S2139" t="str">
        <f t="shared" si="142"/>
        <v>ASR_CMS_19</v>
      </c>
      <c r="T2139" s="957">
        <f t="shared" si="143"/>
        <v>45406</v>
      </c>
      <c r="U2139" t="str">
        <f t="shared" si="144"/>
        <v>Unaudited</v>
      </c>
    </row>
    <row r="2140" spans="1:21" x14ac:dyDescent="0.25">
      <c r="A2140" t="s">
        <v>438</v>
      </c>
      <c r="B2140" t="s">
        <v>1380</v>
      </c>
      <c r="C2140" t="s">
        <v>1381</v>
      </c>
      <c r="D2140" s="15">
        <v>1900</v>
      </c>
      <c r="E2140" s="121">
        <v>1</v>
      </c>
      <c r="F2140" t="s">
        <v>440</v>
      </c>
      <c r="G2140" s="121">
        <v>182</v>
      </c>
      <c r="H2140" t="s">
        <v>389</v>
      </c>
      <c r="I2140" t="s">
        <v>489</v>
      </c>
      <c r="J2140" t="s">
        <v>434</v>
      </c>
      <c r="K2140" t="s">
        <v>224</v>
      </c>
      <c r="L2140" s="755">
        <v>2.1800000000000002</v>
      </c>
      <c r="M2140" t="s">
        <v>651</v>
      </c>
      <c r="N2140" s="680">
        <f t="shared" ca="1" si="141"/>
        <v>0</v>
      </c>
      <c r="O2140" s="680">
        <f t="shared" ca="1" si="141"/>
        <v>0</v>
      </c>
      <c r="P2140" s="680">
        <f t="shared" ca="1" si="141"/>
        <v>0</v>
      </c>
      <c r="Q2140" s="680">
        <f t="shared" ca="1" si="141"/>
        <v>0</v>
      </c>
      <c r="R2140" s="680">
        <f t="shared" ca="1" si="141"/>
        <v>0</v>
      </c>
      <c r="S2140" t="str">
        <f t="shared" si="142"/>
        <v>ASR_CMS_19</v>
      </c>
      <c r="T2140" s="957">
        <f t="shared" si="143"/>
        <v>45406</v>
      </c>
      <c r="U2140" t="str">
        <f t="shared" si="144"/>
        <v>Unaudited</v>
      </c>
    </row>
    <row r="2141" spans="1:21" x14ac:dyDescent="0.25">
      <c r="A2141" t="s">
        <v>438</v>
      </c>
      <c r="B2141" t="s">
        <v>1380</v>
      </c>
      <c r="C2141" t="s">
        <v>1381</v>
      </c>
      <c r="D2141" s="15">
        <v>1900</v>
      </c>
      <c r="E2141" s="121">
        <v>1</v>
      </c>
      <c r="F2141" t="s">
        <v>440</v>
      </c>
      <c r="G2141" s="121">
        <v>182</v>
      </c>
      <c r="H2141" t="s">
        <v>389</v>
      </c>
      <c r="I2141" t="s">
        <v>489</v>
      </c>
      <c r="J2141" t="s">
        <v>434</v>
      </c>
      <c r="K2141" t="s">
        <v>224</v>
      </c>
      <c r="L2141" s="755">
        <v>2.19</v>
      </c>
      <c r="M2141" t="s">
        <v>219</v>
      </c>
      <c r="N2141" s="680">
        <f t="shared" ca="1" si="141"/>
        <v>0</v>
      </c>
      <c r="O2141" s="680">
        <f t="shared" ca="1" si="141"/>
        <v>0</v>
      </c>
      <c r="P2141" s="680">
        <f t="shared" ca="1" si="141"/>
        <v>0</v>
      </c>
      <c r="Q2141" s="680">
        <f t="shared" ca="1" si="141"/>
        <v>0</v>
      </c>
      <c r="R2141" s="680">
        <f t="shared" ca="1" si="141"/>
        <v>0</v>
      </c>
      <c r="S2141" t="str">
        <f t="shared" si="142"/>
        <v>ASR_CMS_19</v>
      </c>
      <c r="T2141" s="957">
        <f t="shared" si="143"/>
        <v>45406</v>
      </c>
      <c r="U2141" t="str">
        <f t="shared" si="144"/>
        <v>Unaudited</v>
      </c>
    </row>
    <row r="2142" spans="1:21" x14ac:dyDescent="0.25">
      <c r="A2142" t="s">
        <v>438</v>
      </c>
      <c r="B2142" t="s">
        <v>1380</v>
      </c>
      <c r="C2142" t="s">
        <v>1381</v>
      </c>
      <c r="D2142" s="15">
        <v>1900</v>
      </c>
      <c r="E2142" s="121">
        <v>1</v>
      </c>
      <c r="F2142" t="s">
        <v>440</v>
      </c>
      <c r="G2142" s="121">
        <v>182</v>
      </c>
      <c r="H2142" t="s">
        <v>389</v>
      </c>
      <c r="I2142" t="s">
        <v>489</v>
      </c>
      <c r="J2142" t="s">
        <v>434</v>
      </c>
      <c r="K2142" t="s">
        <v>224</v>
      </c>
      <c r="L2142" s="755" t="s">
        <v>700</v>
      </c>
      <c r="M2142" t="s">
        <v>231</v>
      </c>
      <c r="N2142" s="680">
        <f t="shared" ca="1" si="141"/>
        <v>0</v>
      </c>
      <c r="O2142" s="680">
        <f t="shared" ca="1" si="141"/>
        <v>0</v>
      </c>
      <c r="P2142" s="680">
        <f t="shared" ca="1" si="141"/>
        <v>0</v>
      </c>
      <c r="Q2142" s="680">
        <f t="shared" ca="1" si="141"/>
        <v>0</v>
      </c>
      <c r="R2142" s="680">
        <f t="shared" ca="1" si="141"/>
        <v>0</v>
      </c>
      <c r="S2142" t="str">
        <f t="shared" si="142"/>
        <v>ASR_CMS_19</v>
      </c>
      <c r="T2142" s="957">
        <f t="shared" si="143"/>
        <v>45406</v>
      </c>
      <c r="U2142" t="str">
        <f t="shared" si="144"/>
        <v>Unaudited</v>
      </c>
    </row>
    <row r="2143" spans="1:21" x14ac:dyDescent="0.25">
      <c r="A2143" t="s">
        <v>438</v>
      </c>
      <c r="B2143" t="s">
        <v>1380</v>
      </c>
      <c r="C2143" t="s">
        <v>1381</v>
      </c>
      <c r="D2143" s="15">
        <v>1900</v>
      </c>
      <c r="E2143" s="121">
        <v>1</v>
      </c>
      <c r="F2143" t="s">
        <v>440</v>
      </c>
      <c r="G2143" s="121">
        <v>182</v>
      </c>
      <c r="H2143" t="s">
        <v>389</v>
      </c>
      <c r="I2143" t="s">
        <v>489</v>
      </c>
      <c r="J2143" t="s">
        <v>434</v>
      </c>
      <c r="K2143" t="s">
        <v>224</v>
      </c>
      <c r="L2143" s="755">
        <v>2.21</v>
      </c>
      <c r="M2143" t="s">
        <v>467</v>
      </c>
      <c r="N2143" s="680">
        <f t="shared" ca="1" si="141"/>
        <v>0</v>
      </c>
      <c r="O2143" s="680">
        <f t="shared" ca="1" si="141"/>
        <v>0</v>
      </c>
      <c r="P2143" s="680">
        <f t="shared" ca="1" si="141"/>
        <v>0</v>
      </c>
      <c r="Q2143" s="680">
        <f t="shared" ca="1" si="141"/>
        <v>0</v>
      </c>
      <c r="R2143" s="680">
        <f t="shared" ca="1" si="141"/>
        <v>0</v>
      </c>
      <c r="S2143" t="str">
        <f t="shared" si="142"/>
        <v>ASR_CMS_19</v>
      </c>
      <c r="T2143" s="957">
        <f t="shared" si="143"/>
        <v>45406</v>
      </c>
      <c r="U2143" t="str">
        <f t="shared" si="144"/>
        <v>Unaudited</v>
      </c>
    </row>
    <row r="2144" spans="1:21" x14ac:dyDescent="0.25">
      <c r="A2144" t="s">
        <v>438</v>
      </c>
      <c r="B2144" t="s">
        <v>1380</v>
      </c>
      <c r="C2144" t="s">
        <v>1381</v>
      </c>
      <c r="D2144" s="15">
        <v>1900</v>
      </c>
      <c r="E2144" s="121">
        <v>1</v>
      </c>
      <c r="F2144" t="s">
        <v>440</v>
      </c>
      <c r="G2144" s="121">
        <v>182</v>
      </c>
      <c r="H2144" t="s">
        <v>389</v>
      </c>
      <c r="I2144" t="s">
        <v>489</v>
      </c>
      <c r="J2144" t="s">
        <v>434</v>
      </c>
      <c r="K2144" t="s">
        <v>6</v>
      </c>
      <c r="L2144" s="755" t="s">
        <v>70</v>
      </c>
      <c r="M2144" t="s">
        <v>189</v>
      </c>
      <c r="N2144" s="680">
        <f t="shared" ca="1" si="141"/>
        <v>0</v>
      </c>
      <c r="O2144" s="680">
        <f t="shared" ca="1" si="141"/>
        <v>0</v>
      </c>
      <c r="P2144" s="680">
        <f t="shared" ca="1" si="141"/>
        <v>0</v>
      </c>
      <c r="Q2144" s="680">
        <f t="shared" ca="1" si="141"/>
        <v>0</v>
      </c>
      <c r="R2144" s="680">
        <f t="shared" ca="1" si="141"/>
        <v>0</v>
      </c>
      <c r="S2144" t="str">
        <f t="shared" si="142"/>
        <v>ASR_CMS_19</v>
      </c>
      <c r="T2144" s="957">
        <f t="shared" si="143"/>
        <v>45406</v>
      </c>
      <c r="U2144" t="str">
        <f t="shared" si="144"/>
        <v>Unaudited</v>
      </c>
    </row>
    <row r="2145" spans="1:21" x14ac:dyDescent="0.25">
      <c r="A2145" t="s">
        <v>438</v>
      </c>
      <c r="B2145" t="s">
        <v>1380</v>
      </c>
      <c r="C2145" t="s">
        <v>1381</v>
      </c>
      <c r="D2145" s="15">
        <v>1900</v>
      </c>
      <c r="E2145" s="121">
        <v>1</v>
      </c>
      <c r="F2145" t="s">
        <v>440</v>
      </c>
      <c r="G2145" s="121">
        <v>182</v>
      </c>
      <c r="H2145" t="s">
        <v>389</v>
      </c>
      <c r="I2145" t="s">
        <v>489</v>
      </c>
      <c r="J2145" t="s">
        <v>434</v>
      </c>
      <c r="K2145" t="s">
        <v>6</v>
      </c>
      <c r="L2145" s="755" t="s">
        <v>71</v>
      </c>
      <c r="M2145" t="s">
        <v>232</v>
      </c>
      <c r="N2145" s="680">
        <f t="shared" ca="1" si="141"/>
        <v>0</v>
      </c>
      <c r="O2145" s="680">
        <f t="shared" ca="1" si="141"/>
        <v>0</v>
      </c>
      <c r="P2145" s="680">
        <f t="shared" ca="1" si="141"/>
        <v>0</v>
      </c>
      <c r="Q2145" s="680">
        <f t="shared" ca="1" si="141"/>
        <v>0</v>
      </c>
      <c r="R2145" s="680">
        <f t="shared" ca="1" si="141"/>
        <v>0</v>
      </c>
      <c r="S2145" t="str">
        <f t="shared" si="142"/>
        <v>ASR_CMS_19</v>
      </c>
      <c r="T2145" s="957">
        <f t="shared" si="143"/>
        <v>45406</v>
      </c>
      <c r="U2145" t="str">
        <f t="shared" si="144"/>
        <v>Unaudited</v>
      </c>
    </row>
    <row r="2146" spans="1:21" x14ac:dyDescent="0.25">
      <c r="A2146" t="s">
        <v>438</v>
      </c>
      <c r="B2146" t="s">
        <v>1380</v>
      </c>
      <c r="C2146" t="s">
        <v>1381</v>
      </c>
      <c r="D2146" s="15">
        <v>1900</v>
      </c>
      <c r="E2146" s="121">
        <v>1</v>
      </c>
      <c r="F2146" t="s">
        <v>440</v>
      </c>
      <c r="G2146" s="121">
        <v>182</v>
      </c>
      <c r="H2146" t="s">
        <v>389</v>
      </c>
      <c r="I2146" t="s">
        <v>489</v>
      </c>
      <c r="J2146" t="s">
        <v>434</v>
      </c>
      <c r="K2146" t="s">
        <v>6</v>
      </c>
      <c r="L2146" s="755" t="s">
        <v>72</v>
      </c>
      <c r="M2146" t="s">
        <v>165</v>
      </c>
      <c r="N2146" s="680">
        <f t="shared" ca="1" si="141"/>
        <v>0</v>
      </c>
      <c r="O2146" s="680">
        <f t="shared" ca="1" si="141"/>
        <v>0</v>
      </c>
      <c r="P2146" s="680">
        <f t="shared" ca="1" si="141"/>
        <v>0</v>
      </c>
      <c r="Q2146" s="680">
        <f t="shared" ca="1" si="141"/>
        <v>0</v>
      </c>
      <c r="R2146" s="680">
        <f t="shared" ca="1" si="141"/>
        <v>0</v>
      </c>
      <c r="S2146" t="str">
        <f t="shared" si="142"/>
        <v>ASR_CMS_19</v>
      </c>
      <c r="T2146" s="957">
        <f t="shared" si="143"/>
        <v>45406</v>
      </c>
      <c r="U2146" t="str">
        <f t="shared" si="144"/>
        <v>Unaudited</v>
      </c>
    </row>
    <row r="2147" spans="1:21" x14ac:dyDescent="0.25">
      <c r="A2147" t="s">
        <v>438</v>
      </c>
      <c r="B2147" t="s">
        <v>1380</v>
      </c>
      <c r="C2147" t="s">
        <v>1381</v>
      </c>
      <c r="D2147" s="15">
        <v>1900</v>
      </c>
      <c r="E2147" s="121">
        <v>1</v>
      </c>
      <c r="F2147" t="s">
        <v>440</v>
      </c>
      <c r="G2147" s="121">
        <v>182</v>
      </c>
      <c r="H2147" t="s">
        <v>389</v>
      </c>
      <c r="I2147" t="s">
        <v>489</v>
      </c>
      <c r="J2147" t="s">
        <v>434</v>
      </c>
      <c r="K2147" t="s">
        <v>6</v>
      </c>
      <c r="L2147" s="755">
        <v>3.4</v>
      </c>
      <c r="M2147" t="s">
        <v>462</v>
      </c>
      <c r="N2147" s="680">
        <f t="shared" ca="1" si="141"/>
        <v>0</v>
      </c>
      <c r="O2147" s="680">
        <f t="shared" ca="1" si="141"/>
        <v>0</v>
      </c>
      <c r="P2147" s="680">
        <f t="shared" ca="1" si="141"/>
        <v>0</v>
      </c>
      <c r="Q2147" s="680">
        <f t="shared" ca="1" si="141"/>
        <v>0</v>
      </c>
      <c r="R2147" s="680">
        <f t="shared" ca="1" si="141"/>
        <v>0</v>
      </c>
      <c r="S2147" t="str">
        <f t="shared" si="142"/>
        <v>ASR_CMS_19</v>
      </c>
      <c r="T2147" s="957">
        <f t="shared" si="143"/>
        <v>45406</v>
      </c>
      <c r="U2147" t="str">
        <f t="shared" si="144"/>
        <v>Unaudited</v>
      </c>
    </row>
    <row r="2148" spans="1:21" x14ac:dyDescent="0.25">
      <c r="A2148" t="s">
        <v>438</v>
      </c>
      <c r="B2148" t="s">
        <v>1380</v>
      </c>
      <c r="C2148" t="s">
        <v>1381</v>
      </c>
      <c r="D2148" s="15">
        <v>1900</v>
      </c>
      <c r="E2148" s="121">
        <v>1</v>
      </c>
      <c r="F2148" t="s">
        <v>440</v>
      </c>
      <c r="G2148" s="121">
        <v>182</v>
      </c>
      <c r="H2148" t="s">
        <v>389</v>
      </c>
      <c r="I2148" t="s">
        <v>489</v>
      </c>
      <c r="J2148" t="s">
        <v>434</v>
      </c>
      <c r="K2148" t="s">
        <v>435</v>
      </c>
      <c r="L2148" s="755">
        <v>4.5</v>
      </c>
      <c r="M2148" t="s">
        <v>32</v>
      </c>
      <c r="N2148" s="680">
        <f t="shared" ca="1" si="141"/>
        <v>0</v>
      </c>
      <c r="O2148" s="680">
        <f t="shared" ca="1" si="141"/>
        <v>0</v>
      </c>
      <c r="P2148" s="680">
        <f t="shared" ca="1" si="141"/>
        <v>0</v>
      </c>
      <c r="Q2148" s="680">
        <f t="shared" ca="1" si="141"/>
        <v>0</v>
      </c>
      <c r="R2148" s="680">
        <f t="shared" ca="1" si="141"/>
        <v>0</v>
      </c>
      <c r="S2148" t="str">
        <f t="shared" si="142"/>
        <v>ASR_CMS_19</v>
      </c>
      <c r="T2148" s="957">
        <f t="shared" si="143"/>
        <v>45406</v>
      </c>
      <c r="U2148" t="str">
        <f t="shared" si="144"/>
        <v>Unaudited</v>
      </c>
    </row>
    <row r="2149" spans="1:21" x14ac:dyDescent="0.25">
      <c r="A2149" t="s">
        <v>438</v>
      </c>
      <c r="B2149" t="s">
        <v>1380</v>
      </c>
      <c r="C2149" t="s">
        <v>1381</v>
      </c>
      <c r="D2149" s="15">
        <v>1900</v>
      </c>
      <c r="E2149" s="121">
        <v>1</v>
      </c>
      <c r="F2149" t="s">
        <v>440</v>
      </c>
      <c r="G2149" s="121">
        <v>182</v>
      </c>
      <c r="H2149" t="s">
        <v>389</v>
      </c>
      <c r="I2149" t="s">
        <v>489</v>
      </c>
      <c r="J2149" t="s">
        <v>434</v>
      </c>
      <c r="K2149" t="s">
        <v>435</v>
      </c>
      <c r="L2149" s="755" t="s">
        <v>939</v>
      </c>
      <c r="M2149" t="s">
        <v>930</v>
      </c>
      <c r="N2149" s="680">
        <f t="shared" ca="1" si="141"/>
        <v>0</v>
      </c>
      <c r="O2149" s="680">
        <f t="shared" ca="1" si="141"/>
        <v>0</v>
      </c>
      <c r="P2149" s="680">
        <f t="shared" ca="1" si="141"/>
        <v>0</v>
      </c>
      <c r="Q2149" s="680">
        <f t="shared" ca="1" si="141"/>
        <v>0</v>
      </c>
      <c r="R2149" s="680">
        <f t="shared" ca="1" si="141"/>
        <v>0</v>
      </c>
      <c r="S2149" t="str">
        <f t="shared" si="142"/>
        <v>ASR_CMS_19</v>
      </c>
      <c r="T2149" s="957">
        <f t="shared" si="143"/>
        <v>45406</v>
      </c>
      <c r="U2149" t="str">
        <f t="shared" si="144"/>
        <v>Unaudited</v>
      </c>
    </row>
    <row r="2150" spans="1:21" x14ac:dyDescent="0.25">
      <c r="A2150" t="s">
        <v>438</v>
      </c>
      <c r="B2150" t="s">
        <v>1380</v>
      </c>
      <c r="C2150" t="s">
        <v>1381</v>
      </c>
      <c r="D2150" s="15">
        <v>1900</v>
      </c>
      <c r="E2150" s="121">
        <v>1</v>
      </c>
      <c r="F2150" t="s">
        <v>440</v>
      </c>
      <c r="G2150" s="121">
        <v>182</v>
      </c>
      <c r="H2150" t="s">
        <v>389</v>
      </c>
      <c r="I2150" t="s">
        <v>489</v>
      </c>
      <c r="J2150" t="s">
        <v>434</v>
      </c>
      <c r="K2150" t="s">
        <v>435</v>
      </c>
      <c r="L2150" s="755" t="s">
        <v>194</v>
      </c>
      <c r="M2150" t="s">
        <v>40</v>
      </c>
      <c r="N2150" s="680">
        <f t="shared" ca="1" si="141"/>
        <v>0</v>
      </c>
      <c r="O2150" s="680">
        <f t="shared" ca="1" si="141"/>
        <v>0</v>
      </c>
      <c r="P2150" s="680">
        <f t="shared" ca="1" si="141"/>
        <v>0</v>
      </c>
      <c r="Q2150" s="680">
        <f t="shared" ca="1" si="141"/>
        <v>0</v>
      </c>
      <c r="R2150" s="680">
        <f t="shared" ca="1" si="141"/>
        <v>0</v>
      </c>
      <c r="S2150" t="str">
        <f t="shared" si="142"/>
        <v>ASR_CMS_19</v>
      </c>
      <c r="T2150" s="957">
        <f t="shared" si="143"/>
        <v>45406</v>
      </c>
      <c r="U2150" t="str">
        <f t="shared" si="144"/>
        <v>Unaudited</v>
      </c>
    </row>
    <row r="2151" spans="1:21" x14ac:dyDescent="0.25">
      <c r="A2151" t="s">
        <v>438</v>
      </c>
      <c r="B2151" t="s">
        <v>1380</v>
      </c>
      <c r="C2151" t="s">
        <v>1381</v>
      </c>
      <c r="D2151" s="15">
        <v>1900</v>
      </c>
      <c r="E2151" s="121">
        <v>1</v>
      </c>
      <c r="F2151" t="s">
        <v>440</v>
      </c>
      <c r="G2151" s="121">
        <v>182</v>
      </c>
      <c r="H2151" t="s">
        <v>389</v>
      </c>
      <c r="I2151" t="s">
        <v>489</v>
      </c>
      <c r="J2151" t="s">
        <v>434</v>
      </c>
      <c r="K2151" t="s">
        <v>435</v>
      </c>
      <c r="L2151" s="755" t="s">
        <v>193</v>
      </c>
      <c r="M2151" t="s">
        <v>330</v>
      </c>
      <c r="N2151" s="680">
        <f t="shared" ca="1" si="141"/>
        <v>0</v>
      </c>
      <c r="O2151" s="680">
        <f t="shared" ca="1" si="141"/>
        <v>0</v>
      </c>
      <c r="P2151" s="680">
        <f t="shared" ca="1" si="141"/>
        <v>0</v>
      </c>
      <c r="Q2151" s="680">
        <f t="shared" ca="1" si="141"/>
        <v>0</v>
      </c>
      <c r="R2151" s="680">
        <f t="shared" ca="1" si="141"/>
        <v>0</v>
      </c>
      <c r="S2151" t="str">
        <f t="shared" si="142"/>
        <v>ASR_CMS_19</v>
      </c>
      <c r="T2151" s="957">
        <f t="shared" si="143"/>
        <v>45406</v>
      </c>
      <c r="U2151" t="str">
        <f t="shared" si="144"/>
        <v>Unaudited</v>
      </c>
    </row>
    <row r="2152" spans="1:21" x14ac:dyDescent="0.25">
      <c r="A2152" t="s">
        <v>438</v>
      </c>
      <c r="B2152" t="s">
        <v>1380</v>
      </c>
      <c r="C2152" t="s">
        <v>1381</v>
      </c>
      <c r="D2152" s="15">
        <v>1900</v>
      </c>
      <c r="E2152" s="121">
        <v>1</v>
      </c>
      <c r="F2152" t="s">
        <v>440</v>
      </c>
      <c r="G2152" s="121">
        <v>182</v>
      </c>
      <c r="H2152" t="s">
        <v>389</v>
      </c>
      <c r="I2152" t="s">
        <v>489</v>
      </c>
      <c r="J2152" t="s">
        <v>451</v>
      </c>
      <c r="K2152" t="s">
        <v>436</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ASR_CMS_19</v>
      </c>
      <c r="T2152" s="957">
        <f t="shared" si="143"/>
        <v>45406</v>
      </c>
      <c r="U2152" t="str">
        <f t="shared" si="144"/>
        <v>Unaudited</v>
      </c>
    </row>
    <row r="2153" spans="1:21" x14ac:dyDescent="0.25">
      <c r="A2153" t="s">
        <v>438</v>
      </c>
      <c r="B2153" t="s">
        <v>1380</v>
      </c>
      <c r="C2153" t="s">
        <v>1381</v>
      </c>
      <c r="D2153" s="15">
        <v>1900</v>
      </c>
      <c r="E2153" s="121">
        <v>1</v>
      </c>
      <c r="F2153" t="s">
        <v>440</v>
      </c>
      <c r="G2153" s="121">
        <v>182</v>
      </c>
      <c r="H2153" t="s">
        <v>389</v>
      </c>
      <c r="I2153" t="s">
        <v>489</v>
      </c>
      <c r="J2153" t="s">
        <v>451</v>
      </c>
      <c r="K2153" t="s">
        <v>436</v>
      </c>
      <c r="L2153" s="755" t="s">
        <v>80</v>
      </c>
      <c r="M2153" t="s">
        <v>98</v>
      </c>
      <c r="N2153" s="680">
        <f t="shared" ca="1" si="141"/>
        <v>0</v>
      </c>
      <c r="O2153" s="680">
        <f t="shared" ca="1" si="141"/>
        <v>0</v>
      </c>
      <c r="P2153" s="680">
        <f t="shared" ca="1" si="141"/>
        <v>0</v>
      </c>
      <c r="Q2153" s="680">
        <f t="shared" ca="1" si="141"/>
        <v>0</v>
      </c>
      <c r="R2153" s="680">
        <f t="shared" ca="1" si="141"/>
        <v>0</v>
      </c>
      <c r="S2153" t="str">
        <f t="shared" si="142"/>
        <v>ASR_CMS_19</v>
      </c>
      <c r="T2153" s="957">
        <f t="shared" si="143"/>
        <v>45406</v>
      </c>
      <c r="U2153" t="str">
        <f t="shared" si="144"/>
        <v>Unaudited</v>
      </c>
    </row>
    <row r="2154" spans="1:21" x14ac:dyDescent="0.25">
      <c r="A2154" t="s">
        <v>438</v>
      </c>
      <c r="B2154" t="s">
        <v>1380</v>
      </c>
      <c r="C2154" t="s">
        <v>1381</v>
      </c>
      <c r="D2154" s="15">
        <v>1900</v>
      </c>
      <c r="E2154" s="121">
        <v>1</v>
      </c>
      <c r="F2154" t="s">
        <v>440</v>
      </c>
      <c r="G2154" s="121">
        <v>182</v>
      </c>
      <c r="H2154" t="s">
        <v>389</v>
      </c>
      <c r="I2154" t="s">
        <v>489</v>
      </c>
      <c r="J2154" t="s">
        <v>451</v>
      </c>
      <c r="K2154" t="s">
        <v>436</v>
      </c>
      <c r="L2154" s="755" t="s">
        <v>81</v>
      </c>
      <c r="M2154" t="s">
        <v>99</v>
      </c>
      <c r="N2154" s="680">
        <f t="shared" ca="1" si="141"/>
        <v>0</v>
      </c>
      <c r="O2154" s="680">
        <f t="shared" ca="1" si="141"/>
        <v>0</v>
      </c>
      <c r="P2154" s="680">
        <f t="shared" ca="1" si="141"/>
        <v>0</v>
      </c>
      <c r="Q2154" s="680">
        <f t="shared" ca="1" si="141"/>
        <v>0</v>
      </c>
      <c r="R2154" s="680">
        <f t="shared" ca="1" si="141"/>
        <v>0</v>
      </c>
      <c r="S2154" t="str">
        <f t="shared" si="142"/>
        <v>ASR_CMS_19</v>
      </c>
      <c r="T2154" s="957">
        <f t="shared" si="143"/>
        <v>45406</v>
      </c>
      <c r="U2154" t="str">
        <f t="shared" si="144"/>
        <v>Unaudited</v>
      </c>
    </row>
    <row r="2155" spans="1:21" x14ac:dyDescent="0.25">
      <c r="A2155" t="s">
        <v>438</v>
      </c>
      <c r="B2155" t="s">
        <v>1380</v>
      </c>
      <c r="C2155" t="s">
        <v>1381</v>
      </c>
      <c r="D2155" s="15">
        <v>1900</v>
      </c>
      <c r="E2155" s="121">
        <v>1</v>
      </c>
      <c r="F2155" t="s">
        <v>440</v>
      </c>
      <c r="G2155" s="121">
        <v>182</v>
      </c>
      <c r="H2155" t="s">
        <v>389</v>
      </c>
      <c r="I2155" t="s">
        <v>489</v>
      </c>
      <c r="J2155" t="s">
        <v>451</v>
      </c>
      <c r="K2155" t="s">
        <v>436</v>
      </c>
      <c r="L2155" s="755" t="s">
        <v>82</v>
      </c>
      <c r="M2155" t="s">
        <v>100</v>
      </c>
      <c r="N2155" s="680">
        <f t="shared" ca="1" si="141"/>
        <v>0</v>
      </c>
      <c r="O2155" s="680">
        <f t="shared" ca="1" si="141"/>
        <v>0</v>
      </c>
      <c r="P2155" s="680">
        <f t="shared" ca="1" si="141"/>
        <v>0</v>
      </c>
      <c r="Q2155" s="680">
        <f t="shared" ca="1" si="141"/>
        <v>0</v>
      </c>
      <c r="R2155" s="680">
        <f t="shared" ca="1" si="141"/>
        <v>0</v>
      </c>
      <c r="S2155" t="str">
        <f t="shared" si="142"/>
        <v>ASR_CMS_19</v>
      </c>
      <c r="T2155" s="957">
        <f t="shared" si="143"/>
        <v>45406</v>
      </c>
      <c r="U2155" t="str">
        <f t="shared" si="144"/>
        <v>Unaudited</v>
      </c>
    </row>
    <row r="2156" spans="1:21" x14ac:dyDescent="0.25">
      <c r="A2156" t="s">
        <v>438</v>
      </c>
      <c r="B2156" t="s">
        <v>1380</v>
      </c>
      <c r="C2156" t="s">
        <v>1381</v>
      </c>
      <c r="D2156" s="15">
        <v>1900</v>
      </c>
      <c r="E2156" s="121">
        <v>1</v>
      </c>
      <c r="F2156" t="s">
        <v>440</v>
      </c>
      <c r="G2156" s="121">
        <v>182</v>
      </c>
      <c r="H2156" t="s">
        <v>389</v>
      </c>
      <c r="I2156" t="s">
        <v>489</v>
      </c>
      <c r="J2156" t="s">
        <v>451</v>
      </c>
      <c r="K2156" t="s">
        <v>436</v>
      </c>
      <c r="L2156" s="755" t="s">
        <v>217</v>
      </c>
      <c r="M2156" t="s">
        <v>101</v>
      </c>
      <c r="N2156" s="680">
        <f t="shared" ca="1" si="141"/>
        <v>0</v>
      </c>
      <c r="O2156" s="680">
        <f t="shared" ca="1" si="141"/>
        <v>0</v>
      </c>
      <c r="P2156" s="680">
        <f t="shared" ca="1" si="141"/>
        <v>0</v>
      </c>
      <c r="Q2156" s="680">
        <f t="shared" ca="1" si="141"/>
        <v>0</v>
      </c>
      <c r="R2156" s="680">
        <f t="shared" ca="1" si="141"/>
        <v>0</v>
      </c>
      <c r="S2156" t="str">
        <f t="shared" si="142"/>
        <v>ASR_CMS_19</v>
      </c>
      <c r="T2156" s="957">
        <f t="shared" si="143"/>
        <v>45406</v>
      </c>
      <c r="U2156" t="str">
        <f t="shared" si="144"/>
        <v>Unaudited</v>
      </c>
    </row>
    <row r="2157" spans="1:21" x14ac:dyDescent="0.25">
      <c r="A2157" t="s">
        <v>438</v>
      </c>
      <c r="B2157" t="s">
        <v>1380</v>
      </c>
      <c r="C2157" t="s">
        <v>1381</v>
      </c>
      <c r="D2157" s="15">
        <v>1900</v>
      </c>
      <c r="E2157" s="121">
        <v>1</v>
      </c>
      <c r="F2157" t="s">
        <v>440</v>
      </c>
      <c r="G2157" s="121">
        <v>182</v>
      </c>
      <c r="H2157" t="s">
        <v>389</v>
      </c>
      <c r="I2157" t="s">
        <v>489</v>
      </c>
      <c r="J2157" t="s">
        <v>451</v>
      </c>
      <c r="K2157" t="s">
        <v>436</v>
      </c>
      <c r="L2157" s="755" t="s">
        <v>216</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ASR_CMS_19</v>
      </c>
      <c r="T2157" s="957">
        <f t="shared" si="143"/>
        <v>45406</v>
      </c>
      <c r="U2157" t="str">
        <f t="shared" si="144"/>
        <v>Unaudited</v>
      </c>
    </row>
    <row r="2158" spans="1:21" x14ac:dyDescent="0.25">
      <c r="A2158" t="s">
        <v>438</v>
      </c>
      <c r="B2158" t="s">
        <v>1380</v>
      </c>
      <c r="C2158" t="s">
        <v>1381</v>
      </c>
      <c r="D2158" s="15">
        <v>1900</v>
      </c>
      <c r="E2158" s="121">
        <v>1</v>
      </c>
      <c r="F2158" t="s">
        <v>440</v>
      </c>
      <c r="G2158" s="121">
        <v>182</v>
      </c>
      <c r="H2158" t="s">
        <v>389</v>
      </c>
      <c r="I2158" t="s">
        <v>489</v>
      </c>
      <c r="J2158" t="s">
        <v>437</v>
      </c>
      <c r="K2158" t="s">
        <v>437</v>
      </c>
      <c r="L2158" s="755" t="s">
        <v>84</v>
      </c>
      <c r="M2158" t="s">
        <v>328</v>
      </c>
      <c r="N2158" s="680">
        <f t="shared" ca="1" si="145"/>
        <v>0</v>
      </c>
      <c r="O2158" s="680">
        <f t="shared" ca="1" si="145"/>
        <v>0</v>
      </c>
      <c r="P2158" s="680">
        <f t="shared" ca="1" si="145"/>
        <v>0</v>
      </c>
      <c r="Q2158" s="680">
        <f t="shared" ca="1" si="145"/>
        <v>0</v>
      </c>
      <c r="R2158" s="680">
        <f t="shared" ca="1" si="145"/>
        <v>0</v>
      </c>
      <c r="S2158" t="str">
        <f t="shared" si="142"/>
        <v>ASR_CMS_19</v>
      </c>
      <c r="T2158" s="957">
        <f t="shared" si="143"/>
        <v>45406</v>
      </c>
      <c r="U2158" t="str">
        <f t="shared" si="144"/>
        <v>Unaudited</v>
      </c>
    </row>
    <row r="2159" spans="1:21" x14ac:dyDescent="0.25">
      <c r="A2159" t="s">
        <v>438</v>
      </c>
      <c r="B2159" t="s">
        <v>1380</v>
      </c>
      <c r="C2159" t="s">
        <v>1381</v>
      </c>
      <c r="D2159" s="15">
        <v>1900</v>
      </c>
      <c r="E2159" s="121">
        <v>1</v>
      </c>
      <c r="F2159" t="s">
        <v>440</v>
      </c>
      <c r="G2159" s="121">
        <v>182</v>
      </c>
      <c r="H2159" t="s">
        <v>389</v>
      </c>
      <c r="I2159" t="s">
        <v>489</v>
      </c>
      <c r="J2159" t="s">
        <v>437</v>
      </c>
      <c r="K2159" t="s">
        <v>437</v>
      </c>
      <c r="L2159" s="755" t="s">
        <v>85</v>
      </c>
      <c r="M2159" t="s">
        <v>326</v>
      </c>
      <c r="N2159" s="680">
        <f t="shared" ca="1" si="145"/>
        <v>0</v>
      </c>
      <c r="O2159" s="680">
        <f t="shared" ca="1" si="145"/>
        <v>0</v>
      </c>
      <c r="P2159" s="680">
        <f t="shared" ca="1" si="145"/>
        <v>0</v>
      </c>
      <c r="Q2159" s="680">
        <f t="shared" ca="1" si="145"/>
        <v>0</v>
      </c>
      <c r="R2159" s="680">
        <f t="shared" ca="1" si="145"/>
        <v>0</v>
      </c>
      <c r="S2159" t="str">
        <f t="shared" si="142"/>
        <v>ASR_CMS_19</v>
      </c>
      <c r="T2159" s="957">
        <f t="shared" si="143"/>
        <v>45406</v>
      </c>
      <c r="U2159" t="str">
        <f t="shared" si="144"/>
        <v>Unaudited</v>
      </c>
    </row>
    <row r="2160" spans="1:21" x14ac:dyDescent="0.25">
      <c r="A2160" t="s">
        <v>438</v>
      </c>
      <c r="B2160" t="s">
        <v>1380</v>
      </c>
      <c r="C2160" t="s">
        <v>1381</v>
      </c>
      <c r="D2160" s="15">
        <v>1900</v>
      </c>
      <c r="E2160" s="121">
        <v>1</v>
      </c>
      <c r="F2160" t="s">
        <v>440</v>
      </c>
      <c r="G2160" s="121">
        <v>182</v>
      </c>
      <c r="H2160" t="s">
        <v>389</v>
      </c>
      <c r="I2160" t="s">
        <v>489</v>
      </c>
      <c r="J2160" t="s">
        <v>437</v>
      </c>
      <c r="K2160" t="s">
        <v>437</v>
      </c>
      <c r="L2160" s="755" t="s">
        <v>86</v>
      </c>
      <c r="M2160" t="s">
        <v>495</v>
      </c>
      <c r="N2160" s="680">
        <f t="shared" ca="1" si="145"/>
        <v>0</v>
      </c>
      <c r="O2160" s="680">
        <f t="shared" ca="1" si="145"/>
        <v>0</v>
      </c>
      <c r="P2160" s="680">
        <f t="shared" ca="1" si="145"/>
        <v>0</v>
      </c>
      <c r="Q2160" s="680">
        <f t="shared" ca="1" si="145"/>
        <v>0</v>
      </c>
      <c r="R2160" s="680">
        <f t="shared" ca="1" si="145"/>
        <v>0</v>
      </c>
      <c r="S2160" t="str">
        <f t="shared" si="142"/>
        <v>ASR_CMS_19</v>
      </c>
      <c r="T2160" s="957">
        <f t="shared" si="143"/>
        <v>45406</v>
      </c>
      <c r="U2160" t="str">
        <f t="shared" si="144"/>
        <v>Unaudited</v>
      </c>
    </row>
    <row r="2161" spans="1:21" x14ac:dyDescent="0.25">
      <c r="A2161" t="s">
        <v>438</v>
      </c>
      <c r="B2161" t="s">
        <v>1380</v>
      </c>
      <c r="C2161" t="s">
        <v>1381</v>
      </c>
      <c r="D2161" s="15">
        <v>1900</v>
      </c>
      <c r="E2161" s="121">
        <v>1</v>
      </c>
      <c r="F2161" t="s">
        <v>440</v>
      </c>
      <c r="G2161" s="121">
        <v>182</v>
      </c>
      <c r="H2161" t="s">
        <v>389</v>
      </c>
      <c r="I2161" t="s">
        <v>489</v>
      </c>
      <c r="J2161" t="s">
        <v>437</v>
      </c>
      <c r="K2161" t="s">
        <v>437</v>
      </c>
      <c r="L2161" s="755" t="s">
        <v>87</v>
      </c>
      <c r="M2161" t="s">
        <v>496</v>
      </c>
      <c r="N2161" s="680">
        <f t="shared" ca="1" si="145"/>
        <v>0</v>
      </c>
      <c r="O2161" s="680">
        <f t="shared" ca="1" si="145"/>
        <v>0</v>
      </c>
      <c r="P2161" s="680">
        <f t="shared" ca="1" si="145"/>
        <v>0</v>
      </c>
      <c r="Q2161" s="680">
        <f t="shared" ca="1" si="145"/>
        <v>0</v>
      </c>
      <c r="R2161" s="680">
        <f t="shared" ca="1" si="145"/>
        <v>0</v>
      </c>
      <c r="S2161" t="str">
        <f t="shared" si="142"/>
        <v>ASR_CMS_19</v>
      </c>
      <c r="T2161" s="957">
        <f t="shared" si="143"/>
        <v>45406</v>
      </c>
      <c r="U2161" t="str">
        <f t="shared" si="144"/>
        <v>Unaudited</v>
      </c>
    </row>
    <row r="2162" spans="1:21" x14ac:dyDescent="0.25">
      <c r="A2162" t="s">
        <v>438</v>
      </c>
      <c r="B2162" t="s">
        <v>1380</v>
      </c>
      <c r="C2162" t="s">
        <v>1381</v>
      </c>
      <c r="D2162" s="15">
        <v>1900</v>
      </c>
      <c r="E2162" s="121">
        <v>1</v>
      </c>
      <c r="F2162" t="s">
        <v>440</v>
      </c>
      <c r="G2162" s="121">
        <v>182</v>
      </c>
      <c r="H2162" t="s">
        <v>389</v>
      </c>
      <c r="I2162" t="s">
        <v>489</v>
      </c>
      <c r="J2162" t="s">
        <v>437</v>
      </c>
      <c r="K2162" t="s">
        <v>437</v>
      </c>
      <c r="L2162" s="755" t="s">
        <v>214</v>
      </c>
      <c r="M2162" t="s">
        <v>497</v>
      </c>
      <c r="N2162" s="680">
        <f t="shared" ca="1" si="145"/>
        <v>0</v>
      </c>
      <c r="O2162" s="680">
        <f t="shared" ca="1" si="145"/>
        <v>0</v>
      </c>
      <c r="P2162" s="680">
        <f t="shared" ca="1" si="145"/>
        <v>0</v>
      </c>
      <c r="Q2162" s="680">
        <f t="shared" ca="1" si="145"/>
        <v>0</v>
      </c>
      <c r="R2162" s="680">
        <f t="shared" ca="1" si="145"/>
        <v>0</v>
      </c>
      <c r="S2162" t="str">
        <f t="shared" si="142"/>
        <v>ASR_CMS_19</v>
      </c>
      <c r="T2162" s="957">
        <f t="shared" si="143"/>
        <v>45406</v>
      </c>
      <c r="U2162" t="str">
        <f t="shared" si="144"/>
        <v>Unaudited</v>
      </c>
    </row>
    <row r="2163" spans="1:21" x14ac:dyDescent="0.25">
      <c r="A2163" t="s">
        <v>438</v>
      </c>
      <c r="B2163" t="s">
        <v>1380</v>
      </c>
      <c r="C2163" t="s">
        <v>1381</v>
      </c>
      <c r="D2163" s="15">
        <v>1900</v>
      </c>
      <c r="E2163" s="121">
        <v>1</v>
      </c>
      <c r="F2163" t="s">
        <v>440</v>
      </c>
      <c r="G2163" s="121">
        <v>182</v>
      </c>
      <c r="H2163" t="s">
        <v>389</v>
      </c>
      <c r="I2163" t="s">
        <v>490</v>
      </c>
      <c r="J2163" t="s">
        <v>26</v>
      </c>
      <c r="K2163" t="s">
        <v>26</v>
      </c>
      <c r="L2163" s="755" t="s">
        <v>205</v>
      </c>
      <c r="M2163" t="s">
        <v>26</v>
      </c>
      <c r="N2163" s="680">
        <f t="shared" ca="1" si="145"/>
        <v>0</v>
      </c>
      <c r="O2163" s="680">
        <f t="shared" ca="1" si="145"/>
        <v>0</v>
      </c>
      <c r="P2163" s="680">
        <f t="shared" ca="1" si="145"/>
        <v>0</v>
      </c>
      <c r="Q2163" s="680">
        <f t="shared" ca="1" si="145"/>
        <v>0</v>
      </c>
      <c r="R2163" s="680">
        <f t="shared" ca="1" si="145"/>
        <v>0</v>
      </c>
      <c r="S2163" t="str">
        <f t="shared" si="142"/>
        <v>ASR_CMS_19</v>
      </c>
      <c r="T2163" s="957">
        <f t="shared" si="143"/>
        <v>45406</v>
      </c>
      <c r="U2163" t="str">
        <f t="shared" si="144"/>
        <v>Unaudited</v>
      </c>
    </row>
    <row r="2164" spans="1:21" x14ac:dyDescent="0.25">
      <c r="A2164" t="s">
        <v>438</v>
      </c>
      <c r="B2164" t="s">
        <v>1380</v>
      </c>
      <c r="C2164" t="s">
        <v>1381</v>
      </c>
      <c r="D2164" s="15">
        <v>1900</v>
      </c>
      <c r="E2164" s="121">
        <v>1</v>
      </c>
      <c r="F2164" t="s">
        <v>441</v>
      </c>
      <c r="G2164" s="121">
        <v>274</v>
      </c>
      <c r="H2164" t="s">
        <v>389</v>
      </c>
      <c r="I2164" t="s">
        <v>433</v>
      </c>
      <c r="J2164" t="s">
        <v>433</v>
      </c>
      <c r="K2164" t="s">
        <v>433</v>
      </c>
      <c r="M2164" t="s">
        <v>433</v>
      </c>
      <c r="N2164" s="680">
        <f t="shared" ca="1" si="145"/>
        <v>0</v>
      </c>
      <c r="O2164" s="680">
        <f t="shared" ca="1" si="145"/>
        <v>0</v>
      </c>
      <c r="P2164" s="680">
        <f t="shared" ca="1" si="145"/>
        <v>0</v>
      </c>
      <c r="Q2164" s="680">
        <f t="shared" ca="1" si="145"/>
        <v>0</v>
      </c>
      <c r="R2164" s="680">
        <f t="shared" ca="1" si="145"/>
        <v>0</v>
      </c>
      <c r="S2164" t="str">
        <f t="shared" si="142"/>
        <v>ASR_CMS_19</v>
      </c>
      <c r="T2164" s="957">
        <f t="shared" si="143"/>
        <v>45406</v>
      </c>
      <c r="U2164" t="str">
        <f t="shared" si="144"/>
        <v>Unaudited</v>
      </c>
    </row>
    <row r="2165" spans="1:21" x14ac:dyDescent="0.25">
      <c r="A2165" t="s">
        <v>438</v>
      </c>
      <c r="B2165" t="s">
        <v>1380</v>
      </c>
      <c r="C2165" t="s">
        <v>1381</v>
      </c>
      <c r="D2165" s="15">
        <v>1900</v>
      </c>
      <c r="E2165" s="121">
        <v>1</v>
      </c>
      <c r="F2165" t="s">
        <v>441</v>
      </c>
      <c r="G2165" s="121">
        <v>274</v>
      </c>
      <c r="H2165" t="s">
        <v>389</v>
      </c>
      <c r="I2165" t="s">
        <v>488</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ASR_CMS_19</v>
      </c>
      <c r="T2165" s="957">
        <f t="shared" si="143"/>
        <v>45406</v>
      </c>
      <c r="U2165" t="str">
        <f t="shared" si="144"/>
        <v>Unaudited</v>
      </c>
    </row>
    <row r="2166" spans="1:21" x14ac:dyDescent="0.25">
      <c r="A2166" t="s">
        <v>438</v>
      </c>
      <c r="B2166" t="s">
        <v>1380</v>
      </c>
      <c r="C2166" t="s">
        <v>1381</v>
      </c>
      <c r="D2166" s="15">
        <v>1900</v>
      </c>
      <c r="E2166" s="121">
        <v>1</v>
      </c>
      <c r="F2166" t="s">
        <v>441</v>
      </c>
      <c r="G2166" s="121">
        <v>274</v>
      </c>
      <c r="H2166" t="s">
        <v>389</v>
      </c>
      <c r="I2166" t="s">
        <v>488</v>
      </c>
      <c r="J2166" t="s">
        <v>12</v>
      </c>
      <c r="K2166" t="s">
        <v>223</v>
      </c>
      <c r="L2166" s="755">
        <v>1.2</v>
      </c>
      <c r="M2166" t="s">
        <v>223</v>
      </c>
      <c r="N2166" s="680">
        <f t="shared" ca="1" si="145"/>
        <v>0</v>
      </c>
      <c r="O2166" s="680">
        <f t="shared" ca="1" si="145"/>
        <v>0</v>
      </c>
      <c r="P2166" s="680">
        <f t="shared" ca="1" si="145"/>
        <v>0</v>
      </c>
      <c r="Q2166" s="680">
        <f t="shared" ca="1" si="145"/>
        <v>0</v>
      </c>
      <c r="R2166" s="680">
        <f t="shared" ca="1" si="145"/>
        <v>0</v>
      </c>
      <c r="S2166" t="str">
        <f t="shared" si="142"/>
        <v>ASR_CMS_19</v>
      </c>
      <c r="T2166" s="957">
        <f t="shared" si="143"/>
        <v>45406</v>
      </c>
      <c r="U2166" t="str">
        <f t="shared" si="144"/>
        <v>Unaudited</v>
      </c>
    </row>
    <row r="2167" spans="1:21" x14ac:dyDescent="0.25">
      <c r="A2167" t="s">
        <v>438</v>
      </c>
      <c r="B2167" t="s">
        <v>1380</v>
      </c>
      <c r="C2167" t="s">
        <v>1381</v>
      </c>
      <c r="D2167" s="15">
        <v>1900</v>
      </c>
      <c r="E2167" s="121">
        <v>1</v>
      </c>
      <c r="F2167" t="s">
        <v>441</v>
      </c>
      <c r="G2167" s="121">
        <v>274</v>
      </c>
      <c r="H2167" t="s">
        <v>389</v>
      </c>
      <c r="I2167" t="s">
        <v>488</v>
      </c>
      <c r="J2167" t="s">
        <v>12</v>
      </c>
      <c r="K2167" t="s">
        <v>1318</v>
      </c>
      <c r="L2167" s="755" t="s">
        <v>1314</v>
      </c>
      <c r="M2167" t="s">
        <v>1318</v>
      </c>
      <c r="N2167" s="680">
        <f t="shared" ca="1" si="145"/>
        <v>0</v>
      </c>
      <c r="O2167" s="680">
        <f t="shared" ca="1" si="145"/>
        <v>0</v>
      </c>
      <c r="P2167" s="680">
        <f t="shared" ca="1" si="145"/>
        <v>0</v>
      </c>
      <c r="Q2167" s="680">
        <f t="shared" ca="1" si="145"/>
        <v>0</v>
      </c>
      <c r="R2167" s="680">
        <f t="shared" ca="1" si="145"/>
        <v>0</v>
      </c>
      <c r="S2167" t="str">
        <f t="shared" si="142"/>
        <v>ASR_CMS_19</v>
      </c>
      <c r="T2167" s="957">
        <f t="shared" si="143"/>
        <v>45406</v>
      </c>
      <c r="U2167" t="str">
        <f t="shared" si="144"/>
        <v>Unaudited</v>
      </c>
    </row>
    <row r="2168" spans="1:21" x14ac:dyDescent="0.25">
      <c r="A2168" t="s">
        <v>438</v>
      </c>
      <c r="B2168" t="s">
        <v>1380</v>
      </c>
      <c r="C2168" t="s">
        <v>1381</v>
      </c>
      <c r="D2168" s="15">
        <v>1900</v>
      </c>
      <c r="E2168" s="121">
        <v>1</v>
      </c>
      <c r="F2168" t="s">
        <v>441</v>
      </c>
      <c r="G2168" s="121">
        <v>274</v>
      </c>
      <c r="H2168" t="s">
        <v>389</v>
      </c>
      <c r="I2168" t="s">
        <v>488</v>
      </c>
      <c r="J2168" t="s">
        <v>12</v>
      </c>
      <c r="K2168" t="s">
        <v>1320</v>
      </c>
      <c r="L2168" s="755" t="s">
        <v>1319</v>
      </c>
      <c r="M2168" t="s">
        <v>1320</v>
      </c>
      <c r="N2168" s="680">
        <f t="shared" ca="1" si="145"/>
        <v>0</v>
      </c>
      <c r="O2168" s="680">
        <f t="shared" ca="1" si="145"/>
        <v>0</v>
      </c>
      <c r="P2168" s="680">
        <f t="shared" ca="1" si="145"/>
        <v>0</v>
      </c>
      <c r="Q2168" s="680">
        <f t="shared" ca="1" si="145"/>
        <v>0</v>
      </c>
      <c r="R2168" s="680">
        <f t="shared" ca="1" si="145"/>
        <v>0</v>
      </c>
      <c r="S2168" t="str">
        <f t="shared" si="142"/>
        <v>ASR_CMS_19</v>
      </c>
      <c r="T2168" s="957">
        <f t="shared" si="143"/>
        <v>45406</v>
      </c>
      <c r="U2168" t="str">
        <f t="shared" si="144"/>
        <v>Unaudited</v>
      </c>
    </row>
    <row r="2169" spans="1:21" x14ac:dyDescent="0.25">
      <c r="A2169" t="s">
        <v>438</v>
      </c>
      <c r="B2169" t="s">
        <v>1380</v>
      </c>
      <c r="C2169" t="s">
        <v>1381</v>
      </c>
      <c r="D2169" s="15">
        <v>1900</v>
      </c>
      <c r="E2169" s="121">
        <v>1</v>
      </c>
      <c r="F2169" t="s">
        <v>441</v>
      </c>
      <c r="G2169" s="121">
        <v>274</v>
      </c>
      <c r="H2169" t="s">
        <v>389</v>
      </c>
      <c r="I2169" t="s">
        <v>488</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ASR_CMS_19</v>
      </c>
      <c r="T2169" s="957">
        <f t="shared" si="143"/>
        <v>45406</v>
      </c>
      <c r="U2169" t="str">
        <f t="shared" si="144"/>
        <v>Unaudited</v>
      </c>
    </row>
    <row r="2170" spans="1:21" x14ac:dyDescent="0.25">
      <c r="A2170" t="s">
        <v>438</v>
      </c>
      <c r="B2170" t="s">
        <v>1380</v>
      </c>
      <c r="C2170" t="s">
        <v>1381</v>
      </c>
      <c r="D2170" s="15">
        <v>1900</v>
      </c>
      <c r="E2170" s="121">
        <v>1</v>
      </c>
      <c r="F2170" t="s">
        <v>441</v>
      </c>
      <c r="G2170" s="121">
        <v>274</v>
      </c>
      <c r="H2170" t="s">
        <v>389</v>
      </c>
      <c r="I2170" t="s">
        <v>489</v>
      </c>
      <c r="J2170" t="s">
        <v>434</v>
      </c>
      <c r="K2170" t="s">
        <v>791</v>
      </c>
      <c r="L2170" s="755">
        <v>2.1</v>
      </c>
      <c r="M2170" t="s">
        <v>726</v>
      </c>
      <c r="N2170" s="680">
        <f t="shared" ca="1" si="145"/>
        <v>0</v>
      </c>
      <c r="O2170" s="680">
        <f t="shared" ca="1" si="145"/>
        <v>0</v>
      </c>
      <c r="P2170" s="680">
        <f t="shared" ca="1" si="145"/>
        <v>0</v>
      </c>
      <c r="Q2170" s="680">
        <f t="shared" ca="1" si="145"/>
        <v>0</v>
      </c>
      <c r="R2170" s="680">
        <f t="shared" ca="1" si="145"/>
        <v>0</v>
      </c>
      <c r="S2170" t="str">
        <f t="shared" si="142"/>
        <v>ASR_CMS_19</v>
      </c>
      <c r="T2170" s="957">
        <f t="shared" si="143"/>
        <v>45406</v>
      </c>
      <c r="U2170" t="str">
        <f t="shared" si="144"/>
        <v>Unaudited</v>
      </c>
    </row>
    <row r="2171" spans="1:21" x14ac:dyDescent="0.25">
      <c r="A2171" t="s">
        <v>438</v>
      </c>
      <c r="B2171" t="s">
        <v>1380</v>
      </c>
      <c r="C2171" t="s">
        <v>1381</v>
      </c>
      <c r="D2171" s="15">
        <v>1900</v>
      </c>
      <c r="E2171" s="121">
        <v>1</v>
      </c>
      <c r="F2171" t="s">
        <v>441</v>
      </c>
      <c r="G2171" s="121">
        <v>274</v>
      </c>
      <c r="H2171" t="s">
        <v>389</v>
      </c>
      <c r="I2171" t="s">
        <v>489</v>
      </c>
      <c r="J2171" t="s">
        <v>434</v>
      </c>
      <c r="K2171" t="s">
        <v>791</v>
      </c>
      <c r="L2171" s="755">
        <v>2.2000000000000002</v>
      </c>
      <c r="M2171" t="s">
        <v>727</v>
      </c>
      <c r="N2171" s="680">
        <f t="shared" ca="1" si="145"/>
        <v>0</v>
      </c>
      <c r="O2171" s="680">
        <f t="shared" ca="1" si="145"/>
        <v>0</v>
      </c>
      <c r="P2171" s="680">
        <f t="shared" ca="1" si="145"/>
        <v>0</v>
      </c>
      <c r="Q2171" s="680">
        <f t="shared" ca="1" si="145"/>
        <v>0</v>
      </c>
      <c r="R2171" s="680">
        <f t="shared" ca="1" si="145"/>
        <v>0</v>
      </c>
      <c r="S2171" t="str">
        <f t="shared" si="142"/>
        <v>ASR_CMS_19</v>
      </c>
      <c r="T2171" s="957">
        <f t="shared" si="143"/>
        <v>45406</v>
      </c>
      <c r="U2171" t="str">
        <f t="shared" si="144"/>
        <v>Unaudited</v>
      </c>
    </row>
    <row r="2172" spans="1:21" x14ac:dyDescent="0.25">
      <c r="A2172" t="s">
        <v>438</v>
      </c>
      <c r="B2172" t="s">
        <v>1380</v>
      </c>
      <c r="C2172" t="s">
        <v>1381</v>
      </c>
      <c r="D2172" s="15">
        <v>1900</v>
      </c>
      <c r="E2172" s="121">
        <v>1</v>
      </c>
      <c r="F2172" t="s">
        <v>441</v>
      </c>
      <c r="G2172" s="121">
        <v>274</v>
      </c>
      <c r="H2172" t="s">
        <v>389</v>
      </c>
      <c r="I2172" t="s">
        <v>489</v>
      </c>
      <c r="J2172" t="s">
        <v>434</v>
      </c>
      <c r="K2172" t="s">
        <v>791</v>
      </c>
      <c r="L2172" s="755">
        <v>2.2999999999999998</v>
      </c>
      <c r="M2172" t="s">
        <v>728</v>
      </c>
      <c r="N2172" s="680">
        <f t="shared" ca="1" si="145"/>
        <v>0</v>
      </c>
      <c r="O2172" s="680">
        <f t="shared" ca="1" si="145"/>
        <v>0</v>
      </c>
      <c r="P2172" s="680">
        <f t="shared" ca="1" si="145"/>
        <v>0</v>
      </c>
      <c r="Q2172" s="680">
        <f t="shared" ca="1" si="145"/>
        <v>0</v>
      </c>
      <c r="R2172" s="680">
        <f t="shared" ca="1" si="145"/>
        <v>0</v>
      </c>
      <c r="S2172" t="str">
        <f t="shared" si="142"/>
        <v>ASR_CMS_19</v>
      </c>
      <c r="T2172" s="957">
        <f t="shared" si="143"/>
        <v>45406</v>
      </c>
      <c r="U2172" t="str">
        <f t="shared" si="144"/>
        <v>Unaudited</v>
      </c>
    </row>
    <row r="2173" spans="1:21" x14ac:dyDescent="0.25">
      <c r="A2173" t="s">
        <v>438</v>
      </c>
      <c r="B2173" t="s">
        <v>1380</v>
      </c>
      <c r="C2173" t="s">
        <v>1381</v>
      </c>
      <c r="D2173" s="15">
        <v>1900</v>
      </c>
      <c r="E2173" s="121">
        <v>1</v>
      </c>
      <c r="F2173" t="s">
        <v>441</v>
      </c>
      <c r="G2173" s="121">
        <v>274</v>
      </c>
      <c r="H2173" t="s">
        <v>389</v>
      </c>
      <c r="I2173" t="s">
        <v>489</v>
      </c>
      <c r="J2173" t="s">
        <v>434</v>
      </c>
      <c r="K2173" t="s">
        <v>791</v>
      </c>
      <c r="L2173" s="755">
        <v>2.4</v>
      </c>
      <c r="M2173" t="s">
        <v>729</v>
      </c>
      <c r="N2173" s="680">
        <f t="shared" ca="1" si="145"/>
        <v>0</v>
      </c>
      <c r="O2173" s="680">
        <f t="shared" ca="1" si="145"/>
        <v>0</v>
      </c>
      <c r="P2173" s="680">
        <f t="shared" ca="1" si="145"/>
        <v>0</v>
      </c>
      <c r="Q2173" s="680">
        <f t="shared" ca="1" si="145"/>
        <v>0</v>
      </c>
      <c r="R2173" s="680">
        <f t="shared" ca="1" si="145"/>
        <v>0</v>
      </c>
      <c r="S2173" t="str">
        <f t="shared" si="142"/>
        <v>ASR_CMS_19</v>
      </c>
      <c r="T2173" s="957">
        <f t="shared" si="143"/>
        <v>45406</v>
      </c>
      <c r="U2173" t="str">
        <f t="shared" si="144"/>
        <v>Unaudited</v>
      </c>
    </row>
    <row r="2174" spans="1:21" x14ac:dyDescent="0.25">
      <c r="A2174" t="s">
        <v>438</v>
      </c>
      <c r="B2174" t="s">
        <v>1380</v>
      </c>
      <c r="C2174" t="s">
        <v>1381</v>
      </c>
      <c r="D2174" s="15">
        <v>1900</v>
      </c>
      <c r="E2174" s="121">
        <v>1</v>
      </c>
      <c r="F2174" t="s">
        <v>441</v>
      </c>
      <c r="G2174" s="121">
        <v>274</v>
      </c>
      <c r="H2174" t="s">
        <v>389</v>
      </c>
      <c r="I2174" t="s">
        <v>489</v>
      </c>
      <c r="J2174" t="s">
        <v>434</v>
      </c>
      <c r="K2174" t="s">
        <v>791</v>
      </c>
      <c r="L2174" s="755">
        <v>2.5</v>
      </c>
      <c r="M2174" t="s">
        <v>771</v>
      </c>
      <c r="N2174" s="680">
        <f t="shared" ca="1" si="145"/>
        <v>0</v>
      </c>
      <c r="O2174" s="680">
        <f t="shared" ca="1" si="145"/>
        <v>0</v>
      </c>
      <c r="P2174" s="680">
        <f t="shared" ca="1" si="145"/>
        <v>0</v>
      </c>
      <c r="Q2174" s="680">
        <f t="shared" ca="1" si="145"/>
        <v>0</v>
      </c>
      <c r="R2174" s="680">
        <f t="shared" ca="1" si="145"/>
        <v>0</v>
      </c>
      <c r="S2174" t="str">
        <f t="shared" si="142"/>
        <v>ASR_CMS_19</v>
      </c>
      <c r="T2174" s="957">
        <f t="shared" si="143"/>
        <v>45406</v>
      </c>
      <c r="U2174" t="str">
        <f t="shared" si="144"/>
        <v>Unaudited</v>
      </c>
    </row>
    <row r="2175" spans="1:21" x14ac:dyDescent="0.25">
      <c r="A2175" t="s">
        <v>438</v>
      </c>
      <c r="B2175" t="s">
        <v>1380</v>
      </c>
      <c r="C2175" t="s">
        <v>1381</v>
      </c>
      <c r="D2175" s="15">
        <v>1900</v>
      </c>
      <c r="E2175" s="121">
        <v>1</v>
      </c>
      <c r="F2175" t="s">
        <v>441</v>
      </c>
      <c r="G2175" s="121">
        <v>274</v>
      </c>
      <c r="H2175" t="s">
        <v>389</v>
      </c>
      <c r="I2175" t="s">
        <v>489</v>
      </c>
      <c r="J2175" t="s">
        <v>434</v>
      </c>
      <c r="K2175" t="s">
        <v>791</v>
      </c>
      <c r="L2175" s="755">
        <v>2.6</v>
      </c>
      <c r="M2175" t="s">
        <v>187</v>
      </c>
      <c r="N2175" s="680">
        <f t="shared" ca="1" si="145"/>
        <v>0</v>
      </c>
      <c r="O2175" s="680">
        <f t="shared" ca="1" si="145"/>
        <v>0</v>
      </c>
      <c r="P2175" s="680">
        <f t="shared" ca="1" si="145"/>
        <v>0</v>
      </c>
      <c r="Q2175" s="680">
        <f t="shared" ca="1" si="145"/>
        <v>0</v>
      </c>
      <c r="R2175" s="680">
        <f t="shared" ca="1" si="145"/>
        <v>0</v>
      </c>
      <c r="S2175" t="str">
        <f t="shared" si="142"/>
        <v>ASR_CMS_19</v>
      </c>
      <c r="T2175" s="957">
        <f t="shared" si="143"/>
        <v>45406</v>
      </c>
      <c r="U2175" t="str">
        <f t="shared" si="144"/>
        <v>Unaudited</v>
      </c>
    </row>
    <row r="2176" spans="1:21" x14ac:dyDescent="0.25">
      <c r="A2176" t="s">
        <v>438</v>
      </c>
      <c r="B2176" t="s">
        <v>1380</v>
      </c>
      <c r="C2176" t="s">
        <v>1381</v>
      </c>
      <c r="D2176" s="15">
        <v>1900</v>
      </c>
      <c r="E2176" s="121">
        <v>1</v>
      </c>
      <c r="F2176" t="s">
        <v>441</v>
      </c>
      <c r="G2176" s="121">
        <v>274</v>
      </c>
      <c r="H2176" t="s">
        <v>389</v>
      </c>
      <c r="I2176" t="s">
        <v>489</v>
      </c>
      <c r="J2176" t="s">
        <v>434</v>
      </c>
      <c r="K2176" t="s">
        <v>791</v>
      </c>
      <c r="L2176" s="755">
        <v>2.7</v>
      </c>
      <c r="M2176" t="s">
        <v>792</v>
      </c>
      <c r="N2176" s="680">
        <f t="shared" ca="1" si="145"/>
        <v>0</v>
      </c>
      <c r="O2176" s="680">
        <f t="shared" ca="1" si="145"/>
        <v>0</v>
      </c>
      <c r="P2176" s="680">
        <f t="shared" ca="1" si="145"/>
        <v>0</v>
      </c>
      <c r="Q2176" s="680">
        <f t="shared" ca="1" si="145"/>
        <v>0</v>
      </c>
      <c r="R2176" s="680">
        <f t="shared" ca="1" si="145"/>
        <v>0</v>
      </c>
      <c r="S2176" t="str">
        <f t="shared" si="142"/>
        <v>ASR_CMS_19</v>
      </c>
      <c r="T2176" s="957">
        <f t="shared" si="143"/>
        <v>45406</v>
      </c>
      <c r="U2176" t="str">
        <f t="shared" si="144"/>
        <v>Unaudited</v>
      </c>
    </row>
    <row r="2177" spans="1:21" x14ac:dyDescent="0.25">
      <c r="A2177" t="s">
        <v>438</v>
      </c>
      <c r="B2177" t="s">
        <v>1380</v>
      </c>
      <c r="C2177" t="s">
        <v>1381</v>
      </c>
      <c r="D2177" s="15">
        <v>1900</v>
      </c>
      <c r="E2177" s="121">
        <v>1</v>
      </c>
      <c r="F2177" t="s">
        <v>441</v>
      </c>
      <c r="G2177" s="121">
        <v>274</v>
      </c>
      <c r="H2177" t="s">
        <v>389</v>
      </c>
      <c r="I2177" t="s">
        <v>489</v>
      </c>
      <c r="J2177" t="s">
        <v>434</v>
      </c>
      <c r="K2177" t="s">
        <v>791</v>
      </c>
      <c r="L2177" s="755">
        <v>2.8</v>
      </c>
      <c r="M2177" t="s">
        <v>793</v>
      </c>
      <c r="N2177" s="680">
        <f t="shared" ca="1" si="145"/>
        <v>0</v>
      </c>
      <c r="O2177" s="680">
        <f t="shared" ca="1" si="145"/>
        <v>0</v>
      </c>
      <c r="P2177" s="680">
        <f t="shared" ca="1" si="145"/>
        <v>0</v>
      </c>
      <c r="Q2177" s="680">
        <f t="shared" ca="1" si="145"/>
        <v>0</v>
      </c>
      <c r="R2177" s="680">
        <f t="shared" ca="1" si="145"/>
        <v>0</v>
      </c>
      <c r="S2177" t="str">
        <f t="shared" si="142"/>
        <v>ASR_CMS_19</v>
      </c>
      <c r="T2177" s="957">
        <f t="shared" si="143"/>
        <v>45406</v>
      </c>
      <c r="U2177" t="str">
        <f t="shared" si="144"/>
        <v>Unaudited</v>
      </c>
    </row>
    <row r="2178" spans="1:21" x14ac:dyDescent="0.25">
      <c r="A2178" t="s">
        <v>438</v>
      </c>
      <c r="B2178" t="s">
        <v>1380</v>
      </c>
      <c r="C2178" t="s">
        <v>1381</v>
      </c>
      <c r="D2178" s="15">
        <v>1900</v>
      </c>
      <c r="E2178" s="121">
        <v>1</v>
      </c>
      <c r="F2178" t="s">
        <v>441</v>
      </c>
      <c r="G2178" s="121">
        <v>274</v>
      </c>
      <c r="H2178" t="s">
        <v>389</v>
      </c>
      <c r="I2178" t="s">
        <v>489</v>
      </c>
      <c r="J2178" t="s">
        <v>434</v>
      </c>
      <c r="K2178" t="s">
        <v>791</v>
      </c>
      <c r="L2178" s="755">
        <v>2.9</v>
      </c>
      <c r="M2178" t="s">
        <v>774</v>
      </c>
      <c r="N2178" s="680">
        <f t="shared" ca="1" si="145"/>
        <v>0</v>
      </c>
      <c r="O2178" s="680">
        <f t="shared" ca="1" si="145"/>
        <v>0</v>
      </c>
      <c r="P2178" s="680">
        <f t="shared" ca="1" si="145"/>
        <v>0</v>
      </c>
      <c r="Q2178" s="680">
        <f t="shared" ca="1" si="145"/>
        <v>0</v>
      </c>
      <c r="R2178" s="680">
        <f t="shared" ca="1" si="145"/>
        <v>0</v>
      </c>
      <c r="S2178" t="str">
        <f t="shared" ref="S2178:S2241" si="146">file_name</f>
        <v>ASR_CMS_19</v>
      </c>
      <c r="T2178" s="957">
        <f t="shared" ref="T2178:T2241" si="147">file_date</f>
        <v>45406</v>
      </c>
      <c r="U2178" t="str">
        <f t="shared" ref="U2178:U2241" si="148">status</f>
        <v>Unaudited</v>
      </c>
    </row>
    <row r="2179" spans="1:21" x14ac:dyDescent="0.25">
      <c r="A2179" t="s">
        <v>438</v>
      </c>
      <c r="B2179" t="s">
        <v>1380</v>
      </c>
      <c r="C2179" t="s">
        <v>1381</v>
      </c>
      <c r="D2179" s="15">
        <v>1900</v>
      </c>
      <c r="E2179" s="121">
        <v>1</v>
      </c>
      <c r="F2179" t="s">
        <v>441</v>
      </c>
      <c r="G2179" s="121">
        <v>274</v>
      </c>
      <c r="H2179" t="s">
        <v>389</v>
      </c>
      <c r="I2179" t="s">
        <v>489</v>
      </c>
      <c r="J2179" t="s">
        <v>434</v>
      </c>
      <c r="K2179" t="s">
        <v>224</v>
      </c>
      <c r="L2179" s="755">
        <v>2.11</v>
      </c>
      <c r="M2179" t="s">
        <v>229</v>
      </c>
      <c r="N2179" s="680">
        <f t="shared" ca="1" si="145"/>
        <v>0</v>
      </c>
      <c r="O2179" s="680">
        <f t="shared" ca="1" si="145"/>
        <v>0</v>
      </c>
      <c r="P2179" s="680">
        <f t="shared" ca="1" si="145"/>
        <v>0</v>
      </c>
      <c r="Q2179" s="680">
        <f t="shared" ca="1" si="145"/>
        <v>0</v>
      </c>
      <c r="R2179" s="680">
        <f t="shared" ca="1" si="145"/>
        <v>0</v>
      </c>
      <c r="S2179" t="str">
        <f t="shared" si="146"/>
        <v>ASR_CMS_19</v>
      </c>
      <c r="T2179" s="957">
        <f t="shared" si="147"/>
        <v>45406</v>
      </c>
      <c r="U2179" t="str">
        <f t="shared" si="148"/>
        <v>Unaudited</v>
      </c>
    </row>
    <row r="2180" spans="1:21" x14ac:dyDescent="0.25">
      <c r="A2180" t="s">
        <v>438</v>
      </c>
      <c r="B2180" t="s">
        <v>1380</v>
      </c>
      <c r="C2180" t="s">
        <v>1381</v>
      </c>
      <c r="D2180" s="15">
        <v>1900</v>
      </c>
      <c r="E2180" s="121">
        <v>1</v>
      </c>
      <c r="F2180" t="s">
        <v>441</v>
      </c>
      <c r="G2180" s="121">
        <v>274</v>
      </c>
      <c r="H2180" t="s">
        <v>389</v>
      </c>
      <c r="I2180" t="s">
        <v>489</v>
      </c>
      <c r="J2180" t="s">
        <v>434</v>
      </c>
      <c r="K2180" t="s">
        <v>224</v>
      </c>
      <c r="L2180" s="755">
        <v>2.12</v>
      </c>
      <c r="M2180" t="s">
        <v>555</v>
      </c>
      <c r="N2180" s="680">
        <f t="shared" ca="1" si="145"/>
        <v>0</v>
      </c>
      <c r="O2180" s="680">
        <f t="shared" ca="1" si="145"/>
        <v>0</v>
      </c>
      <c r="P2180" s="680">
        <f t="shared" ca="1" si="145"/>
        <v>0</v>
      </c>
      <c r="Q2180" s="680">
        <f t="shared" ca="1" si="145"/>
        <v>0</v>
      </c>
      <c r="R2180" s="680">
        <f t="shared" ca="1" si="145"/>
        <v>0</v>
      </c>
      <c r="S2180" t="str">
        <f t="shared" si="146"/>
        <v>ASR_CMS_19</v>
      </c>
      <c r="T2180" s="957">
        <f t="shared" si="147"/>
        <v>45406</v>
      </c>
      <c r="U2180" t="str">
        <f t="shared" si="148"/>
        <v>Unaudited</v>
      </c>
    </row>
    <row r="2181" spans="1:21" x14ac:dyDescent="0.25">
      <c r="A2181" t="s">
        <v>438</v>
      </c>
      <c r="B2181" t="s">
        <v>1380</v>
      </c>
      <c r="C2181" t="s">
        <v>1381</v>
      </c>
      <c r="D2181" s="15">
        <v>1900</v>
      </c>
      <c r="E2181" s="121">
        <v>1</v>
      </c>
      <c r="F2181" t="s">
        <v>441</v>
      </c>
      <c r="G2181" s="121">
        <v>274</v>
      </c>
      <c r="H2181" t="s">
        <v>389</v>
      </c>
      <c r="I2181" t="s">
        <v>489</v>
      </c>
      <c r="J2181" t="s">
        <v>434</v>
      </c>
      <c r="K2181" t="s">
        <v>224</v>
      </c>
      <c r="L2181" s="755">
        <v>2.13</v>
      </c>
      <c r="M2181" t="s">
        <v>230</v>
      </c>
      <c r="N2181" s="680">
        <f t="shared" ca="1" si="145"/>
        <v>0</v>
      </c>
      <c r="O2181" s="680">
        <f t="shared" ca="1" si="145"/>
        <v>0</v>
      </c>
      <c r="P2181" s="680">
        <f t="shared" ca="1" si="145"/>
        <v>0</v>
      </c>
      <c r="Q2181" s="680">
        <f t="shared" ca="1" si="145"/>
        <v>0</v>
      </c>
      <c r="R2181" s="680">
        <f t="shared" ca="1" si="145"/>
        <v>0</v>
      </c>
      <c r="S2181" t="str">
        <f t="shared" si="146"/>
        <v>ASR_CMS_19</v>
      </c>
      <c r="T2181" s="957">
        <f t="shared" si="147"/>
        <v>45406</v>
      </c>
      <c r="U2181" t="str">
        <f t="shared" si="148"/>
        <v>Unaudited</v>
      </c>
    </row>
    <row r="2182" spans="1:21" x14ac:dyDescent="0.25">
      <c r="A2182" t="s">
        <v>438</v>
      </c>
      <c r="B2182" t="s">
        <v>1380</v>
      </c>
      <c r="C2182" t="s">
        <v>1381</v>
      </c>
      <c r="D2182" s="15">
        <v>1900</v>
      </c>
      <c r="E2182" s="121">
        <v>1</v>
      </c>
      <c r="F2182" t="s">
        <v>441</v>
      </c>
      <c r="G2182" s="121">
        <v>274</v>
      </c>
      <c r="H2182" t="s">
        <v>389</v>
      </c>
      <c r="I2182" t="s">
        <v>489</v>
      </c>
      <c r="J2182" t="s">
        <v>434</v>
      </c>
      <c r="K2182" t="s">
        <v>224</v>
      </c>
      <c r="L2182" s="755">
        <v>2.14</v>
      </c>
      <c r="M2182" t="s">
        <v>559</v>
      </c>
      <c r="N2182" s="680">
        <f t="shared" ca="1" si="145"/>
        <v>0</v>
      </c>
      <c r="O2182" s="680">
        <f t="shared" ca="1" si="145"/>
        <v>0</v>
      </c>
      <c r="P2182" s="680">
        <f t="shared" ca="1" si="145"/>
        <v>0</v>
      </c>
      <c r="Q2182" s="680">
        <f t="shared" ca="1" si="145"/>
        <v>0</v>
      </c>
      <c r="R2182" s="680">
        <f t="shared" ca="1" si="145"/>
        <v>0</v>
      </c>
      <c r="S2182" t="str">
        <f t="shared" si="146"/>
        <v>ASR_CMS_19</v>
      </c>
      <c r="T2182" s="957">
        <f t="shared" si="147"/>
        <v>45406</v>
      </c>
      <c r="U2182" t="str">
        <f t="shared" si="148"/>
        <v>Unaudited</v>
      </c>
    </row>
    <row r="2183" spans="1:21" x14ac:dyDescent="0.25">
      <c r="A2183" t="s">
        <v>438</v>
      </c>
      <c r="B2183" t="s">
        <v>1380</v>
      </c>
      <c r="C2183" t="s">
        <v>1381</v>
      </c>
      <c r="D2183" s="15">
        <v>1900</v>
      </c>
      <c r="E2183" s="121">
        <v>1</v>
      </c>
      <c r="F2183" t="s">
        <v>441</v>
      </c>
      <c r="G2183" s="121">
        <v>274</v>
      </c>
      <c r="H2183" t="s">
        <v>389</v>
      </c>
      <c r="I2183" t="s">
        <v>489</v>
      </c>
      <c r="J2183" t="s">
        <v>434</v>
      </c>
      <c r="K2183" t="s">
        <v>224</v>
      </c>
      <c r="L2183" s="755">
        <v>2.15</v>
      </c>
      <c r="M2183" t="s">
        <v>20</v>
      </c>
      <c r="N2183" s="680">
        <f t="shared" ca="1" si="145"/>
        <v>0</v>
      </c>
      <c r="O2183" s="680">
        <f t="shared" ca="1" si="145"/>
        <v>0</v>
      </c>
      <c r="P2183" s="680">
        <f t="shared" ca="1" si="145"/>
        <v>0</v>
      </c>
      <c r="Q2183" s="680">
        <f t="shared" ca="1" si="145"/>
        <v>0</v>
      </c>
      <c r="R2183" s="680">
        <f t="shared" ca="1" si="145"/>
        <v>0</v>
      </c>
      <c r="S2183" t="str">
        <f t="shared" si="146"/>
        <v>ASR_CMS_19</v>
      </c>
      <c r="T2183" s="957">
        <f t="shared" si="147"/>
        <v>45406</v>
      </c>
      <c r="U2183" t="str">
        <f t="shared" si="148"/>
        <v>Unaudited</v>
      </c>
    </row>
    <row r="2184" spans="1:21" x14ac:dyDescent="0.25">
      <c r="A2184" t="s">
        <v>438</v>
      </c>
      <c r="B2184" t="s">
        <v>1380</v>
      </c>
      <c r="C2184" t="s">
        <v>1381</v>
      </c>
      <c r="D2184" s="15">
        <v>1900</v>
      </c>
      <c r="E2184" s="121">
        <v>1</v>
      </c>
      <c r="F2184" t="s">
        <v>441</v>
      </c>
      <c r="G2184" s="121">
        <v>274</v>
      </c>
      <c r="H2184" t="s">
        <v>389</v>
      </c>
      <c r="I2184" t="s">
        <v>489</v>
      </c>
      <c r="J2184" t="s">
        <v>434</v>
      </c>
      <c r="K2184" t="s">
        <v>224</v>
      </c>
      <c r="L2184" s="755">
        <v>2.16</v>
      </c>
      <c r="M2184" t="s">
        <v>794</v>
      </c>
      <c r="N2184" s="680">
        <f t="shared" ca="1" si="145"/>
        <v>0</v>
      </c>
      <c r="O2184" s="680">
        <f t="shared" ca="1" si="145"/>
        <v>0</v>
      </c>
      <c r="P2184" s="680">
        <f t="shared" ca="1" si="145"/>
        <v>0</v>
      </c>
      <c r="Q2184" s="680">
        <f t="shared" ca="1" si="145"/>
        <v>0</v>
      </c>
      <c r="R2184" s="680">
        <f t="shared" ca="1" si="145"/>
        <v>0</v>
      </c>
      <c r="S2184" t="str">
        <f t="shared" si="146"/>
        <v>ASR_CMS_19</v>
      </c>
      <c r="T2184" s="957">
        <f t="shared" si="147"/>
        <v>45406</v>
      </c>
      <c r="U2184" t="str">
        <f t="shared" si="148"/>
        <v>Unaudited</v>
      </c>
    </row>
    <row r="2185" spans="1:21" x14ac:dyDescent="0.25">
      <c r="A2185" t="s">
        <v>438</v>
      </c>
      <c r="B2185" t="s">
        <v>1380</v>
      </c>
      <c r="C2185" t="s">
        <v>1381</v>
      </c>
      <c r="D2185" s="15">
        <v>1900</v>
      </c>
      <c r="E2185" s="121">
        <v>1</v>
      </c>
      <c r="F2185" t="s">
        <v>441</v>
      </c>
      <c r="G2185" s="121">
        <v>274</v>
      </c>
      <c r="H2185" t="s">
        <v>389</v>
      </c>
      <c r="I2185" t="s">
        <v>489</v>
      </c>
      <c r="J2185" t="s">
        <v>434</v>
      </c>
      <c r="K2185" t="s">
        <v>224</v>
      </c>
      <c r="L2185" s="755">
        <v>2.17</v>
      </c>
      <c r="M2185" t="s">
        <v>1047</v>
      </c>
      <c r="N2185" s="680">
        <f t="shared" ca="1" si="145"/>
        <v>0</v>
      </c>
      <c r="O2185" s="680">
        <f t="shared" ca="1" si="145"/>
        <v>0</v>
      </c>
      <c r="P2185" s="680">
        <f t="shared" ca="1" si="145"/>
        <v>0</v>
      </c>
      <c r="Q2185" s="680">
        <f t="shared" ca="1" si="145"/>
        <v>0</v>
      </c>
      <c r="R2185" s="680">
        <f t="shared" ca="1" si="145"/>
        <v>0</v>
      </c>
      <c r="S2185" t="str">
        <f t="shared" si="146"/>
        <v>ASR_CMS_19</v>
      </c>
      <c r="T2185" s="957">
        <f t="shared" si="147"/>
        <v>45406</v>
      </c>
      <c r="U2185" t="str">
        <f t="shared" si="148"/>
        <v>Unaudited</v>
      </c>
    </row>
    <row r="2186" spans="1:21" x14ac:dyDescent="0.25">
      <c r="A2186" t="s">
        <v>438</v>
      </c>
      <c r="B2186" t="s">
        <v>1380</v>
      </c>
      <c r="C2186" t="s">
        <v>1381</v>
      </c>
      <c r="D2186" s="15">
        <v>1900</v>
      </c>
      <c r="E2186" s="121">
        <v>1</v>
      </c>
      <c r="F2186" t="s">
        <v>441</v>
      </c>
      <c r="G2186" s="121">
        <v>274</v>
      </c>
      <c r="H2186" t="s">
        <v>389</v>
      </c>
      <c r="I2186" t="s">
        <v>489</v>
      </c>
      <c r="J2186" t="s">
        <v>434</v>
      </c>
      <c r="K2186" t="s">
        <v>224</v>
      </c>
      <c r="L2186" s="755">
        <v>2.1800000000000002</v>
      </c>
      <c r="M2186" t="s">
        <v>651</v>
      </c>
      <c r="N2186" s="680">
        <f t="shared" ca="1" si="145"/>
        <v>0</v>
      </c>
      <c r="O2186" s="680">
        <f t="shared" ca="1" si="145"/>
        <v>0</v>
      </c>
      <c r="P2186" s="680">
        <f t="shared" ca="1" si="145"/>
        <v>0</v>
      </c>
      <c r="Q2186" s="680">
        <f t="shared" ca="1" si="145"/>
        <v>0</v>
      </c>
      <c r="R2186" s="680">
        <f t="shared" ca="1" si="145"/>
        <v>0</v>
      </c>
      <c r="S2186" t="str">
        <f t="shared" si="146"/>
        <v>ASR_CMS_19</v>
      </c>
      <c r="T2186" s="957">
        <f t="shared" si="147"/>
        <v>45406</v>
      </c>
      <c r="U2186" t="str">
        <f t="shared" si="148"/>
        <v>Unaudited</v>
      </c>
    </row>
    <row r="2187" spans="1:21" x14ac:dyDescent="0.25">
      <c r="A2187" t="s">
        <v>438</v>
      </c>
      <c r="B2187" t="s">
        <v>1380</v>
      </c>
      <c r="C2187" t="s">
        <v>1381</v>
      </c>
      <c r="D2187" s="15">
        <v>1900</v>
      </c>
      <c r="E2187" s="121">
        <v>1</v>
      </c>
      <c r="F2187" t="s">
        <v>441</v>
      </c>
      <c r="G2187" s="121">
        <v>274</v>
      </c>
      <c r="H2187" t="s">
        <v>389</v>
      </c>
      <c r="I2187" t="s">
        <v>489</v>
      </c>
      <c r="J2187" t="s">
        <v>434</v>
      </c>
      <c r="K2187" t="s">
        <v>224</v>
      </c>
      <c r="L2187" s="755">
        <v>2.19</v>
      </c>
      <c r="M2187" t="s">
        <v>219</v>
      </c>
      <c r="N2187" s="680">
        <f t="shared" ca="1" si="145"/>
        <v>0</v>
      </c>
      <c r="O2187" s="680">
        <f t="shared" ca="1" si="145"/>
        <v>0</v>
      </c>
      <c r="P2187" s="680">
        <f t="shared" ca="1" si="145"/>
        <v>0</v>
      </c>
      <c r="Q2187" s="680">
        <f t="shared" ca="1" si="145"/>
        <v>0</v>
      </c>
      <c r="R2187" s="680">
        <f t="shared" ca="1" si="145"/>
        <v>0</v>
      </c>
      <c r="S2187" t="str">
        <f t="shared" si="146"/>
        <v>ASR_CMS_19</v>
      </c>
      <c r="T2187" s="957">
        <f t="shared" si="147"/>
        <v>45406</v>
      </c>
      <c r="U2187" t="str">
        <f t="shared" si="148"/>
        <v>Unaudited</v>
      </c>
    </row>
    <row r="2188" spans="1:21" x14ac:dyDescent="0.25">
      <c r="A2188" t="s">
        <v>438</v>
      </c>
      <c r="B2188" t="s">
        <v>1380</v>
      </c>
      <c r="C2188" t="s">
        <v>1381</v>
      </c>
      <c r="D2188" s="15">
        <v>1900</v>
      </c>
      <c r="E2188" s="121">
        <v>1</v>
      </c>
      <c r="F2188" t="s">
        <v>441</v>
      </c>
      <c r="G2188" s="121">
        <v>274</v>
      </c>
      <c r="H2188" t="s">
        <v>389</v>
      </c>
      <c r="I2188" t="s">
        <v>489</v>
      </c>
      <c r="J2188" t="s">
        <v>434</v>
      </c>
      <c r="K2188" t="s">
        <v>224</v>
      </c>
      <c r="L2188" s="755" t="s">
        <v>700</v>
      </c>
      <c r="M2188" t="s">
        <v>231</v>
      </c>
      <c r="N2188" s="680">
        <f t="shared" ca="1" si="145"/>
        <v>0</v>
      </c>
      <c r="O2188" s="680">
        <f t="shared" ca="1" si="145"/>
        <v>0</v>
      </c>
      <c r="P2188" s="680">
        <f t="shared" ca="1" si="145"/>
        <v>0</v>
      </c>
      <c r="Q2188" s="680">
        <f t="shared" ca="1" si="145"/>
        <v>0</v>
      </c>
      <c r="R2188" s="680">
        <f t="shared" ca="1" si="145"/>
        <v>0</v>
      </c>
      <c r="S2188" t="str">
        <f t="shared" si="146"/>
        <v>ASR_CMS_19</v>
      </c>
      <c r="T2188" s="957">
        <f t="shared" si="147"/>
        <v>45406</v>
      </c>
      <c r="U2188" t="str">
        <f t="shared" si="148"/>
        <v>Unaudited</v>
      </c>
    </row>
    <row r="2189" spans="1:21" x14ac:dyDescent="0.25">
      <c r="A2189" t="s">
        <v>438</v>
      </c>
      <c r="B2189" t="s">
        <v>1380</v>
      </c>
      <c r="C2189" t="s">
        <v>1381</v>
      </c>
      <c r="D2189" s="15">
        <v>1900</v>
      </c>
      <c r="E2189" s="121">
        <v>1</v>
      </c>
      <c r="F2189" t="s">
        <v>441</v>
      </c>
      <c r="G2189" s="121">
        <v>274</v>
      </c>
      <c r="H2189" t="s">
        <v>389</v>
      </c>
      <c r="I2189" t="s">
        <v>489</v>
      </c>
      <c r="J2189" t="s">
        <v>434</v>
      </c>
      <c r="K2189" t="s">
        <v>224</v>
      </c>
      <c r="L2189" s="755">
        <v>2.21</v>
      </c>
      <c r="M2189" t="s">
        <v>467</v>
      </c>
      <c r="N2189" s="680">
        <f t="shared" ca="1" si="145"/>
        <v>0</v>
      </c>
      <c r="O2189" s="680">
        <f t="shared" ca="1" si="145"/>
        <v>0</v>
      </c>
      <c r="P2189" s="680">
        <f t="shared" ca="1" si="145"/>
        <v>0</v>
      </c>
      <c r="Q2189" s="680">
        <f t="shared" ca="1" si="145"/>
        <v>0</v>
      </c>
      <c r="R2189" s="680">
        <f t="shared" ca="1" si="145"/>
        <v>0</v>
      </c>
      <c r="S2189" t="str">
        <f t="shared" si="146"/>
        <v>ASR_CMS_19</v>
      </c>
      <c r="T2189" s="957">
        <f t="shared" si="147"/>
        <v>45406</v>
      </c>
      <c r="U2189" t="str">
        <f t="shared" si="148"/>
        <v>Unaudited</v>
      </c>
    </row>
    <row r="2190" spans="1:21" x14ac:dyDescent="0.25">
      <c r="A2190" t="s">
        <v>438</v>
      </c>
      <c r="B2190" t="s">
        <v>1380</v>
      </c>
      <c r="C2190" t="s">
        <v>1381</v>
      </c>
      <c r="D2190" s="15">
        <v>1900</v>
      </c>
      <c r="E2190" s="121">
        <v>1</v>
      </c>
      <c r="F2190" t="s">
        <v>441</v>
      </c>
      <c r="G2190" s="121">
        <v>274</v>
      </c>
      <c r="H2190" t="s">
        <v>389</v>
      </c>
      <c r="I2190" t="s">
        <v>489</v>
      </c>
      <c r="J2190" t="s">
        <v>434</v>
      </c>
      <c r="K2190" t="s">
        <v>6</v>
      </c>
      <c r="L2190" s="755" t="s">
        <v>70</v>
      </c>
      <c r="M2190" t="s">
        <v>189</v>
      </c>
      <c r="N2190" s="680">
        <f t="shared" ca="1" si="145"/>
        <v>0</v>
      </c>
      <c r="O2190" s="680">
        <f t="shared" ca="1" si="145"/>
        <v>0</v>
      </c>
      <c r="P2190" s="680">
        <f t="shared" ca="1" si="145"/>
        <v>0</v>
      </c>
      <c r="Q2190" s="680">
        <f t="shared" ca="1" si="145"/>
        <v>0</v>
      </c>
      <c r="R2190" s="680">
        <f t="shared" ca="1" si="145"/>
        <v>0</v>
      </c>
      <c r="S2190" t="str">
        <f t="shared" si="146"/>
        <v>ASR_CMS_19</v>
      </c>
      <c r="T2190" s="957">
        <f t="shared" si="147"/>
        <v>45406</v>
      </c>
      <c r="U2190" t="str">
        <f t="shared" si="148"/>
        <v>Unaudited</v>
      </c>
    </row>
    <row r="2191" spans="1:21" x14ac:dyDescent="0.25">
      <c r="A2191" t="s">
        <v>438</v>
      </c>
      <c r="B2191" t="s">
        <v>1380</v>
      </c>
      <c r="C2191" t="s">
        <v>1381</v>
      </c>
      <c r="D2191" s="15">
        <v>1900</v>
      </c>
      <c r="E2191" s="121">
        <v>1</v>
      </c>
      <c r="F2191" t="s">
        <v>441</v>
      </c>
      <c r="G2191" s="121">
        <v>274</v>
      </c>
      <c r="H2191" t="s">
        <v>389</v>
      </c>
      <c r="I2191" t="s">
        <v>489</v>
      </c>
      <c r="J2191" t="s">
        <v>434</v>
      </c>
      <c r="K2191" t="s">
        <v>6</v>
      </c>
      <c r="L2191" s="755" t="s">
        <v>71</v>
      </c>
      <c r="M2191" t="s">
        <v>232</v>
      </c>
      <c r="N2191" s="680">
        <f t="shared" ca="1" si="145"/>
        <v>0</v>
      </c>
      <c r="O2191" s="680">
        <f t="shared" ca="1" si="145"/>
        <v>0</v>
      </c>
      <c r="P2191" s="680">
        <f t="shared" ca="1" si="145"/>
        <v>0</v>
      </c>
      <c r="Q2191" s="680">
        <f t="shared" ca="1" si="145"/>
        <v>0</v>
      </c>
      <c r="R2191" s="680">
        <f t="shared" ca="1" si="145"/>
        <v>0</v>
      </c>
      <c r="S2191" t="str">
        <f t="shared" si="146"/>
        <v>ASR_CMS_19</v>
      </c>
      <c r="T2191" s="957">
        <f t="shared" si="147"/>
        <v>45406</v>
      </c>
      <c r="U2191" t="str">
        <f t="shared" si="148"/>
        <v>Unaudited</v>
      </c>
    </row>
    <row r="2192" spans="1:21" x14ac:dyDescent="0.25">
      <c r="A2192" t="s">
        <v>438</v>
      </c>
      <c r="B2192" t="s">
        <v>1380</v>
      </c>
      <c r="C2192" t="s">
        <v>1381</v>
      </c>
      <c r="D2192" s="15">
        <v>1900</v>
      </c>
      <c r="E2192" s="121">
        <v>1</v>
      </c>
      <c r="F2192" t="s">
        <v>441</v>
      </c>
      <c r="G2192" s="121">
        <v>274</v>
      </c>
      <c r="H2192" t="s">
        <v>389</v>
      </c>
      <c r="I2192" t="s">
        <v>489</v>
      </c>
      <c r="J2192" t="s">
        <v>434</v>
      </c>
      <c r="K2192" t="s">
        <v>6</v>
      </c>
      <c r="L2192" s="755" t="s">
        <v>72</v>
      </c>
      <c r="M2192" t="s">
        <v>165</v>
      </c>
      <c r="N2192" s="680">
        <f t="shared" ca="1" si="145"/>
        <v>0</v>
      </c>
      <c r="O2192" s="680">
        <f t="shared" ca="1" si="145"/>
        <v>0</v>
      </c>
      <c r="P2192" s="680">
        <f t="shared" ca="1" si="145"/>
        <v>0</v>
      </c>
      <c r="Q2192" s="680">
        <f t="shared" ca="1" si="145"/>
        <v>0</v>
      </c>
      <c r="R2192" s="680">
        <f t="shared" ca="1" si="145"/>
        <v>0</v>
      </c>
      <c r="S2192" t="str">
        <f t="shared" si="146"/>
        <v>ASR_CMS_19</v>
      </c>
      <c r="T2192" s="957">
        <f t="shared" si="147"/>
        <v>45406</v>
      </c>
      <c r="U2192" t="str">
        <f t="shared" si="148"/>
        <v>Unaudited</v>
      </c>
    </row>
    <row r="2193" spans="1:21" x14ac:dyDescent="0.25">
      <c r="A2193" t="s">
        <v>438</v>
      </c>
      <c r="B2193" t="s">
        <v>1380</v>
      </c>
      <c r="C2193" t="s">
        <v>1381</v>
      </c>
      <c r="D2193" s="15">
        <v>1900</v>
      </c>
      <c r="E2193" s="121">
        <v>1</v>
      </c>
      <c r="F2193" t="s">
        <v>441</v>
      </c>
      <c r="G2193" s="121">
        <v>274</v>
      </c>
      <c r="H2193" t="s">
        <v>389</v>
      </c>
      <c r="I2193" t="s">
        <v>489</v>
      </c>
      <c r="J2193" t="s">
        <v>434</v>
      </c>
      <c r="K2193" t="s">
        <v>6</v>
      </c>
      <c r="L2193" s="755">
        <v>3.4</v>
      </c>
      <c r="M2193" t="s">
        <v>462</v>
      </c>
      <c r="N2193" s="680">
        <f t="shared" ca="1" si="145"/>
        <v>0</v>
      </c>
      <c r="O2193" s="680">
        <f t="shared" ca="1" si="145"/>
        <v>0</v>
      </c>
      <c r="P2193" s="680">
        <f t="shared" ca="1" si="145"/>
        <v>0</v>
      </c>
      <c r="Q2193" s="680">
        <f t="shared" ca="1" si="145"/>
        <v>0</v>
      </c>
      <c r="R2193" s="680">
        <f t="shared" ca="1" si="145"/>
        <v>0</v>
      </c>
      <c r="S2193" t="str">
        <f t="shared" si="146"/>
        <v>ASR_CMS_19</v>
      </c>
      <c r="T2193" s="957">
        <f t="shared" si="147"/>
        <v>45406</v>
      </c>
      <c r="U2193" t="str">
        <f t="shared" si="148"/>
        <v>Unaudited</v>
      </c>
    </row>
    <row r="2194" spans="1:21" x14ac:dyDescent="0.25">
      <c r="A2194" t="s">
        <v>438</v>
      </c>
      <c r="B2194" t="s">
        <v>1380</v>
      </c>
      <c r="C2194" t="s">
        <v>1381</v>
      </c>
      <c r="D2194" s="15">
        <v>1900</v>
      </c>
      <c r="E2194" s="121">
        <v>1</v>
      </c>
      <c r="F2194" t="s">
        <v>441</v>
      </c>
      <c r="G2194" s="121">
        <v>274</v>
      </c>
      <c r="H2194" t="s">
        <v>389</v>
      </c>
      <c r="I2194" t="s">
        <v>489</v>
      </c>
      <c r="J2194" t="s">
        <v>434</v>
      </c>
      <c r="K2194" t="s">
        <v>435</v>
      </c>
      <c r="L2194" s="755">
        <v>4.5</v>
      </c>
      <c r="M2194" t="s">
        <v>32</v>
      </c>
      <c r="N2194" s="680">
        <f t="shared" ca="1" si="145"/>
        <v>0</v>
      </c>
      <c r="O2194" s="680">
        <f t="shared" ca="1" si="145"/>
        <v>0</v>
      </c>
      <c r="P2194" s="680">
        <f t="shared" ca="1" si="145"/>
        <v>0</v>
      </c>
      <c r="Q2194" s="680">
        <f t="shared" ca="1" si="145"/>
        <v>0</v>
      </c>
      <c r="R2194" s="680">
        <f t="shared" ca="1" si="145"/>
        <v>0</v>
      </c>
      <c r="S2194" t="str">
        <f t="shared" si="146"/>
        <v>ASR_CMS_19</v>
      </c>
      <c r="T2194" s="957">
        <f t="shared" si="147"/>
        <v>45406</v>
      </c>
      <c r="U2194" t="str">
        <f t="shared" si="148"/>
        <v>Unaudited</v>
      </c>
    </row>
    <row r="2195" spans="1:21" x14ac:dyDescent="0.25">
      <c r="A2195" t="s">
        <v>438</v>
      </c>
      <c r="B2195" t="s">
        <v>1380</v>
      </c>
      <c r="C2195" t="s">
        <v>1381</v>
      </c>
      <c r="D2195" s="15">
        <v>1900</v>
      </c>
      <c r="E2195" s="121">
        <v>1</v>
      </c>
      <c r="F2195" t="s">
        <v>441</v>
      </c>
      <c r="G2195" s="121">
        <v>274</v>
      </c>
      <c r="H2195" t="s">
        <v>389</v>
      </c>
      <c r="I2195" t="s">
        <v>489</v>
      </c>
      <c r="J2195" t="s">
        <v>434</v>
      </c>
      <c r="K2195" t="s">
        <v>435</v>
      </c>
      <c r="L2195" s="755" t="s">
        <v>939</v>
      </c>
      <c r="M2195" t="s">
        <v>930</v>
      </c>
      <c r="N2195" s="680">
        <f t="shared" ca="1" si="145"/>
        <v>0</v>
      </c>
      <c r="O2195" s="680">
        <f t="shared" ca="1" si="145"/>
        <v>0</v>
      </c>
      <c r="P2195" s="680">
        <f t="shared" ca="1" si="145"/>
        <v>0</v>
      </c>
      <c r="Q2195" s="680">
        <f t="shared" ca="1" si="145"/>
        <v>0</v>
      </c>
      <c r="R2195" s="680">
        <f t="shared" ca="1" si="145"/>
        <v>0</v>
      </c>
      <c r="S2195" t="str">
        <f t="shared" si="146"/>
        <v>ASR_CMS_19</v>
      </c>
      <c r="T2195" s="957">
        <f t="shared" si="147"/>
        <v>45406</v>
      </c>
      <c r="U2195" t="str">
        <f t="shared" si="148"/>
        <v>Unaudited</v>
      </c>
    </row>
    <row r="2196" spans="1:21" x14ac:dyDescent="0.25">
      <c r="A2196" t="s">
        <v>438</v>
      </c>
      <c r="B2196" t="s">
        <v>1380</v>
      </c>
      <c r="C2196" t="s">
        <v>1381</v>
      </c>
      <c r="D2196" s="15">
        <v>1900</v>
      </c>
      <c r="E2196" s="121">
        <v>1</v>
      </c>
      <c r="F2196" t="s">
        <v>441</v>
      </c>
      <c r="G2196" s="121">
        <v>274</v>
      </c>
      <c r="H2196" t="s">
        <v>389</v>
      </c>
      <c r="I2196" t="s">
        <v>489</v>
      </c>
      <c r="J2196" t="s">
        <v>434</v>
      </c>
      <c r="K2196" t="s">
        <v>435</v>
      </c>
      <c r="L2196" s="755" t="s">
        <v>194</v>
      </c>
      <c r="M2196" t="s">
        <v>40</v>
      </c>
      <c r="N2196" s="680">
        <f t="shared" ca="1" si="145"/>
        <v>0</v>
      </c>
      <c r="O2196" s="680">
        <f t="shared" ca="1" si="145"/>
        <v>0</v>
      </c>
      <c r="P2196" s="680">
        <f t="shared" ca="1" si="145"/>
        <v>0</v>
      </c>
      <c r="Q2196" s="680">
        <f t="shared" ca="1" si="145"/>
        <v>0</v>
      </c>
      <c r="R2196" s="680">
        <f t="shared" ca="1" si="145"/>
        <v>0</v>
      </c>
      <c r="S2196" t="str">
        <f t="shared" si="146"/>
        <v>ASR_CMS_19</v>
      </c>
      <c r="T2196" s="957">
        <f t="shared" si="147"/>
        <v>45406</v>
      </c>
      <c r="U2196" t="str">
        <f t="shared" si="148"/>
        <v>Unaudited</v>
      </c>
    </row>
    <row r="2197" spans="1:21" x14ac:dyDescent="0.25">
      <c r="A2197" t="s">
        <v>438</v>
      </c>
      <c r="B2197" t="s">
        <v>1380</v>
      </c>
      <c r="C2197" t="s">
        <v>1381</v>
      </c>
      <c r="D2197" s="15">
        <v>1900</v>
      </c>
      <c r="E2197" s="121">
        <v>1</v>
      </c>
      <c r="F2197" t="s">
        <v>441</v>
      </c>
      <c r="G2197" s="121">
        <v>274</v>
      </c>
      <c r="H2197" t="s">
        <v>389</v>
      </c>
      <c r="I2197" t="s">
        <v>489</v>
      </c>
      <c r="J2197" t="s">
        <v>434</v>
      </c>
      <c r="K2197" t="s">
        <v>435</v>
      </c>
      <c r="L2197" s="755" t="s">
        <v>193</v>
      </c>
      <c r="M2197" t="s">
        <v>330</v>
      </c>
      <c r="N2197" s="680">
        <f t="shared" ca="1" si="145"/>
        <v>0</v>
      </c>
      <c r="O2197" s="680">
        <f t="shared" ca="1" si="145"/>
        <v>0</v>
      </c>
      <c r="P2197" s="680">
        <f t="shared" ca="1" si="145"/>
        <v>0</v>
      </c>
      <c r="Q2197" s="680">
        <f t="shared" ca="1" si="145"/>
        <v>0</v>
      </c>
      <c r="R2197" s="680">
        <f t="shared" ca="1" si="145"/>
        <v>0</v>
      </c>
      <c r="S2197" t="str">
        <f t="shared" si="146"/>
        <v>ASR_CMS_19</v>
      </c>
      <c r="T2197" s="957">
        <f t="shared" si="147"/>
        <v>45406</v>
      </c>
      <c r="U2197" t="str">
        <f t="shared" si="148"/>
        <v>Unaudited</v>
      </c>
    </row>
    <row r="2198" spans="1:21" x14ac:dyDescent="0.25">
      <c r="A2198" t="s">
        <v>438</v>
      </c>
      <c r="B2198" t="s">
        <v>1380</v>
      </c>
      <c r="C2198" t="s">
        <v>1381</v>
      </c>
      <c r="D2198" s="15">
        <v>1900</v>
      </c>
      <c r="E2198" s="121">
        <v>1</v>
      </c>
      <c r="F2198" t="s">
        <v>441</v>
      </c>
      <c r="G2198" s="121">
        <v>274</v>
      </c>
      <c r="H2198" t="s">
        <v>389</v>
      </c>
      <c r="I2198" t="s">
        <v>489</v>
      </c>
      <c r="J2198" t="s">
        <v>451</v>
      </c>
      <c r="K2198" t="s">
        <v>436</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ASR_CMS_19</v>
      </c>
      <c r="T2198" s="957">
        <f t="shared" si="147"/>
        <v>45406</v>
      </c>
      <c r="U2198" t="str">
        <f t="shared" si="148"/>
        <v>Unaudited</v>
      </c>
    </row>
    <row r="2199" spans="1:21" x14ac:dyDescent="0.25">
      <c r="A2199" t="s">
        <v>438</v>
      </c>
      <c r="B2199" t="s">
        <v>1380</v>
      </c>
      <c r="C2199" t="s">
        <v>1381</v>
      </c>
      <c r="D2199" s="15">
        <v>1900</v>
      </c>
      <c r="E2199" s="121">
        <v>1</v>
      </c>
      <c r="F2199" t="s">
        <v>441</v>
      </c>
      <c r="G2199" s="121">
        <v>274</v>
      </c>
      <c r="H2199" t="s">
        <v>389</v>
      </c>
      <c r="I2199" t="s">
        <v>489</v>
      </c>
      <c r="J2199" t="s">
        <v>451</v>
      </c>
      <c r="K2199" t="s">
        <v>436</v>
      </c>
      <c r="L2199" s="755" t="s">
        <v>80</v>
      </c>
      <c r="M2199" t="s">
        <v>98</v>
      </c>
      <c r="N2199" s="680">
        <f t="shared" ca="1" si="145"/>
        <v>0</v>
      </c>
      <c r="O2199" s="680">
        <f t="shared" ca="1" si="145"/>
        <v>0</v>
      </c>
      <c r="P2199" s="680">
        <f t="shared" ca="1" si="145"/>
        <v>0</v>
      </c>
      <c r="Q2199" s="680">
        <f t="shared" ca="1" si="145"/>
        <v>0</v>
      </c>
      <c r="R2199" s="680">
        <f t="shared" ca="1" si="145"/>
        <v>0</v>
      </c>
      <c r="S2199" t="str">
        <f t="shared" si="146"/>
        <v>ASR_CMS_19</v>
      </c>
      <c r="T2199" s="957">
        <f t="shared" si="147"/>
        <v>45406</v>
      </c>
      <c r="U2199" t="str">
        <f t="shared" si="148"/>
        <v>Unaudited</v>
      </c>
    </row>
    <row r="2200" spans="1:21" x14ac:dyDescent="0.25">
      <c r="A2200" t="s">
        <v>438</v>
      </c>
      <c r="B2200" t="s">
        <v>1380</v>
      </c>
      <c r="C2200" t="s">
        <v>1381</v>
      </c>
      <c r="D2200" s="15">
        <v>1900</v>
      </c>
      <c r="E2200" s="121">
        <v>1</v>
      </c>
      <c r="F2200" t="s">
        <v>441</v>
      </c>
      <c r="G2200" s="121">
        <v>274</v>
      </c>
      <c r="H2200" t="s">
        <v>389</v>
      </c>
      <c r="I2200" t="s">
        <v>489</v>
      </c>
      <c r="J2200" t="s">
        <v>451</v>
      </c>
      <c r="K2200" t="s">
        <v>436</v>
      </c>
      <c r="L2200" s="755" t="s">
        <v>81</v>
      </c>
      <c r="M2200" t="s">
        <v>99</v>
      </c>
      <c r="N2200" s="680">
        <f t="shared" ca="1" si="145"/>
        <v>0</v>
      </c>
      <c r="O2200" s="680">
        <f t="shared" ca="1" si="145"/>
        <v>0</v>
      </c>
      <c r="P2200" s="680">
        <f t="shared" ca="1" si="145"/>
        <v>0</v>
      </c>
      <c r="Q2200" s="680">
        <f t="shared" ca="1" si="145"/>
        <v>0</v>
      </c>
      <c r="R2200" s="680">
        <f t="shared" ca="1" si="145"/>
        <v>0</v>
      </c>
      <c r="S2200" t="str">
        <f t="shared" si="146"/>
        <v>ASR_CMS_19</v>
      </c>
      <c r="T2200" s="957">
        <f t="shared" si="147"/>
        <v>45406</v>
      </c>
      <c r="U2200" t="str">
        <f t="shared" si="148"/>
        <v>Unaudited</v>
      </c>
    </row>
    <row r="2201" spans="1:21" x14ac:dyDescent="0.25">
      <c r="A2201" t="s">
        <v>438</v>
      </c>
      <c r="B2201" t="s">
        <v>1380</v>
      </c>
      <c r="C2201" t="s">
        <v>1381</v>
      </c>
      <c r="D2201" s="15">
        <v>1900</v>
      </c>
      <c r="E2201" s="121">
        <v>1</v>
      </c>
      <c r="F2201" t="s">
        <v>441</v>
      </c>
      <c r="G2201" s="121">
        <v>274</v>
      </c>
      <c r="H2201" t="s">
        <v>389</v>
      </c>
      <c r="I2201" t="s">
        <v>489</v>
      </c>
      <c r="J2201" t="s">
        <v>451</v>
      </c>
      <c r="K2201" t="s">
        <v>436</v>
      </c>
      <c r="L2201" s="755" t="s">
        <v>82</v>
      </c>
      <c r="M2201" t="s">
        <v>100</v>
      </c>
      <c r="N2201" s="680">
        <f t="shared" ca="1" si="145"/>
        <v>0</v>
      </c>
      <c r="O2201" s="680">
        <f t="shared" ca="1" si="145"/>
        <v>0</v>
      </c>
      <c r="P2201" s="680">
        <f t="shared" ca="1" si="145"/>
        <v>0</v>
      </c>
      <c r="Q2201" s="680">
        <f t="shared" ca="1" si="145"/>
        <v>0</v>
      </c>
      <c r="R2201" s="680">
        <f t="shared" ca="1" si="145"/>
        <v>0</v>
      </c>
      <c r="S2201" t="str">
        <f t="shared" si="146"/>
        <v>ASR_CMS_19</v>
      </c>
      <c r="T2201" s="957">
        <f t="shared" si="147"/>
        <v>45406</v>
      </c>
      <c r="U2201" t="str">
        <f t="shared" si="148"/>
        <v>Unaudited</v>
      </c>
    </row>
    <row r="2202" spans="1:21" x14ac:dyDescent="0.25">
      <c r="A2202" t="s">
        <v>438</v>
      </c>
      <c r="B2202" t="s">
        <v>1380</v>
      </c>
      <c r="C2202" t="s">
        <v>1381</v>
      </c>
      <c r="D2202" s="15">
        <v>1900</v>
      </c>
      <c r="E2202" s="121">
        <v>1</v>
      </c>
      <c r="F2202" t="s">
        <v>441</v>
      </c>
      <c r="G2202" s="121">
        <v>274</v>
      </c>
      <c r="H2202" t="s">
        <v>389</v>
      </c>
      <c r="I2202" t="s">
        <v>489</v>
      </c>
      <c r="J2202" t="s">
        <v>451</v>
      </c>
      <c r="K2202" t="s">
        <v>436</v>
      </c>
      <c r="L2202" s="755" t="s">
        <v>217</v>
      </c>
      <c r="M2202" t="s">
        <v>101</v>
      </c>
      <c r="N2202" s="680">
        <f t="shared" ca="1" si="145"/>
        <v>0</v>
      </c>
      <c r="O2202" s="680">
        <f t="shared" ca="1" si="145"/>
        <v>0</v>
      </c>
      <c r="P2202" s="680">
        <f t="shared" ca="1" si="145"/>
        <v>0</v>
      </c>
      <c r="Q2202" s="680">
        <f t="shared" ca="1" si="145"/>
        <v>0</v>
      </c>
      <c r="R2202" s="680">
        <f t="shared" ca="1" si="145"/>
        <v>0</v>
      </c>
      <c r="S2202" t="str">
        <f t="shared" si="146"/>
        <v>ASR_CMS_19</v>
      </c>
      <c r="T2202" s="957">
        <f t="shared" si="147"/>
        <v>45406</v>
      </c>
      <c r="U2202" t="str">
        <f t="shared" si="148"/>
        <v>Unaudited</v>
      </c>
    </row>
    <row r="2203" spans="1:21" x14ac:dyDescent="0.25">
      <c r="A2203" t="s">
        <v>438</v>
      </c>
      <c r="B2203" t="s">
        <v>1380</v>
      </c>
      <c r="C2203" t="s">
        <v>1381</v>
      </c>
      <c r="D2203" s="15">
        <v>1900</v>
      </c>
      <c r="E2203" s="121">
        <v>1</v>
      </c>
      <c r="F2203" t="s">
        <v>441</v>
      </c>
      <c r="G2203" s="121">
        <v>274</v>
      </c>
      <c r="H2203" t="s">
        <v>389</v>
      </c>
      <c r="I2203" t="s">
        <v>489</v>
      </c>
      <c r="J2203" t="s">
        <v>451</v>
      </c>
      <c r="K2203" t="s">
        <v>436</v>
      </c>
      <c r="L2203" s="755" t="s">
        <v>216</v>
      </c>
      <c r="M2203" t="s">
        <v>28</v>
      </c>
      <c r="N2203" s="680">
        <f t="shared" ca="1" si="145"/>
        <v>0</v>
      </c>
      <c r="O2203" s="680">
        <f t="shared" ca="1" si="145"/>
        <v>0</v>
      </c>
      <c r="P2203" s="680">
        <f t="shared" ca="1" si="145"/>
        <v>0</v>
      </c>
      <c r="Q2203" s="680">
        <f t="shared" ca="1" si="145"/>
        <v>0</v>
      </c>
      <c r="R2203" s="680">
        <f t="shared" ca="1" si="145"/>
        <v>0</v>
      </c>
      <c r="S2203" t="str">
        <f t="shared" si="146"/>
        <v>ASR_CMS_19</v>
      </c>
      <c r="T2203" s="957">
        <f t="shared" si="147"/>
        <v>45406</v>
      </c>
      <c r="U2203" t="str">
        <f t="shared" si="148"/>
        <v>Unaudited</v>
      </c>
    </row>
    <row r="2204" spans="1:21" x14ac:dyDescent="0.25">
      <c r="A2204" t="s">
        <v>438</v>
      </c>
      <c r="B2204" t="s">
        <v>1380</v>
      </c>
      <c r="C2204" t="s">
        <v>1381</v>
      </c>
      <c r="D2204" s="15">
        <v>1900</v>
      </c>
      <c r="E2204" s="121">
        <v>1</v>
      </c>
      <c r="F2204" t="s">
        <v>441</v>
      </c>
      <c r="G2204" s="121">
        <v>274</v>
      </c>
      <c r="H2204" t="s">
        <v>389</v>
      </c>
      <c r="I2204" t="s">
        <v>489</v>
      </c>
      <c r="J2204" t="s">
        <v>437</v>
      </c>
      <c r="K2204" t="s">
        <v>437</v>
      </c>
      <c r="L2204" s="755" t="s">
        <v>84</v>
      </c>
      <c r="M2204" t="s">
        <v>328</v>
      </c>
      <c r="N2204" s="680">
        <f t="shared" ca="1" si="145"/>
        <v>0</v>
      </c>
      <c r="O2204" s="680">
        <f t="shared" ca="1" si="145"/>
        <v>0</v>
      </c>
      <c r="P2204" s="680">
        <f t="shared" ca="1" si="145"/>
        <v>0</v>
      </c>
      <c r="Q2204" s="680">
        <f t="shared" ca="1" si="145"/>
        <v>0</v>
      </c>
      <c r="R2204" s="680">
        <f t="shared" ca="1" si="145"/>
        <v>0</v>
      </c>
      <c r="S2204" t="str">
        <f t="shared" si="146"/>
        <v>ASR_CMS_19</v>
      </c>
      <c r="T2204" s="957">
        <f t="shared" si="147"/>
        <v>45406</v>
      </c>
      <c r="U2204" t="str">
        <f t="shared" si="148"/>
        <v>Unaudited</v>
      </c>
    </row>
    <row r="2205" spans="1:21" x14ac:dyDescent="0.25">
      <c r="A2205" t="s">
        <v>438</v>
      </c>
      <c r="B2205" t="s">
        <v>1380</v>
      </c>
      <c r="C2205" t="s">
        <v>1381</v>
      </c>
      <c r="D2205" s="15">
        <v>1900</v>
      </c>
      <c r="E2205" s="121">
        <v>1</v>
      </c>
      <c r="F2205" t="s">
        <v>441</v>
      </c>
      <c r="G2205" s="121">
        <v>274</v>
      </c>
      <c r="H2205" t="s">
        <v>389</v>
      </c>
      <c r="I2205" t="s">
        <v>489</v>
      </c>
      <c r="J2205" t="s">
        <v>437</v>
      </c>
      <c r="K2205" t="s">
        <v>437</v>
      </c>
      <c r="L2205" s="755" t="s">
        <v>85</v>
      </c>
      <c r="M2205" t="s">
        <v>326</v>
      </c>
      <c r="N2205" s="680">
        <f t="shared" ca="1" si="145"/>
        <v>0</v>
      </c>
      <c r="O2205" s="680">
        <f t="shared" ca="1" si="145"/>
        <v>0</v>
      </c>
      <c r="P2205" s="680">
        <f t="shared" ca="1" si="145"/>
        <v>0</v>
      </c>
      <c r="Q2205" s="680">
        <f t="shared" ca="1" si="145"/>
        <v>0</v>
      </c>
      <c r="R2205" s="680">
        <f t="shared" ca="1" si="145"/>
        <v>0</v>
      </c>
      <c r="S2205" t="str">
        <f t="shared" si="146"/>
        <v>ASR_CMS_19</v>
      </c>
      <c r="T2205" s="957">
        <f t="shared" si="147"/>
        <v>45406</v>
      </c>
      <c r="U2205" t="str">
        <f t="shared" si="148"/>
        <v>Unaudited</v>
      </c>
    </row>
    <row r="2206" spans="1:21" x14ac:dyDescent="0.25">
      <c r="A2206" t="s">
        <v>438</v>
      </c>
      <c r="B2206" t="s">
        <v>1380</v>
      </c>
      <c r="C2206" t="s">
        <v>1381</v>
      </c>
      <c r="D2206" s="15">
        <v>1900</v>
      </c>
      <c r="E2206" s="121">
        <v>1</v>
      </c>
      <c r="F2206" t="s">
        <v>441</v>
      </c>
      <c r="G2206" s="121">
        <v>274</v>
      </c>
      <c r="H2206" t="s">
        <v>389</v>
      </c>
      <c r="I2206" t="s">
        <v>489</v>
      </c>
      <c r="J2206" t="s">
        <v>437</v>
      </c>
      <c r="K2206" t="s">
        <v>437</v>
      </c>
      <c r="L2206" s="755" t="s">
        <v>86</v>
      </c>
      <c r="M2206" t="s">
        <v>495</v>
      </c>
      <c r="N2206" s="680">
        <f t="shared" ca="1" si="145"/>
        <v>0</v>
      </c>
      <c r="O2206" s="680">
        <f t="shared" ca="1" si="145"/>
        <v>0</v>
      </c>
      <c r="P2206" s="680">
        <f t="shared" ca="1" si="145"/>
        <v>0</v>
      </c>
      <c r="Q2206" s="680">
        <f t="shared" ca="1" si="145"/>
        <v>0</v>
      </c>
      <c r="R2206" s="680">
        <f t="shared" ca="1" si="145"/>
        <v>0</v>
      </c>
      <c r="S2206" t="str">
        <f t="shared" si="146"/>
        <v>ASR_CMS_19</v>
      </c>
      <c r="T2206" s="957">
        <f t="shared" si="147"/>
        <v>45406</v>
      </c>
      <c r="U2206" t="str">
        <f t="shared" si="148"/>
        <v>Unaudited</v>
      </c>
    </row>
    <row r="2207" spans="1:21" x14ac:dyDescent="0.25">
      <c r="A2207" t="s">
        <v>438</v>
      </c>
      <c r="B2207" t="s">
        <v>1380</v>
      </c>
      <c r="C2207" t="s">
        <v>1381</v>
      </c>
      <c r="D2207" s="15">
        <v>1900</v>
      </c>
      <c r="E2207" s="121">
        <v>1</v>
      </c>
      <c r="F2207" t="s">
        <v>441</v>
      </c>
      <c r="G2207" s="121">
        <v>274</v>
      </c>
      <c r="H2207" t="s">
        <v>389</v>
      </c>
      <c r="I2207" t="s">
        <v>489</v>
      </c>
      <c r="J2207" t="s">
        <v>437</v>
      </c>
      <c r="K2207" t="s">
        <v>437</v>
      </c>
      <c r="L2207" s="755" t="s">
        <v>87</v>
      </c>
      <c r="M2207" t="s">
        <v>496</v>
      </c>
      <c r="N2207" s="680">
        <f t="shared" ca="1" si="145"/>
        <v>0</v>
      </c>
      <c r="O2207" s="680">
        <f t="shared" ca="1" si="145"/>
        <v>0</v>
      </c>
      <c r="P2207" s="680">
        <f t="shared" ca="1" si="145"/>
        <v>0</v>
      </c>
      <c r="Q2207" s="680">
        <f t="shared" ca="1" si="145"/>
        <v>0</v>
      </c>
      <c r="R2207" s="680">
        <f t="shared" ca="1" si="145"/>
        <v>0</v>
      </c>
      <c r="S2207" t="str">
        <f t="shared" si="146"/>
        <v>ASR_CMS_19</v>
      </c>
      <c r="T2207" s="957">
        <f t="shared" si="147"/>
        <v>45406</v>
      </c>
      <c r="U2207" t="str">
        <f t="shared" si="148"/>
        <v>Unaudited</v>
      </c>
    </row>
    <row r="2208" spans="1:21" x14ac:dyDescent="0.25">
      <c r="A2208" t="s">
        <v>438</v>
      </c>
      <c r="B2208" t="s">
        <v>1380</v>
      </c>
      <c r="C2208" t="s">
        <v>1381</v>
      </c>
      <c r="D2208" s="15">
        <v>1900</v>
      </c>
      <c r="E2208" s="121">
        <v>1</v>
      </c>
      <c r="F2208" t="s">
        <v>441</v>
      </c>
      <c r="G2208" s="121">
        <v>274</v>
      </c>
      <c r="H2208" t="s">
        <v>389</v>
      </c>
      <c r="I2208" t="s">
        <v>489</v>
      </c>
      <c r="J2208" t="s">
        <v>437</v>
      </c>
      <c r="K2208" t="s">
        <v>437</v>
      </c>
      <c r="L2208" s="755" t="s">
        <v>214</v>
      </c>
      <c r="M2208" t="s">
        <v>497</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ASR_CMS_19</v>
      </c>
      <c r="T2208" s="957">
        <f t="shared" si="147"/>
        <v>45406</v>
      </c>
      <c r="U2208" t="str">
        <f t="shared" si="148"/>
        <v>Unaudited</v>
      </c>
    </row>
    <row r="2209" spans="1:21" x14ac:dyDescent="0.25">
      <c r="A2209" t="s">
        <v>438</v>
      </c>
      <c r="B2209" t="s">
        <v>1380</v>
      </c>
      <c r="C2209" t="s">
        <v>1381</v>
      </c>
      <c r="D2209" s="15">
        <v>1900</v>
      </c>
      <c r="E2209" s="121">
        <v>1</v>
      </c>
      <c r="F2209" t="s">
        <v>441</v>
      </c>
      <c r="G2209" s="121">
        <v>274</v>
      </c>
      <c r="H2209" t="s">
        <v>389</v>
      </c>
      <c r="I2209" t="s">
        <v>490</v>
      </c>
      <c r="J2209" t="s">
        <v>26</v>
      </c>
      <c r="K2209" t="s">
        <v>26</v>
      </c>
      <c r="L2209" s="755" t="s">
        <v>205</v>
      </c>
      <c r="M2209" t="s">
        <v>26</v>
      </c>
      <c r="N2209" s="680">
        <f t="shared" ca="1" si="149"/>
        <v>0</v>
      </c>
      <c r="O2209" s="680">
        <f t="shared" ca="1" si="149"/>
        <v>0</v>
      </c>
      <c r="P2209" s="680">
        <f t="shared" ca="1" si="149"/>
        <v>0</v>
      </c>
      <c r="Q2209" s="680">
        <f t="shared" ca="1" si="149"/>
        <v>0</v>
      </c>
      <c r="R2209" s="680">
        <f t="shared" ca="1" si="149"/>
        <v>0</v>
      </c>
      <c r="S2209" t="str">
        <f t="shared" si="146"/>
        <v>ASR_CMS_19</v>
      </c>
      <c r="T2209" s="957">
        <f t="shared" si="147"/>
        <v>45406</v>
      </c>
      <c r="U2209" t="str">
        <f t="shared" si="148"/>
        <v>Unaudited</v>
      </c>
    </row>
    <row r="2210" spans="1:21" x14ac:dyDescent="0.25">
      <c r="A2210" t="s">
        <v>438</v>
      </c>
      <c r="B2210" t="s">
        <v>1380</v>
      </c>
      <c r="C2210" t="s">
        <v>1381</v>
      </c>
      <c r="D2210" s="15">
        <v>1900</v>
      </c>
      <c r="E2210" s="121">
        <v>1</v>
      </c>
      <c r="F2210" t="s">
        <v>442</v>
      </c>
      <c r="G2210" s="121">
        <v>366</v>
      </c>
      <c r="H2210" t="s">
        <v>389</v>
      </c>
      <c r="I2210" t="s">
        <v>433</v>
      </c>
      <c r="J2210" t="s">
        <v>433</v>
      </c>
      <c r="K2210" t="s">
        <v>433</v>
      </c>
      <c r="M2210" t="s">
        <v>433</v>
      </c>
      <c r="N2210" s="680">
        <f t="shared" ca="1" si="149"/>
        <v>0</v>
      </c>
      <c r="O2210" s="680">
        <f t="shared" ca="1" si="149"/>
        <v>0</v>
      </c>
      <c r="P2210" s="680">
        <f t="shared" ca="1" si="149"/>
        <v>0</v>
      </c>
      <c r="Q2210" s="680">
        <f t="shared" ca="1" si="149"/>
        <v>0</v>
      </c>
      <c r="R2210" s="680">
        <f t="shared" ca="1" si="149"/>
        <v>0</v>
      </c>
      <c r="S2210" t="str">
        <f t="shared" si="146"/>
        <v>ASR_CMS_19</v>
      </c>
      <c r="T2210" s="957">
        <f t="shared" si="147"/>
        <v>45406</v>
      </c>
      <c r="U2210" t="str">
        <f t="shared" si="148"/>
        <v>Unaudited</v>
      </c>
    </row>
    <row r="2211" spans="1:21" x14ac:dyDescent="0.25">
      <c r="A2211" t="s">
        <v>438</v>
      </c>
      <c r="B2211" t="s">
        <v>1380</v>
      </c>
      <c r="C2211" t="s">
        <v>1381</v>
      </c>
      <c r="D2211" s="15">
        <v>1900</v>
      </c>
      <c r="E2211" s="121">
        <v>1</v>
      </c>
      <c r="F2211" t="s">
        <v>442</v>
      </c>
      <c r="G2211" s="121">
        <v>366</v>
      </c>
      <c r="H2211" t="s">
        <v>389</v>
      </c>
      <c r="I2211" t="s">
        <v>488</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ASR_CMS_19</v>
      </c>
      <c r="T2211" s="957">
        <f t="shared" si="147"/>
        <v>45406</v>
      </c>
      <c r="U2211" t="str">
        <f t="shared" si="148"/>
        <v>Unaudited</v>
      </c>
    </row>
    <row r="2212" spans="1:21" x14ac:dyDescent="0.25">
      <c r="A2212" t="s">
        <v>438</v>
      </c>
      <c r="B2212" t="s">
        <v>1380</v>
      </c>
      <c r="C2212" t="s">
        <v>1381</v>
      </c>
      <c r="D2212" s="15">
        <v>1900</v>
      </c>
      <c r="E2212" s="121">
        <v>1</v>
      </c>
      <c r="F2212" t="s">
        <v>442</v>
      </c>
      <c r="G2212" s="121">
        <v>366</v>
      </c>
      <c r="H2212" t="s">
        <v>389</v>
      </c>
      <c r="I2212" t="s">
        <v>488</v>
      </c>
      <c r="J2212" t="s">
        <v>12</v>
      </c>
      <c r="K2212" t="s">
        <v>223</v>
      </c>
      <c r="L2212" s="755">
        <v>1.2</v>
      </c>
      <c r="M2212" t="s">
        <v>223</v>
      </c>
      <c r="N2212" s="680">
        <f t="shared" ca="1" si="149"/>
        <v>0</v>
      </c>
      <c r="O2212" s="680">
        <f t="shared" ca="1" si="149"/>
        <v>0</v>
      </c>
      <c r="P2212" s="680">
        <f t="shared" ca="1" si="149"/>
        <v>0</v>
      </c>
      <c r="Q2212" s="680">
        <f t="shared" ca="1" si="149"/>
        <v>0</v>
      </c>
      <c r="R2212" s="680">
        <f t="shared" ca="1" si="149"/>
        <v>0</v>
      </c>
      <c r="S2212" t="str">
        <f t="shared" si="146"/>
        <v>ASR_CMS_19</v>
      </c>
      <c r="T2212" s="957">
        <f t="shared" si="147"/>
        <v>45406</v>
      </c>
      <c r="U2212" t="str">
        <f t="shared" si="148"/>
        <v>Unaudited</v>
      </c>
    </row>
    <row r="2213" spans="1:21" x14ac:dyDescent="0.25">
      <c r="A2213" t="s">
        <v>438</v>
      </c>
      <c r="B2213" t="s">
        <v>1380</v>
      </c>
      <c r="C2213" t="s">
        <v>1381</v>
      </c>
      <c r="D2213" s="15">
        <v>1900</v>
      </c>
      <c r="E2213" s="121">
        <v>1</v>
      </c>
      <c r="F2213" t="s">
        <v>442</v>
      </c>
      <c r="G2213" s="121">
        <v>366</v>
      </c>
      <c r="H2213" t="s">
        <v>389</v>
      </c>
      <c r="I2213" t="s">
        <v>488</v>
      </c>
      <c r="J2213" t="s">
        <v>12</v>
      </c>
      <c r="K2213" t="s">
        <v>1318</v>
      </c>
      <c r="L2213" s="755" t="s">
        <v>1314</v>
      </c>
      <c r="M2213" t="s">
        <v>1318</v>
      </c>
      <c r="N2213" s="680">
        <f t="shared" ca="1" si="149"/>
        <v>0</v>
      </c>
      <c r="O2213" s="680">
        <f t="shared" ca="1" si="149"/>
        <v>0</v>
      </c>
      <c r="P2213" s="680">
        <f t="shared" ca="1" si="149"/>
        <v>0</v>
      </c>
      <c r="Q2213" s="680">
        <f t="shared" ca="1" si="149"/>
        <v>0</v>
      </c>
      <c r="R2213" s="680">
        <f t="shared" ca="1" si="149"/>
        <v>0</v>
      </c>
      <c r="S2213" t="str">
        <f t="shared" si="146"/>
        <v>ASR_CMS_19</v>
      </c>
      <c r="T2213" s="957">
        <f t="shared" si="147"/>
        <v>45406</v>
      </c>
      <c r="U2213" t="str">
        <f t="shared" si="148"/>
        <v>Unaudited</v>
      </c>
    </row>
    <row r="2214" spans="1:21" x14ac:dyDescent="0.25">
      <c r="A2214" t="s">
        <v>438</v>
      </c>
      <c r="B2214" t="s">
        <v>1380</v>
      </c>
      <c r="C2214" t="s">
        <v>1381</v>
      </c>
      <c r="D2214" s="15">
        <v>1900</v>
      </c>
      <c r="E2214" s="121">
        <v>1</v>
      </c>
      <c r="F2214" t="s">
        <v>442</v>
      </c>
      <c r="G2214" s="121">
        <v>366</v>
      </c>
      <c r="H2214" t="s">
        <v>389</v>
      </c>
      <c r="I2214" t="s">
        <v>488</v>
      </c>
      <c r="J2214" t="s">
        <v>12</v>
      </c>
      <c r="K2214" t="s">
        <v>1320</v>
      </c>
      <c r="L2214" s="755" t="s">
        <v>1319</v>
      </c>
      <c r="M2214" t="s">
        <v>1320</v>
      </c>
      <c r="N2214" s="680">
        <f t="shared" ca="1" si="149"/>
        <v>0</v>
      </c>
      <c r="O2214" s="680">
        <f t="shared" ca="1" si="149"/>
        <v>0</v>
      </c>
      <c r="P2214" s="680">
        <f t="shared" ca="1" si="149"/>
        <v>0</v>
      </c>
      <c r="Q2214" s="680">
        <f t="shared" ca="1" si="149"/>
        <v>0</v>
      </c>
      <c r="R2214" s="680">
        <f t="shared" ca="1" si="149"/>
        <v>0</v>
      </c>
      <c r="S2214" t="str">
        <f t="shared" si="146"/>
        <v>ASR_CMS_19</v>
      </c>
      <c r="T2214" s="957">
        <f t="shared" si="147"/>
        <v>45406</v>
      </c>
      <c r="U2214" t="str">
        <f t="shared" si="148"/>
        <v>Unaudited</v>
      </c>
    </row>
    <row r="2215" spans="1:21" x14ac:dyDescent="0.25">
      <c r="A2215" t="s">
        <v>438</v>
      </c>
      <c r="B2215" t="s">
        <v>1380</v>
      </c>
      <c r="C2215" t="s">
        <v>1381</v>
      </c>
      <c r="D2215" s="15">
        <v>1900</v>
      </c>
      <c r="E2215" s="121">
        <v>1</v>
      </c>
      <c r="F2215" t="s">
        <v>442</v>
      </c>
      <c r="G2215" s="121">
        <v>366</v>
      </c>
      <c r="H2215" t="s">
        <v>389</v>
      </c>
      <c r="I2215" t="s">
        <v>488</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ASR_CMS_19</v>
      </c>
      <c r="T2215" s="957">
        <f t="shared" si="147"/>
        <v>45406</v>
      </c>
      <c r="U2215" t="str">
        <f t="shared" si="148"/>
        <v>Unaudited</v>
      </c>
    </row>
    <row r="2216" spans="1:21" x14ac:dyDescent="0.25">
      <c r="A2216" t="s">
        <v>438</v>
      </c>
      <c r="B2216" t="s">
        <v>1380</v>
      </c>
      <c r="C2216" t="s">
        <v>1381</v>
      </c>
      <c r="D2216" s="15">
        <v>1900</v>
      </c>
      <c r="E2216" s="121">
        <v>1</v>
      </c>
      <c r="F2216" t="s">
        <v>442</v>
      </c>
      <c r="G2216" s="121">
        <v>366</v>
      </c>
      <c r="H2216" t="s">
        <v>389</v>
      </c>
      <c r="I2216" t="s">
        <v>489</v>
      </c>
      <c r="J2216" t="s">
        <v>434</v>
      </c>
      <c r="K2216" t="s">
        <v>791</v>
      </c>
      <c r="L2216" s="755">
        <v>2.1</v>
      </c>
      <c r="M2216" t="s">
        <v>726</v>
      </c>
      <c r="N2216" s="680">
        <f t="shared" ca="1" si="149"/>
        <v>0</v>
      </c>
      <c r="O2216" s="680">
        <f t="shared" ca="1" si="149"/>
        <v>0</v>
      </c>
      <c r="P2216" s="680">
        <f t="shared" ca="1" si="149"/>
        <v>0</v>
      </c>
      <c r="Q2216" s="680">
        <f t="shared" ca="1" si="149"/>
        <v>0</v>
      </c>
      <c r="R2216" s="680">
        <f t="shared" ca="1" si="149"/>
        <v>0</v>
      </c>
      <c r="S2216" t="str">
        <f t="shared" si="146"/>
        <v>ASR_CMS_19</v>
      </c>
      <c r="T2216" s="957">
        <f t="shared" si="147"/>
        <v>45406</v>
      </c>
      <c r="U2216" t="str">
        <f t="shared" si="148"/>
        <v>Unaudited</v>
      </c>
    </row>
    <row r="2217" spans="1:21" x14ac:dyDescent="0.25">
      <c r="A2217" t="s">
        <v>438</v>
      </c>
      <c r="B2217" t="s">
        <v>1380</v>
      </c>
      <c r="C2217" t="s">
        <v>1381</v>
      </c>
      <c r="D2217" s="15">
        <v>1900</v>
      </c>
      <c r="E2217" s="121">
        <v>1</v>
      </c>
      <c r="F2217" t="s">
        <v>442</v>
      </c>
      <c r="G2217" s="121">
        <v>366</v>
      </c>
      <c r="H2217" t="s">
        <v>389</v>
      </c>
      <c r="I2217" t="s">
        <v>489</v>
      </c>
      <c r="J2217" t="s">
        <v>434</v>
      </c>
      <c r="K2217" t="s">
        <v>791</v>
      </c>
      <c r="L2217" s="755">
        <v>2.2000000000000002</v>
      </c>
      <c r="M2217" t="s">
        <v>727</v>
      </c>
      <c r="N2217" s="680">
        <f t="shared" ca="1" si="149"/>
        <v>0</v>
      </c>
      <c r="O2217" s="680">
        <f t="shared" ca="1" si="149"/>
        <v>0</v>
      </c>
      <c r="P2217" s="680">
        <f t="shared" ca="1" si="149"/>
        <v>0</v>
      </c>
      <c r="Q2217" s="680">
        <f t="shared" ca="1" si="149"/>
        <v>0</v>
      </c>
      <c r="R2217" s="680">
        <f t="shared" ca="1" si="149"/>
        <v>0</v>
      </c>
      <c r="S2217" t="str">
        <f t="shared" si="146"/>
        <v>ASR_CMS_19</v>
      </c>
      <c r="T2217" s="957">
        <f t="shared" si="147"/>
        <v>45406</v>
      </c>
      <c r="U2217" t="str">
        <f t="shared" si="148"/>
        <v>Unaudited</v>
      </c>
    </row>
    <row r="2218" spans="1:21" x14ac:dyDescent="0.25">
      <c r="A2218" t="s">
        <v>438</v>
      </c>
      <c r="B2218" t="s">
        <v>1380</v>
      </c>
      <c r="C2218" t="s">
        <v>1381</v>
      </c>
      <c r="D2218" s="15">
        <v>1900</v>
      </c>
      <c r="E2218" s="121">
        <v>1</v>
      </c>
      <c r="F2218" t="s">
        <v>442</v>
      </c>
      <c r="G2218" s="121">
        <v>366</v>
      </c>
      <c r="H2218" t="s">
        <v>389</v>
      </c>
      <c r="I2218" t="s">
        <v>489</v>
      </c>
      <c r="J2218" t="s">
        <v>434</v>
      </c>
      <c r="K2218" t="s">
        <v>791</v>
      </c>
      <c r="L2218" s="755">
        <v>2.2999999999999998</v>
      </c>
      <c r="M2218" t="s">
        <v>728</v>
      </c>
      <c r="N2218" s="680">
        <f t="shared" ca="1" si="149"/>
        <v>0</v>
      </c>
      <c r="O2218" s="680">
        <f t="shared" ca="1" si="149"/>
        <v>0</v>
      </c>
      <c r="P2218" s="680">
        <f t="shared" ca="1" si="149"/>
        <v>0</v>
      </c>
      <c r="Q2218" s="680">
        <f t="shared" ca="1" si="149"/>
        <v>0</v>
      </c>
      <c r="R2218" s="680">
        <f t="shared" ca="1" si="149"/>
        <v>0</v>
      </c>
      <c r="S2218" t="str">
        <f t="shared" si="146"/>
        <v>ASR_CMS_19</v>
      </c>
      <c r="T2218" s="957">
        <f t="shared" si="147"/>
        <v>45406</v>
      </c>
      <c r="U2218" t="str">
        <f t="shared" si="148"/>
        <v>Unaudited</v>
      </c>
    </row>
    <row r="2219" spans="1:21" x14ac:dyDescent="0.25">
      <c r="A2219" t="s">
        <v>438</v>
      </c>
      <c r="B2219" t="s">
        <v>1380</v>
      </c>
      <c r="C2219" t="s">
        <v>1381</v>
      </c>
      <c r="D2219" s="15">
        <v>1900</v>
      </c>
      <c r="E2219" s="121">
        <v>1</v>
      </c>
      <c r="F2219" t="s">
        <v>442</v>
      </c>
      <c r="G2219" s="121">
        <v>366</v>
      </c>
      <c r="H2219" t="s">
        <v>389</v>
      </c>
      <c r="I2219" t="s">
        <v>489</v>
      </c>
      <c r="J2219" t="s">
        <v>434</v>
      </c>
      <c r="K2219" t="s">
        <v>791</v>
      </c>
      <c r="L2219" s="755">
        <v>2.4</v>
      </c>
      <c r="M2219" t="s">
        <v>729</v>
      </c>
      <c r="N2219" s="680">
        <f t="shared" ca="1" si="149"/>
        <v>0</v>
      </c>
      <c r="O2219" s="680">
        <f t="shared" ca="1" si="149"/>
        <v>0</v>
      </c>
      <c r="P2219" s="680">
        <f t="shared" ca="1" si="149"/>
        <v>0</v>
      </c>
      <c r="Q2219" s="680">
        <f t="shared" ca="1" si="149"/>
        <v>0</v>
      </c>
      <c r="R2219" s="680">
        <f t="shared" ca="1" si="149"/>
        <v>0</v>
      </c>
      <c r="S2219" t="str">
        <f t="shared" si="146"/>
        <v>ASR_CMS_19</v>
      </c>
      <c r="T2219" s="957">
        <f t="shared" si="147"/>
        <v>45406</v>
      </c>
      <c r="U2219" t="str">
        <f t="shared" si="148"/>
        <v>Unaudited</v>
      </c>
    </row>
    <row r="2220" spans="1:21" x14ac:dyDescent="0.25">
      <c r="A2220" t="s">
        <v>438</v>
      </c>
      <c r="B2220" t="s">
        <v>1380</v>
      </c>
      <c r="C2220" t="s">
        <v>1381</v>
      </c>
      <c r="D2220" s="15">
        <v>1900</v>
      </c>
      <c r="E2220" s="121">
        <v>1</v>
      </c>
      <c r="F2220" t="s">
        <v>442</v>
      </c>
      <c r="G2220" s="121">
        <v>366</v>
      </c>
      <c r="H2220" t="s">
        <v>389</v>
      </c>
      <c r="I2220" t="s">
        <v>489</v>
      </c>
      <c r="J2220" t="s">
        <v>434</v>
      </c>
      <c r="K2220" t="s">
        <v>791</v>
      </c>
      <c r="L2220" s="755">
        <v>2.5</v>
      </c>
      <c r="M2220" t="s">
        <v>771</v>
      </c>
      <c r="N2220" s="680">
        <f t="shared" ca="1" si="149"/>
        <v>0</v>
      </c>
      <c r="O2220" s="680">
        <f t="shared" ca="1" si="149"/>
        <v>0</v>
      </c>
      <c r="P2220" s="680">
        <f t="shared" ca="1" si="149"/>
        <v>0</v>
      </c>
      <c r="Q2220" s="680">
        <f t="shared" ca="1" si="149"/>
        <v>0</v>
      </c>
      <c r="R2220" s="680">
        <f t="shared" ca="1" si="149"/>
        <v>0</v>
      </c>
      <c r="S2220" t="str">
        <f t="shared" si="146"/>
        <v>ASR_CMS_19</v>
      </c>
      <c r="T2220" s="957">
        <f t="shared" si="147"/>
        <v>45406</v>
      </c>
      <c r="U2220" t="str">
        <f t="shared" si="148"/>
        <v>Unaudited</v>
      </c>
    </row>
    <row r="2221" spans="1:21" x14ac:dyDescent="0.25">
      <c r="A2221" t="s">
        <v>438</v>
      </c>
      <c r="B2221" t="s">
        <v>1380</v>
      </c>
      <c r="C2221" t="s">
        <v>1381</v>
      </c>
      <c r="D2221" s="15">
        <v>1900</v>
      </c>
      <c r="E2221" s="121">
        <v>1</v>
      </c>
      <c r="F2221" t="s">
        <v>442</v>
      </c>
      <c r="G2221" s="121">
        <v>366</v>
      </c>
      <c r="H2221" t="s">
        <v>389</v>
      </c>
      <c r="I2221" t="s">
        <v>489</v>
      </c>
      <c r="J2221" t="s">
        <v>434</v>
      </c>
      <c r="K2221" t="s">
        <v>791</v>
      </c>
      <c r="L2221" s="755">
        <v>2.6</v>
      </c>
      <c r="M2221" t="s">
        <v>187</v>
      </c>
      <c r="N2221" s="680">
        <f t="shared" ca="1" si="149"/>
        <v>0</v>
      </c>
      <c r="O2221" s="680">
        <f t="shared" ca="1" si="149"/>
        <v>0</v>
      </c>
      <c r="P2221" s="680">
        <f t="shared" ca="1" si="149"/>
        <v>0</v>
      </c>
      <c r="Q2221" s="680">
        <f t="shared" ca="1" si="149"/>
        <v>0</v>
      </c>
      <c r="R2221" s="680">
        <f t="shared" ca="1" si="149"/>
        <v>0</v>
      </c>
      <c r="S2221" t="str">
        <f t="shared" si="146"/>
        <v>ASR_CMS_19</v>
      </c>
      <c r="T2221" s="957">
        <f t="shared" si="147"/>
        <v>45406</v>
      </c>
      <c r="U2221" t="str">
        <f t="shared" si="148"/>
        <v>Unaudited</v>
      </c>
    </row>
    <row r="2222" spans="1:21" x14ac:dyDescent="0.25">
      <c r="A2222" t="s">
        <v>438</v>
      </c>
      <c r="B2222" t="s">
        <v>1380</v>
      </c>
      <c r="C2222" t="s">
        <v>1381</v>
      </c>
      <c r="D2222" s="15">
        <v>1900</v>
      </c>
      <c r="E2222" s="121">
        <v>1</v>
      </c>
      <c r="F2222" t="s">
        <v>442</v>
      </c>
      <c r="G2222" s="121">
        <v>366</v>
      </c>
      <c r="H2222" t="s">
        <v>389</v>
      </c>
      <c r="I2222" t="s">
        <v>489</v>
      </c>
      <c r="J2222" t="s">
        <v>434</v>
      </c>
      <c r="K2222" t="s">
        <v>791</v>
      </c>
      <c r="L2222" s="755">
        <v>2.7</v>
      </c>
      <c r="M2222" t="s">
        <v>792</v>
      </c>
      <c r="N2222" s="680">
        <f t="shared" ca="1" si="149"/>
        <v>0</v>
      </c>
      <c r="O2222" s="680">
        <f t="shared" ca="1" si="149"/>
        <v>0</v>
      </c>
      <c r="P2222" s="680">
        <f t="shared" ca="1" si="149"/>
        <v>0</v>
      </c>
      <c r="Q2222" s="680">
        <f t="shared" ca="1" si="149"/>
        <v>0</v>
      </c>
      <c r="R2222" s="680">
        <f t="shared" ca="1" si="149"/>
        <v>0</v>
      </c>
      <c r="S2222" t="str">
        <f t="shared" si="146"/>
        <v>ASR_CMS_19</v>
      </c>
      <c r="T2222" s="957">
        <f t="shared" si="147"/>
        <v>45406</v>
      </c>
      <c r="U2222" t="str">
        <f t="shared" si="148"/>
        <v>Unaudited</v>
      </c>
    </row>
    <row r="2223" spans="1:21" x14ac:dyDescent="0.25">
      <c r="A2223" t="s">
        <v>438</v>
      </c>
      <c r="B2223" t="s">
        <v>1380</v>
      </c>
      <c r="C2223" t="s">
        <v>1381</v>
      </c>
      <c r="D2223" s="15">
        <v>1900</v>
      </c>
      <c r="E2223" s="121">
        <v>1</v>
      </c>
      <c r="F2223" t="s">
        <v>442</v>
      </c>
      <c r="G2223" s="121">
        <v>366</v>
      </c>
      <c r="H2223" t="s">
        <v>389</v>
      </c>
      <c r="I2223" t="s">
        <v>489</v>
      </c>
      <c r="J2223" t="s">
        <v>434</v>
      </c>
      <c r="K2223" t="s">
        <v>791</v>
      </c>
      <c r="L2223" s="755">
        <v>2.8</v>
      </c>
      <c r="M2223" t="s">
        <v>793</v>
      </c>
      <c r="N2223" s="680">
        <f t="shared" ca="1" si="149"/>
        <v>0</v>
      </c>
      <c r="O2223" s="680">
        <f t="shared" ca="1" si="149"/>
        <v>0</v>
      </c>
      <c r="P2223" s="680">
        <f t="shared" ca="1" si="149"/>
        <v>0</v>
      </c>
      <c r="Q2223" s="680">
        <f t="shared" ca="1" si="149"/>
        <v>0</v>
      </c>
      <c r="R2223" s="680">
        <f t="shared" ca="1" si="149"/>
        <v>0</v>
      </c>
      <c r="S2223" t="str">
        <f t="shared" si="146"/>
        <v>ASR_CMS_19</v>
      </c>
      <c r="T2223" s="957">
        <f t="shared" si="147"/>
        <v>45406</v>
      </c>
      <c r="U2223" t="str">
        <f t="shared" si="148"/>
        <v>Unaudited</v>
      </c>
    </row>
    <row r="2224" spans="1:21" x14ac:dyDescent="0.25">
      <c r="A2224" t="s">
        <v>438</v>
      </c>
      <c r="B2224" t="s">
        <v>1380</v>
      </c>
      <c r="C2224" t="s">
        <v>1381</v>
      </c>
      <c r="D2224" s="15">
        <v>1900</v>
      </c>
      <c r="E2224" s="121">
        <v>1</v>
      </c>
      <c r="F2224" t="s">
        <v>442</v>
      </c>
      <c r="G2224" s="121">
        <v>366</v>
      </c>
      <c r="H2224" t="s">
        <v>389</v>
      </c>
      <c r="I2224" t="s">
        <v>489</v>
      </c>
      <c r="J2224" t="s">
        <v>434</v>
      </c>
      <c r="K2224" t="s">
        <v>791</v>
      </c>
      <c r="L2224" s="755">
        <v>2.9</v>
      </c>
      <c r="M2224" t="s">
        <v>774</v>
      </c>
      <c r="N2224" s="680">
        <f t="shared" ca="1" si="149"/>
        <v>0</v>
      </c>
      <c r="O2224" s="680">
        <f t="shared" ca="1" si="149"/>
        <v>0</v>
      </c>
      <c r="P2224" s="680">
        <f t="shared" ca="1" si="149"/>
        <v>0</v>
      </c>
      <c r="Q2224" s="680">
        <f t="shared" ca="1" si="149"/>
        <v>0</v>
      </c>
      <c r="R2224" s="680">
        <f t="shared" ca="1" si="149"/>
        <v>0</v>
      </c>
      <c r="S2224" t="str">
        <f t="shared" si="146"/>
        <v>ASR_CMS_19</v>
      </c>
      <c r="T2224" s="957">
        <f t="shared" si="147"/>
        <v>45406</v>
      </c>
      <c r="U2224" t="str">
        <f t="shared" si="148"/>
        <v>Unaudited</v>
      </c>
    </row>
    <row r="2225" spans="1:21" x14ac:dyDescent="0.25">
      <c r="A2225" t="s">
        <v>438</v>
      </c>
      <c r="B2225" t="s">
        <v>1380</v>
      </c>
      <c r="C2225" t="s">
        <v>1381</v>
      </c>
      <c r="D2225" s="15">
        <v>1900</v>
      </c>
      <c r="E2225" s="121">
        <v>1</v>
      </c>
      <c r="F2225" t="s">
        <v>442</v>
      </c>
      <c r="G2225" s="121">
        <v>366</v>
      </c>
      <c r="H2225" t="s">
        <v>389</v>
      </c>
      <c r="I2225" t="s">
        <v>489</v>
      </c>
      <c r="J2225" t="s">
        <v>434</v>
      </c>
      <c r="K2225" t="s">
        <v>224</v>
      </c>
      <c r="L2225" s="755">
        <v>2.11</v>
      </c>
      <c r="M2225" t="s">
        <v>229</v>
      </c>
      <c r="N2225" s="680">
        <f t="shared" ca="1" si="149"/>
        <v>0</v>
      </c>
      <c r="O2225" s="680">
        <f t="shared" ca="1" si="149"/>
        <v>0</v>
      </c>
      <c r="P2225" s="680">
        <f t="shared" ca="1" si="149"/>
        <v>0</v>
      </c>
      <c r="Q2225" s="680">
        <f t="shared" ca="1" si="149"/>
        <v>0</v>
      </c>
      <c r="R2225" s="680">
        <f t="shared" ca="1" si="149"/>
        <v>0</v>
      </c>
      <c r="S2225" t="str">
        <f t="shared" si="146"/>
        <v>ASR_CMS_19</v>
      </c>
      <c r="T2225" s="957">
        <f t="shared" si="147"/>
        <v>45406</v>
      </c>
      <c r="U2225" t="str">
        <f t="shared" si="148"/>
        <v>Unaudited</v>
      </c>
    </row>
    <row r="2226" spans="1:21" x14ac:dyDescent="0.25">
      <c r="A2226" t="s">
        <v>438</v>
      </c>
      <c r="B2226" t="s">
        <v>1380</v>
      </c>
      <c r="C2226" t="s">
        <v>1381</v>
      </c>
      <c r="D2226" s="15">
        <v>1900</v>
      </c>
      <c r="E2226" s="121">
        <v>1</v>
      </c>
      <c r="F2226" t="s">
        <v>442</v>
      </c>
      <c r="G2226" s="121">
        <v>366</v>
      </c>
      <c r="H2226" t="s">
        <v>389</v>
      </c>
      <c r="I2226" t="s">
        <v>489</v>
      </c>
      <c r="J2226" t="s">
        <v>434</v>
      </c>
      <c r="K2226" t="s">
        <v>224</v>
      </c>
      <c r="L2226" s="755">
        <v>2.12</v>
      </c>
      <c r="M2226" t="s">
        <v>555</v>
      </c>
      <c r="N2226" s="680">
        <f t="shared" ca="1" si="149"/>
        <v>0</v>
      </c>
      <c r="O2226" s="680">
        <f t="shared" ca="1" si="149"/>
        <v>0</v>
      </c>
      <c r="P2226" s="680">
        <f t="shared" ca="1" si="149"/>
        <v>0</v>
      </c>
      <c r="Q2226" s="680">
        <f t="shared" ca="1" si="149"/>
        <v>0</v>
      </c>
      <c r="R2226" s="680">
        <f t="shared" ca="1" si="149"/>
        <v>0</v>
      </c>
      <c r="S2226" t="str">
        <f t="shared" si="146"/>
        <v>ASR_CMS_19</v>
      </c>
      <c r="T2226" s="957">
        <f t="shared" si="147"/>
        <v>45406</v>
      </c>
      <c r="U2226" t="str">
        <f t="shared" si="148"/>
        <v>Unaudited</v>
      </c>
    </row>
    <row r="2227" spans="1:21" x14ac:dyDescent="0.25">
      <c r="A2227" t="s">
        <v>438</v>
      </c>
      <c r="B2227" t="s">
        <v>1380</v>
      </c>
      <c r="C2227" t="s">
        <v>1381</v>
      </c>
      <c r="D2227" s="15">
        <v>1900</v>
      </c>
      <c r="E2227" s="121">
        <v>1</v>
      </c>
      <c r="F2227" t="s">
        <v>442</v>
      </c>
      <c r="G2227" s="121">
        <v>366</v>
      </c>
      <c r="H2227" t="s">
        <v>389</v>
      </c>
      <c r="I2227" t="s">
        <v>489</v>
      </c>
      <c r="J2227" t="s">
        <v>434</v>
      </c>
      <c r="K2227" t="s">
        <v>224</v>
      </c>
      <c r="L2227" s="755">
        <v>2.13</v>
      </c>
      <c r="M2227" t="s">
        <v>230</v>
      </c>
      <c r="N2227" s="680">
        <f t="shared" ca="1" si="149"/>
        <v>0</v>
      </c>
      <c r="O2227" s="680">
        <f t="shared" ca="1" si="149"/>
        <v>0</v>
      </c>
      <c r="P2227" s="680">
        <f t="shared" ca="1" si="149"/>
        <v>0</v>
      </c>
      <c r="Q2227" s="680">
        <f t="shared" ca="1" si="149"/>
        <v>0</v>
      </c>
      <c r="R2227" s="680">
        <f t="shared" ca="1" si="149"/>
        <v>0</v>
      </c>
      <c r="S2227" t="str">
        <f t="shared" si="146"/>
        <v>ASR_CMS_19</v>
      </c>
      <c r="T2227" s="957">
        <f t="shared" si="147"/>
        <v>45406</v>
      </c>
      <c r="U2227" t="str">
        <f t="shared" si="148"/>
        <v>Unaudited</v>
      </c>
    </row>
    <row r="2228" spans="1:21" x14ac:dyDescent="0.25">
      <c r="A2228" t="s">
        <v>438</v>
      </c>
      <c r="B2228" t="s">
        <v>1380</v>
      </c>
      <c r="C2228" t="s">
        <v>1381</v>
      </c>
      <c r="D2228" s="15">
        <v>1900</v>
      </c>
      <c r="E2228" s="121">
        <v>1</v>
      </c>
      <c r="F2228" t="s">
        <v>442</v>
      </c>
      <c r="G2228" s="121">
        <v>366</v>
      </c>
      <c r="H2228" t="s">
        <v>389</v>
      </c>
      <c r="I2228" t="s">
        <v>489</v>
      </c>
      <c r="J2228" t="s">
        <v>434</v>
      </c>
      <c r="K2228" t="s">
        <v>224</v>
      </c>
      <c r="L2228" s="755">
        <v>2.14</v>
      </c>
      <c r="M2228" t="s">
        <v>559</v>
      </c>
      <c r="N2228" s="680">
        <f t="shared" ca="1" si="149"/>
        <v>0</v>
      </c>
      <c r="O2228" s="680">
        <f t="shared" ca="1" si="149"/>
        <v>0</v>
      </c>
      <c r="P2228" s="680">
        <f t="shared" ca="1" si="149"/>
        <v>0</v>
      </c>
      <c r="Q2228" s="680">
        <f t="shared" ca="1" si="149"/>
        <v>0</v>
      </c>
      <c r="R2228" s="680">
        <f t="shared" ca="1" si="149"/>
        <v>0</v>
      </c>
      <c r="S2228" t="str">
        <f t="shared" si="146"/>
        <v>ASR_CMS_19</v>
      </c>
      <c r="T2228" s="957">
        <f t="shared" si="147"/>
        <v>45406</v>
      </c>
      <c r="U2228" t="str">
        <f t="shared" si="148"/>
        <v>Unaudited</v>
      </c>
    </row>
    <row r="2229" spans="1:21" x14ac:dyDescent="0.25">
      <c r="A2229" t="s">
        <v>438</v>
      </c>
      <c r="B2229" t="s">
        <v>1380</v>
      </c>
      <c r="C2229" t="s">
        <v>1381</v>
      </c>
      <c r="D2229" s="15">
        <v>1900</v>
      </c>
      <c r="E2229" s="121">
        <v>1</v>
      </c>
      <c r="F2229" t="s">
        <v>442</v>
      </c>
      <c r="G2229" s="121">
        <v>366</v>
      </c>
      <c r="H2229" t="s">
        <v>389</v>
      </c>
      <c r="I2229" t="s">
        <v>489</v>
      </c>
      <c r="J2229" t="s">
        <v>434</v>
      </c>
      <c r="K2229" t="s">
        <v>224</v>
      </c>
      <c r="L2229" s="755">
        <v>2.15</v>
      </c>
      <c r="M2229" t="s">
        <v>20</v>
      </c>
      <c r="N2229" s="680">
        <f t="shared" ca="1" si="149"/>
        <v>0</v>
      </c>
      <c r="O2229" s="680">
        <f t="shared" ca="1" si="149"/>
        <v>0</v>
      </c>
      <c r="P2229" s="680">
        <f t="shared" ca="1" si="149"/>
        <v>0</v>
      </c>
      <c r="Q2229" s="680">
        <f t="shared" ca="1" si="149"/>
        <v>0</v>
      </c>
      <c r="R2229" s="680">
        <f t="shared" ca="1" si="149"/>
        <v>0</v>
      </c>
      <c r="S2229" t="str">
        <f t="shared" si="146"/>
        <v>ASR_CMS_19</v>
      </c>
      <c r="T2229" s="957">
        <f t="shared" si="147"/>
        <v>45406</v>
      </c>
      <c r="U2229" t="str">
        <f t="shared" si="148"/>
        <v>Unaudited</v>
      </c>
    </row>
    <row r="2230" spans="1:21" x14ac:dyDescent="0.25">
      <c r="A2230" t="s">
        <v>438</v>
      </c>
      <c r="B2230" t="s">
        <v>1380</v>
      </c>
      <c r="C2230" t="s">
        <v>1381</v>
      </c>
      <c r="D2230" s="15">
        <v>1900</v>
      </c>
      <c r="E2230" s="121">
        <v>1</v>
      </c>
      <c r="F2230" t="s">
        <v>442</v>
      </c>
      <c r="G2230" s="121">
        <v>366</v>
      </c>
      <c r="H2230" t="s">
        <v>389</v>
      </c>
      <c r="I2230" t="s">
        <v>489</v>
      </c>
      <c r="J2230" t="s">
        <v>434</v>
      </c>
      <c r="K2230" t="s">
        <v>224</v>
      </c>
      <c r="L2230" s="755">
        <v>2.16</v>
      </c>
      <c r="M2230" t="s">
        <v>794</v>
      </c>
      <c r="N2230" s="680">
        <f t="shared" ca="1" si="149"/>
        <v>0</v>
      </c>
      <c r="O2230" s="680">
        <f t="shared" ca="1" si="149"/>
        <v>0</v>
      </c>
      <c r="P2230" s="680">
        <f t="shared" ca="1" si="149"/>
        <v>0</v>
      </c>
      <c r="Q2230" s="680">
        <f t="shared" ca="1" si="149"/>
        <v>0</v>
      </c>
      <c r="R2230" s="680">
        <f t="shared" ca="1" si="149"/>
        <v>0</v>
      </c>
      <c r="S2230" t="str">
        <f t="shared" si="146"/>
        <v>ASR_CMS_19</v>
      </c>
      <c r="T2230" s="957">
        <f t="shared" si="147"/>
        <v>45406</v>
      </c>
      <c r="U2230" t="str">
        <f t="shared" si="148"/>
        <v>Unaudited</v>
      </c>
    </row>
    <row r="2231" spans="1:21" x14ac:dyDescent="0.25">
      <c r="A2231" t="s">
        <v>438</v>
      </c>
      <c r="B2231" t="s">
        <v>1380</v>
      </c>
      <c r="C2231" t="s">
        <v>1381</v>
      </c>
      <c r="D2231" s="15">
        <v>1900</v>
      </c>
      <c r="E2231" s="121">
        <v>1</v>
      </c>
      <c r="F2231" t="s">
        <v>442</v>
      </c>
      <c r="G2231" s="121">
        <v>366</v>
      </c>
      <c r="H2231" t="s">
        <v>389</v>
      </c>
      <c r="I2231" t="s">
        <v>489</v>
      </c>
      <c r="J2231" t="s">
        <v>434</v>
      </c>
      <c r="K2231" t="s">
        <v>224</v>
      </c>
      <c r="L2231" s="755">
        <v>2.17</v>
      </c>
      <c r="M2231" t="s">
        <v>1047</v>
      </c>
      <c r="N2231" s="680">
        <f t="shared" ca="1" si="149"/>
        <v>0</v>
      </c>
      <c r="O2231" s="680">
        <f t="shared" ca="1" si="149"/>
        <v>0</v>
      </c>
      <c r="P2231" s="680">
        <f t="shared" ca="1" si="149"/>
        <v>0</v>
      </c>
      <c r="Q2231" s="680">
        <f t="shared" ca="1" si="149"/>
        <v>0</v>
      </c>
      <c r="R2231" s="680">
        <f t="shared" ca="1" si="149"/>
        <v>0</v>
      </c>
      <c r="S2231" t="str">
        <f t="shared" si="146"/>
        <v>ASR_CMS_19</v>
      </c>
      <c r="T2231" s="957">
        <f t="shared" si="147"/>
        <v>45406</v>
      </c>
      <c r="U2231" t="str">
        <f t="shared" si="148"/>
        <v>Unaudited</v>
      </c>
    </row>
    <row r="2232" spans="1:21" x14ac:dyDescent="0.25">
      <c r="A2232" t="s">
        <v>438</v>
      </c>
      <c r="B2232" t="s">
        <v>1380</v>
      </c>
      <c r="C2232" t="s">
        <v>1381</v>
      </c>
      <c r="D2232" s="15">
        <v>1900</v>
      </c>
      <c r="E2232" s="121">
        <v>1</v>
      </c>
      <c r="F2232" t="s">
        <v>442</v>
      </c>
      <c r="G2232" s="121">
        <v>366</v>
      </c>
      <c r="H2232" t="s">
        <v>389</v>
      </c>
      <c r="I2232" t="s">
        <v>489</v>
      </c>
      <c r="J2232" t="s">
        <v>434</v>
      </c>
      <c r="K2232" t="s">
        <v>224</v>
      </c>
      <c r="L2232" s="755">
        <v>2.1800000000000002</v>
      </c>
      <c r="M2232" t="s">
        <v>651</v>
      </c>
      <c r="N2232" s="680">
        <f t="shared" ca="1" si="149"/>
        <v>0</v>
      </c>
      <c r="O2232" s="680">
        <f t="shared" ca="1" si="149"/>
        <v>0</v>
      </c>
      <c r="P2232" s="680">
        <f t="shared" ca="1" si="149"/>
        <v>0</v>
      </c>
      <c r="Q2232" s="680">
        <f t="shared" ca="1" si="149"/>
        <v>0</v>
      </c>
      <c r="R2232" s="680">
        <f t="shared" ca="1" si="149"/>
        <v>0</v>
      </c>
      <c r="S2232" t="str">
        <f t="shared" si="146"/>
        <v>ASR_CMS_19</v>
      </c>
      <c r="T2232" s="957">
        <f t="shared" si="147"/>
        <v>45406</v>
      </c>
      <c r="U2232" t="str">
        <f t="shared" si="148"/>
        <v>Unaudited</v>
      </c>
    </row>
    <row r="2233" spans="1:21" x14ac:dyDescent="0.25">
      <c r="A2233" t="s">
        <v>438</v>
      </c>
      <c r="B2233" t="s">
        <v>1380</v>
      </c>
      <c r="C2233" t="s">
        <v>1381</v>
      </c>
      <c r="D2233" s="15">
        <v>1900</v>
      </c>
      <c r="E2233" s="121">
        <v>1</v>
      </c>
      <c r="F2233" t="s">
        <v>442</v>
      </c>
      <c r="G2233" s="121">
        <v>366</v>
      </c>
      <c r="H2233" t="s">
        <v>389</v>
      </c>
      <c r="I2233" t="s">
        <v>489</v>
      </c>
      <c r="J2233" t="s">
        <v>434</v>
      </c>
      <c r="K2233" t="s">
        <v>224</v>
      </c>
      <c r="L2233" s="755">
        <v>2.19</v>
      </c>
      <c r="M2233" t="s">
        <v>219</v>
      </c>
      <c r="N2233" s="680">
        <f t="shared" ca="1" si="149"/>
        <v>0</v>
      </c>
      <c r="O2233" s="680">
        <f t="shared" ca="1" si="149"/>
        <v>0</v>
      </c>
      <c r="P2233" s="680">
        <f t="shared" ca="1" si="149"/>
        <v>0</v>
      </c>
      <c r="Q2233" s="680">
        <f t="shared" ca="1" si="149"/>
        <v>0</v>
      </c>
      <c r="R2233" s="680">
        <f t="shared" ca="1" si="149"/>
        <v>0</v>
      </c>
      <c r="S2233" t="str">
        <f t="shared" si="146"/>
        <v>ASR_CMS_19</v>
      </c>
      <c r="T2233" s="957">
        <f t="shared" si="147"/>
        <v>45406</v>
      </c>
      <c r="U2233" t="str">
        <f t="shared" si="148"/>
        <v>Unaudited</v>
      </c>
    </row>
    <row r="2234" spans="1:21" x14ac:dyDescent="0.25">
      <c r="A2234" t="s">
        <v>438</v>
      </c>
      <c r="B2234" t="s">
        <v>1380</v>
      </c>
      <c r="C2234" t="s">
        <v>1381</v>
      </c>
      <c r="D2234" s="15">
        <v>1900</v>
      </c>
      <c r="E2234" s="121">
        <v>1</v>
      </c>
      <c r="F2234" t="s">
        <v>442</v>
      </c>
      <c r="G2234" s="121">
        <v>366</v>
      </c>
      <c r="H2234" t="s">
        <v>389</v>
      </c>
      <c r="I2234" t="s">
        <v>489</v>
      </c>
      <c r="J2234" t="s">
        <v>434</v>
      </c>
      <c r="K2234" t="s">
        <v>224</v>
      </c>
      <c r="L2234" s="755" t="s">
        <v>700</v>
      </c>
      <c r="M2234" t="s">
        <v>231</v>
      </c>
      <c r="N2234" s="680">
        <f t="shared" ca="1" si="149"/>
        <v>0</v>
      </c>
      <c r="O2234" s="680">
        <f t="shared" ca="1" si="149"/>
        <v>0</v>
      </c>
      <c r="P2234" s="680">
        <f t="shared" ca="1" si="149"/>
        <v>0</v>
      </c>
      <c r="Q2234" s="680">
        <f t="shared" ca="1" si="149"/>
        <v>0</v>
      </c>
      <c r="R2234" s="680">
        <f t="shared" ca="1" si="149"/>
        <v>0</v>
      </c>
      <c r="S2234" t="str">
        <f t="shared" si="146"/>
        <v>ASR_CMS_19</v>
      </c>
      <c r="T2234" s="957">
        <f t="shared" si="147"/>
        <v>45406</v>
      </c>
      <c r="U2234" t="str">
        <f t="shared" si="148"/>
        <v>Unaudited</v>
      </c>
    </row>
    <row r="2235" spans="1:21" x14ac:dyDescent="0.25">
      <c r="A2235" t="s">
        <v>438</v>
      </c>
      <c r="B2235" t="s">
        <v>1380</v>
      </c>
      <c r="C2235" t="s">
        <v>1381</v>
      </c>
      <c r="D2235" s="15">
        <v>1900</v>
      </c>
      <c r="E2235" s="121">
        <v>1</v>
      </c>
      <c r="F2235" t="s">
        <v>442</v>
      </c>
      <c r="G2235" s="121">
        <v>366</v>
      </c>
      <c r="H2235" t="s">
        <v>389</v>
      </c>
      <c r="I2235" t="s">
        <v>489</v>
      </c>
      <c r="J2235" t="s">
        <v>434</v>
      </c>
      <c r="K2235" t="s">
        <v>224</v>
      </c>
      <c r="L2235" s="755">
        <v>2.21</v>
      </c>
      <c r="M2235" t="s">
        <v>467</v>
      </c>
      <c r="N2235" s="680">
        <f t="shared" ca="1" si="149"/>
        <v>0</v>
      </c>
      <c r="O2235" s="680">
        <f t="shared" ca="1" si="149"/>
        <v>0</v>
      </c>
      <c r="P2235" s="680">
        <f t="shared" ca="1" si="149"/>
        <v>0</v>
      </c>
      <c r="Q2235" s="680">
        <f t="shared" ca="1" si="149"/>
        <v>0</v>
      </c>
      <c r="R2235" s="680">
        <f t="shared" ca="1" si="149"/>
        <v>0</v>
      </c>
      <c r="S2235" t="str">
        <f t="shared" si="146"/>
        <v>ASR_CMS_19</v>
      </c>
      <c r="T2235" s="957">
        <f t="shared" si="147"/>
        <v>45406</v>
      </c>
      <c r="U2235" t="str">
        <f t="shared" si="148"/>
        <v>Unaudited</v>
      </c>
    </row>
    <row r="2236" spans="1:21" x14ac:dyDescent="0.25">
      <c r="A2236" t="s">
        <v>438</v>
      </c>
      <c r="B2236" t="s">
        <v>1380</v>
      </c>
      <c r="C2236" t="s">
        <v>1381</v>
      </c>
      <c r="D2236" s="15">
        <v>1900</v>
      </c>
      <c r="E2236" s="121">
        <v>1</v>
      </c>
      <c r="F2236" t="s">
        <v>442</v>
      </c>
      <c r="G2236" s="121">
        <v>366</v>
      </c>
      <c r="H2236" t="s">
        <v>389</v>
      </c>
      <c r="I2236" t="s">
        <v>489</v>
      </c>
      <c r="J2236" t="s">
        <v>434</v>
      </c>
      <c r="K2236" t="s">
        <v>6</v>
      </c>
      <c r="L2236" s="755" t="s">
        <v>70</v>
      </c>
      <c r="M2236" t="s">
        <v>189</v>
      </c>
      <c r="N2236" s="680">
        <f t="shared" ca="1" si="149"/>
        <v>0</v>
      </c>
      <c r="O2236" s="680">
        <f t="shared" ca="1" si="149"/>
        <v>0</v>
      </c>
      <c r="P2236" s="680">
        <f t="shared" ca="1" si="149"/>
        <v>0</v>
      </c>
      <c r="Q2236" s="680">
        <f t="shared" ca="1" si="149"/>
        <v>0</v>
      </c>
      <c r="R2236" s="680">
        <f t="shared" ca="1" si="149"/>
        <v>0</v>
      </c>
      <c r="S2236" t="str">
        <f t="shared" si="146"/>
        <v>ASR_CMS_19</v>
      </c>
      <c r="T2236" s="957">
        <f t="shared" si="147"/>
        <v>45406</v>
      </c>
      <c r="U2236" t="str">
        <f t="shared" si="148"/>
        <v>Unaudited</v>
      </c>
    </row>
    <row r="2237" spans="1:21" x14ac:dyDescent="0.25">
      <c r="A2237" t="s">
        <v>438</v>
      </c>
      <c r="B2237" t="s">
        <v>1380</v>
      </c>
      <c r="C2237" t="s">
        <v>1381</v>
      </c>
      <c r="D2237" s="15">
        <v>1900</v>
      </c>
      <c r="E2237" s="121">
        <v>1</v>
      </c>
      <c r="F2237" t="s">
        <v>442</v>
      </c>
      <c r="G2237" s="121">
        <v>366</v>
      </c>
      <c r="H2237" t="s">
        <v>389</v>
      </c>
      <c r="I2237" t="s">
        <v>489</v>
      </c>
      <c r="J2237" t="s">
        <v>434</v>
      </c>
      <c r="K2237" t="s">
        <v>6</v>
      </c>
      <c r="L2237" s="755" t="s">
        <v>71</v>
      </c>
      <c r="M2237" t="s">
        <v>232</v>
      </c>
      <c r="N2237" s="680">
        <f t="shared" ca="1" si="149"/>
        <v>0</v>
      </c>
      <c r="O2237" s="680">
        <f t="shared" ca="1" si="149"/>
        <v>0</v>
      </c>
      <c r="P2237" s="680">
        <f t="shared" ca="1" si="149"/>
        <v>0</v>
      </c>
      <c r="Q2237" s="680">
        <f t="shared" ca="1" si="149"/>
        <v>0</v>
      </c>
      <c r="R2237" s="680">
        <f t="shared" ca="1" si="149"/>
        <v>0</v>
      </c>
      <c r="S2237" t="str">
        <f t="shared" si="146"/>
        <v>ASR_CMS_19</v>
      </c>
      <c r="T2237" s="957">
        <f t="shared" si="147"/>
        <v>45406</v>
      </c>
      <c r="U2237" t="str">
        <f t="shared" si="148"/>
        <v>Unaudited</v>
      </c>
    </row>
    <row r="2238" spans="1:21" x14ac:dyDescent="0.25">
      <c r="A2238" t="s">
        <v>438</v>
      </c>
      <c r="B2238" t="s">
        <v>1380</v>
      </c>
      <c r="C2238" t="s">
        <v>1381</v>
      </c>
      <c r="D2238" s="15">
        <v>1900</v>
      </c>
      <c r="E2238" s="121">
        <v>1</v>
      </c>
      <c r="F2238" t="s">
        <v>442</v>
      </c>
      <c r="G2238" s="121">
        <v>366</v>
      </c>
      <c r="H2238" t="s">
        <v>389</v>
      </c>
      <c r="I2238" t="s">
        <v>489</v>
      </c>
      <c r="J2238" t="s">
        <v>434</v>
      </c>
      <c r="K2238" t="s">
        <v>6</v>
      </c>
      <c r="L2238" s="755" t="s">
        <v>72</v>
      </c>
      <c r="M2238" t="s">
        <v>165</v>
      </c>
      <c r="N2238" s="680">
        <f t="shared" ca="1" si="149"/>
        <v>0</v>
      </c>
      <c r="O2238" s="680">
        <f t="shared" ca="1" si="149"/>
        <v>0</v>
      </c>
      <c r="P2238" s="680">
        <f t="shared" ca="1" si="149"/>
        <v>0</v>
      </c>
      <c r="Q2238" s="680">
        <f t="shared" ca="1" si="149"/>
        <v>0</v>
      </c>
      <c r="R2238" s="680">
        <f t="shared" ca="1" si="149"/>
        <v>0</v>
      </c>
      <c r="S2238" t="str">
        <f t="shared" si="146"/>
        <v>ASR_CMS_19</v>
      </c>
      <c r="T2238" s="957">
        <f t="shared" si="147"/>
        <v>45406</v>
      </c>
      <c r="U2238" t="str">
        <f t="shared" si="148"/>
        <v>Unaudited</v>
      </c>
    </row>
    <row r="2239" spans="1:21" x14ac:dyDescent="0.25">
      <c r="A2239" t="s">
        <v>438</v>
      </c>
      <c r="B2239" t="s">
        <v>1380</v>
      </c>
      <c r="C2239" t="s">
        <v>1381</v>
      </c>
      <c r="D2239" s="15">
        <v>1900</v>
      </c>
      <c r="E2239" s="121">
        <v>1</v>
      </c>
      <c r="F2239" t="s">
        <v>442</v>
      </c>
      <c r="G2239" s="121">
        <v>366</v>
      </c>
      <c r="H2239" t="s">
        <v>389</v>
      </c>
      <c r="I2239" t="s">
        <v>489</v>
      </c>
      <c r="J2239" t="s">
        <v>434</v>
      </c>
      <c r="K2239" t="s">
        <v>6</v>
      </c>
      <c r="L2239" s="755">
        <v>3.4</v>
      </c>
      <c r="M2239" t="s">
        <v>462</v>
      </c>
      <c r="N2239" s="680">
        <f t="shared" ca="1" si="149"/>
        <v>0</v>
      </c>
      <c r="O2239" s="680">
        <f t="shared" ca="1" si="149"/>
        <v>0</v>
      </c>
      <c r="P2239" s="680">
        <f t="shared" ca="1" si="149"/>
        <v>0</v>
      </c>
      <c r="Q2239" s="680">
        <f t="shared" ca="1" si="149"/>
        <v>0</v>
      </c>
      <c r="R2239" s="680">
        <f t="shared" ca="1" si="149"/>
        <v>0</v>
      </c>
      <c r="S2239" t="str">
        <f t="shared" si="146"/>
        <v>ASR_CMS_19</v>
      </c>
      <c r="T2239" s="957">
        <f t="shared" si="147"/>
        <v>45406</v>
      </c>
      <c r="U2239" t="str">
        <f t="shared" si="148"/>
        <v>Unaudited</v>
      </c>
    </row>
    <row r="2240" spans="1:21" x14ac:dyDescent="0.25">
      <c r="A2240" t="s">
        <v>438</v>
      </c>
      <c r="B2240" t="s">
        <v>1380</v>
      </c>
      <c r="C2240" t="s">
        <v>1381</v>
      </c>
      <c r="D2240" s="15">
        <v>1900</v>
      </c>
      <c r="E2240" s="121">
        <v>1</v>
      </c>
      <c r="F2240" t="s">
        <v>442</v>
      </c>
      <c r="G2240" s="121">
        <v>366</v>
      </c>
      <c r="H2240" t="s">
        <v>389</v>
      </c>
      <c r="I2240" t="s">
        <v>489</v>
      </c>
      <c r="J2240" t="s">
        <v>434</v>
      </c>
      <c r="K2240" t="s">
        <v>435</v>
      </c>
      <c r="L2240" s="755">
        <v>4.5</v>
      </c>
      <c r="M2240" t="s">
        <v>32</v>
      </c>
      <c r="N2240" s="680">
        <f t="shared" ca="1" si="149"/>
        <v>0</v>
      </c>
      <c r="O2240" s="680">
        <f t="shared" ca="1" si="149"/>
        <v>0</v>
      </c>
      <c r="P2240" s="680">
        <f t="shared" ca="1" si="149"/>
        <v>0</v>
      </c>
      <c r="Q2240" s="680">
        <f t="shared" ca="1" si="149"/>
        <v>0</v>
      </c>
      <c r="R2240" s="680">
        <f t="shared" ca="1" si="149"/>
        <v>0</v>
      </c>
      <c r="S2240" t="str">
        <f t="shared" si="146"/>
        <v>ASR_CMS_19</v>
      </c>
      <c r="T2240" s="957">
        <f t="shared" si="147"/>
        <v>45406</v>
      </c>
      <c r="U2240" t="str">
        <f t="shared" si="148"/>
        <v>Unaudited</v>
      </c>
    </row>
    <row r="2241" spans="1:21" x14ac:dyDescent="0.25">
      <c r="A2241" t="s">
        <v>438</v>
      </c>
      <c r="B2241" t="s">
        <v>1380</v>
      </c>
      <c r="C2241" t="s">
        <v>1381</v>
      </c>
      <c r="D2241" s="15">
        <v>1900</v>
      </c>
      <c r="E2241" s="121">
        <v>1</v>
      </c>
      <c r="F2241" t="s">
        <v>442</v>
      </c>
      <c r="G2241" s="121">
        <v>366</v>
      </c>
      <c r="H2241" t="s">
        <v>389</v>
      </c>
      <c r="I2241" t="s">
        <v>489</v>
      </c>
      <c r="J2241" t="s">
        <v>434</v>
      </c>
      <c r="K2241" t="s">
        <v>435</v>
      </c>
      <c r="L2241" s="755" t="s">
        <v>939</v>
      </c>
      <c r="M2241" t="s">
        <v>930</v>
      </c>
      <c r="N2241" s="680">
        <f t="shared" ca="1" si="149"/>
        <v>0</v>
      </c>
      <c r="O2241" s="680">
        <f t="shared" ca="1" si="149"/>
        <v>0</v>
      </c>
      <c r="P2241" s="680">
        <f t="shared" ca="1" si="149"/>
        <v>0</v>
      </c>
      <c r="Q2241" s="680">
        <f t="shared" ca="1" si="149"/>
        <v>0</v>
      </c>
      <c r="R2241" s="680">
        <f t="shared" ca="1" si="149"/>
        <v>0</v>
      </c>
      <c r="S2241" t="str">
        <f t="shared" si="146"/>
        <v>ASR_CMS_19</v>
      </c>
      <c r="T2241" s="957">
        <f t="shared" si="147"/>
        <v>45406</v>
      </c>
      <c r="U2241" t="str">
        <f t="shared" si="148"/>
        <v>Unaudited</v>
      </c>
    </row>
    <row r="2242" spans="1:21" x14ac:dyDescent="0.25">
      <c r="A2242" t="s">
        <v>438</v>
      </c>
      <c r="B2242" t="s">
        <v>1380</v>
      </c>
      <c r="C2242" t="s">
        <v>1381</v>
      </c>
      <c r="D2242" s="15">
        <v>1900</v>
      </c>
      <c r="E2242" s="121">
        <v>1</v>
      </c>
      <c r="F2242" t="s">
        <v>442</v>
      </c>
      <c r="G2242" s="121">
        <v>366</v>
      </c>
      <c r="H2242" t="s">
        <v>389</v>
      </c>
      <c r="I2242" t="s">
        <v>489</v>
      </c>
      <c r="J2242" t="s">
        <v>434</v>
      </c>
      <c r="K2242" t="s">
        <v>435</v>
      </c>
      <c r="L2242" s="755" t="s">
        <v>194</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ASR_CMS_19</v>
      </c>
      <c r="T2242" s="957">
        <f t="shared" ref="T2242:T2305" si="151">file_date</f>
        <v>45406</v>
      </c>
      <c r="U2242" t="str">
        <f t="shared" ref="U2242:U2305" si="152">status</f>
        <v>Unaudited</v>
      </c>
    </row>
    <row r="2243" spans="1:21" x14ac:dyDescent="0.25">
      <c r="A2243" t="s">
        <v>438</v>
      </c>
      <c r="B2243" t="s">
        <v>1380</v>
      </c>
      <c r="C2243" t="s">
        <v>1381</v>
      </c>
      <c r="D2243" s="15">
        <v>1900</v>
      </c>
      <c r="E2243" s="121">
        <v>1</v>
      </c>
      <c r="F2243" t="s">
        <v>442</v>
      </c>
      <c r="G2243" s="121">
        <v>366</v>
      </c>
      <c r="H2243" t="s">
        <v>389</v>
      </c>
      <c r="I2243" t="s">
        <v>489</v>
      </c>
      <c r="J2243" t="s">
        <v>434</v>
      </c>
      <c r="K2243" t="s">
        <v>435</v>
      </c>
      <c r="L2243" s="755" t="s">
        <v>193</v>
      </c>
      <c r="M2243" t="s">
        <v>330</v>
      </c>
      <c r="N2243" s="680">
        <f t="shared" ca="1" si="149"/>
        <v>0</v>
      </c>
      <c r="O2243" s="680">
        <f t="shared" ca="1" si="149"/>
        <v>0</v>
      </c>
      <c r="P2243" s="680">
        <f t="shared" ca="1" si="149"/>
        <v>0</v>
      </c>
      <c r="Q2243" s="680">
        <f t="shared" ca="1" si="149"/>
        <v>0</v>
      </c>
      <c r="R2243" s="680">
        <f t="shared" ca="1" si="149"/>
        <v>0</v>
      </c>
      <c r="S2243" t="str">
        <f t="shared" si="150"/>
        <v>ASR_CMS_19</v>
      </c>
      <c r="T2243" s="957">
        <f t="shared" si="151"/>
        <v>45406</v>
      </c>
      <c r="U2243" t="str">
        <f t="shared" si="152"/>
        <v>Unaudited</v>
      </c>
    </row>
    <row r="2244" spans="1:21" x14ac:dyDescent="0.25">
      <c r="A2244" t="s">
        <v>438</v>
      </c>
      <c r="B2244" t="s">
        <v>1380</v>
      </c>
      <c r="C2244" t="s">
        <v>1381</v>
      </c>
      <c r="D2244" s="15">
        <v>1900</v>
      </c>
      <c r="E2244" s="121">
        <v>1</v>
      </c>
      <c r="F2244" t="s">
        <v>442</v>
      </c>
      <c r="G2244" s="121">
        <v>366</v>
      </c>
      <c r="H2244" t="s">
        <v>389</v>
      </c>
      <c r="I2244" t="s">
        <v>489</v>
      </c>
      <c r="J2244" t="s">
        <v>451</v>
      </c>
      <c r="K2244" t="s">
        <v>436</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ASR_CMS_19</v>
      </c>
      <c r="T2244" s="957">
        <f t="shared" si="151"/>
        <v>45406</v>
      </c>
      <c r="U2244" t="str">
        <f t="shared" si="152"/>
        <v>Unaudited</v>
      </c>
    </row>
    <row r="2245" spans="1:21" x14ac:dyDescent="0.25">
      <c r="A2245" t="s">
        <v>438</v>
      </c>
      <c r="B2245" t="s">
        <v>1380</v>
      </c>
      <c r="C2245" t="s">
        <v>1381</v>
      </c>
      <c r="D2245" s="15">
        <v>1900</v>
      </c>
      <c r="E2245" s="121">
        <v>1</v>
      </c>
      <c r="F2245" t="s">
        <v>442</v>
      </c>
      <c r="G2245" s="121">
        <v>366</v>
      </c>
      <c r="H2245" t="s">
        <v>389</v>
      </c>
      <c r="I2245" t="s">
        <v>489</v>
      </c>
      <c r="J2245" t="s">
        <v>451</v>
      </c>
      <c r="K2245" t="s">
        <v>436</v>
      </c>
      <c r="L2245" s="755" t="s">
        <v>80</v>
      </c>
      <c r="M2245" t="s">
        <v>98</v>
      </c>
      <c r="N2245" s="680">
        <f t="shared" ca="1" si="149"/>
        <v>0</v>
      </c>
      <c r="O2245" s="680">
        <f t="shared" ca="1" si="149"/>
        <v>0</v>
      </c>
      <c r="P2245" s="680">
        <f t="shared" ca="1" si="149"/>
        <v>0</v>
      </c>
      <c r="Q2245" s="680">
        <f t="shared" ca="1" si="149"/>
        <v>0</v>
      </c>
      <c r="R2245" s="680">
        <f t="shared" ca="1" si="149"/>
        <v>0</v>
      </c>
      <c r="S2245" t="str">
        <f t="shared" si="150"/>
        <v>ASR_CMS_19</v>
      </c>
      <c r="T2245" s="957">
        <f t="shared" si="151"/>
        <v>45406</v>
      </c>
      <c r="U2245" t="str">
        <f t="shared" si="152"/>
        <v>Unaudited</v>
      </c>
    </row>
    <row r="2246" spans="1:21" x14ac:dyDescent="0.25">
      <c r="A2246" t="s">
        <v>438</v>
      </c>
      <c r="B2246" t="s">
        <v>1380</v>
      </c>
      <c r="C2246" t="s">
        <v>1381</v>
      </c>
      <c r="D2246" s="15">
        <v>1900</v>
      </c>
      <c r="E2246" s="121">
        <v>1</v>
      </c>
      <c r="F2246" t="s">
        <v>442</v>
      </c>
      <c r="G2246" s="121">
        <v>366</v>
      </c>
      <c r="H2246" t="s">
        <v>389</v>
      </c>
      <c r="I2246" t="s">
        <v>489</v>
      </c>
      <c r="J2246" t="s">
        <v>451</v>
      </c>
      <c r="K2246" t="s">
        <v>436</v>
      </c>
      <c r="L2246" s="755" t="s">
        <v>81</v>
      </c>
      <c r="M2246" t="s">
        <v>99</v>
      </c>
      <c r="N2246" s="680">
        <f t="shared" ca="1" si="149"/>
        <v>0</v>
      </c>
      <c r="O2246" s="680">
        <f t="shared" ca="1" si="149"/>
        <v>0</v>
      </c>
      <c r="P2246" s="680">
        <f t="shared" ca="1" si="149"/>
        <v>0</v>
      </c>
      <c r="Q2246" s="680">
        <f t="shared" ca="1" si="149"/>
        <v>0</v>
      </c>
      <c r="R2246" s="680">
        <f t="shared" ca="1" si="149"/>
        <v>0</v>
      </c>
      <c r="S2246" t="str">
        <f t="shared" si="150"/>
        <v>ASR_CMS_19</v>
      </c>
      <c r="T2246" s="957">
        <f t="shared" si="151"/>
        <v>45406</v>
      </c>
      <c r="U2246" t="str">
        <f t="shared" si="152"/>
        <v>Unaudited</v>
      </c>
    </row>
    <row r="2247" spans="1:21" x14ac:dyDescent="0.25">
      <c r="A2247" t="s">
        <v>438</v>
      </c>
      <c r="B2247" t="s">
        <v>1380</v>
      </c>
      <c r="C2247" t="s">
        <v>1381</v>
      </c>
      <c r="D2247" s="15">
        <v>1900</v>
      </c>
      <c r="E2247" s="121">
        <v>1</v>
      </c>
      <c r="F2247" t="s">
        <v>442</v>
      </c>
      <c r="G2247" s="121">
        <v>366</v>
      </c>
      <c r="H2247" t="s">
        <v>389</v>
      </c>
      <c r="I2247" t="s">
        <v>489</v>
      </c>
      <c r="J2247" t="s">
        <v>451</v>
      </c>
      <c r="K2247" t="s">
        <v>436</v>
      </c>
      <c r="L2247" s="755" t="s">
        <v>82</v>
      </c>
      <c r="M2247" t="s">
        <v>100</v>
      </c>
      <c r="N2247" s="680">
        <f t="shared" ca="1" si="149"/>
        <v>0</v>
      </c>
      <c r="O2247" s="680">
        <f t="shared" ca="1" si="149"/>
        <v>0</v>
      </c>
      <c r="P2247" s="680">
        <f t="shared" ca="1" si="149"/>
        <v>0</v>
      </c>
      <c r="Q2247" s="680">
        <f t="shared" ca="1" si="149"/>
        <v>0</v>
      </c>
      <c r="R2247" s="680">
        <f t="shared" ca="1" si="149"/>
        <v>0</v>
      </c>
      <c r="S2247" t="str">
        <f t="shared" si="150"/>
        <v>ASR_CMS_19</v>
      </c>
      <c r="T2247" s="957">
        <f t="shared" si="151"/>
        <v>45406</v>
      </c>
      <c r="U2247" t="str">
        <f t="shared" si="152"/>
        <v>Unaudited</v>
      </c>
    </row>
    <row r="2248" spans="1:21" x14ac:dyDescent="0.25">
      <c r="A2248" t="s">
        <v>438</v>
      </c>
      <c r="B2248" t="s">
        <v>1380</v>
      </c>
      <c r="C2248" t="s">
        <v>1381</v>
      </c>
      <c r="D2248" s="15">
        <v>1900</v>
      </c>
      <c r="E2248" s="121">
        <v>1</v>
      </c>
      <c r="F2248" t="s">
        <v>442</v>
      </c>
      <c r="G2248" s="121">
        <v>366</v>
      </c>
      <c r="H2248" t="s">
        <v>389</v>
      </c>
      <c r="I2248" t="s">
        <v>489</v>
      </c>
      <c r="J2248" t="s">
        <v>451</v>
      </c>
      <c r="K2248" t="s">
        <v>436</v>
      </c>
      <c r="L2248" s="755" t="s">
        <v>217</v>
      </c>
      <c r="M2248" t="s">
        <v>101</v>
      </c>
      <c r="N2248" s="680">
        <f t="shared" ca="1" si="149"/>
        <v>0</v>
      </c>
      <c r="O2248" s="680">
        <f t="shared" ca="1" si="149"/>
        <v>0</v>
      </c>
      <c r="P2248" s="680">
        <f t="shared" ca="1" si="149"/>
        <v>0</v>
      </c>
      <c r="Q2248" s="680">
        <f t="shared" ca="1" si="149"/>
        <v>0</v>
      </c>
      <c r="R2248" s="680">
        <f t="shared" ca="1" si="149"/>
        <v>0</v>
      </c>
      <c r="S2248" t="str">
        <f t="shared" si="150"/>
        <v>ASR_CMS_19</v>
      </c>
      <c r="T2248" s="957">
        <f t="shared" si="151"/>
        <v>45406</v>
      </c>
      <c r="U2248" t="str">
        <f t="shared" si="152"/>
        <v>Unaudited</v>
      </c>
    </row>
    <row r="2249" spans="1:21" x14ac:dyDescent="0.25">
      <c r="A2249" t="s">
        <v>438</v>
      </c>
      <c r="B2249" t="s">
        <v>1380</v>
      </c>
      <c r="C2249" t="s">
        <v>1381</v>
      </c>
      <c r="D2249" s="15">
        <v>1900</v>
      </c>
      <c r="E2249" s="121">
        <v>1</v>
      </c>
      <c r="F2249" t="s">
        <v>442</v>
      </c>
      <c r="G2249" s="121">
        <v>366</v>
      </c>
      <c r="H2249" t="s">
        <v>389</v>
      </c>
      <c r="I2249" t="s">
        <v>489</v>
      </c>
      <c r="J2249" t="s">
        <v>451</v>
      </c>
      <c r="K2249" t="s">
        <v>436</v>
      </c>
      <c r="L2249" s="755" t="s">
        <v>216</v>
      </c>
      <c r="M2249" t="s">
        <v>28</v>
      </c>
      <c r="N2249" s="680">
        <f t="shared" ca="1" si="149"/>
        <v>0</v>
      </c>
      <c r="O2249" s="680">
        <f t="shared" ca="1" si="149"/>
        <v>0</v>
      </c>
      <c r="P2249" s="680">
        <f t="shared" ca="1" si="149"/>
        <v>0</v>
      </c>
      <c r="Q2249" s="680">
        <f t="shared" ca="1" si="149"/>
        <v>0</v>
      </c>
      <c r="R2249" s="680">
        <f t="shared" ca="1" si="149"/>
        <v>0</v>
      </c>
      <c r="S2249" t="str">
        <f t="shared" si="150"/>
        <v>ASR_CMS_19</v>
      </c>
      <c r="T2249" s="957">
        <f t="shared" si="151"/>
        <v>45406</v>
      </c>
      <c r="U2249" t="str">
        <f t="shared" si="152"/>
        <v>Unaudited</v>
      </c>
    </row>
    <row r="2250" spans="1:21" x14ac:dyDescent="0.25">
      <c r="A2250" t="s">
        <v>438</v>
      </c>
      <c r="B2250" t="s">
        <v>1380</v>
      </c>
      <c r="C2250" t="s">
        <v>1381</v>
      </c>
      <c r="D2250" s="15">
        <v>1900</v>
      </c>
      <c r="E2250" s="121">
        <v>1</v>
      </c>
      <c r="F2250" t="s">
        <v>442</v>
      </c>
      <c r="G2250" s="121">
        <v>366</v>
      </c>
      <c r="H2250" t="s">
        <v>389</v>
      </c>
      <c r="I2250" t="s">
        <v>489</v>
      </c>
      <c r="J2250" t="s">
        <v>437</v>
      </c>
      <c r="K2250" t="s">
        <v>437</v>
      </c>
      <c r="L2250" s="755" t="s">
        <v>84</v>
      </c>
      <c r="M2250" t="s">
        <v>328</v>
      </c>
      <c r="N2250" s="680">
        <f t="shared" ca="1" si="149"/>
        <v>0</v>
      </c>
      <c r="O2250" s="680">
        <f t="shared" ca="1" si="149"/>
        <v>0</v>
      </c>
      <c r="P2250" s="680">
        <f t="shared" ca="1" si="149"/>
        <v>0</v>
      </c>
      <c r="Q2250" s="680">
        <f t="shared" ca="1" si="149"/>
        <v>0</v>
      </c>
      <c r="R2250" s="680">
        <f t="shared" ca="1" si="149"/>
        <v>0</v>
      </c>
      <c r="S2250" t="str">
        <f t="shared" si="150"/>
        <v>ASR_CMS_19</v>
      </c>
      <c r="T2250" s="957">
        <f t="shared" si="151"/>
        <v>45406</v>
      </c>
      <c r="U2250" t="str">
        <f t="shared" si="152"/>
        <v>Unaudited</v>
      </c>
    </row>
    <row r="2251" spans="1:21" x14ac:dyDescent="0.25">
      <c r="A2251" t="s">
        <v>438</v>
      </c>
      <c r="B2251" t="s">
        <v>1380</v>
      </c>
      <c r="C2251" t="s">
        <v>1381</v>
      </c>
      <c r="D2251" s="15">
        <v>1900</v>
      </c>
      <c r="E2251" s="121">
        <v>1</v>
      </c>
      <c r="F2251" t="s">
        <v>442</v>
      </c>
      <c r="G2251" s="121">
        <v>366</v>
      </c>
      <c r="H2251" t="s">
        <v>389</v>
      </c>
      <c r="I2251" t="s">
        <v>489</v>
      </c>
      <c r="J2251" t="s">
        <v>437</v>
      </c>
      <c r="K2251" t="s">
        <v>437</v>
      </c>
      <c r="L2251" s="755" t="s">
        <v>85</v>
      </c>
      <c r="M2251" t="s">
        <v>326</v>
      </c>
      <c r="N2251" s="680">
        <f t="shared" ca="1" si="149"/>
        <v>0</v>
      </c>
      <c r="O2251" s="680">
        <f t="shared" ca="1" si="149"/>
        <v>0</v>
      </c>
      <c r="P2251" s="680">
        <f t="shared" ca="1" si="149"/>
        <v>0</v>
      </c>
      <c r="Q2251" s="680">
        <f t="shared" ca="1" si="149"/>
        <v>0</v>
      </c>
      <c r="R2251" s="680">
        <f t="shared" ca="1" si="149"/>
        <v>0</v>
      </c>
      <c r="S2251" t="str">
        <f t="shared" si="150"/>
        <v>ASR_CMS_19</v>
      </c>
      <c r="T2251" s="957">
        <f t="shared" si="151"/>
        <v>45406</v>
      </c>
      <c r="U2251" t="str">
        <f t="shared" si="152"/>
        <v>Unaudited</v>
      </c>
    </row>
    <row r="2252" spans="1:21" x14ac:dyDescent="0.25">
      <c r="A2252" t="s">
        <v>438</v>
      </c>
      <c r="B2252" t="s">
        <v>1380</v>
      </c>
      <c r="C2252" t="s">
        <v>1381</v>
      </c>
      <c r="D2252" s="15">
        <v>1900</v>
      </c>
      <c r="E2252" s="121">
        <v>1</v>
      </c>
      <c r="F2252" t="s">
        <v>442</v>
      </c>
      <c r="G2252" s="121">
        <v>366</v>
      </c>
      <c r="H2252" t="s">
        <v>389</v>
      </c>
      <c r="I2252" t="s">
        <v>489</v>
      </c>
      <c r="J2252" t="s">
        <v>437</v>
      </c>
      <c r="K2252" t="s">
        <v>437</v>
      </c>
      <c r="L2252" s="755" t="s">
        <v>86</v>
      </c>
      <c r="M2252" t="s">
        <v>495</v>
      </c>
      <c r="N2252" s="680">
        <f t="shared" ca="1" si="149"/>
        <v>0</v>
      </c>
      <c r="O2252" s="680">
        <f t="shared" ca="1" si="149"/>
        <v>0</v>
      </c>
      <c r="P2252" s="680">
        <f t="shared" ca="1" si="149"/>
        <v>0</v>
      </c>
      <c r="Q2252" s="680">
        <f t="shared" ca="1" si="149"/>
        <v>0</v>
      </c>
      <c r="R2252" s="680">
        <f t="shared" ca="1" si="149"/>
        <v>0</v>
      </c>
      <c r="S2252" t="str">
        <f t="shared" si="150"/>
        <v>ASR_CMS_19</v>
      </c>
      <c r="T2252" s="957">
        <f t="shared" si="151"/>
        <v>45406</v>
      </c>
      <c r="U2252" t="str">
        <f t="shared" si="152"/>
        <v>Unaudited</v>
      </c>
    </row>
    <row r="2253" spans="1:21" x14ac:dyDescent="0.25">
      <c r="A2253" t="s">
        <v>438</v>
      </c>
      <c r="B2253" t="s">
        <v>1380</v>
      </c>
      <c r="C2253" t="s">
        <v>1381</v>
      </c>
      <c r="D2253" s="15">
        <v>1900</v>
      </c>
      <c r="E2253" s="121">
        <v>1</v>
      </c>
      <c r="F2253" t="s">
        <v>442</v>
      </c>
      <c r="G2253" s="121">
        <v>366</v>
      </c>
      <c r="H2253" t="s">
        <v>389</v>
      </c>
      <c r="I2253" t="s">
        <v>489</v>
      </c>
      <c r="J2253" t="s">
        <v>437</v>
      </c>
      <c r="K2253" t="s">
        <v>437</v>
      </c>
      <c r="L2253" s="755" t="s">
        <v>87</v>
      </c>
      <c r="M2253" t="s">
        <v>496</v>
      </c>
      <c r="N2253" s="680">
        <f t="shared" ca="1" si="149"/>
        <v>0</v>
      </c>
      <c r="O2253" s="680">
        <f t="shared" ca="1" si="149"/>
        <v>0</v>
      </c>
      <c r="P2253" s="680">
        <f t="shared" ca="1" si="149"/>
        <v>0</v>
      </c>
      <c r="Q2253" s="680">
        <f t="shared" ca="1" si="149"/>
        <v>0</v>
      </c>
      <c r="R2253" s="680">
        <f t="shared" ca="1" si="149"/>
        <v>0</v>
      </c>
      <c r="S2253" t="str">
        <f t="shared" si="150"/>
        <v>ASR_CMS_19</v>
      </c>
      <c r="T2253" s="957">
        <f t="shared" si="151"/>
        <v>45406</v>
      </c>
      <c r="U2253" t="str">
        <f t="shared" si="152"/>
        <v>Unaudited</v>
      </c>
    </row>
    <row r="2254" spans="1:21" x14ac:dyDescent="0.25">
      <c r="A2254" t="s">
        <v>438</v>
      </c>
      <c r="B2254" t="s">
        <v>1380</v>
      </c>
      <c r="C2254" t="s">
        <v>1381</v>
      </c>
      <c r="D2254" s="15">
        <v>1900</v>
      </c>
      <c r="E2254" s="121">
        <v>1</v>
      </c>
      <c r="F2254" t="s">
        <v>442</v>
      </c>
      <c r="G2254" s="121">
        <v>366</v>
      </c>
      <c r="H2254" t="s">
        <v>389</v>
      </c>
      <c r="I2254" t="s">
        <v>489</v>
      </c>
      <c r="J2254" t="s">
        <v>437</v>
      </c>
      <c r="K2254" t="s">
        <v>437</v>
      </c>
      <c r="L2254" s="755" t="s">
        <v>214</v>
      </c>
      <c r="M2254" t="s">
        <v>497</v>
      </c>
      <c r="N2254" s="680">
        <f t="shared" ca="1" si="149"/>
        <v>0</v>
      </c>
      <c r="O2254" s="680">
        <f t="shared" ca="1" si="149"/>
        <v>0</v>
      </c>
      <c r="P2254" s="680">
        <f t="shared" ca="1" si="149"/>
        <v>0</v>
      </c>
      <c r="Q2254" s="680">
        <f t="shared" ca="1" si="149"/>
        <v>0</v>
      </c>
      <c r="R2254" s="680">
        <f t="shared" ca="1" si="149"/>
        <v>0</v>
      </c>
      <c r="S2254" t="str">
        <f t="shared" si="150"/>
        <v>ASR_CMS_19</v>
      </c>
      <c r="T2254" s="957">
        <f t="shared" si="151"/>
        <v>45406</v>
      </c>
      <c r="U2254" t="str">
        <f t="shared" si="152"/>
        <v>Unaudited</v>
      </c>
    </row>
    <row r="2255" spans="1:21" x14ac:dyDescent="0.25">
      <c r="A2255" t="s">
        <v>438</v>
      </c>
      <c r="B2255" t="s">
        <v>1380</v>
      </c>
      <c r="C2255" t="s">
        <v>1381</v>
      </c>
      <c r="D2255" s="15">
        <v>1900</v>
      </c>
      <c r="E2255" s="121">
        <v>1</v>
      </c>
      <c r="F2255" t="s">
        <v>442</v>
      </c>
      <c r="G2255" s="121">
        <v>366</v>
      </c>
      <c r="H2255" t="s">
        <v>389</v>
      </c>
      <c r="I2255" t="s">
        <v>490</v>
      </c>
      <c r="J2255" t="s">
        <v>26</v>
      </c>
      <c r="K2255" t="s">
        <v>26</v>
      </c>
      <c r="L2255" s="755" t="s">
        <v>205</v>
      </c>
      <c r="M2255" t="s">
        <v>26</v>
      </c>
      <c r="N2255" s="680">
        <f t="shared" ca="1" si="149"/>
        <v>0</v>
      </c>
      <c r="O2255" s="680">
        <f t="shared" ca="1" si="149"/>
        <v>0</v>
      </c>
      <c r="P2255" s="680">
        <f t="shared" ca="1" si="149"/>
        <v>0</v>
      </c>
      <c r="Q2255" s="680">
        <f t="shared" ca="1" si="149"/>
        <v>0</v>
      </c>
      <c r="R2255" s="680">
        <f t="shared" ca="1" si="149"/>
        <v>0</v>
      </c>
      <c r="S2255" t="str">
        <f t="shared" si="150"/>
        <v>ASR_CMS_19</v>
      </c>
      <c r="T2255" s="957">
        <f t="shared" si="151"/>
        <v>45406</v>
      </c>
      <c r="U2255" t="str">
        <f t="shared" si="152"/>
        <v>Unaudited</v>
      </c>
    </row>
    <row r="2256" spans="1:21" x14ac:dyDescent="0.25">
      <c r="A2256" t="s">
        <v>438</v>
      </c>
      <c r="B2256" t="s">
        <v>1380</v>
      </c>
      <c r="C2256" t="s">
        <v>1381</v>
      </c>
      <c r="D2256" s="15">
        <v>1900</v>
      </c>
      <c r="E2256" s="121">
        <v>1</v>
      </c>
      <c r="F2256" t="s">
        <v>1026</v>
      </c>
      <c r="G2256" s="121" t="s">
        <v>1379</v>
      </c>
      <c r="H2256" t="s">
        <v>389</v>
      </c>
      <c r="I2256" t="s">
        <v>433</v>
      </c>
      <c r="J2256" t="s">
        <v>433</v>
      </c>
      <c r="K2256" t="s">
        <v>433</v>
      </c>
      <c r="M2256" t="s">
        <v>433</v>
      </c>
      <c r="N2256" s="680">
        <f t="shared" ca="1" si="149"/>
        <v>0</v>
      </c>
      <c r="O2256" s="680">
        <f t="shared" ca="1" si="149"/>
        <v>0</v>
      </c>
      <c r="P2256" s="680">
        <f t="shared" ca="1" si="149"/>
        <v>0</v>
      </c>
      <c r="Q2256" s="680">
        <f t="shared" ca="1" si="149"/>
        <v>0</v>
      </c>
      <c r="R2256" s="680">
        <f t="shared" ca="1" si="149"/>
        <v>0</v>
      </c>
      <c r="S2256" t="str">
        <f t="shared" si="150"/>
        <v>ASR_CMS_19</v>
      </c>
      <c r="T2256" s="957">
        <f t="shared" si="151"/>
        <v>45406</v>
      </c>
      <c r="U2256" t="str">
        <f t="shared" si="152"/>
        <v>Unaudited</v>
      </c>
    </row>
    <row r="2257" spans="1:21" x14ac:dyDescent="0.25">
      <c r="A2257" t="s">
        <v>438</v>
      </c>
      <c r="B2257" t="s">
        <v>1380</v>
      </c>
      <c r="C2257" t="s">
        <v>1381</v>
      </c>
      <c r="D2257" s="15">
        <v>1900</v>
      </c>
      <c r="E2257" s="121">
        <v>1</v>
      </c>
      <c r="F2257" t="s">
        <v>1026</v>
      </c>
      <c r="G2257" s="121" t="s">
        <v>1379</v>
      </c>
      <c r="H2257" t="s">
        <v>389</v>
      </c>
      <c r="I2257" t="s">
        <v>488</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ASR_CMS_19</v>
      </c>
      <c r="T2257" s="957">
        <f t="shared" si="151"/>
        <v>45406</v>
      </c>
      <c r="U2257" t="str">
        <f t="shared" si="152"/>
        <v>Unaudited</v>
      </c>
    </row>
    <row r="2258" spans="1:21" x14ac:dyDescent="0.25">
      <c r="A2258" t="s">
        <v>438</v>
      </c>
      <c r="B2258" t="s">
        <v>1380</v>
      </c>
      <c r="C2258" t="s">
        <v>1381</v>
      </c>
      <c r="D2258" s="15">
        <v>1900</v>
      </c>
      <c r="E2258" s="121">
        <v>1</v>
      </c>
      <c r="F2258" t="s">
        <v>1026</v>
      </c>
      <c r="G2258" s="121" t="s">
        <v>1379</v>
      </c>
      <c r="H2258" t="s">
        <v>389</v>
      </c>
      <c r="I2258" t="s">
        <v>488</v>
      </c>
      <c r="J2258" t="s">
        <v>12</v>
      </c>
      <c r="K2258" t="s">
        <v>223</v>
      </c>
      <c r="L2258" s="755">
        <v>1.2</v>
      </c>
      <c r="M2258" t="s">
        <v>223</v>
      </c>
      <c r="N2258" s="680">
        <f t="shared" ca="1" si="149"/>
        <v>0</v>
      </c>
      <c r="O2258" s="680">
        <f t="shared" ca="1" si="149"/>
        <v>0</v>
      </c>
      <c r="P2258" s="680">
        <f t="shared" ca="1" si="149"/>
        <v>0</v>
      </c>
      <c r="Q2258" s="680">
        <f t="shared" ca="1" si="149"/>
        <v>0</v>
      </c>
      <c r="R2258" s="680">
        <f t="shared" ca="1" si="149"/>
        <v>0</v>
      </c>
      <c r="S2258" t="str">
        <f t="shared" si="150"/>
        <v>ASR_CMS_19</v>
      </c>
      <c r="T2258" s="957">
        <f t="shared" si="151"/>
        <v>45406</v>
      </c>
      <c r="U2258" t="str">
        <f t="shared" si="152"/>
        <v>Unaudited</v>
      </c>
    </row>
    <row r="2259" spans="1:21" x14ac:dyDescent="0.25">
      <c r="A2259" t="s">
        <v>438</v>
      </c>
      <c r="B2259" t="s">
        <v>1380</v>
      </c>
      <c r="C2259" t="s">
        <v>1381</v>
      </c>
      <c r="D2259" s="15">
        <v>1900</v>
      </c>
      <c r="E2259" s="121">
        <v>1</v>
      </c>
      <c r="F2259" t="s">
        <v>1026</v>
      </c>
      <c r="G2259" s="121" t="s">
        <v>1379</v>
      </c>
      <c r="H2259" t="s">
        <v>389</v>
      </c>
      <c r="I2259" t="s">
        <v>488</v>
      </c>
      <c r="J2259" t="s">
        <v>12</v>
      </c>
      <c r="K2259" t="s">
        <v>1318</v>
      </c>
      <c r="L2259" s="755" t="s">
        <v>1314</v>
      </c>
      <c r="M2259" t="s">
        <v>1318</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ASR_CMS_19</v>
      </c>
      <c r="T2259" s="957">
        <f t="shared" si="151"/>
        <v>45406</v>
      </c>
      <c r="U2259" t="str">
        <f t="shared" si="152"/>
        <v>Unaudited</v>
      </c>
    </row>
    <row r="2260" spans="1:21" x14ac:dyDescent="0.25">
      <c r="A2260" t="s">
        <v>438</v>
      </c>
      <c r="B2260" t="s">
        <v>1380</v>
      </c>
      <c r="C2260" t="s">
        <v>1381</v>
      </c>
      <c r="D2260" s="15">
        <v>1900</v>
      </c>
      <c r="E2260" s="121">
        <v>1</v>
      </c>
      <c r="F2260" t="s">
        <v>1026</v>
      </c>
      <c r="G2260" s="121" t="s">
        <v>1379</v>
      </c>
      <c r="H2260" t="s">
        <v>389</v>
      </c>
      <c r="I2260" t="s">
        <v>488</v>
      </c>
      <c r="J2260" t="s">
        <v>12</v>
      </c>
      <c r="K2260" t="s">
        <v>1320</v>
      </c>
      <c r="L2260" s="755" t="s">
        <v>1319</v>
      </c>
      <c r="M2260" t="s">
        <v>1320</v>
      </c>
      <c r="N2260" s="680">
        <f t="shared" ca="1" si="153"/>
        <v>0</v>
      </c>
      <c r="O2260" s="680">
        <f t="shared" ca="1" si="153"/>
        <v>0</v>
      </c>
      <c r="P2260" s="680">
        <f t="shared" ca="1" si="153"/>
        <v>0</v>
      </c>
      <c r="Q2260" s="680">
        <f t="shared" ca="1" si="153"/>
        <v>0</v>
      </c>
      <c r="R2260" s="680">
        <f t="shared" ca="1" si="153"/>
        <v>0</v>
      </c>
      <c r="S2260" t="str">
        <f t="shared" si="150"/>
        <v>ASR_CMS_19</v>
      </c>
      <c r="T2260" s="957">
        <f t="shared" si="151"/>
        <v>45406</v>
      </c>
      <c r="U2260" t="str">
        <f t="shared" si="152"/>
        <v>Unaudited</v>
      </c>
    </row>
    <row r="2261" spans="1:21" x14ac:dyDescent="0.25">
      <c r="A2261" t="s">
        <v>438</v>
      </c>
      <c r="B2261" t="s">
        <v>1380</v>
      </c>
      <c r="C2261" t="s">
        <v>1381</v>
      </c>
      <c r="D2261" s="15">
        <v>1900</v>
      </c>
      <c r="E2261" s="121">
        <v>1</v>
      </c>
      <c r="F2261" t="s">
        <v>1026</v>
      </c>
      <c r="G2261" s="121" t="s">
        <v>1379</v>
      </c>
      <c r="H2261" t="s">
        <v>389</v>
      </c>
      <c r="I2261" t="s">
        <v>488</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ASR_CMS_19</v>
      </c>
      <c r="T2261" s="957">
        <f t="shared" si="151"/>
        <v>45406</v>
      </c>
      <c r="U2261" t="str">
        <f t="shared" si="152"/>
        <v>Unaudited</v>
      </c>
    </row>
    <row r="2262" spans="1:21" x14ac:dyDescent="0.25">
      <c r="A2262" t="s">
        <v>438</v>
      </c>
      <c r="B2262" t="s">
        <v>1380</v>
      </c>
      <c r="C2262" t="s">
        <v>1381</v>
      </c>
      <c r="D2262" s="15">
        <v>1900</v>
      </c>
      <c r="E2262" s="121">
        <v>1</v>
      </c>
      <c r="F2262" t="s">
        <v>1026</v>
      </c>
      <c r="G2262" s="121" t="s">
        <v>1379</v>
      </c>
      <c r="H2262" t="s">
        <v>389</v>
      </c>
      <c r="I2262" t="s">
        <v>489</v>
      </c>
      <c r="J2262" t="s">
        <v>434</v>
      </c>
      <c r="K2262" t="s">
        <v>791</v>
      </c>
      <c r="L2262" s="755">
        <v>2.1</v>
      </c>
      <c r="M2262" t="s">
        <v>726</v>
      </c>
      <c r="N2262" s="680">
        <f t="shared" ca="1" si="153"/>
        <v>0</v>
      </c>
      <c r="O2262" s="680">
        <f t="shared" ca="1" si="153"/>
        <v>0</v>
      </c>
      <c r="P2262" s="680">
        <f t="shared" ca="1" si="153"/>
        <v>0</v>
      </c>
      <c r="Q2262" s="680">
        <f t="shared" ca="1" si="153"/>
        <v>0</v>
      </c>
      <c r="R2262" s="680">
        <f t="shared" ca="1" si="153"/>
        <v>0</v>
      </c>
      <c r="S2262" t="str">
        <f t="shared" si="150"/>
        <v>ASR_CMS_19</v>
      </c>
      <c r="T2262" s="957">
        <f t="shared" si="151"/>
        <v>45406</v>
      </c>
      <c r="U2262" t="str">
        <f t="shared" si="152"/>
        <v>Unaudited</v>
      </c>
    </row>
    <row r="2263" spans="1:21" x14ac:dyDescent="0.25">
      <c r="A2263" t="s">
        <v>438</v>
      </c>
      <c r="B2263" t="s">
        <v>1380</v>
      </c>
      <c r="C2263" t="s">
        <v>1381</v>
      </c>
      <c r="D2263" s="15">
        <v>1900</v>
      </c>
      <c r="E2263" s="121">
        <v>1</v>
      </c>
      <c r="F2263" t="s">
        <v>1026</v>
      </c>
      <c r="G2263" s="121" t="s">
        <v>1379</v>
      </c>
      <c r="H2263" t="s">
        <v>389</v>
      </c>
      <c r="I2263" t="s">
        <v>489</v>
      </c>
      <c r="J2263" t="s">
        <v>434</v>
      </c>
      <c r="K2263" t="s">
        <v>791</v>
      </c>
      <c r="L2263" s="755">
        <v>2.2000000000000002</v>
      </c>
      <c r="M2263" t="s">
        <v>727</v>
      </c>
      <c r="N2263" s="680">
        <f t="shared" ca="1" si="153"/>
        <v>0</v>
      </c>
      <c r="O2263" s="680">
        <f t="shared" ca="1" si="153"/>
        <v>0</v>
      </c>
      <c r="P2263" s="680">
        <f t="shared" ca="1" si="153"/>
        <v>0</v>
      </c>
      <c r="Q2263" s="680">
        <f t="shared" ca="1" si="153"/>
        <v>0</v>
      </c>
      <c r="R2263" s="680">
        <f t="shared" ca="1" si="153"/>
        <v>0</v>
      </c>
      <c r="S2263" t="str">
        <f t="shared" si="150"/>
        <v>ASR_CMS_19</v>
      </c>
      <c r="T2263" s="957">
        <f t="shared" si="151"/>
        <v>45406</v>
      </c>
      <c r="U2263" t="str">
        <f t="shared" si="152"/>
        <v>Unaudited</v>
      </c>
    </row>
    <row r="2264" spans="1:21" x14ac:dyDescent="0.25">
      <c r="A2264" t="s">
        <v>438</v>
      </c>
      <c r="B2264" t="s">
        <v>1380</v>
      </c>
      <c r="C2264" t="s">
        <v>1381</v>
      </c>
      <c r="D2264" s="15">
        <v>1900</v>
      </c>
      <c r="E2264" s="121">
        <v>1</v>
      </c>
      <c r="F2264" t="s">
        <v>1026</v>
      </c>
      <c r="G2264" s="121" t="s">
        <v>1379</v>
      </c>
      <c r="H2264" t="s">
        <v>389</v>
      </c>
      <c r="I2264" t="s">
        <v>489</v>
      </c>
      <c r="J2264" t="s">
        <v>434</v>
      </c>
      <c r="K2264" t="s">
        <v>791</v>
      </c>
      <c r="L2264" s="755">
        <v>2.2999999999999998</v>
      </c>
      <c r="M2264" t="s">
        <v>728</v>
      </c>
      <c r="N2264" s="680">
        <f t="shared" ca="1" si="153"/>
        <v>0</v>
      </c>
      <c r="O2264" s="680">
        <f t="shared" ca="1" si="153"/>
        <v>0</v>
      </c>
      <c r="P2264" s="680">
        <f t="shared" ca="1" si="153"/>
        <v>0</v>
      </c>
      <c r="Q2264" s="680">
        <f t="shared" ca="1" si="153"/>
        <v>0</v>
      </c>
      <c r="R2264" s="680">
        <f t="shared" ca="1" si="153"/>
        <v>0</v>
      </c>
      <c r="S2264" t="str">
        <f t="shared" si="150"/>
        <v>ASR_CMS_19</v>
      </c>
      <c r="T2264" s="957">
        <f t="shared" si="151"/>
        <v>45406</v>
      </c>
      <c r="U2264" t="str">
        <f t="shared" si="152"/>
        <v>Unaudited</v>
      </c>
    </row>
    <row r="2265" spans="1:21" x14ac:dyDescent="0.25">
      <c r="A2265" t="s">
        <v>438</v>
      </c>
      <c r="B2265" t="s">
        <v>1380</v>
      </c>
      <c r="C2265" t="s">
        <v>1381</v>
      </c>
      <c r="D2265" s="15">
        <v>1900</v>
      </c>
      <c r="E2265" s="121">
        <v>1</v>
      </c>
      <c r="F2265" t="s">
        <v>1026</v>
      </c>
      <c r="G2265" s="121" t="s">
        <v>1379</v>
      </c>
      <c r="H2265" t="s">
        <v>389</v>
      </c>
      <c r="I2265" t="s">
        <v>489</v>
      </c>
      <c r="J2265" t="s">
        <v>434</v>
      </c>
      <c r="K2265" t="s">
        <v>791</v>
      </c>
      <c r="L2265" s="755">
        <v>2.4</v>
      </c>
      <c r="M2265" t="s">
        <v>729</v>
      </c>
      <c r="N2265" s="680">
        <f t="shared" ca="1" si="153"/>
        <v>0</v>
      </c>
      <c r="O2265" s="680">
        <f t="shared" ca="1" si="153"/>
        <v>0</v>
      </c>
      <c r="P2265" s="680">
        <f t="shared" ca="1" si="153"/>
        <v>0</v>
      </c>
      <c r="Q2265" s="680">
        <f t="shared" ca="1" si="153"/>
        <v>0</v>
      </c>
      <c r="R2265" s="680">
        <f t="shared" ca="1" si="153"/>
        <v>0</v>
      </c>
      <c r="S2265" t="str">
        <f t="shared" si="150"/>
        <v>ASR_CMS_19</v>
      </c>
      <c r="T2265" s="957">
        <f t="shared" si="151"/>
        <v>45406</v>
      </c>
      <c r="U2265" t="str">
        <f t="shared" si="152"/>
        <v>Unaudited</v>
      </c>
    </row>
    <row r="2266" spans="1:21" x14ac:dyDescent="0.25">
      <c r="A2266" t="s">
        <v>438</v>
      </c>
      <c r="B2266" t="s">
        <v>1380</v>
      </c>
      <c r="C2266" t="s">
        <v>1381</v>
      </c>
      <c r="D2266" s="15">
        <v>1900</v>
      </c>
      <c r="E2266" s="121">
        <v>1</v>
      </c>
      <c r="F2266" t="s">
        <v>1026</v>
      </c>
      <c r="G2266" s="121" t="s">
        <v>1379</v>
      </c>
      <c r="H2266" t="s">
        <v>389</v>
      </c>
      <c r="I2266" t="s">
        <v>489</v>
      </c>
      <c r="J2266" t="s">
        <v>434</v>
      </c>
      <c r="K2266" t="s">
        <v>791</v>
      </c>
      <c r="L2266" s="755">
        <v>2.5</v>
      </c>
      <c r="M2266" t="s">
        <v>771</v>
      </c>
      <c r="N2266" s="680">
        <f t="shared" ca="1" si="153"/>
        <v>0</v>
      </c>
      <c r="O2266" s="680">
        <f t="shared" ca="1" si="153"/>
        <v>0</v>
      </c>
      <c r="P2266" s="680">
        <f t="shared" ca="1" si="153"/>
        <v>0</v>
      </c>
      <c r="Q2266" s="680">
        <f t="shared" ca="1" si="153"/>
        <v>0</v>
      </c>
      <c r="R2266" s="680">
        <f t="shared" ca="1" si="153"/>
        <v>0</v>
      </c>
      <c r="S2266" t="str">
        <f t="shared" si="150"/>
        <v>ASR_CMS_19</v>
      </c>
      <c r="T2266" s="957">
        <f t="shared" si="151"/>
        <v>45406</v>
      </c>
      <c r="U2266" t="str">
        <f t="shared" si="152"/>
        <v>Unaudited</v>
      </c>
    </row>
    <row r="2267" spans="1:21" x14ac:dyDescent="0.25">
      <c r="A2267" t="s">
        <v>438</v>
      </c>
      <c r="B2267" t="s">
        <v>1380</v>
      </c>
      <c r="C2267" t="s">
        <v>1381</v>
      </c>
      <c r="D2267" s="15">
        <v>1900</v>
      </c>
      <c r="E2267" s="121">
        <v>1</v>
      </c>
      <c r="F2267" t="s">
        <v>1026</v>
      </c>
      <c r="G2267" s="121" t="s">
        <v>1379</v>
      </c>
      <c r="H2267" t="s">
        <v>389</v>
      </c>
      <c r="I2267" t="s">
        <v>489</v>
      </c>
      <c r="J2267" t="s">
        <v>434</v>
      </c>
      <c r="K2267" t="s">
        <v>791</v>
      </c>
      <c r="L2267" s="755">
        <v>2.6</v>
      </c>
      <c r="M2267" t="s">
        <v>187</v>
      </c>
      <c r="N2267" s="680">
        <f t="shared" ca="1" si="153"/>
        <v>0</v>
      </c>
      <c r="O2267" s="680">
        <f t="shared" ca="1" si="153"/>
        <v>0</v>
      </c>
      <c r="P2267" s="680">
        <f t="shared" ca="1" si="153"/>
        <v>0</v>
      </c>
      <c r="Q2267" s="680">
        <f t="shared" ca="1" si="153"/>
        <v>0</v>
      </c>
      <c r="R2267" s="680">
        <f t="shared" ca="1" si="153"/>
        <v>0</v>
      </c>
      <c r="S2267" t="str">
        <f t="shared" si="150"/>
        <v>ASR_CMS_19</v>
      </c>
      <c r="T2267" s="957">
        <f t="shared" si="151"/>
        <v>45406</v>
      </c>
      <c r="U2267" t="str">
        <f t="shared" si="152"/>
        <v>Unaudited</v>
      </c>
    </row>
    <row r="2268" spans="1:21" x14ac:dyDescent="0.25">
      <c r="A2268" t="s">
        <v>438</v>
      </c>
      <c r="B2268" t="s">
        <v>1380</v>
      </c>
      <c r="C2268" t="s">
        <v>1381</v>
      </c>
      <c r="D2268" s="15">
        <v>1900</v>
      </c>
      <c r="E2268" s="121">
        <v>1</v>
      </c>
      <c r="F2268" t="s">
        <v>1026</v>
      </c>
      <c r="G2268" s="121" t="s">
        <v>1379</v>
      </c>
      <c r="H2268" t="s">
        <v>389</v>
      </c>
      <c r="I2268" t="s">
        <v>489</v>
      </c>
      <c r="J2268" t="s">
        <v>434</v>
      </c>
      <c r="K2268" t="s">
        <v>791</v>
      </c>
      <c r="L2268" s="755">
        <v>2.7</v>
      </c>
      <c r="M2268" t="s">
        <v>792</v>
      </c>
      <c r="N2268" s="680">
        <f t="shared" ca="1" si="153"/>
        <v>0</v>
      </c>
      <c r="O2268" s="680">
        <f t="shared" ca="1" si="153"/>
        <v>0</v>
      </c>
      <c r="P2268" s="680">
        <f t="shared" ca="1" si="153"/>
        <v>0</v>
      </c>
      <c r="Q2268" s="680">
        <f t="shared" ca="1" si="153"/>
        <v>0</v>
      </c>
      <c r="R2268" s="680">
        <f t="shared" ca="1" si="153"/>
        <v>0</v>
      </c>
      <c r="S2268" t="str">
        <f t="shared" si="150"/>
        <v>ASR_CMS_19</v>
      </c>
      <c r="T2268" s="957">
        <f t="shared" si="151"/>
        <v>45406</v>
      </c>
      <c r="U2268" t="str">
        <f t="shared" si="152"/>
        <v>Unaudited</v>
      </c>
    </row>
    <row r="2269" spans="1:21" x14ac:dyDescent="0.25">
      <c r="A2269" t="s">
        <v>438</v>
      </c>
      <c r="B2269" t="s">
        <v>1380</v>
      </c>
      <c r="C2269" t="s">
        <v>1381</v>
      </c>
      <c r="D2269" s="15">
        <v>1900</v>
      </c>
      <c r="E2269" s="121">
        <v>1</v>
      </c>
      <c r="F2269" t="s">
        <v>1026</v>
      </c>
      <c r="G2269" s="121" t="s">
        <v>1379</v>
      </c>
      <c r="H2269" t="s">
        <v>389</v>
      </c>
      <c r="I2269" t="s">
        <v>489</v>
      </c>
      <c r="J2269" t="s">
        <v>434</v>
      </c>
      <c r="K2269" t="s">
        <v>791</v>
      </c>
      <c r="L2269" s="755">
        <v>2.8</v>
      </c>
      <c r="M2269" t="s">
        <v>793</v>
      </c>
      <c r="N2269" s="680">
        <f t="shared" ca="1" si="153"/>
        <v>0</v>
      </c>
      <c r="O2269" s="680">
        <f t="shared" ca="1" si="153"/>
        <v>0</v>
      </c>
      <c r="P2269" s="680">
        <f t="shared" ca="1" si="153"/>
        <v>0</v>
      </c>
      <c r="Q2269" s="680">
        <f t="shared" ca="1" si="153"/>
        <v>0</v>
      </c>
      <c r="R2269" s="680">
        <f t="shared" ca="1" si="153"/>
        <v>0</v>
      </c>
      <c r="S2269" t="str">
        <f t="shared" si="150"/>
        <v>ASR_CMS_19</v>
      </c>
      <c r="T2269" s="957">
        <f t="shared" si="151"/>
        <v>45406</v>
      </c>
      <c r="U2269" t="str">
        <f t="shared" si="152"/>
        <v>Unaudited</v>
      </c>
    </row>
    <row r="2270" spans="1:21" x14ac:dyDescent="0.25">
      <c r="A2270" t="s">
        <v>438</v>
      </c>
      <c r="B2270" t="s">
        <v>1380</v>
      </c>
      <c r="C2270" t="s">
        <v>1381</v>
      </c>
      <c r="D2270" s="15">
        <v>1900</v>
      </c>
      <c r="E2270" s="121">
        <v>1</v>
      </c>
      <c r="F2270" t="s">
        <v>1026</v>
      </c>
      <c r="G2270" s="121" t="s">
        <v>1379</v>
      </c>
      <c r="H2270" t="s">
        <v>389</v>
      </c>
      <c r="I2270" t="s">
        <v>489</v>
      </c>
      <c r="J2270" t="s">
        <v>434</v>
      </c>
      <c r="K2270" t="s">
        <v>791</v>
      </c>
      <c r="L2270" s="755">
        <v>2.9</v>
      </c>
      <c r="M2270" t="s">
        <v>774</v>
      </c>
      <c r="N2270" s="680">
        <f t="shared" ca="1" si="153"/>
        <v>0</v>
      </c>
      <c r="O2270" s="680">
        <f t="shared" ca="1" si="153"/>
        <v>0</v>
      </c>
      <c r="P2270" s="680">
        <f t="shared" ca="1" si="153"/>
        <v>0</v>
      </c>
      <c r="Q2270" s="680">
        <f t="shared" ca="1" si="153"/>
        <v>0</v>
      </c>
      <c r="R2270" s="680">
        <f t="shared" ca="1" si="153"/>
        <v>0</v>
      </c>
      <c r="S2270" t="str">
        <f t="shared" si="150"/>
        <v>ASR_CMS_19</v>
      </c>
      <c r="T2270" s="957">
        <f t="shared" si="151"/>
        <v>45406</v>
      </c>
      <c r="U2270" t="str">
        <f t="shared" si="152"/>
        <v>Unaudited</v>
      </c>
    </row>
    <row r="2271" spans="1:21" x14ac:dyDescent="0.25">
      <c r="A2271" t="s">
        <v>438</v>
      </c>
      <c r="B2271" t="s">
        <v>1380</v>
      </c>
      <c r="C2271" t="s">
        <v>1381</v>
      </c>
      <c r="D2271" s="15">
        <v>1900</v>
      </c>
      <c r="E2271" s="121">
        <v>1</v>
      </c>
      <c r="F2271" t="s">
        <v>1026</v>
      </c>
      <c r="G2271" s="121" t="s">
        <v>1379</v>
      </c>
      <c r="H2271" t="s">
        <v>389</v>
      </c>
      <c r="I2271" t="s">
        <v>489</v>
      </c>
      <c r="J2271" t="s">
        <v>434</v>
      </c>
      <c r="K2271" t="s">
        <v>224</v>
      </c>
      <c r="L2271" s="755">
        <v>2.11</v>
      </c>
      <c r="M2271" t="s">
        <v>229</v>
      </c>
      <c r="N2271" s="680">
        <f t="shared" ca="1" si="153"/>
        <v>0</v>
      </c>
      <c r="O2271" s="680">
        <f t="shared" ca="1" si="153"/>
        <v>0</v>
      </c>
      <c r="P2271" s="680">
        <f t="shared" ca="1" si="153"/>
        <v>0</v>
      </c>
      <c r="Q2271" s="680">
        <f t="shared" ca="1" si="153"/>
        <v>0</v>
      </c>
      <c r="R2271" s="680">
        <f t="shared" ca="1" si="153"/>
        <v>0</v>
      </c>
      <c r="S2271" t="str">
        <f t="shared" si="150"/>
        <v>ASR_CMS_19</v>
      </c>
      <c r="T2271" s="957">
        <f t="shared" si="151"/>
        <v>45406</v>
      </c>
      <c r="U2271" t="str">
        <f t="shared" si="152"/>
        <v>Unaudited</v>
      </c>
    </row>
    <row r="2272" spans="1:21" x14ac:dyDescent="0.25">
      <c r="A2272" t="s">
        <v>438</v>
      </c>
      <c r="B2272" t="s">
        <v>1380</v>
      </c>
      <c r="C2272" t="s">
        <v>1381</v>
      </c>
      <c r="D2272" s="15">
        <v>1900</v>
      </c>
      <c r="E2272" s="121">
        <v>1</v>
      </c>
      <c r="F2272" t="s">
        <v>1026</v>
      </c>
      <c r="G2272" s="121" t="s">
        <v>1379</v>
      </c>
      <c r="H2272" t="s">
        <v>389</v>
      </c>
      <c r="I2272" t="s">
        <v>489</v>
      </c>
      <c r="J2272" t="s">
        <v>434</v>
      </c>
      <c r="K2272" t="s">
        <v>224</v>
      </c>
      <c r="L2272" s="755">
        <v>2.12</v>
      </c>
      <c r="M2272" t="s">
        <v>555</v>
      </c>
      <c r="N2272" s="680">
        <f t="shared" ca="1" si="153"/>
        <v>0</v>
      </c>
      <c r="O2272" s="680">
        <f t="shared" ca="1" si="153"/>
        <v>0</v>
      </c>
      <c r="P2272" s="680">
        <f t="shared" ca="1" si="153"/>
        <v>0</v>
      </c>
      <c r="Q2272" s="680">
        <f t="shared" ca="1" si="153"/>
        <v>0</v>
      </c>
      <c r="R2272" s="680">
        <f t="shared" ca="1" si="153"/>
        <v>0</v>
      </c>
      <c r="S2272" t="str">
        <f t="shared" si="150"/>
        <v>ASR_CMS_19</v>
      </c>
      <c r="T2272" s="957">
        <f t="shared" si="151"/>
        <v>45406</v>
      </c>
      <c r="U2272" t="str">
        <f t="shared" si="152"/>
        <v>Unaudited</v>
      </c>
    </row>
    <row r="2273" spans="1:21" x14ac:dyDescent="0.25">
      <c r="A2273" t="s">
        <v>438</v>
      </c>
      <c r="B2273" t="s">
        <v>1380</v>
      </c>
      <c r="C2273" t="s">
        <v>1381</v>
      </c>
      <c r="D2273" s="15">
        <v>1900</v>
      </c>
      <c r="E2273" s="121">
        <v>1</v>
      </c>
      <c r="F2273" t="s">
        <v>1026</v>
      </c>
      <c r="G2273" s="121" t="s">
        <v>1379</v>
      </c>
      <c r="H2273" t="s">
        <v>389</v>
      </c>
      <c r="I2273" t="s">
        <v>489</v>
      </c>
      <c r="J2273" t="s">
        <v>434</v>
      </c>
      <c r="K2273" t="s">
        <v>224</v>
      </c>
      <c r="L2273" s="755">
        <v>2.13</v>
      </c>
      <c r="M2273" t="s">
        <v>230</v>
      </c>
      <c r="N2273" s="680">
        <f t="shared" ca="1" si="153"/>
        <v>0</v>
      </c>
      <c r="O2273" s="680">
        <f t="shared" ca="1" si="153"/>
        <v>0</v>
      </c>
      <c r="P2273" s="680">
        <f t="shared" ca="1" si="153"/>
        <v>0</v>
      </c>
      <c r="Q2273" s="680">
        <f t="shared" ca="1" si="153"/>
        <v>0</v>
      </c>
      <c r="R2273" s="680">
        <f t="shared" ca="1" si="153"/>
        <v>0</v>
      </c>
      <c r="S2273" t="str">
        <f t="shared" si="150"/>
        <v>ASR_CMS_19</v>
      </c>
      <c r="T2273" s="957">
        <f t="shared" si="151"/>
        <v>45406</v>
      </c>
      <c r="U2273" t="str">
        <f t="shared" si="152"/>
        <v>Unaudited</v>
      </c>
    </row>
    <row r="2274" spans="1:21" x14ac:dyDescent="0.25">
      <c r="A2274" t="s">
        <v>438</v>
      </c>
      <c r="B2274" t="s">
        <v>1380</v>
      </c>
      <c r="C2274" t="s">
        <v>1381</v>
      </c>
      <c r="D2274" s="15">
        <v>1900</v>
      </c>
      <c r="E2274" s="121">
        <v>1</v>
      </c>
      <c r="F2274" t="s">
        <v>1026</v>
      </c>
      <c r="G2274" s="121" t="s">
        <v>1379</v>
      </c>
      <c r="H2274" t="s">
        <v>389</v>
      </c>
      <c r="I2274" t="s">
        <v>489</v>
      </c>
      <c r="J2274" t="s">
        <v>434</v>
      </c>
      <c r="K2274" t="s">
        <v>224</v>
      </c>
      <c r="L2274" s="755">
        <v>2.14</v>
      </c>
      <c r="M2274" t="s">
        <v>559</v>
      </c>
      <c r="N2274" s="680">
        <f t="shared" ca="1" si="153"/>
        <v>0</v>
      </c>
      <c r="O2274" s="680">
        <f t="shared" ca="1" si="153"/>
        <v>0</v>
      </c>
      <c r="P2274" s="680">
        <f t="shared" ca="1" si="153"/>
        <v>0</v>
      </c>
      <c r="Q2274" s="680">
        <f t="shared" ca="1" si="153"/>
        <v>0</v>
      </c>
      <c r="R2274" s="680">
        <f t="shared" ca="1" si="153"/>
        <v>0</v>
      </c>
      <c r="S2274" t="str">
        <f t="shared" si="150"/>
        <v>ASR_CMS_19</v>
      </c>
      <c r="T2274" s="957">
        <f t="shared" si="151"/>
        <v>45406</v>
      </c>
      <c r="U2274" t="str">
        <f t="shared" si="152"/>
        <v>Unaudited</v>
      </c>
    </row>
    <row r="2275" spans="1:21" x14ac:dyDescent="0.25">
      <c r="A2275" t="s">
        <v>438</v>
      </c>
      <c r="B2275" t="s">
        <v>1380</v>
      </c>
      <c r="C2275" t="s">
        <v>1381</v>
      </c>
      <c r="D2275" s="15">
        <v>1900</v>
      </c>
      <c r="E2275" s="121">
        <v>1</v>
      </c>
      <c r="F2275" t="s">
        <v>1026</v>
      </c>
      <c r="G2275" s="121" t="s">
        <v>1379</v>
      </c>
      <c r="H2275" t="s">
        <v>389</v>
      </c>
      <c r="I2275" t="s">
        <v>489</v>
      </c>
      <c r="J2275" t="s">
        <v>434</v>
      </c>
      <c r="K2275" t="s">
        <v>224</v>
      </c>
      <c r="L2275" s="755">
        <v>2.15</v>
      </c>
      <c r="M2275" t="s">
        <v>20</v>
      </c>
      <c r="N2275" s="680">
        <f t="shared" ca="1" si="153"/>
        <v>0</v>
      </c>
      <c r="O2275" s="680">
        <f t="shared" ca="1" si="153"/>
        <v>0</v>
      </c>
      <c r="P2275" s="680">
        <f t="shared" ca="1" si="153"/>
        <v>0</v>
      </c>
      <c r="Q2275" s="680">
        <f t="shared" ca="1" si="153"/>
        <v>0</v>
      </c>
      <c r="R2275" s="680">
        <f t="shared" ca="1" si="153"/>
        <v>0</v>
      </c>
      <c r="S2275" t="str">
        <f t="shared" si="150"/>
        <v>ASR_CMS_19</v>
      </c>
      <c r="T2275" s="957">
        <f t="shared" si="151"/>
        <v>45406</v>
      </c>
      <c r="U2275" t="str">
        <f t="shared" si="152"/>
        <v>Unaudited</v>
      </c>
    </row>
    <row r="2276" spans="1:21" x14ac:dyDescent="0.25">
      <c r="A2276" t="s">
        <v>438</v>
      </c>
      <c r="B2276" t="s">
        <v>1380</v>
      </c>
      <c r="C2276" t="s">
        <v>1381</v>
      </c>
      <c r="D2276" s="15">
        <v>1900</v>
      </c>
      <c r="E2276" s="121">
        <v>1</v>
      </c>
      <c r="F2276" t="s">
        <v>1026</v>
      </c>
      <c r="G2276" s="121" t="s">
        <v>1379</v>
      </c>
      <c r="H2276" t="s">
        <v>389</v>
      </c>
      <c r="I2276" t="s">
        <v>489</v>
      </c>
      <c r="J2276" t="s">
        <v>434</v>
      </c>
      <c r="K2276" t="s">
        <v>224</v>
      </c>
      <c r="L2276" s="755">
        <v>2.16</v>
      </c>
      <c r="M2276" t="s">
        <v>794</v>
      </c>
      <c r="N2276" s="680">
        <f t="shared" ca="1" si="153"/>
        <v>0</v>
      </c>
      <c r="O2276" s="680">
        <f t="shared" ca="1" si="153"/>
        <v>0</v>
      </c>
      <c r="P2276" s="680">
        <f t="shared" ca="1" si="153"/>
        <v>0</v>
      </c>
      <c r="Q2276" s="680">
        <f t="shared" ca="1" si="153"/>
        <v>0</v>
      </c>
      <c r="R2276" s="680">
        <f t="shared" ca="1" si="153"/>
        <v>0</v>
      </c>
      <c r="S2276" t="str">
        <f t="shared" si="150"/>
        <v>ASR_CMS_19</v>
      </c>
      <c r="T2276" s="957">
        <f t="shared" si="151"/>
        <v>45406</v>
      </c>
      <c r="U2276" t="str">
        <f t="shared" si="152"/>
        <v>Unaudited</v>
      </c>
    </row>
    <row r="2277" spans="1:21" x14ac:dyDescent="0.25">
      <c r="A2277" t="s">
        <v>438</v>
      </c>
      <c r="B2277" t="s">
        <v>1380</v>
      </c>
      <c r="C2277" t="s">
        <v>1381</v>
      </c>
      <c r="D2277" s="15">
        <v>1900</v>
      </c>
      <c r="E2277" s="121">
        <v>1</v>
      </c>
      <c r="F2277" t="s">
        <v>1026</v>
      </c>
      <c r="G2277" s="121" t="s">
        <v>1379</v>
      </c>
      <c r="H2277" t="s">
        <v>389</v>
      </c>
      <c r="I2277" t="s">
        <v>489</v>
      </c>
      <c r="J2277" t="s">
        <v>434</v>
      </c>
      <c r="K2277" t="s">
        <v>224</v>
      </c>
      <c r="L2277" s="755">
        <v>2.17</v>
      </c>
      <c r="M2277" t="s">
        <v>1047</v>
      </c>
      <c r="N2277" s="680">
        <f t="shared" ca="1" si="153"/>
        <v>0</v>
      </c>
      <c r="O2277" s="680">
        <f t="shared" ca="1" si="153"/>
        <v>0</v>
      </c>
      <c r="P2277" s="680">
        <f t="shared" ca="1" si="153"/>
        <v>0</v>
      </c>
      <c r="Q2277" s="680">
        <f t="shared" ca="1" si="153"/>
        <v>0</v>
      </c>
      <c r="R2277" s="680">
        <f t="shared" ca="1" si="153"/>
        <v>0</v>
      </c>
      <c r="S2277" t="str">
        <f t="shared" si="150"/>
        <v>ASR_CMS_19</v>
      </c>
      <c r="T2277" s="957">
        <f t="shared" si="151"/>
        <v>45406</v>
      </c>
      <c r="U2277" t="str">
        <f t="shared" si="152"/>
        <v>Unaudited</v>
      </c>
    </row>
    <row r="2278" spans="1:21" x14ac:dyDescent="0.25">
      <c r="A2278" t="s">
        <v>438</v>
      </c>
      <c r="B2278" t="s">
        <v>1380</v>
      </c>
      <c r="C2278" t="s">
        <v>1381</v>
      </c>
      <c r="D2278" s="15">
        <v>1900</v>
      </c>
      <c r="E2278" s="121">
        <v>1</v>
      </c>
      <c r="F2278" t="s">
        <v>1026</v>
      </c>
      <c r="G2278" s="121" t="s">
        <v>1379</v>
      </c>
      <c r="H2278" t="s">
        <v>389</v>
      </c>
      <c r="I2278" t="s">
        <v>489</v>
      </c>
      <c r="J2278" t="s">
        <v>434</v>
      </c>
      <c r="K2278" t="s">
        <v>224</v>
      </c>
      <c r="L2278" s="755">
        <v>2.1800000000000002</v>
      </c>
      <c r="M2278" t="s">
        <v>651</v>
      </c>
      <c r="N2278" s="680">
        <f t="shared" ca="1" si="153"/>
        <v>0</v>
      </c>
      <c r="O2278" s="680">
        <f t="shared" ca="1" si="153"/>
        <v>0</v>
      </c>
      <c r="P2278" s="680">
        <f t="shared" ca="1" si="153"/>
        <v>0</v>
      </c>
      <c r="Q2278" s="680">
        <f t="shared" ca="1" si="153"/>
        <v>0</v>
      </c>
      <c r="R2278" s="680">
        <f t="shared" ca="1" si="153"/>
        <v>0</v>
      </c>
      <c r="S2278" t="str">
        <f t="shared" si="150"/>
        <v>ASR_CMS_19</v>
      </c>
      <c r="T2278" s="957">
        <f t="shared" si="151"/>
        <v>45406</v>
      </c>
      <c r="U2278" t="str">
        <f t="shared" si="152"/>
        <v>Unaudited</v>
      </c>
    </row>
    <row r="2279" spans="1:21" x14ac:dyDescent="0.25">
      <c r="A2279" t="s">
        <v>438</v>
      </c>
      <c r="B2279" t="s">
        <v>1380</v>
      </c>
      <c r="C2279" t="s">
        <v>1381</v>
      </c>
      <c r="D2279" s="15">
        <v>1900</v>
      </c>
      <c r="E2279" s="121">
        <v>1</v>
      </c>
      <c r="F2279" t="s">
        <v>1026</v>
      </c>
      <c r="G2279" s="121" t="s">
        <v>1379</v>
      </c>
      <c r="H2279" t="s">
        <v>389</v>
      </c>
      <c r="I2279" t="s">
        <v>489</v>
      </c>
      <c r="J2279" t="s">
        <v>434</v>
      </c>
      <c r="K2279" t="s">
        <v>224</v>
      </c>
      <c r="L2279" s="755">
        <v>2.19</v>
      </c>
      <c r="M2279" t="s">
        <v>219</v>
      </c>
      <c r="N2279" s="680">
        <f t="shared" ca="1" si="153"/>
        <v>0</v>
      </c>
      <c r="O2279" s="680">
        <f t="shared" ca="1" si="153"/>
        <v>0</v>
      </c>
      <c r="P2279" s="680">
        <f t="shared" ca="1" si="153"/>
        <v>0</v>
      </c>
      <c r="Q2279" s="680">
        <f t="shared" ca="1" si="153"/>
        <v>0</v>
      </c>
      <c r="R2279" s="680">
        <f t="shared" ca="1" si="153"/>
        <v>0</v>
      </c>
      <c r="S2279" t="str">
        <f t="shared" si="150"/>
        <v>ASR_CMS_19</v>
      </c>
      <c r="T2279" s="957">
        <f t="shared" si="151"/>
        <v>45406</v>
      </c>
      <c r="U2279" t="str">
        <f t="shared" si="152"/>
        <v>Unaudited</v>
      </c>
    </row>
    <row r="2280" spans="1:21" x14ac:dyDescent="0.25">
      <c r="A2280" t="s">
        <v>438</v>
      </c>
      <c r="B2280" t="s">
        <v>1380</v>
      </c>
      <c r="C2280" t="s">
        <v>1381</v>
      </c>
      <c r="D2280" s="15">
        <v>1900</v>
      </c>
      <c r="E2280" s="121">
        <v>1</v>
      </c>
      <c r="F2280" t="s">
        <v>1026</v>
      </c>
      <c r="G2280" s="121" t="s">
        <v>1379</v>
      </c>
      <c r="H2280" t="s">
        <v>389</v>
      </c>
      <c r="I2280" t="s">
        <v>489</v>
      </c>
      <c r="J2280" t="s">
        <v>434</v>
      </c>
      <c r="K2280" t="s">
        <v>224</v>
      </c>
      <c r="L2280" s="755" t="s">
        <v>700</v>
      </c>
      <c r="M2280" t="s">
        <v>231</v>
      </c>
      <c r="N2280" s="680">
        <f t="shared" ca="1" si="153"/>
        <v>0</v>
      </c>
      <c r="O2280" s="680">
        <f t="shared" ca="1" si="153"/>
        <v>0</v>
      </c>
      <c r="P2280" s="680">
        <f t="shared" ca="1" si="153"/>
        <v>0</v>
      </c>
      <c r="Q2280" s="680">
        <f t="shared" ca="1" si="153"/>
        <v>0</v>
      </c>
      <c r="R2280" s="680">
        <f t="shared" ca="1" si="153"/>
        <v>0</v>
      </c>
      <c r="S2280" t="str">
        <f t="shared" si="150"/>
        <v>ASR_CMS_19</v>
      </c>
      <c r="T2280" s="957">
        <f t="shared" si="151"/>
        <v>45406</v>
      </c>
      <c r="U2280" t="str">
        <f t="shared" si="152"/>
        <v>Unaudited</v>
      </c>
    </row>
    <row r="2281" spans="1:21" x14ac:dyDescent="0.25">
      <c r="A2281" t="s">
        <v>438</v>
      </c>
      <c r="B2281" t="s">
        <v>1380</v>
      </c>
      <c r="C2281" t="s">
        <v>1381</v>
      </c>
      <c r="D2281" s="15">
        <v>1900</v>
      </c>
      <c r="E2281" s="121">
        <v>1</v>
      </c>
      <c r="F2281" t="s">
        <v>1026</v>
      </c>
      <c r="G2281" s="121" t="s">
        <v>1379</v>
      </c>
      <c r="H2281" t="s">
        <v>389</v>
      </c>
      <c r="I2281" t="s">
        <v>489</v>
      </c>
      <c r="J2281" t="s">
        <v>434</v>
      </c>
      <c r="K2281" t="s">
        <v>224</v>
      </c>
      <c r="L2281" s="755">
        <v>2.21</v>
      </c>
      <c r="M2281" t="s">
        <v>467</v>
      </c>
      <c r="N2281" s="680">
        <f t="shared" ca="1" si="153"/>
        <v>0</v>
      </c>
      <c r="O2281" s="680">
        <f t="shared" ca="1" si="153"/>
        <v>0</v>
      </c>
      <c r="P2281" s="680">
        <f t="shared" ca="1" si="153"/>
        <v>0</v>
      </c>
      <c r="Q2281" s="680">
        <f t="shared" ca="1" si="153"/>
        <v>0</v>
      </c>
      <c r="R2281" s="680">
        <f t="shared" ca="1" si="153"/>
        <v>0</v>
      </c>
      <c r="S2281" t="str">
        <f t="shared" si="150"/>
        <v>ASR_CMS_19</v>
      </c>
      <c r="T2281" s="957">
        <f t="shared" si="151"/>
        <v>45406</v>
      </c>
      <c r="U2281" t="str">
        <f t="shared" si="152"/>
        <v>Unaudited</v>
      </c>
    </row>
    <row r="2282" spans="1:21" x14ac:dyDescent="0.25">
      <c r="A2282" t="s">
        <v>438</v>
      </c>
      <c r="B2282" t="s">
        <v>1380</v>
      </c>
      <c r="C2282" t="s">
        <v>1381</v>
      </c>
      <c r="D2282" s="15">
        <v>1900</v>
      </c>
      <c r="E2282" s="121">
        <v>1</v>
      </c>
      <c r="F2282" t="s">
        <v>1026</v>
      </c>
      <c r="G2282" s="121" t="s">
        <v>1379</v>
      </c>
      <c r="H2282" t="s">
        <v>389</v>
      </c>
      <c r="I2282" t="s">
        <v>489</v>
      </c>
      <c r="J2282" t="s">
        <v>434</v>
      </c>
      <c r="K2282" t="s">
        <v>6</v>
      </c>
      <c r="L2282" s="755" t="s">
        <v>70</v>
      </c>
      <c r="M2282" t="s">
        <v>189</v>
      </c>
      <c r="N2282" s="680">
        <f t="shared" ca="1" si="153"/>
        <v>0</v>
      </c>
      <c r="O2282" s="680">
        <f t="shared" ca="1" si="153"/>
        <v>0</v>
      </c>
      <c r="P2282" s="680">
        <f t="shared" ca="1" si="153"/>
        <v>0</v>
      </c>
      <c r="Q2282" s="680">
        <f t="shared" ca="1" si="153"/>
        <v>0</v>
      </c>
      <c r="R2282" s="680">
        <f t="shared" ca="1" si="153"/>
        <v>0</v>
      </c>
      <c r="S2282" t="str">
        <f t="shared" si="150"/>
        <v>ASR_CMS_19</v>
      </c>
      <c r="T2282" s="957">
        <f t="shared" si="151"/>
        <v>45406</v>
      </c>
      <c r="U2282" t="str">
        <f t="shared" si="152"/>
        <v>Unaudited</v>
      </c>
    </row>
    <row r="2283" spans="1:21" x14ac:dyDescent="0.25">
      <c r="A2283" t="s">
        <v>438</v>
      </c>
      <c r="B2283" t="s">
        <v>1380</v>
      </c>
      <c r="C2283" t="s">
        <v>1381</v>
      </c>
      <c r="D2283" s="15">
        <v>1900</v>
      </c>
      <c r="E2283" s="121">
        <v>1</v>
      </c>
      <c r="F2283" t="s">
        <v>1026</v>
      </c>
      <c r="G2283" s="121" t="s">
        <v>1379</v>
      </c>
      <c r="H2283" t="s">
        <v>389</v>
      </c>
      <c r="I2283" t="s">
        <v>489</v>
      </c>
      <c r="J2283" t="s">
        <v>434</v>
      </c>
      <c r="K2283" t="s">
        <v>6</v>
      </c>
      <c r="L2283" s="755" t="s">
        <v>71</v>
      </c>
      <c r="M2283" t="s">
        <v>232</v>
      </c>
      <c r="N2283" s="680">
        <f t="shared" ca="1" si="153"/>
        <v>0</v>
      </c>
      <c r="O2283" s="680">
        <f t="shared" ca="1" si="153"/>
        <v>0</v>
      </c>
      <c r="P2283" s="680">
        <f t="shared" ca="1" si="153"/>
        <v>0</v>
      </c>
      <c r="Q2283" s="680">
        <f t="shared" ca="1" si="153"/>
        <v>0</v>
      </c>
      <c r="R2283" s="680">
        <f t="shared" ca="1" si="153"/>
        <v>0</v>
      </c>
      <c r="S2283" t="str">
        <f t="shared" si="150"/>
        <v>ASR_CMS_19</v>
      </c>
      <c r="T2283" s="957">
        <f t="shared" si="151"/>
        <v>45406</v>
      </c>
      <c r="U2283" t="str">
        <f t="shared" si="152"/>
        <v>Unaudited</v>
      </c>
    </row>
    <row r="2284" spans="1:21" x14ac:dyDescent="0.25">
      <c r="A2284" t="s">
        <v>438</v>
      </c>
      <c r="B2284" t="s">
        <v>1380</v>
      </c>
      <c r="C2284" t="s">
        <v>1381</v>
      </c>
      <c r="D2284" s="15">
        <v>1900</v>
      </c>
      <c r="E2284" s="121">
        <v>1</v>
      </c>
      <c r="F2284" t="s">
        <v>1026</v>
      </c>
      <c r="G2284" s="121" t="s">
        <v>1379</v>
      </c>
      <c r="H2284" t="s">
        <v>389</v>
      </c>
      <c r="I2284" t="s">
        <v>489</v>
      </c>
      <c r="J2284" t="s">
        <v>434</v>
      </c>
      <c r="K2284" t="s">
        <v>6</v>
      </c>
      <c r="L2284" s="755" t="s">
        <v>72</v>
      </c>
      <c r="M2284" t="s">
        <v>165</v>
      </c>
      <c r="N2284" s="680">
        <f t="shared" ca="1" si="153"/>
        <v>0</v>
      </c>
      <c r="O2284" s="680">
        <f t="shared" ca="1" si="153"/>
        <v>0</v>
      </c>
      <c r="P2284" s="680">
        <f t="shared" ca="1" si="153"/>
        <v>0</v>
      </c>
      <c r="Q2284" s="680">
        <f t="shared" ca="1" si="153"/>
        <v>0</v>
      </c>
      <c r="R2284" s="680">
        <f t="shared" ca="1" si="153"/>
        <v>0</v>
      </c>
      <c r="S2284" t="str">
        <f t="shared" si="150"/>
        <v>ASR_CMS_19</v>
      </c>
      <c r="T2284" s="957">
        <f t="shared" si="151"/>
        <v>45406</v>
      </c>
      <c r="U2284" t="str">
        <f t="shared" si="152"/>
        <v>Unaudited</v>
      </c>
    </row>
    <row r="2285" spans="1:21" x14ac:dyDescent="0.25">
      <c r="A2285" t="s">
        <v>438</v>
      </c>
      <c r="B2285" t="s">
        <v>1380</v>
      </c>
      <c r="C2285" t="s">
        <v>1381</v>
      </c>
      <c r="D2285" s="15">
        <v>1900</v>
      </c>
      <c r="E2285" s="121">
        <v>1</v>
      </c>
      <c r="F2285" t="s">
        <v>1026</v>
      </c>
      <c r="G2285" s="121" t="s">
        <v>1379</v>
      </c>
      <c r="H2285" t="s">
        <v>389</v>
      </c>
      <c r="I2285" t="s">
        <v>489</v>
      </c>
      <c r="J2285" t="s">
        <v>434</v>
      </c>
      <c r="K2285" t="s">
        <v>6</v>
      </c>
      <c r="L2285" s="755">
        <v>3.4</v>
      </c>
      <c r="M2285" t="s">
        <v>462</v>
      </c>
      <c r="N2285" s="680">
        <f t="shared" ca="1" si="153"/>
        <v>0</v>
      </c>
      <c r="O2285" s="680">
        <f t="shared" ca="1" si="153"/>
        <v>0</v>
      </c>
      <c r="P2285" s="680">
        <f t="shared" ca="1" si="153"/>
        <v>0</v>
      </c>
      <c r="Q2285" s="680">
        <f t="shared" ca="1" si="153"/>
        <v>0</v>
      </c>
      <c r="R2285" s="680">
        <f t="shared" ca="1" si="153"/>
        <v>0</v>
      </c>
      <c r="S2285" t="str">
        <f t="shared" si="150"/>
        <v>ASR_CMS_19</v>
      </c>
      <c r="T2285" s="957">
        <f t="shared" si="151"/>
        <v>45406</v>
      </c>
      <c r="U2285" t="str">
        <f t="shared" si="152"/>
        <v>Unaudited</v>
      </c>
    </row>
    <row r="2286" spans="1:21" x14ac:dyDescent="0.25">
      <c r="A2286" t="s">
        <v>438</v>
      </c>
      <c r="B2286" t="s">
        <v>1380</v>
      </c>
      <c r="C2286" t="s">
        <v>1381</v>
      </c>
      <c r="D2286" s="15">
        <v>1900</v>
      </c>
      <c r="E2286" s="121">
        <v>1</v>
      </c>
      <c r="F2286" t="s">
        <v>1026</v>
      </c>
      <c r="G2286" s="121" t="s">
        <v>1379</v>
      </c>
      <c r="H2286" t="s">
        <v>389</v>
      </c>
      <c r="I2286" t="s">
        <v>489</v>
      </c>
      <c r="J2286" t="s">
        <v>434</v>
      </c>
      <c r="K2286" t="s">
        <v>435</v>
      </c>
      <c r="L2286" s="755">
        <v>4.5</v>
      </c>
      <c r="M2286" t="s">
        <v>32</v>
      </c>
      <c r="N2286" s="680">
        <f t="shared" ca="1" si="153"/>
        <v>0</v>
      </c>
      <c r="O2286" s="680">
        <f t="shared" ca="1" si="153"/>
        <v>0</v>
      </c>
      <c r="P2286" s="680">
        <f t="shared" ca="1" si="153"/>
        <v>0</v>
      </c>
      <c r="Q2286" s="680">
        <f t="shared" ca="1" si="153"/>
        <v>0</v>
      </c>
      <c r="R2286" s="680">
        <f t="shared" ca="1" si="153"/>
        <v>0</v>
      </c>
      <c r="S2286" t="str">
        <f t="shared" si="150"/>
        <v>ASR_CMS_19</v>
      </c>
      <c r="T2286" s="957">
        <f t="shared" si="151"/>
        <v>45406</v>
      </c>
      <c r="U2286" t="str">
        <f t="shared" si="152"/>
        <v>Unaudited</v>
      </c>
    </row>
    <row r="2287" spans="1:21" x14ac:dyDescent="0.25">
      <c r="A2287" t="s">
        <v>438</v>
      </c>
      <c r="B2287" t="s">
        <v>1380</v>
      </c>
      <c r="C2287" t="s">
        <v>1381</v>
      </c>
      <c r="D2287" s="15">
        <v>1900</v>
      </c>
      <c r="E2287" s="121">
        <v>1</v>
      </c>
      <c r="F2287" t="s">
        <v>1026</v>
      </c>
      <c r="G2287" s="121" t="s">
        <v>1379</v>
      </c>
      <c r="H2287" t="s">
        <v>389</v>
      </c>
      <c r="I2287" t="s">
        <v>489</v>
      </c>
      <c r="J2287" t="s">
        <v>434</v>
      </c>
      <c r="K2287" t="s">
        <v>435</v>
      </c>
      <c r="L2287" s="755" t="s">
        <v>939</v>
      </c>
      <c r="M2287" t="s">
        <v>930</v>
      </c>
      <c r="N2287" s="680">
        <f t="shared" ca="1" si="153"/>
        <v>0</v>
      </c>
      <c r="O2287" s="680">
        <f t="shared" ca="1" si="153"/>
        <v>0</v>
      </c>
      <c r="P2287" s="680">
        <f t="shared" ca="1" si="153"/>
        <v>0</v>
      </c>
      <c r="Q2287" s="680">
        <f t="shared" ca="1" si="153"/>
        <v>0</v>
      </c>
      <c r="R2287" s="680">
        <f t="shared" ca="1" si="153"/>
        <v>0</v>
      </c>
      <c r="S2287" t="str">
        <f t="shared" si="150"/>
        <v>ASR_CMS_19</v>
      </c>
      <c r="T2287" s="957">
        <f t="shared" si="151"/>
        <v>45406</v>
      </c>
      <c r="U2287" t="str">
        <f t="shared" si="152"/>
        <v>Unaudited</v>
      </c>
    </row>
    <row r="2288" spans="1:21" x14ac:dyDescent="0.25">
      <c r="A2288" t="s">
        <v>438</v>
      </c>
      <c r="B2288" t="s">
        <v>1380</v>
      </c>
      <c r="C2288" t="s">
        <v>1381</v>
      </c>
      <c r="D2288" s="15">
        <v>1900</v>
      </c>
      <c r="E2288" s="121">
        <v>1</v>
      </c>
      <c r="F2288" t="s">
        <v>1026</v>
      </c>
      <c r="G2288" s="121" t="s">
        <v>1379</v>
      </c>
      <c r="H2288" t="s">
        <v>389</v>
      </c>
      <c r="I2288" t="s">
        <v>489</v>
      </c>
      <c r="J2288" t="s">
        <v>434</v>
      </c>
      <c r="K2288" t="s">
        <v>435</v>
      </c>
      <c r="L2288" s="755" t="s">
        <v>194</v>
      </c>
      <c r="M2288" t="s">
        <v>40</v>
      </c>
      <c r="N2288" s="680">
        <f t="shared" ca="1" si="153"/>
        <v>0</v>
      </c>
      <c r="O2288" s="680">
        <f t="shared" ca="1" si="153"/>
        <v>0</v>
      </c>
      <c r="P2288" s="680">
        <f t="shared" ca="1" si="153"/>
        <v>0</v>
      </c>
      <c r="Q2288" s="680">
        <f t="shared" ca="1" si="153"/>
        <v>0</v>
      </c>
      <c r="R2288" s="680">
        <f t="shared" ca="1" si="153"/>
        <v>0</v>
      </c>
      <c r="S2288" t="str">
        <f t="shared" si="150"/>
        <v>ASR_CMS_19</v>
      </c>
      <c r="T2288" s="957">
        <f t="shared" si="151"/>
        <v>45406</v>
      </c>
      <c r="U2288" t="str">
        <f t="shared" si="152"/>
        <v>Unaudited</v>
      </c>
    </row>
    <row r="2289" spans="1:21" x14ac:dyDescent="0.25">
      <c r="A2289" t="s">
        <v>438</v>
      </c>
      <c r="B2289" t="s">
        <v>1380</v>
      </c>
      <c r="C2289" t="s">
        <v>1381</v>
      </c>
      <c r="D2289" s="15">
        <v>1900</v>
      </c>
      <c r="E2289" s="121">
        <v>1</v>
      </c>
      <c r="F2289" t="s">
        <v>1026</v>
      </c>
      <c r="G2289" s="121" t="s">
        <v>1379</v>
      </c>
      <c r="H2289" t="s">
        <v>389</v>
      </c>
      <c r="I2289" t="s">
        <v>489</v>
      </c>
      <c r="J2289" t="s">
        <v>434</v>
      </c>
      <c r="K2289" t="s">
        <v>435</v>
      </c>
      <c r="L2289" s="755" t="s">
        <v>193</v>
      </c>
      <c r="M2289" t="s">
        <v>330</v>
      </c>
      <c r="N2289" s="680">
        <f t="shared" ca="1" si="153"/>
        <v>0</v>
      </c>
      <c r="O2289" s="680">
        <f t="shared" ca="1" si="153"/>
        <v>0</v>
      </c>
      <c r="P2289" s="680">
        <f t="shared" ca="1" si="153"/>
        <v>0</v>
      </c>
      <c r="Q2289" s="680">
        <f t="shared" ca="1" si="153"/>
        <v>0</v>
      </c>
      <c r="R2289" s="680">
        <f t="shared" ca="1" si="153"/>
        <v>0</v>
      </c>
      <c r="S2289" t="str">
        <f t="shared" si="150"/>
        <v>ASR_CMS_19</v>
      </c>
      <c r="T2289" s="957">
        <f t="shared" si="151"/>
        <v>45406</v>
      </c>
      <c r="U2289" t="str">
        <f t="shared" si="152"/>
        <v>Unaudited</v>
      </c>
    </row>
    <row r="2290" spans="1:21" x14ac:dyDescent="0.25">
      <c r="A2290" t="s">
        <v>438</v>
      </c>
      <c r="B2290" t="s">
        <v>1380</v>
      </c>
      <c r="C2290" t="s">
        <v>1381</v>
      </c>
      <c r="D2290" s="15">
        <v>1900</v>
      </c>
      <c r="E2290" s="121">
        <v>1</v>
      </c>
      <c r="F2290" t="s">
        <v>1026</v>
      </c>
      <c r="G2290" s="121" t="s">
        <v>1379</v>
      </c>
      <c r="H2290" t="s">
        <v>389</v>
      </c>
      <c r="I2290" t="s">
        <v>489</v>
      </c>
      <c r="J2290" t="s">
        <v>451</v>
      </c>
      <c r="K2290" t="s">
        <v>436</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ASR_CMS_19</v>
      </c>
      <c r="T2290" s="957">
        <f t="shared" si="151"/>
        <v>45406</v>
      </c>
      <c r="U2290" t="str">
        <f t="shared" si="152"/>
        <v>Unaudited</v>
      </c>
    </row>
    <row r="2291" spans="1:21" x14ac:dyDescent="0.25">
      <c r="A2291" t="s">
        <v>438</v>
      </c>
      <c r="B2291" t="s">
        <v>1380</v>
      </c>
      <c r="C2291" t="s">
        <v>1381</v>
      </c>
      <c r="D2291" s="15">
        <v>1900</v>
      </c>
      <c r="E2291" s="121">
        <v>1</v>
      </c>
      <c r="F2291" t="s">
        <v>1026</v>
      </c>
      <c r="G2291" s="121" t="s">
        <v>1379</v>
      </c>
      <c r="H2291" t="s">
        <v>389</v>
      </c>
      <c r="I2291" t="s">
        <v>489</v>
      </c>
      <c r="J2291" t="s">
        <v>451</v>
      </c>
      <c r="K2291" t="s">
        <v>436</v>
      </c>
      <c r="L2291" s="755" t="s">
        <v>80</v>
      </c>
      <c r="M2291" t="s">
        <v>98</v>
      </c>
      <c r="N2291" s="680">
        <f t="shared" ca="1" si="153"/>
        <v>0</v>
      </c>
      <c r="O2291" s="680">
        <f t="shared" ca="1" si="153"/>
        <v>0</v>
      </c>
      <c r="P2291" s="680">
        <f t="shared" ca="1" si="153"/>
        <v>0</v>
      </c>
      <c r="Q2291" s="680">
        <f t="shared" ca="1" si="153"/>
        <v>0</v>
      </c>
      <c r="R2291" s="680">
        <f t="shared" ca="1" si="153"/>
        <v>0</v>
      </c>
      <c r="S2291" t="str">
        <f t="shared" si="150"/>
        <v>ASR_CMS_19</v>
      </c>
      <c r="T2291" s="957">
        <f t="shared" si="151"/>
        <v>45406</v>
      </c>
      <c r="U2291" t="str">
        <f t="shared" si="152"/>
        <v>Unaudited</v>
      </c>
    </row>
    <row r="2292" spans="1:21" x14ac:dyDescent="0.25">
      <c r="A2292" t="s">
        <v>438</v>
      </c>
      <c r="B2292" t="s">
        <v>1380</v>
      </c>
      <c r="C2292" t="s">
        <v>1381</v>
      </c>
      <c r="D2292" s="15">
        <v>1900</v>
      </c>
      <c r="E2292" s="121">
        <v>1</v>
      </c>
      <c r="F2292" t="s">
        <v>1026</v>
      </c>
      <c r="G2292" s="121" t="s">
        <v>1379</v>
      </c>
      <c r="H2292" t="s">
        <v>389</v>
      </c>
      <c r="I2292" t="s">
        <v>489</v>
      </c>
      <c r="J2292" t="s">
        <v>451</v>
      </c>
      <c r="K2292" t="s">
        <v>436</v>
      </c>
      <c r="L2292" s="755" t="s">
        <v>81</v>
      </c>
      <c r="M2292" t="s">
        <v>99</v>
      </c>
      <c r="N2292" s="680">
        <f t="shared" ca="1" si="153"/>
        <v>0</v>
      </c>
      <c r="O2292" s="680">
        <f t="shared" ca="1" si="153"/>
        <v>0</v>
      </c>
      <c r="P2292" s="680">
        <f t="shared" ca="1" si="153"/>
        <v>0</v>
      </c>
      <c r="Q2292" s="680">
        <f t="shared" ca="1" si="153"/>
        <v>0</v>
      </c>
      <c r="R2292" s="680">
        <f t="shared" ca="1" si="153"/>
        <v>0</v>
      </c>
      <c r="S2292" t="str">
        <f t="shared" si="150"/>
        <v>ASR_CMS_19</v>
      </c>
      <c r="T2292" s="957">
        <f t="shared" si="151"/>
        <v>45406</v>
      </c>
      <c r="U2292" t="str">
        <f t="shared" si="152"/>
        <v>Unaudited</v>
      </c>
    </row>
    <row r="2293" spans="1:21" x14ac:dyDescent="0.25">
      <c r="A2293" t="s">
        <v>438</v>
      </c>
      <c r="B2293" t="s">
        <v>1380</v>
      </c>
      <c r="C2293" t="s">
        <v>1381</v>
      </c>
      <c r="D2293" s="15">
        <v>1900</v>
      </c>
      <c r="E2293" s="121">
        <v>1</v>
      </c>
      <c r="F2293" t="s">
        <v>1026</v>
      </c>
      <c r="G2293" s="121" t="s">
        <v>1379</v>
      </c>
      <c r="H2293" t="s">
        <v>389</v>
      </c>
      <c r="I2293" t="s">
        <v>489</v>
      </c>
      <c r="J2293" t="s">
        <v>451</v>
      </c>
      <c r="K2293" t="s">
        <v>436</v>
      </c>
      <c r="L2293" s="755" t="s">
        <v>82</v>
      </c>
      <c r="M2293" t="s">
        <v>100</v>
      </c>
      <c r="N2293" s="680">
        <f t="shared" ca="1" si="153"/>
        <v>0</v>
      </c>
      <c r="O2293" s="680">
        <f t="shared" ca="1" si="153"/>
        <v>0</v>
      </c>
      <c r="P2293" s="680">
        <f t="shared" ca="1" si="153"/>
        <v>0</v>
      </c>
      <c r="Q2293" s="680">
        <f t="shared" ca="1" si="153"/>
        <v>0</v>
      </c>
      <c r="R2293" s="680">
        <f t="shared" ca="1" si="153"/>
        <v>0</v>
      </c>
      <c r="S2293" t="str">
        <f t="shared" si="150"/>
        <v>ASR_CMS_19</v>
      </c>
      <c r="T2293" s="957">
        <f t="shared" si="151"/>
        <v>45406</v>
      </c>
      <c r="U2293" t="str">
        <f t="shared" si="152"/>
        <v>Unaudited</v>
      </c>
    </row>
    <row r="2294" spans="1:21" x14ac:dyDescent="0.25">
      <c r="A2294" t="s">
        <v>438</v>
      </c>
      <c r="B2294" t="s">
        <v>1380</v>
      </c>
      <c r="C2294" t="s">
        <v>1381</v>
      </c>
      <c r="D2294" s="15">
        <v>1900</v>
      </c>
      <c r="E2294" s="121">
        <v>1</v>
      </c>
      <c r="F2294" t="s">
        <v>1026</v>
      </c>
      <c r="G2294" s="121" t="s">
        <v>1379</v>
      </c>
      <c r="H2294" t="s">
        <v>389</v>
      </c>
      <c r="I2294" t="s">
        <v>489</v>
      </c>
      <c r="J2294" t="s">
        <v>451</v>
      </c>
      <c r="K2294" t="s">
        <v>436</v>
      </c>
      <c r="L2294" s="755" t="s">
        <v>217</v>
      </c>
      <c r="M2294" t="s">
        <v>101</v>
      </c>
      <c r="N2294" s="680">
        <f t="shared" ca="1" si="153"/>
        <v>0</v>
      </c>
      <c r="O2294" s="680">
        <f t="shared" ca="1" si="153"/>
        <v>0</v>
      </c>
      <c r="P2294" s="680">
        <f t="shared" ca="1" si="153"/>
        <v>0</v>
      </c>
      <c r="Q2294" s="680">
        <f t="shared" ca="1" si="153"/>
        <v>0</v>
      </c>
      <c r="R2294" s="680">
        <f t="shared" ca="1" si="153"/>
        <v>0</v>
      </c>
      <c r="S2294" t="str">
        <f t="shared" si="150"/>
        <v>ASR_CMS_19</v>
      </c>
      <c r="T2294" s="957">
        <f t="shared" si="151"/>
        <v>45406</v>
      </c>
      <c r="U2294" t="str">
        <f t="shared" si="152"/>
        <v>Unaudited</v>
      </c>
    </row>
    <row r="2295" spans="1:21" x14ac:dyDescent="0.25">
      <c r="A2295" t="s">
        <v>438</v>
      </c>
      <c r="B2295" t="s">
        <v>1380</v>
      </c>
      <c r="C2295" t="s">
        <v>1381</v>
      </c>
      <c r="D2295" s="15">
        <v>1900</v>
      </c>
      <c r="E2295" s="121">
        <v>1</v>
      </c>
      <c r="F2295" t="s">
        <v>1026</v>
      </c>
      <c r="G2295" s="121" t="s">
        <v>1379</v>
      </c>
      <c r="H2295" t="s">
        <v>389</v>
      </c>
      <c r="I2295" t="s">
        <v>489</v>
      </c>
      <c r="J2295" t="s">
        <v>451</v>
      </c>
      <c r="K2295" t="s">
        <v>436</v>
      </c>
      <c r="L2295" s="755" t="s">
        <v>216</v>
      </c>
      <c r="M2295" t="s">
        <v>28</v>
      </c>
      <c r="N2295" s="680">
        <f t="shared" ca="1" si="153"/>
        <v>0</v>
      </c>
      <c r="O2295" s="680">
        <f t="shared" ca="1" si="153"/>
        <v>0</v>
      </c>
      <c r="P2295" s="680">
        <f t="shared" ca="1" si="153"/>
        <v>0</v>
      </c>
      <c r="Q2295" s="680">
        <f t="shared" ca="1" si="153"/>
        <v>0</v>
      </c>
      <c r="R2295" s="680">
        <f t="shared" ca="1" si="153"/>
        <v>0</v>
      </c>
      <c r="S2295" t="str">
        <f t="shared" si="150"/>
        <v>ASR_CMS_19</v>
      </c>
      <c r="T2295" s="957">
        <f t="shared" si="151"/>
        <v>45406</v>
      </c>
      <c r="U2295" t="str">
        <f t="shared" si="152"/>
        <v>Unaudited</v>
      </c>
    </row>
    <row r="2296" spans="1:21" x14ac:dyDescent="0.25">
      <c r="A2296" t="s">
        <v>438</v>
      </c>
      <c r="B2296" t="s">
        <v>1380</v>
      </c>
      <c r="C2296" t="s">
        <v>1381</v>
      </c>
      <c r="D2296" s="15">
        <v>1900</v>
      </c>
      <c r="E2296" s="121">
        <v>1</v>
      </c>
      <c r="F2296" t="s">
        <v>1026</v>
      </c>
      <c r="G2296" s="121" t="s">
        <v>1379</v>
      </c>
      <c r="H2296" t="s">
        <v>389</v>
      </c>
      <c r="I2296" t="s">
        <v>489</v>
      </c>
      <c r="J2296" t="s">
        <v>437</v>
      </c>
      <c r="K2296" t="s">
        <v>437</v>
      </c>
      <c r="L2296" s="755" t="s">
        <v>84</v>
      </c>
      <c r="M2296" t="s">
        <v>328</v>
      </c>
      <c r="N2296" s="680">
        <f t="shared" ca="1" si="153"/>
        <v>0</v>
      </c>
      <c r="O2296" s="680">
        <f t="shared" ca="1" si="153"/>
        <v>0</v>
      </c>
      <c r="P2296" s="680">
        <f t="shared" ca="1" si="153"/>
        <v>0</v>
      </c>
      <c r="Q2296" s="680">
        <f t="shared" ca="1" si="153"/>
        <v>0</v>
      </c>
      <c r="R2296" s="680">
        <f t="shared" ca="1" si="153"/>
        <v>0</v>
      </c>
      <c r="S2296" t="str">
        <f t="shared" si="150"/>
        <v>ASR_CMS_19</v>
      </c>
      <c r="T2296" s="957">
        <f t="shared" si="151"/>
        <v>45406</v>
      </c>
      <c r="U2296" t="str">
        <f t="shared" si="152"/>
        <v>Unaudited</v>
      </c>
    </row>
    <row r="2297" spans="1:21" x14ac:dyDescent="0.25">
      <c r="A2297" t="s">
        <v>438</v>
      </c>
      <c r="B2297" t="s">
        <v>1380</v>
      </c>
      <c r="C2297" t="s">
        <v>1381</v>
      </c>
      <c r="D2297" s="15">
        <v>1900</v>
      </c>
      <c r="E2297" s="121">
        <v>1</v>
      </c>
      <c r="F2297" t="s">
        <v>1026</v>
      </c>
      <c r="G2297" s="121" t="s">
        <v>1379</v>
      </c>
      <c r="H2297" t="s">
        <v>389</v>
      </c>
      <c r="I2297" t="s">
        <v>489</v>
      </c>
      <c r="J2297" t="s">
        <v>437</v>
      </c>
      <c r="K2297" t="s">
        <v>437</v>
      </c>
      <c r="L2297" s="755" t="s">
        <v>85</v>
      </c>
      <c r="M2297" t="s">
        <v>326</v>
      </c>
      <c r="N2297" s="680">
        <f t="shared" ca="1" si="153"/>
        <v>0</v>
      </c>
      <c r="O2297" s="680">
        <f t="shared" ca="1" si="153"/>
        <v>0</v>
      </c>
      <c r="P2297" s="680">
        <f t="shared" ca="1" si="153"/>
        <v>0</v>
      </c>
      <c r="Q2297" s="680">
        <f t="shared" ca="1" si="153"/>
        <v>0</v>
      </c>
      <c r="R2297" s="680">
        <f t="shared" ca="1" si="153"/>
        <v>0</v>
      </c>
      <c r="S2297" t="str">
        <f t="shared" si="150"/>
        <v>ASR_CMS_19</v>
      </c>
      <c r="T2297" s="957">
        <f t="shared" si="151"/>
        <v>45406</v>
      </c>
      <c r="U2297" t="str">
        <f t="shared" si="152"/>
        <v>Unaudited</v>
      </c>
    </row>
    <row r="2298" spans="1:21" x14ac:dyDescent="0.25">
      <c r="A2298" t="s">
        <v>438</v>
      </c>
      <c r="B2298" t="s">
        <v>1380</v>
      </c>
      <c r="C2298" t="s">
        <v>1381</v>
      </c>
      <c r="D2298" s="15">
        <v>1900</v>
      </c>
      <c r="E2298" s="121">
        <v>1</v>
      </c>
      <c r="F2298" t="s">
        <v>1026</v>
      </c>
      <c r="G2298" s="121" t="s">
        <v>1379</v>
      </c>
      <c r="H2298" t="s">
        <v>389</v>
      </c>
      <c r="I2298" t="s">
        <v>489</v>
      </c>
      <c r="J2298" t="s">
        <v>437</v>
      </c>
      <c r="K2298" t="s">
        <v>437</v>
      </c>
      <c r="L2298" s="755" t="s">
        <v>86</v>
      </c>
      <c r="M2298" t="s">
        <v>495</v>
      </c>
      <c r="N2298" s="680">
        <f t="shared" ca="1" si="153"/>
        <v>0</v>
      </c>
      <c r="O2298" s="680">
        <f t="shared" ca="1" si="153"/>
        <v>0</v>
      </c>
      <c r="P2298" s="680">
        <f t="shared" ca="1" si="153"/>
        <v>0</v>
      </c>
      <c r="Q2298" s="680">
        <f t="shared" ca="1" si="153"/>
        <v>0</v>
      </c>
      <c r="R2298" s="680">
        <f t="shared" ca="1" si="153"/>
        <v>0</v>
      </c>
      <c r="S2298" t="str">
        <f t="shared" si="150"/>
        <v>ASR_CMS_19</v>
      </c>
      <c r="T2298" s="957">
        <f t="shared" si="151"/>
        <v>45406</v>
      </c>
      <c r="U2298" t="str">
        <f t="shared" si="152"/>
        <v>Unaudited</v>
      </c>
    </row>
    <row r="2299" spans="1:21" x14ac:dyDescent="0.25">
      <c r="A2299" t="s">
        <v>438</v>
      </c>
      <c r="B2299" t="s">
        <v>1380</v>
      </c>
      <c r="C2299" t="s">
        <v>1381</v>
      </c>
      <c r="D2299" s="15">
        <v>1900</v>
      </c>
      <c r="E2299" s="121">
        <v>1</v>
      </c>
      <c r="F2299" t="s">
        <v>1026</v>
      </c>
      <c r="G2299" s="121" t="s">
        <v>1379</v>
      </c>
      <c r="H2299" t="s">
        <v>389</v>
      </c>
      <c r="I2299" t="s">
        <v>489</v>
      </c>
      <c r="J2299" t="s">
        <v>437</v>
      </c>
      <c r="K2299" t="s">
        <v>437</v>
      </c>
      <c r="L2299" s="755" t="s">
        <v>87</v>
      </c>
      <c r="M2299" t="s">
        <v>496</v>
      </c>
      <c r="N2299" s="680">
        <f t="shared" ca="1" si="153"/>
        <v>0</v>
      </c>
      <c r="O2299" s="680">
        <f t="shared" ca="1" si="153"/>
        <v>0</v>
      </c>
      <c r="P2299" s="680">
        <f t="shared" ca="1" si="153"/>
        <v>0</v>
      </c>
      <c r="Q2299" s="680">
        <f t="shared" ca="1" si="153"/>
        <v>0</v>
      </c>
      <c r="R2299" s="680">
        <f t="shared" ca="1" si="153"/>
        <v>0</v>
      </c>
      <c r="S2299" t="str">
        <f t="shared" si="150"/>
        <v>ASR_CMS_19</v>
      </c>
      <c r="T2299" s="957">
        <f t="shared" si="151"/>
        <v>45406</v>
      </c>
      <c r="U2299" t="str">
        <f t="shared" si="152"/>
        <v>Unaudited</v>
      </c>
    </row>
    <row r="2300" spans="1:21" x14ac:dyDescent="0.25">
      <c r="A2300" t="s">
        <v>438</v>
      </c>
      <c r="B2300" t="s">
        <v>1380</v>
      </c>
      <c r="C2300" t="s">
        <v>1381</v>
      </c>
      <c r="D2300" s="15">
        <v>1900</v>
      </c>
      <c r="E2300" s="121">
        <v>1</v>
      </c>
      <c r="F2300" t="s">
        <v>1026</v>
      </c>
      <c r="G2300" s="121" t="s">
        <v>1379</v>
      </c>
      <c r="H2300" t="s">
        <v>389</v>
      </c>
      <c r="I2300" t="s">
        <v>489</v>
      </c>
      <c r="J2300" t="s">
        <v>437</v>
      </c>
      <c r="K2300" t="s">
        <v>437</v>
      </c>
      <c r="L2300" s="755" t="s">
        <v>214</v>
      </c>
      <c r="M2300" t="s">
        <v>497</v>
      </c>
      <c r="N2300" s="680">
        <f t="shared" ca="1" si="153"/>
        <v>0</v>
      </c>
      <c r="O2300" s="680">
        <f t="shared" ca="1" si="153"/>
        <v>0</v>
      </c>
      <c r="P2300" s="680">
        <f t="shared" ca="1" si="153"/>
        <v>0</v>
      </c>
      <c r="Q2300" s="680">
        <f t="shared" ca="1" si="153"/>
        <v>0</v>
      </c>
      <c r="R2300" s="680">
        <f t="shared" ca="1" si="153"/>
        <v>0</v>
      </c>
      <c r="S2300" t="str">
        <f t="shared" si="150"/>
        <v>ASR_CMS_19</v>
      </c>
      <c r="T2300" s="957">
        <f t="shared" si="151"/>
        <v>45406</v>
      </c>
      <c r="U2300" t="str">
        <f t="shared" si="152"/>
        <v>Unaudited</v>
      </c>
    </row>
    <row r="2301" spans="1:21" x14ac:dyDescent="0.25">
      <c r="A2301" t="s">
        <v>438</v>
      </c>
      <c r="B2301" t="s">
        <v>1380</v>
      </c>
      <c r="C2301" t="s">
        <v>1381</v>
      </c>
      <c r="D2301" s="15">
        <v>1900</v>
      </c>
      <c r="E2301" s="121">
        <v>1</v>
      </c>
      <c r="F2301" t="s">
        <v>1026</v>
      </c>
      <c r="G2301" s="121" t="s">
        <v>1379</v>
      </c>
      <c r="H2301" t="s">
        <v>389</v>
      </c>
      <c r="I2301" t="s">
        <v>490</v>
      </c>
      <c r="J2301" t="s">
        <v>26</v>
      </c>
      <c r="K2301" t="s">
        <v>26</v>
      </c>
      <c r="L2301" s="755" t="s">
        <v>205</v>
      </c>
      <c r="M2301" t="s">
        <v>26</v>
      </c>
      <c r="N2301" s="680">
        <f t="shared" ca="1" si="153"/>
        <v>0</v>
      </c>
      <c r="O2301" s="680">
        <f t="shared" ca="1" si="153"/>
        <v>0</v>
      </c>
      <c r="P2301" s="680">
        <f t="shared" ca="1" si="153"/>
        <v>0</v>
      </c>
      <c r="Q2301" s="680">
        <f t="shared" ca="1" si="153"/>
        <v>0</v>
      </c>
      <c r="R2301" s="680">
        <f t="shared" ca="1" si="153"/>
        <v>0</v>
      </c>
      <c r="S2301" t="str">
        <f t="shared" si="150"/>
        <v>ASR_CMS_19</v>
      </c>
      <c r="T2301" s="957">
        <f t="shared" si="151"/>
        <v>45406</v>
      </c>
      <c r="U2301" t="str">
        <f t="shared" si="152"/>
        <v>Unaudited</v>
      </c>
    </row>
    <row r="2302" spans="1:21" x14ac:dyDescent="0.25">
      <c r="A2302" t="s">
        <v>438</v>
      </c>
      <c r="B2302" t="s">
        <v>1380</v>
      </c>
      <c r="C2302" t="s">
        <v>1381</v>
      </c>
      <c r="D2302" s="15">
        <v>1900</v>
      </c>
      <c r="E2302" s="121">
        <v>1</v>
      </c>
      <c r="F2302" t="s">
        <v>439</v>
      </c>
      <c r="G2302" s="121">
        <v>91</v>
      </c>
      <c r="H2302" t="s">
        <v>390</v>
      </c>
      <c r="I2302" t="s">
        <v>433</v>
      </c>
      <c r="J2302" t="s">
        <v>433</v>
      </c>
      <c r="K2302" t="s">
        <v>433</v>
      </c>
      <c r="M2302" t="s">
        <v>433</v>
      </c>
      <c r="N2302" s="680">
        <f t="shared" ca="1" si="153"/>
        <v>0</v>
      </c>
      <c r="O2302" s="680">
        <f t="shared" ca="1" si="153"/>
        <v>0</v>
      </c>
      <c r="P2302" s="680">
        <f t="shared" ca="1" si="153"/>
        <v>0</v>
      </c>
      <c r="Q2302" s="680">
        <f t="shared" ca="1" si="153"/>
        <v>0</v>
      </c>
      <c r="R2302" s="680">
        <f t="shared" ca="1" si="153"/>
        <v>0</v>
      </c>
      <c r="S2302" t="str">
        <f t="shared" si="150"/>
        <v>ASR_CMS_19</v>
      </c>
      <c r="T2302" s="957">
        <f t="shared" si="151"/>
        <v>45406</v>
      </c>
      <c r="U2302" t="str">
        <f t="shared" si="152"/>
        <v>Unaudited</v>
      </c>
    </row>
    <row r="2303" spans="1:21" x14ac:dyDescent="0.25">
      <c r="A2303" t="s">
        <v>438</v>
      </c>
      <c r="B2303" t="s">
        <v>1380</v>
      </c>
      <c r="C2303" t="s">
        <v>1381</v>
      </c>
      <c r="D2303" s="15">
        <v>1900</v>
      </c>
      <c r="E2303" s="121">
        <v>1</v>
      </c>
      <c r="F2303" t="s">
        <v>439</v>
      </c>
      <c r="G2303" s="121">
        <v>91</v>
      </c>
      <c r="H2303" t="s">
        <v>390</v>
      </c>
      <c r="I2303" t="s">
        <v>488</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ASR_CMS_19</v>
      </c>
      <c r="T2303" s="957">
        <f t="shared" si="151"/>
        <v>45406</v>
      </c>
      <c r="U2303" t="str">
        <f t="shared" si="152"/>
        <v>Unaudited</v>
      </c>
    </row>
    <row r="2304" spans="1:21" x14ac:dyDescent="0.25">
      <c r="A2304" t="s">
        <v>438</v>
      </c>
      <c r="B2304" t="s">
        <v>1380</v>
      </c>
      <c r="C2304" t="s">
        <v>1381</v>
      </c>
      <c r="D2304" s="15">
        <v>1900</v>
      </c>
      <c r="E2304" s="121">
        <v>1</v>
      </c>
      <c r="F2304" t="s">
        <v>439</v>
      </c>
      <c r="G2304" s="121">
        <v>91</v>
      </c>
      <c r="H2304" t="s">
        <v>390</v>
      </c>
      <c r="I2304" t="s">
        <v>488</v>
      </c>
      <c r="J2304" t="s">
        <v>12</v>
      </c>
      <c r="K2304" t="s">
        <v>223</v>
      </c>
      <c r="L2304" s="755">
        <v>1.2</v>
      </c>
      <c r="M2304" t="s">
        <v>223</v>
      </c>
      <c r="N2304" s="680">
        <f t="shared" ca="1" si="153"/>
        <v>0</v>
      </c>
      <c r="O2304" s="680">
        <f t="shared" ca="1" si="153"/>
        <v>0</v>
      </c>
      <c r="P2304" s="680">
        <f t="shared" ca="1" si="153"/>
        <v>0</v>
      </c>
      <c r="Q2304" s="680">
        <f t="shared" ca="1" si="153"/>
        <v>0</v>
      </c>
      <c r="R2304" s="680">
        <f t="shared" ca="1" si="153"/>
        <v>0</v>
      </c>
      <c r="S2304" t="str">
        <f t="shared" si="150"/>
        <v>ASR_CMS_19</v>
      </c>
      <c r="T2304" s="957">
        <f t="shared" si="151"/>
        <v>45406</v>
      </c>
      <c r="U2304" t="str">
        <f t="shared" si="152"/>
        <v>Unaudited</v>
      </c>
    </row>
    <row r="2305" spans="1:21" x14ac:dyDescent="0.25">
      <c r="A2305" t="s">
        <v>438</v>
      </c>
      <c r="B2305" t="s">
        <v>1380</v>
      </c>
      <c r="C2305" t="s">
        <v>1381</v>
      </c>
      <c r="D2305" s="15">
        <v>1900</v>
      </c>
      <c r="E2305" s="121">
        <v>1</v>
      </c>
      <c r="F2305" t="s">
        <v>439</v>
      </c>
      <c r="G2305" s="121">
        <v>91</v>
      </c>
      <c r="H2305" t="s">
        <v>390</v>
      </c>
      <c r="I2305" t="s">
        <v>488</v>
      </c>
      <c r="J2305" t="s">
        <v>12</v>
      </c>
      <c r="K2305" t="s">
        <v>1318</v>
      </c>
      <c r="L2305" s="755" t="s">
        <v>1314</v>
      </c>
      <c r="M2305" t="s">
        <v>1318</v>
      </c>
      <c r="N2305" s="680">
        <f t="shared" ca="1" si="153"/>
        <v>0</v>
      </c>
      <c r="O2305" s="680">
        <f t="shared" ca="1" si="153"/>
        <v>0</v>
      </c>
      <c r="P2305" s="680">
        <f t="shared" ca="1" si="153"/>
        <v>0</v>
      </c>
      <c r="Q2305" s="680">
        <f t="shared" ca="1" si="153"/>
        <v>0</v>
      </c>
      <c r="R2305" s="680">
        <f t="shared" ca="1" si="153"/>
        <v>0</v>
      </c>
      <c r="S2305" t="str">
        <f t="shared" si="150"/>
        <v>ASR_CMS_19</v>
      </c>
      <c r="T2305" s="957">
        <f t="shared" si="151"/>
        <v>45406</v>
      </c>
      <c r="U2305" t="str">
        <f t="shared" si="152"/>
        <v>Unaudited</v>
      </c>
    </row>
    <row r="2306" spans="1:21" x14ac:dyDescent="0.25">
      <c r="A2306" t="s">
        <v>438</v>
      </c>
      <c r="B2306" t="s">
        <v>1380</v>
      </c>
      <c r="C2306" t="s">
        <v>1381</v>
      </c>
      <c r="D2306" s="15">
        <v>1900</v>
      </c>
      <c r="E2306" s="121">
        <v>1</v>
      </c>
      <c r="F2306" t="s">
        <v>439</v>
      </c>
      <c r="G2306" s="121">
        <v>91</v>
      </c>
      <c r="H2306" t="s">
        <v>390</v>
      </c>
      <c r="I2306" t="s">
        <v>488</v>
      </c>
      <c r="J2306" t="s">
        <v>12</v>
      </c>
      <c r="K2306" t="s">
        <v>1320</v>
      </c>
      <c r="L2306" s="755" t="s">
        <v>1319</v>
      </c>
      <c r="M2306" t="s">
        <v>1320</v>
      </c>
      <c r="N2306" s="680">
        <f t="shared" ca="1" si="153"/>
        <v>0</v>
      </c>
      <c r="O2306" s="680">
        <f t="shared" ca="1" si="153"/>
        <v>0</v>
      </c>
      <c r="P2306" s="680">
        <f t="shared" ca="1" si="153"/>
        <v>0</v>
      </c>
      <c r="Q2306" s="680">
        <f t="shared" ca="1" si="153"/>
        <v>0</v>
      </c>
      <c r="R2306" s="680">
        <f t="shared" ca="1" si="153"/>
        <v>0</v>
      </c>
      <c r="S2306" t="str">
        <f t="shared" ref="S2306:S2369" si="154">file_name</f>
        <v>ASR_CMS_19</v>
      </c>
      <c r="T2306" s="957">
        <f t="shared" ref="T2306:T2369" si="155">file_date</f>
        <v>45406</v>
      </c>
      <c r="U2306" t="str">
        <f t="shared" ref="U2306:U2369" si="156">status</f>
        <v>Unaudited</v>
      </c>
    </row>
    <row r="2307" spans="1:21" x14ac:dyDescent="0.25">
      <c r="A2307" t="s">
        <v>438</v>
      </c>
      <c r="B2307" t="s">
        <v>1380</v>
      </c>
      <c r="C2307" t="s">
        <v>1381</v>
      </c>
      <c r="D2307" s="15">
        <v>1900</v>
      </c>
      <c r="E2307" s="121">
        <v>1</v>
      </c>
      <c r="F2307" t="s">
        <v>439</v>
      </c>
      <c r="G2307" s="121">
        <v>91</v>
      </c>
      <c r="H2307" t="s">
        <v>390</v>
      </c>
      <c r="I2307" t="s">
        <v>488</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ASR_CMS_19</v>
      </c>
      <c r="T2307" s="957">
        <f t="shared" si="155"/>
        <v>45406</v>
      </c>
      <c r="U2307" t="str">
        <f t="shared" si="156"/>
        <v>Unaudited</v>
      </c>
    </row>
    <row r="2308" spans="1:21" x14ac:dyDescent="0.25">
      <c r="A2308" t="s">
        <v>438</v>
      </c>
      <c r="B2308" t="s">
        <v>1380</v>
      </c>
      <c r="C2308" t="s">
        <v>1381</v>
      </c>
      <c r="D2308" s="15">
        <v>1900</v>
      </c>
      <c r="E2308" s="121">
        <v>1</v>
      </c>
      <c r="F2308" t="s">
        <v>439</v>
      </c>
      <c r="G2308" s="121">
        <v>91</v>
      </c>
      <c r="H2308" t="s">
        <v>390</v>
      </c>
      <c r="I2308" t="s">
        <v>489</v>
      </c>
      <c r="J2308" t="s">
        <v>434</v>
      </c>
      <c r="K2308" t="s">
        <v>791</v>
      </c>
      <c r="L2308" s="755">
        <v>2.1</v>
      </c>
      <c r="M2308" t="s">
        <v>726</v>
      </c>
      <c r="N2308" s="680">
        <f t="shared" ca="1" si="153"/>
        <v>0</v>
      </c>
      <c r="O2308" s="680">
        <f t="shared" ca="1" si="153"/>
        <v>0</v>
      </c>
      <c r="P2308" s="680">
        <f t="shared" ca="1" si="153"/>
        <v>0</v>
      </c>
      <c r="Q2308" s="680">
        <f t="shared" ca="1" si="153"/>
        <v>0</v>
      </c>
      <c r="R2308" s="680">
        <f t="shared" ca="1" si="153"/>
        <v>0</v>
      </c>
      <c r="S2308" t="str">
        <f t="shared" si="154"/>
        <v>ASR_CMS_19</v>
      </c>
      <c r="T2308" s="957">
        <f t="shared" si="155"/>
        <v>45406</v>
      </c>
      <c r="U2308" t="str">
        <f t="shared" si="156"/>
        <v>Unaudited</v>
      </c>
    </row>
    <row r="2309" spans="1:21" x14ac:dyDescent="0.25">
      <c r="A2309" t="s">
        <v>438</v>
      </c>
      <c r="B2309" t="s">
        <v>1380</v>
      </c>
      <c r="C2309" t="s">
        <v>1381</v>
      </c>
      <c r="D2309" s="15">
        <v>1900</v>
      </c>
      <c r="E2309" s="121">
        <v>1</v>
      </c>
      <c r="F2309" t="s">
        <v>439</v>
      </c>
      <c r="G2309" s="121">
        <v>91</v>
      </c>
      <c r="H2309" t="s">
        <v>390</v>
      </c>
      <c r="I2309" t="s">
        <v>489</v>
      </c>
      <c r="J2309" t="s">
        <v>434</v>
      </c>
      <c r="K2309" t="s">
        <v>791</v>
      </c>
      <c r="L2309" s="755">
        <v>2.2000000000000002</v>
      </c>
      <c r="M2309" t="s">
        <v>727</v>
      </c>
      <c r="N2309" s="680">
        <f t="shared" ca="1" si="153"/>
        <v>0</v>
      </c>
      <c r="O2309" s="680">
        <f t="shared" ca="1" si="153"/>
        <v>0</v>
      </c>
      <c r="P2309" s="680">
        <f t="shared" ca="1" si="153"/>
        <v>0</v>
      </c>
      <c r="Q2309" s="680">
        <f t="shared" ca="1" si="153"/>
        <v>0</v>
      </c>
      <c r="R2309" s="680">
        <f t="shared" ca="1" si="153"/>
        <v>0</v>
      </c>
      <c r="S2309" t="str">
        <f t="shared" si="154"/>
        <v>ASR_CMS_19</v>
      </c>
      <c r="T2309" s="957">
        <f t="shared" si="155"/>
        <v>45406</v>
      </c>
      <c r="U2309" t="str">
        <f t="shared" si="156"/>
        <v>Unaudited</v>
      </c>
    </row>
    <row r="2310" spans="1:21" x14ac:dyDescent="0.25">
      <c r="A2310" t="s">
        <v>438</v>
      </c>
      <c r="B2310" t="s">
        <v>1380</v>
      </c>
      <c r="C2310" t="s">
        <v>1381</v>
      </c>
      <c r="D2310" s="15">
        <v>1900</v>
      </c>
      <c r="E2310" s="121">
        <v>1</v>
      </c>
      <c r="F2310" t="s">
        <v>439</v>
      </c>
      <c r="G2310" s="121">
        <v>91</v>
      </c>
      <c r="H2310" t="s">
        <v>390</v>
      </c>
      <c r="I2310" t="s">
        <v>489</v>
      </c>
      <c r="J2310" t="s">
        <v>434</v>
      </c>
      <c r="K2310" t="s">
        <v>791</v>
      </c>
      <c r="L2310" s="755">
        <v>2.2999999999999998</v>
      </c>
      <c r="M2310" t="s">
        <v>728</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ASR_CMS_19</v>
      </c>
      <c r="T2310" s="957">
        <f t="shared" si="155"/>
        <v>45406</v>
      </c>
      <c r="U2310" t="str">
        <f t="shared" si="156"/>
        <v>Unaudited</v>
      </c>
    </row>
    <row r="2311" spans="1:21" x14ac:dyDescent="0.25">
      <c r="A2311" t="s">
        <v>438</v>
      </c>
      <c r="B2311" t="s">
        <v>1380</v>
      </c>
      <c r="C2311" t="s">
        <v>1381</v>
      </c>
      <c r="D2311" s="15">
        <v>1900</v>
      </c>
      <c r="E2311" s="121">
        <v>1</v>
      </c>
      <c r="F2311" t="s">
        <v>439</v>
      </c>
      <c r="G2311" s="121">
        <v>91</v>
      </c>
      <c r="H2311" t="s">
        <v>390</v>
      </c>
      <c r="I2311" t="s">
        <v>489</v>
      </c>
      <c r="J2311" t="s">
        <v>434</v>
      </c>
      <c r="K2311" t="s">
        <v>791</v>
      </c>
      <c r="L2311" s="755">
        <v>2.4</v>
      </c>
      <c r="M2311" t="s">
        <v>729</v>
      </c>
      <c r="N2311" s="680">
        <f t="shared" ca="1" si="157"/>
        <v>0</v>
      </c>
      <c r="O2311" s="680">
        <f t="shared" ca="1" si="157"/>
        <v>0</v>
      </c>
      <c r="P2311" s="680">
        <f t="shared" ca="1" si="157"/>
        <v>0</v>
      </c>
      <c r="Q2311" s="680">
        <f t="shared" ca="1" si="157"/>
        <v>0</v>
      </c>
      <c r="R2311" s="680">
        <f t="shared" ca="1" si="157"/>
        <v>0</v>
      </c>
      <c r="S2311" t="str">
        <f t="shared" si="154"/>
        <v>ASR_CMS_19</v>
      </c>
      <c r="T2311" s="957">
        <f t="shared" si="155"/>
        <v>45406</v>
      </c>
      <c r="U2311" t="str">
        <f t="shared" si="156"/>
        <v>Unaudited</v>
      </c>
    </row>
    <row r="2312" spans="1:21" x14ac:dyDescent="0.25">
      <c r="A2312" t="s">
        <v>438</v>
      </c>
      <c r="B2312" t="s">
        <v>1380</v>
      </c>
      <c r="C2312" t="s">
        <v>1381</v>
      </c>
      <c r="D2312" s="15">
        <v>1900</v>
      </c>
      <c r="E2312" s="121">
        <v>1</v>
      </c>
      <c r="F2312" t="s">
        <v>439</v>
      </c>
      <c r="G2312" s="121">
        <v>91</v>
      </c>
      <c r="H2312" t="s">
        <v>390</v>
      </c>
      <c r="I2312" t="s">
        <v>489</v>
      </c>
      <c r="J2312" t="s">
        <v>434</v>
      </c>
      <c r="K2312" t="s">
        <v>791</v>
      </c>
      <c r="L2312" s="755">
        <v>2.5</v>
      </c>
      <c r="M2312" t="s">
        <v>771</v>
      </c>
      <c r="N2312" s="680">
        <f t="shared" ca="1" si="157"/>
        <v>0</v>
      </c>
      <c r="O2312" s="680">
        <f t="shared" ca="1" si="157"/>
        <v>0</v>
      </c>
      <c r="P2312" s="680">
        <f t="shared" ca="1" si="157"/>
        <v>0</v>
      </c>
      <c r="Q2312" s="680">
        <f t="shared" ca="1" si="157"/>
        <v>0</v>
      </c>
      <c r="R2312" s="680">
        <f t="shared" ca="1" si="157"/>
        <v>0</v>
      </c>
      <c r="S2312" t="str">
        <f t="shared" si="154"/>
        <v>ASR_CMS_19</v>
      </c>
      <c r="T2312" s="957">
        <f t="shared" si="155"/>
        <v>45406</v>
      </c>
      <c r="U2312" t="str">
        <f t="shared" si="156"/>
        <v>Unaudited</v>
      </c>
    </row>
    <row r="2313" spans="1:21" x14ac:dyDescent="0.25">
      <c r="A2313" t="s">
        <v>438</v>
      </c>
      <c r="B2313" t="s">
        <v>1380</v>
      </c>
      <c r="C2313" t="s">
        <v>1381</v>
      </c>
      <c r="D2313" s="15">
        <v>1900</v>
      </c>
      <c r="E2313" s="121">
        <v>1</v>
      </c>
      <c r="F2313" t="s">
        <v>439</v>
      </c>
      <c r="G2313" s="121">
        <v>91</v>
      </c>
      <c r="H2313" t="s">
        <v>390</v>
      </c>
      <c r="I2313" t="s">
        <v>489</v>
      </c>
      <c r="J2313" t="s">
        <v>434</v>
      </c>
      <c r="K2313" t="s">
        <v>791</v>
      </c>
      <c r="L2313" s="755">
        <v>2.6</v>
      </c>
      <c r="M2313" t="s">
        <v>187</v>
      </c>
      <c r="N2313" s="680">
        <f t="shared" ca="1" si="157"/>
        <v>0</v>
      </c>
      <c r="O2313" s="680">
        <f t="shared" ca="1" si="157"/>
        <v>0</v>
      </c>
      <c r="P2313" s="680">
        <f t="shared" ca="1" si="157"/>
        <v>0</v>
      </c>
      <c r="Q2313" s="680">
        <f t="shared" ca="1" si="157"/>
        <v>0</v>
      </c>
      <c r="R2313" s="680">
        <f t="shared" ca="1" si="157"/>
        <v>0</v>
      </c>
      <c r="S2313" t="str">
        <f t="shared" si="154"/>
        <v>ASR_CMS_19</v>
      </c>
      <c r="T2313" s="957">
        <f t="shared" si="155"/>
        <v>45406</v>
      </c>
      <c r="U2313" t="str">
        <f t="shared" si="156"/>
        <v>Unaudited</v>
      </c>
    </row>
    <row r="2314" spans="1:21" x14ac:dyDescent="0.25">
      <c r="A2314" t="s">
        <v>438</v>
      </c>
      <c r="B2314" t="s">
        <v>1380</v>
      </c>
      <c r="C2314" t="s">
        <v>1381</v>
      </c>
      <c r="D2314" s="15">
        <v>1900</v>
      </c>
      <c r="E2314" s="121">
        <v>1</v>
      </c>
      <c r="F2314" t="s">
        <v>439</v>
      </c>
      <c r="G2314" s="121">
        <v>91</v>
      </c>
      <c r="H2314" t="s">
        <v>390</v>
      </c>
      <c r="I2314" t="s">
        <v>489</v>
      </c>
      <c r="J2314" t="s">
        <v>434</v>
      </c>
      <c r="K2314" t="s">
        <v>791</v>
      </c>
      <c r="L2314" s="755">
        <v>2.7</v>
      </c>
      <c r="M2314" t="s">
        <v>792</v>
      </c>
      <c r="N2314" s="680">
        <f t="shared" ca="1" si="157"/>
        <v>0</v>
      </c>
      <c r="O2314" s="680">
        <f t="shared" ca="1" si="157"/>
        <v>0</v>
      </c>
      <c r="P2314" s="680">
        <f t="shared" ca="1" si="157"/>
        <v>0</v>
      </c>
      <c r="Q2314" s="680">
        <f t="shared" ca="1" si="157"/>
        <v>0</v>
      </c>
      <c r="R2314" s="680">
        <f t="shared" ca="1" si="157"/>
        <v>0</v>
      </c>
      <c r="S2314" t="str">
        <f t="shared" si="154"/>
        <v>ASR_CMS_19</v>
      </c>
      <c r="T2314" s="957">
        <f t="shared" si="155"/>
        <v>45406</v>
      </c>
      <c r="U2314" t="str">
        <f t="shared" si="156"/>
        <v>Unaudited</v>
      </c>
    </row>
    <row r="2315" spans="1:21" x14ac:dyDescent="0.25">
      <c r="A2315" t="s">
        <v>438</v>
      </c>
      <c r="B2315" t="s">
        <v>1380</v>
      </c>
      <c r="C2315" t="s">
        <v>1381</v>
      </c>
      <c r="D2315" s="15">
        <v>1900</v>
      </c>
      <c r="E2315" s="121">
        <v>1</v>
      </c>
      <c r="F2315" t="s">
        <v>439</v>
      </c>
      <c r="G2315" s="121">
        <v>91</v>
      </c>
      <c r="H2315" t="s">
        <v>390</v>
      </c>
      <c r="I2315" t="s">
        <v>489</v>
      </c>
      <c r="J2315" t="s">
        <v>434</v>
      </c>
      <c r="K2315" t="s">
        <v>791</v>
      </c>
      <c r="L2315" s="755">
        <v>2.8</v>
      </c>
      <c r="M2315" t="s">
        <v>793</v>
      </c>
      <c r="N2315" s="680">
        <f t="shared" ca="1" si="157"/>
        <v>0</v>
      </c>
      <c r="O2315" s="680">
        <f t="shared" ca="1" si="157"/>
        <v>0</v>
      </c>
      <c r="P2315" s="680">
        <f t="shared" ca="1" si="157"/>
        <v>0</v>
      </c>
      <c r="Q2315" s="680">
        <f t="shared" ca="1" si="157"/>
        <v>0</v>
      </c>
      <c r="R2315" s="680">
        <f t="shared" ca="1" si="157"/>
        <v>0</v>
      </c>
      <c r="S2315" t="str">
        <f t="shared" si="154"/>
        <v>ASR_CMS_19</v>
      </c>
      <c r="T2315" s="957">
        <f t="shared" si="155"/>
        <v>45406</v>
      </c>
      <c r="U2315" t="str">
        <f t="shared" si="156"/>
        <v>Unaudited</v>
      </c>
    </row>
    <row r="2316" spans="1:21" x14ac:dyDescent="0.25">
      <c r="A2316" t="s">
        <v>438</v>
      </c>
      <c r="B2316" t="s">
        <v>1380</v>
      </c>
      <c r="C2316" t="s">
        <v>1381</v>
      </c>
      <c r="D2316" s="15">
        <v>1900</v>
      </c>
      <c r="E2316" s="121">
        <v>1</v>
      </c>
      <c r="F2316" t="s">
        <v>439</v>
      </c>
      <c r="G2316" s="121">
        <v>91</v>
      </c>
      <c r="H2316" t="s">
        <v>390</v>
      </c>
      <c r="I2316" t="s">
        <v>489</v>
      </c>
      <c r="J2316" t="s">
        <v>434</v>
      </c>
      <c r="K2316" t="s">
        <v>791</v>
      </c>
      <c r="L2316" s="755">
        <v>2.9</v>
      </c>
      <c r="M2316" t="s">
        <v>774</v>
      </c>
      <c r="N2316" s="680">
        <f t="shared" ca="1" si="157"/>
        <v>0</v>
      </c>
      <c r="O2316" s="680">
        <f t="shared" ca="1" si="157"/>
        <v>0</v>
      </c>
      <c r="P2316" s="680">
        <f t="shared" ca="1" si="157"/>
        <v>0</v>
      </c>
      <c r="Q2316" s="680">
        <f t="shared" ca="1" si="157"/>
        <v>0</v>
      </c>
      <c r="R2316" s="680">
        <f t="shared" ca="1" si="157"/>
        <v>0</v>
      </c>
      <c r="S2316" t="str">
        <f t="shared" si="154"/>
        <v>ASR_CMS_19</v>
      </c>
      <c r="T2316" s="957">
        <f t="shared" si="155"/>
        <v>45406</v>
      </c>
      <c r="U2316" t="str">
        <f t="shared" si="156"/>
        <v>Unaudited</v>
      </c>
    </row>
    <row r="2317" spans="1:21" x14ac:dyDescent="0.25">
      <c r="A2317" t="s">
        <v>438</v>
      </c>
      <c r="B2317" t="s">
        <v>1380</v>
      </c>
      <c r="C2317" t="s">
        <v>1381</v>
      </c>
      <c r="D2317" s="15">
        <v>1900</v>
      </c>
      <c r="E2317" s="121">
        <v>1</v>
      </c>
      <c r="F2317" t="s">
        <v>439</v>
      </c>
      <c r="G2317" s="121">
        <v>91</v>
      </c>
      <c r="H2317" t="s">
        <v>390</v>
      </c>
      <c r="I2317" t="s">
        <v>489</v>
      </c>
      <c r="J2317" t="s">
        <v>434</v>
      </c>
      <c r="K2317" t="s">
        <v>224</v>
      </c>
      <c r="L2317" s="755">
        <v>2.11</v>
      </c>
      <c r="M2317" t="s">
        <v>229</v>
      </c>
      <c r="N2317" s="680">
        <f t="shared" ca="1" si="157"/>
        <v>0</v>
      </c>
      <c r="O2317" s="680">
        <f t="shared" ca="1" si="157"/>
        <v>0</v>
      </c>
      <c r="P2317" s="680">
        <f t="shared" ca="1" si="157"/>
        <v>0</v>
      </c>
      <c r="Q2317" s="680">
        <f t="shared" ca="1" si="157"/>
        <v>0</v>
      </c>
      <c r="R2317" s="680">
        <f t="shared" ca="1" si="157"/>
        <v>0</v>
      </c>
      <c r="S2317" t="str">
        <f t="shared" si="154"/>
        <v>ASR_CMS_19</v>
      </c>
      <c r="T2317" s="957">
        <f t="shared" si="155"/>
        <v>45406</v>
      </c>
      <c r="U2317" t="str">
        <f t="shared" si="156"/>
        <v>Unaudited</v>
      </c>
    </row>
    <row r="2318" spans="1:21" x14ac:dyDescent="0.25">
      <c r="A2318" t="s">
        <v>438</v>
      </c>
      <c r="B2318" t="s">
        <v>1380</v>
      </c>
      <c r="C2318" t="s">
        <v>1381</v>
      </c>
      <c r="D2318" s="15">
        <v>1900</v>
      </c>
      <c r="E2318" s="121">
        <v>1</v>
      </c>
      <c r="F2318" t="s">
        <v>439</v>
      </c>
      <c r="G2318" s="121">
        <v>91</v>
      </c>
      <c r="H2318" t="s">
        <v>390</v>
      </c>
      <c r="I2318" t="s">
        <v>489</v>
      </c>
      <c r="J2318" t="s">
        <v>434</v>
      </c>
      <c r="K2318" t="s">
        <v>224</v>
      </c>
      <c r="L2318" s="755">
        <v>2.12</v>
      </c>
      <c r="M2318" t="s">
        <v>555</v>
      </c>
      <c r="N2318" s="680">
        <f t="shared" ca="1" si="157"/>
        <v>0</v>
      </c>
      <c r="O2318" s="680">
        <f t="shared" ca="1" si="157"/>
        <v>0</v>
      </c>
      <c r="P2318" s="680">
        <f t="shared" ca="1" si="157"/>
        <v>0</v>
      </c>
      <c r="Q2318" s="680">
        <f t="shared" ca="1" si="157"/>
        <v>0</v>
      </c>
      <c r="R2318" s="680">
        <f t="shared" ca="1" si="157"/>
        <v>0</v>
      </c>
      <c r="S2318" t="str">
        <f t="shared" si="154"/>
        <v>ASR_CMS_19</v>
      </c>
      <c r="T2318" s="957">
        <f t="shared" si="155"/>
        <v>45406</v>
      </c>
      <c r="U2318" t="str">
        <f t="shared" si="156"/>
        <v>Unaudited</v>
      </c>
    </row>
    <row r="2319" spans="1:21" x14ac:dyDescent="0.25">
      <c r="A2319" t="s">
        <v>438</v>
      </c>
      <c r="B2319" t="s">
        <v>1380</v>
      </c>
      <c r="C2319" t="s">
        <v>1381</v>
      </c>
      <c r="D2319" s="15">
        <v>1900</v>
      </c>
      <c r="E2319" s="121">
        <v>1</v>
      </c>
      <c r="F2319" t="s">
        <v>439</v>
      </c>
      <c r="G2319" s="121">
        <v>91</v>
      </c>
      <c r="H2319" t="s">
        <v>390</v>
      </c>
      <c r="I2319" t="s">
        <v>489</v>
      </c>
      <c r="J2319" t="s">
        <v>434</v>
      </c>
      <c r="K2319" t="s">
        <v>224</v>
      </c>
      <c r="L2319" s="755">
        <v>2.13</v>
      </c>
      <c r="M2319" t="s">
        <v>230</v>
      </c>
      <c r="N2319" s="680">
        <f t="shared" ca="1" si="157"/>
        <v>0</v>
      </c>
      <c r="O2319" s="680">
        <f t="shared" ca="1" si="157"/>
        <v>0</v>
      </c>
      <c r="P2319" s="680">
        <f t="shared" ca="1" si="157"/>
        <v>0</v>
      </c>
      <c r="Q2319" s="680">
        <f t="shared" ca="1" si="157"/>
        <v>0</v>
      </c>
      <c r="R2319" s="680">
        <f t="shared" ca="1" si="157"/>
        <v>0</v>
      </c>
      <c r="S2319" t="str">
        <f t="shared" si="154"/>
        <v>ASR_CMS_19</v>
      </c>
      <c r="T2319" s="957">
        <f t="shared" si="155"/>
        <v>45406</v>
      </c>
      <c r="U2319" t="str">
        <f t="shared" si="156"/>
        <v>Unaudited</v>
      </c>
    </row>
    <row r="2320" spans="1:21" x14ac:dyDescent="0.25">
      <c r="A2320" t="s">
        <v>438</v>
      </c>
      <c r="B2320" t="s">
        <v>1380</v>
      </c>
      <c r="C2320" t="s">
        <v>1381</v>
      </c>
      <c r="D2320" s="15">
        <v>1900</v>
      </c>
      <c r="E2320" s="121">
        <v>1</v>
      </c>
      <c r="F2320" t="s">
        <v>439</v>
      </c>
      <c r="G2320" s="121">
        <v>91</v>
      </c>
      <c r="H2320" t="s">
        <v>390</v>
      </c>
      <c r="I2320" t="s">
        <v>489</v>
      </c>
      <c r="J2320" t="s">
        <v>434</v>
      </c>
      <c r="K2320" t="s">
        <v>224</v>
      </c>
      <c r="L2320" s="755">
        <v>2.14</v>
      </c>
      <c r="M2320" t="s">
        <v>559</v>
      </c>
      <c r="N2320" s="680">
        <f t="shared" ca="1" si="157"/>
        <v>0</v>
      </c>
      <c r="O2320" s="680">
        <f t="shared" ca="1" si="157"/>
        <v>0</v>
      </c>
      <c r="P2320" s="680">
        <f t="shared" ca="1" si="157"/>
        <v>0</v>
      </c>
      <c r="Q2320" s="680">
        <f t="shared" ca="1" si="157"/>
        <v>0</v>
      </c>
      <c r="R2320" s="680">
        <f t="shared" ca="1" si="157"/>
        <v>0</v>
      </c>
      <c r="S2320" t="str">
        <f t="shared" si="154"/>
        <v>ASR_CMS_19</v>
      </c>
      <c r="T2320" s="957">
        <f t="shared" si="155"/>
        <v>45406</v>
      </c>
      <c r="U2320" t="str">
        <f t="shared" si="156"/>
        <v>Unaudited</v>
      </c>
    </row>
    <row r="2321" spans="1:21" x14ac:dyDescent="0.25">
      <c r="A2321" t="s">
        <v>438</v>
      </c>
      <c r="B2321" t="s">
        <v>1380</v>
      </c>
      <c r="C2321" t="s">
        <v>1381</v>
      </c>
      <c r="D2321" s="15">
        <v>1900</v>
      </c>
      <c r="E2321" s="121">
        <v>1</v>
      </c>
      <c r="F2321" t="s">
        <v>439</v>
      </c>
      <c r="G2321" s="121">
        <v>91</v>
      </c>
      <c r="H2321" t="s">
        <v>390</v>
      </c>
      <c r="I2321" t="s">
        <v>489</v>
      </c>
      <c r="J2321" t="s">
        <v>434</v>
      </c>
      <c r="K2321" t="s">
        <v>224</v>
      </c>
      <c r="L2321" s="755">
        <v>2.15</v>
      </c>
      <c r="M2321" t="s">
        <v>20</v>
      </c>
      <c r="N2321" s="680">
        <f t="shared" ca="1" si="157"/>
        <v>0</v>
      </c>
      <c r="O2321" s="680">
        <f t="shared" ca="1" si="157"/>
        <v>0</v>
      </c>
      <c r="P2321" s="680">
        <f t="shared" ca="1" si="157"/>
        <v>0</v>
      </c>
      <c r="Q2321" s="680">
        <f t="shared" ca="1" si="157"/>
        <v>0</v>
      </c>
      <c r="R2321" s="680">
        <f t="shared" ca="1" si="157"/>
        <v>0</v>
      </c>
      <c r="S2321" t="str">
        <f t="shared" si="154"/>
        <v>ASR_CMS_19</v>
      </c>
      <c r="T2321" s="957">
        <f t="shared" si="155"/>
        <v>45406</v>
      </c>
      <c r="U2321" t="str">
        <f t="shared" si="156"/>
        <v>Unaudited</v>
      </c>
    </row>
    <row r="2322" spans="1:21" x14ac:dyDescent="0.25">
      <c r="A2322" t="s">
        <v>438</v>
      </c>
      <c r="B2322" t="s">
        <v>1380</v>
      </c>
      <c r="C2322" t="s">
        <v>1381</v>
      </c>
      <c r="D2322" s="15">
        <v>1900</v>
      </c>
      <c r="E2322" s="121">
        <v>1</v>
      </c>
      <c r="F2322" t="s">
        <v>439</v>
      </c>
      <c r="G2322" s="121">
        <v>91</v>
      </c>
      <c r="H2322" t="s">
        <v>390</v>
      </c>
      <c r="I2322" t="s">
        <v>489</v>
      </c>
      <c r="J2322" t="s">
        <v>434</v>
      </c>
      <c r="K2322" t="s">
        <v>224</v>
      </c>
      <c r="L2322" s="755">
        <v>2.16</v>
      </c>
      <c r="M2322" t="s">
        <v>794</v>
      </c>
      <c r="N2322" s="680">
        <f t="shared" ca="1" si="157"/>
        <v>0</v>
      </c>
      <c r="O2322" s="680">
        <f t="shared" ca="1" si="157"/>
        <v>0</v>
      </c>
      <c r="P2322" s="680">
        <f t="shared" ca="1" si="157"/>
        <v>0</v>
      </c>
      <c r="Q2322" s="680">
        <f t="shared" ca="1" si="157"/>
        <v>0</v>
      </c>
      <c r="R2322" s="680">
        <f t="shared" ca="1" si="157"/>
        <v>0</v>
      </c>
      <c r="S2322" t="str">
        <f t="shared" si="154"/>
        <v>ASR_CMS_19</v>
      </c>
      <c r="T2322" s="957">
        <f t="shared" si="155"/>
        <v>45406</v>
      </c>
      <c r="U2322" t="str">
        <f t="shared" si="156"/>
        <v>Unaudited</v>
      </c>
    </row>
    <row r="2323" spans="1:21" x14ac:dyDescent="0.25">
      <c r="A2323" t="s">
        <v>438</v>
      </c>
      <c r="B2323" t="s">
        <v>1380</v>
      </c>
      <c r="C2323" t="s">
        <v>1381</v>
      </c>
      <c r="D2323" s="15">
        <v>1900</v>
      </c>
      <c r="E2323" s="121">
        <v>1</v>
      </c>
      <c r="F2323" t="s">
        <v>439</v>
      </c>
      <c r="G2323" s="121">
        <v>91</v>
      </c>
      <c r="H2323" t="s">
        <v>390</v>
      </c>
      <c r="I2323" t="s">
        <v>489</v>
      </c>
      <c r="J2323" t="s">
        <v>434</v>
      </c>
      <c r="K2323" t="s">
        <v>224</v>
      </c>
      <c r="L2323" s="755">
        <v>2.17</v>
      </c>
      <c r="M2323" t="s">
        <v>1047</v>
      </c>
      <c r="N2323" s="680">
        <f t="shared" ca="1" si="157"/>
        <v>0</v>
      </c>
      <c r="O2323" s="680">
        <f t="shared" ca="1" si="157"/>
        <v>0</v>
      </c>
      <c r="P2323" s="680">
        <f t="shared" ca="1" si="157"/>
        <v>0</v>
      </c>
      <c r="Q2323" s="680">
        <f t="shared" ca="1" si="157"/>
        <v>0</v>
      </c>
      <c r="R2323" s="680">
        <f t="shared" ca="1" si="157"/>
        <v>0</v>
      </c>
      <c r="S2323" t="str">
        <f t="shared" si="154"/>
        <v>ASR_CMS_19</v>
      </c>
      <c r="T2323" s="957">
        <f t="shared" si="155"/>
        <v>45406</v>
      </c>
      <c r="U2323" t="str">
        <f t="shared" si="156"/>
        <v>Unaudited</v>
      </c>
    </row>
    <row r="2324" spans="1:21" x14ac:dyDescent="0.25">
      <c r="A2324" t="s">
        <v>438</v>
      </c>
      <c r="B2324" t="s">
        <v>1380</v>
      </c>
      <c r="C2324" t="s">
        <v>1381</v>
      </c>
      <c r="D2324" s="15">
        <v>1900</v>
      </c>
      <c r="E2324" s="121">
        <v>1</v>
      </c>
      <c r="F2324" t="s">
        <v>439</v>
      </c>
      <c r="G2324" s="121">
        <v>91</v>
      </c>
      <c r="H2324" t="s">
        <v>390</v>
      </c>
      <c r="I2324" t="s">
        <v>489</v>
      </c>
      <c r="J2324" t="s">
        <v>434</v>
      </c>
      <c r="K2324" t="s">
        <v>224</v>
      </c>
      <c r="L2324" s="755">
        <v>2.1800000000000002</v>
      </c>
      <c r="M2324" t="s">
        <v>651</v>
      </c>
      <c r="N2324" s="680">
        <f t="shared" ca="1" si="157"/>
        <v>0</v>
      </c>
      <c r="O2324" s="680">
        <f t="shared" ca="1" si="157"/>
        <v>0</v>
      </c>
      <c r="P2324" s="680">
        <f t="shared" ca="1" si="157"/>
        <v>0</v>
      </c>
      <c r="Q2324" s="680">
        <f t="shared" ca="1" si="157"/>
        <v>0</v>
      </c>
      <c r="R2324" s="680">
        <f t="shared" ca="1" si="157"/>
        <v>0</v>
      </c>
      <c r="S2324" t="str">
        <f t="shared" si="154"/>
        <v>ASR_CMS_19</v>
      </c>
      <c r="T2324" s="957">
        <f t="shared" si="155"/>
        <v>45406</v>
      </c>
      <c r="U2324" t="str">
        <f t="shared" si="156"/>
        <v>Unaudited</v>
      </c>
    </row>
    <row r="2325" spans="1:21" x14ac:dyDescent="0.25">
      <c r="A2325" t="s">
        <v>438</v>
      </c>
      <c r="B2325" t="s">
        <v>1380</v>
      </c>
      <c r="C2325" t="s">
        <v>1381</v>
      </c>
      <c r="D2325" s="15">
        <v>1900</v>
      </c>
      <c r="E2325" s="121">
        <v>1</v>
      </c>
      <c r="F2325" t="s">
        <v>439</v>
      </c>
      <c r="G2325" s="121">
        <v>91</v>
      </c>
      <c r="H2325" t="s">
        <v>390</v>
      </c>
      <c r="I2325" t="s">
        <v>489</v>
      </c>
      <c r="J2325" t="s">
        <v>434</v>
      </c>
      <c r="K2325" t="s">
        <v>224</v>
      </c>
      <c r="L2325" s="755">
        <v>2.19</v>
      </c>
      <c r="M2325" t="s">
        <v>219</v>
      </c>
      <c r="N2325" s="680">
        <f t="shared" ca="1" si="157"/>
        <v>0</v>
      </c>
      <c r="O2325" s="680">
        <f t="shared" ca="1" si="157"/>
        <v>0</v>
      </c>
      <c r="P2325" s="680">
        <f t="shared" ca="1" si="157"/>
        <v>0</v>
      </c>
      <c r="Q2325" s="680">
        <f t="shared" ca="1" si="157"/>
        <v>0</v>
      </c>
      <c r="R2325" s="680">
        <f t="shared" ca="1" si="157"/>
        <v>0</v>
      </c>
      <c r="S2325" t="str">
        <f t="shared" si="154"/>
        <v>ASR_CMS_19</v>
      </c>
      <c r="T2325" s="957">
        <f t="shared" si="155"/>
        <v>45406</v>
      </c>
      <c r="U2325" t="str">
        <f t="shared" si="156"/>
        <v>Unaudited</v>
      </c>
    </row>
    <row r="2326" spans="1:21" x14ac:dyDescent="0.25">
      <c r="A2326" t="s">
        <v>438</v>
      </c>
      <c r="B2326" t="s">
        <v>1380</v>
      </c>
      <c r="C2326" t="s">
        <v>1381</v>
      </c>
      <c r="D2326" s="15">
        <v>1900</v>
      </c>
      <c r="E2326" s="121">
        <v>1</v>
      </c>
      <c r="F2326" t="s">
        <v>439</v>
      </c>
      <c r="G2326" s="121">
        <v>91</v>
      </c>
      <c r="H2326" t="s">
        <v>390</v>
      </c>
      <c r="I2326" t="s">
        <v>489</v>
      </c>
      <c r="J2326" t="s">
        <v>434</v>
      </c>
      <c r="K2326" t="s">
        <v>224</v>
      </c>
      <c r="L2326" s="755" t="s">
        <v>700</v>
      </c>
      <c r="M2326" t="s">
        <v>231</v>
      </c>
      <c r="N2326" s="680">
        <f t="shared" ca="1" si="157"/>
        <v>0</v>
      </c>
      <c r="O2326" s="680">
        <f t="shared" ca="1" si="157"/>
        <v>0</v>
      </c>
      <c r="P2326" s="680">
        <f t="shared" ca="1" si="157"/>
        <v>0</v>
      </c>
      <c r="Q2326" s="680">
        <f t="shared" ca="1" si="157"/>
        <v>0</v>
      </c>
      <c r="R2326" s="680">
        <f t="shared" ca="1" si="157"/>
        <v>0</v>
      </c>
      <c r="S2326" t="str">
        <f t="shared" si="154"/>
        <v>ASR_CMS_19</v>
      </c>
      <c r="T2326" s="957">
        <f t="shared" si="155"/>
        <v>45406</v>
      </c>
      <c r="U2326" t="str">
        <f t="shared" si="156"/>
        <v>Unaudited</v>
      </c>
    </row>
    <row r="2327" spans="1:21" x14ac:dyDescent="0.25">
      <c r="A2327" t="s">
        <v>438</v>
      </c>
      <c r="B2327" t="s">
        <v>1380</v>
      </c>
      <c r="C2327" t="s">
        <v>1381</v>
      </c>
      <c r="D2327" s="15">
        <v>1900</v>
      </c>
      <c r="E2327" s="121">
        <v>1</v>
      </c>
      <c r="F2327" t="s">
        <v>439</v>
      </c>
      <c r="G2327" s="121">
        <v>91</v>
      </c>
      <c r="H2327" t="s">
        <v>390</v>
      </c>
      <c r="I2327" t="s">
        <v>489</v>
      </c>
      <c r="J2327" t="s">
        <v>434</v>
      </c>
      <c r="K2327" t="s">
        <v>224</v>
      </c>
      <c r="L2327" s="755">
        <v>2.21</v>
      </c>
      <c r="M2327" t="s">
        <v>467</v>
      </c>
      <c r="N2327" s="680">
        <f t="shared" ca="1" si="157"/>
        <v>0</v>
      </c>
      <c r="O2327" s="680">
        <f t="shared" ca="1" si="157"/>
        <v>0</v>
      </c>
      <c r="P2327" s="680">
        <f t="shared" ca="1" si="157"/>
        <v>0</v>
      </c>
      <c r="Q2327" s="680">
        <f t="shared" ca="1" si="157"/>
        <v>0</v>
      </c>
      <c r="R2327" s="680">
        <f t="shared" ca="1" si="157"/>
        <v>0</v>
      </c>
      <c r="S2327" t="str">
        <f t="shared" si="154"/>
        <v>ASR_CMS_19</v>
      </c>
      <c r="T2327" s="957">
        <f t="shared" si="155"/>
        <v>45406</v>
      </c>
      <c r="U2327" t="str">
        <f t="shared" si="156"/>
        <v>Unaudited</v>
      </c>
    </row>
    <row r="2328" spans="1:21" x14ac:dyDescent="0.25">
      <c r="A2328" t="s">
        <v>438</v>
      </c>
      <c r="B2328" t="s">
        <v>1380</v>
      </c>
      <c r="C2328" t="s">
        <v>1381</v>
      </c>
      <c r="D2328" s="15">
        <v>1900</v>
      </c>
      <c r="E2328" s="121">
        <v>1</v>
      </c>
      <c r="F2328" t="s">
        <v>439</v>
      </c>
      <c r="G2328" s="121">
        <v>91</v>
      </c>
      <c r="H2328" t="s">
        <v>390</v>
      </c>
      <c r="I2328" t="s">
        <v>489</v>
      </c>
      <c r="J2328" t="s">
        <v>434</v>
      </c>
      <c r="K2328" t="s">
        <v>6</v>
      </c>
      <c r="L2328" s="755" t="s">
        <v>70</v>
      </c>
      <c r="M2328" t="s">
        <v>189</v>
      </c>
      <c r="N2328" s="680">
        <f t="shared" ca="1" si="157"/>
        <v>0</v>
      </c>
      <c r="O2328" s="680">
        <f t="shared" ca="1" si="157"/>
        <v>0</v>
      </c>
      <c r="P2328" s="680">
        <f t="shared" ca="1" si="157"/>
        <v>0</v>
      </c>
      <c r="Q2328" s="680">
        <f t="shared" ca="1" si="157"/>
        <v>0</v>
      </c>
      <c r="R2328" s="680">
        <f t="shared" ca="1" si="157"/>
        <v>0</v>
      </c>
      <c r="S2328" t="str">
        <f t="shared" si="154"/>
        <v>ASR_CMS_19</v>
      </c>
      <c r="T2328" s="957">
        <f t="shared" si="155"/>
        <v>45406</v>
      </c>
      <c r="U2328" t="str">
        <f t="shared" si="156"/>
        <v>Unaudited</v>
      </c>
    </row>
    <row r="2329" spans="1:21" x14ac:dyDescent="0.25">
      <c r="A2329" t="s">
        <v>438</v>
      </c>
      <c r="B2329" t="s">
        <v>1380</v>
      </c>
      <c r="C2329" t="s">
        <v>1381</v>
      </c>
      <c r="D2329" s="15">
        <v>1900</v>
      </c>
      <c r="E2329" s="121">
        <v>1</v>
      </c>
      <c r="F2329" t="s">
        <v>439</v>
      </c>
      <c r="G2329" s="121">
        <v>91</v>
      </c>
      <c r="H2329" t="s">
        <v>390</v>
      </c>
      <c r="I2329" t="s">
        <v>489</v>
      </c>
      <c r="J2329" t="s">
        <v>434</v>
      </c>
      <c r="K2329" t="s">
        <v>6</v>
      </c>
      <c r="L2329" s="755" t="s">
        <v>71</v>
      </c>
      <c r="M2329" t="s">
        <v>232</v>
      </c>
      <c r="N2329" s="680">
        <f t="shared" ca="1" si="157"/>
        <v>0</v>
      </c>
      <c r="O2329" s="680">
        <f t="shared" ca="1" si="157"/>
        <v>0</v>
      </c>
      <c r="P2329" s="680">
        <f t="shared" ca="1" si="157"/>
        <v>0</v>
      </c>
      <c r="Q2329" s="680">
        <f t="shared" ca="1" si="157"/>
        <v>0</v>
      </c>
      <c r="R2329" s="680">
        <f t="shared" ca="1" si="157"/>
        <v>0</v>
      </c>
      <c r="S2329" t="str">
        <f t="shared" si="154"/>
        <v>ASR_CMS_19</v>
      </c>
      <c r="T2329" s="957">
        <f t="shared" si="155"/>
        <v>45406</v>
      </c>
      <c r="U2329" t="str">
        <f t="shared" si="156"/>
        <v>Unaudited</v>
      </c>
    </row>
    <row r="2330" spans="1:21" x14ac:dyDescent="0.25">
      <c r="A2330" t="s">
        <v>438</v>
      </c>
      <c r="B2330" t="s">
        <v>1380</v>
      </c>
      <c r="C2330" t="s">
        <v>1381</v>
      </c>
      <c r="D2330" s="15">
        <v>1900</v>
      </c>
      <c r="E2330" s="121">
        <v>1</v>
      </c>
      <c r="F2330" t="s">
        <v>439</v>
      </c>
      <c r="G2330" s="121">
        <v>91</v>
      </c>
      <c r="H2330" t="s">
        <v>390</v>
      </c>
      <c r="I2330" t="s">
        <v>489</v>
      </c>
      <c r="J2330" t="s">
        <v>434</v>
      </c>
      <c r="K2330" t="s">
        <v>6</v>
      </c>
      <c r="L2330" s="755" t="s">
        <v>72</v>
      </c>
      <c r="M2330" t="s">
        <v>165</v>
      </c>
      <c r="N2330" s="680">
        <f t="shared" ca="1" si="157"/>
        <v>0</v>
      </c>
      <c r="O2330" s="680">
        <f t="shared" ca="1" si="157"/>
        <v>0</v>
      </c>
      <c r="P2330" s="680">
        <f t="shared" ca="1" si="157"/>
        <v>0</v>
      </c>
      <c r="Q2330" s="680">
        <f t="shared" ca="1" si="157"/>
        <v>0</v>
      </c>
      <c r="R2330" s="680">
        <f t="shared" ca="1" si="157"/>
        <v>0</v>
      </c>
      <c r="S2330" t="str">
        <f t="shared" si="154"/>
        <v>ASR_CMS_19</v>
      </c>
      <c r="T2330" s="957">
        <f t="shared" si="155"/>
        <v>45406</v>
      </c>
      <c r="U2330" t="str">
        <f t="shared" si="156"/>
        <v>Unaudited</v>
      </c>
    </row>
    <row r="2331" spans="1:21" x14ac:dyDescent="0.25">
      <c r="A2331" t="s">
        <v>438</v>
      </c>
      <c r="B2331" t="s">
        <v>1380</v>
      </c>
      <c r="C2331" t="s">
        <v>1381</v>
      </c>
      <c r="D2331" s="15">
        <v>1900</v>
      </c>
      <c r="E2331" s="121">
        <v>1</v>
      </c>
      <c r="F2331" t="s">
        <v>439</v>
      </c>
      <c r="G2331" s="121">
        <v>91</v>
      </c>
      <c r="H2331" t="s">
        <v>390</v>
      </c>
      <c r="I2331" t="s">
        <v>489</v>
      </c>
      <c r="J2331" t="s">
        <v>434</v>
      </c>
      <c r="K2331" t="s">
        <v>6</v>
      </c>
      <c r="L2331" s="755">
        <v>3.4</v>
      </c>
      <c r="M2331" t="s">
        <v>462</v>
      </c>
      <c r="N2331" s="680">
        <f t="shared" ca="1" si="157"/>
        <v>0</v>
      </c>
      <c r="O2331" s="680">
        <f t="shared" ca="1" si="157"/>
        <v>0</v>
      </c>
      <c r="P2331" s="680">
        <f t="shared" ca="1" si="157"/>
        <v>0</v>
      </c>
      <c r="Q2331" s="680">
        <f t="shared" ca="1" si="157"/>
        <v>0</v>
      </c>
      <c r="R2331" s="680">
        <f t="shared" ca="1" si="157"/>
        <v>0</v>
      </c>
      <c r="S2331" t="str">
        <f t="shared" si="154"/>
        <v>ASR_CMS_19</v>
      </c>
      <c r="T2331" s="957">
        <f t="shared" si="155"/>
        <v>45406</v>
      </c>
      <c r="U2331" t="str">
        <f t="shared" si="156"/>
        <v>Unaudited</v>
      </c>
    </row>
    <row r="2332" spans="1:21" x14ac:dyDescent="0.25">
      <c r="A2332" t="s">
        <v>438</v>
      </c>
      <c r="B2332" t="s">
        <v>1380</v>
      </c>
      <c r="C2332" t="s">
        <v>1381</v>
      </c>
      <c r="D2332" s="15">
        <v>1900</v>
      </c>
      <c r="E2332" s="121">
        <v>1</v>
      </c>
      <c r="F2332" t="s">
        <v>439</v>
      </c>
      <c r="G2332" s="121">
        <v>91</v>
      </c>
      <c r="H2332" t="s">
        <v>390</v>
      </c>
      <c r="I2332" t="s">
        <v>489</v>
      </c>
      <c r="J2332" t="s">
        <v>434</v>
      </c>
      <c r="K2332" t="s">
        <v>435</v>
      </c>
      <c r="L2332" s="755">
        <v>4.5</v>
      </c>
      <c r="M2332" t="s">
        <v>32</v>
      </c>
      <c r="N2332" s="680">
        <f t="shared" ca="1" si="157"/>
        <v>0</v>
      </c>
      <c r="O2332" s="680">
        <f t="shared" ca="1" si="157"/>
        <v>0</v>
      </c>
      <c r="P2332" s="680">
        <f t="shared" ca="1" si="157"/>
        <v>0</v>
      </c>
      <c r="Q2332" s="680">
        <f t="shared" ca="1" si="157"/>
        <v>0</v>
      </c>
      <c r="R2332" s="680">
        <f t="shared" ca="1" si="157"/>
        <v>0</v>
      </c>
      <c r="S2332" t="str">
        <f t="shared" si="154"/>
        <v>ASR_CMS_19</v>
      </c>
      <c r="T2332" s="957">
        <f t="shared" si="155"/>
        <v>45406</v>
      </c>
      <c r="U2332" t="str">
        <f t="shared" si="156"/>
        <v>Unaudited</v>
      </c>
    </row>
    <row r="2333" spans="1:21" x14ac:dyDescent="0.25">
      <c r="A2333" t="s">
        <v>438</v>
      </c>
      <c r="B2333" t="s">
        <v>1380</v>
      </c>
      <c r="C2333" t="s">
        <v>1381</v>
      </c>
      <c r="D2333" s="15">
        <v>1900</v>
      </c>
      <c r="E2333" s="121">
        <v>1</v>
      </c>
      <c r="F2333" t="s">
        <v>439</v>
      </c>
      <c r="G2333" s="121">
        <v>91</v>
      </c>
      <c r="H2333" t="s">
        <v>390</v>
      </c>
      <c r="I2333" t="s">
        <v>489</v>
      </c>
      <c r="J2333" t="s">
        <v>434</v>
      </c>
      <c r="K2333" t="s">
        <v>435</v>
      </c>
      <c r="L2333" s="755" t="s">
        <v>939</v>
      </c>
      <c r="M2333" t="s">
        <v>930</v>
      </c>
      <c r="N2333" s="680">
        <f t="shared" ca="1" si="157"/>
        <v>0</v>
      </c>
      <c r="O2333" s="680">
        <f t="shared" ca="1" si="157"/>
        <v>0</v>
      </c>
      <c r="P2333" s="680">
        <f t="shared" ca="1" si="157"/>
        <v>0</v>
      </c>
      <c r="Q2333" s="680">
        <f t="shared" ca="1" si="157"/>
        <v>0</v>
      </c>
      <c r="R2333" s="680">
        <f t="shared" ca="1" si="157"/>
        <v>0</v>
      </c>
      <c r="S2333" t="str">
        <f t="shared" si="154"/>
        <v>ASR_CMS_19</v>
      </c>
      <c r="T2333" s="957">
        <f t="shared" si="155"/>
        <v>45406</v>
      </c>
      <c r="U2333" t="str">
        <f t="shared" si="156"/>
        <v>Unaudited</v>
      </c>
    </row>
    <row r="2334" spans="1:21" x14ac:dyDescent="0.25">
      <c r="A2334" t="s">
        <v>438</v>
      </c>
      <c r="B2334" t="s">
        <v>1380</v>
      </c>
      <c r="C2334" t="s">
        <v>1381</v>
      </c>
      <c r="D2334" s="15">
        <v>1900</v>
      </c>
      <c r="E2334" s="121">
        <v>1</v>
      </c>
      <c r="F2334" t="s">
        <v>439</v>
      </c>
      <c r="G2334" s="121">
        <v>91</v>
      </c>
      <c r="H2334" t="s">
        <v>390</v>
      </c>
      <c r="I2334" t="s">
        <v>489</v>
      </c>
      <c r="J2334" t="s">
        <v>434</v>
      </c>
      <c r="K2334" t="s">
        <v>435</v>
      </c>
      <c r="L2334" s="755" t="s">
        <v>194</v>
      </c>
      <c r="M2334" t="s">
        <v>40</v>
      </c>
      <c r="N2334" s="680">
        <f t="shared" ca="1" si="157"/>
        <v>0</v>
      </c>
      <c r="O2334" s="680">
        <f t="shared" ca="1" si="157"/>
        <v>0</v>
      </c>
      <c r="P2334" s="680">
        <f t="shared" ca="1" si="157"/>
        <v>0</v>
      </c>
      <c r="Q2334" s="680">
        <f t="shared" ca="1" si="157"/>
        <v>0</v>
      </c>
      <c r="R2334" s="680">
        <f t="shared" ca="1" si="157"/>
        <v>0</v>
      </c>
      <c r="S2334" t="str">
        <f t="shared" si="154"/>
        <v>ASR_CMS_19</v>
      </c>
      <c r="T2334" s="957">
        <f t="shared" si="155"/>
        <v>45406</v>
      </c>
      <c r="U2334" t="str">
        <f t="shared" si="156"/>
        <v>Unaudited</v>
      </c>
    </row>
    <row r="2335" spans="1:21" x14ac:dyDescent="0.25">
      <c r="A2335" t="s">
        <v>438</v>
      </c>
      <c r="B2335" t="s">
        <v>1380</v>
      </c>
      <c r="C2335" t="s">
        <v>1381</v>
      </c>
      <c r="D2335" s="15">
        <v>1900</v>
      </c>
      <c r="E2335" s="121">
        <v>1</v>
      </c>
      <c r="F2335" t="s">
        <v>439</v>
      </c>
      <c r="G2335" s="121">
        <v>91</v>
      </c>
      <c r="H2335" t="s">
        <v>390</v>
      </c>
      <c r="I2335" t="s">
        <v>489</v>
      </c>
      <c r="J2335" t="s">
        <v>434</v>
      </c>
      <c r="K2335" t="s">
        <v>435</v>
      </c>
      <c r="L2335" s="755" t="s">
        <v>193</v>
      </c>
      <c r="M2335" t="s">
        <v>330</v>
      </c>
      <c r="N2335" s="680">
        <f t="shared" ca="1" si="157"/>
        <v>0</v>
      </c>
      <c r="O2335" s="680">
        <f t="shared" ca="1" si="157"/>
        <v>0</v>
      </c>
      <c r="P2335" s="680">
        <f t="shared" ca="1" si="157"/>
        <v>0</v>
      </c>
      <c r="Q2335" s="680">
        <f t="shared" ca="1" si="157"/>
        <v>0</v>
      </c>
      <c r="R2335" s="680">
        <f t="shared" ca="1" si="157"/>
        <v>0</v>
      </c>
      <c r="S2335" t="str">
        <f t="shared" si="154"/>
        <v>ASR_CMS_19</v>
      </c>
      <c r="T2335" s="957">
        <f t="shared" si="155"/>
        <v>45406</v>
      </c>
      <c r="U2335" t="str">
        <f t="shared" si="156"/>
        <v>Unaudited</v>
      </c>
    </row>
    <row r="2336" spans="1:21" x14ac:dyDescent="0.25">
      <c r="A2336" t="s">
        <v>438</v>
      </c>
      <c r="B2336" t="s">
        <v>1380</v>
      </c>
      <c r="C2336" t="s">
        <v>1381</v>
      </c>
      <c r="D2336" s="15">
        <v>1900</v>
      </c>
      <c r="E2336" s="121">
        <v>1</v>
      </c>
      <c r="F2336" t="s">
        <v>439</v>
      </c>
      <c r="G2336" s="121">
        <v>91</v>
      </c>
      <c r="H2336" t="s">
        <v>390</v>
      </c>
      <c r="I2336" t="s">
        <v>489</v>
      </c>
      <c r="J2336" t="s">
        <v>451</v>
      </c>
      <c r="K2336" t="s">
        <v>436</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ASR_CMS_19</v>
      </c>
      <c r="T2336" s="957">
        <f t="shared" si="155"/>
        <v>45406</v>
      </c>
      <c r="U2336" t="str">
        <f t="shared" si="156"/>
        <v>Unaudited</v>
      </c>
    </row>
    <row r="2337" spans="1:21" x14ac:dyDescent="0.25">
      <c r="A2337" t="s">
        <v>438</v>
      </c>
      <c r="B2337" t="s">
        <v>1380</v>
      </c>
      <c r="C2337" t="s">
        <v>1381</v>
      </c>
      <c r="D2337" s="15">
        <v>1900</v>
      </c>
      <c r="E2337" s="121">
        <v>1</v>
      </c>
      <c r="F2337" t="s">
        <v>439</v>
      </c>
      <c r="G2337" s="121">
        <v>91</v>
      </c>
      <c r="H2337" t="s">
        <v>390</v>
      </c>
      <c r="I2337" t="s">
        <v>489</v>
      </c>
      <c r="J2337" t="s">
        <v>451</v>
      </c>
      <c r="K2337" t="s">
        <v>436</v>
      </c>
      <c r="L2337" s="755" t="s">
        <v>80</v>
      </c>
      <c r="M2337" t="s">
        <v>98</v>
      </c>
      <c r="N2337" s="680">
        <f t="shared" ca="1" si="157"/>
        <v>0</v>
      </c>
      <c r="O2337" s="680">
        <f t="shared" ca="1" si="157"/>
        <v>0</v>
      </c>
      <c r="P2337" s="680">
        <f t="shared" ca="1" si="157"/>
        <v>0</v>
      </c>
      <c r="Q2337" s="680">
        <f t="shared" ca="1" si="157"/>
        <v>0</v>
      </c>
      <c r="R2337" s="680">
        <f t="shared" ca="1" si="157"/>
        <v>0</v>
      </c>
      <c r="S2337" t="str">
        <f t="shared" si="154"/>
        <v>ASR_CMS_19</v>
      </c>
      <c r="T2337" s="957">
        <f t="shared" si="155"/>
        <v>45406</v>
      </c>
      <c r="U2337" t="str">
        <f t="shared" si="156"/>
        <v>Unaudited</v>
      </c>
    </row>
    <row r="2338" spans="1:21" x14ac:dyDescent="0.25">
      <c r="A2338" t="s">
        <v>438</v>
      </c>
      <c r="B2338" t="s">
        <v>1380</v>
      </c>
      <c r="C2338" t="s">
        <v>1381</v>
      </c>
      <c r="D2338" s="15">
        <v>1900</v>
      </c>
      <c r="E2338" s="121">
        <v>1</v>
      </c>
      <c r="F2338" t="s">
        <v>439</v>
      </c>
      <c r="G2338" s="121">
        <v>91</v>
      </c>
      <c r="H2338" t="s">
        <v>390</v>
      </c>
      <c r="I2338" t="s">
        <v>489</v>
      </c>
      <c r="J2338" t="s">
        <v>451</v>
      </c>
      <c r="K2338" t="s">
        <v>436</v>
      </c>
      <c r="L2338" s="755" t="s">
        <v>81</v>
      </c>
      <c r="M2338" t="s">
        <v>99</v>
      </c>
      <c r="N2338" s="680">
        <f t="shared" ca="1" si="157"/>
        <v>0</v>
      </c>
      <c r="O2338" s="680">
        <f t="shared" ca="1" si="157"/>
        <v>0</v>
      </c>
      <c r="P2338" s="680">
        <f t="shared" ca="1" si="157"/>
        <v>0</v>
      </c>
      <c r="Q2338" s="680">
        <f t="shared" ca="1" si="157"/>
        <v>0</v>
      </c>
      <c r="R2338" s="680">
        <f t="shared" ca="1" si="157"/>
        <v>0</v>
      </c>
      <c r="S2338" t="str">
        <f t="shared" si="154"/>
        <v>ASR_CMS_19</v>
      </c>
      <c r="T2338" s="957">
        <f t="shared" si="155"/>
        <v>45406</v>
      </c>
      <c r="U2338" t="str">
        <f t="shared" si="156"/>
        <v>Unaudited</v>
      </c>
    </row>
    <row r="2339" spans="1:21" x14ac:dyDescent="0.25">
      <c r="A2339" t="s">
        <v>438</v>
      </c>
      <c r="B2339" t="s">
        <v>1380</v>
      </c>
      <c r="C2339" t="s">
        <v>1381</v>
      </c>
      <c r="D2339" s="15">
        <v>1900</v>
      </c>
      <c r="E2339" s="121">
        <v>1</v>
      </c>
      <c r="F2339" t="s">
        <v>439</v>
      </c>
      <c r="G2339" s="121">
        <v>91</v>
      </c>
      <c r="H2339" t="s">
        <v>390</v>
      </c>
      <c r="I2339" t="s">
        <v>489</v>
      </c>
      <c r="J2339" t="s">
        <v>451</v>
      </c>
      <c r="K2339" t="s">
        <v>436</v>
      </c>
      <c r="L2339" s="755" t="s">
        <v>82</v>
      </c>
      <c r="M2339" t="s">
        <v>100</v>
      </c>
      <c r="N2339" s="680">
        <f t="shared" ca="1" si="157"/>
        <v>0</v>
      </c>
      <c r="O2339" s="680">
        <f t="shared" ca="1" si="157"/>
        <v>0</v>
      </c>
      <c r="P2339" s="680">
        <f t="shared" ca="1" si="157"/>
        <v>0</v>
      </c>
      <c r="Q2339" s="680">
        <f t="shared" ca="1" si="157"/>
        <v>0</v>
      </c>
      <c r="R2339" s="680">
        <f t="shared" ca="1" si="157"/>
        <v>0</v>
      </c>
      <c r="S2339" t="str">
        <f t="shared" si="154"/>
        <v>ASR_CMS_19</v>
      </c>
      <c r="T2339" s="957">
        <f t="shared" si="155"/>
        <v>45406</v>
      </c>
      <c r="U2339" t="str">
        <f t="shared" si="156"/>
        <v>Unaudited</v>
      </c>
    </row>
    <row r="2340" spans="1:21" x14ac:dyDescent="0.25">
      <c r="A2340" t="s">
        <v>438</v>
      </c>
      <c r="B2340" t="s">
        <v>1380</v>
      </c>
      <c r="C2340" t="s">
        <v>1381</v>
      </c>
      <c r="D2340" s="15">
        <v>1900</v>
      </c>
      <c r="E2340" s="121">
        <v>1</v>
      </c>
      <c r="F2340" t="s">
        <v>439</v>
      </c>
      <c r="G2340" s="121">
        <v>91</v>
      </c>
      <c r="H2340" t="s">
        <v>390</v>
      </c>
      <c r="I2340" t="s">
        <v>489</v>
      </c>
      <c r="J2340" t="s">
        <v>451</v>
      </c>
      <c r="K2340" t="s">
        <v>436</v>
      </c>
      <c r="L2340" s="755" t="s">
        <v>217</v>
      </c>
      <c r="M2340" t="s">
        <v>101</v>
      </c>
      <c r="N2340" s="680">
        <f t="shared" ca="1" si="157"/>
        <v>0</v>
      </c>
      <c r="O2340" s="680">
        <f t="shared" ca="1" si="157"/>
        <v>0</v>
      </c>
      <c r="P2340" s="680">
        <f t="shared" ca="1" si="157"/>
        <v>0</v>
      </c>
      <c r="Q2340" s="680">
        <f t="shared" ca="1" si="157"/>
        <v>0</v>
      </c>
      <c r="R2340" s="680">
        <f t="shared" ca="1" si="157"/>
        <v>0</v>
      </c>
      <c r="S2340" t="str">
        <f t="shared" si="154"/>
        <v>ASR_CMS_19</v>
      </c>
      <c r="T2340" s="957">
        <f t="shared" si="155"/>
        <v>45406</v>
      </c>
      <c r="U2340" t="str">
        <f t="shared" si="156"/>
        <v>Unaudited</v>
      </c>
    </row>
    <row r="2341" spans="1:21" x14ac:dyDescent="0.25">
      <c r="A2341" t="s">
        <v>438</v>
      </c>
      <c r="B2341" t="s">
        <v>1380</v>
      </c>
      <c r="C2341" t="s">
        <v>1381</v>
      </c>
      <c r="D2341" s="15">
        <v>1900</v>
      </c>
      <c r="E2341" s="121">
        <v>1</v>
      </c>
      <c r="F2341" t="s">
        <v>439</v>
      </c>
      <c r="G2341" s="121">
        <v>91</v>
      </c>
      <c r="H2341" t="s">
        <v>390</v>
      </c>
      <c r="I2341" t="s">
        <v>489</v>
      </c>
      <c r="J2341" t="s">
        <v>451</v>
      </c>
      <c r="K2341" t="s">
        <v>436</v>
      </c>
      <c r="L2341" s="755" t="s">
        <v>216</v>
      </c>
      <c r="M2341" t="s">
        <v>28</v>
      </c>
      <c r="N2341" s="680">
        <f t="shared" ca="1" si="157"/>
        <v>0</v>
      </c>
      <c r="O2341" s="680">
        <f t="shared" ca="1" si="157"/>
        <v>0</v>
      </c>
      <c r="P2341" s="680">
        <f t="shared" ca="1" si="157"/>
        <v>0</v>
      </c>
      <c r="Q2341" s="680">
        <f t="shared" ca="1" si="157"/>
        <v>0</v>
      </c>
      <c r="R2341" s="680">
        <f t="shared" ca="1" si="157"/>
        <v>0</v>
      </c>
      <c r="S2341" t="str">
        <f t="shared" si="154"/>
        <v>ASR_CMS_19</v>
      </c>
      <c r="T2341" s="957">
        <f t="shared" si="155"/>
        <v>45406</v>
      </c>
      <c r="U2341" t="str">
        <f t="shared" si="156"/>
        <v>Unaudited</v>
      </c>
    </row>
    <row r="2342" spans="1:21" x14ac:dyDescent="0.25">
      <c r="A2342" t="s">
        <v>438</v>
      </c>
      <c r="B2342" t="s">
        <v>1380</v>
      </c>
      <c r="C2342" t="s">
        <v>1381</v>
      </c>
      <c r="D2342" s="15">
        <v>1900</v>
      </c>
      <c r="E2342" s="121">
        <v>1</v>
      </c>
      <c r="F2342" t="s">
        <v>439</v>
      </c>
      <c r="G2342" s="121">
        <v>91</v>
      </c>
      <c r="H2342" t="s">
        <v>390</v>
      </c>
      <c r="I2342" t="s">
        <v>489</v>
      </c>
      <c r="J2342" t="s">
        <v>437</v>
      </c>
      <c r="K2342" t="s">
        <v>437</v>
      </c>
      <c r="L2342" s="755" t="s">
        <v>84</v>
      </c>
      <c r="M2342" t="s">
        <v>328</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ASR_CMS_19</v>
      </c>
      <c r="T2342" s="957">
        <f t="shared" si="155"/>
        <v>45406</v>
      </c>
      <c r="U2342" t="str">
        <f t="shared" si="156"/>
        <v>Unaudited</v>
      </c>
    </row>
    <row r="2343" spans="1:21" x14ac:dyDescent="0.25">
      <c r="A2343" t="s">
        <v>438</v>
      </c>
      <c r="B2343" t="s">
        <v>1380</v>
      </c>
      <c r="C2343" t="s">
        <v>1381</v>
      </c>
      <c r="D2343" s="15">
        <v>1900</v>
      </c>
      <c r="E2343" s="121">
        <v>1</v>
      </c>
      <c r="F2343" t="s">
        <v>439</v>
      </c>
      <c r="G2343" s="121">
        <v>91</v>
      </c>
      <c r="H2343" t="s">
        <v>390</v>
      </c>
      <c r="I2343" t="s">
        <v>489</v>
      </c>
      <c r="J2343" t="s">
        <v>437</v>
      </c>
      <c r="K2343" t="s">
        <v>437</v>
      </c>
      <c r="L2343" s="755" t="s">
        <v>85</v>
      </c>
      <c r="M2343" t="s">
        <v>326</v>
      </c>
      <c r="N2343" s="680">
        <f t="shared" ca="1" si="158"/>
        <v>0</v>
      </c>
      <c r="O2343" s="680">
        <f t="shared" ca="1" si="158"/>
        <v>0</v>
      </c>
      <c r="P2343" s="680">
        <f t="shared" ca="1" si="158"/>
        <v>0</v>
      </c>
      <c r="Q2343" s="680">
        <f t="shared" ca="1" si="158"/>
        <v>0</v>
      </c>
      <c r="R2343" s="680">
        <f t="shared" ca="1" si="158"/>
        <v>0</v>
      </c>
      <c r="S2343" t="str">
        <f t="shared" si="154"/>
        <v>ASR_CMS_19</v>
      </c>
      <c r="T2343" s="957">
        <f t="shared" si="155"/>
        <v>45406</v>
      </c>
      <c r="U2343" t="str">
        <f t="shared" si="156"/>
        <v>Unaudited</v>
      </c>
    </row>
    <row r="2344" spans="1:21" x14ac:dyDescent="0.25">
      <c r="A2344" t="s">
        <v>438</v>
      </c>
      <c r="B2344" t="s">
        <v>1380</v>
      </c>
      <c r="C2344" t="s">
        <v>1381</v>
      </c>
      <c r="D2344" s="15">
        <v>1900</v>
      </c>
      <c r="E2344" s="121">
        <v>1</v>
      </c>
      <c r="F2344" t="s">
        <v>439</v>
      </c>
      <c r="G2344" s="121">
        <v>91</v>
      </c>
      <c r="H2344" t="s">
        <v>390</v>
      </c>
      <c r="I2344" t="s">
        <v>489</v>
      </c>
      <c r="J2344" t="s">
        <v>437</v>
      </c>
      <c r="K2344" t="s">
        <v>437</v>
      </c>
      <c r="L2344" s="755" t="s">
        <v>86</v>
      </c>
      <c r="M2344" t="s">
        <v>495</v>
      </c>
      <c r="N2344" s="680">
        <f t="shared" ca="1" si="158"/>
        <v>0</v>
      </c>
      <c r="O2344" s="680">
        <f t="shared" ca="1" si="158"/>
        <v>0</v>
      </c>
      <c r="P2344" s="680">
        <f t="shared" ca="1" si="158"/>
        <v>0</v>
      </c>
      <c r="Q2344" s="680">
        <f t="shared" ca="1" si="158"/>
        <v>0</v>
      </c>
      <c r="R2344" s="680">
        <f t="shared" ca="1" si="158"/>
        <v>0</v>
      </c>
      <c r="S2344" t="str">
        <f t="shared" si="154"/>
        <v>ASR_CMS_19</v>
      </c>
      <c r="T2344" s="957">
        <f t="shared" si="155"/>
        <v>45406</v>
      </c>
      <c r="U2344" t="str">
        <f t="shared" si="156"/>
        <v>Unaudited</v>
      </c>
    </row>
    <row r="2345" spans="1:21" x14ac:dyDescent="0.25">
      <c r="A2345" t="s">
        <v>438</v>
      </c>
      <c r="B2345" t="s">
        <v>1380</v>
      </c>
      <c r="C2345" t="s">
        <v>1381</v>
      </c>
      <c r="D2345" s="15">
        <v>1900</v>
      </c>
      <c r="E2345" s="121">
        <v>1</v>
      </c>
      <c r="F2345" t="s">
        <v>439</v>
      </c>
      <c r="G2345" s="121">
        <v>91</v>
      </c>
      <c r="H2345" t="s">
        <v>390</v>
      </c>
      <c r="I2345" t="s">
        <v>489</v>
      </c>
      <c r="J2345" t="s">
        <v>437</v>
      </c>
      <c r="K2345" t="s">
        <v>437</v>
      </c>
      <c r="L2345" s="755" t="s">
        <v>87</v>
      </c>
      <c r="M2345" t="s">
        <v>496</v>
      </c>
      <c r="N2345" s="680">
        <f t="shared" ca="1" si="158"/>
        <v>0</v>
      </c>
      <c r="O2345" s="680">
        <f t="shared" ca="1" si="158"/>
        <v>0</v>
      </c>
      <c r="P2345" s="680">
        <f t="shared" ca="1" si="158"/>
        <v>0</v>
      </c>
      <c r="Q2345" s="680">
        <f t="shared" ca="1" si="158"/>
        <v>0</v>
      </c>
      <c r="R2345" s="680">
        <f t="shared" ca="1" si="158"/>
        <v>0</v>
      </c>
      <c r="S2345" t="str">
        <f t="shared" si="154"/>
        <v>ASR_CMS_19</v>
      </c>
      <c r="T2345" s="957">
        <f t="shared" si="155"/>
        <v>45406</v>
      </c>
      <c r="U2345" t="str">
        <f t="shared" si="156"/>
        <v>Unaudited</v>
      </c>
    </row>
    <row r="2346" spans="1:21" x14ac:dyDescent="0.25">
      <c r="A2346" t="s">
        <v>438</v>
      </c>
      <c r="B2346" t="s">
        <v>1380</v>
      </c>
      <c r="C2346" t="s">
        <v>1381</v>
      </c>
      <c r="D2346" s="15">
        <v>1900</v>
      </c>
      <c r="E2346" s="121">
        <v>1</v>
      </c>
      <c r="F2346" t="s">
        <v>439</v>
      </c>
      <c r="G2346" s="121">
        <v>91</v>
      </c>
      <c r="H2346" t="s">
        <v>390</v>
      </c>
      <c r="I2346" t="s">
        <v>489</v>
      </c>
      <c r="J2346" t="s">
        <v>437</v>
      </c>
      <c r="K2346" t="s">
        <v>437</v>
      </c>
      <c r="L2346" s="755" t="s">
        <v>214</v>
      </c>
      <c r="M2346" t="s">
        <v>497</v>
      </c>
      <c r="N2346" s="680">
        <f t="shared" ca="1" si="158"/>
        <v>0</v>
      </c>
      <c r="O2346" s="680">
        <f t="shared" ca="1" si="158"/>
        <v>0</v>
      </c>
      <c r="P2346" s="680">
        <f t="shared" ca="1" si="158"/>
        <v>0</v>
      </c>
      <c r="Q2346" s="680">
        <f t="shared" ca="1" si="158"/>
        <v>0</v>
      </c>
      <c r="R2346" s="680">
        <f t="shared" ca="1" si="158"/>
        <v>0</v>
      </c>
      <c r="S2346" t="str">
        <f t="shared" si="154"/>
        <v>ASR_CMS_19</v>
      </c>
      <c r="T2346" s="957">
        <f t="shared" si="155"/>
        <v>45406</v>
      </c>
      <c r="U2346" t="str">
        <f t="shared" si="156"/>
        <v>Unaudited</v>
      </c>
    </row>
    <row r="2347" spans="1:21" x14ac:dyDescent="0.25">
      <c r="A2347" t="s">
        <v>438</v>
      </c>
      <c r="B2347" t="s">
        <v>1380</v>
      </c>
      <c r="C2347" t="s">
        <v>1381</v>
      </c>
      <c r="D2347" s="15">
        <v>1900</v>
      </c>
      <c r="E2347" s="121">
        <v>1</v>
      </c>
      <c r="F2347" t="s">
        <v>439</v>
      </c>
      <c r="G2347" s="121">
        <v>91</v>
      </c>
      <c r="H2347" t="s">
        <v>390</v>
      </c>
      <c r="I2347" t="s">
        <v>490</v>
      </c>
      <c r="J2347" t="s">
        <v>26</v>
      </c>
      <c r="K2347" t="s">
        <v>26</v>
      </c>
      <c r="L2347" s="755" t="s">
        <v>205</v>
      </c>
      <c r="M2347" t="s">
        <v>26</v>
      </c>
      <c r="N2347" s="680">
        <f t="shared" ca="1" si="158"/>
        <v>0</v>
      </c>
      <c r="O2347" s="680">
        <f t="shared" ca="1" si="158"/>
        <v>0</v>
      </c>
      <c r="P2347" s="680">
        <f t="shared" ca="1" si="158"/>
        <v>0</v>
      </c>
      <c r="Q2347" s="680">
        <f t="shared" ca="1" si="158"/>
        <v>0</v>
      </c>
      <c r="R2347" s="680">
        <f t="shared" ca="1" si="158"/>
        <v>0</v>
      </c>
      <c r="S2347" t="str">
        <f t="shared" si="154"/>
        <v>ASR_CMS_19</v>
      </c>
      <c r="T2347" s="957">
        <f t="shared" si="155"/>
        <v>45406</v>
      </c>
      <c r="U2347" t="str">
        <f t="shared" si="156"/>
        <v>Unaudited</v>
      </c>
    </row>
    <row r="2348" spans="1:21" x14ac:dyDescent="0.25">
      <c r="A2348" t="s">
        <v>438</v>
      </c>
      <c r="B2348" t="s">
        <v>1380</v>
      </c>
      <c r="C2348" t="s">
        <v>1381</v>
      </c>
      <c r="D2348" s="15">
        <v>1900</v>
      </c>
      <c r="E2348" s="121">
        <v>1</v>
      </c>
      <c r="F2348" t="s">
        <v>440</v>
      </c>
      <c r="G2348" s="121">
        <v>182</v>
      </c>
      <c r="H2348" t="s">
        <v>390</v>
      </c>
      <c r="I2348" t="s">
        <v>433</v>
      </c>
      <c r="J2348" t="s">
        <v>433</v>
      </c>
      <c r="K2348" t="s">
        <v>433</v>
      </c>
      <c r="M2348" t="s">
        <v>433</v>
      </c>
      <c r="N2348" s="680">
        <f t="shared" ca="1" si="158"/>
        <v>0</v>
      </c>
      <c r="O2348" s="680">
        <f t="shared" ca="1" si="158"/>
        <v>0</v>
      </c>
      <c r="P2348" s="680">
        <f t="shared" ca="1" si="158"/>
        <v>0</v>
      </c>
      <c r="Q2348" s="680">
        <f t="shared" ca="1" si="158"/>
        <v>0</v>
      </c>
      <c r="R2348" s="680">
        <f t="shared" ca="1" si="158"/>
        <v>0</v>
      </c>
      <c r="S2348" t="str">
        <f t="shared" si="154"/>
        <v>ASR_CMS_19</v>
      </c>
      <c r="T2348" s="957">
        <f t="shared" si="155"/>
        <v>45406</v>
      </c>
      <c r="U2348" t="str">
        <f t="shared" si="156"/>
        <v>Unaudited</v>
      </c>
    </row>
    <row r="2349" spans="1:21" x14ac:dyDescent="0.25">
      <c r="A2349" t="s">
        <v>438</v>
      </c>
      <c r="B2349" t="s">
        <v>1380</v>
      </c>
      <c r="C2349" t="s">
        <v>1381</v>
      </c>
      <c r="D2349" s="15">
        <v>1900</v>
      </c>
      <c r="E2349" s="121">
        <v>1</v>
      </c>
      <c r="F2349" t="s">
        <v>440</v>
      </c>
      <c r="G2349" s="121">
        <v>182</v>
      </c>
      <c r="H2349" t="s">
        <v>390</v>
      </c>
      <c r="I2349" t="s">
        <v>488</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ASR_CMS_19</v>
      </c>
      <c r="T2349" s="957">
        <f t="shared" si="155"/>
        <v>45406</v>
      </c>
      <c r="U2349" t="str">
        <f t="shared" si="156"/>
        <v>Unaudited</v>
      </c>
    </row>
    <row r="2350" spans="1:21" x14ac:dyDescent="0.25">
      <c r="A2350" t="s">
        <v>438</v>
      </c>
      <c r="B2350" t="s">
        <v>1380</v>
      </c>
      <c r="C2350" t="s">
        <v>1381</v>
      </c>
      <c r="D2350" s="15">
        <v>1900</v>
      </c>
      <c r="E2350" s="121">
        <v>1</v>
      </c>
      <c r="F2350" t="s">
        <v>440</v>
      </c>
      <c r="G2350" s="121">
        <v>182</v>
      </c>
      <c r="H2350" t="s">
        <v>390</v>
      </c>
      <c r="I2350" t="s">
        <v>488</v>
      </c>
      <c r="J2350" t="s">
        <v>12</v>
      </c>
      <c r="K2350" t="s">
        <v>223</v>
      </c>
      <c r="L2350" s="755">
        <v>1.2</v>
      </c>
      <c r="M2350" t="s">
        <v>223</v>
      </c>
      <c r="N2350" s="680">
        <f t="shared" ca="1" si="158"/>
        <v>0</v>
      </c>
      <c r="O2350" s="680">
        <f t="shared" ca="1" si="158"/>
        <v>0</v>
      </c>
      <c r="P2350" s="680">
        <f t="shared" ca="1" si="158"/>
        <v>0</v>
      </c>
      <c r="Q2350" s="680">
        <f t="shared" ca="1" si="158"/>
        <v>0</v>
      </c>
      <c r="R2350" s="680">
        <f t="shared" ca="1" si="158"/>
        <v>0</v>
      </c>
      <c r="S2350" t="str">
        <f t="shared" si="154"/>
        <v>ASR_CMS_19</v>
      </c>
      <c r="T2350" s="957">
        <f t="shared" si="155"/>
        <v>45406</v>
      </c>
      <c r="U2350" t="str">
        <f t="shared" si="156"/>
        <v>Unaudited</v>
      </c>
    </row>
    <row r="2351" spans="1:21" x14ac:dyDescent="0.25">
      <c r="A2351" t="s">
        <v>438</v>
      </c>
      <c r="B2351" t="s">
        <v>1380</v>
      </c>
      <c r="C2351" t="s">
        <v>1381</v>
      </c>
      <c r="D2351" s="15">
        <v>1900</v>
      </c>
      <c r="E2351" s="121">
        <v>1</v>
      </c>
      <c r="F2351" t="s">
        <v>440</v>
      </c>
      <c r="G2351" s="121">
        <v>182</v>
      </c>
      <c r="H2351" t="s">
        <v>390</v>
      </c>
      <c r="I2351" t="s">
        <v>488</v>
      </c>
      <c r="J2351" t="s">
        <v>12</v>
      </c>
      <c r="K2351" t="s">
        <v>1318</v>
      </c>
      <c r="L2351" s="755" t="s">
        <v>1314</v>
      </c>
      <c r="M2351" t="s">
        <v>1318</v>
      </c>
      <c r="N2351" s="680">
        <f t="shared" ca="1" si="158"/>
        <v>0</v>
      </c>
      <c r="O2351" s="680">
        <f t="shared" ca="1" si="158"/>
        <v>0</v>
      </c>
      <c r="P2351" s="680">
        <f t="shared" ca="1" si="158"/>
        <v>0</v>
      </c>
      <c r="Q2351" s="680">
        <f t="shared" ca="1" si="158"/>
        <v>0</v>
      </c>
      <c r="R2351" s="680">
        <f t="shared" ca="1" si="158"/>
        <v>0</v>
      </c>
      <c r="S2351" t="str">
        <f t="shared" si="154"/>
        <v>ASR_CMS_19</v>
      </c>
      <c r="T2351" s="957">
        <f t="shared" si="155"/>
        <v>45406</v>
      </c>
      <c r="U2351" t="str">
        <f t="shared" si="156"/>
        <v>Unaudited</v>
      </c>
    </row>
    <row r="2352" spans="1:21" x14ac:dyDescent="0.25">
      <c r="A2352" t="s">
        <v>438</v>
      </c>
      <c r="B2352" t="s">
        <v>1380</v>
      </c>
      <c r="C2352" t="s">
        <v>1381</v>
      </c>
      <c r="D2352" s="15">
        <v>1900</v>
      </c>
      <c r="E2352" s="121">
        <v>1</v>
      </c>
      <c r="F2352" t="s">
        <v>440</v>
      </c>
      <c r="G2352" s="121">
        <v>182</v>
      </c>
      <c r="H2352" t="s">
        <v>390</v>
      </c>
      <c r="I2352" t="s">
        <v>488</v>
      </c>
      <c r="J2352" t="s">
        <v>12</v>
      </c>
      <c r="K2352" t="s">
        <v>1320</v>
      </c>
      <c r="L2352" s="755" t="s">
        <v>1319</v>
      </c>
      <c r="M2352" t="s">
        <v>1320</v>
      </c>
      <c r="N2352" s="680">
        <f t="shared" ca="1" si="158"/>
        <v>0</v>
      </c>
      <c r="O2352" s="680">
        <f t="shared" ca="1" si="158"/>
        <v>0</v>
      </c>
      <c r="P2352" s="680">
        <f t="shared" ca="1" si="158"/>
        <v>0</v>
      </c>
      <c r="Q2352" s="680">
        <f t="shared" ca="1" si="158"/>
        <v>0</v>
      </c>
      <c r="R2352" s="680">
        <f t="shared" ca="1" si="158"/>
        <v>0</v>
      </c>
      <c r="S2352" t="str">
        <f t="shared" si="154"/>
        <v>ASR_CMS_19</v>
      </c>
      <c r="T2352" s="957">
        <f t="shared" si="155"/>
        <v>45406</v>
      </c>
      <c r="U2352" t="str">
        <f t="shared" si="156"/>
        <v>Unaudited</v>
      </c>
    </row>
    <row r="2353" spans="1:21" x14ac:dyDescent="0.25">
      <c r="A2353" t="s">
        <v>438</v>
      </c>
      <c r="B2353" t="s">
        <v>1380</v>
      </c>
      <c r="C2353" t="s">
        <v>1381</v>
      </c>
      <c r="D2353" s="15">
        <v>1900</v>
      </c>
      <c r="E2353" s="121">
        <v>1</v>
      </c>
      <c r="F2353" t="s">
        <v>440</v>
      </c>
      <c r="G2353" s="121">
        <v>182</v>
      </c>
      <c r="H2353" t="s">
        <v>390</v>
      </c>
      <c r="I2353" t="s">
        <v>488</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ASR_CMS_19</v>
      </c>
      <c r="T2353" s="957">
        <f t="shared" si="155"/>
        <v>45406</v>
      </c>
      <c r="U2353" t="str">
        <f t="shared" si="156"/>
        <v>Unaudited</v>
      </c>
    </row>
    <row r="2354" spans="1:21" x14ac:dyDescent="0.25">
      <c r="A2354" t="s">
        <v>438</v>
      </c>
      <c r="B2354" t="s">
        <v>1380</v>
      </c>
      <c r="C2354" t="s">
        <v>1381</v>
      </c>
      <c r="D2354" s="15">
        <v>1900</v>
      </c>
      <c r="E2354" s="121">
        <v>1</v>
      </c>
      <c r="F2354" t="s">
        <v>440</v>
      </c>
      <c r="G2354" s="121">
        <v>182</v>
      </c>
      <c r="H2354" t="s">
        <v>390</v>
      </c>
      <c r="I2354" t="s">
        <v>489</v>
      </c>
      <c r="J2354" t="s">
        <v>434</v>
      </c>
      <c r="K2354" t="s">
        <v>791</v>
      </c>
      <c r="L2354" s="755">
        <v>2.1</v>
      </c>
      <c r="M2354" t="s">
        <v>726</v>
      </c>
      <c r="N2354" s="680">
        <f t="shared" ca="1" si="158"/>
        <v>0</v>
      </c>
      <c r="O2354" s="680">
        <f t="shared" ca="1" si="158"/>
        <v>0</v>
      </c>
      <c r="P2354" s="680">
        <f t="shared" ca="1" si="158"/>
        <v>0</v>
      </c>
      <c r="Q2354" s="680">
        <f t="shared" ca="1" si="158"/>
        <v>0</v>
      </c>
      <c r="R2354" s="680">
        <f t="shared" ca="1" si="158"/>
        <v>0</v>
      </c>
      <c r="S2354" t="str">
        <f t="shared" si="154"/>
        <v>ASR_CMS_19</v>
      </c>
      <c r="T2354" s="957">
        <f t="shared" si="155"/>
        <v>45406</v>
      </c>
      <c r="U2354" t="str">
        <f t="shared" si="156"/>
        <v>Unaudited</v>
      </c>
    </row>
    <row r="2355" spans="1:21" x14ac:dyDescent="0.25">
      <c r="A2355" t="s">
        <v>438</v>
      </c>
      <c r="B2355" t="s">
        <v>1380</v>
      </c>
      <c r="C2355" t="s">
        <v>1381</v>
      </c>
      <c r="D2355" s="15">
        <v>1900</v>
      </c>
      <c r="E2355" s="121">
        <v>1</v>
      </c>
      <c r="F2355" t="s">
        <v>440</v>
      </c>
      <c r="G2355" s="121">
        <v>182</v>
      </c>
      <c r="H2355" t="s">
        <v>390</v>
      </c>
      <c r="I2355" t="s">
        <v>489</v>
      </c>
      <c r="J2355" t="s">
        <v>434</v>
      </c>
      <c r="K2355" t="s">
        <v>791</v>
      </c>
      <c r="L2355" s="755">
        <v>2.2000000000000002</v>
      </c>
      <c r="M2355" t="s">
        <v>727</v>
      </c>
      <c r="N2355" s="680">
        <f t="shared" ca="1" si="158"/>
        <v>0</v>
      </c>
      <c r="O2355" s="680">
        <f t="shared" ca="1" si="158"/>
        <v>0</v>
      </c>
      <c r="P2355" s="680">
        <f t="shared" ca="1" si="158"/>
        <v>0</v>
      </c>
      <c r="Q2355" s="680">
        <f t="shared" ca="1" si="158"/>
        <v>0</v>
      </c>
      <c r="R2355" s="680">
        <f t="shared" ca="1" si="158"/>
        <v>0</v>
      </c>
      <c r="S2355" t="str">
        <f t="shared" si="154"/>
        <v>ASR_CMS_19</v>
      </c>
      <c r="T2355" s="957">
        <f t="shared" si="155"/>
        <v>45406</v>
      </c>
      <c r="U2355" t="str">
        <f t="shared" si="156"/>
        <v>Unaudited</v>
      </c>
    </row>
    <row r="2356" spans="1:21" x14ac:dyDescent="0.25">
      <c r="A2356" t="s">
        <v>438</v>
      </c>
      <c r="B2356" t="s">
        <v>1380</v>
      </c>
      <c r="C2356" t="s">
        <v>1381</v>
      </c>
      <c r="D2356" s="15">
        <v>1900</v>
      </c>
      <c r="E2356" s="121">
        <v>1</v>
      </c>
      <c r="F2356" t="s">
        <v>440</v>
      </c>
      <c r="G2356" s="121">
        <v>182</v>
      </c>
      <c r="H2356" t="s">
        <v>390</v>
      </c>
      <c r="I2356" t="s">
        <v>489</v>
      </c>
      <c r="J2356" t="s">
        <v>434</v>
      </c>
      <c r="K2356" t="s">
        <v>791</v>
      </c>
      <c r="L2356" s="755">
        <v>2.2999999999999998</v>
      </c>
      <c r="M2356" t="s">
        <v>728</v>
      </c>
      <c r="N2356" s="680">
        <f t="shared" ca="1" si="158"/>
        <v>0</v>
      </c>
      <c r="O2356" s="680">
        <f t="shared" ca="1" si="158"/>
        <v>0</v>
      </c>
      <c r="P2356" s="680">
        <f t="shared" ca="1" si="158"/>
        <v>0</v>
      </c>
      <c r="Q2356" s="680">
        <f t="shared" ca="1" si="158"/>
        <v>0</v>
      </c>
      <c r="R2356" s="680">
        <f t="shared" ca="1" si="158"/>
        <v>0</v>
      </c>
      <c r="S2356" t="str">
        <f t="shared" si="154"/>
        <v>ASR_CMS_19</v>
      </c>
      <c r="T2356" s="957">
        <f t="shared" si="155"/>
        <v>45406</v>
      </c>
      <c r="U2356" t="str">
        <f t="shared" si="156"/>
        <v>Unaudited</v>
      </c>
    </row>
    <row r="2357" spans="1:21" x14ac:dyDescent="0.25">
      <c r="A2357" t="s">
        <v>438</v>
      </c>
      <c r="B2357" t="s">
        <v>1380</v>
      </c>
      <c r="C2357" t="s">
        <v>1381</v>
      </c>
      <c r="D2357" s="15">
        <v>1900</v>
      </c>
      <c r="E2357" s="121">
        <v>1</v>
      </c>
      <c r="F2357" t="s">
        <v>440</v>
      </c>
      <c r="G2357" s="121">
        <v>182</v>
      </c>
      <c r="H2357" t="s">
        <v>390</v>
      </c>
      <c r="I2357" t="s">
        <v>489</v>
      </c>
      <c r="J2357" t="s">
        <v>434</v>
      </c>
      <c r="K2357" t="s">
        <v>791</v>
      </c>
      <c r="L2357" s="755">
        <v>2.4</v>
      </c>
      <c r="M2357" t="s">
        <v>729</v>
      </c>
      <c r="N2357" s="680">
        <f t="shared" ca="1" si="158"/>
        <v>0</v>
      </c>
      <c r="O2357" s="680">
        <f t="shared" ca="1" si="158"/>
        <v>0</v>
      </c>
      <c r="P2357" s="680">
        <f t="shared" ca="1" si="158"/>
        <v>0</v>
      </c>
      <c r="Q2357" s="680">
        <f t="shared" ca="1" si="158"/>
        <v>0</v>
      </c>
      <c r="R2357" s="680">
        <f t="shared" ca="1" si="158"/>
        <v>0</v>
      </c>
      <c r="S2357" t="str">
        <f t="shared" si="154"/>
        <v>ASR_CMS_19</v>
      </c>
      <c r="T2357" s="957">
        <f t="shared" si="155"/>
        <v>45406</v>
      </c>
      <c r="U2357" t="str">
        <f t="shared" si="156"/>
        <v>Unaudited</v>
      </c>
    </row>
    <row r="2358" spans="1:21" x14ac:dyDescent="0.25">
      <c r="A2358" t="s">
        <v>438</v>
      </c>
      <c r="B2358" t="s">
        <v>1380</v>
      </c>
      <c r="C2358" t="s">
        <v>1381</v>
      </c>
      <c r="D2358" s="15">
        <v>1900</v>
      </c>
      <c r="E2358" s="121">
        <v>1</v>
      </c>
      <c r="F2358" t="s">
        <v>440</v>
      </c>
      <c r="G2358" s="121">
        <v>182</v>
      </c>
      <c r="H2358" t="s">
        <v>390</v>
      </c>
      <c r="I2358" t="s">
        <v>489</v>
      </c>
      <c r="J2358" t="s">
        <v>434</v>
      </c>
      <c r="K2358" t="s">
        <v>791</v>
      </c>
      <c r="L2358" s="755">
        <v>2.5</v>
      </c>
      <c r="M2358" t="s">
        <v>771</v>
      </c>
      <c r="N2358" s="680">
        <f t="shared" ca="1" si="158"/>
        <v>0</v>
      </c>
      <c r="O2358" s="680">
        <f t="shared" ca="1" si="158"/>
        <v>0</v>
      </c>
      <c r="P2358" s="680">
        <f t="shared" ca="1" si="158"/>
        <v>0</v>
      </c>
      <c r="Q2358" s="680">
        <f t="shared" ca="1" si="158"/>
        <v>0</v>
      </c>
      <c r="R2358" s="680">
        <f t="shared" ca="1" si="158"/>
        <v>0</v>
      </c>
      <c r="S2358" t="str">
        <f t="shared" si="154"/>
        <v>ASR_CMS_19</v>
      </c>
      <c r="T2358" s="957">
        <f t="shared" si="155"/>
        <v>45406</v>
      </c>
      <c r="U2358" t="str">
        <f t="shared" si="156"/>
        <v>Unaudited</v>
      </c>
    </row>
    <row r="2359" spans="1:21" x14ac:dyDescent="0.25">
      <c r="A2359" t="s">
        <v>438</v>
      </c>
      <c r="B2359" t="s">
        <v>1380</v>
      </c>
      <c r="C2359" t="s">
        <v>1381</v>
      </c>
      <c r="D2359" s="15">
        <v>1900</v>
      </c>
      <c r="E2359" s="121">
        <v>1</v>
      </c>
      <c r="F2359" t="s">
        <v>440</v>
      </c>
      <c r="G2359" s="121">
        <v>182</v>
      </c>
      <c r="H2359" t="s">
        <v>390</v>
      </c>
      <c r="I2359" t="s">
        <v>489</v>
      </c>
      <c r="J2359" t="s">
        <v>434</v>
      </c>
      <c r="K2359" t="s">
        <v>791</v>
      </c>
      <c r="L2359" s="755">
        <v>2.6</v>
      </c>
      <c r="M2359" t="s">
        <v>187</v>
      </c>
      <c r="N2359" s="680">
        <f t="shared" ca="1" si="158"/>
        <v>0</v>
      </c>
      <c r="O2359" s="680">
        <f t="shared" ca="1" si="158"/>
        <v>0</v>
      </c>
      <c r="P2359" s="680">
        <f t="shared" ca="1" si="158"/>
        <v>0</v>
      </c>
      <c r="Q2359" s="680">
        <f t="shared" ca="1" si="158"/>
        <v>0</v>
      </c>
      <c r="R2359" s="680">
        <f t="shared" ca="1" si="158"/>
        <v>0</v>
      </c>
      <c r="S2359" t="str">
        <f t="shared" si="154"/>
        <v>ASR_CMS_19</v>
      </c>
      <c r="T2359" s="957">
        <f t="shared" si="155"/>
        <v>45406</v>
      </c>
      <c r="U2359" t="str">
        <f t="shared" si="156"/>
        <v>Unaudited</v>
      </c>
    </row>
    <row r="2360" spans="1:21" x14ac:dyDescent="0.25">
      <c r="A2360" t="s">
        <v>438</v>
      </c>
      <c r="B2360" t="s">
        <v>1380</v>
      </c>
      <c r="C2360" t="s">
        <v>1381</v>
      </c>
      <c r="D2360" s="15">
        <v>1900</v>
      </c>
      <c r="E2360" s="121">
        <v>1</v>
      </c>
      <c r="F2360" t="s">
        <v>440</v>
      </c>
      <c r="G2360" s="121">
        <v>182</v>
      </c>
      <c r="H2360" t="s">
        <v>390</v>
      </c>
      <c r="I2360" t="s">
        <v>489</v>
      </c>
      <c r="J2360" t="s">
        <v>434</v>
      </c>
      <c r="K2360" t="s">
        <v>791</v>
      </c>
      <c r="L2360" s="755">
        <v>2.7</v>
      </c>
      <c r="M2360" t="s">
        <v>792</v>
      </c>
      <c r="N2360" s="680">
        <f t="shared" ca="1" si="158"/>
        <v>0</v>
      </c>
      <c r="O2360" s="680">
        <f t="shared" ca="1" si="158"/>
        <v>0</v>
      </c>
      <c r="P2360" s="680">
        <f t="shared" ca="1" si="158"/>
        <v>0</v>
      </c>
      <c r="Q2360" s="680">
        <f t="shared" ca="1" si="158"/>
        <v>0</v>
      </c>
      <c r="R2360" s="680">
        <f t="shared" ca="1" si="158"/>
        <v>0</v>
      </c>
      <c r="S2360" t="str">
        <f t="shared" si="154"/>
        <v>ASR_CMS_19</v>
      </c>
      <c r="T2360" s="957">
        <f t="shared" si="155"/>
        <v>45406</v>
      </c>
      <c r="U2360" t="str">
        <f t="shared" si="156"/>
        <v>Unaudited</v>
      </c>
    </row>
    <row r="2361" spans="1:21" x14ac:dyDescent="0.25">
      <c r="A2361" t="s">
        <v>438</v>
      </c>
      <c r="B2361" t="s">
        <v>1380</v>
      </c>
      <c r="C2361" t="s">
        <v>1381</v>
      </c>
      <c r="D2361" s="15">
        <v>1900</v>
      </c>
      <c r="E2361" s="121">
        <v>1</v>
      </c>
      <c r="F2361" t="s">
        <v>440</v>
      </c>
      <c r="G2361" s="121">
        <v>182</v>
      </c>
      <c r="H2361" t="s">
        <v>390</v>
      </c>
      <c r="I2361" t="s">
        <v>489</v>
      </c>
      <c r="J2361" t="s">
        <v>434</v>
      </c>
      <c r="K2361" t="s">
        <v>791</v>
      </c>
      <c r="L2361" s="755">
        <v>2.8</v>
      </c>
      <c r="M2361" t="s">
        <v>793</v>
      </c>
      <c r="N2361" s="680">
        <f t="shared" ca="1" si="158"/>
        <v>0</v>
      </c>
      <c r="O2361" s="680">
        <f t="shared" ca="1" si="158"/>
        <v>0</v>
      </c>
      <c r="P2361" s="680">
        <f t="shared" ca="1" si="158"/>
        <v>0</v>
      </c>
      <c r="Q2361" s="680">
        <f t="shared" ca="1" si="158"/>
        <v>0</v>
      </c>
      <c r="R2361" s="680">
        <f t="shared" ca="1" si="158"/>
        <v>0</v>
      </c>
      <c r="S2361" t="str">
        <f t="shared" si="154"/>
        <v>ASR_CMS_19</v>
      </c>
      <c r="T2361" s="957">
        <f t="shared" si="155"/>
        <v>45406</v>
      </c>
      <c r="U2361" t="str">
        <f t="shared" si="156"/>
        <v>Unaudited</v>
      </c>
    </row>
    <row r="2362" spans="1:21" x14ac:dyDescent="0.25">
      <c r="A2362" t="s">
        <v>438</v>
      </c>
      <c r="B2362" t="s">
        <v>1380</v>
      </c>
      <c r="C2362" t="s">
        <v>1381</v>
      </c>
      <c r="D2362" s="15">
        <v>1900</v>
      </c>
      <c r="E2362" s="121">
        <v>1</v>
      </c>
      <c r="F2362" t="s">
        <v>440</v>
      </c>
      <c r="G2362" s="121">
        <v>182</v>
      </c>
      <c r="H2362" t="s">
        <v>390</v>
      </c>
      <c r="I2362" t="s">
        <v>489</v>
      </c>
      <c r="J2362" t="s">
        <v>434</v>
      </c>
      <c r="K2362" t="s">
        <v>791</v>
      </c>
      <c r="L2362" s="755">
        <v>2.9</v>
      </c>
      <c r="M2362" t="s">
        <v>774</v>
      </c>
      <c r="N2362" s="680">
        <f t="shared" ca="1" si="158"/>
        <v>0</v>
      </c>
      <c r="O2362" s="680">
        <f t="shared" ca="1" si="158"/>
        <v>0</v>
      </c>
      <c r="P2362" s="680">
        <f t="shared" ca="1" si="158"/>
        <v>0</v>
      </c>
      <c r="Q2362" s="680">
        <f t="shared" ca="1" si="158"/>
        <v>0</v>
      </c>
      <c r="R2362" s="680">
        <f t="shared" ca="1" si="158"/>
        <v>0</v>
      </c>
      <c r="S2362" t="str">
        <f t="shared" si="154"/>
        <v>ASR_CMS_19</v>
      </c>
      <c r="T2362" s="957">
        <f t="shared" si="155"/>
        <v>45406</v>
      </c>
      <c r="U2362" t="str">
        <f t="shared" si="156"/>
        <v>Unaudited</v>
      </c>
    </row>
    <row r="2363" spans="1:21" x14ac:dyDescent="0.25">
      <c r="A2363" t="s">
        <v>438</v>
      </c>
      <c r="B2363" t="s">
        <v>1380</v>
      </c>
      <c r="C2363" t="s">
        <v>1381</v>
      </c>
      <c r="D2363" s="15">
        <v>1900</v>
      </c>
      <c r="E2363" s="121">
        <v>1</v>
      </c>
      <c r="F2363" t="s">
        <v>440</v>
      </c>
      <c r="G2363" s="121">
        <v>182</v>
      </c>
      <c r="H2363" t="s">
        <v>390</v>
      </c>
      <c r="I2363" t="s">
        <v>489</v>
      </c>
      <c r="J2363" t="s">
        <v>434</v>
      </c>
      <c r="K2363" t="s">
        <v>224</v>
      </c>
      <c r="L2363" s="755">
        <v>2.11</v>
      </c>
      <c r="M2363" t="s">
        <v>229</v>
      </c>
      <c r="N2363" s="680">
        <f t="shared" ca="1" si="158"/>
        <v>0</v>
      </c>
      <c r="O2363" s="680">
        <f t="shared" ca="1" si="158"/>
        <v>0</v>
      </c>
      <c r="P2363" s="680">
        <f t="shared" ca="1" si="158"/>
        <v>0</v>
      </c>
      <c r="Q2363" s="680">
        <f t="shared" ca="1" si="158"/>
        <v>0</v>
      </c>
      <c r="R2363" s="680">
        <f t="shared" ca="1" si="158"/>
        <v>0</v>
      </c>
      <c r="S2363" t="str">
        <f t="shared" si="154"/>
        <v>ASR_CMS_19</v>
      </c>
      <c r="T2363" s="957">
        <f t="shared" si="155"/>
        <v>45406</v>
      </c>
      <c r="U2363" t="str">
        <f t="shared" si="156"/>
        <v>Unaudited</v>
      </c>
    </row>
    <row r="2364" spans="1:21" x14ac:dyDescent="0.25">
      <c r="A2364" t="s">
        <v>438</v>
      </c>
      <c r="B2364" t="s">
        <v>1380</v>
      </c>
      <c r="C2364" t="s">
        <v>1381</v>
      </c>
      <c r="D2364" s="15">
        <v>1900</v>
      </c>
      <c r="E2364" s="121">
        <v>1</v>
      </c>
      <c r="F2364" t="s">
        <v>440</v>
      </c>
      <c r="G2364" s="121">
        <v>182</v>
      </c>
      <c r="H2364" t="s">
        <v>390</v>
      </c>
      <c r="I2364" t="s">
        <v>489</v>
      </c>
      <c r="J2364" t="s">
        <v>434</v>
      </c>
      <c r="K2364" t="s">
        <v>224</v>
      </c>
      <c r="L2364" s="755">
        <v>2.12</v>
      </c>
      <c r="M2364" t="s">
        <v>555</v>
      </c>
      <c r="N2364" s="680">
        <f t="shared" ca="1" si="158"/>
        <v>0</v>
      </c>
      <c r="O2364" s="680">
        <f t="shared" ca="1" si="158"/>
        <v>0</v>
      </c>
      <c r="P2364" s="680">
        <f t="shared" ca="1" si="158"/>
        <v>0</v>
      </c>
      <c r="Q2364" s="680">
        <f t="shared" ca="1" si="158"/>
        <v>0</v>
      </c>
      <c r="R2364" s="680">
        <f t="shared" ca="1" si="158"/>
        <v>0</v>
      </c>
      <c r="S2364" t="str">
        <f t="shared" si="154"/>
        <v>ASR_CMS_19</v>
      </c>
      <c r="T2364" s="957">
        <f t="shared" si="155"/>
        <v>45406</v>
      </c>
      <c r="U2364" t="str">
        <f t="shared" si="156"/>
        <v>Unaudited</v>
      </c>
    </row>
    <row r="2365" spans="1:21" x14ac:dyDescent="0.25">
      <c r="A2365" t="s">
        <v>438</v>
      </c>
      <c r="B2365" t="s">
        <v>1380</v>
      </c>
      <c r="C2365" t="s">
        <v>1381</v>
      </c>
      <c r="D2365" s="15">
        <v>1900</v>
      </c>
      <c r="E2365" s="121">
        <v>1</v>
      </c>
      <c r="F2365" t="s">
        <v>440</v>
      </c>
      <c r="G2365" s="121">
        <v>182</v>
      </c>
      <c r="H2365" t="s">
        <v>390</v>
      </c>
      <c r="I2365" t="s">
        <v>489</v>
      </c>
      <c r="J2365" t="s">
        <v>434</v>
      </c>
      <c r="K2365" t="s">
        <v>224</v>
      </c>
      <c r="L2365" s="755">
        <v>2.13</v>
      </c>
      <c r="M2365" t="s">
        <v>230</v>
      </c>
      <c r="N2365" s="680">
        <f t="shared" ca="1" si="158"/>
        <v>0</v>
      </c>
      <c r="O2365" s="680">
        <f t="shared" ca="1" si="158"/>
        <v>0</v>
      </c>
      <c r="P2365" s="680">
        <f t="shared" ca="1" si="158"/>
        <v>0</v>
      </c>
      <c r="Q2365" s="680">
        <f t="shared" ca="1" si="158"/>
        <v>0</v>
      </c>
      <c r="R2365" s="680">
        <f t="shared" ca="1" si="158"/>
        <v>0</v>
      </c>
      <c r="S2365" t="str">
        <f t="shared" si="154"/>
        <v>ASR_CMS_19</v>
      </c>
      <c r="T2365" s="957">
        <f t="shared" si="155"/>
        <v>45406</v>
      </c>
      <c r="U2365" t="str">
        <f t="shared" si="156"/>
        <v>Unaudited</v>
      </c>
    </row>
    <row r="2366" spans="1:21" x14ac:dyDescent="0.25">
      <c r="A2366" t="s">
        <v>438</v>
      </c>
      <c r="B2366" t="s">
        <v>1380</v>
      </c>
      <c r="C2366" t="s">
        <v>1381</v>
      </c>
      <c r="D2366" s="15">
        <v>1900</v>
      </c>
      <c r="E2366" s="121">
        <v>1</v>
      </c>
      <c r="F2366" t="s">
        <v>440</v>
      </c>
      <c r="G2366" s="121">
        <v>182</v>
      </c>
      <c r="H2366" t="s">
        <v>390</v>
      </c>
      <c r="I2366" t="s">
        <v>489</v>
      </c>
      <c r="J2366" t="s">
        <v>434</v>
      </c>
      <c r="K2366" t="s">
        <v>224</v>
      </c>
      <c r="L2366" s="755">
        <v>2.14</v>
      </c>
      <c r="M2366" t="s">
        <v>559</v>
      </c>
      <c r="N2366" s="680">
        <f t="shared" ca="1" si="158"/>
        <v>0</v>
      </c>
      <c r="O2366" s="680">
        <f t="shared" ca="1" si="158"/>
        <v>0</v>
      </c>
      <c r="P2366" s="680">
        <f t="shared" ca="1" si="158"/>
        <v>0</v>
      </c>
      <c r="Q2366" s="680">
        <f t="shared" ca="1" si="158"/>
        <v>0</v>
      </c>
      <c r="R2366" s="680">
        <f t="shared" ca="1" si="158"/>
        <v>0</v>
      </c>
      <c r="S2366" t="str">
        <f t="shared" si="154"/>
        <v>ASR_CMS_19</v>
      </c>
      <c r="T2366" s="957">
        <f t="shared" si="155"/>
        <v>45406</v>
      </c>
      <c r="U2366" t="str">
        <f t="shared" si="156"/>
        <v>Unaudited</v>
      </c>
    </row>
    <row r="2367" spans="1:21" x14ac:dyDescent="0.25">
      <c r="A2367" t="s">
        <v>438</v>
      </c>
      <c r="B2367" t="s">
        <v>1380</v>
      </c>
      <c r="C2367" t="s">
        <v>1381</v>
      </c>
      <c r="D2367" s="15">
        <v>1900</v>
      </c>
      <c r="E2367" s="121">
        <v>1</v>
      </c>
      <c r="F2367" t="s">
        <v>440</v>
      </c>
      <c r="G2367" s="121">
        <v>182</v>
      </c>
      <c r="H2367" t="s">
        <v>390</v>
      </c>
      <c r="I2367" t="s">
        <v>489</v>
      </c>
      <c r="J2367" t="s">
        <v>434</v>
      </c>
      <c r="K2367" t="s">
        <v>224</v>
      </c>
      <c r="L2367" s="755">
        <v>2.15</v>
      </c>
      <c r="M2367" t="s">
        <v>20</v>
      </c>
      <c r="N2367" s="680">
        <f t="shared" ca="1" si="158"/>
        <v>0</v>
      </c>
      <c r="O2367" s="680">
        <f t="shared" ca="1" si="158"/>
        <v>0</v>
      </c>
      <c r="P2367" s="680">
        <f t="shared" ca="1" si="158"/>
        <v>0</v>
      </c>
      <c r="Q2367" s="680">
        <f t="shared" ca="1" si="158"/>
        <v>0</v>
      </c>
      <c r="R2367" s="680">
        <f t="shared" ca="1" si="158"/>
        <v>0</v>
      </c>
      <c r="S2367" t="str">
        <f t="shared" si="154"/>
        <v>ASR_CMS_19</v>
      </c>
      <c r="T2367" s="957">
        <f t="shared" si="155"/>
        <v>45406</v>
      </c>
      <c r="U2367" t="str">
        <f t="shared" si="156"/>
        <v>Unaudited</v>
      </c>
    </row>
    <row r="2368" spans="1:21" x14ac:dyDescent="0.25">
      <c r="A2368" t="s">
        <v>438</v>
      </c>
      <c r="B2368" t="s">
        <v>1380</v>
      </c>
      <c r="C2368" t="s">
        <v>1381</v>
      </c>
      <c r="D2368" s="15">
        <v>1900</v>
      </c>
      <c r="E2368" s="121">
        <v>1</v>
      </c>
      <c r="F2368" t="s">
        <v>440</v>
      </c>
      <c r="G2368" s="121">
        <v>182</v>
      </c>
      <c r="H2368" t="s">
        <v>390</v>
      </c>
      <c r="I2368" t="s">
        <v>489</v>
      </c>
      <c r="J2368" t="s">
        <v>434</v>
      </c>
      <c r="K2368" t="s">
        <v>224</v>
      </c>
      <c r="L2368" s="755">
        <v>2.16</v>
      </c>
      <c r="M2368" t="s">
        <v>794</v>
      </c>
      <c r="N2368" s="680">
        <f t="shared" ca="1" si="158"/>
        <v>0</v>
      </c>
      <c r="O2368" s="680">
        <f t="shared" ca="1" si="158"/>
        <v>0</v>
      </c>
      <c r="P2368" s="680">
        <f t="shared" ca="1" si="158"/>
        <v>0</v>
      </c>
      <c r="Q2368" s="680">
        <f t="shared" ca="1" si="158"/>
        <v>0</v>
      </c>
      <c r="R2368" s="680">
        <f t="shared" ca="1" si="158"/>
        <v>0</v>
      </c>
      <c r="S2368" t="str">
        <f t="shared" si="154"/>
        <v>ASR_CMS_19</v>
      </c>
      <c r="T2368" s="957">
        <f t="shared" si="155"/>
        <v>45406</v>
      </c>
      <c r="U2368" t="str">
        <f t="shared" si="156"/>
        <v>Unaudited</v>
      </c>
    </row>
    <row r="2369" spans="1:21" x14ac:dyDescent="0.25">
      <c r="A2369" t="s">
        <v>438</v>
      </c>
      <c r="B2369" t="s">
        <v>1380</v>
      </c>
      <c r="C2369" t="s">
        <v>1381</v>
      </c>
      <c r="D2369" s="15">
        <v>1900</v>
      </c>
      <c r="E2369" s="121">
        <v>1</v>
      </c>
      <c r="F2369" t="s">
        <v>440</v>
      </c>
      <c r="G2369" s="121">
        <v>182</v>
      </c>
      <c r="H2369" t="s">
        <v>390</v>
      </c>
      <c r="I2369" t="s">
        <v>489</v>
      </c>
      <c r="J2369" t="s">
        <v>434</v>
      </c>
      <c r="K2369" t="s">
        <v>224</v>
      </c>
      <c r="L2369" s="755">
        <v>2.17</v>
      </c>
      <c r="M2369" t="s">
        <v>1047</v>
      </c>
      <c r="N2369" s="680">
        <f t="shared" ca="1" si="158"/>
        <v>0</v>
      </c>
      <c r="O2369" s="680">
        <f t="shared" ca="1" si="158"/>
        <v>0</v>
      </c>
      <c r="P2369" s="680">
        <f t="shared" ca="1" si="158"/>
        <v>0</v>
      </c>
      <c r="Q2369" s="680">
        <f t="shared" ca="1" si="158"/>
        <v>0</v>
      </c>
      <c r="R2369" s="680">
        <f t="shared" ca="1" si="158"/>
        <v>0</v>
      </c>
      <c r="S2369" t="str">
        <f t="shared" si="154"/>
        <v>ASR_CMS_19</v>
      </c>
      <c r="T2369" s="957">
        <f t="shared" si="155"/>
        <v>45406</v>
      </c>
      <c r="U2369" t="str">
        <f t="shared" si="156"/>
        <v>Unaudited</v>
      </c>
    </row>
    <row r="2370" spans="1:21" x14ac:dyDescent="0.25">
      <c r="A2370" t="s">
        <v>438</v>
      </c>
      <c r="B2370" t="s">
        <v>1380</v>
      </c>
      <c r="C2370" t="s">
        <v>1381</v>
      </c>
      <c r="D2370" s="15">
        <v>1900</v>
      </c>
      <c r="E2370" s="121">
        <v>1</v>
      </c>
      <c r="F2370" t="s">
        <v>440</v>
      </c>
      <c r="G2370" s="121">
        <v>182</v>
      </c>
      <c r="H2370" t="s">
        <v>390</v>
      </c>
      <c r="I2370" t="s">
        <v>489</v>
      </c>
      <c r="J2370" t="s">
        <v>434</v>
      </c>
      <c r="K2370" t="s">
        <v>224</v>
      </c>
      <c r="L2370" s="755">
        <v>2.1800000000000002</v>
      </c>
      <c r="M2370" t="s">
        <v>651</v>
      </c>
      <c r="N2370" s="680">
        <f t="shared" ca="1" si="158"/>
        <v>0</v>
      </c>
      <c r="O2370" s="680">
        <f t="shared" ca="1" si="158"/>
        <v>0</v>
      </c>
      <c r="P2370" s="680">
        <f t="shared" ca="1" si="158"/>
        <v>0</v>
      </c>
      <c r="Q2370" s="680">
        <f t="shared" ca="1" si="158"/>
        <v>0</v>
      </c>
      <c r="R2370" s="680">
        <f t="shared" ca="1" si="158"/>
        <v>0</v>
      </c>
      <c r="S2370" t="str">
        <f t="shared" ref="S2370:S2433" si="159">file_name</f>
        <v>ASR_CMS_19</v>
      </c>
      <c r="T2370" s="957">
        <f t="shared" ref="T2370:T2433" si="160">file_date</f>
        <v>45406</v>
      </c>
      <c r="U2370" t="str">
        <f t="shared" ref="U2370:U2433" si="161">status</f>
        <v>Unaudited</v>
      </c>
    </row>
    <row r="2371" spans="1:21" x14ac:dyDescent="0.25">
      <c r="A2371" t="s">
        <v>438</v>
      </c>
      <c r="B2371" t="s">
        <v>1380</v>
      </c>
      <c r="C2371" t="s">
        <v>1381</v>
      </c>
      <c r="D2371" s="15">
        <v>1900</v>
      </c>
      <c r="E2371" s="121">
        <v>1</v>
      </c>
      <c r="F2371" t="s">
        <v>440</v>
      </c>
      <c r="G2371" s="121">
        <v>182</v>
      </c>
      <c r="H2371" t="s">
        <v>390</v>
      </c>
      <c r="I2371" t="s">
        <v>489</v>
      </c>
      <c r="J2371" t="s">
        <v>434</v>
      </c>
      <c r="K2371" t="s">
        <v>224</v>
      </c>
      <c r="L2371" s="755">
        <v>2.19</v>
      </c>
      <c r="M2371" t="s">
        <v>219</v>
      </c>
      <c r="N2371" s="680">
        <f t="shared" ca="1" si="158"/>
        <v>0</v>
      </c>
      <c r="O2371" s="680">
        <f t="shared" ca="1" si="158"/>
        <v>0</v>
      </c>
      <c r="P2371" s="680">
        <f t="shared" ca="1" si="158"/>
        <v>0</v>
      </c>
      <c r="Q2371" s="680">
        <f t="shared" ca="1" si="158"/>
        <v>0</v>
      </c>
      <c r="R2371" s="680">
        <f t="shared" ca="1" si="158"/>
        <v>0</v>
      </c>
      <c r="S2371" t="str">
        <f t="shared" si="159"/>
        <v>ASR_CMS_19</v>
      </c>
      <c r="T2371" s="957">
        <f t="shared" si="160"/>
        <v>45406</v>
      </c>
      <c r="U2371" t="str">
        <f t="shared" si="161"/>
        <v>Unaudited</v>
      </c>
    </row>
    <row r="2372" spans="1:21" x14ac:dyDescent="0.25">
      <c r="A2372" t="s">
        <v>438</v>
      </c>
      <c r="B2372" t="s">
        <v>1380</v>
      </c>
      <c r="C2372" t="s">
        <v>1381</v>
      </c>
      <c r="D2372" s="15">
        <v>1900</v>
      </c>
      <c r="E2372" s="121">
        <v>1</v>
      </c>
      <c r="F2372" t="s">
        <v>440</v>
      </c>
      <c r="G2372" s="121">
        <v>182</v>
      </c>
      <c r="H2372" t="s">
        <v>390</v>
      </c>
      <c r="I2372" t="s">
        <v>489</v>
      </c>
      <c r="J2372" t="s">
        <v>434</v>
      </c>
      <c r="K2372" t="s">
        <v>224</v>
      </c>
      <c r="L2372" s="755" t="s">
        <v>700</v>
      </c>
      <c r="M2372" t="s">
        <v>231</v>
      </c>
      <c r="N2372" s="680">
        <f t="shared" ca="1" si="158"/>
        <v>0</v>
      </c>
      <c r="O2372" s="680">
        <f t="shared" ca="1" si="158"/>
        <v>0</v>
      </c>
      <c r="P2372" s="680">
        <f t="shared" ca="1" si="158"/>
        <v>0</v>
      </c>
      <c r="Q2372" s="680">
        <f t="shared" ca="1" si="158"/>
        <v>0</v>
      </c>
      <c r="R2372" s="680">
        <f t="shared" ca="1" si="158"/>
        <v>0</v>
      </c>
      <c r="S2372" t="str">
        <f t="shared" si="159"/>
        <v>ASR_CMS_19</v>
      </c>
      <c r="T2372" s="957">
        <f t="shared" si="160"/>
        <v>45406</v>
      </c>
      <c r="U2372" t="str">
        <f t="shared" si="161"/>
        <v>Unaudited</v>
      </c>
    </row>
    <row r="2373" spans="1:21" x14ac:dyDescent="0.25">
      <c r="A2373" t="s">
        <v>438</v>
      </c>
      <c r="B2373" t="s">
        <v>1380</v>
      </c>
      <c r="C2373" t="s">
        <v>1381</v>
      </c>
      <c r="D2373" s="15">
        <v>1900</v>
      </c>
      <c r="E2373" s="121">
        <v>1</v>
      </c>
      <c r="F2373" t="s">
        <v>440</v>
      </c>
      <c r="G2373" s="121">
        <v>182</v>
      </c>
      <c r="H2373" t="s">
        <v>390</v>
      </c>
      <c r="I2373" t="s">
        <v>489</v>
      </c>
      <c r="J2373" t="s">
        <v>434</v>
      </c>
      <c r="K2373" t="s">
        <v>224</v>
      </c>
      <c r="L2373" s="755">
        <v>2.21</v>
      </c>
      <c r="M2373" t="s">
        <v>467</v>
      </c>
      <c r="N2373" s="680">
        <f t="shared" ca="1" si="158"/>
        <v>0</v>
      </c>
      <c r="O2373" s="680">
        <f t="shared" ca="1" si="158"/>
        <v>0</v>
      </c>
      <c r="P2373" s="680">
        <f t="shared" ca="1" si="158"/>
        <v>0</v>
      </c>
      <c r="Q2373" s="680">
        <f t="shared" ca="1" si="158"/>
        <v>0</v>
      </c>
      <c r="R2373" s="680">
        <f t="shared" ca="1" si="158"/>
        <v>0</v>
      </c>
      <c r="S2373" t="str">
        <f t="shared" si="159"/>
        <v>ASR_CMS_19</v>
      </c>
      <c r="T2373" s="957">
        <f t="shared" si="160"/>
        <v>45406</v>
      </c>
      <c r="U2373" t="str">
        <f t="shared" si="161"/>
        <v>Unaudited</v>
      </c>
    </row>
    <row r="2374" spans="1:21" x14ac:dyDescent="0.25">
      <c r="A2374" t="s">
        <v>438</v>
      </c>
      <c r="B2374" t="s">
        <v>1380</v>
      </c>
      <c r="C2374" t="s">
        <v>1381</v>
      </c>
      <c r="D2374" s="15">
        <v>1900</v>
      </c>
      <c r="E2374" s="121">
        <v>1</v>
      </c>
      <c r="F2374" t="s">
        <v>440</v>
      </c>
      <c r="G2374" s="121">
        <v>182</v>
      </c>
      <c r="H2374" t="s">
        <v>390</v>
      </c>
      <c r="I2374" t="s">
        <v>489</v>
      </c>
      <c r="J2374" t="s">
        <v>434</v>
      </c>
      <c r="K2374" t="s">
        <v>6</v>
      </c>
      <c r="L2374" s="755" t="s">
        <v>70</v>
      </c>
      <c r="M2374" t="s">
        <v>189</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ASR_CMS_19</v>
      </c>
      <c r="T2374" s="957">
        <f t="shared" si="160"/>
        <v>45406</v>
      </c>
      <c r="U2374" t="str">
        <f t="shared" si="161"/>
        <v>Unaudited</v>
      </c>
    </row>
    <row r="2375" spans="1:21" x14ac:dyDescent="0.25">
      <c r="A2375" t="s">
        <v>438</v>
      </c>
      <c r="B2375" t="s">
        <v>1380</v>
      </c>
      <c r="C2375" t="s">
        <v>1381</v>
      </c>
      <c r="D2375" s="15">
        <v>1900</v>
      </c>
      <c r="E2375" s="121">
        <v>1</v>
      </c>
      <c r="F2375" t="s">
        <v>440</v>
      </c>
      <c r="G2375" s="121">
        <v>182</v>
      </c>
      <c r="H2375" t="s">
        <v>390</v>
      </c>
      <c r="I2375" t="s">
        <v>489</v>
      </c>
      <c r="J2375" t="s">
        <v>434</v>
      </c>
      <c r="K2375" t="s">
        <v>6</v>
      </c>
      <c r="L2375" s="755" t="s">
        <v>71</v>
      </c>
      <c r="M2375" t="s">
        <v>232</v>
      </c>
      <c r="N2375" s="680">
        <f t="shared" ca="1" si="162"/>
        <v>0</v>
      </c>
      <c r="O2375" s="680">
        <f t="shared" ca="1" si="162"/>
        <v>0</v>
      </c>
      <c r="P2375" s="680">
        <f t="shared" ca="1" si="162"/>
        <v>0</v>
      </c>
      <c r="Q2375" s="680">
        <f t="shared" ca="1" si="162"/>
        <v>0</v>
      </c>
      <c r="R2375" s="680">
        <f t="shared" ca="1" si="162"/>
        <v>0</v>
      </c>
      <c r="S2375" t="str">
        <f t="shared" si="159"/>
        <v>ASR_CMS_19</v>
      </c>
      <c r="T2375" s="957">
        <f t="shared" si="160"/>
        <v>45406</v>
      </c>
      <c r="U2375" t="str">
        <f t="shared" si="161"/>
        <v>Unaudited</v>
      </c>
    </row>
    <row r="2376" spans="1:21" x14ac:dyDescent="0.25">
      <c r="A2376" t="s">
        <v>438</v>
      </c>
      <c r="B2376" t="s">
        <v>1380</v>
      </c>
      <c r="C2376" t="s">
        <v>1381</v>
      </c>
      <c r="D2376" s="15">
        <v>1900</v>
      </c>
      <c r="E2376" s="121">
        <v>1</v>
      </c>
      <c r="F2376" t="s">
        <v>440</v>
      </c>
      <c r="G2376" s="121">
        <v>182</v>
      </c>
      <c r="H2376" t="s">
        <v>390</v>
      </c>
      <c r="I2376" t="s">
        <v>489</v>
      </c>
      <c r="J2376" t="s">
        <v>434</v>
      </c>
      <c r="K2376" t="s">
        <v>6</v>
      </c>
      <c r="L2376" s="755" t="s">
        <v>72</v>
      </c>
      <c r="M2376" t="s">
        <v>165</v>
      </c>
      <c r="N2376" s="680">
        <f t="shared" ca="1" si="162"/>
        <v>0</v>
      </c>
      <c r="O2376" s="680">
        <f t="shared" ca="1" si="162"/>
        <v>0</v>
      </c>
      <c r="P2376" s="680">
        <f t="shared" ca="1" si="162"/>
        <v>0</v>
      </c>
      <c r="Q2376" s="680">
        <f t="shared" ca="1" si="162"/>
        <v>0</v>
      </c>
      <c r="R2376" s="680">
        <f t="shared" ca="1" si="162"/>
        <v>0</v>
      </c>
      <c r="S2376" t="str">
        <f t="shared" si="159"/>
        <v>ASR_CMS_19</v>
      </c>
      <c r="T2376" s="957">
        <f t="shared" si="160"/>
        <v>45406</v>
      </c>
      <c r="U2376" t="str">
        <f t="shared" si="161"/>
        <v>Unaudited</v>
      </c>
    </row>
    <row r="2377" spans="1:21" x14ac:dyDescent="0.25">
      <c r="A2377" t="s">
        <v>438</v>
      </c>
      <c r="B2377" t="s">
        <v>1380</v>
      </c>
      <c r="C2377" t="s">
        <v>1381</v>
      </c>
      <c r="D2377" s="15">
        <v>1900</v>
      </c>
      <c r="E2377" s="121">
        <v>1</v>
      </c>
      <c r="F2377" t="s">
        <v>440</v>
      </c>
      <c r="G2377" s="121">
        <v>182</v>
      </c>
      <c r="H2377" t="s">
        <v>390</v>
      </c>
      <c r="I2377" t="s">
        <v>489</v>
      </c>
      <c r="J2377" t="s">
        <v>434</v>
      </c>
      <c r="K2377" t="s">
        <v>6</v>
      </c>
      <c r="L2377" s="755">
        <v>3.4</v>
      </c>
      <c r="M2377" t="s">
        <v>462</v>
      </c>
      <c r="N2377" s="680">
        <f t="shared" ca="1" si="162"/>
        <v>0</v>
      </c>
      <c r="O2377" s="680">
        <f t="shared" ca="1" si="162"/>
        <v>0</v>
      </c>
      <c r="P2377" s="680">
        <f t="shared" ca="1" si="162"/>
        <v>0</v>
      </c>
      <c r="Q2377" s="680">
        <f t="shared" ca="1" si="162"/>
        <v>0</v>
      </c>
      <c r="R2377" s="680">
        <f t="shared" ca="1" si="162"/>
        <v>0</v>
      </c>
      <c r="S2377" t="str">
        <f t="shared" si="159"/>
        <v>ASR_CMS_19</v>
      </c>
      <c r="T2377" s="957">
        <f t="shared" si="160"/>
        <v>45406</v>
      </c>
      <c r="U2377" t="str">
        <f t="shared" si="161"/>
        <v>Unaudited</v>
      </c>
    </row>
    <row r="2378" spans="1:21" x14ac:dyDescent="0.25">
      <c r="A2378" t="s">
        <v>438</v>
      </c>
      <c r="B2378" t="s">
        <v>1380</v>
      </c>
      <c r="C2378" t="s">
        <v>1381</v>
      </c>
      <c r="D2378" s="15">
        <v>1900</v>
      </c>
      <c r="E2378" s="121">
        <v>1</v>
      </c>
      <c r="F2378" t="s">
        <v>440</v>
      </c>
      <c r="G2378" s="121">
        <v>182</v>
      </c>
      <c r="H2378" t="s">
        <v>390</v>
      </c>
      <c r="I2378" t="s">
        <v>489</v>
      </c>
      <c r="J2378" t="s">
        <v>434</v>
      </c>
      <c r="K2378" t="s">
        <v>435</v>
      </c>
      <c r="L2378" s="755">
        <v>4.5</v>
      </c>
      <c r="M2378" t="s">
        <v>32</v>
      </c>
      <c r="N2378" s="680">
        <f t="shared" ca="1" si="162"/>
        <v>0</v>
      </c>
      <c r="O2378" s="680">
        <f t="shared" ca="1" si="162"/>
        <v>0</v>
      </c>
      <c r="P2378" s="680">
        <f t="shared" ca="1" si="162"/>
        <v>0</v>
      </c>
      <c r="Q2378" s="680">
        <f t="shared" ca="1" si="162"/>
        <v>0</v>
      </c>
      <c r="R2378" s="680">
        <f t="shared" ca="1" si="162"/>
        <v>0</v>
      </c>
      <c r="S2378" t="str">
        <f t="shared" si="159"/>
        <v>ASR_CMS_19</v>
      </c>
      <c r="T2378" s="957">
        <f t="shared" si="160"/>
        <v>45406</v>
      </c>
      <c r="U2378" t="str">
        <f t="shared" si="161"/>
        <v>Unaudited</v>
      </c>
    </row>
    <row r="2379" spans="1:21" x14ac:dyDescent="0.25">
      <c r="A2379" t="s">
        <v>438</v>
      </c>
      <c r="B2379" t="s">
        <v>1380</v>
      </c>
      <c r="C2379" t="s">
        <v>1381</v>
      </c>
      <c r="D2379" s="15">
        <v>1900</v>
      </c>
      <c r="E2379" s="121">
        <v>1</v>
      </c>
      <c r="F2379" t="s">
        <v>440</v>
      </c>
      <c r="G2379" s="121">
        <v>182</v>
      </c>
      <c r="H2379" t="s">
        <v>390</v>
      </c>
      <c r="I2379" t="s">
        <v>489</v>
      </c>
      <c r="J2379" t="s">
        <v>434</v>
      </c>
      <c r="K2379" t="s">
        <v>435</v>
      </c>
      <c r="L2379" s="755" t="s">
        <v>939</v>
      </c>
      <c r="M2379" t="s">
        <v>930</v>
      </c>
      <c r="N2379" s="680">
        <f t="shared" ca="1" si="162"/>
        <v>0</v>
      </c>
      <c r="O2379" s="680">
        <f t="shared" ca="1" si="162"/>
        <v>0</v>
      </c>
      <c r="P2379" s="680">
        <f t="shared" ca="1" si="162"/>
        <v>0</v>
      </c>
      <c r="Q2379" s="680">
        <f t="shared" ca="1" si="162"/>
        <v>0</v>
      </c>
      <c r="R2379" s="680">
        <f t="shared" ca="1" si="162"/>
        <v>0</v>
      </c>
      <c r="S2379" t="str">
        <f t="shared" si="159"/>
        <v>ASR_CMS_19</v>
      </c>
      <c r="T2379" s="957">
        <f t="shared" si="160"/>
        <v>45406</v>
      </c>
      <c r="U2379" t="str">
        <f t="shared" si="161"/>
        <v>Unaudited</v>
      </c>
    </row>
    <row r="2380" spans="1:21" x14ac:dyDescent="0.25">
      <c r="A2380" t="s">
        <v>438</v>
      </c>
      <c r="B2380" t="s">
        <v>1380</v>
      </c>
      <c r="C2380" t="s">
        <v>1381</v>
      </c>
      <c r="D2380" s="15">
        <v>1900</v>
      </c>
      <c r="E2380" s="121">
        <v>1</v>
      </c>
      <c r="F2380" t="s">
        <v>440</v>
      </c>
      <c r="G2380" s="121">
        <v>182</v>
      </c>
      <c r="H2380" t="s">
        <v>390</v>
      </c>
      <c r="I2380" t="s">
        <v>489</v>
      </c>
      <c r="J2380" t="s">
        <v>434</v>
      </c>
      <c r="K2380" t="s">
        <v>435</v>
      </c>
      <c r="L2380" s="755" t="s">
        <v>194</v>
      </c>
      <c r="M2380" t="s">
        <v>40</v>
      </c>
      <c r="N2380" s="680">
        <f t="shared" ca="1" si="162"/>
        <v>0</v>
      </c>
      <c r="O2380" s="680">
        <f t="shared" ca="1" si="162"/>
        <v>0</v>
      </c>
      <c r="P2380" s="680">
        <f t="shared" ca="1" si="162"/>
        <v>0</v>
      </c>
      <c r="Q2380" s="680">
        <f t="shared" ca="1" si="162"/>
        <v>0</v>
      </c>
      <c r="R2380" s="680">
        <f t="shared" ca="1" si="162"/>
        <v>0</v>
      </c>
      <c r="S2380" t="str">
        <f t="shared" si="159"/>
        <v>ASR_CMS_19</v>
      </c>
      <c r="T2380" s="957">
        <f t="shared" si="160"/>
        <v>45406</v>
      </c>
      <c r="U2380" t="str">
        <f t="shared" si="161"/>
        <v>Unaudited</v>
      </c>
    </row>
    <row r="2381" spans="1:21" x14ac:dyDescent="0.25">
      <c r="A2381" t="s">
        <v>438</v>
      </c>
      <c r="B2381" t="s">
        <v>1380</v>
      </c>
      <c r="C2381" t="s">
        <v>1381</v>
      </c>
      <c r="D2381" s="15">
        <v>1900</v>
      </c>
      <c r="E2381" s="121">
        <v>1</v>
      </c>
      <c r="F2381" t="s">
        <v>440</v>
      </c>
      <c r="G2381" s="121">
        <v>182</v>
      </c>
      <c r="H2381" t="s">
        <v>390</v>
      </c>
      <c r="I2381" t="s">
        <v>489</v>
      </c>
      <c r="J2381" t="s">
        <v>434</v>
      </c>
      <c r="K2381" t="s">
        <v>435</v>
      </c>
      <c r="L2381" s="755" t="s">
        <v>193</v>
      </c>
      <c r="M2381" t="s">
        <v>330</v>
      </c>
      <c r="N2381" s="680">
        <f t="shared" ca="1" si="162"/>
        <v>0</v>
      </c>
      <c r="O2381" s="680">
        <f t="shared" ca="1" si="162"/>
        <v>0</v>
      </c>
      <c r="P2381" s="680">
        <f t="shared" ca="1" si="162"/>
        <v>0</v>
      </c>
      <c r="Q2381" s="680">
        <f t="shared" ca="1" si="162"/>
        <v>0</v>
      </c>
      <c r="R2381" s="680">
        <f t="shared" ca="1" si="162"/>
        <v>0</v>
      </c>
      <c r="S2381" t="str">
        <f t="shared" si="159"/>
        <v>ASR_CMS_19</v>
      </c>
      <c r="T2381" s="957">
        <f t="shared" si="160"/>
        <v>45406</v>
      </c>
      <c r="U2381" t="str">
        <f t="shared" si="161"/>
        <v>Unaudited</v>
      </c>
    </row>
    <row r="2382" spans="1:21" x14ac:dyDescent="0.25">
      <c r="A2382" t="s">
        <v>438</v>
      </c>
      <c r="B2382" t="s">
        <v>1380</v>
      </c>
      <c r="C2382" t="s">
        <v>1381</v>
      </c>
      <c r="D2382" s="15">
        <v>1900</v>
      </c>
      <c r="E2382" s="121">
        <v>1</v>
      </c>
      <c r="F2382" t="s">
        <v>440</v>
      </c>
      <c r="G2382" s="121">
        <v>182</v>
      </c>
      <c r="H2382" t="s">
        <v>390</v>
      </c>
      <c r="I2382" t="s">
        <v>489</v>
      </c>
      <c r="J2382" t="s">
        <v>451</v>
      </c>
      <c r="K2382" t="s">
        <v>436</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ASR_CMS_19</v>
      </c>
      <c r="T2382" s="957">
        <f t="shared" si="160"/>
        <v>45406</v>
      </c>
      <c r="U2382" t="str">
        <f t="shared" si="161"/>
        <v>Unaudited</v>
      </c>
    </row>
    <row r="2383" spans="1:21" x14ac:dyDescent="0.25">
      <c r="A2383" t="s">
        <v>438</v>
      </c>
      <c r="B2383" t="s">
        <v>1380</v>
      </c>
      <c r="C2383" t="s">
        <v>1381</v>
      </c>
      <c r="D2383" s="15">
        <v>1900</v>
      </c>
      <c r="E2383" s="121">
        <v>1</v>
      </c>
      <c r="F2383" t="s">
        <v>440</v>
      </c>
      <c r="G2383" s="121">
        <v>182</v>
      </c>
      <c r="H2383" t="s">
        <v>390</v>
      </c>
      <c r="I2383" t="s">
        <v>489</v>
      </c>
      <c r="J2383" t="s">
        <v>451</v>
      </c>
      <c r="K2383" t="s">
        <v>436</v>
      </c>
      <c r="L2383" s="755" t="s">
        <v>80</v>
      </c>
      <c r="M2383" t="s">
        <v>98</v>
      </c>
      <c r="N2383" s="680">
        <f t="shared" ca="1" si="162"/>
        <v>0</v>
      </c>
      <c r="O2383" s="680">
        <f t="shared" ca="1" si="162"/>
        <v>0</v>
      </c>
      <c r="P2383" s="680">
        <f t="shared" ca="1" si="162"/>
        <v>0</v>
      </c>
      <c r="Q2383" s="680">
        <f t="shared" ca="1" si="162"/>
        <v>0</v>
      </c>
      <c r="R2383" s="680">
        <f t="shared" ca="1" si="162"/>
        <v>0</v>
      </c>
      <c r="S2383" t="str">
        <f t="shared" si="159"/>
        <v>ASR_CMS_19</v>
      </c>
      <c r="T2383" s="957">
        <f t="shared" si="160"/>
        <v>45406</v>
      </c>
      <c r="U2383" t="str">
        <f t="shared" si="161"/>
        <v>Unaudited</v>
      </c>
    </row>
    <row r="2384" spans="1:21" x14ac:dyDescent="0.25">
      <c r="A2384" t="s">
        <v>438</v>
      </c>
      <c r="B2384" t="s">
        <v>1380</v>
      </c>
      <c r="C2384" t="s">
        <v>1381</v>
      </c>
      <c r="D2384" s="15">
        <v>1900</v>
      </c>
      <c r="E2384" s="121">
        <v>1</v>
      </c>
      <c r="F2384" t="s">
        <v>440</v>
      </c>
      <c r="G2384" s="121">
        <v>182</v>
      </c>
      <c r="H2384" t="s">
        <v>390</v>
      </c>
      <c r="I2384" t="s">
        <v>489</v>
      </c>
      <c r="J2384" t="s">
        <v>451</v>
      </c>
      <c r="K2384" t="s">
        <v>436</v>
      </c>
      <c r="L2384" s="755" t="s">
        <v>81</v>
      </c>
      <c r="M2384" t="s">
        <v>99</v>
      </c>
      <c r="N2384" s="680">
        <f t="shared" ca="1" si="162"/>
        <v>0</v>
      </c>
      <c r="O2384" s="680">
        <f t="shared" ca="1" si="162"/>
        <v>0</v>
      </c>
      <c r="P2384" s="680">
        <f t="shared" ca="1" si="162"/>
        <v>0</v>
      </c>
      <c r="Q2384" s="680">
        <f t="shared" ca="1" si="162"/>
        <v>0</v>
      </c>
      <c r="R2384" s="680">
        <f t="shared" ca="1" si="162"/>
        <v>0</v>
      </c>
      <c r="S2384" t="str">
        <f t="shared" si="159"/>
        <v>ASR_CMS_19</v>
      </c>
      <c r="T2384" s="957">
        <f t="shared" si="160"/>
        <v>45406</v>
      </c>
      <c r="U2384" t="str">
        <f t="shared" si="161"/>
        <v>Unaudited</v>
      </c>
    </row>
    <row r="2385" spans="1:21" x14ac:dyDescent="0.25">
      <c r="A2385" t="s">
        <v>438</v>
      </c>
      <c r="B2385" t="s">
        <v>1380</v>
      </c>
      <c r="C2385" t="s">
        <v>1381</v>
      </c>
      <c r="D2385" s="15">
        <v>1900</v>
      </c>
      <c r="E2385" s="121">
        <v>1</v>
      </c>
      <c r="F2385" t="s">
        <v>440</v>
      </c>
      <c r="G2385" s="121">
        <v>182</v>
      </c>
      <c r="H2385" t="s">
        <v>390</v>
      </c>
      <c r="I2385" t="s">
        <v>489</v>
      </c>
      <c r="J2385" t="s">
        <v>451</v>
      </c>
      <c r="K2385" t="s">
        <v>436</v>
      </c>
      <c r="L2385" s="755" t="s">
        <v>82</v>
      </c>
      <c r="M2385" t="s">
        <v>100</v>
      </c>
      <c r="N2385" s="680">
        <f t="shared" ca="1" si="162"/>
        <v>0</v>
      </c>
      <c r="O2385" s="680">
        <f t="shared" ca="1" si="162"/>
        <v>0</v>
      </c>
      <c r="P2385" s="680">
        <f t="shared" ca="1" si="162"/>
        <v>0</v>
      </c>
      <c r="Q2385" s="680">
        <f t="shared" ca="1" si="162"/>
        <v>0</v>
      </c>
      <c r="R2385" s="680">
        <f t="shared" ca="1" si="162"/>
        <v>0</v>
      </c>
      <c r="S2385" t="str">
        <f t="shared" si="159"/>
        <v>ASR_CMS_19</v>
      </c>
      <c r="T2385" s="957">
        <f t="shared" si="160"/>
        <v>45406</v>
      </c>
      <c r="U2385" t="str">
        <f t="shared" si="161"/>
        <v>Unaudited</v>
      </c>
    </row>
    <row r="2386" spans="1:21" x14ac:dyDescent="0.25">
      <c r="A2386" t="s">
        <v>438</v>
      </c>
      <c r="B2386" t="s">
        <v>1380</v>
      </c>
      <c r="C2386" t="s">
        <v>1381</v>
      </c>
      <c r="D2386" s="15">
        <v>1900</v>
      </c>
      <c r="E2386" s="121">
        <v>1</v>
      </c>
      <c r="F2386" t="s">
        <v>440</v>
      </c>
      <c r="G2386" s="121">
        <v>182</v>
      </c>
      <c r="H2386" t="s">
        <v>390</v>
      </c>
      <c r="I2386" t="s">
        <v>489</v>
      </c>
      <c r="J2386" t="s">
        <v>451</v>
      </c>
      <c r="K2386" t="s">
        <v>436</v>
      </c>
      <c r="L2386" s="755" t="s">
        <v>217</v>
      </c>
      <c r="M2386" t="s">
        <v>101</v>
      </c>
      <c r="N2386" s="680">
        <f t="shared" ca="1" si="162"/>
        <v>0</v>
      </c>
      <c r="O2386" s="680">
        <f t="shared" ca="1" si="162"/>
        <v>0</v>
      </c>
      <c r="P2386" s="680">
        <f t="shared" ca="1" si="162"/>
        <v>0</v>
      </c>
      <c r="Q2386" s="680">
        <f t="shared" ca="1" si="162"/>
        <v>0</v>
      </c>
      <c r="R2386" s="680">
        <f t="shared" ca="1" si="162"/>
        <v>0</v>
      </c>
      <c r="S2386" t="str">
        <f t="shared" si="159"/>
        <v>ASR_CMS_19</v>
      </c>
      <c r="T2386" s="957">
        <f t="shared" si="160"/>
        <v>45406</v>
      </c>
      <c r="U2386" t="str">
        <f t="shared" si="161"/>
        <v>Unaudited</v>
      </c>
    </row>
    <row r="2387" spans="1:21" x14ac:dyDescent="0.25">
      <c r="A2387" t="s">
        <v>438</v>
      </c>
      <c r="B2387" t="s">
        <v>1380</v>
      </c>
      <c r="C2387" t="s">
        <v>1381</v>
      </c>
      <c r="D2387" s="15">
        <v>1900</v>
      </c>
      <c r="E2387" s="121">
        <v>1</v>
      </c>
      <c r="F2387" t="s">
        <v>440</v>
      </c>
      <c r="G2387" s="121">
        <v>182</v>
      </c>
      <c r="H2387" t="s">
        <v>390</v>
      </c>
      <c r="I2387" t="s">
        <v>489</v>
      </c>
      <c r="J2387" t="s">
        <v>451</v>
      </c>
      <c r="K2387" t="s">
        <v>436</v>
      </c>
      <c r="L2387" s="755" t="s">
        <v>216</v>
      </c>
      <c r="M2387" t="s">
        <v>28</v>
      </c>
      <c r="N2387" s="680">
        <f t="shared" ca="1" si="162"/>
        <v>0</v>
      </c>
      <c r="O2387" s="680">
        <f t="shared" ca="1" si="162"/>
        <v>0</v>
      </c>
      <c r="P2387" s="680">
        <f t="shared" ca="1" si="162"/>
        <v>0</v>
      </c>
      <c r="Q2387" s="680">
        <f t="shared" ca="1" si="162"/>
        <v>0</v>
      </c>
      <c r="R2387" s="680">
        <f t="shared" ca="1" si="162"/>
        <v>0</v>
      </c>
      <c r="S2387" t="str">
        <f t="shared" si="159"/>
        <v>ASR_CMS_19</v>
      </c>
      <c r="T2387" s="957">
        <f t="shared" si="160"/>
        <v>45406</v>
      </c>
      <c r="U2387" t="str">
        <f t="shared" si="161"/>
        <v>Unaudited</v>
      </c>
    </row>
    <row r="2388" spans="1:21" x14ac:dyDescent="0.25">
      <c r="A2388" t="s">
        <v>438</v>
      </c>
      <c r="B2388" t="s">
        <v>1380</v>
      </c>
      <c r="C2388" t="s">
        <v>1381</v>
      </c>
      <c r="D2388" s="15">
        <v>1900</v>
      </c>
      <c r="E2388" s="121">
        <v>1</v>
      </c>
      <c r="F2388" t="s">
        <v>440</v>
      </c>
      <c r="G2388" s="121">
        <v>182</v>
      </c>
      <c r="H2388" t="s">
        <v>390</v>
      </c>
      <c r="I2388" t="s">
        <v>489</v>
      </c>
      <c r="J2388" t="s">
        <v>437</v>
      </c>
      <c r="K2388" t="s">
        <v>437</v>
      </c>
      <c r="L2388" s="755" t="s">
        <v>84</v>
      </c>
      <c r="M2388" t="s">
        <v>328</v>
      </c>
      <c r="N2388" s="680">
        <f t="shared" ca="1" si="162"/>
        <v>0</v>
      </c>
      <c r="O2388" s="680">
        <f t="shared" ca="1" si="162"/>
        <v>0</v>
      </c>
      <c r="P2388" s="680">
        <f t="shared" ca="1" si="162"/>
        <v>0</v>
      </c>
      <c r="Q2388" s="680">
        <f t="shared" ca="1" si="162"/>
        <v>0</v>
      </c>
      <c r="R2388" s="680">
        <f t="shared" ca="1" si="162"/>
        <v>0</v>
      </c>
      <c r="S2388" t="str">
        <f t="shared" si="159"/>
        <v>ASR_CMS_19</v>
      </c>
      <c r="T2388" s="957">
        <f t="shared" si="160"/>
        <v>45406</v>
      </c>
      <c r="U2388" t="str">
        <f t="shared" si="161"/>
        <v>Unaudited</v>
      </c>
    </row>
    <row r="2389" spans="1:21" x14ac:dyDescent="0.25">
      <c r="A2389" t="s">
        <v>438</v>
      </c>
      <c r="B2389" t="s">
        <v>1380</v>
      </c>
      <c r="C2389" t="s">
        <v>1381</v>
      </c>
      <c r="D2389" s="15">
        <v>1900</v>
      </c>
      <c r="E2389" s="121">
        <v>1</v>
      </c>
      <c r="F2389" t="s">
        <v>440</v>
      </c>
      <c r="G2389" s="121">
        <v>182</v>
      </c>
      <c r="H2389" t="s">
        <v>390</v>
      </c>
      <c r="I2389" t="s">
        <v>489</v>
      </c>
      <c r="J2389" t="s">
        <v>437</v>
      </c>
      <c r="K2389" t="s">
        <v>437</v>
      </c>
      <c r="L2389" s="755" t="s">
        <v>85</v>
      </c>
      <c r="M2389" t="s">
        <v>326</v>
      </c>
      <c r="N2389" s="680">
        <f t="shared" ca="1" si="162"/>
        <v>0</v>
      </c>
      <c r="O2389" s="680">
        <f t="shared" ca="1" si="162"/>
        <v>0</v>
      </c>
      <c r="P2389" s="680">
        <f t="shared" ca="1" si="162"/>
        <v>0</v>
      </c>
      <c r="Q2389" s="680">
        <f t="shared" ca="1" si="162"/>
        <v>0</v>
      </c>
      <c r="R2389" s="680">
        <f t="shared" ca="1" si="162"/>
        <v>0</v>
      </c>
      <c r="S2389" t="str">
        <f t="shared" si="159"/>
        <v>ASR_CMS_19</v>
      </c>
      <c r="T2389" s="957">
        <f t="shared" si="160"/>
        <v>45406</v>
      </c>
      <c r="U2389" t="str">
        <f t="shared" si="161"/>
        <v>Unaudited</v>
      </c>
    </row>
    <row r="2390" spans="1:21" x14ac:dyDescent="0.25">
      <c r="A2390" t="s">
        <v>438</v>
      </c>
      <c r="B2390" t="s">
        <v>1380</v>
      </c>
      <c r="C2390" t="s">
        <v>1381</v>
      </c>
      <c r="D2390" s="15">
        <v>1900</v>
      </c>
      <c r="E2390" s="121">
        <v>1</v>
      </c>
      <c r="F2390" t="s">
        <v>440</v>
      </c>
      <c r="G2390" s="121">
        <v>182</v>
      </c>
      <c r="H2390" t="s">
        <v>390</v>
      </c>
      <c r="I2390" t="s">
        <v>489</v>
      </c>
      <c r="J2390" t="s">
        <v>437</v>
      </c>
      <c r="K2390" t="s">
        <v>437</v>
      </c>
      <c r="L2390" s="755" t="s">
        <v>86</v>
      </c>
      <c r="M2390" t="s">
        <v>495</v>
      </c>
      <c r="N2390" s="680">
        <f t="shared" ca="1" si="162"/>
        <v>0</v>
      </c>
      <c r="O2390" s="680">
        <f t="shared" ca="1" si="162"/>
        <v>0</v>
      </c>
      <c r="P2390" s="680">
        <f t="shared" ca="1" si="162"/>
        <v>0</v>
      </c>
      <c r="Q2390" s="680">
        <f t="shared" ca="1" si="162"/>
        <v>0</v>
      </c>
      <c r="R2390" s="680">
        <f t="shared" ca="1" si="162"/>
        <v>0</v>
      </c>
      <c r="S2390" t="str">
        <f t="shared" si="159"/>
        <v>ASR_CMS_19</v>
      </c>
      <c r="T2390" s="957">
        <f t="shared" si="160"/>
        <v>45406</v>
      </c>
      <c r="U2390" t="str">
        <f t="shared" si="161"/>
        <v>Unaudited</v>
      </c>
    </row>
    <row r="2391" spans="1:21" x14ac:dyDescent="0.25">
      <c r="A2391" t="s">
        <v>438</v>
      </c>
      <c r="B2391" t="s">
        <v>1380</v>
      </c>
      <c r="C2391" t="s">
        <v>1381</v>
      </c>
      <c r="D2391" s="15">
        <v>1900</v>
      </c>
      <c r="E2391" s="121">
        <v>1</v>
      </c>
      <c r="F2391" t="s">
        <v>440</v>
      </c>
      <c r="G2391" s="121">
        <v>182</v>
      </c>
      <c r="H2391" t="s">
        <v>390</v>
      </c>
      <c r="I2391" t="s">
        <v>489</v>
      </c>
      <c r="J2391" t="s">
        <v>437</v>
      </c>
      <c r="K2391" t="s">
        <v>437</v>
      </c>
      <c r="L2391" s="755" t="s">
        <v>87</v>
      </c>
      <c r="M2391" t="s">
        <v>496</v>
      </c>
      <c r="N2391" s="680">
        <f t="shared" ca="1" si="162"/>
        <v>0</v>
      </c>
      <c r="O2391" s="680">
        <f t="shared" ca="1" si="162"/>
        <v>0</v>
      </c>
      <c r="P2391" s="680">
        <f t="shared" ca="1" si="162"/>
        <v>0</v>
      </c>
      <c r="Q2391" s="680">
        <f t="shared" ca="1" si="162"/>
        <v>0</v>
      </c>
      <c r="R2391" s="680">
        <f t="shared" ca="1" si="162"/>
        <v>0</v>
      </c>
      <c r="S2391" t="str">
        <f t="shared" si="159"/>
        <v>ASR_CMS_19</v>
      </c>
      <c r="T2391" s="957">
        <f t="shared" si="160"/>
        <v>45406</v>
      </c>
      <c r="U2391" t="str">
        <f t="shared" si="161"/>
        <v>Unaudited</v>
      </c>
    </row>
    <row r="2392" spans="1:21" x14ac:dyDescent="0.25">
      <c r="A2392" t="s">
        <v>438</v>
      </c>
      <c r="B2392" t="s">
        <v>1380</v>
      </c>
      <c r="C2392" t="s">
        <v>1381</v>
      </c>
      <c r="D2392" s="15">
        <v>1900</v>
      </c>
      <c r="E2392" s="121">
        <v>1</v>
      </c>
      <c r="F2392" t="s">
        <v>440</v>
      </c>
      <c r="G2392" s="121">
        <v>182</v>
      </c>
      <c r="H2392" t="s">
        <v>390</v>
      </c>
      <c r="I2392" t="s">
        <v>489</v>
      </c>
      <c r="J2392" t="s">
        <v>437</v>
      </c>
      <c r="K2392" t="s">
        <v>437</v>
      </c>
      <c r="L2392" s="755" t="s">
        <v>214</v>
      </c>
      <c r="M2392" t="s">
        <v>497</v>
      </c>
      <c r="N2392" s="680">
        <f t="shared" ca="1" si="162"/>
        <v>0</v>
      </c>
      <c r="O2392" s="680">
        <f t="shared" ca="1" si="162"/>
        <v>0</v>
      </c>
      <c r="P2392" s="680">
        <f t="shared" ca="1" si="162"/>
        <v>0</v>
      </c>
      <c r="Q2392" s="680">
        <f t="shared" ca="1" si="162"/>
        <v>0</v>
      </c>
      <c r="R2392" s="680">
        <f t="shared" ca="1" si="162"/>
        <v>0</v>
      </c>
      <c r="S2392" t="str">
        <f t="shared" si="159"/>
        <v>ASR_CMS_19</v>
      </c>
      <c r="T2392" s="957">
        <f t="shared" si="160"/>
        <v>45406</v>
      </c>
      <c r="U2392" t="str">
        <f t="shared" si="161"/>
        <v>Unaudited</v>
      </c>
    </row>
    <row r="2393" spans="1:21" x14ac:dyDescent="0.25">
      <c r="A2393" t="s">
        <v>438</v>
      </c>
      <c r="B2393" t="s">
        <v>1380</v>
      </c>
      <c r="C2393" t="s">
        <v>1381</v>
      </c>
      <c r="D2393" s="15">
        <v>1900</v>
      </c>
      <c r="E2393" s="121">
        <v>1</v>
      </c>
      <c r="F2393" t="s">
        <v>440</v>
      </c>
      <c r="G2393" s="121">
        <v>182</v>
      </c>
      <c r="H2393" t="s">
        <v>390</v>
      </c>
      <c r="I2393" t="s">
        <v>490</v>
      </c>
      <c r="J2393" t="s">
        <v>26</v>
      </c>
      <c r="K2393" t="s">
        <v>26</v>
      </c>
      <c r="L2393" s="755" t="s">
        <v>205</v>
      </c>
      <c r="M2393" t="s">
        <v>26</v>
      </c>
      <c r="N2393" s="680">
        <f t="shared" ca="1" si="162"/>
        <v>0</v>
      </c>
      <c r="O2393" s="680">
        <f t="shared" ca="1" si="162"/>
        <v>0</v>
      </c>
      <c r="P2393" s="680">
        <f t="shared" ca="1" si="162"/>
        <v>0</v>
      </c>
      <c r="Q2393" s="680">
        <f t="shared" ca="1" si="162"/>
        <v>0</v>
      </c>
      <c r="R2393" s="680">
        <f t="shared" ca="1" si="162"/>
        <v>0</v>
      </c>
      <c r="S2393" t="str">
        <f t="shared" si="159"/>
        <v>ASR_CMS_19</v>
      </c>
      <c r="T2393" s="957">
        <f t="shared" si="160"/>
        <v>45406</v>
      </c>
      <c r="U2393" t="str">
        <f t="shared" si="161"/>
        <v>Unaudited</v>
      </c>
    </row>
    <row r="2394" spans="1:21" x14ac:dyDescent="0.25">
      <c r="A2394" t="s">
        <v>438</v>
      </c>
      <c r="B2394" t="s">
        <v>1380</v>
      </c>
      <c r="C2394" t="s">
        <v>1381</v>
      </c>
      <c r="D2394" s="15">
        <v>1900</v>
      </c>
      <c r="E2394" s="121">
        <v>1</v>
      </c>
      <c r="F2394" t="s">
        <v>441</v>
      </c>
      <c r="G2394" s="121">
        <v>274</v>
      </c>
      <c r="H2394" t="s">
        <v>390</v>
      </c>
      <c r="I2394" t="s">
        <v>433</v>
      </c>
      <c r="J2394" t="s">
        <v>433</v>
      </c>
      <c r="K2394" t="s">
        <v>433</v>
      </c>
      <c r="M2394" t="s">
        <v>433</v>
      </c>
      <c r="N2394" s="680">
        <f t="shared" ca="1" si="162"/>
        <v>0</v>
      </c>
      <c r="O2394" s="680">
        <f t="shared" ca="1" si="162"/>
        <v>0</v>
      </c>
      <c r="P2394" s="680">
        <f t="shared" ca="1" si="162"/>
        <v>0</v>
      </c>
      <c r="Q2394" s="680">
        <f t="shared" ca="1" si="162"/>
        <v>0</v>
      </c>
      <c r="R2394" s="680">
        <f t="shared" ca="1" si="162"/>
        <v>0</v>
      </c>
      <c r="S2394" t="str">
        <f t="shared" si="159"/>
        <v>ASR_CMS_19</v>
      </c>
      <c r="T2394" s="957">
        <f t="shared" si="160"/>
        <v>45406</v>
      </c>
      <c r="U2394" t="str">
        <f t="shared" si="161"/>
        <v>Unaudited</v>
      </c>
    </row>
    <row r="2395" spans="1:21" x14ac:dyDescent="0.25">
      <c r="A2395" t="s">
        <v>438</v>
      </c>
      <c r="B2395" t="s">
        <v>1380</v>
      </c>
      <c r="C2395" t="s">
        <v>1381</v>
      </c>
      <c r="D2395" s="15">
        <v>1900</v>
      </c>
      <c r="E2395" s="121">
        <v>1</v>
      </c>
      <c r="F2395" t="s">
        <v>441</v>
      </c>
      <c r="G2395" s="121">
        <v>274</v>
      </c>
      <c r="H2395" t="s">
        <v>390</v>
      </c>
      <c r="I2395" t="s">
        <v>488</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ASR_CMS_19</v>
      </c>
      <c r="T2395" s="957">
        <f t="shared" si="160"/>
        <v>45406</v>
      </c>
      <c r="U2395" t="str">
        <f t="shared" si="161"/>
        <v>Unaudited</v>
      </c>
    </row>
    <row r="2396" spans="1:21" x14ac:dyDescent="0.25">
      <c r="A2396" t="s">
        <v>438</v>
      </c>
      <c r="B2396" t="s">
        <v>1380</v>
      </c>
      <c r="C2396" t="s">
        <v>1381</v>
      </c>
      <c r="D2396" s="15">
        <v>1900</v>
      </c>
      <c r="E2396" s="121">
        <v>1</v>
      </c>
      <c r="F2396" t="s">
        <v>441</v>
      </c>
      <c r="G2396" s="121">
        <v>274</v>
      </c>
      <c r="H2396" t="s">
        <v>390</v>
      </c>
      <c r="I2396" t="s">
        <v>488</v>
      </c>
      <c r="J2396" t="s">
        <v>12</v>
      </c>
      <c r="K2396" t="s">
        <v>223</v>
      </c>
      <c r="L2396" s="755">
        <v>1.2</v>
      </c>
      <c r="M2396" t="s">
        <v>223</v>
      </c>
      <c r="N2396" s="680">
        <f t="shared" ca="1" si="162"/>
        <v>0</v>
      </c>
      <c r="O2396" s="680">
        <f t="shared" ca="1" si="162"/>
        <v>0</v>
      </c>
      <c r="P2396" s="680">
        <f t="shared" ca="1" si="162"/>
        <v>0</v>
      </c>
      <c r="Q2396" s="680">
        <f t="shared" ca="1" si="162"/>
        <v>0</v>
      </c>
      <c r="R2396" s="680">
        <f t="shared" ca="1" si="162"/>
        <v>0</v>
      </c>
      <c r="S2396" t="str">
        <f t="shared" si="159"/>
        <v>ASR_CMS_19</v>
      </c>
      <c r="T2396" s="957">
        <f t="shared" si="160"/>
        <v>45406</v>
      </c>
      <c r="U2396" t="str">
        <f t="shared" si="161"/>
        <v>Unaudited</v>
      </c>
    </row>
    <row r="2397" spans="1:21" x14ac:dyDescent="0.25">
      <c r="A2397" t="s">
        <v>438</v>
      </c>
      <c r="B2397" t="s">
        <v>1380</v>
      </c>
      <c r="C2397" t="s">
        <v>1381</v>
      </c>
      <c r="D2397" s="15">
        <v>1900</v>
      </c>
      <c r="E2397" s="121">
        <v>1</v>
      </c>
      <c r="F2397" t="s">
        <v>441</v>
      </c>
      <c r="G2397" s="121">
        <v>274</v>
      </c>
      <c r="H2397" t="s">
        <v>390</v>
      </c>
      <c r="I2397" t="s">
        <v>488</v>
      </c>
      <c r="J2397" t="s">
        <v>12</v>
      </c>
      <c r="K2397" t="s">
        <v>1318</v>
      </c>
      <c r="L2397" s="755" t="s">
        <v>1314</v>
      </c>
      <c r="M2397" t="s">
        <v>1318</v>
      </c>
      <c r="N2397" s="680">
        <f t="shared" ca="1" si="162"/>
        <v>0</v>
      </c>
      <c r="O2397" s="680">
        <f t="shared" ca="1" si="162"/>
        <v>0</v>
      </c>
      <c r="P2397" s="680">
        <f t="shared" ca="1" si="162"/>
        <v>0</v>
      </c>
      <c r="Q2397" s="680">
        <f t="shared" ca="1" si="162"/>
        <v>0</v>
      </c>
      <c r="R2397" s="680">
        <f t="shared" ca="1" si="162"/>
        <v>0</v>
      </c>
      <c r="S2397" t="str">
        <f t="shared" si="159"/>
        <v>ASR_CMS_19</v>
      </c>
      <c r="T2397" s="957">
        <f t="shared" si="160"/>
        <v>45406</v>
      </c>
      <c r="U2397" t="str">
        <f t="shared" si="161"/>
        <v>Unaudited</v>
      </c>
    </row>
    <row r="2398" spans="1:21" x14ac:dyDescent="0.25">
      <c r="A2398" t="s">
        <v>438</v>
      </c>
      <c r="B2398" t="s">
        <v>1380</v>
      </c>
      <c r="C2398" t="s">
        <v>1381</v>
      </c>
      <c r="D2398" s="15">
        <v>1900</v>
      </c>
      <c r="E2398" s="121">
        <v>1</v>
      </c>
      <c r="F2398" t="s">
        <v>441</v>
      </c>
      <c r="G2398" s="121">
        <v>274</v>
      </c>
      <c r="H2398" t="s">
        <v>390</v>
      </c>
      <c r="I2398" t="s">
        <v>488</v>
      </c>
      <c r="J2398" t="s">
        <v>12</v>
      </c>
      <c r="K2398" t="s">
        <v>1320</v>
      </c>
      <c r="L2398" s="755" t="s">
        <v>1319</v>
      </c>
      <c r="M2398" t="s">
        <v>1320</v>
      </c>
      <c r="N2398" s="680">
        <f t="shared" ca="1" si="162"/>
        <v>0</v>
      </c>
      <c r="O2398" s="680">
        <f t="shared" ca="1" si="162"/>
        <v>0</v>
      </c>
      <c r="P2398" s="680">
        <f t="shared" ca="1" si="162"/>
        <v>0</v>
      </c>
      <c r="Q2398" s="680">
        <f t="shared" ca="1" si="162"/>
        <v>0</v>
      </c>
      <c r="R2398" s="680">
        <f t="shared" ca="1" si="162"/>
        <v>0</v>
      </c>
      <c r="S2398" t="str">
        <f t="shared" si="159"/>
        <v>ASR_CMS_19</v>
      </c>
      <c r="T2398" s="957">
        <f t="shared" si="160"/>
        <v>45406</v>
      </c>
      <c r="U2398" t="str">
        <f t="shared" si="161"/>
        <v>Unaudited</v>
      </c>
    </row>
    <row r="2399" spans="1:21" x14ac:dyDescent="0.25">
      <c r="A2399" t="s">
        <v>438</v>
      </c>
      <c r="B2399" t="s">
        <v>1380</v>
      </c>
      <c r="C2399" t="s">
        <v>1381</v>
      </c>
      <c r="D2399" s="15">
        <v>1900</v>
      </c>
      <c r="E2399" s="121">
        <v>1</v>
      </c>
      <c r="F2399" t="s">
        <v>441</v>
      </c>
      <c r="G2399" s="121">
        <v>274</v>
      </c>
      <c r="H2399" t="s">
        <v>390</v>
      </c>
      <c r="I2399" t="s">
        <v>488</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ASR_CMS_19</v>
      </c>
      <c r="T2399" s="957">
        <f t="shared" si="160"/>
        <v>45406</v>
      </c>
      <c r="U2399" t="str">
        <f t="shared" si="161"/>
        <v>Unaudited</v>
      </c>
    </row>
    <row r="2400" spans="1:21" x14ac:dyDescent="0.25">
      <c r="A2400" t="s">
        <v>438</v>
      </c>
      <c r="B2400" t="s">
        <v>1380</v>
      </c>
      <c r="C2400" t="s">
        <v>1381</v>
      </c>
      <c r="D2400" s="15">
        <v>1900</v>
      </c>
      <c r="E2400" s="121">
        <v>1</v>
      </c>
      <c r="F2400" t="s">
        <v>441</v>
      </c>
      <c r="G2400" s="121">
        <v>274</v>
      </c>
      <c r="H2400" t="s">
        <v>390</v>
      </c>
      <c r="I2400" t="s">
        <v>489</v>
      </c>
      <c r="J2400" t="s">
        <v>434</v>
      </c>
      <c r="K2400" t="s">
        <v>791</v>
      </c>
      <c r="L2400" s="755">
        <v>2.1</v>
      </c>
      <c r="M2400" t="s">
        <v>726</v>
      </c>
      <c r="N2400" s="680">
        <f t="shared" ca="1" si="162"/>
        <v>0</v>
      </c>
      <c r="O2400" s="680">
        <f t="shared" ca="1" si="162"/>
        <v>0</v>
      </c>
      <c r="P2400" s="680">
        <f t="shared" ca="1" si="162"/>
        <v>0</v>
      </c>
      <c r="Q2400" s="680">
        <f t="shared" ca="1" si="162"/>
        <v>0</v>
      </c>
      <c r="R2400" s="680">
        <f t="shared" ca="1" si="162"/>
        <v>0</v>
      </c>
      <c r="S2400" t="str">
        <f t="shared" si="159"/>
        <v>ASR_CMS_19</v>
      </c>
      <c r="T2400" s="957">
        <f t="shared" si="160"/>
        <v>45406</v>
      </c>
      <c r="U2400" t="str">
        <f t="shared" si="161"/>
        <v>Unaudited</v>
      </c>
    </row>
    <row r="2401" spans="1:21" x14ac:dyDescent="0.25">
      <c r="A2401" t="s">
        <v>438</v>
      </c>
      <c r="B2401" t="s">
        <v>1380</v>
      </c>
      <c r="C2401" t="s">
        <v>1381</v>
      </c>
      <c r="D2401" s="15">
        <v>1900</v>
      </c>
      <c r="E2401" s="121">
        <v>1</v>
      </c>
      <c r="F2401" t="s">
        <v>441</v>
      </c>
      <c r="G2401" s="121">
        <v>274</v>
      </c>
      <c r="H2401" t="s">
        <v>390</v>
      </c>
      <c r="I2401" t="s">
        <v>489</v>
      </c>
      <c r="J2401" t="s">
        <v>434</v>
      </c>
      <c r="K2401" t="s">
        <v>791</v>
      </c>
      <c r="L2401" s="755">
        <v>2.2000000000000002</v>
      </c>
      <c r="M2401" t="s">
        <v>727</v>
      </c>
      <c r="N2401" s="680">
        <f t="shared" ca="1" si="162"/>
        <v>0</v>
      </c>
      <c r="O2401" s="680">
        <f t="shared" ca="1" si="162"/>
        <v>0</v>
      </c>
      <c r="P2401" s="680">
        <f t="shared" ca="1" si="162"/>
        <v>0</v>
      </c>
      <c r="Q2401" s="680">
        <f t="shared" ca="1" si="162"/>
        <v>0</v>
      </c>
      <c r="R2401" s="680">
        <f t="shared" ca="1" si="162"/>
        <v>0</v>
      </c>
      <c r="S2401" t="str">
        <f t="shared" si="159"/>
        <v>ASR_CMS_19</v>
      </c>
      <c r="T2401" s="957">
        <f t="shared" si="160"/>
        <v>45406</v>
      </c>
      <c r="U2401" t="str">
        <f t="shared" si="161"/>
        <v>Unaudited</v>
      </c>
    </row>
    <row r="2402" spans="1:21" x14ac:dyDescent="0.25">
      <c r="A2402" t="s">
        <v>438</v>
      </c>
      <c r="B2402" t="s">
        <v>1380</v>
      </c>
      <c r="C2402" t="s">
        <v>1381</v>
      </c>
      <c r="D2402" s="15">
        <v>1900</v>
      </c>
      <c r="E2402" s="121">
        <v>1</v>
      </c>
      <c r="F2402" t="s">
        <v>441</v>
      </c>
      <c r="G2402" s="121">
        <v>274</v>
      </c>
      <c r="H2402" t="s">
        <v>390</v>
      </c>
      <c r="I2402" t="s">
        <v>489</v>
      </c>
      <c r="J2402" t="s">
        <v>434</v>
      </c>
      <c r="K2402" t="s">
        <v>791</v>
      </c>
      <c r="L2402" s="755">
        <v>2.2999999999999998</v>
      </c>
      <c r="M2402" t="s">
        <v>728</v>
      </c>
      <c r="N2402" s="680">
        <f t="shared" ca="1" si="162"/>
        <v>0</v>
      </c>
      <c r="O2402" s="680">
        <f t="shared" ca="1" si="162"/>
        <v>0</v>
      </c>
      <c r="P2402" s="680">
        <f t="shared" ca="1" si="162"/>
        <v>0</v>
      </c>
      <c r="Q2402" s="680">
        <f t="shared" ca="1" si="162"/>
        <v>0</v>
      </c>
      <c r="R2402" s="680">
        <f t="shared" ca="1" si="162"/>
        <v>0</v>
      </c>
      <c r="S2402" t="str">
        <f t="shared" si="159"/>
        <v>ASR_CMS_19</v>
      </c>
      <c r="T2402" s="957">
        <f t="shared" si="160"/>
        <v>45406</v>
      </c>
      <c r="U2402" t="str">
        <f t="shared" si="161"/>
        <v>Unaudited</v>
      </c>
    </row>
    <row r="2403" spans="1:21" x14ac:dyDescent="0.25">
      <c r="A2403" t="s">
        <v>438</v>
      </c>
      <c r="B2403" t="s">
        <v>1380</v>
      </c>
      <c r="C2403" t="s">
        <v>1381</v>
      </c>
      <c r="D2403" s="15">
        <v>1900</v>
      </c>
      <c r="E2403" s="121">
        <v>1</v>
      </c>
      <c r="F2403" t="s">
        <v>441</v>
      </c>
      <c r="G2403" s="121">
        <v>274</v>
      </c>
      <c r="H2403" t="s">
        <v>390</v>
      </c>
      <c r="I2403" t="s">
        <v>489</v>
      </c>
      <c r="J2403" t="s">
        <v>434</v>
      </c>
      <c r="K2403" t="s">
        <v>791</v>
      </c>
      <c r="L2403" s="755">
        <v>2.4</v>
      </c>
      <c r="M2403" t="s">
        <v>729</v>
      </c>
      <c r="N2403" s="680">
        <f t="shared" ca="1" si="162"/>
        <v>0</v>
      </c>
      <c r="O2403" s="680">
        <f t="shared" ca="1" si="162"/>
        <v>0</v>
      </c>
      <c r="P2403" s="680">
        <f t="shared" ca="1" si="162"/>
        <v>0</v>
      </c>
      <c r="Q2403" s="680">
        <f t="shared" ca="1" si="162"/>
        <v>0</v>
      </c>
      <c r="R2403" s="680">
        <f t="shared" ca="1" si="162"/>
        <v>0</v>
      </c>
      <c r="S2403" t="str">
        <f t="shared" si="159"/>
        <v>ASR_CMS_19</v>
      </c>
      <c r="T2403" s="957">
        <f t="shared" si="160"/>
        <v>45406</v>
      </c>
      <c r="U2403" t="str">
        <f t="shared" si="161"/>
        <v>Unaudited</v>
      </c>
    </row>
    <row r="2404" spans="1:21" x14ac:dyDescent="0.25">
      <c r="A2404" t="s">
        <v>438</v>
      </c>
      <c r="B2404" t="s">
        <v>1380</v>
      </c>
      <c r="C2404" t="s">
        <v>1381</v>
      </c>
      <c r="D2404" s="15">
        <v>1900</v>
      </c>
      <c r="E2404" s="121">
        <v>1</v>
      </c>
      <c r="F2404" t="s">
        <v>441</v>
      </c>
      <c r="G2404" s="121">
        <v>274</v>
      </c>
      <c r="H2404" t="s">
        <v>390</v>
      </c>
      <c r="I2404" t="s">
        <v>489</v>
      </c>
      <c r="J2404" t="s">
        <v>434</v>
      </c>
      <c r="K2404" t="s">
        <v>791</v>
      </c>
      <c r="L2404" s="755">
        <v>2.5</v>
      </c>
      <c r="M2404" t="s">
        <v>771</v>
      </c>
      <c r="N2404" s="680">
        <f t="shared" ca="1" si="162"/>
        <v>0</v>
      </c>
      <c r="O2404" s="680">
        <f t="shared" ca="1" si="162"/>
        <v>0</v>
      </c>
      <c r="P2404" s="680">
        <f t="shared" ca="1" si="162"/>
        <v>0</v>
      </c>
      <c r="Q2404" s="680">
        <f t="shared" ca="1" si="162"/>
        <v>0</v>
      </c>
      <c r="R2404" s="680">
        <f t="shared" ca="1" si="162"/>
        <v>0</v>
      </c>
      <c r="S2404" t="str">
        <f t="shared" si="159"/>
        <v>ASR_CMS_19</v>
      </c>
      <c r="T2404" s="957">
        <f t="shared" si="160"/>
        <v>45406</v>
      </c>
      <c r="U2404" t="str">
        <f t="shared" si="161"/>
        <v>Unaudited</v>
      </c>
    </row>
    <row r="2405" spans="1:21" x14ac:dyDescent="0.25">
      <c r="A2405" t="s">
        <v>438</v>
      </c>
      <c r="B2405" t="s">
        <v>1380</v>
      </c>
      <c r="C2405" t="s">
        <v>1381</v>
      </c>
      <c r="D2405" s="15">
        <v>1900</v>
      </c>
      <c r="E2405" s="121">
        <v>1</v>
      </c>
      <c r="F2405" t="s">
        <v>441</v>
      </c>
      <c r="G2405" s="121">
        <v>274</v>
      </c>
      <c r="H2405" t="s">
        <v>390</v>
      </c>
      <c r="I2405" t="s">
        <v>489</v>
      </c>
      <c r="J2405" t="s">
        <v>434</v>
      </c>
      <c r="K2405" t="s">
        <v>791</v>
      </c>
      <c r="L2405" s="755">
        <v>2.6</v>
      </c>
      <c r="M2405" t="s">
        <v>187</v>
      </c>
      <c r="N2405" s="680">
        <f t="shared" ca="1" si="162"/>
        <v>0</v>
      </c>
      <c r="O2405" s="680">
        <f t="shared" ca="1" si="162"/>
        <v>0</v>
      </c>
      <c r="P2405" s="680">
        <f t="shared" ca="1" si="162"/>
        <v>0</v>
      </c>
      <c r="Q2405" s="680">
        <f t="shared" ca="1" si="162"/>
        <v>0</v>
      </c>
      <c r="R2405" s="680">
        <f t="shared" ca="1" si="162"/>
        <v>0</v>
      </c>
      <c r="S2405" t="str">
        <f t="shared" si="159"/>
        <v>ASR_CMS_19</v>
      </c>
      <c r="T2405" s="957">
        <f t="shared" si="160"/>
        <v>45406</v>
      </c>
      <c r="U2405" t="str">
        <f t="shared" si="161"/>
        <v>Unaudited</v>
      </c>
    </row>
    <row r="2406" spans="1:21" x14ac:dyDescent="0.25">
      <c r="A2406" t="s">
        <v>438</v>
      </c>
      <c r="B2406" t="s">
        <v>1380</v>
      </c>
      <c r="C2406" t="s">
        <v>1381</v>
      </c>
      <c r="D2406" s="15">
        <v>1900</v>
      </c>
      <c r="E2406" s="121">
        <v>1</v>
      </c>
      <c r="F2406" t="s">
        <v>441</v>
      </c>
      <c r="G2406" s="121">
        <v>274</v>
      </c>
      <c r="H2406" t="s">
        <v>390</v>
      </c>
      <c r="I2406" t="s">
        <v>489</v>
      </c>
      <c r="J2406" t="s">
        <v>434</v>
      </c>
      <c r="K2406" t="s">
        <v>791</v>
      </c>
      <c r="L2406" s="755">
        <v>2.7</v>
      </c>
      <c r="M2406" t="s">
        <v>792</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ASR_CMS_19</v>
      </c>
      <c r="T2406" s="957">
        <f t="shared" si="160"/>
        <v>45406</v>
      </c>
      <c r="U2406" t="str">
        <f t="shared" si="161"/>
        <v>Unaudited</v>
      </c>
    </row>
    <row r="2407" spans="1:21" x14ac:dyDescent="0.25">
      <c r="A2407" t="s">
        <v>438</v>
      </c>
      <c r="B2407" t="s">
        <v>1380</v>
      </c>
      <c r="C2407" t="s">
        <v>1381</v>
      </c>
      <c r="D2407" s="15">
        <v>1900</v>
      </c>
      <c r="E2407" s="121">
        <v>1</v>
      </c>
      <c r="F2407" t="s">
        <v>441</v>
      </c>
      <c r="G2407" s="121">
        <v>274</v>
      </c>
      <c r="H2407" t="s">
        <v>390</v>
      </c>
      <c r="I2407" t="s">
        <v>489</v>
      </c>
      <c r="J2407" t="s">
        <v>434</v>
      </c>
      <c r="K2407" t="s">
        <v>791</v>
      </c>
      <c r="L2407" s="755">
        <v>2.8</v>
      </c>
      <c r="M2407" t="s">
        <v>793</v>
      </c>
      <c r="N2407" s="680">
        <f t="shared" ca="1" si="163"/>
        <v>0</v>
      </c>
      <c r="O2407" s="680">
        <f t="shared" ca="1" si="163"/>
        <v>0</v>
      </c>
      <c r="P2407" s="680">
        <f t="shared" ca="1" si="163"/>
        <v>0</v>
      </c>
      <c r="Q2407" s="680">
        <f t="shared" ca="1" si="163"/>
        <v>0</v>
      </c>
      <c r="R2407" s="680">
        <f t="shared" ca="1" si="163"/>
        <v>0</v>
      </c>
      <c r="S2407" t="str">
        <f t="shared" si="159"/>
        <v>ASR_CMS_19</v>
      </c>
      <c r="T2407" s="957">
        <f t="shared" si="160"/>
        <v>45406</v>
      </c>
      <c r="U2407" t="str">
        <f t="shared" si="161"/>
        <v>Unaudited</v>
      </c>
    </row>
    <row r="2408" spans="1:21" x14ac:dyDescent="0.25">
      <c r="A2408" t="s">
        <v>438</v>
      </c>
      <c r="B2408" t="s">
        <v>1380</v>
      </c>
      <c r="C2408" t="s">
        <v>1381</v>
      </c>
      <c r="D2408" s="15">
        <v>1900</v>
      </c>
      <c r="E2408" s="121">
        <v>1</v>
      </c>
      <c r="F2408" t="s">
        <v>441</v>
      </c>
      <c r="G2408" s="121">
        <v>274</v>
      </c>
      <c r="H2408" t="s">
        <v>390</v>
      </c>
      <c r="I2408" t="s">
        <v>489</v>
      </c>
      <c r="J2408" t="s">
        <v>434</v>
      </c>
      <c r="K2408" t="s">
        <v>791</v>
      </c>
      <c r="L2408" s="755">
        <v>2.9</v>
      </c>
      <c r="M2408" t="s">
        <v>774</v>
      </c>
      <c r="N2408" s="680">
        <f t="shared" ca="1" si="163"/>
        <v>0</v>
      </c>
      <c r="O2408" s="680">
        <f t="shared" ca="1" si="163"/>
        <v>0</v>
      </c>
      <c r="P2408" s="680">
        <f t="shared" ca="1" si="163"/>
        <v>0</v>
      </c>
      <c r="Q2408" s="680">
        <f t="shared" ca="1" si="163"/>
        <v>0</v>
      </c>
      <c r="R2408" s="680">
        <f t="shared" ca="1" si="163"/>
        <v>0</v>
      </c>
      <c r="S2408" t="str">
        <f t="shared" si="159"/>
        <v>ASR_CMS_19</v>
      </c>
      <c r="T2408" s="957">
        <f t="shared" si="160"/>
        <v>45406</v>
      </c>
      <c r="U2408" t="str">
        <f t="shared" si="161"/>
        <v>Unaudited</v>
      </c>
    </row>
    <row r="2409" spans="1:21" x14ac:dyDescent="0.25">
      <c r="A2409" t="s">
        <v>438</v>
      </c>
      <c r="B2409" t="s">
        <v>1380</v>
      </c>
      <c r="C2409" t="s">
        <v>1381</v>
      </c>
      <c r="D2409" s="15">
        <v>1900</v>
      </c>
      <c r="E2409" s="121">
        <v>1</v>
      </c>
      <c r="F2409" t="s">
        <v>441</v>
      </c>
      <c r="G2409" s="121">
        <v>274</v>
      </c>
      <c r="H2409" t="s">
        <v>390</v>
      </c>
      <c r="I2409" t="s">
        <v>489</v>
      </c>
      <c r="J2409" t="s">
        <v>434</v>
      </c>
      <c r="K2409" t="s">
        <v>224</v>
      </c>
      <c r="L2409" s="755">
        <v>2.11</v>
      </c>
      <c r="M2409" t="s">
        <v>229</v>
      </c>
      <c r="N2409" s="680">
        <f t="shared" ca="1" si="163"/>
        <v>0</v>
      </c>
      <c r="O2409" s="680">
        <f t="shared" ca="1" si="163"/>
        <v>0</v>
      </c>
      <c r="P2409" s="680">
        <f t="shared" ca="1" si="163"/>
        <v>0</v>
      </c>
      <c r="Q2409" s="680">
        <f t="shared" ca="1" si="163"/>
        <v>0</v>
      </c>
      <c r="R2409" s="680">
        <f t="shared" ca="1" si="163"/>
        <v>0</v>
      </c>
      <c r="S2409" t="str">
        <f t="shared" si="159"/>
        <v>ASR_CMS_19</v>
      </c>
      <c r="T2409" s="957">
        <f t="shared" si="160"/>
        <v>45406</v>
      </c>
      <c r="U2409" t="str">
        <f t="shared" si="161"/>
        <v>Unaudited</v>
      </c>
    </row>
    <row r="2410" spans="1:21" x14ac:dyDescent="0.25">
      <c r="A2410" t="s">
        <v>438</v>
      </c>
      <c r="B2410" t="s">
        <v>1380</v>
      </c>
      <c r="C2410" t="s">
        <v>1381</v>
      </c>
      <c r="D2410" s="15">
        <v>1900</v>
      </c>
      <c r="E2410" s="121">
        <v>1</v>
      </c>
      <c r="F2410" t="s">
        <v>441</v>
      </c>
      <c r="G2410" s="121">
        <v>274</v>
      </c>
      <c r="H2410" t="s">
        <v>390</v>
      </c>
      <c r="I2410" t="s">
        <v>489</v>
      </c>
      <c r="J2410" t="s">
        <v>434</v>
      </c>
      <c r="K2410" t="s">
        <v>224</v>
      </c>
      <c r="L2410" s="755">
        <v>2.12</v>
      </c>
      <c r="M2410" t="s">
        <v>555</v>
      </c>
      <c r="N2410" s="680">
        <f t="shared" ca="1" si="163"/>
        <v>0</v>
      </c>
      <c r="O2410" s="680">
        <f t="shared" ca="1" si="163"/>
        <v>0</v>
      </c>
      <c r="P2410" s="680">
        <f t="shared" ca="1" si="163"/>
        <v>0</v>
      </c>
      <c r="Q2410" s="680">
        <f t="shared" ca="1" si="163"/>
        <v>0</v>
      </c>
      <c r="R2410" s="680">
        <f t="shared" ca="1" si="163"/>
        <v>0</v>
      </c>
      <c r="S2410" t="str">
        <f t="shared" si="159"/>
        <v>ASR_CMS_19</v>
      </c>
      <c r="T2410" s="957">
        <f t="shared" si="160"/>
        <v>45406</v>
      </c>
      <c r="U2410" t="str">
        <f t="shared" si="161"/>
        <v>Unaudited</v>
      </c>
    </row>
    <row r="2411" spans="1:21" x14ac:dyDescent="0.25">
      <c r="A2411" t="s">
        <v>438</v>
      </c>
      <c r="B2411" t="s">
        <v>1380</v>
      </c>
      <c r="C2411" t="s">
        <v>1381</v>
      </c>
      <c r="D2411" s="15">
        <v>1900</v>
      </c>
      <c r="E2411" s="121">
        <v>1</v>
      </c>
      <c r="F2411" t="s">
        <v>441</v>
      </c>
      <c r="G2411" s="121">
        <v>274</v>
      </c>
      <c r="H2411" t="s">
        <v>390</v>
      </c>
      <c r="I2411" t="s">
        <v>489</v>
      </c>
      <c r="J2411" t="s">
        <v>434</v>
      </c>
      <c r="K2411" t="s">
        <v>224</v>
      </c>
      <c r="L2411" s="755">
        <v>2.13</v>
      </c>
      <c r="M2411" t="s">
        <v>230</v>
      </c>
      <c r="N2411" s="680">
        <f t="shared" ca="1" si="163"/>
        <v>0</v>
      </c>
      <c r="O2411" s="680">
        <f t="shared" ca="1" si="163"/>
        <v>0</v>
      </c>
      <c r="P2411" s="680">
        <f t="shared" ca="1" si="163"/>
        <v>0</v>
      </c>
      <c r="Q2411" s="680">
        <f t="shared" ca="1" si="163"/>
        <v>0</v>
      </c>
      <c r="R2411" s="680">
        <f t="shared" ca="1" si="163"/>
        <v>0</v>
      </c>
      <c r="S2411" t="str">
        <f t="shared" si="159"/>
        <v>ASR_CMS_19</v>
      </c>
      <c r="T2411" s="957">
        <f t="shared" si="160"/>
        <v>45406</v>
      </c>
      <c r="U2411" t="str">
        <f t="shared" si="161"/>
        <v>Unaudited</v>
      </c>
    </row>
    <row r="2412" spans="1:21" x14ac:dyDescent="0.25">
      <c r="A2412" t="s">
        <v>438</v>
      </c>
      <c r="B2412" t="s">
        <v>1380</v>
      </c>
      <c r="C2412" t="s">
        <v>1381</v>
      </c>
      <c r="D2412" s="15">
        <v>1900</v>
      </c>
      <c r="E2412" s="121">
        <v>1</v>
      </c>
      <c r="F2412" t="s">
        <v>441</v>
      </c>
      <c r="G2412" s="121">
        <v>274</v>
      </c>
      <c r="H2412" t="s">
        <v>390</v>
      </c>
      <c r="I2412" t="s">
        <v>489</v>
      </c>
      <c r="J2412" t="s">
        <v>434</v>
      </c>
      <c r="K2412" t="s">
        <v>224</v>
      </c>
      <c r="L2412" s="755">
        <v>2.14</v>
      </c>
      <c r="M2412" t="s">
        <v>559</v>
      </c>
      <c r="N2412" s="680">
        <f t="shared" ca="1" si="163"/>
        <v>0</v>
      </c>
      <c r="O2412" s="680">
        <f t="shared" ca="1" si="163"/>
        <v>0</v>
      </c>
      <c r="P2412" s="680">
        <f t="shared" ca="1" si="163"/>
        <v>0</v>
      </c>
      <c r="Q2412" s="680">
        <f t="shared" ca="1" si="163"/>
        <v>0</v>
      </c>
      <c r="R2412" s="680">
        <f t="shared" ca="1" si="163"/>
        <v>0</v>
      </c>
      <c r="S2412" t="str">
        <f t="shared" si="159"/>
        <v>ASR_CMS_19</v>
      </c>
      <c r="T2412" s="957">
        <f t="shared" si="160"/>
        <v>45406</v>
      </c>
      <c r="U2412" t="str">
        <f t="shared" si="161"/>
        <v>Unaudited</v>
      </c>
    </row>
    <row r="2413" spans="1:21" x14ac:dyDescent="0.25">
      <c r="A2413" t="s">
        <v>438</v>
      </c>
      <c r="B2413" t="s">
        <v>1380</v>
      </c>
      <c r="C2413" t="s">
        <v>1381</v>
      </c>
      <c r="D2413" s="15">
        <v>1900</v>
      </c>
      <c r="E2413" s="121">
        <v>1</v>
      </c>
      <c r="F2413" t="s">
        <v>441</v>
      </c>
      <c r="G2413" s="121">
        <v>274</v>
      </c>
      <c r="H2413" t="s">
        <v>390</v>
      </c>
      <c r="I2413" t="s">
        <v>489</v>
      </c>
      <c r="J2413" t="s">
        <v>434</v>
      </c>
      <c r="K2413" t="s">
        <v>224</v>
      </c>
      <c r="L2413" s="755">
        <v>2.15</v>
      </c>
      <c r="M2413" t="s">
        <v>20</v>
      </c>
      <c r="N2413" s="680">
        <f t="shared" ca="1" si="163"/>
        <v>0</v>
      </c>
      <c r="O2413" s="680">
        <f t="shared" ca="1" si="163"/>
        <v>0</v>
      </c>
      <c r="P2413" s="680">
        <f t="shared" ca="1" si="163"/>
        <v>0</v>
      </c>
      <c r="Q2413" s="680">
        <f t="shared" ca="1" si="163"/>
        <v>0</v>
      </c>
      <c r="R2413" s="680">
        <f t="shared" ca="1" si="163"/>
        <v>0</v>
      </c>
      <c r="S2413" t="str">
        <f t="shared" si="159"/>
        <v>ASR_CMS_19</v>
      </c>
      <c r="T2413" s="957">
        <f t="shared" si="160"/>
        <v>45406</v>
      </c>
      <c r="U2413" t="str">
        <f t="shared" si="161"/>
        <v>Unaudited</v>
      </c>
    </row>
    <row r="2414" spans="1:21" x14ac:dyDescent="0.25">
      <c r="A2414" t="s">
        <v>438</v>
      </c>
      <c r="B2414" t="s">
        <v>1380</v>
      </c>
      <c r="C2414" t="s">
        <v>1381</v>
      </c>
      <c r="D2414" s="15">
        <v>1900</v>
      </c>
      <c r="E2414" s="121">
        <v>1</v>
      </c>
      <c r="F2414" t="s">
        <v>441</v>
      </c>
      <c r="G2414" s="121">
        <v>274</v>
      </c>
      <c r="H2414" t="s">
        <v>390</v>
      </c>
      <c r="I2414" t="s">
        <v>489</v>
      </c>
      <c r="J2414" t="s">
        <v>434</v>
      </c>
      <c r="K2414" t="s">
        <v>224</v>
      </c>
      <c r="L2414" s="755">
        <v>2.16</v>
      </c>
      <c r="M2414" t="s">
        <v>794</v>
      </c>
      <c r="N2414" s="680">
        <f t="shared" ca="1" si="163"/>
        <v>0</v>
      </c>
      <c r="O2414" s="680">
        <f t="shared" ca="1" si="163"/>
        <v>0</v>
      </c>
      <c r="P2414" s="680">
        <f t="shared" ca="1" si="163"/>
        <v>0</v>
      </c>
      <c r="Q2414" s="680">
        <f t="shared" ca="1" si="163"/>
        <v>0</v>
      </c>
      <c r="R2414" s="680">
        <f t="shared" ca="1" si="163"/>
        <v>0</v>
      </c>
      <c r="S2414" t="str">
        <f t="shared" si="159"/>
        <v>ASR_CMS_19</v>
      </c>
      <c r="T2414" s="957">
        <f t="shared" si="160"/>
        <v>45406</v>
      </c>
      <c r="U2414" t="str">
        <f t="shared" si="161"/>
        <v>Unaudited</v>
      </c>
    </row>
    <row r="2415" spans="1:21" x14ac:dyDescent="0.25">
      <c r="A2415" t="s">
        <v>438</v>
      </c>
      <c r="B2415" t="s">
        <v>1380</v>
      </c>
      <c r="C2415" t="s">
        <v>1381</v>
      </c>
      <c r="D2415" s="15">
        <v>1900</v>
      </c>
      <c r="E2415" s="121">
        <v>1</v>
      </c>
      <c r="F2415" t="s">
        <v>441</v>
      </c>
      <c r="G2415" s="121">
        <v>274</v>
      </c>
      <c r="H2415" t="s">
        <v>390</v>
      </c>
      <c r="I2415" t="s">
        <v>489</v>
      </c>
      <c r="J2415" t="s">
        <v>434</v>
      </c>
      <c r="K2415" t="s">
        <v>224</v>
      </c>
      <c r="L2415" s="755">
        <v>2.17</v>
      </c>
      <c r="M2415" t="s">
        <v>1047</v>
      </c>
      <c r="N2415" s="680">
        <f t="shared" ca="1" si="163"/>
        <v>0</v>
      </c>
      <c r="O2415" s="680">
        <f t="shared" ca="1" si="163"/>
        <v>0</v>
      </c>
      <c r="P2415" s="680">
        <f t="shared" ca="1" si="163"/>
        <v>0</v>
      </c>
      <c r="Q2415" s="680">
        <f t="shared" ca="1" si="163"/>
        <v>0</v>
      </c>
      <c r="R2415" s="680">
        <f t="shared" ca="1" si="163"/>
        <v>0</v>
      </c>
      <c r="S2415" t="str">
        <f t="shared" si="159"/>
        <v>ASR_CMS_19</v>
      </c>
      <c r="T2415" s="957">
        <f t="shared" si="160"/>
        <v>45406</v>
      </c>
      <c r="U2415" t="str">
        <f t="shared" si="161"/>
        <v>Unaudited</v>
      </c>
    </row>
    <row r="2416" spans="1:21" x14ac:dyDescent="0.25">
      <c r="A2416" t="s">
        <v>438</v>
      </c>
      <c r="B2416" t="s">
        <v>1380</v>
      </c>
      <c r="C2416" t="s">
        <v>1381</v>
      </c>
      <c r="D2416" s="15">
        <v>1900</v>
      </c>
      <c r="E2416" s="121">
        <v>1</v>
      </c>
      <c r="F2416" t="s">
        <v>441</v>
      </c>
      <c r="G2416" s="121">
        <v>274</v>
      </c>
      <c r="H2416" t="s">
        <v>390</v>
      </c>
      <c r="I2416" t="s">
        <v>489</v>
      </c>
      <c r="J2416" t="s">
        <v>434</v>
      </c>
      <c r="K2416" t="s">
        <v>224</v>
      </c>
      <c r="L2416" s="755">
        <v>2.1800000000000002</v>
      </c>
      <c r="M2416" t="s">
        <v>651</v>
      </c>
      <c r="N2416" s="680">
        <f t="shared" ca="1" si="163"/>
        <v>0</v>
      </c>
      <c r="O2416" s="680">
        <f t="shared" ca="1" si="163"/>
        <v>0</v>
      </c>
      <c r="P2416" s="680">
        <f t="shared" ca="1" si="163"/>
        <v>0</v>
      </c>
      <c r="Q2416" s="680">
        <f t="shared" ca="1" si="163"/>
        <v>0</v>
      </c>
      <c r="R2416" s="680">
        <f t="shared" ca="1" si="163"/>
        <v>0</v>
      </c>
      <c r="S2416" t="str">
        <f t="shared" si="159"/>
        <v>ASR_CMS_19</v>
      </c>
      <c r="T2416" s="957">
        <f t="shared" si="160"/>
        <v>45406</v>
      </c>
      <c r="U2416" t="str">
        <f t="shared" si="161"/>
        <v>Unaudited</v>
      </c>
    </row>
    <row r="2417" spans="1:21" x14ac:dyDescent="0.25">
      <c r="A2417" t="s">
        <v>438</v>
      </c>
      <c r="B2417" t="s">
        <v>1380</v>
      </c>
      <c r="C2417" t="s">
        <v>1381</v>
      </c>
      <c r="D2417" s="15">
        <v>1900</v>
      </c>
      <c r="E2417" s="121">
        <v>1</v>
      </c>
      <c r="F2417" t="s">
        <v>441</v>
      </c>
      <c r="G2417" s="121">
        <v>274</v>
      </c>
      <c r="H2417" t="s">
        <v>390</v>
      </c>
      <c r="I2417" t="s">
        <v>489</v>
      </c>
      <c r="J2417" t="s">
        <v>434</v>
      </c>
      <c r="K2417" t="s">
        <v>224</v>
      </c>
      <c r="L2417" s="755">
        <v>2.19</v>
      </c>
      <c r="M2417" t="s">
        <v>219</v>
      </c>
      <c r="N2417" s="680">
        <f t="shared" ca="1" si="163"/>
        <v>0</v>
      </c>
      <c r="O2417" s="680">
        <f t="shared" ca="1" si="163"/>
        <v>0</v>
      </c>
      <c r="P2417" s="680">
        <f t="shared" ca="1" si="163"/>
        <v>0</v>
      </c>
      <c r="Q2417" s="680">
        <f t="shared" ca="1" si="163"/>
        <v>0</v>
      </c>
      <c r="R2417" s="680">
        <f t="shared" ca="1" si="163"/>
        <v>0</v>
      </c>
      <c r="S2417" t="str">
        <f t="shared" si="159"/>
        <v>ASR_CMS_19</v>
      </c>
      <c r="T2417" s="957">
        <f t="shared" si="160"/>
        <v>45406</v>
      </c>
      <c r="U2417" t="str">
        <f t="shared" si="161"/>
        <v>Unaudited</v>
      </c>
    </row>
    <row r="2418" spans="1:21" x14ac:dyDescent="0.25">
      <c r="A2418" t="s">
        <v>438</v>
      </c>
      <c r="B2418" t="s">
        <v>1380</v>
      </c>
      <c r="C2418" t="s">
        <v>1381</v>
      </c>
      <c r="D2418" s="15">
        <v>1900</v>
      </c>
      <c r="E2418" s="121">
        <v>1</v>
      </c>
      <c r="F2418" t="s">
        <v>441</v>
      </c>
      <c r="G2418" s="121">
        <v>274</v>
      </c>
      <c r="H2418" t="s">
        <v>390</v>
      </c>
      <c r="I2418" t="s">
        <v>489</v>
      </c>
      <c r="J2418" t="s">
        <v>434</v>
      </c>
      <c r="K2418" t="s">
        <v>224</v>
      </c>
      <c r="L2418" s="755" t="s">
        <v>700</v>
      </c>
      <c r="M2418" t="s">
        <v>231</v>
      </c>
      <c r="N2418" s="680">
        <f t="shared" ca="1" si="163"/>
        <v>0</v>
      </c>
      <c r="O2418" s="680">
        <f t="shared" ca="1" si="163"/>
        <v>0</v>
      </c>
      <c r="P2418" s="680">
        <f t="shared" ca="1" si="163"/>
        <v>0</v>
      </c>
      <c r="Q2418" s="680">
        <f t="shared" ca="1" si="163"/>
        <v>0</v>
      </c>
      <c r="R2418" s="680">
        <f t="shared" ca="1" si="163"/>
        <v>0</v>
      </c>
      <c r="S2418" t="str">
        <f t="shared" si="159"/>
        <v>ASR_CMS_19</v>
      </c>
      <c r="T2418" s="957">
        <f t="shared" si="160"/>
        <v>45406</v>
      </c>
      <c r="U2418" t="str">
        <f t="shared" si="161"/>
        <v>Unaudited</v>
      </c>
    </row>
    <row r="2419" spans="1:21" x14ac:dyDescent="0.25">
      <c r="A2419" t="s">
        <v>438</v>
      </c>
      <c r="B2419" t="s">
        <v>1380</v>
      </c>
      <c r="C2419" t="s">
        <v>1381</v>
      </c>
      <c r="D2419" s="15">
        <v>1900</v>
      </c>
      <c r="E2419" s="121">
        <v>1</v>
      </c>
      <c r="F2419" t="s">
        <v>441</v>
      </c>
      <c r="G2419" s="121">
        <v>274</v>
      </c>
      <c r="H2419" t="s">
        <v>390</v>
      </c>
      <c r="I2419" t="s">
        <v>489</v>
      </c>
      <c r="J2419" t="s">
        <v>434</v>
      </c>
      <c r="K2419" t="s">
        <v>224</v>
      </c>
      <c r="L2419" s="755">
        <v>2.21</v>
      </c>
      <c r="M2419" t="s">
        <v>467</v>
      </c>
      <c r="N2419" s="680">
        <f t="shared" ca="1" si="163"/>
        <v>0</v>
      </c>
      <c r="O2419" s="680">
        <f t="shared" ca="1" si="163"/>
        <v>0</v>
      </c>
      <c r="P2419" s="680">
        <f t="shared" ca="1" si="163"/>
        <v>0</v>
      </c>
      <c r="Q2419" s="680">
        <f t="shared" ca="1" si="163"/>
        <v>0</v>
      </c>
      <c r="R2419" s="680">
        <f t="shared" ca="1" si="163"/>
        <v>0</v>
      </c>
      <c r="S2419" t="str">
        <f t="shared" si="159"/>
        <v>ASR_CMS_19</v>
      </c>
      <c r="T2419" s="957">
        <f t="shared" si="160"/>
        <v>45406</v>
      </c>
      <c r="U2419" t="str">
        <f t="shared" si="161"/>
        <v>Unaudited</v>
      </c>
    </row>
    <row r="2420" spans="1:21" x14ac:dyDescent="0.25">
      <c r="A2420" t="s">
        <v>438</v>
      </c>
      <c r="B2420" t="s">
        <v>1380</v>
      </c>
      <c r="C2420" t="s">
        <v>1381</v>
      </c>
      <c r="D2420" s="15">
        <v>1900</v>
      </c>
      <c r="E2420" s="121">
        <v>1</v>
      </c>
      <c r="F2420" t="s">
        <v>441</v>
      </c>
      <c r="G2420" s="121">
        <v>274</v>
      </c>
      <c r="H2420" t="s">
        <v>390</v>
      </c>
      <c r="I2420" t="s">
        <v>489</v>
      </c>
      <c r="J2420" t="s">
        <v>434</v>
      </c>
      <c r="K2420" t="s">
        <v>6</v>
      </c>
      <c r="L2420" s="755" t="s">
        <v>70</v>
      </c>
      <c r="M2420" t="s">
        <v>189</v>
      </c>
      <c r="N2420" s="680">
        <f t="shared" ca="1" si="163"/>
        <v>0</v>
      </c>
      <c r="O2420" s="680">
        <f t="shared" ca="1" si="163"/>
        <v>0</v>
      </c>
      <c r="P2420" s="680">
        <f t="shared" ca="1" si="163"/>
        <v>0</v>
      </c>
      <c r="Q2420" s="680">
        <f t="shared" ca="1" si="163"/>
        <v>0</v>
      </c>
      <c r="R2420" s="680">
        <f t="shared" ca="1" si="163"/>
        <v>0</v>
      </c>
      <c r="S2420" t="str">
        <f t="shared" si="159"/>
        <v>ASR_CMS_19</v>
      </c>
      <c r="T2420" s="957">
        <f t="shared" si="160"/>
        <v>45406</v>
      </c>
      <c r="U2420" t="str">
        <f t="shared" si="161"/>
        <v>Unaudited</v>
      </c>
    </row>
    <row r="2421" spans="1:21" x14ac:dyDescent="0.25">
      <c r="A2421" t="s">
        <v>438</v>
      </c>
      <c r="B2421" t="s">
        <v>1380</v>
      </c>
      <c r="C2421" t="s">
        <v>1381</v>
      </c>
      <c r="D2421" s="15">
        <v>1900</v>
      </c>
      <c r="E2421" s="121">
        <v>1</v>
      </c>
      <c r="F2421" t="s">
        <v>441</v>
      </c>
      <c r="G2421" s="121">
        <v>274</v>
      </c>
      <c r="H2421" t="s">
        <v>390</v>
      </c>
      <c r="I2421" t="s">
        <v>489</v>
      </c>
      <c r="J2421" t="s">
        <v>434</v>
      </c>
      <c r="K2421" t="s">
        <v>6</v>
      </c>
      <c r="L2421" s="755" t="s">
        <v>71</v>
      </c>
      <c r="M2421" t="s">
        <v>232</v>
      </c>
      <c r="N2421" s="680">
        <f t="shared" ca="1" si="163"/>
        <v>0</v>
      </c>
      <c r="O2421" s="680">
        <f t="shared" ca="1" si="163"/>
        <v>0</v>
      </c>
      <c r="P2421" s="680">
        <f t="shared" ca="1" si="163"/>
        <v>0</v>
      </c>
      <c r="Q2421" s="680">
        <f t="shared" ca="1" si="163"/>
        <v>0</v>
      </c>
      <c r="R2421" s="680">
        <f t="shared" ca="1" si="163"/>
        <v>0</v>
      </c>
      <c r="S2421" t="str">
        <f t="shared" si="159"/>
        <v>ASR_CMS_19</v>
      </c>
      <c r="T2421" s="957">
        <f t="shared" si="160"/>
        <v>45406</v>
      </c>
      <c r="U2421" t="str">
        <f t="shared" si="161"/>
        <v>Unaudited</v>
      </c>
    </row>
    <row r="2422" spans="1:21" x14ac:dyDescent="0.25">
      <c r="A2422" t="s">
        <v>438</v>
      </c>
      <c r="B2422" t="s">
        <v>1380</v>
      </c>
      <c r="C2422" t="s">
        <v>1381</v>
      </c>
      <c r="D2422" s="15">
        <v>1900</v>
      </c>
      <c r="E2422" s="121">
        <v>1</v>
      </c>
      <c r="F2422" t="s">
        <v>441</v>
      </c>
      <c r="G2422" s="121">
        <v>274</v>
      </c>
      <c r="H2422" t="s">
        <v>390</v>
      </c>
      <c r="I2422" t="s">
        <v>489</v>
      </c>
      <c r="J2422" t="s">
        <v>434</v>
      </c>
      <c r="K2422" t="s">
        <v>6</v>
      </c>
      <c r="L2422" s="755" t="s">
        <v>72</v>
      </c>
      <c r="M2422" t="s">
        <v>165</v>
      </c>
      <c r="N2422" s="680">
        <f t="shared" ca="1" si="163"/>
        <v>0</v>
      </c>
      <c r="O2422" s="680">
        <f t="shared" ca="1" si="163"/>
        <v>0</v>
      </c>
      <c r="P2422" s="680">
        <f t="shared" ca="1" si="163"/>
        <v>0</v>
      </c>
      <c r="Q2422" s="680">
        <f t="shared" ca="1" si="163"/>
        <v>0</v>
      </c>
      <c r="R2422" s="680">
        <f t="shared" ca="1" si="163"/>
        <v>0</v>
      </c>
      <c r="S2422" t="str">
        <f t="shared" si="159"/>
        <v>ASR_CMS_19</v>
      </c>
      <c r="T2422" s="957">
        <f t="shared" si="160"/>
        <v>45406</v>
      </c>
      <c r="U2422" t="str">
        <f t="shared" si="161"/>
        <v>Unaudited</v>
      </c>
    </row>
    <row r="2423" spans="1:21" x14ac:dyDescent="0.25">
      <c r="A2423" t="s">
        <v>438</v>
      </c>
      <c r="B2423" t="s">
        <v>1380</v>
      </c>
      <c r="C2423" t="s">
        <v>1381</v>
      </c>
      <c r="D2423" s="15">
        <v>1900</v>
      </c>
      <c r="E2423" s="121">
        <v>1</v>
      </c>
      <c r="F2423" t="s">
        <v>441</v>
      </c>
      <c r="G2423" s="121">
        <v>274</v>
      </c>
      <c r="H2423" t="s">
        <v>390</v>
      </c>
      <c r="I2423" t="s">
        <v>489</v>
      </c>
      <c r="J2423" t="s">
        <v>434</v>
      </c>
      <c r="K2423" t="s">
        <v>6</v>
      </c>
      <c r="L2423" s="755">
        <v>3.4</v>
      </c>
      <c r="M2423" t="s">
        <v>462</v>
      </c>
      <c r="N2423" s="680">
        <f t="shared" ca="1" si="163"/>
        <v>0</v>
      </c>
      <c r="O2423" s="680">
        <f t="shared" ca="1" si="163"/>
        <v>0</v>
      </c>
      <c r="P2423" s="680">
        <f t="shared" ca="1" si="163"/>
        <v>0</v>
      </c>
      <c r="Q2423" s="680">
        <f t="shared" ca="1" si="163"/>
        <v>0</v>
      </c>
      <c r="R2423" s="680">
        <f t="shared" ca="1" si="163"/>
        <v>0</v>
      </c>
      <c r="S2423" t="str">
        <f t="shared" si="159"/>
        <v>ASR_CMS_19</v>
      </c>
      <c r="T2423" s="957">
        <f t="shared" si="160"/>
        <v>45406</v>
      </c>
      <c r="U2423" t="str">
        <f t="shared" si="161"/>
        <v>Unaudited</v>
      </c>
    </row>
    <row r="2424" spans="1:21" x14ac:dyDescent="0.25">
      <c r="A2424" t="s">
        <v>438</v>
      </c>
      <c r="B2424" t="s">
        <v>1380</v>
      </c>
      <c r="C2424" t="s">
        <v>1381</v>
      </c>
      <c r="D2424" s="15">
        <v>1900</v>
      </c>
      <c r="E2424" s="121">
        <v>1</v>
      </c>
      <c r="F2424" t="s">
        <v>441</v>
      </c>
      <c r="G2424" s="121">
        <v>274</v>
      </c>
      <c r="H2424" t="s">
        <v>390</v>
      </c>
      <c r="I2424" t="s">
        <v>489</v>
      </c>
      <c r="J2424" t="s">
        <v>434</v>
      </c>
      <c r="K2424" t="s">
        <v>435</v>
      </c>
      <c r="L2424" s="755">
        <v>4.5</v>
      </c>
      <c r="M2424" t="s">
        <v>32</v>
      </c>
      <c r="N2424" s="680">
        <f t="shared" ca="1" si="163"/>
        <v>0</v>
      </c>
      <c r="O2424" s="680">
        <f t="shared" ca="1" si="163"/>
        <v>0</v>
      </c>
      <c r="P2424" s="680">
        <f t="shared" ca="1" si="163"/>
        <v>0</v>
      </c>
      <c r="Q2424" s="680">
        <f t="shared" ca="1" si="163"/>
        <v>0</v>
      </c>
      <c r="R2424" s="680">
        <f t="shared" ca="1" si="163"/>
        <v>0</v>
      </c>
      <c r="S2424" t="str">
        <f t="shared" si="159"/>
        <v>ASR_CMS_19</v>
      </c>
      <c r="T2424" s="957">
        <f t="shared" si="160"/>
        <v>45406</v>
      </c>
      <c r="U2424" t="str">
        <f t="shared" si="161"/>
        <v>Unaudited</v>
      </c>
    </row>
    <row r="2425" spans="1:21" x14ac:dyDescent="0.25">
      <c r="A2425" t="s">
        <v>438</v>
      </c>
      <c r="B2425" t="s">
        <v>1380</v>
      </c>
      <c r="C2425" t="s">
        <v>1381</v>
      </c>
      <c r="D2425" s="15">
        <v>1900</v>
      </c>
      <c r="E2425" s="121">
        <v>1</v>
      </c>
      <c r="F2425" t="s">
        <v>441</v>
      </c>
      <c r="G2425" s="121">
        <v>274</v>
      </c>
      <c r="H2425" t="s">
        <v>390</v>
      </c>
      <c r="I2425" t="s">
        <v>489</v>
      </c>
      <c r="J2425" t="s">
        <v>434</v>
      </c>
      <c r="K2425" t="s">
        <v>435</v>
      </c>
      <c r="L2425" s="755" t="s">
        <v>939</v>
      </c>
      <c r="M2425" t="s">
        <v>930</v>
      </c>
      <c r="N2425" s="680">
        <f t="shared" ca="1" si="163"/>
        <v>0</v>
      </c>
      <c r="O2425" s="680">
        <f t="shared" ca="1" si="163"/>
        <v>0</v>
      </c>
      <c r="P2425" s="680">
        <f t="shared" ca="1" si="163"/>
        <v>0</v>
      </c>
      <c r="Q2425" s="680">
        <f t="shared" ca="1" si="163"/>
        <v>0</v>
      </c>
      <c r="R2425" s="680">
        <f t="shared" ca="1" si="163"/>
        <v>0</v>
      </c>
      <c r="S2425" t="str">
        <f t="shared" si="159"/>
        <v>ASR_CMS_19</v>
      </c>
      <c r="T2425" s="957">
        <f t="shared" si="160"/>
        <v>45406</v>
      </c>
      <c r="U2425" t="str">
        <f t="shared" si="161"/>
        <v>Unaudited</v>
      </c>
    </row>
    <row r="2426" spans="1:21" x14ac:dyDescent="0.25">
      <c r="A2426" t="s">
        <v>438</v>
      </c>
      <c r="B2426" t="s">
        <v>1380</v>
      </c>
      <c r="C2426" t="s">
        <v>1381</v>
      </c>
      <c r="D2426" s="15">
        <v>1900</v>
      </c>
      <c r="E2426" s="121">
        <v>1</v>
      </c>
      <c r="F2426" t="s">
        <v>441</v>
      </c>
      <c r="G2426" s="121">
        <v>274</v>
      </c>
      <c r="H2426" t="s">
        <v>390</v>
      </c>
      <c r="I2426" t="s">
        <v>489</v>
      </c>
      <c r="J2426" t="s">
        <v>434</v>
      </c>
      <c r="K2426" t="s">
        <v>435</v>
      </c>
      <c r="L2426" s="755" t="s">
        <v>194</v>
      </c>
      <c r="M2426" t="s">
        <v>40</v>
      </c>
      <c r="N2426" s="680">
        <f t="shared" ca="1" si="163"/>
        <v>0</v>
      </c>
      <c r="O2426" s="680">
        <f t="shared" ca="1" si="163"/>
        <v>0</v>
      </c>
      <c r="P2426" s="680">
        <f t="shared" ca="1" si="163"/>
        <v>0</v>
      </c>
      <c r="Q2426" s="680">
        <f t="shared" ca="1" si="163"/>
        <v>0</v>
      </c>
      <c r="R2426" s="680">
        <f t="shared" ca="1" si="163"/>
        <v>0</v>
      </c>
      <c r="S2426" t="str">
        <f t="shared" si="159"/>
        <v>ASR_CMS_19</v>
      </c>
      <c r="T2426" s="957">
        <f t="shared" si="160"/>
        <v>45406</v>
      </c>
      <c r="U2426" t="str">
        <f t="shared" si="161"/>
        <v>Unaudited</v>
      </c>
    </row>
    <row r="2427" spans="1:21" x14ac:dyDescent="0.25">
      <c r="A2427" t="s">
        <v>438</v>
      </c>
      <c r="B2427" t="s">
        <v>1380</v>
      </c>
      <c r="C2427" t="s">
        <v>1381</v>
      </c>
      <c r="D2427" s="15">
        <v>1900</v>
      </c>
      <c r="E2427" s="121">
        <v>1</v>
      </c>
      <c r="F2427" t="s">
        <v>441</v>
      </c>
      <c r="G2427" s="121">
        <v>274</v>
      </c>
      <c r="H2427" t="s">
        <v>390</v>
      </c>
      <c r="I2427" t="s">
        <v>489</v>
      </c>
      <c r="J2427" t="s">
        <v>434</v>
      </c>
      <c r="K2427" t="s">
        <v>435</v>
      </c>
      <c r="L2427" s="755" t="s">
        <v>193</v>
      </c>
      <c r="M2427" t="s">
        <v>330</v>
      </c>
      <c r="N2427" s="680">
        <f t="shared" ca="1" si="163"/>
        <v>0</v>
      </c>
      <c r="O2427" s="680">
        <f t="shared" ca="1" si="163"/>
        <v>0</v>
      </c>
      <c r="P2427" s="680">
        <f t="shared" ca="1" si="163"/>
        <v>0</v>
      </c>
      <c r="Q2427" s="680">
        <f t="shared" ca="1" si="163"/>
        <v>0</v>
      </c>
      <c r="R2427" s="680">
        <f t="shared" ca="1" si="163"/>
        <v>0</v>
      </c>
      <c r="S2427" t="str">
        <f t="shared" si="159"/>
        <v>ASR_CMS_19</v>
      </c>
      <c r="T2427" s="957">
        <f t="shared" si="160"/>
        <v>45406</v>
      </c>
      <c r="U2427" t="str">
        <f t="shared" si="161"/>
        <v>Unaudited</v>
      </c>
    </row>
    <row r="2428" spans="1:21" x14ac:dyDescent="0.25">
      <c r="A2428" t="s">
        <v>438</v>
      </c>
      <c r="B2428" t="s">
        <v>1380</v>
      </c>
      <c r="C2428" t="s">
        <v>1381</v>
      </c>
      <c r="D2428" s="15">
        <v>1900</v>
      </c>
      <c r="E2428" s="121">
        <v>1</v>
      </c>
      <c r="F2428" t="s">
        <v>441</v>
      </c>
      <c r="G2428" s="121">
        <v>274</v>
      </c>
      <c r="H2428" t="s">
        <v>390</v>
      </c>
      <c r="I2428" t="s">
        <v>489</v>
      </c>
      <c r="J2428" t="s">
        <v>451</v>
      </c>
      <c r="K2428" t="s">
        <v>436</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ASR_CMS_19</v>
      </c>
      <c r="T2428" s="957">
        <f t="shared" si="160"/>
        <v>45406</v>
      </c>
      <c r="U2428" t="str">
        <f t="shared" si="161"/>
        <v>Unaudited</v>
      </c>
    </row>
    <row r="2429" spans="1:21" x14ac:dyDescent="0.25">
      <c r="A2429" t="s">
        <v>438</v>
      </c>
      <c r="B2429" t="s">
        <v>1380</v>
      </c>
      <c r="C2429" t="s">
        <v>1381</v>
      </c>
      <c r="D2429" s="15">
        <v>1900</v>
      </c>
      <c r="E2429" s="121">
        <v>1</v>
      </c>
      <c r="F2429" t="s">
        <v>441</v>
      </c>
      <c r="G2429" s="121">
        <v>274</v>
      </c>
      <c r="H2429" t="s">
        <v>390</v>
      </c>
      <c r="I2429" t="s">
        <v>489</v>
      </c>
      <c r="J2429" t="s">
        <v>451</v>
      </c>
      <c r="K2429" t="s">
        <v>436</v>
      </c>
      <c r="L2429" s="755" t="s">
        <v>80</v>
      </c>
      <c r="M2429" t="s">
        <v>98</v>
      </c>
      <c r="N2429" s="680">
        <f t="shared" ca="1" si="163"/>
        <v>0</v>
      </c>
      <c r="O2429" s="680">
        <f t="shared" ca="1" si="163"/>
        <v>0</v>
      </c>
      <c r="P2429" s="680">
        <f t="shared" ca="1" si="163"/>
        <v>0</v>
      </c>
      <c r="Q2429" s="680">
        <f t="shared" ca="1" si="163"/>
        <v>0</v>
      </c>
      <c r="R2429" s="680">
        <f t="shared" ca="1" si="163"/>
        <v>0</v>
      </c>
      <c r="S2429" t="str">
        <f t="shared" si="159"/>
        <v>ASR_CMS_19</v>
      </c>
      <c r="T2429" s="957">
        <f t="shared" si="160"/>
        <v>45406</v>
      </c>
      <c r="U2429" t="str">
        <f t="shared" si="161"/>
        <v>Unaudited</v>
      </c>
    </row>
    <row r="2430" spans="1:21" x14ac:dyDescent="0.25">
      <c r="A2430" t="s">
        <v>438</v>
      </c>
      <c r="B2430" t="s">
        <v>1380</v>
      </c>
      <c r="C2430" t="s">
        <v>1381</v>
      </c>
      <c r="D2430" s="15">
        <v>1900</v>
      </c>
      <c r="E2430" s="121">
        <v>1</v>
      </c>
      <c r="F2430" t="s">
        <v>441</v>
      </c>
      <c r="G2430" s="121">
        <v>274</v>
      </c>
      <c r="H2430" t="s">
        <v>390</v>
      </c>
      <c r="I2430" t="s">
        <v>489</v>
      </c>
      <c r="J2430" t="s">
        <v>451</v>
      </c>
      <c r="K2430" t="s">
        <v>436</v>
      </c>
      <c r="L2430" s="755" t="s">
        <v>81</v>
      </c>
      <c r="M2430" t="s">
        <v>99</v>
      </c>
      <c r="N2430" s="680">
        <f t="shared" ca="1" si="163"/>
        <v>0</v>
      </c>
      <c r="O2430" s="680">
        <f t="shared" ca="1" si="163"/>
        <v>0</v>
      </c>
      <c r="P2430" s="680">
        <f t="shared" ca="1" si="163"/>
        <v>0</v>
      </c>
      <c r="Q2430" s="680">
        <f t="shared" ca="1" si="163"/>
        <v>0</v>
      </c>
      <c r="R2430" s="680">
        <f t="shared" ca="1" si="163"/>
        <v>0</v>
      </c>
      <c r="S2430" t="str">
        <f t="shared" si="159"/>
        <v>ASR_CMS_19</v>
      </c>
      <c r="T2430" s="957">
        <f t="shared" si="160"/>
        <v>45406</v>
      </c>
      <c r="U2430" t="str">
        <f t="shared" si="161"/>
        <v>Unaudited</v>
      </c>
    </row>
    <row r="2431" spans="1:21" x14ac:dyDescent="0.25">
      <c r="A2431" t="s">
        <v>438</v>
      </c>
      <c r="B2431" t="s">
        <v>1380</v>
      </c>
      <c r="C2431" t="s">
        <v>1381</v>
      </c>
      <c r="D2431" s="15">
        <v>1900</v>
      </c>
      <c r="E2431" s="121">
        <v>1</v>
      </c>
      <c r="F2431" t="s">
        <v>441</v>
      </c>
      <c r="G2431" s="121">
        <v>274</v>
      </c>
      <c r="H2431" t="s">
        <v>390</v>
      </c>
      <c r="I2431" t="s">
        <v>489</v>
      </c>
      <c r="J2431" t="s">
        <v>451</v>
      </c>
      <c r="K2431" t="s">
        <v>436</v>
      </c>
      <c r="L2431" s="755" t="s">
        <v>82</v>
      </c>
      <c r="M2431" t="s">
        <v>100</v>
      </c>
      <c r="N2431" s="680">
        <f t="shared" ca="1" si="163"/>
        <v>0</v>
      </c>
      <c r="O2431" s="680">
        <f t="shared" ca="1" si="163"/>
        <v>0</v>
      </c>
      <c r="P2431" s="680">
        <f t="shared" ca="1" si="163"/>
        <v>0</v>
      </c>
      <c r="Q2431" s="680">
        <f t="shared" ca="1" si="163"/>
        <v>0</v>
      </c>
      <c r="R2431" s="680">
        <f t="shared" ca="1" si="163"/>
        <v>0</v>
      </c>
      <c r="S2431" t="str">
        <f t="shared" si="159"/>
        <v>ASR_CMS_19</v>
      </c>
      <c r="T2431" s="957">
        <f t="shared" si="160"/>
        <v>45406</v>
      </c>
      <c r="U2431" t="str">
        <f t="shared" si="161"/>
        <v>Unaudited</v>
      </c>
    </row>
    <row r="2432" spans="1:21" x14ac:dyDescent="0.25">
      <c r="A2432" t="s">
        <v>438</v>
      </c>
      <c r="B2432" t="s">
        <v>1380</v>
      </c>
      <c r="C2432" t="s">
        <v>1381</v>
      </c>
      <c r="D2432" s="15">
        <v>1900</v>
      </c>
      <c r="E2432" s="121">
        <v>1</v>
      </c>
      <c r="F2432" t="s">
        <v>441</v>
      </c>
      <c r="G2432" s="121">
        <v>274</v>
      </c>
      <c r="H2432" t="s">
        <v>390</v>
      </c>
      <c r="I2432" t="s">
        <v>489</v>
      </c>
      <c r="J2432" t="s">
        <v>451</v>
      </c>
      <c r="K2432" t="s">
        <v>436</v>
      </c>
      <c r="L2432" s="755" t="s">
        <v>217</v>
      </c>
      <c r="M2432" t="s">
        <v>101</v>
      </c>
      <c r="N2432" s="680">
        <f t="shared" ca="1" si="163"/>
        <v>0</v>
      </c>
      <c r="O2432" s="680">
        <f t="shared" ca="1" si="163"/>
        <v>0</v>
      </c>
      <c r="P2432" s="680">
        <f t="shared" ca="1" si="163"/>
        <v>0</v>
      </c>
      <c r="Q2432" s="680">
        <f t="shared" ca="1" si="163"/>
        <v>0</v>
      </c>
      <c r="R2432" s="680">
        <f t="shared" ca="1" si="163"/>
        <v>0</v>
      </c>
      <c r="S2432" t="str">
        <f t="shared" si="159"/>
        <v>ASR_CMS_19</v>
      </c>
      <c r="T2432" s="957">
        <f t="shared" si="160"/>
        <v>45406</v>
      </c>
      <c r="U2432" t="str">
        <f t="shared" si="161"/>
        <v>Unaudited</v>
      </c>
    </row>
    <row r="2433" spans="1:21" x14ac:dyDescent="0.25">
      <c r="A2433" t="s">
        <v>438</v>
      </c>
      <c r="B2433" t="s">
        <v>1380</v>
      </c>
      <c r="C2433" t="s">
        <v>1381</v>
      </c>
      <c r="D2433" s="15">
        <v>1900</v>
      </c>
      <c r="E2433" s="121">
        <v>1</v>
      </c>
      <c r="F2433" t="s">
        <v>441</v>
      </c>
      <c r="G2433" s="121">
        <v>274</v>
      </c>
      <c r="H2433" t="s">
        <v>390</v>
      </c>
      <c r="I2433" t="s">
        <v>489</v>
      </c>
      <c r="J2433" t="s">
        <v>451</v>
      </c>
      <c r="K2433" t="s">
        <v>436</v>
      </c>
      <c r="L2433" s="755" t="s">
        <v>216</v>
      </c>
      <c r="M2433" t="s">
        <v>28</v>
      </c>
      <c r="N2433" s="680">
        <f t="shared" ca="1" si="163"/>
        <v>0</v>
      </c>
      <c r="O2433" s="680">
        <f t="shared" ca="1" si="163"/>
        <v>0</v>
      </c>
      <c r="P2433" s="680">
        <f t="shared" ca="1" si="163"/>
        <v>0</v>
      </c>
      <c r="Q2433" s="680">
        <f t="shared" ca="1" si="163"/>
        <v>0</v>
      </c>
      <c r="R2433" s="680">
        <f t="shared" ca="1" si="163"/>
        <v>0</v>
      </c>
      <c r="S2433" t="str">
        <f t="shared" si="159"/>
        <v>ASR_CMS_19</v>
      </c>
      <c r="T2433" s="957">
        <f t="shared" si="160"/>
        <v>45406</v>
      </c>
      <c r="U2433" t="str">
        <f t="shared" si="161"/>
        <v>Unaudited</v>
      </c>
    </row>
    <row r="2434" spans="1:21" x14ac:dyDescent="0.25">
      <c r="A2434" t="s">
        <v>438</v>
      </c>
      <c r="B2434" t="s">
        <v>1380</v>
      </c>
      <c r="C2434" t="s">
        <v>1381</v>
      </c>
      <c r="D2434" s="15">
        <v>1900</v>
      </c>
      <c r="E2434" s="121">
        <v>1</v>
      </c>
      <c r="F2434" t="s">
        <v>441</v>
      </c>
      <c r="G2434" s="121">
        <v>274</v>
      </c>
      <c r="H2434" t="s">
        <v>390</v>
      </c>
      <c r="I2434" t="s">
        <v>489</v>
      </c>
      <c r="J2434" t="s">
        <v>437</v>
      </c>
      <c r="K2434" t="s">
        <v>437</v>
      </c>
      <c r="L2434" s="755" t="s">
        <v>84</v>
      </c>
      <c r="M2434" t="s">
        <v>328</v>
      </c>
      <c r="N2434" s="680">
        <f t="shared" ca="1" si="163"/>
        <v>0</v>
      </c>
      <c r="O2434" s="680">
        <f t="shared" ca="1" si="163"/>
        <v>0</v>
      </c>
      <c r="P2434" s="680">
        <f t="shared" ca="1" si="163"/>
        <v>0</v>
      </c>
      <c r="Q2434" s="680">
        <f t="shared" ca="1" si="163"/>
        <v>0</v>
      </c>
      <c r="R2434" s="680">
        <f t="shared" ca="1" si="163"/>
        <v>0</v>
      </c>
      <c r="S2434" t="str">
        <f t="shared" ref="S2434:S2497" si="164">file_name</f>
        <v>ASR_CMS_19</v>
      </c>
      <c r="T2434" s="957">
        <f t="shared" ref="T2434:T2497" si="165">file_date</f>
        <v>45406</v>
      </c>
      <c r="U2434" t="str">
        <f t="shared" ref="U2434:U2497" si="166">status</f>
        <v>Unaudited</v>
      </c>
    </row>
    <row r="2435" spans="1:21" x14ac:dyDescent="0.25">
      <c r="A2435" t="s">
        <v>438</v>
      </c>
      <c r="B2435" t="s">
        <v>1380</v>
      </c>
      <c r="C2435" t="s">
        <v>1381</v>
      </c>
      <c r="D2435" s="15">
        <v>1900</v>
      </c>
      <c r="E2435" s="121">
        <v>1</v>
      </c>
      <c r="F2435" t="s">
        <v>441</v>
      </c>
      <c r="G2435" s="121">
        <v>274</v>
      </c>
      <c r="H2435" t="s">
        <v>390</v>
      </c>
      <c r="I2435" t="s">
        <v>489</v>
      </c>
      <c r="J2435" t="s">
        <v>437</v>
      </c>
      <c r="K2435" t="s">
        <v>437</v>
      </c>
      <c r="L2435" s="755" t="s">
        <v>85</v>
      </c>
      <c r="M2435" t="s">
        <v>326</v>
      </c>
      <c r="N2435" s="680">
        <f t="shared" ca="1" si="163"/>
        <v>0</v>
      </c>
      <c r="O2435" s="680">
        <f t="shared" ca="1" si="163"/>
        <v>0</v>
      </c>
      <c r="P2435" s="680">
        <f t="shared" ca="1" si="163"/>
        <v>0</v>
      </c>
      <c r="Q2435" s="680">
        <f t="shared" ca="1" si="163"/>
        <v>0</v>
      </c>
      <c r="R2435" s="680">
        <f t="shared" ca="1" si="163"/>
        <v>0</v>
      </c>
      <c r="S2435" t="str">
        <f t="shared" si="164"/>
        <v>ASR_CMS_19</v>
      </c>
      <c r="T2435" s="957">
        <f t="shared" si="165"/>
        <v>45406</v>
      </c>
      <c r="U2435" t="str">
        <f t="shared" si="166"/>
        <v>Unaudited</v>
      </c>
    </row>
    <row r="2436" spans="1:21" x14ac:dyDescent="0.25">
      <c r="A2436" t="s">
        <v>438</v>
      </c>
      <c r="B2436" t="s">
        <v>1380</v>
      </c>
      <c r="C2436" t="s">
        <v>1381</v>
      </c>
      <c r="D2436" s="15">
        <v>1900</v>
      </c>
      <c r="E2436" s="121">
        <v>1</v>
      </c>
      <c r="F2436" t="s">
        <v>441</v>
      </c>
      <c r="G2436" s="121">
        <v>274</v>
      </c>
      <c r="H2436" t="s">
        <v>390</v>
      </c>
      <c r="I2436" t="s">
        <v>489</v>
      </c>
      <c r="J2436" t="s">
        <v>437</v>
      </c>
      <c r="K2436" t="s">
        <v>437</v>
      </c>
      <c r="L2436" s="755" t="s">
        <v>86</v>
      </c>
      <c r="M2436" t="s">
        <v>495</v>
      </c>
      <c r="N2436" s="680">
        <f t="shared" ca="1" si="163"/>
        <v>0</v>
      </c>
      <c r="O2436" s="680">
        <f t="shared" ca="1" si="163"/>
        <v>0</v>
      </c>
      <c r="P2436" s="680">
        <f t="shared" ca="1" si="163"/>
        <v>0</v>
      </c>
      <c r="Q2436" s="680">
        <f t="shared" ca="1" si="163"/>
        <v>0</v>
      </c>
      <c r="R2436" s="680">
        <f t="shared" ca="1" si="163"/>
        <v>0</v>
      </c>
      <c r="S2436" t="str">
        <f t="shared" si="164"/>
        <v>ASR_CMS_19</v>
      </c>
      <c r="T2436" s="957">
        <f t="shared" si="165"/>
        <v>45406</v>
      </c>
      <c r="U2436" t="str">
        <f t="shared" si="166"/>
        <v>Unaudited</v>
      </c>
    </row>
    <row r="2437" spans="1:21" x14ac:dyDescent="0.25">
      <c r="A2437" t="s">
        <v>438</v>
      </c>
      <c r="B2437" t="s">
        <v>1380</v>
      </c>
      <c r="C2437" t="s">
        <v>1381</v>
      </c>
      <c r="D2437" s="15">
        <v>1900</v>
      </c>
      <c r="E2437" s="121">
        <v>1</v>
      </c>
      <c r="F2437" t="s">
        <v>441</v>
      </c>
      <c r="G2437" s="121">
        <v>274</v>
      </c>
      <c r="H2437" t="s">
        <v>390</v>
      </c>
      <c r="I2437" t="s">
        <v>489</v>
      </c>
      <c r="J2437" t="s">
        <v>437</v>
      </c>
      <c r="K2437" t="s">
        <v>437</v>
      </c>
      <c r="L2437" s="755" t="s">
        <v>87</v>
      </c>
      <c r="M2437" t="s">
        <v>496</v>
      </c>
      <c r="N2437" s="680">
        <f t="shared" ca="1" si="163"/>
        <v>0</v>
      </c>
      <c r="O2437" s="680">
        <f t="shared" ca="1" si="163"/>
        <v>0</v>
      </c>
      <c r="P2437" s="680">
        <f t="shared" ca="1" si="163"/>
        <v>0</v>
      </c>
      <c r="Q2437" s="680">
        <f t="shared" ca="1" si="163"/>
        <v>0</v>
      </c>
      <c r="R2437" s="680">
        <f t="shared" ca="1" si="163"/>
        <v>0</v>
      </c>
      <c r="S2437" t="str">
        <f t="shared" si="164"/>
        <v>ASR_CMS_19</v>
      </c>
      <c r="T2437" s="957">
        <f t="shared" si="165"/>
        <v>45406</v>
      </c>
      <c r="U2437" t="str">
        <f t="shared" si="166"/>
        <v>Unaudited</v>
      </c>
    </row>
    <row r="2438" spans="1:21" x14ac:dyDescent="0.25">
      <c r="A2438" t="s">
        <v>438</v>
      </c>
      <c r="B2438" t="s">
        <v>1380</v>
      </c>
      <c r="C2438" t="s">
        <v>1381</v>
      </c>
      <c r="D2438" s="15">
        <v>1900</v>
      </c>
      <c r="E2438" s="121">
        <v>1</v>
      </c>
      <c r="F2438" t="s">
        <v>441</v>
      </c>
      <c r="G2438" s="121">
        <v>274</v>
      </c>
      <c r="H2438" t="s">
        <v>390</v>
      </c>
      <c r="I2438" t="s">
        <v>489</v>
      </c>
      <c r="J2438" t="s">
        <v>437</v>
      </c>
      <c r="K2438" t="s">
        <v>437</v>
      </c>
      <c r="L2438" s="755" t="s">
        <v>214</v>
      </c>
      <c r="M2438" t="s">
        <v>497</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ASR_CMS_19</v>
      </c>
      <c r="T2438" s="957">
        <f t="shared" si="165"/>
        <v>45406</v>
      </c>
      <c r="U2438" t="str">
        <f t="shared" si="166"/>
        <v>Unaudited</v>
      </c>
    </row>
    <row r="2439" spans="1:21" x14ac:dyDescent="0.25">
      <c r="A2439" t="s">
        <v>438</v>
      </c>
      <c r="B2439" t="s">
        <v>1380</v>
      </c>
      <c r="C2439" t="s">
        <v>1381</v>
      </c>
      <c r="D2439" s="15">
        <v>1900</v>
      </c>
      <c r="E2439" s="121">
        <v>1</v>
      </c>
      <c r="F2439" t="s">
        <v>441</v>
      </c>
      <c r="G2439" s="121">
        <v>274</v>
      </c>
      <c r="H2439" t="s">
        <v>390</v>
      </c>
      <c r="I2439" t="s">
        <v>490</v>
      </c>
      <c r="J2439" t="s">
        <v>26</v>
      </c>
      <c r="K2439" t="s">
        <v>26</v>
      </c>
      <c r="L2439" s="755" t="s">
        <v>205</v>
      </c>
      <c r="M2439" t="s">
        <v>26</v>
      </c>
      <c r="N2439" s="680">
        <f t="shared" ca="1" si="167"/>
        <v>0</v>
      </c>
      <c r="O2439" s="680">
        <f t="shared" ca="1" si="167"/>
        <v>0</v>
      </c>
      <c r="P2439" s="680">
        <f t="shared" ca="1" si="167"/>
        <v>0</v>
      </c>
      <c r="Q2439" s="680">
        <f t="shared" ca="1" si="167"/>
        <v>0</v>
      </c>
      <c r="R2439" s="680">
        <f t="shared" ca="1" si="167"/>
        <v>0</v>
      </c>
      <c r="S2439" t="str">
        <f t="shared" si="164"/>
        <v>ASR_CMS_19</v>
      </c>
      <c r="T2439" s="957">
        <f t="shared" si="165"/>
        <v>45406</v>
      </c>
      <c r="U2439" t="str">
        <f t="shared" si="166"/>
        <v>Unaudited</v>
      </c>
    </row>
    <row r="2440" spans="1:21" x14ac:dyDescent="0.25">
      <c r="A2440" t="s">
        <v>438</v>
      </c>
      <c r="B2440" t="s">
        <v>1380</v>
      </c>
      <c r="C2440" t="s">
        <v>1381</v>
      </c>
      <c r="D2440" s="15">
        <v>1900</v>
      </c>
      <c r="E2440" s="121">
        <v>1</v>
      </c>
      <c r="F2440" t="s">
        <v>442</v>
      </c>
      <c r="G2440" s="121">
        <v>366</v>
      </c>
      <c r="H2440" t="s">
        <v>390</v>
      </c>
      <c r="I2440" t="s">
        <v>433</v>
      </c>
      <c r="J2440" t="s">
        <v>433</v>
      </c>
      <c r="K2440" t="s">
        <v>433</v>
      </c>
      <c r="M2440" t="s">
        <v>433</v>
      </c>
      <c r="N2440" s="680">
        <f t="shared" ca="1" si="167"/>
        <v>0</v>
      </c>
      <c r="O2440" s="680">
        <f t="shared" ca="1" si="167"/>
        <v>0</v>
      </c>
      <c r="P2440" s="680">
        <f t="shared" ca="1" si="167"/>
        <v>0</v>
      </c>
      <c r="Q2440" s="680">
        <f t="shared" ca="1" si="167"/>
        <v>0</v>
      </c>
      <c r="R2440" s="680">
        <f t="shared" ca="1" si="167"/>
        <v>0</v>
      </c>
      <c r="S2440" t="str">
        <f t="shared" si="164"/>
        <v>ASR_CMS_19</v>
      </c>
      <c r="T2440" s="957">
        <f t="shared" si="165"/>
        <v>45406</v>
      </c>
      <c r="U2440" t="str">
        <f t="shared" si="166"/>
        <v>Unaudited</v>
      </c>
    </row>
    <row r="2441" spans="1:21" x14ac:dyDescent="0.25">
      <c r="A2441" t="s">
        <v>438</v>
      </c>
      <c r="B2441" t="s">
        <v>1380</v>
      </c>
      <c r="C2441" t="s">
        <v>1381</v>
      </c>
      <c r="D2441" s="15">
        <v>1900</v>
      </c>
      <c r="E2441" s="121">
        <v>1</v>
      </c>
      <c r="F2441" t="s">
        <v>442</v>
      </c>
      <c r="G2441" s="121">
        <v>366</v>
      </c>
      <c r="H2441" t="s">
        <v>390</v>
      </c>
      <c r="I2441" t="s">
        <v>488</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ASR_CMS_19</v>
      </c>
      <c r="T2441" s="957">
        <f t="shared" si="165"/>
        <v>45406</v>
      </c>
      <c r="U2441" t="str">
        <f t="shared" si="166"/>
        <v>Unaudited</v>
      </c>
    </row>
    <row r="2442" spans="1:21" x14ac:dyDescent="0.25">
      <c r="A2442" t="s">
        <v>438</v>
      </c>
      <c r="B2442" t="s">
        <v>1380</v>
      </c>
      <c r="C2442" t="s">
        <v>1381</v>
      </c>
      <c r="D2442" s="15">
        <v>1900</v>
      </c>
      <c r="E2442" s="121">
        <v>1</v>
      </c>
      <c r="F2442" t="s">
        <v>442</v>
      </c>
      <c r="G2442" s="121">
        <v>366</v>
      </c>
      <c r="H2442" t="s">
        <v>390</v>
      </c>
      <c r="I2442" t="s">
        <v>488</v>
      </c>
      <c r="J2442" t="s">
        <v>12</v>
      </c>
      <c r="K2442" t="s">
        <v>223</v>
      </c>
      <c r="L2442" s="755">
        <v>1.2</v>
      </c>
      <c r="M2442" t="s">
        <v>223</v>
      </c>
      <c r="N2442" s="680">
        <f t="shared" ca="1" si="167"/>
        <v>0</v>
      </c>
      <c r="O2442" s="680">
        <f t="shared" ca="1" si="167"/>
        <v>0</v>
      </c>
      <c r="P2442" s="680">
        <f t="shared" ca="1" si="167"/>
        <v>0</v>
      </c>
      <c r="Q2442" s="680">
        <f t="shared" ca="1" si="167"/>
        <v>0</v>
      </c>
      <c r="R2442" s="680">
        <f t="shared" ca="1" si="167"/>
        <v>0</v>
      </c>
      <c r="S2442" t="str">
        <f t="shared" si="164"/>
        <v>ASR_CMS_19</v>
      </c>
      <c r="T2442" s="957">
        <f t="shared" si="165"/>
        <v>45406</v>
      </c>
      <c r="U2442" t="str">
        <f t="shared" si="166"/>
        <v>Unaudited</v>
      </c>
    </row>
    <row r="2443" spans="1:21" x14ac:dyDescent="0.25">
      <c r="A2443" t="s">
        <v>438</v>
      </c>
      <c r="B2443" t="s">
        <v>1380</v>
      </c>
      <c r="C2443" t="s">
        <v>1381</v>
      </c>
      <c r="D2443" s="15">
        <v>1900</v>
      </c>
      <c r="E2443" s="121">
        <v>1</v>
      </c>
      <c r="F2443" t="s">
        <v>442</v>
      </c>
      <c r="G2443" s="121">
        <v>366</v>
      </c>
      <c r="H2443" t="s">
        <v>390</v>
      </c>
      <c r="I2443" t="s">
        <v>488</v>
      </c>
      <c r="J2443" t="s">
        <v>12</v>
      </c>
      <c r="K2443" t="s">
        <v>1318</v>
      </c>
      <c r="L2443" s="755" t="s">
        <v>1314</v>
      </c>
      <c r="M2443" t="s">
        <v>1318</v>
      </c>
      <c r="N2443" s="680">
        <f t="shared" ca="1" si="167"/>
        <v>0</v>
      </c>
      <c r="O2443" s="680">
        <f t="shared" ca="1" si="167"/>
        <v>0</v>
      </c>
      <c r="P2443" s="680">
        <f t="shared" ca="1" si="167"/>
        <v>0</v>
      </c>
      <c r="Q2443" s="680">
        <f t="shared" ca="1" si="167"/>
        <v>0</v>
      </c>
      <c r="R2443" s="680">
        <f t="shared" ca="1" si="167"/>
        <v>0</v>
      </c>
      <c r="S2443" t="str">
        <f t="shared" si="164"/>
        <v>ASR_CMS_19</v>
      </c>
      <c r="T2443" s="957">
        <f t="shared" si="165"/>
        <v>45406</v>
      </c>
      <c r="U2443" t="str">
        <f t="shared" si="166"/>
        <v>Unaudited</v>
      </c>
    </row>
    <row r="2444" spans="1:21" x14ac:dyDescent="0.25">
      <c r="A2444" t="s">
        <v>438</v>
      </c>
      <c r="B2444" t="s">
        <v>1380</v>
      </c>
      <c r="C2444" t="s">
        <v>1381</v>
      </c>
      <c r="D2444" s="15">
        <v>1900</v>
      </c>
      <c r="E2444" s="121">
        <v>1</v>
      </c>
      <c r="F2444" t="s">
        <v>442</v>
      </c>
      <c r="G2444" s="121">
        <v>366</v>
      </c>
      <c r="H2444" t="s">
        <v>390</v>
      </c>
      <c r="I2444" t="s">
        <v>488</v>
      </c>
      <c r="J2444" t="s">
        <v>12</v>
      </c>
      <c r="K2444" t="s">
        <v>1320</v>
      </c>
      <c r="L2444" s="755" t="s">
        <v>1319</v>
      </c>
      <c r="M2444" t="s">
        <v>1320</v>
      </c>
      <c r="N2444" s="680">
        <f t="shared" ca="1" si="167"/>
        <v>0</v>
      </c>
      <c r="O2444" s="680">
        <f t="shared" ca="1" si="167"/>
        <v>0</v>
      </c>
      <c r="P2444" s="680">
        <f t="shared" ca="1" si="167"/>
        <v>0</v>
      </c>
      <c r="Q2444" s="680">
        <f t="shared" ca="1" si="167"/>
        <v>0</v>
      </c>
      <c r="R2444" s="680">
        <f t="shared" ca="1" si="167"/>
        <v>0</v>
      </c>
      <c r="S2444" t="str">
        <f t="shared" si="164"/>
        <v>ASR_CMS_19</v>
      </c>
      <c r="T2444" s="957">
        <f t="shared" si="165"/>
        <v>45406</v>
      </c>
      <c r="U2444" t="str">
        <f t="shared" si="166"/>
        <v>Unaudited</v>
      </c>
    </row>
    <row r="2445" spans="1:21" x14ac:dyDescent="0.25">
      <c r="A2445" t="s">
        <v>438</v>
      </c>
      <c r="B2445" t="s">
        <v>1380</v>
      </c>
      <c r="C2445" t="s">
        <v>1381</v>
      </c>
      <c r="D2445" s="15">
        <v>1900</v>
      </c>
      <c r="E2445" s="121">
        <v>1</v>
      </c>
      <c r="F2445" t="s">
        <v>442</v>
      </c>
      <c r="G2445" s="121">
        <v>366</v>
      </c>
      <c r="H2445" t="s">
        <v>390</v>
      </c>
      <c r="I2445" t="s">
        <v>488</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ASR_CMS_19</v>
      </c>
      <c r="T2445" s="957">
        <f t="shared" si="165"/>
        <v>45406</v>
      </c>
      <c r="U2445" t="str">
        <f t="shared" si="166"/>
        <v>Unaudited</v>
      </c>
    </row>
    <row r="2446" spans="1:21" x14ac:dyDescent="0.25">
      <c r="A2446" t="s">
        <v>438</v>
      </c>
      <c r="B2446" t="s">
        <v>1380</v>
      </c>
      <c r="C2446" t="s">
        <v>1381</v>
      </c>
      <c r="D2446" s="15">
        <v>1900</v>
      </c>
      <c r="E2446" s="121">
        <v>1</v>
      </c>
      <c r="F2446" t="s">
        <v>442</v>
      </c>
      <c r="G2446" s="121">
        <v>366</v>
      </c>
      <c r="H2446" t="s">
        <v>390</v>
      </c>
      <c r="I2446" t="s">
        <v>489</v>
      </c>
      <c r="J2446" t="s">
        <v>434</v>
      </c>
      <c r="K2446" t="s">
        <v>791</v>
      </c>
      <c r="L2446" s="755">
        <v>2.1</v>
      </c>
      <c r="M2446" t="s">
        <v>726</v>
      </c>
      <c r="N2446" s="680">
        <f t="shared" ca="1" si="167"/>
        <v>0</v>
      </c>
      <c r="O2446" s="680">
        <f t="shared" ca="1" si="167"/>
        <v>0</v>
      </c>
      <c r="P2446" s="680">
        <f t="shared" ca="1" si="167"/>
        <v>0</v>
      </c>
      <c r="Q2446" s="680">
        <f t="shared" ca="1" si="167"/>
        <v>0</v>
      </c>
      <c r="R2446" s="680">
        <f t="shared" ca="1" si="167"/>
        <v>0</v>
      </c>
      <c r="S2446" t="str">
        <f t="shared" si="164"/>
        <v>ASR_CMS_19</v>
      </c>
      <c r="T2446" s="957">
        <f t="shared" si="165"/>
        <v>45406</v>
      </c>
      <c r="U2446" t="str">
        <f t="shared" si="166"/>
        <v>Unaudited</v>
      </c>
    </row>
    <row r="2447" spans="1:21" x14ac:dyDescent="0.25">
      <c r="A2447" t="s">
        <v>438</v>
      </c>
      <c r="B2447" t="s">
        <v>1380</v>
      </c>
      <c r="C2447" t="s">
        <v>1381</v>
      </c>
      <c r="D2447" s="15">
        <v>1900</v>
      </c>
      <c r="E2447" s="121">
        <v>1</v>
      </c>
      <c r="F2447" t="s">
        <v>442</v>
      </c>
      <c r="G2447" s="121">
        <v>366</v>
      </c>
      <c r="H2447" t="s">
        <v>390</v>
      </c>
      <c r="I2447" t="s">
        <v>489</v>
      </c>
      <c r="J2447" t="s">
        <v>434</v>
      </c>
      <c r="K2447" t="s">
        <v>791</v>
      </c>
      <c r="L2447" s="755">
        <v>2.2000000000000002</v>
      </c>
      <c r="M2447" t="s">
        <v>727</v>
      </c>
      <c r="N2447" s="680">
        <f t="shared" ca="1" si="167"/>
        <v>0</v>
      </c>
      <c r="O2447" s="680">
        <f t="shared" ca="1" si="167"/>
        <v>0</v>
      </c>
      <c r="P2447" s="680">
        <f t="shared" ca="1" si="167"/>
        <v>0</v>
      </c>
      <c r="Q2447" s="680">
        <f t="shared" ca="1" si="167"/>
        <v>0</v>
      </c>
      <c r="R2447" s="680">
        <f t="shared" ca="1" si="167"/>
        <v>0</v>
      </c>
      <c r="S2447" t="str">
        <f t="shared" si="164"/>
        <v>ASR_CMS_19</v>
      </c>
      <c r="T2447" s="957">
        <f t="shared" si="165"/>
        <v>45406</v>
      </c>
      <c r="U2447" t="str">
        <f t="shared" si="166"/>
        <v>Unaudited</v>
      </c>
    </row>
    <row r="2448" spans="1:21" x14ac:dyDescent="0.25">
      <c r="A2448" t="s">
        <v>438</v>
      </c>
      <c r="B2448" t="s">
        <v>1380</v>
      </c>
      <c r="C2448" t="s">
        <v>1381</v>
      </c>
      <c r="D2448" s="15">
        <v>1900</v>
      </c>
      <c r="E2448" s="121">
        <v>1</v>
      </c>
      <c r="F2448" t="s">
        <v>442</v>
      </c>
      <c r="G2448" s="121">
        <v>366</v>
      </c>
      <c r="H2448" t="s">
        <v>390</v>
      </c>
      <c r="I2448" t="s">
        <v>489</v>
      </c>
      <c r="J2448" t="s">
        <v>434</v>
      </c>
      <c r="K2448" t="s">
        <v>791</v>
      </c>
      <c r="L2448" s="755">
        <v>2.2999999999999998</v>
      </c>
      <c r="M2448" t="s">
        <v>728</v>
      </c>
      <c r="N2448" s="680">
        <f t="shared" ca="1" si="167"/>
        <v>0</v>
      </c>
      <c r="O2448" s="680">
        <f t="shared" ca="1" si="167"/>
        <v>0</v>
      </c>
      <c r="P2448" s="680">
        <f t="shared" ca="1" si="167"/>
        <v>0</v>
      </c>
      <c r="Q2448" s="680">
        <f t="shared" ca="1" si="167"/>
        <v>0</v>
      </c>
      <c r="R2448" s="680">
        <f t="shared" ca="1" si="167"/>
        <v>0</v>
      </c>
      <c r="S2448" t="str">
        <f t="shared" si="164"/>
        <v>ASR_CMS_19</v>
      </c>
      <c r="T2448" s="957">
        <f t="shared" si="165"/>
        <v>45406</v>
      </c>
      <c r="U2448" t="str">
        <f t="shared" si="166"/>
        <v>Unaudited</v>
      </c>
    </row>
    <row r="2449" spans="1:21" x14ac:dyDescent="0.25">
      <c r="A2449" t="s">
        <v>438</v>
      </c>
      <c r="B2449" t="s">
        <v>1380</v>
      </c>
      <c r="C2449" t="s">
        <v>1381</v>
      </c>
      <c r="D2449" s="15">
        <v>1900</v>
      </c>
      <c r="E2449" s="121">
        <v>1</v>
      </c>
      <c r="F2449" t="s">
        <v>442</v>
      </c>
      <c r="G2449" s="121">
        <v>366</v>
      </c>
      <c r="H2449" t="s">
        <v>390</v>
      </c>
      <c r="I2449" t="s">
        <v>489</v>
      </c>
      <c r="J2449" t="s">
        <v>434</v>
      </c>
      <c r="K2449" t="s">
        <v>791</v>
      </c>
      <c r="L2449" s="755">
        <v>2.4</v>
      </c>
      <c r="M2449" t="s">
        <v>729</v>
      </c>
      <c r="N2449" s="680">
        <f t="shared" ca="1" si="167"/>
        <v>0</v>
      </c>
      <c r="O2449" s="680">
        <f t="shared" ca="1" si="167"/>
        <v>0</v>
      </c>
      <c r="P2449" s="680">
        <f t="shared" ca="1" si="167"/>
        <v>0</v>
      </c>
      <c r="Q2449" s="680">
        <f t="shared" ca="1" si="167"/>
        <v>0</v>
      </c>
      <c r="R2449" s="680">
        <f t="shared" ca="1" si="167"/>
        <v>0</v>
      </c>
      <c r="S2449" t="str">
        <f t="shared" si="164"/>
        <v>ASR_CMS_19</v>
      </c>
      <c r="T2449" s="957">
        <f t="shared" si="165"/>
        <v>45406</v>
      </c>
      <c r="U2449" t="str">
        <f t="shared" si="166"/>
        <v>Unaudited</v>
      </c>
    </row>
    <row r="2450" spans="1:21" x14ac:dyDescent="0.25">
      <c r="A2450" t="s">
        <v>438</v>
      </c>
      <c r="B2450" t="s">
        <v>1380</v>
      </c>
      <c r="C2450" t="s">
        <v>1381</v>
      </c>
      <c r="D2450" s="15">
        <v>1900</v>
      </c>
      <c r="E2450" s="121">
        <v>1</v>
      </c>
      <c r="F2450" t="s">
        <v>442</v>
      </c>
      <c r="G2450" s="121">
        <v>366</v>
      </c>
      <c r="H2450" t="s">
        <v>390</v>
      </c>
      <c r="I2450" t="s">
        <v>489</v>
      </c>
      <c r="J2450" t="s">
        <v>434</v>
      </c>
      <c r="K2450" t="s">
        <v>791</v>
      </c>
      <c r="L2450" s="755">
        <v>2.5</v>
      </c>
      <c r="M2450" t="s">
        <v>771</v>
      </c>
      <c r="N2450" s="680">
        <f t="shared" ca="1" si="167"/>
        <v>0</v>
      </c>
      <c r="O2450" s="680">
        <f t="shared" ca="1" si="167"/>
        <v>0</v>
      </c>
      <c r="P2450" s="680">
        <f t="shared" ca="1" si="167"/>
        <v>0</v>
      </c>
      <c r="Q2450" s="680">
        <f t="shared" ca="1" si="167"/>
        <v>0</v>
      </c>
      <c r="R2450" s="680">
        <f t="shared" ca="1" si="167"/>
        <v>0</v>
      </c>
      <c r="S2450" t="str">
        <f t="shared" si="164"/>
        <v>ASR_CMS_19</v>
      </c>
      <c r="T2450" s="957">
        <f t="shared" si="165"/>
        <v>45406</v>
      </c>
      <c r="U2450" t="str">
        <f t="shared" si="166"/>
        <v>Unaudited</v>
      </c>
    </row>
    <row r="2451" spans="1:21" x14ac:dyDescent="0.25">
      <c r="A2451" t="s">
        <v>438</v>
      </c>
      <c r="B2451" t="s">
        <v>1380</v>
      </c>
      <c r="C2451" t="s">
        <v>1381</v>
      </c>
      <c r="D2451" s="15">
        <v>1900</v>
      </c>
      <c r="E2451" s="121">
        <v>1</v>
      </c>
      <c r="F2451" t="s">
        <v>442</v>
      </c>
      <c r="G2451" s="121">
        <v>366</v>
      </c>
      <c r="H2451" t="s">
        <v>390</v>
      </c>
      <c r="I2451" t="s">
        <v>489</v>
      </c>
      <c r="J2451" t="s">
        <v>434</v>
      </c>
      <c r="K2451" t="s">
        <v>791</v>
      </c>
      <c r="L2451" s="755">
        <v>2.6</v>
      </c>
      <c r="M2451" t="s">
        <v>187</v>
      </c>
      <c r="N2451" s="680">
        <f t="shared" ca="1" si="167"/>
        <v>0</v>
      </c>
      <c r="O2451" s="680">
        <f t="shared" ca="1" si="167"/>
        <v>0</v>
      </c>
      <c r="P2451" s="680">
        <f t="shared" ca="1" si="167"/>
        <v>0</v>
      </c>
      <c r="Q2451" s="680">
        <f t="shared" ca="1" si="167"/>
        <v>0</v>
      </c>
      <c r="R2451" s="680">
        <f t="shared" ca="1" si="167"/>
        <v>0</v>
      </c>
      <c r="S2451" t="str">
        <f t="shared" si="164"/>
        <v>ASR_CMS_19</v>
      </c>
      <c r="T2451" s="957">
        <f t="shared" si="165"/>
        <v>45406</v>
      </c>
      <c r="U2451" t="str">
        <f t="shared" si="166"/>
        <v>Unaudited</v>
      </c>
    </row>
    <row r="2452" spans="1:21" x14ac:dyDescent="0.25">
      <c r="A2452" t="s">
        <v>438</v>
      </c>
      <c r="B2452" t="s">
        <v>1380</v>
      </c>
      <c r="C2452" t="s">
        <v>1381</v>
      </c>
      <c r="D2452" s="15">
        <v>1900</v>
      </c>
      <c r="E2452" s="121">
        <v>1</v>
      </c>
      <c r="F2452" t="s">
        <v>442</v>
      </c>
      <c r="G2452" s="121">
        <v>366</v>
      </c>
      <c r="H2452" t="s">
        <v>390</v>
      </c>
      <c r="I2452" t="s">
        <v>489</v>
      </c>
      <c r="J2452" t="s">
        <v>434</v>
      </c>
      <c r="K2452" t="s">
        <v>791</v>
      </c>
      <c r="L2452" s="755">
        <v>2.7</v>
      </c>
      <c r="M2452" t="s">
        <v>792</v>
      </c>
      <c r="N2452" s="680">
        <f t="shared" ca="1" si="167"/>
        <v>0</v>
      </c>
      <c r="O2452" s="680">
        <f t="shared" ca="1" si="167"/>
        <v>0</v>
      </c>
      <c r="P2452" s="680">
        <f t="shared" ca="1" si="167"/>
        <v>0</v>
      </c>
      <c r="Q2452" s="680">
        <f t="shared" ca="1" si="167"/>
        <v>0</v>
      </c>
      <c r="R2452" s="680">
        <f t="shared" ca="1" si="167"/>
        <v>0</v>
      </c>
      <c r="S2452" t="str">
        <f t="shared" si="164"/>
        <v>ASR_CMS_19</v>
      </c>
      <c r="T2452" s="957">
        <f t="shared" si="165"/>
        <v>45406</v>
      </c>
      <c r="U2452" t="str">
        <f t="shared" si="166"/>
        <v>Unaudited</v>
      </c>
    </row>
    <row r="2453" spans="1:21" x14ac:dyDescent="0.25">
      <c r="A2453" t="s">
        <v>438</v>
      </c>
      <c r="B2453" t="s">
        <v>1380</v>
      </c>
      <c r="C2453" t="s">
        <v>1381</v>
      </c>
      <c r="D2453" s="15">
        <v>1900</v>
      </c>
      <c r="E2453" s="121">
        <v>1</v>
      </c>
      <c r="F2453" t="s">
        <v>442</v>
      </c>
      <c r="G2453" s="121">
        <v>366</v>
      </c>
      <c r="H2453" t="s">
        <v>390</v>
      </c>
      <c r="I2453" t="s">
        <v>489</v>
      </c>
      <c r="J2453" t="s">
        <v>434</v>
      </c>
      <c r="K2453" t="s">
        <v>791</v>
      </c>
      <c r="L2453" s="755">
        <v>2.8</v>
      </c>
      <c r="M2453" t="s">
        <v>793</v>
      </c>
      <c r="N2453" s="680">
        <f t="shared" ca="1" si="167"/>
        <v>0</v>
      </c>
      <c r="O2453" s="680">
        <f t="shared" ca="1" si="167"/>
        <v>0</v>
      </c>
      <c r="P2453" s="680">
        <f t="shared" ca="1" si="167"/>
        <v>0</v>
      </c>
      <c r="Q2453" s="680">
        <f t="shared" ca="1" si="167"/>
        <v>0</v>
      </c>
      <c r="R2453" s="680">
        <f t="shared" ca="1" si="167"/>
        <v>0</v>
      </c>
      <c r="S2453" t="str">
        <f t="shared" si="164"/>
        <v>ASR_CMS_19</v>
      </c>
      <c r="T2453" s="957">
        <f t="shared" si="165"/>
        <v>45406</v>
      </c>
      <c r="U2453" t="str">
        <f t="shared" si="166"/>
        <v>Unaudited</v>
      </c>
    </row>
    <row r="2454" spans="1:21" x14ac:dyDescent="0.25">
      <c r="A2454" t="s">
        <v>438</v>
      </c>
      <c r="B2454" t="s">
        <v>1380</v>
      </c>
      <c r="C2454" t="s">
        <v>1381</v>
      </c>
      <c r="D2454" s="15">
        <v>1900</v>
      </c>
      <c r="E2454" s="121">
        <v>1</v>
      </c>
      <c r="F2454" t="s">
        <v>442</v>
      </c>
      <c r="G2454" s="121">
        <v>366</v>
      </c>
      <c r="H2454" t="s">
        <v>390</v>
      </c>
      <c r="I2454" t="s">
        <v>489</v>
      </c>
      <c r="J2454" t="s">
        <v>434</v>
      </c>
      <c r="K2454" t="s">
        <v>791</v>
      </c>
      <c r="L2454" s="755">
        <v>2.9</v>
      </c>
      <c r="M2454" t="s">
        <v>774</v>
      </c>
      <c r="N2454" s="680">
        <f t="shared" ca="1" si="167"/>
        <v>0</v>
      </c>
      <c r="O2454" s="680">
        <f t="shared" ca="1" si="167"/>
        <v>0</v>
      </c>
      <c r="P2454" s="680">
        <f t="shared" ca="1" si="167"/>
        <v>0</v>
      </c>
      <c r="Q2454" s="680">
        <f t="shared" ca="1" si="167"/>
        <v>0</v>
      </c>
      <c r="R2454" s="680">
        <f t="shared" ca="1" si="167"/>
        <v>0</v>
      </c>
      <c r="S2454" t="str">
        <f t="shared" si="164"/>
        <v>ASR_CMS_19</v>
      </c>
      <c r="T2454" s="957">
        <f t="shared" si="165"/>
        <v>45406</v>
      </c>
      <c r="U2454" t="str">
        <f t="shared" si="166"/>
        <v>Unaudited</v>
      </c>
    </row>
    <row r="2455" spans="1:21" x14ac:dyDescent="0.25">
      <c r="A2455" t="s">
        <v>438</v>
      </c>
      <c r="B2455" t="s">
        <v>1380</v>
      </c>
      <c r="C2455" t="s">
        <v>1381</v>
      </c>
      <c r="D2455" s="15">
        <v>1900</v>
      </c>
      <c r="E2455" s="121">
        <v>1</v>
      </c>
      <c r="F2455" t="s">
        <v>442</v>
      </c>
      <c r="G2455" s="121">
        <v>366</v>
      </c>
      <c r="H2455" t="s">
        <v>390</v>
      </c>
      <c r="I2455" t="s">
        <v>489</v>
      </c>
      <c r="J2455" t="s">
        <v>434</v>
      </c>
      <c r="K2455" t="s">
        <v>224</v>
      </c>
      <c r="L2455" s="755">
        <v>2.11</v>
      </c>
      <c r="M2455" t="s">
        <v>229</v>
      </c>
      <c r="N2455" s="680">
        <f t="shared" ca="1" si="167"/>
        <v>0</v>
      </c>
      <c r="O2455" s="680">
        <f t="shared" ca="1" si="167"/>
        <v>0</v>
      </c>
      <c r="P2455" s="680">
        <f t="shared" ca="1" si="167"/>
        <v>0</v>
      </c>
      <c r="Q2455" s="680">
        <f t="shared" ca="1" si="167"/>
        <v>0</v>
      </c>
      <c r="R2455" s="680">
        <f t="shared" ca="1" si="167"/>
        <v>0</v>
      </c>
      <c r="S2455" t="str">
        <f t="shared" si="164"/>
        <v>ASR_CMS_19</v>
      </c>
      <c r="T2455" s="957">
        <f t="shared" si="165"/>
        <v>45406</v>
      </c>
      <c r="U2455" t="str">
        <f t="shared" si="166"/>
        <v>Unaudited</v>
      </c>
    </row>
    <row r="2456" spans="1:21" x14ac:dyDescent="0.25">
      <c r="A2456" t="s">
        <v>438</v>
      </c>
      <c r="B2456" t="s">
        <v>1380</v>
      </c>
      <c r="C2456" t="s">
        <v>1381</v>
      </c>
      <c r="D2456" s="15">
        <v>1900</v>
      </c>
      <c r="E2456" s="121">
        <v>1</v>
      </c>
      <c r="F2456" t="s">
        <v>442</v>
      </c>
      <c r="G2456" s="121">
        <v>366</v>
      </c>
      <c r="H2456" t="s">
        <v>390</v>
      </c>
      <c r="I2456" t="s">
        <v>489</v>
      </c>
      <c r="J2456" t="s">
        <v>434</v>
      </c>
      <c r="K2456" t="s">
        <v>224</v>
      </c>
      <c r="L2456" s="755">
        <v>2.12</v>
      </c>
      <c r="M2456" t="s">
        <v>555</v>
      </c>
      <c r="N2456" s="680">
        <f t="shared" ca="1" si="167"/>
        <v>0</v>
      </c>
      <c r="O2456" s="680">
        <f t="shared" ca="1" si="167"/>
        <v>0</v>
      </c>
      <c r="P2456" s="680">
        <f t="shared" ca="1" si="167"/>
        <v>0</v>
      </c>
      <c r="Q2456" s="680">
        <f t="shared" ca="1" si="167"/>
        <v>0</v>
      </c>
      <c r="R2456" s="680">
        <f t="shared" ca="1" si="167"/>
        <v>0</v>
      </c>
      <c r="S2456" t="str">
        <f t="shared" si="164"/>
        <v>ASR_CMS_19</v>
      </c>
      <c r="T2456" s="957">
        <f t="shared" si="165"/>
        <v>45406</v>
      </c>
      <c r="U2456" t="str">
        <f t="shared" si="166"/>
        <v>Unaudited</v>
      </c>
    </row>
    <row r="2457" spans="1:21" x14ac:dyDescent="0.25">
      <c r="A2457" t="s">
        <v>438</v>
      </c>
      <c r="B2457" t="s">
        <v>1380</v>
      </c>
      <c r="C2457" t="s">
        <v>1381</v>
      </c>
      <c r="D2457" s="15">
        <v>1900</v>
      </c>
      <c r="E2457" s="121">
        <v>1</v>
      </c>
      <c r="F2457" t="s">
        <v>442</v>
      </c>
      <c r="G2457" s="121">
        <v>366</v>
      </c>
      <c r="H2457" t="s">
        <v>390</v>
      </c>
      <c r="I2457" t="s">
        <v>489</v>
      </c>
      <c r="J2457" t="s">
        <v>434</v>
      </c>
      <c r="K2457" t="s">
        <v>224</v>
      </c>
      <c r="L2457" s="755">
        <v>2.13</v>
      </c>
      <c r="M2457" t="s">
        <v>230</v>
      </c>
      <c r="N2457" s="680">
        <f t="shared" ca="1" si="167"/>
        <v>0</v>
      </c>
      <c r="O2457" s="680">
        <f t="shared" ca="1" si="167"/>
        <v>0</v>
      </c>
      <c r="P2457" s="680">
        <f t="shared" ca="1" si="167"/>
        <v>0</v>
      </c>
      <c r="Q2457" s="680">
        <f t="shared" ca="1" si="167"/>
        <v>0</v>
      </c>
      <c r="R2457" s="680">
        <f t="shared" ca="1" si="167"/>
        <v>0</v>
      </c>
      <c r="S2457" t="str">
        <f t="shared" si="164"/>
        <v>ASR_CMS_19</v>
      </c>
      <c r="T2457" s="957">
        <f t="shared" si="165"/>
        <v>45406</v>
      </c>
      <c r="U2457" t="str">
        <f t="shared" si="166"/>
        <v>Unaudited</v>
      </c>
    </row>
    <row r="2458" spans="1:21" x14ac:dyDescent="0.25">
      <c r="A2458" t="s">
        <v>438</v>
      </c>
      <c r="B2458" t="s">
        <v>1380</v>
      </c>
      <c r="C2458" t="s">
        <v>1381</v>
      </c>
      <c r="D2458" s="15">
        <v>1900</v>
      </c>
      <c r="E2458" s="121">
        <v>1</v>
      </c>
      <c r="F2458" t="s">
        <v>442</v>
      </c>
      <c r="G2458" s="121">
        <v>366</v>
      </c>
      <c r="H2458" t="s">
        <v>390</v>
      </c>
      <c r="I2458" t="s">
        <v>489</v>
      </c>
      <c r="J2458" t="s">
        <v>434</v>
      </c>
      <c r="K2458" t="s">
        <v>224</v>
      </c>
      <c r="L2458" s="755">
        <v>2.14</v>
      </c>
      <c r="M2458" t="s">
        <v>559</v>
      </c>
      <c r="N2458" s="680">
        <f t="shared" ca="1" si="167"/>
        <v>0</v>
      </c>
      <c r="O2458" s="680">
        <f t="shared" ca="1" si="167"/>
        <v>0</v>
      </c>
      <c r="P2458" s="680">
        <f t="shared" ca="1" si="167"/>
        <v>0</v>
      </c>
      <c r="Q2458" s="680">
        <f t="shared" ca="1" si="167"/>
        <v>0</v>
      </c>
      <c r="R2458" s="680">
        <f t="shared" ca="1" si="167"/>
        <v>0</v>
      </c>
      <c r="S2458" t="str">
        <f t="shared" si="164"/>
        <v>ASR_CMS_19</v>
      </c>
      <c r="T2458" s="957">
        <f t="shared" si="165"/>
        <v>45406</v>
      </c>
      <c r="U2458" t="str">
        <f t="shared" si="166"/>
        <v>Unaudited</v>
      </c>
    </row>
    <row r="2459" spans="1:21" x14ac:dyDescent="0.25">
      <c r="A2459" t="s">
        <v>438</v>
      </c>
      <c r="B2459" t="s">
        <v>1380</v>
      </c>
      <c r="C2459" t="s">
        <v>1381</v>
      </c>
      <c r="D2459" s="15">
        <v>1900</v>
      </c>
      <c r="E2459" s="121">
        <v>1</v>
      </c>
      <c r="F2459" t="s">
        <v>442</v>
      </c>
      <c r="G2459" s="121">
        <v>366</v>
      </c>
      <c r="H2459" t="s">
        <v>390</v>
      </c>
      <c r="I2459" t="s">
        <v>489</v>
      </c>
      <c r="J2459" t="s">
        <v>434</v>
      </c>
      <c r="K2459" t="s">
        <v>224</v>
      </c>
      <c r="L2459" s="755">
        <v>2.15</v>
      </c>
      <c r="M2459" t="s">
        <v>20</v>
      </c>
      <c r="N2459" s="680">
        <f t="shared" ca="1" si="167"/>
        <v>0</v>
      </c>
      <c r="O2459" s="680">
        <f t="shared" ca="1" si="167"/>
        <v>0</v>
      </c>
      <c r="P2459" s="680">
        <f t="shared" ca="1" si="167"/>
        <v>0</v>
      </c>
      <c r="Q2459" s="680">
        <f t="shared" ca="1" si="167"/>
        <v>0</v>
      </c>
      <c r="R2459" s="680">
        <f t="shared" ca="1" si="167"/>
        <v>0</v>
      </c>
      <c r="S2459" t="str">
        <f t="shared" si="164"/>
        <v>ASR_CMS_19</v>
      </c>
      <c r="T2459" s="957">
        <f t="shared" si="165"/>
        <v>45406</v>
      </c>
      <c r="U2459" t="str">
        <f t="shared" si="166"/>
        <v>Unaudited</v>
      </c>
    </row>
    <row r="2460" spans="1:21" x14ac:dyDescent="0.25">
      <c r="A2460" t="s">
        <v>438</v>
      </c>
      <c r="B2460" t="s">
        <v>1380</v>
      </c>
      <c r="C2460" t="s">
        <v>1381</v>
      </c>
      <c r="D2460" s="15">
        <v>1900</v>
      </c>
      <c r="E2460" s="121">
        <v>1</v>
      </c>
      <c r="F2460" t="s">
        <v>442</v>
      </c>
      <c r="G2460" s="121">
        <v>366</v>
      </c>
      <c r="H2460" t="s">
        <v>390</v>
      </c>
      <c r="I2460" t="s">
        <v>489</v>
      </c>
      <c r="J2460" t="s">
        <v>434</v>
      </c>
      <c r="K2460" t="s">
        <v>224</v>
      </c>
      <c r="L2460" s="755">
        <v>2.16</v>
      </c>
      <c r="M2460" t="s">
        <v>794</v>
      </c>
      <c r="N2460" s="680">
        <f t="shared" ca="1" si="167"/>
        <v>0</v>
      </c>
      <c r="O2460" s="680">
        <f t="shared" ca="1" si="167"/>
        <v>0</v>
      </c>
      <c r="P2460" s="680">
        <f t="shared" ca="1" si="167"/>
        <v>0</v>
      </c>
      <c r="Q2460" s="680">
        <f t="shared" ca="1" si="167"/>
        <v>0</v>
      </c>
      <c r="R2460" s="680">
        <f t="shared" ca="1" si="167"/>
        <v>0</v>
      </c>
      <c r="S2460" t="str">
        <f t="shared" si="164"/>
        <v>ASR_CMS_19</v>
      </c>
      <c r="T2460" s="957">
        <f t="shared" si="165"/>
        <v>45406</v>
      </c>
      <c r="U2460" t="str">
        <f t="shared" si="166"/>
        <v>Unaudited</v>
      </c>
    </row>
    <row r="2461" spans="1:21" x14ac:dyDescent="0.25">
      <c r="A2461" t="s">
        <v>438</v>
      </c>
      <c r="B2461" t="s">
        <v>1380</v>
      </c>
      <c r="C2461" t="s">
        <v>1381</v>
      </c>
      <c r="D2461" s="15">
        <v>1900</v>
      </c>
      <c r="E2461" s="121">
        <v>1</v>
      </c>
      <c r="F2461" t="s">
        <v>442</v>
      </c>
      <c r="G2461" s="121">
        <v>366</v>
      </c>
      <c r="H2461" t="s">
        <v>390</v>
      </c>
      <c r="I2461" t="s">
        <v>489</v>
      </c>
      <c r="J2461" t="s">
        <v>434</v>
      </c>
      <c r="K2461" t="s">
        <v>224</v>
      </c>
      <c r="L2461" s="755">
        <v>2.17</v>
      </c>
      <c r="M2461" t="s">
        <v>1047</v>
      </c>
      <c r="N2461" s="680">
        <f t="shared" ca="1" si="167"/>
        <v>0</v>
      </c>
      <c r="O2461" s="680">
        <f t="shared" ca="1" si="167"/>
        <v>0</v>
      </c>
      <c r="P2461" s="680">
        <f t="shared" ca="1" si="167"/>
        <v>0</v>
      </c>
      <c r="Q2461" s="680">
        <f t="shared" ca="1" si="167"/>
        <v>0</v>
      </c>
      <c r="R2461" s="680">
        <f t="shared" ca="1" si="167"/>
        <v>0</v>
      </c>
      <c r="S2461" t="str">
        <f t="shared" si="164"/>
        <v>ASR_CMS_19</v>
      </c>
      <c r="T2461" s="957">
        <f t="shared" si="165"/>
        <v>45406</v>
      </c>
      <c r="U2461" t="str">
        <f t="shared" si="166"/>
        <v>Unaudited</v>
      </c>
    </row>
    <row r="2462" spans="1:21" x14ac:dyDescent="0.25">
      <c r="A2462" t="s">
        <v>438</v>
      </c>
      <c r="B2462" t="s">
        <v>1380</v>
      </c>
      <c r="C2462" t="s">
        <v>1381</v>
      </c>
      <c r="D2462" s="15">
        <v>1900</v>
      </c>
      <c r="E2462" s="121">
        <v>1</v>
      </c>
      <c r="F2462" t="s">
        <v>442</v>
      </c>
      <c r="G2462" s="121">
        <v>366</v>
      </c>
      <c r="H2462" t="s">
        <v>390</v>
      </c>
      <c r="I2462" t="s">
        <v>489</v>
      </c>
      <c r="J2462" t="s">
        <v>434</v>
      </c>
      <c r="K2462" t="s">
        <v>224</v>
      </c>
      <c r="L2462" s="755">
        <v>2.1800000000000002</v>
      </c>
      <c r="M2462" t="s">
        <v>651</v>
      </c>
      <c r="N2462" s="680">
        <f t="shared" ca="1" si="167"/>
        <v>0</v>
      </c>
      <c r="O2462" s="680">
        <f t="shared" ca="1" si="167"/>
        <v>0</v>
      </c>
      <c r="P2462" s="680">
        <f t="shared" ca="1" si="167"/>
        <v>0</v>
      </c>
      <c r="Q2462" s="680">
        <f t="shared" ca="1" si="167"/>
        <v>0</v>
      </c>
      <c r="R2462" s="680">
        <f t="shared" ca="1" si="167"/>
        <v>0</v>
      </c>
      <c r="S2462" t="str">
        <f t="shared" si="164"/>
        <v>ASR_CMS_19</v>
      </c>
      <c r="T2462" s="957">
        <f t="shared" si="165"/>
        <v>45406</v>
      </c>
      <c r="U2462" t="str">
        <f t="shared" si="166"/>
        <v>Unaudited</v>
      </c>
    </row>
    <row r="2463" spans="1:21" x14ac:dyDescent="0.25">
      <c r="A2463" t="s">
        <v>438</v>
      </c>
      <c r="B2463" t="s">
        <v>1380</v>
      </c>
      <c r="C2463" t="s">
        <v>1381</v>
      </c>
      <c r="D2463" s="15">
        <v>1900</v>
      </c>
      <c r="E2463" s="121">
        <v>1</v>
      </c>
      <c r="F2463" t="s">
        <v>442</v>
      </c>
      <c r="G2463" s="121">
        <v>366</v>
      </c>
      <c r="H2463" t="s">
        <v>390</v>
      </c>
      <c r="I2463" t="s">
        <v>489</v>
      </c>
      <c r="J2463" t="s">
        <v>434</v>
      </c>
      <c r="K2463" t="s">
        <v>224</v>
      </c>
      <c r="L2463" s="755">
        <v>2.19</v>
      </c>
      <c r="M2463" t="s">
        <v>219</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ASR_CMS_19</v>
      </c>
      <c r="T2463" s="957">
        <f t="shared" si="165"/>
        <v>45406</v>
      </c>
      <c r="U2463" t="str">
        <f t="shared" si="166"/>
        <v>Unaudited</v>
      </c>
    </row>
    <row r="2464" spans="1:21" x14ac:dyDescent="0.25">
      <c r="A2464" t="s">
        <v>438</v>
      </c>
      <c r="B2464" t="s">
        <v>1380</v>
      </c>
      <c r="C2464" t="s">
        <v>1381</v>
      </c>
      <c r="D2464" s="15">
        <v>1900</v>
      </c>
      <c r="E2464" s="121">
        <v>1</v>
      </c>
      <c r="F2464" t="s">
        <v>442</v>
      </c>
      <c r="G2464" s="121">
        <v>366</v>
      </c>
      <c r="H2464" t="s">
        <v>390</v>
      </c>
      <c r="I2464" t="s">
        <v>489</v>
      </c>
      <c r="J2464" t="s">
        <v>434</v>
      </c>
      <c r="K2464" t="s">
        <v>224</v>
      </c>
      <c r="L2464" s="755" t="s">
        <v>700</v>
      </c>
      <c r="M2464" t="s">
        <v>231</v>
      </c>
      <c r="N2464" s="680">
        <f t="shared" ca="1" si="168"/>
        <v>0</v>
      </c>
      <c r="O2464" s="680">
        <f t="shared" ca="1" si="168"/>
        <v>0</v>
      </c>
      <c r="P2464" s="680">
        <f t="shared" ca="1" si="168"/>
        <v>0</v>
      </c>
      <c r="Q2464" s="680">
        <f t="shared" ca="1" si="168"/>
        <v>0</v>
      </c>
      <c r="R2464" s="680">
        <f t="shared" ca="1" si="168"/>
        <v>0</v>
      </c>
      <c r="S2464" t="str">
        <f t="shared" si="164"/>
        <v>ASR_CMS_19</v>
      </c>
      <c r="T2464" s="957">
        <f t="shared" si="165"/>
        <v>45406</v>
      </c>
      <c r="U2464" t="str">
        <f t="shared" si="166"/>
        <v>Unaudited</v>
      </c>
    </row>
    <row r="2465" spans="1:21" x14ac:dyDescent="0.25">
      <c r="A2465" t="s">
        <v>438</v>
      </c>
      <c r="B2465" t="s">
        <v>1380</v>
      </c>
      <c r="C2465" t="s">
        <v>1381</v>
      </c>
      <c r="D2465" s="15">
        <v>1900</v>
      </c>
      <c r="E2465" s="121">
        <v>1</v>
      </c>
      <c r="F2465" t="s">
        <v>442</v>
      </c>
      <c r="G2465" s="121">
        <v>366</v>
      </c>
      <c r="H2465" t="s">
        <v>390</v>
      </c>
      <c r="I2465" t="s">
        <v>489</v>
      </c>
      <c r="J2465" t="s">
        <v>434</v>
      </c>
      <c r="K2465" t="s">
        <v>224</v>
      </c>
      <c r="L2465" s="755">
        <v>2.21</v>
      </c>
      <c r="M2465" t="s">
        <v>467</v>
      </c>
      <c r="N2465" s="680">
        <f t="shared" ca="1" si="168"/>
        <v>0</v>
      </c>
      <c r="O2465" s="680">
        <f t="shared" ca="1" si="168"/>
        <v>0</v>
      </c>
      <c r="P2465" s="680">
        <f t="shared" ca="1" si="168"/>
        <v>0</v>
      </c>
      <c r="Q2465" s="680">
        <f t="shared" ca="1" si="168"/>
        <v>0</v>
      </c>
      <c r="R2465" s="680">
        <f t="shared" ca="1" si="168"/>
        <v>0</v>
      </c>
      <c r="S2465" t="str">
        <f t="shared" si="164"/>
        <v>ASR_CMS_19</v>
      </c>
      <c r="T2465" s="957">
        <f t="shared" si="165"/>
        <v>45406</v>
      </c>
      <c r="U2465" t="str">
        <f t="shared" si="166"/>
        <v>Unaudited</v>
      </c>
    </row>
    <row r="2466" spans="1:21" x14ac:dyDescent="0.25">
      <c r="A2466" t="s">
        <v>438</v>
      </c>
      <c r="B2466" t="s">
        <v>1380</v>
      </c>
      <c r="C2466" t="s">
        <v>1381</v>
      </c>
      <c r="D2466" s="15">
        <v>1900</v>
      </c>
      <c r="E2466" s="121">
        <v>1</v>
      </c>
      <c r="F2466" t="s">
        <v>442</v>
      </c>
      <c r="G2466" s="121">
        <v>366</v>
      </c>
      <c r="H2466" t="s">
        <v>390</v>
      </c>
      <c r="I2466" t="s">
        <v>489</v>
      </c>
      <c r="J2466" t="s">
        <v>434</v>
      </c>
      <c r="K2466" t="s">
        <v>6</v>
      </c>
      <c r="L2466" s="755" t="s">
        <v>70</v>
      </c>
      <c r="M2466" t="s">
        <v>189</v>
      </c>
      <c r="N2466" s="680">
        <f t="shared" ca="1" si="168"/>
        <v>0</v>
      </c>
      <c r="O2466" s="680">
        <f t="shared" ca="1" si="168"/>
        <v>0</v>
      </c>
      <c r="P2466" s="680">
        <f t="shared" ca="1" si="168"/>
        <v>0</v>
      </c>
      <c r="Q2466" s="680">
        <f t="shared" ca="1" si="168"/>
        <v>0</v>
      </c>
      <c r="R2466" s="680">
        <f t="shared" ca="1" si="168"/>
        <v>0</v>
      </c>
      <c r="S2466" t="str">
        <f t="shared" si="164"/>
        <v>ASR_CMS_19</v>
      </c>
      <c r="T2466" s="957">
        <f t="shared" si="165"/>
        <v>45406</v>
      </c>
      <c r="U2466" t="str">
        <f t="shared" si="166"/>
        <v>Unaudited</v>
      </c>
    </row>
    <row r="2467" spans="1:21" x14ac:dyDescent="0.25">
      <c r="A2467" t="s">
        <v>438</v>
      </c>
      <c r="B2467" t="s">
        <v>1380</v>
      </c>
      <c r="C2467" t="s">
        <v>1381</v>
      </c>
      <c r="D2467" s="15">
        <v>1900</v>
      </c>
      <c r="E2467" s="121">
        <v>1</v>
      </c>
      <c r="F2467" t="s">
        <v>442</v>
      </c>
      <c r="G2467" s="121">
        <v>366</v>
      </c>
      <c r="H2467" t="s">
        <v>390</v>
      </c>
      <c r="I2467" t="s">
        <v>489</v>
      </c>
      <c r="J2467" t="s">
        <v>434</v>
      </c>
      <c r="K2467" t="s">
        <v>6</v>
      </c>
      <c r="L2467" s="755" t="s">
        <v>71</v>
      </c>
      <c r="M2467" t="s">
        <v>232</v>
      </c>
      <c r="N2467" s="680">
        <f t="shared" ca="1" si="168"/>
        <v>0</v>
      </c>
      <c r="O2467" s="680">
        <f t="shared" ca="1" si="168"/>
        <v>0</v>
      </c>
      <c r="P2467" s="680">
        <f t="shared" ca="1" si="168"/>
        <v>0</v>
      </c>
      <c r="Q2467" s="680">
        <f t="shared" ca="1" si="168"/>
        <v>0</v>
      </c>
      <c r="R2467" s="680">
        <f t="shared" ca="1" si="168"/>
        <v>0</v>
      </c>
      <c r="S2467" t="str">
        <f t="shared" si="164"/>
        <v>ASR_CMS_19</v>
      </c>
      <c r="T2467" s="957">
        <f t="shared" si="165"/>
        <v>45406</v>
      </c>
      <c r="U2467" t="str">
        <f t="shared" si="166"/>
        <v>Unaudited</v>
      </c>
    </row>
    <row r="2468" spans="1:21" x14ac:dyDescent="0.25">
      <c r="A2468" t="s">
        <v>438</v>
      </c>
      <c r="B2468" t="s">
        <v>1380</v>
      </c>
      <c r="C2468" t="s">
        <v>1381</v>
      </c>
      <c r="D2468" s="15">
        <v>1900</v>
      </c>
      <c r="E2468" s="121">
        <v>1</v>
      </c>
      <c r="F2468" t="s">
        <v>442</v>
      </c>
      <c r="G2468" s="121">
        <v>366</v>
      </c>
      <c r="H2468" t="s">
        <v>390</v>
      </c>
      <c r="I2468" t="s">
        <v>489</v>
      </c>
      <c r="J2468" t="s">
        <v>434</v>
      </c>
      <c r="K2468" t="s">
        <v>6</v>
      </c>
      <c r="L2468" s="755" t="s">
        <v>72</v>
      </c>
      <c r="M2468" t="s">
        <v>165</v>
      </c>
      <c r="N2468" s="680">
        <f t="shared" ca="1" si="168"/>
        <v>0</v>
      </c>
      <c r="O2468" s="680">
        <f t="shared" ca="1" si="168"/>
        <v>0</v>
      </c>
      <c r="P2468" s="680">
        <f t="shared" ca="1" si="168"/>
        <v>0</v>
      </c>
      <c r="Q2468" s="680">
        <f t="shared" ca="1" si="168"/>
        <v>0</v>
      </c>
      <c r="R2468" s="680">
        <f t="shared" ca="1" si="168"/>
        <v>0</v>
      </c>
      <c r="S2468" t="str">
        <f t="shared" si="164"/>
        <v>ASR_CMS_19</v>
      </c>
      <c r="T2468" s="957">
        <f t="shared" si="165"/>
        <v>45406</v>
      </c>
      <c r="U2468" t="str">
        <f t="shared" si="166"/>
        <v>Unaudited</v>
      </c>
    </row>
    <row r="2469" spans="1:21" x14ac:dyDescent="0.25">
      <c r="A2469" t="s">
        <v>438</v>
      </c>
      <c r="B2469" t="s">
        <v>1380</v>
      </c>
      <c r="C2469" t="s">
        <v>1381</v>
      </c>
      <c r="D2469" s="15">
        <v>1900</v>
      </c>
      <c r="E2469" s="121">
        <v>1</v>
      </c>
      <c r="F2469" t="s">
        <v>442</v>
      </c>
      <c r="G2469" s="121">
        <v>366</v>
      </c>
      <c r="H2469" t="s">
        <v>390</v>
      </c>
      <c r="I2469" t="s">
        <v>489</v>
      </c>
      <c r="J2469" t="s">
        <v>434</v>
      </c>
      <c r="K2469" t="s">
        <v>6</v>
      </c>
      <c r="L2469" s="755">
        <v>3.4</v>
      </c>
      <c r="M2469" t="s">
        <v>462</v>
      </c>
      <c r="N2469" s="680">
        <f t="shared" ca="1" si="168"/>
        <v>0</v>
      </c>
      <c r="O2469" s="680">
        <f t="shared" ca="1" si="168"/>
        <v>0</v>
      </c>
      <c r="P2469" s="680">
        <f t="shared" ca="1" si="168"/>
        <v>0</v>
      </c>
      <c r="Q2469" s="680">
        <f t="shared" ca="1" si="168"/>
        <v>0</v>
      </c>
      <c r="R2469" s="680">
        <f t="shared" ca="1" si="168"/>
        <v>0</v>
      </c>
      <c r="S2469" t="str">
        <f t="shared" si="164"/>
        <v>ASR_CMS_19</v>
      </c>
      <c r="T2469" s="957">
        <f t="shared" si="165"/>
        <v>45406</v>
      </c>
      <c r="U2469" t="str">
        <f t="shared" si="166"/>
        <v>Unaudited</v>
      </c>
    </row>
    <row r="2470" spans="1:21" x14ac:dyDescent="0.25">
      <c r="A2470" t="s">
        <v>438</v>
      </c>
      <c r="B2470" t="s">
        <v>1380</v>
      </c>
      <c r="C2470" t="s">
        <v>1381</v>
      </c>
      <c r="D2470" s="15">
        <v>1900</v>
      </c>
      <c r="E2470" s="121">
        <v>1</v>
      </c>
      <c r="F2470" t="s">
        <v>442</v>
      </c>
      <c r="G2470" s="121">
        <v>366</v>
      </c>
      <c r="H2470" t="s">
        <v>390</v>
      </c>
      <c r="I2470" t="s">
        <v>489</v>
      </c>
      <c r="J2470" t="s">
        <v>434</v>
      </c>
      <c r="K2470" t="s">
        <v>435</v>
      </c>
      <c r="L2470" s="755">
        <v>4.5</v>
      </c>
      <c r="M2470" t="s">
        <v>32</v>
      </c>
      <c r="N2470" s="680">
        <f t="shared" ca="1" si="168"/>
        <v>0</v>
      </c>
      <c r="O2470" s="680">
        <f t="shared" ca="1" si="168"/>
        <v>0</v>
      </c>
      <c r="P2470" s="680">
        <f t="shared" ca="1" si="168"/>
        <v>0</v>
      </c>
      <c r="Q2470" s="680">
        <f t="shared" ca="1" si="168"/>
        <v>0</v>
      </c>
      <c r="R2470" s="680">
        <f t="shared" ca="1" si="168"/>
        <v>0</v>
      </c>
      <c r="S2470" t="str">
        <f t="shared" si="164"/>
        <v>ASR_CMS_19</v>
      </c>
      <c r="T2470" s="957">
        <f t="shared" si="165"/>
        <v>45406</v>
      </c>
      <c r="U2470" t="str">
        <f t="shared" si="166"/>
        <v>Unaudited</v>
      </c>
    </row>
    <row r="2471" spans="1:21" x14ac:dyDescent="0.25">
      <c r="A2471" t="s">
        <v>438</v>
      </c>
      <c r="B2471" t="s">
        <v>1380</v>
      </c>
      <c r="C2471" t="s">
        <v>1381</v>
      </c>
      <c r="D2471" s="15">
        <v>1900</v>
      </c>
      <c r="E2471" s="121">
        <v>1</v>
      </c>
      <c r="F2471" t="s">
        <v>442</v>
      </c>
      <c r="G2471" s="121">
        <v>366</v>
      </c>
      <c r="H2471" t="s">
        <v>390</v>
      </c>
      <c r="I2471" t="s">
        <v>489</v>
      </c>
      <c r="J2471" t="s">
        <v>434</v>
      </c>
      <c r="K2471" t="s">
        <v>435</v>
      </c>
      <c r="L2471" s="755" t="s">
        <v>939</v>
      </c>
      <c r="M2471" t="s">
        <v>930</v>
      </c>
      <c r="N2471" s="680">
        <f t="shared" ca="1" si="168"/>
        <v>0</v>
      </c>
      <c r="O2471" s="680">
        <f t="shared" ca="1" si="168"/>
        <v>0</v>
      </c>
      <c r="P2471" s="680">
        <f t="shared" ca="1" si="168"/>
        <v>0</v>
      </c>
      <c r="Q2471" s="680">
        <f t="shared" ca="1" si="168"/>
        <v>0</v>
      </c>
      <c r="R2471" s="680">
        <f t="shared" ca="1" si="168"/>
        <v>0</v>
      </c>
      <c r="S2471" t="str">
        <f t="shared" si="164"/>
        <v>ASR_CMS_19</v>
      </c>
      <c r="T2471" s="957">
        <f t="shared" si="165"/>
        <v>45406</v>
      </c>
      <c r="U2471" t="str">
        <f t="shared" si="166"/>
        <v>Unaudited</v>
      </c>
    </row>
    <row r="2472" spans="1:21" x14ac:dyDescent="0.25">
      <c r="A2472" t="s">
        <v>438</v>
      </c>
      <c r="B2472" t="s">
        <v>1380</v>
      </c>
      <c r="C2472" t="s">
        <v>1381</v>
      </c>
      <c r="D2472" s="15">
        <v>1900</v>
      </c>
      <c r="E2472" s="121">
        <v>1</v>
      </c>
      <c r="F2472" t="s">
        <v>442</v>
      </c>
      <c r="G2472" s="121">
        <v>366</v>
      </c>
      <c r="H2472" t="s">
        <v>390</v>
      </c>
      <c r="I2472" t="s">
        <v>489</v>
      </c>
      <c r="J2472" t="s">
        <v>434</v>
      </c>
      <c r="K2472" t="s">
        <v>435</v>
      </c>
      <c r="L2472" s="755" t="s">
        <v>194</v>
      </c>
      <c r="M2472" t="s">
        <v>40</v>
      </c>
      <c r="N2472" s="680">
        <f t="shared" ca="1" si="168"/>
        <v>0</v>
      </c>
      <c r="O2472" s="680">
        <f t="shared" ca="1" si="168"/>
        <v>0</v>
      </c>
      <c r="P2472" s="680">
        <f t="shared" ca="1" si="168"/>
        <v>0</v>
      </c>
      <c r="Q2472" s="680">
        <f t="shared" ca="1" si="168"/>
        <v>0</v>
      </c>
      <c r="R2472" s="680">
        <f t="shared" ca="1" si="168"/>
        <v>0</v>
      </c>
      <c r="S2472" t="str">
        <f t="shared" si="164"/>
        <v>ASR_CMS_19</v>
      </c>
      <c r="T2472" s="957">
        <f t="shared" si="165"/>
        <v>45406</v>
      </c>
      <c r="U2472" t="str">
        <f t="shared" si="166"/>
        <v>Unaudited</v>
      </c>
    </row>
    <row r="2473" spans="1:21" x14ac:dyDescent="0.25">
      <c r="A2473" t="s">
        <v>438</v>
      </c>
      <c r="B2473" t="s">
        <v>1380</v>
      </c>
      <c r="C2473" t="s">
        <v>1381</v>
      </c>
      <c r="D2473" s="15">
        <v>1900</v>
      </c>
      <c r="E2473" s="121">
        <v>1</v>
      </c>
      <c r="F2473" t="s">
        <v>442</v>
      </c>
      <c r="G2473" s="121">
        <v>366</v>
      </c>
      <c r="H2473" t="s">
        <v>390</v>
      </c>
      <c r="I2473" t="s">
        <v>489</v>
      </c>
      <c r="J2473" t="s">
        <v>434</v>
      </c>
      <c r="K2473" t="s">
        <v>435</v>
      </c>
      <c r="L2473" s="755" t="s">
        <v>193</v>
      </c>
      <c r="M2473" t="s">
        <v>330</v>
      </c>
      <c r="N2473" s="680">
        <f t="shared" ca="1" si="168"/>
        <v>0</v>
      </c>
      <c r="O2473" s="680">
        <f t="shared" ca="1" si="168"/>
        <v>0</v>
      </c>
      <c r="P2473" s="680">
        <f t="shared" ca="1" si="168"/>
        <v>0</v>
      </c>
      <c r="Q2473" s="680">
        <f t="shared" ca="1" si="168"/>
        <v>0</v>
      </c>
      <c r="R2473" s="680">
        <f t="shared" ca="1" si="168"/>
        <v>0</v>
      </c>
      <c r="S2473" t="str">
        <f t="shared" si="164"/>
        <v>ASR_CMS_19</v>
      </c>
      <c r="T2473" s="957">
        <f t="shared" si="165"/>
        <v>45406</v>
      </c>
      <c r="U2473" t="str">
        <f t="shared" si="166"/>
        <v>Unaudited</v>
      </c>
    </row>
    <row r="2474" spans="1:21" x14ac:dyDescent="0.25">
      <c r="A2474" t="s">
        <v>438</v>
      </c>
      <c r="B2474" t="s">
        <v>1380</v>
      </c>
      <c r="C2474" t="s">
        <v>1381</v>
      </c>
      <c r="D2474" s="15">
        <v>1900</v>
      </c>
      <c r="E2474" s="121">
        <v>1</v>
      </c>
      <c r="F2474" t="s">
        <v>442</v>
      </c>
      <c r="G2474" s="121">
        <v>366</v>
      </c>
      <c r="H2474" t="s">
        <v>390</v>
      </c>
      <c r="I2474" t="s">
        <v>489</v>
      </c>
      <c r="J2474" t="s">
        <v>451</v>
      </c>
      <c r="K2474" t="s">
        <v>436</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ASR_CMS_19</v>
      </c>
      <c r="T2474" s="957">
        <f t="shared" si="165"/>
        <v>45406</v>
      </c>
      <c r="U2474" t="str">
        <f t="shared" si="166"/>
        <v>Unaudited</v>
      </c>
    </row>
    <row r="2475" spans="1:21" x14ac:dyDescent="0.25">
      <c r="A2475" t="s">
        <v>438</v>
      </c>
      <c r="B2475" t="s">
        <v>1380</v>
      </c>
      <c r="C2475" t="s">
        <v>1381</v>
      </c>
      <c r="D2475" s="15">
        <v>1900</v>
      </c>
      <c r="E2475" s="121">
        <v>1</v>
      </c>
      <c r="F2475" t="s">
        <v>442</v>
      </c>
      <c r="G2475" s="121">
        <v>366</v>
      </c>
      <c r="H2475" t="s">
        <v>390</v>
      </c>
      <c r="I2475" t="s">
        <v>489</v>
      </c>
      <c r="J2475" t="s">
        <v>451</v>
      </c>
      <c r="K2475" t="s">
        <v>436</v>
      </c>
      <c r="L2475" s="755" t="s">
        <v>80</v>
      </c>
      <c r="M2475" t="s">
        <v>98</v>
      </c>
      <c r="N2475" s="680">
        <f t="shared" ca="1" si="168"/>
        <v>0</v>
      </c>
      <c r="O2475" s="680">
        <f t="shared" ca="1" si="168"/>
        <v>0</v>
      </c>
      <c r="P2475" s="680">
        <f t="shared" ca="1" si="168"/>
        <v>0</v>
      </c>
      <c r="Q2475" s="680">
        <f t="shared" ca="1" si="168"/>
        <v>0</v>
      </c>
      <c r="R2475" s="680">
        <f t="shared" ca="1" si="168"/>
        <v>0</v>
      </c>
      <c r="S2475" t="str">
        <f t="shared" si="164"/>
        <v>ASR_CMS_19</v>
      </c>
      <c r="T2475" s="957">
        <f t="shared" si="165"/>
        <v>45406</v>
      </c>
      <c r="U2475" t="str">
        <f t="shared" si="166"/>
        <v>Unaudited</v>
      </c>
    </row>
    <row r="2476" spans="1:21" x14ac:dyDescent="0.25">
      <c r="A2476" t="s">
        <v>438</v>
      </c>
      <c r="B2476" t="s">
        <v>1380</v>
      </c>
      <c r="C2476" t="s">
        <v>1381</v>
      </c>
      <c r="D2476" s="15">
        <v>1900</v>
      </c>
      <c r="E2476" s="121">
        <v>1</v>
      </c>
      <c r="F2476" t="s">
        <v>442</v>
      </c>
      <c r="G2476" s="121">
        <v>366</v>
      </c>
      <c r="H2476" t="s">
        <v>390</v>
      </c>
      <c r="I2476" t="s">
        <v>489</v>
      </c>
      <c r="J2476" t="s">
        <v>451</v>
      </c>
      <c r="K2476" t="s">
        <v>436</v>
      </c>
      <c r="L2476" s="755" t="s">
        <v>81</v>
      </c>
      <c r="M2476" t="s">
        <v>99</v>
      </c>
      <c r="N2476" s="680">
        <f t="shared" ca="1" si="168"/>
        <v>0</v>
      </c>
      <c r="O2476" s="680">
        <f t="shared" ca="1" si="168"/>
        <v>0</v>
      </c>
      <c r="P2476" s="680">
        <f t="shared" ca="1" si="168"/>
        <v>0</v>
      </c>
      <c r="Q2476" s="680">
        <f t="shared" ca="1" si="168"/>
        <v>0</v>
      </c>
      <c r="R2476" s="680">
        <f t="shared" ca="1" si="168"/>
        <v>0</v>
      </c>
      <c r="S2476" t="str">
        <f t="shared" si="164"/>
        <v>ASR_CMS_19</v>
      </c>
      <c r="T2476" s="957">
        <f t="shared" si="165"/>
        <v>45406</v>
      </c>
      <c r="U2476" t="str">
        <f t="shared" si="166"/>
        <v>Unaudited</v>
      </c>
    </row>
    <row r="2477" spans="1:21" x14ac:dyDescent="0.25">
      <c r="A2477" t="s">
        <v>438</v>
      </c>
      <c r="B2477" t="s">
        <v>1380</v>
      </c>
      <c r="C2477" t="s">
        <v>1381</v>
      </c>
      <c r="D2477" s="15">
        <v>1900</v>
      </c>
      <c r="E2477" s="121">
        <v>1</v>
      </c>
      <c r="F2477" t="s">
        <v>442</v>
      </c>
      <c r="G2477" s="121">
        <v>366</v>
      </c>
      <c r="H2477" t="s">
        <v>390</v>
      </c>
      <c r="I2477" t="s">
        <v>489</v>
      </c>
      <c r="J2477" t="s">
        <v>451</v>
      </c>
      <c r="K2477" t="s">
        <v>436</v>
      </c>
      <c r="L2477" s="755" t="s">
        <v>82</v>
      </c>
      <c r="M2477" t="s">
        <v>100</v>
      </c>
      <c r="N2477" s="680">
        <f t="shared" ca="1" si="168"/>
        <v>0</v>
      </c>
      <c r="O2477" s="680">
        <f t="shared" ca="1" si="168"/>
        <v>0</v>
      </c>
      <c r="P2477" s="680">
        <f t="shared" ca="1" si="168"/>
        <v>0</v>
      </c>
      <c r="Q2477" s="680">
        <f t="shared" ca="1" si="168"/>
        <v>0</v>
      </c>
      <c r="R2477" s="680">
        <f t="shared" ca="1" si="168"/>
        <v>0</v>
      </c>
      <c r="S2477" t="str">
        <f t="shared" si="164"/>
        <v>ASR_CMS_19</v>
      </c>
      <c r="T2477" s="957">
        <f t="shared" si="165"/>
        <v>45406</v>
      </c>
      <c r="U2477" t="str">
        <f t="shared" si="166"/>
        <v>Unaudited</v>
      </c>
    </row>
    <row r="2478" spans="1:21" x14ac:dyDescent="0.25">
      <c r="A2478" t="s">
        <v>438</v>
      </c>
      <c r="B2478" t="s">
        <v>1380</v>
      </c>
      <c r="C2478" t="s">
        <v>1381</v>
      </c>
      <c r="D2478" s="15">
        <v>1900</v>
      </c>
      <c r="E2478" s="121">
        <v>1</v>
      </c>
      <c r="F2478" t="s">
        <v>442</v>
      </c>
      <c r="G2478" s="121">
        <v>366</v>
      </c>
      <c r="H2478" t="s">
        <v>390</v>
      </c>
      <c r="I2478" t="s">
        <v>489</v>
      </c>
      <c r="J2478" t="s">
        <v>451</v>
      </c>
      <c r="K2478" t="s">
        <v>436</v>
      </c>
      <c r="L2478" s="755" t="s">
        <v>217</v>
      </c>
      <c r="M2478" t="s">
        <v>101</v>
      </c>
      <c r="N2478" s="680">
        <f t="shared" ca="1" si="168"/>
        <v>0</v>
      </c>
      <c r="O2478" s="680">
        <f t="shared" ca="1" si="168"/>
        <v>0</v>
      </c>
      <c r="P2478" s="680">
        <f t="shared" ca="1" si="168"/>
        <v>0</v>
      </c>
      <c r="Q2478" s="680">
        <f t="shared" ca="1" si="168"/>
        <v>0</v>
      </c>
      <c r="R2478" s="680">
        <f t="shared" ca="1" si="168"/>
        <v>0</v>
      </c>
      <c r="S2478" t="str">
        <f t="shared" si="164"/>
        <v>ASR_CMS_19</v>
      </c>
      <c r="T2478" s="957">
        <f t="shared" si="165"/>
        <v>45406</v>
      </c>
      <c r="U2478" t="str">
        <f t="shared" si="166"/>
        <v>Unaudited</v>
      </c>
    </row>
    <row r="2479" spans="1:21" x14ac:dyDescent="0.25">
      <c r="A2479" t="s">
        <v>438</v>
      </c>
      <c r="B2479" t="s">
        <v>1380</v>
      </c>
      <c r="C2479" t="s">
        <v>1381</v>
      </c>
      <c r="D2479" s="15">
        <v>1900</v>
      </c>
      <c r="E2479" s="121">
        <v>1</v>
      </c>
      <c r="F2479" t="s">
        <v>442</v>
      </c>
      <c r="G2479" s="121">
        <v>366</v>
      </c>
      <c r="H2479" t="s">
        <v>390</v>
      </c>
      <c r="I2479" t="s">
        <v>489</v>
      </c>
      <c r="J2479" t="s">
        <v>451</v>
      </c>
      <c r="K2479" t="s">
        <v>436</v>
      </c>
      <c r="L2479" s="755" t="s">
        <v>216</v>
      </c>
      <c r="M2479" t="s">
        <v>28</v>
      </c>
      <c r="N2479" s="680">
        <f t="shared" ca="1" si="168"/>
        <v>0</v>
      </c>
      <c r="O2479" s="680">
        <f t="shared" ca="1" si="168"/>
        <v>0</v>
      </c>
      <c r="P2479" s="680">
        <f t="shared" ca="1" si="168"/>
        <v>0</v>
      </c>
      <c r="Q2479" s="680">
        <f t="shared" ca="1" si="168"/>
        <v>0</v>
      </c>
      <c r="R2479" s="680">
        <f t="shared" ca="1" si="168"/>
        <v>0</v>
      </c>
      <c r="S2479" t="str">
        <f t="shared" si="164"/>
        <v>ASR_CMS_19</v>
      </c>
      <c r="T2479" s="957">
        <f t="shared" si="165"/>
        <v>45406</v>
      </c>
      <c r="U2479" t="str">
        <f t="shared" si="166"/>
        <v>Unaudited</v>
      </c>
    </row>
    <row r="2480" spans="1:21" x14ac:dyDescent="0.25">
      <c r="A2480" t="s">
        <v>438</v>
      </c>
      <c r="B2480" t="s">
        <v>1380</v>
      </c>
      <c r="C2480" t="s">
        <v>1381</v>
      </c>
      <c r="D2480" s="15">
        <v>1900</v>
      </c>
      <c r="E2480" s="121">
        <v>1</v>
      </c>
      <c r="F2480" t="s">
        <v>442</v>
      </c>
      <c r="G2480" s="121">
        <v>366</v>
      </c>
      <c r="H2480" t="s">
        <v>390</v>
      </c>
      <c r="I2480" t="s">
        <v>489</v>
      </c>
      <c r="J2480" t="s">
        <v>437</v>
      </c>
      <c r="K2480" t="s">
        <v>437</v>
      </c>
      <c r="L2480" s="755" t="s">
        <v>84</v>
      </c>
      <c r="M2480" t="s">
        <v>328</v>
      </c>
      <c r="N2480" s="680">
        <f t="shared" ca="1" si="168"/>
        <v>0</v>
      </c>
      <c r="O2480" s="680">
        <f t="shared" ca="1" si="168"/>
        <v>0</v>
      </c>
      <c r="P2480" s="680">
        <f t="shared" ca="1" si="168"/>
        <v>0</v>
      </c>
      <c r="Q2480" s="680">
        <f t="shared" ca="1" si="168"/>
        <v>0</v>
      </c>
      <c r="R2480" s="680">
        <f t="shared" ca="1" si="168"/>
        <v>0</v>
      </c>
      <c r="S2480" t="str">
        <f t="shared" si="164"/>
        <v>ASR_CMS_19</v>
      </c>
      <c r="T2480" s="957">
        <f t="shared" si="165"/>
        <v>45406</v>
      </c>
      <c r="U2480" t="str">
        <f t="shared" si="166"/>
        <v>Unaudited</v>
      </c>
    </row>
    <row r="2481" spans="1:21" x14ac:dyDescent="0.25">
      <c r="A2481" t="s">
        <v>438</v>
      </c>
      <c r="B2481" t="s">
        <v>1380</v>
      </c>
      <c r="C2481" t="s">
        <v>1381</v>
      </c>
      <c r="D2481" s="15">
        <v>1900</v>
      </c>
      <c r="E2481" s="121">
        <v>1</v>
      </c>
      <c r="F2481" t="s">
        <v>442</v>
      </c>
      <c r="G2481" s="121">
        <v>366</v>
      </c>
      <c r="H2481" t="s">
        <v>390</v>
      </c>
      <c r="I2481" t="s">
        <v>489</v>
      </c>
      <c r="J2481" t="s">
        <v>437</v>
      </c>
      <c r="K2481" t="s">
        <v>437</v>
      </c>
      <c r="L2481" s="755" t="s">
        <v>85</v>
      </c>
      <c r="M2481" t="s">
        <v>326</v>
      </c>
      <c r="N2481" s="680">
        <f t="shared" ca="1" si="168"/>
        <v>0</v>
      </c>
      <c r="O2481" s="680">
        <f t="shared" ca="1" si="168"/>
        <v>0</v>
      </c>
      <c r="P2481" s="680">
        <f t="shared" ca="1" si="168"/>
        <v>0</v>
      </c>
      <c r="Q2481" s="680">
        <f t="shared" ca="1" si="168"/>
        <v>0</v>
      </c>
      <c r="R2481" s="680">
        <f t="shared" ca="1" si="168"/>
        <v>0</v>
      </c>
      <c r="S2481" t="str">
        <f t="shared" si="164"/>
        <v>ASR_CMS_19</v>
      </c>
      <c r="T2481" s="957">
        <f t="shared" si="165"/>
        <v>45406</v>
      </c>
      <c r="U2481" t="str">
        <f t="shared" si="166"/>
        <v>Unaudited</v>
      </c>
    </row>
    <row r="2482" spans="1:21" x14ac:dyDescent="0.25">
      <c r="A2482" t="s">
        <v>438</v>
      </c>
      <c r="B2482" t="s">
        <v>1380</v>
      </c>
      <c r="C2482" t="s">
        <v>1381</v>
      </c>
      <c r="D2482" s="15">
        <v>1900</v>
      </c>
      <c r="E2482" s="121">
        <v>1</v>
      </c>
      <c r="F2482" t="s">
        <v>442</v>
      </c>
      <c r="G2482" s="121">
        <v>366</v>
      </c>
      <c r="H2482" t="s">
        <v>390</v>
      </c>
      <c r="I2482" t="s">
        <v>489</v>
      </c>
      <c r="J2482" t="s">
        <v>437</v>
      </c>
      <c r="K2482" t="s">
        <v>437</v>
      </c>
      <c r="L2482" s="755" t="s">
        <v>86</v>
      </c>
      <c r="M2482" t="s">
        <v>495</v>
      </c>
      <c r="N2482" s="680">
        <f t="shared" ca="1" si="168"/>
        <v>0</v>
      </c>
      <c r="O2482" s="680">
        <f t="shared" ca="1" si="168"/>
        <v>0</v>
      </c>
      <c r="P2482" s="680">
        <f t="shared" ca="1" si="168"/>
        <v>0</v>
      </c>
      <c r="Q2482" s="680">
        <f t="shared" ca="1" si="168"/>
        <v>0</v>
      </c>
      <c r="R2482" s="680">
        <f t="shared" ca="1" si="168"/>
        <v>0</v>
      </c>
      <c r="S2482" t="str">
        <f t="shared" si="164"/>
        <v>ASR_CMS_19</v>
      </c>
      <c r="T2482" s="957">
        <f t="shared" si="165"/>
        <v>45406</v>
      </c>
      <c r="U2482" t="str">
        <f t="shared" si="166"/>
        <v>Unaudited</v>
      </c>
    </row>
    <row r="2483" spans="1:21" x14ac:dyDescent="0.25">
      <c r="A2483" t="s">
        <v>438</v>
      </c>
      <c r="B2483" t="s">
        <v>1380</v>
      </c>
      <c r="C2483" t="s">
        <v>1381</v>
      </c>
      <c r="D2483" s="15">
        <v>1900</v>
      </c>
      <c r="E2483" s="121">
        <v>1</v>
      </c>
      <c r="F2483" t="s">
        <v>442</v>
      </c>
      <c r="G2483" s="121">
        <v>366</v>
      </c>
      <c r="H2483" t="s">
        <v>390</v>
      </c>
      <c r="I2483" t="s">
        <v>489</v>
      </c>
      <c r="J2483" t="s">
        <v>437</v>
      </c>
      <c r="K2483" t="s">
        <v>437</v>
      </c>
      <c r="L2483" s="755" t="s">
        <v>87</v>
      </c>
      <c r="M2483" t="s">
        <v>496</v>
      </c>
      <c r="N2483" s="680">
        <f t="shared" ca="1" si="168"/>
        <v>0</v>
      </c>
      <c r="O2483" s="680">
        <f t="shared" ca="1" si="168"/>
        <v>0</v>
      </c>
      <c r="P2483" s="680">
        <f t="shared" ca="1" si="168"/>
        <v>0</v>
      </c>
      <c r="Q2483" s="680">
        <f t="shared" ca="1" si="168"/>
        <v>0</v>
      </c>
      <c r="R2483" s="680">
        <f t="shared" ca="1" si="168"/>
        <v>0</v>
      </c>
      <c r="S2483" t="str">
        <f t="shared" si="164"/>
        <v>ASR_CMS_19</v>
      </c>
      <c r="T2483" s="957">
        <f t="shared" si="165"/>
        <v>45406</v>
      </c>
      <c r="U2483" t="str">
        <f t="shared" si="166"/>
        <v>Unaudited</v>
      </c>
    </row>
    <row r="2484" spans="1:21" x14ac:dyDescent="0.25">
      <c r="A2484" t="s">
        <v>438</v>
      </c>
      <c r="B2484" t="s">
        <v>1380</v>
      </c>
      <c r="C2484" t="s">
        <v>1381</v>
      </c>
      <c r="D2484" s="15">
        <v>1900</v>
      </c>
      <c r="E2484" s="121">
        <v>1</v>
      </c>
      <c r="F2484" t="s">
        <v>442</v>
      </c>
      <c r="G2484" s="121">
        <v>366</v>
      </c>
      <c r="H2484" t="s">
        <v>390</v>
      </c>
      <c r="I2484" t="s">
        <v>489</v>
      </c>
      <c r="J2484" t="s">
        <v>437</v>
      </c>
      <c r="K2484" t="s">
        <v>437</v>
      </c>
      <c r="L2484" s="755" t="s">
        <v>214</v>
      </c>
      <c r="M2484" t="s">
        <v>497</v>
      </c>
      <c r="N2484" s="680">
        <f t="shared" ca="1" si="168"/>
        <v>0</v>
      </c>
      <c r="O2484" s="680">
        <f t="shared" ca="1" si="168"/>
        <v>0</v>
      </c>
      <c r="P2484" s="680">
        <f t="shared" ca="1" si="168"/>
        <v>0</v>
      </c>
      <c r="Q2484" s="680">
        <f t="shared" ca="1" si="168"/>
        <v>0</v>
      </c>
      <c r="R2484" s="680">
        <f t="shared" ca="1" si="168"/>
        <v>0</v>
      </c>
      <c r="S2484" t="str">
        <f t="shared" si="164"/>
        <v>ASR_CMS_19</v>
      </c>
      <c r="T2484" s="957">
        <f t="shared" si="165"/>
        <v>45406</v>
      </c>
      <c r="U2484" t="str">
        <f t="shared" si="166"/>
        <v>Unaudited</v>
      </c>
    </row>
    <row r="2485" spans="1:21" x14ac:dyDescent="0.25">
      <c r="A2485" t="s">
        <v>438</v>
      </c>
      <c r="B2485" t="s">
        <v>1380</v>
      </c>
      <c r="C2485" t="s">
        <v>1381</v>
      </c>
      <c r="D2485" s="15">
        <v>1900</v>
      </c>
      <c r="E2485" s="121">
        <v>1</v>
      </c>
      <c r="F2485" t="s">
        <v>442</v>
      </c>
      <c r="G2485" s="121">
        <v>366</v>
      </c>
      <c r="H2485" t="s">
        <v>390</v>
      </c>
      <c r="I2485" t="s">
        <v>490</v>
      </c>
      <c r="J2485" t="s">
        <v>26</v>
      </c>
      <c r="K2485" t="s">
        <v>26</v>
      </c>
      <c r="L2485" s="755" t="s">
        <v>205</v>
      </c>
      <c r="M2485" t="s">
        <v>26</v>
      </c>
      <c r="N2485" s="680">
        <f t="shared" ca="1" si="168"/>
        <v>0</v>
      </c>
      <c r="O2485" s="680">
        <f t="shared" ca="1" si="168"/>
        <v>0</v>
      </c>
      <c r="P2485" s="680">
        <f t="shared" ca="1" si="168"/>
        <v>0</v>
      </c>
      <c r="Q2485" s="680">
        <f t="shared" ca="1" si="168"/>
        <v>0</v>
      </c>
      <c r="R2485" s="680">
        <f t="shared" ca="1" si="168"/>
        <v>0</v>
      </c>
      <c r="S2485" t="str">
        <f t="shared" si="164"/>
        <v>ASR_CMS_19</v>
      </c>
      <c r="T2485" s="957">
        <f t="shared" si="165"/>
        <v>45406</v>
      </c>
      <c r="U2485" t="str">
        <f t="shared" si="166"/>
        <v>Unaudited</v>
      </c>
    </row>
    <row r="2486" spans="1:21" x14ac:dyDescent="0.25">
      <c r="A2486" t="s">
        <v>438</v>
      </c>
      <c r="B2486" t="s">
        <v>1380</v>
      </c>
      <c r="C2486" t="s">
        <v>1381</v>
      </c>
      <c r="D2486" s="15">
        <v>1900</v>
      </c>
      <c r="E2486" s="121">
        <v>1</v>
      </c>
      <c r="F2486" t="s">
        <v>1026</v>
      </c>
      <c r="G2486" s="121" t="s">
        <v>1379</v>
      </c>
      <c r="H2486" t="s">
        <v>390</v>
      </c>
      <c r="I2486" t="s">
        <v>433</v>
      </c>
      <c r="J2486" t="s">
        <v>433</v>
      </c>
      <c r="K2486" t="s">
        <v>433</v>
      </c>
      <c r="M2486" t="s">
        <v>433</v>
      </c>
      <c r="N2486" s="680">
        <f t="shared" ca="1" si="168"/>
        <v>0</v>
      </c>
      <c r="O2486" s="680">
        <f t="shared" ca="1" si="168"/>
        <v>0</v>
      </c>
      <c r="P2486" s="680">
        <f t="shared" ca="1" si="168"/>
        <v>0</v>
      </c>
      <c r="Q2486" s="680">
        <f t="shared" ca="1" si="168"/>
        <v>0</v>
      </c>
      <c r="R2486" s="680">
        <f t="shared" ca="1" si="168"/>
        <v>0</v>
      </c>
      <c r="S2486" t="str">
        <f t="shared" si="164"/>
        <v>ASR_CMS_19</v>
      </c>
      <c r="T2486" s="957">
        <f t="shared" si="165"/>
        <v>45406</v>
      </c>
      <c r="U2486" t="str">
        <f t="shared" si="166"/>
        <v>Unaudited</v>
      </c>
    </row>
    <row r="2487" spans="1:21" x14ac:dyDescent="0.25">
      <c r="A2487" t="s">
        <v>438</v>
      </c>
      <c r="B2487" t="s">
        <v>1380</v>
      </c>
      <c r="C2487" t="s">
        <v>1381</v>
      </c>
      <c r="D2487" s="15">
        <v>1900</v>
      </c>
      <c r="E2487" s="121">
        <v>1</v>
      </c>
      <c r="F2487" t="s">
        <v>1026</v>
      </c>
      <c r="G2487" s="121" t="s">
        <v>1379</v>
      </c>
      <c r="H2487" t="s">
        <v>390</v>
      </c>
      <c r="I2487" t="s">
        <v>488</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ASR_CMS_19</v>
      </c>
      <c r="T2487" s="957">
        <f t="shared" si="165"/>
        <v>45406</v>
      </c>
      <c r="U2487" t="str">
        <f t="shared" si="166"/>
        <v>Unaudited</v>
      </c>
    </row>
    <row r="2488" spans="1:21" x14ac:dyDescent="0.25">
      <c r="A2488" t="s">
        <v>438</v>
      </c>
      <c r="B2488" t="s">
        <v>1380</v>
      </c>
      <c r="C2488" t="s">
        <v>1381</v>
      </c>
      <c r="D2488" s="15">
        <v>1900</v>
      </c>
      <c r="E2488" s="121">
        <v>1</v>
      </c>
      <c r="F2488" t="s">
        <v>1026</v>
      </c>
      <c r="G2488" s="121" t="s">
        <v>1379</v>
      </c>
      <c r="H2488" t="s">
        <v>390</v>
      </c>
      <c r="I2488" t="s">
        <v>488</v>
      </c>
      <c r="J2488" t="s">
        <v>12</v>
      </c>
      <c r="K2488" t="s">
        <v>223</v>
      </c>
      <c r="L2488" s="755">
        <v>1.2</v>
      </c>
      <c r="M2488" t="s">
        <v>223</v>
      </c>
      <c r="N2488" s="680">
        <f t="shared" ca="1" si="168"/>
        <v>0</v>
      </c>
      <c r="O2488" s="680">
        <f t="shared" ca="1" si="168"/>
        <v>0</v>
      </c>
      <c r="P2488" s="680">
        <f t="shared" ca="1" si="168"/>
        <v>0</v>
      </c>
      <c r="Q2488" s="680">
        <f t="shared" ca="1" si="168"/>
        <v>0</v>
      </c>
      <c r="R2488" s="680">
        <f t="shared" ca="1" si="168"/>
        <v>0</v>
      </c>
      <c r="S2488" t="str">
        <f t="shared" si="164"/>
        <v>ASR_CMS_19</v>
      </c>
      <c r="T2488" s="957">
        <f t="shared" si="165"/>
        <v>45406</v>
      </c>
      <c r="U2488" t="str">
        <f t="shared" si="166"/>
        <v>Unaudited</v>
      </c>
    </row>
    <row r="2489" spans="1:21" x14ac:dyDescent="0.25">
      <c r="A2489" t="s">
        <v>438</v>
      </c>
      <c r="B2489" t="s">
        <v>1380</v>
      </c>
      <c r="C2489" t="s">
        <v>1381</v>
      </c>
      <c r="D2489" s="15">
        <v>1900</v>
      </c>
      <c r="E2489" s="121">
        <v>1</v>
      </c>
      <c r="F2489" t="s">
        <v>1026</v>
      </c>
      <c r="G2489" s="121" t="s">
        <v>1379</v>
      </c>
      <c r="H2489" t="s">
        <v>390</v>
      </c>
      <c r="I2489" t="s">
        <v>488</v>
      </c>
      <c r="J2489" t="s">
        <v>12</v>
      </c>
      <c r="K2489" t="s">
        <v>1318</v>
      </c>
      <c r="L2489" s="755" t="s">
        <v>1314</v>
      </c>
      <c r="M2489" t="s">
        <v>1318</v>
      </c>
      <c r="N2489" s="680">
        <f t="shared" ca="1" si="168"/>
        <v>0</v>
      </c>
      <c r="O2489" s="680">
        <f t="shared" ca="1" si="168"/>
        <v>0</v>
      </c>
      <c r="P2489" s="680">
        <f t="shared" ca="1" si="168"/>
        <v>0</v>
      </c>
      <c r="Q2489" s="680">
        <f t="shared" ca="1" si="168"/>
        <v>0</v>
      </c>
      <c r="R2489" s="680">
        <f t="shared" ca="1" si="168"/>
        <v>0</v>
      </c>
      <c r="S2489" t="str">
        <f t="shared" si="164"/>
        <v>ASR_CMS_19</v>
      </c>
      <c r="T2489" s="957">
        <f t="shared" si="165"/>
        <v>45406</v>
      </c>
      <c r="U2489" t="str">
        <f t="shared" si="166"/>
        <v>Unaudited</v>
      </c>
    </row>
    <row r="2490" spans="1:21" x14ac:dyDescent="0.25">
      <c r="A2490" t="s">
        <v>438</v>
      </c>
      <c r="B2490" t="s">
        <v>1380</v>
      </c>
      <c r="C2490" t="s">
        <v>1381</v>
      </c>
      <c r="D2490" s="15">
        <v>1900</v>
      </c>
      <c r="E2490" s="121">
        <v>1</v>
      </c>
      <c r="F2490" t="s">
        <v>1026</v>
      </c>
      <c r="G2490" s="121" t="s">
        <v>1379</v>
      </c>
      <c r="H2490" t="s">
        <v>390</v>
      </c>
      <c r="I2490" t="s">
        <v>488</v>
      </c>
      <c r="J2490" t="s">
        <v>12</v>
      </c>
      <c r="K2490" t="s">
        <v>1320</v>
      </c>
      <c r="L2490" s="755" t="s">
        <v>1319</v>
      </c>
      <c r="M2490" t="s">
        <v>1320</v>
      </c>
      <c r="N2490" s="680">
        <f t="shared" ca="1" si="168"/>
        <v>0</v>
      </c>
      <c r="O2490" s="680">
        <f t="shared" ca="1" si="168"/>
        <v>0</v>
      </c>
      <c r="P2490" s="680">
        <f t="shared" ca="1" si="168"/>
        <v>0</v>
      </c>
      <c r="Q2490" s="680">
        <f t="shared" ca="1" si="168"/>
        <v>0</v>
      </c>
      <c r="R2490" s="680">
        <f t="shared" ca="1" si="168"/>
        <v>0</v>
      </c>
      <c r="S2490" t="str">
        <f t="shared" si="164"/>
        <v>ASR_CMS_19</v>
      </c>
      <c r="T2490" s="957">
        <f t="shared" si="165"/>
        <v>45406</v>
      </c>
      <c r="U2490" t="str">
        <f t="shared" si="166"/>
        <v>Unaudited</v>
      </c>
    </row>
    <row r="2491" spans="1:21" x14ac:dyDescent="0.25">
      <c r="A2491" t="s">
        <v>438</v>
      </c>
      <c r="B2491" t="s">
        <v>1380</v>
      </c>
      <c r="C2491" t="s">
        <v>1381</v>
      </c>
      <c r="D2491" s="15">
        <v>1900</v>
      </c>
      <c r="E2491" s="121">
        <v>1</v>
      </c>
      <c r="F2491" t="s">
        <v>1026</v>
      </c>
      <c r="G2491" s="121" t="s">
        <v>1379</v>
      </c>
      <c r="H2491" t="s">
        <v>390</v>
      </c>
      <c r="I2491" t="s">
        <v>488</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ASR_CMS_19</v>
      </c>
      <c r="T2491" s="957">
        <f t="shared" si="165"/>
        <v>45406</v>
      </c>
      <c r="U2491" t="str">
        <f t="shared" si="166"/>
        <v>Unaudited</v>
      </c>
    </row>
    <row r="2492" spans="1:21" x14ac:dyDescent="0.25">
      <c r="A2492" t="s">
        <v>438</v>
      </c>
      <c r="B2492" t="s">
        <v>1380</v>
      </c>
      <c r="C2492" t="s">
        <v>1381</v>
      </c>
      <c r="D2492" s="15">
        <v>1900</v>
      </c>
      <c r="E2492" s="121">
        <v>1</v>
      </c>
      <c r="F2492" t="s">
        <v>1026</v>
      </c>
      <c r="G2492" s="121" t="s">
        <v>1379</v>
      </c>
      <c r="H2492" t="s">
        <v>390</v>
      </c>
      <c r="I2492" t="s">
        <v>489</v>
      </c>
      <c r="J2492" t="s">
        <v>434</v>
      </c>
      <c r="K2492" t="s">
        <v>791</v>
      </c>
      <c r="L2492" s="755">
        <v>2.1</v>
      </c>
      <c r="M2492" t="s">
        <v>726</v>
      </c>
      <c r="N2492" s="680">
        <f t="shared" ca="1" si="168"/>
        <v>0</v>
      </c>
      <c r="O2492" s="680">
        <f t="shared" ca="1" si="168"/>
        <v>0</v>
      </c>
      <c r="P2492" s="680">
        <f t="shared" ca="1" si="168"/>
        <v>0</v>
      </c>
      <c r="Q2492" s="680">
        <f t="shared" ca="1" si="168"/>
        <v>0</v>
      </c>
      <c r="R2492" s="680">
        <f t="shared" ca="1" si="168"/>
        <v>0</v>
      </c>
      <c r="S2492" t="str">
        <f t="shared" si="164"/>
        <v>ASR_CMS_19</v>
      </c>
      <c r="T2492" s="957">
        <f t="shared" si="165"/>
        <v>45406</v>
      </c>
      <c r="U2492" t="str">
        <f t="shared" si="166"/>
        <v>Unaudited</v>
      </c>
    </row>
    <row r="2493" spans="1:21" x14ac:dyDescent="0.25">
      <c r="A2493" t="s">
        <v>438</v>
      </c>
      <c r="B2493" t="s">
        <v>1380</v>
      </c>
      <c r="C2493" t="s">
        <v>1381</v>
      </c>
      <c r="D2493" s="15">
        <v>1900</v>
      </c>
      <c r="E2493" s="121">
        <v>1</v>
      </c>
      <c r="F2493" t="s">
        <v>1026</v>
      </c>
      <c r="G2493" s="121" t="s">
        <v>1379</v>
      </c>
      <c r="H2493" t="s">
        <v>390</v>
      </c>
      <c r="I2493" t="s">
        <v>489</v>
      </c>
      <c r="J2493" t="s">
        <v>434</v>
      </c>
      <c r="K2493" t="s">
        <v>791</v>
      </c>
      <c r="L2493" s="755">
        <v>2.2000000000000002</v>
      </c>
      <c r="M2493" t="s">
        <v>727</v>
      </c>
      <c r="N2493" s="680">
        <f t="shared" ca="1" si="168"/>
        <v>0</v>
      </c>
      <c r="O2493" s="680">
        <f t="shared" ca="1" si="168"/>
        <v>0</v>
      </c>
      <c r="P2493" s="680">
        <f t="shared" ca="1" si="168"/>
        <v>0</v>
      </c>
      <c r="Q2493" s="680">
        <f t="shared" ca="1" si="168"/>
        <v>0</v>
      </c>
      <c r="R2493" s="680">
        <f t="shared" ca="1" si="168"/>
        <v>0</v>
      </c>
      <c r="S2493" t="str">
        <f t="shared" si="164"/>
        <v>ASR_CMS_19</v>
      </c>
      <c r="T2493" s="957">
        <f t="shared" si="165"/>
        <v>45406</v>
      </c>
      <c r="U2493" t="str">
        <f t="shared" si="166"/>
        <v>Unaudited</v>
      </c>
    </row>
    <row r="2494" spans="1:21" x14ac:dyDescent="0.25">
      <c r="A2494" t="s">
        <v>438</v>
      </c>
      <c r="B2494" t="s">
        <v>1380</v>
      </c>
      <c r="C2494" t="s">
        <v>1381</v>
      </c>
      <c r="D2494" s="15">
        <v>1900</v>
      </c>
      <c r="E2494" s="121">
        <v>1</v>
      </c>
      <c r="F2494" t="s">
        <v>1026</v>
      </c>
      <c r="G2494" s="121" t="s">
        <v>1379</v>
      </c>
      <c r="H2494" t="s">
        <v>390</v>
      </c>
      <c r="I2494" t="s">
        <v>489</v>
      </c>
      <c r="J2494" t="s">
        <v>434</v>
      </c>
      <c r="K2494" t="s">
        <v>791</v>
      </c>
      <c r="L2494" s="755">
        <v>2.2999999999999998</v>
      </c>
      <c r="M2494" t="s">
        <v>728</v>
      </c>
      <c r="N2494" s="680">
        <f t="shared" ca="1" si="168"/>
        <v>0</v>
      </c>
      <c r="O2494" s="680">
        <f t="shared" ca="1" si="168"/>
        <v>0</v>
      </c>
      <c r="P2494" s="680">
        <f t="shared" ca="1" si="168"/>
        <v>0</v>
      </c>
      <c r="Q2494" s="680">
        <f t="shared" ca="1" si="168"/>
        <v>0</v>
      </c>
      <c r="R2494" s="680">
        <f t="shared" ca="1" si="168"/>
        <v>0</v>
      </c>
      <c r="S2494" t="str">
        <f t="shared" si="164"/>
        <v>ASR_CMS_19</v>
      </c>
      <c r="T2494" s="957">
        <f t="shared" si="165"/>
        <v>45406</v>
      </c>
      <c r="U2494" t="str">
        <f t="shared" si="166"/>
        <v>Unaudited</v>
      </c>
    </row>
    <row r="2495" spans="1:21" x14ac:dyDescent="0.25">
      <c r="A2495" t="s">
        <v>438</v>
      </c>
      <c r="B2495" t="s">
        <v>1380</v>
      </c>
      <c r="C2495" t="s">
        <v>1381</v>
      </c>
      <c r="D2495" s="15">
        <v>1900</v>
      </c>
      <c r="E2495" s="121">
        <v>1</v>
      </c>
      <c r="F2495" t="s">
        <v>1026</v>
      </c>
      <c r="G2495" s="121" t="s">
        <v>1379</v>
      </c>
      <c r="H2495" t="s">
        <v>390</v>
      </c>
      <c r="I2495" t="s">
        <v>489</v>
      </c>
      <c r="J2495" t="s">
        <v>434</v>
      </c>
      <c r="K2495" t="s">
        <v>791</v>
      </c>
      <c r="L2495" s="755">
        <v>2.4</v>
      </c>
      <c r="M2495" t="s">
        <v>729</v>
      </c>
      <c r="N2495" s="680">
        <f t="shared" ca="1" si="168"/>
        <v>0</v>
      </c>
      <c r="O2495" s="680">
        <f t="shared" ca="1" si="168"/>
        <v>0</v>
      </c>
      <c r="P2495" s="680">
        <f t="shared" ca="1" si="168"/>
        <v>0</v>
      </c>
      <c r="Q2495" s="680">
        <f t="shared" ca="1" si="168"/>
        <v>0</v>
      </c>
      <c r="R2495" s="680">
        <f t="shared" ca="1" si="168"/>
        <v>0</v>
      </c>
      <c r="S2495" t="str">
        <f t="shared" si="164"/>
        <v>ASR_CMS_19</v>
      </c>
      <c r="T2495" s="957">
        <f t="shared" si="165"/>
        <v>45406</v>
      </c>
      <c r="U2495" t="str">
        <f t="shared" si="166"/>
        <v>Unaudited</v>
      </c>
    </row>
    <row r="2496" spans="1:21" x14ac:dyDescent="0.25">
      <c r="A2496" t="s">
        <v>438</v>
      </c>
      <c r="B2496" t="s">
        <v>1380</v>
      </c>
      <c r="C2496" t="s">
        <v>1381</v>
      </c>
      <c r="D2496" s="15">
        <v>1900</v>
      </c>
      <c r="E2496" s="121">
        <v>1</v>
      </c>
      <c r="F2496" t="s">
        <v>1026</v>
      </c>
      <c r="G2496" s="121" t="s">
        <v>1379</v>
      </c>
      <c r="H2496" t="s">
        <v>390</v>
      </c>
      <c r="I2496" t="s">
        <v>489</v>
      </c>
      <c r="J2496" t="s">
        <v>434</v>
      </c>
      <c r="K2496" t="s">
        <v>791</v>
      </c>
      <c r="L2496" s="755">
        <v>2.5</v>
      </c>
      <c r="M2496" t="s">
        <v>771</v>
      </c>
      <c r="N2496" s="680">
        <f t="shared" ca="1" si="168"/>
        <v>0</v>
      </c>
      <c r="O2496" s="680">
        <f t="shared" ca="1" si="168"/>
        <v>0</v>
      </c>
      <c r="P2496" s="680">
        <f t="shared" ca="1" si="168"/>
        <v>0</v>
      </c>
      <c r="Q2496" s="680">
        <f t="shared" ca="1" si="168"/>
        <v>0</v>
      </c>
      <c r="R2496" s="680">
        <f t="shared" ca="1" si="168"/>
        <v>0</v>
      </c>
      <c r="S2496" t="str">
        <f t="shared" si="164"/>
        <v>ASR_CMS_19</v>
      </c>
      <c r="T2496" s="957">
        <f t="shared" si="165"/>
        <v>45406</v>
      </c>
      <c r="U2496" t="str">
        <f t="shared" si="166"/>
        <v>Unaudited</v>
      </c>
    </row>
    <row r="2497" spans="1:21" x14ac:dyDescent="0.25">
      <c r="A2497" t="s">
        <v>438</v>
      </c>
      <c r="B2497" t="s">
        <v>1380</v>
      </c>
      <c r="C2497" t="s">
        <v>1381</v>
      </c>
      <c r="D2497" s="15">
        <v>1900</v>
      </c>
      <c r="E2497" s="121">
        <v>1</v>
      </c>
      <c r="F2497" t="s">
        <v>1026</v>
      </c>
      <c r="G2497" s="121" t="s">
        <v>1379</v>
      </c>
      <c r="H2497" t="s">
        <v>390</v>
      </c>
      <c r="I2497" t="s">
        <v>489</v>
      </c>
      <c r="J2497" t="s">
        <v>434</v>
      </c>
      <c r="K2497" t="s">
        <v>791</v>
      </c>
      <c r="L2497" s="755">
        <v>2.6</v>
      </c>
      <c r="M2497" t="s">
        <v>187</v>
      </c>
      <c r="N2497" s="680">
        <f t="shared" ca="1" si="168"/>
        <v>0</v>
      </c>
      <c r="O2497" s="680">
        <f t="shared" ca="1" si="168"/>
        <v>0</v>
      </c>
      <c r="P2497" s="680">
        <f t="shared" ca="1" si="168"/>
        <v>0</v>
      </c>
      <c r="Q2497" s="680">
        <f t="shared" ca="1" si="168"/>
        <v>0</v>
      </c>
      <c r="R2497" s="680">
        <f t="shared" ca="1" si="168"/>
        <v>0</v>
      </c>
      <c r="S2497" t="str">
        <f t="shared" si="164"/>
        <v>ASR_CMS_19</v>
      </c>
      <c r="T2497" s="957">
        <f t="shared" si="165"/>
        <v>45406</v>
      </c>
      <c r="U2497" t="str">
        <f t="shared" si="166"/>
        <v>Unaudited</v>
      </c>
    </row>
    <row r="2498" spans="1:21" x14ac:dyDescent="0.25">
      <c r="A2498" t="s">
        <v>438</v>
      </c>
      <c r="B2498" t="s">
        <v>1380</v>
      </c>
      <c r="C2498" t="s">
        <v>1381</v>
      </c>
      <c r="D2498" s="15">
        <v>1900</v>
      </c>
      <c r="E2498" s="121">
        <v>1</v>
      </c>
      <c r="F2498" t="s">
        <v>1026</v>
      </c>
      <c r="G2498" s="121" t="s">
        <v>1379</v>
      </c>
      <c r="H2498" t="s">
        <v>390</v>
      </c>
      <c r="I2498" t="s">
        <v>489</v>
      </c>
      <c r="J2498" t="s">
        <v>434</v>
      </c>
      <c r="K2498" t="s">
        <v>791</v>
      </c>
      <c r="L2498" s="755">
        <v>2.7</v>
      </c>
      <c r="M2498" t="s">
        <v>792</v>
      </c>
      <c r="N2498" s="680">
        <f t="shared" ca="1" si="168"/>
        <v>0</v>
      </c>
      <c r="O2498" s="680">
        <f t="shared" ca="1" si="168"/>
        <v>0</v>
      </c>
      <c r="P2498" s="680">
        <f t="shared" ca="1" si="168"/>
        <v>0</v>
      </c>
      <c r="Q2498" s="680">
        <f t="shared" ca="1" si="168"/>
        <v>0</v>
      </c>
      <c r="R2498" s="680">
        <f t="shared" ca="1" si="168"/>
        <v>0</v>
      </c>
      <c r="S2498" t="str">
        <f t="shared" ref="S2498:S2561" si="169">file_name</f>
        <v>ASR_CMS_19</v>
      </c>
      <c r="T2498" s="957">
        <f t="shared" ref="T2498:T2561" si="170">file_date</f>
        <v>45406</v>
      </c>
      <c r="U2498" t="str">
        <f t="shared" ref="U2498:U2561" si="171">status</f>
        <v>Unaudited</v>
      </c>
    </row>
    <row r="2499" spans="1:21" x14ac:dyDescent="0.25">
      <c r="A2499" t="s">
        <v>438</v>
      </c>
      <c r="B2499" t="s">
        <v>1380</v>
      </c>
      <c r="C2499" t="s">
        <v>1381</v>
      </c>
      <c r="D2499" s="15">
        <v>1900</v>
      </c>
      <c r="E2499" s="121">
        <v>1</v>
      </c>
      <c r="F2499" t="s">
        <v>1026</v>
      </c>
      <c r="G2499" s="121" t="s">
        <v>1379</v>
      </c>
      <c r="H2499" t="s">
        <v>390</v>
      </c>
      <c r="I2499" t="s">
        <v>489</v>
      </c>
      <c r="J2499" t="s">
        <v>434</v>
      </c>
      <c r="K2499" t="s">
        <v>791</v>
      </c>
      <c r="L2499" s="755">
        <v>2.8</v>
      </c>
      <c r="M2499" t="s">
        <v>793</v>
      </c>
      <c r="N2499" s="680">
        <f t="shared" ca="1" si="168"/>
        <v>0</v>
      </c>
      <c r="O2499" s="680">
        <f t="shared" ca="1" si="168"/>
        <v>0</v>
      </c>
      <c r="P2499" s="680">
        <f t="shared" ca="1" si="168"/>
        <v>0</v>
      </c>
      <c r="Q2499" s="680">
        <f t="shared" ca="1" si="168"/>
        <v>0</v>
      </c>
      <c r="R2499" s="680">
        <f t="shared" ca="1" si="168"/>
        <v>0</v>
      </c>
      <c r="S2499" t="str">
        <f t="shared" si="169"/>
        <v>ASR_CMS_19</v>
      </c>
      <c r="T2499" s="957">
        <f t="shared" si="170"/>
        <v>45406</v>
      </c>
      <c r="U2499" t="str">
        <f t="shared" si="171"/>
        <v>Unaudited</v>
      </c>
    </row>
    <row r="2500" spans="1:21" x14ac:dyDescent="0.25">
      <c r="A2500" t="s">
        <v>438</v>
      </c>
      <c r="B2500" t="s">
        <v>1380</v>
      </c>
      <c r="C2500" t="s">
        <v>1381</v>
      </c>
      <c r="D2500" s="15">
        <v>1900</v>
      </c>
      <c r="E2500" s="121">
        <v>1</v>
      </c>
      <c r="F2500" t="s">
        <v>1026</v>
      </c>
      <c r="G2500" s="121" t="s">
        <v>1379</v>
      </c>
      <c r="H2500" t="s">
        <v>390</v>
      </c>
      <c r="I2500" t="s">
        <v>489</v>
      </c>
      <c r="J2500" t="s">
        <v>434</v>
      </c>
      <c r="K2500" t="s">
        <v>791</v>
      </c>
      <c r="L2500" s="755">
        <v>2.9</v>
      </c>
      <c r="M2500" t="s">
        <v>774</v>
      </c>
      <c r="N2500" s="680">
        <f t="shared" ca="1" si="168"/>
        <v>0</v>
      </c>
      <c r="O2500" s="680">
        <f t="shared" ca="1" si="168"/>
        <v>0</v>
      </c>
      <c r="P2500" s="680">
        <f t="shared" ca="1" si="168"/>
        <v>0</v>
      </c>
      <c r="Q2500" s="680">
        <f t="shared" ca="1" si="168"/>
        <v>0</v>
      </c>
      <c r="R2500" s="680">
        <f t="shared" ca="1" si="168"/>
        <v>0</v>
      </c>
      <c r="S2500" t="str">
        <f t="shared" si="169"/>
        <v>ASR_CMS_19</v>
      </c>
      <c r="T2500" s="957">
        <f t="shared" si="170"/>
        <v>45406</v>
      </c>
      <c r="U2500" t="str">
        <f t="shared" si="171"/>
        <v>Unaudited</v>
      </c>
    </row>
    <row r="2501" spans="1:21" x14ac:dyDescent="0.25">
      <c r="A2501" t="s">
        <v>438</v>
      </c>
      <c r="B2501" t="s">
        <v>1380</v>
      </c>
      <c r="C2501" t="s">
        <v>1381</v>
      </c>
      <c r="D2501" s="15">
        <v>1900</v>
      </c>
      <c r="E2501" s="121">
        <v>1</v>
      </c>
      <c r="F2501" t="s">
        <v>1026</v>
      </c>
      <c r="G2501" s="121" t="s">
        <v>1379</v>
      </c>
      <c r="H2501" t="s">
        <v>390</v>
      </c>
      <c r="I2501" t="s">
        <v>489</v>
      </c>
      <c r="J2501" t="s">
        <v>434</v>
      </c>
      <c r="K2501" t="s">
        <v>224</v>
      </c>
      <c r="L2501" s="755">
        <v>2.11</v>
      </c>
      <c r="M2501" t="s">
        <v>229</v>
      </c>
      <c r="N2501" s="680">
        <f t="shared" ca="1" si="168"/>
        <v>0</v>
      </c>
      <c r="O2501" s="680">
        <f t="shared" ca="1" si="168"/>
        <v>0</v>
      </c>
      <c r="P2501" s="680">
        <f t="shared" ca="1" si="168"/>
        <v>0</v>
      </c>
      <c r="Q2501" s="680">
        <f t="shared" ca="1" si="168"/>
        <v>0</v>
      </c>
      <c r="R2501" s="680">
        <f t="shared" ca="1" si="168"/>
        <v>0</v>
      </c>
      <c r="S2501" t="str">
        <f t="shared" si="169"/>
        <v>ASR_CMS_19</v>
      </c>
      <c r="T2501" s="957">
        <f t="shared" si="170"/>
        <v>45406</v>
      </c>
      <c r="U2501" t="str">
        <f t="shared" si="171"/>
        <v>Unaudited</v>
      </c>
    </row>
    <row r="2502" spans="1:21" x14ac:dyDescent="0.25">
      <c r="A2502" t="s">
        <v>438</v>
      </c>
      <c r="B2502" t="s">
        <v>1380</v>
      </c>
      <c r="C2502" t="s">
        <v>1381</v>
      </c>
      <c r="D2502" s="15">
        <v>1900</v>
      </c>
      <c r="E2502" s="121">
        <v>1</v>
      </c>
      <c r="F2502" t="s">
        <v>1026</v>
      </c>
      <c r="G2502" s="121" t="s">
        <v>1379</v>
      </c>
      <c r="H2502" t="s">
        <v>390</v>
      </c>
      <c r="I2502" t="s">
        <v>489</v>
      </c>
      <c r="J2502" t="s">
        <v>434</v>
      </c>
      <c r="K2502" t="s">
        <v>224</v>
      </c>
      <c r="L2502" s="755">
        <v>2.12</v>
      </c>
      <c r="M2502" t="s">
        <v>555</v>
      </c>
      <c r="N2502" s="680">
        <f t="shared" ca="1" si="168"/>
        <v>0</v>
      </c>
      <c r="O2502" s="680">
        <f t="shared" ca="1" si="168"/>
        <v>0</v>
      </c>
      <c r="P2502" s="680">
        <f t="shared" ca="1" si="168"/>
        <v>0</v>
      </c>
      <c r="Q2502" s="680">
        <f t="shared" ca="1" si="168"/>
        <v>0</v>
      </c>
      <c r="R2502" s="680">
        <f t="shared" ca="1" si="168"/>
        <v>0</v>
      </c>
      <c r="S2502" t="str">
        <f t="shared" si="169"/>
        <v>ASR_CMS_19</v>
      </c>
      <c r="T2502" s="957">
        <f t="shared" si="170"/>
        <v>45406</v>
      </c>
      <c r="U2502" t="str">
        <f t="shared" si="171"/>
        <v>Unaudited</v>
      </c>
    </row>
    <row r="2503" spans="1:21" x14ac:dyDescent="0.25">
      <c r="A2503" t="s">
        <v>438</v>
      </c>
      <c r="B2503" t="s">
        <v>1380</v>
      </c>
      <c r="C2503" t="s">
        <v>1381</v>
      </c>
      <c r="D2503" s="15">
        <v>1900</v>
      </c>
      <c r="E2503" s="121">
        <v>1</v>
      </c>
      <c r="F2503" t="s">
        <v>1026</v>
      </c>
      <c r="G2503" s="121" t="s">
        <v>1379</v>
      </c>
      <c r="H2503" t="s">
        <v>390</v>
      </c>
      <c r="I2503" t="s">
        <v>489</v>
      </c>
      <c r="J2503" t="s">
        <v>434</v>
      </c>
      <c r="K2503" t="s">
        <v>224</v>
      </c>
      <c r="L2503" s="755">
        <v>2.13</v>
      </c>
      <c r="M2503" t="s">
        <v>230</v>
      </c>
      <c r="N2503" s="680">
        <f t="shared" ca="1" si="168"/>
        <v>0</v>
      </c>
      <c r="O2503" s="680">
        <f t="shared" ca="1" si="168"/>
        <v>0</v>
      </c>
      <c r="P2503" s="680">
        <f t="shared" ca="1" si="168"/>
        <v>0</v>
      </c>
      <c r="Q2503" s="680">
        <f t="shared" ca="1" si="168"/>
        <v>0</v>
      </c>
      <c r="R2503" s="680">
        <f t="shared" ca="1" si="168"/>
        <v>0</v>
      </c>
      <c r="S2503" t="str">
        <f t="shared" si="169"/>
        <v>ASR_CMS_19</v>
      </c>
      <c r="T2503" s="957">
        <f t="shared" si="170"/>
        <v>45406</v>
      </c>
      <c r="U2503" t="str">
        <f t="shared" si="171"/>
        <v>Unaudited</v>
      </c>
    </row>
    <row r="2504" spans="1:21" x14ac:dyDescent="0.25">
      <c r="A2504" t="s">
        <v>438</v>
      </c>
      <c r="B2504" t="s">
        <v>1380</v>
      </c>
      <c r="C2504" t="s">
        <v>1381</v>
      </c>
      <c r="D2504" s="15">
        <v>1900</v>
      </c>
      <c r="E2504" s="121">
        <v>1</v>
      </c>
      <c r="F2504" t="s">
        <v>1026</v>
      </c>
      <c r="G2504" s="121" t="s">
        <v>1379</v>
      </c>
      <c r="H2504" t="s">
        <v>390</v>
      </c>
      <c r="I2504" t="s">
        <v>489</v>
      </c>
      <c r="J2504" t="s">
        <v>434</v>
      </c>
      <c r="K2504" t="s">
        <v>224</v>
      </c>
      <c r="L2504" s="755">
        <v>2.14</v>
      </c>
      <c r="M2504" t="s">
        <v>559</v>
      </c>
      <c r="N2504" s="680">
        <f t="shared" ca="1" si="168"/>
        <v>0</v>
      </c>
      <c r="O2504" s="680">
        <f t="shared" ca="1" si="168"/>
        <v>0</v>
      </c>
      <c r="P2504" s="680">
        <f t="shared" ca="1" si="168"/>
        <v>0</v>
      </c>
      <c r="Q2504" s="680">
        <f t="shared" ca="1" si="168"/>
        <v>0</v>
      </c>
      <c r="R2504" s="680">
        <f t="shared" ca="1" si="168"/>
        <v>0</v>
      </c>
      <c r="S2504" t="str">
        <f t="shared" si="169"/>
        <v>ASR_CMS_19</v>
      </c>
      <c r="T2504" s="957">
        <f t="shared" si="170"/>
        <v>45406</v>
      </c>
      <c r="U2504" t="str">
        <f t="shared" si="171"/>
        <v>Unaudited</v>
      </c>
    </row>
    <row r="2505" spans="1:21" x14ac:dyDescent="0.25">
      <c r="A2505" t="s">
        <v>438</v>
      </c>
      <c r="B2505" t="s">
        <v>1380</v>
      </c>
      <c r="C2505" t="s">
        <v>1381</v>
      </c>
      <c r="D2505" s="15">
        <v>1900</v>
      </c>
      <c r="E2505" s="121">
        <v>1</v>
      </c>
      <c r="F2505" t="s">
        <v>1026</v>
      </c>
      <c r="G2505" s="121" t="s">
        <v>1379</v>
      </c>
      <c r="H2505" t="s">
        <v>390</v>
      </c>
      <c r="I2505" t="s">
        <v>489</v>
      </c>
      <c r="J2505" t="s">
        <v>434</v>
      </c>
      <c r="K2505" t="s">
        <v>224</v>
      </c>
      <c r="L2505" s="755">
        <v>2.15</v>
      </c>
      <c r="M2505" t="s">
        <v>20</v>
      </c>
      <c r="N2505" s="680">
        <f t="shared" ca="1" si="168"/>
        <v>0</v>
      </c>
      <c r="O2505" s="680">
        <f t="shared" ca="1" si="168"/>
        <v>0</v>
      </c>
      <c r="P2505" s="680">
        <f t="shared" ca="1" si="168"/>
        <v>0</v>
      </c>
      <c r="Q2505" s="680">
        <f t="shared" ca="1" si="168"/>
        <v>0</v>
      </c>
      <c r="R2505" s="680">
        <f t="shared" ca="1" si="168"/>
        <v>0</v>
      </c>
      <c r="S2505" t="str">
        <f t="shared" si="169"/>
        <v>ASR_CMS_19</v>
      </c>
      <c r="T2505" s="957">
        <f t="shared" si="170"/>
        <v>45406</v>
      </c>
      <c r="U2505" t="str">
        <f t="shared" si="171"/>
        <v>Unaudited</v>
      </c>
    </row>
    <row r="2506" spans="1:21" x14ac:dyDescent="0.25">
      <c r="A2506" t="s">
        <v>438</v>
      </c>
      <c r="B2506" t="s">
        <v>1380</v>
      </c>
      <c r="C2506" t="s">
        <v>1381</v>
      </c>
      <c r="D2506" s="15">
        <v>1900</v>
      </c>
      <c r="E2506" s="121">
        <v>1</v>
      </c>
      <c r="F2506" t="s">
        <v>1026</v>
      </c>
      <c r="G2506" s="121" t="s">
        <v>1379</v>
      </c>
      <c r="H2506" t="s">
        <v>390</v>
      </c>
      <c r="I2506" t="s">
        <v>489</v>
      </c>
      <c r="J2506" t="s">
        <v>434</v>
      </c>
      <c r="K2506" t="s">
        <v>224</v>
      </c>
      <c r="L2506" s="755">
        <v>2.16</v>
      </c>
      <c r="M2506" t="s">
        <v>794</v>
      </c>
      <c r="N2506" s="680">
        <f t="shared" ca="1" si="168"/>
        <v>0</v>
      </c>
      <c r="O2506" s="680">
        <f t="shared" ca="1" si="168"/>
        <v>0</v>
      </c>
      <c r="P2506" s="680">
        <f t="shared" ca="1" si="168"/>
        <v>0</v>
      </c>
      <c r="Q2506" s="680">
        <f t="shared" ca="1" si="168"/>
        <v>0</v>
      </c>
      <c r="R2506" s="680">
        <f t="shared" ca="1" si="168"/>
        <v>0</v>
      </c>
      <c r="S2506" t="str">
        <f t="shared" si="169"/>
        <v>ASR_CMS_19</v>
      </c>
      <c r="T2506" s="957">
        <f t="shared" si="170"/>
        <v>45406</v>
      </c>
      <c r="U2506" t="str">
        <f t="shared" si="171"/>
        <v>Unaudited</v>
      </c>
    </row>
    <row r="2507" spans="1:21" x14ac:dyDescent="0.25">
      <c r="A2507" t="s">
        <v>438</v>
      </c>
      <c r="B2507" t="s">
        <v>1380</v>
      </c>
      <c r="C2507" t="s">
        <v>1381</v>
      </c>
      <c r="D2507" s="15">
        <v>1900</v>
      </c>
      <c r="E2507" s="121">
        <v>1</v>
      </c>
      <c r="F2507" t="s">
        <v>1026</v>
      </c>
      <c r="G2507" s="121" t="s">
        <v>1379</v>
      </c>
      <c r="H2507" t="s">
        <v>390</v>
      </c>
      <c r="I2507" t="s">
        <v>489</v>
      </c>
      <c r="J2507" t="s">
        <v>434</v>
      </c>
      <c r="K2507" t="s">
        <v>224</v>
      </c>
      <c r="L2507" s="755">
        <v>2.17</v>
      </c>
      <c r="M2507" t="s">
        <v>1047</v>
      </c>
      <c r="N2507" s="680">
        <f t="shared" ca="1" si="168"/>
        <v>0</v>
      </c>
      <c r="O2507" s="680">
        <f t="shared" ca="1" si="168"/>
        <v>0</v>
      </c>
      <c r="P2507" s="680">
        <f t="shared" ca="1" si="168"/>
        <v>0</v>
      </c>
      <c r="Q2507" s="680">
        <f t="shared" ca="1" si="168"/>
        <v>0</v>
      </c>
      <c r="R2507" s="680">
        <f t="shared" ca="1" si="168"/>
        <v>0</v>
      </c>
      <c r="S2507" t="str">
        <f t="shared" si="169"/>
        <v>ASR_CMS_19</v>
      </c>
      <c r="T2507" s="957">
        <f t="shared" si="170"/>
        <v>45406</v>
      </c>
      <c r="U2507" t="str">
        <f t="shared" si="171"/>
        <v>Unaudited</v>
      </c>
    </row>
    <row r="2508" spans="1:21" x14ac:dyDescent="0.25">
      <c r="A2508" t="s">
        <v>438</v>
      </c>
      <c r="B2508" t="s">
        <v>1380</v>
      </c>
      <c r="C2508" t="s">
        <v>1381</v>
      </c>
      <c r="D2508" s="15">
        <v>1900</v>
      </c>
      <c r="E2508" s="121">
        <v>1</v>
      </c>
      <c r="F2508" t="s">
        <v>1026</v>
      </c>
      <c r="G2508" s="121" t="s">
        <v>1379</v>
      </c>
      <c r="H2508" t="s">
        <v>390</v>
      </c>
      <c r="I2508" t="s">
        <v>489</v>
      </c>
      <c r="J2508" t="s">
        <v>434</v>
      </c>
      <c r="K2508" t="s">
        <v>224</v>
      </c>
      <c r="L2508" s="755">
        <v>2.1800000000000002</v>
      </c>
      <c r="M2508" t="s">
        <v>651</v>
      </c>
      <c r="N2508" s="680">
        <f t="shared" ca="1" si="168"/>
        <v>0</v>
      </c>
      <c r="O2508" s="680">
        <f t="shared" ca="1" si="168"/>
        <v>0</v>
      </c>
      <c r="P2508" s="680">
        <f t="shared" ca="1" si="168"/>
        <v>0</v>
      </c>
      <c r="Q2508" s="680">
        <f t="shared" ca="1" si="168"/>
        <v>0</v>
      </c>
      <c r="R2508" s="680">
        <f t="shared" ca="1" si="168"/>
        <v>0</v>
      </c>
      <c r="S2508" t="str">
        <f t="shared" si="169"/>
        <v>ASR_CMS_19</v>
      </c>
      <c r="T2508" s="957">
        <f t="shared" si="170"/>
        <v>45406</v>
      </c>
      <c r="U2508" t="str">
        <f t="shared" si="171"/>
        <v>Unaudited</v>
      </c>
    </row>
    <row r="2509" spans="1:21" x14ac:dyDescent="0.25">
      <c r="A2509" t="s">
        <v>438</v>
      </c>
      <c r="B2509" t="s">
        <v>1380</v>
      </c>
      <c r="C2509" t="s">
        <v>1381</v>
      </c>
      <c r="D2509" s="15">
        <v>1900</v>
      </c>
      <c r="E2509" s="121">
        <v>1</v>
      </c>
      <c r="F2509" t="s">
        <v>1026</v>
      </c>
      <c r="G2509" s="121" t="s">
        <v>1379</v>
      </c>
      <c r="H2509" t="s">
        <v>390</v>
      </c>
      <c r="I2509" t="s">
        <v>489</v>
      </c>
      <c r="J2509" t="s">
        <v>434</v>
      </c>
      <c r="K2509" t="s">
        <v>224</v>
      </c>
      <c r="L2509" s="755">
        <v>2.19</v>
      </c>
      <c r="M2509" t="s">
        <v>219</v>
      </c>
      <c r="N2509" s="680">
        <f t="shared" ca="1" si="168"/>
        <v>0</v>
      </c>
      <c r="O2509" s="680">
        <f t="shared" ca="1" si="168"/>
        <v>0</v>
      </c>
      <c r="P2509" s="680">
        <f t="shared" ca="1" si="168"/>
        <v>0</v>
      </c>
      <c r="Q2509" s="680">
        <f t="shared" ca="1" si="168"/>
        <v>0</v>
      </c>
      <c r="R2509" s="680">
        <f t="shared" ca="1" si="168"/>
        <v>0</v>
      </c>
      <c r="S2509" t="str">
        <f t="shared" si="169"/>
        <v>ASR_CMS_19</v>
      </c>
      <c r="T2509" s="957">
        <f t="shared" si="170"/>
        <v>45406</v>
      </c>
      <c r="U2509" t="str">
        <f t="shared" si="171"/>
        <v>Unaudited</v>
      </c>
    </row>
    <row r="2510" spans="1:21" x14ac:dyDescent="0.25">
      <c r="A2510" t="s">
        <v>438</v>
      </c>
      <c r="B2510" t="s">
        <v>1380</v>
      </c>
      <c r="C2510" t="s">
        <v>1381</v>
      </c>
      <c r="D2510" s="15">
        <v>1900</v>
      </c>
      <c r="E2510" s="121">
        <v>1</v>
      </c>
      <c r="F2510" t="s">
        <v>1026</v>
      </c>
      <c r="G2510" s="121" t="s">
        <v>1379</v>
      </c>
      <c r="H2510" t="s">
        <v>390</v>
      </c>
      <c r="I2510" t="s">
        <v>489</v>
      </c>
      <c r="J2510" t="s">
        <v>434</v>
      </c>
      <c r="K2510" t="s">
        <v>224</v>
      </c>
      <c r="L2510" s="755" t="s">
        <v>700</v>
      </c>
      <c r="M2510" t="s">
        <v>231</v>
      </c>
      <c r="N2510" s="680">
        <f t="shared" ca="1" si="168"/>
        <v>0</v>
      </c>
      <c r="O2510" s="680">
        <f t="shared" ca="1" si="168"/>
        <v>0</v>
      </c>
      <c r="P2510" s="680">
        <f t="shared" ca="1" si="168"/>
        <v>0</v>
      </c>
      <c r="Q2510" s="680">
        <f t="shared" ca="1" si="168"/>
        <v>0</v>
      </c>
      <c r="R2510" s="680">
        <f t="shared" ca="1" si="168"/>
        <v>0</v>
      </c>
      <c r="S2510" t="str">
        <f t="shared" si="169"/>
        <v>ASR_CMS_19</v>
      </c>
      <c r="T2510" s="957">
        <f t="shared" si="170"/>
        <v>45406</v>
      </c>
      <c r="U2510" t="str">
        <f t="shared" si="171"/>
        <v>Unaudited</v>
      </c>
    </row>
    <row r="2511" spans="1:21" x14ac:dyDescent="0.25">
      <c r="A2511" t="s">
        <v>438</v>
      </c>
      <c r="B2511" t="s">
        <v>1380</v>
      </c>
      <c r="C2511" t="s">
        <v>1381</v>
      </c>
      <c r="D2511" s="15">
        <v>1900</v>
      </c>
      <c r="E2511" s="121">
        <v>1</v>
      </c>
      <c r="F2511" t="s">
        <v>1026</v>
      </c>
      <c r="G2511" s="121" t="s">
        <v>1379</v>
      </c>
      <c r="H2511" t="s">
        <v>390</v>
      </c>
      <c r="I2511" t="s">
        <v>489</v>
      </c>
      <c r="J2511" t="s">
        <v>434</v>
      </c>
      <c r="K2511" t="s">
        <v>224</v>
      </c>
      <c r="L2511" s="755">
        <v>2.21</v>
      </c>
      <c r="M2511" t="s">
        <v>467</v>
      </c>
      <c r="N2511" s="680">
        <f t="shared" ca="1" si="168"/>
        <v>0</v>
      </c>
      <c r="O2511" s="680">
        <f t="shared" ca="1" si="168"/>
        <v>0</v>
      </c>
      <c r="P2511" s="680">
        <f t="shared" ca="1" si="168"/>
        <v>0</v>
      </c>
      <c r="Q2511" s="680">
        <f t="shared" ca="1" si="168"/>
        <v>0</v>
      </c>
      <c r="R2511" s="680">
        <f t="shared" ca="1" si="168"/>
        <v>0</v>
      </c>
      <c r="S2511" t="str">
        <f t="shared" si="169"/>
        <v>ASR_CMS_19</v>
      </c>
      <c r="T2511" s="957">
        <f t="shared" si="170"/>
        <v>45406</v>
      </c>
      <c r="U2511" t="str">
        <f t="shared" si="171"/>
        <v>Unaudited</v>
      </c>
    </row>
    <row r="2512" spans="1:21" x14ac:dyDescent="0.25">
      <c r="A2512" t="s">
        <v>438</v>
      </c>
      <c r="B2512" t="s">
        <v>1380</v>
      </c>
      <c r="C2512" t="s">
        <v>1381</v>
      </c>
      <c r="D2512" s="15">
        <v>1900</v>
      </c>
      <c r="E2512" s="121">
        <v>1</v>
      </c>
      <c r="F2512" t="s">
        <v>1026</v>
      </c>
      <c r="G2512" s="121" t="s">
        <v>1379</v>
      </c>
      <c r="H2512" t="s">
        <v>390</v>
      </c>
      <c r="I2512" t="s">
        <v>489</v>
      </c>
      <c r="J2512" t="s">
        <v>434</v>
      </c>
      <c r="K2512" t="s">
        <v>6</v>
      </c>
      <c r="L2512" s="755" t="s">
        <v>70</v>
      </c>
      <c r="M2512" t="s">
        <v>189</v>
      </c>
      <c r="N2512" s="680">
        <f t="shared" ca="1" si="168"/>
        <v>0</v>
      </c>
      <c r="O2512" s="680">
        <f t="shared" ca="1" si="168"/>
        <v>0</v>
      </c>
      <c r="P2512" s="680">
        <f t="shared" ca="1" si="168"/>
        <v>0</v>
      </c>
      <c r="Q2512" s="680">
        <f t="shared" ca="1" si="168"/>
        <v>0</v>
      </c>
      <c r="R2512" s="680">
        <f t="shared" ca="1" si="168"/>
        <v>0</v>
      </c>
      <c r="S2512" t="str">
        <f t="shared" si="169"/>
        <v>ASR_CMS_19</v>
      </c>
      <c r="T2512" s="957">
        <f t="shared" si="170"/>
        <v>45406</v>
      </c>
      <c r="U2512" t="str">
        <f t="shared" si="171"/>
        <v>Unaudited</v>
      </c>
    </row>
    <row r="2513" spans="1:21" x14ac:dyDescent="0.25">
      <c r="A2513" t="s">
        <v>438</v>
      </c>
      <c r="B2513" t="s">
        <v>1380</v>
      </c>
      <c r="C2513" t="s">
        <v>1381</v>
      </c>
      <c r="D2513" s="15">
        <v>1900</v>
      </c>
      <c r="E2513" s="121">
        <v>1</v>
      </c>
      <c r="F2513" t="s">
        <v>1026</v>
      </c>
      <c r="G2513" s="121" t="s">
        <v>1379</v>
      </c>
      <c r="H2513" t="s">
        <v>390</v>
      </c>
      <c r="I2513" t="s">
        <v>489</v>
      </c>
      <c r="J2513" t="s">
        <v>434</v>
      </c>
      <c r="K2513" t="s">
        <v>6</v>
      </c>
      <c r="L2513" s="755" t="s">
        <v>71</v>
      </c>
      <c r="M2513" t="s">
        <v>232</v>
      </c>
      <c r="N2513" s="680">
        <f t="shared" ca="1" si="168"/>
        <v>0</v>
      </c>
      <c r="O2513" s="680">
        <f t="shared" ca="1" si="168"/>
        <v>0</v>
      </c>
      <c r="P2513" s="680">
        <f t="shared" ca="1" si="168"/>
        <v>0</v>
      </c>
      <c r="Q2513" s="680">
        <f t="shared" ca="1" si="168"/>
        <v>0</v>
      </c>
      <c r="R2513" s="680">
        <f t="shared" ca="1" si="168"/>
        <v>0</v>
      </c>
      <c r="S2513" t="str">
        <f t="shared" si="169"/>
        <v>ASR_CMS_19</v>
      </c>
      <c r="T2513" s="957">
        <f t="shared" si="170"/>
        <v>45406</v>
      </c>
      <c r="U2513" t="str">
        <f t="shared" si="171"/>
        <v>Unaudited</v>
      </c>
    </row>
    <row r="2514" spans="1:21" x14ac:dyDescent="0.25">
      <c r="A2514" t="s">
        <v>438</v>
      </c>
      <c r="B2514" t="s">
        <v>1380</v>
      </c>
      <c r="C2514" t="s">
        <v>1381</v>
      </c>
      <c r="D2514" s="15">
        <v>1900</v>
      </c>
      <c r="E2514" s="121">
        <v>1</v>
      </c>
      <c r="F2514" t="s">
        <v>1026</v>
      </c>
      <c r="G2514" s="121" t="s">
        <v>1379</v>
      </c>
      <c r="H2514" t="s">
        <v>390</v>
      </c>
      <c r="I2514" t="s">
        <v>489</v>
      </c>
      <c r="J2514" t="s">
        <v>434</v>
      </c>
      <c r="K2514" t="s">
        <v>6</v>
      </c>
      <c r="L2514" s="755" t="s">
        <v>72</v>
      </c>
      <c r="M2514" t="s">
        <v>165</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ASR_CMS_19</v>
      </c>
      <c r="T2514" s="957">
        <f t="shared" si="170"/>
        <v>45406</v>
      </c>
      <c r="U2514" t="str">
        <f t="shared" si="171"/>
        <v>Unaudited</v>
      </c>
    </row>
    <row r="2515" spans="1:21" x14ac:dyDescent="0.25">
      <c r="A2515" t="s">
        <v>438</v>
      </c>
      <c r="B2515" t="s">
        <v>1380</v>
      </c>
      <c r="C2515" t="s">
        <v>1381</v>
      </c>
      <c r="D2515" s="15">
        <v>1900</v>
      </c>
      <c r="E2515" s="121">
        <v>1</v>
      </c>
      <c r="F2515" t="s">
        <v>1026</v>
      </c>
      <c r="G2515" s="121" t="s">
        <v>1379</v>
      </c>
      <c r="H2515" t="s">
        <v>390</v>
      </c>
      <c r="I2515" t="s">
        <v>489</v>
      </c>
      <c r="J2515" t="s">
        <v>434</v>
      </c>
      <c r="K2515" t="s">
        <v>6</v>
      </c>
      <c r="L2515" s="755">
        <v>3.4</v>
      </c>
      <c r="M2515" t="s">
        <v>462</v>
      </c>
      <c r="N2515" s="680">
        <f t="shared" ca="1" si="172"/>
        <v>0</v>
      </c>
      <c r="O2515" s="680">
        <f t="shared" ca="1" si="172"/>
        <v>0</v>
      </c>
      <c r="P2515" s="680">
        <f t="shared" ca="1" si="172"/>
        <v>0</v>
      </c>
      <c r="Q2515" s="680">
        <f t="shared" ca="1" si="172"/>
        <v>0</v>
      </c>
      <c r="R2515" s="680">
        <f t="shared" ca="1" si="172"/>
        <v>0</v>
      </c>
      <c r="S2515" t="str">
        <f t="shared" si="169"/>
        <v>ASR_CMS_19</v>
      </c>
      <c r="T2515" s="957">
        <f t="shared" si="170"/>
        <v>45406</v>
      </c>
      <c r="U2515" t="str">
        <f t="shared" si="171"/>
        <v>Unaudited</v>
      </c>
    </row>
    <row r="2516" spans="1:21" x14ac:dyDescent="0.25">
      <c r="A2516" t="s">
        <v>438</v>
      </c>
      <c r="B2516" t="s">
        <v>1380</v>
      </c>
      <c r="C2516" t="s">
        <v>1381</v>
      </c>
      <c r="D2516" s="15">
        <v>1900</v>
      </c>
      <c r="E2516" s="121">
        <v>1</v>
      </c>
      <c r="F2516" t="s">
        <v>1026</v>
      </c>
      <c r="G2516" s="121" t="s">
        <v>1379</v>
      </c>
      <c r="H2516" t="s">
        <v>390</v>
      </c>
      <c r="I2516" t="s">
        <v>489</v>
      </c>
      <c r="J2516" t="s">
        <v>434</v>
      </c>
      <c r="K2516" t="s">
        <v>435</v>
      </c>
      <c r="L2516" s="755">
        <v>4.5</v>
      </c>
      <c r="M2516" t="s">
        <v>32</v>
      </c>
      <c r="N2516" s="680">
        <f t="shared" ca="1" si="172"/>
        <v>0</v>
      </c>
      <c r="O2516" s="680">
        <f t="shared" ca="1" si="172"/>
        <v>0</v>
      </c>
      <c r="P2516" s="680">
        <f t="shared" ca="1" si="172"/>
        <v>0</v>
      </c>
      <c r="Q2516" s="680">
        <f t="shared" ca="1" si="172"/>
        <v>0</v>
      </c>
      <c r="R2516" s="680">
        <f t="shared" ca="1" si="172"/>
        <v>0</v>
      </c>
      <c r="S2516" t="str">
        <f t="shared" si="169"/>
        <v>ASR_CMS_19</v>
      </c>
      <c r="T2516" s="957">
        <f t="shared" si="170"/>
        <v>45406</v>
      </c>
      <c r="U2516" t="str">
        <f t="shared" si="171"/>
        <v>Unaudited</v>
      </c>
    </row>
    <row r="2517" spans="1:21" x14ac:dyDescent="0.25">
      <c r="A2517" t="s">
        <v>438</v>
      </c>
      <c r="B2517" t="s">
        <v>1380</v>
      </c>
      <c r="C2517" t="s">
        <v>1381</v>
      </c>
      <c r="D2517" s="15">
        <v>1900</v>
      </c>
      <c r="E2517" s="121">
        <v>1</v>
      </c>
      <c r="F2517" t="s">
        <v>1026</v>
      </c>
      <c r="G2517" s="121" t="s">
        <v>1379</v>
      </c>
      <c r="H2517" t="s">
        <v>390</v>
      </c>
      <c r="I2517" t="s">
        <v>489</v>
      </c>
      <c r="J2517" t="s">
        <v>434</v>
      </c>
      <c r="K2517" t="s">
        <v>435</v>
      </c>
      <c r="L2517" s="755" t="s">
        <v>939</v>
      </c>
      <c r="M2517" t="s">
        <v>930</v>
      </c>
      <c r="N2517" s="680">
        <f t="shared" ca="1" si="172"/>
        <v>0</v>
      </c>
      <c r="O2517" s="680">
        <f t="shared" ca="1" si="172"/>
        <v>0</v>
      </c>
      <c r="P2517" s="680">
        <f t="shared" ca="1" si="172"/>
        <v>0</v>
      </c>
      <c r="Q2517" s="680">
        <f t="shared" ca="1" si="172"/>
        <v>0</v>
      </c>
      <c r="R2517" s="680">
        <f t="shared" ca="1" si="172"/>
        <v>0</v>
      </c>
      <c r="S2517" t="str">
        <f t="shared" si="169"/>
        <v>ASR_CMS_19</v>
      </c>
      <c r="T2517" s="957">
        <f t="shared" si="170"/>
        <v>45406</v>
      </c>
      <c r="U2517" t="str">
        <f t="shared" si="171"/>
        <v>Unaudited</v>
      </c>
    </row>
    <row r="2518" spans="1:21" x14ac:dyDescent="0.25">
      <c r="A2518" t="s">
        <v>438</v>
      </c>
      <c r="B2518" t="s">
        <v>1380</v>
      </c>
      <c r="C2518" t="s">
        <v>1381</v>
      </c>
      <c r="D2518" s="15">
        <v>1900</v>
      </c>
      <c r="E2518" s="121">
        <v>1</v>
      </c>
      <c r="F2518" t="s">
        <v>1026</v>
      </c>
      <c r="G2518" s="121" t="s">
        <v>1379</v>
      </c>
      <c r="H2518" t="s">
        <v>390</v>
      </c>
      <c r="I2518" t="s">
        <v>489</v>
      </c>
      <c r="J2518" t="s">
        <v>434</v>
      </c>
      <c r="K2518" t="s">
        <v>435</v>
      </c>
      <c r="L2518" s="755" t="s">
        <v>194</v>
      </c>
      <c r="M2518" t="s">
        <v>40</v>
      </c>
      <c r="N2518" s="680">
        <f t="shared" ca="1" si="172"/>
        <v>0</v>
      </c>
      <c r="O2518" s="680">
        <f t="shared" ca="1" si="172"/>
        <v>0</v>
      </c>
      <c r="P2518" s="680">
        <f t="shared" ca="1" si="172"/>
        <v>0</v>
      </c>
      <c r="Q2518" s="680">
        <f t="shared" ca="1" si="172"/>
        <v>0</v>
      </c>
      <c r="R2518" s="680">
        <f t="shared" ca="1" si="172"/>
        <v>0</v>
      </c>
      <c r="S2518" t="str">
        <f t="shared" si="169"/>
        <v>ASR_CMS_19</v>
      </c>
      <c r="T2518" s="957">
        <f t="shared" si="170"/>
        <v>45406</v>
      </c>
      <c r="U2518" t="str">
        <f t="shared" si="171"/>
        <v>Unaudited</v>
      </c>
    </row>
    <row r="2519" spans="1:21" x14ac:dyDescent="0.25">
      <c r="A2519" t="s">
        <v>438</v>
      </c>
      <c r="B2519" t="s">
        <v>1380</v>
      </c>
      <c r="C2519" t="s">
        <v>1381</v>
      </c>
      <c r="D2519" s="15">
        <v>1900</v>
      </c>
      <c r="E2519" s="121">
        <v>1</v>
      </c>
      <c r="F2519" t="s">
        <v>1026</v>
      </c>
      <c r="G2519" s="121" t="s">
        <v>1379</v>
      </c>
      <c r="H2519" t="s">
        <v>390</v>
      </c>
      <c r="I2519" t="s">
        <v>489</v>
      </c>
      <c r="J2519" t="s">
        <v>434</v>
      </c>
      <c r="K2519" t="s">
        <v>435</v>
      </c>
      <c r="L2519" s="755" t="s">
        <v>193</v>
      </c>
      <c r="M2519" t="s">
        <v>330</v>
      </c>
      <c r="N2519" s="680">
        <f t="shared" ca="1" si="172"/>
        <v>0</v>
      </c>
      <c r="O2519" s="680">
        <f t="shared" ca="1" si="172"/>
        <v>0</v>
      </c>
      <c r="P2519" s="680">
        <f t="shared" ca="1" si="172"/>
        <v>0</v>
      </c>
      <c r="Q2519" s="680">
        <f t="shared" ca="1" si="172"/>
        <v>0</v>
      </c>
      <c r="R2519" s="680">
        <f t="shared" ca="1" si="172"/>
        <v>0</v>
      </c>
      <c r="S2519" t="str">
        <f t="shared" si="169"/>
        <v>ASR_CMS_19</v>
      </c>
      <c r="T2519" s="957">
        <f t="shared" si="170"/>
        <v>45406</v>
      </c>
      <c r="U2519" t="str">
        <f t="shared" si="171"/>
        <v>Unaudited</v>
      </c>
    </row>
    <row r="2520" spans="1:21" x14ac:dyDescent="0.25">
      <c r="A2520" t="s">
        <v>438</v>
      </c>
      <c r="B2520" t="s">
        <v>1380</v>
      </c>
      <c r="C2520" t="s">
        <v>1381</v>
      </c>
      <c r="D2520" s="15">
        <v>1900</v>
      </c>
      <c r="E2520" s="121">
        <v>1</v>
      </c>
      <c r="F2520" t="s">
        <v>1026</v>
      </c>
      <c r="G2520" s="121" t="s">
        <v>1379</v>
      </c>
      <c r="H2520" t="s">
        <v>390</v>
      </c>
      <c r="I2520" t="s">
        <v>489</v>
      </c>
      <c r="J2520" t="s">
        <v>451</v>
      </c>
      <c r="K2520" t="s">
        <v>436</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ASR_CMS_19</v>
      </c>
      <c r="T2520" s="957">
        <f t="shared" si="170"/>
        <v>45406</v>
      </c>
      <c r="U2520" t="str">
        <f t="shared" si="171"/>
        <v>Unaudited</v>
      </c>
    </row>
    <row r="2521" spans="1:21" x14ac:dyDescent="0.25">
      <c r="A2521" t="s">
        <v>438</v>
      </c>
      <c r="B2521" t="s">
        <v>1380</v>
      </c>
      <c r="C2521" t="s">
        <v>1381</v>
      </c>
      <c r="D2521" s="15">
        <v>1900</v>
      </c>
      <c r="E2521" s="121">
        <v>1</v>
      </c>
      <c r="F2521" t="s">
        <v>1026</v>
      </c>
      <c r="G2521" s="121" t="s">
        <v>1379</v>
      </c>
      <c r="H2521" t="s">
        <v>390</v>
      </c>
      <c r="I2521" t="s">
        <v>489</v>
      </c>
      <c r="J2521" t="s">
        <v>451</v>
      </c>
      <c r="K2521" t="s">
        <v>436</v>
      </c>
      <c r="L2521" s="755" t="s">
        <v>80</v>
      </c>
      <c r="M2521" t="s">
        <v>98</v>
      </c>
      <c r="N2521" s="680">
        <f t="shared" ca="1" si="172"/>
        <v>0</v>
      </c>
      <c r="O2521" s="680">
        <f t="shared" ca="1" si="172"/>
        <v>0</v>
      </c>
      <c r="P2521" s="680">
        <f t="shared" ca="1" si="172"/>
        <v>0</v>
      </c>
      <c r="Q2521" s="680">
        <f t="shared" ca="1" si="172"/>
        <v>0</v>
      </c>
      <c r="R2521" s="680">
        <f t="shared" ca="1" si="172"/>
        <v>0</v>
      </c>
      <c r="S2521" t="str">
        <f t="shared" si="169"/>
        <v>ASR_CMS_19</v>
      </c>
      <c r="T2521" s="957">
        <f t="shared" si="170"/>
        <v>45406</v>
      </c>
      <c r="U2521" t="str">
        <f t="shared" si="171"/>
        <v>Unaudited</v>
      </c>
    </row>
    <row r="2522" spans="1:21" x14ac:dyDescent="0.25">
      <c r="A2522" t="s">
        <v>438</v>
      </c>
      <c r="B2522" t="s">
        <v>1380</v>
      </c>
      <c r="C2522" t="s">
        <v>1381</v>
      </c>
      <c r="D2522" s="15">
        <v>1900</v>
      </c>
      <c r="E2522" s="121">
        <v>1</v>
      </c>
      <c r="F2522" t="s">
        <v>1026</v>
      </c>
      <c r="G2522" s="121" t="s">
        <v>1379</v>
      </c>
      <c r="H2522" t="s">
        <v>390</v>
      </c>
      <c r="I2522" t="s">
        <v>489</v>
      </c>
      <c r="J2522" t="s">
        <v>451</v>
      </c>
      <c r="K2522" t="s">
        <v>436</v>
      </c>
      <c r="L2522" s="755" t="s">
        <v>81</v>
      </c>
      <c r="M2522" t="s">
        <v>99</v>
      </c>
      <c r="N2522" s="680">
        <f t="shared" ca="1" si="172"/>
        <v>0</v>
      </c>
      <c r="O2522" s="680">
        <f t="shared" ca="1" si="172"/>
        <v>0</v>
      </c>
      <c r="P2522" s="680">
        <f t="shared" ca="1" si="172"/>
        <v>0</v>
      </c>
      <c r="Q2522" s="680">
        <f t="shared" ca="1" si="172"/>
        <v>0</v>
      </c>
      <c r="R2522" s="680">
        <f t="shared" ca="1" si="172"/>
        <v>0</v>
      </c>
      <c r="S2522" t="str">
        <f t="shared" si="169"/>
        <v>ASR_CMS_19</v>
      </c>
      <c r="T2522" s="957">
        <f t="shared" si="170"/>
        <v>45406</v>
      </c>
      <c r="U2522" t="str">
        <f t="shared" si="171"/>
        <v>Unaudited</v>
      </c>
    </row>
    <row r="2523" spans="1:21" x14ac:dyDescent="0.25">
      <c r="A2523" t="s">
        <v>438</v>
      </c>
      <c r="B2523" t="s">
        <v>1380</v>
      </c>
      <c r="C2523" t="s">
        <v>1381</v>
      </c>
      <c r="D2523" s="15">
        <v>1900</v>
      </c>
      <c r="E2523" s="121">
        <v>1</v>
      </c>
      <c r="F2523" t="s">
        <v>1026</v>
      </c>
      <c r="G2523" s="121" t="s">
        <v>1379</v>
      </c>
      <c r="H2523" t="s">
        <v>390</v>
      </c>
      <c r="I2523" t="s">
        <v>489</v>
      </c>
      <c r="J2523" t="s">
        <v>451</v>
      </c>
      <c r="K2523" t="s">
        <v>436</v>
      </c>
      <c r="L2523" s="755" t="s">
        <v>82</v>
      </c>
      <c r="M2523" t="s">
        <v>100</v>
      </c>
      <c r="N2523" s="680">
        <f t="shared" ca="1" si="172"/>
        <v>0</v>
      </c>
      <c r="O2523" s="680">
        <f t="shared" ca="1" si="172"/>
        <v>0</v>
      </c>
      <c r="P2523" s="680">
        <f t="shared" ca="1" si="172"/>
        <v>0</v>
      </c>
      <c r="Q2523" s="680">
        <f t="shared" ca="1" si="172"/>
        <v>0</v>
      </c>
      <c r="R2523" s="680">
        <f t="shared" ca="1" si="172"/>
        <v>0</v>
      </c>
      <c r="S2523" t="str">
        <f t="shared" si="169"/>
        <v>ASR_CMS_19</v>
      </c>
      <c r="T2523" s="957">
        <f t="shared" si="170"/>
        <v>45406</v>
      </c>
      <c r="U2523" t="str">
        <f t="shared" si="171"/>
        <v>Unaudited</v>
      </c>
    </row>
    <row r="2524" spans="1:21" x14ac:dyDescent="0.25">
      <c r="A2524" t="s">
        <v>438</v>
      </c>
      <c r="B2524" t="s">
        <v>1380</v>
      </c>
      <c r="C2524" t="s">
        <v>1381</v>
      </c>
      <c r="D2524" s="15">
        <v>1900</v>
      </c>
      <c r="E2524" s="121">
        <v>1</v>
      </c>
      <c r="F2524" t="s">
        <v>1026</v>
      </c>
      <c r="G2524" s="121" t="s">
        <v>1379</v>
      </c>
      <c r="H2524" t="s">
        <v>390</v>
      </c>
      <c r="I2524" t="s">
        <v>489</v>
      </c>
      <c r="J2524" t="s">
        <v>451</v>
      </c>
      <c r="K2524" t="s">
        <v>436</v>
      </c>
      <c r="L2524" s="755" t="s">
        <v>217</v>
      </c>
      <c r="M2524" t="s">
        <v>101</v>
      </c>
      <c r="N2524" s="680">
        <f t="shared" ca="1" si="172"/>
        <v>0</v>
      </c>
      <c r="O2524" s="680">
        <f t="shared" ca="1" si="172"/>
        <v>0</v>
      </c>
      <c r="P2524" s="680">
        <f t="shared" ca="1" si="172"/>
        <v>0</v>
      </c>
      <c r="Q2524" s="680">
        <f t="shared" ca="1" si="172"/>
        <v>0</v>
      </c>
      <c r="R2524" s="680">
        <f t="shared" ca="1" si="172"/>
        <v>0</v>
      </c>
      <c r="S2524" t="str">
        <f t="shared" si="169"/>
        <v>ASR_CMS_19</v>
      </c>
      <c r="T2524" s="957">
        <f t="shared" si="170"/>
        <v>45406</v>
      </c>
      <c r="U2524" t="str">
        <f t="shared" si="171"/>
        <v>Unaudited</v>
      </c>
    </row>
    <row r="2525" spans="1:21" x14ac:dyDescent="0.25">
      <c r="A2525" t="s">
        <v>438</v>
      </c>
      <c r="B2525" t="s">
        <v>1380</v>
      </c>
      <c r="C2525" t="s">
        <v>1381</v>
      </c>
      <c r="D2525" s="15">
        <v>1900</v>
      </c>
      <c r="E2525" s="121">
        <v>1</v>
      </c>
      <c r="F2525" t="s">
        <v>1026</v>
      </c>
      <c r="G2525" s="121" t="s">
        <v>1379</v>
      </c>
      <c r="H2525" t="s">
        <v>390</v>
      </c>
      <c r="I2525" t="s">
        <v>489</v>
      </c>
      <c r="J2525" t="s">
        <v>451</v>
      </c>
      <c r="K2525" t="s">
        <v>436</v>
      </c>
      <c r="L2525" s="755" t="s">
        <v>216</v>
      </c>
      <c r="M2525" t="s">
        <v>28</v>
      </c>
      <c r="N2525" s="680">
        <f t="shared" ca="1" si="172"/>
        <v>0</v>
      </c>
      <c r="O2525" s="680">
        <f t="shared" ca="1" si="172"/>
        <v>0</v>
      </c>
      <c r="P2525" s="680">
        <f t="shared" ca="1" si="172"/>
        <v>0</v>
      </c>
      <c r="Q2525" s="680">
        <f t="shared" ca="1" si="172"/>
        <v>0</v>
      </c>
      <c r="R2525" s="680">
        <f t="shared" ca="1" si="172"/>
        <v>0</v>
      </c>
      <c r="S2525" t="str">
        <f t="shared" si="169"/>
        <v>ASR_CMS_19</v>
      </c>
      <c r="T2525" s="957">
        <f t="shared" si="170"/>
        <v>45406</v>
      </c>
      <c r="U2525" t="str">
        <f t="shared" si="171"/>
        <v>Unaudited</v>
      </c>
    </row>
    <row r="2526" spans="1:21" x14ac:dyDescent="0.25">
      <c r="A2526" t="s">
        <v>438</v>
      </c>
      <c r="B2526" t="s">
        <v>1380</v>
      </c>
      <c r="C2526" t="s">
        <v>1381</v>
      </c>
      <c r="D2526" s="15">
        <v>1900</v>
      </c>
      <c r="E2526" s="121">
        <v>1</v>
      </c>
      <c r="F2526" t="s">
        <v>1026</v>
      </c>
      <c r="G2526" s="121" t="s">
        <v>1379</v>
      </c>
      <c r="H2526" t="s">
        <v>390</v>
      </c>
      <c r="I2526" t="s">
        <v>489</v>
      </c>
      <c r="J2526" t="s">
        <v>437</v>
      </c>
      <c r="K2526" t="s">
        <v>437</v>
      </c>
      <c r="L2526" s="755" t="s">
        <v>84</v>
      </c>
      <c r="M2526" t="s">
        <v>328</v>
      </c>
      <c r="N2526" s="680">
        <f t="shared" ca="1" si="172"/>
        <v>0</v>
      </c>
      <c r="O2526" s="680">
        <f t="shared" ca="1" si="172"/>
        <v>0</v>
      </c>
      <c r="P2526" s="680">
        <f t="shared" ca="1" si="172"/>
        <v>0</v>
      </c>
      <c r="Q2526" s="680">
        <f t="shared" ca="1" si="172"/>
        <v>0</v>
      </c>
      <c r="R2526" s="680">
        <f t="shared" ca="1" si="172"/>
        <v>0</v>
      </c>
      <c r="S2526" t="str">
        <f t="shared" si="169"/>
        <v>ASR_CMS_19</v>
      </c>
      <c r="T2526" s="957">
        <f t="shared" si="170"/>
        <v>45406</v>
      </c>
      <c r="U2526" t="str">
        <f t="shared" si="171"/>
        <v>Unaudited</v>
      </c>
    </row>
    <row r="2527" spans="1:21" x14ac:dyDescent="0.25">
      <c r="A2527" t="s">
        <v>438</v>
      </c>
      <c r="B2527" t="s">
        <v>1380</v>
      </c>
      <c r="C2527" t="s">
        <v>1381</v>
      </c>
      <c r="D2527" s="15">
        <v>1900</v>
      </c>
      <c r="E2527" s="121">
        <v>1</v>
      </c>
      <c r="F2527" t="s">
        <v>1026</v>
      </c>
      <c r="G2527" s="121" t="s">
        <v>1379</v>
      </c>
      <c r="H2527" t="s">
        <v>390</v>
      </c>
      <c r="I2527" t="s">
        <v>489</v>
      </c>
      <c r="J2527" t="s">
        <v>437</v>
      </c>
      <c r="K2527" t="s">
        <v>437</v>
      </c>
      <c r="L2527" s="755" t="s">
        <v>85</v>
      </c>
      <c r="M2527" t="s">
        <v>326</v>
      </c>
      <c r="N2527" s="680">
        <f t="shared" ca="1" si="172"/>
        <v>0</v>
      </c>
      <c r="O2527" s="680">
        <f t="shared" ca="1" si="172"/>
        <v>0</v>
      </c>
      <c r="P2527" s="680">
        <f t="shared" ca="1" si="172"/>
        <v>0</v>
      </c>
      <c r="Q2527" s="680">
        <f t="shared" ca="1" si="172"/>
        <v>0</v>
      </c>
      <c r="R2527" s="680">
        <f t="shared" ca="1" si="172"/>
        <v>0</v>
      </c>
      <c r="S2527" t="str">
        <f t="shared" si="169"/>
        <v>ASR_CMS_19</v>
      </c>
      <c r="T2527" s="957">
        <f t="shared" si="170"/>
        <v>45406</v>
      </c>
      <c r="U2527" t="str">
        <f t="shared" si="171"/>
        <v>Unaudited</v>
      </c>
    </row>
    <row r="2528" spans="1:21" x14ac:dyDescent="0.25">
      <c r="A2528" t="s">
        <v>438</v>
      </c>
      <c r="B2528" t="s">
        <v>1380</v>
      </c>
      <c r="C2528" t="s">
        <v>1381</v>
      </c>
      <c r="D2528" s="15">
        <v>1900</v>
      </c>
      <c r="E2528" s="121">
        <v>1</v>
      </c>
      <c r="F2528" t="s">
        <v>1026</v>
      </c>
      <c r="G2528" s="121" t="s">
        <v>1379</v>
      </c>
      <c r="H2528" t="s">
        <v>390</v>
      </c>
      <c r="I2528" t="s">
        <v>489</v>
      </c>
      <c r="J2528" t="s">
        <v>437</v>
      </c>
      <c r="K2528" t="s">
        <v>437</v>
      </c>
      <c r="L2528" s="755" t="s">
        <v>86</v>
      </c>
      <c r="M2528" t="s">
        <v>495</v>
      </c>
      <c r="N2528" s="680">
        <f t="shared" ca="1" si="172"/>
        <v>0</v>
      </c>
      <c r="O2528" s="680">
        <f t="shared" ca="1" si="172"/>
        <v>0</v>
      </c>
      <c r="P2528" s="680">
        <f t="shared" ca="1" si="172"/>
        <v>0</v>
      </c>
      <c r="Q2528" s="680">
        <f t="shared" ca="1" si="172"/>
        <v>0</v>
      </c>
      <c r="R2528" s="680">
        <f t="shared" ca="1" si="172"/>
        <v>0</v>
      </c>
      <c r="S2528" t="str">
        <f t="shared" si="169"/>
        <v>ASR_CMS_19</v>
      </c>
      <c r="T2528" s="957">
        <f t="shared" si="170"/>
        <v>45406</v>
      </c>
      <c r="U2528" t="str">
        <f t="shared" si="171"/>
        <v>Unaudited</v>
      </c>
    </row>
    <row r="2529" spans="1:21" x14ac:dyDescent="0.25">
      <c r="A2529" t="s">
        <v>438</v>
      </c>
      <c r="B2529" t="s">
        <v>1380</v>
      </c>
      <c r="C2529" t="s">
        <v>1381</v>
      </c>
      <c r="D2529" s="15">
        <v>1900</v>
      </c>
      <c r="E2529" s="121">
        <v>1</v>
      </c>
      <c r="F2529" t="s">
        <v>1026</v>
      </c>
      <c r="G2529" s="121" t="s">
        <v>1379</v>
      </c>
      <c r="H2529" t="s">
        <v>390</v>
      </c>
      <c r="I2529" t="s">
        <v>489</v>
      </c>
      <c r="J2529" t="s">
        <v>437</v>
      </c>
      <c r="K2529" t="s">
        <v>437</v>
      </c>
      <c r="L2529" s="755" t="s">
        <v>87</v>
      </c>
      <c r="M2529" t="s">
        <v>496</v>
      </c>
      <c r="N2529" s="680">
        <f t="shared" ca="1" si="172"/>
        <v>0</v>
      </c>
      <c r="O2529" s="680">
        <f t="shared" ca="1" si="172"/>
        <v>0</v>
      </c>
      <c r="P2529" s="680">
        <f t="shared" ca="1" si="172"/>
        <v>0</v>
      </c>
      <c r="Q2529" s="680">
        <f t="shared" ca="1" si="172"/>
        <v>0</v>
      </c>
      <c r="R2529" s="680">
        <f t="shared" ca="1" si="172"/>
        <v>0</v>
      </c>
      <c r="S2529" t="str">
        <f t="shared" si="169"/>
        <v>ASR_CMS_19</v>
      </c>
      <c r="T2529" s="957">
        <f t="shared" si="170"/>
        <v>45406</v>
      </c>
      <c r="U2529" t="str">
        <f t="shared" si="171"/>
        <v>Unaudited</v>
      </c>
    </row>
    <row r="2530" spans="1:21" x14ac:dyDescent="0.25">
      <c r="A2530" t="s">
        <v>438</v>
      </c>
      <c r="B2530" t="s">
        <v>1380</v>
      </c>
      <c r="C2530" t="s">
        <v>1381</v>
      </c>
      <c r="D2530" s="15">
        <v>1900</v>
      </c>
      <c r="E2530" s="121">
        <v>1</v>
      </c>
      <c r="F2530" t="s">
        <v>1026</v>
      </c>
      <c r="G2530" s="121" t="s">
        <v>1379</v>
      </c>
      <c r="H2530" t="s">
        <v>390</v>
      </c>
      <c r="I2530" t="s">
        <v>489</v>
      </c>
      <c r="J2530" t="s">
        <v>437</v>
      </c>
      <c r="K2530" t="s">
        <v>437</v>
      </c>
      <c r="L2530" s="755" t="s">
        <v>214</v>
      </c>
      <c r="M2530" t="s">
        <v>497</v>
      </c>
      <c r="N2530" s="680">
        <f t="shared" ca="1" si="172"/>
        <v>0</v>
      </c>
      <c r="O2530" s="680">
        <f t="shared" ca="1" si="172"/>
        <v>0</v>
      </c>
      <c r="P2530" s="680">
        <f t="shared" ca="1" si="172"/>
        <v>0</v>
      </c>
      <c r="Q2530" s="680">
        <f t="shared" ca="1" si="172"/>
        <v>0</v>
      </c>
      <c r="R2530" s="680">
        <f t="shared" ca="1" si="172"/>
        <v>0</v>
      </c>
      <c r="S2530" t="str">
        <f t="shared" si="169"/>
        <v>ASR_CMS_19</v>
      </c>
      <c r="T2530" s="957">
        <f t="shared" si="170"/>
        <v>45406</v>
      </c>
      <c r="U2530" t="str">
        <f t="shared" si="171"/>
        <v>Unaudited</v>
      </c>
    </row>
    <row r="2531" spans="1:21" x14ac:dyDescent="0.25">
      <c r="A2531" t="s">
        <v>438</v>
      </c>
      <c r="B2531" t="s">
        <v>1380</v>
      </c>
      <c r="C2531" t="s">
        <v>1381</v>
      </c>
      <c r="D2531" s="15">
        <v>1900</v>
      </c>
      <c r="E2531" s="121">
        <v>1</v>
      </c>
      <c r="F2531" t="s">
        <v>1026</v>
      </c>
      <c r="G2531" s="121" t="s">
        <v>1379</v>
      </c>
      <c r="H2531" t="s">
        <v>390</v>
      </c>
      <c r="I2531" t="s">
        <v>490</v>
      </c>
      <c r="J2531" t="s">
        <v>26</v>
      </c>
      <c r="K2531" t="s">
        <v>26</v>
      </c>
      <c r="L2531" s="755" t="s">
        <v>205</v>
      </c>
      <c r="M2531" t="s">
        <v>26</v>
      </c>
      <c r="N2531" s="680">
        <f t="shared" ca="1" si="172"/>
        <v>0</v>
      </c>
      <c r="O2531" s="680">
        <f t="shared" ca="1" si="172"/>
        <v>0</v>
      </c>
      <c r="P2531" s="680">
        <f t="shared" ca="1" si="172"/>
        <v>0</v>
      </c>
      <c r="Q2531" s="680">
        <f t="shared" ca="1" si="172"/>
        <v>0</v>
      </c>
      <c r="R2531" s="680">
        <f t="shared" ca="1" si="172"/>
        <v>0</v>
      </c>
      <c r="S2531" t="str">
        <f t="shared" si="169"/>
        <v>ASR_CMS_19</v>
      </c>
      <c r="T2531" s="957">
        <f t="shared" si="170"/>
        <v>45406</v>
      </c>
      <c r="U2531" t="str">
        <f t="shared" si="171"/>
        <v>Unaudited</v>
      </c>
    </row>
    <row r="2532" spans="1:21" x14ac:dyDescent="0.25">
      <c r="A2532" t="s">
        <v>438</v>
      </c>
      <c r="B2532" t="s">
        <v>1380</v>
      </c>
      <c r="C2532" t="s">
        <v>1381</v>
      </c>
      <c r="D2532" s="15">
        <v>1900</v>
      </c>
      <c r="E2532" s="121">
        <v>1</v>
      </c>
      <c r="F2532" t="s">
        <v>439</v>
      </c>
      <c r="G2532" s="121">
        <v>91</v>
      </c>
      <c r="H2532" t="s">
        <v>391</v>
      </c>
      <c r="I2532" t="s">
        <v>433</v>
      </c>
      <c r="J2532" t="s">
        <v>433</v>
      </c>
      <c r="K2532" t="s">
        <v>433</v>
      </c>
      <c r="M2532" t="s">
        <v>433</v>
      </c>
      <c r="N2532" s="680">
        <f t="shared" ca="1" si="172"/>
        <v>0</v>
      </c>
      <c r="O2532" s="680">
        <f t="shared" ca="1" si="172"/>
        <v>0</v>
      </c>
      <c r="P2532" s="680">
        <f t="shared" ca="1" si="172"/>
        <v>0</v>
      </c>
      <c r="Q2532" s="680">
        <f t="shared" ca="1" si="172"/>
        <v>0</v>
      </c>
      <c r="R2532" s="680">
        <f t="shared" ca="1" si="172"/>
        <v>0</v>
      </c>
      <c r="S2532" t="str">
        <f t="shared" si="169"/>
        <v>ASR_CMS_19</v>
      </c>
      <c r="T2532" s="957">
        <f t="shared" si="170"/>
        <v>45406</v>
      </c>
      <c r="U2532" t="str">
        <f t="shared" si="171"/>
        <v>Unaudited</v>
      </c>
    </row>
    <row r="2533" spans="1:21" x14ac:dyDescent="0.25">
      <c r="A2533" t="s">
        <v>438</v>
      </c>
      <c r="B2533" t="s">
        <v>1380</v>
      </c>
      <c r="C2533" t="s">
        <v>1381</v>
      </c>
      <c r="D2533" s="15">
        <v>1900</v>
      </c>
      <c r="E2533" s="121">
        <v>1</v>
      </c>
      <c r="F2533" t="s">
        <v>439</v>
      </c>
      <c r="G2533" s="121">
        <v>91</v>
      </c>
      <c r="H2533" t="s">
        <v>391</v>
      </c>
      <c r="I2533" t="s">
        <v>488</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ASR_CMS_19</v>
      </c>
      <c r="T2533" s="957">
        <f t="shared" si="170"/>
        <v>45406</v>
      </c>
      <c r="U2533" t="str">
        <f t="shared" si="171"/>
        <v>Unaudited</v>
      </c>
    </row>
    <row r="2534" spans="1:21" x14ac:dyDescent="0.25">
      <c r="A2534" t="s">
        <v>438</v>
      </c>
      <c r="B2534" t="s">
        <v>1380</v>
      </c>
      <c r="C2534" t="s">
        <v>1381</v>
      </c>
      <c r="D2534" s="15">
        <v>1900</v>
      </c>
      <c r="E2534" s="121">
        <v>1</v>
      </c>
      <c r="F2534" t="s">
        <v>439</v>
      </c>
      <c r="G2534" s="121">
        <v>91</v>
      </c>
      <c r="H2534" t="s">
        <v>391</v>
      </c>
      <c r="I2534" t="s">
        <v>488</v>
      </c>
      <c r="J2534" t="s">
        <v>12</v>
      </c>
      <c r="K2534" t="s">
        <v>223</v>
      </c>
      <c r="L2534" s="755">
        <v>1.2</v>
      </c>
      <c r="M2534" t="s">
        <v>223</v>
      </c>
      <c r="N2534" s="680">
        <f t="shared" ca="1" si="172"/>
        <v>0</v>
      </c>
      <c r="O2534" s="680">
        <f t="shared" ca="1" si="172"/>
        <v>0</v>
      </c>
      <c r="P2534" s="680">
        <f t="shared" ca="1" si="172"/>
        <v>0</v>
      </c>
      <c r="Q2534" s="680">
        <f t="shared" ca="1" si="172"/>
        <v>0</v>
      </c>
      <c r="R2534" s="680">
        <f t="shared" ca="1" si="172"/>
        <v>0</v>
      </c>
      <c r="S2534" t="str">
        <f t="shared" si="169"/>
        <v>ASR_CMS_19</v>
      </c>
      <c r="T2534" s="957">
        <f t="shared" si="170"/>
        <v>45406</v>
      </c>
      <c r="U2534" t="str">
        <f t="shared" si="171"/>
        <v>Unaudited</v>
      </c>
    </row>
    <row r="2535" spans="1:21" x14ac:dyDescent="0.25">
      <c r="A2535" t="s">
        <v>438</v>
      </c>
      <c r="B2535" t="s">
        <v>1380</v>
      </c>
      <c r="C2535" t="s">
        <v>1381</v>
      </c>
      <c r="D2535" s="15">
        <v>1900</v>
      </c>
      <c r="E2535" s="121">
        <v>1</v>
      </c>
      <c r="F2535" t="s">
        <v>439</v>
      </c>
      <c r="G2535" s="121">
        <v>91</v>
      </c>
      <c r="H2535" t="s">
        <v>391</v>
      </c>
      <c r="I2535" t="s">
        <v>488</v>
      </c>
      <c r="J2535" t="s">
        <v>12</v>
      </c>
      <c r="K2535" t="s">
        <v>1318</v>
      </c>
      <c r="L2535" s="755" t="s">
        <v>1314</v>
      </c>
      <c r="M2535" t="s">
        <v>1318</v>
      </c>
      <c r="N2535" s="680">
        <f t="shared" ca="1" si="172"/>
        <v>0</v>
      </c>
      <c r="O2535" s="680">
        <f t="shared" ca="1" si="172"/>
        <v>0</v>
      </c>
      <c r="P2535" s="680">
        <f t="shared" ca="1" si="172"/>
        <v>0</v>
      </c>
      <c r="Q2535" s="680">
        <f t="shared" ca="1" si="172"/>
        <v>0</v>
      </c>
      <c r="R2535" s="680">
        <f t="shared" ca="1" si="172"/>
        <v>0</v>
      </c>
      <c r="S2535" t="str">
        <f t="shared" si="169"/>
        <v>ASR_CMS_19</v>
      </c>
      <c r="T2535" s="957">
        <f t="shared" si="170"/>
        <v>45406</v>
      </c>
      <c r="U2535" t="str">
        <f t="shared" si="171"/>
        <v>Unaudited</v>
      </c>
    </row>
    <row r="2536" spans="1:21" x14ac:dyDescent="0.25">
      <c r="A2536" t="s">
        <v>438</v>
      </c>
      <c r="B2536" t="s">
        <v>1380</v>
      </c>
      <c r="C2536" t="s">
        <v>1381</v>
      </c>
      <c r="D2536" s="15">
        <v>1900</v>
      </c>
      <c r="E2536" s="121">
        <v>1</v>
      </c>
      <c r="F2536" t="s">
        <v>439</v>
      </c>
      <c r="G2536" s="121">
        <v>91</v>
      </c>
      <c r="H2536" t="s">
        <v>391</v>
      </c>
      <c r="I2536" t="s">
        <v>488</v>
      </c>
      <c r="J2536" t="s">
        <v>12</v>
      </c>
      <c r="K2536" t="s">
        <v>1320</v>
      </c>
      <c r="L2536" s="755" t="s">
        <v>1319</v>
      </c>
      <c r="M2536" t="s">
        <v>1320</v>
      </c>
      <c r="N2536" s="680">
        <f t="shared" ca="1" si="172"/>
        <v>0</v>
      </c>
      <c r="O2536" s="680">
        <f t="shared" ca="1" si="172"/>
        <v>0</v>
      </c>
      <c r="P2536" s="680">
        <f t="shared" ca="1" si="172"/>
        <v>0</v>
      </c>
      <c r="Q2536" s="680">
        <f t="shared" ca="1" si="172"/>
        <v>0</v>
      </c>
      <c r="R2536" s="680">
        <f t="shared" ca="1" si="172"/>
        <v>0</v>
      </c>
      <c r="S2536" t="str">
        <f t="shared" si="169"/>
        <v>ASR_CMS_19</v>
      </c>
      <c r="T2536" s="957">
        <f t="shared" si="170"/>
        <v>45406</v>
      </c>
      <c r="U2536" t="str">
        <f t="shared" si="171"/>
        <v>Unaudited</v>
      </c>
    </row>
    <row r="2537" spans="1:21" x14ac:dyDescent="0.25">
      <c r="A2537" t="s">
        <v>438</v>
      </c>
      <c r="B2537" t="s">
        <v>1380</v>
      </c>
      <c r="C2537" t="s">
        <v>1381</v>
      </c>
      <c r="D2537" s="15">
        <v>1900</v>
      </c>
      <c r="E2537" s="121">
        <v>1</v>
      </c>
      <c r="F2537" t="s">
        <v>439</v>
      </c>
      <c r="G2537" s="121">
        <v>91</v>
      </c>
      <c r="H2537" t="s">
        <v>391</v>
      </c>
      <c r="I2537" t="s">
        <v>488</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ASR_CMS_19</v>
      </c>
      <c r="T2537" s="957">
        <f t="shared" si="170"/>
        <v>45406</v>
      </c>
      <c r="U2537" t="str">
        <f t="shared" si="171"/>
        <v>Unaudited</v>
      </c>
    </row>
    <row r="2538" spans="1:21" x14ac:dyDescent="0.25">
      <c r="A2538" t="s">
        <v>438</v>
      </c>
      <c r="B2538" t="s">
        <v>1380</v>
      </c>
      <c r="C2538" t="s">
        <v>1381</v>
      </c>
      <c r="D2538" s="15">
        <v>1900</v>
      </c>
      <c r="E2538" s="121">
        <v>1</v>
      </c>
      <c r="F2538" t="s">
        <v>439</v>
      </c>
      <c r="G2538" s="121">
        <v>91</v>
      </c>
      <c r="H2538" t="s">
        <v>391</v>
      </c>
      <c r="I2538" t="s">
        <v>489</v>
      </c>
      <c r="J2538" t="s">
        <v>434</v>
      </c>
      <c r="K2538" t="s">
        <v>791</v>
      </c>
      <c r="L2538" s="755">
        <v>2.1</v>
      </c>
      <c r="M2538" t="s">
        <v>726</v>
      </c>
      <c r="N2538" s="680">
        <f t="shared" ca="1" si="172"/>
        <v>0</v>
      </c>
      <c r="O2538" s="680">
        <f t="shared" ca="1" si="172"/>
        <v>0</v>
      </c>
      <c r="P2538" s="680">
        <f t="shared" ca="1" si="172"/>
        <v>0</v>
      </c>
      <c r="Q2538" s="680">
        <f t="shared" ca="1" si="172"/>
        <v>0</v>
      </c>
      <c r="R2538" s="680">
        <f t="shared" ca="1" si="172"/>
        <v>0</v>
      </c>
      <c r="S2538" t="str">
        <f t="shared" si="169"/>
        <v>ASR_CMS_19</v>
      </c>
      <c r="T2538" s="957">
        <f t="shared" si="170"/>
        <v>45406</v>
      </c>
      <c r="U2538" t="str">
        <f t="shared" si="171"/>
        <v>Unaudited</v>
      </c>
    </row>
    <row r="2539" spans="1:21" x14ac:dyDescent="0.25">
      <c r="A2539" t="s">
        <v>438</v>
      </c>
      <c r="B2539" t="s">
        <v>1380</v>
      </c>
      <c r="C2539" t="s">
        <v>1381</v>
      </c>
      <c r="D2539" s="15">
        <v>1900</v>
      </c>
      <c r="E2539" s="121">
        <v>1</v>
      </c>
      <c r="F2539" t="s">
        <v>439</v>
      </c>
      <c r="G2539" s="121">
        <v>91</v>
      </c>
      <c r="H2539" t="s">
        <v>391</v>
      </c>
      <c r="I2539" t="s">
        <v>489</v>
      </c>
      <c r="J2539" t="s">
        <v>434</v>
      </c>
      <c r="K2539" t="s">
        <v>791</v>
      </c>
      <c r="L2539" s="755">
        <v>2.2000000000000002</v>
      </c>
      <c r="M2539" t="s">
        <v>727</v>
      </c>
      <c r="N2539" s="680">
        <f t="shared" ca="1" si="172"/>
        <v>0</v>
      </c>
      <c r="O2539" s="680">
        <f t="shared" ca="1" si="172"/>
        <v>0</v>
      </c>
      <c r="P2539" s="680">
        <f t="shared" ca="1" si="172"/>
        <v>0</v>
      </c>
      <c r="Q2539" s="680">
        <f t="shared" ca="1" si="172"/>
        <v>0</v>
      </c>
      <c r="R2539" s="680">
        <f t="shared" ca="1" si="172"/>
        <v>0</v>
      </c>
      <c r="S2539" t="str">
        <f t="shared" si="169"/>
        <v>ASR_CMS_19</v>
      </c>
      <c r="T2539" s="957">
        <f t="shared" si="170"/>
        <v>45406</v>
      </c>
      <c r="U2539" t="str">
        <f t="shared" si="171"/>
        <v>Unaudited</v>
      </c>
    </row>
    <row r="2540" spans="1:21" x14ac:dyDescent="0.25">
      <c r="A2540" t="s">
        <v>438</v>
      </c>
      <c r="B2540" t="s">
        <v>1380</v>
      </c>
      <c r="C2540" t="s">
        <v>1381</v>
      </c>
      <c r="D2540" s="15">
        <v>1900</v>
      </c>
      <c r="E2540" s="121">
        <v>1</v>
      </c>
      <c r="F2540" t="s">
        <v>439</v>
      </c>
      <c r="G2540" s="121">
        <v>91</v>
      </c>
      <c r="H2540" t="s">
        <v>391</v>
      </c>
      <c r="I2540" t="s">
        <v>489</v>
      </c>
      <c r="J2540" t="s">
        <v>434</v>
      </c>
      <c r="K2540" t="s">
        <v>791</v>
      </c>
      <c r="L2540" s="755">
        <v>2.2999999999999998</v>
      </c>
      <c r="M2540" t="s">
        <v>728</v>
      </c>
      <c r="N2540" s="680">
        <f t="shared" ca="1" si="172"/>
        <v>0</v>
      </c>
      <c r="O2540" s="680">
        <f t="shared" ca="1" si="172"/>
        <v>0</v>
      </c>
      <c r="P2540" s="680">
        <f t="shared" ca="1" si="172"/>
        <v>0</v>
      </c>
      <c r="Q2540" s="680">
        <f t="shared" ca="1" si="172"/>
        <v>0</v>
      </c>
      <c r="R2540" s="680">
        <f t="shared" ca="1" si="172"/>
        <v>0</v>
      </c>
      <c r="S2540" t="str">
        <f t="shared" si="169"/>
        <v>ASR_CMS_19</v>
      </c>
      <c r="T2540" s="957">
        <f t="shared" si="170"/>
        <v>45406</v>
      </c>
      <c r="U2540" t="str">
        <f t="shared" si="171"/>
        <v>Unaudited</v>
      </c>
    </row>
    <row r="2541" spans="1:21" x14ac:dyDescent="0.25">
      <c r="A2541" t="s">
        <v>438</v>
      </c>
      <c r="B2541" t="s">
        <v>1380</v>
      </c>
      <c r="C2541" t="s">
        <v>1381</v>
      </c>
      <c r="D2541" s="15">
        <v>1900</v>
      </c>
      <c r="E2541" s="121">
        <v>1</v>
      </c>
      <c r="F2541" t="s">
        <v>439</v>
      </c>
      <c r="G2541" s="121">
        <v>91</v>
      </c>
      <c r="H2541" t="s">
        <v>391</v>
      </c>
      <c r="I2541" t="s">
        <v>489</v>
      </c>
      <c r="J2541" t="s">
        <v>434</v>
      </c>
      <c r="K2541" t="s">
        <v>791</v>
      </c>
      <c r="L2541" s="755">
        <v>2.4</v>
      </c>
      <c r="M2541" t="s">
        <v>729</v>
      </c>
      <c r="N2541" s="680">
        <f t="shared" ca="1" si="172"/>
        <v>0</v>
      </c>
      <c r="O2541" s="680">
        <f t="shared" ca="1" si="172"/>
        <v>0</v>
      </c>
      <c r="P2541" s="680">
        <f t="shared" ca="1" si="172"/>
        <v>0</v>
      </c>
      <c r="Q2541" s="680">
        <f t="shared" ca="1" si="172"/>
        <v>0</v>
      </c>
      <c r="R2541" s="680">
        <f t="shared" ca="1" si="172"/>
        <v>0</v>
      </c>
      <c r="S2541" t="str">
        <f t="shared" si="169"/>
        <v>ASR_CMS_19</v>
      </c>
      <c r="T2541" s="957">
        <f t="shared" si="170"/>
        <v>45406</v>
      </c>
      <c r="U2541" t="str">
        <f t="shared" si="171"/>
        <v>Unaudited</v>
      </c>
    </row>
    <row r="2542" spans="1:21" x14ac:dyDescent="0.25">
      <c r="A2542" t="s">
        <v>438</v>
      </c>
      <c r="B2542" t="s">
        <v>1380</v>
      </c>
      <c r="C2542" t="s">
        <v>1381</v>
      </c>
      <c r="D2542" s="15">
        <v>1900</v>
      </c>
      <c r="E2542" s="121">
        <v>1</v>
      </c>
      <c r="F2542" t="s">
        <v>439</v>
      </c>
      <c r="G2542" s="121">
        <v>91</v>
      </c>
      <c r="H2542" t="s">
        <v>391</v>
      </c>
      <c r="I2542" t="s">
        <v>489</v>
      </c>
      <c r="J2542" t="s">
        <v>434</v>
      </c>
      <c r="K2542" t="s">
        <v>791</v>
      </c>
      <c r="L2542" s="755">
        <v>2.5</v>
      </c>
      <c r="M2542" t="s">
        <v>771</v>
      </c>
      <c r="N2542" s="680">
        <f t="shared" ca="1" si="172"/>
        <v>0</v>
      </c>
      <c r="O2542" s="680">
        <f t="shared" ca="1" si="172"/>
        <v>0</v>
      </c>
      <c r="P2542" s="680">
        <f t="shared" ca="1" si="172"/>
        <v>0</v>
      </c>
      <c r="Q2542" s="680">
        <f t="shared" ca="1" si="172"/>
        <v>0</v>
      </c>
      <c r="R2542" s="680">
        <f t="shared" ca="1" si="172"/>
        <v>0</v>
      </c>
      <c r="S2542" t="str">
        <f t="shared" si="169"/>
        <v>ASR_CMS_19</v>
      </c>
      <c r="T2542" s="957">
        <f t="shared" si="170"/>
        <v>45406</v>
      </c>
      <c r="U2542" t="str">
        <f t="shared" si="171"/>
        <v>Unaudited</v>
      </c>
    </row>
    <row r="2543" spans="1:21" x14ac:dyDescent="0.25">
      <c r="A2543" t="s">
        <v>438</v>
      </c>
      <c r="B2543" t="s">
        <v>1380</v>
      </c>
      <c r="C2543" t="s">
        <v>1381</v>
      </c>
      <c r="D2543" s="15">
        <v>1900</v>
      </c>
      <c r="E2543" s="121">
        <v>1</v>
      </c>
      <c r="F2543" t="s">
        <v>439</v>
      </c>
      <c r="G2543" s="121">
        <v>91</v>
      </c>
      <c r="H2543" t="s">
        <v>391</v>
      </c>
      <c r="I2543" t="s">
        <v>489</v>
      </c>
      <c r="J2543" t="s">
        <v>434</v>
      </c>
      <c r="K2543" t="s">
        <v>791</v>
      </c>
      <c r="L2543" s="755">
        <v>2.6</v>
      </c>
      <c r="M2543" t="s">
        <v>187</v>
      </c>
      <c r="N2543" s="680">
        <f t="shared" ca="1" si="172"/>
        <v>0</v>
      </c>
      <c r="O2543" s="680">
        <f t="shared" ca="1" si="172"/>
        <v>0</v>
      </c>
      <c r="P2543" s="680">
        <f t="shared" ca="1" si="172"/>
        <v>0</v>
      </c>
      <c r="Q2543" s="680">
        <f t="shared" ca="1" si="172"/>
        <v>0</v>
      </c>
      <c r="R2543" s="680">
        <f t="shared" ca="1" si="172"/>
        <v>0</v>
      </c>
      <c r="S2543" t="str">
        <f t="shared" si="169"/>
        <v>ASR_CMS_19</v>
      </c>
      <c r="T2543" s="957">
        <f t="shared" si="170"/>
        <v>45406</v>
      </c>
      <c r="U2543" t="str">
        <f t="shared" si="171"/>
        <v>Unaudited</v>
      </c>
    </row>
    <row r="2544" spans="1:21" x14ac:dyDescent="0.25">
      <c r="A2544" t="s">
        <v>438</v>
      </c>
      <c r="B2544" t="s">
        <v>1380</v>
      </c>
      <c r="C2544" t="s">
        <v>1381</v>
      </c>
      <c r="D2544" s="15">
        <v>1900</v>
      </c>
      <c r="E2544" s="121">
        <v>1</v>
      </c>
      <c r="F2544" t="s">
        <v>439</v>
      </c>
      <c r="G2544" s="121">
        <v>91</v>
      </c>
      <c r="H2544" t="s">
        <v>391</v>
      </c>
      <c r="I2544" t="s">
        <v>489</v>
      </c>
      <c r="J2544" t="s">
        <v>434</v>
      </c>
      <c r="K2544" t="s">
        <v>791</v>
      </c>
      <c r="L2544" s="755">
        <v>2.7</v>
      </c>
      <c r="M2544" t="s">
        <v>792</v>
      </c>
      <c r="N2544" s="680">
        <f t="shared" ca="1" si="172"/>
        <v>0</v>
      </c>
      <c r="O2544" s="680">
        <f t="shared" ca="1" si="172"/>
        <v>0</v>
      </c>
      <c r="P2544" s="680">
        <f t="shared" ca="1" si="172"/>
        <v>0</v>
      </c>
      <c r="Q2544" s="680">
        <f t="shared" ca="1" si="172"/>
        <v>0</v>
      </c>
      <c r="R2544" s="680">
        <f t="shared" ca="1" si="172"/>
        <v>0</v>
      </c>
      <c r="S2544" t="str">
        <f t="shared" si="169"/>
        <v>ASR_CMS_19</v>
      </c>
      <c r="T2544" s="957">
        <f t="shared" si="170"/>
        <v>45406</v>
      </c>
      <c r="U2544" t="str">
        <f t="shared" si="171"/>
        <v>Unaudited</v>
      </c>
    </row>
    <row r="2545" spans="1:21" x14ac:dyDescent="0.25">
      <c r="A2545" t="s">
        <v>438</v>
      </c>
      <c r="B2545" t="s">
        <v>1380</v>
      </c>
      <c r="C2545" t="s">
        <v>1381</v>
      </c>
      <c r="D2545" s="15">
        <v>1900</v>
      </c>
      <c r="E2545" s="121">
        <v>1</v>
      </c>
      <c r="F2545" t="s">
        <v>439</v>
      </c>
      <c r="G2545" s="121">
        <v>91</v>
      </c>
      <c r="H2545" t="s">
        <v>391</v>
      </c>
      <c r="I2545" t="s">
        <v>489</v>
      </c>
      <c r="J2545" t="s">
        <v>434</v>
      </c>
      <c r="K2545" t="s">
        <v>791</v>
      </c>
      <c r="L2545" s="755">
        <v>2.8</v>
      </c>
      <c r="M2545" t="s">
        <v>793</v>
      </c>
      <c r="N2545" s="680">
        <f t="shared" ca="1" si="172"/>
        <v>0</v>
      </c>
      <c r="O2545" s="680">
        <f t="shared" ca="1" si="172"/>
        <v>0</v>
      </c>
      <c r="P2545" s="680">
        <f t="shared" ca="1" si="172"/>
        <v>0</v>
      </c>
      <c r="Q2545" s="680">
        <f t="shared" ca="1" si="172"/>
        <v>0</v>
      </c>
      <c r="R2545" s="680">
        <f t="shared" ca="1" si="172"/>
        <v>0</v>
      </c>
      <c r="S2545" t="str">
        <f t="shared" si="169"/>
        <v>ASR_CMS_19</v>
      </c>
      <c r="T2545" s="957">
        <f t="shared" si="170"/>
        <v>45406</v>
      </c>
      <c r="U2545" t="str">
        <f t="shared" si="171"/>
        <v>Unaudited</v>
      </c>
    </row>
    <row r="2546" spans="1:21" x14ac:dyDescent="0.25">
      <c r="A2546" t="s">
        <v>438</v>
      </c>
      <c r="B2546" t="s">
        <v>1380</v>
      </c>
      <c r="C2546" t="s">
        <v>1381</v>
      </c>
      <c r="D2546" s="15">
        <v>1900</v>
      </c>
      <c r="E2546" s="121">
        <v>1</v>
      </c>
      <c r="F2546" t="s">
        <v>439</v>
      </c>
      <c r="G2546" s="121">
        <v>91</v>
      </c>
      <c r="H2546" t="s">
        <v>391</v>
      </c>
      <c r="I2546" t="s">
        <v>489</v>
      </c>
      <c r="J2546" t="s">
        <v>434</v>
      </c>
      <c r="K2546" t="s">
        <v>791</v>
      </c>
      <c r="L2546" s="755">
        <v>2.9</v>
      </c>
      <c r="M2546" t="s">
        <v>774</v>
      </c>
      <c r="N2546" s="680">
        <f t="shared" ca="1" si="172"/>
        <v>0</v>
      </c>
      <c r="O2546" s="680">
        <f t="shared" ca="1" si="172"/>
        <v>0</v>
      </c>
      <c r="P2546" s="680">
        <f t="shared" ca="1" si="172"/>
        <v>0</v>
      </c>
      <c r="Q2546" s="680">
        <f t="shared" ca="1" si="172"/>
        <v>0</v>
      </c>
      <c r="R2546" s="680">
        <f t="shared" ca="1" si="172"/>
        <v>0</v>
      </c>
      <c r="S2546" t="str">
        <f t="shared" si="169"/>
        <v>ASR_CMS_19</v>
      </c>
      <c r="T2546" s="957">
        <f t="shared" si="170"/>
        <v>45406</v>
      </c>
      <c r="U2546" t="str">
        <f t="shared" si="171"/>
        <v>Unaudited</v>
      </c>
    </row>
    <row r="2547" spans="1:21" x14ac:dyDescent="0.25">
      <c r="A2547" t="s">
        <v>438</v>
      </c>
      <c r="B2547" t="s">
        <v>1380</v>
      </c>
      <c r="C2547" t="s">
        <v>1381</v>
      </c>
      <c r="D2547" s="15">
        <v>1900</v>
      </c>
      <c r="E2547" s="121">
        <v>1</v>
      </c>
      <c r="F2547" t="s">
        <v>439</v>
      </c>
      <c r="G2547" s="121">
        <v>91</v>
      </c>
      <c r="H2547" t="s">
        <v>391</v>
      </c>
      <c r="I2547" t="s">
        <v>489</v>
      </c>
      <c r="J2547" t="s">
        <v>434</v>
      </c>
      <c r="K2547" t="s">
        <v>224</v>
      </c>
      <c r="L2547" s="755">
        <v>2.11</v>
      </c>
      <c r="M2547" t="s">
        <v>229</v>
      </c>
      <c r="N2547" s="680">
        <f t="shared" ca="1" si="172"/>
        <v>0</v>
      </c>
      <c r="O2547" s="680">
        <f t="shared" ca="1" si="172"/>
        <v>0</v>
      </c>
      <c r="P2547" s="680">
        <f t="shared" ca="1" si="172"/>
        <v>0</v>
      </c>
      <c r="Q2547" s="680">
        <f t="shared" ca="1" si="172"/>
        <v>0</v>
      </c>
      <c r="R2547" s="680">
        <f t="shared" ca="1" si="172"/>
        <v>0</v>
      </c>
      <c r="S2547" t="str">
        <f t="shared" si="169"/>
        <v>ASR_CMS_19</v>
      </c>
      <c r="T2547" s="957">
        <f t="shared" si="170"/>
        <v>45406</v>
      </c>
      <c r="U2547" t="str">
        <f t="shared" si="171"/>
        <v>Unaudited</v>
      </c>
    </row>
    <row r="2548" spans="1:21" x14ac:dyDescent="0.25">
      <c r="A2548" t="s">
        <v>438</v>
      </c>
      <c r="B2548" t="s">
        <v>1380</v>
      </c>
      <c r="C2548" t="s">
        <v>1381</v>
      </c>
      <c r="D2548" s="15">
        <v>1900</v>
      </c>
      <c r="E2548" s="121">
        <v>1</v>
      </c>
      <c r="F2548" t="s">
        <v>439</v>
      </c>
      <c r="G2548" s="121">
        <v>91</v>
      </c>
      <c r="H2548" t="s">
        <v>391</v>
      </c>
      <c r="I2548" t="s">
        <v>489</v>
      </c>
      <c r="J2548" t="s">
        <v>434</v>
      </c>
      <c r="K2548" t="s">
        <v>224</v>
      </c>
      <c r="L2548" s="755">
        <v>2.12</v>
      </c>
      <c r="M2548" t="s">
        <v>555</v>
      </c>
      <c r="N2548" s="680">
        <f t="shared" ca="1" si="172"/>
        <v>0</v>
      </c>
      <c r="O2548" s="680">
        <f t="shared" ca="1" si="172"/>
        <v>0</v>
      </c>
      <c r="P2548" s="680">
        <f t="shared" ca="1" si="172"/>
        <v>0</v>
      </c>
      <c r="Q2548" s="680">
        <f t="shared" ca="1" si="172"/>
        <v>0</v>
      </c>
      <c r="R2548" s="680">
        <f t="shared" ca="1" si="172"/>
        <v>0</v>
      </c>
      <c r="S2548" t="str">
        <f t="shared" si="169"/>
        <v>ASR_CMS_19</v>
      </c>
      <c r="T2548" s="957">
        <f t="shared" si="170"/>
        <v>45406</v>
      </c>
      <c r="U2548" t="str">
        <f t="shared" si="171"/>
        <v>Unaudited</v>
      </c>
    </row>
    <row r="2549" spans="1:21" x14ac:dyDescent="0.25">
      <c r="A2549" t="s">
        <v>438</v>
      </c>
      <c r="B2549" t="s">
        <v>1380</v>
      </c>
      <c r="C2549" t="s">
        <v>1381</v>
      </c>
      <c r="D2549" s="15">
        <v>1900</v>
      </c>
      <c r="E2549" s="121">
        <v>1</v>
      </c>
      <c r="F2549" t="s">
        <v>439</v>
      </c>
      <c r="G2549" s="121">
        <v>91</v>
      </c>
      <c r="H2549" t="s">
        <v>391</v>
      </c>
      <c r="I2549" t="s">
        <v>489</v>
      </c>
      <c r="J2549" t="s">
        <v>434</v>
      </c>
      <c r="K2549" t="s">
        <v>224</v>
      </c>
      <c r="L2549" s="755">
        <v>2.13</v>
      </c>
      <c r="M2549" t="s">
        <v>230</v>
      </c>
      <c r="N2549" s="680">
        <f t="shared" ca="1" si="172"/>
        <v>0</v>
      </c>
      <c r="O2549" s="680">
        <f t="shared" ca="1" si="172"/>
        <v>0</v>
      </c>
      <c r="P2549" s="680">
        <f t="shared" ca="1" si="172"/>
        <v>0</v>
      </c>
      <c r="Q2549" s="680">
        <f t="shared" ca="1" si="172"/>
        <v>0</v>
      </c>
      <c r="R2549" s="680">
        <f t="shared" ca="1" si="172"/>
        <v>0</v>
      </c>
      <c r="S2549" t="str">
        <f t="shared" si="169"/>
        <v>ASR_CMS_19</v>
      </c>
      <c r="T2549" s="957">
        <f t="shared" si="170"/>
        <v>45406</v>
      </c>
      <c r="U2549" t="str">
        <f t="shared" si="171"/>
        <v>Unaudited</v>
      </c>
    </row>
    <row r="2550" spans="1:21" x14ac:dyDescent="0.25">
      <c r="A2550" t="s">
        <v>438</v>
      </c>
      <c r="B2550" t="s">
        <v>1380</v>
      </c>
      <c r="C2550" t="s">
        <v>1381</v>
      </c>
      <c r="D2550" s="15">
        <v>1900</v>
      </c>
      <c r="E2550" s="121">
        <v>1</v>
      </c>
      <c r="F2550" t="s">
        <v>439</v>
      </c>
      <c r="G2550" s="121">
        <v>91</v>
      </c>
      <c r="H2550" t="s">
        <v>391</v>
      </c>
      <c r="I2550" t="s">
        <v>489</v>
      </c>
      <c r="J2550" t="s">
        <v>434</v>
      </c>
      <c r="K2550" t="s">
        <v>224</v>
      </c>
      <c r="L2550" s="755">
        <v>2.14</v>
      </c>
      <c r="M2550" t="s">
        <v>559</v>
      </c>
      <c r="N2550" s="680">
        <f t="shared" ca="1" si="172"/>
        <v>0</v>
      </c>
      <c r="O2550" s="680">
        <f t="shared" ca="1" si="172"/>
        <v>0</v>
      </c>
      <c r="P2550" s="680">
        <f t="shared" ca="1" si="172"/>
        <v>0</v>
      </c>
      <c r="Q2550" s="680">
        <f t="shared" ca="1" si="172"/>
        <v>0</v>
      </c>
      <c r="R2550" s="680">
        <f t="shared" ca="1" si="172"/>
        <v>0</v>
      </c>
      <c r="S2550" t="str">
        <f t="shared" si="169"/>
        <v>ASR_CMS_19</v>
      </c>
      <c r="T2550" s="957">
        <f t="shared" si="170"/>
        <v>45406</v>
      </c>
      <c r="U2550" t="str">
        <f t="shared" si="171"/>
        <v>Unaudited</v>
      </c>
    </row>
    <row r="2551" spans="1:21" x14ac:dyDescent="0.25">
      <c r="A2551" t="s">
        <v>438</v>
      </c>
      <c r="B2551" t="s">
        <v>1380</v>
      </c>
      <c r="C2551" t="s">
        <v>1381</v>
      </c>
      <c r="D2551" s="15">
        <v>1900</v>
      </c>
      <c r="E2551" s="121">
        <v>1</v>
      </c>
      <c r="F2551" t="s">
        <v>439</v>
      </c>
      <c r="G2551" s="121">
        <v>91</v>
      </c>
      <c r="H2551" t="s">
        <v>391</v>
      </c>
      <c r="I2551" t="s">
        <v>489</v>
      </c>
      <c r="J2551" t="s">
        <v>434</v>
      </c>
      <c r="K2551" t="s">
        <v>224</v>
      </c>
      <c r="L2551" s="755">
        <v>2.15</v>
      </c>
      <c r="M2551" t="s">
        <v>20</v>
      </c>
      <c r="N2551" s="680">
        <f t="shared" ca="1" si="172"/>
        <v>0</v>
      </c>
      <c r="O2551" s="680">
        <f t="shared" ca="1" si="172"/>
        <v>0</v>
      </c>
      <c r="P2551" s="680">
        <f t="shared" ca="1" si="172"/>
        <v>0</v>
      </c>
      <c r="Q2551" s="680">
        <f t="shared" ca="1" si="172"/>
        <v>0</v>
      </c>
      <c r="R2551" s="680">
        <f t="shared" ca="1" si="172"/>
        <v>0</v>
      </c>
      <c r="S2551" t="str">
        <f t="shared" si="169"/>
        <v>ASR_CMS_19</v>
      </c>
      <c r="T2551" s="957">
        <f t="shared" si="170"/>
        <v>45406</v>
      </c>
      <c r="U2551" t="str">
        <f t="shared" si="171"/>
        <v>Unaudited</v>
      </c>
    </row>
    <row r="2552" spans="1:21" x14ac:dyDescent="0.25">
      <c r="A2552" t="s">
        <v>438</v>
      </c>
      <c r="B2552" t="s">
        <v>1380</v>
      </c>
      <c r="C2552" t="s">
        <v>1381</v>
      </c>
      <c r="D2552" s="15">
        <v>1900</v>
      </c>
      <c r="E2552" s="121">
        <v>1</v>
      </c>
      <c r="F2552" t="s">
        <v>439</v>
      </c>
      <c r="G2552" s="121">
        <v>91</v>
      </c>
      <c r="H2552" t="s">
        <v>391</v>
      </c>
      <c r="I2552" t="s">
        <v>489</v>
      </c>
      <c r="J2552" t="s">
        <v>434</v>
      </c>
      <c r="K2552" t="s">
        <v>224</v>
      </c>
      <c r="L2552" s="755">
        <v>2.16</v>
      </c>
      <c r="M2552" t="s">
        <v>794</v>
      </c>
      <c r="N2552" s="680">
        <f t="shared" ca="1" si="172"/>
        <v>0</v>
      </c>
      <c r="O2552" s="680">
        <f t="shared" ca="1" si="172"/>
        <v>0</v>
      </c>
      <c r="P2552" s="680">
        <f t="shared" ca="1" si="172"/>
        <v>0</v>
      </c>
      <c r="Q2552" s="680">
        <f t="shared" ca="1" si="172"/>
        <v>0</v>
      </c>
      <c r="R2552" s="680">
        <f t="shared" ca="1" si="172"/>
        <v>0</v>
      </c>
      <c r="S2552" t="str">
        <f t="shared" si="169"/>
        <v>ASR_CMS_19</v>
      </c>
      <c r="T2552" s="957">
        <f t="shared" si="170"/>
        <v>45406</v>
      </c>
      <c r="U2552" t="str">
        <f t="shared" si="171"/>
        <v>Unaudited</v>
      </c>
    </row>
    <row r="2553" spans="1:21" x14ac:dyDescent="0.25">
      <c r="A2553" t="s">
        <v>438</v>
      </c>
      <c r="B2553" t="s">
        <v>1380</v>
      </c>
      <c r="C2553" t="s">
        <v>1381</v>
      </c>
      <c r="D2553" s="15">
        <v>1900</v>
      </c>
      <c r="E2553" s="121">
        <v>1</v>
      </c>
      <c r="F2553" t="s">
        <v>439</v>
      </c>
      <c r="G2553" s="121">
        <v>91</v>
      </c>
      <c r="H2553" t="s">
        <v>391</v>
      </c>
      <c r="I2553" t="s">
        <v>489</v>
      </c>
      <c r="J2553" t="s">
        <v>434</v>
      </c>
      <c r="K2553" t="s">
        <v>224</v>
      </c>
      <c r="L2553" s="755">
        <v>2.17</v>
      </c>
      <c r="M2553" t="s">
        <v>1047</v>
      </c>
      <c r="N2553" s="680">
        <f t="shared" ca="1" si="172"/>
        <v>0</v>
      </c>
      <c r="O2553" s="680">
        <f t="shared" ca="1" si="172"/>
        <v>0</v>
      </c>
      <c r="P2553" s="680">
        <f t="shared" ca="1" si="172"/>
        <v>0</v>
      </c>
      <c r="Q2553" s="680">
        <f t="shared" ca="1" si="172"/>
        <v>0</v>
      </c>
      <c r="R2553" s="680">
        <f t="shared" ca="1" si="172"/>
        <v>0</v>
      </c>
      <c r="S2553" t="str">
        <f t="shared" si="169"/>
        <v>ASR_CMS_19</v>
      </c>
      <c r="T2553" s="957">
        <f t="shared" si="170"/>
        <v>45406</v>
      </c>
      <c r="U2553" t="str">
        <f t="shared" si="171"/>
        <v>Unaudited</v>
      </c>
    </row>
    <row r="2554" spans="1:21" x14ac:dyDescent="0.25">
      <c r="A2554" t="s">
        <v>438</v>
      </c>
      <c r="B2554" t="s">
        <v>1380</v>
      </c>
      <c r="C2554" t="s">
        <v>1381</v>
      </c>
      <c r="D2554" s="15">
        <v>1900</v>
      </c>
      <c r="E2554" s="121">
        <v>1</v>
      </c>
      <c r="F2554" t="s">
        <v>439</v>
      </c>
      <c r="G2554" s="121">
        <v>91</v>
      </c>
      <c r="H2554" t="s">
        <v>391</v>
      </c>
      <c r="I2554" t="s">
        <v>489</v>
      </c>
      <c r="J2554" t="s">
        <v>434</v>
      </c>
      <c r="K2554" t="s">
        <v>224</v>
      </c>
      <c r="L2554" s="755">
        <v>2.1800000000000002</v>
      </c>
      <c r="M2554" t="s">
        <v>651</v>
      </c>
      <c r="N2554" s="680">
        <f t="shared" ca="1" si="172"/>
        <v>0</v>
      </c>
      <c r="O2554" s="680">
        <f t="shared" ca="1" si="172"/>
        <v>0</v>
      </c>
      <c r="P2554" s="680">
        <f t="shared" ca="1" si="172"/>
        <v>0</v>
      </c>
      <c r="Q2554" s="680">
        <f t="shared" ca="1" si="172"/>
        <v>0</v>
      </c>
      <c r="R2554" s="680">
        <f t="shared" ca="1" si="172"/>
        <v>0</v>
      </c>
      <c r="S2554" t="str">
        <f t="shared" si="169"/>
        <v>ASR_CMS_19</v>
      </c>
      <c r="T2554" s="957">
        <f t="shared" si="170"/>
        <v>45406</v>
      </c>
      <c r="U2554" t="str">
        <f t="shared" si="171"/>
        <v>Unaudited</v>
      </c>
    </row>
    <row r="2555" spans="1:21" x14ac:dyDescent="0.25">
      <c r="A2555" t="s">
        <v>438</v>
      </c>
      <c r="B2555" t="s">
        <v>1380</v>
      </c>
      <c r="C2555" t="s">
        <v>1381</v>
      </c>
      <c r="D2555" s="15">
        <v>1900</v>
      </c>
      <c r="E2555" s="121">
        <v>1</v>
      </c>
      <c r="F2555" t="s">
        <v>439</v>
      </c>
      <c r="G2555" s="121">
        <v>91</v>
      </c>
      <c r="H2555" t="s">
        <v>391</v>
      </c>
      <c r="I2555" t="s">
        <v>489</v>
      </c>
      <c r="J2555" t="s">
        <v>434</v>
      </c>
      <c r="K2555" t="s">
        <v>224</v>
      </c>
      <c r="L2555" s="755">
        <v>2.19</v>
      </c>
      <c r="M2555" t="s">
        <v>219</v>
      </c>
      <c r="N2555" s="680">
        <f t="shared" ca="1" si="172"/>
        <v>0</v>
      </c>
      <c r="O2555" s="680">
        <f t="shared" ca="1" si="172"/>
        <v>0</v>
      </c>
      <c r="P2555" s="680">
        <f t="shared" ca="1" si="172"/>
        <v>0</v>
      </c>
      <c r="Q2555" s="680">
        <f t="shared" ca="1" si="172"/>
        <v>0</v>
      </c>
      <c r="R2555" s="680">
        <f t="shared" ca="1" si="172"/>
        <v>0</v>
      </c>
      <c r="S2555" t="str">
        <f t="shared" si="169"/>
        <v>ASR_CMS_19</v>
      </c>
      <c r="T2555" s="957">
        <f t="shared" si="170"/>
        <v>45406</v>
      </c>
      <c r="U2555" t="str">
        <f t="shared" si="171"/>
        <v>Unaudited</v>
      </c>
    </row>
    <row r="2556" spans="1:21" x14ac:dyDescent="0.25">
      <c r="A2556" t="s">
        <v>438</v>
      </c>
      <c r="B2556" t="s">
        <v>1380</v>
      </c>
      <c r="C2556" t="s">
        <v>1381</v>
      </c>
      <c r="D2556" s="15">
        <v>1900</v>
      </c>
      <c r="E2556" s="121">
        <v>1</v>
      </c>
      <c r="F2556" t="s">
        <v>439</v>
      </c>
      <c r="G2556" s="121">
        <v>91</v>
      </c>
      <c r="H2556" t="s">
        <v>391</v>
      </c>
      <c r="I2556" t="s">
        <v>489</v>
      </c>
      <c r="J2556" t="s">
        <v>434</v>
      </c>
      <c r="K2556" t="s">
        <v>224</v>
      </c>
      <c r="L2556" s="755" t="s">
        <v>700</v>
      </c>
      <c r="M2556" t="s">
        <v>231</v>
      </c>
      <c r="N2556" s="680">
        <f t="shared" ca="1" si="172"/>
        <v>0</v>
      </c>
      <c r="O2556" s="680">
        <f t="shared" ca="1" si="172"/>
        <v>0</v>
      </c>
      <c r="P2556" s="680">
        <f t="shared" ca="1" si="172"/>
        <v>0</v>
      </c>
      <c r="Q2556" s="680">
        <f t="shared" ca="1" si="172"/>
        <v>0</v>
      </c>
      <c r="R2556" s="680">
        <f t="shared" ca="1" si="172"/>
        <v>0</v>
      </c>
      <c r="S2556" t="str">
        <f t="shared" si="169"/>
        <v>ASR_CMS_19</v>
      </c>
      <c r="T2556" s="957">
        <f t="shared" si="170"/>
        <v>45406</v>
      </c>
      <c r="U2556" t="str">
        <f t="shared" si="171"/>
        <v>Unaudited</v>
      </c>
    </row>
    <row r="2557" spans="1:21" x14ac:dyDescent="0.25">
      <c r="A2557" t="s">
        <v>438</v>
      </c>
      <c r="B2557" t="s">
        <v>1380</v>
      </c>
      <c r="C2557" t="s">
        <v>1381</v>
      </c>
      <c r="D2557" s="15">
        <v>1900</v>
      </c>
      <c r="E2557" s="121">
        <v>1</v>
      </c>
      <c r="F2557" t="s">
        <v>439</v>
      </c>
      <c r="G2557" s="121">
        <v>91</v>
      </c>
      <c r="H2557" t="s">
        <v>391</v>
      </c>
      <c r="I2557" t="s">
        <v>489</v>
      </c>
      <c r="J2557" t="s">
        <v>434</v>
      </c>
      <c r="K2557" t="s">
        <v>224</v>
      </c>
      <c r="L2557" s="755">
        <v>2.21</v>
      </c>
      <c r="M2557" t="s">
        <v>467</v>
      </c>
      <c r="N2557" s="680">
        <f t="shared" ca="1" si="172"/>
        <v>0</v>
      </c>
      <c r="O2557" s="680">
        <f t="shared" ca="1" si="172"/>
        <v>0</v>
      </c>
      <c r="P2557" s="680">
        <f t="shared" ca="1" si="172"/>
        <v>0</v>
      </c>
      <c r="Q2557" s="680">
        <f t="shared" ca="1" si="172"/>
        <v>0</v>
      </c>
      <c r="R2557" s="680">
        <f t="shared" ca="1" si="172"/>
        <v>0</v>
      </c>
      <c r="S2557" t="str">
        <f t="shared" si="169"/>
        <v>ASR_CMS_19</v>
      </c>
      <c r="T2557" s="957">
        <f t="shared" si="170"/>
        <v>45406</v>
      </c>
      <c r="U2557" t="str">
        <f t="shared" si="171"/>
        <v>Unaudited</v>
      </c>
    </row>
    <row r="2558" spans="1:21" x14ac:dyDescent="0.25">
      <c r="A2558" t="s">
        <v>438</v>
      </c>
      <c r="B2558" t="s">
        <v>1380</v>
      </c>
      <c r="C2558" t="s">
        <v>1381</v>
      </c>
      <c r="D2558" s="15">
        <v>1900</v>
      </c>
      <c r="E2558" s="121">
        <v>1</v>
      </c>
      <c r="F2558" t="s">
        <v>439</v>
      </c>
      <c r="G2558" s="121">
        <v>91</v>
      </c>
      <c r="H2558" t="s">
        <v>391</v>
      </c>
      <c r="I2558" t="s">
        <v>489</v>
      </c>
      <c r="J2558" t="s">
        <v>434</v>
      </c>
      <c r="K2558" t="s">
        <v>6</v>
      </c>
      <c r="L2558" s="755" t="s">
        <v>70</v>
      </c>
      <c r="M2558" t="s">
        <v>189</v>
      </c>
      <c r="N2558" s="680">
        <f t="shared" ca="1" si="172"/>
        <v>0</v>
      </c>
      <c r="O2558" s="680">
        <f t="shared" ca="1" si="172"/>
        <v>0</v>
      </c>
      <c r="P2558" s="680">
        <f t="shared" ca="1" si="172"/>
        <v>0</v>
      </c>
      <c r="Q2558" s="680">
        <f t="shared" ca="1" si="172"/>
        <v>0</v>
      </c>
      <c r="R2558" s="680">
        <f t="shared" ca="1" si="172"/>
        <v>0</v>
      </c>
      <c r="S2558" t="str">
        <f t="shared" si="169"/>
        <v>ASR_CMS_19</v>
      </c>
      <c r="T2558" s="957">
        <f t="shared" si="170"/>
        <v>45406</v>
      </c>
      <c r="U2558" t="str">
        <f t="shared" si="171"/>
        <v>Unaudited</v>
      </c>
    </row>
    <row r="2559" spans="1:21" x14ac:dyDescent="0.25">
      <c r="A2559" t="s">
        <v>438</v>
      </c>
      <c r="B2559" t="s">
        <v>1380</v>
      </c>
      <c r="C2559" t="s">
        <v>1381</v>
      </c>
      <c r="D2559" s="15">
        <v>1900</v>
      </c>
      <c r="E2559" s="121">
        <v>1</v>
      </c>
      <c r="F2559" t="s">
        <v>439</v>
      </c>
      <c r="G2559" s="121">
        <v>91</v>
      </c>
      <c r="H2559" t="s">
        <v>391</v>
      </c>
      <c r="I2559" t="s">
        <v>489</v>
      </c>
      <c r="J2559" t="s">
        <v>434</v>
      </c>
      <c r="K2559" t="s">
        <v>6</v>
      </c>
      <c r="L2559" s="755" t="s">
        <v>71</v>
      </c>
      <c r="M2559" t="s">
        <v>232</v>
      </c>
      <c r="N2559" s="680">
        <f t="shared" ca="1" si="172"/>
        <v>0</v>
      </c>
      <c r="O2559" s="680">
        <f t="shared" ca="1" si="172"/>
        <v>0</v>
      </c>
      <c r="P2559" s="680">
        <f t="shared" ca="1" si="172"/>
        <v>0</v>
      </c>
      <c r="Q2559" s="680">
        <f t="shared" ca="1" si="172"/>
        <v>0</v>
      </c>
      <c r="R2559" s="680">
        <f t="shared" ca="1" si="172"/>
        <v>0</v>
      </c>
      <c r="S2559" t="str">
        <f t="shared" si="169"/>
        <v>ASR_CMS_19</v>
      </c>
      <c r="T2559" s="957">
        <f t="shared" si="170"/>
        <v>45406</v>
      </c>
      <c r="U2559" t="str">
        <f t="shared" si="171"/>
        <v>Unaudited</v>
      </c>
    </row>
    <row r="2560" spans="1:21" x14ac:dyDescent="0.25">
      <c r="A2560" t="s">
        <v>438</v>
      </c>
      <c r="B2560" t="s">
        <v>1380</v>
      </c>
      <c r="C2560" t="s">
        <v>1381</v>
      </c>
      <c r="D2560" s="15">
        <v>1900</v>
      </c>
      <c r="E2560" s="121">
        <v>1</v>
      </c>
      <c r="F2560" t="s">
        <v>439</v>
      </c>
      <c r="G2560" s="121">
        <v>91</v>
      </c>
      <c r="H2560" t="s">
        <v>391</v>
      </c>
      <c r="I2560" t="s">
        <v>489</v>
      </c>
      <c r="J2560" t="s">
        <v>434</v>
      </c>
      <c r="K2560" t="s">
        <v>6</v>
      </c>
      <c r="L2560" s="755" t="s">
        <v>72</v>
      </c>
      <c r="M2560" t="s">
        <v>165</v>
      </c>
      <c r="N2560" s="680">
        <f t="shared" ca="1" si="172"/>
        <v>0</v>
      </c>
      <c r="O2560" s="680">
        <f t="shared" ca="1" si="172"/>
        <v>0</v>
      </c>
      <c r="P2560" s="680">
        <f t="shared" ca="1" si="172"/>
        <v>0</v>
      </c>
      <c r="Q2560" s="680">
        <f t="shared" ca="1" si="172"/>
        <v>0</v>
      </c>
      <c r="R2560" s="680">
        <f t="shared" ca="1" si="172"/>
        <v>0</v>
      </c>
      <c r="S2560" t="str">
        <f t="shared" si="169"/>
        <v>ASR_CMS_19</v>
      </c>
      <c r="T2560" s="957">
        <f t="shared" si="170"/>
        <v>45406</v>
      </c>
      <c r="U2560" t="str">
        <f t="shared" si="171"/>
        <v>Unaudited</v>
      </c>
    </row>
    <row r="2561" spans="1:21" x14ac:dyDescent="0.25">
      <c r="A2561" t="s">
        <v>438</v>
      </c>
      <c r="B2561" t="s">
        <v>1380</v>
      </c>
      <c r="C2561" t="s">
        <v>1381</v>
      </c>
      <c r="D2561" s="15">
        <v>1900</v>
      </c>
      <c r="E2561" s="121">
        <v>1</v>
      </c>
      <c r="F2561" t="s">
        <v>439</v>
      </c>
      <c r="G2561" s="121">
        <v>91</v>
      </c>
      <c r="H2561" t="s">
        <v>391</v>
      </c>
      <c r="I2561" t="s">
        <v>489</v>
      </c>
      <c r="J2561" t="s">
        <v>434</v>
      </c>
      <c r="K2561" t="s">
        <v>6</v>
      </c>
      <c r="L2561" s="755">
        <v>3.4</v>
      </c>
      <c r="M2561" t="s">
        <v>462</v>
      </c>
      <c r="N2561" s="680">
        <f t="shared" ca="1" si="172"/>
        <v>0</v>
      </c>
      <c r="O2561" s="680">
        <f t="shared" ca="1" si="172"/>
        <v>0</v>
      </c>
      <c r="P2561" s="680">
        <f t="shared" ca="1" si="172"/>
        <v>0</v>
      </c>
      <c r="Q2561" s="680">
        <f t="shared" ca="1" si="172"/>
        <v>0</v>
      </c>
      <c r="R2561" s="680">
        <f t="shared" ca="1" si="172"/>
        <v>0</v>
      </c>
      <c r="S2561" t="str">
        <f t="shared" si="169"/>
        <v>ASR_CMS_19</v>
      </c>
      <c r="T2561" s="957">
        <f t="shared" si="170"/>
        <v>45406</v>
      </c>
      <c r="U2561" t="str">
        <f t="shared" si="171"/>
        <v>Unaudited</v>
      </c>
    </row>
    <row r="2562" spans="1:21" x14ac:dyDescent="0.25">
      <c r="A2562" t="s">
        <v>438</v>
      </c>
      <c r="B2562" t="s">
        <v>1380</v>
      </c>
      <c r="C2562" t="s">
        <v>1381</v>
      </c>
      <c r="D2562" s="15">
        <v>1900</v>
      </c>
      <c r="E2562" s="121">
        <v>1</v>
      </c>
      <c r="F2562" t="s">
        <v>439</v>
      </c>
      <c r="G2562" s="121">
        <v>91</v>
      </c>
      <c r="H2562" t="s">
        <v>391</v>
      </c>
      <c r="I2562" t="s">
        <v>489</v>
      </c>
      <c r="J2562" t="s">
        <v>434</v>
      </c>
      <c r="K2562" t="s">
        <v>435</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ASR_CMS_19</v>
      </c>
      <c r="T2562" s="957">
        <f t="shared" ref="T2562:T2625" si="174">file_date</f>
        <v>45406</v>
      </c>
      <c r="U2562" t="str">
        <f t="shared" ref="U2562:U2625" si="175">status</f>
        <v>Unaudited</v>
      </c>
    </row>
    <row r="2563" spans="1:21" x14ac:dyDescent="0.25">
      <c r="A2563" t="s">
        <v>438</v>
      </c>
      <c r="B2563" t="s">
        <v>1380</v>
      </c>
      <c r="C2563" t="s">
        <v>1381</v>
      </c>
      <c r="D2563" s="15">
        <v>1900</v>
      </c>
      <c r="E2563" s="121">
        <v>1</v>
      </c>
      <c r="F2563" t="s">
        <v>439</v>
      </c>
      <c r="G2563" s="121">
        <v>91</v>
      </c>
      <c r="H2563" t="s">
        <v>391</v>
      </c>
      <c r="I2563" t="s">
        <v>489</v>
      </c>
      <c r="J2563" t="s">
        <v>434</v>
      </c>
      <c r="K2563" t="s">
        <v>435</v>
      </c>
      <c r="L2563" s="755" t="s">
        <v>939</v>
      </c>
      <c r="M2563" t="s">
        <v>930</v>
      </c>
      <c r="N2563" s="680">
        <f t="shared" ca="1" si="172"/>
        <v>0</v>
      </c>
      <c r="O2563" s="680">
        <f t="shared" ca="1" si="172"/>
        <v>0</v>
      </c>
      <c r="P2563" s="680">
        <f t="shared" ca="1" si="172"/>
        <v>0</v>
      </c>
      <c r="Q2563" s="680">
        <f t="shared" ca="1" si="172"/>
        <v>0</v>
      </c>
      <c r="R2563" s="680">
        <f t="shared" ca="1" si="172"/>
        <v>0</v>
      </c>
      <c r="S2563" t="str">
        <f t="shared" si="173"/>
        <v>ASR_CMS_19</v>
      </c>
      <c r="T2563" s="957">
        <f t="shared" si="174"/>
        <v>45406</v>
      </c>
      <c r="U2563" t="str">
        <f t="shared" si="175"/>
        <v>Unaudited</v>
      </c>
    </row>
    <row r="2564" spans="1:21" x14ac:dyDescent="0.25">
      <c r="A2564" t="s">
        <v>438</v>
      </c>
      <c r="B2564" t="s">
        <v>1380</v>
      </c>
      <c r="C2564" t="s">
        <v>1381</v>
      </c>
      <c r="D2564" s="15">
        <v>1900</v>
      </c>
      <c r="E2564" s="121">
        <v>1</v>
      </c>
      <c r="F2564" t="s">
        <v>439</v>
      </c>
      <c r="G2564" s="121">
        <v>91</v>
      </c>
      <c r="H2564" t="s">
        <v>391</v>
      </c>
      <c r="I2564" t="s">
        <v>489</v>
      </c>
      <c r="J2564" t="s">
        <v>434</v>
      </c>
      <c r="K2564" t="s">
        <v>435</v>
      </c>
      <c r="L2564" s="755" t="s">
        <v>194</v>
      </c>
      <c r="M2564" t="s">
        <v>40</v>
      </c>
      <c r="N2564" s="680">
        <f t="shared" ca="1" si="172"/>
        <v>0</v>
      </c>
      <c r="O2564" s="680">
        <f t="shared" ca="1" si="172"/>
        <v>0</v>
      </c>
      <c r="P2564" s="680">
        <f t="shared" ca="1" si="172"/>
        <v>0</v>
      </c>
      <c r="Q2564" s="680">
        <f t="shared" ca="1" si="172"/>
        <v>0</v>
      </c>
      <c r="R2564" s="680">
        <f t="shared" ca="1" si="172"/>
        <v>0</v>
      </c>
      <c r="S2564" t="str">
        <f t="shared" si="173"/>
        <v>ASR_CMS_19</v>
      </c>
      <c r="T2564" s="957">
        <f t="shared" si="174"/>
        <v>45406</v>
      </c>
      <c r="U2564" t="str">
        <f t="shared" si="175"/>
        <v>Unaudited</v>
      </c>
    </row>
    <row r="2565" spans="1:21" x14ac:dyDescent="0.25">
      <c r="A2565" t="s">
        <v>438</v>
      </c>
      <c r="B2565" t="s">
        <v>1380</v>
      </c>
      <c r="C2565" t="s">
        <v>1381</v>
      </c>
      <c r="D2565" s="15">
        <v>1900</v>
      </c>
      <c r="E2565" s="121">
        <v>1</v>
      </c>
      <c r="F2565" t="s">
        <v>439</v>
      </c>
      <c r="G2565" s="121">
        <v>91</v>
      </c>
      <c r="H2565" t="s">
        <v>391</v>
      </c>
      <c r="I2565" t="s">
        <v>489</v>
      </c>
      <c r="J2565" t="s">
        <v>434</v>
      </c>
      <c r="K2565" t="s">
        <v>435</v>
      </c>
      <c r="L2565" s="755" t="s">
        <v>193</v>
      </c>
      <c r="M2565" t="s">
        <v>330</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ASR_CMS_19</v>
      </c>
      <c r="T2565" s="957">
        <f t="shared" si="174"/>
        <v>45406</v>
      </c>
      <c r="U2565" t="str">
        <f t="shared" si="175"/>
        <v>Unaudited</v>
      </c>
    </row>
    <row r="2566" spans="1:21" x14ac:dyDescent="0.25">
      <c r="A2566" t="s">
        <v>438</v>
      </c>
      <c r="B2566" t="s">
        <v>1380</v>
      </c>
      <c r="C2566" t="s">
        <v>1381</v>
      </c>
      <c r="D2566" s="15">
        <v>1900</v>
      </c>
      <c r="E2566" s="121">
        <v>1</v>
      </c>
      <c r="F2566" t="s">
        <v>439</v>
      </c>
      <c r="G2566" s="121">
        <v>91</v>
      </c>
      <c r="H2566" t="s">
        <v>391</v>
      </c>
      <c r="I2566" t="s">
        <v>489</v>
      </c>
      <c r="J2566" t="s">
        <v>451</v>
      </c>
      <c r="K2566" t="s">
        <v>436</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ASR_CMS_19</v>
      </c>
      <c r="T2566" s="957">
        <f t="shared" si="174"/>
        <v>45406</v>
      </c>
      <c r="U2566" t="str">
        <f t="shared" si="175"/>
        <v>Unaudited</v>
      </c>
    </row>
    <row r="2567" spans="1:21" x14ac:dyDescent="0.25">
      <c r="A2567" t="s">
        <v>438</v>
      </c>
      <c r="B2567" t="s">
        <v>1380</v>
      </c>
      <c r="C2567" t="s">
        <v>1381</v>
      </c>
      <c r="D2567" s="15">
        <v>1900</v>
      </c>
      <c r="E2567" s="121">
        <v>1</v>
      </c>
      <c r="F2567" t="s">
        <v>439</v>
      </c>
      <c r="G2567" s="121">
        <v>91</v>
      </c>
      <c r="H2567" t="s">
        <v>391</v>
      </c>
      <c r="I2567" t="s">
        <v>489</v>
      </c>
      <c r="J2567" t="s">
        <v>451</v>
      </c>
      <c r="K2567" t="s">
        <v>436</v>
      </c>
      <c r="L2567" s="755" t="s">
        <v>80</v>
      </c>
      <c r="M2567" t="s">
        <v>98</v>
      </c>
      <c r="N2567" s="680">
        <f t="shared" ca="1" si="176"/>
        <v>0</v>
      </c>
      <c r="O2567" s="680">
        <f t="shared" ca="1" si="176"/>
        <v>0</v>
      </c>
      <c r="P2567" s="680">
        <f t="shared" ca="1" si="176"/>
        <v>0</v>
      </c>
      <c r="Q2567" s="680">
        <f t="shared" ca="1" si="176"/>
        <v>0</v>
      </c>
      <c r="R2567" s="680">
        <f t="shared" ca="1" si="176"/>
        <v>0</v>
      </c>
      <c r="S2567" t="str">
        <f t="shared" si="173"/>
        <v>ASR_CMS_19</v>
      </c>
      <c r="T2567" s="957">
        <f t="shared" si="174"/>
        <v>45406</v>
      </c>
      <c r="U2567" t="str">
        <f t="shared" si="175"/>
        <v>Unaudited</v>
      </c>
    </row>
    <row r="2568" spans="1:21" x14ac:dyDescent="0.25">
      <c r="A2568" t="s">
        <v>438</v>
      </c>
      <c r="B2568" t="s">
        <v>1380</v>
      </c>
      <c r="C2568" t="s">
        <v>1381</v>
      </c>
      <c r="D2568" s="15">
        <v>1900</v>
      </c>
      <c r="E2568" s="121">
        <v>1</v>
      </c>
      <c r="F2568" t="s">
        <v>439</v>
      </c>
      <c r="G2568" s="121">
        <v>91</v>
      </c>
      <c r="H2568" t="s">
        <v>391</v>
      </c>
      <c r="I2568" t="s">
        <v>489</v>
      </c>
      <c r="J2568" t="s">
        <v>451</v>
      </c>
      <c r="K2568" t="s">
        <v>436</v>
      </c>
      <c r="L2568" s="755" t="s">
        <v>81</v>
      </c>
      <c r="M2568" t="s">
        <v>99</v>
      </c>
      <c r="N2568" s="680">
        <f t="shared" ca="1" si="176"/>
        <v>0</v>
      </c>
      <c r="O2568" s="680">
        <f t="shared" ca="1" si="176"/>
        <v>0</v>
      </c>
      <c r="P2568" s="680">
        <f t="shared" ca="1" si="176"/>
        <v>0</v>
      </c>
      <c r="Q2568" s="680">
        <f t="shared" ca="1" si="176"/>
        <v>0</v>
      </c>
      <c r="R2568" s="680">
        <f t="shared" ca="1" si="176"/>
        <v>0</v>
      </c>
      <c r="S2568" t="str">
        <f t="shared" si="173"/>
        <v>ASR_CMS_19</v>
      </c>
      <c r="T2568" s="957">
        <f t="shared" si="174"/>
        <v>45406</v>
      </c>
      <c r="U2568" t="str">
        <f t="shared" si="175"/>
        <v>Unaudited</v>
      </c>
    </row>
    <row r="2569" spans="1:21" x14ac:dyDescent="0.25">
      <c r="A2569" t="s">
        <v>438</v>
      </c>
      <c r="B2569" t="s">
        <v>1380</v>
      </c>
      <c r="C2569" t="s">
        <v>1381</v>
      </c>
      <c r="D2569" s="15">
        <v>1900</v>
      </c>
      <c r="E2569" s="121">
        <v>1</v>
      </c>
      <c r="F2569" t="s">
        <v>439</v>
      </c>
      <c r="G2569" s="121">
        <v>91</v>
      </c>
      <c r="H2569" t="s">
        <v>391</v>
      </c>
      <c r="I2569" t="s">
        <v>489</v>
      </c>
      <c r="J2569" t="s">
        <v>451</v>
      </c>
      <c r="K2569" t="s">
        <v>436</v>
      </c>
      <c r="L2569" s="755" t="s">
        <v>82</v>
      </c>
      <c r="M2569" t="s">
        <v>100</v>
      </c>
      <c r="N2569" s="680">
        <f t="shared" ca="1" si="176"/>
        <v>0</v>
      </c>
      <c r="O2569" s="680">
        <f t="shared" ca="1" si="176"/>
        <v>0</v>
      </c>
      <c r="P2569" s="680">
        <f t="shared" ca="1" si="176"/>
        <v>0</v>
      </c>
      <c r="Q2569" s="680">
        <f t="shared" ca="1" si="176"/>
        <v>0</v>
      </c>
      <c r="R2569" s="680">
        <f t="shared" ca="1" si="176"/>
        <v>0</v>
      </c>
      <c r="S2569" t="str">
        <f t="shared" si="173"/>
        <v>ASR_CMS_19</v>
      </c>
      <c r="T2569" s="957">
        <f t="shared" si="174"/>
        <v>45406</v>
      </c>
      <c r="U2569" t="str">
        <f t="shared" si="175"/>
        <v>Unaudited</v>
      </c>
    </row>
    <row r="2570" spans="1:21" x14ac:dyDescent="0.25">
      <c r="A2570" t="s">
        <v>438</v>
      </c>
      <c r="B2570" t="s">
        <v>1380</v>
      </c>
      <c r="C2570" t="s">
        <v>1381</v>
      </c>
      <c r="D2570" s="15">
        <v>1900</v>
      </c>
      <c r="E2570" s="121">
        <v>1</v>
      </c>
      <c r="F2570" t="s">
        <v>439</v>
      </c>
      <c r="G2570" s="121">
        <v>91</v>
      </c>
      <c r="H2570" t="s">
        <v>391</v>
      </c>
      <c r="I2570" t="s">
        <v>489</v>
      </c>
      <c r="J2570" t="s">
        <v>451</v>
      </c>
      <c r="K2570" t="s">
        <v>436</v>
      </c>
      <c r="L2570" s="755" t="s">
        <v>217</v>
      </c>
      <c r="M2570" t="s">
        <v>101</v>
      </c>
      <c r="N2570" s="680">
        <f t="shared" ca="1" si="176"/>
        <v>0</v>
      </c>
      <c r="O2570" s="680">
        <f t="shared" ca="1" si="176"/>
        <v>0</v>
      </c>
      <c r="P2570" s="680">
        <f t="shared" ca="1" si="176"/>
        <v>0</v>
      </c>
      <c r="Q2570" s="680">
        <f t="shared" ca="1" si="176"/>
        <v>0</v>
      </c>
      <c r="R2570" s="680">
        <f t="shared" ca="1" si="176"/>
        <v>0</v>
      </c>
      <c r="S2570" t="str">
        <f t="shared" si="173"/>
        <v>ASR_CMS_19</v>
      </c>
      <c r="T2570" s="957">
        <f t="shared" si="174"/>
        <v>45406</v>
      </c>
      <c r="U2570" t="str">
        <f t="shared" si="175"/>
        <v>Unaudited</v>
      </c>
    </row>
    <row r="2571" spans="1:21" x14ac:dyDescent="0.25">
      <c r="A2571" t="s">
        <v>438</v>
      </c>
      <c r="B2571" t="s">
        <v>1380</v>
      </c>
      <c r="C2571" t="s">
        <v>1381</v>
      </c>
      <c r="D2571" s="15">
        <v>1900</v>
      </c>
      <c r="E2571" s="121">
        <v>1</v>
      </c>
      <c r="F2571" t="s">
        <v>439</v>
      </c>
      <c r="G2571" s="121">
        <v>91</v>
      </c>
      <c r="H2571" t="s">
        <v>391</v>
      </c>
      <c r="I2571" t="s">
        <v>489</v>
      </c>
      <c r="J2571" t="s">
        <v>451</v>
      </c>
      <c r="K2571" t="s">
        <v>436</v>
      </c>
      <c r="L2571" s="755" t="s">
        <v>216</v>
      </c>
      <c r="M2571" t="s">
        <v>28</v>
      </c>
      <c r="N2571" s="680">
        <f t="shared" ca="1" si="176"/>
        <v>0</v>
      </c>
      <c r="O2571" s="680">
        <f t="shared" ca="1" si="176"/>
        <v>0</v>
      </c>
      <c r="P2571" s="680">
        <f t="shared" ca="1" si="176"/>
        <v>0</v>
      </c>
      <c r="Q2571" s="680">
        <f t="shared" ca="1" si="176"/>
        <v>0</v>
      </c>
      <c r="R2571" s="680">
        <f t="shared" ca="1" si="176"/>
        <v>0</v>
      </c>
      <c r="S2571" t="str">
        <f t="shared" si="173"/>
        <v>ASR_CMS_19</v>
      </c>
      <c r="T2571" s="957">
        <f t="shared" si="174"/>
        <v>45406</v>
      </c>
      <c r="U2571" t="str">
        <f t="shared" si="175"/>
        <v>Unaudited</v>
      </c>
    </row>
    <row r="2572" spans="1:21" x14ac:dyDescent="0.25">
      <c r="A2572" t="s">
        <v>438</v>
      </c>
      <c r="B2572" t="s">
        <v>1380</v>
      </c>
      <c r="C2572" t="s">
        <v>1381</v>
      </c>
      <c r="D2572" s="15">
        <v>1900</v>
      </c>
      <c r="E2572" s="121">
        <v>1</v>
      </c>
      <c r="F2572" t="s">
        <v>439</v>
      </c>
      <c r="G2572" s="121">
        <v>91</v>
      </c>
      <c r="H2572" t="s">
        <v>391</v>
      </c>
      <c r="I2572" t="s">
        <v>489</v>
      </c>
      <c r="J2572" t="s">
        <v>437</v>
      </c>
      <c r="K2572" t="s">
        <v>437</v>
      </c>
      <c r="L2572" s="755" t="s">
        <v>84</v>
      </c>
      <c r="M2572" t="s">
        <v>328</v>
      </c>
      <c r="N2572" s="680">
        <f t="shared" ca="1" si="176"/>
        <v>0</v>
      </c>
      <c r="O2572" s="680">
        <f t="shared" ca="1" si="176"/>
        <v>0</v>
      </c>
      <c r="P2572" s="680">
        <f t="shared" ca="1" si="176"/>
        <v>0</v>
      </c>
      <c r="Q2572" s="680">
        <f t="shared" ca="1" si="176"/>
        <v>0</v>
      </c>
      <c r="R2572" s="680">
        <f t="shared" ca="1" si="176"/>
        <v>0</v>
      </c>
      <c r="S2572" t="str">
        <f t="shared" si="173"/>
        <v>ASR_CMS_19</v>
      </c>
      <c r="T2572" s="957">
        <f t="shared" si="174"/>
        <v>45406</v>
      </c>
      <c r="U2572" t="str">
        <f t="shared" si="175"/>
        <v>Unaudited</v>
      </c>
    </row>
    <row r="2573" spans="1:21" x14ac:dyDescent="0.25">
      <c r="A2573" t="s">
        <v>438</v>
      </c>
      <c r="B2573" t="s">
        <v>1380</v>
      </c>
      <c r="C2573" t="s">
        <v>1381</v>
      </c>
      <c r="D2573" s="15">
        <v>1900</v>
      </c>
      <c r="E2573" s="121">
        <v>1</v>
      </c>
      <c r="F2573" t="s">
        <v>439</v>
      </c>
      <c r="G2573" s="121">
        <v>91</v>
      </c>
      <c r="H2573" t="s">
        <v>391</v>
      </c>
      <c r="I2573" t="s">
        <v>489</v>
      </c>
      <c r="J2573" t="s">
        <v>437</v>
      </c>
      <c r="K2573" t="s">
        <v>437</v>
      </c>
      <c r="L2573" s="755" t="s">
        <v>85</v>
      </c>
      <c r="M2573" t="s">
        <v>326</v>
      </c>
      <c r="N2573" s="680">
        <f t="shared" ca="1" si="176"/>
        <v>0</v>
      </c>
      <c r="O2573" s="680">
        <f t="shared" ca="1" si="176"/>
        <v>0</v>
      </c>
      <c r="P2573" s="680">
        <f t="shared" ca="1" si="176"/>
        <v>0</v>
      </c>
      <c r="Q2573" s="680">
        <f t="shared" ca="1" si="176"/>
        <v>0</v>
      </c>
      <c r="R2573" s="680">
        <f t="shared" ca="1" si="176"/>
        <v>0</v>
      </c>
      <c r="S2573" t="str">
        <f t="shared" si="173"/>
        <v>ASR_CMS_19</v>
      </c>
      <c r="T2573" s="957">
        <f t="shared" si="174"/>
        <v>45406</v>
      </c>
      <c r="U2573" t="str">
        <f t="shared" si="175"/>
        <v>Unaudited</v>
      </c>
    </row>
    <row r="2574" spans="1:21" x14ac:dyDescent="0.25">
      <c r="A2574" t="s">
        <v>438</v>
      </c>
      <c r="B2574" t="s">
        <v>1380</v>
      </c>
      <c r="C2574" t="s">
        <v>1381</v>
      </c>
      <c r="D2574" s="15">
        <v>1900</v>
      </c>
      <c r="E2574" s="121">
        <v>1</v>
      </c>
      <c r="F2574" t="s">
        <v>439</v>
      </c>
      <c r="G2574" s="121">
        <v>91</v>
      </c>
      <c r="H2574" t="s">
        <v>391</v>
      </c>
      <c r="I2574" t="s">
        <v>489</v>
      </c>
      <c r="J2574" t="s">
        <v>437</v>
      </c>
      <c r="K2574" t="s">
        <v>437</v>
      </c>
      <c r="L2574" s="755" t="s">
        <v>86</v>
      </c>
      <c r="M2574" t="s">
        <v>495</v>
      </c>
      <c r="N2574" s="680">
        <f t="shared" ca="1" si="176"/>
        <v>0</v>
      </c>
      <c r="O2574" s="680">
        <f t="shared" ca="1" si="176"/>
        <v>0</v>
      </c>
      <c r="P2574" s="680">
        <f t="shared" ca="1" si="176"/>
        <v>0</v>
      </c>
      <c r="Q2574" s="680">
        <f t="shared" ca="1" si="176"/>
        <v>0</v>
      </c>
      <c r="R2574" s="680">
        <f t="shared" ca="1" si="176"/>
        <v>0</v>
      </c>
      <c r="S2574" t="str">
        <f t="shared" si="173"/>
        <v>ASR_CMS_19</v>
      </c>
      <c r="T2574" s="957">
        <f t="shared" si="174"/>
        <v>45406</v>
      </c>
      <c r="U2574" t="str">
        <f t="shared" si="175"/>
        <v>Unaudited</v>
      </c>
    </row>
    <row r="2575" spans="1:21" x14ac:dyDescent="0.25">
      <c r="A2575" t="s">
        <v>438</v>
      </c>
      <c r="B2575" t="s">
        <v>1380</v>
      </c>
      <c r="C2575" t="s">
        <v>1381</v>
      </c>
      <c r="D2575" s="15">
        <v>1900</v>
      </c>
      <c r="E2575" s="121">
        <v>1</v>
      </c>
      <c r="F2575" t="s">
        <v>439</v>
      </c>
      <c r="G2575" s="121">
        <v>91</v>
      </c>
      <c r="H2575" t="s">
        <v>391</v>
      </c>
      <c r="I2575" t="s">
        <v>489</v>
      </c>
      <c r="J2575" t="s">
        <v>437</v>
      </c>
      <c r="K2575" t="s">
        <v>437</v>
      </c>
      <c r="L2575" s="755" t="s">
        <v>87</v>
      </c>
      <c r="M2575" t="s">
        <v>496</v>
      </c>
      <c r="N2575" s="680">
        <f t="shared" ca="1" si="176"/>
        <v>0</v>
      </c>
      <c r="O2575" s="680">
        <f t="shared" ca="1" si="176"/>
        <v>0</v>
      </c>
      <c r="P2575" s="680">
        <f t="shared" ca="1" si="176"/>
        <v>0</v>
      </c>
      <c r="Q2575" s="680">
        <f t="shared" ca="1" si="176"/>
        <v>0</v>
      </c>
      <c r="R2575" s="680">
        <f t="shared" ca="1" si="176"/>
        <v>0</v>
      </c>
      <c r="S2575" t="str">
        <f t="shared" si="173"/>
        <v>ASR_CMS_19</v>
      </c>
      <c r="T2575" s="957">
        <f t="shared" si="174"/>
        <v>45406</v>
      </c>
      <c r="U2575" t="str">
        <f t="shared" si="175"/>
        <v>Unaudited</v>
      </c>
    </row>
    <row r="2576" spans="1:21" x14ac:dyDescent="0.25">
      <c r="A2576" t="s">
        <v>438</v>
      </c>
      <c r="B2576" t="s">
        <v>1380</v>
      </c>
      <c r="C2576" t="s">
        <v>1381</v>
      </c>
      <c r="D2576" s="15">
        <v>1900</v>
      </c>
      <c r="E2576" s="121">
        <v>1</v>
      </c>
      <c r="F2576" t="s">
        <v>439</v>
      </c>
      <c r="G2576" s="121">
        <v>91</v>
      </c>
      <c r="H2576" t="s">
        <v>391</v>
      </c>
      <c r="I2576" t="s">
        <v>489</v>
      </c>
      <c r="J2576" t="s">
        <v>437</v>
      </c>
      <c r="K2576" t="s">
        <v>437</v>
      </c>
      <c r="L2576" s="755" t="s">
        <v>214</v>
      </c>
      <c r="M2576" t="s">
        <v>497</v>
      </c>
      <c r="N2576" s="680">
        <f t="shared" ca="1" si="176"/>
        <v>0</v>
      </c>
      <c r="O2576" s="680">
        <f t="shared" ca="1" si="176"/>
        <v>0</v>
      </c>
      <c r="P2576" s="680">
        <f t="shared" ca="1" si="176"/>
        <v>0</v>
      </c>
      <c r="Q2576" s="680">
        <f t="shared" ca="1" si="176"/>
        <v>0</v>
      </c>
      <c r="R2576" s="680">
        <f t="shared" ca="1" si="176"/>
        <v>0</v>
      </c>
      <c r="S2576" t="str">
        <f t="shared" si="173"/>
        <v>ASR_CMS_19</v>
      </c>
      <c r="T2576" s="957">
        <f t="shared" si="174"/>
        <v>45406</v>
      </c>
      <c r="U2576" t="str">
        <f t="shared" si="175"/>
        <v>Unaudited</v>
      </c>
    </row>
    <row r="2577" spans="1:21" x14ac:dyDescent="0.25">
      <c r="A2577" t="s">
        <v>438</v>
      </c>
      <c r="B2577" t="s">
        <v>1380</v>
      </c>
      <c r="C2577" t="s">
        <v>1381</v>
      </c>
      <c r="D2577" s="15">
        <v>1900</v>
      </c>
      <c r="E2577" s="121">
        <v>1</v>
      </c>
      <c r="F2577" t="s">
        <v>439</v>
      </c>
      <c r="G2577" s="121">
        <v>91</v>
      </c>
      <c r="H2577" t="s">
        <v>391</v>
      </c>
      <c r="I2577" t="s">
        <v>490</v>
      </c>
      <c r="J2577" t="s">
        <v>26</v>
      </c>
      <c r="K2577" t="s">
        <v>26</v>
      </c>
      <c r="L2577" s="755" t="s">
        <v>205</v>
      </c>
      <c r="M2577" t="s">
        <v>26</v>
      </c>
      <c r="N2577" s="680">
        <f t="shared" ca="1" si="176"/>
        <v>0</v>
      </c>
      <c r="O2577" s="680">
        <f t="shared" ca="1" si="176"/>
        <v>0</v>
      </c>
      <c r="P2577" s="680">
        <f t="shared" ca="1" si="176"/>
        <v>0</v>
      </c>
      <c r="Q2577" s="680">
        <f t="shared" ca="1" si="176"/>
        <v>0</v>
      </c>
      <c r="R2577" s="680">
        <f t="shared" ca="1" si="176"/>
        <v>0</v>
      </c>
      <c r="S2577" t="str">
        <f t="shared" si="173"/>
        <v>ASR_CMS_19</v>
      </c>
      <c r="T2577" s="957">
        <f t="shared" si="174"/>
        <v>45406</v>
      </c>
      <c r="U2577" t="str">
        <f t="shared" si="175"/>
        <v>Unaudited</v>
      </c>
    </row>
    <row r="2578" spans="1:21" x14ac:dyDescent="0.25">
      <c r="A2578" t="s">
        <v>438</v>
      </c>
      <c r="B2578" t="s">
        <v>1380</v>
      </c>
      <c r="C2578" t="s">
        <v>1381</v>
      </c>
      <c r="D2578" s="15">
        <v>1900</v>
      </c>
      <c r="E2578" s="121">
        <v>1</v>
      </c>
      <c r="F2578" t="s">
        <v>440</v>
      </c>
      <c r="G2578" s="121">
        <v>182</v>
      </c>
      <c r="H2578" t="s">
        <v>391</v>
      </c>
      <c r="I2578" t="s">
        <v>433</v>
      </c>
      <c r="J2578" t="s">
        <v>433</v>
      </c>
      <c r="K2578" t="s">
        <v>433</v>
      </c>
      <c r="M2578" t="s">
        <v>433</v>
      </c>
      <c r="N2578" s="680">
        <f t="shared" ca="1" si="176"/>
        <v>0</v>
      </c>
      <c r="O2578" s="680">
        <f t="shared" ca="1" si="176"/>
        <v>0</v>
      </c>
      <c r="P2578" s="680">
        <f t="shared" ca="1" si="176"/>
        <v>0</v>
      </c>
      <c r="Q2578" s="680">
        <f t="shared" ca="1" si="176"/>
        <v>0</v>
      </c>
      <c r="R2578" s="680">
        <f t="shared" ca="1" si="176"/>
        <v>0</v>
      </c>
      <c r="S2578" t="str">
        <f t="shared" si="173"/>
        <v>ASR_CMS_19</v>
      </c>
      <c r="T2578" s="957">
        <f t="shared" si="174"/>
        <v>45406</v>
      </c>
      <c r="U2578" t="str">
        <f t="shared" si="175"/>
        <v>Unaudited</v>
      </c>
    </row>
    <row r="2579" spans="1:21" x14ac:dyDescent="0.25">
      <c r="A2579" t="s">
        <v>438</v>
      </c>
      <c r="B2579" t="s">
        <v>1380</v>
      </c>
      <c r="C2579" t="s">
        <v>1381</v>
      </c>
      <c r="D2579" s="15">
        <v>1900</v>
      </c>
      <c r="E2579" s="121">
        <v>1</v>
      </c>
      <c r="F2579" t="s">
        <v>440</v>
      </c>
      <c r="G2579" s="121">
        <v>182</v>
      </c>
      <c r="H2579" t="s">
        <v>391</v>
      </c>
      <c r="I2579" t="s">
        <v>488</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ASR_CMS_19</v>
      </c>
      <c r="T2579" s="957">
        <f t="shared" si="174"/>
        <v>45406</v>
      </c>
      <c r="U2579" t="str">
        <f t="shared" si="175"/>
        <v>Unaudited</v>
      </c>
    </row>
    <row r="2580" spans="1:21" x14ac:dyDescent="0.25">
      <c r="A2580" t="s">
        <v>438</v>
      </c>
      <c r="B2580" t="s">
        <v>1380</v>
      </c>
      <c r="C2580" t="s">
        <v>1381</v>
      </c>
      <c r="D2580" s="15">
        <v>1900</v>
      </c>
      <c r="E2580" s="121">
        <v>1</v>
      </c>
      <c r="F2580" t="s">
        <v>440</v>
      </c>
      <c r="G2580" s="121">
        <v>182</v>
      </c>
      <c r="H2580" t="s">
        <v>391</v>
      </c>
      <c r="I2580" t="s">
        <v>488</v>
      </c>
      <c r="J2580" t="s">
        <v>12</v>
      </c>
      <c r="K2580" t="s">
        <v>223</v>
      </c>
      <c r="L2580" s="755">
        <v>1.2</v>
      </c>
      <c r="M2580" t="s">
        <v>223</v>
      </c>
      <c r="N2580" s="680">
        <f t="shared" ca="1" si="176"/>
        <v>0</v>
      </c>
      <c r="O2580" s="680">
        <f t="shared" ca="1" si="176"/>
        <v>0</v>
      </c>
      <c r="P2580" s="680">
        <f t="shared" ca="1" si="176"/>
        <v>0</v>
      </c>
      <c r="Q2580" s="680">
        <f t="shared" ca="1" si="176"/>
        <v>0</v>
      </c>
      <c r="R2580" s="680">
        <f t="shared" ca="1" si="176"/>
        <v>0</v>
      </c>
      <c r="S2580" t="str">
        <f t="shared" si="173"/>
        <v>ASR_CMS_19</v>
      </c>
      <c r="T2580" s="957">
        <f t="shared" si="174"/>
        <v>45406</v>
      </c>
      <c r="U2580" t="str">
        <f t="shared" si="175"/>
        <v>Unaudited</v>
      </c>
    </row>
    <row r="2581" spans="1:21" x14ac:dyDescent="0.25">
      <c r="A2581" t="s">
        <v>438</v>
      </c>
      <c r="B2581" t="s">
        <v>1380</v>
      </c>
      <c r="C2581" t="s">
        <v>1381</v>
      </c>
      <c r="D2581" s="15">
        <v>1900</v>
      </c>
      <c r="E2581" s="121">
        <v>1</v>
      </c>
      <c r="F2581" t="s">
        <v>440</v>
      </c>
      <c r="G2581" s="121">
        <v>182</v>
      </c>
      <c r="H2581" t="s">
        <v>391</v>
      </c>
      <c r="I2581" t="s">
        <v>488</v>
      </c>
      <c r="J2581" t="s">
        <v>12</v>
      </c>
      <c r="K2581" t="s">
        <v>1318</v>
      </c>
      <c r="L2581" s="755" t="s">
        <v>1314</v>
      </c>
      <c r="M2581" t="s">
        <v>1318</v>
      </c>
      <c r="N2581" s="680">
        <f t="shared" ca="1" si="176"/>
        <v>0</v>
      </c>
      <c r="O2581" s="680">
        <f t="shared" ca="1" si="176"/>
        <v>0</v>
      </c>
      <c r="P2581" s="680">
        <f t="shared" ca="1" si="176"/>
        <v>0</v>
      </c>
      <c r="Q2581" s="680">
        <f t="shared" ca="1" si="176"/>
        <v>0</v>
      </c>
      <c r="R2581" s="680">
        <f t="shared" ca="1" si="176"/>
        <v>0</v>
      </c>
      <c r="S2581" t="str">
        <f t="shared" si="173"/>
        <v>ASR_CMS_19</v>
      </c>
      <c r="T2581" s="957">
        <f t="shared" si="174"/>
        <v>45406</v>
      </c>
      <c r="U2581" t="str">
        <f t="shared" si="175"/>
        <v>Unaudited</v>
      </c>
    </row>
    <row r="2582" spans="1:21" x14ac:dyDescent="0.25">
      <c r="A2582" t="s">
        <v>438</v>
      </c>
      <c r="B2582" t="s">
        <v>1380</v>
      </c>
      <c r="C2582" t="s">
        <v>1381</v>
      </c>
      <c r="D2582" s="15">
        <v>1900</v>
      </c>
      <c r="E2582" s="121">
        <v>1</v>
      </c>
      <c r="F2582" t="s">
        <v>440</v>
      </c>
      <c r="G2582" s="121">
        <v>182</v>
      </c>
      <c r="H2582" t="s">
        <v>391</v>
      </c>
      <c r="I2582" t="s">
        <v>488</v>
      </c>
      <c r="J2582" t="s">
        <v>12</v>
      </c>
      <c r="K2582" t="s">
        <v>1320</v>
      </c>
      <c r="L2582" s="755" t="s">
        <v>1319</v>
      </c>
      <c r="M2582" t="s">
        <v>1320</v>
      </c>
      <c r="N2582" s="680">
        <f t="shared" ca="1" si="176"/>
        <v>0</v>
      </c>
      <c r="O2582" s="680">
        <f t="shared" ca="1" si="176"/>
        <v>0</v>
      </c>
      <c r="P2582" s="680">
        <f t="shared" ca="1" si="176"/>
        <v>0</v>
      </c>
      <c r="Q2582" s="680">
        <f t="shared" ca="1" si="176"/>
        <v>0</v>
      </c>
      <c r="R2582" s="680">
        <f t="shared" ca="1" si="176"/>
        <v>0</v>
      </c>
      <c r="S2582" t="str">
        <f t="shared" si="173"/>
        <v>ASR_CMS_19</v>
      </c>
      <c r="T2582" s="957">
        <f t="shared" si="174"/>
        <v>45406</v>
      </c>
      <c r="U2582" t="str">
        <f t="shared" si="175"/>
        <v>Unaudited</v>
      </c>
    </row>
    <row r="2583" spans="1:21" x14ac:dyDescent="0.25">
      <c r="A2583" t="s">
        <v>438</v>
      </c>
      <c r="B2583" t="s">
        <v>1380</v>
      </c>
      <c r="C2583" t="s">
        <v>1381</v>
      </c>
      <c r="D2583" s="15">
        <v>1900</v>
      </c>
      <c r="E2583" s="121">
        <v>1</v>
      </c>
      <c r="F2583" t="s">
        <v>440</v>
      </c>
      <c r="G2583" s="121">
        <v>182</v>
      </c>
      <c r="H2583" t="s">
        <v>391</v>
      </c>
      <c r="I2583" t="s">
        <v>488</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ASR_CMS_19</v>
      </c>
      <c r="T2583" s="957">
        <f t="shared" si="174"/>
        <v>45406</v>
      </c>
      <c r="U2583" t="str">
        <f t="shared" si="175"/>
        <v>Unaudited</v>
      </c>
    </row>
    <row r="2584" spans="1:21" x14ac:dyDescent="0.25">
      <c r="A2584" t="s">
        <v>438</v>
      </c>
      <c r="B2584" t="s">
        <v>1380</v>
      </c>
      <c r="C2584" t="s">
        <v>1381</v>
      </c>
      <c r="D2584" s="15">
        <v>1900</v>
      </c>
      <c r="E2584" s="121">
        <v>1</v>
      </c>
      <c r="F2584" t="s">
        <v>440</v>
      </c>
      <c r="G2584" s="121">
        <v>182</v>
      </c>
      <c r="H2584" t="s">
        <v>391</v>
      </c>
      <c r="I2584" t="s">
        <v>489</v>
      </c>
      <c r="J2584" t="s">
        <v>434</v>
      </c>
      <c r="K2584" t="s">
        <v>791</v>
      </c>
      <c r="L2584" s="755">
        <v>2.1</v>
      </c>
      <c r="M2584" t="s">
        <v>726</v>
      </c>
      <c r="N2584" s="680">
        <f t="shared" ca="1" si="176"/>
        <v>0</v>
      </c>
      <c r="O2584" s="680">
        <f t="shared" ca="1" si="176"/>
        <v>0</v>
      </c>
      <c r="P2584" s="680">
        <f t="shared" ca="1" si="176"/>
        <v>0</v>
      </c>
      <c r="Q2584" s="680">
        <f t="shared" ca="1" si="176"/>
        <v>0</v>
      </c>
      <c r="R2584" s="680">
        <f t="shared" ca="1" si="176"/>
        <v>0</v>
      </c>
      <c r="S2584" t="str">
        <f t="shared" si="173"/>
        <v>ASR_CMS_19</v>
      </c>
      <c r="T2584" s="957">
        <f t="shared" si="174"/>
        <v>45406</v>
      </c>
      <c r="U2584" t="str">
        <f t="shared" si="175"/>
        <v>Unaudited</v>
      </c>
    </row>
    <row r="2585" spans="1:21" x14ac:dyDescent="0.25">
      <c r="A2585" t="s">
        <v>438</v>
      </c>
      <c r="B2585" t="s">
        <v>1380</v>
      </c>
      <c r="C2585" t="s">
        <v>1381</v>
      </c>
      <c r="D2585" s="15">
        <v>1900</v>
      </c>
      <c r="E2585" s="121">
        <v>1</v>
      </c>
      <c r="F2585" t="s">
        <v>440</v>
      </c>
      <c r="G2585" s="121">
        <v>182</v>
      </c>
      <c r="H2585" t="s">
        <v>391</v>
      </c>
      <c r="I2585" t="s">
        <v>489</v>
      </c>
      <c r="J2585" t="s">
        <v>434</v>
      </c>
      <c r="K2585" t="s">
        <v>791</v>
      </c>
      <c r="L2585" s="755">
        <v>2.2000000000000002</v>
      </c>
      <c r="M2585" t="s">
        <v>727</v>
      </c>
      <c r="N2585" s="680">
        <f t="shared" ca="1" si="176"/>
        <v>0</v>
      </c>
      <c r="O2585" s="680">
        <f t="shared" ca="1" si="176"/>
        <v>0</v>
      </c>
      <c r="P2585" s="680">
        <f t="shared" ca="1" si="176"/>
        <v>0</v>
      </c>
      <c r="Q2585" s="680">
        <f t="shared" ca="1" si="176"/>
        <v>0</v>
      </c>
      <c r="R2585" s="680">
        <f t="shared" ca="1" si="176"/>
        <v>0</v>
      </c>
      <c r="S2585" t="str">
        <f t="shared" si="173"/>
        <v>ASR_CMS_19</v>
      </c>
      <c r="T2585" s="957">
        <f t="shared" si="174"/>
        <v>45406</v>
      </c>
      <c r="U2585" t="str">
        <f t="shared" si="175"/>
        <v>Unaudited</v>
      </c>
    </row>
    <row r="2586" spans="1:21" x14ac:dyDescent="0.25">
      <c r="A2586" t="s">
        <v>438</v>
      </c>
      <c r="B2586" t="s">
        <v>1380</v>
      </c>
      <c r="C2586" t="s">
        <v>1381</v>
      </c>
      <c r="D2586" s="15">
        <v>1900</v>
      </c>
      <c r="E2586" s="121">
        <v>1</v>
      </c>
      <c r="F2586" t="s">
        <v>440</v>
      </c>
      <c r="G2586" s="121">
        <v>182</v>
      </c>
      <c r="H2586" t="s">
        <v>391</v>
      </c>
      <c r="I2586" t="s">
        <v>489</v>
      </c>
      <c r="J2586" t="s">
        <v>434</v>
      </c>
      <c r="K2586" t="s">
        <v>791</v>
      </c>
      <c r="L2586" s="755">
        <v>2.2999999999999998</v>
      </c>
      <c r="M2586" t="s">
        <v>728</v>
      </c>
      <c r="N2586" s="680">
        <f t="shared" ca="1" si="176"/>
        <v>0</v>
      </c>
      <c r="O2586" s="680">
        <f t="shared" ca="1" si="176"/>
        <v>0</v>
      </c>
      <c r="P2586" s="680">
        <f t="shared" ca="1" si="176"/>
        <v>0</v>
      </c>
      <c r="Q2586" s="680">
        <f t="shared" ca="1" si="176"/>
        <v>0</v>
      </c>
      <c r="R2586" s="680">
        <f t="shared" ca="1" si="176"/>
        <v>0</v>
      </c>
      <c r="S2586" t="str">
        <f t="shared" si="173"/>
        <v>ASR_CMS_19</v>
      </c>
      <c r="T2586" s="957">
        <f t="shared" si="174"/>
        <v>45406</v>
      </c>
      <c r="U2586" t="str">
        <f t="shared" si="175"/>
        <v>Unaudited</v>
      </c>
    </row>
    <row r="2587" spans="1:21" x14ac:dyDescent="0.25">
      <c r="A2587" t="s">
        <v>438</v>
      </c>
      <c r="B2587" t="s">
        <v>1380</v>
      </c>
      <c r="C2587" t="s">
        <v>1381</v>
      </c>
      <c r="D2587" s="15">
        <v>1900</v>
      </c>
      <c r="E2587" s="121">
        <v>1</v>
      </c>
      <c r="F2587" t="s">
        <v>440</v>
      </c>
      <c r="G2587" s="121">
        <v>182</v>
      </c>
      <c r="H2587" t="s">
        <v>391</v>
      </c>
      <c r="I2587" t="s">
        <v>489</v>
      </c>
      <c r="J2587" t="s">
        <v>434</v>
      </c>
      <c r="K2587" t="s">
        <v>791</v>
      </c>
      <c r="L2587" s="755">
        <v>2.4</v>
      </c>
      <c r="M2587" t="s">
        <v>729</v>
      </c>
      <c r="N2587" s="680">
        <f t="shared" ca="1" si="176"/>
        <v>0</v>
      </c>
      <c r="O2587" s="680">
        <f t="shared" ca="1" si="176"/>
        <v>0</v>
      </c>
      <c r="P2587" s="680">
        <f t="shared" ca="1" si="176"/>
        <v>0</v>
      </c>
      <c r="Q2587" s="680">
        <f t="shared" ca="1" si="176"/>
        <v>0</v>
      </c>
      <c r="R2587" s="680">
        <f t="shared" ca="1" si="176"/>
        <v>0</v>
      </c>
      <c r="S2587" t="str">
        <f t="shared" si="173"/>
        <v>ASR_CMS_19</v>
      </c>
      <c r="T2587" s="957">
        <f t="shared" si="174"/>
        <v>45406</v>
      </c>
      <c r="U2587" t="str">
        <f t="shared" si="175"/>
        <v>Unaudited</v>
      </c>
    </row>
    <row r="2588" spans="1:21" x14ac:dyDescent="0.25">
      <c r="A2588" t="s">
        <v>438</v>
      </c>
      <c r="B2588" t="s">
        <v>1380</v>
      </c>
      <c r="C2588" t="s">
        <v>1381</v>
      </c>
      <c r="D2588" s="15">
        <v>1900</v>
      </c>
      <c r="E2588" s="121">
        <v>1</v>
      </c>
      <c r="F2588" t="s">
        <v>440</v>
      </c>
      <c r="G2588" s="121">
        <v>182</v>
      </c>
      <c r="H2588" t="s">
        <v>391</v>
      </c>
      <c r="I2588" t="s">
        <v>489</v>
      </c>
      <c r="J2588" t="s">
        <v>434</v>
      </c>
      <c r="K2588" t="s">
        <v>791</v>
      </c>
      <c r="L2588" s="755">
        <v>2.5</v>
      </c>
      <c r="M2588" t="s">
        <v>771</v>
      </c>
      <c r="N2588" s="680">
        <f t="shared" ca="1" si="176"/>
        <v>0</v>
      </c>
      <c r="O2588" s="680">
        <f t="shared" ca="1" si="176"/>
        <v>0</v>
      </c>
      <c r="P2588" s="680">
        <f t="shared" ca="1" si="176"/>
        <v>0</v>
      </c>
      <c r="Q2588" s="680">
        <f t="shared" ca="1" si="176"/>
        <v>0</v>
      </c>
      <c r="R2588" s="680">
        <f t="shared" ca="1" si="176"/>
        <v>0</v>
      </c>
      <c r="S2588" t="str">
        <f t="shared" si="173"/>
        <v>ASR_CMS_19</v>
      </c>
      <c r="T2588" s="957">
        <f t="shared" si="174"/>
        <v>45406</v>
      </c>
      <c r="U2588" t="str">
        <f t="shared" si="175"/>
        <v>Unaudited</v>
      </c>
    </row>
    <row r="2589" spans="1:21" x14ac:dyDescent="0.25">
      <c r="A2589" t="s">
        <v>438</v>
      </c>
      <c r="B2589" t="s">
        <v>1380</v>
      </c>
      <c r="C2589" t="s">
        <v>1381</v>
      </c>
      <c r="D2589" s="15">
        <v>1900</v>
      </c>
      <c r="E2589" s="121">
        <v>1</v>
      </c>
      <c r="F2589" t="s">
        <v>440</v>
      </c>
      <c r="G2589" s="121">
        <v>182</v>
      </c>
      <c r="H2589" t="s">
        <v>391</v>
      </c>
      <c r="I2589" t="s">
        <v>489</v>
      </c>
      <c r="J2589" t="s">
        <v>434</v>
      </c>
      <c r="K2589" t="s">
        <v>791</v>
      </c>
      <c r="L2589" s="755">
        <v>2.6</v>
      </c>
      <c r="M2589" t="s">
        <v>187</v>
      </c>
      <c r="N2589" s="680">
        <f t="shared" ca="1" si="176"/>
        <v>0</v>
      </c>
      <c r="O2589" s="680">
        <f t="shared" ca="1" si="176"/>
        <v>0</v>
      </c>
      <c r="P2589" s="680">
        <f t="shared" ca="1" si="176"/>
        <v>0</v>
      </c>
      <c r="Q2589" s="680">
        <f t="shared" ca="1" si="176"/>
        <v>0</v>
      </c>
      <c r="R2589" s="680">
        <f t="shared" ca="1" si="176"/>
        <v>0</v>
      </c>
      <c r="S2589" t="str">
        <f t="shared" si="173"/>
        <v>ASR_CMS_19</v>
      </c>
      <c r="T2589" s="957">
        <f t="shared" si="174"/>
        <v>45406</v>
      </c>
      <c r="U2589" t="str">
        <f t="shared" si="175"/>
        <v>Unaudited</v>
      </c>
    </row>
    <row r="2590" spans="1:21" x14ac:dyDescent="0.25">
      <c r="A2590" t="s">
        <v>438</v>
      </c>
      <c r="B2590" t="s">
        <v>1380</v>
      </c>
      <c r="C2590" t="s">
        <v>1381</v>
      </c>
      <c r="D2590" s="15">
        <v>1900</v>
      </c>
      <c r="E2590" s="121">
        <v>1</v>
      </c>
      <c r="F2590" t="s">
        <v>440</v>
      </c>
      <c r="G2590" s="121">
        <v>182</v>
      </c>
      <c r="H2590" t="s">
        <v>391</v>
      </c>
      <c r="I2590" t="s">
        <v>489</v>
      </c>
      <c r="J2590" t="s">
        <v>434</v>
      </c>
      <c r="K2590" t="s">
        <v>791</v>
      </c>
      <c r="L2590" s="755">
        <v>2.7</v>
      </c>
      <c r="M2590" t="s">
        <v>792</v>
      </c>
      <c r="N2590" s="680">
        <f t="shared" ca="1" si="176"/>
        <v>0</v>
      </c>
      <c r="O2590" s="680">
        <f t="shared" ca="1" si="176"/>
        <v>0</v>
      </c>
      <c r="P2590" s="680">
        <f t="shared" ca="1" si="176"/>
        <v>0</v>
      </c>
      <c r="Q2590" s="680">
        <f t="shared" ca="1" si="176"/>
        <v>0</v>
      </c>
      <c r="R2590" s="680">
        <f t="shared" ca="1" si="176"/>
        <v>0</v>
      </c>
      <c r="S2590" t="str">
        <f t="shared" si="173"/>
        <v>ASR_CMS_19</v>
      </c>
      <c r="T2590" s="957">
        <f t="shared" si="174"/>
        <v>45406</v>
      </c>
      <c r="U2590" t="str">
        <f t="shared" si="175"/>
        <v>Unaudited</v>
      </c>
    </row>
    <row r="2591" spans="1:21" x14ac:dyDescent="0.25">
      <c r="A2591" t="s">
        <v>438</v>
      </c>
      <c r="B2591" t="s">
        <v>1380</v>
      </c>
      <c r="C2591" t="s">
        <v>1381</v>
      </c>
      <c r="D2591" s="15">
        <v>1900</v>
      </c>
      <c r="E2591" s="121">
        <v>1</v>
      </c>
      <c r="F2591" t="s">
        <v>440</v>
      </c>
      <c r="G2591" s="121">
        <v>182</v>
      </c>
      <c r="H2591" t="s">
        <v>391</v>
      </c>
      <c r="I2591" t="s">
        <v>489</v>
      </c>
      <c r="J2591" t="s">
        <v>434</v>
      </c>
      <c r="K2591" t="s">
        <v>791</v>
      </c>
      <c r="L2591" s="755">
        <v>2.8</v>
      </c>
      <c r="M2591" t="s">
        <v>793</v>
      </c>
      <c r="N2591" s="680">
        <f t="shared" ca="1" si="176"/>
        <v>0</v>
      </c>
      <c r="O2591" s="680">
        <f t="shared" ca="1" si="176"/>
        <v>0</v>
      </c>
      <c r="P2591" s="680">
        <f t="shared" ca="1" si="176"/>
        <v>0</v>
      </c>
      <c r="Q2591" s="680">
        <f t="shared" ca="1" si="176"/>
        <v>0</v>
      </c>
      <c r="R2591" s="680">
        <f t="shared" ca="1" si="176"/>
        <v>0</v>
      </c>
      <c r="S2591" t="str">
        <f t="shared" si="173"/>
        <v>ASR_CMS_19</v>
      </c>
      <c r="T2591" s="957">
        <f t="shared" si="174"/>
        <v>45406</v>
      </c>
      <c r="U2591" t="str">
        <f t="shared" si="175"/>
        <v>Unaudited</v>
      </c>
    </row>
    <row r="2592" spans="1:21" x14ac:dyDescent="0.25">
      <c r="A2592" t="s">
        <v>438</v>
      </c>
      <c r="B2592" t="s">
        <v>1380</v>
      </c>
      <c r="C2592" t="s">
        <v>1381</v>
      </c>
      <c r="D2592" s="15">
        <v>1900</v>
      </c>
      <c r="E2592" s="121">
        <v>1</v>
      </c>
      <c r="F2592" t="s">
        <v>440</v>
      </c>
      <c r="G2592" s="121">
        <v>182</v>
      </c>
      <c r="H2592" t="s">
        <v>391</v>
      </c>
      <c r="I2592" t="s">
        <v>489</v>
      </c>
      <c r="J2592" t="s">
        <v>434</v>
      </c>
      <c r="K2592" t="s">
        <v>791</v>
      </c>
      <c r="L2592" s="755">
        <v>2.9</v>
      </c>
      <c r="M2592" t="s">
        <v>774</v>
      </c>
      <c r="N2592" s="680">
        <f t="shared" ca="1" si="176"/>
        <v>0</v>
      </c>
      <c r="O2592" s="680">
        <f t="shared" ca="1" si="176"/>
        <v>0</v>
      </c>
      <c r="P2592" s="680">
        <f t="shared" ca="1" si="176"/>
        <v>0</v>
      </c>
      <c r="Q2592" s="680">
        <f t="shared" ca="1" si="176"/>
        <v>0</v>
      </c>
      <c r="R2592" s="680">
        <f t="shared" ca="1" si="176"/>
        <v>0</v>
      </c>
      <c r="S2592" t="str">
        <f t="shared" si="173"/>
        <v>ASR_CMS_19</v>
      </c>
      <c r="T2592" s="957">
        <f t="shared" si="174"/>
        <v>45406</v>
      </c>
      <c r="U2592" t="str">
        <f t="shared" si="175"/>
        <v>Unaudited</v>
      </c>
    </row>
    <row r="2593" spans="1:21" x14ac:dyDescent="0.25">
      <c r="A2593" t="s">
        <v>438</v>
      </c>
      <c r="B2593" t="s">
        <v>1380</v>
      </c>
      <c r="C2593" t="s">
        <v>1381</v>
      </c>
      <c r="D2593" s="15">
        <v>1900</v>
      </c>
      <c r="E2593" s="121">
        <v>1</v>
      </c>
      <c r="F2593" t="s">
        <v>440</v>
      </c>
      <c r="G2593" s="121">
        <v>182</v>
      </c>
      <c r="H2593" t="s">
        <v>391</v>
      </c>
      <c r="I2593" t="s">
        <v>489</v>
      </c>
      <c r="J2593" t="s">
        <v>434</v>
      </c>
      <c r="K2593" t="s">
        <v>224</v>
      </c>
      <c r="L2593" s="755">
        <v>2.11</v>
      </c>
      <c r="M2593" t="s">
        <v>229</v>
      </c>
      <c r="N2593" s="680">
        <f t="shared" ca="1" si="176"/>
        <v>0</v>
      </c>
      <c r="O2593" s="680">
        <f t="shared" ca="1" si="176"/>
        <v>0</v>
      </c>
      <c r="P2593" s="680">
        <f t="shared" ca="1" si="176"/>
        <v>0</v>
      </c>
      <c r="Q2593" s="680">
        <f t="shared" ca="1" si="176"/>
        <v>0</v>
      </c>
      <c r="R2593" s="680">
        <f t="shared" ca="1" si="176"/>
        <v>0</v>
      </c>
      <c r="S2593" t="str">
        <f t="shared" si="173"/>
        <v>ASR_CMS_19</v>
      </c>
      <c r="T2593" s="957">
        <f t="shared" si="174"/>
        <v>45406</v>
      </c>
      <c r="U2593" t="str">
        <f t="shared" si="175"/>
        <v>Unaudited</v>
      </c>
    </row>
    <row r="2594" spans="1:21" x14ac:dyDescent="0.25">
      <c r="A2594" t="s">
        <v>438</v>
      </c>
      <c r="B2594" t="s">
        <v>1380</v>
      </c>
      <c r="C2594" t="s">
        <v>1381</v>
      </c>
      <c r="D2594" s="15">
        <v>1900</v>
      </c>
      <c r="E2594" s="121">
        <v>1</v>
      </c>
      <c r="F2594" t="s">
        <v>440</v>
      </c>
      <c r="G2594" s="121">
        <v>182</v>
      </c>
      <c r="H2594" t="s">
        <v>391</v>
      </c>
      <c r="I2594" t="s">
        <v>489</v>
      </c>
      <c r="J2594" t="s">
        <v>434</v>
      </c>
      <c r="K2594" t="s">
        <v>224</v>
      </c>
      <c r="L2594" s="755">
        <v>2.12</v>
      </c>
      <c r="M2594" t="s">
        <v>555</v>
      </c>
      <c r="N2594" s="680">
        <f t="shared" ca="1" si="176"/>
        <v>0</v>
      </c>
      <c r="O2594" s="680">
        <f t="shared" ca="1" si="176"/>
        <v>0</v>
      </c>
      <c r="P2594" s="680">
        <f t="shared" ca="1" si="176"/>
        <v>0</v>
      </c>
      <c r="Q2594" s="680">
        <f t="shared" ca="1" si="176"/>
        <v>0</v>
      </c>
      <c r="R2594" s="680">
        <f t="shared" ca="1" si="176"/>
        <v>0</v>
      </c>
      <c r="S2594" t="str">
        <f t="shared" si="173"/>
        <v>ASR_CMS_19</v>
      </c>
      <c r="T2594" s="957">
        <f t="shared" si="174"/>
        <v>45406</v>
      </c>
      <c r="U2594" t="str">
        <f t="shared" si="175"/>
        <v>Unaudited</v>
      </c>
    </row>
    <row r="2595" spans="1:21" x14ac:dyDescent="0.25">
      <c r="A2595" t="s">
        <v>438</v>
      </c>
      <c r="B2595" t="s">
        <v>1380</v>
      </c>
      <c r="C2595" t="s">
        <v>1381</v>
      </c>
      <c r="D2595" s="15">
        <v>1900</v>
      </c>
      <c r="E2595" s="121">
        <v>1</v>
      </c>
      <c r="F2595" t="s">
        <v>440</v>
      </c>
      <c r="G2595" s="121">
        <v>182</v>
      </c>
      <c r="H2595" t="s">
        <v>391</v>
      </c>
      <c r="I2595" t="s">
        <v>489</v>
      </c>
      <c r="J2595" t="s">
        <v>434</v>
      </c>
      <c r="K2595" t="s">
        <v>224</v>
      </c>
      <c r="L2595" s="755">
        <v>2.13</v>
      </c>
      <c r="M2595" t="s">
        <v>230</v>
      </c>
      <c r="N2595" s="680">
        <f t="shared" ca="1" si="176"/>
        <v>0</v>
      </c>
      <c r="O2595" s="680">
        <f t="shared" ca="1" si="176"/>
        <v>0</v>
      </c>
      <c r="P2595" s="680">
        <f t="shared" ca="1" si="176"/>
        <v>0</v>
      </c>
      <c r="Q2595" s="680">
        <f t="shared" ca="1" si="176"/>
        <v>0</v>
      </c>
      <c r="R2595" s="680">
        <f t="shared" ca="1" si="176"/>
        <v>0</v>
      </c>
      <c r="S2595" t="str">
        <f t="shared" si="173"/>
        <v>ASR_CMS_19</v>
      </c>
      <c r="T2595" s="957">
        <f t="shared" si="174"/>
        <v>45406</v>
      </c>
      <c r="U2595" t="str">
        <f t="shared" si="175"/>
        <v>Unaudited</v>
      </c>
    </row>
    <row r="2596" spans="1:21" x14ac:dyDescent="0.25">
      <c r="A2596" t="s">
        <v>438</v>
      </c>
      <c r="B2596" t="s">
        <v>1380</v>
      </c>
      <c r="C2596" t="s">
        <v>1381</v>
      </c>
      <c r="D2596" s="15">
        <v>1900</v>
      </c>
      <c r="E2596" s="121">
        <v>1</v>
      </c>
      <c r="F2596" t="s">
        <v>440</v>
      </c>
      <c r="G2596" s="121">
        <v>182</v>
      </c>
      <c r="H2596" t="s">
        <v>391</v>
      </c>
      <c r="I2596" t="s">
        <v>489</v>
      </c>
      <c r="J2596" t="s">
        <v>434</v>
      </c>
      <c r="K2596" t="s">
        <v>224</v>
      </c>
      <c r="L2596" s="755">
        <v>2.14</v>
      </c>
      <c r="M2596" t="s">
        <v>559</v>
      </c>
      <c r="N2596" s="680">
        <f t="shared" ca="1" si="176"/>
        <v>0</v>
      </c>
      <c r="O2596" s="680">
        <f t="shared" ca="1" si="176"/>
        <v>0</v>
      </c>
      <c r="P2596" s="680">
        <f t="shared" ca="1" si="176"/>
        <v>0</v>
      </c>
      <c r="Q2596" s="680">
        <f t="shared" ca="1" si="176"/>
        <v>0</v>
      </c>
      <c r="R2596" s="680">
        <f t="shared" ca="1" si="176"/>
        <v>0</v>
      </c>
      <c r="S2596" t="str">
        <f t="shared" si="173"/>
        <v>ASR_CMS_19</v>
      </c>
      <c r="T2596" s="957">
        <f t="shared" si="174"/>
        <v>45406</v>
      </c>
      <c r="U2596" t="str">
        <f t="shared" si="175"/>
        <v>Unaudited</v>
      </c>
    </row>
    <row r="2597" spans="1:21" x14ac:dyDescent="0.25">
      <c r="A2597" t="s">
        <v>438</v>
      </c>
      <c r="B2597" t="s">
        <v>1380</v>
      </c>
      <c r="C2597" t="s">
        <v>1381</v>
      </c>
      <c r="D2597" s="15">
        <v>1900</v>
      </c>
      <c r="E2597" s="121">
        <v>1</v>
      </c>
      <c r="F2597" t="s">
        <v>440</v>
      </c>
      <c r="G2597" s="121">
        <v>182</v>
      </c>
      <c r="H2597" t="s">
        <v>391</v>
      </c>
      <c r="I2597" t="s">
        <v>489</v>
      </c>
      <c r="J2597" t="s">
        <v>434</v>
      </c>
      <c r="K2597" t="s">
        <v>224</v>
      </c>
      <c r="L2597" s="755">
        <v>2.15</v>
      </c>
      <c r="M2597" t="s">
        <v>20</v>
      </c>
      <c r="N2597" s="680">
        <f t="shared" ca="1" si="176"/>
        <v>0</v>
      </c>
      <c r="O2597" s="680">
        <f t="shared" ca="1" si="176"/>
        <v>0</v>
      </c>
      <c r="P2597" s="680">
        <f t="shared" ca="1" si="176"/>
        <v>0</v>
      </c>
      <c r="Q2597" s="680">
        <f t="shared" ca="1" si="176"/>
        <v>0</v>
      </c>
      <c r="R2597" s="680">
        <f t="shared" ca="1" si="176"/>
        <v>0</v>
      </c>
      <c r="S2597" t="str">
        <f t="shared" si="173"/>
        <v>ASR_CMS_19</v>
      </c>
      <c r="T2597" s="957">
        <f t="shared" si="174"/>
        <v>45406</v>
      </c>
      <c r="U2597" t="str">
        <f t="shared" si="175"/>
        <v>Unaudited</v>
      </c>
    </row>
    <row r="2598" spans="1:21" x14ac:dyDescent="0.25">
      <c r="A2598" t="s">
        <v>438</v>
      </c>
      <c r="B2598" t="s">
        <v>1380</v>
      </c>
      <c r="C2598" t="s">
        <v>1381</v>
      </c>
      <c r="D2598" s="15">
        <v>1900</v>
      </c>
      <c r="E2598" s="121">
        <v>1</v>
      </c>
      <c r="F2598" t="s">
        <v>440</v>
      </c>
      <c r="G2598" s="121">
        <v>182</v>
      </c>
      <c r="H2598" t="s">
        <v>391</v>
      </c>
      <c r="I2598" t="s">
        <v>489</v>
      </c>
      <c r="J2598" t="s">
        <v>434</v>
      </c>
      <c r="K2598" t="s">
        <v>224</v>
      </c>
      <c r="L2598" s="755">
        <v>2.16</v>
      </c>
      <c r="M2598" t="s">
        <v>794</v>
      </c>
      <c r="N2598" s="680">
        <f t="shared" ca="1" si="176"/>
        <v>0</v>
      </c>
      <c r="O2598" s="680">
        <f t="shared" ca="1" si="176"/>
        <v>0</v>
      </c>
      <c r="P2598" s="680">
        <f t="shared" ca="1" si="176"/>
        <v>0</v>
      </c>
      <c r="Q2598" s="680">
        <f t="shared" ca="1" si="176"/>
        <v>0</v>
      </c>
      <c r="R2598" s="680">
        <f t="shared" ca="1" si="176"/>
        <v>0</v>
      </c>
      <c r="S2598" t="str">
        <f t="shared" si="173"/>
        <v>ASR_CMS_19</v>
      </c>
      <c r="T2598" s="957">
        <f t="shared" si="174"/>
        <v>45406</v>
      </c>
      <c r="U2598" t="str">
        <f t="shared" si="175"/>
        <v>Unaudited</v>
      </c>
    </row>
    <row r="2599" spans="1:21" x14ac:dyDescent="0.25">
      <c r="A2599" t="s">
        <v>438</v>
      </c>
      <c r="B2599" t="s">
        <v>1380</v>
      </c>
      <c r="C2599" t="s">
        <v>1381</v>
      </c>
      <c r="D2599" s="15">
        <v>1900</v>
      </c>
      <c r="E2599" s="121">
        <v>1</v>
      </c>
      <c r="F2599" t="s">
        <v>440</v>
      </c>
      <c r="G2599" s="121">
        <v>182</v>
      </c>
      <c r="H2599" t="s">
        <v>391</v>
      </c>
      <c r="I2599" t="s">
        <v>489</v>
      </c>
      <c r="J2599" t="s">
        <v>434</v>
      </c>
      <c r="K2599" t="s">
        <v>224</v>
      </c>
      <c r="L2599" s="755">
        <v>2.17</v>
      </c>
      <c r="M2599" t="s">
        <v>1047</v>
      </c>
      <c r="N2599" s="680">
        <f t="shared" ca="1" si="176"/>
        <v>0</v>
      </c>
      <c r="O2599" s="680">
        <f t="shared" ca="1" si="176"/>
        <v>0</v>
      </c>
      <c r="P2599" s="680">
        <f t="shared" ca="1" si="176"/>
        <v>0</v>
      </c>
      <c r="Q2599" s="680">
        <f t="shared" ca="1" si="176"/>
        <v>0</v>
      </c>
      <c r="R2599" s="680">
        <f t="shared" ca="1" si="176"/>
        <v>0</v>
      </c>
      <c r="S2599" t="str">
        <f t="shared" si="173"/>
        <v>ASR_CMS_19</v>
      </c>
      <c r="T2599" s="957">
        <f t="shared" si="174"/>
        <v>45406</v>
      </c>
      <c r="U2599" t="str">
        <f t="shared" si="175"/>
        <v>Unaudited</v>
      </c>
    </row>
    <row r="2600" spans="1:21" x14ac:dyDescent="0.25">
      <c r="A2600" t="s">
        <v>438</v>
      </c>
      <c r="B2600" t="s">
        <v>1380</v>
      </c>
      <c r="C2600" t="s">
        <v>1381</v>
      </c>
      <c r="D2600" s="15">
        <v>1900</v>
      </c>
      <c r="E2600" s="121">
        <v>1</v>
      </c>
      <c r="F2600" t="s">
        <v>440</v>
      </c>
      <c r="G2600" s="121">
        <v>182</v>
      </c>
      <c r="H2600" t="s">
        <v>391</v>
      </c>
      <c r="I2600" t="s">
        <v>489</v>
      </c>
      <c r="J2600" t="s">
        <v>434</v>
      </c>
      <c r="K2600" t="s">
        <v>224</v>
      </c>
      <c r="L2600" s="755">
        <v>2.1800000000000002</v>
      </c>
      <c r="M2600" t="s">
        <v>651</v>
      </c>
      <c r="N2600" s="680">
        <f t="shared" ca="1" si="176"/>
        <v>0</v>
      </c>
      <c r="O2600" s="680">
        <f t="shared" ca="1" si="176"/>
        <v>0</v>
      </c>
      <c r="P2600" s="680">
        <f t="shared" ca="1" si="176"/>
        <v>0</v>
      </c>
      <c r="Q2600" s="680">
        <f t="shared" ca="1" si="176"/>
        <v>0</v>
      </c>
      <c r="R2600" s="680">
        <f t="shared" ca="1" si="176"/>
        <v>0</v>
      </c>
      <c r="S2600" t="str">
        <f t="shared" si="173"/>
        <v>ASR_CMS_19</v>
      </c>
      <c r="T2600" s="957">
        <f t="shared" si="174"/>
        <v>45406</v>
      </c>
      <c r="U2600" t="str">
        <f t="shared" si="175"/>
        <v>Unaudited</v>
      </c>
    </row>
    <row r="2601" spans="1:21" x14ac:dyDescent="0.25">
      <c r="A2601" t="s">
        <v>438</v>
      </c>
      <c r="B2601" t="s">
        <v>1380</v>
      </c>
      <c r="C2601" t="s">
        <v>1381</v>
      </c>
      <c r="D2601" s="15">
        <v>1900</v>
      </c>
      <c r="E2601" s="121">
        <v>1</v>
      </c>
      <c r="F2601" t="s">
        <v>440</v>
      </c>
      <c r="G2601" s="121">
        <v>182</v>
      </c>
      <c r="H2601" t="s">
        <v>391</v>
      </c>
      <c r="I2601" t="s">
        <v>489</v>
      </c>
      <c r="J2601" t="s">
        <v>434</v>
      </c>
      <c r="K2601" t="s">
        <v>224</v>
      </c>
      <c r="L2601" s="755">
        <v>2.19</v>
      </c>
      <c r="M2601" t="s">
        <v>219</v>
      </c>
      <c r="N2601" s="680">
        <f t="shared" ca="1" si="176"/>
        <v>0</v>
      </c>
      <c r="O2601" s="680">
        <f t="shared" ca="1" si="176"/>
        <v>0</v>
      </c>
      <c r="P2601" s="680">
        <f t="shared" ca="1" si="176"/>
        <v>0</v>
      </c>
      <c r="Q2601" s="680">
        <f t="shared" ca="1" si="176"/>
        <v>0</v>
      </c>
      <c r="R2601" s="680">
        <f t="shared" ca="1" si="176"/>
        <v>0</v>
      </c>
      <c r="S2601" t="str">
        <f t="shared" si="173"/>
        <v>ASR_CMS_19</v>
      </c>
      <c r="T2601" s="957">
        <f t="shared" si="174"/>
        <v>45406</v>
      </c>
      <c r="U2601" t="str">
        <f t="shared" si="175"/>
        <v>Unaudited</v>
      </c>
    </row>
    <row r="2602" spans="1:21" x14ac:dyDescent="0.25">
      <c r="A2602" t="s">
        <v>438</v>
      </c>
      <c r="B2602" t="s">
        <v>1380</v>
      </c>
      <c r="C2602" t="s">
        <v>1381</v>
      </c>
      <c r="D2602" s="15">
        <v>1900</v>
      </c>
      <c r="E2602" s="121">
        <v>1</v>
      </c>
      <c r="F2602" t="s">
        <v>440</v>
      </c>
      <c r="G2602" s="121">
        <v>182</v>
      </c>
      <c r="H2602" t="s">
        <v>391</v>
      </c>
      <c r="I2602" t="s">
        <v>489</v>
      </c>
      <c r="J2602" t="s">
        <v>434</v>
      </c>
      <c r="K2602" t="s">
        <v>224</v>
      </c>
      <c r="L2602" s="755" t="s">
        <v>700</v>
      </c>
      <c r="M2602" t="s">
        <v>231</v>
      </c>
      <c r="N2602" s="680">
        <f t="shared" ca="1" si="176"/>
        <v>0</v>
      </c>
      <c r="O2602" s="680">
        <f t="shared" ca="1" si="176"/>
        <v>0</v>
      </c>
      <c r="P2602" s="680">
        <f t="shared" ca="1" si="176"/>
        <v>0</v>
      </c>
      <c r="Q2602" s="680">
        <f t="shared" ca="1" si="176"/>
        <v>0</v>
      </c>
      <c r="R2602" s="680">
        <f t="shared" ca="1" si="176"/>
        <v>0</v>
      </c>
      <c r="S2602" t="str">
        <f t="shared" si="173"/>
        <v>ASR_CMS_19</v>
      </c>
      <c r="T2602" s="957">
        <f t="shared" si="174"/>
        <v>45406</v>
      </c>
      <c r="U2602" t="str">
        <f t="shared" si="175"/>
        <v>Unaudited</v>
      </c>
    </row>
    <row r="2603" spans="1:21" x14ac:dyDescent="0.25">
      <c r="A2603" t="s">
        <v>438</v>
      </c>
      <c r="B2603" t="s">
        <v>1380</v>
      </c>
      <c r="C2603" t="s">
        <v>1381</v>
      </c>
      <c r="D2603" s="15">
        <v>1900</v>
      </c>
      <c r="E2603" s="121">
        <v>1</v>
      </c>
      <c r="F2603" t="s">
        <v>440</v>
      </c>
      <c r="G2603" s="121">
        <v>182</v>
      </c>
      <c r="H2603" t="s">
        <v>391</v>
      </c>
      <c r="I2603" t="s">
        <v>489</v>
      </c>
      <c r="J2603" t="s">
        <v>434</v>
      </c>
      <c r="K2603" t="s">
        <v>224</v>
      </c>
      <c r="L2603" s="755">
        <v>2.21</v>
      </c>
      <c r="M2603" t="s">
        <v>467</v>
      </c>
      <c r="N2603" s="680">
        <f t="shared" ca="1" si="176"/>
        <v>0</v>
      </c>
      <c r="O2603" s="680">
        <f t="shared" ca="1" si="176"/>
        <v>0</v>
      </c>
      <c r="P2603" s="680">
        <f t="shared" ca="1" si="176"/>
        <v>0</v>
      </c>
      <c r="Q2603" s="680">
        <f t="shared" ca="1" si="176"/>
        <v>0</v>
      </c>
      <c r="R2603" s="680">
        <f t="shared" ca="1" si="176"/>
        <v>0</v>
      </c>
      <c r="S2603" t="str">
        <f t="shared" si="173"/>
        <v>ASR_CMS_19</v>
      </c>
      <c r="T2603" s="957">
        <f t="shared" si="174"/>
        <v>45406</v>
      </c>
      <c r="U2603" t="str">
        <f t="shared" si="175"/>
        <v>Unaudited</v>
      </c>
    </row>
    <row r="2604" spans="1:21" x14ac:dyDescent="0.25">
      <c r="A2604" t="s">
        <v>438</v>
      </c>
      <c r="B2604" t="s">
        <v>1380</v>
      </c>
      <c r="C2604" t="s">
        <v>1381</v>
      </c>
      <c r="D2604" s="15">
        <v>1900</v>
      </c>
      <c r="E2604" s="121">
        <v>1</v>
      </c>
      <c r="F2604" t="s">
        <v>440</v>
      </c>
      <c r="G2604" s="121">
        <v>182</v>
      </c>
      <c r="H2604" t="s">
        <v>391</v>
      </c>
      <c r="I2604" t="s">
        <v>489</v>
      </c>
      <c r="J2604" t="s">
        <v>434</v>
      </c>
      <c r="K2604" t="s">
        <v>6</v>
      </c>
      <c r="L2604" s="755" t="s">
        <v>70</v>
      </c>
      <c r="M2604" t="s">
        <v>189</v>
      </c>
      <c r="N2604" s="680">
        <f t="shared" ca="1" si="176"/>
        <v>0</v>
      </c>
      <c r="O2604" s="680">
        <f t="shared" ca="1" si="176"/>
        <v>0</v>
      </c>
      <c r="P2604" s="680">
        <f t="shared" ca="1" si="176"/>
        <v>0</v>
      </c>
      <c r="Q2604" s="680">
        <f t="shared" ca="1" si="176"/>
        <v>0</v>
      </c>
      <c r="R2604" s="680">
        <f t="shared" ca="1" si="176"/>
        <v>0</v>
      </c>
      <c r="S2604" t="str">
        <f t="shared" si="173"/>
        <v>ASR_CMS_19</v>
      </c>
      <c r="T2604" s="957">
        <f t="shared" si="174"/>
        <v>45406</v>
      </c>
      <c r="U2604" t="str">
        <f t="shared" si="175"/>
        <v>Unaudited</v>
      </c>
    </row>
    <row r="2605" spans="1:21" x14ac:dyDescent="0.25">
      <c r="A2605" t="s">
        <v>438</v>
      </c>
      <c r="B2605" t="s">
        <v>1380</v>
      </c>
      <c r="C2605" t="s">
        <v>1381</v>
      </c>
      <c r="D2605" s="15">
        <v>1900</v>
      </c>
      <c r="E2605" s="121">
        <v>1</v>
      </c>
      <c r="F2605" t="s">
        <v>440</v>
      </c>
      <c r="G2605" s="121">
        <v>182</v>
      </c>
      <c r="H2605" t="s">
        <v>391</v>
      </c>
      <c r="I2605" t="s">
        <v>489</v>
      </c>
      <c r="J2605" t="s">
        <v>434</v>
      </c>
      <c r="K2605" t="s">
        <v>6</v>
      </c>
      <c r="L2605" s="755" t="s">
        <v>71</v>
      </c>
      <c r="M2605" t="s">
        <v>232</v>
      </c>
      <c r="N2605" s="680">
        <f t="shared" ca="1" si="176"/>
        <v>0</v>
      </c>
      <c r="O2605" s="680">
        <f t="shared" ca="1" si="176"/>
        <v>0</v>
      </c>
      <c r="P2605" s="680">
        <f t="shared" ca="1" si="176"/>
        <v>0</v>
      </c>
      <c r="Q2605" s="680">
        <f t="shared" ca="1" si="176"/>
        <v>0</v>
      </c>
      <c r="R2605" s="680">
        <f t="shared" ca="1" si="176"/>
        <v>0</v>
      </c>
      <c r="S2605" t="str">
        <f t="shared" si="173"/>
        <v>ASR_CMS_19</v>
      </c>
      <c r="T2605" s="957">
        <f t="shared" si="174"/>
        <v>45406</v>
      </c>
      <c r="U2605" t="str">
        <f t="shared" si="175"/>
        <v>Unaudited</v>
      </c>
    </row>
    <row r="2606" spans="1:21" x14ac:dyDescent="0.25">
      <c r="A2606" t="s">
        <v>438</v>
      </c>
      <c r="B2606" t="s">
        <v>1380</v>
      </c>
      <c r="C2606" t="s">
        <v>1381</v>
      </c>
      <c r="D2606" s="15">
        <v>1900</v>
      </c>
      <c r="E2606" s="121">
        <v>1</v>
      </c>
      <c r="F2606" t="s">
        <v>440</v>
      </c>
      <c r="G2606" s="121">
        <v>182</v>
      </c>
      <c r="H2606" t="s">
        <v>391</v>
      </c>
      <c r="I2606" t="s">
        <v>489</v>
      </c>
      <c r="J2606" t="s">
        <v>434</v>
      </c>
      <c r="K2606" t="s">
        <v>6</v>
      </c>
      <c r="L2606" s="755" t="s">
        <v>72</v>
      </c>
      <c r="M2606" t="s">
        <v>165</v>
      </c>
      <c r="N2606" s="680">
        <f t="shared" ca="1" si="176"/>
        <v>0</v>
      </c>
      <c r="O2606" s="680">
        <f t="shared" ca="1" si="176"/>
        <v>0</v>
      </c>
      <c r="P2606" s="680">
        <f t="shared" ca="1" si="176"/>
        <v>0</v>
      </c>
      <c r="Q2606" s="680">
        <f t="shared" ca="1" si="176"/>
        <v>0</v>
      </c>
      <c r="R2606" s="680">
        <f t="shared" ca="1" si="176"/>
        <v>0</v>
      </c>
      <c r="S2606" t="str">
        <f t="shared" si="173"/>
        <v>ASR_CMS_19</v>
      </c>
      <c r="T2606" s="957">
        <f t="shared" si="174"/>
        <v>45406</v>
      </c>
      <c r="U2606" t="str">
        <f t="shared" si="175"/>
        <v>Unaudited</v>
      </c>
    </row>
    <row r="2607" spans="1:21" x14ac:dyDescent="0.25">
      <c r="A2607" t="s">
        <v>438</v>
      </c>
      <c r="B2607" t="s">
        <v>1380</v>
      </c>
      <c r="C2607" t="s">
        <v>1381</v>
      </c>
      <c r="D2607" s="15">
        <v>1900</v>
      </c>
      <c r="E2607" s="121">
        <v>1</v>
      </c>
      <c r="F2607" t="s">
        <v>440</v>
      </c>
      <c r="G2607" s="121">
        <v>182</v>
      </c>
      <c r="H2607" t="s">
        <v>391</v>
      </c>
      <c r="I2607" t="s">
        <v>489</v>
      </c>
      <c r="J2607" t="s">
        <v>434</v>
      </c>
      <c r="K2607" t="s">
        <v>6</v>
      </c>
      <c r="L2607" s="755">
        <v>3.4</v>
      </c>
      <c r="M2607" t="s">
        <v>462</v>
      </c>
      <c r="N2607" s="680">
        <f t="shared" ca="1" si="176"/>
        <v>0</v>
      </c>
      <c r="O2607" s="680">
        <f t="shared" ca="1" si="176"/>
        <v>0</v>
      </c>
      <c r="P2607" s="680">
        <f t="shared" ca="1" si="176"/>
        <v>0</v>
      </c>
      <c r="Q2607" s="680">
        <f t="shared" ca="1" si="176"/>
        <v>0</v>
      </c>
      <c r="R2607" s="680">
        <f t="shared" ca="1" si="176"/>
        <v>0</v>
      </c>
      <c r="S2607" t="str">
        <f t="shared" si="173"/>
        <v>ASR_CMS_19</v>
      </c>
      <c r="T2607" s="957">
        <f t="shared" si="174"/>
        <v>45406</v>
      </c>
      <c r="U2607" t="str">
        <f t="shared" si="175"/>
        <v>Unaudited</v>
      </c>
    </row>
    <row r="2608" spans="1:21" x14ac:dyDescent="0.25">
      <c r="A2608" t="s">
        <v>438</v>
      </c>
      <c r="B2608" t="s">
        <v>1380</v>
      </c>
      <c r="C2608" t="s">
        <v>1381</v>
      </c>
      <c r="D2608" s="15">
        <v>1900</v>
      </c>
      <c r="E2608" s="121">
        <v>1</v>
      </c>
      <c r="F2608" t="s">
        <v>440</v>
      </c>
      <c r="G2608" s="121">
        <v>182</v>
      </c>
      <c r="H2608" t="s">
        <v>391</v>
      </c>
      <c r="I2608" t="s">
        <v>489</v>
      </c>
      <c r="J2608" t="s">
        <v>434</v>
      </c>
      <c r="K2608" t="s">
        <v>435</v>
      </c>
      <c r="L2608" s="755">
        <v>4.5</v>
      </c>
      <c r="M2608" t="s">
        <v>32</v>
      </c>
      <c r="N2608" s="680">
        <f t="shared" ca="1" si="176"/>
        <v>0</v>
      </c>
      <c r="O2608" s="680">
        <f t="shared" ca="1" si="176"/>
        <v>0</v>
      </c>
      <c r="P2608" s="680">
        <f t="shared" ca="1" si="176"/>
        <v>0</v>
      </c>
      <c r="Q2608" s="680">
        <f t="shared" ca="1" si="176"/>
        <v>0</v>
      </c>
      <c r="R2608" s="680">
        <f t="shared" ca="1" si="176"/>
        <v>0</v>
      </c>
      <c r="S2608" t="str">
        <f t="shared" si="173"/>
        <v>ASR_CMS_19</v>
      </c>
      <c r="T2608" s="957">
        <f t="shared" si="174"/>
        <v>45406</v>
      </c>
      <c r="U2608" t="str">
        <f t="shared" si="175"/>
        <v>Unaudited</v>
      </c>
    </row>
    <row r="2609" spans="1:21" x14ac:dyDescent="0.25">
      <c r="A2609" t="s">
        <v>438</v>
      </c>
      <c r="B2609" t="s">
        <v>1380</v>
      </c>
      <c r="C2609" t="s">
        <v>1381</v>
      </c>
      <c r="D2609" s="15">
        <v>1900</v>
      </c>
      <c r="E2609" s="121">
        <v>1</v>
      </c>
      <c r="F2609" t="s">
        <v>440</v>
      </c>
      <c r="G2609" s="121">
        <v>182</v>
      </c>
      <c r="H2609" t="s">
        <v>391</v>
      </c>
      <c r="I2609" t="s">
        <v>489</v>
      </c>
      <c r="J2609" t="s">
        <v>434</v>
      </c>
      <c r="K2609" t="s">
        <v>435</v>
      </c>
      <c r="L2609" s="755" t="s">
        <v>939</v>
      </c>
      <c r="M2609" t="s">
        <v>930</v>
      </c>
      <c r="N2609" s="680">
        <f t="shared" ca="1" si="176"/>
        <v>0</v>
      </c>
      <c r="O2609" s="680">
        <f t="shared" ca="1" si="176"/>
        <v>0</v>
      </c>
      <c r="P2609" s="680">
        <f t="shared" ca="1" si="176"/>
        <v>0</v>
      </c>
      <c r="Q2609" s="680">
        <f t="shared" ca="1" si="176"/>
        <v>0</v>
      </c>
      <c r="R2609" s="680">
        <f t="shared" ca="1" si="176"/>
        <v>0</v>
      </c>
      <c r="S2609" t="str">
        <f t="shared" si="173"/>
        <v>ASR_CMS_19</v>
      </c>
      <c r="T2609" s="957">
        <f t="shared" si="174"/>
        <v>45406</v>
      </c>
      <c r="U2609" t="str">
        <f t="shared" si="175"/>
        <v>Unaudited</v>
      </c>
    </row>
    <row r="2610" spans="1:21" x14ac:dyDescent="0.25">
      <c r="A2610" t="s">
        <v>438</v>
      </c>
      <c r="B2610" t="s">
        <v>1380</v>
      </c>
      <c r="C2610" t="s">
        <v>1381</v>
      </c>
      <c r="D2610" s="15">
        <v>1900</v>
      </c>
      <c r="E2610" s="121">
        <v>1</v>
      </c>
      <c r="F2610" t="s">
        <v>440</v>
      </c>
      <c r="G2610" s="121">
        <v>182</v>
      </c>
      <c r="H2610" t="s">
        <v>391</v>
      </c>
      <c r="I2610" t="s">
        <v>489</v>
      </c>
      <c r="J2610" t="s">
        <v>434</v>
      </c>
      <c r="K2610" t="s">
        <v>435</v>
      </c>
      <c r="L2610" s="755" t="s">
        <v>194</v>
      </c>
      <c r="M2610" t="s">
        <v>40</v>
      </c>
      <c r="N2610" s="680">
        <f t="shared" ca="1" si="176"/>
        <v>0</v>
      </c>
      <c r="O2610" s="680">
        <f t="shared" ca="1" si="176"/>
        <v>0</v>
      </c>
      <c r="P2610" s="680">
        <f t="shared" ca="1" si="176"/>
        <v>0</v>
      </c>
      <c r="Q2610" s="680">
        <f t="shared" ca="1" si="176"/>
        <v>0</v>
      </c>
      <c r="R2610" s="680">
        <f t="shared" ca="1" si="176"/>
        <v>0</v>
      </c>
      <c r="S2610" t="str">
        <f t="shared" si="173"/>
        <v>ASR_CMS_19</v>
      </c>
      <c r="T2610" s="957">
        <f t="shared" si="174"/>
        <v>45406</v>
      </c>
      <c r="U2610" t="str">
        <f t="shared" si="175"/>
        <v>Unaudited</v>
      </c>
    </row>
    <row r="2611" spans="1:21" x14ac:dyDescent="0.25">
      <c r="A2611" t="s">
        <v>438</v>
      </c>
      <c r="B2611" t="s">
        <v>1380</v>
      </c>
      <c r="C2611" t="s">
        <v>1381</v>
      </c>
      <c r="D2611" s="15">
        <v>1900</v>
      </c>
      <c r="E2611" s="121">
        <v>1</v>
      </c>
      <c r="F2611" t="s">
        <v>440</v>
      </c>
      <c r="G2611" s="121">
        <v>182</v>
      </c>
      <c r="H2611" t="s">
        <v>391</v>
      </c>
      <c r="I2611" t="s">
        <v>489</v>
      </c>
      <c r="J2611" t="s">
        <v>434</v>
      </c>
      <c r="K2611" t="s">
        <v>435</v>
      </c>
      <c r="L2611" s="755" t="s">
        <v>193</v>
      </c>
      <c r="M2611" t="s">
        <v>330</v>
      </c>
      <c r="N2611" s="680">
        <f t="shared" ca="1" si="176"/>
        <v>0</v>
      </c>
      <c r="O2611" s="680">
        <f t="shared" ca="1" si="176"/>
        <v>0</v>
      </c>
      <c r="P2611" s="680">
        <f t="shared" ca="1" si="176"/>
        <v>0</v>
      </c>
      <c r="Q2611" s="680">
        <f t="shared" ca="1" si="176"/>
        <v>0</v>
      </c>
      <c r="R2611" s="680">
        <f t="shared" ca="1" si="176"/>
        <v>0</v>
      </c>
      <c r="S2611" t="str">
        <f t="shared" si="173"/>
        <v>ASR_CMS_19</v>
      </c>
      <c r="T2611" s="957">
        <f t="shared" si="174"/>
        <v>45406</v>
      </c>
      <c r="U2611" t="str">
        <f t="shared" si="175"/>
        <v>Unaudited</v>
      </c>
    </row>
    <row r="2612" spans="1:21" x14ac:dyDescent="0.25">
      <c r="A2612" t="s">
        <v>438</v>
      </c>
      <c r="B2612" t="s">
        <v>1380</v>
      </c>
      <c r="C2612" t="s">
        <v>1381</v>
      </c>
      <c r="D2612" s="15">
        <v>1900</v>
      </c>
      <c r="E2612" s="121">
        <v>1</v>
      </c>
      <c r="F2612" t="s">
        <v>440</v>
      </c>
      <c r="G2612" s="121">
        <v>182</v>
      </c>
      <c r="H2612" t="s">
        <v>391</v>
      </c>
      <c r="I2612" t="s">
        <v>489</v>
      </c>
      <c r="J2612" t="s">
        <v>451</v>
      </c>
      <c r="K2612" t="s">
        <v>436</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ASR_CMS_19</v>
      </c>
      <c r="T2612" s="957">
        <f t="shared" si="174"/>
        <v>45406</v>
      </c>
      <c r="U2612" t="str">
        <f t="shared" si="175"/>
        <v>Unaudited</v>
      </c>
    </row>
    <row r="2613" spans="1:21" x14ac:dyDescent="0.25">
      <c r="A2613" t="s">
        <v>438</v>
      </c>
      <c r="B2613" t="s">
        <v>1380</v>
      </c>
      <c r="C2613" t="s">
        <v>1381</v>
      </c>
      <c r="D2613" s="15">
        <v>1900</v>
      </c>
      <c r="E2613" s="121">
        <v>1</v>
      </c>
      <c r="F2613" t="s">
        <v>440</v>
      </c>
      <c r="G2613" s="121">
        <v>182</v>
      </c>
      <c r="H2613" t="s">
        <v>391</v>
      </c>
      <c r="I2613" t="s">
        <v>489</v>
      </c>
      <c r="J2613" t="s">
        <v>451</v>
      </c>
      <c r="K2613" t="s">
        <v>436</v>
      </c>
      <c r="L2613" s="755" t="s">
        <v>80</v>
      </c>
      <c r="M2613" t="s">
        <v>98</v>
      </c>
      <c r="N2613" s="680">
        <f t="shared" ca="1" si="176"/>
        <v>0</v>
      </c>
      <c r="O2613" s="680">
        <f t="shared" ca="1" si="176"/>
        <v>0</v>
      </c>
      <c r="P2613" s="680">
        <f t="shared" ca="1" si="176"/>
        <v>0</v>
      </c>
      <c r="Q2613" s="680">
        <f t="shared" ca="1" si="176"/>
        <v>0</v>
      </c>
      <c r="R2613" s="680">
        <f t="shared" ca="1" si="176"/>
        <v>0</v>
      </c>
      <c r="S2613" t="str">
        <f t="shared" si="173"/>
        <v>ASR_CMS_19</v>
      </c>
      <c r="T2613" s="957">
        <f t="shared" si="174"/>
        <v>45406</v>
      </c>
      <c r="U2613" t="str">
        <f t="shared" si="175"/>
        <v>Unaudited</v>
      </c>
    </row>
    <row r="2614" spans="1:21" x14ac:dyDescent="0.25">
      <c r="A2614" t="s">
        <v>438</v>
      </c>
      <c r="B2614" t="s">
        <v>1380</v>
      </c>
      <c r="C2614" t="s">
        <v>1381</v>
      </c>
      <c r="D2614" s="15">
        <v>1900</v>
      </c>
      <c r="E2614" s="121">
        <v>1</v>
      </c>
      <c r="F2614" t="s">
        <v>440</v>
      </c>
      <c r="G2614" s="121">
        <v>182</v>
      </c>
      <c r="H2614" t="s">
        <v>391</v>
      </c>
      <c r="I2614" t="s">
        <v>489</v>
      </c>
      <c r="J2614" t="s">
        <v>451</v>
      </c>
      <c r="K2614" t="s">
        <v>436</v>
      </c>
      <c r="L2614" s="755" t="s">
        <v>81</v>
      </c>
      <c r="M2614" t="s">
        <v>99</v>
      </c>
      <c r="N2614" s="680">
        <f t="shared" ca="1" si="176"/>
        <v>0</v>
      </c>
      <c r="O2614" s="680">
        <f t="shared" ca="1" si="176"/>
        <v>0</v>
      </c>
      <c r="P2614" s="680">
        <f t="shared" ca="1" si="176"/>
        <v>0</v>
      </c>
      <c r="Q2614" s="680">
        <f t="shared" ca="1" si="176"/>
        <v>0</v>
      </c>
      <c r="R2614" s="680">
        <f t="shared" ca="1" si="176"/>
        <v>0</v>
      </c>
      <c r="S2614" t="str">
        <f t="shared" si="173"/>
        <v>ASR_CMS_19</v>
      </c>
      <c r="T2614" s="957">
        <f t="shared" si="174"/>
        <v>45406</v>
      </c>
      <c r="U2614" t="str">
        <f t="shared" si="175"/>
        <v>Unaudited</v>
      </c>
    </row>
    <row r="2615" spans="1:21" x14ac:dyDescent="0.25">
      <c r="A2615" t="s">
        <v>438</v>
      </c>
      <c r="B2615" t="s">
        <v>1380</v>
      </c>
      <c r="C2615" t="s">
        <v>1381</v>
      </c>
      <c r="D2615" s="15">
        <v>1900</v>
      </c>
      <c r="E2615" s="121">
        <v>1</v>
      </c>
      <c r="F2615" t="s">
        <v>440</v>
      </c>
      <c r="G2615" s="121">
        <v>182</v>
      </c>
      <c r="H2615" t="s">
        <v>391</v>
      </c>
      <c r="I2615" t="s">
        <v>489</v>
      </c>
      <c r="J2615" t="s">
        <v>451</v>
      </c>
      <c r="K2615" t="s">
        <v>436</v>
      </c>
      <c r="L2615" s="755" t="s">
        <v>82</v>
      </c>
      <c r="M2615" t="s">
        <v>100</v>
      </c>
      <c r="N2615" s="680">
        <f t="shared" ca="1" si="176"/>
        <v>0</v>
      </c>
      <c r="O2615" s="680">
        <f t="shared" ca="1" si="176"/>
        <v>0</v>
      </c>
      <c r="P2615" s="680">
        <f t="shared" ca="1" si="176"/>
        <v>0</v>
      </c>
      <c r="Q2615" s="680">
        <f t="shared" ca="1" si="176"/>
        <v>0</v>
      </c>
      <c r="R2615" s="680">
        <f t="shared" ca="1" si="176"/>
        <v>0</v>
      </c>
      <c r="S2615" t="str">
        <f t="shared" si="173"/>
        <v>ASR_CMS_19</v>
      </c>
      <c r="T2615" s="957">
        <f t="shared" si="174"/>
        <v>45406</v>
      </c>
      <c r="U2615" t="str">
        <f t="shared" si="175"/>
        <v>Unaudited</v>
      </c>
    </row>
    <row r="2616" spans="1:21" x14ac:dyDescent="0.25">
      <c r="A2616" t="s">
        <v>438</v>
      </c>
      <c r="B2616" t="s">
        <v>1380</v>
      </c>
      <c r="C2616" t="s">
        <v>1381</v>
      </c>
      <c r="D2616" s="15">
        <v>1900</v>
      </c>
      <c r="E2616" s="121">
        <v>1</v>
      </c>
      <c r="F2616" t="s">
        <v>440</v>
      </c>
      <c r="G2616" s="121">
        <v>182</v>
      </c>
      <c r="H2616" t="s">
        <v>391</v>
      </c>
      <c r="I2616" t="s">
        <v>489</v>
      </c>
      <c r="J2616" t="s">
        <v>451</v>
      </c>
      <c r="K2616" t="s">
        <v>436</v>
      </c>
      <c r="L2616" s="755" t="s">
        <v>217</v>
      </c>
      <c r="M2616" t="s">
        <v>101</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ASR_CMS_19</v>
      </c>
      <c r="T2616" s="957">
        <f t="shared" si="174"/>
        <v>45406</v>
      </c>
      <c r="U2616" t="str">
        <f t="shared" si="175"/>
        <v>Unaudited</v>
      </c>
    </row>
    <row r="2617" spans="1:21" x14ac:dyDescent="0.25">
      <c r="A2617" t="s">
        <v>438</v>
      </c>
      <c r="B2617" t="s">
        <v>1380</v>
      </c>
      <c r="C2617" t="s">
        <v>1381</v>
      </c>
      <c r="D2617" s="15">
        <v>1900</v>
      </c>
      <c r="E2617" s="121">
        <v>1</v>
      </c>
      <c r="F2617" t="s">
        <v>440</v>
      </c>
      <c r="G2617" s="121">
        <v>182</v>
      </c>
      <c r="H2617" t="s">
        <v>391</v>
      </c>
      <c r="I2617" t="s">
        <v>489</v>
      </c>
      <c r="J2617" t="s">
        <v>451</v>
      </c>
      <c r="K2617" t="s">
        <v>436</v>
      </c>
      <c r="L2617" s="755" t="s">
        <v>216</v>
      </c>
      <c r="M2617" t="s">
        <v>28</v>
      </c>
      <c r="N2617" s="680">
        <f t="shared" ca="1" si="177"/>
        <v>0</v>
      </c>
      <c r="O2617" s="680">
        <f t="shared" ca="1" si="177"/>
        <v>0</v>
      </c>
      <c r="P2617" s="680">
        <f t="shared" ca="1" si="177"/>
        <v>0</v>
      </c>
      <c r="Q2617" s="680">
        <f t="shared" ca="1" si="177"/>
        <v>0</v>
      </c>
      <c r="R2617" s="680">
        <f t="shared" ca="1" si="177"/>
        <v>0</v>
      </c>
      <c r="S2617" t="str">
        <f t="shared" si="173"/>
        <v>ASR_CMS_19</v>
      </c>
      <c r="T2617" s="957">
        <f t="shared" si="174"/>
        <v>45406</v>
      </c>
      <c r="U2617" t="str">
        <f t="shared" si="175"/>
        <v>Unaudited</v>
      </c>
    </row>
    <row r="2618" spans="1:21" x14ac:dyDescent="0.25">
      <c r="A2618" t="s">
        <v>438</v>
      </c>
      <c r="B2618" t="s">
        <v>1380</v>
      </c>
      <c r="C2618" t="s">
        <v>1381</v>
      </c>
      <c r="D2618" s="15">
        <v>1900</v>
      </c>
      <c r="E2618" s="121">
        <v>1</v>
      </c>
      <c r="F2618" t="s">
        <v>440</v>
      </c>
      <c r="G2618" s="121">
        <v>182</v>
      </c>
      <c r="H2618" t="s">
        <v>391</v>
      </c>
      <c r="I2618" t="s">
        <v>489</v>
      </c>
      <c r="J2618" t="s">
        <v>437</v>
      </c>
      <c r="K2618" t="s">
        <v>437</v>
      </c>
      <c r="L2618" s="755" t="s">
        <v>84</v>
      </c>
      <c r="M2618" t="s">
        <v>328</v>
      </c>
      <c r="N2618" s="680">
        <f t="shared" ca="1" si="177"/>
        <v>0</v>
      </c>
      <c r="O2618" s="680">
        <f t="shared" ca="1" si="177"/>
        <v>0</v>
      </c>
      <c r="P2618" s="680">
        <f t="shared" ca="1" si="177"/>
        <v>0</v>
      </c>
      <c r="Q2618" s="680">
        <f t="shared" ca="1" si="177"/>
        <v>0</v>
      </c>
      <c r="R2618" s="680">
        <f t="shared" ca="1" si="177"/>
        <v>0</v>
      </c>
      <c r="S2618" t="str">
        <f t="shared" si="173"/>
        <v>ASR_CMS_19</v>
      </c>
      <c r="T2618" s="957">
        <f t="shared" si="174"/>
        <v>45406</v>
      </c>
      <c r="U2618" t="str">
        <f t="shared" si="175"/>
        <v>Unaudited</v>
      </c>
    </row>
    <row r="2619" spans="1:21" x14ac:dyDescent="0.25">
      <c r="A2619" t="s">
        <v>438</v>
      </c>
      <c r="B2619" t="s">
        <v>1380</v>
      </c>
      <c r="C2619" t="s">
        <v>1381</v>
      </c>
      <c r="D2619" s="15">
        <v>1900</v>
      </c>
      <c r="E2619" s="121">
        <v>1</v>
      </c>
      <c r="F2619" t="s">
        <v>440</v>
      </c>
      <c r="G2619" s="121">
        <v>182</v>
      </c>
      <c r="H2619" t="s">
        <v>391</v>
      </c>
      <c r="I2619" t="s">
        <v>489</v>
      </c>
      <c r="J2619" t="s">
        <v>437</v>
      </c>
      <c r="K2619" t="s">
        <v>437</v>
      </c>
      <c r="L2619" s="755" t="s">
        <v>85</v>
      </c>
      <c r="M2619" t="s">
        <v>326</v>
      </c>
      <c r="N2619" s="680">
        <f t="shared" ca="1" si="177"/>
        <v>0</v>
      </c>
      <c r="O2619" s="680">
        <f t="shared" ca="1" si="177"/>
        <v>0</v>
      </c>
      <c r="P2619" s="680">
        <f t="shared" ca="1" si="177"/>
        <v>0</v>
      </c>
      <c r="Q2619" s="680">
        <f t="shared" ca="1" si="177"/>
        <v>0</v>
      </c>
      <c r="R2619" s="680">
        <f t="shared" ca="1" si="177"/>
        <v>0</v>
      </c>
      <c r="S2619" t="str">
        <f t="shared" si="173"/>
        <v>ASR_CMS_19</v>
      </c>
      <c r="T2619" s="957">
        <f t="shared" si="174"/>
        <v>45406</v>
      </c>
      <c r="U2619" t="str">
        <f t="shared" si="175"/>
        <v>Unaudited</v>
      </c>
    </row>
    <row r="2620" spans="1:21" x14ac:dyDescent="0.25">
      <c r="A2620" t="s">
        <v>438</v>
      </c>
      <c r="B2620" t="s">
        <v>1380</v>
      </c>
      <c r="C2620" t="s">
        <v>1381</v>
      </c>
      <c r="D2620" s="15">
        <v>1900</v>
      </c>
      <c r="E2620" s="121">
        <v>1</v>
      </c>
      <c r="F2620" t="s">
        <v>440</v>
      </c>
      <c r="G2620" s="121">
        <v>182</v>
      </c>
      <c r="H2620" t="s">
        <v>391</v>
      </c>
      <c r="I2620" t="s">
        <v>489</v>
      </c>
      <c r="J2620" t="s">
        <v>437</v>
      </c>
      <c r="K2620" t="s">
        <v>437</v>
      </c>
      <c r="L2620" s="755" t="s">
        <v>86</v>
      </c>
      <c r="M2620" t="s">
        <v>495</v>
      </c>
      <c r="N2620" s="680">
        <f t="shared" ca="1" si="177"/>
        <v>0</v>
      </c>
      <c r="O2620" s="680">
        <f t="shared" ca="1" si="177"/>
        <v>0</v>
      </c>
      <c r="P2620" s="680">
        <f t="shared" ca="1" si="177"/>
        <v>0</v>
      </c>
      <c r="Q2620" s="680">
        <f t="shared" ca="1" si="177"/>
        <v>0</v>
      </c>
      <c r="R2620" s="680">
        <f t="shared" ca="1" si="177"/>
        <v>0</v>
      </c>
      <c r="S2620" t="str">
        <f t="shared" si="173"/>
        <v>ASR_CMS_19</v>
      </c>
      <c r="T2620" s="957">
        <f t="shared" si="174"/>
        <v>45406</v>
      </c>
      <c r="U2620" t="str">
        <f t="shared" si="175"/>
        <v>Unaudited</v>
      </c>
    </row>
    <row r="2621" spans="1:21" x14ac:dyDescent="0.25">
      <c r="A2621" t="s">
        <v>438</v>
      </c>
      <c r="B2621" t="s">
        <v>1380</v>
      </c>
      <c r="C2621" t="s">
        <v>1381</v>
      </c>
      <c r="D2621" s="15">
        <v>1900</v>
      </c>
      <c r="E2621" s="121">
        <v>1</v>
      </c>
      <c r="F2621" t="s">
        <v>440</v>
      </c>
      <c r="G2621" s="121">
        <v>182</v>
      </c>
      <c r="H2621" t="s">
        <v>391</v>
      </c>
      <c r="I2621" t="s">
        <v>489</v>
      </c>
      <c r="J2621" t="s">
        <v>437</v>
      </c>
      <c r="K2621" t="s">
        <v>437</v>
      </c>
      <c r="L2621" s="755" t="s">
        <v>87</v>
      </c>
      <c r="M2621" t="s">
        <v>496</v>
      </c>
      <c r="N2621" s="680">
        <f t="shared" ca="1" si="177"/>
        <v>0</v>
      </c>
      <c r="O2621" s="680">
        <f t="shared" ca="1" si="177"/>
        <v>0</v>
      </c>
      <c r="P2621" s="680">
        <f t="shared" ca="1" si="177"/>
        <v>0</v>
      </c>
      <c r="Q2621" s="680">
        <f t="shared" ca="1" si="177"/>
        <v>0</v>
      </c>
      <c r="R2621" s="680">
        <f t="shared" ca="1" si="177"/>
        <v>0</v>
      </c>
      <c r="S2621" t="str">
        <f t="shared" si="173"/>
        <v>ASR_CMS_19</v>
      </c>
      <c r="T2621" s="957">
        <f t="shared" si="174"/>
        <v>45406</v>
      </c>
      <c r="U2621" t="str">
        <f t="shared" si="175"/>
        <v>Unaudited</v>
      </c>
    </row>
    <row r="2622" spans="1:21" x14ac:dyDescent="0.25">
      <c r="A2622" t="s">
        <v>438</v>
      </c>
      <c r="B2622" t="s">
        <v>1380</v>
      </c>
      <c r="C2622" t="s">
        <v>1381</v>
      </c>
      <c r="D2622" s="15">
        <v>1900</v>
      </c>
      <c r="E2622" s="121">
        <v>1</v>
      </c>
      <c r="F2622" t="s">
        <v>440</v>
      </c>
      <c r="G2622" s="121">
        <v>182</v>
      </c>
      <c r="H2622" t="s">
        <v>391</v>
      </c>
      <c r="I2622" t="s">
        <v>489</v>
      </c>
      <c r="J2622" t="s">
        <v>437</v>
      </c>
      <c r="K2622" t="s">
        <v>437</v>
      </c>
      <c r="L2622" s="755" t="s">
        <v>214</v>
      </c>
      <c r="M2622" t="s">
        <v>497</v>
      </c>
      <c r="N2622" s="680">
        <f t="shared" ca="1" si="177"/>
        <v>0</v>
      </c>
      <c r="O2622" s="680">
        <f t="shared" ca="1" si="177"/>
        <v>0</v>
      </c>
      <c r="P2622" s="680">
        <f t="shared" ca="1" si="177"/>
        <v>0</v>
      </c>
      <c r="Q2622" s="680">
        <f t="shared" ca="1" si="177"/>
        <v>0</v>
      </c>
      <c r="R2622" s="680">
        <f t="shared" ca="1" si="177"/>
        <v>0</v>
      </c>
      <c r="S2622" t="str">
        <f t="shared" si="173"/>
        <v>ASR_CMS_19</v>
      </c>
      <c r="T2622" s="957">
        <f t="shared" si="174"/>
        <v>45406</v>
      </c>
      <c r="U2622" t="str">
        <f t="shared" si="175"/>
        <v>Unaudited</v>
      </c>
    </row>
    <row r="2623" spans="1:21" x14ac:dyDescent="0.25">
      <c r="A2623" t="s">
        <v>438</v>
      </c>
      <c r="B2623" t="s">
        <v>1380</v>
      </c>
      <c r="C2623" t="s">
        <v>1381</v>
      </c>
      <c r="D2623" s="15">
        <v>1900</v>
      </c>
      <c r="E2623" s="121">
        <v>1</v>
      </c>
      <c r="F2623" t="s">
        <v>440</v>
      </c>
      <c r="G2623" s="121">
        <v>182</v>
      </c>
      <c r="H2623" t="s">
        <v>391</v>
      </c>
      <c r="I2623" t="s">
        <v>490</v>
      </c>
      <c r="J2623" t="s">
        <v>26</v>
      </c>
      <c r="K2623" t="s">
        <v>26</v>
      </c>
      <c r="L2623" s="755" t="s">
        <v>205</v>
      </c>
      <c r="M2623" t="s">
        <v>26</v>
      </c>
      <c r="N2623" s="680">
        <f t="shared" ca="1" si="177"/>
        <v>0</v>
      </c>
      <c r="O2623" s="680">
        <f t="shared" ca="1" si="177"/>
        <v>0</v>
      </c>
      <c r="P2623" s="680">
        <f t="shared" ca="1" si="177"/>
        <v>0</v>
      </c>
      <c r="Q2623" s="680">
        <f t="shared" ca="1" si="177"/>
        <v>0</v>
      </c>
      <c r="R2623" s="680">
        <f t="shared" ca="1" si="177"/>
        <v>0</v>
      </c>
      <c r="S2623" t="str">
        <f t="shared" si="173"/>
        <v>ASR_CMS_19</v>
      </c>
      <c r="T2623" s="957">
        <f t="shared" si="174"/>
        <v>45406</v>
      </c>
      <c r="U2623" t="str">
        <f t="shared" si="175"/>
        <v>Unaudited</v>
      </c>
    </row>
    <row r="2624" spans="1:21" x14ac:dyDescent="0.25">
      <c r="A2624" t="s">
        <v>438</v>
      </c>
      <c r="B2624" t="s">
        <v>1380</v>
      </c>
      <c r="C2624" t="s">
        <v>1381</v>
      </c>
      <c r="D2624" s="15">
        <v>1900</v>
      </c>
      <c r="E2624" s="121">
        <v>1</v>
      </c>
      <c r="F2624" t="s">
        <v>441</v>
      </c>
      <c r="G2624" s="121">
        <v>274</v>
      </c>
      <c r="H2624" t="s">
        <v>391</v>
      </c>
      <c r="I2624" t="s">
        <v>433</v>
      </c>
      <c r="J2624" t="s">
        <v>433</v>
      </c>
      <c r="K2624" t="s">
        <v>433</v>
      </c>
      <c r="M2624" t="s">
        <v>433</v>
      </c>
      <c r="N2624" s="680">
        <f t="shared" ca="1" si="177"/>
        <v>0</v>
      </c>
      <c r="O2624" s="680">
        <f t="shared" ca="1" si="177"/>
        <v>0</v>
      </c>
      <c r="P2624" s="680">
        <f t="shared" ca="1" si="177"/>
        <v>0</v>
      </c>
      <c r="Q2624" s="680">
        <f t="shared" ca="1" si="177"/>
        <v>0</v>
      </c>
      <c r="R2624" s="680">
        <f t="shared" ca="1" si="177"/>
        <v>0</v>
      </c>
      <c r="S2624" t="str">
        <f t="shared" si="173"/>
        <v>ASR_CMS_19</v>
      </c>
      <c r="T2624" s="957">
        <f t="shared" si="174"/>
        <v>45406</v>
      </c>
      <c r="U2624" t="str">
        <f t="shared" si="175"/>
        <v>Unaudited</v>
      </c>
    </row>
    <row r="2625" spans="1:21" x14ac:dyDescent="0.25">
      <c r="A2625" t="s">
        <v>438</v>
      </c>
      <c r="B2625" t="s">
        <v>1380</v>
      </c>
      <c r="C2625" t="s">
        <v>1381</v>
      </c>
      <c r="D2625" s="15">
        <v>1900</v>
      </c>
      <c r="E2625" s="121">
        <v>1</v>
      </c>
      <c r="F2625" t="s">
        <v>441</v>
      </c>
      <c r="G2625" s="121">
        <v>274</v>
      </c>
      <c r="H2625" t="s">
        <v>391</v>
      </c>
      <c r="I2625" t="s">
        <v>488</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ASR_CMS_19</v>
      </c>
      <c r="T2625" s="957">
        <f t="shared" si="174"/>
        <v>45406</v>
      </c>
      <c r="U2625" t="str">
        <f t="shared" si="175"/>
        <v>Unaudited</v>
      </c>
    </row>
    <row r="2626" spans="1:21" x14ac:dyDescent="0.25">
      <c r="A2626" t="s">
        <v>438</v>
      </c>
      <c r="B2626" t="s">
        <v>1380</v>
      </c>
      <c r="C2626" t="s">
        <v>1381</v>
      </c>
      <c r="D2626" s="15">
        <v>1900</v>
      </c>
      <c r="E2626" s="121">
        <v>1</v>
      </c>
      <c r="F2626" t="s">
        <v>441</v>
      </c>
      <c r="G2626" s="121">
        <v>274</v>
      </c>
      <c r="H2626" t="s">
        <v>391</v>
      </c>
      <c r="I2626" t="s">
        <v>488</v>
      </c>
      <c r="J2626" t="s">
        <v>12</v>
      </c>
      <c r="K2626" t="s">
        <v>223</v>
      </c>
      <c r="L2626" s="755">
        <v>1.2</v>
      </c>
      <c r="M2626" t="s">
        <v>223</v>
      </c>
      <c r="N2626" s="680">
        <f t="shared" ca="1" si="177"/>
        <v>0</v>
      </c>
      <c r="O2626" s="680">
        <f t="shared" ca="1" si="177"/>
        <v>0</v>
      </c>
      <c r="P2626" s="680">
        <f t="shared" ca="1" si="177"/>
        <v>0</v>
      </c>
      <c r="Q2626" s="680">
        <f t="shared" ca="1" si="177"/>
        <v>0</v>
      </c>
      <c r="R2626" s="680">
        <f t="shared" ca="1" si="177"/>
        <v>0</v>
      </c>
      <c r="S2626" t="str">
        <f t="shared" ref="S2626:S2689" si="178">file_name</f>
        <v>ASR_CMS_19</v>
      </c>
      <c r="T2626" s="957">
        <f t="shared" ref="T2626:T2689" si="179">file_date</f>
        <v>45406</v>
      </c>
      <c r="U2626" t="str">
        <f t="shared" ref="U2626:U2689" si="180">status</f>
        <v>Unaudited</v>
      </c>
    </row>
    <row r="2627" spans="1:21" x14ac:dyDescent="0.25">
      <c r="A2627" t="s">
        <v>438</v>
      </c>
      <c r="B2627" t="s">
        <v>1380</v>
      </c>
      <c r="C2627" t="s">
        <v>1381</v>
      </c>
      <c r="D2627" s="15">
        <v>1900</v>
      </c>
      <c r="E2627" s="121">
        <v>1</v>
      </c>
      <c r="F2627" t="s">
        <v>441</v>
      </c>
      <c r="G2627" s="121">
        <v>274</v>
      </c>
      <c r="H2627" t="s">
        <v>391</v>
      </c>
      <c r="I2627" t="s">
        <v>488</v>
      </c>
      <c r="J2627" t="s">
        <v>12</v>
      </c>
      <c r="K2627" t="s">
        <v>1318</v>
      </c>
      <c r="L2627" s="755" t="s">
        <v>1314</v>
      </c>
      <c r="M2627" t="s">
        <v>1318</v>
      </c>
      <c r="N2627" s="680">
        <f t="shared" ca="1" si="177"/>
        <v>0</v>
      </c>
      <c r="O2627" s="680">
        <f t="shared" ca="1" si="177"/>
        <v>0</v>
      </c>
      <c r="P2627" s="680">
        <f t="shared" ca="1" si="177"/>
        <v>0</v>
      </c>
      <c r="Q2627" s="680">
        <f t="shared" ca="1" si="177"/>
        <v>0</v>
      </c>
      <c r="R2627" s="680">
        <f t="shared" ca="1" si="177"/>
        <v>0</v>
      </c>
      <c r="S2627" t="str">
        <f t="shared" si="178"/>
        <v>ASR_CMS_19</v>
      </c>
      <c r="T2627" s="957">
        <f t="shared" si="179"/>
        <v>45406</v>
      </c>
      <c r="U2627" t="str">
        <f t="shared" si="180"/>
        <v>Unaudited</v>
      </c>
    </row>
    <row r="2628" spans="1:21" x14ac:dyDescent="0.25">
      <c r="A2628" t="s">
        <v>438</v>
      </c>
      <c r="B2628" t="s">
        <v>1380</v>
      </c>
      <c r="C2628" t="s">
        <v>1381</v>
      </c>
      <c r="D2628" s="15">
        <v>1900</v>
      </c>
      <c r="E2628" s="121">
        <v>1</v>
      </c>
      <c r="F2628" t="s">
        <v>441</v>
      </c>
      <c r="G2628" s="121">
        <v>274</v>
      </c>
      <c r="H2628" t="s">
        <v>391</v>
      </c>
      <c r="I2628" t="s">
        <v>488</v>
      </c>
      <c r="J2628" t="s">
        <v>12</v>
      </c>
      <c r="K2628" t="s">
        <v>1320</v>
      </c>
      <c r="L2628" s="755" t="s">
        <v>1319</v>
      </c>
      <c r="M2628" t="s">
        <v>1320</v>
      </c>
      <c r="N2628" s="680">
        <f t="shared" ca="1" si="177"/>
        <v>0</v>
      </c>
      <c r="O2628" s="680">
        <f t="shared" ca="1" si="177"/>
        <v>0</v>
      </c>
      <c r="P2628" s="680">
        <f t="shared" ca="1" si="177"/>
        <v>0</v>
      </c>
      <c r="Q2628" s="680">
        <f t="shared" ca="1" si="177"/>
        <v>0</v>
      </c>
      <c r="R2628" s="680">
        <f t="shared" ca="1" si="177"/>
        <v>0</v>
      </c>
      <c r="S2628" t="str">
        <f t="shared" si="178"/>
        <v>ASR_CMS_19</v>
      </c>
      <c r="T2628" s="957">
        <f t="shared" si="179"/>
        <v>45406</v>
      </c>
      <c r="U2628" t="str">
        <f t="shared" si="180"/>
        <v>Unaudited</v>
      </c>
    </row>
    <row r="2629" spans="1:21" x14ac:dyDescent="0.25">
      <c r="A2629" t="s">
        <v>438</v>
      </c>
      <c r="B2629" t="s">
        <v>1380</v>
      </c>
      <c r="C2629" t="s">
        <v>1381</v>
      </c>
      <c r="D2629" s="15">
        <v>1900</v>
      </c>
      <c r="E2629" s="121">
        <v>1</v>
      </c>
      <c r="F2629" t="s">
        <v>441</v>
      </c>
      <c r="G2629" s="121">
        <v>274</v>
      </c>
      <c r="H2629" t="s">
        <v>391</v>
      </c>
      <c r="I2629" t="s">
        <v>488</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ASR_CMS_19</v>
      </c>
      <c r="T2629" s="957">
        <f t="shared" si="179"/>
        <v>45406</v>
      </c>
      <c r="U2629" t="str">
        <f t="shared" si="180"/>
        <v>Unaudited</v>
      </c>
    </row>
    <row r="2630" spans="1:21" x14ac:dyDescent="0.25">
      <c r="A2630" t="s">
        <v>438</v>
      </c>
      <c r="B2630" t="s">
        <v>1380</v>
      </c>
      <c r="C2630" t="s">
        <v>1381</v>
      </c>
      <c r="D2630" s="15">
        <v>1900</v>
      </c>
      <c r="E2630" s="121">
        <v>1</v>
      </c>
      <c r="F2630" t="s">
        <v>441</v>
      </c>
      <c r="G2630" s="121">
        <v>274</v>
      </c>
      <c r="H2630" t="s">
        <v>391</v>
      </c>
      <c r="I2630" t="s">
        <v>489</v>
      </c>
      <c r="J2630" t="s">
        <v>434</v>
      </c>
      <c r="K2630" t="s">
        <v>791</v>
      </c>
      <c r="L2630" s="755">
        <v>2.1</v>
      </c>
      <c r="M2630" t="s">
        <v>726</v>
      </c>
      <c r="N2630" s="680">
        <f t="shared" ca="1" si="177"/>
        <v>0</v>
      </c>
      <c r="O2630" s="680">
        <f t="shared" ca="1" si="177"/>
        <v>0</v>
      </c>
      <c r="P2630" s="680">
        <f t="shared" ca="1" si="177"/>
        <v>0</v>
      </c>
      <c r="Q2630" s="680">
        <f t="shared" ca="1" si="177"/>
        <v>0</v>
      </c>
      <c r="R2630" s="680">
        <f t="shared" ca="1" si="177"/>
        <v>0</v>
      </c>
      <c r="S2630" t="str">
        <f t="shared" si="178"/>
        <v>ASR_CMS_19</v>
      </c>
      <c r="T2630" s="957">
        <f t="shared" si="179"/>
        <v>45406</v>
      </c>
      <c r="U2630" t="str">
        <f t="shared" si="180"/>
        <v>Unaudited</v>
      </c>
    </row>
    <row r="2631" spans="1:21" x14ac:dyDescent="0.25">
      <c r="A2631" t="s">
        <v>438</v>
      </c>
      <c r="B2631" t="s">
        <v>1380</v>
      </c>
      <c r="C2631" t="s">
        <v>1381</v>
      </c>
      <c r="D2631" s="15">
        <v>1900</v>
      </c>
      <c r="E2631" s="121">
        <v>1</v>
      </c>
      <c r="F2631" t="s">
        <v>441</v>
      </c>
      <c r="G2631" s="121">
        <v>274</v>
      </c>
      <c r="H2631" t="s">
        <v>391</v>
      </c>
      <c r="I2631" t="s">
        <v>489</v>
      </c>
      <c r="J2631" t="s">
        <v>434</v>
      </c>
      <c r="K2631" t="s">
        <v>791</v>
      </c>
      <c r="L2631" s="755">
        <v>2.2000000000000002</v>
      </c>
      <c r="M2631" t="s">
        <v>727</v>
      </c>
      <c r="N2631" s="680">
        <f t="shared" ca="1" si="177"/>
        <v>0</v>
      </c>
      <c r="O2631" s="680">
        <f t="shared" ca="1" si="177"/>
        <v>0</v>
      </c>
      <c r="P2631" s="680">
        <f t="shared" ca="1" si="177"/>
        <v>0</v>
      </c>
      <c r="Q2631" s="680">
        <f t="shared" ca="1" si="177"/>
        <v>0</v>
      </c>
      <c r="R2631" s="680">
        <f t="shared" ca="1" si="177"/>
        <v>0</v>
      </c>
      <c r="S2631" t="str">
        <f t="shared" si="178"/>
        <v>ASR_CMS_19</v>
      </c>
      <c r="T2631" s="957">
        <f t="shared" si="179"/>
        <v>45406</v>
      </c>
      <c r="U2631" t="str">
        <f t="shared" si="180"/>
        <v>Unaudited</v>
      </c>
    </row>
    <row r="2632" spans="1:21" x14ac:dyDescent="0.25">
      <c r="A2632" t="s">
        <v>438</v>
      </c>
      <c r="B2632" t="s">
        <v>1380</v>
      </c>
      <c r="C2632" t="s">
        <v>1381</v>
      </c>
      <c r="D2632" s="15">
        <v>1900</v>
      </c>
      <c r="E2632" s="121">
        <v>1</v>
      </c>
      <c r="F2632" t="s">
        <v>441</v>
      </c>
      <c r="G2632" s="121">
        <v>274</v>
      </c>
      <c r="H2632" t="s">
        <v>391</v>
      </c>
      <c r="I2632" t="s">
        <v>489</v>
      </c>
      <c r="J2632" t="s">
        <v>434</v>
      </c>
      <c r="K2632" t="s">
        <v>791</v>
      </c>
      <c r="L2632" s="755">
        <v>2.2999999999999998</v>
      </c>
      <c r="M2632" t="s">
        <v>728</v>
      </c>
      <c r="N2632" s="680">
        <f t="shared" ca="1" si="177"/>
        <v>0</v>
      </c>
      <c r="O2632" s="680">
        <f t="shared" ca="1" si="177"/>
        <v>0</v>
      </c>
      <c r="P2632" s="680">
        <f t="shared" ca="1" si="177"/>
        <v>0</v>
      </c>
      <c r="Q2632" s="680">
        <f t="shared" ca="1" si="177"/>
        <v>0</v>
      </c>
      <c r="R2632" s="680">
        <f t="shared" ca="1" si="177"/>
        <v>0</v>
      </c>
      <c r="S2632" t="str">
        <f t="shared" si="178"/>
        <v>ASR_CMS_19</v>
      </c>
      <c r="T2632" s="957">
        <f t="shared" si="179"/>
        <v>45406</v>
      </c>
      <c r="U2632" t="str">
        <f t="shared" si="180"/>
        <v>Unaudited</v>
      </c>
    </row>
    <row r="2633" spans="1:21" x14ac:dyDescent="0.25">
      <c r="A2633" t="s">
        <v>438</v>
      </c>
      <c r="B2633" t="s">
        <v>1380</v>
      </c>
      <c r="C2633" t="s">
        <v>1381</v>
      </c>
      <c r="D2633" s="15">
        <v>1900</v>
      </c>
      <c r="E2633" s="121">
        <v>1</v>
      </c>
      <c r="F2633" t="s">
        <v>441</v>
      </c>
      <c r="G2633" s="121">
        <v>274</v>
      </c>
      <c r="H2633" t="s">
        <v>391</v>
      </c>
      <c r="I2633" t="s">
        <v>489</v>
      </c>
      <c r="J2633" t="s">
        <v>434</v>
      </c>
      <c r="K2633" t="s">
        <v>791</v>
      </c>
      <c r="L2633" s="755">
        <v>2.4</v>
      </c>
      <c r="M2633" t="s">
        <v>729</v>
      </c>
      <c r="N2633" s="680">
        <f t="shared" ca="1" si="177"/>
        <v>0</v>
      </c>
      <c r="O2633" s="680">
        <f t="shared" ca="1" si="177"/>
        <v>0</v>
      </c>
      <c r="P2633" s="680">
        <f t="shared" ca="1" si="177"/>
        <v>0</v>
      </c>
      <c r="Q2633" s="680">
        <f t="shared" ca="1" si="177"/>
        <v>0</v>
      </c>
      <c r="R2633" s="680">
        <f t="shared" ca="1" si="177"/>
        <v>0</v>
      </c>
      <c r="S2633" t="str">
        <f t="shared" si="178"/>
        <v>ASR_CMS_19</v>
      </c>
      <c r="T2633" s="957">
        <f t="shared" si="179"/>
        <v>45406</v>
      </c>
      <c r="U2633" t="str">
        <f t="shared" si="180"/>
        <v>Unaudited</v>
      </c>
    </row>
    <row r="2634" spans="1:21" x14ac:dyDescent="0.25">
      <c r="A2634" t="s">
        <v>438</v>
      </c>
      <c r="B2634" t="s">
        <v>1380</v>
      </c>
      <c r="C2634" t="s">
        <v>1381</v>
      </c>
      <c r="D2634" s="15">
        <v>1900</v>
      </c>
      <c r="E2634" s="121">
        <v>1</v>
      </c>
      <c r="F2634" t="s">
        <v>441</v>
      </c>
      <c r="G2634" s="121">
        <v>274</v>
      </c>
      <c r="H2634" t="s">
        <v>391</v>
      </c>
      <c r="I2634" t="s">
        <v>489</v>
      </c>
      <c r="J2634" t="s">
        <v>434</v>
      </c>
      <c r="K2634" t="s">
        <v>791</v>
      </c>
      <c r="L2634" s="755">
        <v>2.5</v>
      </c>
      <c r="M2634" t="s">
        <v>771</v>
      </c>
      <c r="N2634" s="680">
        <f t="shared" ca="1" si="177"/>
        <v>0</v>
      </c>
      <c r="O2634" s="680">
        <f t="shared" ca="1" si="177"/>
        <v>0</v>
      </c>
      <c r="P2634" s="680">
        <f t="shared" ca="1" si="177"/>
        <v>0</v>
      </c>
      <c r="Q2634" s="680">
        <f t="shared" ca="1" si="177"/>
        <v>0</v>
      </c>
      <c r="R2634" s="680">
        <f t="shared" ca="1" si="177"/>
        <v>0</v>
      </c>
      <c r="S2634" t="str">
        <f t="shared" si="178"/>
        <v>ASR_CMS_19</v>
      </c>
      <c r="T2634" s="957">
        <f t="shared" si="179"/>
        <v>45406</v>
      </c>
      <c r="U2634" t="str">
        <f t="shared" si="180"/>
        <v>Unaudited</v>
      </c>
    </row>
    <row r="2635" spans="1:21" x14ac:dyDescent="0.25">
      <c r="A2635" t="s">
        <v>438</v>
      </c>
      <c r="B2635" t="s">
        <v>1380</v>
      </c>
      <c r="C2635" t="s">
        <v>1381</v>
      </c>
      <c r="D2635" s="15">
        <v>1900</v>
      </c>
      <c r="E2635" s="121">
        <v>1</v>
      </c>
      <c r="F2635" t="s">
        <v>441</v>
      </c>
      <c r="G2635" s="121">
        <v>274</v>
      </c>
      <c r="H2635" t="s">
        <v>391</v>
      </c>
      <c r="I2635" t="s">
        <v>489</v>
      </c>
      <c r="J2635" t="s">
        <v>434</v>
      </c>
      <c r="K2635" t="s">
        <v>791</v>
      </c>
      <c r="L2635" s="755">
        <v>2.6</v>
      </c>
      <c r="M2635" t="s">
        <v>187</v>
      </c>
      <c r="N2635" s="680">
        <f t="shared" ca="1" si="177"/>
        <v>0</v>
      </c>
      <c r="O2635" s="680">
        <f t="shared" ca="1" si="177"/>
        <v>0</v>
      </c>
      <c r="P2635" s="680">
        <f t="shared" ca="1" si="177"/>
        <v>0</v>
      </c>
      <c r="Q2635" s="680">
        <f t="shared" ca="1" si="177"/>
        <v>0</v>
      </c>
      <c r="R2635" s="680">
        <f t="shared" ca="1" si="177"/>
        <v>0</v>
      </c>
      <c r="S2635" t="str">
        <f t="shared" si="178"/>
        <v>ASR_CMS_19</v>
      </c>
      <c r="T2635" s="957">
        <f t="shared" si="179"/>
        <v>45406</v>
      </c>
      <c r="U2635" t="str">
        <f t="shared" si="180"/>
        <v>Unaudited</v>
      </c>
    </row>
    <row r="2636" spans="1:21" x14ac:dyDescent="0.25">
      <c r="A2636" t="s">
        <v>438</v>
      </c>
      <c r="B2636" t="s">
        <v>1380</v>
      </c>
      <c r="C2636" t="s">
        <v>1381</v>
      </c>
      <c r="D2636" s="15">
        <v>1900</v>
      </c>
      <c r="E2636" s="121">
        <v>1</v>
      </c>
      <c r="F2636" t="s">
        <v>441</v>
      </c>
      <c r="G2636" s="121">
        <v>274</v>
      </c>
      <c r="H2636" t="s">
        <v>391</v>
      </c>
      <c r="I2636" t="s">
        <v>489</v>
      </c>
      <c r="J2636" t="s">
        <v>434</v>
      </c>
      <c r="K2636" t="s">
        <v>791</v>
      </c>
      <c r="L2636" s="755">
        <v>2.7</v>
      </c>
      <c r="M2636" t="s">
        <v>792</v>
      </c>
      <c r="N2636" s="680">
        <f t="shared" ca="1" si="177"/>
        <v>0</v>
      </c>
      <c r="O2636" s="680">
        <f t="shared" ca="1" si="177"/>
        <v>0</v>
      </c>
      <c r="P2636" s="680">
        <f t="shared" ca="1" si="177"/>
        <v>0</v>
      </c>
      <c r="Q2636" s="680">
        <f t="shared" ca="1" si="177"/>
        <v>0</v>
      </c>
      <c r="R2636" s="680">
        <f t="shared" ca="1" si="177"/>
        <v>0</v>
      </c>
      <c r="S2636" t="str">
        <f t="shared" si="178"/>
        <v>ASR_CMS_19</v>
      </c>
      <c r="T2636" s="957">
        <f t="shared" si="179"/>
        <v>45406</v>
      </c>
      <c r="U2636" t="str">
        <f t="shared" si="180"/>
        <v>Unaudited</v>
      </c>
    </row>
    <row r="2637" spans="1:21" x14ac:dyDescent="0.25">
      <c r="A2637" t="s">
        <v>438</v>
      </c>
      <c r="B2637" t="s">
        <v>1380</v>
      </c>
      <c r="C2637" t="s">
        <v>1381</v>
      </c>
      <c r="D2637" s="15">
        <v>1900</v>
      </c>
      <c r="E2637" s="121">
        <v>1</v>
      </c>
      <c r="F2637" t="s">
        <v>441</v>
      </c>
      <c r="G2637" s="121">
        <v>274</v>
      </c>
      <c r="H2637" t="s">
        <v>391</v>
      </c>
      <c r="I2637" t="s">
        <v>489</v>
      </c>
      <c r="J2637" t="s">
        <v>434</v>
      </c>
      <c r="K2637" t="s">
        <v>791</v>
      </c>
      <c r="L2637" s="755">
        <v>2.8</v>
      </c>
      <c r="M2637" t="s">
        <v>793</v>
      </c>
      <c r="N2637" s="680">
        <f t="shared" ca="1" si="177"/>
        <v>0</v>
      </c>
      <c r="O2637" s="680">
        <f t="shared" ca="1" si="177"/>
        <v>0</v>
      </c>
      <c r="P2637" s="680">
        <f t="shared" ca="1" si="177"/>
        <v>0</v>
      </c>
      <c r="Q2637" s="680">
        <f t="shared" ca="1" si="177"/>
        <v>0</v>
      </c>
      <c r="R2637" s="680">
        <f t="shared" ca="1" si="177"/>
        <v>0</v>
      </c>
      <c r="S2637" t="str">
        <f t="shared" si="178"/>
        <v>ASR_CMS_19</v>
      </c>
      <c r="T2637" s="957">
        <f t="shared" si="179"/>
        <v>45406</v>
      </c>
      <c r="U2637" t="str">
        <f t="shared" si="180"/>
        <v>Unaudited</v>
      </c>
    </row>
    <row r="2638" spans="1:21" x14ac:dyDescent="0.25">
      <c r="A2638" t="s">
        <v>438</v>
      </c>
      <c r="B2638" t="s">
        <v>1380</v>
      </c>
      <c r="C2638" t="s">
        <v>1381</v>
      </c>
      <c r="D2638" s="15">
        <v>1900</v>
      </c>
      <c r="E2638" s="121">
        <v>1</v>
      </c>
      <c r="F2638" t="s">
        <v>441</v>
      </c>
      <c r="G2638" s="121">
        <v>274</v>
      </c>
      <c r="H2638" t="s">
        <v>391</v>
      </c>
      <c r="I2638" t="s">
        <v>489</v>
      </c>
      <c r="J2638" t="s">
        <v>434</v>
      </c>
      <c r="K2638" t="s">
        <v>791</v>
      </c>
      <c r="L2638" s="755">
        <v>2.9</v>
      </c>
      <c r="M2638" t="s">
        <v>774</v>
      </c>
      <c r="N2638" s="680">
        <f t="shared" ca="1" si="177"/>
        <v>0</v>
      </c>
      <c r="O2638" s="680">
        <f t="shared" ca="1" si="177"/>
        <v>0</v>
      </c>
      <c r="P2638" s="680">
        <f t="shared" ca="1" si="177"/>
        <v>0</v>
      </c>
      <c r="Q2638" s="680">
        <f t="shared" ca="1" si="177"/>
        <v>0</v>
      </c>
      <c r="R2638" s="680">
        <f t="shared" ca="1" si="177"/>
        <v>0</v>
      </c>
      <c r="S2638" t="str">
        <f t="shared" si="178"/>
        <v>ASR_CMS_19</v>
      </c>
      <c r="T2638" s="957">
        <f t="shared" si="179"/>
        <v>45406</v>
      </c>
      <c r="U2638" t="str">
        <f t="shared" si="180"/>
        <v>Unaudited</v>
      </c>
    </row>
    <row r="2639" spans="1:21" x14ac:dyDescent="0.25">
      <c r="A2639" t="s">
        <v>438</v>
      </c>
      <c r="B2639" t="s">
        <v>1380</v>
      </c>
      <c r="C2639" t="s">
        <v>1381</v>
      </c>
      <c r="D2639" s="15">
        <v>1900</v>
      </c>
      <c r="E2639" s="121">
        <v>1</v>
      </c>
      <c r="F2639" t="s">
        <v>441</v>
      </c>
      <c r="G2639" s="121">
        <v>274</v>
      </c>
      <c r="H2639" t="s">
        <v>391</v>
      </c>
      <c r="I2639" t="s">
        <v>489</v>
      </c>
      <c r="J2639" t="s">
        <v>434</v>
      </c>
      <c r="K2639" t="s">
        <v>224</v>
      </c>
      <c r="L2639" s="755">
        <v>2.11</v>
      </c>
      <c r="M2639" t="s">
        <v>229</v>
      </c>
      <c r="N2639" s="680">
        <f t="shared" ca="1" si="177"/>
        <v>0</v>
      </c>
      <c r="O2639" s="680">
        <f t="shared" ca="1" si="177"/>
        <v>0</v>
      </c>
      <c r="P2639" s="680">
        <f t="shared" ca="1" si="177"/>
        <v>0</v>
      </c>
      <c r="Q2639" s="680">
        <f t="shared" ca="1" si="177"/>
        <v>0</v>
      </c>
      <c r="R2639" s="680">
        <f t="shared" ca="1" si="177"/>
        <v>0</v>
      </c>
      <c r="S2639" t="str">
        <f t="shared" si="178"/>
        <v>ASR_CMS_19</v>
      </c>
      <c r="T2639" s="957">
        <f t="shared" si="179"/>
        <v>45406</v>
      </c>
      <c r="U2639" t="str">
        <f t="shared" si="180"/>
        <v>Unaudited</v>
      </c>
    </row>
    <row r="2640" spans="1:21" x14ac:dyDescent="0.25">
      <c r="A2640" t="s">
        <v>438</v>
      </c>
      <c r="B2640" t="s">
        <v>1380</v>
      </c>
      <c r="C2640" t="s">
        <v>1381</v>
      </c>
      <c r="D2640" s="15">
        <v>1900</v>
      </c>
      <c r="E2640" s="121">
        <v>1</v>
      </c>
      <c r="F2640" t="s">
        <v>441</v>
      </c>
      <c r="G2640" s="121">
        <v>274</v>
      </c>
      <c r="H2640" t="s">
        <v>391</v>
      </c>
      <c r="I2640" t="s">
        <v>489</v>
      </c>
      <c r="J2640" t="s">
        <v>434</v>
      </c>
      <c r="K2640" t="s">
        <v>224</v>
      </c>
      <c r="L2640" s="755">
        <v>2.12</v>
      </c>
      <c r="M2640" t="s">
        <v>555</v>
      </c>
      <c r="N2640" s="680">
        <f t="shared" ca="1" si="177"/>
        <v>0</v>
      </c>
      <c r="O2640" s="680">
        <f t="shared" ca="1" si="177"/>
        <v>0</v>
      </c>
      <c r="P2640" s="680">
        <f t="shared" ca="1" si="177"/>
        <v>0</v>
      </c>
      <c r="Q2640" s="680">
        <f t="shared" ca="1" si="177"/>
        <v>0</v>
      </c>
      <c r="R2640" s="680">
        <f t="shared" ca="1" si="177"/>
        <v>0</v>
      </c>
      <c r="S2640" t="str">
        <f t="shared" si="178"/>
        <v>ASR_CMS_19</v>
      </c>
      <c r="T2640" s="957">
        <f t="shared" si="179"/>
        <v>45406</v>
      </c>
      <c r="U2640" t="str">
        <f t="shared" si="180"/>
        <v>Unaudited</v>
      </c>
    </row>
    <row r="2641" spans="1:21" x14ac:dyDescent="0.25">
      <c r="A2641" t="s">
        <v>438</v>
      </c>
      <c r="B2641" t="s">
        <v>1380</v>
      </c>
      <c r="C2641" t="s">
        <v>1381</v>
      </c>
      <c r="D2641" s="15">
        <v>1900</v>
      </c>
      <c r="E2641" s="121">
        <v>1</v>
      </c>
      <c r="F2641" t="s">
        <v>441</v>
      </c>
      <c r="G2641" s="121">
        <v>274</v>
      </c>
      <c r="H2641" t="s">
        <v>391</v>
      </c>
      <c r="I2641" t="s">
        <v>489</v>
      </c>
      <c r="J2641" t="s">
        <v>434</v>
      </c>
      <c r="K2641" t="s">
        <v>224</v>
      </c>
      <c r="L2641" s="755">
        <v>2.13</v>
      </c>
      <c r="M2641" t="s">
        <v>230</v>
      </c>
      <c r="N2641" s="680">
        <f t="shared" ca="1" si="177"/>
        <v>0</v>
      </c>
      <c r="O2641" s="680">
        <f t="shared" ca="1" si="177"/>
        <v>0</v>
      </c>
      <c r="P2641" s="680">
        <f t="shared" ca="1" si="177"/>
        <v>0</v>
      </c>
      <c r="Q2641" s="680">
        <f t="shared" ca="1" si="177"/>
        <v>0</v>
      </c>
      <c r="R2641" s="680">
        <f t="shared" ca="1" si="177"/>
        <v>0</v>
      </c>
      <c r="S2641" t="str">
        <f t="shared" si="178"/>
        <v>ASR_CMS_19</v>
      </c>
      <c r="T2641" s="957">
        <f t="shared" si="179"/>
        <v>45406</v>
      </c>
      <c r="U2641" t="str">
        <f t="shared" si="180"/>
        <v>Unaudited</v>
      </c>
    </row>
    <row r="2642" spans="1:21" x14ac:dyDescent="0.25">
      <c r="A2642" t="s">
        <v>438</v>
      </c>
      <c r="B2642" t="s">
        <v>1380</v>
      </c>
      <c r="C2642" t="s">
        <v>1381</v>
      </c>
      <c r="D2642" s="15">
        <v>1900</v>
      </c>
      <c r="E2642" s="15">
        <v>1</v>
      </c>
      <c r="F2642" t="s">
        <v>441</v>
      </c>
      <c r="G2642" s="121">
        <v>274</v>
      </c>
      <c r="H2642" t="s">
        <v>391</v>
      </c>
      <c r="I2642" t="s">
        <v>489</v>
      </c>
      <c r="J2642" t="s">
        <v>434</v>
      </c>
      <c r="K2642" t="s">
        <v>224</v>
      </c>
      <c r="L2642" s="755">
        <v>2.14</v>
      </c>
      <c r="M2642" t="s">
        <v>559</v>
      </c>
      <c r="N2642" s="680">
        <f t="shared" ca="1" si="177"/>
        <v>0</v>
      </c>
      <c r="O2642" s="680">
        <f t="shared" ca="1" si="177"/>
        <v>0</v>
      </c>
      <c r="P2642" s="680">
        <f t="shared" ca="1" si="177"/>
        <v>0</v>
      </c>
      <c r="Q2642" s="680">
        <f t="shared" ca="1" si="177"/>
        <v>0</v>
      </c>
      <c r="R2642" s="680">
        <f t="shared" ca="1" si="177"/>
        <v>0</v>
      </c>
      <c r="S2642" t="str">
        <f t="shared" si="178"/>
        <v>ASR_CMS_19</v>
      </c>
      <c r="T2642" s="957">
        <f t="shared" si="179"/>
        <v>45406</v>
      </c>
      <c r="U2642" t="str">
        <f t="shared" si="180"/>
        <v>Unaudited</v>
      </c>
    </row>
    <row r="2643" spans="1:21" x14ac:dyDescent="0.25">
      <c r="A2643" t="s">
        <v>438</v>
      </c>
      <c r="B2643" t="s">
        <v>1380</v>
      </c>
      <c r="C2643" t="s">
        <v>1381</v>
      </c>
      <c r="D2643" s="15">
        <v>1900</v>
      </c>
      <c r="E2643" s="15">
        <v>1</v>
      </c>
      <c r="F2643" t="s">
        <v>441</v>
      </c>
      <c r="G2643" s="121">
        <v>274</v>
      </c>
      <c r="H2643" t="s">
        <v>391</v>
      </c>
      <c r="I2643" t="s">
        <v>489</v>
      </c>
      <c r="J2643" t="s">
        <v>434</v>
      </c>
      <c r="K2643" t="s">
        <v>224</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ASR_CMS_19</v>
      </c>
      <c r="T2643" s="957">
        <f t="shared" si="179"/>
        <v>45406</v>
      </c>
      <c r="U2643" t="str">
        <f t="shared" si="180"/>
        <v>Unaudited</v>
      </c>
    </row>
    <row r="2644" spans="1:21" x14ac:dyDescent="0.25">
      <c r="A2644" t="s">
        <v>438</v>
      </c>
      <c r="B2644" t="s">
        <v>1380</v>
      </c>
      <c r="C2644" t="s">
        <v>1381</v>
      </c>
      <c r="D2644" s="15">
        <v>1900</v>
      </c>
      <c r="E2644" s="15">
        <v>1</v>
      </c>
      <c r="F2644" t="s">
        <v>441</v>
      </c>
      <c r="G2644" s="121">
        <v>274</v>
      </c>
      <c r="H2644" t="s">
        <v>391</v>
      </c>
      <c r="I2644" t="s">
        <v>489</v>
      </c>
      <c r="J2644" t="s">
        <v>434</v>
      </c>
      <c r="K2644" t="s">
        <v>224</v>
      </c>
      <c r="L2644" s="755">
        <v>2.16</v>
      </c>
      <c r="M2644" t="s">
        <v>794</v>
      </c>
      <c r="N2644" s="680">
        <f t="shared" ca="1" si="181"/>
        <v>0</v>
      </c>
      <c r="O2644" s="680">
        <f t="shared" ca="1" si="181"/>
        <v>0</v>
      </c>
      <c r="P2644" s="680">
        <f t="shared" ca="1" si="181"/>
        <v>0</v>
      </c>
      <c r="Q2644" s="680">
        <f t="shared" ca="1" si="181"/>
        <v>0</v>
      </c>
      <c r="R2644" s="680">
        <f t="shared" ca="1" si="181"/>
        <v>0</v>
      </c>
      <c r="S2644" t="str">
        <f t="shared" si="178"/>
        <v>ASR_CMS_19</v>
      </c>
      <c r="T2644" s="957">
        <f t="shared" si="179"/>
        <v>45406</v>
      </c>
      <c r="U2644" t="str">
        <f t="shared" si="180"/>
        <v>Unaudited</v>
      </c>
    </row>
    <row r="2645" spans="1:21" x14ac:dyDescent="0.25">
      <c r="A2645" t="s">
        <v>438</v>
      </c>
      <c r="B2645" t="s">
        <v>1380</v>
      </c>
      <c r="C2645" t="s">
        <v>1381</v>
      </c>
      <c r="D2645" s="15">
        <v>1900</v>
      </c>
      <c r="E2645" s="15">
        <v>1</v>
      </c>
      <c r="F2645" t="s">
        <v>441</v>
      </c>
      <c r="G2645" s="121">
        <v>274</v>
      </c>
      <c r="H2645" t="s">
        <v>391</v>
      </c>
      <c r="I2645" t="s">
        <v>489</v>
      </c>
      <c r="J2645" t="s">
        <v>434</v>
      </c>
      <c r="K2645" t="s">
        <v>224</v>
      </c>
      <c r="L2645" s="755">
        <v>2.17</v>
      </c>
      <c r="M2645" t="s">
        <v>1047</v>
      </c>
      <c r="N2645" s="680">
        <f t="shared" ca="1" si="181"/>
        <v>0</v>
      </c>
      <c r="O2645" s="680">
        <f t="shared" ca="1" si="181"/>
        <v>0</v>
      </c>
      <c r="P2645" s="680">
        <f t="shared" ca="1" si="181"/>
        <v>0</v>
      </c>
      <c r="Q2645" s="680">
        <f t="shared" ca="1" si="181"/>
        <v>0</v>
      </c>
      <c r="R2645" s="680">
        <f t="shared" ca="1" si="181"/>
        <v>0</v>
      </c>
      <c r="S2645" t="str">
        <f t="shared" si="178"/>
        <v>ASR_CMS_19</v>
      </c>
      <c r="T2645" s="957">
        <f t="shared" si="179"/>
        <v>45406</v>
      </c>
      <c r="U2645" t="str">
        <f t="shared" si="180"/>
        <v>Unaudited</v>
      </c>
    </row>
    <row r="2646" spans="1:21" x14ac:dyDescent="0.25">
      <c r="A2646" t="s">
        <v>438</v>
      </c>
      <c r="B2646" t="s">
        <v>1380</v>
      </c>
      <c r="C2646" t="s">
        <v>1381</v>
      </c>
      <c r="D2646" s="15">
        <v>1900</v>
      </c>
      <c r="E2646" s="15">
        <v>1</v>
      </c>
      <c r="F2646" t="s">
        <v>441</v>
      </c>
      <c r="G2646" s="121">
        <v>274</v>
      </c>
      <c r="H2646" t="s">
        <v>391</v>
      </c>
      <c r="I2646" t="s">
        <v>489</v>
      </c>
      <c r="J2646" t="s">
        <v>434</v>
      </c>
      <c r="K2646" t="s">
        <v>224</v>
      </c>
      <c r="L2646" s="755">
        <v>2.1800000000000002</v>
      </c>
      <c r="M2646" t="s">
        <v>651</v>
      </c>
      <c r="N2646" s="680">
        <f t="shared" ca="1" si="181"/>
        <v>0</v>
      </c>
      <c r="O2646" s="680">
        <f t="shared" ca="1" si="181"/>
        <v>0</v>
      </c>
      <c r="P2646" s="680">
        <f t="shared" ca="1" si="181"/>
        <v>0</v>
      </c>
      <c r="Q2646" s="680">
        <f t="shared" ca="1" si="181"/>
        <v>0</v>
      </c>
      <c r="R2646" s="680">
        <f t="shared" ca="1" si="181"/>
        <v>0</v>
      </c>
      <c r="S2646" t="str">
        <f t="shared" si="178"/>
        <v>ASR_CMS_19</v>
      </c>
      <c r="T2646" s="957">
        <f t="shared" si="179"/>
        <v>45406</v>
      </c>
      <c r="U2646" t="str">
        <f t="shared" si="180"/>
        <v>Unaudited</v>
      </c>
    </row>
    <row r="2647" spans="1:21" x14ac:dyDescent="0.25">
      <c r="A2647" t="s">
        <v>438</v>
      </c>
      <c r="B2647" t="s">
        <v>1380</v>
      </c>
      <c r="C2647" t="s">
        <v>1381</v>
      </c>
      <c r="D2647" s="15">
        <v>1900</v>
      </c>
      <c r="E2647" s="15">
        <v>1</v>
      </c>
      <c r="F2647" t="s">
        <v>441</v>
      </c>
      <c r="G2647" s="121">
        <v>274</v>
      </c>
      <c r="H2647" t="s">
        <v>391</v>
      </c>
      <c r="I2647" t="s">
        <v>489</v>
      </c>
      <c r="J2647" t="s">
        <v>434</v>
      </c>
      <c r="K2647" t="s">
        <v>224</v>
      </c>
      <c r="L2647" s="755">
        <v>2.19</v>
      </c>
      <c r="M2647" t="s">
        <v>219</v>
      </c>
      <c r="N2647" s="680">
        <f t="shared" ca="1" si="181"/>
        <v>0</v>
      </c>
      <c r="O2647" s="680">
        <f t="shared" ca="1" si="181"/>
        <v>0</v>
      </c>
      <c r="P2647" s="680">
        <f t="shared" ca="1" si="181"/>
        <v>0</v>
      </c>
      <c r="Q2647" s="680">
        <f t="shared" ca="1" si="181"/>
        <v>0</v>
      </c>
      <c r="R2647" s="680">
        <f t="shared" ca="1" si="181"/>
        <v>0</v>
      </c>
      <c r="S2647" t="str">
        <f t="shared" si="178"/>
        <v>ASR_CMS_19</v>
      </c>
      <c r="T2647" s="957">
        <f t="shared" si="179"/>
        <v>45406</v>
      </c>
      <c r="U2647" t="str">
        <f t="shared" si="180"/>
        <v>Unaudited</v>
      </c>
    </row>
    <row r="2648" spans="1:21" x14ac:dyDescent="0.25">
      <c r="A2648" t="s">
        <v>438</v>
      </c>
      <c r="B2648" t="s">
        <v>1380</v>
      </c>
      <c r="C2648" t="s">
        <v>1381</v>
      </c>
      <c r="D2648" s="15">
        <v>1900</v>
      </c>
      <c r="E2648" s="15">
        <v>1</v>
      </c>
      <c r="F2648" t="s">
        <v>441</v>
      </c>
      <c r="G2648" s="121">
        <v>274</v>
      </c>
      <c r="H2648" t="s">
        <v>391</v>
      </c>
      <c r="I2648" t="s">
        <v>489</v>
      </c>
      <c r="J2648" t="s">
        <v>434</v>
      </c>
      <c r="K2648" t="s">
        <v>224</v>
      </c>
      <c r="L2648" s="755" t="s">
        <v>700</v>
      </c>
      <c r="M2648" t="s">
        <v>231</v>
      </c>
      <c r="N2648" s="680">
        <f t="shared" ca="1" si="181"/>
        <v>0</v>
      </c>
      <c r="O2648" s="680">
        <f t="shared" ca="1" si="181"/>
        <v>0</v>
      </c>
      <c r="P2648" s="680">
        <f t="shared" ca="1" si="181"/>
        <v>0</v>
      </c>
      <c r="Q2648" s="680">
        <f t="shared" ca="1" si="181"/>
        <v>0</v>
      </c>
      <c r="R2648" s="680">
        <f t="shared" ca="1" si="181"/>
        <v>0</v>
      </c>
      <c r="S2648" t="str">
        <f t="shared" si="178"/>
        <v>ASR_CMS_19</v>
      </c>
      <c r="T2648" s="957">
        <f t="shared" si="179"/>
        <v>45406</v>
      </c>
      <c r="U2648" t="str">
        <f t="shared" si="180"/>
        <v>Unaudited</v>
      </c>
    </row>
    <row r="2649" spans="1:21" x14ac:dyDescent="0.25">
      <c r="A2649" t="s">
        <v>438</v>
      </c>
      <c r="B2649" t="s">
        <v>1380</v>
      </c>
      <c r="C2649" t="s">
        <v>1381</v>
      </c>
      <c r="D2649" s="15">
        <v>1900</v>
      </c>
      <c r="E2649" s="15">
        <v>1</v>
      </c>
      <c r="F2649" t="s">
        <v>441</v>
      </c>
      <c r="G2649" s="121">
        <v>274</v>
      </c>
      <c r="H2649" t="s">
        <v>391</v>
      </c>
      <c r="I2649" t="s">
        <v>489</v>
      </c>
      <c r="J2649" t="s">
        <v>434</v>
      </c>
      <c r="K2649" t="s">
        <v>224</v>
      </c>
      <c r="L2649" s="755">
        <v>2.21</v>
      </c>
      <c r="M2649" t="s">
        <v>467</v>
      </c>
      <c r="N2649" s="680">
        <f t="shared" ca="1" si="181"/>
        <v>0</v>
      </c>
      <c r="O2649" s="680">
        <f t="shared" ca="1" si="181"/>
        <v>0</v>
      </c>
      <c r="P2649" s="680">
        <f t="shared" ca="1" si="181"/>
        <v>0</v>
      </c>
      <c r="Q2649" s="680">
        <f t="shared" ca="1" si="181"/>
        <v>0</v>
      </c>
      <c r="R2649" s="680">
        <f t="shared" ca="1" si="181"/>
        <v>0</v>
      </c>
      <c r="S2649" t="str">
        <f t="shared" si="178"/>
        <v>ASR_CMS_19</v>
      </c>
      <c r="T2649" s="957">
        <f t="shared" si="179"/>
        <v>45406</v>
      </c>
      <c r="U2649" t="str">
        <f t="shared" si="180"/>
        <v>Unaudited</v>
      </c>
    </row>
    <row r="2650" spans="1:21" x14ac:dyDescent="0.25">
      <c r="A2650" t="s">
        <v>438</v>
      </c>
      <c r="B2650" t="s">
        <v>1380</v>
      </c>
      <c r="C2650" t="s">
        <v>1381</v>
      </c>
      <c r="D2650" s="15">
        <v>1900</v>
      </c>
      <c r="E2650" s="15">
        <v>1</v>
      </c>
      <c r="F2650" t="s">
        <v>441</v>
      </c>
      <c r="G2650" s="121">
        <v>274</v>
      </c>
      <c r="H2650" t="s">
        <v>391</v>
      </c>
      <c r="I2650" t="s">
        <v>489</v>
      </c>
      <c r="J2650" t="s">
        <v>434</v>
      </c>
      <c r="K2650" t="s">
        <v>6</v>
      </c>
      <c r="L2650" s="755" t="s">
        <v>70</v>
      </c>
      <c r="M2650" t="s">
        <v>189</v>
      </c>
      <c r="N2650" s="680">
        <f t="shared" ca="1" si="181"/>
        <v>0</v>
      </c>
      <c r="O2650" s="680">
        <f t="shared" ca="1" si="181"/>
        <v>0</v>
      </c>
      <c r="P2650" s="680">
        <f t="shared" ca="1" si="181"/>
        <v>0</v>
      </c>
      <c r="Q2650" s="680">
        <f t="shared" ca="1" si="181"/>
        <v>0</v>
      </c>
      <c r="R2650" s="680">
        <f t="shared" ca="1" si="181"/>
        <v>0</v>
      </c>
      <c r="S2650" t="str">
        <f t="shared" si="178"/>
        <v>ASR_CMS_19</v>
      </c>
      <c r="T2650" s="957">
        <f t="shared" si="179"/>
        <v>45406</v>
      </c>
      <c r="U2650" t="str">
        <f t="shared" si="180"/>
        <v>Unaudited</v>
      </c>
    </row>
    <row r="2651" spans="1:21" x14ac:dyDescent="0.25">
      <c r="A2651" t="s">
        <v>438</v>
      </c>
      <c r="B2651" t="s">
        <v>1380</v>
      </c>
      <c r="C2651" t="s">
        <v>1381</v>
      </c>
      <c r="D2651" s="15">
        <v>1900</v>
      </c>
      <c r="E2651" s="15">
        <v>1</v>
      </c>
      <c r="F2651" t="s">
        <v>441</v>
      </c>
      <c r="G2651" s="121">
        <v>274</v>
      </c>
      <c r="H2651" t="s">
        <v>391</v>
      </c>
      <c r="I2651" t="s">
        <v>489</v>
      </c>
      <c r="J2651" t="s">
        <v>434</v>
      </c>
      <c r="K2651" t="s">
        <v>6</v>
      </c>
      <c r="L2651" s="755" t="s">
        <v>71</v>
      </c>
      <c r="M2651" t="s">
        <v>232</v>
      </c>
      <c r="N2651" s="680">
        <f t="shared" ca="1" si="181"/>
        <v>0</v>
      </c>
      <c r="O2651" s="680">
        <f t="shared" ca="1" si="181"/>
        <v>0</v>
      </c>
      <c r="P2651" s="680">
        <f t="shared" ca="1" si="181"/>
        <v>0</v>
      </c>
      <c r="Q2651" s="680">
        <f t="shared" ca="1" si="181"/>
        <v>0</v>
      </c>
      <c r="R2651" s="680">
        <f t="shared" ca="1" si="181"/>
        <v>0</v>
      </c>
      <c r="S2651" t="str">
        <f t="shared" si="178"/>
        <v>ASR_CMS_19</v>
      </c>
      <c r="T2651" s="957">
        <f t="shared" si="179"/>
        <v>45406</v>
      </c>
      <c r="U2651" t="str">
        <f t="shared" si="180"/>
        <v>Unaudited</v>
      </c>
    </row>
    <row r="2652" spans="1:21" x14ac:dyDescent="0.25">
      <c r="A2652" t="s">
        <v>438</v>
      </c>
      <c r="B2652" t="s">
        <v>1380</v>
      </c>
      <c r="C2652" t="s">
        <v>1381</v>
      </c>
      <c r="D2652" s="15">
        <v>1900</v>
      </c>
      <c r="E2652" s="15">
        <v>1</v>
      </c>
      <c r="F2652" t="s">
        <v>441</v>
      </c>
      <c r="G2652" s="121">
        <v>274</v>
      </c>
      <c r="H2652" t="s">
        <v>391</v>
      </c>
      <c r="I2652" t="s">
        <v>489</v>
      </c>
      <c r="J2652" t="s">
        <v>434</v>
      </c>
      <c r="K2652" t="s">
        <v>6</v>
      </c>
      <c r="L2652" s="755" t="s">
        <v>72</v>
      </c>
      <c r="M2652" t="s">
        <v>165</v>
      </c>
      <c r="N2652" s="680">
        <f t="shared" ca="1" si="181"/>
        <v>0</v>
      </c>
      <c r="O2652" s="680">
        <f t="shared" ca="1" si="181"/>
        <v>0</v>
      </c>
      <c r="P2652" s="680">
        <f t="shared" ca="1" si="181"/>
        <v>0</v>
      </c>
      <c r="Q2652" s="680">
        <f t="shared" ca="1" si="181"/>
        <v>0</v>
      </c>
      <c r="R2652" s="680">
        <f t="shared" ca="1" si="181"/>
        <v>0</v>
      </c>
      <c r="S2652" t="str">
        <f t="shared" si="178"/>
        <v>ASR_CMS_19</v>
      </c>
      <c r="T2652" s="957">
        <f t="shared" si="179"/>
        <v>45406</v>
      </c>
      <c r="U2652" t="str">
        <f t="shared" si="180"/>
        <v>Unaudited</v>
      </c>
    </row>
    <row r="2653" spans="1:21" x14ac:dyDescent="0.25">
      <c r="A2653" t="s">
        <v>438</v>
      </c>
      <c r="B2653" t="s">
        <v>1380</v>
      </c>
      <c r="C2653" t="s">
        <v>1381</v>
      </c>
      <c r="D2653" s="15">
        <v>1900</v>
      </c>
      <c r="E2653" s="15">
        <v>1</v>
      </c>
      <c r="F2653" t="s">
        <v>441</v>
      </c>
      <c r="G2653" s="121">
        <v>274</v>
      </c>
      <c r="H2653" t="s">
        <v>391</v>
      </c>
      <c r="I2653" t="s">
        <v>489</v>
      </c>
      <c r="J2653" t="s">
        <v>434</v>
      </c>
      <c r="K2653" t="s">
        <v>6</v>
      </c>
      <c r="L2653" s="755">
        <v>3.4</v>
      </c>
      <c r="M2653" t="s">
        <v>462</v>
      </c>
      <c r="N2653" s="680">
        <f t="shared" ca="1" si="181"/>
        <v>0</v>
      </c>
      <c r="O2653" s="680">
        <f t="shared" ca="1" si="181"/>
        <v>0</v>
      </c>
      <c r="P2653" s="680">
        <f t="shared" ca="1" si="181"/>
        <v>0</v>
      </c>
      <c r="Q2653" s="680">
        <f t="shared" ca="1" si="181"/>
        <v>0</v>
      </c>
      <c r="R2653" s="680">
        <f t="shared" ca="1" si="181"/>
        <v>0</v>
      </c>
      <c r="S2653" t="str">
        <f t="shared" si="178"/>
        <v>ASR_CMS_19</v>
      </c>
      <c r="T2653" s="957">
        <f t="shared" si="179"/>
        <v>45406</v>
      </c>
      <c r="U2653" t="str">
        <f t="shared" si="180"/>
        <v>Unaudited</v>
      </c>
    </row>
    <row r="2654" spans="1:21" x14ac:dyDescent="0.25">
      <c r="A2654" t="s">
        <v>438</v>
      </c>
      <c r="B2654" t="s">
        <v>1380</v>
      </c>
      <c r="C2654" t="s">
        <v>1381</v>
      </c>
      <c r="D2654" s="15">
        <v>1900</v>
      </c>
      <c r="E2654" s="15">
        <v>1</v>
      </c>
      <c r="F2654" t="s">
        <v>441</v>
      </c>
      <c r="G2654" s="121">
        <v>274</v>
      </c>
      <c r="H2654" t="s">
        <v>391</v>
      </c>
      <c r="I2654" t="s">
        <v>489</v>
      </c>
      <c r="J2654" t="s">
        <v>434</v>
      </c>
      <c r="K2654" t="s">
        <v>435</v>
      </c>
      <c r="L2654" s="755">
        <v>4.5</v>
      </c>
      <c r="M2654" t="s">
        <v>32</v>
      </c>
      <c r="N2654" s="680">
        <f t="shared" ca="1" si="181"/>
        <v>0</v>
      </c>
      <c r="O2654" s="680">
        <f t="shared" ca="1" si="181"/>
        <v>0</v>
      </c>
      <c r="P2654" s="680">
        <f t="shared" ca="1" si="181"/>
        <v>0</v>
      </c>
      <c r="Q2654" s="680">
        <f t="shared" ca="1" si="181"/>
        <v>0</v>
      </c>
      <c r="R2654" s="680">
        <f t="shared" ca="1" si="181"/>
        <v>0</v>
      </c>
      <c r="S2654" t="str">
        <f t="shared" si="178"/>
        <v>ASR_CMS_19</v>
      </c>
      <c r="T2654" s="957">
        <f t="shared" si="179"/>
        <v>45406</v>
      </c>
      <c r="U2654" t="str">
        <f t="shared" si="180"/>
        <v>Unaudited</v>
      </c>
    </row>
    <row r="2655" spans="1:21" x14ac:dyDescent="0.25">
      <c r="A2655" t="s">
        <v>438</v>
      </c>
      <c r="B2655" t="s">
        <v>1380</v>
      </c>
      <c r="C2655" t="s">
        <v>1381</v>
      </c>
      <c r="D2655" s="15">
        <v>1900</v>
      </c>
      <c r="E2655" s="15">
        <v>1</v>
      </c>
      <c r="F2655" t="s">
        <v>441</v>
      </c>
      <c r="G2655" s="121">
        <v>274</v>
      </c>
      <c r="H2655" t="s">
        <v>391</v>
      </c>
      <c r="I2655" t="s">
        <v>489</v>
      </c>
      <c r="J2655" t="s">
        <v>434</v>
      </c>
      <c r="K2655" t="s">
        <v>435</v>
      </c>
      <c r="L2655" s="755" t="s">
        <v>939</v>
      </c>
      <c r="M2655" t="s">
        <v>930</v>
      </c>
      <c r="N2655" s="680">
        <f t="shared" ca="1" si="181"/>
        <v>0</v>
      </c>
      <c r="O2655" s="680">
        <f t="shared" ca="1" si="181"/>
        <v>0</v>
      </c>
      <c r="P2655" s="680">
        <f t="shared" ca="1" si="181"/>
        <v>0</v>
      </c>
      <c r="Q2655" s="680">
        <f t="shared" ca="1" si="181"/>
        <v>0</v>
      </c>
      <c r="R2655" s="680">
        <f t="shared" ca="1" si="181"/>
        <v>0</v>
      </c>
      <c r="S2655" t="str">
        <f t="shared" si="178"/>
        <v>ASR_CMS_19</v>
      </c>
      <c r="T2655" s="957">
        <f t="shared" si="179"/>
        <v>45406</v>
      </c>
      <c r="U2655" t="str">
        <f t="shared" si="180"/>
        <v>Unaudited</v>
      </c>
    </row>
    <row r="2656" spans="1:21" x14ac:dyDescent="0.25">
      <c r="A2656" t="s">
        <v>438</v>
      </c>
      <c r="B2656" t="s">
        <v>1380</v>
      </c>
      <c r="C2656" t="s">
        <v>1381</v>
      </c>
      <c r="D2656" s="15">
        <v>1900</v>
      </c>
      <c r="E2656" s="15">
        <v>1</v>
      </c>
      <c r="F2656" t="s">
        <v>441</v>
      </c>
      <c r="G2656" s="121">
        <v>274</v>
      </c>
      <c r="H2656" t="s">
        <v>391</v>
      </c>
      <c r="I2656" t="s">
        <v>489</v>
      </c>
      <c r="J2656" t="s">
        <v>434</v>
      </c>
      <c r="K2656" t="s">
        <v>435</v>
      </c>
      <c r="L2656" s="755" t="s">
        <v>194</v>
      </c>
      <c r="M2656" t="s">
        <v>40</v>
      </c>
      <c r="N2656" s="680">
        <f t="shared" ca="1" si="181"/>
        <v>0</v>
      </c>
      <c r="O2656" s="680">
        <f t="shared" ca="1" si="181"/>
        <v>0</v>
      </c>
      <c r="P2656" s="680">
        <f t="shared" ca="1" si="181"/>
        <v>0</v>
      </c>
      <c r="Q2656" s="680">
        <f t="shared" ca="1" si="181"/>
        <v>0</v>
      </c>
      <c r="R2656" s="680">
        <f t="shared" ca="1" si="181"/>
        <v>0</v>
      </c>
      <c r="S2656" t="str">
        <f t="shared" si="178"/>
        <v>ASR_CMS_19</v>
      </c>
      <c r="T2656" s="957">
        <f t="shared" si="179"/>
        <v>45406</v>
      </c>
      <c r="U2656" t="str">
        <f t="shared" si="180"/>
        <v>Unaudited</v>
      </c>
    </row>
    <row r="2657" spans="1:21" x14ac:dyDescent="0.25">
      <c r="A2657" t="s">
        <v>438</v>
      </c>
      <c r="B2657" t="s">
        <v>1380</v>
      </c>
      <c r="C2657" t="s">
        <v>1381</v>
      </c>
      <c r="D2657" s="15">
        <v>1900</v>
      </c>
      <c r="E2657" s="15">
        <v>1</v>
      </c>
      <c r="F2657" t="s">
        <v>441</v>
      </c>
      <c r="G2657" s="121">
        <v>274</v>
      </c>
      <c r="H2657" t="s">
        <v>391</v>
      </c>
      <c r="I2657" t="s">
        <v>489</v>
      </c>
      <c r="J2657" t="s">
        <v>434</v>
      </c>
      <c r="K2657" t="s">
        <v>435</v>
      </c>
      <c r="L2657" s="755" t="s">
        <v>193</v>
      </c>
      <c r="M2657" t="s">
        <v>330</v>
      </c>
      <c r="N2657" s="680">
        <f t="shared" ca="1" si="181"/>
        <v>0</v>
      </c>
      <c r="O2657" s="680">
        <f t="shared" ca="1" si="181"/>
        <v>0</v>
      </c>
      <c r="P2657" s="680">
        <f t="shared" ca="1" si="181"/>
        <v>0</v>
      </c>
      <c r="Q2657" s="680">
        <f t="shared" ca="1" si="181"/>
        <v>0</v>
      </c>
      <c r="R2657" s="680">
        <f t="shared" ca="1" si="181"/>
        <v>0</v>
      </c>
      <c r="S2657" t="str">
        <f t="shared" si="178"/>
        <v>ASR_CMS_19</v>
      </c>
      <c r="T2657" s="957">
        <f t="shared" si="179"/>
        <v>45406</v>
      </c>
      <c r="U2657" t="str">
        <f t="shared" si="180"/>
        <v>Unaudited</v>
      </c>
    </row>
    <row r="2658" spans="1:21" x14ac:dyDescent="0.25">
      <c r="A2658" t="s">
        <v>438</v>
      </c>
      <c r="B2658" t="s">
        <v>1380</v>
      </c>
      <c r="C2658" t="s">
        <v>1381</v>
      </c>
      <c r="D2658" s="15">
        <v>1900</v>
      </c>
      <c r="E2658" s="15">
        <v>1</v>
      </c>
      <c r="F2658" t="s">
        <v>441</v>
      </c>
      <c r="G2658" s="121">
        <v>274</v>
      </c>
      <c r="H2658" t="s">
        <v>391</v>
      </c>
      <c r="I2658" t="s">
        <v>489</v>
      </c>
      <c r="J2658" t="s">
        <v>451</v>
      </c>
      <c r="K2658" t="s">
        <v>436</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ASR_CMS_19</v>
      </c>
      <c r="T2658" s="957">
        <f t="shared" si="179"/>
        <v>45406</v>
      </c>
      <c r="U2658" t="str">
        <f t="shared" si="180"/>
        <v>Unaudited</v>
      </c>
    </row>
    <row r="2659" spans="1:21" x14ac:dyDescent="0.25">
      <c r="A2659" t="s">
        <v>438</v>
      </c>
      <c r="B2659" t="s">
        <v>1380</v>
      </c>
      <c r="C2659" t="s">
        <v>1381</v>
      </c>
      <c r="D2659" s="15">
        <v>1900</v>
      </c>
      <c r="E2659" s="15">
        <v>1</v>
      </c>
      <c r="F2659" t="s">
        <v>441</v>
      </c>
      <c r="G2659" s="121">
        <v>274</v>
      </c>
      <c r="H2659" t="s">
        <v>391</v>
      </c>
      <c r="I2659" t="s">
        <v>489</v>
      </c>
      <c r="J2659" t="s">
        <v>451</v>
      </c>
      <c r="K2659" t="s">
        <v>436</v>
      </c>
      <c r="L2659" s="755" t="s">
        <v>80</v>
      </c>
      <c r="M2659" t="s">
        <v>98</v>
      </c>
      <c r="N2659" s="680">
        <f t="shared" ca="1" si="181"/>
        <v>0</v>
      </c>
      <c r="O2659" s="680">
        <f t="shared" ca="1" si="181"/>
        <v>0</v>
      </c>
      <c r="P2659" s="680">
        <f t="shared" ca="1" si="181"/>
        <v>0</v>
      </c>
      <c r="Q2659" s="680">
        <f t="shared" ca="1" si="181"/>
        <v>0</v>
      </c>
      <c r="R2659" s="680">
        <f t="shared" ca="1" si="181"/>
        <v>0</v>
      </c>
      <c r="S2659" t="str">
        <f t="shared" si="178"/>
        <v>ASR_CMS_19</v>
      </c>
      <c r="T2659" s="957">
        <f t="shared" si="179"/>
        <v>45406</v>
      </c>
      <c r="U2659" t="str">
        <f t="shared" si="180"/>
        <v>Unaudited</v>
      </c>
    </row>
    <row r="2660" spans="1:21" x14ac:dyDescent="0.25">
      <c r="A2660" t="s">
        <v>438</v>
      </c>
      <c r="B2660" t="s">
        <v>1380</v>
      </c>
      <c r="C2660" t="s">
        <v>1381</v>
      </c>
      <c r="D2660" s="15">
        <v>1900</v>
      </c>
      <c r="E2660" s="15">
        <v>1</v>
      </c>
      <c r="F2660" t="s">
        <v>441</v>
      </c>
      <c r="G2660" s="121">
        <v>274</v>
      </c>
      <c r="H2660" t="s">
        <v>391</v>
      </c>
      <c r="I2660" t="s">
        <v>489</v>
      </c>
      <c r="J2660" t="s">
        <v>451</v>
      </c>
      <c r="K2660" t="s">
        <v>436</v>
      </c>
      <c r="L2660" s="755" t="s">
        <v>81</v>
      </c>
      <c r="M2660" t="s">
        <v>99</v>
      </c>
      <c r="N2660" s="680">
        <f t="shared" ca="1" si="181"/>
        <v>0</v>
      </c>
      <c r="O2660" s="680">
        <f t="shared" ca="1" si="181"/>
        <v>0</v>
      </c>
      <c r="P2660" s="680">
        <f t="shared" ca="1" si="181"/>
        <v>0</v>
      </c>
      <c r="Q2660" s="680">
        <f t="shared" ca="1" si="181"/>
        <v>0</v>
      </c>
      <c r="R2660" s="680">
        <f t="shared" ca="1" si="181"/>
        <v>0</v>
      </c>
      <c r="S2660" t="str">
        <f t="shared" si="178"/>
        <v>ASR_CMS_19</v>
      </c>
      <c r="T2660" s="957">
        <f t="shared" si="179"/>
        <v>45406</v>
      </c>
      <c r="U2660" t="str">
        <f t="shared" si="180"/>
        <v>Unaudited</v>
      </c>
    </row>
    <row r="2661" spans="1:21" x14ac:dyDescent="0.25">
      <c r="A2661" t="s">
        <v>438</v>
      </c>
      <c r="B2661" t="s">
        <v>1380</v>
      </c>
      <c r="C2661" t="s">
        <v>1381</v>
      </c>
      <c r="D2661" s="15">
        <v>1900</v>
      </c>
      <c r="E2661" s="15">
        <v>1</v>
      </c>
      <c r="F2661" t="s">
        <v>441</v>
      </c>
      <c r="G2661" s="121">
        <v>274</v>
      </c>
      <c r="H2661" t="s">
        <v>391</v>
      </c>
      <c r="I2661" t="s">
        <v>489</v>
      </c>
      <c r="J2661" t="s">
        <v>451</v>
      </c>
      <c r="K2661" t="s">
        <v>436</v>
      </c>
      <c r="L2661" s="755" t="s">
        <v>82</v>
      </c>
      <c r="M2661" t="s">
        <v>100</v>
      </c>
      <c r="N2661" s="680">
        <f t="shared" ca="1" si="181"/>
        <v>0</v>
      </c>
      <c r="O2661" s="680">
        <f t="shared" ca="1" si="181"/>
        <v>0</v>
      </c>
      <c r="P2661" s="680">
        <f t="shared" ca="1" si="181"/>
        <v>0</v>
      </c>
      <c r="Q2661" s="680">
        <f t="shared" ca="1" si="181"/>
        <v>0</v>
      </c>
      <c r="R2661" s="680">
        <f t="shared" ca="1" si="181"/>
        <v>0</v>
      </c>
      <c r="S2661" t="str">
        <f t="shared" si="178"/>
        <v>ASR_CMS_19</v>
      </c>
      <c r="T2661" s="957">
        <f t="shared" si="179"/>
        <v>45406</v>
      </c>
      <c r="U2661" t="str">
        <f t="shared" si="180"/>
        <v>Unaudited</v>
      </c>
    </row>
    <row r="2662" spans="1:21" x14ac:dyDescent="0.25">
      <c r="A2662" t="s">
        <v>438</v>
      </c>
      <c r="B2662" t="s">
        <v>1380</v>
      </c>
      <c r="C2662" t="s">
        <v>1381</v>
      </c>
      <c r="D2662" s="15">
        <v>1900</v>
      </c>
      <c r="E2662" s="15">
        <v>1</v>
      </c>
      <c r="F2662" t="s">
        <v>441</v>
      </c>
      <c r="G2662" s="121">
        <v>274</v>
      </c>
      <c r="H2662" t="s">
        <v>391</v>
      </c>
      <c r="I2662" t="s">
        <v>489</v>
      </c>
      <c r="J2662" t="s">
        <v>451</v>
      </c>
      <c r="K2662" t="s">
        <v>436</v>
      </c>
      <c r="L2662" s="755" t="s">
        <v>217</v>
      </c>
      <c r="M2662" t="s">
        <v>101</v>
      </c>
      <c r="N2662" s="680">
        <f t="shared" ca="1" si="181"/>
        <v>0</v>
      </c>
      <c r="O2662" s="680">
        <f t="shared" ca="1" si="181"/>
        <v>0</v>
      </c>
      <c r="P2662" s="680">
        <f t="shared" ca="1" si="181"/>
        <v>0</v>
      </c>
      <c r="Q2662" s="680">
        <f t="shared" ca="1" si="181"/>
        <v>0</v>
      </c>
      <c r="R2662" s="680">
        <f t="shared" ca="1" si="181"/>
        <v>0</v>
      </c>
      <c r="S2662" t="str">
        <f t="shared" si="178"/>
        <v>ASR_CMS_19</v>
      </c>
      <c r="T2662" s="957">
        <f t="shared" si="179"/>
        <v>45406</v>
      </c>
      <c r="U2662" t="str">
        <f t="shared" si="180"/>
        <v>Unaudited</v>
      </c>
    </row>
    <row r="2663" spans="1:21" x14ac:dyDescent="0.25">
      <c r="A2663" t="s">
        <v>438</v>
      </c>
      <c r="B2663" t="s">
        <v>1380</v>
      </c>
      <c r="C2663" t="s">
        <v>1381</v>
      </c>
      <c r="D2663" s="15">
        <v>1900</v>
      </c>
      <c r="E2663" s="15">
        <v>1</v>
      </c>
      <c r="F2663" t="s">
        <v>441</v>
      </c>
      <c r="G2663" s="121">
        <v>274</v>
      </c>
      <c r="H2663" t="s">
        <v>391</v>
      </c>
      <c r="I2663" t="s">
        <v>489</v>
      </c>
      <c r="J2663" t="s">
        <v>451</v>
      </c>
      <c r="K2663" t="s">
        <v>436</v>
      </c>
      <c r="L2663" s="755" t="s">
        <v>216</v>
      </c>
      <c r="M2663" t="s">
        <v>28</v>
      </c>
      <c r="N2663" s="680">
        <f t="shared" ca="1" si="181"/>
        <v>0</v>
      </c>
      <c r="O2663" s="680">
        <f t="shared" ca="1" si="181"/>
        <v>0</v>
      </c>
      <c r="P2663" s="680">
        <f t="shared" ca="1" si="181"/>
        <v>0</v>
      </c>
      <c r="Q2663" s="680">
        <f t="shared" ca="1" si="181"/>
        <v>0</v>
      </c>
      <c r="R2663" s="680">
        <f t="shared" ca="1" si="181"/>
        <v>0</v>
      </c>
      <c r="S2663" t="str">
        <f t="shared" si="178"/>
        <v>ASR_CMS_19</v>
      </c>
      <c r="T2663" s="957">
        <f t="shared" si="179"/>
        <v>45406</v>
      </c>
      <c r="U2663" t="str">
        <f t="shared" si="180"/>
        <v>Unaudited</v>
      </c>
    </row>
    <row r="2664" spans="1:21" x14ac:dyDescent="0.25">
      <c r="A2664" t="s">
        <v>438</v>
      </c>
      <c r="B2664" t="s">
        <v>1380</v>
      </c>
      <c r="C2664" t="s">
        <v>1381</v>
      </c>
      <c r="D2664" s="15">
        <v>1900</v>
      </c>
      <c r="E2664" s="15">
        <v>1</v>
      </c>
      <c r="F2664" t="s">
        <v>441</v>
      </c>
      <c r="G2664" s="121">
        <v>274</v>
      </c>
      <c r="H2664" t="s">
        <v>391</v>
      </c>
      <c r="I2664" t="s">
        <v>489</v>
      </c>
      <c r="J2664" t="s">
        <v>437</v>
      </c>
      <c r="K2664" t="s">
        <v>437</v>
      </c>
      <c r="L2664" s="755" t="s">
        <v>84</v>
      </c>
      <c r="M2664" t="s">
        <v>328</v>
      </c>
      <c r="N2664" s="680">
        <f t="shared" ca="1" si="181"/>
        <v>0</v>
      </c>
      <c r="O2664" s="680">
        <f t="shared" ca="1" si="181"/>
        <v>0</v>
      </c>
      <c r="P2664" s="680">
        <f t="shared" ca="1" si="181"/>
        <v>0</v>
      </c>
      <c r="Q2664" s="680">
        <f t="shared" ca="1" si="181"/>
        <v>0</v>
      </c>
      <c r="R2664" s="680">
        <f t="shared" ca="1" si="181"/>
        <v>0</v>
      </c>
      <c r="S2664" t="str">
        <f t="shared" si="178"/>
        <v>ASR_CMS_19</v>
      </c>
      <c r="T2664" s="957">
        <f t="shared" si="179"/>
        <v>45406</v>
      </c>
      <c r="U2664" t="str">
        <f t="shared" si="180"/>
        <v>Unaudited</v>
      </c>
    </row>
    <row r="2665" spans="1:21" x14ac:dyDescent="0.25">
      <c r="A2665" t="s">
        <v>438</v>
      </c>
      <c r="B2665" t="s">
        <v>1380</v>
      </c>
      <c r="C2665" t="s">
        <v>1381</v>
      </c>
      <c r="D2665" s="15">
        <v>1900</v>
      </c>
      <c r="E2665" s="15">
        <v>1</v>
      </c>
      <c r="F2665" t="s">
        <v>441</v>
      </c>
      <c r="G2665" s="121">
        <v>274</v>
      </c>
      <c r="H2665" t="s">
        <v>391</v>
      </c>
      <c r="I2665" t="s">
        <v>489</v>
      </c>
      <c r="J2665" t="s">
        <v>437</v>
      </c>
      <c r="K2665" t="s">
        <v>437</v>
      </c>
      <c r="L2665" s="755" t="s">
        <v>85</v>
      </c>
      <c r="M2665" t="s">
        <v>326</v>
      </c>
      <c r="N2665" s="680">
        <f t="shared" ca="1" si="181"/>
        <v>0</v>
      </c>
      <c r="O2665" s="680">
        <f t="shared" ca="1" si="181"/>
        <v>0</v>
      </c>
      <c r="P2665" s="680">
        <f t="shared" ca="1" si="181"/>
        <v>0</v>
      </c>
      <c r="Q2665" s="680">
        <f t="shared" ca="1" si="181"/>
        <v>0</v>
      </c>
      <c r="R2665" s="680">
        <f t="shared" ca="1" si="181"/>
        <v>0</v>
      </c>
      <c r="S2665" t="str">
        <f t="shared" si="178"/>
        <v>ASR_CMS_19</v>
      </c>
      <c r="T2665" s="957">
        <f t="shared" si="179"/>
        <v>45406</v>
      </c>
      <c r="U2665" t="str">
        <f t="shared" si="180"/>
        <v>Unaudited</v>
      </c>
    </row>
    <row r="2666" spans="1:21" x14ac:dyDescent="0.25">
      <c r="A2666" t="s">
        <v>438</v>
      </c>
      <c r="B2666" t="s">
        <v>1380</v>
      </c>
      <c r="C2666" t="s">
        <v>1381</v>
      </c>
      <c r="D2666" s="15">
        <v>1900</v>
      </c>
      <c r="E2666" s="15">
        <v>1</v>
      </c>
      <c r="F2666" t="s">
        <v>441</v>
      </c>
      <c r="G2666" s="121">
        <v>274</v>
      </c>
      <c r="H2666" t="s">
        <v>391</v>
      </c>
      <c r="I2666" t="s">
        <v>489</v>
      </c>
      <c r="J2666" t="s">
        <v>437</v>
      </c>
      <c r="K2666" t="s">
        <v>437</v>
      </c>
      <c r="L2666" s="755" t="s">
        <v>86</v>
      </c>
      <c r="M2666" t="s">
        <v>495</v>
      </c>
      <c r="N2666" s="680">
        <f t="shared" ca="1" si="181"/>
        <v>0</v>
      </c>
      <c r="O2666" s="680">
        <f t="shared" ca="1" si="181"/>
        <v>0</v>
      </c>
      <c r="P2666" s="680">
        <f t="shared" ca="1" si="181"/>
        <v>0</v>
      </c>
      <c r="Q2666" s="680">
        <f t="shared" ca="1" si="181"/>
        <v>0</v>
      </c>
      <c r="R2666" s="680">
        <f t="shared" ca="1" si="181"/>
        <v>0</v>
      </c>
      <c r="S2666" t="str">
        <f t="shared" si="178"/>
        <v>ASR_CMS_19</v>
      </c>
      <c r="T2666" s="957">
        <f t="shared" si="179"/>
        <v>45406</v>
      </c>
      <c r="U2666" t="str">
        <f t="shared" si="180"/>
        <v>Unaudited</v>
      </c>
    </row>
    <row r="2667" spans="1:21" x14ac:dyDescent="0.25">
      <c r="A2667" t="s">
        <v>438</v>
      </c>
      <c r="B2667" t="s">
        <v>1380</v>
      </c>
      <c r="C2667" t="s">
        <v>1381</v>
      </c>
      <c r="D2667" s="15">
        <v>1900</v>
      </c>
      <c r="E2667" s="15">
        <v>1</v>
      </c>
      <c r="F2667" t="s">
        <v>441</v>
      </c>
      <c r="G2667" s="121">
        <v>274</v>
      </c>
      <c r="H2667" t="s">
        <v>391</v>
      </c>
      <c r="I2667" t="s">
        <v>489</v>
      </c>
      <c r="J2667" t="s">
        <v>437</v>
      </c>
      <c r="K2667" t="s">
        <v>437</v>
      </c>
      <c r="L2667" s="755" t="s">
        <v>87</v>
      </c>
      <c r="M2667" t="s">
        <v>496</v>
      </c>
      <c r="N2667" s="680">
        <f t="shared" ca="1" si="181"/>
        <v>0</v>
      </c>
      <c r="O2667" s="680">
        <f t="shared" ca="1" si="181"/>
        <v>0</v>
      </c>
      <c r="P2667" s="680">
        <f t="shared" ca="1" si="181"/>
        <v>0</v>
      </c>
      <c r="Q2667" s="680">
        <f t="shared" ca="1" si="181"/>
        <v>0</v>
      </c>
      <c r="R2667" s="680">
        <f t="shared" ca="1" si="181"/>
        <v>0</v>
      </c>
      <c r="S2667" t="str">
        <f t="shared" si="178"/>
        <v>ASR_CMS_19</v>
      </c>
      <c r="T2667" s="957">
        <f t="shared" si="179"/>
        <v>45406</v>
      </c>
      <c r="U2667" t="str">
        <f t="shared" si="180"/>
        <v>Unaudited</v>
      </c>
    </row>
    <row r="2668" spans="1:21" x14ac:dyDescent="0.25">
      <c r="A2668" t="s">
        <v>438</v>
      </c>
      <c r="B2668" t="s">
        <v>1380</v>
      </c>
      <c r="C2668" t="s">
        <v>1381</v>
      </c>
      <c r="D2668" s="15">
        <v>1900</v>
      </c>
      <c r="E2668" s="15">
        <v>1</v>
      </c>
      <c r="F2668" t="s">
        <v>441</v>
      </c>
      <c r="G2668" s="121">
        <v>274</v>
      </c>
      <c r="H2668" t="s">
        <v>391</v>
      </c>
      <c r="I2668" t="s">
        <v>489</v>
      </c>
      <c r="J2668" t="s">
        <v>437</v>
      </c>
      <c r="K2668" t="s">
        <v>437</v>
      </c>
      <c r="L2668" s="755" t="s">
        <v>214</v>
      </c>
      <c r="M2668" t="s">
        <v>497</v>
      </c>
      <c r="N2668" s="680">
        <f t="shared" ca="1" si="181"/>
        <v>0</v>
      </c>
      <c r="O2668" s="680">
        <f t="shared" ca="1" si="181"/>
        <v>0</v>
      </c>
      <c r="P2668" s="680">
        <f t="shared" ca="1" si="181"/>
        <v>0</v>
      </c>
      <c r="Q2668" s="680">
        <f t="shared" ca="1" si="181"/>
        <v>0</v>
      </c>
      <c r="R2668" s="680">
        <f t="shared" ca="1" si="181"/>
        <v>0</v>
      </c>
      <c r="S2668" t="str">
        <f t="shared" si="178"/>
        <v>ASR_CMS_19</v>
      </c>
      <c r="T2668" s="957">
        <f t="shared" si="179"/>
        <v>45406</v>
      </c>
      <c r="U2668" t="str">
        <f t="shared" si="180"/>
        <v>Unaudited</v>
      </c>
    </row>
    <row r="2669" spans="1:21" x14ac:dyDescent="0.25">
      <c r="A2669" t="s">
        <v>438</v>
      </c>
      <c r="B2669" t="s">
        <v>1380</v>
      </c>
      <c r="C2669" t="s">
        <v>1381</v>
      </c>
      <c r="D2669" s="15">
        <v>1900</v>
      </c>
      <c r="E2669" s="15">
        <v>1</v>
      </c>
      <c r="F2669" t="s">
        <v>441</v>
      </c>
      <c r="G2669" s="121">
        <v>274</v>
      </c>
      <c r="H2669" t="s">
        <v>391</v>
      </c>
      <c r="I2669" t="s">
        <v>490</v>
      </c>
      <c r="J2669" t="s">
        <v>26</v>
      </c>
      <c r="K2669" t="s">
        <v>26</v>
      </c>
      <c r="L2669" s="755" t="s">
        <v>205</v>
      </c>
      <c r="M2669" t="s">
        <v>26</v>
      </c>
      <c r="N2669" s="680">
        <f t="shared" ca="1" si="181"/>
        <v>0</v>
      </c>
      <c r="O2669" s="680">
        <f t="shared" ca="1" si="181"/>
        <v>0</v>
      </c>
      <c r="P2669" s="680">
        <f t="shared" ca="1" si="181"/>
        <v>0</v>
      </c>
      <c r="Q2669" s="680">
        <f t="shared" ca="1" si="181"/>
        <v>0</v>
      </c>
      <c r="R2669" s="680">
        <f t="shared" ca="1" si="181"/>
        <v>0</v>
      </c>
      <c r="S2669" t="str">
        <f t="shared" si="178"/>
        <v>ASR_CMS_19</v>
      </c>
      <c r="T2669" s="957">
        <f t="shared" si="179"/>
        <v>45406</v>
      </c>
      <c r="U2669" t="str">
        <f t="shared" si="180"/>
        <v>Unaudited</v>
      </c>
    </row>
    <row r="2670" spans="1:21" x14ac:dyDescent="0.25">
      <c r="A2670" t="s">
        <v>438</v>
      </c>
      <c r="B2670" t="s">
        <v>1380</v>
      </c>
      <c r="C2670" t="s">
        <v>1381</v>
      </c>
      <c r="D2670" s="15">
        <v>1900</v>
      </c>
      <c r="E2670" s="15">
        <v>1</v>
      </c>
      <c r="F2670" t="s">
        <v>442</v>
      </c>
      <c r="G2670" s="121">
        <v>366</v>
      </c>
      <c r="H2670" t="s">
        <v>391</v>
      </c>
      <c r="I2670" t="s">
        <v>433</v>
      </c>
      <c r="J2670" t="s">
        <v>433</v>
      </c>
      <c r="K2670" t="s">
        <v>433</v>
      </c>
      <c r="M2670" t="s">
        <v>433</v>
      </c>
      <c r="N2670" s="680">
        <f t="shared" ca="1" si="181"/>
        <v>0</v>
      </c>
      <c r="O2670" s="680">
        <f t="shared" ca="1" si="181"/>
        <v>0</v>
      </c>
      <c r="P2670" s="680">
        <f t="shared" ca="1" si="181"/>
        <v>0</v>
      </c>
      <c r="Q2670" s="680">
        <f t="shared" ca="1" si="181"/>
        <v>0</v>
      </c>
      <c r="R2670" s="680">
        <f t="shared" ca="1" si="181"/>
        <v>0</v>
      </c>
      <c r="S2670" t="str">
        <f t="shared" si="178"/>
        <v>ASR_CMS_19</v>
      </c>
      <c r="T2670" s="957">
        <f t="shared" si="179"/>
        <v>45406</v>
      </c>
      <c r="U2670" t="str">
        <f t="shared" si="180"/>
        <v>Unaudited</v>
      </c>
    </row>
    <row r="2671" spans="1:21" x14ac:dyDescent="0.25">
      <c r="A2671" t="s">
        <v>438</v>
      </c>
      <c r="B2671" t="s">
        <v>1380</v>
      </c>
      <c r="C2671" t="s">
        <v>1381</v>
      </c>
      <c r="D2671" s="15">
        <v>1900</v>
      </c>
      <c r="E2671" s="15">
        <v>1</v>
      </c>
      <c r="F2671" t="s">
        <v>442</v>
      </c>
      <c r="G2671" s="121">
        <v>366</v>
      </c>
      <c r="H2671" t="s">
        <v>391</v>
      </c>
      <c r="I2671" t="s">
        <v>488</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ASR_CMS_19</v>
      </c>
      <c r="T2671" s="957">
        <f t="shared" si="179"/>
        <v>45406</v>
      </c>
      <c r="U2671" t="str">
        <f t="shared" si="180"/>
        <v>Unaudited</v>
      </c>
    </row>
    <row r="2672" spans="1:21" x14ac:dyDescent="0.25">
      <c r="A2672" t="s">
        <v>438</v>
      </c>
      <c r="B2672" t="s">
        <v>1380</v>
      </c>
      <c r="C2672" t="s">
        <v>1381</v>
      </c>
      <c r="D2672" s="15">
        <v>1900</v>
      </c>
      <c r="E2672" s="15">
        <v>1</v>
      </c>
      <c r="F2672" t="s">
        <v>442</v>
      </c>
      <c r="G2672" s="121">
        <v>366</v>
      </c>
      <c r="H2672" t="s">
        <v>391</v>
      </c>
      <c r="I2672" t="s">
        <v>488</v>
      </c>
      <c r="J2672" t="s">
        <v>12</v>
      </c>
      <c r="K2672" t="s">
        <v>223</v>
      </c>
      <c r="L2672" s="755">
        <v>1.2</v>
      </c>
      <c r="M2672" t="s">
        <v>223</v>
      </c>
      <c r="N2672" s="680">
        <f t="shared" ca="1" si="181"/>
        <v>0</v>
      </c>
      <c r="O2672" s="680">
        <f t="shared" ca="1" si="181"/>
        <v>0</v>
      </c>
      <c r="P2672" s="680">
        <f t="shared" ca="1" si="181"/>
        <v>0</v>
      </c>
      <c r="Q2672" s="680">
        <f t="shared" ca="1" si="181"/>
        <v>0</v>
      </c>
      <c r="R2672" s="680">
        <f t="shared" ca="1" si="181"/>
        <v>0</v>
      </c>
      <c r="S2672" t="str">
        <f t="shared" si="178"/>
        <v>ASR_CMS_19</v>
      </c>
      <c r="T2672" s="957">
        <f t="shared" si="179"/>
        <v>45406</v>
      </c>
      <c r="U2672" t="str">
        <f t="shared" si="180"/>
        <v>Unaudited</v>
      </c>
    </row>
    <row r="2673" spans="1:21" x14ac:dyDescent="0.25">
      <c r="A2673" t="s">
        <v>438</v>
      </c>
      <c r="B2673" t="s">
        <v>1380</v>
      </c>
      <c r="C2673" t="s">
        <v>1381</v>
      </c>
      <c r="D2673" s="15">
        <v>1900</v>
      </c>
      <c r="E2673" s="15">
        <v>1</v>
      </c>
      <c r="F2673" t="s">
        <v>442</v>
      </c>
      <c r="G2673" s="121">
        <v>366</v>
      </c>
      <c r="H2673" t="s">
        <v>391</v>
      </c>
      <c r="I2673" t="s">
        <v>488</v>
      </c>
      <c r="J2673" t="s">
        <v>12</v>
      </c>
      <c r="K2673" t="s">
        <v>1318</v>
      </c>
      <c r="L2673" s="755" t="s">
        <v>1314</v>
      </c>
      <c r="M2673" t="s">
        <v>1318</v>
      </c>
      <c r="N2673" s="680">
        <f t="shared" ca="1" si="181"/>
        <v>0</v>
      </c>
      <c r="O2673" s="680">
        <f t="shared" ca="1" si="181"/>
        <v>0</v>
      </c>
      <c r="P2673" s="680">
        <f t="shared" ca="1" si="181"/>
        <v>0</v>
      </c>
      <c r="Q2673" s="680">
        <f t="shared" ca="1" si="181"/>
        <v>0</v>
      </c>
      <c r="R2673" s="680">
        <f t="shared" ca="1" si="181"/>
        <v>0</v>
      </c>
      <c r="S2673" t="str">
        <f t="shared" si="178"/>
        <v>ASR_CMS_19</v>
      </c>
      <c r="T2673" s="957">
        <f t="shared" si="179"/>
        <v>45406</v>
      </c>
      <c r="U2673" t="str">
        <f t="shared" si="180"/>
        <v>Unaudited</v>
      </c>
    </row>
    <row r="2674" spans="1:21" x14ac:dyDescent="0.25">
      <c r="A2674" t="s">
        <v>438</v>
      </c>
      <c r="B2674" t="s">
        <v>1380</v>
      </c>
      <c r="C2674" t="s">
        <v>1381</v>
      </c>
      <c r="D2674" s="15">
        <v>1900</v>
      </c>
      <c r="E2674" s="15">
        <v>1</v>
      </c>
      <c r="F2674" t="s">
        <v>442</v>
      </c>
      <c r="G2674" s="121">
        <v>366</v>
      </c>
      <c r="H2674" t="s">
        <v>391</v>
      </c>
      <c r="I2674" t="s">
        <v>488</v>
      </c>
      <c r="J2674" t="s">
        <v>12</v>
      </c>
      <c r="K2674" t="s">
        <v>1320</v>
      </c>
      <c r="L2674" s="755" t="s">
        <v>1319</v>
      </c>
      <c r="M2674" t="s">
        <v>1320</v>
      </c>
      <c r="N2674" s="680">
        <f t="shared" ca="1" si="181"/>
        <v>0</v>
      </c>
      <c r="O2674" s="680">
        <f t="shared" ca="1" si="181"/>
        <v>0</v>
      </c>
      <c r="P2674" s="680">
        <f t="shared" ca="1" si="181"/>
        <v>0</v>
      </c>
      <c r="Q2674" s="680">
        <f t="shared" ca="1" si="181"/>
        <v>0</v>
      </c>
      <c r="R2674" s="680">
        <f t="shared" ca="1" si="181"/>
        <v>0</v>
      </c>
      <c r="S2674" t="str">
        <f t="shared" si="178"/>
        <v>ASR_CMS_19</v>
      </c>
      <c r="T2674" s="957">
        <f t="shared" si="179"/>
        <v>45406</v>
      </c>
      <c r="U2674" t="str">
        <f t="shared" si="180"/>
        <v>Unaudited</v>
      </c>
    </row>
    <row r="2675" spans="1:21" x14ac:dyDescent="0.25">
      <c r="A2675" t="s">
        <v>438</v>
      </c>
      <c r="B2675" t="s">
        <v>1380</v>
      </c>
      <c r="C2675" t="s">
        <v>1381</v>
      </c>
      <c r="D2675" s="15">
        <v>1900</v>
      </c>
      <c r="E2675" s="15">
        <v>1</v>
      </c>
      <c r="F2675" t="s">
        <v>442</v>
      </c>
      <c r="G2675" s="121">
        <v>366</v>
      </c>
      <c r="H2675" t="s">
        <v>391</v>
      </c>
      <c r="I2675" t="s">
        <v>488</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ASR_CMS_19</v>
      </c>
      <c r="T2675" s="957">
        <f t="shared" si="179"/>
        <v>45406</v>
      </c>
      <c r="U2675" t="str">
        <f t="shared" si="180"/>
        <v>Unaudited</v>
      </c>
    </row>
    <row r="2676" spans="1:21" x14ac:dyDescent="0.25">
      <c r="A2676" t="s">
        <v>438</v>
      </c>
      <c r="B2676" t="s">
        <v>1380</v>
      </c>
      <c r="C2676" t="s">
        <v>1381</v>
      </c>
      <c r="D2676" s="15">
        <v>1900</v>
      </c>
      <c r="E2676" s="15">
        <v>1</v>
      </c>
      <c r="F2676" t="s">
        <v>442</v>
      </c>
      <c r="G2676" s="121">
        <v>366</v>
      </c>
      <c r="H2676" t="s">
        <v>391</v>
      </c>
      <c r="I2676" t="s">
        <v>489</v>
      </c>
      <c r="J2676" t="s">
        <v>434</v>
      </c>
      <c r="K2676" t="s">
        <v>791</v>
      </c>
      <c r="L2676" s="755">
        <v>2.1</v>
      </c>
      <c r="M2676" t="s">
        <v>726</v>
      </c>
      <c r="N2676" s="680">
        <f t="shared" ca="1" si="181"/>
        <v>0</v>
      </c>
      <c r="O2676" s="680">
        <f t="shared" ca="1" si="181"/>
        <v>0</v>
      </c>
      <c r="P2676" s="680">
        <f t="shared" ca="1" si="181"/>
        <v>0</v>
      </c>
      <c r="Q2676" s="680">
        <f t="shared" ca="1" si="181"/>
        <v>0</v>
      </c>
      <c r="R2676" s="680">
        <f t="shared" ca="1" si="181"/>
        <v>0</v>
      </c>
      <c r="S2676" t="str">
        <f t="shared" si="178"/>
        <v>ASR_CMS_19</v>
      </c>
      <c r="T2676" s="957">
        <f t="shared" si="179"/>
        <v>45406</v>
      </c>
      <c r="U2676" t="str">
        <f t="shared" si="180"/>
        <v>Unaudited</v>
      </c>
    </row>
    <row r="2677" spans="1:21" x14ac:dyDescent="0.25">
      <c r="A2677" t="s">
        <v>438</v>
      </c>
      <c r="B2677" t="s">
        <v>1380</v>
      </c>
      <c r="C2677" t="s">
        <v>1381</v>
      </c>
      <c r="D2677" s="15">
        <v>1900</v>
      </c>
      <c r="E2677" s="15">
        <v>1</v>
      </c>
      <c r="F2677" t="s">
        <v>442</v>
      </c>
      <c r="G2677" s="121">
        <v>366</v>
      </c>
      <c r="H2677" t="s">
        <v>391</v>
      </c>
      <c r="I2677" t="s">
        <v>489</v>
      </c>
      <c r="J2677" t="s">
        <v>434</v>
      </c>
      <c r="K2677" t="s">
        <v>791</v>
      </c>
      <c r="L2677" s="755">
        <v>2.2000000000000002</v>
      </c>
      <c r="M2677" t="s">
        <v>727</v>
      </c>
      <c r="N2677" s="680">
        <f t="shared" ca="1" si="181"/>
        <v>0</v>
      </c>
      <c r="O2677" s="680">
        <f t="shared" ca="1" si="181"/>
        <v>0</v>
      </c>
      <c r="P2677" s="680">
        <f t="shared" ca="1" si="181"/>
        <v>0</v>
      </c>
      <c r="Q2677" s="680">
        <f t="shared" ca="1" si="181"/>
        <v>0</v>
      </c>
      <c r="R2677" s="680">
        <f t="shared" ca="1" si="181"/>
        <v>0</v>
      </c>
      <c r="S2677" t="str">
        <f t="shared" si="178"/>
        <v>ASR_CMS_19</v>
      </c>
      <c r="T2677" s="957">
        <f t="shared" si="179"/>
        <v>45406</v>
      </c>
      <c r="U2677" t="str">
        <f t="shared" si="180"/>
        <v>Unaudited</v>
      </c>
    </row>
    <row r="2678" spans="1:21" x14ac:dyDescent="0.25">
      <c r="A2678" t="s">
        <v>438</v>
      </c>
      <c r="B2678" t="s">
        <v>1380</v>
      </c>
      <c r="C2678" t="s">
        <v>1381</v>
      </c>
      <c r="D2678" s="15">
        <v>1900</v>
      </c>
      <c r="E2678" s="15">
        <v>1</v>
      </c>
      <c r="F2678" t="s">
        <v>442</v>
      </c>
      <c r="G2678" s="121">
        <v>366</v>
      </c>
      <c r="H2678" t="s">
        <v>391</v>
      </c>
      <c r="I2678" t="s">
        <v>489</v>
      </c>
      <c r="J2678" t="s">
        <v>434</v>
      </c>
      <c r="K2678" t="s">
        <v>791</v>
      </c>
      <c r="L2678" s="755">
        <v>2.2999999999999998</v>
      </c>
      <c r="M2678" t="s">
        <v>728</v>
      </c>
      <c r="N2678" s="680">
        <f t="shared" ca="1" si="181"/>
        <v>0</v>
      </c>
      <c r="O2678" s="680">
        <f t="shared" ca="1" si="181"/>
        <v>0</v>
      </c>
      <c r="P2678" s="680">
        <f t="shared" ca="1" si="181"/>
        <v>0</v>
      </c>
      <c r="Q2678" s="680">
        <f t="shared" ca="1" si="181"/>
        <v>0</v>
      </c>
      <c r="R2678" s="680">
        <f t="shared" ca="1" si="181"/>
        <v>0</v>
      </c>
      <c r="S2678" t="str">
        <f t="shared" si="178"/>
        <v>ASR_CMS_19</v>
      </c>
      <c r="T2678" s="957">
        <f t="shared" si="179"/>
        <v>45406</v>
      </c>
      <c r="U2678" t="str">
        <f t="shared" si="180"/>
        <v>Unaudited</v>
      </c>
    </row>
    <row r="2679" spans="1:21" x14ac:dyDescent="0.25">
      <c r="A2679" t="s">
        <v>438</v>
      </c>
      <c r="B2679" t="s">
        <v>1380</v>
      </c>
      <c r="C2679" t="s">
        <v>1381</v>
      </c>
      <c r="D2679" s="15">
        <v>1900</v>
      </c>
      <c r="E2679" s="15">
        <v>1</v>
      </c>
      <c r="F2679" t="s">
        <v>442</v>
      </c>
      <c r="G2679" s="121">
        <v>366</v>
      </c>
      <c r="H2679" t="s">
        <v>391</v>
      </c>
      <c r="I2679" t="s">
        <v>489</v>
      </c>
      <c r="J2679" t="s">
        <v>434</v>
      </c>
      <c r="K2679" t="s">
        <v>791</v>
      </c>
      <c r="L2679" s="755">
        <v>2.4</v>
      </c>
      <c r="M2679" t="s">
        <v>729</v>
      </c>
      <c r="N2679" s="680">
        <f t="shared" ca="1" si="181"/>
        <v>0</v>
      </c>
      <c r="O2679" s="680">
        <f t="shared" ca="1" si="181"/>
        <v>0</v>
      </c>
      <c r="P2679" s="680">
        <f t="shared" ca="1" si="181"/>
        <v>0</v>
      </c>
      <c r="Q2679" s="680">
        <f t="shared" ca="1" si="181"/>
        <v>0</v>
      </c>
      <c r="R2679" s="680">
        <f t="shared" ca="1" si="181"/>
        <v>0</v>
      </c>
      <c r="S2679" t="str">
        <f t="shared" si="178"/>
        <v>ASR_CMS_19</v>
      </c>
      <c r="T2679" s="957">
        <f t="shared" si="179"/>
        <v>45406</v>
      </c>
      <c r="U2679" t="str">
        <f t="shared" si="180"/>
        <v>Unaudited</v>
      </c>
    </row>
    <row r="2680" spans="1:21" x14ac:dyDescent="0.25">
      <c r="A2680" t="s">
        <v>438</v>
      </c>
      <c r="B2680" t="s">
        <v>1380</v>
      </c>
      <c r="C2680" t="s">
        <v>1381</v>
      </c>
      <c r="D2680" s="15">
        <v>1900</v>
      </c>
      <c r="E2680" s="15">
        <v>1</v>
      </c>
      <c r="F2680" t="s">
        <v>442</v>
      </c>
      <c r="G2680" s="121">
        <v>366</v>
      </c>
      <c r="H2680" t="s">
        <v>391</v>
      </c>
      <c r="I2680" t="s">
        <v>489</v>
      </c>
      <c r="J2680" t="s">
        <v>434</v>
      </c>
      <c r="K2680" t="s">
        <v>791</v>
      </c>
      <c r="L2680" s="755">
        <v>2.5</v>
      </c>
      <c r="M2680" t="s">
        <v>771</v>
      </c>
      <c r="N2680" s="680">
        <f t="shared" ca="1" si="181"/>
        <v>0</v>
      </c>
      <c r="O2680" s="680">
        <f t="shared" ca="1" si="181"/>
        <v>0</v>
      </c>
      <c r="P2680" s="680">
        <f t="shared" ca="1" si="181"/>
        <v>0</v>
      </c>
      <c r="Q2680" s="680">
        <f t="shared" ca="1" si="181"/>
        <v>0</v>
      </c>
      <c r="R2680" s="680">
        <f t="shared" ca="1" si="181"/>
        <v>0</v>
      </c>
      <c r="S2680" t="str">
        <f t="shared" si="178"/>
        <v>ASR_CMS_19</v>
      </c>
      <c r="T2680" s="957">
        <f t="shared" si="179"/>
        <v>45406</v>
      </c>
      <c r="U2680" t="str">
        <f t="shared" si="180"/>
        <v>Unaudited</v>
      </c>
    </row>
    <row r="2681" spans="1:21" x14ac:dyDescent="0.25">
      <c r="A2681" t="s">
        <v>438</v>
      </c>
      <c r="B2681" t="s">
        <v>1380</v>
      </c>
      <c r="C2681" t="s">
        <v>1381</v>
      </c>
      <c r="D2681" s="15">
        <v>1900</v>
      </c>
      <c r="E2681" s="15">
        <v>1</v>
      </c>
      <c r="F2681" t="s">
        <v>442</v>
      </c>
      <c r="G2681" s="121">
        <v>366</v>
      </c>
      <c r="H2681" t="s">
        <v>391</v>
      </c>
      <c r="I2681" t="s">
        <v>489</v>
      </c>
      <c r="J2681" t="s">
        <v>434</v>
      </c>
      <c r="K2681" t="s">
        <v>791</v>
      </c>
      <c r="L2681" s="755">
        <v>2.6</v>
      </c>
      <c r="M2681" t="s">
        <v>187</v>
      </c>
      <c r="N2681" s="680">
        <f t="shared" ca="1" si="181"/>
        <v>0</v>
      </c>
      <c r="O2681" s="680">
        <f t="shared" ca="1" si="181"/>
        <v>0</v>
      </c>
      <c r="P2681" s="680">
        <f t="shared" ca="1" si="181"/>
        <v>0</v>
      </c>
      <c r="Q2681" s="680">
        <f t="shared" ca="1" si="181"/>
        <v>0</v>
      </c>
      <c r="R2681" s="680">
        <f t="shared" ca="1" si="181"/>
        <v>0</v>
      </c>
      <c r="S2681" t="str">
        <f t="shared" si="178"/>
        <v>ASR_CMS_19</v>
      </c>
      <c r="T2681" s="957">
        <f t="shared" si="179"/>
        <v>45406</v>
      </c>
      <c r="U2681" t="str">
        <f t="shared" si="180"/>
        <v>Unaudited</v>
      </c>
    </row>
    <row r="2682" spans="1:21" x14ac:dyDescent="0.25">
      <c r="A2682" t="s">
        <v>438</v>
      </c>
      <c r="B2682" t="s">
        <v>1380</v>
      </c>
      <c r="C2682" t="s">
        <v>1381</v>
      </c>
      <c r="D2682" s="15">
        <v>1900</v>
      </c>
      <c r="E2682" s="15">
        <v>1</v>
      </c>
      <c r="F2682" t="s">
        <v>442</v>
      </c>
      <c r="G2682" s="121">
        <v>366</v>
      </c>
      <c r="H2682" t="s">
        <v>391</v>
      </c>
      <c r="I2682" t="s">
        <v>489</v>
      </c>
      <c r="J2682" t="s">
        <v>434</v>
      </c>
      <c r="K2682" t="s">
        <v>791</v>
      </c>
      <c r="L2682" s="755">
        <v>2.7</v>
      </c>
      <c r="M2682" t="s">
        <v>792</v>
      </c>
      <c r="N2682" s="680">
        <f t="shared" ca="1" si="181"/>
        <v>0</v>
      </c>
      <c r="O2682" s="680">
        <f t="shared" ca="1" si="181"/>
        <v>0</v>
      </c>
      <c r="P2682" s="680">
        <f t="shared" ca="1" si="181"/>
        <v>0</v>
      </c>
      <c r="Q2682" s="680">
        <f t="shared" ca="1" si="181"/>
        <v>0</v>
      </c>
      <c r="R2682" s="680">
        <f t="shared" ca="1" si="181"/>
        <v>0</v>
      </c>
      <c r="S2682" t="str">
        <f t="shared" si="178"/>
        <v>ASR_CMS_19</v>
      </c>
      <c r="T2682" s="957">
        <f t="shared" si="179"/>
        <v>45406</v>
      </c>
      <c r="U2682" t="str">
        <f t="shared" si="180"/>
        <v>Unaudited</v>
      </c>
    </row>
    <row r="2683" spans="1:21" x14ac:dyDescent="0.25">
      <c r="A2683" t="s">
        <v>438</v>
      </c>
      <c r="B2683" t="s">
        <v>1380</v>
      </c>
      <c r="C2683" t="s">
        <v>1381</v>
      </c>
      <c r="D2683" s="15">
        <v>1900</v>
      </c>
      <c r="E2683" s="15">
        <v>1</v>
      </c>
      <c r="F2683" t="s">
        <v>442</v>
      </c>
      <c r="G2683" s="121">
        <v>366</v>
      </c>
      <c r="H2683" t="s">
        <v>391</v>
      </c>
      <c r="I2683" t="s">
        <v>489</v>
      </c>
      <c r="J2683" t="s">
        <v>434</v>
      </c>
      <c r="K2683" t="s">
        <v>791</v>
      </c>
      <c r="L2683" s="755">
        <v>2.8</v>
      </c>
      <c r="M2683" t="s">
        <v>793</v>
      </c>
      <c r="N2683" s="680">
        <f t="shared" ca="1" si="181"/>
        <v>0</v>
      </c>
      <c r="O2683" s="680">
        <f t="shared" ca="1" si="181"/>
        <v>0</v>
      </c>
      <c r="P2683" s="680">
        <f t="shared" ca="1" si="181"/>
        <v>0</v>
      </c>
      <c r="Q2683" s="680">
        <f t="shared" ca="1" si="181"/>
        <v>0</v>
      </c>
      <c r="R2683" s="680">
        <f t="shared" ca="1" si="181"/>
        <v>0</v>
      </c>
      <c r="S2683" t="str">
        <f t="shared" si="178"/>
        <v>ASR_CMS_19</v>
      </c>
      <c r="T2683" s="957">
        <f t="shared" si="179"/>
        <v>45406</v>
      </c>
      <c r="U2683" t="str">
        <f t="shared" si="180"/>
        <v>Unaudited</v>
      </c>
    </row>
    <row r="2684" spans="1:21" x14ac:dyDescent="0.25">
      <c r="A2684" t="s">
        <v>438</v>
      </c>
      <c r="B2684" t="s">
        <v>1380</v>
      </c>
      <c r="C2684" t="s">
        <v>1381</v>
      </c>
      <c r="D2684" s="15">
        <v>1900</v>
      </c>
      <c r="E2684" s="15">
        <v>1</v>
      </c>
      <c r="F2684" t="s">
        <v>442</v>
      </c>
      <c r="G2684" s="121">
        <v>366</v>
      </c>
      <c r="H2684" t="s">
        <v>391</v>
      </c>
      <c r="I2684" t="s">
        <v>489</v>
      </c>
      <c r="J2684" t="s">
        <v>434</v>
      </c>
      <c r="K2684" t="s">
        <v>791</v>
      </c>
      <c r="L2684" s="755">
        <v>2.9</v>
      </c>
      <c r="M2684" t="s">
        <v>774</v>
      </c>
      <c r="N2684" s="680">
        <f t="shared" ca="1" si="181"/>
        <v>0</v>
      </c>
      <c r="O2684" s="680">
        <f t="shared" ca="1" si="181"/>
        <v>0</v>
      </c>
      <c r="P2684" s="680">
        <f t="shared" ca="1" si="181"/>
        <v>0</v>
      </c>
      <c r="Q2684" s="680">
        <f t="shared" ca="1" si="181"/>
        <v>0</v>
      </c>
      <c r="R2684" s="680">
        <f t="shared" ca="1" si="181"/>
        <v>0</v>
      </c>
      <c r="S2684" t="str">
        <f t="shared" si="178"/>
        <v>ASR_CMS_19</v>
      </c>
      <c r="T2684" s="957">
        <f t="shared" si="179"/>
        <v>45406</v>
      </c>
      <c r="U2684" t="str">
        <f t="shared" si="180"/>
        <v>Unaudited</v>
      </c>
    </row>
    <row r="2685" spans="1:21" x14ac:dyDescent="0.25">
      <c r="A2685" t="s">
        <v>438</v>
      </c>
      <c r="B2685" t="s">
        <v>1380</v>
      </c>
      <c r="C2685" t="s">
        <v>1381</v>
      </c>
      <c r="D2685" s="15">
        <v>1900</v>
      </c>
      <c r="E2685" s="15">
        <v>1</v>
      </c>
      <c r="F2685" t="s">
        <v>442</v>
      </c>
      <c r="G2685" s="121">
        <v>366</v>
      </c>
      <c r="H2685" t="s">
        <v>391</v>
      </c>
      <c r="I2685" t="s">
        <v>489</v>
      </c>
      <c r="J2685" t="s">
        <v>434</v>
      </c>
      <c r="K2685" t="s">
        <v>224</v>
      </c>
      <c r="L2685" s="755">
        <v>2.11</v>
      </c>
      <c r="M2685" t="s">
        <v>229</v>
      </c>
      <c r="N2685" s="680">
        <f t="shared" ca="1" si="181"/>
        <v>0</v>
      </c>
      <c r="O2685" s="680">
        <f t="shared" ca="1" si="181"/>
        <v>0</v>
      </c>
      <c r="P2685" s="680">
        <f t="shared" ca="1" si="181"/>
        <v>0</v>
      </c>
      <c r="Q2685" s="680">
        <f t="shared" ca="1" si="181"/>
        <v>0</v>
      </c>
      <c r="R2685" s="680">
        <f t="shared" ca="1" si="181"/>
        <v>0</v>
      </c>
      <c r="S2685" t="str">
        <f t="shared" si="178"/>
        <v>ASR_CMS_19</v>
      </c>
      <c r="T2685" s="957">
        <f t="shared" si="179"/>
        <v>45406</v>
      </c>
      <c r="U2685" t="str">
        <f t="shared" si="180"/>
        <v>Unaudited</v>
      </c>
    </row>
    <row r="2686" spans="1:21" x14ac:dyDescent="0.25">
      <c r="A2686" t="s">
        <v>438</v>
      </c>
      <c r="B2686" t="s">
        <v>1380</v>
      </c>
      <c r="C2686" t="s">
        <v>1381</v>
      </c>
      <c r="D2686" s="15">
        <v>1900</v>
      </c>
      <c r="E2686" s="15">
        <v>1</v>
      </c>
      <c r="F2686" t="s">
        <v>442</v>
      </c>
      <c r="G2686" s="121">
        <v>366</v>
      </c>
      <c r="H2686" t="s">
        <v>391</v>
      </c>
      <c r="I2686" t="s">
        <v>489</v>
      </c>
      <c r="J2686" t="s">
        <v>434</v>
      </c>
      <c r="K2686" t="s">
        <v>224</v>
      </c>
      <c r="L2686" s="755">
        <v>2.12</v>
      </c>
      <c r="M2686" t="s">
        <v>555</v>
      </c>
      <c r="N2686" s="680">
        <f t="shared" ca="1" si="181"/>
        <v>0</v>
      </c>
      <c r="O2686" s="680">
        <f t="shared" ca="1" si="181"/>
        <v>0</v>
      </c>
      <c r="P2686" s="680">
        <f t="shared" ca="1" si="181"/>
        <v>0</v>
      </c>
      <c r="Q2686" s="680">
        <f t="shared" ca="1" si="181"/>
        <v>0</v>
      </c>
      <c r="R2686" s="680">
        <f t="shared" ca="1" si="181"/>
        <v>0</v>
      </c>
      <c r="S2686" t="str">
        <f t="shared" si="178"/>
        <v>ASR_CMS_19</v>
      </c>
      <c r="T2686" s="957">
        <f t="shared" si="179"/>
        <v>45406</v>
      </c>
      <c r="U2686" t="str">
        <f t="shared" si="180"/>
        <v>Unaudited</v>
      </c>
    </row>
    <row r="2687" spans="1:21" x14ac:dyDescent="0.25">
      <c r="A2687" t="s">
        <v>438</v>
      </c>
      <c r="B2687" t="s">
        <v>1380</v>
      </c>
      <c r="C2687" t="s">
        <v>1381</v>
      </c>
      <c r="D2687" s="15">
        <v>1900</v>
      </c>
      <c r="E2687" s="15">
        <v>1</v>
      </c>
      <c r="F2687" t="s">
        <v>442</v>
      </c>
      <c r="G2687" s="121">
        <v>366</v>
      </c>
      <c r="H2687" t="s">
        <v>391</v>
      </c>
      <c r="I2687" t="s">
        <v>489</v>
      </c>
      <c r="J2687" t="s">
        <v>434</v>
      </c>
      <c r="K2687" t="s">
        <v>224</v>
      </c>
      <c r="L2687" s="755">
        <v>2.13</v>
      </c>
      <c r="M2687" t="s">
        <v>230</v>
      </c>
      <c r="N2687" s="680">
        <f t="shared" ca="1" si="181"/>
        <v>0</v>
      </c>
      <c r="O2687" s="680">
        <f t="shared" ca="1" si="181"/>
        <v>0</v>
      </c>
      <c r="P2687" s="680">
        <f t="shared" ca="1" si="181"/>
        <v>0</v>
      </c>
      <c r="Q2687" s="680">
        <f t="shared" ca="1" si="181"/>
        <v>0</v>
      </c>
      <c r="R2687" s="680">
        <f t="shared" ca="1" si="181"/>
        <v>0</v>
      </c>
      <c r="S2687" t="str">
        <f t="shared" si="178"/>
        <v>ASR_CMS_19</v>
      </c>
      <c r="T2687" s="957">
        <f t="shared" si="179"/>
        <v>45406</v>
      </c>
      <c r="U2687" t="str">
        <f t="shared" si="180"/>
        <v>Unaudited</v>
      </c>
    </row>
    <row r="2688" spans="1:21" x14ac:dyDescent="0.25">
      <c r="A2688" t="s">
        <v>438</v>
      </c>
      <c r="B2688" t="s">
        <v>1380</v>
      </c>
      <c r="C2688" t="s">
        <v>1381</v>
      </c>
      <c r="D2688" s="15">
        <v>1900</v>
      </c>
      <c r="E2688" s="15">
        <v>1</v>
      </c>
      <c r="F2688" t="s">
        <v>442</v>
      </c>
      <c r="G2688" s="121">
        <v>366</v>
      </c>
      <c r="H2688" t="s">
        <v>391</v>
      </c>
      <c r="I2688" t="s">
        <v>489</v>
      </c>
      <c r="J2688" t="s">
        <v>434</v>
      </c>
      <c r="K2688" t="s">
        <v>224</v>
      </c>
      <c r="L2688" s="755">
        <v>2.14</v>
      </c>
      <c r="M2688" t="s">
        <v>559</v>
      </c>
      <c r="N2688" s="680">
        <f t="shared" ca="1" si="181"/>
        <v>0</v>
      </c>
      <c r="O2688" s="680">
        <f t="shared" ca="1" si="181"/>
        <v>0</v>
      </c>
      <c r="P2688" s="680">
        <f t="shared" ca="1" si="181"/>
        <v>0</v>
      </c>
      <c r="Q2688" s="680">
        <f t="shared" ca="1" si="181"/>
        <v>0</v>
      </c>
      <c r="R2688" s="680">
        <f t="shared" ca="1" si="181"/>
        <v>0</v>
      </c>
      <c r="S2688" t="str">
        <f t="shared" si="178"/>
        <v>ASR_CMS_19</v>
      </c>
      <c r="T2688" s="957">
        <f t="shared" si="179"/>
        <v>45406</v>
      </c>
      <c r="U2688" t="str">
        <f t="shared" si="180"/>
        <v>Unaudited</v>
      </c>
    </row>
    <row r="2689" spans="1:21" x14ac:dyDescent="0.25">
      <c r="A2689" t="s">
        <v>438</v>
      </c>
      <c r="B2689" t="s">
        <v>1380</v>
      </c>
      <c r="C2689" t="s">
        <v>1381</v>
      </c>
      <c r="D2689" s="15">
        <v>1900</v>
      </c>
      <c r="E2689" s="15">
        <v>1</v>
      </c>
      <c r="F2689" t="s">
        <v>442</v>
      </c>
      <c r="G2689" s="121">
        <v>366</v>
      </c>
      <c r="H2689" t="s">
        <v>391</v>
      </c>
      <c r="I2689" t="s">
        <v>489</v>
      </c>
      <c r="J2689" t="s">
        <v>434</v>
      </c>
      <c r="K2689" t="s">
        <v>224</v>
      </c>
      <c r="L2689" s="755">
        <v>2.15</v>
      </c>
      <c r="M2689" t="s">
        <v>20</v>
      </c>
      <c r="N2689" s="680">
        <f t="shared" ca="1" si="181"/>
        <v>0</v>
      </c>
      <c r="O2689" s="680">
        <f t="shared" ca="1" si="181"/>
        <v>0</v>
      </c>
      <c r="P2689" s="680">
        <f t="shared" ca="1" si="181"/>
        <v>0</v>
      </c>
      <c r="Q2689" s="680">
        <f t="shared" ca="1" si="181"/>
        <v>0</v>
      </c>
      <c r="R2689" s="680">
        <f t="shared" ca="1" si="181"/>
        <v>0</v>
      </c>
      <c r="S2689" t="str">
        <f t="shared" si="178"/>
        <v>ASR_CMS_19</v>
      </c>
      <c r="T2689" s="957">
        <f t="shared" si="179"/>
        <v>45406</v>
      </c>
      <c r="U2689" t="str">
        <f t="shared" si="180"/>
        <v>Unaudited</v>
      </c>
    </row>
    <row r="2690" spans="1:21" x14ac:dyDescent="0.25">
      <c r="A2690" t="s">
        <v>438</v>
      </c>
      <c r="B2690" t="s">
        <v>1380</v>
      </c>
      <c r="C2690" t="s">
        <v>1381</v>
      </c>
      <c r="D2690" s="15">
        <v>1900</v>
      </c>
      <c r="E2690" s="15">
        <v>1</v>
      </c>
      <c r="F2690" t="s">
        <v>442</v>
      </c>
      <c r="G2690" s="121">
        <v>366</v>
      </c>
      <c r="H2690" t="s">
        <v>391</v>
      </c>
      <c r="I2690" t="s">
        <v>489</v>
      </c>
      <c r="J2690" t="s">
        <v>434</v>
      </c>
      <c r="K2690" t="s">
        <v>224</v>
      </c>
      <c r="L2690" s="755">
        <v>2.16</v>
      </c>
      <c r="M2690" t="s">
        <v>794</v>
      </c>
      <c r="N2690" s="680">
        <f t="shared" ca="1" si="181"/>
        <v>0</v>
      </c>
      <c r="O2690" s="680">
        <f t="shared" ca="1" si="181"/>
        <v>0</v>
      </c>
      <c r="P2690" s="680">
        <f t="shared" ca="1" si="181"/>
        <v>0</v>
      </c>
      <c r="Q2690" s="680">
        <f t="shared" ca="1" si="181"/>
        <v>0</v>
      </c>
      <c r="R2690" s="680">
        <f t="shared" ca="1" si="181"/>
        <v>0</v>
      </c>
      <c r="S2690" t="str">
        <f t="shared" ref="S2690:S2753" si="182">file_name</f>
        <v>ASR_CMS_19</v>
      </c>
      <c r="T2690" s="957">
        <f t="shared" ref="T2690:T2753" si="183">file_date</f>
        <v>45406</v>
      </c>
      <c r="U2690" t="str">
        <f t="shared" ref="U2690:U2753" si="184">status</f>
        <v>Unaudited</v>
      </c>
    </row>
    <row r="2691" spans="1:21" x14ac:dyDescent="0.25">
      <c r="A2691" t="s">
        <v>438</v>
      </c>
      <c r="B2691" t="s">
        <v>1380</v>
      </c>
      <c r="C2691" t="s">
        <v>1381</v>
      </c>
      <c r="D2691" s="15">
        <v>1900</v>
      </c>
      <c r="E2691" s="15">
        <v>1</v>
      </c>
      <c r="F2691" t="s">
        <v>442</v>
      </c>
      <c r="G2691" s="121">
        <v>366</v>
      </c>
      <c r="H2691" t="s">
        <v>391</v>
      </c>
      <c r="I2691" t="s">
        <v>489</v>
      </c>
      <c r="J2691" t="s">
        <v>434</v>
      </c>
      <c r="K2691" t="s">
        <v>224</v>
      </c>
      <c r="L2691" s="755">
        <v>2.17</v>
      </c>
      <c r="M2691" t="s">
        <v>1047</v>
      </c>
      <c r="N2691" s="680">
        <f t="shared" ca="1" si="181"/>
        <v>0</v>
      </c>
      <c r="O2691" s="680">
        <f t="shared" ca="1" si="181"/>
        <v>0</v>
      </c>
      <c r="P2691" s="680">
        <f t="shared" ca="1" si="181"/>
        <v>0</v>
      </c>
      <c r="Q2691" s="680">
        <f t="shared" ca="1" si="181"/>
        <v>0</v>
      </c>
      <c r="R2691" s="680">
        <f t="shared" ca="1" si="181"/>
        <v>0</v>
      </c>
      <c r="S2691" t="str">
        <f t="shared" si="182"/>
        <v>ASR_CMS_19</v>
      </c>
      <c r="T2691" s="957">
        <f t="shared" si="183"/>
        <v>45406</v>
      </c>
      <c r="U2691" t="str">
        <f t="shared" si="184"/>
        <v>Unaudited</v>
      </c>
    </row>
    <row r="2692" spans="1:21" x14ac:dyDescent="0.25">
      <c r="A2692" t="s">
        <v>438</v>
      </c>
      <c r="B2692" t="s">
        <v>1380</v>
      </c>
      <c r="C2692" t="s">
        <v>1381</v>
      </c>
      <c r="D2692" s="15">
        <v>1900</v>
      </c>
      <c r="E2692" s="15">
        <v>1</v>
      </c>
      <c r="F2692" t="s">
        <v>442</v>
      </c>
      <c r="G2692" s="121">
        <v>366</v>
      </c>
      <c r="H2692" t="s">
        <v>391</v>
      </c>
      <c r="I2692" t="s">
        <v>489</v>
      </c>
      <c r="J2692" t="s">
        <v>434</v>
      </c>
      <c r="K2692" t="s">
        <v>224</v>
      </c>
      <c r="L2692" s="755">
        <v>2.1800000000000002</v>
      </c>
      <c r="M2692" t="s">
        <v>651</v>
      </c>
      <c r="N2692" s="680">
        <f t="shared" ca="1" si="181"/>
        <v>0</v>
      </c>
      <c r="O2692" s="680">
        <f t="shared" ca="1" si="181"/>
        <v>0</v>
      </c>
      <c r="P2692" s="680">
        <f t="shared" ca="1" si="181"/>
        <v>0</v>
      </c>
      <c r="Q2692" s="680">
        <f t="shared" ca="1" si="181"/>
        <v>0</v>
      </c>
      <c r="R2692" s="680">
        <f t="shared" ca="1" si="181"/>
        <v>0</v>
      </c>
      <c r="S2692" t="str">
        <f t="shared" si="182"/>
        <v>ASR_CMS_19</v>
      </c>
      <c r="T2692" s="957">
        <f t="shared" si="183"/>
        <v>45406</v>
      </c>
      <c r="U2692" t="str">
        <f t="shared" si="184"/>
        <v>Unaudited</v>
      </c>
    </row>
    <row r="2693" spans="1:21" x14ac:dyDescent="0.25">
      <c r="A2693" t="s">
        <v>438</v>
      </c>
      <c r="B2693" t="s">
        <v>1380</v>
      </c>
      <c r="C2693" t="s">
        <v>1381</v>
      </c>
      <c r="D2693" s="15">
        <v>1900</v>
      </c>
      <c r="E2693" s="15">
        <v>1</v>
      </c>
      <c r="F2693" t="s">
        <v>442</v>
      </c>
      <c r="G2693" s="121">
        <v>366</v>
      </c>
      <c r="H2693" t="s">
        <v>391</v>
      </c>
      <c r="I2693" t="s">
        <v>489</v>
      </c>
      <c r="J2693" t="s">
        <v>434</v>
      </c>
      <c r="K2693" t="s">
        <v>224</v>
      </c>
      <c r="L2693" s="755">
        <v>2.19</v>
      </c>
      <c r="M2693" t="s">
        <v>219</v>
      </c>
      <c r="N2693" s="680">
        <f t="shared" ca="1" si="181"/>
        <v>0</v>
      </c>
      <c r="O2693" s="680">
        <f t="shared" ca="1" si="181"/>
        <v>0</v>
      </c>
      <c r="P2693" s="680">
        <f t="shared" ca="1" si="181"/>
        <v>0</v>
      </c>
      <c r="Q2693" s="680">
        <f t="shared" ca="1" si="181"/>
        <v>0</v>
      </c>
      <c r="R2693" s="680">
        <f t="shared" ca="1" si="181"/>
        <v>0</v>
      </c>
      <c r="S2693" t="str">
        <f t="shared" si="182"/>
        <v>ASR_CMS_19</v>
      </c>
      <c r="T2693" s="957">
        <f t="shared" si="183"/>
        <v>45406</v>
      </c>
      <c r="U2693" t="str">
        <f t="shared" si="184"/>
        <v>Unaudited</v>
      </c>
    </row>
    <row r="2694" spans="1:21" x14ac:dyDescent="0.25">
      <c r="A2694" t="s">
        <v>438</v>
      </c>
      <c r="B2694" t="s">
        <v>1380</v>
      </c>
      <c r="C2694" t="s">
        <v>1381</v>
      </c>
      <c r="D2694" s="15">
        <v>1900</v>
      </c>
      <c r="E2694" s="15">
        <v>1</v>
      </c>
      <c r="F2694" t="s">
        <v>442</v>
      </c>
      <c r="G2694" s="121">
        <v>366</v>
      </c>
      <c r="H2694" t="s">
        <v>391</v>
      </c>
      <c r="I2694" t="s">
        <v>489</v>
      </c>
      <c r="J2694" t="s">
        <v>434</v>
      </c>
      <c r="K2694" t="s">
        <v>224</v>
      </c>
      <c r="L2694" s="755" t="s">
        <v>700</v>
      </c>
      <c r="M2694" t="s">
        <v>231</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ASR_CMS_19</v>
      </c>
      <c r="T2694" s="957">
        <f t="shared" si="183"/>
        <v>45406</v>
      </c>
      <c r="U2694" t="str">
        <f t="shared" si="184"/>
        <v>Unaudited</v>
      </c>
    </row>
    <row r="2695" spans="1:21" x14ac:dyDescent="0.25">
      <c r="A2695" t="s">
        <v>438</v>
      </c>
      <c r="B2695" t="s">
        <v>1380</v>
      </c>
      <c r="C2695" t="s">
        <v>1381</v>
      </c>
      <c r="D2695" s="15">
        <v>1900</v>
      </c>
      <c r="E2695" s="15">
        <v>1</v>
      </c>
      <c r="F2695" t="s">
        <v>442</v>
      </c>
      <c r="G2695" s="121">
        <v>366</v>
      </c>
      <c r="H2695" t="s">
        <v>391</v>
      </c>
      <c r="I2695" t="s">
        <v>489</v>
      </c>
      <c r="J2695" t="s">
        <v>434</v>
      </c>
      <c r="K2695" t="s">
        <v>224</v>
      </c>
      <c r="L2695" s="755">
        <v>2.21</v>
      </c>
      <c r="M2695" t="s">
        <v>467</v>
      </c>
      <c r="N2695" s="680">
        <f t="shared" ca="1" si="185"/>
        <v>0</v>
      </c>
      <c r="O2695" s="680">
        <f t="shared" ca="1" si="185"/>
        <v>0</v>
      </c>
      <c r="P2695" s="680">
        <f t="shared" ca="1" si="185"/>
        <v>0</v>
      </c>
      <c r="Q2695" s="680">
        <f t="shared" ca="1" si="185"/>
        <v>0</v>
      </c>
      <c r="R2695" s="680">
        <f t="shared" ca="1" si="185"/>
        <v>0</v>
      </c>
      <c r="S2695" t="str">
        <f t="shared" si="182"/>
        <v>ASR_CMS_19</v>
      </c>
      <c r="T2695" s="957">
        <f t="shared" si="183"/>
        <v>45406</v>
      </c>
      <c r="U2695" t="str">
        <f t="shared" si="184"/>
        <v>Unaudited</v>
      </c>
    </row>
    <row r="2696" spans="1:21" x14ac:dyDescent="0.25">
      <c r="A2696" t="s">
        <v>438</v>
      </c>
      <c r="B2696" t="s">
        <v>1380</v>
      </c>
      <c r="C2696" t="s">
        <v>1381</v>
      </c>
      <c r="D2696" s="15">
        <v>1900</v>
      </c>
      <c r="E2696" s="15">
        <v>1</v>
      </c>
      <c r="F2696" t="s">
        <v>442</v>
      </c>
      <c r="G2696" s="121">
        <v>366</v>
      </c>
      <c r="H2696" t="s">
        <v>391</v>
      </c>
      <c r="I2696" t="s">
        <v>489</v>
      </c>
      <c r="J2696" t="s">
        <v>434</v>
      </c>
      <c r="K2696" t="s">
        <v>6</v>
      </c>
      <c r="L2696" s="755" t="s">
        <v>70</v>
      </c>
      <c r="M2696" t="s">
        <v>189</v>
      </c>
      <c r="N2696" s="680">
        <f t="shared" ca="1" si="185"/>
        <v>0</v>
      </c>
      <c r="O2696" s="680">
        <f t="shared" ca="1" si="185"/>
        <v>0</v>
      </c>
      <c r="P2696" s="680">
        <f t="shared" ca="1" si="185"/>
        <v>0</v>
      </c>
      <c r="Q2696" s="680">
        <f t="shared" ca="1" si="185"/>
        <v>0</v>
      </c>
      <c r="R2696" s="680">
        <f t="shared" ca="1" si="185"/>
        <v>0</v>
      </c>
      <c r="S2696" t="str">
        <f t="shared" si="182"/>
        <v>ASR_CMS_19</v>
      </c>
      <c r="T2696" s="957">
        <f t="shared" si="183"/>
        <v>45406</v>
      </c>
      <c r="U2696" t="str">
        <f t="shared" si="184"/>
        <v>Unaudited</v>
      </c>
    </row>
    <row r="2697" spans="1:21" x14ac:dyDescent="0.25">
      <c r="A2697" t="s">
        <v>438</v>
      </c>
      <c r="B2697" t="s">
        <v>1380</v>
      </c>
      <c r="C2697" t="s">
        <v>1381</v>
      </c>
      <c r="D2697" s="15">
        <v>1900</v>
      </c>
      <c r="E2697" s="15">
        <v>1</v>
      </c>
      <c r="F2697" t="s">
        <v>442</v>
      </c>
      <c r="G2697" s="121">
        <v>366</v>
      </c>
      <c r="H2697" t="s">
        <v>391</v>
      </c>
      <c r="I2697" t="s">
        <v>489</v>
      </c>
      <c r="J2697" t="s">
        <v>434</v>
      </c>
      <c r="K2697" t="s">
        <v>6</v>
      </c>
      <c r="L2697" s="755" t="s">
        <v>71</v>
      </c>
      <c r="M2697" t="s">
        <v>232</v>
      </c>
      <c r="N2697" s="680">
        <f t="shared" ca="1" si="185"/>
        <v>0</v>
      </c>
      <c r="O2697" s="680">
        <f t="shared" ca="1" si="185"/>
        <v>0</v>
      </c>
      <c r="P2697" s="680">
        <f t="shared" ca="1" si="185"/>
        <v>0</v>
      </c>
      <c r="Q2697" s="680">
        <f t="shared" ca="1" si="185"/>
        <v>0</v>
      </c>
      <c r="R2697" s="680">
        <f t="shared" ca="1" si="185"/>
        <v>0</v>
      </c>
      <c r="S2697" t="str">
        <f t="shared" si="182"/>
        <v>ASR_CMS_19</v>
      </c>
      <c r="T2697" s="957">
        <f t="shared" si="183"/>
        <v>45406</v>
      </c>
      <c r="U2697" t="str">
        <f t="shared" si="184"/>
        <v>Unaudited</v>
      </c>
    </row>
    <row r="2698" spans="1:21" x14ac:dyDescent="0.25">
      <c r="A2698" t="s">
        <v>438</v>
      </c>
      <c r="B2698" t="s">
        <v>1380</v>
      </c>
      <c r="C2698" t="s">
        <v>1381</v>
      </c>
      <c r="D2698" s="15">
        <v>1900</v>
      </c>
      <c r="E2698" s="15">
        <v>1</v>
      </c>
      <c r="F2698" t="s">
        <v>442</v>
      </c>
      <c r="G2698" s="121">
        <v>366</v>
      </c>
      <c r="H2698" t="s">
        <v>391</v>
      </c>
      <c r="I2698" t="s">
        <v>489</v>
      </c>
      <c r="J2698" t="s">
        <v>434</v>
      </c>
      <c r="K2698" t="s">
        <v>6</v>
      </c>
      <c r="L2698" s="755" t="s">
        <v>72</v>
      </c>
      <c r="M2698" t="s">
        <v>165</v>
      </c>
      <c r="N2698" s="680">
        <f t="shared" ca="1" si="185"/>
        <v>0</v>
      </c>
      <c r="O2698" s="680">
        <f t="shared" ca="1" si="185"/>
        <v>0</v>
      </c>
      <c r="P2698" s="680">
        <f t="shared" ca="1" si="185"/>
        <v>0</v>
      </c>
      <c r="Q2698" s="680">
        <f t="shared" ca="1" si="185"/>
        <v>0</v>
      </c>
      <c r="R2698" s="680">
        <f t="shared" ca="1" si="185"/>
        <v>0</v>
      </c>
      <c r="S2698" t="str">
        <f t="shared" si="182"/>
        <v>ASR_CMS_19</v>
      </c>
      <c r="T2698" s="957">
        <f t="shared" si="183"/>
        <v>45406</v>
      </c>
      <c r="U2698" t="str">
        <f t="shared" si="184"/>
        <v>Unaudited</v>
      </c>
    </row>
    <row r="2699" spans="1:21" x14ac:dyDescent="0.25">
      <c r="A2699" t="s">
        <v>438</v>
      </c>
      <c r="B2699" t="s">
        <v>1380</v>
      </c>
      <c r="C2699" t="s">
        <v>1381</v>
      </c>
      <c r="D2699" s="15">
        <v>1900</v>
      </c>
      <c r="E2699" s="15">
        <v>1</v>
      </c>
      <c r="F2699" t="s">
        <v>442</v>
      </c>
      <c r="G2699" s="121">
        <v>366</v>
      </c>
      <c r="H2699" t="s">
        <v>391</v>
      </c>
      <c r="I2699" t="s">
        <v>489</v>
      </c>
      <c r="J2699" t="s">
        <v>434</v>
      </c>
      <c r="K2699" t="s">
        <v>6</v>
      </c>
      <c r="L2699" s="755">
        <v>3.4</v>
      </c>
      <c r="M2699" t="s">
        <v>462</v>
      </c>
      <c r="N2699" s="680">
        <f t="shared" ca="1" si="185"/>
        <v>0</v>
      </c>
      <c r="O2699" s="680">
        <f t="shared" ca="1" si="185"/>
        <v>0</v>
      </c>
      <c r="P2699" s="680">
        <f t="shared" ca="1" si="185"/>
        <v>0</v>
      </c>
      <c r="Q2699" s="680">
        <f t="shared" ca="1" si="185"/>
        <v>0</v>
      </c>
      <c r="R2699" s="680">
        <f t="shared" ca="1" si="185"/>
        <v>0</v>
      </c>
      <c r="S2699" t="str">
        <f t="shared" si="182"/>
        <v>ASR_CMS_19</v>
      </c>
      <c r="T2699" s="957">
        <f t="shared" si="183"/>
        <v>45406</v>
      </c>
      <c r="U2699" t="str">
        <f t="shared" si="184"/>
        <v>Unaudited</v>
      </c>
    </row>
    <row r="2700" spans="1:21" x14ac:dyDescent="0.25">
      <c r="A2700" t="s">
        <v>438</v>
      </c>
      <c r="B2700" t="s">
        <v>1380</v>
      </c>
      <c r="C2700" t="s">
        <v>1381</v>
      </c>
      <c r="D2700" s="15">
        <v>1900</v>
      </c>
      <c r="E2700" s="15">
        <v>1</v>
      </c>
      <c r="F2700" t="s">
        <v>442</v>
      </c>
      <c r="G2700" s="121">
        <v>366</v>
      </c>
      <c r="H2700" t="s">
        <v>391</v>
      </c>
      <c r="I2700" t="s">
        <v>489</v>
      </c>
      <c r="J2700" t="s">
        <v>434</v>
      </c>
      <c r="K2700" t="s">
        <v>435</v>
      </c>
      <c r="L2700" s="755">
        <v>4.5</v>
      </c>
      <c r="M2700" t="s">
        <v>32</v>
      </c>
      <c r="N2700" s="680">
        <f t="shared" ca="1" si="185"/>
        <v>0</v>
      </c>
      <c r="O2700" s="680">
        <f t="shared" ca="1" si="185"/>
        <v>0</v>
      </c>
      <c r="P2700" s="680">
        <f t="shared" ca="1" si="185"/>
        <v>0</v>
      </c>
      <c r="Q2700" s="680">
        <f t="shared" ca="1" si="185"/>
        <v>0</v>
      </c>
      <c r="R2700" s="680">
        <f t="shared" ca="1" si="185"/>
        <v>0</v>
      </c>
      <c r="S2700" t="str">
        <f t="shared" si="182"/>
        <v>ASR_CMS_19</v>
      </c>
      <c r="T2700" s="957">
        <f t="shared" si="183"/>
        <v>45406</v>
      </c>
      <c r="U2700" t="str">
        <f t="shared" si="184"/>
        <v>Unaudited</v>
      </c>
    </row>
    <row r="2701" spans="1:21" x14ac:dyDescent="0.25">
      <c r="A2701" t="s">
        <v>438</v>
      </c>
      <c r="B2701" t="s">
        <v>1380</v>
      </c>
      <c r="C2701" t="s">
        <v>1381</v>
      </c>
      <c r="D2701" s="15">
        <v>1900</v>
      </c>
      <c r="E2701" s="15">
        <v>1</v>
      </c>
      <c r="F2701" t="s">
        <v>442</v>
      </c>
      <c r="G2701" s="121">
        <v>366</v>
      </c>
      <c r="H2701" t="s">
        <v>391</v>
      </c>
      <c r="I2701" t="s">
        <v>489</v>
      </c>
      <c r="J2701" t="s">
        <v>434</v>
      </c>
      <c r="K2701" t="s">
        <v>435</v>
      </c>
      <c r="L2701" s="755" t="s">
        <v>939</v>
      </c>
      <c r="M2701" t="s">
        <v>930</v>
      </c>
      <c r="N2701" s="680">
        <f t="shared" ca="1" si="185"/>
        <v>0</v>
      </c>
      <c r="O2701" s="680">
        <f t="shared" ca="1" si="185"/>
        <v>0</v>
      </c>
      <c r="P2701" s="680">
        <f t="shared" ca="1" si="185"/>
        <v>0</v>
      </c>
      <c r="Q2701" s="680">
        <f t="shared" ca="1" si="185"/>
        <v>0</v>
      </c>
      <c r="R2701" s="680">
        <f t="shared" ca="1" si="185"/>
        <v>0</v>
      </c>
      <c r="S2701" t="str">
        <f t="shared" si="182"/>
        <v>ASR_CMS_19</v>
      </c>
      <c r="T2701" s="957">
        <f t="shared" si="183"/>
        <v>45406</v>
      </c>
      <c r="U2701" t="str">
        <f t="shared" si="184"/>
        <v>Unaudited</v>
      </c>
    </row>
    <row r="2702" spans="1:21" x14ac:dyDescent="0.25">
      <c r="A2702" t="s">
        <v>438</v>
      </c>
      <c r="B2702" t="s">
        <v>1380</v>
      </c>
      <c r="C2702" t="s">
        <v>1381</v>
      </c>
      <c r="D2702" s="15">
        <v>1900</v>
      </c>
      <c r="E2702" s="15">
        <v>1</v>
      </c>
      <c r="F2702" t="s">
        <v>442</v>
      </c>
      <c r="G2702" s="121">
        <v>366</v>
      </c>
      <c r="H2702" t="s">
        <v>391</v>
      </c>
      <c r="I2702" t="s">
        <v>489</v>
      </c>
      <c r="J2702" t="s">
        <v>434</v>
      </c>
      <c r="K2702" t="s">
        <v>435</v>
      </c>
      <c r="L2702" s="755" t="s">
        <v>194</v>
      </c>
      <c r="M2702" t="s">
        <v>40</v>
      </c>
      <c r="N2702" s="680">
        <f t="shared" ca="1" si="185"/>
        <v>0</v>
      </c>
      <c r="O2702" s="680">
        <f t="shared" ca="1" si="185"/>
        <v>0</v>
      </c>
      <c r="P2702" s="680">
        <f t="shared" ca="1" si="185"/>
        <v>0</v>
      </c>
      <c r="Q2702" s="680">
        <f t="shared" ca="1" si="185"/>
        <v>0</v>
      </c>
      <c r="R2702" s="680">
        <f t="shared" ca="1" si="185"/>
        <v>0</v>
      </c>
      <c r="S2702" t="str">
        <f t="shared" si="182"/>
        <v>ASR_CMS_19</v>
      </c>
      <c r="T2702" s="957">
        <f t="shared" si="183"/>
        <v>45406</v>
      </c>
      <c r="U2702" t="str">
        <f t="shared" si="184"/>
        <v>Unaudited</v>
      </c>
    </row>
    <row r="2703" spans="1:21" x14ac:dyDescent="0.25">
      <c r="A2703" t="s">
        <v>438</v>
      </c>
      <c r="B2703" t="s">
        <v>1380</v>
      </c>
      <c r="C2703" t="s">
        <v>1381</v>
      </c>
      <c r="D2703" s="15">
        <v>1900</v>
      </c>
      <c r="E2703" s="15">
        <v>1</v>
      </c>
      <c r="F2703" t="s">
        <v>442</v>
      </c>
      <c r="G2703" s="121">
        <v>366</v>
      </c>
      <c r="H2703" t="s">
        <v>391</v>
      </c>
      <c r="I2703" t="s">
        <v>489</v>
      </c>
      <c r="J2703" t="s">
        <v>434</v>
      </c>
      <c r="K2703" t="s">
        <v>435</v>
      </c>
      <c r="L2703" s="755" t="s">
        <v>193</v>
      </c>
      <c r="M2703" t="s">
        <v>330</v>
      </c>
      <c r="N2703" s="680">
        <f t="shared" ca="1" si="185"/>
        <v>0</v>
      </c>
      <c r="O2703" s="680">
        <f t="shared" ca="1" si="185"/>
        <v>0</v>
      </c>
      <c r="P2703" s="680">
        <f t="shared" ca="1" si="185"/>
        <v>0</v>
      </c>
      <c r="Q2703" s="680">
        <f t="shared" ca="1" si="185"/>
        <v>0</v>
      </c>
      <c r="R2703" s="680">
        <f t="shared" ca="1" si="185"/>
        <v>0</v>
      </c>
      <c r="S2703" t="str">
        <f t="shared" si="182"/>
        <v>ASR_CMS_19</v>
      </c>
      <c r="T2703" s="957">
        <f t="shared" si="183"/>
        <v>45406</v>
      </c>
      <c r="U2703" t="str">
        <f t="shared" si="184"/>
        <v>Unaudited</v>
      </c>
    </row>
    <row r="2704" spans="1:21" x14ac:dyDescent="0.25">
      <c r="A2704" t="s">
        <v>438</v>
      </c>
      <c r="B2704" t="s">
        <v>1380</v>
      </c>
      <c r="C2704" t="s">
        <v>1381</v>
      </c>
      <c r="D2704" s="15">
        <v>1900</v>
      </c>
      <c r="E2704" s="15">
        <v>1</v>
      </c>
      <c r="F2704" t="s">
        <v>442</v>
      </c>
      <c r="G2704" s="121">
        <v>366</v>
      </c>
      <c r="H2704" t="s">
        <v>391</v>
      </c>
      <c r="I2704" t="s">
        <v>489</v>
      </c>
      <c r="J2704" t="s">
        <v>451</v>
      </c>
      <c r="K2704" t="s">
        <v>436</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ASR_CMS_19</v>
      </c>
      <c r="T2704" s="957">
        <f t="shared" si="183"/>
        <v>45406</v>
      </c>
      <c r="U2704" t="str">
        <f t="shared" si="184"/>
        <v>Unaudited</v>
      </c>
    </row>
    <row r="2705" spans="1:21" x14ac:dyDescent="0.25">
      <c r="A2705" t="s">
        <v>438</v>
      </c>
      <c r="B2705" t="s">
        <v>1380</v>
      </c>
      <c r="C2705" t="s">
        <v>1381</v>
      </c>
      <c r="D2705" s="15">
        <v>1900</v>
      </c>
      <c r="E2705" s="15">
        <v>1</v>
      </c>
      <c r="F2705" t="s">
        <v>442</v>
      </c>
      <c r="G2705" s="121">
        <v>366</v>
      </c>
      <c r="H2705" t="s">
        <v>391</v>
      </c>
      <c r="I2705" t="s">
        <v>489</v>
      </c>
      <c r="J2705" t="s">
        <v>451</v>
      </c>
      <c r="K2705" t="s">
        <v>436</v>
      </c>
      <c r="L2705" s="755" t="s">
        <v>80</v>
      </c>
      <c r="M2705" t="s">
        <v>98</v>
      </c>
      <c r="N2705" s="680">
        <f t="shared" ca="1" si="185"/>
        <v>0</v>
      </c>
      <c r="O2705" s="680">
        <f t="shared" ca="1" si="185"/>
        <v>0</v>
      </c>
      <c r="P2705" s="680">
        <f t="shared" ca="1" si="185"/>
        <v>0</v>
      </c>
      <c r="Q2705" s="680">
        <f t="shared" ca="1" si="185"/>
        <v>0</v>
      </c>
      <c r="R2705" s="680">
        <f t="shared" ca="1" si="185"/>
        <v>0</v>
      </c>
      <c r="S2705" t="str">
        <f t="shared" si="182"/>
        <v>ASR_CMS_19</v>
      </c>
      <c r="T2705" s="957">
        <f t="shared" si="183"/>
        <v>45406</v>
      </c>
      <c r="U2705" t="str">
        <f t="shared" si="184"/>
        <v>Unaudited</v>
      </c>
    </row>
    <row r="2706" spans="1:21" x14ac:dyDescent="0.25">
      <c r="A2706" t="s">
        <v>438</v>
      </c>
      <c r="B2706" t="s">
        <v>1380</v>
      </c>
      <c r="C2706" t="s">
        <v>1381</v>
      </c>
      <c r="D2706" s="15">
        <v>1900</v>
      </c>
      <c r="E2706" s="15">
        <v>1</v>
      </c>
      <c r="F2706" t="s">
        <v>442</v>
      </c>
      <c r="G2706" s="121">
        <v>366</v>
      </c>
      <c r="H2706" t="s">
        <v>391</v>
      </c>
      <c r="I2706" t="s">
        <v>489</v>
      </c>
      <c r="J2706" t="s">
        <v>451</v>
      </c>
      <c r="K2706" t="s">
        <v>436</v>
      </c>
      <c r="L2706" s="755" t="s">
        <v>81</v>
      </c>
      <c r="M2706" t="s">
        <v>99</v>
      </c>
      <c r="N2706" s="680">
        <f t="shared" ca="1" si="185"/>
        <v>0</v>
      </c>
      <c r="O2706" s="680">
        <f t="shared" ca="1" si="185"/>
        <v>0</v>
      </c>
      <c r="P2706" s="680">
        <f t="shared" ca="1" si="185"/>
        <v>0</v>
      </c>
      <c r="Q2706" s="680">
        <f t="shared" ca="1" si="185"/>
        <v>0</v>
      </c>
      <c r="R2706" s="680">
        <f t="shared" ca="1" si="185"/>
        <v>0</v>
      </c>
      <c r="S2706" t="str">
        <f t="shared" si="182"/>
        <v>ASR_CMS_19</v>
      </c>
      <c r="T2706" s="957">
        <f t="shared" si="183"/>
        <v>45406</v>
      </c>
      <c r="U2706" t="str">
        <f t="shared" si="184"/>
        <v>Unaudited</v>
      </c>
    </row>
    <row r="2707" spans="1:21" x14ac:dyDescent="0.25">
      <c r="A2707" t="s">
        <v>438</v>
      </c>
      <c r="B2707" t="s">
        <v>1380</v>
      </c>
      <c r="C2707" t="s">
        <v>1381</v>
      </c>
      <c r="D2707" s="15">
        <v>1900</v>
      </c>
      <c r="E2707" s="15">
        <v>1</v>
      </c>
      <c r="F2707" t="s">
        <v>442</v>
      </c>
      <c r="G2707" s="121">
        <v>366</v>
      </c>
      <c r="H2707" t="s">
        <v>391</v>
      </c>
      <c r="I2707" t="s">
        <v>489</v>
      </c>
      <c r="J2707" t="s">
        <v>451</v>
      </c>
      <c r="K2707" t="s">
        <v>436</v>
      </c>
      <c r="L2707" s="755" t="s">
        <v>82</v>
      </c>
      <c r="M2707" t="s">
        <v>100</v>
      </c>
      <c r="N2707" s="680">
        <f t="shared" ca="1" si="185"/>
        <v>0</v>
      </c>
      <c r="O2707" s="680">
        <f t="shared" ca="1" si="185"/>
        <v>0</v>
      </c>
      <c r="P2707" s="680">
        <f t="shared" ca="1" si="185"/>
        <v>0</v>
      </c>
      <c r="Q2707" s="680">
        <f t="shared" ca="1" si="185"/>
        <v>0</v>
      </c>
      <c r="R2707" s="680">
        <f t="shared" ca="1" si="185"/>
        <v>0</v>
      </c>
      <c r="S2707" t="str">
        <f t="shared" si="182"/>
        <v>ASR_CMS_19</v>
      </c>
      <c r="T2707" s="957">
        <f t="shared" si="183"/>
        <v>45406</v>
      </c>
      <c r="U2707" t="str">
        <f t="shared" si="184"/>
        <v>Unaudited</v>
      </c>
    </row>
    <row r="2708" spans="1:21" x14ac:dyDescent="0.25">
      <c r="A2708" t="s">
        <v>438</v>
      </c>
      <c r="B2708" t="s">
        <v>1380</v>
      </c>
      <c r="C2708" t="s">
        <v>1381</v>
      </c>
      <c r="D2708" s="15">
        <v>1900</v>
      </c>
      <c r="E2708" s="15">
        <v>1</v>
      </c>
      <c r="F2708" t="s">
        <v>442</v>
      </c>
      <c r="G2708" s="121">
        <v>366</v>
      </c>
      <c r="H2708" t="s">
        <v>391</v>
      </c>
      <c r="I2708" t="s">
        <v>489</v>
      </c>
      <c r="J2708" t="s">
        <v>451</v>
      </c>
      <c r="K2708" t="s">
        <v>436</v>
      </c>
      <c r="L2708" s="755" t="s">
        <v>217</v>
      </c>
      <c r="M2708" t="s">
        <v>101</v>
      </c>
      <c r="N2708" s="680">
        <f t="shared" ca="1" si="185"/>
        <v>0</v>
      </c>
      <c r="O2708" s="680">
        <f t="shared" ca="1" si="185"/>
        <v>0</v>
      </c>
      <c r="P2708" s="680">
        <f t="shared" ca="1" si="185"/>
        <v>0</v>
      </c>
      <c r="Q2708" s="680">
        <f t="shared" ca="1" si="185"/>
        <v>0</v>
      </c>
      <c r="R2708" s="680">
        <f t="shared" ca="1" si="185"/>
        <v>0</v>
      </c>
      <c r="S2708" t="str">
        <f t="shared" si="182"/>
        <v>ASR_CMS_19</v>
      </c>
      <c r="T2708" s="957">
        <f t="shared" si="183"/>
        <v>45406</v>
      </c>
      <c r="U2708" t="str">
        <f t="shared" si="184"/>
        <v>Unaudited</v>
      </c>
    </row>
    <row r="2709" spans="1:21" x14ac:dyDescent="0.25">
      <c r="A2709" t="s">
        <v>438</v>
      </c>
      <c r="B2709" t="s">
        <v>1380</v>
      </c>
      <c r="C2709" t="s">
        <v>1381</v>
      </c>
      <c r="D2709" s="15">
        <v>1900</v>
      </c>
      <c r="E2709" s="15">
        <v>1</v>
      </c>
      <c r="F2709" t="s">
        <v>442</v>
      </c>
      <c r="G2709" s="121">
        <v>366</v>
      </c>
      <c r="H2709" t="s">
        <v>391</v>
      </c>
      <c r="I2709" t="s">
        <v>489</v>
      </c>
      <c r="J2709" t="s">
        <v>451</v>
      </c>
      <c r="K2709" t="s">
        <v>436</v>
      </c>
      <c r="L2709" s="755" t="s">
        <v>216</v>
      </c>
      <c r="M2709" t="s">
        <v>28</v>
      </c>
      <c r="N2709" s="680">
        <f t="shared" ca="1" si="185"/>
        <v>0</v>
      </c>
      <c r="O2709" s="680">
        <f t="shared" ca="1" si="185"/>
        <v>0</v>
      </c>
      <c r="P2709" s="680">
        <f t="shared" ca="1" si="185"/>
        <v>0</v>
      </c>
      <c r="Q2709" s="680">
        <f t="shared" ca="1" si="185"/>
        <v>0</v>
      </c>
      <c r="R2709" s="680">
        <f t="shared" ca="1" si="185"/>
        <v>0</v>
      </c>
      <c r="S2709" t="str">
        <f t="shared" si="182"/>
        <v>ASR_CMS_19</v>
      </c>
      <c r="T2709" s="957">
        <f t="shared" si="183"/>
        <v>45406</v>
      </c>
      <c r="U2709" t="str">
        <f t="shared" si="184"/>
        <v>Unaudited</v>
      </c>
    </row>
    <row r="2710" spans="1:21" x14ac:dyDescent="0.25">
      <c r="A2710" t="s">
        <v>438</v>
      </c>
      <c r="B2710" t="s">
        <v>1380</v>
      </c>
      <c r="C2710" t="s">
        <v>1381</v>
      </c>
      <c r="D2710" s="15">
        <v>1900</v>
      </c>
      <c r="E2710" s="15">
        <v>1</v>
      </c>
      <c r="F2710" t="s">
        <v>442</v>
      </c>
      <c r="G2710" s="121">
        <v>366</v>
      </c>
      <c r="H2710" t="s">
        <v>391</v>
      </c>
      <c r="I2710" t="s">
        <v>489</v>
      </c>
      <c r="J2710" t="s">
        <v>437</v>
      </c>
      <c r="K2710" t="s">
        <v>437</v>
      </c>
      <c r="L2710" s="755" t="s">
        <v>84</v>
      </c>
      <c r="M2710" t="s">
        <v>328</v>
      </c>
      <c r="N2710" s="680">
        <f t="shared" ca="1" si="185"/>
        <v>0</v>
      </c>
      <c r="O2710" s="680">
        <f t="shared" ca="1" si="185"/>
        <v>0</v>
      </c>
      <c r="P2710" s="680">
        <f t="shared" ca="1" si="185"/>
        <v>0</v>
      </c>
      <c r="Q2710" s="680">
        <f t="shared" ca="1" si="185"/>
        <v>0</v>
      </c>
      <c r="R2710" s="680">
        <f t="shared" ca="1" si="185"/>
        <v>0</v>
      </c>
      <c r="S2710" t="str">
        <f t="shared" si="182"/>
        <v>ASR_CMS_19</v>
      </c>
      <c r="T2710" s="957">
        <f t="shared" si="183"/>
        <v>45406</v>
      </c>
      <c r="U2710" t="str">
        <f t="shared" si="184"/>
        <v>Unaudited</v>
      </c>
    </row>
    <row r="2711" spans="1:21" x14ac:dyDescent="0.25">
      <c r="A2711" t="s">
        <v>438</v>
      </c>
      <c r="B2711" t="s">
        <v>1380</v>
      </c>
      <c r="C2711" t="s">
        <v>1381</v>
      </c>
      <c r="D2711" s="15">
        <v>1900</v>
      </c>
      <c r="E2711" s="15">
        <v>1</v>
      </c>
      <c r="F2711" t="s">
        <v>442</v>
      </c>
      <c r="G2711" s="121">
        <v>366</v>
      </c>
      <c r="H2711" t="s">
        <v>391</v>
      </c>
      <c r="I2711" t="s">
        <v>489</v>
      </c>
      <c r="J2711" t="s">
        <v>437</v>
      </c>
      <c r="K2711" t="s">
        <v>437</v>
      </c>
      <c r="L2711" s="755" t="s">
        <v>85</v>
      </c>
      <c r="M2711" t="s">
        <v>326</v>
      </c>
      <c r="N2711" s="680">
        <f t="shared" ca="1" si="185"/>
        <v>0</v>
      </c>
      <c r="O2711" s="680">
        <f t="shared" ca="1" si="185"/>
        <v>0</v>
      </c>
      <c r="P2711" s="680">
        <f t="shared" ca="1" si="185"/>
        <v>0</v>
      </c>
      <c r="Q2711" s="680">
        <f t="shared" ca="1" si="185"/>
        <v>0</v>
      </c>
      <c r="R2711" s="680">
        <f t="shared" ca="1" si="185"/>
        <v>0</v>
      </c>
      <c r="S2711" t="str">
        <f t="shared" si="182"/>
        <v>ASR_CMS_19</v>
      </c>
      <c r="T2711" s="957">
        <f t="shared" si="183"/>
        <v>45406</v>
      </c>
      <c r="U2711" t="str">
        <f t="shared" si="184"/>
        <v>Unaudited</v>
      </c>
    </row>
    <row r="2712" spans="1:21" x14ac:dyDescent="0.25">
      <c r="A2712" t="s">
        <v>438</v>
      </c>
      <c r="B2712" t="s">
        <v>1380</v>
      </c>
      <c r="C2712" t="s">
        <v>1381</v>
      </c>
      <c r="D2712" s="15">
        <v>1900</v>
      </c>
      <c r="E2712" s="15">
        <v>1</v>
      </c>
      <c r="F2712" t="s">
        <v>442</v>
      </c>
      <c r="G2712" s="121">
        <v>366</v>
      </c>
      <c r="H2712" t="s">
        <v>391</v>
      </c>
      <c r="I2712" t="s">
        <v>489</v>
      </c>
      <c r="J2712" t="s">
        <v>437</v>
      </c>
      <c r="K2712" t="s">
        <v>437</v>
      </c>
      <c r="L2712" s="755" t="s">
        <v>86</v>
      </c>
      <c r="M2712" t="s">
        <v>495</v>
      </c>
      <c r="N2712" s="680">
        <f t="shared" ca="1" si="185"/>
        <v>0</v>
      </c>
      <c r="O2712" s="680">
        <f t="shared" ca="1" si="185"/>
        <v>0</v>
      </c>
      <c r="P2712" s="680">
        <f t="shared" ca="1" si="185"/>
        <v>0</v>
      </c>
      <c r="Q2712" s="680">
        <f t="shared" ca="1" si="185"/>
        <v>0</v>
      </c>
      <c r="R2712" s="680">
        <f t="shared" ca="1" si="185"/>
        <v>0</v>
      </c>
      <c r="S2712" t="str">
        <f t="shared" si="182"/>
        <v>ASR_CMS_19</v>
      </c>
      <c r="T2712" s="957">
        <f t="shared" si="183"/>
        <v>45406</v>
      </c>
      <c r="U2712" t="str">
        <f t="shared" si="184"/>
        <v>Unaudited</v>
      </c>
    </row>
    <row r="2713" spans="1:21" x14ac:dyDescent="0.25">
      <c r="A2713" t="s">
        <v>438</v>
      </c>
      <c r="B2713" t="s">
        <v>1380</v>
      </c>
      <c r="C2713" t="s">
        <v>1381</v>
      </c>
      <c r="D2713" s="15">
        <v>1900</v>
      </c>
      <c r="E2713" s="15">
        <v>1</v>
      </c>
      <c r="F2713" t="s">
        <v>442</v>
      </c>
      <c r="G2713" s="121">
        <v>366</v>
      </c>
      <c r="H2713" t="s">
        <v>391</v>
      </c>
      <c r="I2713" t="s">
        <v>489</v>
      </c>
      <c r="J2713" t="s">
        <v>437</v>
      </c>
      <c r="K2713" t="s">
        <v>437</v>
      </c>
      <c r="L2713" s="755" t="s">
        <v>87</v>
      </c>
      <c r="M2713" t="s">
        <v>496</v>
      </c>
      <c r="N2713" s="680">
        <f t="shared" ca="1" si="185"/>
        <v>0</v>
      </c>
      <c r="O2713" s="680">
        <f t="shared" ca="1" si="185"/>
        <v>0</v>
      </c>
      <c r="P2713" s="680">
        <f t="shared" ca="1" si="185"/>
        <v>0</v>
      </c>
      <c r="Q2713" s="680">
        <f t="shared" ca="1" si="185"/>
        <v>0</v>
      </c>
      <c r="R2713" s="680">
        <f t="shared" ca="1" si="185"/>
        <v>0</v>
      </c>
      <c r="S2713" t="str">
        <f t="shared" si="182"/>
        <v>ASR_CMS_19</v>
      </c>
      <c r="T2713" s="957">
        <f t="shared" si="183"/>
        <v>45406</v>
      </c>
      <c r="U2713" t="str">
        <f t="shared" si="184"/>
        <v>Unaudited</v>
      </c>
    </row>
    <row r="2714" spans="1:21" x14ac:dyDescent="0.25">
      <c r="A2714" t="s">
        <v>438</v>
      </c>
      <c r="B2714" t="s">
        <v>1380</v>
      </c>
      <c r="C2714" t="s">
        <v>1381</v>
      </c>
      <c r="D2714" s="15">
        <v>1900</v>
      </c>
      <c r="E2714" s="15">
        <v>1</v>
      </c>
      <c r="F2714" t="s">
        <v>442</v>
      </c>
      <c r="G2714" s="121">
        <v>366</v>
      </c>
      <c r="H2714" t="s">
        <v>391</v>
      </c>
      <c r="I2714" t="s">
        <v>489</v>
      </c>
      <c r="J2714" t="s">
        <v>437</v>
      </c>
      <c r="K2714" t="s">
        <v>437</v>
      </c>
      <c r="L2714" s="755" t="s">
        <v>214</v>
      </c>
      <c r="M2714" t="s">
        <v>497</v>
      </c>
      <c r="N2714" s="680">
        <f t="shared" ca="1" si="185"/>
        <v>0</v>
      </c>
      <c r="O2714" s="680">
        <f t="shared" ca="1" si="185"/>
        <v>0</v>
      </c>
      <c r="P2714" s="680">
        <f t="shared" ca="1" si="185"/>
        <v>0</v>
      </c>
      <c r="Q2714" s="680">
        <f t="shared" ca="1" si="185"/>
        <v>0</v>
      </c>
      <c r="R2714" s="680">
        <f t="shared" ca="1" si="185"/>
        <v>0</v>
      </c>
      <c r="S2714" t="str">
        <f t="shared" si="182"/>
        <v>ASR_CMS_19</v>
      </c>
      <c r="T2714" s="957">
        <f t="shared" si="183"/>
        <v>45406</v>
      </c>
      <c r="U2714" t="str">
        <f t="shared" si="184"/>
        <v>Unaudited</v>
      </c>
    </row>
    <row r="2715" spans="1:21" x14ac:dyDescent="0.25">
      <c r="A2715" t="s">
        <v>438</v>
      </c>
      <c r="B2715" t="s">
        <v>1380</v>
      </c>
      <c r="C2715" t="s">
        <v>1381</v>
      </c>
      <c r="D2715" s="15">
        <v>1900</v>
      </c>
      <c r="E2715" s="15">
        <v>1</v>
      </c>
      <c r="F2715" t="s">
        <v>442</v>
      </c>
      <c r="G2715" s="121">
        <v>366</v>
      </c>
      <c r="H2715" t="s">
        <v>391</v>
      </c>
      <c r="I2715" t="s">
        <v>490</v>
      </c>
      <c r="J2715" t="s">
        <v>26</v>
      </c>
      <c r="K2715" t="s">
        <v>26</v>
      </c>
      <c r="L2715" s="755" t="s">
        <v>205</v>
      </c>
      <c r="M2715" t="s">
        <v>26</v>
      </c>
      <c r="N2715" s="680">
        <f t="shared" ca="1" si="185"/>
        <v>0</v>
      </c>
      <c r="O2715" s="680">
        <f t="shared" ca="1" si="185"/>
        <v>0</v>
      </c>
      <c r="P2715" s="680">
        <f t="shared" ca="1" si="185"/>
        <v>0</v>
      </c>
      <c r="Q2715" s="680">
        <f t="shared" ca="1" si="185"/>
        <v>0</v>
      </c>
      <c r="R2715" s="680">
        <f t="shared" ca="1" si="185"/>
        <v>0</v>
      </c>
      <c r="S2715" t="str">
        <f t="shared" si="182"/>
        <v>ASR_CMS_19</v>
      </c>
      <c r="T2715" s="957">
        <f t="shared" si="183"/>
        <v>45406</v>
      </c>
      <c r="U2715" t="str">
        <f t="shared" si="184"/>
        <v>Unaudited</v>
      </c>
    </row>
    <row r="2716" spans="1:21" x14ac:dyDescent="0.25">
      <c r="A2716" t="s">
        <v>438</v>
      </c>
      <c r="B2716" t="s">
        <v>1380</v>
      </c>
      <c r="C2716" t="s">
        <v>1381</v>
      </c>
      <c r="D2716" s="15">
        <v>1900</v>
      </c>
      <c r="E2716" s="15">
        <v>1</v>
      </c>
      <c r="F2716" t="s">
        <v>1026</v>
      </c>
      <c r="G2716" s="15" t="s">
        <v>1379</v>
      </c>
      <c r="H2716" t="s">
        <v>391</v>
      </c>
      <c r="I2716" t="s">
        <v>433</v>
      </c>
      <c r="J2716" t="s">
        <v>433</v>
      </c>
      <c r="K2716" t="s">
        <v>433</v>
      </c>
      <c r="M2716" t="s">
        <v>433</v>
      </c>
      <c r="N2716" s="680">
        <f t="shared" ca="1" si="185"/>
        <v>0</v>
      </c>
      <c r="O2716" s="680">
        <f t="shared" ca="1" si="185"/>
        <v>0</v>
      </c>
      <c r="P2716" s="680">
        <f t="shared" ca="1" si="185"/>
        <v>0</v>
      </c>
      <c r="Q2716" s="680">
        <f t="shared" ca="1" si="185"/>
        <v>0</v>
      </c>
      <c r="R2716" s="680">
        <f t="shared" ca="1" si="185"/>
        <v>0</v>
      </c>
      <c r="S2716" t="str">
        <f t="shared" si="182"/>
        <v>ASR_CMS_19</v>
      </c>
      <c r="T2716" s="957">
        <f t="shared" si="183"/>
        <v>45406</v>
      </c>
      <c r="U2716" t="str">
        <f t="shared" si="184"/>
        <v>Unaudited</v>
      </c>
    </row>
    <row r="2717" spans="1:21" x14ac:dyDescent="0.25">
      <c r="A2717" t="s">
        <v>438</v>
      </c>
      <c r="B2717" t="s">
        <v>1380</v>
      </c>
      <c r="C2717" t="s">
        <v>1381</v>
      </c>
      <c r="D2717" s="15">
        <v>1900</v>
      </c>
      <c r="E2717" s="15">
        <v>1</v>
      </c>
      <c r="F2717" t="s">
        <v>1026</v>
      </c>
      <c r="G2717" s="15" t="s">
        <v>1379</v>
      </c>
      <c r="H2717" t="s">
        <v>391</v>
      </c>
      <c r="I2717" t="s">
        <v>488</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ASR_CMS_19</v>
      </c>
      <c r="T2717" s="957">
        <f t="shared" si="183"/>
        <v>45406</v>
      </c>
      <c r="U2717" t="str">
        <f t="shared" si="184"/>
        <v>Unaudited</v>
      </c>
    </row>
    <row r="2718" spans="1:21" x14ac:dyDescent="0.25">
      <c r="A2718" t="s">
        <v>438</v>
      </c>
      <c r="B2718" t="s">
        <v>1380</v>
      </c>
      <c r="C2718" t="s">
        <v>1381</v>
      </c>
      <c r="D2718" s="15">
        <v>1900</v>
      </c>
      <c r="E2718" s="15">
        <v>1</v>
      </c>
      <c r="F2718" t="s">
        <v>1026</v>
      </c>
      <c r="G2718" s="15" t="s">
        <v>1379</v>
      </c>
      <c r="H2718" t="s">
        <v>391</v>
      </c>
      <c r="I2718" t="s">
        <v>488</v>
      </c>
      <c r="J2718" t="s">
        <v>12</v>
      </c>
      <c r="K2718" t="s">
        <v>223</v>
      </c>
      <c r="L2718" s="755">
        <v>1.2</v>
      </c>
      <c r="M2718" t="s">
        <v>223</v>
      </c>
      <c r="N2718" s="680">
        <f t="shared" ca="1" si="185"/>
        <v>0</v>
      </c>
      <c r="O2718" s="680">
        <f t="shared" ca="1" si="185"/>
        <v>0</v>
      </c>
      <c r="P2718" s="680">
        <f t="shared" ca="1" si="185"/>
        <v>0</v>
      </c>
      <c r="Q2718" s="680">
        <f t="shared" ca="1" si="185"/>
        <v>0</v>
      </c>
      <c r="R2718" s="680">
        <f t="shared" ca="1" si="185"/>
        <v>0</v>
      </c>
      <c r="S2718" t="str">
        <f t="shared" si="182"/>
        <v>ASR_CMS_19</v>
      </c>
      <c r="T2718" s="957">
        <f t="shared" si="183"/>
        <v>45406</v>
      </c>
      <c r="U2718" t="str">
        <f t="shared" si="184"/>
        <v>Unaudited</v>
      </c>
    </row>
    <row r="2719" spans="1:21" x14ac:dyDescent="0.25">
      <c r="A2719" t="s">
        <v>438</v>
      </c>
      <c r="B2719" t="s">
        <v>1380</v>
      </c>
      <c r="C2719" t="s">
        <v>1381</v>
      </c>
      <c r="D2719" s="15">
        <v>1900</v>
      </c>
      <c r="E2719" s="15">
        <v>1</v>
      </c>
      <c r="F2719" t="s">
        <v>1026</v>
      </c>
      <c r="G2719" s="15" t="s">
        <v>1379</v>
      </c>
      <c r="H2719" t="s">
        <v>391</v>
      </c>
      <c r="I2719" t="s">
        <v>488</v>
      </c>
      <c r="J2719" t="s">
        <v>12</v>
      </c>
      <c r="K2719" t="s">
        <v>1318</v>
      </c>
      <c r="L2719" s="755" t="s">
        <v>1314</v>
      </c>
      <c r="M2719" t="s">
        <v>1318</v>
      </c>
      <c r="N2719" s="680">
        <f t="shared" ca="1" si="185"/>
        <v>0</v>
      </c>
      <c r="O2719" s="680">
        <f t="shared" ca="1" si="185"/>
        <v>0</v>
      </c>
      <c r="P2719" s="680">
        <f t="shared" ca="1" si="185"/>
        <v>0</v>
      </c>
      <c r="Q2719" s="680">
        <f t="shared" ca="1" si="185"/>
        <v>0</v>
      </c>
      <c r="R2719" s="680">
        <f t="shared" ca="1" si="185"/>
        <v>0</v>
      </c>
      <c r="S2719" t="str">
        <f t="shared" si="182"/>
        <v>ASR_CMS_19</v>
      </c>
      <c r="T2719" s="957">
        <f t="shared" si="183"/>
        <v>45406</v>
      </c>
      <c r="U2719" t="str">
        <f t="shared" si="184"/>
        <v>Unaudited</v>
      </c>
    </row>
    <row r="2720" spans="1:21" x14ac:dyDescent="0.25">
      <c r="A2720" t="s">
        <v>438</v>
      </c>
      <c r="B2720" t="s">
        <v>1380</v>
      </c>
      <c r="C2720" t="s">
        <v>1381</v>
      </c>
      <c r="D2720" s="15">
        <v>1900</v>
      </c>
      <c r="E2720" s="15">
        <v>1</v>
      </c>
      <c r="F2720" t="s">
        <v>1026</v>
      </c>
      <c r="G2720" s="15" t="s">
        <v>1379</v>
      </c>
      <c r="H2720" t="s">
        <v>391</v>
      </c>
      <c r="I2720" t="s">
        <v>488</v>
      </c>
      <c r="J2720" t="s">
        <v>12</v>
      </c>
      <c r="K2720" t="s">
        <v>1320</v>
      </c>
      <c r="L2720" s="755" t="s">
        <v>1319</v>
      </c>
      <c r="M2720" t="s">
        <v>1320</v>
      </c>
      <c r="N2720" s="680">
        <f t="shared" ca="1" si="185"/>
        <v>0</v>
      </c>
      <c r="O2720" s="680">
        <f t="shared" ca="1" si="185"/>
        <v>0</v>
      </c>
      <c r="P2720" s="680">
        <f t="shared" ca="1" si="185"/>
        <v>0</v>
      </c>
      <c r="Q2720" s="680">
        <f t="shared" ca="1" si="185"/>
        <v>0</v>
      </c>
      <c r="R2720" s="680">
        <f t="shared" ca="1" si="185"/>
        <v>0</v>
      </c>
      <c r="S2720" t="str">
        <f t="shared" si="182"/>
        <v>ASR_CMS_19</v>
      </c>
      <c r="T2720" s="957">
        <f t="shared" si="183"/>
        <v>45406</v>
      </c>
      <c r="U2720" t="str">
        <f t="shared" si="184"/>
        <v>Unaudited</v>
      </c>
    </row>
    <row r="2721" spans="1:21" x14ac:dyDescent="0.25">
      <c r="A2721" t="s">
        <v>438</v>
      </c>
      <c r="B2721" t="s">
        <v>1380</v>
      </c>
      <c r="C2721" t="s">
        <v>1381</v>
      </c>
      <c r="D2721" s="15">
        <v>1900</v>
      </c>
      <c r="E2721" s="15">
        <v>1</v>
      </c>
      <c r="F2721" t="s">
        <v>1026</v>
      </c>
      <c r="G2721" s="15" t="s">
        <v>1379</v>
      </c>
      <c r="H2721" t="s">
        <v>391</v>
      </c>
      <c r="I2721" t="s">
        <v>488</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ASR_CMS_19</v>
      </c>
      <c r="T2721" s="957">
        <f t="shared" si="183"/>
        <v>45406</v>
      </c>
      <c r="U2721" t="str">
        <f t="shared" si="184"/>
        <v>Unaudited</v>
      </c>
    </row>
    <row r="2722" spans="1:21" x14ac:dyDescent="0.25">
      <c r="A2722" t="s">
        <v>438</v>
      </c>
      <c r="B2722" t="s">
        <v>1380</v>
      </c>
      <c r="C2722" t="s">
        <v>1381</v>
      </c>
      <c r="D2722" s="15">
        <v>1900</v>
      </c>
      <c r="E2722" s="15">
        <v>1</v>
      </c>
      <c r="F2722" t="s">
        <v>1026</v>
      </c>
      <c r="G2722" s="15" t="s">
        <v>1379</v>
      </c>
      <c r="H2722" t="s">
        <v>391</v>
      </c>
      <c r="I2722" t="s">
        <v>489</v>
      </c>
      <c r="J2722" t="s">
        <v>434</v>
      </c>
      <c r="K2722" t="s">
        <v>791</v>
      </c>
      <c r="L2722" s="755">
        <v>2.1</v>
      </c>
      <c r="M2722" t="s">
        <v>726</v>
      </c>
      <c r="N2722" s="680">
        <f t="shared" ca="1" si="185"/>
        <v>0</v>
      </c>
      <c r="O2722" s="680">
        <f t="shared" ca="1" si="185"/>
        <v>0</v>
      </c>
      <c r="P2722" s="680">
        <f t="shared" ca="1" si="185"/>
        <v>0</v>
      </c>
      <c r="Q2722" s="680">
        <f t="shared" ca="1" si="185"/>
        <v>0</v>
      </c>
      <c r="R2722" s="680">
        <f t="shared" ca="1" si="185"/>
        <v>0</v>
      </c>
      <c r="S2722" t="str">
        <f t="shared" si="182"/>
        <v>ASR_CMS_19</v>
      </c>
      <c r="T2722" s="957">
        <f t="shared" si="183"/>
        <v>45406</v>
      </c>
      <c r="U2722" t="str">
        <f t="shared" si="184"/>
        <v>Unaudited</v>
      </c>
    </row>
    <row r="2723" spans="1:21" x14ac:dyDescent="0.25">
      <c r="A2723" t="s">
        <v>438</v>
      </c>
      <c r="B2723" t="s">
        <v>1380</v>
      </c>
      <c r="C2723" t="s">
        <v>1381</v>
      </c>
      <c r="D2723" s="15">
        <v>1900</v>
      </c>
      <c r="E2723" s="15">
        <v>1</v>
      </c>
      <c r="F2723" t="s">
        <v>1026</v>
      </c>
      <c r="G2723" s="15" t="s">
        <v>1379</v>
      </c>
      <c r="H2723" t="s">
        <v>391</v>
      </c>
      <c r="I2723" t="s">
        <v>489</v>
      </c>
      <c r="J2723" t="s">
        <v>434</v>
      </c>
      <c r="K2723" t="s">
        <v>791</v>
      </c>
      <c r="L2723" s="755">
        <v>2.2000000000000002</v>
      </c>
      <c r="M2723" t="s">
        <v>727</v>
      </c>
      <c r="N2723" s="680">
        <f t="shared" ca="1" si="185"/>
        <v>0</v>
      </c>
      <c r="O2723" s="680">
        <f t="shared" ca="1" si="185"/>
        <v>0</v>
      </c>
      <c r="P2723" s="680">
        <f t="shared" ca="1" si="185"/>
        <v>0</v>
      </c>
      <c r="Q2723" s="680">
        <f t="shared" ca="1" si="185"/>
        <v>0</v>
      </c>
      <c r="R2723" s="680">
        <f t="shared" ca="1" si="185"/>
        <v>0</v>
      </c>
      <c r="S2723" t="str">
        <f t="shared" si="182"/>
        <v>ASR_CMS_19</v>
      </c>
      <c r="T2723" s="957">
        <f t="shared" si="183"/>
        <v>45406</v>
      </c>
      <c r="U2723" t="str">
        <f t="shared" si="184"/>
        <v>Unaudited</v>
      </c>
    </row>
    <row r="2724" spans="1:21" x14ac:dyDescent="0.25">
      <c r="A2724" t="s">
        <v>438</v>
      </c>
      <c r="B2724" t="s">
        <v>1380</v>
      </c>
      <c r="C2724" t="s">
        <v>1381</v>
      </c>
      <c r="D2724" s="15">
        <v>1900</v>
      </c>
      <c r="E2724" s="15">
        <v>1</v>
      </c>
      <c r="F2724" t="s">
        <v>1026</v>
      </c>
      <c r="G2724" s="15" t="s">
        <v>1379</v>
      </c>
      <c r="H2724" t="s">
        <v>391</v>
      </c>
      <c r="I2724" t="s">
        <v>489</v>
      </c>
      <c r="J2724" t="s">
        <v>434</v>
      </c>
      <c r="K2724" t="s">
        <v>791</v>
      </c>
      <c r="L2724" s="755">
        <v>2.2999999999999998</v>
      </c>
      <c r="M2724" t="s">
        <v>728</v>
      </c>
      <c r="N2724" s="680">
        <f t="shared" ca="1" si="185"/>
        <v>0</v>
      </c>
      <c r="O2724" s="680">
        <f t="shared" ca="1" si="185"/>
        <v>0</v>
      </c>
      <c r="P2724" s="680">
        <f t="shared" ca="1" si="185"/>
        <v>0</v>
      </c>
      <c r="Q2724" s="680">
        <f t="shared" ca="1" si="185"/>
        <v>0</v>
      </c>
      <c r="R2724" s="680">
        <f t="shared" ca="1" si="185"/>
        <v>0</v>
      </c>
      <c r="S2724" t="str">
        <f t="shared" si="182"/>
        <v>ASR_CMS_19</v>
      </c>
      <c r="T2724" s="957">
        <f t="shared" si="183"/>
        <v>45406</v>
      </c>
      <c r="U2724" t="str">
        <f t="shared" si="184"/>
        <v>Unaudited</v>
      </c>
    </row>
    <row r="2725" spans="1:21" x14ac:dyDescent="0.25">
      <c r="A2725" t="s">
        <v>438</v>
      </c>
      <c r="B2725" t="s">
        <v>1380</v>
      </c>
      <c r="C2725" t="s">
        <v>1381</v>
      </c>
      <c r="D2725" s="15">
        <v>1900</v>
      </c>
      <c r="E2725" s="15">
        <v>1</v>
      </c>
      <c r="F2725" t="s">
        <v>1026</v>
      </c>
      <c r="G2725" s="15" t="s">
        <v>1379</v>
      </c>
      <c r="H2725" t="s">
        <v>391</v>
      </c>
      <c r="I2725" t="s">
        <v>489</v>
      </c>
      <c r="J2725" t="s">
        <v>434</v>
      </c>
      <c r="K2725" t="s">
        <v>791</v>
      </c>
      <c r="L2725" s="755">
        <v>2.4</v>
      </c>
      <c r="M2725" t="s">
        <v>729</v>
      </c>
      <c r="N2725" s="680">
        <f t="shared" ca="1" si="185"/>
        <v>0</v>
      </c>
      <c r="O2725" s="680">
        <f t="shared" ca="1" si="185"/>
        <v>0</v>
      </c>
      <c r="P2725" s="680">
        <f t="shared" ca="1" si="185"/>
        <v>0</v>
      </c>
      <c r="Q2725" s="680">
        <f t="shared" ca="1" si="185"/>
        <v>0</v>
      </c>
      <c r="R2725" s="680">
        <f t="shared" ca="1" si="185"/>
        <v>0</v>
      </c>
      <c r="S2725" t="str">
        <f t="shared" si="182"/>
        <v>ASR_CMS_19</v>
      </c>
      <c r="T2725" s="957">
        <f t="shared" si="183"/>
        <v>45406</v>
      </c>
      <c r="U2725" t="str">
        <f t="shared" si="184"/>
        <v>Unaudited</v>
      </c>
    </row>
    <row r="2726" spans="1:21" x14ac:dyDescent="0.25">
      <c r="A2726" t="s">
        <v>438</v>
      </c>
      <c r="B2726" t="s">
        <v>1380</v>
      </c>
      <c r="C2726" t="s">
        <v>1381</v>
      </c>
      <c r="D2726" s="15">
        <v>1900</v>
      </c>
      <c r="E2726" s="15">
        <v>1</v>
      </c>
      <c r="F2726" t="s">
        <v>1026</v>
      </c>
      <c r="G2726" s="15" t="s">
        <v>1379</v>
      </c>
      <c r="H2726" t="s">
        <v>391</v>
      </c>
      <c r="I2726" t="s">
        <v>489</v>
      </c>
      <c r="J2726" t="s">
        <v>434</v>
      </c>
      <c r="K2726" t="s">
        <v>791</v>
      </c>
      <c r="L2726" s="755">
        <v>2.5</v>
      </c>
      <c r="M2726" t="s">
        <v>771</v>
      </c>
      <c r="N2726" s="680">
        <f t="shared" ca="1" si="185"/>
        <v>0</v>
      </c>
      <c r="O2726" s="680">
        <f t="shared" ca="1" si="185"/>
        <v>0</v>
      </c>
      <c r="P2726" s="680">
        <f t="shared" ca="1" si="185"/>
        <v>0</v>
      </c>
      <c r="Q2726" s="680">
        <f t="shared" ca="1" si="185"/>
        <v>0</v>
      </c>
      <c r="R2726" s="680">
        <f t="shared" ca="1" si="185"/>
        <v>0</v>
      </c>
      <c r="S2726" t="str">
        <f t="shared" si="182"/>
        <v>ASR_CMS_19</v>
      </c>
      <c r="T2726" s="957">
        <f t="shared" si="183"/>
        <v>45406</v>
      </c>
      <c r="U2726" t="str">
        <f t="shared" si="184"/>
        <v>Unaudited</v>
      </c>
    </row>
    <row r="2727" spans="1:21" x14ac:dyDescent="0.25">
      <c r="A2727" t="s">
        <v>438</v>
      </c>
      <c r="B2727" t="s">
        <v>1380</v>
      </c>
      <c r="C2727" t="s">
        <v>1381</v>
      </c>
      <c r="D2727" s="15">
        <v>1900</v>
      </c>
      <c r="E2727" s="15">
        <v>1</v>
      </c>
      <c r="F2727" t="s">
        <v>1026</v>
      </c>
      <c r="G2727" s="15" t="s">
        <v>1379</v>
      </c>
      <c r="H2727" t="s">
        <v>391</v>
      </c>
      <c r="I2727" t="s">
        <v>489</v>
      </c>
      <c r="J2727" t="s">
        <v>434</v>
      </c>
      <c r="K2727" t="s">
        <v>791</v>
      </c>
      <c r="L2727" s="755">
        <v>2.6</v>
      </c>
      <c r="M2727" t="s">
        <v>187</v>
      </c>
      <c r="N2727" s="680">
        <f t="shared" ca="1" si="185"/>
        <v>0</v>
      </c>
      <c r="O2727" s="680">
        <f t="shared" ca="1" si="185"/>
        <v>0</v>
      </c>
      <c r="P2727" s="680">
        <f t="shared" ca="1" si="185"/>
        <v>0</v>
      </c>
      <c r="Q2727" s="680">
        <f t="shared" ca="1" si="185"/>
        <v>0</v>
      </c>
      <c r="R2727" s="680">
        <f t="shared" ca="1" si="185"/>
        <v>0</v>
      </c>
      <c r="S2727" t="str">
        <f t="shared" si="182"/>
        <v>ASR_CMS_19</v>
      </c>
      <c r="T2727" s="957">
        <f t="shared" si="183"/>
        <v>45406</v>
      </c>
      <c r="U2727" t="str">
        <f t="shared" si="184"/>
        <v>Unaudited</v>
      </c>
    </row>
    <row r="2728" spans="1:21" x14ac:dyDescent="0.25">
      <c r="A2728" t="s">
        <v>438</v>
      </c>
      <c r="B2728" t="s">
        <v>1380</v>
      </c>
      <c r="C2728" t="s">
        <v>1381</v>
      </c>
      <c r="D2728" s="15">
        <v>1900</v>
      </c>
      <c r="E2728" s="15">
        <v>1</v>
      </c>
      <c r="F2728" t="s">
        <v>1026</v>
      </c>
      <c r="G2728" s="15" t="s">
        <v>1379</v>
      </c>
      <c r="H2728" t="s">
        <v>391</v>
      </c>
      <c r="I2728" t="s">
        <v>489</v>
      </c>
      <c r="J2728" t="s">
        <v>434</v>
      </c>
      <c r="K2728" t="s">
        <v>791</v>
      </c>
      <c r="L2728" s="755">
        <v>2.7</v>
      </c>
      <c r="M2728" t="s">
        <v>792</v>
      </c>
      <c r="N2728" s="680">
        <f t="shared" ca="1" si="185"/>
        <v>0</v>
      </c>
      <c r="O2728" s="680">
        <f t="shared" ca="1" si="185"/>
        <v>0</v>
      </c>
      <c r="P2728" s="680">
        <f t="shared" ca="1" si="185"/>
        <v>0</v>
      </c>
      <c r="Q2728" s="680">
        <f t="shared" ca="1" si="185"/>
        <v>0</v>
      </c>
      <c r="R2728" s="680">
        <f t="shared" ca="1" si="185"/>
        <v>0</v>
      </c>
      <c r="S2728" t="str">
        <f t="shared" si="182"/>
        <v>ASR_CMS_19</v>
      </c>
      <c r="T2728" s="957">
        <f t="shared" si="183"/>
        <v>45406</v>
      </c>
      <c r="U2728" t="str">
        <f t="shared" si="184"/>
        <v>Unaudited</v>
      </c>
    </row>
    <row r="2729" spans="1:21" x14ac:dyDescent="0.25">
      <c r="A2729" t="s">
        <v>438</v>
      </c>
      <c r="B2729" t="s">
        <v>1380</v>
      </c>
      <c r="C2729" t="s">
        <v>1381</v>
      </c>
      <c r="D2729" s="15">
        <v>1900</v>
      </c>
      <c r="E2729" s="15">
        <v>1</v>
      </c>
      <c r="F2729" t="s">
        <v>1026</v>
      </c>
      <c r="G2729" s="15" t="s">
        <v>1379</v>
      </c>
      <c r="H2729" t="s">
        <v>391</v>
      </c>
      <c r="I2729" t="s">
        <v>489</v>
      </c>
      <c r="J2729" t="s">
        <v>434</v>
      </c>
      <c r="K2729" t="s">
        <v>791</v>
      </c>
      <c r="L2729" s="755">
        <v>2.8</v>
      </c>
      <c r="M2729" t="s">
        <v>793</v>
      </c>
      <c r="N2729" s="680">
        <f t="shared" ca="1" si="185"/>
        <v>0</v>
      </c>
      <c r="O2729" s="680">
        <f t="shared" ca="1" si="185"/>
        <v>0</v>
      </c>
      <c r="P2729" s="680">
        <f t="shared" ca="1" si="185"/>
        <v>0</v>
      </c>
      <c r="Q2729" s="680">
        <f t="shared" ca="1" si="185"/>
        <v>0</v>
      </c>
      <c r="R2729" s="680">
        <f t="shared" ca="1" si="185"/>
        <v>0</v>
      </c>
      <c r="S2729" t="str">
        <f t="shared" si="182"/>
        <v>ASR_CMS_19</v>
      </c>
      <c r="T2729" s="957">
        <f t="shared" si="183"/>
        <v>45406</v>
      </c>
      <c r="U2729" t="str">
        <f t="shared" si="184"/>
        <v>Unaudited</v>
      </c>
    </row>
    <row r="2730" spans="1:21" x14ac:dyDescent="0.25">
      <c r="A2730" t="s">
        <v>438</v>
      </c>
      <c r="B2730" t="s">
        <v>1380</v>
      </c>
      <c r="C2730" t="s">
        <v>1381</v>
      </c>
      <c r="D2730" s="15">
        <v>1900</v>
      </c>
      <c r="E2730" s="15">
        <v>1</v>
      </c>
      <c r="F2730" t="s">
        <v>1026</v>
      </c>
      <c r="G2730" s="15" t="s">
        <v>1379</v>
      </c>
      <c r="H2730" t="s">
        <v>391</v>
      </c>
      <c r="I2730" t="s">
        <v>489</v>
      </c>
      <c r="J2730" t="s">
        <v>434</v>
      </c>
      <c r="K2730" t="s">
        <v>791</v>
      </c>
      <c r="L2730" s="755">
        <v>2.9</v>
      </c>
      <c r="M2730" t="s">
        <v>774</v>
      </c>
      <c r="N2730" s="680">
        <f t="shared" ca="1" si="185"/>
        <v>0</v>
      </c>
      <c r="O2730" s="680">
        <f t="shared" ca="1" si="185"/>
        <v>0</v>
      </c>
      <c r="P2730" s="680">
        <f t="shared" ca="1" si="185"/>
        <v>0</v>
      </c>
      <c r="Q2730" s="680">
        <f t="shared" ca="1" si="185"/>
        <v>0</v>
      </c>
      <c r="R2730" s="680">
        <f t="shared" ca="1" si="185"/>
        <v>0</v>
      </c>
      <c r="S2730" t="str">
        <f t="shared" si="182"/>
        <v>ASR_CMS_19</v>
      </c>
      <c r="T2730" s="957">
        <f t="shared" si="183"/>
        <v>45406</v>
      </c>
      <c r="U2730" t="str">
        <f t="shared" si="184"/>
        <v>Unaudited</v>
      </c>
    </row>
    <row r="2731" spans="1:21" x14ac:dyDescent="0.25">
      <c r="A2731" t="s">
        <v>438</v>
      </c>
      <c r="B2731" t="s">
        <v>1380</v>
      </c>
      <c r="C2731" t="s">
        <v>1381</v>
      </c>
      <c r="D2731" s="15">
        <v>1900</v>
      </c>
      <c r="E2731" s="15">
        <v>1</v>
      </c>
      <c r="F2731" t="s">
        <v>1026</v>
      </c>
      <c r="G2731" s="15" t="s">
        <v>1379</v>
      </c>
      <c r="H2731" t="s">
        <v>391</v>
      </c>
      <c r="I2731" t="s">
        <v>489</v>
      </c>
      <c r="J2731" t="s">
        <v>434</v>
      </c>
      <c r="K2731" t="s">
        <v>224</v>
      </c>
      <c r="L2731" s="755">
        <v>2.11</v>
      </c>
      <c r="M2731" t="s">
        <v>229</v>
      </c>
      <c r="N2731" s="680">
        <f t="shared" ca="1" si="185"/>
        <v>0</v>
      </c>
      <c r="O2731" s="680">
        <f t="shared" ca="1" si="185"/>
        <v>0</v>
      </c>
      <c r="P2731" s="680">
        <f t="shared" ca="1" si="185"/>
        <v>0</v>
      </c>
      <c r="Q2731" s="680">
        <f t="shared" ca="1" si="185"/>
        <v>0</v>
      </c>
      <c r="R2731" s="680">
        <f t="shared" ca="1" si="185"/>
        <v>0</v>
      </c>
      <c r="S2731" t="str">
        <f t="shared" si="182"/>
        <v>ASR_CMS_19</v>
      </c>
      <c r="T2731" s="957">
        <f t="shared" si="183"/>
        <v>45406</v>
      </c>
      <c r="U2731" t="str">
        <f t="shared" si="184"/>
        <v>Unaudited</v>
      </c>
    </row>
    <row r="2732" spans="1:21" x14ac:dyDescent="0.25">
      <c r="A2732" t="s">
        <v>438</v>
      </c>
      <c r="B2732" t="s">
        <v>1380</v>
      </c>
      <c r="C2732" t="s">
        <v>1381</v>
      </c>
      <c r="D2732" s="15">
        <v>1900</v>
      </c>
      <c r="E2732" s="15">
        <v>1</v>
      </c>
      <c r="F2732" t="s">
        <v>1026</v>
      </c>
      <c r="G2732" s="15" t="s">
        <v>1379</v>
      </c>
      <c r="H2732" t="s">
        <v>391</v>
      </c>
      <c r="I2732" t="s">
        <v>489</v>
      </c>
      <c r="J2732" t="s">
        <v>434</v>
      </c>
      <c r="K2732" t="s">
        <v>224</v>
      </c>
      <c r="L2732" s="755">
        <v>2.12</v>
      </c>
      <c r="M2732" t="s">
        <v>555</v>
      </c>
      <c r="N2732" s="680">
        <f t="shared" ca="1" si="185"/>
        <v>0</v>
      </c>
      <c r="O2732" s="680">
        <f t="shared" ca="1" si="185"/>
        <v>0</v>
      </c>
      <c r="P2732" s="680">
        <f t="shared" ca="1" si="185"/>
        <v>0</v>
      </c>
      <c r="Q2732" s="680">
        <f t="shared" ca="1" si="185"/>
        <v>0</v>
      </c>
      <c r="R2732" s="680">
        <f t="shared" ca="1" si="185"/>
        <v>0</v>
      </c>
      <c r="S2732" t="str">
        <f t="shared" si="182"/>
        <v>ASR_CMS_19</v>
      </c>
      <c r="T2732" s="957">
        <f t="shared" si="183"/>
        <v>45406</v>
      </c>
      <c r="U2732" t="str">
        <f t="shared" si="184"/>
        <v>Unaudited</v>
      </c>
    </row>
    <row r="2733" spans="1:21" x14ac:dyDescent="0.25">
      <c r="A2733" t="s">
        <v>438</v>
      </c>
      <c r="B2733" t="s">
        <v>1380</v>
      </c>
      <c r="C2733" t="s">
        <v>1381</v>
      </c>
      <c r="D2733" s="15">
        <v>1900</v>
      </c>
      <c r="E2733" s="15">
        <v>1</v>
      </c>
      <c r="F2733" t="s">
        <v>1026</v>
      </c>
      <c r="G2733" s="15" t="s">
        <v>1379</v>
      </c>
      <c r="H2733" t="s">
        <v>391</v>
      </c>
      <c r="I2733" t="s">
        <v>489</v>
      </c>
      <c r="J2733" t="s">
        <v>434</v>
      </c>
      <c r="K2733" t="s">
        <v>224</v>
      </c>
      <c r="L2733" s="755">
        <v>2.13</v>
      </c>
      <c r="M2733" t="s">
        <v>230</v>
      </c>
      <c r="N2733" s="680">
        <f t="shared" ca="1" si="185"/>
        <v>0</v>
      </c>
      <c r="O2733" s="680">
        <f t="shared" ca="1" si="185"/>
        <v>0</v>
      </c>
      <c r="P2733" s="680">
        <f t="shared" ca="1" si="185"/>
        <v>0</v>
      </c>
      <c r="Q2733" s="680">
        <f t="shared" ca="1" si="185"/>
        <v>0</v>
      </c>
      <c r="R2733" s="680">
        <f t="shared" ca="1" si="185"/>
        <v>0</v>
      </c>
      <c r="S2733" t="str">
        <f t="shared" si="182"/>
        <v>ASR_CMS_19</v>
      </c>
      <c r="T2733" s="957">
        <f t="shared" si="183"/>
        <v>45406</v>
      </c>
      <c r="U2733" t="str">
        <f t="shared" si="184"/>
        <v>Unaudited</v>
      </c>
    </row>
    <row r="2734" spans="1:21" x14ac:dyDescent="0.25">
      <c r="A2734" t="s">
        <v>438</v>
      </c>
      <c r="B2734" t="s">
        <v>1380</v>
      </c>
      <c r="C2734" t="s">
        <v>1381</v>
      </c>
      <c r="D2734" s="15">
        <v>1900</v>
      </c>
      <c r="E2734" s="15">
        <v>1</v>
      </c>
      <c r="F2734" t="s">
        <v>1026</v>
      </c>
      <c r="G2734" s="15" t="s">
        <v>1379</v>
      </c>
      <c r="H2734" t="s">
        <v>391</v>
      </c>
      <c r="I2734" t="s">
        <v>489</v>
      </c>
      <c r="J2734" t="s">
        <v>434</v>
      </c>
      <c r="K2734" t="s">
        <v>224</v>
      </c>
      <c r="L2734" s="755">
        <v>2.14</v>
      </c>
      <c r="M2734" t="s">
        <v>559</v>
      </c>
      <c r="N2734" s="680">
        <f t="shared" ca="1" si="185"/>
        <v>0</v>
      </c>
      <c r="O2734" s="680">
        <f t="shared" ca="1" si="185"/>
        <v>0</v>
      </c>
      <c r="P2734" s="680">
        <f t="shared" ca="1" si="185"/>
        <v>0</v>
      </c>
      <c r="Q2734" s="680">
        <f t="shared" ca="1" si="185"/>
        <v>0</v>
      </c>
      <c r="R2734" s="680">
        <f t="shared" ca="1" si="185"/>
        <v>0</v>
      </c>
      <c r="S2734" t="str">
        <f t="shared" si="182"/>
        <v>ASR_CMS_19</v>
      </c>
      <c r="T2734" s="957">
        <f t="shared" si="183"/>
        <v>45406</v>
      </c>
      <c r="U2734" t="str">
        <f t="shared" si="184"/>
        <v>Unaudited</v>
      </c>
    </row>
    <row r="2735" spans="1:21" x14ac:dyDescent="0.25">
      <c r="A2735" t="s">
        <v>438</v>
      </c>
      <c r="B2735" t="s">
        <v>1380</v>
      </c>
      <c r="C2735" t="s">
        <v>1381</v>
      </c>
      <c r="D2735" s="15">
        <v>1900</v>
      </c>
      <c r="E2735" s="15">
        <v>1</v>
      </c>
      <c r="F2735" t="s">
        <v>1026</v>
      </c>
      <c r="G2735" s="15" t="s">
        <v>1379</v>
      </c>
      <c r="H2735" t="s">
        <v>391</v>
      </c>
      <c r="I2735" t="s">
        <v>489</v>
      </c>
      <c r="J2735" t="s">
        <v>434</v>
      </c>
      <c r="K2735" t="s">
        <v>224</v>
      </c>
      <c r="L2735" s="755">
        <v>2.15</v>
      </c>
      <c r="M2735" t="s">
        <v>20</v>
      </c>
      <c r="N2735" s="680">
        <f t="shared" ca="1" si="185"/>
        <v>0</v>
      </c>
      <c r="O2735" s="680">
        <f t="shared" ca="1" si="185"/>
        <v>0</v>
      </c>
      <c r="P2735" s="680">
        <f t="shared" ca="1" si="185"/>
        <v>0</v>
      </c>
      <c r="Q2735" s="680">
        <f t="shared" ca="1" si="185"/>
        <v>0</v>
      </c>
      <c r="R2735" s="680">
        <f t="shared" ca="1" si="185"/>
        <v>0</v>
      </c>
      <c r="S2735" t="str">
        <f t="shared" si="182"/>
        <v>ASR_CMS_19</v>
      </c>
      <c r="T2735" s="957">
        <f t="shared" si="183"/>
        <v>45406</v>
      </c>
      <c r="U2735" t="str">
        <f t="shared" si="184"/>
        <v>Unaudited</v>
      </c>
    </row>
    <row r="2736" spans="1:21" x14ac:dyDescent="0.25">
      <c r="A2736" t="s">
        <v>438</v>
      </c>
      <c r="B2736" t="s">
        <v>1380</v>
      </c>
      <c r="C2736" t="s">
        <v>1381</v>
      </c>
      <c r="D2736" s="15">
        <v>1900</v>
      </c>
      <c r="E2736" s="15">
        <v>1</v>
      </c>
      <c r="F2736" t="s">
        <v>1026</v>
      </c>
      <c r="G2736" s="15" t="s">
        <v>1379</v>
      </c>
      <c r="H2736" t="s">
        <v>391</v>
      </c>
      <c r="I2736" t="s">
        <v>489</v>
      </c>
      <c r="J2736" t="s">
        <v>434</v>
      </c>
      <c r="K2736" t="s">
        <v>224</v>
      </c>
      <c r="L2736" s="755">
        <v>2.16</v>
      </c>
      <c r="M2736" t="s">
        <v>794</v>
      </c>
      <c r="N2736" s="680">
        <f t="shared" ca="1" si="185"/>
        <v>0</v>
      </c>
      <c r="O2736" s="680">
        <f t="shared" ca="1" si="185"/>
        <v>0</v>
      </c>
      <c r="P2736" s="680">
        <f t="shared" ca="1" si="185"/>
        <v>0</v>
      </c>
      <c r="Q2736" s="680">
        <f t="shared" ca="1" si="185"/>
        <v>0</v>
      </c>
      <c r="R2736" s="680">
        <f t="shared" ca="1" si="185"/>
        <v>0</v>
      </c>
      <c r="S2736" t="str">
        <f t="shared" si="182"/>
        <v>ASR_CMS_19</v>
      </c>
      <c r="T2736" s="957">
        <f t="shared" si="183"/>
        <v>45406</v>
      </c>
      <c r="U2736" t="str">
        <f t="shared" si="184"/>
        <v>Unaudited</v>
      </c>
    </row>
    <row r="2737" spans="1:21" x14ac:dyDescent="0.25">
      <c r="A2737" t="s">
        <v>438</v>
      </c>
      <c r="B2737" t="s">
        <v>1380</v>
      </c>
      <c r="C2737" t="s">
        <v>1381</v>
      </c>
      <c r="D2737" s="15">
        <v>1900</v>
      </c>
      <c r="E2737" s="15">
        <v>1</v>
      </c>
      <c r="F2737" t="s">
        <v>1026</v>
      </c>
      <c r="G2737" s="15" t="s">
        <v>1379</v>
      </c>
      <c r="H2737" t="s">
        <v>391</v>
      </c>
      <c r="I2737" t="s">
        <v>489</v>
      </c>
      <c r="J2737" t="s">
        <v>434</v>
      </c>
      <c r="K2737" t="s">
        <v>224</v>
      </c>
      <c r="L2737" s="755">
        <v>2.17</v>
      </c>
      <c r="M2737" t="s">
        <v>1047</v>
      </c>
      <c r="N2737" s="680">
        <f t="shared" ca="1" si="185"/>
        <v>0</v>
      </c>
      <c r="O2737" s="680">
        <f t="shared" ca="1" si="185"/>
        <v>0</v>
      </c>
      <c r="P2737" s="680">
        <f t="shared" ca="1" si="185"/>
        <v>0</v>
      </c>
      <c r="Q2737" s="680">
        <f t="shared" ca="1" si="185"/>
        <v>0</v>
      </c>
      <c r="R2737" s="680">
        <f t="shared" ca="1" si="185"/>
        <v>0</v>
      </c>
      <c r="S2737" t="str">
        <f t="shared" si="182"/>
        <v>ASR_CMS_19</v>
      </c>
      <c r="T2737" s="957">
        <f t="shared" si="183"/>
        <v>45406</v>
      </c>
      <c r="U2737" t="str">
        <f t="shared" si="184"/>
        <v>Unaudited</v>
      </c>
    </row>
    <row r="2738" spans="1:21" x14ac:dyDescent="0.25">
      <c r="A2738" t="s">
        <v>438</v>
      </c>
      <c r="B2738" t="s">
        <v>1380</v>
      </c>
      <c r="C2738" t="s">
        <v>1381</v>
      </c>
      <c r="D2738" s="15">
        <v>1900</v>
      </c>
      <c r="E2738" s="15">
        <v>1</v>
      </c>
      <c r="F2738" t="s">
        <v>1026</v>
      </c>
      <c r="G2738" s="15" t="s">
        <v>1379</v>
      </c>
      <c r="H2738" t="s">
        <v>391</v>
      </c>
      <c r="I2738" t="s">
        <v>489</v>
      </c>
      <c r="J2738" t="s">
        <v>434</v>
      </c>
      <c r="K2738" t="s">
        <v>224</v>
      </c>
      <c r="L2738" s="755">
        <v>2.1800000000000002</v>
      </c>
      <c r="M2738" t="s">
        <v>651</v>
      </c>
      <c r="N2738" s="680">
        <f t="shared" ca="1" si="185"/>
        <v>0</v>
      </c>
      <c r="O2738" s="680">
        <f t="shared" ca="1" si="185"/>
        <v>0</v>
      </c>
      <c r="P2738" s="680">
        <f t="shared" ca="1" si="185"/>
        <v>0</v>
      </c>
      <c r="Q2738" s="680">
        <f t="shared" ca="1" si="185"/>
        <v>0</v>
      </c>
      <c r="R2738" s="680">
        <f t="shared" ca="1" si="185"/>
        <v>0</v>
      </c>
      <c r="S2738" t="str">
        <f t="shared" si="182"/>
        <v>ASR_CMS_19</v>
      </c>
      <c r="T2738" s="957">
        <f t="shared" si="183"/>
        <v>45406</v>
      </c>
      <c r="U2738" t="str">
        <f t="shared" si="184"/>
        <v>Unaudited</v>
      </c>
    </row>
    <row r="2739" spans="1:21" x14ac:dyDescent="0.25">
      <c r="A2739" t="s">
        <v>438</v>
      </c>
      <c r="B2739" t="s">
        <v>1380</v>
      </c>
      <c r="C2739" t="s">
        <v>1381</v>
      </c>
      <c r="D2739" s="15">
        <v>1900</v>
      </c>
      <c r="E2739" s="15">
        <v>1</v>
      </c>
      <c r="F2739" t="s">
        <v>1026</v>
      </c>
      <c r="G2739" s="15" t="s">
        <v>1379</v>
      </c>
      <c r="H2739" t="s">
        <v>391</v>
      </c>
      <c r="I2739" t="s">
        <v>489</v>
      </c>
      <c r="J2739" t="s">
        <v>434</v>
      </c>
      <c r="K2739" t="s">
        <v>224</v>
      </c>
      <c r="L2739" s="755">
        <v>2.19</v>
      </c>
      <c r="M2739" t="s">
        <v>219</v>
      </c>
      <c r="N2739" s="680">
        <f t="shared" ca="1" si="185"/>
        <v>0</v>
      </c>
      <c r="O2739" s="680">
        <f t="shared" ca="1" si="185"/>
        <v>0</v>
      </c>
      <c r="P2739" s="680">
        <f t="shared" ca="1" si="185"/>
        <v>0</v>
      </c>
      <c r="Q2739" s="680">
        <f t="shared" ca="1" si="185"/>
        <v>0</v>
      </c>
      <c r="R2739" s="680">
        <f t="shared" ca="1" si="185"/>
        <v>0</v>
      </c>
      <c r="S2739" t="str">
        <f t="shared" si="182"/>
        <v>ASR_CMS_19</v>
      </c>
      <c r="T2739" s="957">
        <f t="shared" si="183"/>
        <v>45406</v>
      </c>
      <c r="U2739" t="str">
        <f t="shared" si="184"/>
        <v>Unaudited</v>
      </c>
    </row>
    <row r="2740" spans="1:21" x14ac:dyDescent="0.25">
      <c r="A2740" t="s">
        <v>438</v>
      </c>
      <c r="B2740" t="s">
        <v>1380</v>
      </c>
      <c r="C2740" t="s">
        <v>1381</v>
      </c>
      <c r="D2740" s="15">
        <v>1900</v>
      </c>
      <c r="E2740" s="15">
        <v>1</v>
      </c>
      <c r="F2740" t="s">
        <v>1026</v>
      </c>
      <c r="G2740" s="15" t="s">
        <v>1379</v>
      </c>
      <c r="H2740" t="s">
        <v>391</v>
      </c>
      <c r="I2740" t="s">
        <v>489</v>
      </c>
      <c r="J2740" t="s">
        <v>434</v>
      </c>
      <c r="K2740" t="s">
        <v>224</v>
      </c>
      <c r="L2740" s="755" t="s">
        <v>700</v>
      </c>
      <c r="M2740" t="s">
        <v>231</v>
      </c>
      <c r="N2740" s="680">
        <f t="shared" ca="1" si="185"/>
        <v>0</v>
      </c>
      <c r="O2740" s="680">
        <f t="shared" ca="1" si="185"/>
        <v>0</v>
      </c>
      <c r="P2740" s="680">
        <f t="shared" ca="1" si="185"/>
        <v>0</v>
      </c>
      <c r="Q2740" s="680">
        <f t="shared" ca="1" si="185"/>
        <v>0</v>
      </c>
      <c r="R2740" s="680">
        <f t="shared" ca="1" si="185"/>
        <v>0</v>
      </c>
      <c r="S2740" t="str">
        <f t="shared" si="182"/>
        <v>ASR_CMS_19</v>
      </c>
      <c r="T2740" s="957">
        <f t="shared" si="183"/>
        <v>45406</v>
      </c>
      <c r="U2740" t="str">
        <f t="shared" si="184"/>
        <v>Unaudited</v>
      </c>
    </row>
    <row r="2741" spans="1:21" x14ac:dyDescent="0.25">
      <c r="A2741" t="s">
        <v>438</v>
      </c>
      <c r="B2741" t="s">
        <v>1380</v>
      </c>
      <c r="C2741" t="s">
        <v>1381</v>
      </c>
      <c r="D2741" s="15">
        <v>1900</v>
      </c>
      <c r="E2741" s="15">
        <v>1</v>
      </c>
      <c r="F2741" t="s">
        <v>1026</v>
      </c>
      <c r="G2741" s="15" t="s">
        <v>1379</v>
      </c>
      <c r="H2741" t="s">
        <v>391</v>
      </c>
      <c r="I2741" t="s">
        <v>489</v>
      </c>
      <c r="J2741" t="s">
        <v>434</v>
      </c>
      <c r="K2741" t="s">
        <v>224</v>
      </c>
      <c r="L2741" s="755">
        <v>2.21</v>
      </c>
      <c r="M2741" t="s">
        <v>467</v>
      </c>
      <c r="N2741" s="680">
        <f t="shared" ca="1" si="185"/>
        <v>0</v>
      </c>
      <c r="O2741" s="680">
        <f t="shared" ca="1" si="185"/>
        <v>0</v>
      </c>
      <c r="P2741" s="680">
        <f t="shared" ca="1" si="185"/>
        <v>0</v>
      </c>
      <c r="Q2741" s="680">
        <f t="shared" ca="1" si="185"/>
        <v>0</v>
      </c>
      <c r="R2741" s="680">
        <f t="shared" ca="1" si="185"/>
        <v>0</v>
      </c>
      <c r="S2741" t="str">
        <f t="shared" si="182"/>
        <v>ASR_CMS_19</v>
      </c>
      <c r="T2741" s="957">
        <f t="shared" si="183"/>
        <v>45406</v>
      </c>
      <c r="U2741" t="str">
        <f t="shared" si="184"/>
        <v>Unaudited</v>
      </c>
    </row>
    <row r="2742" spans="1:21" x14ac:dyDescent="0.25">
      <c r="A2742" t="s">
        <v>438</v>
      </c>
      <c r="B2742" t="s">
        <v>1380</v>
      </c>
      <c r="C2742" t="s">
        <v>1381</v>
      </c>
      <c r="D2742" s="15">
        <v>1900</v>
      </c>
      <c r="E2742" s="15">
        <v>1</v>
      </c>
      <c r="F2742" t="s">
        <v>1026</v>
      </c>
      <c r="G2742" s="15" t="s">
        <v>1379</v>
      </c>
      <c r="H2742" t="s">
        <v>391</v>
      </c>
      <c r="I2742" t="s">
        <v>489</v>
      </c>
      <c r="J2742" t="s">
        <v>434</v>
      </c>
      <c r="K2742" t="s">
        <v>6</v>
      </c>
      <c r="L2742" s="755" t="s">
        <v>70</v>
      </c>
      <c r="M2742" t="s">
        <v>189</v>
      </c>
      <c r="N2742" s="680">
        <f t="shared" ca="1" si="185"/>
        <v>0</v>
      </c>
      <c r="O2742" s="680">
        <f t="shared" ca="1" si="185"/>
        <v>0</v>
      </c>
      <c r="P2742" s="680">
        <f t="shared" ca="1" si="185"/>
        <v>0</v>
      </c>
      <c r="Q2742" s="680">
        <f t="shared" ca="1" si="185"/>
        <v>0</v>
      </c>
      <c r="R2742" s="680">
        <f t="shared" ca="1" si="185"/>
        <v>0</v>
      </c>
      <c r="S2742" t="str">
        <f t="shared" si="182"/>
        <v>ASR_CMS_19</v>
      </c>
      <c r="T2742" s="957">
        <f t="shared" si="183"/>
        <v>45406</v>
      </c>
      <c r="U2742" t="str">
        <f t="shared" si="184"/>
        <v>Unaudited</v>
      </c>
    </row>
    <row r="2743" spans="1:21" x14ac:dyDescent="0.25">
      <c r="A2743" t="s">
        <v>438</v>
      </c>
      <c r="B2743" t="s">
        <v>1380</v>
      </c>
      <c r="C2743" t="s">
        <v>1381</v>
      </c>
      <c r="D2743" s="15">
        <v>1900</v>
      </c>
      <c r="E2743" s="15">
        <v>1</v>
      </c>
      <c r="F2743" t="s">
        <v>1026</v>
      </c>
      <c r="G2743" s="15" t="s">
        <v>1379</v>
      </c>
      <c r="H2743" t="s">
        <v>391</v>
      </c>
      <c r="I2743" t="s">
        <v>489</v>
      </c>
      <c r="J2743" t="s">
        <v>434</v>
      </c>
      <c r="K2743" t="s">
        <v>6</v>
      </c>
      <c r="L2743" s="755" t="s">
        <v>71</v>
      </c>
      <c r="M2743" t="s">
        <v>232</v>
      </c>
      <c r="N2743" s="680">
        <f t="shared" ca="1" si="185"/>
        <v>0</v>
      </c>
      <c r="O2743" s="680">
        <f t="shared" ca="1" si="185"/>
        <v>0</v>
      </c>
      <c r="P2743" s="680">
        <f t="shared" ca="1" si="185"/>
        <v>0</v>
      </c>
      <c r="Q2743" s="680">
        <f t="shared" ca="1" si="185"/>
        <v>0</v>
      </c>
      <c r="R2743" s="680">
        <f t="shared" ca="1" si="185"/>
        <v>0</v>
      </c>
      <c r="S2743" t="str">
        <f t="shared" si="182"/>
        <v>ASR_CMS_19</v>
      </c>
      <c r="T2743" s="957">
        <f t="shared" si="183"/>
        <v>45406</v>
      </c>
      <c r="U2743" t="str">
        <f t="shared" si="184"/>
        <v>Unaudited</v>
      </c>
    </row>
    <row r="2744" spans="1:21" x14ac:dyDescent="0.25">
      <c r="A2744" t="s">
        <v>438</v>
      </c>
      <c r="B2744" t="s">
        <v>1380</v>
      </c>
      <c r="C2744" t="s">
        <v>1381</v>
      </c>
      <c r="D2744" s="15">
        <v>1900</v>
      </c>
      <c r="E2744" s="15">
        <v>1</v>
      </c>
      <c r="F2744" t="s">
        <v>1026</v>
      </c>
      <c r="G2744" s="15" t="s">
        <v>1379</v>
      </c>
      <c r="H2744" t="s">
        <v>391</v>
      </c>
      <c r="I2744" t="s">
        <v>489</v>
      </c>
      <c r="J2744" t="s">
        <v>434</v>
      </c>
      <c r="K2744" t="s">
        <v>6</v>
      </c>
      <c r="L2744" s="755" t="s">
        <v>72</v>
      </c>
      <c r="M2744" t="s">
        <v>165</v>
      </c>
      <c r="N2744" s="680">
        <f t="shared" ca="1" si="185"/>
        <v>0</v>
      </c>
      <c r="O2744" s="680">
        <f t="shared" ca="1" si="185"/>
        <v>0</v>
      </c>
      <c r="P2744" s="680">
        <f t="shared" ca="1" si="185"/>
        <v>0</v>
      </c>
      <c r="Q2744" s="680">
        <f t="shared" ca="1" si="185"/>
        <v>0</v>
      </c>
      <c r="R2744" s="680">
        <f t="shared" ca="1" si="185"/>
        <v>0</v>
      </c>
      <c r="S2744" t="str">
        <f t="shared" si="182"/>
        <v>ASR_CMS_19</v>
      </c>
      <c r="T2744" s="957">
        <f t="shared" si="183"/>
        <v>45406</v>
      </c>
      <c r="U2744" t="str">
        <f t="shared" si="184"/>
        <v>Unaudited</v>
      </c>
    </row>
    <row r="2745" spans="1:21" x14ac:dyDescent="0.25">
      <c r="A2745" t="s">
        <v>438</v>
      </c>
      <c r="B2745" t="s">
        <v>1380</v>
      </c>
      <c r="C2745" t="s">
        <v>1381</v>
      </c>
      <c r="D2745" s="15">
        <v>1900</v>
      </c>
      <c r="E2745" s="15">
        <v>1</v>
      </c>
      <c r="F2745" t="s">
        <v>1026</v>
      </c>
      <c r="G2745" s="15" t="s">
        <v>1379</v>
      </c>
      <c r="H2745" t="s">
        <v>391</v>
      </c>
      <c r="I2745" t="s">
        <v>489</v>
      </c>
      <c r="J2745" t="s">
        <v>434</v>
      </c>
      <c r="K2745" t="s">
        <v>6</v>
      </c>
      <c r="L2745" s="755">
        <v>3.4</v>
      </c>
      <c r="M2745" t="s">
        <v>462</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ASR_CMS_19</v>
      </c>
      <c r="T2745" s="957">
        <f t="shared" si="183"/>
        <v>45406</v>
      </c>
      <c r="U2745" t="str">
        <f t="shared" si="184"/>
        <v>Unaudited</v>
      </c>
    </row>
    <row r="2746" spans="1:21" x14ac:dyDescent="0.25">
      <c r="A2746" t="s">
        <v>438</v>
      </c>
      <c r="B2746" t="s">
        <v>1380</v>
      </c>
      <c r="C2746" t="s">
        <v>1381</v>
      </c>
      <c r="D2746" s="15">
        <v>1900</v>
      </c>
      <c r="E2746" s="15">
        <v>1</v>
      </c>
      <c r="F2746" t="s">
        <v>1026</v>
      </c>
      <c r="G2746" s="15" t="s">
        <v>1379</v>
      </c>
      <c r="H2746" t="s">
        <v>391</v>
      </c>
      <c r="I2746" t="s">
        <v>489</v>
      </c>
      <c r="J2746" t="s">
        <v>434</v>
      </c>
      <c r="K2746" t="s">
        <v>435</v>
      </c>
      <c r="L2746" s="755">
        <v>4.5</v>
      </c>
      <c r="M2746" t="s">
        <v>32</v>
      </c>
      <c r="N2746" s="680">
        <f t="shared" ca="1" si="186"/>
        <v>0</v>
      </c>
      <c r="O2746" s="680">
        <f t="shared" ca="1" si="186"/>
        <v>0</v>
      </c>
      <c r="P2746" s="680">
        <f t="shared" ca="1" si="186"/>
        <v>0</v>
      </c>
      <c r="Q2746" s="680">
        <f t="shared" ca="1" si="186"/>
        <v>0</v>
      </c>
      <c r="R2746" s="680">
        <f t="shared" ca="1" si="186"/>
        <v>0</v>
      </c>
      <c r="S2746" t="str">
        <f t="shared" si="182"/>
        <v>ASR_CMS_19</v>
      </c>
      <c r="T2746" s="957">
        <f t="shared" si="183"/>
        <v>45406</v>
      </c>
      <c r="U2746" t="str">
        <f t="shared" si="184"/>
        <v>Unaudited</v>
      </c>
    </row>
    <row r="2747" spans="1:21" x14ac:dyDescent="0.25">
      <c r="A2747" t="s">
        <v>438</v>
      </c>
      <c r="B2747" t="s">
        <v>1380</v>
      </c>
      <c r="C2747" t="s">
        <v>1381</v>
      </c>
      <c r="D2747" s="15">
        <v>1900</v>
      </c>
      <c r="E2747" s="15">
        <v>1</v>
      </c>
      <c r="F2747" t="s">
        <v>1026</v>
      </c>
      <c r="G2747" s="15" t="s">
        <v>1379</v>
      </c>
      <c r="H2747" t="s">
        <v>391</v>
      </c>
      <c r="I2747" t="s">
        <v>489</v>
      </c>
      <c r="J2747" t="s">
        <v>434</v>
      </c>
      <c r="K2747" t="s">
        <v>435</v>
      </c>
      <c r="L2747" s="755" t="s">
        <v>939</v>
      </c>
      <c r="M2747" t="s">
        <v>930</v>
      </c>
      <c r="N2747" s="680">
        <f t="shared" ca="1" si="186"/>
        <v>0</v>
      </c>
      <c r="O2747" s="680">
        <f t="shared" ca="1" si="186"/>
        <v>0</v>
      </c>
      <c r="P2747" s="680">
        <f t="shared" ca="1" si="186"/>
        <v>0</v>
      </c>
      <c r="Q2747" s="680">
        <f t="shared" ca="1" si="186"/>
        <v>0</v>
      </c>
      <c r="R2747" s="680">
        <f t="shared" ca="1" si="186"/>
        <v>0</v>
      </c>
      <c r="S2747" t="str">
        <f t="shared" si="182"/>
        <v>ASR_CMS_19</v>
      </c>
      <c r="T2747" s="957">
        <f t="shared" si="183"/>
        <v>45406</v>
      </c>
      <c r="U2747" t="str">
        <f t="shared" si="184"/>
        <v>Unaudited</v>
      </c>
    </row>
    <row r="2748" spans="1:21" x14ac:dyDescent="0.25">
      <c r="A2748" t="s">
        <v>438</v>
      </c>
      <c r="B2748" t="s">
        <v>1380</v>
      </c>
      <c r="C2748" t="s">
        <v>1381</v>
      </c>
      <c r="D2748" s="15">
        <v>1900</v>
      </c>
      <c r="E2748" s="15">
        <v>1</v>
      </c>
      <c r="F2748" t="s">
        <v>1026</v>
      </c>
      <c r="G2748" s="15" t="s">
        <v>1379</v>
      </c>
      <c r="H2748" t="s">
        <v>391</v>
      </c>
      <c r="I2748" t="s">
        <v>489</v>
      </c>
      <c r="J2748" t="s">
        <v>434</v>
      </c>
      <c r="K2748" t="s">
        <v>435</v>
      </c>
      <c r="L2748" s="755" t="s">
        <v>194</v>
      </c>
      <c r="M2748" t="s">
        <v>40</v>
      </c>
      <c r="N2748" s="680">
        <f t="shared" ca="1" si="186"/>
        <v>0</v>
      </c>
      <c r="O2748" s="680">
        <f t="shared" ca="1" si="186"/>
        <v>0</v>
      </c>
      <c r="P2748" s="680">
        <f t="shared" ca="1" si="186"/>
        <v>0</v>
      </c>
      <c r="Q2748" s="680">
        <f t="shared" ca="1" si="186"/>
        <v>0</v>
      </c>
      <c r="R2748" s="680">
        <f t="shared" ca="1" si="186"/>
        <v>0</v>
      </c>
      <c r="S2748" t="str">
        <f t="shared" si="182"/>
        <v>ASR_CMS_19</v>
      </c>
      <c r="T2748" s="957">
        <f t="shared" si="183"/>
        <v>45406</v>
      </c>
      <c r="U2748" t="str">
        <f t="shared" si="184"/>
        <v>Unaudited</v>
      </c>
    </row>
    <row r="2749" spans="1:21" x14ac:dyDescent="0.25">
      <c r="A2749" t="s">
        <v>438</v>
      </c>
      <c r="B2749" t="s">
        <v>1380</v>
      </c>
      <c r="C2749" t="s">
        <v>1381</v>
      </c>
      <c r="D2749" s="15">
        <v>1900</v>
      </c>
      <c r="E2749" s="15">
        <v>1</v>
      </c>
      <c r="F2749" t="s">
        <v>1026</v>
      </c>
      <c r="G2749" s="15" t="s">
        <v>1379</v>
      </c>
      <c r="H2749" t="s">
        <v>391</v>
      </c>
      <c r="I2749" t="s">
        <v>489</v>
      </c>
      <c r="J2749" t="s">
        <v>434</v>
      </c>
      <c r="K2749" t="s">
        <v>435</v>
      </c>
      <c r="L2749" s="755" t="s">
        <v>193</v>
      </c>
      <c r="M2749" t="s">
        <v>330</v>
      </c>
      <c r="N2749" s="680">
        <f t="shared" ca="1" si="186"/>
        <v>0</v>
      </c>
      <c r="O2749" s="680">
        <f t="shared" ca="1" si="186"/>
        <v>0</v>
      </c>
      <c r="P2749" s="680">
        <f t="shared" ca="1" si="186"/>
        <v>0</v>
      </c>
      <c r="Q2749" s="680">
        <f t="shared" ca="1" si="186"/>
        <v>0</v>
      </c>
      <c r="R2749" s="680">
        <f t="shared" ca="1" si="186"/>
        <v>0</v>
      </c>
      <c r="S2749" t="str">
        <f t="shared" si="182"/>
        <v>ASR_CMS_19</v>
      </c>
      <c r="T2749" s="957">
        <f t="shared" si="183"/>
        <v>45406</v>
      </c>
      <c r="U2749" t="str">
        <f t="shared" si="184"/>
        <v>Unaudited</v>
      </c>
    </row>
    <row r="2750" spans="1:21" x14ac:dyDescent="0.25">
      <c r="A2750" t="s">
        <v>438</v>
      </c>
      <c r="B2750" t="s">
        <v>1380</v>
      </c>
      <c r="C2750" t="s">
        <v>1381</v>
      </c>
      <c r="D2750" s="15">
        <v>1900</v>
      </c>
      <c r="E2750" s="15">
        <v>1</v>
      </c>
      <c r="F2750" t="s">
        <v>1026</v>
      </c>
      <c r="G2750" s="15" t="s">
        <v>1379</v>
      </c>
      <c r="H2750" t="s">
        <v>391</v>
      </c>
      <c r="I2750" t="s">
        <v>489</v>
      </c>
      <c r="J2750" t="s">
        <v>451</v>
      </c>
      <c r="K2750" t="s">
        <v>436</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ASR_CMS_19</v>
      </c>
      <c r="T2750" s="957">
        <f t="shared" si="183"/>
        <v>45406</v>
      </c>
      <c r="U2750" t="str">
        <f t="shared" si="184"/>
        <v>Unaudited</v>
      </c>
    </row>
    <row r="2751" spans="1:21" x14ac:dyDescent="0.25">
      <c r="A2751" t="s">
        <v>438</v>
      </c>
      <c r="B2751" t="s">
        <v>1380</v>
      </c>
      <c r="C2751" t="s">
        <v>1381</v>
      </c>
      <c r="D2751" s="15">
        <v>1900</v>
      </c>
      <c r="E2751" s="15">
        <v>1</v>
      </c>
      <c r="F2751" t="s">
        <v>1026</v>
      </c>
      <c r="G2751" s="15" t="s">
        <v>1379</v>
      </c>
      <c r="H2751" t="s">
        <v>391</v>
      </c>
      <c r="I2751" t="s">
        <v>489</v>
      </c>
      <c r="J2751" t="s">
        <v>451</v>
      </c>
      <c r="K2751" t="s">
        <v>436</v>
      </c>
      <c r="L2751" s="755" t="s">
        <v>80</v>
      </c>
      <c r="M2751" t="s">
        <v>98</v>
      </c>
      <c r="N2751" s="680">
        <f t="shared" ca="1" si="186"/>
        <v>0</v>
      </c>
      <c r="O2751" s="680">
        <f t="shared" ca="1" si="186"/>
        <v>0</v>
      </c>
      <c r="P2751" s="680">
        <f t="shared" ca="1" si="186"/>
        <v>0</v>
      </c>
      <c r="Q2751" s="680">
        <f t="shared" ca="1" si="186"/>
        <v>0</v>
      </c>
      <c r="R2751" s="680">
        <f t="shared" ca="1" si="186"/>
        <v>0</v>
      </c>
      <c r="S2751" t="str">
        <f t="shared" si="182"/>
        <v>ASR_CMS_19</v>
      </c>
      <c r="T2751" s="957">
        <f t="shared" si="183"/>
        <v>45406</v>
      </c>
      <c r="U2751" t="str">
        <f t="shared" si="184"/>
        <v>Unaudited</v>
      </c>
    </row>
    <row r="2752" spans="1:21" x14ac:dyDescent="0.25">
      <c r="A2752" t="s">
        <v>438</v>
      </c>
      <c r="B2752" t="s">
        <v>1380</v>
      </c>
      <c r="C2752" t="s">
        <v>1381</v>
      </c>
      <c r="D2752" s="15">
        <v>1900</v>
      </c>
      <c r="E2752" s="15">
        <v>1</v>
      </c>
      <c r="F2752" t="s">
        <v>1026</v>
      </c>
      <c r="G2752" s="15" t="s">
        <v>1379</v>
      </c>
      <c r="H2752" t="s">
        <v>391</v>
      </c>
      <c r="I2752" t="s">
        <v>489</v>
      </c>
      <c r="J2752" t="s">
        <v>451</v>
      </c>
      <c r="K2752" t="s">
        <v>436</v>
      </c>
      <c r="L2752" s="755" t="s">
        <v>81</v>
      </c>
      <c r="M2752" t="s">
        <v>99</v>
      </c>
      <c r="N2752" s="680">
        <f t="shared" ca="1" si="186"/>
        <v>0</v>
      </c>
      <c r="O2752" s="680">
        <f t="shared" ca="1" si="186"/>
        <v>0</v>
      </c>
      <c r="P2752" s="680">
        <f t="shared" ca="1" si="186"/>
        <v>0</v>
      </c>
      <c r="Q2752" s="680">
        <f t="shared" ca="1" si="186"/>
        <v>0</v>
      </c>
      <c r="R2752" s="680">
        <f t="shared" ca="1" si="186"/>
        <v>0</v>
      </c>
      <c r="S2752" t="str">
        <f t="shared" si="182"/>
        <v>ASR_CMS_19</v>
      </c>
      <c r="T2752" s="957">
        <f t="shared" si="183"/>
        <v>45406</v>
      </c>
      <c r="U2752" t="str">
        <f t="shared" si="184"/>
        <v>Unaudited</v>
      </c>
    </row>
    <row r="2753" spans="1:21" x14ac:dyDescent="0.25">
      <c r="A2753" t="s">
        <v>438</v>
      </c>
      <c r="B2753" t="s">
        <v>1380</v>
      </c>
      <c r="C2753" t="s">
        <v>1381</v>
      </c>
      <c r="D2753" s="15">
        <v>1900</v>
      </c>
      <c r="E2753" s="15">
        <v>1</v>
      </c>
      <c r="F2753" t="s">
        <v>1026</v>
      </c>
      <c r="G2753" s="15" t="s">
        <v>1379</v>
      </c>
      <c r="H2753" t="s">
        <v>391</v>
      </c>
      <c r="I2753" t="s">
        <v>489</v>
      </c>
      <c r="J2753" t="s">
        <v>451</v>
      </c>
      <c r="K2753" t="s">
        <v>436</v>
      </c>
      <c r="L2753" s="755" t="s">
        <v>82</v>
      </c>
      <c r="M2753" t="s">
        <v>100</v>
      </c>
      <c r="N2753" s="680">
        <f t="shared" ca="1" si="186"/>
        <v>0</v>
      </c>
      <c r="O2753" s="680">
        <f t="shared" ca="1" si="186"/>
        <v>0</v>
      </c>
      <c r="P2753" s="680">
        <f t="shared" ca="1" si="186"/>
        <v>0</v>
      </c>
      <c r="Q2753" s="680">
        <f t="shared" ca="1" si="186"/>
        <v>0</v>
      </c>
      <c r="R2753" s="680">
        <f t="shared" ca="1" si="186"/>
        <v>0</v>
      </c>
      <c r="S2753" t="str">
        <f t="shared" si="182"/>
        <v>ASR_CMS_19</v>
      </c>
      <c r="T2753" s="957">
        <f t="shared" si="183"/>
        <v>45406</v>
      </c>
      <c r="U2753" t="str">
        <f t="shared" si="184"/>
        <v>Unaudited</v>
      </c>
    </row>
    <row r="2754" spans="1:21" x14ac:dyDescent="0.25">
      <c r="A2754" t="s">
        <v>438</v>
      </c>
      <c r="B2754" t="s">
        <v>1380</v>
      </c>
      <c r="C2754" t="s">
        <v>1381</v>
      </c>
      <c r="D2754" s="15">
        <v>1900</v>
      </c>
      <c r="E2754" s="15">
        <v>1</v>
      </c>
      <c r="F2754" t="s">
        <v>1026</v>
      </c>
      <c r="G2754" s="15" t="s">
        <v>1379</v>
      </c>
      <c r="H2754" t="s">
        <v>391</v>
      </c>
      <c r="I2754" t="s">
        <v>489</v>
      </c>
      <c r="J2754" t="s">
        <v>451</v>
      </c>
      <c r="K2754" t="s">
        <v>436</v>
      </c>
      <c r="L2754" s="755" t="s">
        <v>217</v>
      </c>
      <c r="M2754" t="s">
        <v>101</v>
      </c>
      <c r="N2754" s="680">
        <f t="shared" ca="1" si="186"/>
        <v>0</v>
      </c>
      <c r="O2754" s="680">
        <f t="shared" ca="1" si="186"/>
        <v>0</v>
      </c>
      <c r="P2754" s="680">
        <f t="shared" ca="1" si="186"/>
        <v>0</v>
      </c>
      <c r="Q2754" s="680">
        <f t="shared" ca="1" si="186"/>
        <v>0</v>
      </c>
      <c r="R2754" s="680">
        <f t="shared" ca="1" si="186"/>
        <v>0</v>
      </c>
      <c r="S2754" t="str">
        <f t="shared" ref="S2754:S2761" si="187">file_name</f>
        <v>ASR_CMS_19</v>
      </c>
      <c r="T2754" s="957">
        <f t="shared" ref="T2754:T2761" si="188">file_date</f>
        <v>45406</v>
      </c>
      <c r="U2754" t="str">
        <f t="shared" ref="U2754:U2761" si="189">status</f>
        <v>Unaudited</v>
      </c>
    </row>
    <row r="2755" spans="1:21" x14ac:dyDescent="0.25">
      <c r="A2755" t="s">
        <v>438</v>
      </c>
      <c r="B2755" t="s">
        <v>1380</v>
      </c>
      <c r="C2755" t="s">
        <v>1381</v>
      </c>
      <c r="D2755" s="15">
        <v>1900</v>
      </c>
      <c r="E2755" s="15">
        <v>1</v>
      </c>
      <c r="F2755" t="s">
        <v>1026</v>
      </c>
      <c r="G2755" s="15" t="s">
        <v>1379</v>
      </c>
      <c r="H2755" t="s">
        <v>391</v>
      </c>
      <c r="I2755" t="s">
        <v>489</v>
      </c>
      <c r="J2755" t="s">
        <v>451</v>
      </c>
      <c r="K2755" t="s">
        <v>436</v>
      </c>
      <c r="L2755" s="755" t="s">
        <v>216</v>
      </c>
      <c r="M2755" t="s">
        <v>28</v>
      </c>
      <c r="N2755" s="680">
        <f t="shared" ca="1" si="186"/>
        <v>0</v>
      </c>
      <c r="O2755" s="680">
        <f t="shared" ca="1" si="186"/>
        <v>0</v>
      </c>
      <c r="P2755" s="680">
        <f t="shared" ca="1" si="186"/>
        <v>0</v>
      </c>
      <c r="Q2755" s="680">
        <f t="shared" ca="1" si="186"/>
        <v>0</v>
      </c>
      <c r="R2755" s="680">
        <f t="shared" ca="1" si="186"/>
        <v>0</v>
      </c>
      <c r="S2755" t="str">
        <f t="shared" si="187"/>
        <v>ASR_CMS_19</v>
      </c>
      <c r="T2755" s="957">
        <f t="shared" si="188"/>
        <v>45406</v>
      </c>
      <c r="U2755" t="str">
        <f t="shared" si="189"/>
        <v>Unaudited</v>
      </c>
    </row>
    <row r="2756" spans="1:21" x14ac:dyDescent="0.25">
      <c r="A2756" t="s">
        <v>438</v>
      </c>
      <c r="B2756" t="s">
        <v>1380</v>
      </c>
      <c r="C2756" t="s">
        <v>1381</v>
      </c>
      <c r="D2756" s="15">
        <v>1900</v>
      </c>
      <c r="E2756" s="15">
        <v>1</v>
      </c>
      <c r="F2756" t="s">
        <v>1026</v>
      </c>
      <c r="G2756" s="15" t="s">
        <v>1379</v>
      </c>
      <c r="H2756" t="s">
        <v>391</v>
      </c>
      <c r="I2756" t="s">
        <v>489</v>
      </c>
      <c r="J2756" t="s">
        <v>437</v>
      </c>
      <c r="K2756" t="s">
        <v>437</v>
      </c>
      <c r="L2756" s="755" t="s">
        <v>84</v>
      </c>
      <c r="M2756" t="s">
        <v>328</v>
      </c>
      <c r="N2756" s="680">
        <f t="shared" ca="1" si="186"/>
        <v>0</v>
      </c>
      <c r="O2756" s="680">
        <f t="shared" ca="1" si="186"/>
        <v>0</v>
      </c>
      <c r="P2756" s="680">
        <f t="shared" ca="1" si="186"/>
        <v>0</v>
      </c>
      <c r="Q2756" s="680">
        <f t="shared" ca="1" si="186"/>
        <v>0</v>
      </c>
      <c r="R2756" s="680">
        <f t="shared" ca="1" si="186"/>
        <v>0</v>
      </c>
      <c r="S2756" t="str">
        <f t="shared" si="187"/>
        <v>ASR_CMS_19</v>
      </c>
      <c r="T2756" s="957">
        <f t="shared" si="188"/>
        <v>45406</v>
      </c>
      <c r="U2756" t="str">
        <f t="shared" si="189"/>
        <v>Unaudited</v>
      </c>
    </row>
    <row r="2757" spans="1:21" x14ac:dyDescent="0.25">
      <c r="A2757" t="s">
        <v>438</v>
      </c>
      <c r="B2757" t="s">
        <v>1380</v>
      </c>
      <c r="C2757" t="s">
        <v>1381</v>
      </c>
      <c r="D2757" s="15">
        <v>1900</v>
      </c>
      <c r="E2757" s="15">
        <v>1</v>
      </c>
      <c r="F2757" t="s">
        <v>1026</v>
      </c>
      <c r="G2757" s="15" t="s">
        <v>1379</v>
      </c>
      <c r="H2757" t="s">
        <v>391</v>
      </c>
      <c r="I2757" t="s">
        <v>489</v>
      </c>
      <c r="J2757" t="s">
        <v>437</v>
      </c>
      <c r="K2757" t="s">
        <v>437</v>
      </c>
      <c r="L2757" s="755" t="s">
        <v>85</v>
      </c>
      <c r="M2757" t="s">
        <v>326</v>
      </c>
      <c r="N2757" s="680">
        <f t="shared" ca="1" si="186"/>
        <v>0</v>
      </c>
      <c r="O2757" s="680">
        <f t="shared" ca="1" si="186"/>
        <v>0</v>
      </c>
      <c r="P2757" s="680">
        <f t="shared" ca="1" si="186"/>
        <v>0</v>
      </c>
      <c r="Q2757" s="680">
        <f t="shared" ca="1" si="186"/>
        <v>0</v>
      </c>
      <c r="R2757" s="680">
        <f t="shared" ca="1" si="186"/>
        <v>0</v>
      </c>
      <c r="S2757" t="str">
        <f t="shared" si="187"/>
        <v>ASR_CMS_19</v>
      </c>
      <c r="T2757" s="957">
        <f t="shared" si="188"/>
        <v>45406</v>
      </c>
      <c r="U2757" t="str">
        <f t="shared" si="189"/>
        <v>Unaudited</v>
      </c>
    </row>
    <row r="2758" spans="1:21" x14ac:dyDescent="0.25">
      <c r="A2758" t="s">
        <v>438</v>
      </c>
      <c r="B2758" t="s">
        <v>1380</v>
      </c>
      <c r="C2758" t="s">
        <v>1381</v>
      </c>
      <c r="D2758" s="15">
        <v>1900</v>
      </c>
      <c r="E2758" s="15">
        <v>1</v>
      </c>
      <c r="F2758" t="s">
        <v>1026</v>
      </c>
      <c r="G2758" s="15" t="s">
        <v>1379</v>
      </c>
      <c r="H2758" t="s">
        <v>391</v>
      </c>
      <c r="I2758" t="s">
        <v>489</v>
      </c>
      <c r="J2758" t="s">
        <v>437</v>
      </c>
      <c r="K2758" t="s">
        <v>437</v>
      </c>
      <c r="L2758" s="755" t="s">
        <v>86</v>
      </c>
      <c r="M2758" t="s">
        <v>495</v>
      </c>
      <c r="N2758" s="680">
        <f t="shared" ca="1" si="186"/>
        <v>0</v>
      </c>
      <c r="O2758" s="680">
        <f t="shared" ca="1" si="186"/>
        <v>0</v>
      </c>
      <c r="P2758" s="680">
        <f t="shared" ca="1" si="186"/>
        <v>0</v>
      </c>
      <c r="Q2758" s="680">
        <f t="shared" ca="1" si="186"/>
        <v>0</v>
      </c>
      <c r="R2758" s="680">
        <f t="shared" ca="1" si="186"/>
        <v>0</v>
      </c>
      <c r="S2758" t="str">
        <f t="shared" si="187"/>
        <v>ASR_CMS_19</v>
      </c>
      <c r="T2758" s="957">
        <f t="shared" si="188"/>
        <v>45406</v>
      </c>
      <c r="U2758" t="str">
        <f t="shared" si="189"/>
        <v>Unaudited</v>
      </c>
    </row>
    <row r="2759" spans="1:21" x14ac:dyDescent="0.25">
      <c r="A2759" t="s">
        <v>438</v>
      </c>
      <c r="B2759" t="s">
        <v>1380</v>
      </c>
      <c r="C2759" t="s">
        <v>1381</v>
      </c>
      <c r="D2759" s="15">
        <v>1900</v>
      </c>
      <c r="E2759" s="15">
        <v>1</v>
      </c>
      <c r="F2759" t="s">
        <v>1026</v>
      </c>
      <c r="G2759" s="15" t="s">
        <v>1379</v>
      </c>
      <c r="H2759" t="s">
        <v>391</v>
      </c>
      <c r="I2759" t="s">
        <v>489</v>
      </c>
      <c r="J2759" t="s">
        <v>437</v>
      </c>
      <c r="K2759" t="s">
        <v>437</v>
      </c>
      <c r="L2759" s="755" t="s">
        <v>87</v>
      </c>
      <c r="M2759" t="s">
        <v>496</v>
      </c>
      <c r="N2759" s="680">
        <f t="shared" ca="1" si="186"/>
        <v>0</v>
      </c>
      <c r="O2759" s="680">
        <f t="shared" ca="1" si="186"/>
        <v>0</v>
      </c>
      <c r="P2759" s="680">
        <f t="shared" ca="1" si="186"/>
        <v>0</v>
      </c>
      <c r="Q2759" s="680">
        <f t="shared" ca="1" si="186"/>
        <v>0</v>
      </c>
      <c r="R2759" s="680">
        <f t="shared" ca="1" si="186"/>
        <v>0</v>
      </c>
      <c r="S2759" t="str">
        <f t="shared" si="187"/>
        <v>ASR_CMS_19</v>
      </c>
      <c r="T2759" s="957">
        <f t="shared" si="188"/>
        <v>45406</v>
      </c>
      <c r="U2759" t="str">
        <f t="shared" si="189"/>
        <v>Unaudited</v>
      </c>
    </row>
    <row r="2760" spans="1:21" x14ac:dyDescent="0.25">
      <c r="A2760" t="s">
        <v>438</v>
      </c>
      <c r="B2760" t="s">
        <v>1380</v>
      </c>
      <c r="C2760" t="s">
        <v>1381</v>
      </c>
      <c r="D2760" s="15">
        <v>1900</v>
      </c>
      <c r="E2760" s="15">
        <v>1</v>
      </c>
      <c r="F2760" t="s">
        <v>1026</v>
      </c>
      <c r="G2760" s="15" t="s">
        <v>1379</v>
      </c>
      <c r="H2760" t="s">
        <v>391</v>
      </c>
      <c r="I2760" t="s">
        <v>489</v>
      </c>
      <c r="J2760" t="s">
        <v>437</v>
      </c>
      <c r="K2760" t="s">
        <v>437</v>
      </c>
      <c r="L2760" s="755" t="s">
        <v>214</v>
      </c>
      <c r="M2760" t="s">
        <v>497</v>
      </c>
      <c r="N2760" s="680">
        <f t="shared" ca="1" si="186"/>
        <v>0</v>
      </c>
      <c r="O2760" s="680">
        <f t="shared" ca="1" si="186"/>
        <v>0</v>
      </c>
      <c r="P2760" s="680">
        <f t="shared" ca="1" si="186"/>
        <v>0</v>
      </c>
      <c r="Q2760" s="680">
        <f t="shared" ca="1" si="186"/>
        <v>0</v>
      </c>
      <c r="R2760" s="680">
        <f t="shared" ca="1" si="186"/>
        <v>0</v>
      </c>
      <c r="S2760" t="str">
        <f t="shared" si="187"/>
        <v>ASR_CMS_19</v>
      </c>
      <c r="T2760" s="957">
        <f t="shared" si="188"/>
        <v>45406</v>
      </c>
      <c r="U2760" t="str">
        <f t="shared" si="189"/>
        <v>Unaudited</v>
      </c>
    </row>
    <row r="2761" spans="1:21" x14ac:dyDescent="0.25">
      <c r="A2761" t="s">
        <v>438</v>
      </c>
      <c r="B2761" t="s">
        <v>1380</v>
      </c>
      <c r="C2761" t="s">
        <v>1381</v>
      </c>
      <c r="D2761" s="15">
        <v>1900</v>
      </c>
      <c r="E2761" s="15">
        <v>1</v>
      </c>
      <c r="F2761" t="s">
        <v>1026</v>
      </c>
      <c r="G2761" s="15" t="s">
        <v>1379</v>
      </c>
      <c r="H2761" t="s">
        <v>391</v>
      </c>
      <c r="I2761" t="s">
        <v>490</v>
      </c>
      <c r="J2761" t="s">
        <v>26</v>
      </c>
      <c r="K2761" t="s">
        <v>26</v>
      </c>
      <c r="L2761" s="755" t="s">
        <v>205</v>
      </c>
      <c r="M2761" t="s">
        <v>26</v>
      </c>
      <c r="N2761" s="680">
        <f t="shared" ca="1" si="186"/>
        <v>0</v>
      </c>
      <c r="O2761" s="680">
        <f t="shared" ca="1" si="186"/>
        <v>0</v>
      </c>
      <c r="P2761" s="680">
        <f t="shared" ca="1" si="186"/>
        <v>0</v>
      </c>
      <c r="Q2761" s="680">
        <f t="shared" ca="1" si="186"/>
        <v>0</v>
      </c>
      <c r="R2761" s="680">
        <f t="shared" ca="1" si="186"/>
        <v>0</v>
      </c>
      <c r="S2761" t="str">
        <f t="shared" si="187"/>
        <v>ASR_CMS_19</v>
      </c>
      <c r="T2761" s="957">
        <f t="shared" si="188"/>
        <v>45406</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423</v>
      </c>
      <c r="B1" s="908" t="s">
        <v>424</v>
      </c>
      <c r="C1" s="908" t="s">
        <v>425</v>
      </c>
      <c r="D1" s="909" t="s">
        <v>426</v>
      </c>
      <c r="E1" s="908" t="s">
        <v>428</v>
      </c>
      <c r="F1" s="908" t="s">
        <v>485</v>
      </c>
      <c r="G1" s="909" t="s">
        <v>1027</v>
      </c>
      <c r="H1" s="909" t="s">
        <v>1028</v>
      </c>
      <c r="I1" s="909" t="s">
        <v>429</v>
      </c>
      <c r="J1" s="917" t="s">
        <v>36</v>
      </c>
      <c r="K1" s="921" t="s">
        <v>422</v>
      </c>
      <c r="L1" s="921" t="s">
        <v>411</v>
      </c>
      <c r="M1" s="920" t="s">
        <v>548</v>
      </c>
      <c r="N1" s="910" t="s">
        <v>1029</v>
      </c>
      <c r="O1" s="910" t="s">
        <v>893</v>
      </c>
      <c r="P1" s="910" t="s">
        <v>894</v>
      </c>
    </row>
    <row r="2" spans="1:16" x14ac:dyDescent="0.25">
      <c r="A2" s="1" t="s">
        <v>438</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ASR_CMS_19</v>
      </c>
      <c r="O2" s="913">
        <f t="shared" ref="O2:O65" si="7">file_date</f>
        <v>45406</v>
      </c>
      <c r="P2" s="1" t="str">
        <f t="shared" ref="P2:P65" si="8">status</f>
        <v>Unaudited</v>
      </c>
    </row>
    <row r="3" spans="1:16" x14ac:dyDescent="0.25">
      <c r="A3" s="1" t="s">
        <v>438</v>
      </c>
      <c r="B3" s="1" t="str">
        <f t="shared" si="0"/>
        <v>DEF</v>
      </c>
      <c r="C3" s="1" t="str">
        <f t="shared" si="1"/>
        <v>Default</v>
      </c>
      <c r="D3" s="912">
        <f t="shared" si="2"/>
        <v>1900</v>
      </c>
      <c r="E3" s="913">
        <f t="shared" si="3"/>
        <v>1</v>
      </c>
      <c r="F3" s="913">
        <f t="shared" si="4"/>
        <v>182</v>
      </c>
      <c r="G3" s="912" t="s">
        <v>1030</v>
      </c>
      <c r="H3" s="912" t="s">
        <v>1031</v>
      </c>
      <c r="I3" s="912" t="s">
        <v>380</v>
      </c>
      <c r="J3" s="914">
        <f t="shared" ca="1" si="5"/>
        <v>0</v>
      </c>
      <c r="K3" s="914">
        <f t="shared" ca="1" si="5"/>
        <v>0</v>
      </c>
      <c r="L3" s="914">
        <f t="shared" ca="1" si="5"/>
        <v>0</v>
      </c>
      <c r="M3" s="914">
        <f t="shared" ca="1" si="5"/>
        <v>0</v>
      </c>
      <c r="N3" s="1" t="str">
        <f t="shared" si="6"/>
        <v>ASR_CMS_19</v>
      </c>
      <c r="O3" s="913">
        <f t="shared" si="7"/>
        <v>45406</v>
      </c>
      <c r="P3" s="1" t="str">
        <f t="shared" si="8"/>
        <v>Unaudited</v>
      </c>
    </row>
    <row r="4" spans="1:16" x14ac:dyDescent="0.25">
      <c r="A4" s="1" t="s">
        <v>438</v>
      </c>
      <c r="B4" s="1" t="str">
        <f t="shared" si="0"/>
        <v>DEF</v>
      </c>
      <c r="C4" s="1" t="str">
        <f t="shared" si="1"/>
        <v>Default</v>
      </c>
      <c r="D4" s="912">
        <f t="shared" si="2"/>
        <v>1900</v>
      </c>
      <c r="E4" s="913">
        <f t="shared" si="3"/>
        <v>1</v>
      </c>
      <c r="F4" s="913">
        <f t="shared" si="4"/>
        <v>274</v>
      </c>
      <c r="G4" s="912" t="s">
        <v>1030</v>
      </c>
      <c r="H4" s="912" t="s">
        <v>1031</v>
      </c>
      <c r="I4" s="912" t="s">
        <v>380</v>
      </c>
      <c r="J4" s="914">
        <f t="shared" ca="1" si="5"/>
        <v>0</v>
      </c>
      <c r="K4" s="914">
        <f t="shared" ca="1" si="5"/>
        <v>0</v>
      </c>
      <c r="L4" s="914">
        <f t="shared" ca="1" si="5"/>
        <v>0</v>
      </c>
      <c r="M4" s="914">
        <f t="shared" ca="1" si="5"/>
        <v>0</v>
      </c>
      <c r="N4" s="1" t="str">
        <f t="shared" si="6"/>
        <v>ASR_CMS_19</v>
      </c>
      <c r="O4" s="913">
        <f t="shared" si="7"/>
        <v>45406</v>
      </c>
      <c r="P4" s="1" t="str">
        <f t="shared" si="8"/>
        <v>Unaudited</v>
      </c>
    </row>
    <row r="5" spans="1:16" x14ac:dyDescent="0.25">
      <c r="A5" s="1" t="s">
        <v>438</v>
      </c>
      <c r="B5" s="1" t="str">
        <f t="shared" si="0"/>
        <v>DEF</v>
      </c>
      <c r="C5" s="1" t="str">
        <f t="shared" si="1"/>
        <v>Default</v>
      </c>
      <c r="D5" s="912">
        <f t="shared" si="2"/>
        <v>1900</v>
      </c>
      <c r="E5" s="913">
        <f t="shared" si="3"/>
        <v>1</v>
      </c>
      <c r="F5" s="913">
        <f t="shared" si="4"/>
        <v>366</v>
      </c>
      <c r="G5" s="912" t="s">
        <v>1030</v>
      </c>
      <c r="H5" s="912" t="s">
        <v>1031</v>
      </c>
      <c r="I5" s="912" t="s">
        <v>380</v>
      </c>
      <c r="J5" s="914">
        <f t="shared" ca="1" si="5"/>
        <v>0</v>
      </c>
      <c r="K5" s="914">
        <f t="shared" ca="1" si="5"/>
        <v>0</v>
      </c>
      <c r="L5" s="914">
        <f t="shared" ca="1" si="5"/>
        <v>0</v>
      </c>
      <c r="M5" s="914">
        <f t="shared" ca="1" si="5"/>
        <v>0</v>
      </c>
      <c r="N5" s="1" t="str">
        <f t="shared" si="6"/>
        <v>ASR_CMS_19</v>
      </c>
      <c r="O5" s="913">
        <f t="shared" si="7"/>
        <v>45406</v>
      </c>
      <c r="P5" s="1" t="str">
        <f t="shared" si="8"/>
        <v>Unaudited</v>
      </c>
    </row>
    <row r="6" spans="1:16" x14ac:dyDescent="0.25">
      <c r="A6" s="1" t="s">
        <v>438</v>
      </c>
      <c r="B6" s="1" t="str">
        <f t="shared" si="0"/>
        <v>DEF</v>
      </c>
      <c r="C6" s="1" t="str">
        <f t="shared" si="1"/>
        <v>Default</v>
      </c>
      <c r="D6" s="912">
        <f t="shared" si="2"/>
        <v>1900</v>
      </c>
      <c r="E6" s="913">
        <f t="shared" si="3"/>
        <v>1</v>
      </c>
      <c r="F6" s="913">
        <f t="shared" si="4"/>
        <v>1</v>
      </c>
      <c r="G6" s="912" t="s">
        <v>1030</v>
      </c>
      <c r="H6" s="912" t="s">
        <v>1032</v>
      </c>
      <c r="I6" s="912" t="s">
        <v>380</v>
      </c>
      <c r="J6" s="914">
        <f t="shared" ca="1" si="5"/>
        <v>0</v>
      </c>
      <c r="K6" s="914">
        <f t="shared" ca="1" si="5"/>
        <v>0</v>
      </c>
      <c r="L6" s="914">
        <f t="shared" ca="1" si="5"/>
        <v>0</v>
      </c>
      <c r="M6" s="914">
        <f t="shared" ca="1" si="5"/>
        <v>0</v>
      </c>
      <c r="N6" s="1" t="str">
        <f t="shared" si="6"/>
        <v>ASR_CMS_19</v>
      </c>
      <c r="O6" s="913">
        <f t="shared" si="7"/>
        <v>45406</v>
      </c>
      <c r="P6" s="1" t="str">
        <f t="shared" si="8"/>
        <v>Unaudited</v>
      </c>
    </row>
    <row r="7" spans="1:16" x14ac:dyDescent="0.25">
      <c r="A7" s="1" t="s">
        <v>438</v>
      </c>
      <c r="B7" s="1" t="str">
        <f t="shared" si="0"/>
        <v>DEF</v>
      </c>
      <c r="C7" s="1" t="str">
        <f t="shared" si="1"/>
        <v>Default</v>
      </c>
      <c r="D7" s="912">
        <f t="shared" si="2"/>
        <v>1900</v>
      </c>
      <c r="E7" s="913">
        <f t="shared" si="3"/>
        <v>1</v>
      </c>
      <c r="F7" s="913">
        <f t="shared" si="4"/>
        <v>91</v>
      </c>
      <c r="G7" s="912" t="s">
        <v>1033</v>
      </c>
      <c r="H7" s="912" t="s">
        <v>1031</v>
      </c>
      <c r="I7" s="912" t="s">
        <v>380</v>
      </c>
      <c r="J7" s="914">
        <f t="shared" ca="1" si="5"/>
        <v>0</v>
      </c>
      <c r="K7" s="914">
        <f t="shared" ca="1" si="5"/>
        <v>0</v>
      </c>
      <c r="L7" s="914">
        <f t="shared" ca="1" si="5"/>
        <v>0</v>
      </c>
      <c r="M7" s="914">
        <f t="shared" ca="1" si="5"/>
        <v>0</v>
      </c>
      <c r="N7" s="1" t="str">
        <f t="shared" si="6"/>
        <v>ASR_CMS_19</v>
      </c>
      <c r="O7" s="913">
        <f t="shared" si="7"/>
        <v>45406</v>
      </c>
      <c r="P7" s="1" t="str">
        <f t="shared" si="8"/>
        <v>Unaudited</v>
      </c>
    </row>
    <row r="8" spans="1:16" x14ac:dyDescent="0.25">
      <c r="A8" s="1" t="s">
        <v>438</v>
      </c>
      <c r="B8" s="1" t="str">
        <f t="shared" si="0"/>
        <v>DEF</v>
      </c>
      <c r="C8" s="1" t="str">
        <f t="shared" si="1"/>
        <v>Default</v>
      </c>
      <c r="D8" s="912">
        <f t="shared" si="2"/>
        <v>1900</v>
      </c>
      <c r="E8" s="913">
        <f t="shared" si="3"/>
        <v>1</v>
      </c>
      <c r="F8" s="913">
        <f t="shared" si="4"/>
        <v>182</v>
      </c>
      <c r="G8" s="912" t="s">
        <v>1033</v>
      </c>
      <c r="H8" s="912" t="s">
        <v>1031</v>
      </c>
      <c r="I8" s="912" t="s">
        <v>380</v>
      </c>
      <c r="J8" s="914">
        <f t="shared" ca="1" si="5"/>
        <v>0</v>
      </c>
      <c r="K8" s="914">
        <f t="shared" ca="1" si="5"/>
        <v>0</v>
      </c>
      <c r="L8" s="914">
        <f t="shared" ca="1" si="5"/>
        <v>0</v>
      </c>
      <c r="M8" s="914">
        <f t="shared" ca="1" si="5"/>
        <v>0</v>
      </c>
      <c r="N8" s="1" t="str">
        <f t="shared" si="6"/>
        <v>ASR_CMS_19</v>
      </c>
      <c r="O8" s="913">
        <f t="shared" si="7"/>
        <v>45406</v>
      </c>
      <c r="P8" s="1" t="str">
        <f t="shared" si="8"/>
        <v>Unaudited</v>
      </c>
    </row>
    <row r="9" spans="1:16" x14ac:dyDescent="0.25">
      <c r="A9" s="1" t="s">
        <v>438</v>
      </c>
      <c r="B9" s="1" t="str">
        <f t="shared" si="0"/>
        <v>DEF</v>
      </c>
      <c r="C9" s="1" t="str">
        <f t="shared" si="1"/>
        <v>Default</v>
      </c>
      <c r="D9" s="912">
        <f t="shared" si="2"/>
        <v>1900</v>
      </c>
      <c r="E9" s="913">
        <f t="shared" si="3"/>
        <v>1</v>
      </c>
      <c r="F9" s="913">
        <f t="shared" si="4"/>
        <v>274</v>
      </c>
      <c r="G9" s="912" t="s">
        <v>1033</v>
      </c>
      <c r="H9" s="912" t="s">
        <v>1031</v>
      </c>
      <c r="I9" s="912" t="s">
        <v>380</v>
      </c>
      <c r="J9" s="914">
        <f t="shared" ca="1" si="5"/>
        <v>0</v>
      </c>
      <c r="K9" s="914">
        <f t="shared" ca="1" si="5"/>
        <v>0</v>
      </c>
      <c r="L9" s="914">
        <f t="shared" ca="1" si="5"/>
        <v>0</v>
      </c>
      <c r="M9" s="914">
        <f t="shared" ca="1" si="5"/>
        <v>0</v>
      </c>
      <c r="N9" s="1" t="str">
        <f t="shared" si="6"/>
        <v>ASR_CMS_19</v>
      </c>
      <c r="O9" s="913">
        <f t="shared" si="7"/>
        <v>45406</v>
      </c>
      <c r="P9" s="1" t="str">
        <f t="shared" si="8"/>
        <v>Unaudited</v>
      </c>
    </row>
    <row r="10" spans="1:16" x14ac:dyDescent="0.25">
      <c r="A10" s="1" t="s">
        <v>438</v>
      </c>
      <c r="B10" s="1" t="str">
        <f t="shared" si="0"/>
        <v>DEF</v>
      </c>
      <c r="C10" s="1" t="str">
        <f t="shared" si="1"/>
        <v>Default</v>
      </c>
      <c r="D10" s="912">
        <f t="shared" si="2"/>
        <v>1900</v>
      </c>
      <c r="E10" s="913">
        <f t="shared" si="3"/>
        <v>1</v>
      </c>
      <c r="F10" s="913">
        <f t="shared" si="4"/>
        <v>366</v>
      </c>
      <c r="G10" s="912" t="s">
        <v>1033</v>
      </c>
      <c r="H10" s="912" t="s">
        <v>1031</v>
      </c>
      <c r="I10" s="912" t="s">
        <v>380</v>
      </c>
      <c r="J10" s="914">
        <f t="shared" ca="1" si="5"/>
        <v>0</v>
      </c>
      <c r="K10" s="914">
        <f t="shared" ca="1" si="5"/>
        <v>0</v>
      </c>
      <c r="L10" s="914">
        <f t="shared" ca="1" si="5"/>
        <v>0</v>
      </c>
      <c r="M10" s="914">
        <f t="shared" ca="1" si="5"/>
        <v>0</v>
      </c>
      <c r="N10" s="1" t="str">
        <f t="shared" si="6"/>
        <v>ASR_CMS_19</v>
      </c>
      <c r="O10" s="913">
        <f t="shared" si="7"/>
        <v>45406</v>
      </c>
      <c r="P10" s="1" t="str">
        <f t="shared" si="8"/>
        <v>Unaudited</v>
      </c>
    </row>
    <row r="11" spans="1:16" x14ac:dyDescent="0.25">
      <c r="A11" s="1" t="s">
        <v>438</v>
      </c>
      <c r="B11" s="1" t="str">
        <f t="shared" si="0"/>
        <v>DEF</v>
      </c>
      <c r="C11" s="1" t="str">
        <f t="shared" si="1"/>
        <v>Default</v>
      </c>
      <c r="D11" s="912">
        <f t="shared" si="2"/>
        <v>1900</v>
      </c>
      <c r="E11" s="913">
        <f t="shared" si="3"/>
        <v>1</v>
      </c>
      <c r="F11" s="913">
        <f t="shared" si="4"/>
        <v>1</v>
      </c>
      <c r="G11" s="912" t="s">
        <v>1033</v>
      </c>
      <c r="H11" s="912" t="s">
        <v>1032</v>
      </c>
      <c r="I11" s="912" t="s">
        <v>380</v>
      </c>
      <c r="J11" s="914">
        <f t="shared" ca="1" si="5"/>
        <v>0</v>
      </c>
      <c r="K11" s="914">
        <f t="shared" ca="1" si="5"/>
        <v>0</v>
      </c>
      <c r="L11" s="914">
        <f t="shared" ca="1" si="5"/>
        <v>0</v>
      </c>
      <c r="M11" s="914">
        <f t="shared" ca="1" si="5"/>
        <v>0</v>
      </c>
      <c r="N11" s="1" t="str">
        <f t="shared" si="6"/>
        <v>ASR_CMS_19</v>
      </c>
      <c r="O11" s="913">
        <f t="shared" si="7"/>
        <v>45406</v>
      </c>
      <c r="P11" s="1" t="str">
        <f t="shared" si="8"/>
        <v>Unaudited</v>
      </c>
    </row>
    <row r="12" spans="1:16" x14ac:dyDescent="0.25">
      <c r="A12" s="1" t="s">
        <v>438</v>
      </c>
      <c r="B12" s="1" t="str">
        <f t="shared" si="0"/>
        <v>DEF</v>
      </c>
      <c r="C12" s="1" t="str">
        <f t="shared" si="1"/>
        <v>Default</v>
      </c>
      <c r="D12" s="912">
        <f t="shared" si="2"/>
        <v>1900</v>
      </c>
      <c r="E12" s="913">
        <f t="shared" si="3"/>
        <v>1</v>
      </c>
      <c r="F12" s="913">
        <f t="shared" si="4"/>
        <v>91</v>
      </c>
      <c r="G12" s="912" t="s">
        <v>1034</v>
      </c>
      <c r="H12" s="912" t="s">
        <v>1031</v>
      </c>
      <c r="I12" s="912" t="s">
        <v>380</v>
      </c>
      <c r="J12" s="914">
        <f t="shared" ca="1" si="5"/>
        <v>0</v>
      </c>
      <c r="K12" s="914">
        <f t="shared" ca="1" si="5"/>
        <v>0</v>
      </c>
      <c r="L12" s="914">
        <f t="shared" ca="1" si="5"/>
        <v>0</v>
      </c>
      <c r="M12" s="914">
        <f t="shared" ca="1" si="5"/>
        <v>0</v>
      </c>
      <c r="N12" s="1" t="str">
        <f t="shared" si="6"/>
        <v>ASR_CMS_19</v>
      </c>
      <c r="O12" s="913">
        <f t="shared" si="7"/>
        <v>45406</v>
      </c>
      <c r="P12" s="1" t="str">
        <f t="shared" si="8"/>
        <v>Unaudited</v>
      </c>
    </row>
    <row r="13" spans="1:16" x14ac:dyDescent="0.25">
      <c r="A13" s="1" t="s">
        <v>438</v>
      </c>
      <c r="B13" s="1" t="str">
        <f t="shared" si="0"/>
        <v>DEF</v>
      </c>
      <c r="C13" s="1" t="str">
        <f t="shared" si="1"/>
        <v>Default</v>
      </c>
      <c r="D13" s="912">
        <f t="shared" si="2"/>
        <v>1900</v>
      </c>
      <c r="E13" s="913">
        <f t="shared" si="3"/>
        <v>1</v>
      </c>
      <c r="F13" s="913">
        <f t="shared" si="4"/>
        <v>182</v>
      </c>
      <c r="G13" s="912" t="s">
        <v>1034</v>
      </c>
      <c r="H13" s="912" t="s">
        <v>1031</v>
      </c>
      <c r="I13" s="912" t="s">
        <v>380</v>
      </c>
      <c r="J13" s="914">
        <f t="shared" ca="1" si="5"/>
        <v>0</v>
      </c>
      <c r="K13" s="914">
        <f t="shared" ca="1" si="5"/>
        <v>0</v>
      </c>
      <c r="L13" s="914">
        <f t="shared" ca="1" si="5"/>
        <v>0</v>
      </c>
      <c r="M13" s="914">
        <f t="shared" ca="1" si="5"/>
        <v>0</v>
      </c>
      <c r="N13" s="1" t="str">
        <f t="shared" si="6"/>
        <v>ASR_CMS_19</v>
      </c>
      <c r="O13" s="913">
        <f t="shared" si="7"/>
        <v>45406</v>
      </c>
      <c r="P13" s="1" t="str">
        <f t="shared" si="8"/>
        <v>Unaudited</v>
      </c>
    </row>
    <row r="14" spans="1:16" x14ac:dyDescent="0.25">
      <c r="A14" s="1" t="s">
        <v>438</v>
      </c>
      <c r="B14" s="1" t="str">
        <f t="shared" si="0"/>
        <v>DEF</v>
      </c>
      <c r="C14" s="1" t="str">
        <f t="shared" si="1"/>
        <v>Default</v>
      </c>
      <c r="D14" s="912">
        <f t="shared" si="2"/>
        <v>1900</v>
      </c>
      <c r="E14" s="913">
        <f t="shared" si="3"/>
        <v>1</v>
      </c>
      <c r="F14" s="913">
        <f t="shared" si="4"/>
        <v>274</v>
      </c>
      <c r="G14" s="912" t="s">
        <v>1034</v>
      </c>
      <c r="H14" s="912" t="s">
        <v>1031</v>
      </c>
      <c r="I14" s="912" t="s">
        <v>380</v>
      </c>
      <c r="J14" s="914">
        <f t="shared" ca="1" si="5"/>
        <v>0</v>
      </c>
      <c r="K14" s="914">
        <f t="shared" ca="1" si="5"/>
        <v>0</v>
      </c>
      <c r="L14" s="914">
        <f t="shared" ca="1" si="5"/>
        <v>0</v>
      </c>
      <c r="M14" s="914">
        <f t="shared" ca="1" si="5"/>
        <v>0</v>
      </c>
      <c r="N14" s="1" t="str">
        <f t="shared" si="6"/>
        <v>ASR_CMS_19</v>
      </c>
      <c r="O14" s="913">
        <f t="shared" si="7"/>
        <v>45406</v>
      </c>
      <c r="P14" s="1" t="str">
        <f t="shared" si="8"/>
        <v>Unaudited</v>
      </c>
    </row>
    <row r="15" spans="1:16" x14ac:dyDescent="0.25">
      <c r="A15" s="1" t="s">
        <v>438</v>
      </c>
      <c r="B15" s="1" t="str">
        <f t="shared" si="0"/>
        <v>DEF</v>
      </c>
      <c r="C15" s="1" t="str">
        <f t="shared" si="1"/>
        <v>Default</v>
      </c>
      <c r="D15" s="912">
        <f t="shared" si="2"/>
        <v>1900</v>
      </c>
      <c r="E15" s="913">
        <f t="shared" si="3"/>
        <v>1</v>
      </c>
      <c r="F15" s="913">
        <f t="shared" si="4"/>
        <v>366</v>
      </c>
      <c r="G15" s="912" t="s">
        <v>1034</v>
      </c>
      <c r="H15" s="912" t="s">
        <v>1031</v>
      </c>
      <c r="I15" s="912" t="s">
        <v>380</v>
      </c>
      <c r="J15" s="914">
        <f t="shared" ca="1" si="5"/>
        <v>0</v>
      </c>
      <c r="K15" s="914">
        <f t="shared" ca="1" si="5"/>
        <v>0</v>
      </c>
      <c r="L15" s="914">
        <f t="shared" ca="1" si="5"/>
        <v>0</v>
      </c>
      <c r="M15" s="914">
        <f t="shared" ca="1" si="5"/>
        <v>0</v>
      </c>
      <c r="N15" s="1" t="str">
        <f t="shared" si="6"/>
        <v>ASR_CMS_19</v>
      </c>
      <c r="O15" s="913">
        <f t="shared" si="7"/>
        <v>45406</v>
      </c>
      <c r="P15" s="1" t="str">
        <f t="shared" si="8"/>
        <v>Unaudited</v>
      </c>
    </row>
    <row r="16" spans="1:16" x14ac:dyDescent="0.25">
      <c r="A16" s="1" t="s">
        <v>438</v>
      </c>
      <c r="B16" s="1" t="str">
        <f t="shared" si="0"/>
        <v>DEF</v>
      </c>
      <c r="C16" s="1" t="str">
        <f t="shared" si="1"/>
        <v>Default</v>
      </c>
      <c r="D16" s="912">
        <f t="shared" si="2"/>
        <v>1900</v>
      </c>
      <c r="E16" s="913">
        <f t="shared" si="3"/>
        <v>1</v>
      </c>
      <c r="F16" s="913">
        <f t="shared" si="4"/>
        <v>1</v>
      </c>
      <c r="G16" s="912" t="s">
        <v>1034</v>
      </c>
      <c r="H16" s="912" t="s">
        <v>1032</v>
      </c>
      <c r="I16" s="912" t="s">
        <v>380</v>
      </c>
      <c r="J16" s="914">
        <f t="shared" ca="1" si="5"/>
        <v>0</v>
      </c>
      <c r="K16" s="914">
        <f t="shared" ca="1" si="5"/>
        <v>0</v>
      </c>
      <c r="L16" s="914">
        <f t="shared" ca="1" si="5"/>
        <v>0</v>
      </c>
      <c r="M16" s="914">
        <f t="shared" ca="1" si="5"/>
        <v>0</v>
      </c>
      <c r="N16" s="1" t="str">
        <f t="shared" si="6"/>
        <v>ASR_CMS_19</v>
      </c>
      <c r="O16" s="913">
        <f t="shared" si="7"/>
        <v>45406</v>
      </c>
      <c r="P16" s="1" t="str">
        <f t="shared" si="8"/>
        <v>Unaudited</v>
      </c>
    </row>
    <row r="17" spans="1:16" x14ac:dyDescent="0.25">
      <c r="A17" s="1" t="s">
        <v>438</v>
      </c>
      <c r="B17" s="1" t="str">
        <f t="shared" si="0"/>
        <v>DEF</v>
      </c>
      <c r="C17" s="1" t="str">
        <f t="shared" si="1"/>
        <v>Default</v>
      </c>
      <c r="D17" s="912">
        <f t="shared" si="2"/>
        <v>1900</v>
      </c>
      <c r="E17" s="913">
        <f t="shared" si="3"/>
        <v>1</v>
      </c>
      <c r="F17" s="913">
        <f t="shared" si="4"/>
        <v>91</v>
      </c>
      <c r="G17" s="912" t="s">
        <v>1030</v>
      </c>
      <c r="H17" s="912" t="s">
        <v>1031</v>
      </c>
      <c r="I17" s="912" t="s">
        <v>381</v>
      </c>
      <c r="J17" s="914">
        <f t="shared" ca="1" si="5"/>
        <v>0</v>
      </c>
      <c r="K17" s="914">
        <f t="shared" ca="1" si="5"/>
        <v>0</v>
      </c>
      <c r="L17" s="914">
        <f t="shared" ca="1" si="5"/>
        <v>0</v>
      </c>
      <c r="M17" s="914">
        <f t="shared" ca="1" si="5"/>
        <v>0</v>
      </c>
      <c r="N17" s="1" t="str">
        <f t="shared" si="6"/>
        <v>ASR_CMS_19</v>
      </c>
      <c r="O17" s="913">
        <f t="shared" si="7"/>
        <v>45406</v>
      </c>
      <c r="P17" s="1" t="str">
        <f t="shared" si="8"/>
        <v>Unaudited</v>
      </c>
    </row>
    <row r="18" spans="1:16" x14ac:dyDescent="0.25">
      <c r="A18" s="1" t="s">
        <v>438</v>
      </c>
      <c r="B18" s="1" t="str">
        <f t="shared" si="0"/>
        <v>DEF</v>
      </c>
      <c r="C18" s="1" t="str">
        <f t="shared" si="1"/>
        <v>Default</v>
      </c>
      <c r="D18" s="912">
        <f t="shared" si="2"/>
        <v>1900</v>
      </c>
      <c r="E18" s="913">
        <f t="shared" si="3"/>
        <v>1</v>
      </c>
      <c r="F18" s="913">
        <f t="shared" si="4"/>
        <v>182</v>
      </c>
      <c r="G18" s="912" t="s">
        <v>1030</v>
      </c>
      <c r="H18" s="912" t="s">
        <v>1031</v>
      </c>
      <c r="I18" s="912" t="s">
        <v>381</v>
      </c>
      <c r="J18" s="914">
        <f t="shared" ca="1" si="5"/>
        <v>0</v>
      </c>
      <c r="K18" s="914">
        <f t="shared" ca="1" si="5"/>
        <v>0</v>
      </c>
      <c r="L18" s="914">
        <f t="shared" ca="1" si="5"/>
        <v>0</v>
      </c>
      <c r="M18" s="914">
        <f t="shared" ca="1" si="5"/>
        <v>0</v>
      </c>
      <c r="N18" s="1" t="str">
        <f t="shared" si="6"/>
        <v>ASR_CMS_19</v>
      </c>
      <c r="O18" s="913">
        <f t="shared" si="7"/>
        <v>45406</v>
      </c>
      <c r="P18" s="1" t="str">
        <f t="shared" si="8"/>
        <v>Unaudited</v>
      </c>
    </row>
    <row r="19" spans="1:16" x14ac:dyDescent="0.25">
      <c r="A19" s="1" t="s">
        <v>438</v>
      </c>
      <c r="B19" s="1" t="str">
        <f t="shared" si="0"/>
        <v>DEF</v>
      </c>
      <c r="C19" s="1" t="str">
        <f t="shared" si="1"/>
        <v>Default</v>
      </c>
      <c r="D19" s="912">
        <f t="shared" si="2"/>
        <v>1900</v>
      </c>
      <c r="E19" s="913">
        <f t="shared" si="3"/>
        <v>1</v>
      </c>
      <c r="F19" s="913">
        <f t="shared" si="4"/>
        <v>274</v>
      </c>
      <c r="G19" s="912" t="s">
        <v>1030</v>
      </c>
      <c r="H19" s="912" t="s">
        <v>1031</v>
      </c>
      <c r="I19" s="912" t="s">
        <v>381</v>
      </c>
      <c r="J19" s="914">
        <f t="shared" ca="1" si="5"/>
        <v>0</v>
      </c>
      <c r="K19" s="914">
        <f t="shared" ca="1" si="5"/>
        <v>0</v>
      </c>
      <c r="L19" s="914">
        <f t="shared" ca="1" si="5"/>
        <v>0</v>
      </c>
      <c r="M19" s="914">
        <f t="shared" ca="1" si="5"/>
        <v>0</v>
      </c>
      <c r="N19" s="1" t="str">
        <f t="shared" si="6"/>
        <v>ASR_CMS_19</v>
      </c>
      <c r="O19" s="913">
        <f t="shared" si="7"/>
        <v>45406</v>
      </c>
      <c r="P19" s="1" t="str">
        <f t="shared" si="8"/>
        <v>Unaudited</v>
      </c>
    </row>
    <row r="20" spans="1:16" x14ac:dyDescent="0.25">
      <c r="A20" s="1" t="s">
        <v>438</v>
      </c>
      <c r="B20" s="1" t="str">
        <f t="shared" si="0"/>
        <v>DEF</v>
      </c>
      <c r="C20" s="1" t="str">
        <f t="shared" si="1"/>
        <v>Default</v>
      </c>
      <c r="D20" s="912">
        <f t="shared" si="2"/>
        <v>1900</v>
      </c>
      <c r="E20" s="913">
        <f t="shared" si="3"/>
        <v>1</v>
      </c>
      <c r="F20" s="913">
        <f t="shared" si="4"/>
        <v>366</v>
      </c>
      <c r="G20" s="912" t="s">
        <v>1030</v>
      </c>
      <c r="H20" s="912" t="s">
        <v>1031</v>
      </c>
      <c r="I20" s="912" t="s">
        <v>381</v>
      </c>
      <c r="J20" s="914">
        <f t="shared" ca="1" si="5"/>
        <v>0</v>
      </c>
      <c r="K20" s="914">
        <f t="shared" ca="1" si="5"/>
        <v>0</v>
      </c>
      <c r="L20" s="914">
        <f t="shared" ca="1" si="5"/>
        <v>0</v>
      </c>
      <c r="M20" s="914">
        <f t="shared" ca="1" si="5"/>
        <v>0</v>
      </c>
      <c r="N20" s="1" t="str">
        <f t="shared" si="6"/>
        <v>ASR_CMS_19</v>
      </c>
      <c r="O20" s="913">
        <f t="shared" si="7"/>
        <v>45406</v>
      </c>
      <c r="P20" s="1" t="str">
        <f t="shared" si="8"/>
        <v>Unaudited</v>
      </c>
    </row>
    <row r="21" spans="1:16" x14ac:dyDescent="0.25">
      <c r="A21" s="1" t="s">
        <v>438</v>
      </c>
      <c r="B21" s="1" t="str">
        <f t="shared" si="0"/>
        <v>DEF</v>
      </c>
      <c r="C21" s="1" t="str">
        <f t="shared" si="1"/>
        <v>Default</v>
      </c>
      <c r="D21" s="912">
        <f t="shared" si="2"/>
        <v>1900</v>
      </c>
      <c r="E21" s="913">
        <f t="shared" si="3"/>
        <v>1</v>
      </c>
      <c r="F21" s="913">
        <f t="shared" si="4"/>
        <v>1</v>
      </c>
      <c r="G21" s="912" t="s">
        <v>1030</v>
      </c>
      <c r="H21" s="912" t="s">
        <v>1032</v>
      </c>
      <c r="I21" s="912" t="s">
        <v>381</v>
      </c>
      <c r="J21" s="914">
        <f t="shared" ca="1" si="5"/>
        <v>0</v>
      </c>
      <c r="K21" s="914">
        <f t="shared" ca="1" si="5"/>
        <v>0</v>
      </c>
      <c r="L21" s="914">
        <f t="shared" ca="1" si="5"/>
        <v>0</v>
      </c>
      <c r="M21" s="914">
        <f t="shared" ca="1" si="5"/>
        <v>0</v>
      </c>
      <c r="N21" s="1" t="str">
        <f t="shared" si="6"/>
        <v>ASR_CMS_19</v>
      </c>
      <c r="O21" s="913">
        <f t="shared" si="7"/>
        <v>45406</v>
      </c>
      <c r="P21" s="1" t="str">
        <f t="shared" si="8"/>
        <v>Unaudited</v>
      </c>
    </row>
    <row r="22" spans="1:16" x14ac:dyDescent="0.25">
      <c r="A22" s="1" t="s">
        <v>438</v>
      </c>
      <c r="B22" s="1" t="str">
        <f t="shared" si="0"/>
        <v>DEF</v>
      </c>
      <c r="C22" s="1" t="str">
        <f t="shared" si="1"/>
        <v>Default</v>
      </c>
      <c r="D22" s="912">
        <f t="shared" si="2"/>
        <v>1900</v>
      </c>
      <c r="E22" s="913">
        <f t="shared" si="3"/>
        <v>1</v>
      </c>
      <c r="F22" s="913">
        <f t="shared" si="4"/>
        <v>91</v>
      </c>
      <c r="G22" s="912" t="s">
        <v>1033</v>
      </c>
      <c r="H22" s="912" t="s">
        <v>1031</v>
      </c>
      <c r="I22" s="912" t="s">
        <v>381</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ASR_CMS_19</v>
      </c>
      <c r="O22" s="913">
        <f t="shared" si="7"/>
        <v>45406</v>
      </c>
      <c r="P22" s="1" t="str">
        <f t="shared" si="8"/>
        <v>Unaudited</v>
      </c>
    </row>
    <row r="23" spans="1:16" x14ac:dyDescent="0.25">
      <c r="A23" s="1" t="s">
        <v>438</v>
      </c>
      <c r="B23" s="1" t="str">
        <f t="shared" si="0"/>
        <v>DEF</v>
      </c>
      <c r="C23" s="1" t="str">
        <f t="shared" si="1"/>
        <v>Default</v>
      </c>
      <c r="D23" s="912">
        <f t="shared" si="2"/>
        <v>1900</v>
      </c>
      <c r="E23" s="913">
        <f t="shared" si="3"/>
        <v>1</v>
      </c>
      <c r="F23" s="913">
        <f t="shared" si="4"/>
        <v>182</v>
      </c>
      <c r="G23" s="912" t="s">
        <v>1033</v>
      </c>
      <c r="H23" s="912" t="s">
        <v>1031</v>
      </c>
      <c r="I23" s="912" t="s">
        <v>381</v>
      </c>
      <c r="J23" s="914">
        <f t="shared" ca="1" si="9"/>
        <v>0</v>
      </c>
      <c r="K23" s="914">
        <f t="shared" ca="1" si="9"/>
        <v>0</v>
      </c>
      <c r="L23" s="914">
        <f t="shared" ca="1" si="9"/>
        <v>0</v>
      </c>
      <c r="M23" s="914">
        <f t="shared" ca="1" si="9"/>
        <v>0</v>
      </c>
      <c r="N23" s="1" t="str">
        <f t="shared" si="6"/>
        <v>ASR_CMS_19</v>
      </c>
      <c r="O23" s="913">
        <f t="shared" si="7"/>
        <v>45406</v>
      </c>
      <c r="P23" s="1" t="str">
        <f t="shared" si="8"/>
        <v>Unaudited</v>
      </c>
    </row>
    <row r="24" spans="1:16" x14ac:dyDescent="0.25">
      <c r="A24" s="1" t="s">
        <v>438</v>
      </c>
      <c r="B24" s="1" t="str">
        <f t="shared" si="0"/>
        <v>DEF</v>
      </c>
      <c r="C24" s="1" t="str">
        <f t="shared" si="1"/>
        <v>Default</v>
      </c>
      <c r="D24" s="912">
        <f t="shared" si="2"/>
        <v>1900</v>
      </c>
      <c r="E24" s="913">
        <f t="shared" si="3"/>
        <v>1</v>
      </c>
      <c r="F24" s="913">
        <f t="shared" si="4"/>
        <v>274</v>
      </c>
      <c r="G24" s="912" t="s">
        <v>1033</v>
      </c>
      <c r="H24" s="912" t="s">
        <v>1031</v>
      </c>
      <c r="I24" s="912" t="s">
        <v>381</v>
      </c>
      <c r="J24" s="914">
        <f t="shared" ca="1" si="9"/>
        <v>0</v>
      </c>
      <c r="K24" s="914">
        <f t="shared" ca="1" si="9"/>
        <v>0</v>
      </c>
      <c r="L24" s="914">
        <f t="shared" ca="1" si="9"/>
        <v>0</v>
      </c>
      <c r="M24" s="914">
        <f t="shared" ca="1" si="9"/>
        <v>0</v>
      </c>
      <c r="N24" s="1" t="str">
        <f t="shared" si="6"/>
        <v>ASR_CMS_19</v>
      </c>
      <c r="O24" s="913">
        <f t="shared" si="7"/>
        <v>45406</v>
      </c>
      <c r="P24" s="1" t="str">
        <f t="shared" si="8"/>
        <v>Unaudited</v>
      </c>
    </row>
    <row r="25" spans="1:16" x14ac:dyDescent="0.25">
      <c r="A25" s="1" t="s">
        <v>438</v>
      </c>
      <c r="B25" s="1" t="str">
        <f t="shared" si="0"/>
        <v>DEF</v>
      </c>
      <c r="C25" s="1" t="str">
        <f t="shared" si="1"/>
        <v>Default</v>
      </c>
      <c r="D25" s="912">
        <f t="shared" si="2"/>
        <v>1900</v>
      </c>
      <c r="E25" s="913">
        <f t="shared" si="3"/>
        <v>1</v>
      </c>
      <c r="F25" s="913">
        <f t="shared" si="4"/>
        <v>366</v>
      </c>
      <c r="G25" s="912" t="s">
        <v>1033</v>
      </c>
      <c r="H25" s="912" t="s">
        <v>1031</v>
      </c>
      <c r="I25" s="912" t="s">
        <v>381</v>
      </c>
      <c r="J25" s="914">
        <f t="shared" ca="1" si="9"/>
        <v>0</v>
      </c>
      <c r="K25" s="914">
        <f t="shared" ca="1" si="9"/>
        <v>0</v>
      </c>
      <c r="L25" s="914">
        <f t="shared" ca="1" si="9"/>
        <v>0</v>
      </c>
      <c r="M25" s="914">
        <f t="shared" ca="1" si="9"/>
        <v>0</v>
      </c>
      <c r="N25" s="1" t="str">
        <f t="shared" si="6"/>
        <v>ASR_CMS_19</v>
      </c>
      <c r="O25" s="913">
        <f t="shared" si="7"/>
        <v>45406</v>
      </c>
      <c r="P25" s="1" t="str">
        <f t="shared" si="8"/>
        <v>Unaudited</v>
      </c>
    </row>
    <row r="26" spans="1:16" x14ac:dyDescent="0.25">
      <c r="A26" s="1" t="s">
        <v>438</v>
      </c>
      <c r="B26" s="1" t="str">
        <f t="shared" si="0"/>
        <v>DEF</v>
      </c>
      <c r="C26" s="1" t="str">
        <f t="shared" si="1"/>
        <v>Default</v>
      </c>
      <c r="D26" s="912">
        <f t="shared" si="2"/>
        <v>1900</v>
      </c>
      <c r="E26" s="913">
        <f t="shared" si="3"/>
        <v>1</v>
      </c>
      <c r="F26" s="913">
        <f t="shared" si="4"/>
        <v>1</v>
      </c>
      <c r="G26" s="912" t="s">
        <v>1033</v>
      </c>
      <c r="H26" s="912" t="s">
        <v>1032</v>
      </c>
      <c r="I26" s="912" t="s">
        <v>381</v>
      </c>
      <c r="J26" s="914">
        <f t="shared" ca="1" si="9"/>
        <v>0</v>
      </c>
      <c r="K26" s="914">
        <f t="shared" ca="1" si="9"/>
        <v>0</v>
      </c>
      <c r="L26" s="914">
        <f t="shared" ca="1" si="9"/>
        <v>0</v>
      </c>
      <c r="M26" s="914">
        <f t="shared" ca="1" si="9"/>
        <v>0</v>
      </c>
      <c r="N26" s="1" t="str">
        <f t="shared" si="6"/>
        <v>ASR_CMS_19</v>
      </c>
      <c r="O26" s="913">
        <f t="shared" si="7"/>
        <v>45406</v>
      </c>
      <c r="P26" s="1" t="str">
        <f t="shared" si="8"/>
        <v>Unaudited</v>
      </c>
    </row>
    <row r="27" spans="1:16" x14ac:dyDescent="0.25">
      <c r="A27" s="1" t="s">
        <v>438</v>
      </c>
      <c r="B27" s="1" t="str">
        <f t="shared" si="0"/>
        <v>DEF</v>
      </c>
      <c r="C27" s="1" t="str">
        <f t="shared" si="1"/>
        <v>Default</v>
      </c>
      <c r="D27" s="912">
        <f t="shared" si="2"/>
        <v>1900</v>
      </c>
      <c r="E27" s="913">
        <f t="shared" si="3"/>
        <v>1</v>
      </c>
      <c r="F27" s="913">
        <f t="shared" si="4"/>
        <v>91</v>
      </c>
      <c r="G27" s="912" t="s">
        <v>1034</v>
      </c>
      <c r="H27" s="912" t="s">
        <v>1031</v>
      </c>
      <c r="I27" s="912" t="s">
        <v>381</v>
      </c>
      <c r="J27" s="914">
        <f t="shared" ca="1" si="9"/>
        <v>0</v>
      </c>
      <c r="K27" s="914">
        <f t="shared" ca="1" si="9"/>
        <v>0</v>
      </c>
      <c r="L27" s="914">
        <f t="shared" ca="1" si="9"/>
        <v>0</v>
      </c>
      <c r="M27" s="914">
        <f t="shared" ca="1" si="9"/>
        <v>0</v>
      </c>
      <c r="N27" s="1" t="str">
        <f t="shared" si="6"/>
        <v>ASR_CMS_19</v>
      </c>
      <c r="O27" s="913">
        <f t="shared" si="7"/>
        <v>45406</v>
      </c>
      <c r="P27" s="1" t="str">
        <f t="shared" si="8"/>
        <v>Unaudited</v>
      </c>
    </row>
    <row r="28" spans="1:16" x14ac:dyDescent="0.25">
      <c r="A28" s="1" t="s">
        <v>438</v>
      </c>
      <c r="B28" s="1" t="str">
        <f t="shared" si="0"/>
        <v>DEF</v>
      </c>
      <c r="C28" s="1" t="str">
        <f t="shared" si="1"/>
        <v>Default</v>
      </c>
      <c r="D28" s="912">
        <f t="shared" si="2"/>
        <v>1900</v>
      </c>
      <c r="E28" s="913">
        <f t="shared" si="3"/>
        <v>1</v>
      </c>
      <c r="F28" s="913">
        <f t="shared" si="4"/>
        <v>182</v>
      </c>
      <c r="G28" s="912" t="s">
        <v>1034</v>
      </c>
      <c r="H28" s="912" t="s">
        <v>1031</v>
      </c>
      <c r="I28" s="912" t="s">
        <v>381</v>
      </c>
      <c r="J28" s="914">
        <f t="shared" ca="1" si="9"/>
        <v>0</v>
      </c>
      <c r="K28" s="914">
        <f t="shared" ca="1" si="9"/>
        <v>0</v>
      </c>
      <c r="L28" s="914">
        <f t="shared" ca="1" si="9"/>
        <v>0</v>
      </c>
      <c r="M28" s="914">
        <f t="shared" ca="1" si="9"/>
        <v>0</v>
      </c>
      <c r="N28" s="1" t="str">
        <f t="shared" si="6"/>
        <v>ASR_CMS_19</v>
      </c>
      <c r="O28" s="913">
        <f t="shared" si="7"/>
        <v>45406</v>
      </c>
      <c r="P28" s="1" t="str">
        <f t="shared" si="8"/>
        <v>Unaudited</v>
      </c>
    </row>
    <row r="29" spans="1:16" x14ac:dyDescent="0.25">
      <c r="A29" s="1" t="s">
        <v>438</v>
      </c>
      <c r="B29" s="1" t="str">
        <f t="shared" si="0"/>
        <v>DEF</v>
      </c>
      <c r="C29" s="1" t="str">
        <f t="shared" si="1"/>
        <v>Default</v>
      </c>
      <c r="D29" s="912">
        <f t="shared" si="2"/>
        <v>1900</v>
      </c>
      <c r="E29" s="913">
        <f t="shared" si="3"/>
        <v>1</v>
      </c>
      <c r="F29" s="913">
        <f t="shared" si="4"/>
        <v>274</v>
      </c>
      <c r="G29" s="912" t="s">
        <v>1034</v>
      </c>
      <c r="H29" s="912" t="s">
        <v>1031</v>
      </c>
      <c r="I29" s="912" t="s">
        <v>381</v>
      </c>
      <c r="J29" s="914">
        <f t="shared" ca="1" si="9"/>
        <v>0</v>
      </c>
      <c r="K29" s="914">
        <f t="shared" ca="1" si="9"/>
        <v>0</v>
      </c>
      <c r="L29" s="914">
        <f t="shared" ca="1" si="9"/>
        <v>0</v>
      </c>
      <c r="M29" s="914">
        <f t="shared" ca="1" si="9"/>
        <v>0</v>
      </c>
      <c r="N29" s="1" t="str">
        <f t="shared" si="6"/>
        <v>ASR_CMS_19</v>
      </c>
      <c r="O29" s="913">
        <f t="shared" si="7"/>
        <v>45406</v>
      </c>
      <c r="P29" s="1" t="str">
        <f t="shared" si="8"/>
        <v>Unaudited</v>
      </c>
    </row>
    <row r="30" spans="1:16" x14ac:dyDescent="0.25">
      <c r="A30" s="1" t="s">
        <v>438</v>
      </c>
      <c r="B30" s="1" t="str">
        <f t="shared" si="0"/>
        <v>DEF</v>
      </c>
      <c r="C30" s="1" t="str">
        <f t="shared" si="1"/>
        <v>Default</v>
      </c>
      <c r="D30" s="912">
        <f t="shared" si="2"/>
        <v>1900</v>
      </c>
      <c r="E30" s="913">
        <f t="shared" si="3"/>
        <v>1</v>
      </c>
      <c r="F30" s="913">
        <f t="shared" si="4"/>
        <v>366</v>
      </c>
      <c r="G30" s="912" t="s">
        <v>1034</v>
      </c>
      <c r="H30" s="912" t="s">
        <v>1031</v>
      </c>
      <c r="I30" s="912" t="s">
        <v>381</v>
      </c>
      <c r="J30" s="914">
        <f t="shared" ca="1" si="9"/>
        <v>0</v>
      </c>
      <c r="K30" s="914">
        <f t="shared" ca="1" si="9"/>
        <v>0</v>
      </c>
      <c r="L30" s="914">
        <f t="shared" ca="1" si="9"/>
        <v>0</v>
      </c>
      <c r="M30" s="914">
        <f t="shared" ca="1" si="9"/>
        <v>0</v>
      </c>
      <c r="N30" s="1" t="str">
        <f t="shared" si="6"/>
        <v>ASR_CMS_19</v>
      </c>
      <c r="O30" s="913">
        <f t="shared" si="7"/>
        <v>45406</v>
      </c>
      <c r="P30" s="1" t="str">
        <f t="shared" si="8"/>
        <v>Unaudited</v>
      </c>
    </row>
    <row r="31" spans="1:16" x14ac:dyDescent="0.25">
      <c r="A31" s="1" t="s">
        <v>438</v>
      </c>
      <c r="B31" s="1" t="str">
        <f t="shared" si="0"/>
        <v>DEF</v>
      </c>
      <c r="C31" s="1" t="str">
        <f t="shared" si="1"/>
        <v>Default</v>
      </c>
      <c r="D31" s="912">
        <f t="shared" si="2"/>
        <v>1900</v>
      </c>
      <c r="E31" s="913">
        <f t="shared" si="3"/>
        <v>1</v>
      </c>
      <c r="F31" s="913">
        <f t="shared" si="4"/>
        <v>1</v>
      </c>
      <c r="G31" s="912" t="s">
        <v>1034</v>
      </c>
      <c r="H31" s="912" t="s">
        <v>1032</v>
      </c>
      <c r="I31" s="912" t="s">
        <v>381</v>
      </c>
      <c r="J31" s="914">
        <f t="shared" ca="1" si="9"/>
        <v>0</v>
      </c>
      <c r="K31" s="914">
        <f t="shared" ca="1" si="9"/>
        <v>0</v>
      </c>
      <c r="L31" s="914">
        <f t="shared" ca="1" si="9"/>
        <v>0</v>
      </c>
      <c r="M31" s="914">
        <f t="shared" ca="1" si="9"/>
        <v>0</v>
      </c>
      <c r="N31" s="1" t="str">
        <f t="shared" si="6"/>
        <v>ASR_CMS_19</v>
      </c>
      <c r="O31" s="913">
        <f t="shared" si="7"/>
        <v>45406</v>
      </c>
      <c r="P31" s="1" t="str">
        <f t="shared" si="8"/>
        <v>Unaudited</v>
      </c>
    </row>
    <row r="32" spans="1:16" x14ac:dyDescent="0.25">
      <c r="A32" s="1" t="s">
        <v>438</v>
      </c>
      <c r="B32" s="1" t="str">
        <f t="shared" si="0"/>
        <v>DEF</v>
      </c>
      <c r="C32" s="1" t="str">
        <f t="shared" si="1"/>
        <v>Default</v>
      </c>
      <c r="D32" s="912">
        <f t="shared" si="2"/>
        <v>1900</v>
      </c>
      <c r="E32" s="913">
        <f t="shared" si="3"/>
        <v>1</v>
      </c>
      <c r="F32" s="913">
        <f t="shared" si="4"/>
        <v>91</v>
      </c>
      <c r="G32" s="912" t="s">
        <v>1030</v>
      </c>
      <c r="H32" s="912" t="s">
        <v>1031</v>
      </c>
      <c r="I32" s="912" t="s">
        <v>382</v>
      </c>
      <c r="J32" s="914">
        <f t="shared" ca="1" si="9"/>
        <v>0</v>
      </c>
      <c r="K32" s="914">
        <f t="shared" ca="1" si="9"/>
        <v>0</v>
      </c>
      <c r="L32" s="914">
        <f t="shared" ca="1" si="9"/>
        <v>0</v>
      </c>
      <c r="M32" s="914">
        <f t="shared" ca="1" si="9"/>
        <v>0</v>
      </c>
      <c r="N32" s="1" t="str">
        <f t="shared" si="6"/>
        <v>ASR_CMS_19</v>
      </c>
      <c r="O32" s="913">
        <f t="shared" si="7"/>
        <v>45406</v>
      </c>
      <c r="P32" s="1" t="str">
        <f t="shared" si="8"/>
        <v>Unaudited</v>
      </c>
    </row>
    <row r="33" spans="1:16" x14ac:dyDescent="0.25">
      <c r="A33" s="1" t="s">
        <v>438</v>
      </c>
      <c r="B33" s="1" t="str">
        <f t="shared" si="0"/>
        <v>DEF</v>
      </c>
      <c r="C33" s="1" t="str">
        <f t="shared" si="1"/>
        <v>Default</v>
      </c>
      <c r="D33" s="912">
        <f t="shared" si="2"/>
        <v>1900</v>
      </c>
      <c r="E33" s="913">
        <f t="shared" si="3"/>
        <v>1</v>
      </c>
      <c r="F33" s="913">
        <f t="shared" si="4"/>
        <v>182</v>
      </c>
      <c r="G33" s="912" t="s">
        <v>1030</v>
      </c>
      <c r="H33" s="912" t="s">
        <v>1031</v>
      </c>
      <c r="I33" s="912" t="s">
        <v>382</v>
      </c>
      <c r="J33" s="914">
        <f t="shared" ca="1" si="9"/>
        <v>0</v>
      </c>
      <c r="K33" s="914">
        <f t="shared" ca="1" si="9"/>
        <v>0</v>
      </c>
      <c r="L33" s="914">
        <f t="shared" ca="1" si="9"/>
        <v>0</v>
      </c>
      <c r="M33" s="914">
        <f t="shared" ca="1" si="9"/>
        <v>0</v>
      </c>
      <c r="N33" s="1" t="str">
        <f t="shared" si="6"/>
        <v>ASR_CMS_19</v>
      </c>
      <c r="O33" s="913">
        <f t="shared" si="7"/>
        <v>45406</v>
      </c>
      <c r="P33" s="1" t="str">
        <f t="shared" si="8"/>
        <v>Unaudited</v>
      </c>
    </row>
    <row r="34" spans="1:16" x14ac:dyDescent="0.25">
      <c r="A34" s="1" t="s">
        <v>438</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9"/>
        <v>0</v>
      </c>
      <c r="K34" s="914">
        <f t="shared" ca="1" si="9"/>
        <v>0</v>
      </c>
      <c r="L34" s="914">
        <f t="shared" ca="1" si="9"/>
        <v>0</v>
      </c>
      <c r="M34" s="914">
        <f t="shared" ca="1" si="9"/>
        <v>0</v>
      </c>
      <c r="N34" s="1" t="str">
        <f t="shared" si="6"/>
        <v>ASR_CMS_19</v>
      </c>
      <c r="O34" s="913">
        <f t="shared" si="7"/>
        <v>45406</v>
      </c>
      <c r="P34" s="1" t="str">
        <f t="shared" si="8"/>
        <v>Unaudited</v>
      </c>
    </row>
    <row r="35" spans="1:16" x14ac:dyDescent="0.25">
      <c r="A35" s="1" t="s">
        <v>438</v>
      </c>
      <c r="B35" s="1" t="str">
        <f t="shared" si="0"/>
        <v>DEF</v>
      </c>
      <c r="C35" s="1" t="str">
        <f t="shared" si="1"/>
        <v>Default</v>
      </c>
      <c r="D35" s="912">
        <f t="shared" si="10"/>
        <v>1900</v>
      </c>
      <c r="E35" s="913">
        <f t="shared" si="11"/>
        <v>1</v>
      </c>
      <c r="F35" s="913">
        <f t="shared" si="12"/>
        <v>366</v>
      </c>
      <c r="G35" s="912" t="s">
        <v>1030</v>
      </c>
      <c r="H35" s="912" t="s">
        <v>1031</v>
      </c>
      <c r="I35" s="912" t="s">
        <v>382</v>
      </c>
      <c r="J35" s="914">
        <f t="shared" ca="1" si="9"/>
        <v>0</v>
      </c>
      <c r="K35" s="914">
        <f t="shared" ca="1" si="9"/>
        <v>0</v>
      </c>
      <c r="L35" s="914">
        <f t="shared" ca="1" si="9"/>
        <v>0</v>
      </c>
      <c r="M35" s="914">
        <f t="shared" ca="1" si="9"/>
        <v>0</v>
      </c>
      <c r="N35" s="1" t="str">
        <f t="shared" si="6"/>
        <v>ASR_CMS_19</v>
      </c>
      <c r="O35" s="913">
        <f t="shared" si="7"/>
        <v>45406</v>
      </c>
      <c r="P35" s="1" t="str">
        <f t="shared" si="8"/>
        <v>Unaudited</v>
      </c>
    </row>
    <row r="36" spans="1:16" x14ac:dyDescent="0.25">
      <c r="A36" s="1" t="s">
        <v>438</v>
      </c>
      <c r="B36" s="1" t="str">
        <f t="shared" si="0"/>
        <v>DEF</v>
      </c>
      <c r="C36" s="1" t="str">
        <f t="shared" si="1"/>
        <v>Default</v>
      </c>
      <c r="D36" s="912">
        <f t="shared" si="10"/>
        <v>1900</v>
      </c>
      <c r="E36" s="913">
        <f t="shared" si="11"/>
        <v>1</v>
      </c>
      <c r="F36" s="913">
        <f t="shared" si="12"/>
        <v>1</v>
      </c>
      <c r="G36" s="912" t="s">
        <v>1030</v>
      </c>
      <c r="H36" s="912" t="s">
        <v>1032</v>
      </c>
      <c r="I36" s="912" t="s">
        <v>382</v>
      </c>
      <c r="J36" s="914">
        <f t="shared" ca="1" si="9"/>
        <v>0</v>
      </c>
      <c r="K36" s="914">
        <f t="shared" ca="1" si="9"/>
        <v>0</v>
      </c>
      <c r="L36" s="914">
        <f t="shared" ca="1" si="9"/>
        <v>0</v>
      </c>
      <c r="M36" s="914">
        <f t="shared" ca="1" si="9"/>
        <v>0</v>
      </c>
      <c r="N36" s="1" t="str">
        <f t="shared" si="6"/>
        <v>ASR_CMS_19</v>
      </c>
      <c r="O36" s="913">
        <f t="shared" si="7"/>
        <v>45406</v>
      </c>
      <c r="P36" s="1" t="str">
        <f t="shared" si="8"/>
        <v>Unaudited</v>
      </c>
    </row>
    <row r="37" spans="1:16" x14ac:dyDescent="0.25">
      <c r="A37" s="1" t="s">
        <v>438</v>
      </c>
      <c r="B37" s="1" t="str">
        <f t="shared" si="0"/>
        <v>DEF</v>
      </c>
      <c r="C37" s="1" t="str">
        <f t="shared" si="1"/>
        <v>Default</v>
      </c>
      <c r="D37" s="912">
        <f t="shared" si="10"/>
        <v>1900</v>
      </c>
      <c r="E37" s="913">
        <f t="shared" si="11"/>
        <v>1</v>
      </c>
      <c r="F37" s="913">
        <f t="shared" si="12"/>
        <v>91</v>
      </c>
      <c r="G37" s="912" t="s">
        <v>1033</v>
      </c>
      <c r="H37" s="912" t="s">
        <v>1031</v>
      </c>
      <c r="I37" s="912" t="s">
        <v>382</v>
      </c>
      <c r="J37" s="914">
        <f t="shared" ca="1" si="9"/>
        <v>0</v>
      </c>
      <c r="K37" s="914">
        <f t="shared" ca="1" si="9"/>
        <v>0</v>
      </c>
      <c r="L37" s="914">
        <f t="shared" ca="1" si="9"/>
        <v>0</v>
      </c>
      <c r="M37" s="914">
        <f t="shared" ca="1" si="9"/>
        <v>0</v>
      </c>
      <c r="N37" s="1" t="str">
        <f t="shared" si="6"/>
        <v>ASR_CMS_19</v>
      </c>
      <c r="O37" s="913">
        <f t="shared" si="7"/>
        <v>45406</v>
      </c>
      <c r="P37" s="1" t="str">
        <f t="shared" si="8"/>
        <v>Unaudited</v>
      </c>
    </row>
    <row r="38" spans="1:16" x14ac:dyDescent="0.25">
      <c r="A38" s="1" t="s">
        <v>438</v>
      </c>
      <c r="B38" s="1" t="str">
        <f t="shared" si="0"/>
        <v>DEF</v>
      </c>
      <c r="C38" s="1" t="str">
        <f t="shared" si="1"/>
        <v>Default</v>
      </c>
      <c r="D38" s="912">
        <f t="shared" si="10"/>
        <v>1900</v>
      </c>
      <c r="E38" s="913">
        <f t="shared" si="11"/>
        <v>1</v>
      </c>
      <c r="F38" s="913">
        <f t="shared" si="12"/>
        <v>182</v>
      </c>
      <c r="G38" s="912" t="s">
        <v>1033</v>
      </c>
      <c r="H38" s="912" t="s">
        <v>1031</v>
      </c>
      <c r="I38" s="912" t="s">
        <v>382</v>
      </c>
      <c r="J38" s="914">
        <f t="shared" ca="1" si="9"/>
        <v>0</v>
      </c>
      <c r="K38" s="914">
        <f t="shared" ca="1" si="9"/>
        <v>0</v>
      </c>
      <c r="L38" s="914">
        <f t="shared" ca="1" si="9"/>
        <v>0</v>
      </c>
      <c r="M38" s="914">
        <f t="shared" ca="1" si="9"/>
        <v>0</v>
      </c>
      <c r="N38" s="1" t="str">
        <f t="shared" si="6"/>
        <v>ASR_CMS_19</v>
      </c>
      <c r="O38" s="913">
        <f t="shared" si="7"/>
        <v>45406</v>
      </c>
      <c r="P38" s="1" t="str">
        <f t="shared" si="8"/>
        <v>Unaudited</v>
      </c>
    </row>
    <row r="39" spans="1:16" x14ac:dyDescent="0.25">
      <c r="A39" s="1" t="s">
        <v>438</v>
      </c>
      <c r="B39" s="1" t="str">
        <f t="shared" si="0"/>
        <v>DEF</v>
      </c>
      <c r="C39" s="1" t="str">
        <f t="shared" si="1"/>
        <v>Default</v>
      </c>
      <c r="D39" s="912">
        <f t="shared" si="10"/>
        <v>1900</v>
      </c>
      <c r="E39" s="913">
        <f t="shared" si="11"/>
        <v>1</v>
      </c>
      <c r="F39" s="913">
        <f t="shared" si="12"/>
        <v>274</v>
      </c>
      <c r="G39" s="912" t="s">
        <v>1033</v>
      </c>
      <c r="H39" s="912" t="s">
        <v>1031</v>
      </c>
      <c r="I39" s="912" t="s">
        <v>382</v>
      </c>
      <c r="J39" s="914">
        <f t="shared" ca="1" si="9"/>
        <v>0</v>
      </c>
      <c r="K39" s="914">
        <f t="shared" ca="1" si="9"/>
        <v>0</v>
      </c>
      <c r="L39" s="914">
        <f t="shared" ca="1" si="9"/>
        <v>0</v>
      </c>
      <c r="M39" s="914">
        <f t="shared" ca="1" si="9"/>
        <v>0</v>
      </c>
      <c r="N39" s="1" t="str">
        <f t="shared" si="6"/>
        <v>ASR_CMS_19</v>
      </c>
      <c r="O39" s="913">
        <f t="shared" si="7"/>
        <v>45406</v>
      </c>
      <c r="P39" s="1" t="str">
        <f t="shared" si="8"/>
        <v>Unaudited</v>
      </c>
    </row>
    <row r="40" spans="1:16" x14ac:dyDescent="0.25">
      <c r="A40" s="1" t="s">
        <v>438</v>
      </c>
      <c r="B40" s="1" t="str">
        <f t="shared" si="0"/>
        <v>DEF</v>
      </c>
      <c r="C40" s="1" t="str">
        <f t="shared" si="1"/>
        <v>Default</v>
      </c>
      <c r="D40" s="912">
        <f t="shared" si="10"/>
        <v>1900</v>
      </c>
      <c r="E40" s="913">
        <f t="shared" si="11"/>
        <v>1</v>
      </c>
      <c r="F40" s="913">
        <f t="shared" si="12"/>
        <v>366</v>
      </c>
      <c r="G40" s="912" t="s">
        <v>1033</v>
      </c>
      <c r="H40" s="912" t="s">
        <v>1031</v>
      </c>
      <c r="I40" s="912" t="s">
        <v>382</v>
      </c>
      <c r="J40" s="914">
        <f t="shared" ca="1" si="9"/>
        <v>0</v>
      </c>
      <c r="K40" s="914">
        <f t="shared" ca="1" si="9"/>
        <v>0</v>
      </c>
      <c r="L40" s="914">
        <f t="shared" ca="1" si="9"/>
        <v>0</v>
      </c>
      <c r="M40" s="914">
        <f t="shared" ca="1" si="9"/>
        <v>0</v>
      </c>
      <c r="N40" s="1" t="str">
        <f t="shared" si="6"/>
        <v>ASR_CMS_19</v>
      </c>
      <c r="O40" s="913">
        <f t="shared" si="7"/>
        <v>45406</v>
      </c>
      <c r="P40" s="1" t="str">
        <f t="shared" si="8"/>
        <v>Unaudited</v>
      </c>
    </row>
    <row r="41" spans="1:16" x14ac:dyDescent="0.25">
      <c r="A41" s="1" t="s">
        <v>438</v>
      </c>
      <c r="B41" s="1" t="str">
        <f t="shared" si="0"/>
        <v>DEF</v>
      </c>
      <c r="C41" s="1" t="str">
        <f t="shared" si="1"/>
        <v>Default</v>
      </c>
      <c r="D41" s="912">
        <f t="shared" si="10"/>
        <v>1900</v>
      </c>
      <c r="E41" s="913">
        <f t="shared" si="11"/>
        <v>1</v>
      </c>
      <c r="F41" s="913">
        <f t="shared" si="12"/>
        <v>1</v>
      </c>
      <c r="G41" s="912" t="s">
        <v>1033</v>
      </c>
      <c r="H41" s="912" t="s">
        <v>1032</v>
      </c>
      <c r="I41" s="912" t="s">
        <v>382</v>
      </c>
      <c r="J41" s="914">
        <f t="shared" ca="1" si="9"/>
        <v>0</v>
      </c>
      <c r="K41" s="914">
        <f t="shared" ca="1" si="9"/>
        <v>0</v>
      </c>
      <c r="L41" s="914">
        <f t="shared" ca="1" si="9"/>
        <v>0</v>
      </c>
      <c r="M41" s="914">
        <f t="shared" ca="1" si="9"/>
        <v>0</v>
      </c>
      <c r="N41" s="1" t="str">
        <f t="shared" si="6"/>
        <v>ASR_CMS_19</v>
      </c>
      <c r="O41" s="913">
        <f t="shared" si="7"/>
        <v>45406</v>
      </c>
      <c r="P41" s="1" t="str">
        <f t="shared" si="8"/>
        <v>Unaudited</v>
      </c>
    </row>
    <row r="42" spans="1:16" x14ac:dyDescent="0.25">
      <c r="A42" s="1" t="s">
        <v>438</v>
      </c>
      <c r="B42" s="1" t="str">
        <f t="shared" si="0"/>
        <v>DEF</v>
      </c>
      <c r="C42" s="1" t="str">
        <f t="shared" si="1"/>
        <v>Default</v>
      </c>
      <c r="D42" s="912">
        <f t="shared" si="10"/>
        <v>1900</v>
      </c>
      <c r="E42" s="913">
        <f t="shared" si="11"/>
        <v>1</v>
      </c>
      <c r="F42" s="913">
        <f t="shared" si="12"/>
        <v>91</v>
      </c>
      <c r="G42" s="912" t="s">
        <v>1034</v>
      </c>
      <c r="H42" s="912" t="s">
        <v>1031</v>
      </c>
      <c r="I42" s="912" t="s">
        <v>382</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ASR_CMS_19</v>
      </c>
      <c r="O42" s="913">
        <f t="shared" si="7"/>
        <v>45406</v>
      </c>
      <c r="P42" s="1" t="str">
        <f t="shared" si="8"/>
        <v>Unaudited</v>
      </c>
    </row>
    <row r="43" spans="1:16" x14ac:dyDescent="0.25">
      <c r="A43" s="1" t="s">
        <v>438</v>
      </c>
      <c r="B43" s="1" t="str">
        <f t="shared" si="0"/>
        <v>DEF</v>
      </c>
      <c r="C43" s="1" t="str">
        <f t="shared" si="1"/>
        <v>Default</v>
      </c>
      <c r="D43" s="912">
        <f t="shared" si="10"/>
        <v>1900</v>
      </c>
      <c r="E43" s="913">
        <f t="shared" si="11"/>
        <v>1</v>
      </c>
      <c r="F43" s="913">
        <f t="shared" si="12"/>
        <v>182</v>
      </c>
      <c r="G43" s="912" t="s">
        <v>1034</v>
      </c>
      <c r="H43" s="912" t="s">
        <v>1031</v>
      </c>
      <c r="I43" s="912" t="s">
        <v>382</v>
      </c>
      <c r="J43" s="914">
        <f t="shared" ca="1" si="13"/>
        <v>0</v>
      </c>
      <c r="K43" s="914">
        <f t="shared" ca="1" si="13"/>
        <v>0</v>
      </c>
      <c r="L43" s="914">
        <f t="shared" ca="1" si="13"/>
        <v>0</v>
      </c>
      <c r="M43" s="914">
        <f t="shared" ca="1" si="13"/>
        <v>0</v>
      </c>
      <c r="N43" s="1" t="str">
        <f t="shared" si="6"/>
        <v>ASR_CMS_19</v>
      </c>
      <c r="O43" s="913">
        <f t="shared" si="7"/>
        <v>45406</v>
      </c>
      <c r="P43" s="1" t="str">
        <f t="shared" si="8"/>
        <v>Unaudited</v>
      </c>
    </row>
    <row r="44" spans="1:16" x14ac:dyDescent="0.25">
      <c r="A44" s="1" t="s">
        <v>438</v>
      </c>
      <c r="B44" s="1" t="str">
        <f t="shared" si="0"/>
        <v>DEF</v>
      </c>
      <c r="C44" s="1" t="str">
        <f t="shared" si="1"/>
        <v>Default</v>
      </c>
      <c r="D44" s="912">
        <f t="shared" si="10"/>
        <v>1900</v>
      </c>
      <c r="E44" s="913">
        <f t="shared" si="11"/>
        <v>1</v>
      </c>
      <c r="F44" s="913">
        <f t="shared" si="12"/>
        <v>274</v>
      </c>
      <c r="G44" s="912" t="s">
        <v>1034</v>
      </c>
      <c r="H44" s="912" t="s">
        <v>1031</v>
      </c>
      <c r="I44" s="912" t="s">
        <v>382</v>
      </c>
      <c r="J44" s="914">
        <f t="shared" ca="1" si="13"/>
        <v>0</v>
      </c>
      <c r="K44" s="914">
        <f t="shared" ca="1" si="13"/>
        <v>0</v>
      </c>
      <c r="L44" s="914">
        <f t="shared" ca="1" si="13"/>
        <v>0</v>
      </c>
      <c r="M44" s="914">
        <f t="shared" ca="1" si="13"/>
        <v>0</v>
      </c>
      <c r="N44" s="1" t="str">
        <f t="shared" si="6"/>
        <v>ASR_CMS_19</v>
      </c>
      <c r="O44" s="913">
        <f t="shared" si="7"/>
        <v>45406</v>
      </c>
      <c r="P44" s="1" t="str">
        <f t="shared" si="8"/>
        <v>Unaudited</v>
      </c>
    </row>
    <row r="45" spans="1:16" x14ac:dyDescent="0.25">
      <c r="A45" s="1" t="s">
        <v>438</v>
      </c>
      <c r="B45" s="1" t="str">
        <f t="shared" si="0"/>
        <v>DEF</v>
      </c>
      <c r="C45" s="1" t="str">
        <f t="shared" si="1"/>
        <v>Default</v>
      </c>
      <c r="D45" s="912">
        <f t="shared" si="10"/>
        <v>1900</v>
      </c>
      <c r="E45" s="913">
        <f t="shared" si="11"/>
        <v>1</v>
      </c>
      <c r="F45" s="913">
        <f t="shared" si="12"/>
        <v>366</v>
      </c>
      <c r="G45" s="912" t="s">
        <v>1034</v>
      </c>
      <c r="H45" s="912" t="s">
        <v>1031</v>
      </c>
      <c r="I45" s="912" t="s">
        <v>382</v>
      </c>
      <c r="J45" s="914">
        <f t="shared" ca="1" si="13"/>
        <v>0</v>
      </c>
      <c r="K45" s="914">
        <f t="shared" ca="1" si="13"/>
        <v>0</v>
      </c>
      <c r="L45" s="914">
        <f t="shared" ca="1" si="13"/>
        <v>0</v>
      </c>
      <c r="M45" s="914">
        <f t="shared" ca="1" si="13"/>
        <v>0</v>
      </c>
      <c r="N45" s="1" t="str">
        <f t="shared" si="6"/>
        <v>ASR_CMS_19</v>
      </c>
      <c r="O45" s="913">
        <f t="shared" si="7"/>
        <v>45406</v>
      </c>
      <c r="P45" s="1" t="str">
        <f t="shared" si="8"/>
        <v>Unaudited</v>
      </c>
    </row>
    <row r="46" spans="1:16" x14ac:dyDescent="0.25">
      <c r="A46" s="1" t="s">
        <v>438</v>
      </c>
      <c r="B46" s="1" t="str">
        <f t="shared" si="0"/>
        <v>DEF</v>
      </c>
      <c r="C46" s="1" t="str">
        <f t="shared" si="1"/>
        <v>Default</v>
      </c>
      <c r="D46" s="912">
        <f t="shared" si="10"/>
        <v>1900</v>
      </c>
      <c r="E46" s="913">
        <f t="shared" si="11"/>
        <v>1</v>
      </c>
      <c r="F46" s="913">
        <f t="shared" si="12"/>
        <v>1</v>
      </c>
      <c r="G46" s="912" t="s">
        <v>1034</v>
      </c>
      <c r="H46" s="912" t="s">
        <v>1032</v>
      </c>
      <c r="I46" s="912" t="s">
        <v>382</v>
      </c>
      <c r="J46" s="914">
        <f t="shared" ca="1" si="13"/>
        <v>0</v>
      </c>
      <c r="K46" s="914">
        <f t="shared" ca="1" si="13"/>
        <v>0</v>
      </c>
      <c r="L46" s="914">
        <f t="shared" ca="1" si="13"/>
        <v>0</v>
      </c>
      <c r="M46" s="914">
        <f t="shared" ca="1" si="13"/>
        <v>0</v>
      </c>
      <c r="N46" s="1" t="str">
        <f t="shared" si="6"/>
        <v>ASR_CMS_19</v>
      </c>
      <c r="O46" s="913">
        <f t="shared" si="7"/>
        <v>45406</v>
      </c>
      <c r="P46" s="1" t="str">
        <f t="shared" si="8"/>
        <v>Unaudited</v>
      </c>
    </row>
    <row r="47" spans="1:16" x14ac:dyDescent="0.25">
      <c r="A47" s="1" t="s">
        <v>438</v>
      </c>
      <c r="B47" s="1" t="str">
        <f t="shared" si="0"/>
        <v>DEF</v>
      </c>
      <c r="C47" s="1" t="str">
        <f t="shared" si="1"/>
        <v>Default</v>
      </c>
      <c r="D47" s="912">
        <f t="shared" si="10"/>
        <v>1900</v>
      </c>
      <c r="E47" s="913">
        <f t="shared" si="11"/>
        <v>1</v>
      </c>
      <c r="F47" s="913">
        <f t="shared" si="12"/>
        <v>91</v>
      </c>
      <c r="G47" s="912" t="s">
        <v>1030</v>
      </c>
      <c r="H47" s="912" t="s">
        <v>1031</v>
      </c>
      <c r="I47" s="912" t="s">
        <v>383</v>
      </c>
      <c r="J47" s="914">
        <f t="shared" ca="1" si="13"/>
        <v>0</v>
      </c>
      <c r="K47" s="914">
        <f t="shared" ca="1" si="13"/>
        <v>0</v>
      </c>
      <c r="L47" s="914">
        <f t="shared" ca="1" si="13"/>
        <v>0</v>
      </c>
      <c r="M47" s="914">
        <f t="shared" ca="1" si="13"/>
        <v>0</v>
      </c>
      <c r="N47" s="1" t="str">
        <f t="shared" si="6"/>
        <v>ASR_CMS_19</v>
      </c>
      <c r="O47" s="913">
        <f t="shared" si="7"/>
        <v>45406</v>
      </c>
      <c r="P47" s="1" t="str">
        <f t="shared" si="8"/>
        <v>Unaudited</v>
      </c>
    </row>
    <row r="48" spans="1:16" x14ac:dyDescent="0.25">
      <c r="A48" s="1" t="s">
        <v>438</v>
      </c>
      <c r="B48" s="1" t="str">
        <f t="shared" si="0"/>
        <v>DEF</v>
      </c>
      <c r="C48" s="1" t="str">
        <f t="shared" si="1"/>
        <v>Default</v>
      </c>
      <c r="D48" s="912">
        <f t="shared" si="10"/>
        <v>1900</v>
      </c>
      <c r="E48" s="913">
        <f t="shared" si="11"/>
        <v>1</v>
      </c>
      <c r="F48" s="913">
        <f t="shared" si="12"/>
        <v>182</v>
      </c>
      <c r="G48" s="912" t="s">
        <v>1030</v>
      </c>
      <c r="H48" s="912" t="s">
        <v>1031</v>
      </c>
      <c r="I48" s="912" t="s">
        <v>383</v>
      </c>
      <c r="J48" s="914">
        <f t="shared" ca="1" si="13"/>
        <v>0</v>
      </c>
      <c r="K48" s="914">
        <f t="shared" ca="1" si="13"/>
        <v>0</v>
      </c>
      <c r="L48" s="914">
        <f t="shared" ca="1" si="13"/>
        <v>0</v>
      </c>
      <c r="M48" s="914">
        <f t="shared" ca="1" si="13"/>
        <v>0</v>
      </c>
      <c r="N48" s="1" t="str">
        <f t="shared" si="6"/>
        <v>ASR_CMS_19</v>
      </c>
      <c r="O48" s="913">
        <f t="shared" si="7"/>
        <v>45406</v>
      </c>
      <c r="P48" s="1" t="str">
        <f t="shared" si="8"/>
        <v>Unaudited</v>
      </c>
    </row>
    <row r="49" spans="1:16" x14ac:dyDescent="0.25">
      <c r="A49" s="1" t="s">
        <v>438</v>
      </c>
      <c r="B49" s="1" t="str">
        <f t="shared" si="0"/>
        <v>DEF</v>
      </c>
      <c r="C49" s="1" t="str">
        <f t="shared" si="1"/>
        <v>Default</v>
      </c>
      <c r="D49" s="912">
        <f t="shared" si="10"/>
        <v>1900</v>
      </c>
      <c r="E49" s="913">
        <f t="shared" si="11"/>
        <v>1</v>
      </c>
      <c r="F49" s="913">
        <f t="shared" si="12"/>
        <v>274</v>
      </c>
      <c r="G49" s="912" t="s">
        <v>1030</v>
      </c>
      <c r="H49" s="912" t="s">
        <v>1031</v>
      </c>
      <c r="I49" s="912" t="s">
        <v>383</v>
      </c>
      <c r="J49" s="914">
        <f t="shared" ca="1" si="13"/>
        <v>0</v>
      </c>
      <c r="K49" s="914">
        <f t="shared" ca="1" si="13"/>
        <v>0</v>
      </c>
      <c r="L49" s="914">
        <f t="shared" ca="1" si="13"/>
        <v>0</v>
      </c>
      <c r="M49" s="914">
        <f t="shared" ca="1" si="13"/>
        <v>0</v>
      </c>
      <c r="N49" s="1" t="str">
        <f t="shared" si="6"/>
        <v>ASR_CMS_19</v>
      </c>
      <c r="O49" s="913">
        <f t="shared" si="7"/>
        <v>45406</v>
      </c>
      <c r="P49" s="1" t="str">
        <f t="shared" si="8"/>
        <v>Unaudited</v>
      </c>
    </row>
    <row r="50" spans="1:16" x14ac:dyDescent="0.25">
      <c r="A50" s="1" t="s">
        <v>438</v>
      </c>
      <c r="B50" s="1" t="str">
        <f t="shared" si="0"/>
        <v>DEF</v>
      </c>
      <c r="C50" s="1" t="str">
        <f t="shared" si="1"/>
        <v>Default</v>
      </c>
      <c r="D50" s="912">
        <f t="shared" si="10"/>
        <v>1900</v>
      </c>
      <c r="E50" s="913">
        <f t="shared" si="11"/>
        <v>1</v>
      </c>
      <c r="F50" s="913">
        <f t="shared" si="12"/>
        <v>366</v>
      </c>
      <c r="G50" s="912" t="s">
        <v>1030</v>
      </c>
      <c r="H50" s="912" t="s">
        <v>1031</v>
      </c>
      <c r="I50" s="912" t="s">
        <v>383</v>
      </c>
      <c r="J50" s="914">
        <f t="shared" ca="1" si="13"/>
        <v>0</v>
      </c>
      <c r="K50" s="914">
        <f t="shared" ca="1" si="13"/>
        <v>0</v>
      </c>
      <c r="L50" s="914">
        <f t="shared" ca="1" si="13"/>
        <v>0</v>
      </c>
      <c r="M50" s="914">
        <f t="shared" ca="1" si="13"/>
        <v>0</v>
      </c>
      <c r="N50" s="1" t="str">
        <f t="shared" si="6"/>
        <v>ASR_CMS_19</v>
      </c>
      <c r="O50" s="913">
        <f t="shared" si="7"/>
        <v>45406</v>
      </c>
      <c r="P50" s="1" t="str">
        <f t="shared" si="8"/>
        <v>Unaudited</v>
      </c>
    </row>
    <row r="51" spans="1:16" x14ac:dyDescent="0.25">
      <c r="A51" s="1" t="s">
        <v>438</v>
      </c>
      <c r="B51" s="1" t="str">
        <f t="shared" si="0"/>
        <v>DEF</v>
      </c>
      <c r="C51" s="1" t="str">
        <f t="shared" si="1"/>
        <v>Default</v>
      </c>
      <c r="D51" s="912">
        <f t="shared" si="10"/>
        <v>1900</v>
      </c>
      <c r="E51" s="913">
        <f t="shared" si="11"/>
        <v>1</v>
      </c>
      <c r="F51" s="913">
        <f t="shared" si="12"/>
        <v>1</v>
      </c>
      <c r="G51" s="912" t="s">
        <v>1030</v>
      </c>
      <c r="H51" s="912" t="s">
        <v>1032</v>
      </c>
      <c r="I51" s="912" t="s">
        <v>383</v>
      </c>
      <c r="J51" s="914">
        <f t="shared" ca="1" si="13"/>
        <v>0</v>
      </c>
      <c r="K51" s="914">
        <f t="shared" ca="1" si="13"/>
        <v>0</v>
      </c>
      <c r="L51" s="914">
        <f t="shared" ca="1" si="13"/>
        <v>0</v>
      </c>
      <c r="M51" s="914">
        <f t="shared" ca="1" si="13"/>
        <v>0</v>
      </c>
      <c r="N51" s="1" t="str">
        <f t="shared" si="6"/>
        <v>ASR_CMS_19</v>
      </c>
      <c r="O51" s="913">
        <f t="shared" si="7"/>
        <v>45406</v>
      </c>
      <c r="P51" s="1" t="str">
        <f t="shared" si="8"/>
        <v>Unaudited</v>
      </c>
    </row>
    <row r="52" spans="1:16" x14ac:dyDescent="0.25">
      <c r="A52" s="1" t="s">
        <v>438</v>
      </c>
      <c r="B52" s="1" t="str">
        <f t="shared" si="0"/>
        <v>DEF</v>
      </c>
      <c r="C52" s="1" t="str">
        <f t="shared" si="1"/>
        <v>Default</v>
      </c>
      <c r="D52" s="912">
        <f t="shared" si="10"/>
        <v>1900</v>
      </c>
      <c r="E52" s="913">
        <f t="shared" si="11"/>
        <v>1</v>
      </c>
      <c r="F52" s="913">
        <f t="shared" si="12"/>
        <v>91</v>
      </c>
      <c r="G52" s="912" t="s">
        <v>1033</v>
      </c>
      <c r="H52" s="912" t="s">
        <v>1031</v>
      </c>
      <c r="I52" s="912" t="s">
        <v>383</v>
      </c>
      <c r="J52" s="914">
        <f t="shared" ca="1" si="13"/>
        <v>0</v>
      </c>
      <c r="K52" s="914">
        <f t="shared" ca="1" si="13"/>
        <v>0</v>
      </c>
      <c r="L52" s="914">
        <f t="shared" ca="1" si="13"/>
        <v>0</v>
      </c>
      <c r="M52" s="914">
        <f t="shared" ca="1" si="13"/>
        <v>0</v>
      </c>
      <c r="N52" s="1" t="str">
        <f t="shared" si="6"/>
        <v>ASR_CMS_19</v>
      </c>
      <c r="O52" s="913">
        <f t="shared" si="7"/>
        <v>45406</v>
      </c>
      <c r="P52" s="1" t="str">
        <f t="shared" si="8"/>
        <v>Unaudited</v>
      </c>
    </row>
    <row r="53" spans="1:16" x14ac:dyDescent="0.25">
      <c r="A53" s="1" t="s">
        <v>438</v>
      </c>
      <c r="B53" s="1" t="str">
        <f t="shared" si="0"/>
        <v>DEF</v>
      </c>
      <c r="C53" s="1" t="str">
        <f t="shared" si="1"/>
        <v>Default</v>
      </c>
      <c r="D53" s="912">
        <f t="shared" si="10"/>
        <v>1900</v>
      </c>
      <c r="E53" s="913">
        <f t="shared" si="11"/>
        <v>1</v>
      </c>
      <c r="F53" s="913">
        <f t="shared" si="12"/>
        <v>182</v>
      </c>
      <c r="G53" s="912" t="s">
        <v>1033</v>
      </c>
      <c r="H53" s="912" t="s">
        <v>1031</v>
      </c>
      <c r="I53" s="912" t="s">
        <v>383</v>
      </c>
      <c r="J53" s="914">
        <f t="shared" ca="1" si="13"/>
        <v>0</v>
      </c>
      <c r="K53" s="914">
        <f t="shared" ca="1" si="13"/>
        <v>0</v>
      </c>
      <c r="L53" s="914">
        <f t="shared" ca="1" si="13"/>
        <v>0</v>
      </c>
      <c r="M53" s="914">
        <f t="shared" ca="1" si="13"/>
        <v>0</v>
      </c>
      <c r="N53" s="1" t="str">
        <f t="shared" si="6"/>
        <v>ASR_CMS_19</v>
      </c>
      <c r="O53" s="913">
        <f t="shared" si="7"/>
        <v>45406</v>
      </c>
      <c r="P53" s="1" t="str">
        <f t="shared" si="8"/>
        <v>Unaudited</v>
      </c>
    </row>
    <row r="54" spans="1:16" x14ac:dyDescent="0.25">
      <c r="A54" s="1" t="s">
        <v>438</v>
      </c>
      <c r="B54" s="1" t="str">
        <f t="shared" si="0"/>
        <v>DEF</v>
      </c>
      <c r="C54" s="1" t="str">
        <f t="shared" si="1"/>
        <v>Default</v>
      </c>
      <c r="D54" s="912">
        <f t="shared" si="10"/>
        <v>1900</v>
      </c>
      <c r="E54" s="913">
        <f t="shared" si="11"/>
        <v>1</v>
      </c>
      <c r="F54" s="913">
        <f t="shared" si="12"/>
        <v>274</v>
      </c>
      <c r="G54" s="912" t="s">
        <v>1033</v>
      </c>
      <c r="H54" s="912" t="s">
        <v>1031</v>
      </c>
      <c r="I54" s="912" t="s">
        <v>383</v>
      </c>
      <c r="J54" s="914">
        <f t="shared" ca="1" si="13"/>
        <v>0</v>
      </c>
      <c r="K54" s="914">
        <f t="shared" ca="1" si="13"/>
        <v>0</v>
      </c>
      <c r="L54" s="914">
        <f t="shared" ca="1" si="13"/>
        <v>0</v>
      </c>
      <c r="M54" s="914">
        <f t="shared" ca="1" si="13"/>
        <v>0</v>
      </c>
      <c r="N54" s="1" t="str">
        <f t="shared" si="6"/>
        <v>ASR_CMS_19</v>
      </c>
      <c r="O54" s="913">
        <f t="shared" si="7"/>
        <v>45406</v>
      </c>
      <c r="P54" s="1" t="str">
        <f t="shared" si="8"/>
        <v>Unaudited</v>
      </c>
    </row>
    <row r="55" spans="1:16" x14ac:dyDescent="0.25">
      <c r="A55" s="1" t="s">
        <v>438</v>
      </c>
      <c r="B55" s="1" t="str">
        <f t="shared" si="0"/>
        <v>DEF</v>
      </c>
      <c r="C55" s="1" t="str">
        <f t="shared" si="1"/>
        <v>Default</v>
      </c>
      <c r="D55" s="912">
        <f t="shared" si="10"/>
        <v>1900</v>
      </c>
      <c r="E55" s="913">
        <f t="shared" si="11"/>
        <v>1</v>
      </c>
      <c r="F55" s="913">
        <f t="shared" si="12"/>
        <v>366</v>
      </c>
      <c r="G55" s="912" t="s">
        <v>1033</v>
      </c>
      <c r="H55" s="912" t="s">
        <v>1031</v>
      </c>
      <c r="I55" s="912" t="s">
        <v>383</v>
      </c>
      <c r="J55" s="914">
        <f t="shared" ca="1" si="13"/>
        <v>0</v>
      </c>
      <c r="K55" s="914">
        <f t="shared" ca="1" si="13"/>
        <v>0</v>
      </c>
      <c r="L55" s="914">
        <f t="shared" ca="1" si="13"/>
        <v>0</v>
      </c>
      <c r="M55" s="914">
        <f t="shared" ca="1" si="13"/>
        <v>0</v>
      </c>
      <c r="N55" s="1" t="str">
        <f t="shared" si="6"/>
        <v>ASR_CMS_19</v>
      </c>
      <c r="O55" s="913">
        <f t="shared" si="7"/>
        <v>45406</v>
      </c>
      <c r="P55" s="1" t="str">
        <f t="shared" si="8"/>
        <v>Unaudited</v>
      </c>
    </row>
    <row r="56" spans="1:16" x14ac:dyDescent="0.25">
      <c r="A56" s="1" t="s">
        <v>438</v>
      </c>
      <c r="B56" s="1" t="str">
        <f t="shared" si="0"/>
        <v>DEF</v>
      </c>
      <c r="C56" s="1" t="str">
        <f t="shared" si="1"/>
        <v>Default</v>
      </c>
      <c r="D56" s="912">
        <f t="shared" si="10"/>
        <v>1900</v>
      </c>
      <c r="E56" s="913">
        <f t="shared" si="11"/>
        <v>1</v>
      </c>
      <c r="F56" s="913">
        <f t="shared" si="12"/>
        <v>1</v>
      </c>
      <c r="G56" s="912" t="s">
        <v>1033</v>
      </c>
      <c r="H56" s="912" t="s">
        <v>1032</v>
      </c>
      <c r="I56" s="912" t="s">
        <v>383</v>
      </c>
      <c r="J56" s="914">
        <f t="shared" ca="1" si="13"/>
        <v>0</v>
      </c>
      <c r="K56" s="914">
        <f t="shared" ca="1" si="13"/>
        <v>0</v>
      </c>
      <c r="L56" s="914">
        <f t="shared" ca="1" si="13"/>
        <v>0</v>
      </c>
      <c r="M56" s="914">
        <f t="shared" ca="1" si="13"/>
        <v>0</v>
      </c>
      <c r="N56" s="1" t="str">
        <f t="shared" si="6"/>
        <v>ASR_CMS_19</v>
      </c>
      <c r="O56" s="913">
        <f t="shared" si="7"/>
        <v>45406</v>
      </c>
      <c r="P56" s="1" t="str">
        <f t="shared" si="8"/>
        <v>Unaudited</v>
      </c>
    </row>
    <row r="57" spans="1:16" x14ac:dyDescent="0.25">
      <c r="A57" s="1" t="s">
        <v>438</v>
      </c>
      <c r="B57" s="1" t="str">
        <f t="shared" si="0"/>
        <v>DEF</v>
      </c>
      <c r="C57" s="1" t="str">
        <f t="shared" si="1"/>
        <v>Default</v>
      </c>
      <c r="D57" s="912">
        <f t="shared" si="10"/>
        <v>1900</v>
      </c>
      <c r="E57" s="913">
        <f t="shared" si="11"/>
        <v>1</v>
      </c>
      <c r="F57" s="913">
        <f t="shared" si="12"/>
        <v>91</v>
      </c>
      <c r="G57" s="912" t="s">
        <v>1034</v>
      </c>
      <c r="H57" s="912" t="s">
        <v>1031</v>
      </c>
      <c r="I57" s="912" t="s">
        <v>383</v>
      </c>
      <c r="J57" s="914">
        <f t="shared" ca="1" si="13"/>
        <v>0</v>
      </c>
      <c r="K57" s="914">
        <f t="shared" ca="1" si="13"/>
        <v>0</v>
      </c>
      <c r="L57" s="914">
        <f t="shared" ca="1" si="13"/>
        <v>0</v>
      </c>
      <c r="M57" s="914">
        <f t="shared" ca="1" si="13"/>
        <v>0</v>
      </c>
      <c r="N57" s="1" t="str">
        <f t="shared" si="6"/>
        <v>ASR_CMS_19</v>
      </c>
      <c r="O57" s="913">
        <f t="shared" si="7"/>
        <v>45406</v>
      </c>
      <c r="P57" s="1" t="str">
        <f t="shared" si="8"/>
        <v>Unaudited</v>
      </c>
    </row>
    <row r="58" spans="1:16" x14ac:dyDescent="0.25">
      <c r="A58" s="1" t="s">
        <v>438</v>
      </c>
      <c r="B58" s="1" t="str">
        <f t="shared" si="0"/>
        <v>DEF</v>
      </c>
      <c r="C58" s="1" t="str">
        <f t="shared" si="1"/>
        <v>Default</v>
      </c>
      <c r="D58" s="912">
        <f t="shared" si="10"/>
        <v>1900</v>
      </c>
      <c r="E58" s="913">
        <f t="shared" si="11"/>
        <v>1</v>
      </c>
      <c r="F58" s="913">
        <f t="shared" si="12"/>
        <v>182</v>
      </c>
      <c r="G58" s="912" t="s">
        <v>1034</v>
      </c>
      <c r="H58" s="912" t="s">
        <v>1031</v>
      </c>
      <c r="I58" s="912" t="s">
        <v>383</v>
      </c>
      <c r="J58" s="914">
        <f t="shared" ca="1" si="13"/>
        <v>0</v>
      </c>
      <c r="K58" s="914">
        <f t="shared" ca="1" si="13"/>
        <v>0</v>
      </c>
      <c r="L58" s="914">
        <f t="shared" ca="1" si="13"/>
        <v>0</v>
      </c>
      <c r="M58" s="914">
        <f t="shared" ca="1" si="13"/>
        <v>0</v>
      </c>
      <c r="N58" s="1" t="str">
        <f t="shared" si="6"/>
        <v>ASR_CMS_19</v>
      </c>
      <c r="O58" s="913">
        <f t="shared" si="7"/>
        <v>45406</v>
      </c>
      <c r="P58" s="1" t="str">
        <f t="shared" si="8"/>
        <v>Unaudited</v>
      </c>
    </row>
    <row r="59" spans="1:16" x14ac:dyDescent="0.25">
      <c r="A59" s="1" t="s">
        <v>438</v>
      </c>
      <c r="B59" s="1" t="str">
        <f t="shared" si="0"/>
        <v>DEF</v>
      </c>
      <c r="C59" s="1" t="str">
        <f t="shared" si="1"/>
        <v>Default</v>
      </c>
      <c r="D59" s="912">
        <f t="shared" si="10"/>
        <v>1900</v>
      </c>
      <c r="E59" s="913">
        <f t="shared" si="11"/>
        <v>1</v>
      </c>
      <c r="F59" s="913">
        <f t="shared" si="12"/>
        <v>274</v>
      </c>
      <c r="G59" s="912" t="s">
        <v>1034</v>
      </c>
      <c r="H59" s="912" t="s">
        <v>1031</v>
      </c>
      <c r="I59" s="912" t="s">
        <v>383</v>
      </c>
      <c r="J59" s="914">
        <f t="shared" ca="1" si="13"/>
        <v>0</v>
      </c>
      <c r="K59" s="914">
        <f t="shared" ca="1" si="13"/>
        <v>0</v>
      </c>
      <c r="L59" s="914">
        <f t="shared" ca="1" si="13"/>
        <v>0</v>
      </c>
      <c r="M59" s="914">
        <f t="shared" ca="1" si="13"/>
        <v>0</v>
      </c>
      <c r="N59" s="1" t="str">
        <f t="shared" si="6"/>
        <v>ASR_CMS_19</v>
      </c>
      <c r="O59" s="913">
        <f t="shared" si="7"/>
        <v>45406</v>
      </c>
      <c r="P59" s="1" t="str">
        <f t="shared" si="8"/>
        <v>Unaudited</v>
      </c>
    </row>
    <row r="60" spans="1:16" x14ac:dyDescent="0.25">
      <c r="A60" s="1" t="s">
        <v>438</v>
      </c>
      <c r="B60" s="1" t="str">
        <f t="shared" si="0"/>
        <v>DEF</v>
      </c>
      <c r="C60" s="1" t="str">
        <f t="shared" si="1"/>
        <v>Default</v>
      </c>
      <c r="D60" s="912">
        <f t="shared" si="10"/>
        <v>1900</v>
      </c>
      <c r="E60" s="913">
        <f t="shared" si="11"/>
        <v>1</v>
      </c>
      <c r="F60" s="913">
        <f t="shared" si="12"/>
        <v>366</v>
      </c>
      <c r="G60" s="912" t="s">
        <v>1034</v>
      </c>
      <c r="H60" s="912" t="s">
        <v>1031</v>
      </c>
      <c r="I60" s="912" t="s">
        <v>383</v>
      </c>
      <c r="J60" s="914">
        <f t="shared" ca="1" si="13"/>
        <v>0</v>
      </c>
      <c r="K60" s="914">
        <f t="shared" ca="1" si="13"/>
        <v>0</v>
      </c>
      <c r="L60" s="914">
        <f t="shared" ca="1" si="13"/>
        <v>0</v>
      </c>
      <c r="M60" s="914">
        <f t="shared" ca="1" si="13"/>
        <v>0</v>
      </c>
      <c r="N60" s="1" t="str">
        <f t="shared" si="6"/>
        <v>ASR_CMS_19</v>
      </c>
      <c r="O60" s="913">
        <f t="shared" si="7"/>
        <v>45406</v>
      </c>
      <c r="P60" s="1" t="str">
        <f t="shared" si="8"/>
        <v>Unaudited</v>
      </c>
    </row>
    <row r="61" spans="1:16" x14ac:dyDescent="0.25">
      <c r="A61" s="1" t="s">
        <v>438</v>
      </c>
      <c r="B61" s="1" t="str">
        <f t="shared" si="0"/>
        <v>DEF</v>
      </c>
      <c r="C61" s="1" t="str">
        <f t="shared" si="1"/>
        <v>Default</v>
      </c>
      <c r="D61" s="912">
        <f t="shared" si="10"/>
        <v>1900</v>
      </c>
      <c r="E61" s="913">
        <f t="shared" si="11"/>
        <v>1</v>
      </c>
      <c r="F61" s="913">
        <f t="shared" si="12"/>
        <v>1</v>
      </c>
      <c r="G61" s="912" t="s">
        <v>1034</v>
      </c>
      <c r="H61" s="912" t="s">
        <v>1032</v>
      </c>
      <c r="I61" s="912" t="s">
        <v>383</v>
      </c>
      <c r="J61" s="914">
        <f t="shared" ca="1" si="13"/>
        <v>0</v>
      </c>
      <c r="K61" s="914">
        <f t="shared" ca="1" si="13"/>
        <v>0</v>
      </c>
      <c r="L61" s="914">
        <f t="shared" ca="1" si="13"/>
        <v>0</v>
      </c>
      <c r="M61" s="914">
        <f t="shared" ca="1" si="13"/>
        <v>0</v>
      </c>
      <c r="N61" s="1" t="str">
        <f t="shared" si="6"/>
        <v>ASR_CMS_19</v>
      </c>
      <c r="O61" s="913">
        <f t="shared" si="7"/>
        <v>45406</v>
      </c>
      <c r="P61" s="1" t="str">
        <f t="shared" si="8"/>
        <v>Unaudited</v>
      </c>
    </row>
    <row r="62" spans="1:16" x14ac:dyDescent="0.25">
      <c r="A62" s="1" t="s">
        <v>438</v>
      </c>
      <c r="B62" s="1" t="str">
        <f t="shared" si="0"/>
        <v>DEF</v>
      </c>
      <c r="C62" s="1" t="str">
        <f t="shared" si="1"/>
        <v>Default</v>
      </c>
      <c r="D62" s="912">
        <f t="shared" si="10"/>
        <v>1900</v>
      </c>
      <c r="E62" s="913">
        <f t="shared" si="11"/>
        <v>1</v>
      </c>
      <c r="F62" s="913">
        <f t="shared" si="12"/>
        <v>91</v>
      </c>
      <c r="G62" s="912" t="s">
        <v>1030</v>
      </c>
      <c r="H62" s="912" t="s">
        <v>1031</v>
      </c>
      <c r="I62" s="912" t="s">
        <v>384</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ASR_CMS_19</v>
      </c>
      <c r="O62" s="913">
        <f t="shared" si="7"/>
        <v>45406</v>
      </c>
      <c r="P62" s="1" t="str">
        <f t="shared" si="8"/>
        <v>Unaudited</v>
      </c>
    </row>
    <row r="63" spans="1:16" x14ac:dyDescent="0.25">
      <c r="A63" s="1" t="s">
        <v>438</v>
      </c>
      <c r="B63" s="1" t="str">
        <f t="shared" si="0"/>
        <v>DEF</v>
      </c>
      <c r="C63" s="1" t="str">
        <f t="shared" si="1"/>
        <v>Default</v>
      </c>
      <c r="D63" s="912">
        <f t="shared" si="10"/>
        <v>1900</v>
      </c>
      <c r="E63" s="913">
        <f t="shared" si="11"/>
        <v>1</v>
      </c>
      <c r="F63" s="913">
        <f t="shared" si="12"/>
        <v>182</v>
      </c>
      <c r="G63" s="912" t="s">
        <v>1030</v>
      </c>
      <c r="H63" s="912" t="s">
        <v>1031</v>
      </c>
      <c r="I63" s="912" t="s">
        <v>384</v>
      </c>
      <c r="J63" s="914">
        <f t="shared" ca="1" si="14"/>
        <v>0</v>
      </c>
      <c r="K63" s="914">
        <f t="shared" ca="1" si="14"/>
        <v>0</v>
      </c>
      <c r="L63" s="914">
        <f t="shared" ca="1" si="14"/>
        <v>0</v>
      </c>
      <c r="M63" s="914">
        <f t="shared" ca="1" si="14"/>
        <v>0</v>
      </c>
      <c r="N63" s="1" t="str">
        <f t="shared" si="6"/>
        <v>ASR_CMS_19</v>
      </c>
      <c r="O63" s="913">
        <f t="shared" si="7"/>
        <v>45406</v>
      </c>
      <c r="P63" s="1" t="str">
        <f t="shared" si="8"/>
        <v>Unaudited</v>
      </c>
    </row>
    <row r="64" spans="1:16" x14ac:dyDescent="0.25">
      <c r="A64" s="1" t="s">
        <v>438</v>
      </c>
      <c r="B64" s="1" t="str">
        <f t="shared" si="0"/>
        <v>DEF</v>
      </c>
      <c r="C64" s="1" t="str">
        <f t="shared" si="1"/>
        <v>Default</v>
      </c>
      <c r="D64" s="912">
        <f t="shared" si="10"/>
        <v>1900</v>
      </c>
      <c r="E64" s="913">
        <f t="shared" si="11"/>
        <v>1</v>
      </c>
      <c r="F64" s="913">
        <f t="shared" si="12"/>
        <v>274</v>
      </c>
      <c r="G64" s="912" t="s">
        <v>1030</v>
      </c>
      <c r="H64" s="912" t="s">
        <v>1031</v>
      </c>
      <c r="I64" s="912" t="s">
        <v>384</v>
      </c>
      <c r="J64" s="914">
        <f t="shared" ca="1" si="14"/>
        <v>0</v>
      </c>
      <c r="K64" s="914">
        <f t="shared" ca="1" si="14"/>
        <v>0</v>
      </c>
      <c r="L64" s="914">
        <f t="shared" ca="1" si="14"/>
        <v>0</v>
      </c>
      <c r="M64" s="914">
        <f t="shared" ca="1" si="14"/>
        <v>0</v>
      </c>
      <c r="N64" s="1" t="str">
        <f t="shared" si="6"/>
        <v>ASR_CMS_19</v>
      </c>
      <c r="O64" s="913">
        <f t="shared" si="7"/>
        <v>45406</v>
      </c>
      <c r="P64" s="1" t="str">
        <f t="shared" si="8"/>
        <v>Unaudited</v>
      </c>
    </row>
    <row r="65" spans="1:16" x14ac:dyDescent="0.25">
      <c r="A65" s="1" t="s">
        <v>438</v>
      </c>
      <c r="B65" s="1" t="str">
        <f t="shared" si="0"/>
        <v>DEF</v>
      </c>
      <c r="C65" s="1" t="str">
        <f t="shared" si="1"/>
        <v>Default</v>
      </c>
      <c r="D65" s="912">
        <f t="shared" si="10"/>
        <v>1900</v>
      </c>
      <c r="E65" s="913">
        <f t="shared" si="11"/>
        <v>1</v>
      </c>
      <c r="F65" s="913">
        <f t="shared" si="12"/>
        <v>366</v>
      </c>
      <c r="G65" s="912" t="s">
        <v>1030</v>
      </c>
      <c r="H65" s="912" t="s">
        <v>1031</v>
      </c>
      <c r="I65" s="912" t="s">
        <v>384</v>
      </c>
      <c r="J65" s="914">
        <f t="shared" ca="1" si="14"/>
        <v>0</v>
      </c>
      <c r="K65" s="914">
        <f t="shared" ca="1" si="14"/>
        <v>0</v>
      </c>
      <c r="L65" s="914">
        <f t="shared" ca="1" si="14"/>
        <v>0</v>
      </c>
      <c r="M65" s="914">
        <f t="shared" ca="1" si="14"/>
        <v>0</v>
      </c>
      <c r="N65" s="1" t="str">
        <f t="shared" si="6"/>
        <v>ASR_CMS_19</v>
      </c>
      <c r="O65" s="913">
        <f t="shared" si="7"/>
        <v>45406</v>
      </c>
      <c r="P65" s="1" t="str">
        <f t="shared" si="8"/>
        <v>Unaudited</v>
      </c>
    </row>
    <row r="66" spans="1:16" x14ac:dyDescent="0.25">
      <c r="A66" s="1" t="s">
        <v>438</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14"/>
        <v>0</v>
      </c>
      <c r="K66" s="914">
        <f t="shared" ca="1" si="14"/>
        <v>0</v>
      </c>
      <c r="L66" s="914">
        <f t="shared" ca="1" si="14"/>
        <v>0</v>
      </c>
      <c r="M66" s="914">
        <f t="shared" ca="1" si="14"/>
        <v>0</v>
      </c>
      <c r="N66" s="1" t="str">
        <f t="shared" ref="N66:N129" si="20">file_name</f>
        <v>ASR_CMS_19</v>
      </c>
      <c r="O66" s="913">
        <f t="shared" ref="O66:O129" si="21">file_date</f>
        <v>45406</v>
      </c>
      <c r="P66" s="1" t="str">
        <f t="shared" ref="P66:P129" si="22">status</f>
        <v>Unaudited</v>
      </c>
    </row>
    <row r="67" spans="1:16" x14ac:dyDescent="0.25">
      <c r="A67" s="1" t="s">
        <v>438</v>
      </c>
      <c r="B67" s="1" t="str">
        <f t="shared" si="15"/>
        <v>DEF</v>
      </c>
      <c r="C67" s="1" t="str">
        <f t="shared" si="16"/>
        <v>Default</v>
      </c>
      <c r="D67" s="912">
        <f t="shared" si="17"/>
        <v>1900</v>
      </c>
      <c r="E67" s="913">
        <f t="shared" si="18"/>
        <v>1</v>
      </c>
      <c r="F67" s="913">
        <f t="shared" si="19"/>
        <v>91</v>
      </c>
      <c r="G67" s="912" t="s">
        <v>1033</v>
      </c>
      <c r="H67" s="912" t="s">
        <v>1031</v>
      </c>
      <c r="I67" s="912" t="s">
        <v>384</v>
      </c>
      <c r="J67" s="914">
        <f t="shared" ca="1" si="14"/>
        <v>0</v>
      </c>
      <c r="K67" s="914">
        <f t="shared" ca="1" si="14"/>
        <v>0</v>
      </c>
      <c r="L67" s="914">
        <f t="shared" ca="1" si="14"/>
        <v>0</v>
      </c>
      <c r="M67" s="914">
        <f t="shared" ca="1" si="14"/>
        <v>0</v>
      </c>
      <c r="N67" s="1" t="str">
        <f t="shared" si="20"/>
        <v>ASR_CMS_19</v>
      </c>
      <c r="O67" s="913">
        <f t="shared" si="21"/>
        <v>45406</v>
      </c>
      <c r="P67" s="1" t="str">
        <f t="shared" si="22"/>
        <v>Unaudited</v>
      </c>
    </row>
    <row r="68" spans="1:16" x14ac:dyDescent="0.25">
      <c r="A68" s="1" t="s">
        <v>438</v>
      </c>
      <c r="B68" s="1" t="str">
        <f t="shared" si="15"/>
        <v>DEF</v>
      </c>
      <c r="C68" s="1" t="str">
        <f t="shared" si="16"/>
        <v>Default</v>
      </c>
      <c r="D68" s="912">
        <f t="shared" si="17"/>
        <v>1900</v>
      </c>
      <c r="E68" s="913">
        <f t="shared" si="18"/>
        <v>1</v>
      </c>
      <c r="F68" s="913">
        <f t="shared" si="19"/>
        <v>182</v>
      </c>
      <c r="G68" s="912" t="s">
        <v>1033</v>
      </c>
      <c r="H68" s="912" t="s">
        <v>1031</v>
      </c>
      <c r="I68" s="912" t="s">
        <v>384</v>
      </c>
      <c r="J68" s="914">
        <f t="shared" ca="1" si="14"/>
        <v>0</v>
      </c>
      <c r="K68" s="914">
        <f t="shared" ca="1" si="14"/>
        <v>0</v>
      </c>
      <c r="L68" s="914">
        <f t="shared" ca="1" si="14"/>
        <v>0</v>
      </c>
      <c r="M68" s="914">
        <f t="shared" ca="1" si="14"/>
        <v>0</v>
      </c>
      <c r="N68" s="1" t="str">
        <f t="shared" si="20"/>
        <v>ASR_CMS_19</v>
      </c>
      <c r="O68" s="913">
        <f t="shared" si="21"/>
        <v>45406</v>
      </c>
      <c r="P68" s="1" t="str">
        <f t="shared" si="22"/>
        <v>Unaudited</v>
      </c>
    </row>
    <row r="69" spans="1:16" x14ac:dyDescent="0.25">
      <c r="A69" s="1" t="s">
        <v>438</v>
      </c>
      <c r="B69" s="1" t="str">
        <f t="shared" si="15"/>
        <v>DEF</v>
      </c>
      <c r="C69" s="1" t="str">
        <f t="shared" si="16"/>
        <v>Default</v>
      </c>
      <c r="D69" s="912">
        <f t="shared" si="17"/>
        <v>1900</v>
      </c>
      <c r="E69" s="913">
        <f t="shared" si="18"/>
        <v>1</v>
      </c>
      <c r="F69" s="913">
        <f t="shared" si="19"/>
        <v>274</v>
      </c>
      <c r="G69" s="912" t="s">
        <v>1033</v>
      </c>
      <c r="H69" s="912" t="s">
        <v>1031</v>
      </c>
      <c r="I69" s="912" t="s">
        <v>384</v>
      </c>
      <c r="J69" s="914">
        <f t="shared" ca="1" si="14"/>
        <v>0</v>
      </c>
      <c r="K69" s="914">
        <f t="shared" ca="1" si="14"/>
        <v>0</v>
      </c>
      <c r="L69" s="914">
        <f t="shared" ca="1" si="14"/>
        <v>0</v>
      </c>
      <c r="M69" s="914">
        <f t="shared" ca="1" si="14"/>
        <v>0</v>
      </c>
      <c r="N69" s="1" t="str">
        <f t="shared" si="20"/>
        <v>ASR_CMS_19</v>
      </c>
      <c r="O69" s="913">
        <f t="shared" si="21"/>
        <v>45406</v>
      </c>
      <c r="P69" s="1" t="str">
        <f t="shared" si="22"/>
        <v>Unaudited</v>
      </c>
    </row>
    <row r="70" spans="1:16" x14ac:dyDescent="0.25">
      <c r="A70" s="1" t="s">
        <v>438</v>
      </c>
      <c r="B70" s="1" t="str">
        <f t="shared" si="15"/>
        <v>DEF</v>
      </c>
      <c r="C70" s="1" t="str">
        <f t="shared" si="16"/>
        <v>Default</v>
      </c>
      <c r="D70" s="912">
        <f t="shared" si="17"/>
        <v>1900</v>
      </c>
      <c r="E70" s="913">
        <f t="shared" si="18"/>
        <v>1</v>
      </c>
      <c r="F70" s="913">
        <f t="shared" si="19"/>
        <v>366</v>
      </c>
      <c r="G70" s="912" t="s">
        <v>1033</v>
      </c>
      <c r="H70" s="912" t="s">
        <v>1031</v>
      </c>
      <c r="I70" s="912" t="s">
        <v>384</v>
      </c>
      <c r="J70" s="914">
        <f t="shared" ca="1" si="14"/>
        <v>0</v>
      </c>
      <c r="K70" s="914">
        <f t="shared" ca="1" si="14"/>
        <v>0</v>
      </c>
      <c r="L70" s="914">
        <f t="shared" ca="1" si="14"/>
        <v>0</v>
      </c>
      <c r="M70" s="914">
        <f t="shared" ca="1" si="14"/>
        <v>0</v>
      </c>
      <c r="N70" s="1" t="str">
        <f t="shared" si="20"/>
        <v>ASR_CMS_19</v>
      </c>
      <c r="O70" s="913">
        <f t="shared" si="21"/>
        <v>45406</v>
      </c>
      <c r="P70" s="1" t="str">
        <f t="shared" si="22"/>
        <v>Unaudited</v>
      </c>
    </row>
    <row r="71" spans="1:16" x14ac:dyDescent="0.25">
      <c r="A71" s="1" t="s">
        <v>438</v>
      </c>
      <c r="B71" s="1" t="str">
        <f t="shared" si="15"/>
        <v>DEF</v>
      </c>
      <c r="C71" s="1" t="str">
        <f t="shared" si="16"/>
        <v>Default</v>
      </c>
      <c r="D71" s="912">
        <f t="shared" si="17"/>
        <v>1900</v>
      </c>
      <c r="E71" s="913">
        <f t="shared" si="18"/>
        <v>1</v>
      </c>
      <c r="F71" s="913">
        <f t="shared" si="19"/>
        <v>1</v>
      </c>
      <c r="G71" s="912" t="s">
        <v>1033</v>
      </c>
      <c r="H71" s="912" t="s">
        <v>1032</v>
      </c>
      <c r="I71" s="912" t="s">
        <v>384</v>
      </c>
      <c r="J71" s="914">
        <f t="shared" ca="1" si="14"/>
        <v>0</v>
      </c>
      <c r="K71" s="914">
        <f t="shared" ca="1" si="14"/>
        <v>0</v>
      </c>
      <c r="L71" s="914">
        <f t="shared" ca="1" si="14"/>
        <v>0</v>
      </c>
      <c r="M71" s="914">
        <f t="shared" ca="1" si="14"/>
        <v>0</v>
      </c>
      <c r="N71" s="1" t="str">
        <f t="shared" si="20"/>
        <v>ASR_CMS_19</v>
      </c>
      <c r="O71" s="913">
        <f t="shared" si="21"/>
        <v>45406</v>
      </c>
      <c r="P71" s="1" t="str">
        <f t="shared" si="22"/>
        <v>Unaudited</v>
      </c>
    </row>
    <row r="72" spans="1:16" x14ac:dyDescent="0.25">
      <c r="A72" s="1" t="s">
        <v>438</v>
      </c>
      <c r="B72" s="1" t="str">
        <f t="shared" si="15"/>
        <v>DEF</v>
      </c>
      <c r="C72" s="1" t="str">
        <f t="shared" si="16"/>
        <v>Default</v>
      </c>
      <c r="D72" s="912">
        <f t="shared" si="17"/>
        <v>1900</v>
      </c>
      <c r="E72" s="913">
        <f t="shared" si="18"/>
        <v>1</v>
      </c>
      <c r="F72" s="913">
        <f t="shared" si="19"/>
        <v>91</v>
      </c>
      <c r="G72" s="912" t="s">
        <v>1034</v>
      </c>
      <c r="H72" s="912" t="s">
        <v>1031</v>
      </c>
      <c r="I72" s="912" t="s">
        <v>384</v>
      </c>
      <c r="J72" s="914">
        <f t="shared" ca="1" si="14"/>
        <v>0</v>
      </c>
      <c r="K72" s="914">
        <f t="shared" ca="1" si="14"/>
        <v>0</v>
      </c>
      <c r="L72" s="914">
        <f t="shared" ca="1" si="14"/>
        <v>0</v>
      </c>
      <c r="M72" s="914">
        <f t="shared" ca="1" si="14"/>
        <v>0</v>
      </c>
      <c r="N72" s="1" t="str">
        <f t="shared" si="20"/>
        <v>ASR_CMS_19</v>
      </c>
      <c r="O72" s="913">
        <f t="shared" si="21"/>
        <v>45406</v>
      </c>
      <c r="P72" s="1" t="str">
        <f t="shared" si="22"/>
        <v>Unaudited</v>
      </c>
    </row>
    <row r="73" spans="1:16" x14ac:dyDescent="0.25">
      <c r="A73" s="1" t="s">
        <v>438</v>
      </c>
      <c r="B73" s="1" t="str">
        <f t="shared" si="15"/>
        <v>DEF</v>
      </c>
      <c r="C73" s="1" t="str">
        <f t="shared" si="16"/>
        <v>Default</v>
      </c>
      <c r="D73" s="912">
        <f t="shared" si="17"/>
        <v>1900</v>
      </c>
      <c r="E73" s="913">
        <f t="shared" si="18"/>
        <v>1</v>
      </c>
      <c r="F73" s="913">
        <f t="shared" si="19"/>
        <v>182</v>
      </c>
      <c r="G73" s="912" t="s">
        <v>1034</v>
      </c>
      <c r="H73" s="912" t="s">
        <v>1031</v>
      </c>
      <c r="I73" s="912" t="s">
        <v>384</v>
      </c>
      <c r="J73" s="914">
        <f t="shared" ca="1" si="14"/>
        <v>0</v>
      </c>
      <c r="K73" s="914">
        <f t="shared" ca="1" si="14"/>
        <v>0</v>
      </c>
      <c r="L73" s="914">
        <f t="shared" ca="1" si="14"/>
        <v>0</v>
      </c>
      <c r="M73" s="914">
        <f t="shared" ca="1" si="14"/>
        <v>0</v>
      </c>
      <c r="N73" s="1" t="str">
        <f t="shared" si="20"/>
        <v>ASR_CMS_19</v>
      </c>
      <c r="O73" s="913">
        <f t="shared" si="21"/>
        <v>45406</v>
      </c>
      <c r="P73" s="1" t="str">
        <f t="shared" si="22"/>
        <v>Unaudited</v>
      </c>
    </row>
    <row r="74" spans="1:16" x14ac:dyDescent="0.25">
      <c r="A74" s="1" t="s">
        <v>438</v>
      </c>
      <c r="B74" s="1" t="str">
        <f t="shared" si="15"/>
        <v>DEF</v>
      </c>
      <c r="C74" s="1" t="str">
        <f t="shared" si="16"/>
        <v>Default</v>
      </c>
      <c r="D74" s="912">
        <f t="shared" si="17"/>
        <v>1900</v>
      </c>
      <c r="E74" s="913">
        <f t="shared" si="18"/>
        <v>1</v>
      </c>
      <c r="F74" s="913">
        <f t="shared" si="19"/>
        <v>274</v>
      </c>
      <c r="G74" s="912" t="s">
        <v>1034</v>
      </c>
      <c r="H74" s="912" t="s">
        <v>1031</v>
      </c>
      <c r="I74" s="912" t="s">
        <v>384</v>
      </c>
      <c r="J74" s="914">
        <f t="shared" ca="1" si="14"/>
        <v>0</v>
      </c>
      <c r="K74" s="914">
        <f t="shared" ca="1" si="14"/>
        <v>0</v>
      </c>
      <c r="L74" s="914">
        <f t="shared" ca="1" si="14"/>
        <v>0</v>
      </c>
      <c r="M74" s="914">
        <f t="shared" ca="1" si="14"/>
        <v>0</v>
      </c>
      <c r="N74" s="1" t="str">
        <f t="shared" si="20"/>
        <v>ASR_CMS_19</v>
      </c>
      <c r="O74" s="913">
        <f t="shared" si="21"/>
        <v>45406</v>
      </c>
      <c r="P74" s="1" t="str">
        <f t="shared" si="22"/>
        <v>Unaudited</v>
      </c>
    </row>
    <row r="75" spans="1:16" x14ac:dyDescent="0.25">
      <c r="A75" s="1" t="s">
        <v>438</v>
      </c>
      <c r="B75" s="1" t="str">
        <f t="shared" si="15"/>
        <v>DEF</v>
      </c>
      <c r="C75" s="1" t="str">
        <f t="shared" si="16"/>
        <v>Default</v>
      </c>
      <c r="D75" s="912">
        <f t="shared" si="17"/>
        <v>1900</v>
      </c>
      <c r="E75" s="913">
        <f t="shared" si="18"/>
        <v>1</v>
      </c>
      <c r="F75" s="913">
        <f t="shared" si="19"/>
        <v>366</v>
      </c>
      <c r="G75" s="912" t="s">
        <v>1034</v>
      </c>
      <c r="H75" s="912" t="s">
        <v>1031</v>
      </c>
      <c r="I75" s="912" t="s">
        <v>384</v>
      </c>
      <c r="J75" s="914">
        <f t="shared" ca="1" si="14"/>
        <v>0</v>
      </c>
      <c r="K75" s="914">
        <f t="shared" ca="1" si="14"/>
        <v>0</v>
      </c>
      <c r="L75" s="914">
        <f t="shared" ca="1" si="14"/>
        <v>0</v>
      </c>
      <c r="M75" s="914">
        <f t="shared" ca="1" si="14"/>
        <v>0</v>
      </c>
      <c r="N75" s="1" t="str">
        <f t="shared" si="20"/>
        <v>ASR_CMS_19</v>
      </c>
      <c r="O75" s="913">
        <f t="shared" si="21"/>
        <v>45406</v>
      </c>
      <c r="P75" s="1" t="str">
        <f t="shared" si="22"/>
        <v>Unaudited</v>
      </c>
    </row>
    <row r="76" spans="1:16" x14ac:dyDescent="0.25">
      <c r="A76" s="1" t="s">
        <v>438</v>
      </c>
      <c r="B76" s="1" t="str">
        <f t="shared" si="15"/>
        <v>DEF</v>
      </c>
      <c r="C76" s="1" t="str">
        <f t="shared" si="16"/>
        <v>Default</v>
      </c>
      <c r="D76" s="912">
        <f t="shared" si="17"/>
        <v>1900</v>
      </c>
      <c r="E76" s="913">
        <f t="shared" si="18"/>
        <v>1</v>
      </c>
      <c r="F76" s="913">
        <f t="shared" si="19"/>
        <v>1</v>
      </c>
      <c r="G76" s="912" t="s">
        <v>1034</v>
      </c>
      <c r="H76" s="912" t="s">
        <v>1032</v>
      </c>
      <c r="I76" s="912" t="s">
        <v>384</v>
      </c>
      <c r="J76" s="914">
        <f t="shared" ca="1" si="14"/>
        <v>0</v>
      </c>
      <c r="K76" s="914">
        <f t="shared" ca="1" si="14"/>
        <v>0</v>
      </c>
      <c r="L76" s="914">
        <f t="shared" ca="1" si="14"/>
        <v>0</v>
      </c>
      <c r="M76" s="914">
        <f t="shared" ca="1" si="14"/>
        <v>0</v>
      </c>
      <c r="N76" s="1" t="str">
        <f t="shared" si="20"/>
        <v>ASR_CMS_19</v>
      </c>
      <c r="O76" s="913">
        <f t="shared" si="21"/>
        <v>45406</v>
      </c>
      <c r="P76" s="1" t="str">
        <f t="shared" si="22"/>
        <v>Unaudited</v>
      </c>
    </row>
    <row r="77" spans="1:16" x14ac:dyDescent="0.25">
      <c r="A77" s="1" t="s">
        <v>438</v>
      </c>
      <c r="B77" s="1" t="str">
        <f t="shared" si="15"/>
        <v>DEF</v>
      </c>
      <c r="C77" s="1" t="str">
        <f t="shared" si="16"/>
        <v>Default</v>
      </c>
      <c r="D77" s="912">
        <f t="shared" si="17"/>
        <v>1900</v>
      </c>
      <c r="E77" s="913">
        <f t="shared" si="18"/>
        <v>1</v>
      </c>
      <c r="F77" s="913">
        <f t="shared" si="19"/>
        <v>91</v>
      </c>
      <c r="G77" s="912" t="s">
        <v>1030</v>
      </c>
      <c r="H77" s="912" t="s">
        <v>1031</v>
      </c>
      <c r="I77" s="912" t="s">
        <v>385</v>
      </c>
      <c r="J77" s="914">
        <f t="shared" ca="1" si="14"/>
        <v>0</v>
      </c>
      <c r="K77" s="914">
        <f t="shared" ca="1" si="14"/>
        <v>0</v>
      </c>
      <c r="L77" s="914">
        <f t="shared" ca="1" si="14"/>
        <v>0</v>
      </c>
      <c r="M77" s="914">
        <f t="shared" ca="1" si="14"/>
        <v>0</v>
      </c>
      <c r="N77" s="1" t="str">
        <f t="shared" si="20"/>
        <v>ASR_CMS_19</v>
      </c>
      <c r="O77" s="913">
        <f t="shared" si="21"/>
        <v>45406</v>
      </c>
      <c r="P77" s="1" t="str">
        <f t="shared" si="22"/>
        <v>Unaudited</v>
      </c>
    </row>
    <row r="78" spans="1:16" x14ac:dyDescent="0.25">
      <c r="A78" s="1" t="s">
        <v>438</v>
      </c>
      <c r="B78" s="1" t="str">
        <f t="shared" si="15"/>
        <v>DEF</v>
      </c>
      <c r="C78" s="1" t="str">
        <f t="shared" si="16"/>
        <v>Default</v>
      </c>
      <c r="D78" s="912">
        <f t="shared" si="17"/>
        <v>1900</v>
      </c>
      <c r="E78" s="913">
        <f t="shared" si="18"/>
        <v>1</v>
      </c>
      <c r="F78" s="913">
        <f t="shared" si="19"/>
        <v>182</v>
      </c>
      <c r="G78" s="912" t="s">
        <v>1030</v>
      </c>
      <c r="H78" s="912" t="s">
        <v>1031</v>
      </c>
      <c r="I78" s="912" t="s">
        <v>385</v>
      </c>
      <c r="J78" s="914">
        <f t="shared" ca="1" si="14"/>
        <v>0</v>
      </c>
      <c r="K78" s="914">
        <f t="shared" ca="1" si="14"/>
        <v>0</v>
      </c>
      <c r="L78" s="914">
        <f t="shared" ca="1" si="14"/>
        <v>0</v>
      </c>
      <c r="M78" s="914">
        <f t="shared" ca="1" si="14"/>
        <v>0</v>
      </c>
      <c r="N78" s="1" t="str">
        <f t="shared" si="20"/>
        <v>ASR_CMS_19</v>
      </c>
      <c r="O78" s="913">
        <f t="shared" si="21"/>
        <v>45406</v>
      </c>
      <c r="P78" s="1" t="str">
        <f t="shared" si="22"/>
        <v>Unaudited</v>
      </c>
    </row>
    <row r="79" spans="1:16" x14ac:dyDescent="0.25">
      <c r="A79" s="1" t="s">
        <v>438</v>
      </c>
      <c r="B79" s="1" t="str">
        <f t="shared" si="15"/>
        <v>DEF</v>
      </c>
      <c r="C79" s="1" t="str">
        <f t="shared" si="16"/>
        <v>Default</v>
      </c>
      <c r="D79" s="912">
        <f t="shared" si="17"/>
        <v>1900</v>
      </c>
      <c r="E79" s="913">
        <f t="shared" si="18"/>
        <v>1</v>
      </c>
      <c r="F79" s="913">
        <f t="shared" si="19"/>
        <v>274</v>
      </c>
      <c r="G79" s="912" t="s">
        <v>1030</v>
      </c>
      <c r="H79" s="912" t="s">
        <v>1031</v>
      </c>
      <c r="I79" s="912" t="s">
        <v>385</v>
      </c>
      <c r="J79" s="914">
        <f t="shared" ca="1" si="14"/>
        <v>0</v>
      </c>
      <c r="K79" s="914">
        <f t="shared" ca="1" si="14"/>
        <v>0</v>
      </c>
      <c r="L79" s="914">
        <f t="shared" ca="1" si="14"/>
        <v>0</v>
      </c>
      <c r="M79" s="914">
        <f t="shared" ca="1" si="14"/>
        <v>0</v>
      </c>
      <c r="N79" s="1" t="str">
        <f t="shared" si="20"/>
        <v>ASR_CMS_19</v>
      </c>
      <c r="O79" s="913">
        <f t="shared" si="21"/>
        <v>45406</v>
      </c>
      <c r="P79" s="1" t="str">
        <f t="shared" si="22"/>
        <v>Unaudited</v>
      </c>
    </row>
    <row r="80" spans="1:16" x14ac:dyDescent="0.25">
      <c r="A80" s="1" t="s">
        <v>438</v>
      </c>
      <c r="B80" s="1" t="str">
        <f t="shared" si="15"/>
        <v>DEF</v>
      </c>
      <c r="C80" s="1" t="str">
        <f t="shared" si="16"/>
        <v>Default</v>
      </c>
      <c r="D80" s="912">
        <f t="shared" si="17"/>
        <v>1900</v>
      </c>
      <c r="E80" s="913">
        <f t="shared" si="18"/>
        <v>1</v>
      </c>
      <c r="F80" s="913">
        <f t="shared" si="19"/>
        <v>366</v>
      </c>
      <c r="G80" s="912" t="s">
        <v>1030</v>
      </c>
      <c r="H80" s="912" t="s">
        <v>1031</v>
      </c>
      <c r="I80" s="912" t="s">
        <v>385</v>
      </c>
      <c r="J80" s="914">
        <f t="shared" ca="1" si="14"/>
        <v>0</v>
      </c>
      <c r="K80" s="914">
        <f t="shared" ca="1" si="14"/>
        <v>0</v>
      </c>
      <c r="L80" s="914">
        <f t="shared" ca="1" si="14"/>
        <v>0</v>
      </c>
      <c r="M80" s="914">
        <f t="shared" ca="1" si="14"/>
        <v>0</v>
      </c>
      <c r="N80" s="1" t="str">
        <f t="shared" si="20"/>
        <v>ASR_CMS_19</v>
      </c>
      <c r="O80" s="913">
        <f t="shared" si="21"/>
        <v>45406</v>
      </c>
      <c r="P80" s="1" t="str">
        <f t="shared" si="22"/>
        <v>Unaudited</v>
      </c>
    </row>
    <row r="81" spans="1:16" x14ac:dyDescent="0.25">
      <c r="A81" s="1" t="s">
        <v>438</v>
      </c>
      <c r="B81" s="1" t="str">
        <f t="shared" si="15"/>
        <v>DEF</v>
      </c>
      <c r="C81" s="1" t="str">
        <f t="shared" si="16"/>
        <v>Default</v>
      </c>
      <c r="D81" s="912">
        <f t="shared" si="17"/>
        <v>1900</v>
      </c>
      <c r="E81" s="913">
        <f t="shared" si="18"/>
        <v>1</v>
      </c>
      <c r="F81" s="913">
        <f t="shared" si="19"/>
        <v>1</v>
      </c>
      <c r="G81" s="912" t="s">
        <v>1030</v>
      </c>
      <c r="H81" s="912" t="s">
        <v>1032</v>
      </c>
      <c r="I81" s="912" t="s">
        <v>385</v>
      </c>
      <c r="J81" s="914">
        <f t="shared" ca="1" si="14"/>
        <v>0</v>
      </c>
      <c r="K81" s="914">
        <f t="shared" ca="1" si="14"/>
        <v>0</v>
      </c>
      <c r="L81" s="914">
        <f t="shared" ca="1" si="14"/>
        <v>0</v>
      </c>
      <c r="M81" s="914">
        <f t="shared" ca="1" si="14"/>
        <v>0</v>
      </c>
      <c r="N81" s="1" t="str">
        <f t="shared" si="20"/>
        <v>ASR_CMS_19</v>
      </c>
      <c r="O81" s="913">
        <f t="shared" si="21"/>
        <v>45406</v>
      </c>
      <c r="P81" s="1" t="str">
        <f t="shared" si="22"/>
        <v>Unaudited</v>
      </c>
    </row>
    <row r="82" spans="1:16" x14ac:dyDescent="0.25">
      <c r="A82" s="1" t="s">
        <v>438</v>
      </c>
      <c r="B82" s="1" t="str">
        <f t="shared" si="15"/>
        <v>DEF</v>
      </c>
      <c r="C82" s="1" t="str">
        <f t="shared" si="16"/>
        <v>Default</v>
      </c>
      <c r="D82" s="912">
        <f t="shared" si="17"/>
        <v>1900</v>
      </c>
      <c r="E82" s="913">
        <f t="shared" si="18"/>
        <v>1</v>
      </c>
      <c r="F82" s="913">
        <f t="shared" si="19"/>
        <v>91</v>
      </c>
      <c r="G82" s="912" t="s">
        <v>1033</v>
      </c>
      <c r="H82" s="912" t="s">
        <v>1031</v>
      </c>
      <c r="I82" s="912" t="s">
        <v>385</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ASR_CMS_19</v>
      </c>
      <c r="O82" s="913">
        <f t="shared" si="21"/>
        <v>45406</v>
      </c>
      <c r="P82" s="1" t="str">
        <f t="shared" si="22"/>
        <v>Unaudited</v>
      </c>
    </row>
    <row r="83" spans="1:16" x14ac:dyDescent="0.25">
      <c r="A83" s="1" t="s">
        <v>438</v>
      </c>
      <c r="B83" s="1" t="str">
        <f t="shared" si="15"/>
        <v>DEF</v>
      </c>
      <c r="C83" s="1" t="str">
        <f t="shared" si="16"/>
        <v>Default</v>
      </c>
      <c r="D83" s="912">
        <f t="shared" si="17"/>
        <v>1900</v>
      </c>
      <c r="E83" s="913">
        <f t="shared" si="18"/>
        <v>1</v>
      </c>
      <c r="F83" s="913">
        <f t="shared" si="19"/>
        <v>182</v>
      </c>
      <c r="G83" s="912" t="s">
        <v>1033</v>
      </c>
      <c r="H83" s="912" t="s">
        <v>1031</v>
      </c>
      <c r="I83" s="912" t="s">
        <v>385</v>
      </c>
      <c r="J83" s="914">
        <f t="shared" ca="1" si="23"/>
        <v>0</v>
      </c>
      <c r="K83" s="914">
        <f t="shared" ca="1" si="23"/>
        <v>0</v>
      </c>
      <c r="L83" s="914">
        <f t="shared" ca="1" si="23"/>
        <v>0</v>
      </c>
      <c r="M83" s="914">
        <f t="shared" ca="1" si="23"/>
        <v>0</v>
      </c>
      <c r="N83" s="1" t="str">
        <f t="shared" si="20"/>
        <v>ASR_CMS_19</v>
      </c>
      <c r="O83" s="913">
        <f t="shared" si="21"/>
        <v>45406</v>
      </c>
      <c r="P83" s="1" t="str">
        <f t="shared" si="22"/>
        <v>Unaudited</v>
      </c>
    </row>
    <row r="84" spans="1:16" x14ac:dyDescent="0.25">
      <c r="A84" s="1" t="s">
        <v>438</v>
      </c>
      <c r="B84" s="1" t="str">
        <f t="shared" si="15"/>
        <v>DEF</v>
      </c>
      <c r="C84" s="1" t="str">
        <f t="shared" si="16"/>
        <v>Default</v>
      </c>
      <c r="D84" s="912">
        <f t="shared" si="17"/>
        <v>1900</v>
      </c>
      <c r="E84" s="913">
        <f t="shared" si="18"/>
        <v>1</v>
      </c>
      <c r="F84" s="913">
        <f t="shared" si="19"/>
        <v>274</v>
      </c>
      <c r="G84" s="912" t="s">
        <v>1033</v>
      </c>
      <c r="H84" s="912" t="s">
        <v>1031</v>
      </c>
      <c r="I84" s="912" t="s">
        <v>385</v>
      </c>
      <c r="J84" s="914">
        <f t="shared" ca="1" si="23"/>
        <v>0</v>
      </c>
      <c r="K84" s="914">
        <f t="shared" ca="1" si="23"/>
        <v>0</v>
      </c>
      <c r="L84" s="914">
        <f t="shared" ca="1" si="23"/>
        <v>0</v>
      </c>
      <c r="M84" s="914">
        <f t="shared" ca="1" si="23"/>
        <v>0</v>
      </c>
      <c r="N84" s="1" t="str">
        <f t="shared" si="20"/>
        <v>ASR_CMS_19</v>
      </c>
      <c r="O84" s="913">
        <f t="shared" si="21"/>
        <v>45406</v>
      </c>
      <c r="P84" s="1" t="str">
        <f t="shared" si="22"/>
        <v>Unaudited</v>
      </c>
    </row>
    <row r="85" spans="1:16" x14ac:dyDescent="0.25">
      <c r="A85" s="1" t="s">
        <v>438</v>
      </c>
      <c r="B85" s="1" t="str">
        <f t="shared" si="15"/>
        <v>DEF</v>
      </c>
      <c r="C85" s="1" t="str">
        <f t="shared" si="16"/>
        <v>Default</v>
      </c>
      <c r="D85" s="912">
        <f t="shared" si="17"/>
        <v>1900</v>
      </c>
      <c r="E85" s="913">
        <f t="shared" si="18"/>
        <v>1</v>
      </c>
      <c r="F85" s="913">
        <f t="shared" si="19"/>
        <v>366</v>
      </c>
      <c r="G85" s="912" t="s">
        <v>1033</v>
      </c>
      <c r="H85" s="912" t="s">
        <v>1031</v>
      </c>
      <c r="I85" s="912" t="s">
        <v>385</v>
      </c>
      <c r="J85" s="914">
        <f t="shared" ca="1" si="23"/>
        <v>0</v>
      </c>
      <c r="K85" s="914">
        <f t="shared" ca="1" si="23"/>
        <v>0</v>
      </c>
      <c r="L85" s="914">
        <f t="shared" ca="1" si="23"/>
        <v>0</v>
      </c>
      <c r="M85" s="914">
        <f t="shared" ca="1" si="23"/>
        <v>0</v>
      </c>
      <c r="N85" s="1" t="str">
        <f t="shared" si="20"/>
        <v>ASR_CMS_19</v>
      </c>
      <c r="O85" s="913">
        <f t="shared" si="21"/>
        <v>45406</v>
      </c>
      <c r="P85" s="1" t="str">
        <f t="shared" si="22"/>
        <v>Unaudited</v>
      </c>
    </row>
    <row r="86" spans="1:16" x14ac:dyDescent="0.25">
      <c r="A86" s="1" t="s">
        <v>438</v>
      </c>
      <c r="B86" s="1" t="str">
        <f t="shared" si="15"/>
        <v>DEF</v>
      </c>
      <c r="C86" s="1" t="str">
        <f t="shared" si="16"/>
        <v>Default</v>
      </c>
      <c r="D86" s="912">
        <f t="shared" si="17"/>
        <v>1900</v>
      </c>
      <c r="E86" s="913">
        <f t="shared" si="18"/>
        <v>1</v>
      </c>
      <c r="F86" s="913">
        <f t="shared" si="19"/>
        <v>1</v>
      </c>
      <c r="G86" s="912" t="s">
        <v>1033</v>
      </c>
      <c r="H86" s="912" t="s">
        <v>1032</v>
      </c>
      <c r="I86" s="912" t="s">
        <v>385</v>
      </c>
      <c r="J86" s="914">
        <f t="shared" ca="1" si="23"/>
        <v>0</v>
      </c>
      <c r="K86" s="914">
        <f t="shared" ca="1" si="23"/>
        <v>0</v>
      </c>
      <c r="L86" s="914">
        <f t="shared" ca="1" si="23"/>
        <v>0</v>
      </c>
      <c r="M86" s="914">
        <f t="shared" ca="1" si="23"/>
        <v>0</v>
      </c>
      <c r="N86" s="1" t="str">
        <f t="shared" si="20"/>
        <v>ASR_CMS_19</v>
      </c>
      <c r="O86" s="913">
        <f t="shared" si="21"/>
        <v>45406</v>
      </c>
      <c r="P86" s="1" t="str">
        <f t="shared" si="22"/>
        <v>Unaudited</v>
      </c>
    </row>
    <row r="87" spans="1:16" x14ac:dyDescent="0.25">
      <c r="A87" s="1" t="s">
        <v>438</v>
      </c>
      <c r="B87" s="1" t="str">
        <f t="shared" si="15"/>
        <v>DEF</v>
      </c>
      <c r="C87" s="1" t="str">
        <f t="shared" si="16"/>
        <v>Default</v>
      </c>
      <c r="D87" s="912">
        <f t="shared" si="17"/>
        <v>1900</v>
      </c>
      <c r="E87" s="913">
        <f t="shared" si="18"/>
        <v>1</v>
      </c>
      <c r="F87" s="913">
        <f t="shared" si="19"/>
        <v>91</v>
      </c>
      <c r="G87" s="912" t="s">
        <v>1034</v>
      </c>
      <c r="H87" s="912" t="s">
        <v>1031</v>
      </c>
      <c r="I87" s="912" t="s">
        <v>385</v>
      </c>
      <c r="J87" s="914">
        <f t="shared" ca="1" si="23"/>
        <v>0</v>
      </c>
      <c r="K87" s="914">
        <f t="shared" ca="1" si="23"/>
        <v>0</v>
      </c>
      <c r="L87" s="914">
        <f t="shared" ca="1" si="23"/>
        <v>0</v>
      </c>
      <c r="M87" s="914">
        <f t="shared" ca="1" si="23"/>
        <v>0</v>
      </c>
      <c r="N87" s="1" t="str">
        <f t="shared" si="20"/>
        <v>ASR_CMS_19</v>
      </c>
      <c r="O87" s="913">
        <f t="shared" si="21"/>
        <v>45406</v>
      </c>
      <c r="P87" s="1" t="str">
        <f t="shared" si="22"/>
        <v>Unaudited</v>
      </c>
    </row>
    <row r="88" spans="1:16" x14ac:dyDescent="0.25">
      <c r="A88" s="1" t="s">
        <v>438</v>
      </c>
      <c r="B88" s="1" t="str">
        <f t="shared" si="15"/>
        <v>DEF</v>
      </c>
      <c r="C88" s="1" t="str">
        <f t="shared" si="16"/>
        <v>Default</v>
      </c>
      <c r="D88" s="912">
        <f t="shared" si="17"/>
        <v>1900</v>
      </c>
      <c r="E88" s="913">
        <f t="shared" si="18"/>
        <v>1</v>
      </c>
      <c r="F88" s="913">
        <f t="shared" si="19"/>
        <v>182</v>
      </c>
      <c r="G88" s="912" t="s">
        <v>1034</v>
      </c>
      <c r="H88" s="912" t="s">
        <v>1031</v>
      </c>
      <c r="I88" s="912" t="s">
        <v>385</v>
      </c>
      <c r="J88" s="914">
        <f t="shared" ca="1" si="23"/>
        <v>0</v>
      </c>
      <c r="K88" s="914">
        <f t="shared" ca="1" si="23"/>
        <v>0</v>
      </c>
      <c r="L88" s="914">
        <f t="shared" ca="1" si="23"/>
        <v>0</v>
      </c>
      <c r="M88" s="914">
        <f t="shared" ca="1" si="23"/>
        <v>0</v>
      </c>
      <c r="N88" s="1" t="str">
        <f t="shared" si="20"/>
        <v>ASR_CMS_19</v>
      </c>
      <c r="O88" s="913">
        <f t="shared" si="21"/>
        <v>45406</v>
      </c>
      <c r="P88" s="1" t="str">
        <f t="shared" si="22"/>
        <v>Unaudited</v>
      </c>
    </row>
    <row r="89" spans="1:16" x14ac:dyDescent="0.25">
      <c r="A89" s="1" t="s">
        <v>438</v>
      </c>
      <c r="B89" s="1" t="str">
        <f t="shared" si="15"/>
        <v>DEF</v>
      </c>
      <c r="C89" s="1" t="str">
        <f t="shared" si="16"/>
        <v>Default</v>
      </c>
      <c r="D89" s="912">
        <f t="shared" si="17"/>
        <v>1900</v>
      </c>
      <c r="E89" s="913">
        <f t="shared" si="18"/>
        <v>1</v>
      </c>
      <c r="F89" s="913">
        <f t="shared" si="19"/>
        <v>274</v>
      </c>
      <c r="G89" s="912" t="s">
        <v>1034</v>
      </c>
      <c r="H89" s="912" t="s">
        <v>1031</v>
      </c>
      <c r="I89" s="912" t="s">
        <v>385</v>
      </c>
      <c r="J89" s="914">
        <f t="shared" ca="1" si="23"/>
        <v>0</v>
      </c>
      <c r="K89" s="914">
        <f t="shared" ca="1" si="23"/>
        <v>0</v>
      </c>
      <c r="L89" s="914">
        <f t="shared" ca="1" si="23"/>
        <v>0</v>
      </c>
      <c r="M89" s="914">
        <f t="shared" ca="1" si="23"/>
        <v>0</v>
      </c>
      <c r="N89" s="1" t="str">
        <f t="shared" si="20"/>
        <v>ASR_CMS_19</v>
      </c>
      <c r="O89" s="913">
        <f t="shared" si="21"/>
        <v>45406</v>
      </c>
      <c r="P89" s="1" t="str">
        <f t="shared" si="22"/>
        <v>Unaudited</v>
      </c>
    </row>
    <row r="90" spans="1:16" x14ac:dyDescent="0.25">
      <c r="A90" s="1" t="s">
        <v>438</v>
      </c>
      <c r="B90" s="1" t="str">
        <f t="shared" si="15"/>
        <v>DEF</v>
      </c>
      <c r="C90" s="1" t="str">
        <f t="shared" si="16"/>
        <v>Default</v>
      </c>
      <c r="D90" s="912">
        <f t="shared" si="17"/>
        <v>1900</v>
      </c>
      <c r="E90" s="913">
        <f t="shared" si="18"/>
        <v>1</v>
      </c>
      <c r="F90" s="913">
        <f t="shared" si="19"/>
        <v>366</v>
      </c>
      <c r="G90" s="912" t="s">
        <v>1034</v>
      </c>
      <c r="H90" s="912" t="s">
        <v>1031</v>
      </c>
      <c r="I90" s="912" t="s">
        <v>385</v>
      </c>
      <c r="J90" s="914">
        <f t="shared" ca="1" si="23"/>
        <v>0</v>
      </c>
      <c r="K90" s="914">
        <f t="shared" ca="1" si="23"/>
        <v>0</v>
      </c>
      <c r="L90" s="914">
        <f t="shared" ca="1" si="23"/>
        <v>0</v>
      </c>
      <c r="M90" s="914">
        <f t="shared" ca="1" si="23"/>
        <v>0</v>
      </c>
      <c r="N90" s="1" t="str">
        <f t="shared" si="20"/>
        <v>ASR_CMS_19</v>
      </c>
      <c r="O90" s="913">
        <f t="shared" si="21"/>
        <v>45406</v>
      </c>
      <c r="P90" s="1" t="str">
        <f t="shared" si="22"/>
        <v>Unaudited</v>
      </c>
    </row>
    <row r="91" spans="1:16" x14ac:dyDescent="0.25">
      <c r="A91" s="1" t="s">
        <v>438</v>
      </c>
      <c r="B91" s="1" t="str">
        <f t="shared" si="15"/>
        <v>DEF</v>
      </c>
      <c r="C91" s="1" t="str">
        <f t="shared" si="16"/>
        <v>Default</v>
      </c>
      <c r="D91" s="912">
        <f t="shared" si="17"/>
        <v>1900</v>
      </c>
      <c r="E91" s="913">
        <f t="shared" si="18"/>
        <v>1</v>
      </c>
      <c r="F91" s="913">
        <f t="shared" si="19"/>
        <v>1</v>
      </c>
      <c r="G91" s="912" t="s">
        <v>1034</v>
      </c>
      <c r="H91" s="912" t="s">
        <v>1032</v>
      </c>
      <c r="I91" s="912" t="s">
        <v>385</v>
      </c>
      <c r="J91" s="914">
        <f t="shared" ca="1" si="23"/>
        <v>0</v>
      </c>
      <c r="K91" s="914">
        <f t="shared" ca="1" si="23"/>
        <v>0</v>
      </c>
      <c r="L91" s="914">
        <f t="shared" ca="1" si="23"/>
        <v>0</v>
      </c>
      <c r="M91" s="914">
        <f t="shared" ca="1" si="23"/>
        <v>0</v>
      </c>
      <c r="N91" s="1" t="str">
        <f t="shared" si="20"/>
        <v>ASR_CMS_19</v>
      </c>
      <c r="O91" s="913">
        <f t="shared" si="21"/>
        <v>45406</v>
      </c>
      <c r="P91" s="1" t="str">
        <f t="shared" si="22"/>
        <v>Unaudited</v>
      </c>
    </row>
    <row r="92" spans="1:16" x14ac:dyDescent="0.25">
      <c r="A92" s="1" t="s">
        <v>438</v>
      </c>
      <c r="B92" s="1" t="str">
        <f t="shared" si="15"/>
        <v>DEF</v>
      </c>
      <c r="C92" s="1" t="str">
        <f t="shared" si="16"/>
        <v>Default</v>
      </c>
      <c r="D92" s="912">
        <f t="shared" si="17"/>
        <v>1900</v>
      </c>
      <c r="E92" s="913">
        <f t="shared" si="18"/>
        <v>1</v>
      </c>
      <c r="F92" s="913">
        <f t="shared" si="19"/>
        <v>91</v>
      </c>
      <c r="G92" s="912" t="s">
        <v>1030</v>
      </c>
      <c r="H92" s="912" t="s">
        <v>1031</v>
      </c>
      <c r="I92" s="912" t="s">
        <v>386</v>
      </c>
      <c r="J92" s="914">
        <f t="shared" ca="1" si="23"/>
        <v>0</v>
      </c>
      <c r="K92" s="914">
        <f t="shared" ca="1" si="23"/>
        <v>0</v>
      </c>
      <c r="L92" s="914">
        <f t="shared" ca="1" si="23"/>
        <v>0</v>
      </c>
      <c r="M92" s="914">
        <f t="shared" ca="1" si="23"/>
        <v>0</v>
      </c>
      <c r="N92" s="1" t="str">
        <f t="shared" si="20"/>
        <v>ASR_CMS_19</v>
      </c>
      <c r="O92" s="913">
        <f t="shared" si="21"/>
        <v>45406</v>
      </c>
      <c r="P92" s="1" t="str">
        <f t="shared" si="22"/>
        <v>Unaudited</v>
      </c>
    </row>
    <row r="93" spans="1:16" x14ac:dyDescent="0.25">
      <c r="A93" s="1" t="s">
        <v>438</v>
      </c>
      <c r="B93" s="1" t="str">
        <f t="shared" si="15"/>
        <v>DEF</v>
      </c>
      <c r="C93" s="1" t="str">
        <f t="shared" si="16"/>
        <v>Default</v>
      </c>
      <c r="D93" s="912">
        <f t="shared" si="17"/>
        <v>1900</v>
      </c>
      <c r="E93" s="913">
        <f t="shared" si="18"/>
        <v>1</v>
      </c>
      <c r="F93" s="913">
        <f t="shared" si="19"/>
        <v>182</v>
      </c>
      <c r="G93" s="912" t="s">
        <v>1030</v>
      </c>
      <c r="H93" s="912" t="s">
        <v>1031</v>
      </c>
      <c r="I93" s="912" t="s">
        <v>386</v>
      </c>
      <c r="J93" s="914">
        <f t="shared" ca="1" si="23"/>
        <v>0</v>
      </c>
      <c r="K93" s="914">
        <f t="shared" ca="1" si="23"/>
        <v>0</v>
      </c>
      <c r="L93" s="914">
        <f t="shared" ca="1" si="23"/>
        <v>0</v>
      </c>
      <c r="M93" s="914">
        <f t="shared" ca="1" si="23"/>
        <v>0</v>
      </c>
      <c r="N93" s="1" t="str">
        <f t="shared" si="20"/>
        <v>ASR_CMS_19</v>
      </c>
      <c r="O93" s="913">
        <f t="shared" si="21"/>
        <v>45406</v>
      </c>
      <c r="P93" s="1" t="str">
        <f t="shared" si="22"/>
        <v>Unaudited</v>
      </c>
    </row>
    <row r="94" spans="1:16" x14ac:dyDescent="0.25">
      <c r="A94" s="1" t="s">
        <v>438</v>
      </c>
      <c r="B94" s="1" t="str">
        <f t="shared" si="15"/>
        <v>DEF</v>
      </c>
      <c r="C94" s="1" t="str">
        <f t="shared" si="16"/>
        <v>Default</v>
      </c>
      <c r="D94" s="912">
        <f t="shared" si="17"/>
        <v>1900</v>
      </c>
      <c r="E94" s="913">
        <f t="shared" si="18"/>
        <v>1</v>
      </c>
      <c r="F94" s="913">
        <f t="shared" si="19"/>
        <v>274</v>
      </c>
      <c r="G94" s="912" t="s">
        <v>1030</v>
      </c>
      <c r="H94" s="912" t="s">
        <v>1031</v>
      </c>
      <c r="I94" s="912" t="s">
        <v>386</v>
      </c>
      <c r="J94" s="914">
        <f t="shared" ca="1" si="23"/>
        <v>0</v>
      </c>
      <c r="K94" s="914">
        <f t="shared" ca="1" si="23"/>
        <v>0</v>
      </c>
      <c r="L94" s="914">
        <f t="shared" ca="1" si="23"/>
        <v>0</v>
      </c>
      <c r="M94" s="914">
        <f t="shared" ca="1" si="23"/>
        <v>0</v>
      </c>
      <c r="N94" s="1" t="str">
        <f t="shared" si="20"/>
        <v>ASR_CMS_19</v>
      </c>
      <c r="O94" s="913">
        <f t="shared" si="21"/>
        <v>45406</v>
      </c>
      <c r="P94" s="1" t="str">
        <f t="shared" si="22"/>
        <v>Unaudited</v>
      </c>
    </row>
    <row r="95" spans="1:16" x14ac:dyDescent="0.25">
      <c r="A95" s="1" t="s">
        <v>438</v>
      </c>
      <c r="B95" s="1" t="str">
        <f t="shared" si="15"/>
        <v>DEF</v>
      </c>
      <c r="C95" s="1" t="str">
        <f t="shared" si="16"/>
        <v>Default</v>
      </c>
      <c r="D95" s="912">
        <f t="shared" si="17"/>
        <v>1900</v>
      </c>
      <c r="E95" s="913">
        <f t="shared" si="18"/>
        <v>1</v>
      </c>
      <c r="F95" s="913">
        <f t="shared" si="19"/>
        <v>366</v>
      </c>
      <c r="G95" s="912" t="s">
        <v>1030</v>
      </c>
      <c r="H95" s="912" t="s">
        <v>1031</v>
      </c>
      <c r="I95" s="912" t="s">
        <v>386</v>
      </c>
      <c r="J95" s="914">
        <f t="shared" ca="1" si="23"/>
        <v>0</v>
      </c>
      <c r="K95" s="914">
        <f t="shared" ca="1" si="23"/>
        <v>0</v>
      </c>
      <c r="L95" s="914">
        <f t="shared" ca="1" si="23"/>
        <v>0</v>
      </c>
      <c r="M95" s="914">
        <f t="shared" ca="1" si="23"/>
        <v>0</v>
      </c>
      <c r="N95" s="1" t="str">
        <f t="shared" si="20"/>
        <v>ASR_CMS_19</v>
      </c>
      <c r="O95" s="913">
        <f t="shared" si="21"/>
        <v>45406</v>
      </c>
      <c r="P95" s="1" t="str">
        <f t="shared" si="22"/>
        <v>Unaudited</v>
      </c>
    </row>
    <row r="96" spans="1:16" x14ac:dyDescent="0.25">
      <c r="A96" s="1" t="s">
        <v>438</v>
      </c>
      <c r="B96" s="1" t="str">
        <f t="shared" si="15"/>
        <v>DEF</v>
      </c>
      <c r="C96" s="1" t="str">
        <f t="shared" si="16"/>
        <v>Default</v>
      </c>
      <c r="D96" s="912">
        <f t="shared" si="17"/>
        <v>1900</v>
      </c>
      <c r="E96" s="913">
        <f t="shared" si="18"/>
        <v>1</v>
      </c>
      <c r="F96" s="913">
        <f t="shared" si="19"/>
        <v>1</v>
      </c>
      <c r="G96" s="912" t="s">
        <v>1030</v>
      </c>
      <c r="H96" s="912" t="s">
        <v>1032</v>
      </c>
      <c r="I96" s="912" t="s">
        <v>386</v>
      </c>
      <c r="J96" s="914">
        <f t="shared" ca="1" si="23"/>
        <v>0</v>
      </c>
      <c r="K96" s="914">
        <f t="shared" ca="1" si="23"/>
        <v>0</v>
      </c>
      <c r="L96" s="914">
        <f t="shared" ca="1" si="23"/>
        <v>0</v>
      </c>
      <c r="M96" s="914">
        <f t="shared" ca="1" si="23"/>
        <v>0</v>
      </c>
      <c r="N96" s="1" t="str">
        <f t="shared" si="20"/>
        <v>ASR_CMS_19</v>
      </c>
      <c r="O96" s="913">
        <f t="shared" si="21"/>
        <v>45406</v>
      </c>
      <c r="P96" s="1" t="str">
        <f t="shared" si="22"/>
        <v>Unaudited</v>
      </c>
    </row>
    <row r="97" spans="1:16" x14ac:dyDescent="0.25">
      <c r="A97" s="1" t="s">
        <v>438</v>
      </c>
      <c r="B97" s="1" t="str">
        <f t="shared" si="15"/>
        <v>DEF</v>
      </c>
      <c r="C97" s="1" t="str">
        <f t="shared" si="16"/>
        <v>Default</v>
      </c>
      <c r="D97" s="912">
        <f t="shared" si="17"/>
        <v>1900</v>
      </c>
      <c r="E97" s="913">
        <f t="shared" si="18"/>
        <v>1</v>
      </c>
      <c r="F97" s="913">
        <f t="shared" si="19"/>
        <v>91</v>
      </c>
      <c r="G97" s="912" t="s">
        <v>1033</v>
      </c>
      <c r="H97" s="912" t="s">
        <v>1031</v>
      </c>
      <c r="I97" s="912" t="s">
        <v>386</v>
      </c>
      <c r="J97" s="914">
        <f t="shared" ca="1" si="23"/>
        <v>0</v>
      </c>
      <c r="K97" s="914">
        <f t="shared" ca="1" si="23"/>
        <v>0</v>
      </c>
      <c r="L97" s="914">
        <f t="shared" ca="1" si="23"/>
        <v>0</v>
      </c>
      <c r="M97" s="914">
        <f t="shared" ca="1" si="23"/>
        <v>0</v>
      </c>
      <c r="N97" s="1" t="str">
        <f t="shared" si="20"/>
        <v>ASR_CMS_19</v>
      </c>
      <c r="O97" s="913">
        <f t="shared" si="21"/>
        <v>45406</v>
      </c>
      <c r="P97" s="1" t="str">
        <f t="shared" si="22"/>
        <v>Unaudited</v>
      </c>
    </row>
    <row r="98" spans="1:16" x14ac:dyDescent="0.25">
      <c r="A98" s="1" t="s">
        <v>438</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23"/>
        <v>0</v>
      </c>
      <c r="K98" s="914">
        <f t="shared" ca="1" si="23"/>
        <v>0</v>
      </c>
      <c r="L98" s="914">
        <f t="shared" ca="1" si="23"/>
        <v>0</v>
      </c>
      <c r="M98" s="914">
        <f t="shared" ca="1" si="23"/>
        <v>0</v>
      </c>
      <c r="N98" s="1" t="str">
        <f t="shared" si="20"/>
        <v>ASR_CMS_19</v>
      </c>
      <c r="O98" s="913">
        <f t="shared" si="21"/>
        <v>45406</v>
      </c>
      <c r="P98" s="1" t="str">
        <f t="shared" si="22"/>
        <v>Unaudited</v>
      </c>
    </row>
    <row r="99" spans="1:16" x14ac:dyDescent="0.25">
      <c r="A99" s="1" t="s">
        <v>438</v>
      </c>
      <c r="B99" s="1" t="str">
        <f t="shared" si="15"/>
        <v>DEF</v>
      </c>
      <c r="C99" s="1" t="str">
        <f t="shared" si="16"/>
        <v>Default</v>
      </c>
      <c r="D99" s="912">
        <f t="shared" si="24"/>
        <v>1900</v>
      </c>
      <c r="E99" s="913">
        <f t="shared" si="25"/>
        <v>1</v>
      </c>
      <c r="F99" s="913">
        <f t="shared" si="26"/>
        <v>274</v>
      </c>
      <c r="G99" s="912" t="s">
        <v>1033</v>
      </c>
      <c r="H99" s="912" t="s">
        <v>1031</v>
      </c>
      <c r="I99" s="912" t="s">
        <v>386</v>
      </c>
      <c r="J99" s="914">
        <f t="shared" ca="1" si="23"/>
        <v>0</v>
      </c>
      <c r="K99" s="914">
        <f t="shared" ca="1" si="23"/>
        <v>0</v>
      </c>
      <c r="L99" s="914">
        <f t="shared" ca="1" si="23"/>
        <v>0</v>
      </c>
      <c r="M99" s="914">
        <f t="shared" ca="1" si="23"/>
        <v>0</v>
      </c>
      <c r="N99" s="1" t="str">
        <f t="shared" si="20"/>
        <v>ASR_CMS_19</v>
      </c>
      <c r="O99" s="913">
        <f t="shared" si="21"/>
        <v>45406</v>
      </c>
      <c r="P99" s="1" t="str">
        <f t="shared" si="22"/>
        <v>Unaudited</v>
      </c>
    </row>
    <row r="100" spans="1:16" x14ac:dyDescent="0.25">
      <c r="A100" s="1" t="s">
        <v>438</v>
      </c>
      <c r="B100" s="1" t="str">
        <f t="shared" si="15"/>
        <v>DEF</v>
      </c>
      <c r="C100" s="1" t="str">
        <f t="shared" si="16"/>
        <v>Default</v>
      </c>
      <c r="D100" s="912">
        <f t="shared" si="24"/>
        <v>1900</v>
      </c>
      <c r="E100" s="913">
        <f t="shared" si="25"/>
        <v>1</v>
      </c>
      <c r="F100" s="913">
        <f t="shared" si="26"/>
        <v>366</v>
      </c>
      <c r="G100" s="912" t="s">
        <v>1033</v>
      </c>
      <c r="H100" s="912" t="s">
        <v>1031</v>
      </c>
      <c r="I100" s="912" t="s">
        <v>386</v>
      </c>
      <c r="J100" s="914">
        <f t="shared" ca="1" si="23"/>
        <v>0</v>
      </c>
      <c r="K100" s="914">
        <f t="shared" ca="1" si="23"/>
        <v>0</v>
      </c>
      <c r="L100" s="914">
        <f t="shared" ca="1" si="23"/>
        <v>0</v>
      </c>
      <c r="M100" s="914">
        <f t="shared" ca="1" si="23"/>
        <v>0</v>
      </c>
      <c r="N100" s="1" t="str">
        <f t="shared" si="20"/>
        <v>ASR_CMS_19</v>
      </c>
      <c r="O100" s="913">
        <f t="shared" si="21"/>
        <v>45406</v>
      </c>
      <c r="P100" s="1" t="str">
        <f t="shared" si="22"/>
        <v>Unaudited</v>
      </c>
    </row>
    <row r="101" spans="1:16" x14ac:dyDescent="0.25">
      <c r="A101" s="1" t="s">
        <v>438</v>
      </c>
      <c r="B101" s="1" t="str">
        <f t="shared" si="15"/>
        <v>DEF</v>
      </c>
      <c r="C101" s="1" t="str">
        <f t="shared" si="16"/>
        <v>Default</v>
      </c>
      <c r="D101" s="912">
        <f t="shared" si="24"/>
        <v>1900</v>
      </c>
      <c r="E101" s="913">
        <f t="shared" si="25"/>
        <v>1</v>
      </c>
      <c r="F101" s="913">
        <f t="shared" si="26"/>
        <v>1</v>
      </c>
      <c r="G101" s="912" t="s">
        <v>1033</v>
      </c>
      <c r="H101" s="912" t="s">
        <v>1032</v>
      </c>
      <c r="I101" s="912" t="s">
        <v>386</v>
      </c>
      <c r="J101" s="914">
        <f t="shared" ca="1" si="23"/>
        <v>0</v>
      </c>
      <c r="K101" s="914">
        <f t="shared" ca="1" si="23"/>
        <v>0</v>
      </c>
      <c r="L101" s="914">
        <f t="shared" ca="1" si="23"/>
        <v>0</v>
      </c>
      <c r="M101" s="914">
        <f t="shared" ca="1" si="23"/>
        <v>0</v>
      </c>
      <c r="N101" s="1" t="str">
        <f t="shared" si="20"/>
        <v>ASR_CMS_19</v>
      </c>
      <c r="O101" s="913">
        <f t="shared" si="21"/>
        <v>45406</v>
      </c>
      <c r="P101" s="1" t="str">
        <f t="shared" si="22"/>
        <v>Unaudited</v>
      </c>
    </row>
    <row r="102" spans="1:16" x14ac:dyDescent="0.25">
      <c r="A102" s="1" t="s">
        <v>438</v>
      </c>
      <c r="B102" s="1" t="str">
        <f t="shared" si="15"/>
        <v>DEF</v>
      </c>
      <c r="C102" s="1" t="str">
        <f t="shared" si="16"/>
        <v>Default</v>
      </c>
      <c r="D102" s="912">
        <f t="shared" si="24"/>
        <v>1900</v>
      </c>
      <c r="E102" s="913">
        <f t="shared" si="25"/>
        <v>1</v>
      </c>
      <c r="F102" s="913">
        <f t="shared" si="26"/>
        <v>91</v>
      </c>
      <c r="G102" s="912" t="s">
        <v>1034</v>
      </c>
      <c r="H102" s="912" t="s">
        <v>1031</v>
      </c>
      <c r="I102" s="912" t="s">
        <v>386</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ASR_CMS_19</v>
      </c>
      <c r="O102" s="913">
        <f t="shared" si="21"/>
        <v>45406</v>
      </c>
      <c r="P102" s="1" t="str">
        <f t="shared" si="22"/>
        <v>Unaudited</v>
      </c>
    </row>
    <row r="103" spans="1:16" x14ac:dyDescent="0.25">
      <c r="A103" s="1" t="s">
        <v>438</v>
      </c>
      <c r="B103" s="1" t="str">
        <f t="shared" si="15"/>
        <v>DEF</v>
      </c>
      <c r="C103" s="1" t="str">
        <f t="shared" si="16"/>
        <v>Default</v>
      </c>
      <c r="D103" s="912">
        <f t="shared" si="24"/>
        <v>1900</v>
      </c>
      <c r="E103" s="913">
        <f t="shared" si="25"/>
        <v>1</v>
      </c>
      <c r="F103" s="913">
        <f t="shared" si="26"/>
        <v>182</v>
      </c>
      <c r="G103" s="912" t="s">
        <v>1034</v>
      </c>
      <c r="H103" s="912" t="s">
        <v>1031</v>
      </c>
      <c r="I103" s="912" t="s">
        <v>386</v>
      </c>
      <c r="J103" s="914">
        <f t="shared" ca="1" si="27"/>
        <v>0</v>
      </c>
      <c r="K103" s="914">
        <f t="shared" ca="1" si="27"/>
        <v>0</v>
      </c>
      <c r="L103" s="914">
        <f t="shared" ca="1" si="27"/>
        <v>0</v>
      </c>
      <c r="M103" s="914">
        <f t="shared" ca="1" si="27"/>
        <v>0</v>
      </c>
      <c r="N103" s="1" t="str">
        <f t="shared" si="20"/>
        <v>ASR_CMS_19</v>
      </c>
      <c r="O103" s="913">
        <f t="shared" si="21"/>
        <v>45406</v>
      </c>
      <c r="P103" s="1" t="str">
        <f t="shared" si="22"/>
        <v>Unaudited</v>
      </c>
    </row>
    <row r="104" spans="1:16" x14ac:dyDescent="0.25">
      <c r="A104" s="1" t="s">
        <v>438</v>
      </c>
      <c r="B104" s="1" t="str">
        <f t="shared" si="15"/>
        <v>DEF</v>
      </c>
      <c r="C104" s="1" t="str">
        <f t="shared" si="16"/>
        <v>Default</v>
      </c>
      <c r="D104" s="912">
        <f t="shared" si="24"/>
        <v>1900</v>
      </c>
      <c r="E104" s="913">
        <f t="shared" si="25"/>
        <v>1</v>
      </c>
      <c r="F104" s="913">
        <f t="shared" si="26"/>
        <v>274</v>
      </c>
      <c r="G104" s="912" t="s">
        <v>1034</v>
      </c>
      <c r="H104" s="912" t="s">
        <v>1031</v>
      </c>
      <c r="I104" s="912" t="s">
        <v>386</v>
      </c>
      <c r="J104" s="914">
        <f t="shared" ca="1" si="27"/>
        <v>0</v>
      </c>
      <c r="K104" s="914">
        <f t="shared" ca="1" si="27"/>
        <v>0</v>
      </c>
      <c r="L104" s="914">
        <f t="shared" ca="1" si="27"/>
        <v>0</v>
      </c>
      <c r="M104" s="914">
        <f t="shared" ca="1" si="27"/>
        <v>0</v>
      </c>
      <c r="N104" s="1" t="str">
        <f t="shared" si="20"/>
        <v>ASR_CMS_19</v>
      </c>
      <c r="O104" s="913">
        <f t="shared" si="21"/>
        <v>45406</v>
      </c>
      <c r="P104" s="1" t="str">
        <f t="shared" si="22"/>
        <v>Unaudited</v>
      </c>
    </row>
    <row r="105" spans="1:16" x14ac:dyDescent="0.25">
      <c r="A105" s="1" t="s">
        <v>438</v>
      </c>
      <c r="B105" s="1" t="str">
        <f t="shared" si="15"/>
        <v>DEF</v>
      </c>
      <c r="C105" s="1" t="str">
        <f t="shared" si="16"/>
        <v>Default</v>
      </c>
      <c r="D105" s="912">
        <f t="shared" si="24"/>
        <v>1900</v>
      </c>
      <c r="E105" s="913">
        <f t="shared" si="25"/>
        <v>1</v>
      </c>
      <c r="F105" s="913">
        <f t="shared" si="26"/>
        <v>366</v>
      </c>
      <c r="G105" s="912" t="s">
        <v>1034</v>
      </c>
      <c r="H105" s="912" t="s">
        <v>1031</v>
      </c>
      <c r="I105" s="912" t="s">
        <v>386</v>
      </c>
      <c r="J105" s="914">
        <f t="shared" ca="1" si="27"/>
        <v>0</v>
      </c>
      <c r="K105" s="914">
        <f t="shared" ca="1" si="27"/>
        <v>0</v>
      </c>
      <c r="L105" s="914">
        <f t="shared" ca="1" si="27"/>
        <v>0</v>
      </c>
      <c r="M105" s="914">
        <f t="shared" ca="1" si="27"/>
        <v>0</v>
      </c>
      <c r="N105" s="1" t="str">
        <f t="shared" si="20"/>
        <v>ASR_CMS_19</v>
      </c>
      <c r="O105" s="913">
        <f t="shared" si="21"/>
        <v>45406</v>
      </c>
      <c r="P105" s="1" t="str">
        <f t="shared" si="22"/>
        <v>Unaudited</v>
      </c>
    </row>
    <row r="106" spans="1:16" x14ac:dyDescent="0.25">
      <c r="A106" s="1" t="s">
        <v>438</v>
      </c>
      <c r="B106" s="1" t="str">
        <f t="shared" si="15"/>
        <v>DEF</v>
      </c>
      <c r="C106" s="1" t="str">
        <f t="shared" si="16"/>
        <v>Default</v>
      </c>
      <c r="D106" s="912">
        <f t="shared" si="24"/>
        <v>1900</v>
      </c>
      <c r="E106" s="913">
        <f t="shared" si="25"/>
        <v>1</v>
      </c>
      <c r="F106" s="913">
        <f t="shared" si="26"/>
        <v>1</v>
      </c>
      <c r="G106" s="912" t="s">
        <v>1034</v>
      </c>
      <c r="H106" s="912" t="s">
        <v>1032</v>
      </c>
      <c r="I106" s="912" t="s">
        <v>386</v>
      </c>
      <c r="J106" s="914">
        <f t="shared" ca="1" si="27"/>
        <v>0</v>
      </c>
      <c r="K106" s="914">
        <f t="shared" ca="1" si="27"/>
        <v>0</v>
      </c>
      <c r="L106" s="914">
        <f t="shared" ca="1" si="27"/>
        <v>0</v>
      </c>
      <c r="M106" s="914">
        <f t="shared" ca="1" si="27"/>
        <v>0</v>
      </c>
      <c r="N106" s="1" t="str">
        <f t="shared" si="20"/>
        <v>ASR_CMS_19</v>
      </c>
      <c r="O106" s="913">
        <f t="shared" si="21"/>
        <v>45406</v>
      </c>
      <c r="P106" s="1" t="str">
        <f t="shared" si="22"/>
        <v>Unaudited</v>
      </c>
    </row>
    <row r="107" spans="1:16" x14ac:dyDescent="0.25">
      <c r="A107" s="1" t="s">
        <v>438</v>
      </c>
      <c r="B107" s="1" t="str">
        <f t="shared" si="15"/>
        <v>DEF</v>
      </c>
      <c r="C107" s="1" t="str">
        <f t="shared" si="16"/>
        <v>Default</v>
      </c>
      <c r="D107" s="912">
        <f t="shared" si="24"/>
        <v>1900</v>
      </c>
      <c r="E107" s="913">
        <f t="shared" si="25"/>
        <v>1</v>
      </c>
      <c r="F107" s="913">
        <f t="shared" si="26"/>
        <v>91</v>
      </c>
      <c r="G107" s="912" t="s">
        <v>1030</v>
      </c>
      <c r="H107" s="912" t="s">
        <v>1031</v>
      </c>
      <c r="I107" s="912" t="s">
        <v>387</v>
      </c>
      <c r="J107" s="914">
        <f t="shared" ca="1" si="27"/>
        <v>0</v>
      </c>
      <c r="K107" s="914">
        <f t="shared" ca="1" si="27"/>
        <v>0</v>
      </c>
      <c r="L107" s="914">
        <f t="shared" ca="1" si="27"/>
        <v>0</v>
      </c>
      <c r="M107" s="914">
        <f t="shared" ca="1" si="27"/>
        <v>0</v>
      </c>
      <c r="N107" s="1" t="str">
        <f t="shared" si="20"/>
        <v>ASR_CMS_19</v>
      </c>
      <c r="O107" s="913">
        <f t="shared" si="21"/>
        <v>45406</v>
      </c>
      <c r="P107" s="1" t="str">
        <f t="shared" si="22"/>
        <v>Unaudited</v>
      </c>
    </row>
    <row r="108" spans="1:16" x14ac:dyDescent="0.25">
      <c r="A108" s="1" t="s">
        <v>438</v>
      </c>
      <c r="B108" s="1" t="str">
        <f t="shared" si="15"/>
        <v>DEF</v>
      </c>
      <c r="C108" s="1" t="str">
        <f t="shared" si="16"/>
        <v>Default</v>
      </c>
      <c r="D108" s="912">
        <f t="shared" si="24"/>
        <v>1900</v>
      </c>
      <c r="E108" s="913">
        <f t="shared" si="25"/>
        <v>1</v>
      </c>
      <c r="F108" s="913">
        <f t="shared" si="26"/>
        <v>182</v>
      </c>
      <c r="G108" s="912" t="s">
        <v>1030</v>
      </c>
      <c r="H108" s="912" t="s">
        <v>1031</v>
      </c>
      <c r="I108" s="912" t="s">
        <v>387</v>
      </c>
      <c r="J108" s="914">
        <f t="shared" ca="1" si="27"/>
        <v>0</v>
      </c>
      <c r="K108" s="914">
        <f t="shared" ca="1" si="27"/>
        <v>0</v>
      </c>
      <c r="L108" s="914">
        <f t="shared" ca="1" si="27"/>
        <v>0</v>
      </c>
      <c r="M108" s="914">
        <f t="shared" ca="1" si="27"/>
        <v>0</v>
      </c>
      <c r="N108" s="1" t="str">
        <f t="shared" si="20"/>
        <v>ASR_CMS_19</v>
      </c>
      <c r="O108" s="913">
        <f t="shared" si="21"/>
        <v>45406</v>
      </c>
      <c r="P108" s="1" t="str">
        <f t="shared" si="22"/>
        <v>Unaudited</v>
      </c>
    </row>
    <row r="109" spans="1:16" x14ac:dyDescent="0.25">
      <c r="A109" s="1" t="s">
        <v>438</v>
      </c>
      <c r="B109" s="1" t="str">
        <f t="shared" si="15"/>
        <v>DEF</v>
      </c>
      <c r="C109" s="1" t="str">
        <f t="shared" si="16"/>
        <v>Default</v>
      </c>
      <c r="D109" s="912">
        <f t="shared" si="24"/>
        <v>1900</v>
      </c>
      <c r="E109" s="913">
        <f t="shared" si="25"/>
        <v>1</v>
      </c>
      <c r="F109" s="913">
        <f t="shared" si="26"/>
        <v>274</v>
      </c>
      <c r="G109" s="912" t="s">
        <v>1030</v>
      </c>
      <c r="H109" s="912" t="s">
        <v>1031</v>
      </c>
      <c r="I109" s="912" t="s">
        <v>387</v>
      </c>
      <c r="J109" s="914">
        <f t="shared" ca="1" si="27"/>
        <v>0</v>
      </c>
      <c r="K109" s="914">
        <f t="shared" ca="1" si="27"/>
        <v>0</v>
      </c>
      <c r="L109" s="914">
        <f t="shared" ca="1" si="27"/>
        <v>0</v>
      </c>
      <c r="M109" s="914">
        <f t="shared" ca="1" si="27"/>
        <v>0</v>
      </c>
      <c r="N109" s="1" t="str">
        <f t="shared" si="20"/>
        <v>ASR_CMS_19</v>
      </c>
      <c r="O109" s="913">
        <f t="shared" si="21"/>
        <v>45406</v>
      </c>
      <c r="P109" s="1" t="str">
        <f t="shared" si="22"/>
        <v>Unaudited</v>
      </c>
    </row>
    <row r="110" spans="1:16" x14ac:dyDescent="0.25">
      <c r="A110" s="1" t="s">
        <v>438</v>
      </c>
      <c r="B110" s="1" t="str">
        <f t="shared" si="15"/>
        <v>DEF</v>
      </c>
      <c r="C110" s="1" t="str">
        <f t="shared" si="16"/>
        <v>Default</v>
      </c>
      <c r="D110" s="912">
        <f t="shared" si="24"/>
        <v>1900</v>
      </c>
      <c r="E110" s="913">
        <f t="shared" si="25"/>
        <v>1</v>
      </c>
      <c r="F110" s="913">
        <f t="shared" si="26"/>
        <v>366</v>
      </c>
      <c r="G110" s="912" t="s">
        <v>1030</v>
      </c>
      <c r="H110" s="912" t="s">
        <v>1031</v>
      </c>
      <c r="I110" s="912" t="s">
        <v>387</v>
      </c>
      <c r="J110" s="914">
        <f t="shared" ca="1" si="27"/>
        <v>0</v>
      </c>
      <c r="K110" s="914">
        <f t="shared" ca="1" si="27"/>
        <v>0</v>
      </c>
      <c r="L110" s="914">
        <f t="shared" ca="1" si="27"/>
        <v>0</v>
      </c>
      <c r="M110" s="914">
        <f t="shared" ca="1" si="27"/>
        <v>0</v>
      </c>
      <c r="N110" s="1" t="str">
        <f t="shared" si="20"/>
        <v>ASR_CMS_19</v>
      </c>
      <c r="O110" s="913">
        <f t="shared" si="21"/>
        <v>45406</v>
      </c>
      <c r="P110" s="1" t="str">
        <f t="shared" si="22"/>
        <v>Unaudited</v>
      </c>
    </row>
    <row r="111" spans="1:16" x14ac:dyDescent="0.25">
      <c r="A111" s="1" t="s">
        <v>438</v>
      </c>
      <c r="B111" s="1" t="str">
        <f t="shared" si="15"/>
        <v>DEF</v>
      </c>
      <c r="C111" s="1" t="str">
        <f t="shared" si="16"/>
        <v>Default</v>
      </c>
      <c r="D111" s="912">
        <f t="shared" si="24"/>
        <v>1900</v>
      </c>
      <c r="E111" s="913">
        <f t="shared" si="25"/>
        <v>1</v>
      </c>
      <c r="F111" s="913">
        <f t="shared" si="26"/>
        <v>1</v>
      </c>
      <c r="G111" s="912" t="s">
        <v>1030</v>
      </c>
      <c r="H111" s="912" t="s">
        <v>1032</v>
      </c>
      <c r="I111" s="912" t="s">
        <v>387</v>
      </c>
      <c r="J111" s="914">
        <f t="shared" ca="1" si="27"/>
        <v>0</v>
      </c>
      <c r="K111" s="914">
        <f t="shared" ca="1" si="27"/>
        <v>0</v>
      </c>
      <c r="L111" s="914">
        <f t="shared" ca="1" si="27"/>
        <v>0</v>
      </c>
      <c r="M111" s="914">
        <f t="shared" ca="1" si="27"/>
        <v>0</v>
      </c>
      <c r="N111" s="1" t="str">
        <f t="shared" si="20"/>
        <v>ASR_CMS_19</v>
      </c>
      <c r="O111" s="913">
        <f t="shared" si="21"/>
        <v>45406</v>
      </c>
      <c r="P111" s="1" t="str">
        <f t="shared" si="22"/>
        <v>Unaudited</v>
      </c>
    </row>
    <row r="112" spans="1:16" x14ac:dyDescent="0.25">
      <c r="A112" s="1" t="s">
        <v>438</v>
      </c>
      <c r="B112" s="1" t="str">
        <f t="shared" si="15"/>
        <v>DEF</v>
      </c>
      <c r="C112" s="1" t="str">
        <f t="shared" si="16"/>
        <v>Default</v>
      </c>
      <c r="D112" s="912">
        <f t="shared" si="24"/>
        <v>1900</v>
      </c>
      <c r="E112" s="913">
        <f t="shared" si="25"/>
        <v>1</v>
      </c>
      <c r="F112" s="913">
        <f t="shared" si="26"/>
        <v>91</v>
      </c>
      <c r="G112" s="912" t="s">
        <v>1033</v>
      </c>
      <c r="H112" s="912" t="s">
        <v>1031</v>
      </c>
      <c r="I112" s="912" t="s">
        <v>387</v>
      </c>
      <c r="J112" s="914">
        <f t="shared" ca="1" si="27"/>
        <v>0</v>
      </c>
      <c r="K112" s="914">
        <f t="shared" ca="1" si="27"/>
        <v>0</v>
      </c>
      <c r="L112" s="914">
        <f t="shared" ca="1" si="27"/>
        <v>0</v>
      </c>
      <c r="M112" s="914">
        <f t="shared" ca="1" si="27"/>
        <v>0</v>
      </c>
      <c r="N112" s="1" t="str">
        <f t="shared" si="20"/>
        <v>ASR_CMS_19</v>
      </c>
      <c r="O112" s="913">
        <f t="shared" si="21"/>
        <v>45406</v>
      </c>
      <c r="P112" s="1" t="str">
        <f t="shared" si="22"/>
        <v>Unaudited</v>
      </c>
    </row>
    <row r="113" spans="1:16" x14ac:dyDescent="0.25">
      <c r="A113" s="1" t="s">
        <v>438</v>
      </c>
      <c r="B113" s="1" t="str">
        <f t="shared" si="15"/>
        <v>DEF</v>
      </c>
      <c r="C113" s="1" t="str">
        <f t="shared" si="16"/>
        <v>Default</v>
      </c>
      <c r="D113" s="912">
        <f t="shared" si="24"/>
        <v>1900</v>
      </c>
      <c r="E113" s="913">
        <f t="shared" si="25"/>
        <v>1</v>
      </c>
      <c r="F113" s="913">
        <f t="shared" si="26"/>
        <v>182</v>
      </c>
      <c r="G113" s="912" t="s">
        <v>1033</v>
      </c>
      <c r="H113" s="912" t="s">
        <v>1031</v>
      </c>
      <c r="I113" s="912" t="s">
        <v>387</v>
      </c>
      <c r="J113" s="914">
        <f t="shared" ca="1" si="27"/>
        <v>0</v>
      </c>
      <c r="K113" s="914">
        <f t="shared" ca="1" si="27"/>
        <v>0</v>
      </c>
      <c r="L113" s="914">
        <f t="shared" ca="1" si="27"/>
        <v>0</v>
      </c>
      <c r="M113" s="914">
        <f t="shared" ca="1" si="27"/>
        <v>0</v>
      </c>
      <c r="N113" s="1" t="str">
        <f t="shared" si="20"/>
        <v>ASR_CMS_19</v>
      </c>
      <c r="O113" s="913">
        <f t="shared" si="21"/>
        <v>45406</v>
      </c>
      <c r="P113" s="1" t="str">
        <f t="shared" si="22"/>
        <v>Unaudited</v>
      </c>
    </row>
    <row r="114" spans="1:16" x14ac:dyDescent="0.25">
      <c r="A114" s="1" t="s">
        <v>438</v>
      </c>
      <c r="B114" s="1" t="str">
        <f t="shared" si="15"/>
        <v>DEF</v>
      </c>
      <c r="C114" s="1" t="str">
        <f t="shared" si="16"/>
        <v>Default</v>
      </c>
      <c r="D114" s="912">
        <f t="shared" si="24"/>
        <v>1900</v>
      </c>
      <c r="E114" s="913">
        <f t="shared" si="25"/>
        <v>1</v>
      </c>
      <c r="F114" s="913">
        <f t="shared" si="26"/>
        <v>274</v>
      </c>
      <c r="G114" s="912" t="s">
        <v>1033</v>
      </c>
      <c r="H114" s="912" t="s">
        <v>1031</v>
      </c>
      <c r="I114" s="912" t="s">
        <v>387</v>
      </c>
      <c r="J114" s="914">
        <f t="shared" ca="1" si="27"/>
        <v>0</v>
      </c>
      <c r="K114" s="914">
        <f t="shared" ca="1" si="27"/>
        <v>0</v>
      </c>
      <c r="L114" s="914">
        <f t="shared" ca="1" si="27"/>
        <v>0</v>
      </c>
      <c r="M114" s="914">
        <f t="shared" ca="1" si="27"/>
        <v>0</v>
      </c>
      <c r="N114" s="1" t="str">
        <f t="shared" si="20"/>
        <v>ASR_CMS_19</v>
      </c>
      <c r="O114" s="913">
        <f t="shared" si="21"/>
        <v>45406</v>
      </c>
      <c r="P114" s="1" t="str">
        <f t="shared" si="22"/>
        <v>Unaudited</v>
      </c>
    </row>
    <row r="115" spans="1:16" x14ac:dyDescent="0.25">
      <c r="A115" s="1" t="s">
        <v>438</v>
      </c>
      <c r="B115" s="1" t="str">
        <f t="shared" si="15"/>
        <v>DEF</v>
      </c>
      <c r="C115" s="1" t="str">
        <f t="shared" si="16"/>
        <v>Default</v>
      </c>
      <c r="D115" s="912">
        <f t="shared" si="24"/>
        <v>1900</v>
      </c>
      <c r="E115" s="913">
        <f t="shared" si="25"/>
        <v>1</v>
      </c>
      <c r="F115" s="913">
        <f t="shared" si="26"/>
        <v>366</v>
      </c>
      <c r="G115" s="912" t="s">
        <v>1033</v>
      </c>
      <c r="H115" s="912" t="s">
        <v>1031</v>
      </c>
      <c r="I115" s="912" t="s">
        <v>387</v>
      </c>
      <c r="J115" s="914">
        <f t="shared" ca="1" si="27"/>
        <v>0</v>
      </c>
      <c r="K115" s="914">
        <f t="shared" ca="1" si="27"/>
        <v>0</v>
      </c>
      <c r="L115" s="914">
        <f t="shared" ca="1" si="27"/>
        <v>0</v>
      </c>
      <c r="M115" s="914">
        <f t="shared" ca="1" si="27"/>
        <v>0</v>
      </c>
      <c r="N115" s="1" t="str">
        <f t="shared" si="20"/>
        <v>ASR_CMS_19</v>
      </c>
      <c r="O115" s="913">
        <f t="shared" si="21"/>
        <v>45406</v>
      </c>
      <c r="P115" s="1" t="str">
        <f t="shared" si="22"/>
        <v>Unaudited</v>
      </c>
    </row>
    <row r="116" spans="1:16" x14ac:dyDescent="0.25">
      <c r="A116" s="1" t="s">
        <v>438</v>
      </c>
      <c r="B116" s="1" t="str">
        <f t="shared" si="15"/>
        <v>DEF</v>
      </c>
      <c r="C116" s="1" t="str">
        <f t="shared" si="16"/>
        <v>Default</v>
      </c>
      <c r="D116" s="912">
        <f t="shared" si="24"/>
        <v>1900</v>
      </c>
      <c r="E116" s="913">
        <f t="shared" si="25"/>
        <v>1</v>
      </c>
      <c r="F116" s="913">
        <f t="shared" si="26"/>
        <v>1</v>
      </c>
      <c r="G116" s="912" t="s">
        <v>1033</v>
      </c>
      <c r="H116" s="912" t="s">
        <v>1032</v>
      </c>
      <c r="I116" s="912" t="s">
        <v>387</v>
      </c>
      <c r="J116" s="914">
        <f t="shared" ca="1" si="27"/>
        <v>0</v>
      </c>
      <c r="K116" s="914">
        <f t="shared" ca="1" si="27"/>
        <v>0</v>
      </c>
      <c r="L116" s="914">
        <f t="shared" ca="1" si="27"/>
        <v>0</v>
      </c>
      <c r="M116" s="914">
        <f t="shared" ca="1" si="27"/>
        <v>0</v>
      </c>
      <c r="N116" s="1" t="str">
        <f t="shared" si="20"/>
        <v>ASR_CMS_19</v>
      </c>
      <c r="O116" s="913">
        <f t="shared" si="21"/>
        <v>45406</v>
      </c>
      <c r="P116" s="1" t="str">
        <f t="shared" si="22"/>
        <v>Unaudited</v>
      </c>
    </row>
    <row r="117" spans="1:16" x14ac:dyDescent="0.25">
      <c r="A117" s="1" t="s">
        <v>438</v>
      </c>
      <c r="B117" s="1" t="str">
        <f t="shared" si="15"/>
        <v>DEF</v>
      </c>
      <c r="C117" s="1" t="str">
        <f t="shared" si="16"/>
        <v>Default</v>
      </c>
      <c r="D117" s="912">
        <f t="shared" si="24"/>
        <v>1900</v>
      </c>
      <c r="E117" s="913">
        <f t="shared" si="25"/>
        <v>1</v>
      </c>
      <c r="F117" s="913">
        <f t="shared" si="26"/>
        <v>91</v>
      </c>
      <c r="G117" s="912" t="s">
        <v>1034</v>
      </c>
      <c r="H117" s="912" t="s">
        <v>1031</v>
      </c>
      <c r="I117" s="912" t="s">
        <v>387</v>
      </c>
      <c r="J117" s="914">
        <f t="shared" ca="1" si="27"/>
        <v>0</v>
      </c>
      <c r="K117" s="914">
        <f t="shared" ca="1" si="27"/>
        <v>0</v>
      </c>
      <c r="L117" s="914">
        <f t="shared" ca="1" si="27"/>
        <v>0</v>
      </c>
      <c r="M117" s="914">
        <f t="shared" ca="1" si="27"/>
        <v>0</v>
      </c>
      <c r="N117" s="1" t="str">
        <f t="shared" si="20"/>
        <v>ASR_CMS_19</v>
      </c>
      <c r="O117" s="913">
        <f t="shared" si="21"/>
        <v>45406</v>
      </c>
      <c r="P117" s="1" t="str">
        <f t="shared" si="22"/>
        <v>Unaudited</v>
      </c>
    </row>
    <row r="118" spans="1:16" x14ac:dyDescent="0.25">
      <c r="A118" s="1" t="s">
        <v>438</v>
      </c>
      <c r="B118" s="1" t="str">
        <f t="shared" si="15"/>
        <v>DEF</v>
      </c>
      <c r="C118" s="1" t="str">
        <f t="shared" si="16"/>
        <v>Default</v>
      </c>
      <c r="D118" s="912">
        <f t="shared" si="24"/>
        <v>1900</v>
      </c>
      <c r="E118" s="913">
        <f t="shared" si="25"/>
        <v>1</v>
      </c>
      <c r="F118" s="913">
        <f t="shared" si="26"/>
        <v>182</v>
      </c>
      <c r="G118" s="912" t="s">
        <v>1034</v>
      </c>
      <c r="H118" s="912" t="s">
        <v>1031</v>
      </c>
      <c r="I118" s="912" t="s">
        <v>387</v>
      </c>
      <c r="J118" s="914">
        <f t="shared" ca="1" si="27"/>
        <v>0</v>
      </c>
      <c r="K118" s="914">
        <f t="shared" ca="1" si="27"/>
        <v>0</v>
      </c>
      <c r="L118" s="914">
        <f t="shared" ca="1" si="27"/>
        <v>0</v>
      </c>
      <c r="M118" s="914">
        <f t="shared" ca="1" si="27"/>
        <v>0</v>
      </c>
      <c r="N118" s="1" t="str">
        <f t="shared" si="20"/>
        <v>ASR_CMS_19</v>
      </c>
      <c r="O118" s="913">
        <f t="shared" si="21"/>
        <v>45406</v>
      </c>
      <c r="P118" s="1" t="str">
        <f t="shared" si="22"/>
        <v>Unaudited</v>
      </c>
    </row>
    <row r="119" spans="1:16" x14ac:dyDescent="0.25">
      <c r="A119" s="1" t="s">
        <v>438</v>
      </c>
      <c r="B119" s="1" t="str">
        <f t="shared" si="15"/>
        <v>DEF</v>
      </c>
      <c r="C119" s="1" t="str">
        <f t="shared" si="16"/>
        <v>Default</v>
      </c>
      <c r="D119" s="912">
        <f t="shared" si="24"/>
        <v>1900</v>
      </c>
      <c r="E119" s="913">
        <f t="shared" si="25"/>
        <v>1</v>
      </c>
      <c r="F119" s="913">
        <f t="shared" si="26"/>
        <v>274</v>
      </c>
      <c r="G119" s="912" t="s">
        <v>1034</v>
      </c>
      <c r="H119" s="912" t="s">
        <v>1031</v>
      </c>
      <c r="I119" s="912" t="s">
        <v>387</v>
      </c>
      <c r="J119" s="914">
        <f t="shared" ca="1" si="27"/>
        <v>0</v>
      </c>
      <c r="K119" s="914">
        <f t="shared" ca="1" si="27"/>
        <v>0</v>
      </c>
      <c r="L119" s="914">
        <f t="shared" ca="1" si="27"/>
        <v>0</v>
      </c>
      <c r="M119" s="914">
        <f t="shared" ca="1" si="27"/>
        <v>0</v>
      </c>
      <c r="N119" s="1" t="str">
        <f t="shared" si="20"/>
        <v>ASR_CMS_19</v>
      </c>
      <c r="O119" s="913">
        <f t="shared" si="21"/>
        <v>45406</v>
      </c>
      <c r="P119" s="1" t="str">
        <f t="shared" si="22"/>
        <v>Unaudited</v>
      </c>
    </row>
    <row r="120" spans="1:16" x14ac:dyDescent="0.25">
      <c r="A120" s="1" t="s">
        <v>438</v>
      </c>
      <c r="B120" s="1" t="str">
        <f t="shared" si="15"/>
        <v>DEF</v>
      </c>
      <c r="C120" s="1" t="str">
        <f t="shared" si="16"/>
        <v>Default</v>
      </c>
      <c r="D120" s="912">
        <f t="shared" si="24"/>
        <v>1900</v>
      </c>
      <c r="E120" s="913">
        <f t="shared" si="25"/>
        <v>1</v>
      </c>
      <c r="F120" s="913">
        <f t="shared" si="26"/>
        <v>366</v>
      </c>
      <c r="G120" s="912" t="s">
        <v>1034</v>
      </c>
      <c r="H120" s="912" t="s">
        <v>1031</v>
      </c>
      <c r="I120" s="912" t="s">
        <v>387</v>
      </c>
      <c r="J120" s="914">
        <f t="shared" ca="1" si="27"/>
        <v>0</v>
      </c>
      <c r="K120" s="914">
        <f t="shared" ca="1" si="27"/>
        <v>0</v>
      </c>
      <c r="L120" s="914">
        <f t="shared" ca="1" si="27"/>
        <v>0</v>
      </c>
      <c r="M120" s="914">
        <f t="shared" ca="1" si="27"/>
        <v>0</v>
      </c>
      <c r="N120" s="1" t="str">
        <f t="shared" si="20"/>
        <v>ASR_CMS_19</v>
      </c>
      <c r="O120" s="913">
        <f t="shared" si="21"/>
        <v>45406</v>
      </c>
      <c r="P120" s="1" t="str">
        <f t="shared" si="22"/>
        <v>Unaudited</v>
      </c>
    </row>
    <row r="121" spans="1:16" x14ac:dyDescent="0.25">
      <c r="A121" s="1" t="s">
        <v>438</v>
      </c>
      <c r="B121" s="1" t="str">
        <f t="shared" si="15"/>
        <v>DEF</v>
      </c>
      <c r="C121" s="1" t="str">
        <f t="shared" si="16"/>
        <v>Default</v>
      </c>
      <c r="D121" s="912">
        <f t="shared" si="24"/>
        <v>1900</v>
      </c>
      <c r="E121" s="913">
        <f t="shared" si="25"/>
        <v>1</v>
      </c>
      <c r="F121" s="913">
        <f t="shared" si="26"/>
        <v>1</v>
      </c>
      <c r="G121" s="912" t="s">
        <v>1034</v>
      </c>
      <c r="H121" s="912" t="s">
        <v>1032</v>
      </c>
      <c r="I121" s="912" t="s">
        <v>387</v>
      </c>
      <c r="J121" s="914">
        <f t="shared" ca="1" si="27"/>
        <v>0</v>
      </c>
      <c r="K121" s="914">
        <f t="shared" ca="1" si="27"/>
        <v>0</v>
      </c>
      <c r="L121" s="914">
        <f t="shared" ca="1" si="27"/>
        <v>0</v>
      </c>
      <c r="M121" s="914">
        <f t="shared" ca="1" si="27"/>
        <v>0</v>
      </c>
      <c r="N121" s="1" t="str">
        <f t="shared" si="20"/>
        <v>ASR_CMS_19</v>
      </c>
      <c r="O121" s="913">
        <f t="shared" si="21"/>
        <v>45406</v>
      </c>
      <c r="P121" s="1" t="str">
        <f t="shared" si="22"/>
        <v>Unaudited</v>
      </c>
    </row>
    <row r="122" spans="1:16" x14ac:dyDescent="0.25">
      <c r="A122" s="1" t="s">
        <v>438</v>
      </c>
      <c r="B122" s="1" t="str">
        <f t="shared" si="15"/>
        <v>DEF</v>
      </c>
      <c r="C122" s="1" t="str">
        <f t="shared" si="16"/>
        <v>Default</v>
      </c>
      <c r="D122" s="912">
        <f t="shared" si="24"/>
        <v>1900</v>
      </c>
      <c r="E122" s="913">
        <f t="shared" si="25"/>
        <v>1</v>
      </c>
      <c r="F122" s="913">
        <f t="shared" si="26"/>
        <v>91</v>
      </c>
      <c r="G122" s="912" t="s">
        <v>1030</v>
      </c>
      <c r="H122" s="912" t="s">
        <v>1031</v>
      </c>
      <c r="I122" s="912" t="s">
        <v>388</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ASR_CMS_19</v>
      </c>
      <c r="O122" s="913">
        <f t="shared" si="21"/>
        <v>45406</v>
      </c>
      <c r="P122" s="1" t="str">
        <f t="shared" si="22"/>
        <v>Unaudited</v>
      </c>
    </row>
    <row r="123" spans="1:16" x14ac:dyDescent="0.25">
      <c r="A123" s="1" t="s">
        <v>438</v>
      </c>
      <c r="B123" s="1" t="str">
        <f t="shared" si="15"/>
        <v>DEF</v>
      </c>
      <c r="C123" s="1" t="str">
        <f t="shared" si="16"/>
        <v>Default</v>
      </c>
      <c r="D123" s="912">
        <f t="shared" si="24"/>
        <v>1900</v>
      </c>
      <c r="E123" s="913">
        <f t="shared" si="25"/>
        <v>1</v>
      </c>
      <c r="F123" s="913">
        <f t="shared" si="26"/>
        <v>182</v>
      </c>
      <c r="G123" s="912" t="s">
        <v>1030</v>
      </c>
      <c r="H123" s="912" t="s">
        <v>1031</v>
      </c>
      <c r="I123" s="912" t="s">
        <v>388</v>
      </c>
      <c r="J123" s="914">
        <f t="shared" ca="1" si="28"/>
        <v>0</v>
      </c>
      <c r="K123" s="914">
        <f t="shared" ca="1" si="28"/>
        <v>0</v>
      </c>
      <c r="L123" s="914">
        <f t="shared" ca="1" si="28"/>
        <v>0</v>
      </c>
      <c r="M123" s="914">
        <f t="shared" ca="1" si="28"/>
        <v>0</v>
      </c>
      <c r="N123" s="1" t="str">
        <f t="shared" si="20"/>
        <v>ASR_CMS_19</v>
      </c>
      <c r="O123" s="913">
        <f t="shared" si="21"/>
        <v>45406</v>
      </c>
      <c r="P123" s="1" t="str">
        <f t="shared" si="22"/>
        <v>Unaudited</v>
      </c>
    </row>
    <row r="124" spans="1:16" x14ac:dyDescent="0.25">
      <c r="A124" s="1" t="s">
        <v>438</v>
      </c>
      <c r="B124" s="1" t="str">
        <f t="shared" si="15"/>
        <v>DEF</v>
      </c>
      <c r="C124" s="1" t="str">
        <f t="shared" si="16"/>
        <v>Default</v>
      </c>
      <c r="D124" s="912">
        <f t="shared" si="24"/>
        <v>1900</v>
      </c>
      <c r="E124" s="913">
        <f t="shared" si="25"/>
        <v>1</v>
      </c>
      <c r="F124" s="913">
        <f t="shared" si="26"/>
        <v>274</v>
      </c>
      <c r="G124" s="912" t="s">
        <v>1030</v>
      </c>
      <c r="H124" s="912" t="s">
        <v>1031</v>
      </c>
      <c r="I124" s="912" t="s">
        <v>388</v>
      </c>
      <c r="J124" s="914">
        <f t="shared" ca="1" si="28"/>
        <v>0</v>
      </c>
      <c r="K124" s="914">
        <f t="shared" ca="1" si="28"/>
        <v>0</v>
      </c>
      <c r="L124" s="914">
        <f t="shared" ca="1" si="28"/>
        <v>0</v>
      </c>
      <c r="M124" s="914">
        <f t="shared" ca="1" si="28"/>
        <v>0</v>
      </c>
      <c r="N124" s="1" t="str">
        <f t="shared" si="20"/>
        <v>ASR_CMS_19</v>
      </c>
      <c r="O124" s="913">
        <f t="shared" si="21"/>
        <v>45406</v>
      </c>
      <c r="P124" s="1" t="str">
        <f t="shared" si="22"/>
        <v>Unaudited</v>
      </c>
    </row>
    <row r="125" spans="1:16" x14ac:dyDescent="0.25">
      <c r="A125" s="1" t="s">
        <v>438</v>
      </c>
      <c r="B125" s="1" t="str">
        <f t="shared" si="15"/>
        <v>DEF</v>
      </c>
      <c r="C125" s="1" t="str">
        <f t="shared" si="16"/>
        <v>Default</v>
      </c>
      <c r="D125" s="912">
        <f t="shared" si="24"/>
        <v>1900</v>
      </c>
      <c r="E125" s="913">
        <f t="shared" si="25"/>
        <v>1</v>
      </c>
      <c r="F125" s="913">
        <f t="shared" si="26"/>
        <v>366</v>
      </c>
      <c r="G125" s="912" t="s">
        <v>1030</v>
      </c>
      <c r="H125" s="912" t="s">
        <v>1031</v>
      </c>
      <c r="I125" s="912" t="s">
        <v>388</v>
      </c>
      <c r="J125" s="914">
        <f t="shared" ca="1" si="28"/>
        <v>0</v>
      </c>
      <c r="K125" s="914">
        <f t="shared" ca="1" si="28"/>
        <v>0</v>
      </c>
      <c r="L125" s="914">
        <f t="shared" ca="1" si="28"/>
        <v>0</v>
      </c>
      <c r="M125" s="914">
        <f t="shared" ca="1" si="28"/>
        <v>0</v>
      </c>
      <c r="N125" s="1" t="str">
        <f t="shared" si="20"/>
        <v>ASR_CMS_19</v>
      </c>
      <c r="O125" s="913">
        <f t="shared" si="21"/>
        <v>45406</v>
      </c>
      <c r="P125" s="1" t="str">
        <f t="shared" si="22"/>
        <v>Unaudited</v>
      </c>
    </row>
    <row r="126" spans="1:16" x14ac:dyDescent="0.25">
      <c r="A126" s="1" t="s">
        <v>438</v>
      </c>
      <c r="B126" s="1" t="str">
        <f t="shared" si="15"/>
        <v>DEF</v>
      </c>
      <c r="C126" s="1" t="str">
        <f t="shared" si="16"/>
        <v>Default</v>
      </c>
      <c r="D126" s="912">
        <f t="shared" si="24"/>
        <v>1900</v>
      </c>
      <c r="E126" s="913">
        <f t="shared" si="25"/>
        <v>1</v>
      </c>
      <c r="F126" s="913">
        <f t="shared" si="26"/>
        <v>1</v>
      </c>
      <c r="G126" s="912" t="s">
        <v>1030</v>
      </c>
      <c r="H126" s="912" t="s">
        <v>1032</v>
      </c>
      <c r="I126" s="912" t="s">
        <v>388</v>
      </c>
      <c r="J126" s="914">
        <f t="shared" ca="1" si="28"/>
        <v>0</v>
      </c>
      <c r="K126" s="914">
        <f t="shared" ca="1" si="28"/>
        <v>0</v>
      </c>
      <c r="L126" s="914">
        <f t="shared" ca="1" si="28"/>
        <v>0</v>
      </c>
      <c r="M126" s="914">
        <f t="shared" ca="1" si="28"/>
        <v>0</v>
      </c>
      <c r="N126" s="1" t="str">
        <f t="shared" si="20"/>
        <v>ASR_CMS_19</v>
      </c>
      <c r="O126" s="913">
        <f t="shared" si="21"/>
        <v>45406</v>
      </c>
      <c r="P126" s="1" t="str">
        <f t="shared" si="22"/>
        <v>Unaudited</v>
      </c>
    </row>
    <row r="127" spans="1:16" x14ac:dyDescent="0.25">
      <c r="A127" s="1" t="s">
        <v>438</v>
      </c>
      <c r="B127" s="1" t="str">
        <f t="shared" si="15"/>
        <v>DEF</v>
      </c>
      <c r="C127" s="1" t="str">
        <f t="shared" si="16"/>
        <v>Default</v>
      </c>
      <c r="D127" s="912">
        <f t="shared" si="24"/>
        <v>1900</v>
      </c>
      <c r="E127" s="913">
        <f t="shared" si="25"/>
        <v>1</v>
      </c>
      <c r="F127" s="913">
        <f t="shared" si="26"/>
        <v>91</v>
      </c>
      <c r="G127" s="912" t="s">
        <v>1033</v>
      </c>
      <c r="H127" s="912" t="s">
        <v>1031</v>
      </c>
      <c r="I127" s="912" t="s">
        <v>388</v>
      </c>
      <c r="J127" s="914">
        <f t="shared" ca="1" si="28"/>
        <v>0</v>
      </c>
      <c r="K127" s="914">
        <f t="shared" ca="1" si="28"/>
        <v>0</v>
      </c>
      <c r="L127" s="914">
        <f t="shared" ca="1" si="28"/>
        <v>0</v>
      </c>
      <c r="M127" s="914">
        <f t="shared" ca="1" si="28"/>
        <v>0</v>
      </c>
      <c r="N127" s="1" t="str">
        <f t="shared" si="20"/>
        <v>ASR_CMS_19</v>
      </c>
      <c r="O127" s="913">
        <f t="shared" si="21"/>
        <v>45406</v>
      </c>
      <c r="P127" s="1" t="str">
        <f t="shared" si="22"/>
        <v>Unaudited</v>
      </c>
    </row>
    <row r="128" spans="1:16" x14ac:dyDescent="0.25">
      <c r="A128" s="1" t="s">
        <v>438</v>
      </c>
      <c r="B128" s="1" t="str">
        <f t="shared" si="15"/>
        <v>DEF</v>
      </c>
      <c r="C128" s="1" t="str">
        <f t="shared" si="16"/>
        <v>Default</v>
      </c>
      <c r="D128" s="912">
        <f t="shared" si="24"/>
        <v>1900</v>
      </c>
      <c r="E128" s="913">
        <f t="shared" si="25"/>
        <v>1</v>
      </c>
      <c r="F128" s="913">
        <f t="shared" si="26"/>
        <v>182</v>
      </c>
      <c r="G128" s="912" t="s">
        <v>1033</v>
      </c>
      <c r="H128" s="912" t="s">
        <v>1031</v>
      </c>
      <c r="I128" s="912" t="s">
        <v>388</v>
      </c>
      <c r="J128" s="914">
        <f t="shared" ca="1" si="28"/>
        <v>0</v>
      </c>
      <c r="K128" s="914">
        <f t="shared" ca="1" si="28"/>
        <v>0</v>
      </c>
      <c r="L128" s="914">
        <f t="shared" ca="1" si="28"/>
        <v>0</v>
      </c>
      <c r="M128" s="914">
        <f t="shared" ca="1" si="28"/>
        <v>0</v>
      </c>
      <c r="N128" s="1" t="str">
        <f t="shared" si="20"/>
        <v>ASR_CMS_19</v>
      </c>
      <c r="O128" s="913">
        <f t="shared" si="21"/>
        <v>45406</v>
      </c>
      <c r="P128" s="1" t="str">
        <f t="shared" si="22"/>
        <v>Unaudited</v>
      </c>
    </row>
    <row r="129" spans="1:16" x14ac:dyDescent="0.25">
      <c r="A129" s="1" t="s">
        <v>438</v>
      </c>
      <c r="B129" s="1" t="str">
        <f t="shared" si="15"/>
        <v>DEF</v>
      </c>
      <c r="C129" s="1" t="str">
        <f t="shared" si="16"/>
        <v>Default</v>
      </c>
      <c r="D129" s="912">
        <f t="shared" si="24"/>
        <v>1900</v>
      </c>
      <c r="E129" s="913">
        <f t="shared" si="25"/>
        <v>1</v>
      </c>
      <c r="F129" s="913">
        <f t="shared" si="26"/>
        <v>274</v>
      </c>
      <c r="G129" s="912" t="s">
        <v>1033</v>
      </c>
      <c r="H129" s="912" t="s">
        <v>1031</v>
      </c>
      <c r="I129" s="912" t="s">
        <v>388</v>
      </c>
      <c r="J129" s="914">
        <f t="shared" ca="1" si="28"/>
        <v>0</v>
      </c>
      <c r="K129" s="914">
        <f t="shared" ca="1" si="28"/>
        <v>0</v>
      </c>
      <c r="L129" s="914">
        <f t="shared" ca="1" si="28"/>
        <v>0</v>
      </c>
      <c r="M129" s="914">
        <f t="shared" ca="1" si="28"/>
        <v>0</v>
      </c>
      <c r="N129" s="1" t="str">
        <f t="shared" si="20"/>
        <v>ASR_CMS_19</v>
      </c>
      <c r="O129" s="913">
        <f t="shared" si="21"/>
        <v>45406</v>
      </c>
      <c r="P129" s="1" t="str">
        <f t="shared" si="22"/>
        <v>Unaudited</v>
      </c>
    </row>
    <row r="130" spans="1:16" x14ac:dyDescent="0.25">
      <c r="A130" s="1" t="s">
        <v>438</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28"/>
        <v>0</v>
      </c>
      <c r="K130" s="914">
        <f t="shared" ca="1" si="28"/>
        <v>0</v>
      </c>
      <c r="L130" s="914">
        <f t="shared" ca="1" si="28"/>
        <v>0</v>
      </c>
      <c r="M130" s="914">
        <f t="shared" ca="1" si="28"/>
        <v>0</v>
      </c>
      <c r="N130" s="1" t="str">
        <f t="shared" ref="N130:N181" si="34">file_name</f>
        <v>ASR_CMS_19</v>
      </c>
      <c r="O130" s="913">
        <f t="shared" ref="O130:O181" si="35">file_date</f>
        <v>45406</v>
      </c>
      <c r="P130" s="1" t="str">
        <f t="shared" ref="P130:P181" si="36">status</f>
        <v>Unaudited</v>
      </c>
    </row>
    <row r="131" spans="1:16" x14ac:dyDescent="0.25">
      <c r="A131" s="1" t="s">
        <v>438</v>
      </c>
      <c r="B131" s="1" t="str">
        <f t="shared" si="29"/>
        <v>DEF</v>
      </c>
      <c r="C131" s="1" t="str">
        <f t="shared" si="30"/>
        <v>Default</v>
      </c>
      <c r="D131" s="912">
        <f t="shared" si="31"/>
        <v>1900</v>
      </c>
      <c r="E131" s="913">
        <f t="shared" si="32"/>
        <v>1</v>
      </c>
      <c r="F131" s="913">
        <f t="shared" si="33"/>
        <v>1</v>
      </c>
      <c r="G131" s="912" t="s">
        <v>1033</v>
      </c>
      <c r="H131" s="912" t="s">
        <v>1032</v>
      </c>
      <c r="I131" s="912" t="s">
        <v>388</v>
      </c>
      <c r="J131" s="914">
        <f t="shared" ca="1" si="28"/>
        <v>0</v>
      </c>
      <c r="K131" s="914">
        <f t="shared" ca="1" si="28"/>
        <v>0</v>
      </c>
      <c r="L131" s="914">
        <f t="shared" ca="1" si="28"/>
        <v>0</v>
      </c>
      <c r="M131" s="914">
        <f t="shared" ca="1" si="28"/>
        <v>0</v>
      </c>
      <c r="N131" s="1" t="str">
        <f t="shared" si="34"/>
        <v>ASR_CMS_19</v>
      </c>
      <c r="O131" s="913">
        <f t="shared" si="35"/>
        <v>45406</v>
      </c>
      <c r="P131" s="1" t="str">
        <f t="shared" si="36"/>
        <v>Unaudited</v>
      </c>
    </row>
    <row r="132" spans="1:16" x14ac:dyDescent="0.25">
      <c r="A132" s="1" t="s">
        <v>438</v>
      </c>
      <c r="B132" s="1" t="str">
        <f t="shared" si="29"/>
        <v>DEF</v>
      </c>
      <c r="C132" s="1" t="str">
        <f t="shared" si="30"/>
        <v>Default</v>
      </c>
      <c r="D132" s="912">
        <f t="shared" si="31"/>
        <v>1900</v>
      </c>
      <c r="E132" s="913">
        <f t="shared" si="32"/>
        <v>1</v>
      </c>
      <c r="F132" s="913">
        <f t="shared" si="33"/>
        <v>91</v>
      </c>
      <c r="G132" s="912" t="s">
        <v>1034</v>
      </c>
      <c r="H132" s="912" t="s">
        <v>1031</v>
      </c>
      <c r="I132" s="912" t="s">
        <v>388</v>
      </c>
      <c r="J132" s="914">
        <f t="shared" ca="1" si="28"/>
        <v>0</v>
      </c>
      <c r="K132" s="914">
        <f t="shared" ca="1" si="28"/>
        <v>0</v>
      </c>
      <c r="L132" s="914">
        <f t="shared" ca="1" si="28"/>
        <v>0</v>
      </c>
      <c r="M132" s="914">
        <f t="shared" ca="1" si="28"/>
        <v>0</v>
      </c>
      <c r="N132" s="1" t="str">
        <f t="shared" si="34"/>
        <v>ASR_CMS_19</v>
      </c>
      <c r="O132" s="913">
        <f t="shared" si="35"/>
        <v>45406</v>
      </c>
      <c r="P132" s="1" t="str">
        <f t="shared" si="36"/>
        <v>Unaudited</v>
      </c>
    </row>
    <row r="133" spans="1:16" x14ac:dyDescent="0.25">
      <c r="A133" s="1" t="s">
        <v>438</v>
      </c>
      <c r="B133" s="1" t="str">
        <f t="shared" si="29"/>
        <v>DEF</v>
      </c>
      <c r="C133" s="1" t="str">
        <f t="shared" si="30"/>
        <v>Default</v>
      </c>
      <c r="D133" s="912">
        <f t="shared" si="31"/>
        <v>1900</v>
      </c>
      <c r="E133" s="913">
        <f t="shared" si="32"/>
        <v>1</v>
      </c>
      <c r="F133" s="913">
        <f t="shared" si="33"/>
        <v>182</v>
      </c>
      <c r="G133" s="912" t="s">
        <v>1034</v>
      </c>
      <c r="H133" s="912" t="s">
        <v>1031</v>
      </c>
      <c r="I133" s="912" t="s">
        <v>388</v>
      </c>
      <c r="J133" s="914">
        <f t="shared" ca="1" si="28"/>
        <v>0</v>
      </c>
      <c r="K133" s="914">
        <f t="shared" ca="1" si="28"/>
        <v>0</v>
      </c>
      <c r="L133" s="914">
        <f t="shared" ca="1" si="28"/>
        <v>0</v>
      </c>
      <c r="M133" s="914">
        <f t="shared" ca="1" si="28"/>
        <v>0</v>
      </c>
      <c r="N133" s="1" t="str">
        <f t="shared" si="34"/>
        <v>ASR_CMS_19</v>
      </c>
      <c r="O133" s="913">
        <f t="shared" si="35"/>
        <v>45406</v>
      </c>
      <c r="P133" s="1" t="str">
        <f t="shared" si="36"/>
        <v>Unaudited</v>
      </c>
    </row>
    <row r="134" spans="1:16" x14ac:dyDescent="0.25">
      <c r="A134" s="1" t="s">
        <v>438</v>
      </c>
      <c r="B134" s="1" t="str">
        <f t="shared" si="29"/>
        <v>DEF</v>
      </c>
      <c r="C134" s="1" t="str">
        <f t="shared" si="30"/>
        <v>Default</v>
      </c>
      <c r="D134" s="912">
        <f t="shared" si="31"/>
        <v>1900</v>
      </c>
      <c r="E134" s="913">
        <f t="shared" si="32"/>
        <v>1</v>
      </c>
      <c r="F134" s="913">
        <f t="shared" si="33"/>
        <v>274</v>
      </c>
      <c r="G134" s="912" t="s">
        <v>1034</v>
      </c>
      <c r="H134" s="912" t="s">
        <v>1031</v>
      </c>
      <c r="I134" s="912" t="s">
        <v>388</v>
      </c>
      <c r="J134" s="914">
        <f t="shared" ca="1" si="28"/>
        <v>0</v>
      </c>
      <c r="K134" s="914">
        <f t="shared" ca="1" si="28"/>
        <v>0</v>
      </c>
      <c r="L134" s="914">
        <f t="shared" ca="1" si="28"/>
        <v>0</v>
      </c>
      <c r="M134" s="914">
        <f t="shared" ca="1" si="28"/>
        <v>0</v>
      </c>
      <c r="N134" s="1" t="str">
        <f t="shared" si="34"/>
        <v>ASR_CMS_19</v>
      </c>
      <c r="O134" s="913">
        <f t="shared" si="35"/>
        <v>45406</v>
      </c>
      <c r="P134" s="1" t="str">
        <f t="shared" si="36"/>
        <v>Unaudited</v>
      </c>
    </row>
    <row r="135" spans="1:16" x14ac:dyDescent="0.25">
      <c r="A135" s="1" t="s">
        <v>438</v>
      </c>
      <c r="B135" s="1" t="str">
        <f t="shared" si="29"/>
        <v>DEF</v>
      </c>
      <c r="C135" s="1" t="str">
        <f t="shared" si="30"/>
        <v>Default</v>
      </c>
      <c r="D135" s="912">
        <f t="shared" si="31"/>
        <v>1900</v>
      </c>
      <c r="E135" s="913">
        <f t="shared" si="32"/>
        <v>1</v>
      </c>
      <c r="F135" s="913">
        <f t="shared" si="33"/>
        <v>366</v>
      </c>
      <c r="G135" s="912" t="s">
        <v>1034</v>
      </c>
      <c r="H135" s="912" t="s">
        <v>1031</v>
      </c>
      <c r="I135" s="912" t="s">
        <v>388</v>
      </c>
      <c r="J135" s="914">
        <f t="shared" ca="1" si="28"/>
        <v>0</v>
      </c>
      <c r="K135" s="914">
        <f t="shared" ca="1" si="28"/>
        <v>0</v>
      </c>
      <c r="L135" s="914">
        <f t="shared" ca="1" si="28"/>
        <v>0</v>
      </c>
      <c r="M135" s="914">
        <f t="shared" ca="1" si="28"/>
        <v>0</v>
      </c>
      <c r="N135" s="1" t="str">
        <f t="shared" si="34"/>
        <v>ASR_CMS_19</v>
      </c>
      <c r="O135" s="913">
        <f t="shared" si="35"/>
        <v>45406</v>
      </c>
      <c r="P135" s="1" t="str">
        <f t="shared" si="36"/>
        <v>Unaudited</v>
      </c>
    </row>
    <row r="136" spans="1:16" x14ac:dyDescent="0.25">
      <c r="A136" s="1" t="s">
        <v>438</v>
      </c>
      <c r="B136" s="1" t="str">
        <f t="shared" si="29"/>
        <v>DEF</v>
      </c>
      <c r="C136" s="1" t="str">
        <f t="shared" si="30"/>
        <v>Default</v>
      </c>
      <c r="D136" s="912">
        <f t="shared" si="31"/>
        <v>1900</v>
      </c>
      <c r="E136" s="913">
        <f t="shared" si="32"/>
        <v>1</v>
      </c>
      <c r="F136" s="913">
        <f t="shared" si="33"/>
        <v>1</v>
      </c>
      <c r="G136" s="912" t="s">
        <v>1034</v>
      </c>
      <c r="H136" s="912" t="s">
        <v>1032</v>
      </c>
      <c r="I136" s="912" t="s">
        <v>388</v>
      </c>
      <c r="J136" s="914">
        <f t="shared" ca="1" si="28"/>
        <v>0</v>
      </c>
      <c r="K136" s="914">
        <f t="shared" ca="1" si="28"/>
        <v>0</v>
      </c>
      <c r="L136" s="914">
        <f t="shared" ca="1" si="28"/>
        <v>0</v>
      </c>
      <c r="M136" s="914">
        <f t="shared" ca="1" si="28"/>
        <v>0</v>
      </c>
      <c r="N136" s="1" t="str">
        <f t="shared" si="34"/>
        <v>ASR_CMS_19</v>
      </c>
      <c r="O136" s="913">
        <f t="shared" si="35"/>
        <v>45406</v>
      </c>
      <c r="P136" s="1" t="str">
        <f t="shared" si="36"/>
        <v>Unaudited</v>
      </c>
    </row>
    <row r="137" spans="1:16" x14ac:dyDescent="0.25">
      <c r="A137" s="1" t="s">
        <v>438</v>
      </c>
      <c r="B137" s="1" t="str">
        <f t="shared" si="29"/>
        <v>DEF</v>
      </c>
      <c r="C137" s="1" t="str">
        <f t="shared" si="30"/>
        <v>Default</v>
      </c>
      <c r="D137" s="912">
        <f t="shared" si="31"/>
        <v>1900</v>
      </c>
      <c r="E137" s="913">
        <f t="shared" si="32"/>
        <v>1</v>
      </c>
      <c r="F137" s="913">
        <f t="shared" si="33"/>
        <v>91</v>
      </c>
      <c r="G137" s="912" t="s">
        <v>1030</v>
      </c>
      <c r="H137" s="912" t="s">
        <v>1031</v>
      </c>
      <c r="I137" s="912" t="s">
        <v>389</v>
      </c>
      <c r="J137" s="914">
        <f t="shared" ca="1" si="28"/>
        <v>0</v>
      </c>
      <c r="K137" s="914">
        <f t="shared" ca="1" si="28"/>
        <v>0</v>
      </c>
      <c r="L137" s="914">
        <f t="shared" ca="1" si="28"/>
        <v>0</v>
      </c>
      <c r="M137" s="914">
        <f t="shared" ca="1" si="28"/>
        <v>0</v>
      </c>
      <c r="N137" s="1" t="str">
        <f t="shared" si="34"/>
        <v>ASR_CMS_19</v>
      </c>
      <c r="O137" s="913">
        <f t="shared" si="35"/>
        <v>45406</v>
      </c>
      <c r="P137" s="1" t="str">
        <f t="shared" si="36"/>
        <v>Unaudited</v>
      </c>
    </row>
    <row r="138" spans="1:16" x14ac:dyDescent="0.25">
      <c r="A138" s="1" t="s">
        <v>438</v>
      </c>
      <c r="B138" s="1" t="str">
        <f t="shared" si="29"/>
        <v>DEF</v>
      </c>
      <c r="C138" s="1" t="str">
        <f t="shared" si="30"/>
        <v>Default</v>
      </c>
      <c r="D138" s="912">
        <f t="shared" si="31"/>
        <v>1900</v>
      </c>
      <c r="E138" s="913">
        <f t="shared" si="32"/>
        <v>1</v>
      </c>
      <c r="F138" s="913">
        <f t="shared" si="33"/>
        <v>182</v>
      </c>
      <c r="G138" s="912" t="s">
        <v>1030</v>
      </c>
      <c r="H138" s="912" t="s">
        <v>1031</v>
      </c>
      <c r="I138" s="912" t="s">
        <v>389</v>
      </c>
      <c r="J138" s="914">
        <f t="shared" ca="1" si="28"/>
        <v>0</v>
      </c>
      <c r="K138" s="914">
        <f t="shared" ca="1" si="28"/>
        <v>0</v>
      </c>
      <c r="L138" s="914">
        <f t="shared" ca="1" si="28"/>
        <v>0</v>
      </c>
      <c r="M138" s="914">
        <f t="shared" ca="1" si="28"/>
        <v>0</v>
      </c>
      <c r="N138" s="1" t="str">
        <f t="shared" si="34"/>
        <v>ASR_CMS_19</v>
      </c>
      <c r="O138" s="913">
        <f t="shared" si="35"/>
        <v>45406</v>
      </c>
      <c r="P138" s="1" t="str">
        <f t="shared" si="36"/>
        <v>Unaudited</v>
      </c>
    </row>
    <row r="139" spans="1:16" x14ac:dyDescent="0.25">
      <c r="A139" s="1" t="s">
        <v>438</v>
      </c>
      <c r="B139" s="1" t="str">
        <f t="shared" si="29"/>
        <v>DEF</v>
      </c>
      <c r="C139" s="1" t="str">
        <f t="shared" si="30"/>
        <v>Default</v>
      </c>
      <c r="D139" s="912">
        <f t="shared" si="31"/>
        <v>1900</v>
      </c>
      <c r="E139" s="913">
        <f t="shared" si="32"/>
        <v>1</v>
      </c>
      <c r="F139" s="913">
        <f t="shared" si="33"/>
        <v>274</v>
      </c>
      <c r="G139" s="912" t="s">
        <v>1030</v>
      </c>
      <c r="H139" s="912" t="s">
        <v>1031</v>
      </c>
      <c r="I139" s="912" t="s">
        <v>389</v>
      </c>
      <c r="J139" s="914">
        <f t="shared" ca="1" si="28"/>
        <v>0</v>
      </c>
      <c r="K139" s="914">
        <f t="shared" ca="1" si="28"/>
        <v>0</v>
      </c>
      <c r="L139" s="914">
        <f t="shared" ca="1" si="28"/>
        <v>0</v>
      </c>
      <c r="M139" s="914">
        <f t="shared" ca="1" si="28"/>
        <v>0</v>
      </c>
      <c r="N139" s="1" t="str">
        <f t="shared" si="34"/>
        <v>ASR_CMS_19</v>
      </c>
      <c r="O139" s="913">
        <f t="shared" si="35"/>
        <v>45406</v>
      </c>
      <c r="P139" s="1" t="str">
        <f t="shared" si="36"/>
        <v>Unaudited</v>
      </c>
    </row>
    <row r="140" spans="1:16" x14ac:dyDescent="0.25">
      <c r="A140" s="1" t="s">
        <v>438</v>
      </c>
      <c r="B140" s="1" t="str">
        <f t="shared" si="29"/>
        <v>DEF</v>
      </c>
      <c r="C140" s="1" t="str">
        <f t="shared" si="30"/>
        <v>Default</v>
      </c>
      <c r="D140" s="912">
        <f t="shared" si="31"/>
        <v>1900</v>
      </c>
      <c r="E140" s="913">
        <f t="shared" si="32"/>
        <v>1</v>
      </c>
      <c r="F140" s="913">
        <f t="shared" si="33"/>
        <v>366</v>
      </c>
      <c r="G140" s="912" t="s">
        <v>1030</v>
      </c>
      <c r="H140" s="912" t="s">
        <v>1031</v>
      </c>
      <c r="I140" s="912" t="s">
        <v>389</v>
      </c>
      <c r="J140" s="914">
        <f t="shared" ca="1" si="28"/>
        <v>0</v>
      </c>
      <c r="K140" s="914">
        <f t="shared" ca="1" si="28"/>
        <v>0</v>
      </c>
      <c r="L140" s="914">
        <f t="shared" ca="1" si="28"/>
        <v>0</v>
      </c>
      <c r="M140" s="914">
        <f t="shared" ca="1" si="28"/>
        <v>0</v>
      </c>
      <c r="N140" s="1" t="str">
        <f t="shared" si="34"/>
        <v>ASR_CMS_19</v>
      </c>
      <c r="O140" s="913">
        <f t="shared" si="35"/>
        <v>45406</v>
      </c>
      <c r="P140" s="1" t="str">
        <f t="shared" si="36"/>
        <v>Unaudited</v>
      </c>
    </row>
    <row r="141" spans="1:16" x14ac:dyDescent="0.25">
      <c r="A141" s="1" t="s">
        <v>438</v>
      </c>
      <c r="B141" s="1" t="str">
        <f t="shared" si="29"/>
        <v>DEF</v>
      </c>
      <c r="C141" s="1" t="str">
        <f t="shared" si="30"/>
        <v>Default</v>
      </c>
      <c r="D141" s="912">
        <f t="shared" si="31"/>
        <v>1900</v>
      </c>
      <c r="E141" s="913">
        <f t="shared" si="32"/>
        <v>1</v>
      </c>
      <c r="F141" s="913">
        <f t="shared" si="33"/>
        <v>1</v>
      </c>
      <c r="G141" s="912" t="s">
        <v>1030</v>
      </c>
      <c r="H141" s="912" t="s">
        <v>1032</v>
      </c>
      <c r="I141" s="912" t="s">
        <v>389</v>
      </c>
      <c r="J141" s="914">
        <f t="shared" ca="1" si="28"/>
        <v>0</v>
      </c>
      <c r="K141" s="914">
        <f t="shared" ca="1" si="28"/>
        <v>0</v>
      </c>
      <c r="L141" s="914">
        <f t="shared" ca="1" si="28"/>
        <v>0</v>
      </c>
      <c r="M141" s="914">
        <f t="shared" ca="1" si="28"/>
        <v>0</v>
      </c>
      <c r="N141" s="1" t="str">
        <f t="shared" si="34"/>
        <v>ASR_CMS_19</v>
      </c>
      <c r="O141" s="913">
        <f t="shared" si="35"/>
        <v>45406</v>
      </c>
      <c r="P141" s="1" t="str">
        <f t="shared" si="36"/>
        <v>Unaudited</v>
      </c>
    </row>
    <row r="142" spans="1:16" x14ac:dyDescent="0.25">
      <c r="A142" s="1" t="s">
        <v>438</v>
      </c>
      <c r="B142" s="1" t="str">
        <f t="shared" si="29"/>
        <v>DEF</v>
      </c>
      <c r="C142" s="1" t="str">
        <f t="shared" si="30"/>
        <v>Default</v>
      </c>
      <c r="D142" s="912">
        <f t="shared" si="31"/>
        <v>1900</v>
      </c>
      <c r="E142" s="913">
        <f t="shared" si="32"/>
        <v>1</v>
      </c>
      <c r="F142" s="913">
        <f t="shared" si="33"/>
        <v>91</v>
      </c>
      <c r="G142" s="912" t="s">
        <v>1033</v>
      </c>
      <c r="H142" s="912" t="s">
        <v>1031</v>
      </c>
      <c r="I142" s="912" t="s">
        <v>389</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ASR_CMS_19</v>
      </c>
      <c r="O142" s="913">
        <f t="shared" si="35"/>
        <v>45406</v>
      </c>
      <c r="P142" s="1" t="str">
        <f t="shared" si="36"/>
        <v>Unaudited</v>
      </c>
    </row>
    <row r="143" spans="1:16" x14ac:dyDescent="0.25">
      <c r="A143" s="1" t="s">
        <v>438</v>
      </c>
      <c r="B143" s="1" t="str">
        <f t="shared" si="29"/>
        <v>DEF</v>
      </c>
      <c r="C143" s="1" t="str">
        <f t="shared" si="30"/>
        <v>Default</v>
      </c>
      <c r="D143" s="912">
        <f t="shared" si="31"/>
        <v>1900</v>
      </c>
      <c r="E143" s="913">
        <f t="shared" si="32"/>
        <v>1</v>
      </c>
      <c r="F143" s="913">
        <f t="shared" si="33"/>
        <v>182</v>
      </c>
      <c r="G143" s="912" t="s">
        <v>1033</v>
      </c>
      <c r="H143" s="912" t="s">
        <v>1031</v>
      </c>
      <c r="I143" s="912" t="s">
        <v>389</v>
      </c>
      <c r="J143" s="914">
        <f t="shared" ca="1" si="37"/>
        <v>0</v>
      </c>
      <c r="K143" s="914">
        <f t="shared" ca="1" si="37"/>
        <v>0</v>
      </c>
      <c r="L143" s="914">
        <f t="shared" ca="1" si="37"/>
        <v>0</v>
      </c>
      <c r="M143" s="914">
        <f t="shared" ca="1" si="37"/>
        <v>0</v>
      </c>
      <c r="N143" s="1" t="str">
        <f t="shared" si="34"/>
        <v>ASR_CMS_19</v>
      </c>
      <c r="O143" s="913">
        <f t="shared" si="35"/>
        <v>45406</v>
      </c>
      <c r="P143" s="1" t="str">
        <f t="shared" si="36"/>
        <v>Unaudited</v>
      </c>
    </row>
    <row r="144" spans="1:16" x14ac:dyDescent="0.25">
      <c r="A144" s="1" t="s">
        <v>438</v>
      </c>
      <c r="B144" s="1" t="str">
        <f t="shared" si="29"/>
        <v>DEF</v>
      </c>
      <c r="C144" s="1" t="str">
        <f t="shared" si="30"/>
        <v>Default</v>
      </c>
      <c r="D144" s="912">
        <f t="shared" si="31"/>
        <v>1900</v>
      </c>
      <c r="E144" s="913">
        <f t="shared" si="32"/>
        <v>1</v>
      </c>
      <c r="F144" s="913">
        <f t="shared" si="33"/>
        <v>274</v>
      </c>
      <c r="G144" s="912" t="s">
        <v>1033</v>
      </c>
      <c r="H144" s="912" t="s">
        <v>1031</v>
      </c>
      <c r="I144" s="912" t="s">
        <v>389</v>
      </c>
      <c r="J144" s="914">
        <f t="shared" ca="1" si="37"/>
        <v>0</v>
      </c>
      <c r="K144" s="914">
        <f t="shared" ca="1" si="37"/>
        <v>0</v>
      </c>
      <c r="L144" s="914">
        <f t="shared" ca="1" si="37"/>
        <v>0</v>
      </c>
      <c r="M144" s="914">
        <f t="shared" ca="1" si="37"/>
        <v>0</v>
      </c>
      <c r="N144" s="1" t="str">
        <f t="shared" si="34"/>
        <v>ASR_CMS_19</v>
      </c>
      <c r="O144" s="913">
        <f t="shared" si="35"/>
        <v>45406</v>
      </c>
      <c r="P144" s="1" t="str">
        <f t="shared" si="36"/>
        <v>Unaudited</v>
      </c>
    </row>
    <row r="145" spans="1:16" x14ac:dyDescent="0.25">
      <c r="A145" s="1" t="s">
        <v>438</v>
      </c>
      <c r="B145" s="1" t="str">
        <f t="shared" si="29"/>
        <v>DEF</v>
      </c>
      <c r="C145" s="1" t="str">
        <f t="shared" si="30"/>
        <v>Default</v>
      </c>
      <c r="D145" s="912">
        <f t="shared" si="31"/>
        <v>1900</v>
      </c>
      <c r="E145" s="913">
        <f t="shared" si="32"/>
        <v>1</v>
      </c>
      <c r="F145" s="913">
        <f t="shared" si="33"/>
        <v>366</v>
      </c>
      <c r="G145" s="912" t="s">
        <v>1033</v>
      </c>
      <c r="H145" s="912" t="s">
        <v>1031</v>
      </c>
      <c r="I145" s="912" t="s">
        <v>389</v>
      </c>
      <c r="J145" s="914">
        <f t="shared" ca="1" si="37"/>
        <v>0</v>
      </c>
      <c r="K145" s="914">
        <f t="shared" ca="1" si="37"/>
        <v>0</v>
      </c>
      <c r="L145" s="914">
        <f t="shared" ca="1" si="37"/>
        <v>0</v>
      </c>
      <c r="M145" s="914">
        <f t="shared" ca="1" si="37"/>
        <v>0</v>
      </c>
      <c r="N145" s="1" t="str">
        <f t="shared" si="34"/>
        <v>ASR_CMS_19</v>
      </c>
      <c r="O145" s="913">
        <f t="shared" si="35"/>
        <v>45406</v>
      </c>
      <c r="P145" s="1" t="str">
        <f t="shared" si="36"/>
        <v>Unaudited</v>
      </c>
    </row>
    <row r="146" spans="1:16" x14ac:dyDescent="0.25">
      <c r="A146" s="1" t="s">
        <v>438</v>
      </c>
      <c r="B146" s="1" t="str">
        <f t="shared" si="29"/>
        <v>DEF</v>
      </c>
      <c r="C146" s="1" t="str">
        <f t="shared" si="30"/>
        <v>Default</v>
      </c>
      <c r="D146" s="912">
        <f t="shared" si="31"/>
        <v>1900</v>
      </c>
      <c r="E146" s="913">
        <f t="shared" si="32"/>
        <v>1</v>
      </c>
      <c r="F146" s="913">
        <f t="shared" si="33"/>
        <v>1</v>
      </c>
      <c r="G146" s="912" t="s">
        <v>1033</v>
      </c>
      <c r="H146" s="912" t="s">
        <v>1032</v>
      </c>
      <c r="I146" s="912" t="s">
        <v>389</v>
      </c>
      <c r="J146" s="914">
        <f t="shared" ca="1" si="37"/>
        <v>0</v>
      </c>
      <c r="K146" s="914">
        <f t="shared" ca="1" si="37"/>
        <v>0</v>
      </c>
      <c r="L146" s="914">
        <f t="shared" ca="1" si="37"/>
        <v>0</v>
      </c>
      <c r="M146" s="914">
        <f t="shared" ca="1" si="37"/>
        <v>0</v>
      </c>
      <c r="N146" s="1" t="str">
        <f t="shared" si="34"/>
        <v>ASR_CMS_19</v>
      </c>
      <c r="O146" s="913">
        <f t="shared" si="35"/>
        <v>45406</v>
      </c>
      <c r="P146" s="1" t="str">
        <f t="shared" si="36"/>
        <v>Unaudited</v>
      </c>
    </row>
    <row r="147" spans="1:16" x14ac:dyDescent="0.25">
      <c r="A147" s="1" t="s">
        <v>438</v>
      </c>
      <c r="B147" s="1" t="str">
        <f t="shared" si="29"/>
        <v>DEF</v>
      </c>
      <c r="C147" s="1" t="str">
        <f t="shared" si="30"/>
        <v>Default</v>
      </c>
      <c r="D147" s="912">
        <f t="shared" si="31"/>
        <v>1900</v>
      </c>
      <c r="E147" s="913">
        <f t="shared" si="32"/>
        <v>1</v>
      </c>
      <c r="F147" s="913">
        <f t="shared" si="33"/>
        <v>91</v>
      </c>
      <c r="G147" s="912" t="s">
        <v>1034</v>
      </c>
      <c r="H147" s="912" t="s">
        <v>1031</v>
      </c>
      <c r="I147" s="912" t="s">
        <v>389</v>
      </c>
      <c r="J147" s="914">
        <f t="shared" ca="1" si="37"/>
        <v>0</v>
      </c>
      <c r="K147" s="914">
        <f t="shared" ca="1" si="37"/>
        <v>0</v>
      </c>
      <c r="L147" s="914">
        <f t="shared" ca="1" si="37"/>
        <v>0</v>
      </c>
      <c r="M147" s="914">
        <f t="shared" ca="1" si="37"/>
        <v>0</v>
      </c>
      <c r="N147" s="1" t="str">
        <f t="shared" si="34"/>
        <v>ASR_CMS_19</v>
      </c>
      <c r="O147" s="913">
        <f t="shared" si="35"/>
        <v>45406</v>
      </c>
      <c r="P147" s="1" t="str">
        <f t="shared" si="36"/>
        <v>Unaudited</v>
      </c>
    </row>
    <row r="148" spans="1:16" x14ac:dyDescent="0.25">
      <c r="A148" s="1" t="s">
        <v>438</v>
      </c>
      <c r="B148" s="1" t="str">
        <f t="shared" si="29"/>
        <v>DEF</v>
      </c>
      <c r="C148" s="1" t="str">
        <f t="shared" si="30"/>
        <v>Default</v>
      </c>
      <c r="D148" s="912">
        <f t="shared" si="31"/>
        <v>1900</v>
      </c>
      <c r="E148" s="913">
        <f t="shared" si="32"/>
        <v>1</v>
      </c>
      <c r="F148" s="913">
        <f t="shared" si="33"/>
        <v>182</v>
      </c>
      <c r="G148" s="912" t="s">
        <v>1034</v>
      </c>
      <c r="H148" s="912" t="s">
        <v>1031</v>
      </c>
      <c r="I148" s="912" t="s">
        <v>389</v>
      </c>
      <c r="J148" s="914">
        <f t="shared" ca="1" si="37"/>
        <v>0</v>
      </c>
      <c r="K148" s="914">
        <f t="shared" ca="1" si="37"/>
        <v>0</v>
      </c>
      <c r="L148" s="914">
        <f t="shared" ca="1" si="37"/>
        <v>0</v>
      </c>
      <c r="M148" s="914">
        <f t="shared" ca="1" si="37"/>
        <v>0</v>
      </c>
      <c r="N148" s="1" t="str">
        <f t="shared" si="34"/>
        <v>ASR_CMS_19</v>
      </c>
      <c r="O148" s="913">
        <f t="shared" si="35"/>
        <v>45406</v>
      </c>
      <c r="P148" s="1" t="str">
        <f t="shared" si="36"/>
        <v>Unaudited</v>
      </c>
    </row>
    <row r="149" spans="1:16" x14ac:dyDescent="0.25">
      <c r="A149" s="1" t="s">
        <v>438</v>
      </c>
      <c r="B149" s="1" t="str">
        <f t="shared" si="29"/>
        <v>DEF</v>
      </c>
      <c r="C149" s="1" t="str">
        <f t="shared" si="30"/>
        <v>Default</v>
      </c>
      <c r="D149" s="912">
        <f t="shared" si="31"/>
        <v>1900</v>
      </c>
      <c r="E149" s="913">
        <f t="shared" si="32"/>
        <v>1</v>
      </c>
      <c r="F149" s="913">
        <f t="shared" si="33"/>
        <v>274</v>
      </c>
      <c r="G149" s="912" t="s">
        <v>1034</v>
      </c>
      <c r="H149" s="912" t="s">
        <v>1031</v>
      </c>
      <c r="I149" s="912" t="s">
        <v>389</v>
      </c>
      <c r="J149" s="914">
        <f t="shared" ca="1" si="37"/>
        <v>0</v>
      </c>
      <c r="K149" s="914">
        <f t="shared" ca="1" si="37"/>
        <v>0</v>
      </c>
      <c r="L149" s="914">
        <f t="shared" ca="1" si="37"/>
        <v>0</v>
      </c>
      <c r="M149" s="914">
        <f t="shared" ca="1" si="37"/>
        <v>0</v>
      </c>
      <c r="N149" s="1" t="str">
        <f t="shared" si="34"/>
        <v>ASR_CMS_19</v>
      </c>
      <c r="O149" s="913">
        <f t="shared" si="35"/>
        <v>45406</v>
      </c>
      <c r="P149" s="1" t="str">
        <f t="shared" si="36"/>
        <v>Unaudited</v>
      </c>
    </row>
    <row r="150" spans="1:16" x14ac:dyDescent="0.25">
      <c r="A150" s="1" t="s">
        <v>438</v>
      </c>
      <c r="B150" s="1" t="str">
        <f t="shared" si="29"/>
        <v>DEF</v>
      </c>
      <c r="C150" s="1" t="str">
        <f t="shared" si="30"/>
        <v>Default</v>
      </c>
      <c r="D150" s="912">
        <f t="shared" si="31"/>
        <v>1900</v>
      </c>
      <c r="E150" s="913">
        <f t="shared" si="32"/>
        <v>1</v>
      </c>
      <c r="F150" s="913">
        <f t="shared" si="33"/>
        <v>366</v>
      </c>
      <c r="G150" s="912" t="s">
        <v>1034</v>
      </c>
      <c r="H150" s="912" t="s">
        <v>1031</v>
      </c>
      <c r="I150" s="912" t="s">
        <v>389</v>
      </c>
      <c r="J150" s="914">
        <f t="shared" ca="1" si="37"/>
        <v>0</v>
      </c>
      <c r="K150" s="914">
        <f t="shared" ca="1" si="37"/>
        <v>0</v>
      </c>
      <c r="L150" s="914">
        <f t="shared" ca="1" si="37"/>
        <v>0</v>
      </c>
      <c r="M150" s="914">
        <f t="shared" ca="1" si="37"/>
        <v>0</v>
      </c>
      <c r="N150" s="1" t="str">
        <f t="shared" si="34"/>
        <v>ASR_CMS_19</v>
      </c>
      <c r="O150" s="913">
        <f t="shared" si="35"/>
        <v>45406</v>
      </c>
      <c r="P150" s="1" t="str">
        <f t="shared" si="36"/>
        <v>Unaudited</v>
      </c>
    </row>
    <row r="151" spans="1:16" x14ac:dyDescent="0.25">
      <c r="A151" s="1" t="s">
        <v>438</v>
      </c>
      <c r="B151" s="1" t="str">
        <f t="shared" si="29"/>
        <v>DEF</v>
      </c>
      <c r="C151" s="1" t="str">
        <f t="shared" si="30"/>
        <v>Default</v>
      </c>
      <c r="D151" s="912">
        <f t="shared" si="31"/>
        <v>1900</v>
      </c>
      <c r="E151" s="913">
        <f t="shared" si="32"/>
        <v>1</v>
      </c>
      <c r="F151" s="913">
        <f t="shared" si="33"/>
        <v>1</v>
      </c>
      <c r="G151" s="912" t="s">
        <v>1034</v>
      </c>
      <c r="H151" s="912" t="s">
        <v>1032</v>
      </c>
      <c r="I151" s="912" t="s">
        <v>389</v>
      </c>
      <c r="J151" s="914">
        <f t="shared" ca="1" si="37"/>
        <v>0</v>
      </c>
      <c r="K151" s="914">
        <f t="shared" ca="1" si="37"/>
        <v>0</v>
      </c>
      <c r="L151" s="914">
        <f t="shared" ca="1" si="37"/>
        <v>0</v>
      </c>
      <c r="M151" s="914">
        <f t="shared" ca="1" si="37"/>
        <v>0</v>
      </c>
      <c r="N151" s="1" t="str">
        <f t="shared" si="34"/>
        <v>ASR_CMS_19</v>
      </c>
      <c r="O151" s="913">
        <f t="shared" si="35"/>
        <v>45406</v>
      </c>
      <c r="P151" s="1" t="str">
        <f t="shared" si="36"/>
        <v>Unaudited</v>
      </c>
    </row>
    <row r="152" spans="1:16" x14ac:dyDescent="0.25">
      <c r="A152" s="1" t="s">
        <v>438</v>
      </c>
      <c r="B152" s="1" t="str">
        <f t="shared" si="29"/>
        <v>DEF</v>
      </c>
      <c r="C152" s="1" t="str">
        <f t="shared" si="30"/>
        <v>Default</v>
      </c>
      <c r="D152" s="912">
        <f t="shared" si="31"/>
        <v>1900</v>
      </c>
      <c r="E152" s="913">
        <f t="shared" si="32"/>
        <v>1</v>
      </c>
      <c r="F152" s="913">
        <f t="shared" si="33"/>
        <v>91</v>
      </c>
      <c r="G152" s="912" t="s">
        <v>1030</v>
      </c>
      <c r="H152" s="912" t="s">
        <v>1031</v>
      </c>
      <c r="I152" s="912" t="s">
        <v>390</v>
      </c>
      <c r="J152" s="914">
        <f t="shared" ca="1" si="37"/>
        <v>0</v>
      </c>
      <c r="K152" s="914">
        <f t="shared" ca="1" si="37"/>
        <v>0</v>
      </c>
      <c r="L152" s="914">
        <f t="shared" ca="1" si="37"/>
        <v>0</v>
      </c>
      <c r="M152" s="914">
        <f t="shared" ca="1" si="37"/>
        <v>0</v>
      </c>
      <c r="N152" s="1" t="str">
        <f t="shared" si="34"/>
        <v>ASR_CMS_19</v>
      </c>
      <c r="O152" s="913">
        <f t="shared" si="35"/>
        <v>45406</v>
      </c>
      <c r="P152" s="1" t="str">
        <f t="shared" si="36"/>
        <v>Unaudited</v>
      </c>
    </row>
    <row r="153" spans="1:16" x14ac:dyDescent="0.25">
      <c r="A153" s="1" t="s">
        <v>438</v>
      </c>
      <c r="B153" s="1" t="str">
        <f t="shared" si="29"/>
        <v>DEF</v>
      </c>
      <c r="C153" s="1" t="str">
        <f t="shared" si="30"/>
        <v>Default</v>
      </c>
      <c r="D153" s="912">
        <f t="shared" si="31"/>
        <v>1900</v>
      </c>
      <c r="E153" s="913">
        <f t="shared" si="32"/>
        <v>1</v>
      </c>
      <c r="F153" s="913">
        <f t="shared" si="33"/>
        <v>182</v>
      </c>
      <c r="G153" s="912" t="s">
        <v>1030</v>
      </c>
      <c r="H153" s="912" t="s">
        <v>1031</v>
      </c>
      <c r="I153" s="912" t="s">
        <v>390</v>
      </c>
      <c r="J153" s="914">
        <f t="shared" ca="1" si="37"/>
        <v>0</v>
      </c>
      <c r="K153" s="914">
        <f t="shared" ca="1" si="37"/>
        <v>0</v>
      </c>
      <c r="L153" s="914">
        <f t="shared" ca="1" si="37"/>
        <v>0</v>
      </c>
      <c r="M153" s="914">
        <f t="shared" ca="1" si="37"/>
        <v>0</v>
      </c>
      <c r="N153" s="1" t="str">
        <f t="shared" si="34"/>
        <v>ASR_CMS_19</v>
      </c>
      <c r="O153" s="913">
        <f t="shared" si="35"/>
        <v>45406</v>
      </c>
      <c r="P153" s="1" t="str">
        <f t="shared" si="36"/>
        <v>Unaudited</v>
      </c>
    </row>
    <row r="154" spans="1:16" x14ac:dyDescent="0.25">
      <c r="A154" s="1" t="s">
        <v>438</v>
      </c>
      <c r="B154" s="1" t="str">
        <f t="shared" si="29"/>
        <v>DEF</v>
      </c>
      <c r="C154" s="1" t="str">
        <f t="shared" si="30"/>
        <v>Default</v>
      </c>
      <c r="D154" s="912">
        <f t="shared" si="31"/>
        <v>1900</v>
      </c>
      <c r="E154" s="913">
        <f t="shared" si="32"/>
        <v>1</v>
      </c>
      <c r="F154" s="913">
        <f t="shared" si="33"/>
        <v>274</v>
      </c>
      <c r="G154" s="912" t="s">
        <v>1030</v>
      </c>
      <c r="H154" s="912" t="s">
        <v>1031</v>
      </c>
      <c r="I154" s="912" t="s">
        <v>390</v>
      </c>
      <c r="J154" s="914">
        <f t="shared" ca="1" si="37"/>
        <v>0</v>
      </c>
      <c r="K154" s="914">
        <f t="shared" ca="1" si="37"/>
        <v>0</v>
      </c>
      <c r="L154" s="914">
        <f t="shared" ca="1" si="37"/>
        <v>0</v>
      </c>
      <c r="M154" s="914">
        <f t="shared" ca="1" si="37"/>
        <v>0</v>
      </c>
      <c r="N154" s="1" t="str">
        <f t="shared" si="34"/>
        <v>ASR_CMS_19</v>
      </c>
      <c r="O154" s="913">
        <f t="shared" si="35"/>
        <v>45406</v>
      </c>
      <c r="P154" s="1" t="str">
        <f t="shared" si="36"/>
        <v>Unaudited</v>
      </c>
    </row>
    <row r="155" spans="1:16" x14ac:dyDescent="0.25">
      <c r="A155" s="1" t="s">
        <v>438</v>
      </c>
      <c r="B155" s="1" t="str">
        <f t="shared" si="29"/>
        <v>DEF</v>
      </c>
      <c r="C155" s="1" t="str">
        <f t="shared" si="30"/>
        <v>Default</v>
      </c>
      <c r="D155" s="912">
        <f t="shared" si="31"/>
        <v>1900</v>
      </c>
      <c r="E155" s="913">
        <f t="shared" si="32"/>
        <v>1</v>
      </c>
      <c r="F155" s="913">
        <f t="shared" si="33"/>
        <v>366</v>
      </c>
      <c r="G155" s="912" t="s">
        <v>1030</v>
      </c>
      <c r="H155" s="912" t="s">
        <v>1031</v>
      </c>
      <c r="I155" s="912" t="s">
        <v>390</v>
      </c>
      <c r="J155" s="914">
        <f t="shared" ca="1" si="37"/>
        <v>0</v>
      </c>
      <c r="K155" s="914">
        <f t="shared" ca="1" si="37"/>
        <v>0</v>
      </c>
      <c r="L155" s="914">
        <f t="shared" ca="1" si="37"/>
        <v>0</v>
      </c>
      <c r="M155" s="914">
        <f t="shared" ca="1" si="37"/>
        <v>0</v>
      </c>
      <c r="N155" s="1" t="str">
        <f t="shared" si="34"/>
        <v>ASR_CMS_19</v>
      </c>
      <c r="O155" s="913">
        <f t="shared" si="35"/>
        <v>45406</v>
      </c>
      <c r="P155" s="1" t="str">
        <f t="shared" si="36"/>
        <v>Unaudited</v>
      </c>
    </row>
    <row r="156" spans="1:16" x14ac:dyDescent="0.25">
      <c r="A156" s="1" t="s">
        <v>438</v>
      </c>
      <c r="B156" s="1" t="str">
        <f t="shared" si="29"/>
        <v>DEF</v>
      </c>
      <c r="C156" s="1" t="str">
        <f t="shared" si="30"/>
        <v>Default</v>
      </c>
      <c r="D156" s="912">
        <f t="shared" si="31"/>
        <v>1900</v>
      </c>
      <c r="E156" s="913">
        <f t="shared" si="32"/>
        <v>1</v>
      </c>
      <c r="F156" s="913">
        <f t="shared" si="33"/>
        <v>1</v>
      </c>
      <c r="G156" s="912" t="s">
        <v>1030</v>
      </c>
      <c r="H156" s="912" t="s">
        <v>1032</v>
      </c>
      <c r="I156" s="912" t="s">
        <v>390</v>
      </c>
      <c r="J156" s="914">
        <f t="shared" ca="1" si="37"/>
        <v>0</v>
      </c>
      <c r="K156" s="914">
        <f t="shared" ca="1" si="37"/>
        <v>0</v>
      </c>
      <c r="L156" s="914">
        <f t="shared" ca="1" si="37"/>
        <v>0</v>
      </c>
      <c r="M156" s="914">
        <f t="shared" ca="1" si="37"/>
        <v>0</v>
      </c>
      <c r="N156" s="1" t="str">
        <f t="shared" si="34"/>
        <v>ASR_CMS_19</v>
      </c>
      <c r="O156" s="913">
        <f t="shared" si="35"/>
        <v>45406</v>
      </c>
      <c r="P156" s="1" t="str">
        <f t="shared" si="36"/>
        <v>Unaudited</v>
      </c>
    </row>
    <row r="157" spans="1:16" x14ac:dyDescent="0.25">
      <c r="A157" s="1" t="s">
        <v>438</v>
      </c>
      <c r="B157" s="1" t="str">
        <f t="shared" si="29"/>
        <v>DEF</v>
      </c>
      <c r="C157" s="1" t="str">
        <f t="shared" si="30"/>
        <v>Default</v>
      </c>
      <c r="D157" s="912">
        <f t="shared" si="31"/>
        <v>1900</v>
      </c>
      <c r="E157" s="913">
        <f t="shared" si="32"/>
        <v>1</v>
      </c>
      <c r="F157" s="913">
        <f t="shared" si="33"/>
        <v>91</v>
      </c>
      <c r="G157" s="912" t="s">
        <v>1033</v>
      </c>
      <c r="H157" s="912" t="s">
        <v>1031</v>
      </c>
      <c r="I157" s="912" t="s">
        <v>390</v>
      </c>
      <c r="J157" s="914">
        <f t="shared" ca="1" si="37"/>
        <v>0</v>
      </c>
      <c r="K157" s="914">
        <f t="shared" ca="1" si="37"/>
        <v>0</v>
      </c>
      <c r="L157" s="914">
        <f t="shared" ca="1" si="37"/>
        <v>0</v>
      </c>
      <c r="M157" s="914">
        <f t="shared" ca="1" si="37"/>
        <v>0</v>
      </c>
      <c r="N157" s="1" t="str">
        <f t="shared" si="34"/>
        <v>ASR_CMS_19</v>
      </c>
      <c r="O157" s="913">
        <f t="shared" si="35"/>
        <v>45406</v>
      </c>
      <c r="P157" s="1" t="str">
        <f t="shared" si="36"/>
        <v>Unaudited</v>
      </c>
    </row>
    <row r="158" spans="1:16" x14ac:dyDescent="0.25">
      <c r="A158" s="1" t="s">
        <v>438</v>
      </c>
      <c r="B158" s="1" t="str">
        <f t="shared" si="29"/>
        <v>DEF</v>
      </c>
      <c r="C158" s="1" t="str">
        <f t="shared" si="30"/>
        <v>Default</v>
      </c>
      <c r="D158" s="912">
        <f t="shared" si="31"/>
        <v>1900</v>
      </c>
      <c r="E158" s="913">
        <f t="shared" si="32"/>
        <v>1</v>
      </c>
      <c r="F158" s="913">
        <f t="shared" si="33"/>
        <v>182</v>
      </c>
      <c r="G158" s="912" t="s">
        <v>1033</v>
      </c>
      <c r="H158" s="912" t="s">
        <v>1031</v>
      </c>
      <c r="I158" s="912" t="s">
        <v>390</v>
      </c>
      <c r="J158" s="914">
        <f t="shared" ca="1" si="37"/>
        <v>0</v>
      </c>
      <c r="K158" s="914">
        <f t="shared" ca="1" si="37"/>
        <v>0</v>
      </c>
      <c r="L158" s="914">
        <f t="shared" ca="1" si="37"/>
        <v>0</v>
      </c>
      <c r="M158" s="914">
        <f t="shared" ca="1" si="37"/>
        <v>0</v>
      </c>
      <c r="N158" s="1" t="str">
        <f t="shared" si="34"/>
        <v>ASR_CMS_19</v>
      </c>
      <c r="O158" s="913">
        <f t="shared" si="35"/>
        <v>45406</v>
      </c>
      <c r="P158" s="1" t="str">
        <f t="shared" si="36"/>
        <v>Unaudited</v>
      </c>
    </row>
    <row r="159" spans="1:16" x14ac:dyDescent="0.25">
      <c r="A159" s="1" t="s">
        <v>438</v>
      </c>
      <c r="B159" s="1" t="str">
        <f t="shared" si="29"/>
        <v>DEF</v>
      </c>
      <c r="C159" s="1" t="str">
        <f t="shared" si="30"/>
        <v>Default</v>
      </c>
      <c r="D159" s="912">
        <f t="shared" si="31"/>
        <v>1900</v>
      </c>
      <c r="E159" s="913">
        <f t="shared" si="32"/>
        <v>1</v>
      </c>
      <c r="F159" s="913">
        <f t="shared" si="33"/>
        <v>274</v>
      </c>
      <c r="G159" s="912" t="s">
        <v>1033</v>
      </c>
      <c r="H159" s="912" t="s">
        <v>1031</v>
      </c>
      <c r="I159" s="912" t="s">
        <v>390</v>
      </c>
      <c r="J159" s="914">
        <f t="shared" ca="1" si="37"/>
        <v>0</v>
      </c>
      <c r="K159" s="914">
        <f t="shared" ca="1" si="37"/>
        <v>0</v>
      </c>
      <c r="L159" s="914">
        <f t="shared" ca="1" si="37"/>
        <v>0</v>
      </c>
      <c r="M159" s="914">
        <f t="shared" ca="1" si="37"/>
        <v>0</v>
      </c>
      <c r="N159" s="1" t="str">
        <f t="shared" si="34"/>
        <v>ASR_CMS_19</v>
      </c>
      <c r="O159" s="913">
        <f t="shared" si="35"/>
        <v>45406</v>
      </c>
      <c r="P159" s="1" t="str">
        <f t="shared" si="36"/>
        <v>Unaudited</v>
      </c>
    </row>
    <row r="160" spans="1:16" x14ac:dyDescent="0.25">
      <c r="A160" s="1" t="s">
        <v>438</v>
      </c>
      <c r="B160" s="1" t="str">
        <f t="shared" si="29"/>
        <v>DEF</v>
      </c>
      <c r="C160" s="1" t="str">
        <f t="shared" si="30"/>
        <v>Default</v>
      </c>
      <c r="D160" s="912">
        <f t="shared" si="31"/>
        <v>1900</v>
      </c>
      <c r="E160" s="913">
        <f t="shared" si="32"/>
        <v>1</v>
      </c>
      <c r="F160" s="913">
        <f t="shared" si="33"/>
        <v>366</v>
      </c>
      <c r="G160" s="912" t="s">
        <v>1033</v>
      </c>
      <c r="H160" s="912" t="s">
        <v>1031</v>
      </c>
      <c r="I160" s="912" t="s">
        <v>390</v>
      </c>
      <c r="J160" s="914">
        <f t="shared" ca="1" si="37"/>
        <v>0</v>
      </c>
      <c r="K160" s="914">
        <f t="shared" ca="1" si="37"/>
        <v>0</v>
      </c>
      <c r="L160" s="914">
        <f t="shared" ca="1" si="37"/>
        <v>0</v>
      </c>
      <c r="M160" s="914">
        <f t="shared" ca="1" si="37"/>
        <v>0</v>
      </c>
      <c r="N160" s="1" t="str">
        <f t="shared" si="34"/>
        <v>ASR_CMS_19</v>
      </c>
      <c r="O160" s="913">
        <f t="shared" si="35"/>
        <v>45406</v>
      </c>
      <c r="P160" s="1" t="str">
        <f t="shared" si="36"/>
        <v>Unaudited</v>
      </c>
    </row>
    <row r="161" spans="1:16" x14ac:dyDescent="0.25">
      <c r="A161" s="1" t="s">
        <v>438</v>
      </c>
      <c r="B161" s="1" t="str">
        <f t="shared" si="29"/>
        <v>DEF</v>
      </c>
      <c r="C161" s="1" t="str">
        <f t="shared" si="30"/>
        <v>Default</v>
      </c>
      <c r="D161" s="912">
        <f t="shared" si="31"/>
        <v>1900</v>
      </c>
      <c r="E161" s="913">
        <f t="shared" si="32"/>
        <v>1</v>
      </c>
      <c r="F161" s="913">
        <f t="shared" si="33"/>
        <v>1</v>
      </c>
      <c r="G161" s="912" t="s">
        <v>1033</v>
      </c>
      <c r="H161" s="912" t="s">
        <v>1032</v>
      </c>
      <c r="I161" s="912" t="s">
        <v>390</v>
      </c>
      <c r="J161" s="914">
        <f t="shared" ca="1" si="37"/>
        <v>0</v>
      </c>
      <c r="K161" s="914">
        <f t="shared" ca="1" si="37"/>
        <v>0</v>
      </c>
      <c r="L161" s="914">
        <f t="shared" ca="1" si="37"/>
        <v>0</v>
      </c>
      <c r="M161" s="914">
        <f t="shared" ca="1" si="37"/>
        <v>0</v>
      </c>
      <c r="N161" s="1" t="str">
        <f t="shared" si="34"/>
        <v>ASR_CMS_19</v>
      </c>
      <c r="O161" s="913">
        <f t="shared" si="35"/>
        <v>45406</v>
      </c>
      <c r="P161" s="1" t="str">
        <f t="shared" si="36"/>
        <v>Unaudited</v>
      </c>
    </row>
    <row r="162" spans="1:16" x14ac:dyDescent="0.25">
      <c r="A162" s="1" t="s">
        <v>438</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ASR_CMS_19</v>
      </c>
      <c r="O162" s="913">
        <f t="shared" si="35"/>
        <v>45406</v>
      </c>
      <c r="P162" s="1" t="str">
        <f t="shared" si="36"/>
        <v>Unaudited</v>
      </c>
    </row>
    <row r="163" spans="1:16" x14ac:dyDescent="0.25">
      <c r="A163" s="1" t="s">
        <v>438</v>
      </c>
      <c r="B163" s="1" t="str">
        <f t="shared" si="29"/>
        <v>DEF</v>
      </c>
      <c r="C163" s="1" t="str">
        <f t="shared" si="30"/>
        <v>Default</v>
      </c>
      <c r="D163" s="912">
        <f t="shared" si="38"/>
        <v>1900</v>
      </c>
      <c r="E163" s="913">
        <f t="shared" si="39"/>
        <v>1</v>
      </c>
      <c r="F163" s="913">
        <f t="shared" si="40"/>
        <v>182</v>
      </c>
      <c r="G163" s="912" t="s">
        <v>1034</v>
      </c>
      <c r="H163" s="912" t="s">
        <v>1031</v>
      </c>
      <c r="I163" s="912" t="s">
        <v>390</v>
      </c>
      <c r="J163" s="914">
        <f t="shared" ca="1" si="41"/>
        <v>0</v>
      </c>
      <c r="K163" s="914">
        <f t="shared" ca="1" si="41"/>
        <v>0</v>
      </c>
      <c r="L163" s="914">
        <f t="shared" ca="1" si="41"/>
        <v>0</v>
      </c>
      <c r="M163" s="914">
        <f t="shared" ca="1" si="41"/>
        <v>0</v>
      </c>
      <c r="N163" s="1" t="str">
        <f t="shared" si="34"/>
        <v>ASR_CMS_19</v>
      </c>
      <c r="O163" s="913">
        <f t="shared" si="35"/>
        <v>45406</v>
      </c>
      <c r="P163" s="1" t="str">
        <f t="shared" si="36"/>
        <v>Unaudited</v>
      </c>
    </row>
    <row r="164" spans="1:16" x14ac:dyDescent="0.25">
      <c r="A164" s="1" t="s">
        <v>438</v>
      </c>
      <c r="B164" s="1" t="str">
        <f t="shared" si="29"/>
        <v>DEF</v>
      </c>
      <c r="C164" s="1" t="str">
        <f t="shared" si="30"/>
        <v>Default</v>
      </c>
      <c r="D164" s="912">
        <f t="shared" si="38"/>
        <v>1900</v>
      </c>
      <c r="E164" s="913">
        <f t="shared" si="39"/>
        <v>1</v>
      </c>
      <c r="F164" s="913">
        <f t="shared" si="40"/>
        <v>274</v>
      </c>
      <c r="G164" s="912" t="s">
        <v>1034</v>
      </c>
      <c r="H164" s="912" t="s">
        <v>1031</v>
      </c>
      <c r="I164" s="912" t="s">
        <v>390</v>
      </c>
      <c r="J164" s="914">
        <f t="shared" ca="1" si="41"/>
        <v>0</v>
      </c>
      <c r="K164" s="914">
        <f t="shared" ca="1" si="41"/>
        <v>0</v>
      </c>
      <c r="L164" s="914">
        <f t="shared" ca="1" si="41"/>
        <v>0</v>
      </c>
      <c r="M164" s="914">
        <f t="shared" ca="1" si="41"/>
        <v>0</v>
      </c>
      <c r="N164" s="1" t="str">
        <f t="shared" si="34"/>
        <v>ASR_CMS_19</v>
      </c>
      <c r="O164" s="913">
        <f t="shared" si="35"/>
        <v>45406</v>
      </c>
      <c r="P164" s="1" t="str">
        <f t="shared" si="36"/>
        <v>Unaudited</v>
      </c>
    </row>
    <row r="165" spans="1:16" x14ac:dyDescent="0.25">
      <c r="A165" s="1" t="s">
        <v>438</v>
      </c>
      <c r="B165" s="1" t="str">
        <f t="shared" si="29"/>
        <v>DEF</v>
      </c>
      <c r="C165" s="1" t="str">
        <f t="shared" si="30"/>
        <v>Default</v>
      </c>
      <c r="D165" s="912">
        <f t="shared" si="38"/>
        <v>1900</v>
      </c>
      <c r="E165" s="913">
        <f t="shared" si="39"/>
        <v>1</v>
      </c>
      <c r="F165" s="913">
        <f t="shared" si="40"/>
        <v>366</v>
      </c>
      <c r="G165" s="912" t="s">
        <v>1034</v>
      </c>
      <c r="H165" s="912" t="s">
        <v>1031</v>
      </c>
      <c r="I165" s="912" t="s">
        <v>390</v>
      </c>
      <c r="J165" s="914">
        <f t="shared" ca="1" si="41"/>
        <v>0</v>
      </c>
      <c r="K165" s="914">
        <f t="shared" ca="1" si="41"/>
        <v>0</v>
      </c>
      <c r="L165" s="914">
        <f t="shared" ca="1" si="41"/>
        <v>0</v>
      </c>
      <c r="M165" s="914">
        <f t="shared" ca="1" si="41"/>
        <v>0</v>
      </c>
      <c r="N165" s="1" t="str">
        <f t="shared" si="34"/>
        <v>ASR_CMS_19</v>
      </c>
      <c r="O165" s="913">
        <f t="shared" si="35"/>
        <v>45406</v>
      </c>
      <c r="P165" s="1" t="str">
        <f t="shared" si="36"/>
        <v>Unaudited</v>
      </c>
    </row>
    <row r="166" spans="1:16" x14ac:dyDescent="0.25">
      <c r="A166" s="1" t="s">
        <v>438</v>
      </c>
      <c r="B166" s="1" t="str">
        <f t="shared" si="29"/>
        <v>DEF</v>
      </c>
      <c r="C166" s="1" t="str">
        <f t="shared" si="30"/>
        <v>Default</v>
      </c>
      <c r="D166" s="912">
        <f t="shared" si="38"/>
        <v>1900</v>
      </c>
      <c r="E166" s="913">
        <f t="shared" si="39"/>
        <v>1</v>
      </c>
      <c r="F166" s="913">
        <f t="shared" si="40"/>
        <v>1</v>
      </c>
      <c r="G166" s="912" t="s">
        <v>1034</v>
      </c>
      <c r="H166" s="912" t="s">
        <v>1032</v>
      </c>
      <c r="I166" s="912" t="s">
        <v>390</v>
      </c>
      <c r="J166" s="914">
        <f t="shared" ca="1" si="41"/>
        <v>0</v>
      </c>
      <c r="K166" s="914">
        <f t="shared" ca="1" si="41"/>
        <v>0</v>
      </c>
      <c r="L166" s="914">
        <f t="shared" ca="1" si="41"/>
        <v>0</v>
      </c>
      <c r="M166" s="914">
        <f t="shared" ca="1" si="41"/>
        <v>0</v>
      </c>
      <c r="N166" s="1" t="str">
        <f t="shared" si="34"/>
        <v>ASR_CMS_19</v>
      </c>
      <c r="O166" s="913">
        <f t="shared" si="35"/>
        <v>45406</v>
      </c>
      <c r="P166" s="1" t="str">
        <f t="shared" si="36"/>
        <v>Unaudited</v>
      </c>
    </row>
    <row r="167" spans="1:16" x14ac:dyDescent="0.25">
      <c r="A167" s="1" t="s">
        <v>438</v>
      </c>
      <c r="B167" s="1" t="str">
        <f t="shared" si="29"/>
        <v>DEF</v>
      </c>
      <c r="C167" s="1" t="str">
        <f t="shared" si="30"/>
        <v>Default</v>
      </c>
      <c r="D167" s="912">
        <f t="shared" si="38"/>
        <v>1900</v>
      </c>
      <c r="E167" s="913">
        <f t="shared" si="39"/>
        <v>1</v>
      </c>
      <c r="F167" s="913">
        <f t="shared" si="40"/>
        <v>91</v>
      </c>
      <c r="G167" s="912" t="s">
        <v>1030</v>
      </c>
      <c r="H167" s="912" t="s">
        <v>1031</v>
      </c>
      <c r="I167" s="912" t="s">
        <v>391</v>
      </c>
      <c r="J167" s="914">
        <f t="shared" ca="1" si="41"/>
        <v>0</v>
      </c>
      <c r="K167" s="914">
        <f t="shared" ca="1" si="41"/>
        <v>0</v>
      </c>
      <c r="L167" s="914">
        <f t="shared" ca="1" si="41"/>
        <v>0</v>
      </c>
      <c r="M167" s="914">
        <f t="shared" ca="1" si="41"/>
        <v>0</v>
      </c>
      <c r="N167" s="1" t="str">
        <f t="shared" si="34"/>
        <v>ASR_CMS_19</v>
      </c>
      <c r="O167" s="913">
        <f t="shared" si="35"/>
        <v>45406</v>
      </c>
      <c r="P167" s="1" t="str">
        <f t="shared" si="36"/>
        <v>Unaudited</v>
      </c>
    </row>
    <row r="168" spans="1:16" x14ac:dyDescent="0.25">
      <c r="A168" s="1" t="s">
        <v>438</v>
      </c>
      <c r="B168" s="1" t="str">
        <f t="shared" si="29"/>
        <v>DEF</v>
      </c>
      <c r="C168" s="1" t="str">
        <f t="shared" si="30"/>
        <v>Default</v>
      </c>
      <c r="D168" s="912">
        <f t="shared" si="38"/>
        <v>1900</v>
      </c>
      <c r="E168" s="913">
        <f t="shared" si="39"/>
        <v>1</v>
      </c>
      <c r="F168" s="913">
        <f t="shared" si="40"/>
        <v>182</v>
      </c>
      <c r="G168" s="912" t="s">
        <v>1030</v>
      </c>
      <c r="H168" s="912" t="s">
        <v>1031</v>
      </c>
      <c r="I168" s="912" t="s">
        <v>391</v>
      </c>
      <c r="J168" s="914">
        <f t="shared" ca="1" si="41"/>
        <v>0</v>
      </c>
      <c r="K168" s="914">
        <f t="shared" ca="1" si="41"/>
        <v>0</v>
      </c>
      <c r="L168" s="914">
        <f t="shared" ca="1" si="41"/>
        <v>0</v>
      </c>
      <c r="M168" s="914">
        <f t="shared" ca="1" si="41"/>
        <v>0</v>
      </c>
      <c r="N168" s="1" t="str">
        <f t="shared" si="34"/>
        <v>ASR_CMS_19</v>
      </c>
      <c r="O168" s="913">
        <f t="shared" si="35"/>
        <v>45406</v>
      </c>
      <c r="P168" s="1" t="str">
        <f t="shared" si="36"/>
        <v>Unaudited</v>
      </c>
    </row>
    <row r="169" spans="1:16" x14ac:dyDescent="0.25">
      <c r="A169" s="1" t="s">
        <v>438</v>
      </c>
      <c r="B169" s="1" t="str">
        <f t="shared" si="29"/>
        <v>DEF</v>
      </c>
      <c r="C169" s="1" t="str">
        <f t="shared" si="30"/>
        <v>Default</v>
      </c>
      <c r="D169" s="912">
        <f t="shared" si="38"/>
        <v>1900</v>
      </c>
      <c r="E169" s="913">
        <f t="shared" si="39"/>
        <v>1</v>
      </c>
      <c r="F169" s="913">
        <f t="shared" si="40"/>
        <v>274</v>
      </c>
      <c r="G169" s="912" t="s">
        <v>1030</v>
      </c>
      <c r="H169" s="912" t="s">
        <v>1031</v>
      </c>
      <c r="I169" s="912" t="s">
        <v>391</v>
      </c>
      <c r="J169" s="914">
        <f t="shared" ca="1" si="41"/>
        <v>0</v>
      </c>
      <c r="K169" s="914">
        <f t="shared" ca="1" si="41"/>
        <v>0</v>
      </c>
      <c r="L169" s="914">
        <f t="shared" ca="1" si="41"/>
        <v>0</v>
      </c>
      <c r="M169" s="914">
        <f t="shared" ca="1" si="41"/>
        <v>0</v>
      </c>
      <c r="N169" s="1" t="str">
        <f t="shared" si="34"/>
        <v>ASR_CMS_19</v>
      </c>
      <c r="O169" s="913">
        <f t="shared" si="35"/>
        <v>45406</v>
      </c>
      <c r="P169" s="1" t="str">
        <f t="shared" si="36"/>
        <v>Unaudited</v>
      </c>
    </row>
    <row r="170" spans="1:16" x14ac:dyDescent="0.25">
      <c r="A170" s="1" t="s">
        <v>438</v>
      </c>
      <c r="B170" s="1" t="str">
        <f t="shared" si="29"/>
        <v>DEF</v>
      </c>
      <c r="C170" s="1" t="str">
        <f t="shared" si="30"/>
        <v>Default</v>
      </c>
      <c r="D170" s="912">
        <f t="shared" si="38"/>
        <v>1900</v>
      </c>
      <c r="E170" s="913">
        <f t="shared" si="39"/>
        <v>1</v>
      </c>
      <c r="F170" s="913">
        <f t="shared" si="40"/>
        <v>366</v>
      </c>
      <c r="G170" s="912" t="s">
        <v>1030</v>
      </c>
      <c r="H170" s="912" t="s">
        <v>1031</v>
      </c>
      <c r="I170" s="912" t="s">
        <v>391</v>
      </c>
      <c r="J170" s="914">
        <f t="shared" ca="1" si="41"/>
        <v>0</v>
      </c>
      <c r="K170" s="914">
        <f t="shared" ca="1" si="41"/>
        <v>0</v>
      </c>
      <c r="L170" s="914">
        <f t="shared" ca="1" si="41"/>
        <v>0</v>
      </c>
      <c r="M170" s="914">
        <f t="shared" ca="1" si="41"/>
        <v>0</v>
      </c>
      <c r="N170" s="1" t="str">
        <f t="shared" si="34"/>
        <v>ASR_CMS_19</v>
      </c>
      <c r="O170" s="913">
        <f t="shared" si="35"/>
        <v>45406</v>
      </c>
      <c r="P170" s="1" t="str">
        <f t="shared" si="36"/>
        <v>Unaudited</v>
      </c>
    </row>
    <row r="171" spans="1:16" x14ac:dyDescent="0.25">
      <c r="A171" s="1" t="s">
        <v>438</v>
      </c>
      <c r="B171" s="1" t="str">
        <f t="shared" si="29"/>
        <v>DEF</v>
      </c>
      <c r="C171" s="1" t="str">
        <f t="shared" si="30"/>
        <v>Default</v>
      </c>
      <c r="D171" s="912">
        <f t="shared" si="38"/>
        <v>1900</v>
      </c>
      <c r="E171" s="913">
        <f t="shared" si="39"/>
        <v>1</v>
      </c>
      <c r="F171" s="913">
        <f t="shared" si="40"/>
        <v>1</v>
      </c>
      <c r="G171" s="912" t="s">
        <v>1030</v>
      </c>
      <c r="H171" s="912" t="s">
        <v>1032</v>
      </c>
      <c r="I171" s="912" t="s">
        <v>391</v>
      </c>
      <c r="J171" s="914">
        <f t="shared" ca="1" si="41"/>
        <v>0</v>
      </c>
      <c r="K171" s="914">
        <f t="shared" ca="1" si="41"/>
        <v>0</v>
      </c>
      <c r="L171" s="914">
        <f t="shared" ca="1" si="41"/>
        <v>0</v>
      </c>
      <c r="M171" s="914">
        <f t="shared" ca="1" si="41"/>
        <v>0</v>
      </c>
      <c r="N171" s="1" t="str">
        <f t="shared" si="34"/>
        <v>ASR_CMS_19</v>
      </c>
      <c r="O171" s="913">
        <f t="shared" si="35"/>
        <v>45406</v>
      </c>
      <c r="P171" s="1" t="str">
        <f t="shared" si="36"/>
        <v>Unaudited</v>
      </c>
    </row>
    <row r="172" spans="1:16" x14ac:dyDescent="0.25">
      <c r="A172" s="1" t="s">
        <v>438</v>
      </c>
      <c r="B172" s="1" t="str">
        <f t="shared" si="29"/>
        <v>DEF</v>
      </c>
      <c r="C172" s="1" t="str">
        <f t="shared" si="30"/>
        <v>Default</v>
      </c>
      <c r="D172" s="912">
        <f t="shared" si="38"/>
        <v>1900</v>
      </c>
      <c r="E172" s="913">
        <f t="shared" si="39"/>
        <v>1</v>
      </c>
      <c r="F172" s="913">
        <f t="shared" si="40"/>
        <v>91</v>
      </c>
      <c r="G172" s="912" t="s">
        <v>1033</v>
      </c>
      <c r="H172" s="912" t="s">
        <v>1031</v>
      </c>
      <c r="I172" s="912" t="s">
        <v>391</v>
      </c>
      <c r="J172" s="914">
        <f t="shared" ca="1" si="41"/>
        <v>0</v>
      </c>
      <c r="K172" s="914">
        <f t="shared" ca="1" si="41"/>
        <v>0</v>
      </c>
      <c r="L172" s="914">
        <f t="shared" ca="1" si="41"/>
        <v>0</v>
      </c>
      <c r="M172" s="914">
        <f t="shared" ca="1" si="41"/>
        <v>0</v>
      </c>
      <c r="N172" s="1" t="str">
        <f t="shared" si="34"/>
        <v>ASR_CMS_19</v>
      </c>
      <c r="O172" s="913">
        <f t="shared" si="35"/>
        <v>45406</v>
      </c>
      <c r="P172" s="1" t="str">
        <f t="shared" si="36"/>
        <v>Unaudited</v>
      </c>
    </row>
    <row r="173" spans="1:16" x14ac:dyDescent="0.25">
      <c r="A173" s="1" t="s">
        <v>438</v>
      </c>
      <c r="B173" s="1" t="str">
        <f t="shared" si="29"/>
        <v>DEF</v>
      </c>
      <c r="C173" s="1" t="str">
        <f t="shared" si="30"/>
        <v>Default</v>
      </c>
      <c r="D173" s="912">
        <f t="shared" si="38"/>
        <v>1900</v>
      </c>
      <c r="E173" s="913">
        <f t="shared" si="39"/>
        <v>1</v>
      </c>
      <c r="F173" s="913">
        <f t="shared" si="40"/>
        <v>182</v>
      </c>
      <c r="G173" s="912" t="s">
        <v>1033</v>
      </c>
      <c r="H173" s="912" t="s">
        <v>1031</v>
      </c>
      <c r="I173" s="912" t="s">
        <v>391</v>
      </c>
      <c r="J173" s="914">
        <f t="shared" ca="1" si="41"/>
        <v>0</v>
      </c>
      <c r="K173" s="914">
        <f t="shared" ca="1" si="41"/>
        <v>0</v>
      </c>
      <c r="L173" s="914">
        <f t="shared" ca="1" si="41"/>
        <v>0</v>
      </c>
      <c r="M173" s="914">
        <f t="shared" ca="1" si="41"/>
        <v>0</v>
      </c>
      <c r="N173" s="1" t="str">
        <f t="shared" si="34"/>
        <v>ASR_CMS_19</v>
      </c>
      <c r="O173" s="913">
        <f t="shared" si="35"/>
        <v>45406</v>
      </c>
      <c r="P173" s="1" t="str">
        <f t="shared" si="36"/>
        <v>Unaudited</v>
      </c>
    </row>
    <row r="174" spans="1:16" x14ac:dyDescent="0.25">
      <c r="A174" s="1" t="s">
        <v>438</v>
      </c>
      <c r="B174" s="1" t="str">
        <f t="shared" si="29"/>
        <v>DEF</v>
      </c>
      <c r="C174" s="1" t="str">
        <f t="shared" si="30"/>
        <v>Default</v>
      </c>
      <c r="D174" s="912">
        <f t="shared" si="38"/>
        <v>1900</v>
      </c>
      <c r="E174" s="913">
        <f t="shared" si="39"/>
        <v>1</v>
      </c>
      <c r="F174" s="913">
        <f t="shared" si="40"/>
        <v>274</v>
      </c>
      <c r="G174" s="912" t="s">
        <v>1033</v>
      </c>
      <c r="H174" s="912" t="s">
        <v>1031</v>
      </c>
      <c r="I174" s="912" t="s">
        <v>391</v>
      </c>
      <c r="J174" s="914">
        <f t="shared" ca="1" si="41"/>
        <v>0</v>
      </c>
      <c r="K174" s="914">
        <f t="shared" ca="1" si="41"/>
        <v>0</v>
      </c>
      <c r="L174" s="914">
        <f t="shared" ca="1" si="41"/>
        <v>0</v>
      </c>
      <c r="M174" s="914">
        <f t="shared" ca="1" si="41"/>
        <v>0</v>
      </c>
      <c r="N174" s="1" t="str">
        <f t="shared" si="34"/>
        <v>ASR_CMS_19</v>
      </c>
      <c r="O174" s="913">
        <f t="shared" si="35"/>
        <v>45406</v>
      </c>
      <c r="P174" s="1" t="str">
        <f t="shared" si="36"/>
        <v>Unaudited</v>
      </c>
    </row>
    <row r="175" spans="1:16" x14ac:dyDescent="0.25">
      <c r="A175" s="1" t="s">
        <v>438</v>
      </c>
      <c r="B175" s="1" t="str">
        <f t="shared" si="29"/>
        <v>DEF</v>
      </c>
      <c r="C175" s="1" t="str">
        <f t="shared" si="30"/>
        <v>Default</v>
      </c>
      <c r="D175" s="912">
        <f t="shared" si="38"/>
        <v>1900</v>
      </c>
      <c r="E175" s="913">
        <f t="shared" si="39"/>
        <v>1</v>
      </c>
      <c r="F175" s="913">
        <f t="shared" si="40"/>
        <v>366</v>
      </c>
      <c r="G175" s="912" t="s">
        <v>1033</v>
      </c>
      <c r="H175" s="912" t="s">
        <v>1031</v>
      </c>
      <c r="I175" s="912" t="s">
        <v>391</v>
      </c>
      <c r="J175" s="914">
        <f t="shared" ca="1" si="41"/>
        <v>0</v>
      </c>
      <c r="K175" s="914">
        <f t="shared" ca="1" si="41"/>
        <v>0</v>
      </c>
      <c r="L175" s="914">
        <f t="shared" ca="1" si="41"/>
        <v>0</v>
      </c>
      <c r="M175" s="914">
        <f t="shared" ca="1" si="41"/>
        <v>0</v>
      </c>
      <c r="N175" s="1" t="str">
        <f t="shared" si="34"/>
        <v>ASR_CMS_19</v>
      </c>
      <c r="O175" s="913">
        <f t="shared" si="35"/>
        <v>45406</v>
      </c>
      <c r="P175" s="1" t="str">
        <f t="shared" si="36"/>
        <v>Unaudited</v>
      </c>
    </row>
    <row r="176" spans="1:16" x14ac:dyDescent="0.25">
      <c r="A176" s="1" t="s">
        <v>438</v>
      </c>
      <c r="B176" s="1" t="str">
        <f t="shared" si="29"/>
        <v>DEF</v>
      </c>
      <c r="C176" s="1" t="str">
        <f t="shared" si="30"/>
        <v>Default</v>
      </c>
      <c r="D176" s="912">
        <f t="shared" si="38"/>
        <v>1900</v>
      </c>
      <c r="E176" s="913">
        <f t="shared" si="39"/>
        <v>1</v>
      </c>
      <c r="F176" s="913">
        <f t="shared" si="40"/>
        <v>1</v>
      </c>
      <c r="G176" s="912" t="s">
        <v>1033</v>
      </c>
      <c r="H176" s="912" t="s">
        <v>1032</v>
      </c>
      <c r="I176" s="912" t="s">
        <v>391</v>
      </c>
      <c r="J176" s="914">
        <f t="shared" ca="1" si="41"/>
        <v>0</v>
      </c>
      <c r="K176" s="914">
        <f t="shared" ca="1" si="41"/>
        <v>0</v>
      </c>
      <c r="L176" s="914">
        <f t="shared" ca="1" si="41"/>
        <v>0</v>
      </c>
      <c r="M176" s="914">
        <f t="shared" ca="1" si="41"/>
        <v>0</v>
      </c>
      <c r="N176" s="1" t="str">
        <f t="shared" si="34"/>
        <v>ASR_CMS_19</v>
      </c>
      <c r="O176" s="913">
        <f t="shared" si="35"/>
        <v>45406</v>
      </c>
      <c r="P176" s="1" t="str">
        <f t="shared" si="36"/>
        <v>Unaudited</v>
      </c>
    </row>
    <row r="177" spans="1:16" x14ac:dyDescent="0.25">
      <c r="A177" s="1" t="s">
        <v>438</v>
      </c>
      <c r="B177" s="1" t="str">
        <f t="shared" si="29"/>
        <v>DEF</v>
      </c>
      <c r="C177" s="1" t="str">
        <f t="shared" si="30"/>
        <v>Default</v>
      </c>
      <c r="D177" s="912">
        <f t="shared" si="38"/>
        <v>1900</v>
      </c>
      <c r="E177" s="913">
        <f t="shared" si="39"/>
        <v>1</v>
      </c>
      <c r="F177" s="913">
        <f t="shared" si="40"/>
        <v>91</v>
      </c>
      <c r="G177" s="912" t="s">
        <v>1034</v>
      </c>
      <c r="H177" s="912" t="s">
        <v>1031</v>
      </c>
      <c r="I177" s="912" t="s">
        <v>391</v>
      </c>
      <c r="J177" s="914">
        <f t="shared" ca="1" si="41"/>
        <v>0</v>
      </c>
      <c r="K177" s="914">
        <f t="shared" ca="1" si="41"/>
        <v>0</v>
      </c>
      <c r="L177" s="914">
        <f t="shared" ca="1" si="41"/>
        <v>0</v>
      </c>
      <c r="M177" s="914">
        <f t="shared" ca="1" si="41"/>
        <v>0</v>
      </c>
      <c r="N177" s="1" t="str">
        <f t="shared" si="34"/>
        <v>ASR_CMS_19</v>
      </c>
      <c r="O177" s="913">
        <f t="shared" si="35"/>
        <v>45406</v>
      </c>
      <c r="P177" s="1" t="str">
        <f t="shared" si="36"/>
        <v>Unaudited</v>
      </c>
    </row>
    <row r="178" spans="1:16" x14ac:dyDescent="0.25">
      <c r="A178" s="1" t="s">
        <v>438</v>
      </c>
      <c r="B178" s="1" t="str">
        <f t="shared" si="29"/>
        <v>DEF</v>
      </c>
      <c r="C178" s="1" t="str">
        <f t="shared" si="30"/>
        <v>Default</v>
      </c>
      <c r="D178" s="912">
        <f t="shared" si="38"/>
        <v>1900</v>
      </c>
      <c r="E178" s="913">
        <f t="shared" si="39"/>
        <v>1</v>
      </c>
      <c r="F178" s="913">
        <f t="shared" si="40"/>
        <v>182</v>
      </c>
      <c r="G178" s="912" t="s">
        <v>1034</v>
      </c>
      <c r="H178" s="912" t="s">
        <v>1031</v>
      </c>
      <c r="I178" s="912" t="s">
        <v>391</v>
      </c>
      <c r="J178" s="914">
        <f t="shared" ca="1" si="41"/>
        <v>0</v>
      </c>
      <c r="K178" s="914">
        <f t="shared" ca="1" si="41"/>
        <v>0</v>
      </c>
      <c r="L178" s="914">
        <f t="shared" ca="1" si="41"/>
        <v>0</v>
      </c>
      <c r="M178" s="914">
        <f t="shared" ca="1" si="41"/>
        <v>0</v>
      </c>
      <c r="N178" s="1" t="str">
        <f t="shared" si="34"/>
        <v>ASR_CMS_19</v>
      </c>
      <c r="O178" s="913">
        <f t="shared" si="35"/>
        <v>45406</v>
      </c>
      <c r="P178" s="1" t="str">
        <f t="shared" si="36"/>
        <v>Unaudited</v>
      </c>
    </row>
    <row r="179" spans="1:16" x14ac:dyDescent="0.25">
      <c r="A179" s="1" t="s">
        <v>438</v>
      </c>
      <c r="B179" s="1" t="str">
        <f t="shared" si="29"/>
        <v>DEF</v>
      </c>
      <c r="C179" s="1" t="str">
        <f t="shared" si="30"/>
        <v>Default</v>
      </c>
      <c r="D179" s="912">
        <f t="shared" si="38"/>
        <v>1900</v>
      </c>
      <c r="E179" s="913">
        <f t="shared" si="39"/>
        <v>1</v>
      </c>
      <c r="F179" s="913">
        <f t="shared" si="40"/>
        <v>274</v>
      </c>
      <c r="G179" s="912" t="s">
        <v>1034</v>
      </c>
      <c r="H179" s="912" t="s">
        <v>1031</v>
      </c>
      <c r="I179" s="912" t="s">
        <v>391</v>
      </c>
      <c r="J179" s="914">
        <f t="shared" ca="1" si="41"/>
        <v>0</v>
      </c>
      <c r="K179" s="914">
        <f t="shared" ca="1" si="41"/>
        <v>0</v>
      </c>
      <c r="L179" s="914">
        <f t="shared" ca="1" si="41"/>
        <v>0</v>
      </c>
      <c r="M179" s="914">
        <f t="shared" ca="1" si="41"/>
        <v>0</v>
      </c>
      <c r="N179" s="1" t="str">
        <f t="shared" si="34"/>
        <v>ASR_CMS_19</v>
      </c>
      <c r="O179" s="913">
        <f t="shared" si="35"/>
        <v>45406</v>
      </c>
      <c r="P179" s="1" t="str">
        <f t="shared" si="36"/>
        <v>Unaudited</v>
      </c>
    </row>
    <row r="180" spans="1:16" x14ac:dyDescent="0.25">
      <c r="A180" s="1" t="s">
        <v>438</v>
      </c>
      <c r="B180" s="1" t="str">
        <f t="shared" si="29"/>
        <v>DEF</v>
      </c>
      <c r="C180" s="1" t="str">
        <f t="shared" si="30"/>
        <v>Default</v>
      </c>
      <c r="D180" s="912">
        <f t="shared" si="38"/>
        <v>1900</v>
      </c>
      <c r="E180" s="913">
        <f t="shared" si="39"/>
        <v>1</v>
      </c>
      <c r="F180" s="913">
        <f t="shared" si="40"/>
        <v>366</v>
      </c>
      <c r="G180" s="912" t="s">
        <v>1034</v>
      </c>
      <c r="H180" s="912" t="s">
        <v>1031</v>
      </c>
      <c r="I180" s="912" t="s">
        <v>391</v>
      </c>
      <c r="J180" s="914">
        <f t="shared" ca="1" si="41"/>
        <v>0</v>
      </c>
      <c r="K180" s="914">
        <f t="shared" ca="1" si="41"/>
        <v>0</v>
      </c>
      <c r="L180" s="914">
        <f t="shared" ca="1" si="41"/>
        <v>0</v>
      </c>
      <c r="M180" s="914">
        <f t="shared" ca="1" si="41"/>
        <v>0</v>
      </c>
      <c r="N180" s="1" t="str">
        <f t="shared" si="34"/>
        <v>ASR_CMS_19</v>
      </c>
      <c r="O180" s="913">
        <f t="shared" si="35"/>
        <v>45406</v>
      </c>
      <c r="P180" s="1" t="str">
        <f t="shared" si="36"/>
        <v>Unaudited</v>
      </c>
    </row>
    <row r="181" spans="1:16" x14ac:dyDescent="0.25">
      <c r="A181" s="1" t="s">
        <v>438</v>
      </c>
      <c r="B181" s="1" t="str">
        <f t="shared" si="29"/>
        <v>DEF</v>
      </c>
      <c r="C181" s="1" t="str">
        <f t="shared" si="30"/>
        <v>Default</v>
      </c>
      <c r="D181" s="912">
        <f t="shared" si="38"/>
        <v>1900</v>
      </c>
      <c r="E181" s="913">
        <f t="shared" si="39"/>
        <v>1</v>
      </c>
      <c r="F181" s="913">
        <f t="shared" si="40"/>
        <v>1</v>
      </c>
      <c r="G181" s="912" t="s">
        <v>1034</v>
      </c>
      <c r="H181" s="912" t="s">
        <v>1032</v>
      </c>
      <c r="I181" s="912" t="s">
        <v>391</v>
      </c>
      <c r="J181" s="914">
        <f t="shared" ca="1" si="41"/>
        <v>0</v>
      </c>
      <c r="K181" s="914">
        <f t="shared" ca="1" si="41"/>
        <v>0</v>
      </c>
      <c r="L181" s="914">
        <f t="shared" ca="1" si="41"/>
        <v>0</v>
      </c>
      <c r="M181" s="914">
        <f t="shared" ca="1" si="41"/>
        <v>0</v>
      </c>
      <c r="N181" s="1" t="str">
        <f t="shared" si="34"/>
        <v>ASR_CMS_19</v>
      </c>
      <c r="O181" s="913">
        <f t="shared" si="35"/>
        <v>45406</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945" t="s">
        <v>909</v>
      </c>
      <c r="B1" s="1945"/>
      <c r="C1" s="1945"/>
    </row>
    <row r="4" spans="1:4" x14ac:dyDescent="0.25">
      <c r="A4" s="107" t="s">
        <v>143</v>
      </c>
      <c r="D4" s="107" t="s">
        <v>1426</v>
      </c>
    </row>
    <row r="5" spans="1:4" x14ac:dyDescent="0.25">
      <c r="A5" t="s">
        <v>907</v>
      </c>
      <c r="D5" t="s">
        <v>1431</v>
      </c>
    </row>
    <row r="6" spans="1:4" x14ac:dyDescent="0.25">
      <c r="A6" t="s">
        <v>842</v>
      </c>
      <c r="D6" t="s">
        <v>1422</v>
      </c>
    </row>
    <row r="7" spans="1:4" x14ac:dyDescent="0.25">
      <c r="A7" t="s">
        <v>908</v>
      </c>
      <c r="D7" t="s">
        <v>1423</v>
      </c>
    </row>
    <row r="8" spans="1:4" x14ac:dyDescent="0.25">
      <c r="A8" t="s">
        <v>1025</v>
      </c>
      <c r="D8" t="s">
        <v>1435</v>
      </c>
    </row>
    <row r="9" spans="1:4" x14ac:dyDescent="0.25">
      <c r="A9" t="s">
        <v>904</v>
      </c>
      <c r="D9" t="s">
        <v>1431</v>
      </c>
    </row>
    <row r="10" spans="1:4" x14ac:dyDescent="0.25">
      <c r="D10" t="s">
        <v>1424</v>
      </c>
    </row>
    <row r="11" spans="1:4" x14ac:dyDescent="0.25">
      <c r="D11" t="s">
        <v>1425</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07FD40327EA408CE037FEADB37B78" ma:contentTypeVersion="0" ma:contentTypeDescription="Create a new document." ma:contentTypeScope="" ma:versionID="7fb1744f9e2146507ee37715de85cffa">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08A2EC-C325-4412-AB26-ACD8A37B1B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089B43-065F-40BE-B023-7E8F4D1D3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C9C9081-9E5C-462A-9793-A1CBAC5ED2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2024-10-09T17:51:50Z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2024-04-19T13:13:13Z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c58400d9-3c70-4155-b12f-cdca9c6b953b</vt:lpwstr>
  </property>
  <property fmtid="{D5CDD505-2E9C-101B-9397-08002B2CF9AE}" pid="8" name="MSIP_Label_5a776955-85f6-4fec-9553-96dd3e0373c4_ContentBits">
    <vt:lpwstr>0</vt:lpwstr>
  </property>
  <property fmtid="{D5CDD505-2E9C-101B-9397-08002B2CF9AE}" pid="9" name="ContentTypeId">
    <vt:lpwstr>0x01010030307FD40327EA408CE037FEADB37B78</vt:lpwstr>
  </property>
</Properties>
</file>